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1353 Travel Reports\2020\2020\DEPARTMENT OF HEALTH &amp; HUMAN SERVICES\MAY\"/>
    </mc:Choice>
  </mc:AlternateContent>
  <bookViews>
    <workbookView xWindow="0" yWindow="0" windowWidth="28800" windowHeight="13020" firstSheet="29" activeTab="33"/>
  </bookViews>
  <sheets>
    <sheet name="Status" sheetId="3" r:id="rId1"/>
    <sheet name="Instruction Sheet" sheetId="1" r:id="rId2"/>
    <sheet name="HHSD FDA" sheetId="28" r:id="rId3"/>
    <sheet name="HHSF CMS" sheetId="26" r:id="rId4"/>
    <sheet name="HHSG IHS" sheetId="25" r:id="rId5"/>
    <sheet name="HHSH CDC" sheetId="47" r:id="rId6"/>
    <sheet name="BegNIH" sheetId="22" r:id="rId7"/>
    <sheet name="OGE Report" sheetId="5" r:id="rId8"/>
    <sheet name="1-100" sheetId="6" r:id="rId9"/>
    <sheet name="101-200" sheetId="7" r:id="rId10"/>
    <sheet name="201-300" sheetId="8" r:id="rId11"/>
    <sheet name="301-400" sheetId="9" r:id="rId12"/>
    <sheet name="401-500" sheetId="10" r:id="rId13"/>
    <sheet name="501-600" sheetId="11" r:id="rId14"/>
    <sheet name="601-700" sheetId="12" r:id="rId15"/>
    <sheet name="701-800" sheetId="13" r:id="rId16"/>
    <sheet name="801-900" sheetId="14" r:id="rId17"/>
    <sheet name="901-1000" sheetId="15" r:id="rId18"/>
    <sheet name="1001-1100" sheetId="16" r:id="rId19"/>
    <sheet name="1101-1200" sheetId="17" r:id="rId20"/>
    <sheet name="1201-1300" sheetId="18" r:id="rId21"/>
    <sheet name="1301-1400" sheetId="19" r:id="rId22"/>
    <sheet name="1401-1500" sheetId="20" r:id="rId23"/>
    <sheet name="1501-1502" sheetId="21" r:id="rId24"/>
    <sheet name="EndNIH" sheetId="23" r:id="rId25"/>
    <sheet name="HHSPAC OS OASH" sheetId="35" r:id="rId26"/>
    <sheet name="HHSPAN OS ASPR" sheetId="34" r:id="rId27"/>
    <sheet name="HHSPAF OIG" sheetId="29" r:id="rId28"/>
    <sheet name="HHSPB ACL" sheetId="4" r:id="rId29"/>
    <sheet name="HHSPE AHRQ" sheetId="46" r:id="rId30"/>
    <sheet name="HHSPH OMHA" sheetId="40" r:id="rId31"/>
    <sheet name="HHSPK ACF" sheetId="24" r:id="rId32"/>
    <sheet name="HHSPM SAMSHA" sheetId="27" r:id="rId33"/>
    <sheet name="HHSPP PSC" sheetId="48" r:id="rId34"/>
    <sheet name="HHSPR HRSA" sheetId="2" r:id="rId35"/>
    <sheet name="BegOS" sheetId="44" r:id="rId36"/>
    <sheet name="HHSPA OS ASA OHR" sheetId="41" r:id="rId37"/>
    <sheet name="HHSPAE OS ASPE" sheetId="39" r:id="rId38"/>
    <sheet name="HHSPAH OS DAB" sheetId="38" r:id="rId39"/>
    <sheet name="HHSPA OS IEA" sheetId="30" r:id="rId40"/>
    <sheet name="HHSPA OS IOS ONS" sheetId="36" r:id="rId41"/>
    <sheet name="HHSPAO OS ONC" sheetId="32" r:id="rId42"/>
    <sheet name="HHSPAG OS OGC" sheetId="37" r:id="rId43"/>
    <sheet name="HHSPAM OS ASFR" sheetId="43" r:id="rId44"/>
    <sheet name="HHSPA OS OCIO" sheetId="42" r:id="rId45"/>
    <sheet name="HHSPAAE OS OGA" sheetId="31" r:id="rId46"/>
    <sheet name="HHSPAT OS OCR" sheetId="33" r:id="rId47"/>
    <sheet name="EndOS" sheetId="45" r:id="rId48"/>
  </sheets>
  <externalReferences>
    <externalReference r:id="rId49"/>
  </externalReferences>
  <definedNames>
    <definedName name="_xlnm.Print_Area" localSheetId="2">'HHSD FDA'!$A$6:$N$29</definedName>
    <definedName name="_xlnm.Print_Area" localSheetId="4">'HHSG IHS'!$A$6:$N$25</definedName>
    <definedName name="_xlnm.Print_Area" localSheetId="5">'HHSH CDC'!$A$6:$N$29</definedName>
    <definedName name="_xlnm.Print_Area" localSheetId="36">'HHSPA OS ASA OHR'!$A$6:$N$29</definedName>
    <definedName name="_xlnm.Print_Area" localSheetId="39">'HHSPA OS IEA'!$A$6:$N$29</definedName>
    <definedName name="_xlnm.Print_Area" localSheetId="40">'HHSPA OS IOS ONS'!$A$6:$N$29</definedName>
    <definedName name="_xlnm.Print_Area" localSheetId="44">'HHSPA OS OCIO'!$A$6:$N$29</definedName>
    <definedName name="_xlnm.Print_Area" localSheetId="45">'HHSPAAE OS OGA'!$A$6:$N$29</definedName>
    <definedName name="_xlnm.Print_Area" localSheetId="25">'HHSPAC OS OASH'!$A$6:$N$29</definedName>
    <definedName name="_xlnm.Print_Area" localSheetId="37">'HHSPAE OS ASPE'!$A$6:$N$29</definedName>
    <definedName name="_xlnm.Print_Area" localSheetId="27">'HHSPAF OIG'!$A$6:$N$29</definedName>
    <definedName name="_xlnm.Print_Area" localSheetId="42">'HHSPAG OS OGC'!$A$6:$N$29</definedName>
    <definedName name="_xlnm.Print_Area" localSheetId="38">'HHSPAH OS DAB'!$A$6:$N$29</definedName>
    <definedName name="_xlnm.Print_Area" localSheetId="43">'HHSPAM OS ASFR'!$A$6:$N$29</definedName>
    <definedName name="_xlnm.Print_Area" localSheetId="26">'HHSPAN OS ASPR'!$A$6:$N$29</definedName>
    <definedName name="_xlnm.Print_Area" localSheetId="41">'HHSPAO OS ONC'!$A$6:$N$30</definedName>
    <definedName name="_xlnm.Print_Area" localSheetId="46">'HHSPAT OS OCR'!$A$6:$N$29</definedName>
    <definedName name="_xlnm.Print_Area" localSheetId="28">'HHSPB ACL'!$A$6:$N$29</definedName>
    <definedName name="_xlnm.Print_Area" localSheetId="29">'HHSPE AHRQ'!$A$6:$N$29</definedName>
    <definedName name="_xlnm.Print_Area" localSheetId="30">'HHSPH OMHA'!$A$6:$N$29</definedName>
    <definedName name="_xlnm.Print_Area" localSheetId="31">'HHSPK ACF'!$A$6:$N$29</definedName>
    <definedName name="_xlnm.Print_Area" localSheetId="32">'HHSPM SAMSHA'!$A$6:$N$29</definedName>
    <definedName name="_xlnm.Print_Area" localSheetId="33">'HHSPP PSC'!$A$6:$N$29</definedName>
    <definedName name="_xlnm.Print_Area" localSheetId="34">'HHSPR HRSA'!$A$6:$N$29</definedName>
    <definedName name="_xlnm.Print_Area" localSheetId="1">'Instruction Sheet'!$A$1:$M$63</definedName>
    <definedName name="_xlnm.Print_Titles" localSheetId="2">'HHSD FDA'!$12:$13</definedName>
    <definedName name="_xlnm.Print_Titles" localSheetId="3">'HHSF CMS'!$12:$13</definedName>
    <definedName name="_xlnm.Print_Titles" localSheetId="4">'HHSG IHS'!$12:$13</definedName>
    <definedName name="_xlnm.Print_Titles" localSheetId="5">'HHSH CDC'!$12:$13</definedName>
    <definedName name="_xlnm.Print_Titles" localSheetId="36">'HHSPA OS ASA OHR'!$12:$13</definedName>
    <definedName name="_xlnm.Print_Titles" localSheetId="39">'HHSPA OS IEA'!$12:$13</definedName>
    <definedName name="_xlnm.Print_Titles" localSheetId="40">'HHSPA OS IOS ONS'!$12:$13</definedName>
    <definedName name="_xlnm.Print_Titles" localSheetId="44">'HHSPA OS OCIO'!$12:$13</definedName>
    <definedName name="_xlnm.Print_Titles" localSheetId="45">'HHSPAAE OS OGA'!$12:$13</definedName>
    <definedName name="_xlnm.Print_Titles" localSheetId="25">'HHSPAC OS OASH'!$12:$13</definedName>
    <definedName name="_xlnm.Print_Titles" localSheetId="37">'HHSPAE OS ASPE'!$12:$13</definedName>
    <definedName name="_xlnm.Print_Titles" localSheetId="27">'HHSPAF OIG'!$12:$13</definedName>
    <definedName name="_xlnm.Print_Titles" localSheetId="42">'HHSPAG OS OGC'!$12:$13</definedName>
    <definedName name="_xlnm.Print_Titles" localSheetId="38">'HHSPAH OS DAB'!$12:$13</definedName>
    <definedName name="_xlnm.Print_Titles" localSheetId="43">'HHSPAM OS ASFR'!$12:$13</definedName>
    <definedName name="_xlnm.Print_Titles" localSheetId="26">'HHSPAN OS ASPR'!$12:$13</definedName>
    <definedName name="_xlnm.Print_Titles" localSheetId="41">'HHSPAO OS ONC'!$12:$13</definedName>
    <definedName name="_xlnm.Print_Titles" localSheetId="46">'HHSPAT OS OCR'!$12:$13</definedName>
    <definedName name="_xlnm.Print_Titles" localSheetId="28">'HHSPB ACL'!$12:$13</definedName>
    <definedName name="_xlnm.Print_Titles" localSheetId="29">'HHSPE AHRQ'!$12:$13</definedName>
    <definedName name="_xlnm.Print_Titles" localSheetId="30">'HHSPH OMHA'!$12:$13</definedName>
    <definedName name="_xlnm.Print_Titles" localSheetId="31">'HHSPK ACF'!$12:$13</definedName>
    <definedName name="_xlnm.Print_Titles" localSheetId="32">'HHSPM SAMSHA'!$12:$13</definedName>
    <definedName name="_xlnm.Print_Titles" localSheetId="33">'HHSPP PSC'!$12:$13</definedName>
    <definedName name="_xlnm.Print_Titles" localSheetId="34">'HHSPR HRSA'!$12:$13</definedName>
    <definedName name="Z_46D91775_94C2_49FF_9613_A9FB49F1B179_.wvu.Cols" localSheetId="2" hidden="1">'HHSD FDA'!$E:$E</definedName>
    <definedName name="Z_46D91775_94C2_49FF_9613_A9FB49F1B179_.wvu.Cols" localSheetId="3" hidden="1">'HHSF CMS'!$E:$E</definedName>
    <definedName name="Z_46D91775_94C2_49FF_9613_A9FB49F1B179_.wvu.Cols" localSheetId="4" hidden="1">'HHSG IHS'!$E:$E</definedName>
    <definedName name="Z_46D91775_94C2_49FF_9613_A9FB49F1B179_.wvu.Cols" localSheetId="5" hidden="1">'HHSH CDC'!$E:$E</definedName>
    <definedName name="Z_46D91775_94C2_49FF_9613_A9FB49F1B179_.wvu.Cols" localSheetId="36" hidden="1">'HHSPA OS ASA OHR'!$E:$E</definedName>
    <definedName name="Z_46D91775_94C2_49FF_9613_A9FB49F1B179_.wvu.Cols" localSheetId="39" hidden="1">'HHSPA OS IEA'!$E:$E</definedName>
    <definedName name="Z_46D91775_94C2_49FF_9613_A9FB49F1B179_.wvu.Cols" localSheetId="40" hidden="1">'HHSPA OS IOS ONS'!$E:$E</definedName>
    <definedName name="Z_46D91775_94C2_49FF_9613_A9FB49F1B179_.wvu.Cols" localSheetId="44" hidden="1">'HHSPA OS OCIO'!$E:$E</definedName>
    <definedName name="Z_46D91775_94C2_49FF_9613_A9FB49F1B179_.wvu.Cols" localSheetId="45" hidden="1">'HHSPAAE OS OGA'!$E:$E</definedName>
    <definedName name="Z_46D91775_94C2_49FF_9613_A9FB49F1B179_.wvu.Cols" localSheetId="25" hidden="1">'HHSPAC OS OASH'!$E:$E</definedName>
    <definedName name="Z_46D91775_94C2_49FF_9613_A9FB49F1B179_.wvu.Cols" localSheetId="37" hidden="1">'HHSPAE OS ASPE'!$E:$E</definedName>
    <definedName name="Z_46D91775_94C2_49FF_9613_A9FB49F1B179_.wvu.Cols" localSheetId="27" hidden="1">'HHSPAF OIG'!$E:$E</definedName>
    <definedName name="Z_46D91775_94C2_49FF_9613_A9FB49F1B179_.wvu.Cols" localSheetId="42" hidden="1">'HHSPAG OS OGC'!$E:$E</definedName>
    <definedName name="Z_46D91775_94C2_49FF_9613_A9FB49F1B179_.wvu.Cols" localSheetId="38" hidden="1">'HHSPAH OS DAB'!$E:$E</definedName>
    <definedName name="Z_46D91775_94C2_49FF_9613_A9FB49F1B179_.wvu.Cols" localSheetId="43" hidden="1">'HHSPAM OS ASFR'!$E:$E</definedName>
    <definedName name="Z_46D91775_94C2_49FF_9613_A9FB49F1B179_.wvu.Cols" localSheetId="26" hidden="1">'HHSPAN OS ASPR'!$E:$E</definedName>
    <definedName name="Z_46D91775_94C2_49FF_9613_A9FB49F1B179_.wvu.Cols" localSheetId="41" hidden="1">'HHSPAO OS ONC'!$E:$E</definedName>
    <definedName name="Z_46D91775_94C2_49FF_9613_A9FB49F1B179_.wvu.Cols" localSheetId="46" hidden="1">'HHSPAT OS OCR'!$E:$E</definedName>
    <definedName name="Z_46D91775_94C2_49FF_9613_A9FB49F1B179_.wvu.Cols" localSheetId="28" hidden="1">'HHSPB ACL'!$E:$E</definedName>
    <definedName name="Z_46D91775_94C2_49FF_9613_A9FB49F1B179_.wvu.Cols" localSheetId="29" hidden="1">'HHSPE AHRQ'!$E:$E</definedName>
    <definedName name="Z_46D91775_94C2_49FF_9613_A9FB49F1B179_.wvu.Cols" localSheetId="30" hidden="1">'HHSPH OMHA'!$E:$E</definedName>
    <definedName name="Z_46D91775_94C2_49FF_9613_A9FB49F1B179_.wvu.Cols" localSheetId="31" hidden="1">'HHSPK ACF'!$E:$E</definedName>
    <definedName name="Z_46D91775_94C2_49FF_9613_A9FB49F1B179_.wvu.Cols" localSheetId="32" hidden="1">'HHSPM SAMSHA'!$E:$E</definedName>
    <definedName name="Z_46D91775_94C2_49FF_9613_A9FB49F1B179_.wvu.Cols" localSheetId="33" hidden="1">'HHSPP PSC'!$E:$E</definedName>
    <definedName name="Z_46D91775_94C2_49FF_9613_A9FB49F1B179_.wvu.Cols" localSheetId="34" hidden="1">'HHSPR HRSA'!$E:$E</definedName>
    <definedName name="Z_46D91775_94C2_49FF_9613_A9FB49F1B179_.wvu.PrintArea" localSheetId="2" hidden="1">'HHSD FDA'!$A$1:$N$117</definedName>
    <definedName name="Z_46D91775_94C2_49FF_9613_A9FB49F1B179_.wvu.PrintArea" localSheetId="3" hidden="1">'HHSF CMS'!$A$1:$N$45</definedName>
    <definedName name="Z_46D91775_94C2_49FF_9613_A9FB49F1B179_.wvu.PrintArea" localSheetId="4" hidden="1">'HHSG IHS'!$A$1:$N$413</definedName>
    <definedName name="Z_46D91775_94C2_49FF_9613_A9FB49F1B179_.wvu.PrintArea" localSheetId="5" hidden="1">'HHSH CDC'!$A$1:$N$412</definedName>
    <definedName name="Z_46D91775_94C2_49FF_9613_A9FB49F1B179_.wvu.PrintArea" localSheetId="36" hidden="1">'HHSPA OS ASA OHR'!$A$1:$N$417</definedName>
    <definedName name="Z_46D91775_94C2_49FF_9613_A9FB49F1B179_.wvu.PrintArea" localSheetId="39" hidden="1">'HHSPA OS IEA'!$A$1:$N$417</definedName>
    <definedName name="Z_46D91775_94C2_49FF_9613_A9FB49F1B179_.wvu.PrintArea" localSheetId="40" hidden="1">'HHSPA OS IOS ONS'!$A$1:$N$417</definedName>
    <definedName name="Z_46D91775_94C2_49FF_9613_A9FB49F1B179_.wvu.PrintArea" localSheetId="44" hidden="1">'HHSPA OS OCIO'!$A$1:$N$417</definedName>
    <definedName name="Z_46D91775_94C2_49FF_9613_A9FB49F1B179_.wvu.PrintArea" localSheetId="45" hidden="1">'HHSPAAE OS OGA'!$A$1:$N$417</definedName>
    <definedName name="Z_46D91775_94C2_49FF_9613_A9FB49F1B179_.wvu.PrintArea" localSheetId="25" hidden="1">'HHSPAC OS OASH'!$A$1:$N$417</definedName>
    <definedName name="Z_46D91775_94C2_49FF_9613_A9FB49F1B179_.wvu.PrintArea" localSheetId="37" hidden="1">'HHSPAE OS ASPE'!$A$1:$N$417</definedName>
    <definedName name="Z_46D91775_94C2_49FF_9613_A9FB49F1B179_.wvu.PrintArea" localSheetId="27" hidden="1">'HHSPAF OIG'!$A$1:$N$417</definedName>
    <definedName name="Z_46D91775_94C2_49FF_9613_A9FB49F1B179_.wvu.PrintArea" localSheetId="42" hidden="1">'HHSPAG OS OGC'!$A$1:$N$417</definedName>
    <definedName name="Z_46D91775_94C2_49FF_9613_A9FB49F1B179_.wvu.PrintArea" localSheetId="38" hidden="1">'HHSPAH OS DAB'!$A$1:$N$417</definedName>
    <definedName name="Z_46D91775_94C2_49FF_9613_A9FB49F1B179_.wvu.PrintArea" localSheetId="43" hidden="1">'HHSPAM OS ASFR'!$A$1:$N$417</definedName>
    <definedName name="Z_46D91775_94C2_49FF_9613_A9FB49F1B179_.wvu.PrintArea" localSheetId="26" hidden="1">'HHSPAN OS ASPR'!$A$1:$N$417</definedName>
    <definedName name="Z_46D91775_94C2_49FF_9613_A9FB49F1B179_.wvu.PrintArea" localSheetId="41" hidden="1">'HHSPAO OS ONC'!$A$1:$N$418</definedName>
    <definedName name="Z_46D91775_94C2_49FF_9613_A9FB49F1B179_.wvu.PrintArea" localSheetId="46" hidden="1">'HHSPAT OS OCR'!$A$1:$N$417</definedName>
    <definedName name="Z_46D91775_94C2_49FF_9613_A9FB49F1B179_.wvu.PrintArea" localSheetId="28" hidden="1">'HHSPB ACL'!$A$1:$N$417</definedName>
    <definedName name="Z_46D91775_94C2_49FF_9613_A9FB49F1B179_.wvu.PrintArea" localSheetId="29" hidden="1">'HHSPE AHRQ'!$A$1:$N$417</definedName>
    <definedName name="Z_46D91775_94C2_49FF_9613_A9FB49F1B179_.wvu.PrintArea" localSheetId="30" hidden="1">'HHSPH OMHA'!$A$1:$N$417</definedName>
    <definedName name="Z_46D91775_94C2_49FF_9613_A9FB49F1B179_.wvu.PrintArea" localSheetId="31" hidden="1">'HHSPK ACF'!$A$1:$N$417</definedName>
    <definedName name="Z_46D91775_94C2_49FF_9613_A9FB49F1B179_.wvu.PrintArea" localSheetId="32" hidden="1">'HHSPM SAMSHA'!$A$1:$N$417</definedName>
    <definedName name="Z_46D91775_94C2_49FF_9613_A9FB49F1B179_.wvu.PrintArea" localSheetId="33" hidden="1">'HHSPP PSC'!$A$1:$N$417</definedName>
    <definedName name="Z_46D91775_94C2_49FF_9613_A9FB49F1B179_.wvu.PrintArea" localSheetId="34" hidden="1">'HHSPR HRSA'!$A$1:$N$417</definedName>
    <definedName name="Z_46D91775_94C2_49FF_9613_A9FB49F1B179_.wvu.PrintTitles" localSheetId="2" hidden="1">'HHSD FDA'!$12:$13</definedName>
    <definedName name="Z_46D91775_94C2_49FF_9613_A9FB49F1B179_.wvu.PrintTitles" localSheetId="3" hidden="1">'HHSF CMS'!$12:$13</definedName>
    <definedName name="Z_46D91775_94C2_49FF_9613_A9FB49F1B179_.wvu.PrintTitles" localSheetId="4" hidden="1">'HHSG IHS'!$12:$13</definedName>
    <definedName name="Z_46D91775_94C2_49FF_9613_A9FB49F1B179_.wvu.PrintTitles" localSheetId="5" hidden="1">'HHSH CDC'!$12:$13</definedName>
    <definedName name="Z_46D91775_94C2_49FF_9613_A9FB49F1B179_.wvu.PrintTitles" localSheetId="36" hidden="1">'HHSPA OS ASA OHR'!$12:$13</definedName>
    <definedName name="Z_46D91775_94C2_49FF_9613_A9FB49F1B179_.wvu.PrintTitles" localSheetId="39" hidden="1">'HHSPA OS IEA'!$12:$13</definedName>
    <definedName name="Z_46D91775_94C2_49FF_9613_A9FB49F1B179_.wvu.PrintTitles" localSheetId="40" hidden="1">'HHSPA OS IOS ONS'!$12:$13</definedName>
    <definedName name="Z_46D91775_94C2_49FF_9613_A9FB49F1B179_.wvu.PrintTitles" localSheetId="44" hidden="1">'HHSPA OS OCIO'!$12:$13</definedName>
    <definedName name="Z_46D91775_94C2_49FF_9613_A9FB49F1B179_.wvu.PrintTitles" localSheetId="45" hidden="1">'HHSPAAE OS OGA'!$12:$13</definedName>
    <definedName name="Z_46D91775_94C2_49FF_9613_A9FB49F1B179_.wvu.PrintTitles" localSheetId="25" hidden="1">'HHSPAC OS OASH'!$12:$13</definedName>
    <definedName name="Z_46D91775_94C2_49FF_9613_A9FB49F1B179_.wvu.PrintTitles" localSheetId="37" hidden="1">'HHSPAE OS ASPE'!$12:$13</definedName>
    <definedName name="Z_46D91775_94C2_49FF_9613_A9FB49F1B179_.wvu.PrintTitles" localSheetId="27" hidden="1">'HHSPAF OIG'!$12:$13</definedName>
    <definedName name="Z_46D91775_94C2_49FF_9613_A9FB49F1B179_.wvu.PrintTitles" localSheetId="42" hidden="1">'HHSPAG OS OGC'!$12:$13</definedName>
    <definedName name="Z_46D91775_94C2_49FF_9613_A9FB49F1B179_.wvu.PrintTitles" localSheetId="38" hidden="1">'HHSPAH OS DAB'!$12:$13</definedName>
    <definedName name="Z_46D91775_94C2_49FF_9613_A9FB49F1B179_.wvu.PrintTitles" localSheetId="43" hidden="1">'HHSPAM OS ASFR'!$12:$13</definedName>
    <definedName name="Z_46D91775_94C2_49FF_9613_A9FB49F1B179_.wvu.PrintTitles" localSheetId="26" hidden="1">'HHSPAN OS ASPR'!$12:$13</definedName>
    <definedName name="Z_46D91775_94C2_49FF_9613_A9FB49F1B179_.wvu.PrintTitles" localSheetId="41" hidden="1">'HHSPAO OS ONC'!$12:$13</definedName>
    <definedName name="Z_46D91775_94C2_49FF_9613_A9FB49F1B179_.wvu.PrintTitles" localSheetId="46" hidden="1">'HHSPAT OS OCR'!$12:$13</definedName>
    <definedName name="Z_46D91775_94C2_49FF_9613_A9FB49F1B179_.wvu.PrintTitles" localSheetId="28" hidden="1">'HHSPB ACL'!$12:$13</definedName>
    <definedName name="Z_46D91775_94C2_49FF_9613_A9FB49F1B179_.wvu.PrintTitles" localSheetId="29" hidden="1">'HHSPE AHRQ'!$12:$13</definedName>
    <definedName name="Z_46D91775_94C2_49FF_9613_A9FB49F1B179_.wvu.PrintTitles" localSheetId="30" hidden="1">'HHSPH OMHA'!$12:$13</definedName>
    <definedName name="Z_46D91775_94C2_49FF_9613_A9FB49F1B179_.wvu.PrintTitles" localSheetId="31" hidden="1">'HHSPK ACF'!$12:$13</definedName>
    <definedName name="Z_46D91775_94C2_49FF_9613_A9FB49F1B179_.wvu.PrintTitles" localSheetId="32" hidden="1">'HHSPM SAMSHA'!$12:$13</definedName>
    <definedName name="Z_46D91775_94C2_49FF_9613_A9FB49F1B179_.wvu.PrintTitles" localSheetId="33" hidden="1">'HHSPP PSC'!$12:$13</definedName>
    <definedName name="Z_46D91775_94C2_49FF_9613_A9FB49F1B179_.wvu.PrintTitles" localSheetId="34" hidden="1">'HHSPR HRSA'!$12:$13</definedName>
    <definedName name="Z_46D91775_94C2_49FF_9613_A9FB49F1B179_.wvu.Rows" localSheetId="2" hidden="1">'HHSD FDA'!$1:$1</definedName>
    <definedName name="Z_46D91775_94C2_49FF_9613_A9FB49F1B179_.wvu.Rows" localSheetId="3" hidden="1">'HHSF CMS'!$1:$1</definedName>
    <definedName name="Z_46D91775_94C2_49FF_9613_A9FB49F1B179_.wvu.Rows" localSheetId="4" hidden="1">'HHSG IHS'!$1:$1</definedName>
    <definedName name="Z_46D91775_94C2_49FF_9613_A9FB49F1B179_.wvu.Rows" localSheetId="5" hidden="1">'HHSH CDC'!$1:$1</definedName>
    <definedName name="Z_46D91775_94C2_49FF_9613_A9FB49F1B179_.wvu.Rows" localSheetId="36" hidden="1">'HHSPA OS ASA OHR'!$1:$1</definedName>
    <definedName name="Z_46D91775_94C2_49FF_9613_A9FB49F1B179_.wvu.Rows" localSheetId="39" hidden="1">'HHSPA OS IEA'!$1:$1</definedName>
    <definedName name="Z_46D91775_94C2_49FF_9613_A9FB49F1B179_.wvu.Rows" localSheetId="40" hidden="1">'HHSPA OS IOS ONS'!$1:$1</definedName>
    <definedName name="Z_46D91775_94C2_49FF_9613_A9FB49F1B179_.wvu.Rows" localSheetId="44" hidden="1">'HHSPA OS OCIO'!$1:$1</definedName>
    <definedName name="Z_46D91775_94C2_49FF_9613_A9FB49F1B179_.wvu.Rows" localSheetId="45" hidden="1">'HHSPAAE OS OGA'!$1:$1</definedName>
    <definedName name="Z_46D91775_94C2_49FF_9613_A9FB49F1B179_.wvu.Rows" localSheetId="25" hidden="1">'HHSPAC OS OASH'!$1:$1</definedName>
    <definedName name="Z_46D91775_94C2_49FF_9613_A9FB49F1B179_.wvu.Rows" localSheetId="37" hidden="1">'HHSPAE OS ASPE'!$1:$1</definedName>
    <definedName name="Z_46D91775_94C2_49FF_9613_A9FB49F1B179_.wvu.Rows" localSheetId="27" hidden="1">'HHSPAF OIG'!$1:$1</definedName>
    <definedName name="Z_46D91775_94C2_49FF_9613_A9FB49F1B179_.wvu.Rows" localSheetId="42" hidden="1">'HHSPAG OS OGC'!$1:$1</definedName>
    <definedName name="Z_46D91775_94C2_49FF_9613_A9FB49F1B179_.wvu.Rows" localSheetId="38" hidden="1">'HHSPAH OS DAB'!$1:$1</definedName>
    <definedName name="Z_46D91775_94C2_49FF_9613_A9FB49F1B179_.wvu.Rows" localSheetId="43" hidden="1">'HHSPAM OS ASFR'!$1:$1</definedName>
    <definedName name="Z_46D91775_94C2_49FF_9613_A9FB49F1B179_.wvu.Rows" localSheetId="26" hidden="1">'HHSPAN OS ASPR'!$1:$1</definedName>
    <definedName name="Z_46D91775_94C2_49FF_9613_A9FB49F1B179_.wvu.Rows" localSheetId="41" hidden="1">'HHSPAO OS ONC'!$1:$1</definedName>
    <definedName name="Z_46D91775_94C2_49FF_9613_A9FB49F1B179_.wvu.Rows" localSheetId="46" hidden="1">'HHSPAT OS OCR'!$1:$1</definedName>
    <definedName name="Z_46D91775_94C2_49FF_9613_A9FB49F1B179_.wvu.Rows" localSheetId="28" hidden="1">'HHSPB ACL'!$1:$1</definedName>
    <definedName name="Z_46D91775_94C2_49FF_9613_A9FB49F1B179_.wvu.Rows" localSheetId="29" hidden="1">'HHSPE AHRQ'!$1:$1</definedName>
    <definedName name="Z_46D91775_94C2_49FF_9613_A9FB49F1B179_.wvu.Rows" localSheetId="30" hidden="1">'HHSPH OMHA'!$1:$1</definedName>
    <definedName name="Z_46D91775_94C2_49FF_9613_A9FB49F1B179_.wvu.Rows" localSheetId="31" hidden="1">'HHSPK ACF'!$1:$1</definedName>
    <definedName name="Z_46D91775_94C2_49FF_9613_A9FB49F1B179_.wvu.Rows" localSheetId="32" hidden="1">'HHSPM SAMSHA'!$1:$1</definedName>
    <definedName name="Z_46D91775_94C2_49FF_9613_A9FB49F1B179_.wvu.Rows" localSheetId="33" hidden="1">'HHSPP PSC'!$1:$1</definedName>
    <definedName name="Z_46D91775_94C2_49FF_9613_A9FB49F1B179_.wvu.Rows" localSheetId="34" hidden="1">'HHSPR HRSA'!$1:$1</definedName>
  </definedNames>
  <calcPr calcId="152511"/>
  <customWorkbookViews>
    <customWorkbookView name="srlam - Personal View" guid="{46D91775-94C2-49FF-9613-A9FB49F1B179}" mergeInterval="0" personalView="1" maximized="1" xWindow="1" yWindow="1" windowWidth="1148" windowHeight="643" activeSheetId="2"/>
  </customWorkbookViews>
</workbook>
</file>

<file path=xl/calcChain.xml><?xml version="1.0" encoding="utf-8"?>
<calcChain xmlns="http://schemas.openxmlformats.org/spreadsheetml/2006/main">
  <c r="V415" i="48" l="1"/>
  <c r="V411" i="48"/>
  <c r="V407" i="48"/>
  <c r="V403" i="48"/>
  <c r="V399" i="48"/>
  <c r="V395" i="48"/>
  <c r="V391" i="48"/>
  <c r="V387" i="48"/>
  <c r="V383" i="48"/>
  <c r="V379" i="48"/>
  <c r="V375" i="48"/>
  <c r="V371" i="48"/>
  <c r="V367" i="48"/>
  <c r="V363" i="48"/>
  <c r="V359" i="48"/>
  <c r="V355" i="48"/>
  <c r="V351" i="48"/>
  <c r="V347" i="48"/>
  <c r="V343" i="48"/>
  <c r="V339" i="48"/>
  <c r="V335" i="48"/>
  <c r="V331" i="48"/>
  <c r="V327" i="48"/>
  <c r="V323" i="48"/>
  <c r="V319" i="48"/>
  <c r="V315" i="48"/>
  <c r="V311" i="48"/>
  <c r="V307" i="48"/>
  <c r="V303" i="48"/>
  <c r="V299" i="48"/>
  <c r="V295" i="48"/>
  <c r="V291" i="48"/>
  <c r="V287" i="48"/>
  <c r="V283" i="48"/>
  <c r="V279" i="48"/>
  <c r="V275" i="48"/>
  <c r="V271" i="48"/>
  <c r="V267" i="48"/>
  <c r="V263" i="48"/>
  <c r="V259" i="48"/>
  <c r="V255" i="48"/>
  <c r="V251" i="48"/>
  <c r="V247" i="48"/>
  <c r="V243" i="48"/>
  <c r="V239" i="48"/>
  <c r="V235" i="48"/>
  <c r="V231" i="48"/>
  <c r="V227" i="48"/>
  <c r="V223" i="48"/>
  <c r="V219" i="48"/>
  <c r="V215" i="48"/>
  <c r="V211" i="48"/>
  <c r="V207" i="48"/>
  <c r="V203" i="48"/>
  <c r="V199" i="48"/>
  <c r="V195" i="48"/>
  <c r="V191" i="48"/>
  <c r="V187" i="48"/>
  <c r="V183" i="48"/>
  <c r="V179" i="48"/>
  <c r="A18" i="48"/>
  <c r="A22" i="48" s="1"/>
  <c r="A26" i="48" s="1"/>
  <c r="A30" i="48" s="1"/>
  <c r="A34" i="48" s="1"/>
  <c r="A38" i="48" s="1"/>
  <c r="A42" i="48" s="1"/>
  <c r="A46" i="48" s="1"/>
  <c r="A50" i="48" s="1"/>
  <c r="A54" i="48" s="1"/>
  <c r="A58" i="48" s="1"/>
  <c r="A62" i="48" s="1"/>
  <c r="A66" i="48" s="1"/>
  <c r="A70" i="48" s="1"/>
  <c r="A74" i="48" s="1"/>
  <c r="A78" i="48" s="1"/>
  <c r="A82" i="48" s="1"/>
  <c r="A86" i="48" s="1"/>
  <c r="A90" i="48" s="1"/>
  <c r="A94" i="48" s="1"/>
  <c r="A98" i="48" s="1"/>
  <c r="A102" i="48" s="1"/>
  <c r="A106" i="48" s="1"/>
  <c r="A110" i="48" s="1"/>
  <c r="A114" i="48" s="1"/>
  <c r="A118" i="48" s="1"/>
  <c r="A122" i="48" s="1"/>
  <c r="A126" i="48" s="1"/>
  <c r="A130" i="48" s="1"/>
  <c r="A134" i="48" s="1"/>
  <c r="A138" i="48" s="1"/>
  <c r="A142" i="48" s="1"/>
  <c r="A146" i="48" s="1"/>
  <c r="A150" i="48" s="1"/>
  <c r="A154" i="48" s="1"/>
  <c r="A158" i="48" s="1"/>
  <c r="A162" i="48" s="1"/>
  <c r="A166" i="48" s="1"/>
  <c r="A170" i="48" s="1"/>
  <c r="A174" i="48" s="1"/>
  <c r="A178" i="48" s="1"/>
  <c r="A182" i="48" s="1"/>
  <c r="A186" i="48" s="1"/>
  <c r="A190" i="48" s="1"/>
  <c r="A194" i="48" s="1"/>
  <c r="A198" i="48" s="1"/>
  <c r="A202" i="48" s="1"/>
  <c r="A206" i="48" s="1"/>
  <c r="A210" i="48" s="1"/>
  <c r="A214" i="48" s="1"/>
  <c r="A218" i="48" s="1"/>
  <c r="A222" i="48" s="1"/>
  <c r="A226" i="48" s="1"/>
  <c r="A230" i="48" s="1"/>
  <c r="A234" i="48" s="1"/>
  <c r="A238" i="48" s="1"/>
  <c r="A242" i="48" s="1"/>
  <c r="A246" i="48" s="1"/>
  <c r="A250" i="48" s="1"/>
  <c r="A254" i="48" s="1"/>
  <c r="A258" i="48" s="1"/>
  <c r="A262" i="48" s="1"/>
  <c r="A266" i="48" s="1"/>
  <c r="A270" i="48" s="1"/>
  <c r="A274" i="48" s="1"/>
  <c r="A278" i="48" s="1"/>
  <c r="A282" i="48" s="1"/>
  <c r="A286" i="48" s="1"/>
  <c r="A290" i="48" s="1"/>
  <c r="A294" i="48" s="1"/>
  <c r="A298" i="48" s="1"/>
  <c r="A302" i="48" s="1"/>
  <c r="A306" i="48" s="1"/>
  <c r="A310" i="48" s="1"/>
  <c r="A314" i="48" s="1"/>
  <c r="A318" i="48" s="1"/>
  <c r="A322" i="48" s="1"/>
  <c r="A326" i="48" s="1"/>
  <c r="A330" i="48" s="1"/>
  <c r="A334" i="48" s="1"/>
  <c r="A338" i="48" s="1"/>
  <c r="A342" i="48" s="1"/>
  <c r="A346" i="48" s="1"/>
  <c r="A350" i="48" s="1"/>
  <c r="A354" i="48" s="1"/>
  <c r="A358" i="48" s="1"/>
  <c r="A362" i="48" s="1"/>
  <c r="A366" i="48" s="1"/>
  <c r="A370" i="48" s="1"/>
  <c r="A374" i="48" s="1"/>
  <c r="A378" i="48" s="1"/>
  <c r="A382" i="48" s="1"/>
  <c r="A386" i="48" s="1"/>
  <c r="A390" i="48" s="1"/>
  <c r="A394" i="48" s="1"/>
  <c r="A398" i="48" s="1"/>
  <c r="A402" i="48" s="1"/>
  <c r="A406" i="48" s="1"/>
  <c r="A410" i="48" s="1"/>
  <c r="A414" i="48" s="1"/>
  <c r="A5" i="48"/>
  <c r="A5" i="47" l="1"/>
  <c r="M19" i="47"/>
  <c r="M24" i="47"/>
  <c r="M29" i="47"/>
  <c r="M49" i="47"/>
  <c r="M119" i="47"/>
  <c r="M149" i="47"/>
  <c r="M204" i="47"/>
  <c r="M206" i="47"/>
  <c r="M284" i="47"/>
  <c r="M464" i="47"/>
  <c r="M1597" i="47"/>
  <c r="M1771" i="47"/>
  <c r="M1791" i="47"/>
  <c r="M1794" i="47"/>
  <c r="M1924" i="47"/>
  <c r="V415" i="46" l="1"/>
  <c r="V411" i="46"/>
  <c r="V407" i="46"/>
  <c r="V403" i="46"/>
  <c r="V399" i="46"/>
  <c r="V395" i="46"/>
  <c r="V391" i="46"/>
  <c r="V387" i="46"/>
  <c r="V383" i="46"/>
  <c r="V379" i="46"/>
  <c r="V375" i="46"/>
  <c r="V371" i="46"/>
  <c r="V367" i="46"/>
  <c r="V363" i="46"/>
  <c r="V359" i="46"/>
  <c r="V355" i="46"/>
  <c r="V351" i="46"/>
  <c r="V347" i="46"/>
  <c r="V343" i="46"/>
  <c r="V339" i="46"/>
  <c r="V335" i="46"/>
  <c r="V331" i="46"/>
  <c r="V327" i="46"/>
  <c r="V323" i="46"/>
  <c r="V319" i="46"/>
  <c r="V315" i="46"/>
  <c r="V311" i="46"/>
  <c r="V307" i="46"/>
  <c r="V303" i="46"/>
  <c r="V299" i="46"/>
  <c r="V295" i="46"/>
  <c r="V291" i="46"/>
  <c r="V287" i="46"/>
  <c r="V283" i="46"/>
  <c r="V279" i="46"/>
  <c r="V275" i="46"/>
  <c r="V271" i="46"/>
  <c r="V267" i="46"/>
  <c r="V263" i="46"/>
  <c r="V259" i="46"/>
  <c r="V255" i="46"/>
  <c r="V251" i="46"/>
  <c r="V247" i="46"/>
  <c r="V243" i="46"/>
  <c r="V239" i="46"/>
  <c r="V235" i="46"/>
  <c r="V231" i="46"/>
  <c r="V227" i="46"/>
  <c r="V223" i="46"/>
  <c r="V219" i="46"/>
  <c r="V215" i="46"/>
  <c r="V211" i="46"/>
  <c r="V207" i="46"/>
  <c r="V203" i="46"/>
  <c r="V199" i="46"/>
  <c r="V195" i="46"/>
  <c r="V191" i="46"/>
  <c r="V187" i="46"/>
  <c r="V183" i="46"/>
  <c r="V179" i="46"/>
  <c r="A18" i="46"/>
  <c r="A22" i="46" s="1"/>
  <c r="A26" i="46" s="1"/>
  <c r="A30" i="46" s="1"/>
  <c r="A34" i="46" s="1"/>
  <c r="A38" i="46" s="1"/>
  <c r="A42" i="46" s="1"/>
  <c r="A46" i="46" s="1"/>
  <c r="A50" i="46" s="1"/>
  <c r="A54" i="46" s="1"/>
  <c r="A58" i="46" s="1"/>
  <c r="A62" i="46" s="1"/>
  <c r="A66" i="46" s="1"/>
  <c r="A70" i="46" s="1"/>
  <c r="A74" i="46" s="1"/>
  <c r="A78" i="46" s="1"/>
  <c r="A82" i="46" s="1"/>
  <c r="A86" i="46" s="1"/>
  <c r="A90" i="46" s="1"/>
  <c r="A94" i="46" s="1"/>
  <c r="A98" i="46" s="1"/>
  <c r="A102" i="46" s="1"/>
  <c r="A106" i="46" s="1"/>
  <c r="A110" i="46" s="1"/>
  <c r="A114" i="46" s="1"/>
  <c r="A118" i="46" s="1"/>
  <c r="A122" i="46" s="1"/>
  <c r="A126" i="46" s="1"/>
  <c r="A130" i="46" s="1"/>
  <c r="A134" i="46" s="1"/>
  <c r="A138" i="46" s="1"/>
  <c r="A142" i="46" s="1"/>
  <c r="A146" i="46" s="1"/>
  <c r="A150" i="46" s="1"/>
  <c r="A154" i="46" s="1"/>
  <c r="A158" i="46" s="1"/>
  <c r="A162" i="46" s="1"/>
  <c r="A166" i="46" s="1"/>
  <c r="A170" i="46" s="1"/>
  <c r="A174" i="46" s="1"/>
  <c r="A178" i="46" s="1"/>
  <c r="A182" i="46" s="1"/>
  <c r="A186" i="46" s="1"/>
  <c r="A190" i="46" s="1"/>
  <c r="A194" i="46" s="1"/>
  <c r="A198" i="46" s="1"/>
  <c r="A202" i="46" s="1"/>
  <c r="A206" i="46" s="1"/>
  <c r="A210" i="46" s="1"/>
  <c r="A214" i="46" s="1"/>
  <c r="A218" i="46" s="1"/>
  <c r="A222" i="46" s="1"/>
  <c r="A226" i="46" s="1"/>
  <c r="A230" i="46" s="1"/>
  <c r="A234" i="46" s="1"/>
  <c r="A238" i="46" s="1"/>
  <c r="A242" i="46" s="1"/>
  <c r="A246" i="46" s="1"/>
  <c r="A250" i="46" s="1"/>
  <c r="A254" i="46" s="1"/>
  <c r="A258" i="46" s="1"/>
  <c r="A262" i="46" s="1"/>
  <c r="A266" i="46" s="1"/>
  <c r="A270" i="46" s="1"/>
  <c r="A274" i="46" s="1"/>
  <c r="A278" i="46" s="1"/>
  <c r="A282" i="46" s="1"/>
  <c r="A286" i="46" s="1"/>
  <c r="A290" i="46" s="1"/>
  <c r="A294" i="46" s="1"/>
  <c r="A298" i="46" s="1"/>
  <c r="A302" i="46" s="1"/>
  <c r="A306" i="46" s="1"/>
  <c r="A310" i="46" s="1"/>
  <c r="A314" i="46" s="1"/>
  <c r="A318" i="46" s="1"/>
  <c r="A322" i="46" s="1"/>
  <c r="A326" i="46" s="1"/>
  <c r="A330" i="46" s="1"/>
  <c r="A334" i="46" s="1"/>
  <c r="A338" i="46" s="1"/>
  <c r="A342" i="46" s="1"/>
  <c r="A346" i="46" s="1"/>
  <c r="A350" i="46" s="1"/>
  <c r="A354" i="46" s="1"/>
  <c r="A358" i="46" s="1"/>
  <c r="A362" i="46" s="1"/>
  <c r="A366" i="46" s="1"/>
  <c r="A370" i="46" s="1"/>
  <c r="A374" i="46" s="1"/>
  <c r="A378" i="46" s="1"/>
  <c r="A382" i="46" s="1"/>
  <c r="A386" i="46" s="1"/>
  <c r="A390" i="46" s="1"/>
  <c r="A394" i="46" s="1"/>
  <c r="A398" i="46" s="1"/>
  <c r="A402" i="46" s="1"/>
  <c r="A406" i="46" s="1"/>
  <c r="A410" i="46" s="1"/>
  <c r="A414" i="46" s="1"/>
  <c r="A5" i="46"/>
  <c r="F41" i="3" l="1"/>
  <c r="F40" i="3"/>
  <c r="F39" i="3"/>
  <c r="F38" i="3"/>
  <c r="F37" i="3"/>
  <c r="F36" i="3"/>
  <c r="F35" i="3"/>
  <c r="F34" i="3"/>
  <c r="F33" i="3"/>
  <c r="F32" i="3"/>
  <c r="F31" i="3"/>
  <c r="F30" i="3"/>
  <c r="F29" i="3"/>
  <c r="F28" i="3"/>
  <c r="F27" i="3"/>
  <c r="A5" i="43" l="1"/>
  <c r="A18" i="43"/>
  <c r="A22" i="43"/>
  <c r="A26" i="43" s="1"/>
  <c r="A30" i="43" s="1"/>
  <c r="A34" i="43" s="1"/>
  <c r="A38" i="43"/>
  <c r="A42" i="43" s="1"/>
  <c r="A46" i="43" s="1"/>
  <c r="A50" i="43" s="1"/>
  <c r="A54" i="43" s="1"/>
  <c r="A58" i="43" s="1"/>
  <c r="A62" i="43" s="1"/>
  <c r="A66" i="43" s="1"/>
  <c r="A70" i="43" s="1"/>
  <c r="A74" i="43" s="1"/>
  <c r="A78" i="43" s="1"/>
  <c r="A82" i="43" s="1"/>
  <c r="A86" i="43" s="1"/>
  <c r="A90" i="43" s="1"/>
  <c r="A94" i="43" s="1"/>
  <c r="A98" i="43" s="1"/>
  <c r="A102" i="43" s="1"/>
  <c r="A106" i="43" s="1"/>
  <c r="A110" i="43" s="1"/>
  <c r="A114" i="43" s="1"/>
  <c r="A118" i="43" s="1"/>
  <c r="A122" i="43" s="1"/>
  <c r="A126" i="43" s="1"/>
  <c r="A130" i="43" s="1"/>
  <c r="A134" i="43" s="1"/>
  <c r="A138" i="43" s="1"/>
  <c r="A142" i="43" s="1"/>
  <c r="A146" i="43" s="1"/>
  <c r="A150" i="43" s="1"/>
  <c r="A154" i="43" s="1"/>
  <c r="A158" i="43" s="1"/>
  <c r="A162" i="43" s="1"/>
  <c r="A166" i="43" s="1"/>
  <c r="A170" i="43" s="1"/>
  <c r="A174" i="43" s="1"/>
  <c r="A178" i="43" s="1"/>
  <c r="A182" i="43" s="1"/>
  <c r="A186" i="43" s="1"/>
  <c r="A190" i="43" s="1"/>
  <c r="A194" i="43" s="1"/>
  <c r="A198" i="43" s="1"/>
  <c r="A202" i="43" s="1"/>
  <c r="A206" i="43" s="1"/>
  <c r="A210" i="43" s="1"/>
  <c r="A214" i="43" s="1"/>
  <c r="A218" i="43" s="1"/>
  <c r="A222" i="43" s="1"/>
  <c r="A226" i="43" s="1"/>
  <c r="A230" i="43" s="1"/>
  <c r="A234" i="43" s="1"/>
  <c r="A238" i="43" s="1"/>
  <c r="A242" i="43" s="1"/>
  <c r="A246" i="43" s="1"/>
  <c r="A250" i="43" s="1"/>
  <c r="A254" i="43" s="1"/>
  <c r="A258" i="43" s="1"/>
  <c r="A262" i="43" s="1"/>
  <c r="A266" i="43" s="1"/>
  <c r="A270" i="43" s="1"/>
  <c r="A274" i="43" s="1"/>
  <c r="A278" i="43" s="1"/>
  <c r="A282" i="43" s="1"/>
  <c r="A286" i="43" s="1"/>
  <c r="A290" i="43" s="1"/>
  <c r="A294" i="43" s="1"/>
  <c r="A298" i="43" s="1"/>
  <c r="A302" i="43" s="1"/>
  <c r="A306" i="43" s="1"/>
  <c r="A310" i="43" s="1"/>
  <c r="A314" i="43" s="1"/>
  <c r="A318" i="43" s="1"/>
  <c r="A322" i="43" s="1"/>
  <c r="A326" i="43" s="1"/>
  <c r="A330" i="43" s="1"/>
  <c r="A334" i="43" s="1"/>
  <c r="A338" i="43" s="1"/>
  <c r="A342" i="43" s="1"/>
  <c r="A346" i="43" s="1"/>
  <c r="A350" i="43" s="1"/>
  <c r="A354" i="43" s="1"/>
  <c r="A358" i="43" s="1"/>
  <c r="A362" i="43" s="1"/>
  <c r="A366" i="43" s="1"/>
  <c r="A370" i="43" s="1"/>
  <c r="A374" i="43" s="1"/>
  <c r="A378" i="43" s="1"/>
  <c r="A382" i="43" s="1"/>
  <c r="A386" i="43" s="1"/>
  <c r="A390" i="43" s="1"/>
  <c r="A394" i="43" s="1"/>
  <c r="A398" i="43" s="1"/>
  <c r="A402" i="43" s="1"/>
  <c r="A406" i="43" s="1"/>
  <c r="A410" i="43" s="1"/>
  <c r="A414" i="43" s="1"/>
  <c r="V179" i="43"/>
  <c r="V183" i="43"/>
  <c r="V187" i="43"/>
  <c r="V191" i="43"/>
  <c r="V195" i="43"/>
  <c r="V199" i="43"/>
  <c r="V203" i="43"/>
  <c r="V207" i="43"/>
  <c r="V211" i="43"/>
  <c r="V215" i="43"/>
  <c r="V219" i="43"/>
  <c r="V223" i="43"/>
  <c r="V227" i="43"/>
  <c r="V231" i="43"/>
  <c r="V235" i="43"/>
  <c r="V239" i="43"/>
  <c r="V243" i="43"/>
  <c r="V247" i="43"/>
  <c r="V251" i="43"/>
  <c r="V255" i="43"/>
  <c r="V259" i="43"/>
  <c r="V263" i="43"/>
  <c r="V267" i="43"/>
  <c r="V271" i="43"/>
  <c r="V275" i="43"/>
  <c r="V279" i="43"/>
  <c r="V283" i="43"/>
  <c r="V287" i="43"/>
  <c r="V291" i="43"/>
  <c r="V295" i="43"/>
  <c r="V299" i="43"/>
  <c r="V303" i="43"/>
  <c r="V307" i="43"/>
  <c r="V311" i="43"/>
  <c r="V315" i="43"/>
  <c r="V319" i="43"/>
  <c r="V323" i="43"/>
  <c r="V327" i="43"/>
  <c r="V331" i="43"/>
  <c r="V335" i="43"/>
  <c r="V339" i="43"/>
  <c r="V343" i="43"/>
  <c r="V347" i="43"/>
  <c r="V351" i="43"/>
  <c r="V355" i="43"/>
  <c r="V359" i="43"/>
  <c r="V363" i="43"/>
  <c r="V367" i="43"/>
  <c r="V371" i="43"/>
  <c r="V375" i="43"/>
  <c r="V379" i="43"/>
  <c r="V383" i="43"/>
  <c r="V387" i="43"/>
  <c r="V391" i="43"/>
  <c r="V395" i="43"/>
  <c r="V399" i="43"/>
  <c r="V403" i="43"/>
  <c r="V407" i="43"/>
  <c r="V411" i="43"/>
  <c r="V415" i="43"/>
  <c r="A5" i="42"/>
  <c r="A18" i="42"/>
  <c r="A22" i="42" s="1"/>
  <c r="A26" i="42" s="1"/>
  <c r="A30" i="42" s="1"/>
  <c r="A34" i="42"/>
  <c r="A38" i="42" s="1"/>
  <c r="A42" i="42" s="1"/>
  <c r="A46" i="42" s="1"/>
  <c r="A50" i="42" s="1"/>
  <c r="A54" i="42" s="1"/>
  <c r="A58" i="42" s="1"/>
  <c r="A62" i="42" s="1"/>
  <c r="A66" i="42" s="1"/>
  <c r="A70" i="42" s="1"/>
  <c r="A74" i="42" s="1"/>
  <c r="A78" i="42" s="1"/>
  <c r="A82" i="42" s="1"/>
  <c r="A86" i="42" s="1"/>
  <c r="A90" i="42" s="1"/>
  <c r="A94" i="42" s="1"/>
  <c r="A98" i="42" s="1"/>
  <c r="A102" i="42" s="1"/>
  <c r="A106" i="42" s="1"/>
  <c r="A110" i="42" s="1"/>
  <c r="A114" i="42" s="1"/>
  <c r="A118" i="42" s="1"/>
  <c r="A122" i="42" s="1"/>
  <c r="A126" i="42" s="1"/>
  <c r="A130" i="42" s="1"/>
  <c r="A134" i="42" s="1"/>
  <c r="A138" i="42" s="1"/>
  <c r="A142" i="42" s="1"/>
  <c r="A146" i="42" s="1"/>
  <c r="A150" i="42" s="1"/>
  <c r="A154" i="42" s="1"/>
  <c r="A158" i="42" s="1"/>
  <c r="A162" i="42" s="1"/>
  <c r="A166" i="42" s="1"/>
  <c r="A170" i="42" s="1"/>
  <c r="A174" i="42" s="1"/>
  <c r="A178" i="42" s="1"/>
  <c r="A182" i="42" s="1"/>
  <c r="A186" i="42" s="1"/>
  <c r="A190" i="42" s="1"/>
  <c r="A194" i="42" s="1"/>
  <c r="A198" i="42" s="1"/>
  <c r="A202" i="42" s="1"/>
  <c r="A206" i="42" s="1"/>
  <c r="A210" i="42" s="1"/>
  <c r="A214" i="42" s="1"/>
  <c r="A218" i="42" s="1"/>
  <c r="A222" i="42" s="1"/>
  <c r="A226" i="42" s="1"/>
  <c r="A230" i="42" s="1"/>
  <c r="A234" i="42" s="1"/>
  <c r="A238" i="42" s="1"/>
  <c r="A242" i="42" s="1"/>
  <c r="A246" i="42" s="1"/>
  <c r="A250" i="42" s="1"/>
  <c r="A254" i="42" s="1"/>
  <c r="A258" i="42" s="1"/>
  <c r="A262" i="42" s="1"/>
  <c r="A266" i="42" s="1"/>
  <c r="A270" i="42" s="1"/>
  <c r="A274" i="42" s="1"/>
  <c r="A278" i="42" s="1"/>
  <c r="A282" i="42" s="1"/>
  <c r="A286" i="42" s="1"/>
  <c r="A290" i="42" s="1"/>
  <c r="A294" i="42" s="1"/>
  <c r="A298" i="42" s="1"/>
  <c r="A302" i="42" s="1"/>
  <c r="A306" i="42" s="1"/>
  <c r="A310" i="42" s="1"/>
  <c r="A314" i="42" s="1"/>
  <c r="A318" i="42" s="1"/>
  <c r="A322" i="42" s="1"/>
  <c r="A326" i="42" s="1"/>
  <c r="A330" i="42" s="1"/>
  <c r="A334" i="42" s="1"/>
  <c r="A338" i="42" s="1"/>
  <c r="A342" i="42" s="1"/>
  <c r="A346" i="42" s="1"/>
  <c r="A350" i="42" s="1"/>
  <c r="A354" i="42" s="1"/>
  <c r="A358" i="42" s="1"/>
  <c r="A362" i="42" s="1"/>
  <c r="A366" i="42" s="1"/>
  <c r="A370" i="42" s="1"/>
  <c r="A374" i="42" s="1"/>
  <c r="A378" i="42" s="1"/>
  <c r="A382" i="42" s="1"/>
  <c r="A386" i="42" s="1"/>
  <c r="A390" i="42" s="1"/>
  <c r="A394" i="42" s="1"/>
  <c r="A398" i="42" s="1"/>
  <c r="A402" i="42" s="1"/>
  <c r="A406" i="42" s="1"/>
  <c r="A410" i="42" s="1"/>
  <c r="A414" i="42" s="1"/>
  <c r="V179" i="42"/>
  <c r="V183" i="42"/>
  <c r="V187" i="42"/>
  <c r="V191" i="42"/>
  <c r="V195" i="42"/>
  <c r="V199" i="42"/>
  <c r="V203" i="42"/>
  <c r="V207" i="42"/>
  <c r="V211" i="42"/>
  <c r="V215" i="42"/>
  <c r="V219" i="42"/>
  <c r="V223" i="42"/>
  <c r="V227" i="42"/>
  <c r="V231" i="42"/>
  <c r="V235" i="42"/>
  <c r="V239" i="42"/>
  <c r="V243" i="42"/>
  <c r="V247" i="42"/>
  <c r="V251" i="42"/>
  <c r="V255" i="42"/>
  <c r="V259" i="42"/>
  <c r="V263" i="42"/>
  <c r="V267" i="42"/>
  <c r="V271" i="42"/>
  <c r="V275" i="42"/>
  <c r="V279" i="42"/>
  <c r="V283" i="42"/>
  <c r="V287" i="42"/>
  <c r="V291" i="42"/>
  <c r="V295" i="42"/>
  <c r="V299" i="42"/>
  <c r="V303" i="42"/>
  <c r="V307" i="42"/>
  <c r="V311" i="42"/>
  <c r="V315" i="42"/>
  <c r="V319" i="42"/>
  <c r="V323" i="42"/>
  <c r="V327" i="42"/>
  <c r="V331" i="42"/>
  <c r="V335" i="42"/>
  <c r="V339" i="42"/>
  <c r="V343" i="42"/>
  <c r="V347" i="42"/>
  <c r="V351" i="42"/>
  <c r="V355" i="42"/>
  <c r="V359" i="42"/>
  <c r="V363" i="42"/>
  <c r="V367" i="42"/>
  <c r="V371" i="42"/>
  <c r="V375" i="42"/>
  <c r="V379" i="42"/>
  <c r="V383" i="42"/>
  <c r="V387" i="42"/>
  <c r="V391" i="42"/>
  <c r="V395" i="42"/>
  <c r="V399" i="42"/>
  <c r="V403" i="42"/>
  <c r="V407" i="42"/>
  <c r="V411" i="42"/>
  <c r="V415" i="42"/>
  <c r="A5" i="41"/>
  <c r="A18" i="41"/>
  <c r="A22" i="41"/>
  <c r="A26" i="41" s="1"/>
  <c r="A30" i="41" s="1"/>
  <c r="A34" i="41" s="1"/>
  <c r="A38" i="41" s="1"/>
  <c r="A42" i="41" s="1"/>
  <c r="A46" i="41"/>
  <c r="A50" i="41" s="1"/>
  <c r="A54" i="41" s="1"/>
  <c r="A58" i="41" s="1"/>
  <c r="A62" i="41"/>
  <c r="A66" i="41" s="1"/>
  <c r="A70" i="41" s="1"/>
  <c r="A74" i="41" s="1"/>
  <c r="A78" i="41" s="1"/>
  <c r="A82" i="41" s="1"/>
  <c r="A86" i="41" s="1"/>
  <c r="A90" i="41" s="1"/>
  <c r="A94" i="41" s="1"/>
  <c r="A98" i="41" s="1"/>
  <c r="A102" i="41" s="1"/>
  <c r="A106" i="41" s="1"/>
  <c r="A110" i="41" s="1"/>
  <c r="A114" i="41" s="1"/>
  <c r="A118" i="41" s="1"/>
  <c r="A122" i="41" s="1"/>
  <c r="A126" i="41"/>
  <c r="A130" i="41" s="1"/>
  <c r="A134" i="41" s="1"/>
  <c r="A138" i="41" s="1"/>
  <c r="A142" i="41" s="1"/>
  <c r="A146" i="41" s="1"/>
  <c r="A150" i="41" s="1"/>
  <c r="A154" i="41" s="1"/>
  <c r="A158" i="41" s="1"/>
  <c r="A162" i="41" s="1"/>
  <c r="A166" i="41" s="1"/>
  <c r="A170" i="41" s="1"/>
  <c r="A174" i="41" s="1"/>
  <c r="A178" i="41" s="1"/>
  <c r="A182" i="41" s="1"/>
  <c r="A186" i="41" s="1"/>
  <c r="A190" i="41" s="1"/>
  <c r="A194" i="41" s="1"/>
  <c r="A198" i="41" s="1"/>
  <c r="A202" i="41" s="1"/>
  <c r="A206" i="41" s="1"/>
  <c r="A210" i="41" s="1"/>
  <c r="A214" i="41" s="1"/>
  <c r="A218" i="41" s="1"/>
  <c r="A222" i="41" s="1"/>
  <c r="A226" i="41" s="1"/>
  <c r="A230" i="41" s="1"/>
  <c r="A234" i="41" s="1"/>
  <c r="A238" i="41" s="1"/>
  <c r="A242" i="41" s="1"/>
  <c r="A246" i="41" s="1"/>
  <c r="A250" i="41" s="1"/>
  <c r="A254" i="41" s="1"/>
  <c r="A258" i="41" s="1"/>
  <c r="A262" i="41" s="1"/>
  <c r="A266" i="41" s="1"/>
  <c r="A270" i="41" s="1"/>
  <c r="A274" i="41" s="1"/>
  <c r="A278" i="41" s="1"/>
  <c r="A282" i="41" s="1"/>
  <c r="A286" i="41" s="1"/>
  <c r="A290" i="41" s="1"/>
  <c r="A294" i="41" s="1"/>
  <c r="A298" i="41" s="1"/>
  <c r="A302" i="41" s="1"/>
  <c r="A306" i="41" s="1"/>
  <c r="A310" i="41" s="1"/>
  <c r="A314" i="41" s="1"/>
  <c r="A318" i="41" s="1"/>
  <c r="A322" i="41" s="1"/>
  <c r="A326" i="41" s="1"/>
  <c r="A330" i="41" s="1"/>
  <c r="A334" i="41" s="1"/>
  <c r="A338" i="41" s="1"/>
  <c r="A342" i="41" s="1"/>
  <c r="A346" i="41" s="1"/>
  <c r="A350" i="41" s="1"/>
  <c r="A354" i="41" s="1"/>
  <c r="A358" i="41" s="1"/>
  <c r="A362" i="41" s="1"/>
  <c r="A366" i="41" s="1"/>
  <c r="A370" i="41" s="1"/>
  <c r="A374" i="41" s="1"/>
  <c r="A378" i="41" s="1"/>
  <c r="A382" i="41" s="1"/>
  <c r="A386" i="41" s="1"/>
  <c r="A390" i="41" s="1"/>
  <c r="A394" i="41" s="1"/>
  <c r="A398" i="41" s="1"/>
  <c r="A402" i="41" s="1"/>
  <c r="A406" i="41" s="1"/>
  <c r="A410" i="41" s="1"/>
  <c r="A414" i="41" s="1"/>
  <c r="V179" i="41"/>
  <c r="V183" i="41"/>
  <c r="V187" i="41"/>
  <c r="V191" i="41"/>
  <c r="V195" i="41"/>
  <c r="V199" i="41"/>
  <c r="V203" i="41"/>
  <c r="V207" i="41"/>
  <c r="V211" i="41"/>
  <c r="V215" i="41"/>
  <c r="V219" i="41"/>
  <c r="V223" i="41"/>
  <c r="V227" i="41"/>
  <c r="V231" i="41"/>
  <c r="V235" i="41"/>
  <c r="V239" i="41"/>
  <c r="V243" i="41"/>
  <c r="V247" i="41"/>
  <c r="V251" i="41"/>
  <c r="V255" i="41"/>
  <c r="V259" i="41"/>
  <c r="V263" i="41"/>
  <c r="V267" i="41"/>
  <c r="V271" i="41"/>
  <c r="V275" i="41"/>
  <c r="V279" i="41"/>
  <c r="V283" i="41"/>
  <c r="V287" i="41"/>
  <c r="V291" i="41"/>
  <c r="V295" i="41"/>
  <c r="V299" i="41"/>
  <c r="V303" i="41"/>
  <c r="V307" i="41"/>
  <c r="V311" i="41"/>
  <c r="V315" i="41"/>
  <c r="V319" i="41"/>
  <c r="V323" i="41"/>
  <c r="V327" i="41"/>
  <c r="V331" i="41"/>
  <c r="V335" i="41"/>
  <c r="V339" i="41"/>
  <c r="V343" i="41"/>
  <c r="V347" i="41"/>
  <c r="V351" i="41"/>
  <c r="V355" i="41"/>
  <c r="V359" i="41"/>
  <c r="V363" i="41"/>
  <c r="V367" i="41"/>
  <c r="V371" i="41"/>
  <c r="V375" i="41"/>
  <c r="V379" i="41"/>
  <c r="V383" i="41"/>
  <c r="V387" i="41"/>
  <c r="V391" i="41"/>
  <c r="V395" i="41"/>
  <c r="V399" i="41"/>
  <c r="V403" i="41"/>
  <c r="V407" i="41"/>
  <c r="V411" i="41"/>
  <c r="V415" i="41"/>
  <c r="A5" i="40"/>
  <c r="A18" i="40"/>
  <c r="A22" i="40" s="1"/>
  <c r="A26" i="40" s="1"/>
  <c r="A30" i="40" s="1"/>
  <c r="A34" i="40" s="1"/>
  <c r="A38" i="40" s="1"/>
  <c r="A42" i="40" s="1"/>
  <c r="A46" i="40" s="1"/>
  <c r="A50" i="40" s="1"/>
  <c r="A54" i="40" s="1"/>
  <c r="A58" i="40" s="1"/>
  <c r="A62" i="40" s="1"/>
  <c r="A66" i="40" s="1"/>
  <c r="A70" i="40" s="1"/>
  <c r="A74" i="40" s="1"/>
  <c r="A78" i="40" s="1"/>
  <c r="A82" i="40" s="1"/>
  <c r="A86" i="40" s="1"/>
  <c r="A90" i="40" s="1"/>
  <c r="A94" i="40" s="1"/>
  <c r="A98" i="40" s="1"/>
  <c r="A102" i="40" s="1"/>
  <c r="A106" i="40" s="1"/>
  <c r="A110" i="40" s="1"/>
  <c r="A114" i="40" s="1"/>
  <c r="A118" i="40" s="1"/>
  <c r="A122" i="40" s="1"/>
  <c r="A126" i="40" s="1"/>
  <c r="A130" i="40" s="1"/>
  <c r="A134" i="40" s="1"/>
  <c r="A138" i="40" s="1"/>
  <c r="A142" i="40" s="1"/>
  <c r="A146" i="40" s="1"/>
  <c r="A150" i="40" s="1"/>
  <c r="A154" i="40" s="1"/>
  <c r="A158" i="40" s="1"/>
  <c r="A162" i="40" s="1"/>
  <c r="A166" i="40" s="1"/>
  <c r="A170" i="40" s="1"/>
  <c r="A174" i="40" s="1"/>
  <c r="A178" i="40" s="1"/>
  <c r="A182" i="40" s="1"/>
  <c r="A186" i="40" s="1"/>
  <c r="A190" i="40" s="1"/>
  <c r="A194" i="40" s="1"/>
  <c r="A198" i="40" s="1"/>
  <c r="A202" i="40" s="1"/>
  <c r="A206" i="40" s="1"/>
  <c r="A210" i="40" s="1"/>
  <c r="A214" i="40" s="1"/>
  <c r="A218" i="40" s="1"/>
  <c r="A222" i="40" s="1"/>
  <c r="A226" i="40" s="1"/>
  <c r="A230" i="40" s="1"/>
  <c r="A234" i="40" s="1"/>
  <c r="A238" i="40" s="1"/>
  <c r="A242" i="40" s="1"/>
  <c r="A246" i="40" s="1"/>
  <c r="A250" i="40" s="1"/>
  <c r="A254" i="40" s="1"/>
  <c r="A258" i="40" s="1"/>
  <c r="A262" i="40" s="1"/>
  <c r="A266" i="40" s="1"/>
  <c r="A270" i="40" s="1"/>
  <c r="A274" i="40" s="1"/>
  <c r="A278" i="40" s="1"/>
  <c r="A282" i="40" s="1"/>
  <c r="A286" i="40" s="1"/>
  <c r="A290" i="40" s="1"/>
  <c r="A294" i="40" s="1"/>
  <c r="A298" i="40" s="1"/>
  <c r="A302" i="40" s="1"/>
  <c r="A306" i="40" s="1"/>
  <c r="A310" i="40" s="1"/>
  <c r="A314" i="40" s="1"/>
  <c r="A318" i="40" s="1"/>
  <c r="A322" i="40" s="1"/>
  <c r="A326" i="40" s="1"/>
  <c r="A330" i="40" s="1"/>
  <c r="A334" i="40" s="1"/>
  <c r="A338" i="40" s="1"/>
  <c r="A342" i="40" s="1"/>
  <c r="A346" i="40" s="1"/>
  <c r="A350" i="40" s="1"/>
  <c r="A354" i="40" s="1"/>
  <c r="A358" i="40" s="1"/>
  <c r="A362" i="40" s="1"/>
  <c r="A366" i="40" s="1"/>
  <c r="A370" i="40" s="1"/>
  <c r="A374" i="40" s="1"/>
  <c r="A378" i="40" s="1"/>
  <c r="A382" i="40" s="1"/>
  <c r="A386" i="40" s="1"/>
  <c r="A390" i="40" s="1"/>
  <c r="A394" i="40" s="1"/>
  <c r="A398" i="40" s="1"/>
  <c r="A402" i="40" s="1"/>
  <c r="A406" i="40" s="1"/>
  <c r="A410" i="40" s="1"/>
  <c r="A414" i="40" s="1"/>
  <c r="V179" i="40"/>
  <c r="V183" i="40"/>
  <c r="V187" i="40"/>
  <c r="V191" i="40"/>
  <c r="V195" i="40"/>
  <c r="V199" i="40"/>
  <c r="V203" i="40"/>
  <c r="V207" i="40"/>
  <c r="V211" i="40"/>
  <c r="V215" i="40"/>
  <c r="V219" i="40"/>
  <c r="V223" i="40"/>
  <c r="V227" i="40"/>
  <c r="V231" i="40"/>
  <c r="V235" i="40"/>
  <c r="V239" i="40"/>
  <c r="V243" i="40"/>
  <c r="V247" i="40"/>
  <c r="V251" i="40"/>
  <c r="V255" i="40"/>
  <c r="V259" i="40"/>
  <c r="V263" i="40"/>
  <c r="V267" i="40"/>
  <c r="V271" i="40"/>
  <c r="V275" i="40"/>
  <c r="V279" i="40"/>
  <c r="V283" i="40"/>
  <c r="V287" i="40"/>
  <c r="V291" i="40"/>
  <c r="V295" i="40"/>
  <c r="V299" i="40"/>
  <c r="V303" i="40"/>
  <c r="V307" i="40"/>
  <c r="V311" i="40"/>
  <c r="V315" i="40"/>
  <c r="V319" i="40"/>
  <c r="V323" i="40"/>
  <c r="V327" i="40"/>
  <c r="V331" i="40"/>
  <c r="V335" i="40"/>
  <c r="V339" i="40"/>
  <c r="V343" i="40"/>
  <c r="V347" i="40"/>
  <c r="V351" i="40"/>
  <c r="V355" i="40"/>
  <c r="V359" i="40"/>
  <c r="V363" i="40"/>
  <c r="V367" i="40"/>
  <c r="V371" i="40"/>
  <c r="V375" i="40"/>
  <c r="V379" i="40"/>
  <c r="V383" i="40"/>
  <c r="V387" i="40"/>
  <c r="V391" i="40"/>
  <c r="V395" i="40"/>
  <c r="V399" i="40"/>
  <c r="V403" i="40"/>
  <c r="V407" i="40"/>
  <c r="V411" i="40"/>
  <c r="V415" i="40"/>
  <c r="A5" i="39"/>
  <c r="A18" i="39"/>
  <c r="A22" i="39"/>
  <c r="A26" i="39" s="1"/>
  <c r="A30" i="39" s="1"/>
  <c r="A34" i="39" s="1"/>
  <c r="A38" i="39" s="1"/>
  <c r="A42" i="39" s="1"/>
  <c r="A46" i="39"/>
  <c r="A50" i="39" s="1"/>
  <c r="A54" i="39" s="1"/>
  <c r="A58" i="39" s="1"/>
  <c r="A62" i="39" s="1"/>
  <c r="A66" i="39" s="1"/>
  <c r="A70" i="39" s="1"/>
  <c r="A74" i="39" s="1"/>
  <c r="A78" i="39" s="1"/>
  <c r="A82" i="39" s="1"/>
  <c r="A86" i="39" s="1"/>
  <c r="A90" i="39" s="1"/>
  <c r="A94" i="39" s="1"/>
  <c r="A98" i="39" s="1"/>
  <c r="A102" i="39" s="1"/>
  <c r="A106" i="39" s="1"/>
  <c r="A110" i="39" s="1"/>
  <c r="A114" i="39" s="1"/>
  <c r="A118" i="39" s="1"/>
  <c r="A122" i="39" s="1"/>
  <c r="A126" i="39" s="1"/>
  <c r="A130" i="39" s="1"/>
  <c r="A134" i="39" s="1"/>
  <c r="A138" i="39" s="1"/>
  <c r="A142" i="39" s="1"/>
  <c r="A146" i="39" s="1"/>
  <c r="A150" i="39" s="1"/>
  <c r="A154" i="39" s="1"/>
  <c r="A158" i="39" s="1"/>
  <c r="A162" i="39" s="1"/>
  <c r="A166" i="39" s="1"/>
  <c r="A170" i="39" s="1"/>
  <c r="A174" i="39" s="1"/>
  <c r="A178" i="39" s="1"/>
  <c r="A182" i="39" s="1"/>
  <c r="A186" i="39" s="1"/>
  <c r="A190" i="39" s="1"/>
  <c r="A194" i="39" s="1"/>
  <c r="A198" i="39" s="1"/>
  <c r="A202" i="39" s="1"/>
  <c r="A206" i="39" s="1"/>
  <c r="A210" i="39" s="1"/>
  <c r="A214" i="39" s="1"/>
  <c r="A218" i="39" s="1"/>
  <c r="A222" i="39" s="1"/>
  <c r="A226" i="39" s="1"/>
  <c r="A230" i="39" s="1"/>
  <c r="A234" i="39" s="1"/>
  <c r="A238" i="39" s="1"/>
  <c r="A242" i="39" s="1"/>
  <c r="A246" i="39" s="1"/>
  <c r="A250" i="39" s="1"/>
  <c r="A254" i="39" s="1"/>
  <c r="A258" i="39" s="1"/>
  <c r="A262" i="39" s="1"/>
  <c r="A266" i="39" s="1"/>
  <c r="A270" i="39" s="1"/>
  <c r="A274" i="39" s="1"/>
  <c r="A278" i="39" s="1"/>
  <c r="A282" i="39" s="1"/>
  <c r="A286" i="39" s="1"/>
  <c r="A290" i="39" s="1"/>
  <c r="A294" i="39" s="1"/>
  <c r="A298" i="39" s="1"/>
  <c r="A302" i="39" s="1"/>
  <c r="A306" i="39" s="1"/>
  <c r="A310" i="39" s="1"/>
  <c r="A314" i="39" s="1"/>
  <c r="A318" i="39" s="1"/>
  <c r="A322" i="39" s="1"/>
  <c r="A326" i="39" s="1"/>
  <c r="A330" i="39" s="1"/>
  <c r="A334" i="39" s="1"/>
  <c r="A338" i="39" s="1"/>
  <c r="A342" i="39" s="1"/>
  <c r="A346" i="39" s="1"/>
  <c r="A350" i="39" s="1"/>
  <c r="A354" i="39" s="1"/>
  <c r="A358" i="39" s="1"/>
  <c r="A362" i="39" s="1"/>
  <c r="A366" i="39" s="1"/>
  <c r="A370" i="39" s="1"/>
  <c r="A374" i="39" s="1"/>
  <c r="A378" i="39" s="1"/>
  <c r="A382" i="39" s="1"/>
  <c r="A386" i="39" s="1"/>
  <c r="A390" i="39" s="1"/>
  <c r="A394" i="39" s="1"/>
  <c r="A398" i="39" s="1"/>
  <c r="A402" i="39" s="1"/>
  <c r="A406" i="39" s="1"/>
  <c r="A410" i="39" s="1"/>
  <c r="A414" i="39" s="1"/>
  <c r="V179" i="39"/>
  <c r="V183" i="39"/>
  <c r="V187" i="39"/>
  <c r="V191" i="39"/>
  <c r="V195" i="39"/>
  <c r="V199" i="39"/>
  <c r="V203" i="39"/>
  <c r="V207" i="39"/>
  <c r="V211" i="39"/>
  <c r="V215" i="39"/>
  <c r="V219" i="39"/>
  <c r="V223" i="39"/>
  <c r="V227" i="39"/>
  <c r="V231" i="39"/>
  <c r="V235" i="39"/>
  <c r="V239" i="39"/>
  <c r="V243" i="39"/>
  <c r="V247" i="39"/>
  <c r="V251" i="39"/>
  <c r="V255" i="39"/>
  <c r="V259" i="39"/>
  <c r="V263" i="39"/>
  <c r="V267" i="39"/>
  <c r="V271" i="39"/>
  <c r="V275" i="39"/>
  <c r="V279" i="39"/>
  <c r="V283" i="39"/>
  <c r="V287" i="39"/>
  <c r="V291" i="39"/>
  <c r="V295" i="39"/>
  <c r="V299" i="39"/>
  <c r="V303" i="39"/>
  <c r="V307" i="39"/>
  <c r="V311" i="39"/>
  <c r="V315" i="39"/>
  <c r="V319" i="39"/>
  <c r="V323" i="39"/>
  <c r="V327" i="39"/>
  <c r="V331" i="39"/>
  <c r="V335" i="39"/>
  <c r="V339" i="39"/>
  <c r="V343" i="39"/>
  <c r="V347" i="39"/>
  <c r="V351" i="39"/>
  <c r="V355" i="39"/>
  <c r="V359" i="39"/>
  <c r="V363" i="39"/>
  <c r="V367" i="39"/>
  <c r="V371" i="39"/>
  <c r="V375" i="39"/>
  <c r="V379" i="39"/>
  <c r="V383" i="39"/>
  <c r="V387" i="39"/>
  <c r="V391" i="39"/>
  <c r="V395" i="39"/>
  <c r="V399" i="39"/>
  <c r="V403" i="39"/>
  <c r="V407" i="39"/>
  <c r="V411" i="39"/>
  <c r="V415" i="39"/>
  <c r="A5" i="38"/>
  <c r="A18" i="38"/>
  <c r="A22" i="38" s="1"/>
  <c r="A26" i="38" s="1"/>
  <c r="A30" i="38" s="1"/>
  <c r="A34" i="38" s="1"/>
  <c r="A38" i="38" s="1"/>
  <c r="A42" i="38" s="1"/>
  <c r="A46" i="38" s="1"/>
  <c r="A50" i="38" s="1"/>
  <c r="A54" i="38" s="1"/>
  <c r="A58" i="38" s="1"/>
  <c r="A62" i="38" s="1"/>
  <c r="A66" i="38" s="1"/>
  <c r="A70" i="38" s="1"/>
  <c r="A74" i="38" s="1"/>
  <c r="A78" i="38" s="1"/>
  <c r="A82" i="38" s="1"/>
  <c r="A86" i="38" s="1"/>
  <c r="A90" i="38" s="1"/>
  <c r="A94" i="38" s="1"/>
  <c r="A98" i="38" s="1"/>
  <c r="A102" i="38" s="1"/>
  <c r="A106" i="38" s="1"/>
  <c r="A110" i="38" s="1"/>
  <c r="A114" i="38" s="1"/>
  <c r="A118" i="38" s="1"/>
  <c r="A122" i="38" s="1"/>
  <c r="A126" i="38" s="1"/>
  <c r="A130" i="38" s="1"/>
  <c r="A134" i="38" s="1"/>
  <c r="A138" i="38" s="1"/>
  <c r="A142" i="38" s="1"/>
  <c r="A146" i="38" s="1"/>
  <c r="A150" i="38" s="1"/>
  <c r="A154" i="38" s="1"/>
  <c r="A158" i="38" s="1"/>
  <c r="A162" i="38" s="1"/>
  <c r="A166" i="38" s="1"/>
  <c r="A170" i="38" s="1"/>
  <c r="A174" i="38" s="1"/>
  <c r="A178" i="38" s="1"/>
  <c r="A182" i="38" s="1"/>
  <c r="A186" i="38" s="1"/>
  <c r="A190" i="38" s="1"/>
  <c r="A194" i="38" s="1"/>
  <c r="A198" i="38" s="1"/>
  <c r="A202" i="38" s="1"/>
  <c r="A206" i="38" s="1"/>
  <c r="A210" i="38" s="1"/>
  <c r="A214" i="38" s="1"/>
  <c r="A218" i="38" s="1"/>
  <c r="A222" i="38" s="1"/>
  <c r="A226" i="38" s="1"/>
  <c r="A230" i="38" s="1"/>
  <c r="A234" i="38" s="1"/>
  <c r="A238" i="38" s="1"/>
  <c r="A242" i="38" s="1"/>
  <c r="A246" i="38" s="1"/>
  <c r="A250" i="38" s="1"/>
  <c r="A254" i="38" s="1"/>
  <c r="A258" i="38" s="1"/>
  <c r="A262" i="38" s="1"/>
  <c r="A266" i="38" s="1"/>
  <c r="A270" i="38" s="1"/>
  <c r="A274" i="38" s="1"/>
  <c r="A278" i="38" s="1"/>
  <c r="A282" i="38" s="1"/>
  <c r="A286" i="38" s="1"/>
  <c r="A290" i="38" s="1"/>
  <c r="A294" i="38" s="1"/>
  <c r="A298" i="38" s="1"/>
  <c r="A302" i="38" s="1"/>
  <c r="A306" i="38" s="1"/>
  <c r="A310" i="38" s="1"/>
  <c r="A314" i="38" s="1"/>
  <c r="A318" i="38" s="1"/>
  <c r="A322" i="38" s="1"/>
  <c r="A326" i="38" s="1"/>
  <c r="A330" i="38" s="1"/>
  <c r="A334" i="38" s="1"/>
  <c r="A338" i="38" s="1"/>
  <c r="A342" i="38" s="1"/>
  <c r="A346" i="38" s="1"/>
  <c r="A350" i="38" s="1"/>
  <c r="A354" i="38" s="1"/>
  <c r="A358" i="38" s="1"/>
  <c r="A362" i="38" s="1"/>
  <c r="A366" i="38" s="1"/>
  <c r="A370" i="38" s="1"/>
  <c r="A374" i="38" s="1"/>
  <c r="A378" i="38" s="1"/>
  <c r="A382" i="38" s="1"/>
  <c r="A386" i="38" s="1"/>
  <c r="A390" i="38" s="1"/>
  <c r="A394" i="38" s="1"/>
  <c r="A398" i="38" s="1"/>
  <c r="A402" i="38" s="1"/>
  <c r="A406" i="38" s="1"/>
  <c r="A410" i="38" s="1"/>
  <c r="A414" i="38" s="1"/>
  <c r="V179" i="38"/>
  <c r="V183" i="38"/>
  <c r="V187" i="38"/>
  <c r="V191" i="38"/>
  <c r="V195" i="38"/>
  <c r="V199" i="38"/>
  <c r="V203" i="38"/>
  <c r="V207" i="38"/>
  <c r="V211" i="38"/>
  <c r="V215" i="38"/>
  <c r="V219" i="38"/>
  <c r="V223" i="38"/>
  <c r="V227" i="38"/>
  <c r="V231" i="38"/>
  <c r="V235" i="38"/>
  <c r="V239" i="38"/>
  <c r="V243" i="38"/>
  <c r="V247" i="38"/>
  <c r="V251" i="38"/>
  <c r="V255" i="38"/>
  <c r="V259" i="38"/>
  <c r="V263" i="38"/>
  <c r="V267" i="38"/>
  <c r="V271" i="38"/>
  <c r="V275" i="38"/>
  <c r="V279" i="38"/>
  <c r="V283" i="38"/>
  <c r="V287" i="38"/>
  <c r="V291" i="38"/>
  <c r="V295" i="38"/>
  <c r="V299" i="38"/>
  <c r="V303" i="38"/>
  <c r="V307" i="38"/>
  <c r="V311" i="38"/>
  <c r="V315" i="38"/>
  <c r="V319" i="38"/>
  <c r="V323" i="38"/>
  <c r="V327" i="38"/>
  <c r="V331" i="38"/>
  <c r="V335" i="38"/>
  <c r="V339" i="38"/>
  <c r="V343" i="38"/>
  <c r="V347" i="38"/>
  <c r="V351" i="38"/>
  <c r="V355" i="38"/>
  <c r="V359" i="38"/>
  <c r="V363" i="38"/>
  <c r="V367" i="38"/>
  <c r="V371" i="38"/>
  <c r="V375" i="38"/>
  <c r="V379" i="38"/>
  <c r="V383" i="38"/>
  <c r="V387" i="38"/>
  <c r="V391" i="38"/>
  <c r="V395" i="38"/>
  <c r="V399" i="38"/>
  <c r="V403" i="38"/>
  <c r="V407" i="38"/>
  <c r="V411" i="38"/>
  <c r="V415" i="38"/>
  <c r="A5" i="37"/>
  <c r="A18" i="37"/>
  <c r="A22" i="37"/>
  <c r="A26" i="37" s="1"/>
  <c r="A30" i="37" s="1"/>
  <c r="A34" i="37" s="1"/>
  <c r="A38" i="37"/>
  <c r="A42" i="37" s="1"/>
  <c r="A46" i="37" s="1"/>
  <c r="A50" i="37" s="1"/>
  <c r="A54" i="37" s="1"/>
  <c r="A58" i="37" s="1"/>
  <c r="A62" i="37" s="1"/>
  <c r="A66" i="37" s="1"/>
  <c r="A70" i="37" s="1"/>
  <c r="A74" i="37" s="1"/>
  <c r="A78" i="37" s="1"/>
  <c r="A82" i="37"/>
  <c r="A86" i="37" s="1"/>
  <c r="A90" i="37" s="1"/>
  <c r="A94" i="37" s="1"/>
  <c r="A98" i="37" s="1"/>
  <c r="A102" i="37" s="1"/>
  <c r="A106" i="37" s="1"/>
  <c r="A110" i="37" s="1"/>
  <c r="A114" i="37" s="1"/>
  <c r="A118" i="37" s="1"/>
  <c r="A122" i="37" s="1"/>
  <c r="A126" i="37" s="1"/>
  <c r="A130" i="37" s="1"/>
  <c r="A134" i="37" s="1"/>
  <c r="A138" i="37" s="1"/>
  <c r="A142" i="37" s="1"/>
  <c r="A146" i="37" s="1"/>
  <c r="A150" i="37" s="1"/>
  <c r="A154" i="37" s="1"/>
  <c r="A158" i="37" s="1"/>
  <c r="A162" i="37" s="1"/>
  <c r="A166" i="37" s="1"/>
  <c r="A170" i="37" s="1"/>
  <c r="A174" i="37" s="1"/>
  <c r="A178" i="37" s="1"/>
  <c r="A182" i="37" s="1"/>
  <c r="A186" i="37" s="1"/>
  <c r="A190" i="37" s="1"/>
  <c r="A194" i="37" s="1"/>
  <c r="A198" i="37" s="1"/>
  <c r="A202" i="37" s="1"/>
  <c r="A206" i="37" s="1"/>
  <c r="A210" i="37" s="1"/>
  <c r="A214" i="37" s="1"/>
  <c r="A218" i="37" s="1"/>
  <c r="A222" i="37" s="1"/>
  <c r="V179" i="37"/>
  <c r="V183" i="37"/>
  <c r="V187" i="37"/>
  <c r="V191" i="37"/>
  <c r="V195" i="37"/>
  <c r="V199" i="37"/>
  <c r="V203" i="37"/>
  <c r="V207" i="37"/>
  <c r="V211" i="37"/>
  <c r="V215" i="37"/>
  <c r="V219" i="37"/>
  <c r="V223" i="37"/>
  <c r="A226" i="37"/>
  <c r="A230" i="37" s="1"/>
  <c r="A234" i="37" s="1"/>
  <c r="A238" i="37" s="1"/>
  <c r="A242" i="37" s="1"/>
  <c r="A246" i="37" s="1"/>
  <c r="A250" i="37" s="1"/>
  <c r="A254" i="37" s="1"/>
  <c r="A258" i="37" s="1"/>
  <c r="A262" i="37" s="1"/>
  <c r="A266" i="37" s="1"/>
  <c r="A270" i="37" s="1"/>
  <c r="A274" i="37" s="1"/>
  <c r="A278" i="37" s="1"/>
  <c r="A282" i="37" s="1"/>
  <c r="A286" i="37" s="1"/>
  <c r="A290" i="37" s="1"/>
  <c r="A294" i="37" s="1"/>
  <c r="A298" i="37" s="1"/>
  <c r="A302" i="37" s="1"/>
  <c r="A306" i="37" s="1"/>
  <c r="A310" i="37" s="1"/>
  <c r="A314" i="37" s="1"/>
  <c r="A318" i="37" s="1"/>
  <c r="A322" i="37" s="1"/>
  <c r="A326" i="37" s="1"/>
  <c r="A330" i="37" s="1"/>
  <c r="A334" i="37" s="1"/>
  <c r="A338" i="37" s="1"/>
  <c r="A342" i="37" s="1"/>
  <c r="A346" i="37" s="1"/>
  <c r="A350" i="37" s="1"/>
  <c r="V227" i="37"/>
  <c r="V231" i="37"/>
  <c r="V235" i="37"/>
  <c r="V239" i="37"/>
  <c r="V243" i="37"/>
  <c r="V247" i="37"/>
  <c r="V251" i="37"/>
  <c r="V255" i="37"/>
  <c r="V259" i="37"/>
  <c r="V263" i="37"/>
  <c r="V267" i="37"/>
  <c r="V271" i="37"/>
  <c r="V275" i="37"/>
  <c r="V279" i="37"/>
  <c r="V283" i="37"/>
  <c r="V287" i="37"/>
  <c r="V291" i="37"/>
  <c r="V295" i="37"/>
  <c r="V299" i="37"/>
  <c r="V303" i="37"/>
  <c r="V307" i="37"/>
  <c r="V311" i="37"/>
  <c r="V315" i="37"/>
  <c r="V319" i="37"/>
  <c r="V323" i="37"/>
  <c r="V327" i="37"/>
  <c r="V331" i="37"/>
  <c r="V335" i="37"/>
  <c r="V339" i="37"/>
  <c r="V343" i="37"/>
  <c r="V347" i="37"/>
  <c r="V351" i="37"/>
  <c r="A354" i="37"/>
  <c r="A358" i="37" s="1"/>
  <c r="A362" i="37" s="1"/>
  <c r="A366" i="37" s="1"/>
  <c r="A370" i="37" s="1"/>
  <c r="A374" i="37" s="1"/>
  <c r="A378" i="37" s="1"/>
  <c r="A382" i="37" s="1"/>
  <c r="A386" i="37" s="1"/>
  <c r="A390" i="37" s="1"/>
  <c r="A394" i="37" s="1"/>
  <c r="A398" i="37" s="1"/>
  <c r="A402" i="37" s="1"/>
  <c r="A406" i="37" s="1"/>
  <c r="A410" i="37" s="1"/>
  <c r="A414" i="37" s="1"/>
  <c r="V355" i="37"/>
  <c r="V359" i="37"/>
  <c r="V363" i="37"/>
  <c r="V367" i="37"/>
  <c r="V371" i="37"/>
  <c r="V375" i="37"/>
  <c r="V379" i="37"/>
  <c r="V383" i="37"/>
  <c r="V387" i="37"/>
  <c r="V391" i="37"/>
  <c r="V395" i="37"/>
  <c r="V399" i="37"/>
  <c r="V403" i="37"/>
  <c r="V407" i="37"/>
  <c r="V411" i="37"/>
  <c r="V415" i="37"/>
  <c r="A5" i="36"/>
  <c r="A18" i="36"/>
  <c r="A22" i="36" s="1"/>
  <c r="A26" i="36" s="1"/>
  <c r="A30" i="36" s="1"/>
  <c r="A34" i="36" s="1"/>
  <c r="A38" i="36" s="1"/>
  <c r="A42" i="36" s="1"/>
  <c r="A46" i="36"/>
  <c r="A50" i="36" s="1"/>
  <c r="A54" i="36" s="1"/>
  <c r="A58" i="36" s="1"/>
  <c r="A62" i="36" s="1"/>
  <c r="A66" i="36" s="1"/>
  <c r="A70" i="36" s="1"/>
  <c r="A74" i="36" s="1"/>
  <c r="A78" i="36" s="1"/>
  <c r="A82" i="36" s="1"/>
  <c r="A86" i="36" s="1"/>
  <c r="A90" i="36" s="1"/>
  <c r="A94" i="36" s="1"/>
  <c r="A98" i="36" s="1"/>
  <c r="A102" i="36" s="1"/>
  <c r="A106" i="36" s="1"/>
  <c r="A110" i="36" s="1"/>
  <c r="A114" i="36" s="1"/>
  <c r="A118" i="36" s="1"/>
  <c r="A122" i="36" s="1"/>
  <c r="A126" i="36" s="1"/>
  <c r="A130" i="36" s="1"/>
  <c r="A134" i="36" s="1"/>
  <c r="A138" i="36" s="1"/>
  <c r="A142" i="36" s="1"/>
  <c r="A146" i="36" s="1"/>
  <c r="A150" i="36" s="1"/>
  <c r="A154" i="36" s="1"/>
  <c r="A158" i="36" s="1"/>
  <c r="A162" i="36" s="1"/>
  <c r="A166" i="36" s="1"/>
  <c r="A170" i="36" s="1"/>
  <c r="A174" i="36"/>
  <c r="A178" i="36" s="1"/>
  <c r="A182" i="36" s="1"/>
  <c r="A186" i="36" s="1"/>
  <c r="A190" i="36" s="1"/>
  <c r="A194" i="36" s="1"/>
  <c r="A198" i="36" s="1"/>
  <c r="A202" i="36" s="1"/>
  <c r="A206" i="36" s="1"/>
  <c r="A210" i="36" s="1"/>
  <c r="A214" i="36" s="1"/>
  <c r="A218" i="36" s="1"/>
  <c r="A222" i="36" s="1"/>
  <c r="A226" i="36" s="1"/>
  <c r="A230" i="36" s="1"/>
  <c r="A234" i="36" s="1"/>
  <c r="A238" i="36" s="1"/>
  <c r="A242" i="36" s="1"/>
  <c r="A246" i="36" s="1"/>
  <c r="A250" i="36" s="1"/>
  <c r="A254" i="36" s="1"/>
  <c r="A258" i="36" s="1"/>
  <c r="A262" i="36" s="1"/>
  <c r="A266" i="36" s="1"/>
  <c r="A270" i="36" s="1"/>
  <c r="A274" i="36" s="1"/>
  <c r="A278" i="36" s="1"/>
  <c r="A282" i="36" s="1"/>
  <c r="A286" i="36" s="1"/>
  <c r="A290" i="36" s="1"/>
  <c r="A294" i="36" s="1"/>
  <c r="A298" i="36" s="1"/>
  <c r="A302" i="36" s="1"/>
  <c r="A306" i="36" s="1"/>
  <c r="A310" i="36" s="1"/>
  <c r="A314" i="36" s="1"/>
  <c r="A318" i="36" s="1"/>
  <c r="A322" i="36" s="1"/>
  <c r="A326" i="36" s="1"/>
  <c r="A330" i="36" s="1"/>
  <c r="A334" i="36" s="1"/>
  <c r="A338" i="36" s="1"/>
  <c r="A342" i="36" s="1"/>
  <c r="A346" i="36" s="1"/>
  <c r="A350" i="36" s="1"/>
  <c r="A354" i="36" s="1"/>
  <c r="A358" i="36" s="1"/>
  <c r="A362" i="36" s="1"/>
  <c r="A366" i="36" s="1"/>
  <c r="A370" i="36" s="1"/>
  <c r="A374" i="36" s="1"/>
  <c r="A378" i="36" s="1"/>
  <c r="A382" i="36" s="1"/>
  <c r="A386" i="36" s="1"/>
  <c r="A390" i="36" s="1"/>
  <c r="A394" i="36" s="1"/>
  <c r="A398" i="36" s="1"/>
  <c r="A402" i="36" s="1"/>
  <c r="A406" i="36" s="1"/>
  <c r="A410" i="36" s="1"/>
  <c r="A414" i="36" s="1"/>
  <c r="V179" i="36"/>
  <c r="V183" i="36"/>
  <c r="V187" i="36"/>
  <c r="V191" i="36"/>
  <c r="V195" i="36"/>
  <c r="V199" i="36"/>
  <c r="V203" i="36"/>
  <c r="V207" i="36"/>
  <c r="V211" i="36"/>
  <c r="V215" i="36"/>
  <c r="V219" i="36"/>
  <c r="V223" i="36"/>
  <c r="V227" i="36"/>
  <c r="V231" i="36"/>
  <c r="V235" i="36"/>
  <c r="V239" i="36"/>
  <c r="V243" i="36"/>
  <c r="V247" i="36"/>
  <c r="V251" i="36"/>
  <c r="V255" i="36"/>
  <c r="V259" i="36"/>
  <c r="V263" i="36"/>
  <c r="V267" i="36"/>
  <c r="V271" i="36"/>
  <c r="V275" i="36"/>
  <c r="V279" i="36"/>
  <c r="V283" i="36"/>
  <c r="V287" i="36"/>
  <c r="V291" i="36"/>
  <c r="V295" i="36"/>
  <c r="V299" i="36"/>
  <c r="V303" i="36"/>
  <c r="V307" i="36"/>
  <c r="V311" i="36"/>
  <c r="V315" i="36"/>
  <c r="V319" i="36"/>
  <c r="V323" i="36"/>
  <c r="V327" i="36"/>
  <c r="V331" i="36"/>
  <c r="V335" i="36"/>
  <c r="V339" i="36"/>
  <c r="V343" i="36"/>
  <c r="V347" i="36"/>
  <c r="V351" i="36"/>
  <c r="V355" i="36"/>
  <c r="V359" i="36"/>
  <c r="V363" i="36"/>
  <c r="V367" i="36"/>
  <c r="V371" i="36"/>
  <c r="V375" i="36"/>
  <c r="V379" i="36"/>
  <c r="V383" i="36"/>
  <c r="V387" i="36"/>
  <c r="V391" i="36"/>
  <c r="V395" i="36"/>
  <c r="V399" i="36"/>
  <c r="V403" i="36"/>
  <c r="V407" i="36"/>
  <c r="V411" i="36"/>
  <c r="V415" i="36"/>
  <c r="A18" i="35"/>
  <c r="A22" i="35"/>
  <c r="A26" i="35"/>
  <c r="A30" i="35"/>
  <c r="A34" i="35" s="1"/>
  <c r="A38" i="35" s="1"/>
  <c r="A42" i="35" s="1"/>
  <c r="A46" i="35" s="1"/>
  <c r="A50" i="35" s="1"/>
  <c r="A54" i="35" s="1"/>
  <c r="A58" i="35" s="1"/>
  <c r="A62" i="35" s="1"/>
  <c r="A66" i="35" s="1"/>
  <c r="A70" i="35" s="1"/>
  <c r="A74" i="35" s="1"/>
  <c r="A78" i="35" s="1"/>
  <c r="A82" i="35" s="1"/>
  <c r="A86" i="35" s="1"/>
  <c r="A90" i="35" s="1"/>
  <c r="A94" i="35" s="1"/>
  <c r="A98" i="35" s="1"/>
  <c r="A102" i="35" s="1"/>
  <c r="A106" i="35" s="1"/>
  <c r="A110" i="35" s="1"/>
  <c r="A114" i="35" s="1"/>
  <c r="A118" i="35" s="1"/>
  <c r="A122" i="35" s="1"/>
  <c r="A126" i="35" s="1"/>
  <c r="A130" i="35" s="1"/>
  <c r="A134" i="35" s="1"/>
  <c r="A138" i="35" s="1"/>
  <c r="A142" i="35" s="1"/>
  <c r="A146" i="35" s="1"/>
  <c r="A150" i="35" s="1"/>
  <c r="A154" i="35" s="1"/>
  <c r="A158" i="35" s="1"/>
  <c r="A162" i="35" s="1"/>
  <c r="A166" i="35" s="1"/>
  <c r="A170" i="35" s="1"/>
  <c r="A174" i="35" s="1"/>
  <c r="A178" i="35" s="1"/>
  <c r="A182" i="35" s="1"/>
  <c r="A186" i="35" s="1"/>
  <c r="A190" i="35" s="1"/>
  <c r="A194" i="35" s="1"/>
  <c r="A198" i="35" s="1"/>
  <c r="A202" i="35" s="1"/>
  <c r="A206" i="35" s="1"/>
  <c r="A210" i="35" s="1"/>
  <c r="A214" i="35" s="1"/>
  <c r="A218" i="35" s="1"/>
  <c r="A222" i="35" s="1"/>
  <c r="A226" i="35" s="1"/>
  <c r="A230" i="35" s="1"/>
  <c r="A234" i="35" s="1"/>
  <c r="A238" i="35" s="1"/>
  <c r="A242" i="35" s="1"/>
  <c r="A246" i="35" s="1"/>
  <c r="A250" i="35" s="1"/>
  <c r="A254" i="35" s="1"/>
  <c r="A258" i="35" s="1"/>
  <c r="A262" i="35" s="1"/>
  <c r="A266" i="35" s="1"/>
  <c r="A270" i="35" s="1"/>
  <c r="A274" i="35" s="1"/>
  <c r="A278" i="35" s="1"/>
  <c r="A282" i="35" s="1"/>
  <c r="A286" i="35" s="1"/>
  <c r="A290" i="35" s="1"/>
  <c r="A294" i="35" s="1"/>
  <c r="A298" i="35" s="1"/>
  <c r="A302" i="35" s="1"/>
  <c r="A306" i="35" s="1"/>
  <c r="A310" i="35" s="1"/>
  <c r="A314" i="35" s="1"/>
  <c r="A318" i="35" s="1"/>
  <c r="A322" i="35" s="1"/>
  <c r="A326" i="35" s="1"/>
  <c r="A330" i="35" s="1"/>
  <c r="A334" i="35" s="1"/>
  <c r="A338" i="35" s="1"/>
  <c r="A342" i="35" s="1"/>
  <c r="A346" i="35" s="1"/>
  <c r="A350" i="35" s="1"/>
  <c r="A354" i="35" s="1"/>
  <c r="A358" i="35" s="1"/>
  <c r="A362" i="35" s="1"/>
  <c r="A366" i="35" s="1"/>
  <c r="A370" i="35" s="1"/>
  <c r="A374" i="35" s="1"/>
  <c r="A378" i="35" s="1"/>
  <c r="A382" i="35" s="1"/>
  <c r="A386" i="35" s="1"/>
  <c r="A390" i="35" s="1"/>
  <c r="A394" i="35" s="1"/>
  <c r="A398" i="35" s="1"/>
  <c r="A402" i="35" s="1"/>
  <c r="A406" i="35" s="1"/>
  <c r="A410" i="35" s="1"/>
  <c r="A414" i="35" s="1"/>
  <c r="V179" i="35"/>
  <c r="V183" i="35"/>
  <c r="V187" i="35"/>
  <c r="V191" i="35"/>
  <c r="V195" i="35"/>
  <c r="V199" i="35"/>
  <c r="V203" i="35"/>
  <c r="V207" i="35"/>
  <c r="V211" i="35"/>
  <c r="V215" i="35"/>
  <c r="V219" i="35"/>
  <c r="V223" i="35"/>
  <c r="V227" i="35"/>
  <c r="V231" i="35"/>
  <c r="V235" i="35"/>
  <c r="V239" i="35"/>
  <c r="V243" i="35"/>
  <c r="V247" i="35"/>
  <c r="V251" i="35"/>
  <c r="V255" i="35"/>
  <c r="V259" i="35"/>
  <c r="V263" i="35"/>
  <c r="V267" i="35"/>
  <c r="V271" i="35"/>
  <c r="V275" i="35"/>
  <c r="V279" i="35"/>
  <c r="V283" i="35"/>
  <c r="V287" i="35"/>
  <c r="V291" i="35"/>
  <c r="V295" i="35"/>
  <c r="V299" i="35"/>
  <c r="V303" i="35"/>
  <c r="V307" i="35"/>
  <c r="V311" i="35"/>
  <c r="V315" i="35"/>
  <c r="V319" i="35"/>
  <c r="V323" i="35"/>
  <c r="V327" i="35"/>
  <c r="V331" i="35"/>
  <c r="V335" i="35"/>
  <c r="V339" i="35"/>
  <c r="V343" i="35"/>
  <c r="V347" i="35"/>
  <c r="V351" i="35"/>
  <c r="V355" i="35"/>
  <c r="V359" i="35"/>
  <c r="V363" i="35"/>
  <c r="V367" i="35"/>
  <c r="V371" i="35"/>
  <c r="V375" i="35"/>
  <c r="V379" i="35"/>
  <c r="V383" i="35"/>
  <c r="V387" i="35"/>
  <c r="V391" i="35"/>
  <c r="V395" i="35"/>
  <c r="V399" i="35"/>
  <c r="V403" i="35"/>
  <c r="V407" i="35"/>
  <c r="V411" i="35"/>
  <c r="V415" i="35"/>
  <c r="A5" i="34"/>
  <c r="A18" i="34"/>
  <c r="A22" i="34"/>
  <c r="A26" i="34"/>
  <c r="A30" i="34" s="1"/>
  <c r="A34" i="34" s="1"/>
  <c r="A38" i="34"/>
  <c r="A42" i="34" s="1"/>
  <c r="A46" i="34" s="1"/>
  <c r="A50" i="34" s="1"/>
  <c r="A54" i="34" s="1"/>
  <c r="A58" i="34" s="1"/>
  <c r="A62" i="34" s="1"/>
  <c r="A66" i="34" s="1"/>
  <c r="A70" i="34"/>
  <c r="A74" i="34" s="1"/>
  <c r="A78" i="34" s="1"/>
  <c r="A82" i="34" s="1"/>
  <c r="A86" i="34" s="1"/>
  <c r="A90" i="34" s="1"/>
  <c r="A94" i="34" s="1"/>
  <c r="A98" i="34" s="1"/>
  <c r="A102" i="34"/>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V179" i="34"/>
  <c r="V183" i="34"/>
  <c r="V187" i="34"/>
  <c r="V191" i="34"/>
  <c r="V195" i="34"/>
  <c r="V199" i="34"/>
  <c r="V203" i="34"/>
  <c r="V207" i="34"/>
  <c r="V211" i="34"/>
  <c r="V215" i="34"/>
  <c r="V219" i="34"/>
  <c r="V223" i="34"/>
  <c r="V227" i="34"/>
  <c r="V231" i="34"/>
  <c r="V235" i="34"/>
  <c r="V239" i="34"/>
  <c r="V243" i="34"/>
  <c r="V247" i="34"/>
  <c r="V251" i="34"/>
  <c r="V255" i="34"/>
  <c r="V259" i="34"/>
  <c r="V263" i="34"/>
  <c r="V267" i="34"/>
  <c r="V271" i="34"/>
  <c r="V275" i="34"/>
  <c r="V279" i="34"/>
  <c r="V283" i="34"/>
  <c r="V287" i="34"/>
  <c r="V291" i="34"/>
  <c r="V295" i="34"/>
  <c r="V299" i="34"/>
  <c r="V303" i="34"/>
  <c r="V307" i="34"/>
  <c r="V311" i="34"/>
  <c r="V315" i="34"/>
  <c r="V319" i="34"/>
  <c r="V323" i="34"/>
  <c r="V327" i="34"/>
  <c r="V331" i="34"/>
  <c r="V335" i="34"/>
  <c r="V339" i="34"/>
  <c r="V343" i="34"/>
  <c r="V347" i="34"/>
  <c r="V351" i="34"/>
  <c r="V355" i="34"/>
  <c r="V359" i="34"/>
  <c r="V363" i="34"/>
  <c r="V367" i="34"/>
  <c r="V371" i="34"/>
  <c r="V375" i="34"/>
  <c r="V379" i="34"/>
  <c r="V383" i="34"/>
  <c r="V387" i="34"/>
  <c r="V391" i="34"/>
  <c r="V395" i="34"/>
  <c r="V399" i="34"/>
  <c r="V403" i="34"/>
  <c r="V407" i="34"/>
  <c r="V411" i="34"/>
  <c r="V415" i="34"/>
  <c r="A5" i="33"/>
  <c r="A18" i="33"/>
  <c r="A22" i="33"/>
  <c r="A26" i="33" s="1"/>
  <c r="A30" i="33" s="1"/>
  <c r="A34" i="33"/>
  <c r="A38" i="33"/>
  <c r="A42" i="33" s="1"/>
  <c r="A46" i="33" s="1"/>
  <c r="A50" i="33" s="1"/>
  <c r="A54" i="33" s="1"/>
  <c r="A58" i="33" s="1"/>
  <c r="A62" i="33" s="1"/>
  <c r="A66" i="33" s="1"/>
  <c r="A70" i="33"/>
  <c r="A74" i="33" s="1"/>
  <c r="A78" i="33" s="1"/>
  <c r="A82" i="33" s="1"/>
  <c r="A86" i="33" s="1"/>
  <c r="A90" i="33" s="1"/>
  <c r="A94" i="33" s="1"/>
  <c r="A98" i="33" s="1"/>
  <c r="A102" i="33"/>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V179" i="33"/>
  <c r="V183" i="33"/>
  <c r="V187" i="33"/>
  <c r="V191" i="33"/>
  <c r="V195" i="33"/>
  <c r="V199" i="33"/>
  <c r="V203" i="33"/>
  <c r="V207" i="33"/>
  <c r="V211" i="33"/>
  <c r="V215" i="33"/>
  <c r="V219" i="33"/>
  <c r="V223" i="33"/>
  <c r="V227" i="33"/>
  <c r="V231" i="33"/>
  <c r="V235" i="33"/>
  <c r="V239" i="33"/>
  <c r="V243" i="33"/>
  <c r="V247" i="33"/>
  <c r="V251" i="33"/>
  <c r="V255" i="33"/>
  <c r="V259" i="33"/>
  <c r="V263" i="33"/>
  <c r="V267" i="33"/>
  <c r="V271" i="33"/>
  <c r="V275" i="33"/>
  <c r="V279" i="33"/>
  <c r="V283" i="33"/>
  <c r="V287" i="33"/>
  <c r="V291" i="33"/>
  <c r="V295" i="33"/>
  <c r="V299" i="33"/>
  <c r="V303" i="33"/>
  <c r="V307" i="33"/>
  <c r="V311" i="33"/>
  <c r="V315" i="33"/>
  <c r="V319" i="33"/>
  <c r="V323" i="33"/>
  <c r="V327" i="33"/>
  <c r="V331" i="33"/>
  <c r="V335" i="33"/>
  <c r="V339" i="33"/>
  <c r="V343" i="33"/>
  <c r="V347" i="33"/>
  <c r="V351" i="33"/>
  <c r="V355" i="33"/>
  <c r="V359" i="33"/>
  <c r="V363" i="33"/>
  <c r="V367" i="33"/>
  <c r="V371" i="33"/>
  <c r="V375" i="33"/>
  <c r="V379" i="33"/>
  <c r="V383" i="33"/>
  <c r="V387" i="33"/>
  <c r="V391" i="33"/>
  <c r="V395" i="33"/>
  <c r="V399" i="33"/>
  <c r="V403" i="33"/>
  <c r="V407" i="33"/>
  <c r="V411" i="33"/>
  <c r="V415" i="33"/>
  <c r="A5" i="32"/>
  <c r="A18" i="32"/>
  <c r="A23" i="32"/>
  <c r="A27" i="32" s="1"/>
  <c r="A31" i="32" s="1"/>
  <c r="A35" i="32" s="1"/>
  <c r="A39" i="32" s="1"/>
  <c r="A43" i="32" s="1"/>
  <c r="A47" i="32" s="1"/>
  <c r="A51" i="32" s="1"/>
  <c r="A55" i="32" s="1"/>
  <c r="A59" i="32" s="1"/>
  <c r="A63" i="32" s="1"/>
  <c r="A67" i="32" s="1"/>
  <c r="A71" i="32" s="1"/>
  <c r="A75" i="32" s="1"/>
  <c r="A79" i="32" s="1"/>
  <c r="A83" i="32" s="1"/>
  <c r="A87" i="32" s="1"/>
  <c r="A91" i="32" s="1"/>
  <c r="A95" i="32" s="1"/>
  <c r="A99" i="32" s="1"/>
  <c r="A103" i="32" s="1"/>
  <c r="A107" i="32" s="1"/>
  <c r="A111" i="32" s="1"/>
  <c r="A115" i="32" s="1"/>
  <c r="A119" i="32" s="1"/>
  <c r="A123" i="32" s="1"/>
  <c r="A127" i="32" s="1"/>
  <c r="A131" i="32" s="1"/>
  <c r="A135" i="32" s="1"/>
  <c r="A139" i="32" s="1"/>
  <c r="A143" i="32" s="1"/>
  <c r="A147" i="32" s="1"/>
  <c r="A151" i="32" s="1"/>
  <c r="A155" i="32" s="1"/>
  <c r="A159" i="32" s="1"/>
  <c r="A163" i="32" s="1"/>
  <c r="A167" i="32" s="1"/>
  <c r="A171" i="32" s="1"/>
  <c r="A175" i="32" s="1"/>
  <c r="A179" i="32" s="1"/>
  <c r="A183" i="32" s="1"/>
  <c r="A187" i="32" s="1"/>
  <c r="A191" i="32" s="1"/>
  <c r="A195" i="32" s="1"/>
  <c r="A199" i="32" s="1"/>
  <c r="A203" i="32" s="1"/>
  <c r="A207" i="32" s="1"/>
  <c r="A211" i="32" s="1"/>
  <c r="A215" i="32" s="1"/>
  <c r="A219" i="32" s="1"/>
  <c r="A223" i="32" s="1"/>
  <c r="A227" i="32" s="1"/>
  <c r="A231" i="32" s="1"/>
  <c r="A235" i="32" s="1"/>
  <c r="A239" i="32" s="1"/>
  <c r="A243" i="32" s="1"/>
  <c r="A247" i="32" s="1"/>
  <c r="A251" i="32" s="1"/>
  <c r="A255" i="32" s="1"/>
  <c r="A259" i="32" s="1"/>
  <c r="A263" i="32" s="1"/>
  <c r="A267" i="32" s="1"/>
  <c r="A271" i="32" s="1"/>
  <c r="A275" i="32" s="1"/>
  <c r="A279" i="32" s="1"/>
  <c r="A283" i="32" s="1"/>
  <c r="A287" i="32" s="1"/>
  <c r="A291" i="32" s="1"/>
  <c r="A295" i="32" s="1"/>
  <c r="A299" i="32" s="1"/>
  <c r="A303" i="32" s="1"/>
  <c r="A307" i="32" s="1"/>
  <c r="A311" i="32" s="1"/>
  <c r="A315" i="32" s="1"/>
  <c r="A319" i="32" s="1"/>
  <c r="A323" i="32" s="1"/>
  <c r="A327" i="32" s="1"/>
  <c r="A331" i="32" s="1"/>
  <c r="A335" i="32" s="1"/>
  <c r="A339" i="32" s="1"/>
  <c r="A343" i="32" s="1"/>
  <c r="A347" i="32" s="1"/>
  <c r="A351" i="32" s="1"/>
  <c r="A355" i="32" s="1"/>
  <c r="A359" i="32" s="1"/>
  <c r="A363" i="32" s="1"/>
  <c r="A367" i="32" s="1"/>
  <c r="A371" i="32" s="1"/>
  <c r="A375" i="32" s="1"/>
  <c r="A379" i="32" s="1"/>
  <c r="A383" i="32" s="1"/>
  <c r="A387" i="32" s="1"/>
  <c r="A391" i="32" s="1"/>
  <c r="A395" i="32" s="1"/>
  <c r="A399" i="32" s="1"/>
  <c r="A403" i="32" s="1"/>
  <c r="A407" i="32" s="1"/>
  <c r="A411" i="32" s="1"/>
  <c r="A415" i="32" s="1"/>
  <c r="V180" i="32"/>
  <c r="V184" i="32"/>
  <c r="V188" i="32"/>
  <c r="V192" i="32"/>
  <c r="V196" i="32"/>
  <c r="V200" i="32"/>
  <c r="V204" i="32"/>
  <c r="V208" i="32"/>
  <c r="V212" i="32"/>
  <c r="V216" i="32"/>
  <c r="V220" i="32"/>
  <c r="V224" i="32"/>
  <c r="V228" i="32"/>
  <c r="V232" i="32"/>
  <c r="V236" i="32"/>
  <c r="V240" i="32"/>
  <c r="V244" i="32"/>
  <c r="V248" i="32"/>
  <c r="V252" i="32"/>
  <c r="V256" i="32"/>
  <c r="V260" i="32"/>
  <c r="V264" i="32"/>
  <c r="V268" i="32"/>
  <c r="V272" i="32"/>
  <c r="V276" i="32"/>
  <c r="V280" i="32"/>
  <c r="V284" i="32"/>
  <c r="V288" i="32"/>
  <c r="V292" i="32"/>
  <c r="V296" i="32"/>
  <c r="V300" i="32"/>
  <c r="V304" i="32"/>
  <c r="V308" i="32"/>
  <c r="V312" i="32"/>
  <c r="V316" i="32"/>
  <c r="V320" i="32"/>
  <c r="V324" i="32"/>
  <c r="V328" i="32"/>
  <c r="V332" i="32"/>
  <c r="V336" i="32"/>
  <c r="V340" i="32"/>
  <c r="V344" i="32"/>
  <c r="V348" i="32"/>
  <c r="V352" i="32"/>
  <c r="V356" i="32"/>
  <c r="V360" i="32"/>
  <c r="V364" i="32"/>
  <c r="V368" i="32"/>
  <c r="V372" i="32"/>
  <c r="V376" i="32"/>
  <c r="V380" i="32"/>
  <c r="V384" i="32"/>
  <c r="V388" i="32"/>
  <c r="V392" i="32"/>
  <c r="V396" i="32"/>
  <c r="V400" i="32"/>
  <c r="V404" i="32"/>
  <c r="V408" i="32"/>
  <c r="V412" i="32"/>
  <c r="V416" i="32"/>
  <c r="A5" i="31"/>
  <c r="A18" i="31"/>
  <c r="A22" i="31" s="1"/>
  <c r="A26" i="31" s="1"/>
  <c r="A30" i="31" s="1"/>
  <c r="A34" i="3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V179" i="31"/>
  <c r="V183" i="31"/>
  <c r="V187" i="31"/>
  <c r="V191" i="31"/>
  <c r="V195" i="31"/>
  <c r="V199" i="31"/>
  <c r="V203" i="31"/>
  <c r="V207" i="31"/>
  <c r="V211" i="31"/>
  <c r="V215" i="31"/>
  <c r="V219" i="31"/>
  <c r="V223" i="31"/>
  <c r="V227" i="31"/>
  <c r="V231" i="31"/>
  <c r="V235" i="31"/>
  <c r="V239" i="31"/>
  <c r="V243" i="31"/>
  <c r="V247" i="31"/>
  <c r="V251" i="31"/>
  <c r="V255" i="31"/>
  <c r="V259" i="31"/>
  <c r="V263" i="31"/>
  <c r="V267" i="31"/>
  <c r="V271" i="31"/>
  <c r="V275" i="31"/>
  <c r="V279" i="31"/>
  <c r="V283" i="31"/>
  <c r="V287" i="31"/>
  <c r="V291" i="31"/>
  <c r="V295" i="31"/>
  <c r="V299" i="31"/>
  <c r="V303" i="31"/>
  <c r="V307" i="31"/>
  <c r="V311" i="31"/>
  <c r="V315" i="31"/>
  <c r="V319" i="31"/>
  <c r="V323" i="31"/>
  <c r="V327" i="31"/>
  <c r="V331" i="31"/>
  <c r="V335" i="31"/>
  <c r="V339" i="31"/>
  <c r="V343" i="31"/>
  <c r="V347" i="31"/>
  <c r="V351" i="31"/>
  <c r="V355" i="31"/>
  <c r="V359" i="31"/>
  <c r="V363" i="31"/>
  <c r="V367" i="31"/>
  <c r="V371" i="31"/>
  <c r="V375" i="31"/>
  <c r="V379" i="31"/>
  <c r="V383" i="31"/>
  <c r="V387" i="31"/>
  <c r="V391" i="31"/>
  <c r="V395" i="31"/>
  <c r="V399" i="31"/>
  <c r="V403" i="31"/>
  <c r="V407" i="31"/>
  <c r="V411" i="31"/>
  <c r="V415" i="31"/>
  <c r="A5" i="30"/>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V179" i="30"/>
  <c r="V183" i="30"/>
  <c r="V187" i="30"/>
  <c r="V191" i="30"/>
  <c r="V195" i="30"/>
  <c r="V199" i="30"/>
  <c r="V203" i="30"/>
  <c r="V207" i="30"/>
  <c r="V211" i="30"/>
  <c r="V215" i="30"/>
  <c r="V219" i="30"/>
  <c r="V223" i="30"/>
  <c r="V227" i="30"/>
  <c r="V231" i="30"/>
  <c r="V235" i="30"/>
  <c r="V239" i="30"/>
  <c r="V243" i="30"/>
  <c r="V247" i="30"/>
  <c r="V251" i="30"/>
  <c r="V255" i="30"/>
  <c r="V259" i="30"/>
  <c r="V263" i="30"/>
  <c r="V267" i="30"/>
  <c r="V271" i="30"/>
  <c r="V275" i="30"/>
  <c r="V279" i="30"/>
  <c r="V283" i="30"/>
  <c r="V287" i="30"/>
  <c r="V291" i="30"/>
  <c r="V295" i="30"/>
  <c r="V299" i="30"/>
  <c r="V303" i="30"/>
  <c r="V307" i="30"/>
  <c r="V311" i="30"/>
  <c r="V315" i="30"/>
  <c r="V319" i="30"/>
  <c r="V323" i="30"/>
  <c r="V327" i="30"/>
  <c r="V331" i="30"/>
  <c r="V335" i="30"/>
  <c r="V339" i="30"/>
  <c r="V343" i="30"/>
  <c r="V347" i="30"/>
  <c r="V351" i="30"/>
  <c r="V355" i="30"/>
  <c r="V359" i="30"/>
  <c r="V363" i="30"/>
  <c r="V367" i="30"/>
  <c r="V371" i="30"/>
  <c r="V375" i="30"/>
  <c r="V379" i="30"/>
  <c r="V383" i="30"/>
  <c r="V387" i="30"/>
  <c r="V391" i="30"/>
  <c r="V395" i="30"/>
  <c r="V399" i="30"/>
  <c r="V403" i="30"/>
  <c r="V407" i="30"/>
  <c r="V411" i="30"/>
  <c r="V415" i="30"/>
  <c r="V415" i="29" l="1"/>
  <c r="V411" i="29"/>
  <c r="V407" i="29"/>
  <c r="V403" i="29"/>
  <c r="V399" i="29"/>
  <c r="V395" i="29"/>
  <c r="V391" i="29"/>
  <c r="V387" i="29"/>
  <c r="V383" i="29"/>
  <c r="V379" i="29"/>
  <c r="V375" i="29"/>
  <c r="V371" i="29"/>
  <c r="V367" i="29"/>
  <c r="V363" i="29"/>
  <c r="V359" i="29"/>
  <c r="V355" i="29"/>
  <c r="V351" i="29"/>
  <c r="V347" i="29"/>
  <c r="V343" i="29"/>
  <c r="V339" i="29"/>
  <c r="V335" i="29"/>
  <c r="V331" i="29"/>
  <c r="V327" i="29"/>
  <c r="V323" i="29"/>
  <c r="V319" i="29"/>
  <c r="V315" i="29"/>
  <c r="V311" i="29"/>
  <c r="V307" i="29"/>
  <c r="V303" i="29"/>
  <c r="V299" i="29"/>
  <c r="V295" i="29"/>
  <c r="V291" i="29"/>
  <c r="V287" i="29"/>
  <c r="V283" i="29"/>
  <c r="V279" i="29"/>
  <c r="V275" i="29"/>
  <c r="V271" i="29"/>
  <c r="V267" i="29"/>
  <c r="V263" i="29"/>
  <c r="V259" i="29"/>
  <c r="V255" i="29"/>
  <c r="V251" i="29"/>
  <c r="V247" i="29"/>
  <c r="V243" i="29"/>
  <c r="V239" i="29"/>
  <c r="V235" i="29"/>
  <c r="V231" i="29"/>
  <c r="V227" i="29"/>
  <c r="V223" i="29"/>
  <c r="V219" i="29"/>
  <c r="V215" i="29"/>
  <c r="V211" i="29"/>
  <c r="V207" i="29"/>
  <c r="V203" i="29"/>
  <c r="V199" i="29"/>
  <c r="V195" i="29"/>
  <c r="V191" i="29"/>
  <c r="V187" i="29"/>
  <c r="V183" i="29"/>
  <c r="V179" i="29"/>
  <c r="A34" i="29"/>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A18" i="29"/>
  <c r="A22" i="29" s="1"/>
  <c r="A26" i="29" s="1"/>
  <c r="A30" i="29" s="1"/>
  <c r="A5" i="29"/>
  <c r="A5" i="28" l="1"/>
  <c r="A18" i="28"/>
  <c r="A22" i="28"/>
  <c r="A26" i="28"/>
  <c r="A30" i="28"/>
  <c r="A34" i="28" s="1"/>
  <c r="A38" i="28" s="1"/>
  <c r="A42" i="28" s="1"/>
  <c r="A46" i="28" s="1"/>
  <c r="A50" i="28" s="1"/>
  <c r="A56" i="28" s="1"/>
  <c r="A60" i="28" s="1"/>
  <c r="A64" i="28" s="1"/>
  <c r="A69" i="28" s="1"/>
  <c r="A73" i="28" s="1"/>
  <c r="A77" i="28" s="1"/>
  <c r="A81" i="28" s="1"/>
  <c r="A85" i="28" s="1"/>
  <c r="A89" i="28" s="1"/>
  <c r="A93" i="28" s="1"/>
  <c r="A97" i="28" s="1"/>
  <c r="A101" i="28" s="1"/>
  <c r="A105" i="28" s="1"/>
  <c r="A110" i="28" s="1"/>
  <c r="A114" i="28" s="1"/>
  <c r="A118" i="28" s="1"/>
  <c r="A122" i="28" s="1"/>
  <c r="A130" i="28" s="1"/>
  <c r="A134" i="28" s="1"/>
  <c r="A138" i="28" s="1"/>
  <c r="A142" i="28" s="1"/>
  <c r="A146" i="28" s="1"/>
  <c r="M131" i="28"/>
  <c r="M135" i="28"/>
  <c r="M136" i="28"/>
  <c r="M137" i="28"/>
  <c r="A5" i="27" l="1"/>
  <c r="A18" i="27"/>
  <c r="A22" i="27"/>
  <c r="A26" i="27"/>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V179" i="27"/>
  <c r="V183" i="27"/>
  <c r="V187" i="27"/>
  <c r="V191" i="27"/>
  <c r="V195" i="27"/>
  <c r="V199" i="27"/>
  <c r="V203" i="27"/>
  <c r="V207" i="27"/>
  <c r="V211" i="27"/>
  <c r="V215" i="27"/>
  <c r="V219" i="27"/>
  <c r="V223" i="27"/>
  <c r="V227" i="27"/>
  <c r="V231" i="27"/>
  <c r="V235" i="27"/>
  <c r="V239" i="27"/>
  <c r="V243" i="27"/>
  <c r="V247" i="27"/>
  <c r="V251" i="27"/>
  <c r="V255" i="27"/>
  <c r="V259" i="27"/>
  <c r="V263" i="27"/>
  <c r="V267" i="27"/>
  <c r="V271" i="27"/>
  <c r="V275" i="27"/>
  <c r="V279" i="27"/>
  <c r="V283" i="27"/>
  <c r="V287" i="27"/>
  <c r="V291" i="27"/>
  <c r="V295" i="27"/>
  <c r="V299" i="27"/>
  <c r="V303" i="27"/>
  <c r="V307" i="27"/>
  <c r="V311" i="27"/>
  <c r="V315" i="27"/>
  <c r="V319" i="27"/>
  <c r="V323" i="27"/>
  <c r="V327" i="27"/>
  <c r="V331" i="27"/>
  <c r="V335" i="27"/>
  <c r="V339" i="27"/>
  <c r="V343" i="27"/>
  <c r="V347" i="27"/>
  <c r="V351" i="27"/>
  <c r="V355" i="27"/>
  <c r="V359" i="27"/>
  <c r="V363" i="27"/>
  <c r="V367" i="27"/>
  <c r="V371" i="27"/>
  <c r="V375" i="27"/>
  <c r="V379" i="27"/>
  <c r="V383" i="27"/>
  <c r="V387" i="27"/>
  <c r="V391" i="27"/>
  <c r="V395" i="27"/>
  <c r="V399" i="27"/>
  <c r="V403" i="27"/>
  <c r="V407" i="27"/>
  <c r="V411" i="27"/>
  <c r="V415" i="27"/>
  <c r="A5" i="26" l="1"/>
  <c r="B19" i="26"/>
  <c r="C19" i="26"/>
  <c r="D19" i="26"/>
  <c r="F19" i="26"/>
  <c r="G19" i="26"/>
  <c r="M19" i="26"/>
  <c r="M20" i="26"/>
  <c r="B21" i="26"/>
  <c r="C21" i="26"/>
  <c r="D21" i="26"/>
  <c r="F21" i="26"/>
  <c r="M21" i="26"/>
  <c r="B23" i="26"/>
  <c r="C23" i="26"/>
  <c r="D23" i="26"/>
  <c r="F23" i="26"/>
  <c r="G23" i="26"/>
  <c r="M23" i="26"/>
  <c r="M24" i="26"/>
  <c r="B25" i="26"/>
  <c r="C25" i="26"/>
  <c r="D25" i="26"/>
  <c r="F25" i="26"/>
  <c r="M25" i="26"/>
  <c r="B27" i="26"/>
  <c r="C27" i="26"/>
  <c r="D27" i="26"/>
  <c r="F27" i="26"/>
  <c r="G27" i="26"/>
  <c r="M27" i="26"/>
  <c r="M28" i="26"/>
  <c r="B29" i="26"/>
  <c r="C29" i="26"/>
  <c r="D29" i="26"/>
  <c r="F29" i="26"/>
  <c r="M29" i="26"/>
  <c r="B31" i="26"/>
  <c r="C31" i="26"/>
  <c r="D31" i="26"/>
  <c r="F31" i="26"/>
  <c r="G31" i="26"/>
  <c r="M31" i="26"/>
  <c r="M32" i="26"/>
  <c r="B33" i="26"/>
  <c r="C33" i="26"/>
  <c r="D33" i="26"/>
  <c r="F33" i="26"/>
  <c r="M33" i="26"/>
  <c r="A34" i="26"/>
  <c r="A38" i="26" s="1"/>
  <c r="A42" i="26" s="1"/>
  <c r="B35" i="26"/>
  <c r="C35" i="26"/>
  <c r="D35" i="26"/>
  <c r="F35" i="26"/>
  <c r="G35" i="26"/>
  <c r="M35" i="26"/>
  <c r="M36" i="26"/>
  <c r="B37" i="26"/>
  <c r="C37" i="26"/>
  <c r="D37" i="26"/>
  <c r="F37" i="26"/>
  <c r="M37" i="26"/>
  <c r="B39" i="26"/>
  <c r="C39" i="26"/>
  <c r="D39" i="26"/>
  <c r="F39" i="26"/>
  <c r="G39" i="26"/>
  <c r="M39" i="26"/>
  <c r="M40" i="26"/>
  <c r="B41" i="26"/>
  <c r="C41" i="26"/>
  <c r="D41" i="26"/>
  <c r="F41" i="26"/>
  <c r="M41" i="26"/>
  <c r="B43" i="26"/>
  <c r="C43" i="26"/>
  <c r="D43" i="26"/>
  <c r="F43" i="26"/>
  <c r="G43" i="26"/>
  <c r="M43" i="26"/>
  <c r="M44" i="26"/>
  <c r="B45" i="26"/>
  <c r="C45" i="26"/>
  <c r="D45" i="26"/>
  <c r="F45" i="26"/>
  <c r="M45" i="26"/>
  <c r="M46" i="26"/>
  <c r="M47" i="26"/>
  <c r="M48" i="26"/>
  <c r="V48" i="26"/>
  <c r="V411" i="25" l="1"/>
  <c r="V407" i="25"/>
  <c r="V403" i="25"/>
  <c r="V399" i="25"/>
  <c r="V395" i="25"/>
  <c r="V391" i="25"/>
  <c r="V387" i="25"/>
  <c r="V383" i="25"/>
  <c r="V379" i="25"/>
  <c r="V375" i="25"/>
  <c r="V371" i="25"/>
  <c r="V367" i="25"/>
  <c r="V363" i="25"/>
  <c r="V359" i="25"/>
  <c r="V355" i="25"/>
  <c r="V351" i="25"/>
  <c r="V347" i="25"/>
  <c r="V343" i="25"/>
  <c r="V339" i="25"/>
  <c r="V335" i="25"/>
  <c r="V331" i="25"/>
  <c r="V327" i="25"/>
  <c r="V323" i="25"/>
  <c r="V319" i="25"/>
  <c r="V315" i="25"/>
  <c r="V311" i="25"/>
  <c r="V307" i="25"/>
  <c r="V303" i="25"/>
  <c r="V299" i="25"/>
  <c r="V295" i="25"/>
  <c r="V291" i="25"/>
  <c r="V287" i="25"/>
  <c r="V283" i="25"/>
  <c r="V279" i="25"/>
  <c r="V275" i="25"/>
  <c r="V271" i="25"/>
  <c r="V267" i="25"/>
  <c r="V263" i="25"/>
  <c r="V259" i="25"/>
  <c r="V255" i="25"/>
  <c r="V251" i="25"/>
  <c r="V247" i="25"/>
  <c r="V243" i="25"/>
  <c r="V239" i="25"/>
  <c r="V235" i="25"/>
  <c r="V231" i="25"/>
  <c r="V227" i="25"/>
  <c r="V223" i="25"/>
  <c r="V219" i="25"/>
  <c r="V215" i="25"/>
  <c r="V211" i="25"/>
  <c r="V207" i="25"/>
  <c r="V203" i="25"/>
  <c r="V199" i="25"/>
  <c r="V195" i="25"/>
  <c r="V191" i="25"/>
  <c r="V187" i="25"/>
  <c r="V183" i="25"/>
  <c r="V179" i="25"/>
  <c r="V175" i="25"/>
  <c r="A14" i="25"/>
  <c r="A18" i="25" s="1"/>
  <c r="A22" i="25" s="1"/>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5" i="25"/>
  <c r="V415" i="24" l="1"/>
  <c r="V411" i="24"/>
  <c r="V407" i="24"/>
  <c r="V403" i="24"/>
  <c r="V399" i="24"/>
  <c r="V395" i="24"/>
  <c r="V391" i="24"/>
  <c r="V387" i="24"/>
  <c r="V383" i="24"/>
  <c r="V379" i="24"/>
  <c r="V375" i="24"/>
  <c r="V371" i="24"/>
  <c r="V367" i="24"/>
  <c r="V363" i="24"/>
  <c r="V359" i="24"/>
  <c r="V355" i="24"/>
  <c r="V351" i="24"/>
  <c r="V347" i="24"/>
  <c r="V343" i="24"/>
  <c r="V339" i="24"/>
  <c r="V335" i="24"/>
  <c r="V331" i="24"/>
  <c r="V327" i="24"/>
  <c r="V323" i="24"/>
  <c r="V319" i="24"/>
  <c r="V315" i="24"/>
  <c r="V311" i="24"/>
  <c r="V307" i="24"/>
  <c r="V303" i="24"/>
  <c r="V299" i="24"/>
  <c r="V295" i="24"/>
  <c r="V291" i="24"/>
  <c r="V287" i="24"/>
  <c r="V283" i="24"/>
  <c r="V279" i="24"/>
  <c r="V275" i="24"/>
  <c r="V271" i="24"/>
  <c r="V267" i="24"/>
  <c r="V263" i="24"/>
  <c r="V259" i="24"/>
  <c r="V255" i="24"/>
  <c r="V251" i="24"/>
  <c r="V247" i="24"/>
  <c r="V243" i="24"/>
  <c r="V239" i="24"/>
  <c r="V235" i="24"/>
  <c r="V231" i="24"/>
  <c r="V227" i="24"/>
  <c r="V223" i="24"/>
  <c r="V219" i="24"/>
  <c r="V215" i="24"/>
  <c r="V211" i="24"/>
  <c r="V207" i="24"/>
  <c r="V203" i="24"/>
  <c r="V199" i="24"/>
  <c r="V195" i="24"/>
  <c r="V191" i="24"/>
  <c r="V187" i="24"/>
  <c r="V183" i="24"/>
  <c r="V179" i="24"/>
  <c r="A18" i="24"/>
  <c r="A22" i="24" s="1"/>
  <c r="A26" i="24" s="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A5" i="24"/>
  <c r="A5" i="4" l="1"/>
  <c r="V179" i="4"/>
  <c r="V183" i="4"/>
  <c r="V187" i="4"/>
  <c r="V191" i="4"/>
  <c r="V195" i="4"/>
  <c r="V199" i="4"/>
  <c r="V203" i="4"/>
  <c r="V207" i="4"/>
  <c r="V211" i="4"/>
  <c r="V215" i="4"/>
  <c r="V219" i="4"/>
  <c r="V223" i="4"/>
  <c r="V227" i="4"/>
  <c r="V231" i="4"/>
  <c r="V235" i="4"/>
  <c r="V239" i="4"/>
  <c r="V243" i="4"/>
  <c r="V247" i="4"/>
  <c r="V251" i="4"/>
  <c r="V255" i="4"/>
  <c r="V259" i="4"/>
  <c r="V263" i="4"/>
  <c r="V267" i="4"/>
  <c r="V271" i="4"/>
  <c r="V275" i="4"/>
  <c r="V279" i="4"/>
  <c r="V283" i="4"/>
  <c r="V287" i="4"/>
  <c r="V291" i="4"/>
  <c r="V295" i="4"/>
  <c r="V299" i="4"/>
  <c r="V303" i="4"/>
  <c r="V307" i="4"/>
  <c r="V311" i="4"/>
  <c r="V315" i="4"/>
  <c r="V319" i="4"/>
  <c r="V323" i="4"/>
  <c r="V327" i="4"/>
  <c r="V331" i="4"/>
  <c r="V335" i="4"/>
  <c r="V339" i="4"/>
  <c r="V343" i="4"/>
  <c r="V347" i="4"/>
  <c r="V351" i="4"/>
  <c r="V355" i="4"/>
  <c r="V359" i="4"/>
  <c r="V363" i="4"/>
  <c r="V367" i="4"/>
  <c r="V371" i="4"/>
  <c r="V375" i="4"/>
  <c r="V379" i="4"/>
  <c r="V383" i="4"/>
  <c r="V387" i="4"/>
  <c r="V391" i="4"/>
  <c r="V395" i="4"/>
  <c r="V399" i="4"/>
  <c r="V403" i="4"/>
  <c r="V407" i="4"/>
  <c r="V411" i="4"/>
  <c r="V415" i="4"/>
  <c r="E23" i="3" l="1"/>
  <c r="D23" i="3"/>
  <c r="F22" i="3"/>
  <c r="F21" i="3"/>
  <c r="F20" i="3"/>
  <c r="F19" i="3"/>
  <c r="F18" i="3"/>
  <c r="F17" i="3"/>
  <c r="F16" i="3"/>
  <c r="F15" i="3"/>
  <c r="F14" i="3"/>
  <c r="F13" i="3"/>
  <c r="F12" i="3"/>
  <c r="F11" i="3"/>
  <c r="F10" i="3"/>
  <c r="F9" i="3"/>
  <c r="F8" i="3"/>
  <c r="F7" i="3"/>
  <c r="C3" i="3"/>
  <c r="F23" i="3" l="1"/>
  <c r="A5" i="2" l="1"/>
  <c r="V407" i="2" l="1"/>
  <c r="V415" i="2"/>
  <c r="V411"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alcChain>
</file>

<file path=xl/sharedStrings.xml><?xml version="1.0" encoding="utf-8"?>
<sst xmlns="http://schemas.openxmlformats.org/spreadsheetml/2006/main" count="118990" uniqueCount="6674">
  <si>
    <t xml:space="preserve">                           </t>
  </si>
  <si>
    <t xml:space="preserve">                             </t>
  </si>
  <si>
    <t xml:space="preserve">                              </t>
  </si>
  <si>
    <t>X</t>
  </si>
  <si>
    <t xml:space="preserve">                    </t>
  </si>
  <si>
    <t>Meals</t>
  </si>
  <si>
    <t>Hotel</t>
  </si>
  <si>
    <t>TOTAL AMOUNT</t>
  </si>
  <si>
    <t>No.</t>
  </si>
  <si>
    <t>OF PAGES</t>
  </si>
  <si>
    <t>EX</t>
  </si>
  <si>
    <t>John Smith</t>
  </si>
  <si>
    <t>Secretary</t>
  </si>
  <si>
    <t>Asia-Pacific Forum</t>
  </si>
  <si>
    <t>LOCATION AND TRAVEL DATE(S) [MM/DD/YYYY-MM/DD/YYYY]</t>
  </si>
  <si>
    <t>San Francisco, CA</t>
  </si>
  <si>
    <t>8/11/2011-8/13/2011</t>
  </si>
  <si>
    <t>Air Transportation</t>
  </si>
  <si>
    <t>YEAR</t>
  </si>
  <si>
    <t>PAGE</t>
  </si>
  <si>
    <t>Agency Contact:</t>
  </si>
  <si>
    <t>EVENT DATE(S) [MM/DD/YYYY-MM/DD/YYYY]:</t>
  </si>
  <si>
    <t>ENDING DATE [MM/DD/YYYY]</t>
  </si>
  <si>
    <t>BEGINNING DATE [MM/DD/YYYY]</t>
  </si>
  <si>
    <t>Conference on Asia-Pacific Relations</t>
  </si>
  <si>
    <t xml:space="preserve">TRAVELER </t>
  </si>
  <si>
    <t>-</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</si>
  <si>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</si>
  <si>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 xml:space="preserve">To rename the spreadsheet tab, simply double-click on the spreadsheet tab name and type the new name. Note that each tab must have a unique name. </t>
  </si>
  <si>
    <t>Printing Reports for Internal Agency Use and Record Keeping</t>
  </si>
  <si>
    <t>In Excel 2007</t>
  </si>
  <si>
    <t xml:space="preserve">With the printing area highlighted, click the "Print Area" button, which should provide a drop-down menu including the option to "Set Print Area". Select "Set Print Area". </t>
  </si>
  <si>
    <t>To verify the margins are correct on your printing job, use the Print Preview option.  Click on the Microsoft button in the upper right-hand corner and hover over Print.  Select "Print Preview" from the right-hand menu.</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</si>
  <si>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</si>
  <si>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</si>
  <si>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</si>
  <si>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</si>
  <si>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t>In Excel 2003</t>
  </si>
  <si>
    <t>You can select Print from the Print Preview view or Print as you traditionally would.</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</si>
  <si>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</si>
  <si>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</si>
  <si>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Completing the General Information</t>
  </si>
  <si>
    <t>Filling in Agency Name, Sub-Component Name, and Contact Information</t>
  </si>
  <si>
    <t>Indicating Reporting Period</t>
  </si>
  <si>
    <t>Filling in Travel Specific Information</t>
  </si>
  <si>
    <t>Indicating a Negative Report</t>
  </si>
  <si>
    <t>Indicating 1353 Travel</t>
  </si>
  <si>
    <t>Submitting the Report to OGE</t>
  </si>
  <si>
    <t>On the Page Layout Tab, locate the "Scale to Fit" option.  Use the drop-down menu to restrict the width to "1 page".</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</si>
  <si>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</si>
  <si>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Ensure use of standardized acronyms where applicable.</t>
  </si>
  <si>
    <t>Select the Microsoft Button and choose "Save As" Excel Workbook from the menu. When typing the file name, use the naming convention: 1353Report_[AgencyAcroynm]_[Reporting Period].xls</t>
  </si>
  <si>
    <r>
      <t xml:space="preserve">Instructions for </t>
    </r>
    <r>
      <rPr>
        <b/>
        <sz val="12"/>
        <rFont val="Calibri"/>
        <family val="2"/>
      </rPr>
      <t>§</t>
    </r>
    <r>
      <rPr>
        <b/>
        <sz val="12"/>
        <rFont val="Arial"/>
        <family val="2"/>
      </rPr>
      <t xml:space="preserve"> 1353 Travel Report</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</si>
  <si>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</si>
  <si>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Saving the Workbook</t>
  </si>
  <si>
    <t xml:space="preserve">Name the Workbook using your agency acronym and the reporting period using this convention:  1353Report_[AgencyAcronym]_[Reporting Period].xls, for example 1353Report_OGE_OctMarch2011.xls.  </t>
  </si>
  <si>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</si>
  <si>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</si>
  <si>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</si>
  <si>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t>Completing the OGE Form-1353</t>
  </si>
  <si>
    <t xml:space="preserve">Ensure the file is saved using the naming convention discussed in the instruction for saving the workbook, and email the excel file as an attachment to 1353Travel@oge.gov.  </t>
  </si>
  <si>
    <t xml:space="preserve">For each individual sub-agency report, copy the "RENAME BLANK FORM" spreadsheet (tab located at the bottom of the workbook) and rename it to describe the sub-agency. </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</si>
  <si>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</si>
  <si>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r>
      <t xml:space="preserve">Filling in </t>
    </r>
    <r>
      <rPr>
        <b/>
        <i/>
        <u/>
        <sz val="10"/>
        <rFont val="Arial"/>
        <family val="2"/>
      </rPr>
      <t xml:space="preserve">Page, Of Pages </t>
    </r>
    <r>
      <rPr>
        <i/>
        <u/>
        <sz val="10"/>
        <rFont val="Arial"/>
        <family val="2"/>
      </rPr>
      <t>and</t>
    </r>
    <r>
      <rPr>
        <b/>
        <i/>
        <u/>
        <sz val="10"/>
        <rFont val="Arial"/>
        <family val="2"/>
      </rPr>
      <t xml:space="preserve"> Year</t>
    </r>
  </si>
  <si>
    <t>Once the identifying information is completed correctly, the report title should automatically read correctly at the top of the spreadsheet.</t>
  </si>
  <si>
    <t>Renaming the Spreadsheet Tabs</t>
  </si>
  <si>
    <r>
      <t>Preparing Blank Report Forms for Each Sub-Agency</t>
    </r>
    <r>
      <rPr>
        <b/>
        <i/>
        <sz val="10"/>
        <rFont val="Arial"/>
        <family val="2"/>
      </rPr>
      <t xml:space="preserve"> (if applicable)</t>
    </r>
  </si>
  <si>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</si>
  <si>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</si>
  <si>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Fill in the applicable information in the report in the same method as illustrated by the example. You must enter the information in the cell below the description of the type of information.  For example, type "John Smith" in the cell below "Name."</t>
  </si>
  <si>
    <t>EVENT DESCRIPTION &amp; EVENT SPONSOR</t>
  </si>
  <si>
    <t>BENEFIT SOURCE</t>
  </si>
  <si>
    <t>BENEFIT DESCRIPTION</t>
  </si>
  <si>
    <r>
      <rPr>
        <b/>
        <sz val="10"/>
        <rFont val="Arial"/>
        <family val="2"/>
      </rPr>
      <t>OGE Form-1353</t>
    </r>
    <r>
      <rPr>
        <sz val="10"/>
        <rFont val="Arial"/>
        <family val="2"/>
      </rPr>
      <t xml:space="preserve">
(OGE-Approved Alternative for SF-326)
February 2011</t>
    </r>
  </si>
  <si>
    <t>PAYMENT 
IN-KIND</t>
  </si>
  <si>
    <t>PAYMENT BY CHECK</t>
  </si>
  <si>
    <t>TRAVELER NAME</t>
  </si>
  <si>
    <t>TRAVELER TITLE</t>
  </si>
  <si>
    <t>EVENT DESCRIPTION</t>
  </si>
  <si>
    <t>EVENT SPONSOR</t>
  </si>
  <si>
    <t>LOCATION</t>
  </si>
  <si>
    <t>TRAVEL DATE(S)</t>
  </si>
  <si>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</si>
  <si>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t>Note that your agency acronym can be found on the worksheet titled "Agency Acronym" (tab located at the bottom of the workbook).</t>
  </si>
  <si>
    <t>Rename the spreadsheet tab with your agency name, using standardized acronyms where applicable.</t>
  </si>
  <si>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</si>
  <si>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While reports must be submitted electronically, your agency may find it useful to print its 1353 Travel Reports for record-keeping purposes. The following instructions provide guidance for printing in Excel 2003 and Excel 2007.</t>
  </si>
  <si>
    <t xml:space="preserve">Asia Pacific Forum Pacific Rim Foundation </t>
  </si>
  <si>
    <t>If there is no information to report for this reporting period, indicate the negative report by placing an X in the white cell to the left of negative report.</t>
  </si>
  <si>
    <t>Indicate the reporting period by placing an X in the white cell to left of the correct reporting period.</t>
  </si>
  <si>
    <t>SEMIANNUAL REPORT OF PAYMENTS ACCEPTED FROM A NON-FEDERAL SOURCE</t>
  </si>
  <si>
    <t>Health and Human Services</t>
  </si>
  <si>
    <t>Negative Report</t>
  </si>
  <si>
    <t>x</t>
  </si>
  <si>
    <t>REPORTING PERIOD: Oct 19-Mar 20</t>
  </si>
  <si>
    <t>REPORTING PERIOD: Apr 20-Sep 20</t>
  </si>
  <si>
    <t>HHSPR HRSA</t>
  </si>
  <si>
    <t>Adnan Akhtar</t>
  </si>
  <si>
    <t>aakhtar@hrsa.gov</t>
  </si>
  <si>
    <t>HHS Status</t>
  </si>
  <si>
    <t>Report Date:</t>
  </si>
  <si>
    <t>RESPONSES</t>
  </si>
  <si>
    <t>Pos</t>
  </si>
  <si>
    <t>Neg</t>
  </si>
  <si>
    <t>No</t>
  </si>
  <si>
    <t>Received From</t>
  </si>
  <si>
    <t>Received Date</t>
  </si>
  <si>
    <t>Email</t>
  </si>
  <si>
    <t>Count</t>
  </si>
  <si>
    <t>HHSD FDA</t>
  </si>
  <si>
    <t/>
  </si>
  <si>
    <t>HHSF CMS</t>
  </si>
  <si>
    <t>HHSG IHS</t>
  </si>
  <si>
    <t>HHSH CDC</t>
  </si>
  <si>
    <t>HHSN NIH</t>
  </si>
  <si>
    <t>HHSPA OS Other</t>
  </si>
  <si>
    <t>HHSPAC OS OASH</t>
  </si>
  <si>
    <t>HHSPAF OS OIG</t>
  </si>
  <si>
    <t>HHSPAN OS ASPR</t>
  </si>
  <si>
    <t>HHSPB ACL</t>
  </si>
  <si>
    <t>HHSPE AHRQ</t>
  </si>
  <si>
    <t>HHSPH OS OMHA</t>
  </si>
  <si>
    <t>HHSPK ACF</t>
  </si>
  <si>
    <t>HHSPM SAMHSA</t>
  </si>
  <si>
    <t>HHSPP OS PSC</t>
  </si>
  <si>
    <t>AAkhtar@hrsa.gov</t>
  </si>
  <si>
    <t>Sum</t>
  </si>
  <si>
    <t>Sponsored Travel</t>
  </si>
  <si>
    <t>Due 05/30/2020</t>
  </si>
  <si>
    <t>Jennifer Hepler</t>
  </si>
  <si>
    <t>jennifer.hepler@acl.hhs.gov</t>
  </si>
  <si>
    <t>Jennifer.Hepler@acl.hhs.gov</t>
  </si>
  <si>
    <t>Jenn Hepler</t>
  </si>
  <si>
    <t>Barry Koitz</t>
  </si>
  <si>
    <t>1353 Travel Report for NINDS;NCRR;NIEHS;NIDA;FIC;NIAMS;NHLBI;NIAAA;NIDCR;NCCAM;ORS;ORF;NCI;NIA;CC;NIMH;NIAID;NHGRI;OD;NEI;NIBIB;NLM;NICHHD;NIDCD;NCATS;CIT;NCCIH;NIDDK;CSR;NINR;NCMHD;NICHD;NIGMS;NIMHD for the reporting period 10/1/2019 till 3/31/2020</t>
  </si>
  <si>
    <t>2020</t>
  </si>
  <si>
    <t>This report implements 31 U.S.C. § 1353.  It does not supersede other reports that may have to be filed when travel expenses are accepted under other authority.  For definitions and policies, see 41 CFR part 304-1.</t>
  </si>
  <si>
    <t>REPORTING PERIOD:10/1/2019 - 3/31/2020</t>
  </si>
  <si>
    <t>REPORTING PERIOD:4/1/2020-9/30/2020</t>
  </si>
  <si>
    <t>NEGATIVE REPORT</t>
  </si>
  <si>
    <t xml:space="preserve">     HHSN National Institutes of Health</t>
  </si>
  <si>
    <t>koitzb@od.nih.gov</t>
  </si>
  <si>
    <t>TRAVELER</t>
  </si>
  <si>
    <t>EVENT DATE(s) [MM/DD/YYYY]</t>
  </si>
  <si>
    <t>LOCATION AND TRAVEL DATE(s)   [MM/DD/YYYY]-[MM/DD/YYYY]</t>
  </si>
  <si>
    <t>PAYMENT IN-KIND</t>
  </si>
  <si>
    <t>BEGINNING DATE   [MM/DD/YYYY]</t>
  </si>
  <si>
    <t>TRAVELER LOCATION</t>
  </si>
  <si>
    <t xml:space="preserve">ACOSTA, MARIA </t>
  </si>
  <si>
    <t>THIS IS A FOREIGN, SPONSORED TRAVEL FOR AN FTE. TRAVELER WILL DEPART DCA TO LIMA, PERU (LIM) ON 10/8/19 AND RETURN 10/13/19. OMEGA WAS USED TO BOOK FLIGHT ($851.06) THE SPONSOR WILL COVER THE FOLLOWING EXPENSES IN-KIND: 3 NIGHTS LODGING FROM 10/8 TO 10/10 ($390 USD) AND LUNCH ON 10/11 ($27). OMEGA WAS NOT USED TO BOOK LODGING AS THIS WAS PROVIDED IN-KIND. SPONSOR BOOKED LODGING FOR 5 NIGHTS SO THAT THE TRAVELER WILL NOT HAVE TO RELOCATE WHILE IN-COUNTRY BUT TRAVELER WILL COVER THE ADDITIONAL TWO NIGHTS THAT ARE NOT SPONSORED IN-KIND. SINCE THE HOTEL WAS BOOKED FOR ALL NIGHTS BY THE SPONSOR, A DETAILED CONFIRMATION WAS NOT PROVIDED BY THE HOTEL. LODGING COSTS FOR THE ADDITIONAL NIGHTS WILL BE UPDATED ON VOUCHER FOR ACTUAL CURRENCY CONVERSION. THE SPONSOR HAS NOTED THAT ALL SIMILARLY SITUATED PARTICIPANTS WILL RECEIVE THE SAME BENEFITS. AIRPORT COST COMPARISON WAS NOT INCLUDED BECAUSE AIRFARE COSTS THE SAME FROM ALL AIRPORTS. THE FOLLOWING EXPENSES HAVE BEEN ADDED: 2 NIGHTS LODGING FROM 10/11 TO 10/13 NOT COVERED BY SPONSOR ($260); WIFI IS INCLUDED IN THE ROOM RATE. RT TAXI TO/FROM HOME TO DCA ($92.36), GROUND TRANSPORTATION IN TO/FROM LIMA AIRPORT TO HOTEL ($100 EACH WAY, ESTIMATED); CONGRESS REGISTRATION FEE $250 USD AND REGISTRATION FEE PRE-CONGRESS ON 10/9 250 PERUVIAN SOL ($74.29); AND MISC EXPENSE FOR MIE NOT COVERED BY THE SPONSOR ON 10/11 -$81 AND UNFORESEEN EXPENSES $200. REGISTRATION FEES DO NOT INCLUDE MEALS. PENDING AVAILABILITY OF FY20 FUNDS.</t>
  </si>
  <si>
    <t>LIMA, , PER</t>
  </si>
  <si>
    <t>IBERO AMERICAN ACADEMY OF PEDI</t>
  </si>
  <si>
    <t>Lodging &amp; M&amp;IE</t>
  </si>
  <si>
    <t xml:space="preserve"> </t>
  </si>
  <si>
    <t>Airfare</t>
  </si>
  <si>
    <t>ENDING DATE   [MM/DD/YYYY]</t>
  </si>
  <si>
    <t>TRAVEL DATE(s)</t>
  </si>
  <si>
    <t>Other</t>
  </si>
  <si>
    <t>RESEARCH FELLOW (VP)</t>
  </si>
  <si>
    <t>10/08/2019 -10/13/2019</t>
  </si>
  <si>
    <t>ADAMS, DAVID R</t>
  </si>
  <si>
    <t>THIS IS A SPONSORED, FOREIGN TRAVEL. THE SPONSOR IS COVERING THE FOLLOWING EXPENSES IN-KIND: ROUND TRIP AIRFARE IN THE AMOUNT OF $3,009.22 (2723.72EUR); LODGING ON 11/26 AND 11/27 - $205.50/NIGHT (186EUR/NIGHT). NO LODGING REQUIRED ON 11/25 AS TRAVELER WILL BE IN FLIGHT STATUS. PER ODA, TRAVELER WILL NEED TO PAY FOR SPEAKER'S DINNERS OFFERED ON 11/26 AND 11/27. ATTENDEES MUST REGISTER FOR THIS EVENT BUT THERE IS NO COST AND NO MEALS ARE OFFERED AS PART OF THE REGISTRATION. HOTEL IS WITHIN WALKING DISTANCE OF MEETING LOCATION. OTHER INVITED PARTICIPANTS HAVE BEEN PROVIDED WITH THE SAME OR SIMILAR BENEFITS. OMEGA WAS NOT USED FOR AIRFARE OR HOTEL RESERVATIONS BECAUSE THE SPONSOR HAS COVERED THESE COSTS IN-KIND. THE FOLLOWING EXPENSES HAVE BEEN ADDED: POV - $42.52; AIRPORT PARKING - $68; TAXI - $250 TO COVER FROM AIRPORT TO MEETING AND ANY ADDITIONAL TRIPS. THERE ARE NO BAGGAGE FEES AND WIFI IS INCLUDED IN ROOM RATE. PENDING AVAILABILITY OF FY 20 FUNDS.</t>
  </si>
  <si>
    <t>BARCELONA, , ESP</t>
  </si>
  <si>
    <t>FUNDACTION RAMON ARECES</t>
  </si>
  <si>
    <t>CLINICAL FELLOW</t>
  </si>
  <si>
    <t>11/25/2019 -11/28/2019</t>
  </si>
  <si>
    <t>AHMED, MANSOOR M</t>
  </si>
  <si>
    <t>DR. AHMED IS INVITED TO SERVE ON THE PROGRAM PLANNING COMMITTEE OF FRONTIERS OF RADIOSURGERY SCIENTIFIC MEETING BEING HELD IN MILAN, ITALY ON  OCTOBER 24-25, 2019.  DR. AHMED WILL PRESENT: ADVANCEMENTS IN GRID LATTICE FLASH MICROBEAM THERAPY.  IN-KIND: AIRFARE, LODGING (INCLUDES BREAKFAST), REGISTRATION (NO MEALS), DINNER ON 10/23, LUNCH ON 10/24-10/25. AND GROUND TRANSPORTATION IN ITALY.  HT401 HIGH THREAT SECURITY OVERSEAS SEMINAR COMPLETED 04.28.17.  TRAVELER HAS NOT AND WILL NOT HAVE SPENT MORE THAN 45 DAYS IN DESIGNATED HIGH-THREAT, HIGH-RISK FACT-MANDATORY COUNTRIES WITHIN THE CALENDAR YEAR.  LOANER IT TICKET NCI RITM0190472.</t>
  </si>
  <si>
    <t>MILAN, , ITA</t>
  </si>
  <si>
    <t>RADIOSURGERY SOCIETY</t>
  </si>
  <si>
    <t>HEALTH SCIENTIST ADMINISTRA</t>
  </si>
  <si>
    <t>10/22/2019 -10/26/2019</t>
  </si>
  <si>
    <t xml:space="preserve">AKKAYA, BILLUR </t>
  </si>
  <si>
    <t>SPONSORED TRAVEL: I AM GOING TO GIVE A TALK TITLED ?¿¿TETRACYSTEINE TAGGED OVA (323-339) PEPTIDE AS A NOVEL TOOL FOR VISUALIZING PEPTIDE-MHCII COMPLEXES IN PRIMARY MOUSE CELLS?¿¿ AND ?¿¿TBET PROVIDES ADVANTAGE TO TREGS FOR HOMING INTO TYPE 1 INFLAMMATION SITES IN VIVO?¿¿ AT THE 5TH EUROPEAN CONGRESS OF IMMUNOLOGY TO SHARE OUR MOST RECENT FINDINGS WITH INTERNATIONAL IMMUNOLOGY COMMUNITY. DISCUSSIONS TRIGGERED BY THESE PRESENTATIONS MAY LEAD TO REAGENT/ METHOD EXCHANGE AND/OR COLLABORATIONS WHICH MAY EVENTUALLY LEAD TO DEVELOPING NOVEL IMMUNE MODULATORY AGENTS FOR CANCER AND AUTOIMMUNITY. ALL THESE ACTIVITIES WILL PROMOTE THE NIH MISSION OF IMPROVING KNOWLEDGE FOR BETTER HEALTH.
REGISTRATION COVERS 3 LUNCHES AND 1 DINNER.</t>
  </si>
  <si>
    <t>VIENNA, , AUT</t>
  </si>
  <si>
    <t>INTERNATIONAL CYTOKINE INTERFE</t>
  </si>
  <si>
    <t>10/18/2019 -10/24/2019</t>
  </si>
  <si>
    <t xml:space="preserve">AKSENTIJEVICH, IVONA </t>
  </si>
  <si>
    <t>SPONSORED FOREIGN TRAVEL IN WHICH NHGRI WILL PAY SOME EXPENSES. SPONSOR HAS AGREED TO COVER THE FOLLOWING EXPENSES ALL IN-KIND. REGISTRATION FEE-$616.95, AIRFARE-$1321.08, 4 NIGHTS LODGING (10/16-10/19) AT $390.73/NIGHT AND ROUNDTRIP TRANSPORTATION TO/FROM AIRPORT/TDY-$102.82. TRAVELER DEPARTS 10/15/19 AND ARRIVES TO TDY ON 10/16/19. LODGING NOT NEEDED ON 10/15 HAS TRAVELER WILL BE IN TRANSIT. TRAVELER IS REQUESTING APPROVAL OF ACTUAL SUBSISTENCE FOR SPONSOR IN-KIND LODGING VALUED AT $390.73 WHICH IS 207% OF THE GOV?¿¿T ALLOWANCE OF $189. THE SPONSOR HAS NOTED THAT ALL OTHER NON-FEDERAL PARTICIPANTS WILL BE PROVIDED WITH THE SAME ACCOMMODATIONS. LODGING INCLUDES DINNER ON 10/16; BREAKFAST LUNCH AND DINNER (10/17-10/19) AND BREAKFAST ON 10/20. AIRPORT COST COMPARISON WAS NOT COMPLETED AS OMEGA WAS NOT USED FOR BOTH AIRFARE AND LODGING. THE CONFERENCE ENDS ON 10/20 AND TRAVELER WILL RETURN HOME. THE FOLLOWING ESTIMATED EXPENSES HAVE BEEN ADDED: TAXI TO/FROM RESIDENCE/AIRPORT-$150, BAGGAGE FEES-$100.</t>
  </si>
  <si>
    <t>ANTALYA, , TUR</t>
  </si>
  <si>
    <t>TURKISH RHEUMATOLOGY SOCIETY</t>
  </si>
  <si>
    <t>STAFF SCIENTIST</t>
  </si>
  <si>
    <t>10/15/2019 -10/20/2019</t>
  </si>
  <si>
    <t>ALADJEM, MIRIT I</t>
  </si>
  <si>
    <t>DR. ALADJEM WILL PRESENT: SETTING PRIORITIES AT HUMAN REPLICATION ORIGINS, AT THE RUTGERS CANCER INSTITUTE OF NEW JERSEY GRAND ROUNDS SEMINAR SERIES IN NEW BRUNSWICK, NJ ON FEBRUARY 12, 2020. IN-KIND: TRAIN FARE, LODGING (NO BREAKFAST), MEALS (D 2/11; BL 2/12), AND GROUND TRANSPORTATION IN NJ.
NO REGISTRATION.  DR. ALADJEM IS REQUESTING APPROVAL OF ACTUAL SUBSISTENCE FOR SPONSOR IN-KIND LODGING VALUED AT $159 WHICH IS 142% OF THE GOVERNMENT ALLOWANCE OF $112.  THIS PERCENTAGE FALLS WITHIN THE 300% THRESHOLD ALLOWED BY THE FTR.  THE SPONSOR HAS NOTED THAT ALL OTHER NON-FEDERAL PARTICIPANTS WILL BE PROVIDED WITH THE SAME ACCOMMODATIONS.</t>
  </si>
  <si>
    <t>NEW BRUNSWICK, NJ, US</t>
  </si>
  <si>
    <t>STATE UNIVERSITY OF NEW JERSEY</t>
  </si>
  <si>
    <t>INVESTIGATOR (TENURE TRACK)</t>
  </si>
  <si>
    <t>02/11/2020 -02/12/2020</t>
  </si>
  <si>
    <t>ALDAPE, KENNETH D</t>
  </si>
  <si>
    <t>DR. ALDAPE IS INVITED TO SPEAK AT THE SONTAG FOUNDATION¿S MID-WINTER DSA RETREAT BEING HELD IN ST. AUGUSTINE, FL ON FEBRUARY 10-13, 2020. 
IN-KIND: AIRFARE, LODGING (NO BREAKFAST), MEALS (D 2/10; BLD 2/11; BLD 2/12; B 2/13), AND GROUND TRANSPORTATION IN FL.  NO REGISTRATION.  DR. ALDAPE IS REQUESTING APPROVAL OF ACTUAL SUBSISTENCE FOR SPONSOR IN-KIND LODGING VALUED AT $260 WHICH IS 271% OF THE GOVERNMENT ALLOWANCE OF $96.  THIS PERCENTAGE FALLS WITHIN THE 300% THRESHOLD ALLOWED BY THE FTR. THE SPONSOR HAS NOTED THAT ALL OTHER NON-FEDERAL PARTICIPANTS WILL BE PROVIDED WITH THE SAME ACCOMMODATIONS.</t>
  </si>
  <si>
    <t>ST. AUGUSTINE, FL, US</t>
  </si>
  <si>
    <t>SONTAG FOUNDATION</t>
  </si>
  <si>
    <t>NULL</t>
  </si>
  <si>
    <t>02/10/2020 -02/13/2020</t>
  </si>
  <si>
    <t xml:space="preserve">ALTAN-BONNET, GREGOIRE </t>
  </si>
  <si>
    <t>10/9-12/19: PARIS, FRANCE.  INVITED TO PARTICIPATE IN THE THESIS DEFENSE OF RONAN THIBAUT ON 10/10/19 AND PRESENT SEMINAR ON 10/11/19 FOR THE DEPARTMENT OF IMMUNOLOGY AT THE INSTITUT PASTEUR.  SPONSOR COVERING IN KIND:  RT AIRFARE, 2 NIGHTS LODGING (INCLUDES BREAKFAST), MEALS (LUNCH AND DINNER ON 10/10/19 AND LUNCH ON 10/11/19), GROUND TRANSPORTATION FROM AIRPORT (PARIS) TO HOTEL AND FROM HOTEL TO AIRPORT (PARIS).  NCI COVERING ALL OTHER EXPENSES.</t>
  </si>
  <si>
    <t>PARIS, , FRA</t>
  </si>
  <si>
    <t>INSTITUT PASTEUR PARIS</t>
  </si>
  <si>
    <t>10/09/2019 -10/12/2019</t>
  </si>
  <si>
    <t>AMENDMENT TO CHANGE DEPARTURE DATE AND RETURN DATE.  11/2-8/19: OAXACA, MEXICO: INVITED SPEAKER AT THE RECENT DEVELOPMENTS IN MATHEMATICAL AND COMPUTATIONAL BIOMEDICINE WORKSHOP.  SPONSOR PAYING IN KIND: LODGING FOR 5 NIGHTS AND MEALS DURING THE CONFERENCE (STARTING WITH DINNER ON 11/3/19 THROUGH LUNCH ON 11/8/19).  NO REGISTRATION FEE.  NCI COVERING ALL OTHER EXPENSES.</t>
  </si>
  <si>
    <t>[OTHER], , MEX</t>
  </si>
  <si>
    <t>CASA MATEMATICA OAXACA</t>
  </si>
  <si>
    <t>11/03/2019 -11/07/2019</t>
  </si>
  <si>
    <t>11/17-19/19: CHICAGO, IL -- INVITED TO PRESENT A SEMINAR AT THE UNIVERSITY OF CHICAGO, COMMITTEE ON IMMUNOLOGY SEMINAR SERIES. TITLE OF SEMINAR:  HIGH-DIMENSIONAL MAPPING AND MANIPULATION OF LEUKOCYTES' RESPONSE AGAINST TUMORS.  SPONSOR PAYING IN KIND: RT AIRFARE, LODGING (2 NIGHTS), MEALS (11/17/19 DINNER AND 11/18/19 LUNCH) GROUND TRANSPORTATION FROM HOTEL TO AIRPORT ON 11/19/19.  NCI COVERING ALL OTHER EXPENSES.</t>
  </si>
  <si>
    <t>CHICAGO, IL, US</t>
  </si>
  <si>
    <t>UNIVERSITY OF CHICAGO AT CHICA</t>
  </si>
  <si>
    <t>11/17/2019 -11/19/2019</t>
  </si>
  <si>
    <t>1) 2/15-16/2020: COLLABORATION WITH DR. PAKIELI KAUFUSI, UNIVERSITY OF HAWAII AT MANO, OAHU, HI.  COLLABORATION WILL INVOLVE DISCUSSIONS ON STATISTICAL PHYSICS AND NONLINEAR DYNAMICS AND IMMUNOLOGY.  NCI TO COVER ALL EXPENSES FOR THIS PORTION OF TRAVEL. NO LODGING REQUIRED IN HONOLULU AS TRAVELER WILL STAY WITH FORMER COLLEAGUE (2/15-17/2020).
 2) SPONSORED TRAVEL: 2/17-19/2020: INVITED SPEAKER AT THE 8TH ANNUAL Q-BIO WINTER MEETING BEING HELD IN HAWAII .  TITLE OF TALK: MAPPING HOW SMALL DIFFERENCES OF TUMOR ANTIGENICITY TRANSLATE INTO DIVERGENT FUNCTIONAL OUTCOMES FOR T CELL ACTIVATION.  SPONSOR COVERING IN KIND: RT ECONOMY CLASS AIRFARE, LODGING (2/17-19), MEALS: LUNCH 2/18-19, REGISTRATION FEE $1,050 WHICH INCLUDES: BREAKFAST 2/18-19 AND DINNER 2/19/20.  TRAVELER IS REQUESTING APPROVAL OF ACTUAL SUBSISTENCE FOR SPONSOR IN-KIND LODGING VALUED AT $279 WHICH IS 128% OF THE GOVERNMENT ALLOWANCE OF $218.  THIS PERCENTAGE FALLS WITHIN THE 300% THRESHOLD ALLOWED BY THE FTR.  THE SPONSOR HAS NOTED THAT ALL OTHER NON-FEDERAL PARTICIPANTS WILL BE PROVIDED WITH THE SAME ACCOMMODATIONS.  NCI COVERING ALL OTHER EXPENSES.</t>
  </si>
  <si>
    <t>ISLE OF OAHU, HI, US</t>
  </si>
  <si>
    <t>UNIVERSITY OF CALIFORNIA SAN D</t>
  </si>
  <si>
    <t>02/15/2020 -02/20/2020</t>
  </si>
  <si>
    <t>PART 1-TRAVELER IS AN INVITED SPEAKER AT THE PSL-QLIFE QUANTITATIVE BIOLOGY WINTER SCHOOL SERIES "SYSTEMS IMMUNOLOGY," 3/2-7/2020 IN PARIS, FRANCE. TITLE OF LECTURE IS:" HIGH-DIMENSIONAL DYNAMIC MAPPING OF LYMPHOCYTE ACTIVATION AND DIVERGENCE IN TUMOR IMMUNOTHERAPIES".  SPONSOR WILL PROVIDE R/T AIRFARE, LODGING 3/1-7 (INCLUDES BREAKFAST) AND WAIVED REGISTRATION FEE $165.11 USD (INCLUDES LUNCHES/DINNER 3/2-6).  PART 2-TRAVELER IS AN INVITED PARTICIPANT IN THE THESIS DEFENSE OF MARION GUERIN, 3/9 AT 2:30 PM AT THE INSTITUT COCHIN, WHICH IS FOLLOWED BY A QUESTION/ANSWER SESSION AND AN AWARD CEREMONY THAT WILL NOT ALLOW ENOUGH TIME FOR TRAVELER TO CHECK FOR A DEPARTING FLIGHT THAT EVENING SO HE WILL DEPART ON 3/10/2020.  TRAVELER HAS ELECTED TO USE PERSONAL FUNDS FOR THE WEEKEND OF 3/7-8, HE WILL STAY WITH FAMILY.  IT HAS BEEN DETERMINED IT IS MORE COST EFFECTIVE TO KEEP TRAVELER IN PARIS FOR THE WEEKEND, AT NO COST TO THE GOVERNMENT, THAN TO FLY HIM HOME AND BACK IN TIME FOR THE MEETING ON 3/9.  NCI TO COVER ALL OTHER EXPENSES.</t>
  </si>
  <si>
    <t>INSTITUT CURIE</t>
  </si>
  <si>
    <t>02/29/2020 -03/10/2020</t>
  </si>
  <si>
    <t xml:space="preserve">ALTAN, NIHAL </t>
  </si>
  <si>
    <t>NIHAL ATLAN-BONNET GIVING A STATE-OF-THE-ART ORAL PRESENTATION AT THE CALICIVIRUS 2019 CONFERENCE WHICH TAKES PLACE 10/13/19-10/17/19. SPONSOR IS PROVIDING REGISTRATION, MEALS AND FLIGHTS.  LODGING RESERVED THROUGH CONFERENCE ORGANIZERS AT NIH EXPENSE, COST DISCOUNT WILL NOT BE KNOWN UNTIL THE TIME OF THE CONFERENCE.  DR. ALTAN-BONNET IS ALSO SPEAKING ON 10/18/19 AT THE DOHERTY INSTITUTE IN MELBOURNE, NOTHING WILL BE PROVIDED BY THE INVITING PARTY, NIH WILL COVER ALL EXPENSES FOR 10/18/19.  SHE RETURNS HOME ON 10/19/19.</t>
  </si>
  <si>
    <t>SYDNEY, , AUS</t>
  </si>
  <si>
    <t>UNIVERSITY OF NEW SOUTH WALES</t>
  </si>
  <si>
    <t>10/11/2019 -10/19/2019</t>
  </si>
  <si>
    <t>DR. ALTAN-BONNET WILL GIVE A TALK AT DEPARTMENT OF MOLECULAR MEDICINE?¿¿S FALL SEMINAR SERIES AT CORNELL UNIVERSITY.</t>
  </si>
  <si>
    <t>ITHACA, NY, US</t>
  </si>
  <si>
    <t>CORNELL UNIVERSITY ITHACA</t>
  </si>
  <si>
    <t>10/20/2019 -10/22/2019</t>
  </si>
  <si>
    <t>DR. ALTAN-BONNET WILL BE GIVING A TALK AT THE UNIVERSITY OF HAWAII ON FEB 17TH. DR. NIHAL WILL BE STAYING WITH DR. KAUFUSI ON FEB 16TH. HIS ADDRESS IS 41-648A MEKIA ST., WAIM¿NALO, HAWAII 96795. AFTER HER TALK, DR. ALTAN-BONNET WILL FLY TO KONA TO ATTEND THE WINTER Q-BIO 2020 CONFERENCE FROM FEBRUARY 17TH-20TH. REGISTRATION IS PROVIDED BY THE SPONSOR AND INCLUDES  BREAKFAST.  CAS APPROVED. CONFERENCE ISN'T IN DOWN BOX. NIHAL WILL BE SPLITTING HER HOTEL WITH GREG ATLAN_BONNET. SPECIFIC HOTEL RATES PROVIDED BY HOTEL VIA PHONE AND WERE DIVIDED TO SHOW THE SPLIT COST.</t>
  </si>
  <si>
    <t>02/16/2020 -02/20/2020</t>
  </si>
  <si>
    <t>ALTER, BLANCHE P</t>
  </si>
  <si>
    <t>{CO-SPONSOR-DOMESTIC}
 ¿TRAVELER IS REQUESTING CTT TRAVEL FOR THIS TRIP¿.
&lt;07130-2YQ&gt; 8037921-INHERITED BONE MARROW FAILURE SYNDROMES STUDY--
TRAVELER WILL BE INVITED TO ATTEND THE FARF ANNUAL PLANNING MEETING AND TO REVIEW PROGRESS OVER THE LAST YEAR AND GATHERS THE FARF BOARD OF DIRECTORS AND SCIENTIFIC ADVISORY BOARD TO SET SCIENTIFIC AND OPERATIONAL PRIORITIES FOR THE COMING YEAR THAT WILL BE HELD AT THE HYATT REGENCY ORLANDO IN ORLANDO, FL ON FEBRUARY 6-9.
THERE IS NO REGISTRATION FEE TO ATTEND THIS MEETING.
TICKET IS IN KIND.
HOTEL IS IN KIND. 
R/T SHUTTLE BUS IN FL IS IN KIND.
MEALS IS IN KIND (2/7 HOT BREAKFAST, LUNCH AND DINNER; 2/8 HOT BREAKFAST, LUNCH AND DINNER.)
CGB WILL COVER HER GROUND TRANSPORTATION FROM HOME TO MEETING AREA.
¿TRAVELER IS REQUESTING APPROVAL OF ACTUAL SUBSISTENCE FOR SPONSOR IN-KIND LODGING VALUED AT $169 WHICH IS 110% OF THE GOVERNMENT ALLOWANCE OF $153.  THIS PERCENTAGE FALLS WITHIN THE 300% THRESHOLD ALLOWED BY THE FTR.  THE SPONSOR HAS NOTED THAT ALL OTHER NON-FEDERAL PARTICIPANTS WILL BE PROVIDED WITH THE SAME ACCOMMODATIONS.¿</t>
  </si>
  <si>
    <t>ORLANDO, FL, US</t>
  </si>
  <si>
    <t>FANCONI ANEMIA RESEARCH FUND</t>
  </si>
  <si>
    <t>EXPERT</t>
  </si>
  <si>
    <t>02/06/2020 -02/09/2020</t>
  </si>
  <si>
    <t>ALTER, KATHARINE E</t>
  </si>
  <si>
    <t>SPONSORED TRAVEL TO NEW YORK AT WEILL CORNELL UNIVERSITY SCHOOL OF MEDICINE ON JANUARY 15 THROUGH 16 FOR GRAND ROUND</t>
  </si>
  <si>
    <t>NEW YORK, NY, US</t>
  </si>
  <si>
    <t>WEILL CORNELL MEDICAL COLLEGE</t>
  </si>
  <si>
    <t>01/15/2020 -01/16/2020</t>
  </si>
  <si>
    <t>ALVAREZ, VERONICA A</t>
  </si>
  <si>
    <t>8TH-10TH DECEMBER 2019 SPONSORED DOMESTIC 
AMERICAN COLLEGE OF NEUROPSYCHOPHARMACOLOGY ACNP 58TH ANNUAL CONFERENCE
DR. VERONICA ALVAREZ WILL PARTICIPATE AS A PRESENTER IN THE NOVEL MOLECULAR, CELLULAR, CIRCUIT AND BEHAVIORAL MECHANISMS FOR TREATING DRUG RELAPSE PANEL.  THE TITLE OF HER TALK IS SYNAPTIC AND CIRCUIT MECHANISMS UNDERLYING THE VULNERABILITY FOR DRUG ABUSE SCHEDULED 8:30-9:15 PM ON THE 9TH DECEMBER 2019.
SPONSOR IS AMERICAN COLLEGE OF NEUROPSYCHOPHARMACOLOGY. ACNP IS COVERING LODGING UP TO $1333.  AS STATED ON THE SPONSOR LETTER, TRAVEL EXPENSES WILL BE PAID BY NON U.S. FEDERAL SOURCES AND NO FEDERAL FUNDS ARE INVOLVED.  NO HONORARIUM WILL BE PAID. 
REGISTRATION IS WAIVED.
MEALS - LUNCH FROM THE 8TH-11TH DEC 2019 ARE INCLUDED IN THE REGISTRATION FEE
AIRFARE BOOKED BY OMEGA. RECORD LOCATOR S7L9ZC AND PAID USING THE LNCB CAN
AEA JUSTIFICATION SPONSOR IS PROVIDING IN-KIND LODGING VALUED AT $229 PER NIGHT WHICH IS 181 PERCENT OF THE GOVERNMENT LODGING ALLOWANCE OF $127. THE SPONSOR HAS CONFIRMED THAT ALL OTHER FEDERAL OR NON-FEDERAL PARTICIPANTS WILL BE PROVIDED WITH THE SAME OR SIMILAR CIRCUMSTANCES. NIH APPROVED.</t>
  </si>
  <si>
    <t>AMERICAN COLLEGE OF NEUROPSYCH</t>
  </si>
  <si>
    <t>INVESTIGATOR</t>
  </si>
  <si>
    <t>12/07/2019 -12/10/2019</t>
  </si>
  <si>
    <t>14 JANUARY TO 16 JANUARY 2020  - BROWN/MARINE BIOLOGY LABORATORY MBL - WOODS HOLE, MA - DR. ALVAREZ WILL VISIT THE FACILITIES AND CHALK TALK AT THE BROWN MARINE BIOLOGY LABORATORY MBL ON  JANUARY 15, 2020 IN WOODS HOLE. MA</t>
  </si>
  <si>
    <t>BOSTON, MA, US</t>
  </si>
  <si>
    <t>BROWN UNIVERSITY PROVIDENCE RI</t>
  </si>
  <si>
    <t>01/14/2020 -01/16/2020</t>
  </si>
  <si>
    <t>01MAR20 - 04MAR20 SPONSORED DOMESTIC TRAVEL - GALVESTON, TX - GORDON RESEARCH CONFERENCE GRC - DR. ALVAREZ IS SERVING AS AN ORGANIZER FOR THE GRC POWER HOUR AT THE GRC ALCOHOL AND THE NERVOUS SYSTEM CONFERENCE.</t>
  </si>
  <si>
    <t>GALVESTON, TX, US</t>
  </si>
  <si>
    <t>GORDON RESEARCH CONFERENCES TE</t>
  </si>
  <si>
    <t>03/01/2020 -03/04/2020</t>
  </si>
  <si>
    <t>AMBUDKAR, INDU S</t>
  </si>
  <si>
    <t>TO ATTEND AND PRESENT A TALK AT THE CALCIUM SIGNALING CONFERENCE IN FEZ, MOROCCO ON OCTOBER 27-NOVEMBER 1, 2019.  TO ATTEND AND PRESENT A TALK AT THE CALCIUM SATELLITE WORKSHOP IN MARRAKECH, MOROCCO ON NOVEMBER 2-3, 2019.</t>
  </si>
  <si>
    <t>FES, , MAR</t>
  </si>
  <si>
    <t>PENN STATE UNIVERSITY HERSHEY</t>
  </si>
  <si>
    <t>SENIOR INVESTIGATOR</t>
  </si>
  <si>
    <t>10/25/2019 -11/04/2019</t>
  </si>
  <si>
    <t>AMUNDADOTTIR, LAUFEY T</t>
  </si>
  <si>
    <t>{10569-LAA-8381303} SPONSOR 1 - TRAVELER WAS INVITED TO PRESENT A TALK AT THE NATIONAL CANCER CENTER OF KOREA ON 11/27/19. TRAVELER WILL ALSO BE ATTENDING COLLABORATIONS ON A JOINT PANSCAN STUDY IN SEOUL, KOREA FROM 11/25-11/26. ON 11/25 SHE'LL ALSO MEET WITH DR. SONG CHEOL KIM AND HIS STAFF AT THE ASAN MEDICAL CENTER AND ON 11/26 SHE'LL MEET WITH DR. YUN-HEE KIM AT THE KOREAN NATIONAL CANCER CENTER, ALONG WITH OTHER PANSCAN COLLABORATORS. THE TOPIC OF HER TALK IS "BIOMARKER DISCOVERY FOR PANCREATIC CANCER AND CHOLANGIOCARCINOMA." IN KIND- HOTEL NIGHTS OF 11/25 AND 11/26, BREAKFAST ON 11/26 AND BREAKFAST AND DINNER ON 11/27. THERE IS NOT A REGISTRATION FEE. SPONSOR 2 - FROM 11/28-11/30, TRAVELER IS AN INVITED SPEAKER (TITLES ARE: GENETIC PREDISPOSITION TO PANCREATIC CANCER, RESULTS FROM GWAS, GWAS POPULATION STRATIFICATION IN GWAS, GENOMICS METHODS FOR POST-GWAS ANALYSES, EXPRESSION QUANTITATIVE TRAIT LOCUS (EQTL) AND CHROMATIN INTERACTION APPROACHES TO UNDERSTAND BIOLOGY OF PANCREATIC CANCER RISK LOCI FROM GWAS). IN KIND- THE SOCIETY OF GASTROENTEROLOGY WILL BE COVERING THE TRAVELER'S ROUNDTRIP AIRFARE, LODGING FROM 11/27-11/30, ROUNDTRIP GROUND TRANSPORTATION AIRPORT/HOTEL, AND WAIVING THE REGISTRATION FEE. THE REGISTRATION FEE IS INCLUSIVE OF LUNCHES FROM 11/28-11/30. A FULL BREAKFAST IS INCLUDED IN THE HOTEL BOOKING FROM 11/27-11/30.TRAVELER WILL DEPART ON 11/23, ARRIVE IN SEOUL ON 11/24 AND DEPART EARLY MORNING ON 12/1 (MISSING THE HOTEL BREAKFAST) TO ARRIVE HOME THE SAME DAY. PERSONAL EMAIL: AMUNDADOTTIR@GMAIL.COM, CELL IS 301-675-2746.</t>
  </si>
  <si>
    <t>SEOUL, , KOR</t>
  </si>
  <si>
    <t>KOREAN SOCIETY OF GASTROENTERO</t>
  </si>
  <si>
    <t>INVESTIGATOR (VP)</t>
  </si>
  <si>
    <t>11/23/2019 -12/01/2019</t>
  </si>
  <si>
    <t>NATIONAL CANCER CENTER</t>
  </si>
  <si>
    <t>ANNUNZIATA, CHRISTINA M</t>
  </si>
  <si>
    <t>DR. ANNUNZIATA IS INVITED TO SPEAK AT THE WORLD IMMUNOTHERAPY CONGRESS AS PART OF THE FESTIVAL OF BIOLOGICS USA BEING HELD IN CORONADO, CA ON MARCH 2-4, 2020.  IN-KIND: REGISTRATION (INCLUDES LUNCH).   AN APPROVED AEA MEMO HAS BEEN INCLUDED FOR THE LODGING COSTS.  DR. ANNUNZIATA IS REQUESTING APPROVAL OF ACTUAL SUBSISTENCE FOR SPONSOR IN-KIND LODGING VALUED AT $239 WHICH IS 138% OF THE GOVERNMENT ALLOWANCE OF $173.  THIS PERCENTAGE FALLS WITHIN THE 300% THRESHOLD BY THE FTR.  THE SPONSOR HAS NOTED THAT ALL OTHER NON-FEDERAL PARTICIPANTS WILL BE PROVIDED WITH THE SAME ACCOMMODATIONS.</t>
  </si>
  <si>
    <t>CORONADO, CA, US</t>
  </si>
  <si>
    <t>TERRAPINN HOLDINGS</t>
  </si>
  <si>
    <t>ANTANI, SAMEER K</t>
  </si>
  <si>
    <t>11/06/2019-11/08/2019: CO-CHAIR OF THE 2019 USD SYMPOSIUM ON DATA HARNESSING, IN VERMILLION, SD.</t>
  </si>
  <si>
    <t>VERMILLION, SD, US</t>
  </si>
  <si>
    <t>UNIVERSITY OF SOUTH DAKOTA VER</t>
  </si>
  <si>
    <t>11/06/2019 -11/08/2019</t>
  </si>
  <si>
    <t>APELBERG, MEREDITH S</t>
  </si>
  <si>
    <t>&lt;10763 MDS&gt; 8038131 DR. APELBERG  WILL ATTEND THE EUROGIN CONFERENCE DEC. 4-7, 2019 AND WILL GIVE THREE SEPARATE TALKS ON EFFECT OF HIV ON HPV AND RELATED CANCERS.  THE CONFERENCE HOST HAS RESERVED A BLOCK OF ROOMS AT THE MEETING HOTEL AND THE TRAVELER IS ON THE LIST.  EUROGIN WILL COVER 2 NIGHTS HOTEL, TRANSPORTATION FROM AIRPORT IN NICE TO CONFERENCE HOTEL AND REGISTRATION FEE (WAIVED)NCI WILL COVER THE COST OF THE REMAINING 2 NIGHTS ON DECEMBER 5TH AND 6TH AND ALL OTHER EXPENSES. TRAVELER IN FLIGHT ON DECEMBER 2ND NO LODGING REQUIRED.    LOANER #RITM0203714</t>
  </si>
  <si>
    <t>MONACO, , MCO</t>
  </si>
  <si>
    <t>EUROGIN</t>
  </si>
  <si>
    <t>POST-DOCT-CRTA</t>
  </si>
  <si>
    <t>12/02/2019 -12/07/2019</t>
  </si>
  <si>
    <t>APOLO, ANDREA B</t>
  </si>
  <si>
    <t>DR. APOLO IS INVITED TO PRESENT GRAND ROUNDS AND MEET WITH STAFF AT THE UC DAVIS COMPREHENSIVE CANCER CENTER IN SACRAMENTO, CA ON JANUARY 14, 2020. IN-KIND: AIRFARE LODGING (NO BREAKFAST), AND MEALS (BLD 1/14).  NO REGISTRATION.  DR. APOLO IS REQUESTING APPROVAL OF ACTUAL SUBSISTENCE FOR SPONSOR IN-KIND LODGING VALUED AT $180 WHICH IS 129% OF THE GOVERNMENT ALLOWANCE OF $140.  THIS PERCENTAGE FALLS WITHIN THE 300% THRESHOLD ALLOWED BY THE FTR.  THE SPONSOR HAS NOTED THAT ALL OTHER NON-FEDERAL PARTICIPANTS WILL BE PROVIDED WITH THE SAME ACCOMMODATIONS.   DR. APOLO HAS AN APPROVED APPENDIX 7 FOR THE USE OF BUSINESS CLASS TICKETS.</t>
  </si>
  <si>
    <t>SACRAMENTO, CA, US</t>
  </si>
  <si>
    <t>UNIVERSITY OF CALIFORNIA AT DA</t>
  </si>
  <si>
    <t>ASST CLINICAL INVESTIGATOR</t>
  </si>
  <si>
    <t>01/13/2020 -01/15/2020</t>
  </si>
  <si>
    <t>DR. APOLO WILL PRESENT: PRACTICING BEYOND CLINICAL TRAIL DATA: REAL-WORLD CHALLENGES IN UROTHELIAL CARCINOMA, AND LEAD A POSTER WALK AT THE 2020 GU ASCO MEETING BEING HELD IN SAN FRANCISCO, CA ON FEBRUARY 13-15, 2020. IN-KIND: AIRFARE LODGING (NO BREAKFAST), AND REGISTRATION (INCLUDES BL ALL DAYS).
DR. APOLO IS REQUESTING APPROVAL OF ACTUAL SUBSISTENCE FOR SPONSOR IN-KIND LODGING VALUED AT $339 WHICH IS 112% OF THE GOVERNMENT ALLOWANCE OF $302.  THIS PERCENTAGE FALLS WITHIN THE 300% THRESHOLD ALLOWED BY THE FTR.  THE SPONSOR HAS NOTED THAT ALL OTHER NON-FEDERAL PARTICIPANTS WILL BE PROVIDED WITH THE SAME ACCOMMODATIONS.</t>
  </si>
  <si>
    <t>SAN FRANCISCO, CA, US</t>
  </si>
  <si>
    <t>AMERICAN SOCIETY OF CLINICAL O</t>
  </si>
  <si>
    <t>02/12/2020 -02/15/2020</t>
  </si>
  <si>
    <t>ARCHER, TREVOR K</t>
  </si>
  <si>
    <t>TRAVELER APPROVED TO BE A KEYNOTE SPEAKER AT THE 2019 SOCIETY FOR SCIENTIFIC ADVANCEMENT¿S 8TH ANNUAL CONFERENCE, NOVEMBER 20-22, 2019, AT THE UNIVERSITY OF THE WEST INDIES IN KINGSTON, JAMAICA. THE SOCIETY OF SCIENTIFIC ADVANCEMENT IS THE SPONSOR. OFFICIAL TRAVEL WILL BEGIN ON NOVEMBER 20, 2019 AND RETURN TO THE US ON NOVEMBER 23, 2019. THERE IS NO REGISTRATION FEE. SPONSOR WILL PAY IN KIND ECONOMY AIRFARE FOR RETURN FLIGHT FROM KIN TO RDU, LODGING, AND MEALS DURING THE MEETING PERIOD (BLD ON 11/21 AND 11/22). DEPARTURE FLIGHT FROM RDU TO KIN BOOKED VIA OMEGA AND PAID BY LAB CAN. EFFICIENT SPENDING APPROVAL OBTAINED ON SEPTEMBER 11, 2019 AND ETHICS APPROVAL OBTAINED ON OCTOBER 1, 2019. BOTH HAVE BEEN UPLOADED TO THE SCANNED DOCUMENT SECTION OF THIS TRAVEL AUTHORIZATION. A VISA IS NOT REQUIRED FOR JAMAICA. THE HTSOS TRAINING, WHICH IS REQUIRED FOR JAMAICA, WAS COMPLETED BY THE TRAVELER ON MARCH 6, 2018. SPONSOR TO PROVIDE IN KIND RETURN AIRLINE TICKET AND NIEHS TO PROVIDE DEPARTURE AIRLINE TICKET  GOVERNMENT FURNISHED EQUIPMENT GFE FOR FOREIGN TRAVEL HELP DESK TICKET DATE OCTOBER 30, 2019.</t>
  </si>
  <si>
    <t>KINGSTON, , JAM</t>
  </si>
  <si>
    <t>SOCIETY FOR SCIENTIFIC ADVANCE</t>
  </si>
  <si>
    <t>RESEARCH BIOLOGIST</t>
  </si>
  <si>
    <t>11/20/2019 -11/23/2019</t>
  </si>
  <si>
    <t>ARMSTRONG, TERRI S</t>
  </si>
  <si>
    <t>DR. ARMSTRONG WILL SERVE AS AN ADVISORY BOARD MEMBER FOR THE 2020 DHART SPORE ANNUAL RETREAT BEING HELD IN INDIANAPOLIS, IN ON JANUARY 30-31, 2020. IN-KIND: AIRFARE, LODGING (NO BREAKFAST), MEALS (D 1/30; BL 1/31) AND GROUND TRANSPORTATION IN IN.  DR. ARMSTRONG IS REQUESTING APPROVAL OF ACTUAL SUBSISTENCE FOR SPONSOR IN-KIND LODGING VALUED AT $204 WHICH IS 159% OF THE GOVERNMENT ALLOWANCE OF $128.  THIS PERCENTAGE FALLS WITHIN THE 300% THRESHOLD ALLOWED BY THE FTR.  THE SPONSOR HAS NOTED THAT ALL OTHER NON-FEDERAL PARTICIPANTS WILL BE PROVIDED WITH THE SAME ACCOMMODATIONS.</t>
  </si>
  <si>
    <t>INDIANAPOLIS, IN, US</t>
  </si>
  <si>
    <t>INDIANA UNIVERSITY PERDUE UNIV</t>
  </si>
  <si>
    <t>01/30/2020 -01/31/2020</t>
  </si>
  <si>
    <t xml:space="preserve">ARONS, EVGENY </t>
  </si>
  <si>
    <t>TRAVELER HAS BEEN INVITED TO ATTEND THE HAIRY CELL LEUKEMIA FOUNDATION ANNUAL CONFERENCE BEING HELD IN ROME ITALY OCTOBER 24 TO OCTOBER 25. THERE IS NO REGISTRATION FEE FOR THE MEETING. ATTENDANCE IS BY INVITATION ONLY. TRAVELER WILL DEPART OCT 22 FROM IAD AT 10:20PM ARRIVING IN FRANKFURT GERMANY AT 12:10PM OCT 23. TRAVELER WILL THEN DEPART FRANKFURT AT 3:40PM ARRIVING IN ROME ITALY AT 5:30PM OCT 23. TRAVELER WILL STAY AT THE STARHOTELS METROPOLE. THE ADDRESS OF THE HOTEL IS VIA PRINCIPE AMEDEO, 3-00185 ROMA, ITALIA. TRAVELER WILL DEPART AFTER THE CONFERENCE OCT 26 AT 9:45AM ARRIVING BACK AT IAD AT 1:45PM. THE SPONSOR, HCLF WILL COVER IN-KIND THE RT ECONOMY AIRFARE, 3 NIGHTS LODGING AND MEALS DURING THE CONFERENCE.</t>
  </si>
  <si>
    <t>ROME, , ITA</t>
  </si>
  <si>
    <t>HAIRY CELL LEUKEMIA FOUNDATION</t>
  </si>
  <si>
    <t>VISITING FELLOWSHIP PROGRAM</t>
  </si>
  <si>
    <t xml:space="preserve">ASOKAN, MANGAIARKARASI </t>
  </si>
  <si>
    <t>TRAVELER WILL ATTEND THE CAVD MEETING LOCATED IN SEATTLE, WA ON DECEMBER 3-5, 2019, AND HAS BEEN INVITED TO ATTEND PRE-MEETING WORKSHOP ON DEC 2. THERE IS NO REGISTRATION FEE FOR THIS MEETING. SPONSOR WILL COVER LODGING AND MEALS IN-KIND. NO HONORARIUM WILL BE OFFERED, AND NO US FEDERAL GOVERNMENT FUNDS WILL BE USED TO COVER SPONSORED TRAVEL EXPENSES. REMAINING TRAVEL EXPENSES WILL BE COVERED BY THE CAVD GRANT TO DR. RICK KOUP, VRC. PER OMEGA, ROUNDTRIP CONTRACT FARE HAS BEEN BOOKED.  THE CAVD MEETING ENDS AT 3:30PM ON DEC 5, AND ALL FLIGHTS DEPARTING AFTER 3:30PM ARE RED EYE FLIGHTS, SO TRAVELER WILL RETURN THE MORNING OF DEC 6.</t>
  </si>
  <si>
    <t>SEATTLE, WA, US</t>
  </si>
  <si>
    <t>BILL AND MELINDA GATES FOUNDAT</t>
  </si>
  <si>
    <t>12/01/2019 -12/06/2019</t>
  </si>
  <si>
    <t>ATKINS, JAMES W</t>
  </si>
  <si>
    <t>2020 AABB ASSESSMENT IN SEATTLE, WASHINGTON</t>
  </si>
  <si>
    <t>AMERICAN ASSOCIATION OF BLOOD</t>
  </si>
  <si>
    <t>QUALITY ASSURANCE SPEC</t>
  </si>
  <si>
    <t>01/26/2020 -01/29/2020</t>
  </si>
  <si>
    <t>ATLAS, LAUREN Y</t>
  </si>
  <si>
    <t>DR. ATLAS IS INVITED TO SPEAK AT THE WORLD ASSOCIATION FOR STRESS RELATED AND ANXIETY DISORDERS (WASAD) CONGRESS 2019 TO BE HELD IN WURZBURG, GERMANY FROM OCTOBER 3-5, 2019. THIS TRAVEL WILL BE SPONSORED BY WASAD AND THE SPONSOR WILL COVER THE REGISTRATION AND ALLOWABLE MEALS. ALSO, DR. ATLAS WILL ATTEND THE EXPERT-SYMPOSIUM "PAG-FUNCTION ACROSS SPECIES" TO BE HELD IN HAMBURG, GERMANY ON OCTOBER 1-3, 2019 BEFORE THE CONFERENCE. THIS TRAVEL WILL BE SPONSORED BY UNIVERSITY MEDICAL CENTER HAMBURG-EPPENDORF (UKE) AND THE SPONSOR WILL COVER THE HOTEL FROM OCTOBER 1-5 (2 NIGHTS OF LODGING IN HAMBURG AND 3 NIGHTS OF LODGING IN WURZBURG) AND TRAIN FROM HAMBURG TO WURZBURG TO ATTEND THE WASAD CONGRESS.</t>
  </si>
  <si>
    <t>HAMBURG, , DEU</t>
  </si>
  <si>
    <t>GERMAN RESEARCH FOUNDATION HEI</t>
  </si>
  <si>
    <t>10/01/2019 -10/06/2019</t>
  </si>
  <si>
    <t>WORLD ASSOCIATION FOR STRESS R</t>
  </si>
  <si>
    <t>DR. LAUREN ATLAS IS INVITED TO SPEAK AT THE 58TH ANNUAL MEETING OF THE AMERICAN COLLEGE OF NEUROPSYCHOPHARMACOLOGY (ACNP) TO BE HELD IN ORLANDO, FL FROM DECEMBER 8-11, 2019.</t>
  </si>
  <si>
    <t>12/08/2019 -12/11/2019</t>
  </si>
  <si>
    <t>AUERBACH, SCOTT S</t>
  </si>
  <si>
    <t>TRAVELER ATTENDING THE TOXICOLOGY FORUM 44TH ANNUAL WINTER MEETING AS A GUEST SPEAKER JAN 27-29, 2020 IN TYSONS CORNER, VA. TRAVEL DATES JAN 26 AND 29. TRAVELER WILL BE DRIVING POV, COST COMPARISON COMPLETED AND TRAVELER UNDERSTANDS HE WILL RECEIVE REIMBURSEMENT AT AMOUNT MOST ADVANTAGEOUS TO GOVERNMENT.  WAIVED REGISTRATION IN THE AMOUNT OF $350 WAS WAIVED BY THE SPONSOR, THE TOXICOLOGY FORUM, IN THE AMOUNT OF $350 AND INCLUDES SOME MEALS.  LODGING RESERVATIONS MADE BY TRAVELER USING BLOCK OF ROOMS VIA THE CONFERENCE, AND IS WITHIN PER DIEM. ETHICS APPROVAL RECEIVED 12/23/2019, CTTS APPROVAL 12/11/2019. BOTH DOCUMENTS UPLOADED TO SCANNED SECTION OF THIS AUTHORIZATION. VA IS NOT A TAX EXEMPT STATE.</t>
  </si>
  <si>
    <t>TYSONS CORNER, VA, US</t>
  </si>
  <si>
    <t>TOXICOLOGY FORUM RESTON VA</t>
  </si>
  <si>
    <t>POSTDOCTORAL IRTA</t>
  </si>
  <si>
    <t>AUGUSTIN, SHANA M</t>
  </si>
  <si>
    <t>DR. SHANA AUGUSTIN WILL BE ATTENDING THE 2019 SOCIETY FOR NEUROSCIENCE MEETING IN CHICAGO, IL.</t>
  </si>
  <si>
    <t>SOCIETY FOR NEUROSCIENCE WASHI</t>
  </si>
  <si>
    <t>10/17/2019 -10/24/2019</t>
  </si>
  <si>
    <t xml:space="preserve">AUSLANDER, NOAM </t>
  </si>
  <si>
    <t>01/18/2020-01/24/2020: SPEAKING ON NLM RESEARCH ON CANCER EVOLUTION AT THE KEYSTONE CANCER EVOLUTION AND COMBINATORIAL CANCER THERAPIES: CONCEPTS AND CHALLENGES (L1) MEETING, IN BANFF, CANADA.</t>
  </si>
  <si>
    <t>BANFF, , CAN</t>
  </si>
  <si>
    <t>KEYSTONE SYMPOSIA</t>
  </si>
  <si>
    <t>01/18/2020 -01/24/2020</t>
  </si>
  <si>
    <t>AVERBECK, BRUNO B</t>
  </si>
  <si>
    <t>THE EVENTS IN THIS TA WERE APPROVED AS AN EXEMPTION UNDER THE CATEGORY: TO ATTEND SCIENTIFIC MEETINGS BY THE NIMH EXECUTIVE OFFICER ON 8/19/19.
THIS TRAVEL WAS EXTREMELY LATE DUE TO THE SPONSOR SUBMITTING REQUESTED ITEMS AT THE LAST MINUTE.
DR. AVERBECK HAS BEEN INVITED TO GIVE A TALK AT DARTMOUTH COLLEGE ON NOV 7TH 2019. THE SHARING OF RESEARCH PROVIDES AN UNPARALLELED OPPORTUNITY FOR SCIENTISTS FROM DIVERSE FIELDS TO EXCHANGE DATA AND DISCUSS THE MOST RECENT ADVANCES IN NEUROSCIENCE RESEARCH; THUS, THIS ACTIVITY FULLY SUPPORTS THE NIH MISSION.</t>
  </si>
  <si>
    <t>HANOVER, NH, US</t>
  </si>
  <si>
    <t>DARTMOUTH COLLEGE HANOVER NEW</t>
  </si>
  <si>
    <t>11/07/2019 -11/09/2019</t>
  </si>
  <si>
    <t>THE EVENTS IN THIS TA WERE APPROVED AS AN EXEMPTION UNDER THE CATEGORY: TO ATTEND SCIENTIFIC MEETINGS BY TEH NIMH EXECUTIVE OFFICER ON 8/26/19. 
DR. BRUNO AVERBECK IS REQUESTING TRAVEL PERMISSION TO PRESENT AT THE SWARTZ SEMINAR AT YALE UNIVERSITY ON DECEMBER 4TH - 6TH 2019.  ATTENDANCE AND PARTICIPATION IN SCIENTIFIC CONFERENCES ALLOWS EXPERTS IN THE FIELD TO EXCHANGE DATA AND DISCUSS EMERGING AND RECENT DEVELOPMENTS IN THE FIELD: THUS, DR. AVERBECK PARTICIPATION IN THIS ACTIVITY IS FULLY CONSISTENT WITH THE NIH MISSION TO ENGAGE IN RESEARCH THAT WILL ENHANCE HEALTH, LENGTHEN LIFE, AND REDUCE THE BURDENS AND DISABILITY.</t>
  </si>
  <si>
    <t>NEW HAVEN, CT, US</t>
  </si>
  <si>
    <t>YALE UNIVERSITY</t>
  </si>
  <si>
    <t>12/04/2019 -12/06/2019</t>
  </si>
  <si>
    <t>THE EVENTS IN THIS TA WERE APPROVED AS A NON-NIMH HOSTED CONFERENCE OR MEETING BY THE OFFICE OF FINANCIAL MANAGEMENT ON 8/20/2019.
DR. BRUNO AVERBECK WILL SPEAK AT THE SIMONS CENTER FOR GEOMETRY AND PHYSICS, STONY BROOK ON JAN 26TH - 31ST 2020.  ATTENDANCE AND PARTICIPATION IN SCIENTIFIC CONFERENCES ALLOWS EXPERTS IN THE FIELD TO EXCHANGE DATA AND DISCUSS EMERGING AND RECENT DEVELOPMENTS IN THE FIELD: THUS, DR. AVERBECK PARTICIPATION IN THIS ACTIVITY IS FULLY CONSISTENT WITH THE NIH MISSION TO ENGAGE IN RESEARCH THAT WILL ENHANCE HEALTH, LENGTHEN LIFE, AND REDUCE THE BURDENS AND DISABILITY.</t>
  </si>
  <si>
    <t>STONY BROOK, NY, US</t>
  </si>
  <si>
    <t>STONY BROOK UNIVERSITY</t>
  </si>
  <si>
    <t>01/28/2020 -01/31/2020</t>
  </si>
  <si>
    <t>THE EVENTS IN THIS TA WERE APPROVED AS AN EXEMPTION UNDER THE CATEGORY: TO ATTEND SCIENTIFIC MEETINGS BY THE NIMH EXECUTIVE OFFICER ON10/23/19.
ATTENDANCE AND PARTICIPATION IN SCIENTIFIC CONFERENCES ALLOWS EXPERTS IN THE FIELD TO EXCHANGE DATA AND DISCUSS EMERGING AND RECENT DEVELOPMENTS IN THE FIELD: THUS, DR. AVERBECK PARTICIPATION IN THIS ACTIVITY IS FULLY CONSISTENT WITH THE NIH MISSION TO ENGAGE IN RESEARCH THAT WILL ENHANCE HEALTH, LENGTHEN LIFE, AND REDUCE THE BURDENS AND DISABILITY.</t>
  </si>
  <si>
    <t>SIMONS FOUNDATION</t>
  </si>
  <si>
    <t>02/24/2020 -02/26/2020</t>
  </si>
  <si>
    <t>AWAN, SEEMAL F</t>
  </si>
  <si>
    <t>TRAVEL TO HOUSTON, TX TO ATTEND THE AMERICAN COLLEGE OF ALLERGY, ASTHMA AND IMMUNOLOGY SPARK PROGRAM FROM NOVEMBER 7-11, 2019. DR. AWAN IS AN ALLERGY/IMMUNOLOGY FELLOW WITH NIAID.  DR. AWAN WILL ATTEND FELLOWS SYMPOSIUMS, MENTOR RESIDENTS INTERESTED IN ALLERGY/IMMUNOLOGY, AND PROVIDE AN OPPORTUNITY TO ATTEND A WIDE VARIETY OF SESSIONS COVERING ALL ASPECTS OF ALLERGY/IMMUNOLOGY</t>
  </si>
  <si>
    <t>HOUSTON, TX, US</t>
  </si>
  <si>
    <t>AMERICAN COLLEGE OF ALLERGY AS</t>
  </si>
  <si>
    <t>11/07/2019 -11/11/2019</t>
  </si>
  <si>
    <t>TRAVEL TO PHILADELPHIA, PA TO ATTEND THE 2020 AAAAI ANNUAL MEETING FROM 3/13-3/16/20. THIS MEETING IS THE PREMIER EDUCATIONAL EVENT FOR ALLERGIST/IMMUNOLOGISTS, OTHER MEDICAL SPECIALISTS, ALLIED HEALTH AND RELATED HEALTHCARE PROFESSIONALS AROUND THE WORLD, DRAWING THOUSANDS OF DELEGATES EACH YEAR. IT OFFERS AN UNPARALLELED OPPORTUNITY TO EXCHANGE IDEAS WITH LEADING ALLERGIST/IMMUNOLOGISTS AND OTHER ATTENDEES ON THE NATIONAL AND INTERNATIONAL LEVEL. TRAVELER IS A CLINICAL FELLOW IN TRAINING REGISTRATION IS FREE. SPONSORED TRAVEL FROM AAAAI IS PENDING APPROVAL BY NIH ETHICS OFFICE. NO FEDERAL FUNDS WILL BE USED BY THE SPONSOR TO PROVIDE FOR OR REIMBURSE TRAVEL EXPENSES. NO HONORARIUM WILL BE PROVIDED. LODGING PROVIDED BY SPONSOR AND RESERVATION IS INCLUDED.</t>
  </si>
  <si>
    <t>PHILADELPHIA, PA, US</t>
  </si>
  <si>
    <t>AMERICAN ACADEMY OF ALLERGY AS</t>
  </si>
  <si>
    <t>03/12/2020 -03/16/2020</t>
  </si>
  <si>
    <t>BADEA, TUDOR C</t>
  </si>
  <si>
    <t>**LATE INVITATION** TRAVEL TRACKER APPROVAL RECEIVED ON 10/25/19. TUDOR BADEA WAS INVITED BY HEINRICH JASPER, STAFF SCIENTIST, DISCOVERY IMMUNOLOGY, GENENTECH INC., FOR A COLLABORATION MEETING/TO DISCUSS HIS WORK. HE WILL VISIT GENENTECH ON WEDNESDAY, OCTOBER 30TH AND THURSDAY, OCTOBER 31ST, 2019. DURING THIS TIME HE WILL DISCUSS RESEARCH CONCERNING "APPLICATION OF CONCEPTS FROM RETINA DEVELOPMENTAL BIOLOGY TO THE TREATMENT AND REPAIR OF BLINDING RGC AND PHOTORECEPTOR DISEASES"; AND THEN PARTICIPATE IN ONE-ON-ONE DISCUSSIONS WITH GENENTECH PERSONNEL RELATING TO THE TOPIC OF THE AFOREMENTIONED RESEARCH. AIRFARE, LODGING, AND SOME MEALS WILL BE PROVIDED IN-KIND PER NIH POLICY BY GENENTECH. NIH WILL COVER PER DIEM FOR MEALS NOT PROVIDED AND INCIDENTALS DURING TRAVEL, AND GROUND TRANSPORT BETWEEN BOTH AIRPORTS.  REDEYE FLIGHT DEPARTS SFO ON 10/31 AND LANDS IN DC ON THE MORNING OF 11/1, THEREFORE 3/4 M&amp;IE IS GIVEN ON 11/1. NO AGENDA RECEIVED FROM SPONSOR YET.</t>
  </si>
  <si>
    <t>GENENTECH SF CALIFORNIA</t>
  </si>
  <si>
    <t>10/30/2019 -11/01/2019</t>
  </si>
  <si>
    <t>BAIER, LESLIE J</t>
  </si>
  <si>
    <t>SPEAKING AT THE VANDERBILT GENETICS INSTITITE'S FALL SYMPOSIUM IN NASHVILLE, TN, 11/11 AND 11/12 2019. THE SPONSOR, VANDERBILT SCHOOL OF MEDICINE, WILL PAY FOR A NON-TMC HOTEL, ROUND TRIP AIRFARE, GROUND TRANSPORTATION, AND MEALS (DINNER ON NOV 11, AND ALL MEALS ON NOV 12) IN-KIND; SEE LETTER OF INVITATION.  ALL INVITEES WILL BE STAYING AT THE SAME HOTEL LOCATION.</t>
  </si>
  <si>
    <t>NASHVILLE, TN, US</t>
  </si>
  <si>
    <t>VANDERBILT UNIVERSITY</t>
  </si>
  <si>
    <t>11/11/2019 -11/13/2019</t>
  </si>
  <si>
    <t>BAKER, ROBIN B</t>
  </si>
  <si>
    <t>ROBIN WILL COMPLETE A TRAINING COURSE FOR A NEWLY ACQUIRED CHEMISTRY ANALYZER.</t>
  </si>
  <si>
    <t>GRAPEVINE, TX, US</t>
  </si>
  <si>
    <t>ABBOTT LABORATORIES IRVING</t>
  </si>
  <si>
    <t>MEDICAL TECHNOLOGIST</t>
  </si>
  <si>
    <t>02/09/2020 -02/14/2020</t>
  </si>
  <si>
    <t>BALBUS, JOHN M</t>
  </si>
  <si>
    <t>TRAVELER HAS BEEN INVITED TO GIVE KEYNOTE LECTURE FOR THE CENTER FOR INNOVATION IN GLOBAL HEALTH RESEARCH CONVENING AT STANFORD UNIVERSITY IN PAL ALTO, CA ON 01/29/2020. SPONSOR WILL COVER IN-KIND AIRFARE, LODGING,  LOCAL TRANSPORTATION AND DINNER FOR ONE NIGHT.  TRAVELER WILL ALSO ATTEND UNIVERSITY OF CALIFORNIA SAN FRANCISCO GLOBAL HEALTH PROJECT MEETING ON 01/30/2020 IN SAN FRANCISCO. NO REGISTRATION FOR EITHER MEETING. ATTACHMENT G APPROVED ON 12/17/19. CTTS APPROVED ON 12/23/19. TRAVEL DAYS 01/28 &amp; 30/2020.  TRAVELER IS REQUESTING APPROVAL OF ACTUAL SUBSISTENCE FOR SPONSOR IN-KIND LODGING VALUED AT $389 WHICH IS 153% OF THE GOVERNMENT ALLOWANCE OF $253. THIS PERCENTAGE FALLS WITHIN THE 300% THRESHOLD ALLOWED BY THE FTR. THE SPONSOR HAS NOTED THAT ALL OTHER NON-FEDERAL PARTICIPANTS ARE OFFERED THE SAME ACCOMMODATIONS. CA IS NOT A TAX EXEMPT STATE. BASED ON COST COMPARISON, TRAVELER WILL BE REIMBURSED FOR METHOD OF TRANSPORTATION THAT IS MOST COST ADVANTAGEOUS TO THE FEDERAL GOVERNMENT FOR TRAVEL TO/FROM HOME AND AIRPORT.</t>
  </si>
  <si>
    <t>PALO ALTO, CA, US</t>
  </si>
  <si>
    <t>STANFORD UNIVERSITY PALO ALTO</t>
  </si>
  <si>
    <t>PUBLIC HEALTH SCIENTIST</t>
  </si>
  <si>
    <t>01/28/2020 -01/30/2020</t>
  </si>
  <si>
    <t xml:space="preserve">BALLA, TAMAS </t>
  </si>
  <si>
    <t>10/12/19 ¿ 10/20/19; STRASBURG &amp; MOUNT SAINT-ODILE, FRANCE; ON 10/14 -15/19 IN STRASBURG, TO PRESENT A TALK ENTITLED PHOSPHATIDYLINOSITOL 4-PHOSPHATE GRADIENTS SHAPE THE LIPID LANDSCAPE OF EUKARYOTIC CELLS AT A SPECIAL SEMINAR SERIES AT THE  INSTITUT DE GENETIQUE ET DE BIOLOGIE MOLECULAIRE ET CELLULAIRE(IGBMC) AND MEET WITH SCIENTIST FROM THE INSTITUTE. 10/16 ¿ 19/19 IN MOUNT SAINT-ODILE, TO PRESENT A TALK ENTITLED MAPPING THE PHOSPHATIDYLINOSITOL LANDSCAPE OF EUKARYOTIC CELLS AT THE 44TH SYMPOSIUM ON HORMONES AND CELL REGULATION.  OWT WAS NOT USED FOR AIRFARE, TRAIN, OR LODGING AS THE SPONSORS MADE THE AIRFARE, TRAIN, AND LODGING ARRANGEMENTS.   SPONSOR 2 COVERING 3 NIGHTS OF LODGING FROM 10/13-15/19 INKIND.  SPONSOR 1 COVERING AIRFARE, TRAIN, AND REGISTRATION INKIND.  REGISTRATION COVERS LODGING AND MEALS DURING THE CONFERENCE, ON 10/16 BREAKFAST AND LUNCH, 10/17-19 BREAKFAST, LUNCH, AND DINNER. TRAVELER WILL DRIVE AND PARK AT THE AIRPORT.  TAXI WILL BE USED TO GET TO TO HOTEL FRANCE. FREE BUS PROVIDED BY CONFERENCE FROM HOTEL TO CONFERENCE AND BACK TO HOTEL. ALSO, PROVIDING BUS BACK TO TRAIN STATION FOR AIRPORT.  NO HONORARIUM AND NO FEDERAL FUNDS STATEMENT ATTACHED. 10/19 LODGING WAS ADDED. SPONSOR DID NOT COVER 10/19 FOR LODGING BUT SPONSOR DIDN'T HAVE TRAVELER FLYING OUT UNTIL 10/20</t>
  </si>
  <si>
    <t>STRASBOURG, , FRA</t>
  </si>
  <si>
    <t>EUROPEAN SOCIETY OF ENDOCRINOL</t>
  </si>
  <si>
    <t>10/12/2019 -10/20/2019</t>
  </si>
  <si>
    <t>INSTITUTE OF GENETICS AND MOLE</t>
  </si>
  <si>
    <t>BALLENGER, KAITLIN L</t>
  </si>
  <si>
    <t>10/28-29/2019, CHICAGO, IL; KAITLIN BALLENGER WILL ATTEND THE INVESTIGATORS MEETING FOR THE BASKET STUDY: SETMELANOTIDE (RM-493) PHASE 2 TREATMENT TRIAL IN PATIENTS WITH RARE GENETIC DISORDERS OF OBESITY, TO BE PRESENTED AT THE GENERAL SESSION IN CHICAGO, IL ON OCT 29TH. OMEGA WORLD TRAVEL WAS NOT USED FOR AIRFARE OR LODGING. NO PREFERENTIAL TREATMENT IS BEING GIVEN TO TRAVELER BY SPONSOR AND IS IN LINE WITH ALL LODGING BEING PROVIDED FOR ALL INVITED SPEAKERS. AIRFARE AND LODGING PROVIDED IN-KIND BY SPONSOR RHYTHM PHARM. LOCAL GROUND TRANSPORTATION AND M&amp;IE FUNDED BY NIH. DESTINATION GROUND TRANSPORTATION PROVIDED BY RHYTHM PHARMACEUTICALS. NO REGISTRATION OR ABSTRACT PAYMENTS FOR THIS MEETING.  SPONSOR HAS AN EXECUTED CTA WITH DR. YANOVSKI.</t>
  </si>
  <si>
    <t>RHYTHM PHARMACEUTICALS</t>
  </si>
  <si>
    <t>10/28/2019 -10/29/2019</t>
  </si>
  <si>
    <t>BANDETTINI, PETER A</t>
  </si>
  <si>
    <t>THE EVENTS IN THIS TA WERE APPROVED AS AN EXEMPTION UNDER THE CATEGORY: TO ATTEND SCIENTIFIC MEETINGS BY THE NIMH EXECUTIVE OFFICER ON 3/21/19.  TRAVELER CELL: 240-938-1610.  OTHER IBS CONFERENCE ON NEUROIMAGING - DR. BANDETTINI HAS BEEN INVITED TO SPEAK AT THE IBS CONFERENCE ON NEUROIMAGING AT SUNGKYUNKWAN UNIVERSITY, SUWON, SOUTH KOREA.  THE PURPOSE OF THIS MEETING IS TO EXCHANGE FINDINGS AND IDEAS VIA INFORMATIVE DISCUSSIONS REGARDING MRI IMAGING SCIENCE.  DR. BANDETTINI IS THE DIRECTOR OF THE FUNCTIONAL MRI FACILITY AT NIMH, AND AS SUCH HAS A WEALTH OF INFORMATION AND INSIGHT INTO THIS TYPE OF RESEARCH.  HIS TALK WILL BE RECEIVED BY AN ENTHUSIASTIC AUDIENCE, EAGER TO ABSORB NIH RESEARCH, AND DR. BANDETTINI AND FMRIF WILL BENEFIT FROM THEIR FEEDBACK.  NON-NIMH APPROVAL 3/21, ODA APPROVAL 9/9, TR APPROVAL  9/9.  TRAVELER PHONE 240-938-1610, TRAVELLER EMAIL BANDETTINI.PETER@GMAIL.COM.</t>
  </si>
  <si>
    <t>INSTITUTE FOR BASIC SCIENCE</t>
  </si>
  <si>
    <t>10/09/2019 -10/14/2019</t>
  </si>
  <si>
    <t>THE EVENTS IN THIS TA WERE APPROVED AS AN EXEMPTION UNDER THE CATEGORY: TO ATTEND SCIENTIFIC MEETINGS BY THE NIMH EXECUTIVE OFFICER ON 8/23/19.
DR. BANDETTINI WILL ATTEND THE 20 YEARS OF 7T MRI SYMPOSIUM AT THE ATHINOULA A. MARTINOS CENTER FOR BIOMEDICAL IMAGING. DR. BANDETTINI WILL GIVE A TALK ON CUTTING EDGE METHODS DEVELOPMENT TO A HIGHLY RECEPTIVE AUDIENCE, RECEIVING VALUABLE FEEDBACK, AND DISSEMINATING THE LATEST INTRAMURAL RESEARCH INTO THE PROCEEDINGS.  HE WILL THEN TRAVEL TO SEATTLE FOR A MEETING OF THE OHBM SCIENTIFIC ADVISORY BOARD OF WHICH HE IS A PART. DR. BANDETTINI'S EXPERTISE IN FMRIF AND BRAIN MAPPING WILL LEND VALUABLE INSIGHT TO THE PROCEEDINGS AND NIMH WILL BENEFIT IN THIS, AS OHBM HOSTS A HIGHLY ATTENDED MEETING FOR THE INSTITUTE AND DR. BANDETTINI'S EXPERTISE WILL HELP ENSURE THAT IT CONTINUES TO BE A VALUABLE EXPERIENCE.  TR APPROVALS ON 11/4 AND 11/6.  ODA APPROVALS ON 11/7.  NON-NIMH APPROVALS ON 8/23.</t>
  </si>
  <si>
    <t>ORGANIZATION FOR HUMAN BRAIN M</t>
  </si>
  <si>
    <t>11/18/2019 -11/23/2019</t>
  </si>
  <si>
    <t>THE EVENTS IN THIS TA WERE APPROVED AS A NON-NIMH HOSTED CONFERENCE OR MEETING BY THE OFFICE OF FINANCIAL MANAGEMENT IN 9/3/2019.
TRAVELER CELL: 240-938-1610
THIS MEETING, HOSTED AND SPONSORED BY UNIVERSITY OF GENEVA, WILL BE DEDICATED TO MRI AND EEG RESEARCH ACROSS DIFFERENT TOPICS AND SPECIES, INCLUDING HIGH FIELD MRI, PLASTICITY, CIRCUIT ANALYSES, AND DECISION MAKING. AS THE DIRECTOR OF THE FMRIF, NIMH, AND CHIEF OF SFIM, NIMH, DR. BANDETTINI IS AN ACKNOWLEDGED EXPERT ON MRI, PARTICULARLY HIGH-FIELD MRI, AND IS VERY FAMILIAR WITH EEG AND PLASTICITY.  HIS EXPERTISE WILL BE OF GREAT BENEFIT TO THE MEETING PROCEEDINGS, AND HE WILL DELIVER A PLENARY ADDRESS TO THE ATTENDEES.  THIS MEETING WILL ALLOW DR. BANDETTINI TO MEET WITH COLLEAGUES IN THE FIELD, POTENTIALLY FOSTERING NEW COLLABORATIONS.  IT WILL ALLOW HIM TO MEET WITH RESEARCHERS WHO WOULD BE POTENTIAL GOOD FITS FOR POSTITIONS WITHIN FMRIF AND SFIM, AND IT WOULD BE OF GREAT BENEFIT TO NIMH RESEARCH EFFORTS AND DR. BANDETINI'S ONGOING PROFESSIONAL DEVELOPMENT TO ABSORB THE CUTTING EDGE RESEARCH THAT WILL BE ON DISPLAY AT THE MEETING.  ODA APPROVED ON 12/17.</t>
  </si>
  <si>
    <t>[OTHER], , CHE</t>
  </si>
  <si>
    <t>UNIVERSITY OF GENEVA</t>
  </si>
  <si>
    <t>01/11/2020 -01/16/2020</t>
  </si>
  <si>
    <t xml:space="preserve">BANERJEE, ANIRBAN </t>
  </si>
  <si>
    <t>11/12/19 - 11/14/19; BOISE, ID TO PARTICIPATE IN THE BIOMOLECULAR SCIENCE SERIES AT THE BOISE STATE UNIVERSITY. 
OWT WAS NOT USED FOR LODGING OR AIR TRANSPORTATION AS THE SPONSOR COVERED IN-KIND. NICHD COVERED
REMAINING MEALS AND GROUND TRANSPORTATION.</t>
  </si>
  <si>
    <t>BOISE, ID, US</t>
  </si>
  <si>
    <t>BOISE STATE UNIVERSITY</t>
  </si>
  <si>
    <t>11/12/2019 -11/14/2019</t>
  </si>
  <si>
    <t>DEC 5, 2019 - DEC, 7 2019; TO PRESENT A TALK ENTITLED "UNIT ON STRUCTURAL AND CHEMICAL BIOLOGY OF MEMBRANE" AT THE UNIVERSITY OF GEORGIA.
MEALS PROVIDED IN-KIND
OWT NOT USED AS THE SPONSOR WILL COVER AIRFARE AND LODGING IN-KIND</t>
  </si>
  <si>
    <t>ATHENS, GA, US</t>
  </si>
  <si>
    <t>UNIVERSITY OF GEORGIA ATHENS</t>
  </si>
  <si>
    <t>12/05/2019 -12/07/2019</t>
  </si>
  <si>
    <t>BARBER, DANIEL L</t>
  </si>
  <si>
    <t>DR. BARBER WILL BE ATTENDING AND PRESENTING A TALK TITLED "CD4 T CELL RESPONSES TO MYCOBACTERIUM TUBERCULOSIS INFECTION" AT THE UNIVERSITY OF ARKANSAS FOR MEDICAL SCIENCE- MICROBIOLOGY &amp; IMMUNOLOGY SEMINAR SERIES. 
LOCATION: LITTLE ROCK, ARKANSAS
DATES: 10/2/2019-10/4/2019 
(SEE AEA UNDER EXCEPTIONS TAB)</t>
  </si>
  <si>
    <t>LITTLE ROCK, AR, US</t>
  </si>
  <si>
    <t>UNIVERSITY OF ARKANSAS FOR MED</t>
  </si>
  <si>
    <t>10/02/2019 -10/04/2019</t>
  </si>
  <si>
    <t>DR. BARBER WILL BE ATTENDING AND PRESENTING A TALK ON "CD4 T CELL RESPONSES TO MYCOBACTERIUM TUBERCULOSIS INFECTION" AT THE IMMUNOLOGY &amp; MICROBIAL PATHOGENESIS PROGRAM RESEARCH SEMINAR AT TRUDEAU UNIVERSITY 
LOCATION: SARANAC LAKE, NEW YORK
MEETING DATES: 10/10/19-10/11/2019
SPONSOR COVERING AIRFARE, HOTEL AND SOME MEALS - IN KIND.
ALL OTHER EXPENSES WILL GO TO THE LAB CAN.
10/10/2019- DR. BARBER WILL MEET WITH SEVERAL STAFF MEMBERS, PRIOR TO THE DINNER. 
SPONSOR WILL BE PROVING IN-KIND LODGINGS VALUED AT $101.00 WHICH IS 1.0744% OVER THE GOVERNMENT LOADING ALLOWANCE OF $94.00 FOR SARANAC LAKE, NY.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THE DISTANCE BETWEEN THE AIRPORT AND THE MEETING IS THREE HOURS AND IS MORE COST EFFICIENT TO GET A RENTAL CAR.</t>
  </si>
  <si>
    <t>SARANAC LAKE, NY, US</t>
  </si>
  <si>
    <t>TRUDEAU INSTITUTE</t>
  </si>
  <si>
    <t>10/09/2019 -10/13/2019</t>
  </si>
  <si>
    <t>DR. DANIEL BARBER WILL BE PARTICIPATING AND PRESENTING AN ABSTRACT ENTITLED: ¿CD4 T CELL RESPONSES TO MYCOBACTERIUM TUBERCULOSIS INFECTION¿ AT THE THIRD ANNUAL TB GIFT SYMPOSIUM THAT IS HELD IN CAMBRIDGE, MA-SPONSORED TRAVEL
DATE OF MEETING: 12/4/2019
SPONSOR WILL COVER: ROUNDTRIP AIRFARE, TWO NIGHTS LODGING, AND B,L,D ON DATE OF 12/4/19. EXPENSES NOT COVERED BY SPONSOR WILL BE COVERED BY LAB CAN.
SPONSOR AEA:  SPONSOR WILL BE PROVING IN-KIND LODGINGS VALUED AT $253.00 WHICH IS 149.70% OVER THE GOVERNMENT LOADING ALLOWANCE OF $169.00 FOR CAMBRIDGE, MA.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LATE JUSTIFICATION:  THE FINAL DETAILS WHERE JUST FINALIZED BETWEEN THE SPONSOR AND DR. BARBER.  RECEIVED APPROVED ODA ON 11/15/19</t>
  </si>
  <si>
    <t>CAMBRIDGE, MA, US</t>
  </si>
  <si>
    <t>BROAD INSTITUTE OF MIT AND HAR</t>
  </si>
  <si>
    <t>12/03/2019 -12/05/2019</t>
  </si>
  <si>
    <t>DR. BARBER WILL BE PARTICIPATING AND PRESENTING AN ABSTRACT ENTITLED " PROTECTIVE AND PATHOGENIC CD4 T CELL RESPONSES TO M. TUBERCULOSIS INFECTION" AT THE INFECTIOUS DISEASES AND IMMUNITY COLLOQUIUM SERIES AT THE UNIVERSITY OF TEXAS MEDICAL BRANCH LOCATED IN GALVESTON, TEXAS.
DATE OF THE MEETING: 12/10/2019
SPONSOR- IN KIND IS COVERING: AIRFARE, LODGING, 1 DAY OF ALL MEALS COVERED, ROUNDTRIP CAR SERVICE FROM AIRPORT TO GALVESTON, TX.  EXPENSES NOT COVERED BY SPONSOR WILL BE COVERED BY LAB CAN. MEETING IS NIAID APPROVED.
LATE JUSTIFICATION:   FINAL DETAILS WERE JUST FINALIZED WITH THE SPONSOR AND DR. BARBER.  RECEIVED APPROVED ODA ON 11/18/19
SPONSOR WILL BE PROVIDING IN-KIND LODGING VALUED AT $110.00 PER NIGHT WHICH IS 106.79% OF THE GOVERNMENT LODGING ALLOWANCE OF $103.00 FOR SANTA FE, N.M.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</si>
  <si>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UNIVERSITY OF TEXAS MEDICAL BR</t>
  </si>
  <si>
    <t>12/09/2019 -12/11/2019</t>
  </si>
  <si>
    <t>DR. BARBER WILL BE PARTICIPATING &amp; PRESENTING AN ABSTRACT ENTITLED " ROLE OF PD-1 IN M. TUBERCULOSIS INFECTION" AT THE KEYSTONE SYMPOSIA ON TUBERCULOSIS THAT IS HELD IN SANTA FE, NEW MEXICO.
DATES OF THE MEETING: 1/16/2020 - 1/21/2020
SPONSORED- IN CASH/REIMBURSING NIH UP TO $1493.00.  REGISTRATION IS IN KIND.
EXPENSES NOT COVERED BY SPONSOR WILL GO TO THE LAB CAN.
SEE AEA MEMO FOR LODGING.</t>
  </si>
  <si>
    <t>SANTA FE, NM, US</t>
  </si>
  <si>
    <t>01/16/2020 -01/21/2020</t>
  </si>
  <si>
    <t>DR. DANIEL BARBER WILL BE ATTENDING AND PRESENTING AN ABSTRACT ENTITLED "THE ROLE OF PD-1 IN M. TUBERCULOSIS INFECTION OF MICE, MACAQUES, AND HUMANS" AT THE 2020 KEYSTONE SYMPOSIA: B CELL RENAISSANCE IN BANFF, CANADA.
MEETING DATES: 3/1/2020- 3/6/2020
REGISTRATION FEE: IN-KIND (SPONSOR)  (B, D INCLUDED IN REGISTRATION FEE) FROM 3/2/2020 -3/5/2020</t>
  </si>
  <si>
    <t>03/01/2020 -03/05/2020</t>
  </si>
  <si>
    <t>BARCHI, JOSEPH J</t>
  </si>
  <si>
    <t>FY20 PORTION OF CROSS OVER TRAVEL. FY19 PORTION UNDER TANUM0LZL6. TRAVELER WILL BE ATTENDING THE DCID AND NEXT GENERATION VACCINES DAYS AT THE BERGISCH GLADBACH CAMPUS IN COLOGNE, GERMANY ON THE DATES OF SEPTEMBER 28 - OCTOBER 3, 2019. TRAVELER WILL BE IN FLIGHT STATUS ON 9/28, DOES NOT REQUIRE LODGING AND WILL ARRIVE IN GERMANY ON 9/29.  TRAVELER WILL BE MEETING WITH COLLABORATORS ON 9/30, THEN ATTENDING THE CONFERENCE ON 10/1 - 10/2. MILTENYI BIOTECH WILL PROVIDE IN KIND RT AIRFARE AND LODGING ACCOMMODATIONS. NCI TO FUND ALL OTHER EXPENSES. NO REGISTRATION FEES. LODGING INCLUDES BREAKFAST AND INTERNET. TRAVELER DECLINES REIMBURSEMENT FOR TRAVEL TO/FROM RESIDENCE AND AIRPORT. PENDING AVAILABILITY OF FY20 FUNDS.</t>
  </si>
  <si>
    <t>COLOGNE, , DEU</t>
  </si>
  <si>
    <t>MILTENYI BIOTECH COLOGNE GERMA</t>
  </si>
  <si>
    <t>RESEARCH CHEMIST</t>
  </si>
  <si>
    <t>10/01/2019 -10/03/2019</t>
  </si>
  <si>
    <t>11/6-8/19 - INVITED SPEAKER AT THE  UNIVERSITY OF KANSAS (KSU) IN LAWRENCE, KS.  TALK AT KSU ON 11/7/19. KSU WILL PAY IN-KIND RT AIRFARE, LODGING ON THE NIGHTS OF 11/6/19 AND 11/7/19, LUNCH ON 11/7/19, AND RT SHUTTLE FROM HOTEL AND AIRPORT.  DR. BARCHI IS REQUESTING APPROVAL OF ACTUAL SUBSISTENCE FOR SPONSOR IN-KIND VALUED AT 120 USD WHICH IS 128 PERCENT OF THE GOVERNMENT ALLOWANCE OF 94 USD. THIS PERCENTAGE FALLS WITHIN THE 300 PERCENT THRESHOLD ALLOWED BY THE FTR. THE SPONSOR HAS NOTED THAT ALL OTHER NON-FEDERAL PARTICIPANTS WILL BE PROVIDED WITH THE SAME ACCOMMODATIONS. TRAVELER DECLINES REIMBURSEMENT FOR TRAVEL TO/FROM RESIDENCE AND AIRPORT.  NCI TO FUND ALL OTHER EXPENSES.</t>
  </si>
  <si>
    <t>LAWRENCE, KS, US</t>
  </si>
  <si>
    <t>UNIVERSITY OF KANSAS AT LAWREN</t>
  </si>
  <si>
    <t>BAUMANN, MICHAEL H</t>
  </si>
  <si>
    <t>DR. MICHAEL BAUMANN HAS BEEN INVITED TO GIVE TWO TALKS AT THE 2ND INTERNATIONAL SCIENTIFIC SCHOOL ON NOVEL PSYCHOACTIVE SUBSTANCES, UNIVERSITY OF CAGLIARI, ITALY ON OCTOBER 14-18. ALSO, HE HAS BEEN INVITED TO PARTICIPATE IN THE ANNUAL MEETING OF THE EUROPEAN UNION-FUNDED JUSTICE IMPLEMENTATION AND SPECIAL TESTING OF NOVEL SYNTHETIC OPIOIDS (JUSTSO) PROJECT ON OCTOBER 17, 2019. THE SARDEGNE RICHERCHE (SARDINIA RESEARCH) IS SPONSORING HIS AIRFARE, LODGING, LOCAL TRANSIT, AND MEALS IN-KIND. IN COMPLIANCE WITH FEDERAL REGULATION, NO HONORARIUM WILL BE PROVIDED, AND NO FEDERAL FUNDS ARE BEING USED FOR THE PAYMENT OF TRAVEL EXPENSES. THE ACCOMMODATIONS PROVIDED ARE COMPARABLE IN VALUE TO THAT OFFERED OR PROVIDED TO OTHER INVITED PARTICIPANTS.</t>
  </si>
  <si>
    <t>[OTHER], , ITA</t>
  </si>
  <si>
    <t>SARDEGNA RICERCHE</t>
  </si>
  <si>
    <t>10/12/2019 -10/19/2019</t>
  </si>
  <si>
    <t>DR. BAUMANN IS INVITED TO GIVE A LECTURE AT THE DIVISION ON SUBSTANCE USE DISORDERS AT COLUMBIA UNIVERSITY MEDICAL CENTER ON NOVEMBER 14, 2019. HE WILL DEPART ON NOVEMBER 13 VIA AMTRAK TRAIN SPONSORED IN-KIND TRAIN AND ONE NIGHT STAY IN NY. ATTACHMENT G APPROVED, TR APPROVED. NO AL REQUESTED,</t>
  </si>
  <si>
    <t>COLUMBIA UNIVERSITY</t>
  </si>
  <si>
    <t>11/13/2019 -11/14/2019</t>
  </si>
  <si>
    <t>DR. BAUMANN AS A MEMBER OF THE NEUROPSYCHOPHARMACOLOGY EDITORIAL BOARD, IS INVITED  TO THE AMERICAN COLLEGE OF NEUROPSYCHOPHARMACOLOGY ANNUAL MEETING (ACNP) ON DECEMBER  7-12 2019.  HE ALSO SUBMITTED AN ABSTRACT TITLED N-ALKYL CHAIN LENGTH IS A CRITICAL DETERMINANT FOR THE PHARMACOLOGICAL ACTIVITY OF CUMYL-PINACA AND RELATED SYNTHETIC CANNABINOIDS SPONSORED IN-KIND INCLUDES WAIVED REGISTRATION ONLY. CAS APPROVED - ETHICS APPROVED -TR APPROVED- TRAVELER IS REQUESTING APPROVAL OF ACTUAL SUBSISTENCE FOR  LODGING ON (12/7-12/2019), VALUED AT (229.X 5=1,145. ), WHICH IS (180 PERCENT) OF THE GOVERNMENT ALLOWANCE OF $ (127 X 5 =635). THESE PERCENTAGES FALL WITHIN THE 300% THRESHOLD ALLOWED BY THE FTR. AEA MEMO SIGNED WITH TAXI ESTIMATES</t>
  </si>
  <si>
    <t>12/07/2019 -12/12/2019</t>
  </si>
  <si>
    <t>TRAVELER DR. MICHAEL BAUMANN IS INVITED TO SPEAK AT THE 2020 AMERICAN ACADEMY OF FORENSIC SCIENCES 72ND ANNUAL SCIENTIFIC MEETING IN ANAHEIM, CALIFORNIA ON FEBRUARY 17-19, 2020. HE WILL GIVE A PRESENTATION ON FEBRUARY 18TH AT A WORKSHOP W21 - A DECADE OF DESIGNER DRUGS: LESSONS LEARNED AND FUTURE DIRECTIONS HIS PRESENTATION IS TITLED "IN VITRO AND IN VIVO ANIMAL MODELS FOR ESTABLISHING RECEPTOR BINDING AND FUNCTIONAL EFFECT OF NPS STIMULANTS. SPONSORED: R/T AIRFARE, 2 NIGHTS OF LODGING AND WAIVED REGISTRATION OF $560.
CAS APPROVED; TR IS APPROVED; ETHICS CHECKLIST SUBMITTED 12/30, NO AL REQUESTED.</t>
  </si>
  <si>
    <t>ANAHEIM, CA, US</t>
  </si>
  <si>
    <t>AMERICAN ACADEMY OF FORENSIC S</t>
  </si>
  <si>
    <t>02/17/2020 -02/19/2020</t>
  </si>
  <si>
    <t xml:space="preserve">BAX, AD </t>
  </si>
  <si>
    <t>THREE INVITED EVENTS AS SPEAKER: (#1 &amp; #2 ARE SPONSORED): 1)  KEYNOTE LECTURE ¿STABILITY OF A SPRING-LIKE ALPHA-HELIX QUANTIFIED BY MODERN NMR¿ AT SYDNEY PROTEIN GROUP SYMPOSIUM, NOVEMBER 22, 2019, SYDNEY, AUSTRALIA.  2) OPENING PLENARY LECTURE AT ANZMAG 2019 CONFERENCE, NOVEMBER 25-28, 2019, NATURALISTE, WA AUSTRALIA.  3)SEMINAR ¿PROTEIN FOLDING AND MISFOLDING STUDIED BY PRESSURE-JUMP NMR¿ AT THE SCHOOL OF MOLECULAR SCIENCES AT THE UNIVERSITY OF WESTERN AUSTRALIA, DECEMBER 2, 2019, PERTH, WA AUSTRALIA.
LODGING FOR TRIP COULD NOT BE MADE THROUGH OMEGA.  SYDNEY SPONSOR TO PROVIDE MEALS BREAKFAST/LUNCH/DINNER ON 11/22 AND LODGING IN-KIND FOR THE NIGHT OF 11/22 BELOW PER DIEM RATE.  ANZMAG SPONSOR TO PROVIDE REGISTRATION FEE OF $580 USD IN KIND AND INCLUDES MEALS LISTED ON AGENDA. TRAVELER WILL BOOK LODGING FOR THE NIGHTS OF 11/21 AND 11/23 IN SYDNEY UNDER PER DIEM RATE 11/24-11/28 NATURALISTE (CONFERENCE HOTEL ABOVE PER DIEM RATE); 11/29-12/1 PERTH (UNDER PER DIEM RATE). TRAVELER WILL COVER AIRFARE FROM SYDNEY TO PERTH TO RETURN TO SYDNEY, AND GROUND TRANSPORTATION WHILE IN AUSTRALIA AT NO EXPENSE TO THE GOVERNMENT.
AEA MEMO FOR CONFERENCE LODGING ABOVE PER DIEM RATE.
NO LODGING NEEDED FOR THE NIGHT OF 12/2 AS THE TRAVELER WILL TAKE THE OVERNIGHT FLIGHT FROM PERTH TO SYDNEY.
ETHICS CLEARANCES ATTACHED.</t>
  </si>
  <si>
    <t>AUSTRALIAN AND NEW ZEALAND SOC</t>
  </si>
  <si>
    <t>CH BIO NUC MAG RES SPEC SEC</t>
  </si>
  <si>
    <t>11/19/2019 -12/03/2019</t>
  </si>
  <si>
    <t>UNIVERSITY OF SYDNEY</t>
  </si>
  <si>
    <t>ATTEND SAB MEETING UNDER AN APPROVED OFFICIAL DUTY ACTIVITY JANUARY 8, 2020 AND MEET WITH PROF. GARDNER ABOUT PHD CANDIDATES JANUARY 9, 2020, BOTH IN NEW YORK, NY.
SPONSOR TO PROVIDE LODGING IN-KIND WHICH DOES NOT INCLUDE BREAKFAST IN THE HOTEL FEE, AND WILL PROVIDE IN-KIND MEALS FROM LUNCH 1/8 THRU BREAKFAST 1/9.
ETHICS CLEARANCE ATTACHED.
THERE IS NO REGISTRATION FEE ASSOCIATED WITH THIS EVENT.  IN-KIND LODGING AT 129% OF LOCAL PER DIEM, WHICH IS UNDER THE 300% OF PER DIEM PERMISSIBLE BY FTR.</t>
  </si>
  <si>
    <t>NEW YORK STRUCTURAL BIOLOGY CE</t>
  </si>
  <si>
    <t>01/08/2020 -01/09/2020</t>
  </si>
  <si>
    <t>ADRIAAN BAX CELL PHONE 240-475-1269, BAX@NIH.GOV.
INVITED TO PRESENT LECTURE ¿STUDIES OF PROTEIN FOLDING, UNFOLDING, AND MISFOLDING BY RAPID PRESSURE-JUMP NMR¿ AT THE WEIZMANN INSTITUTE OF SCIENCE NMR SYMPOSIUM, FEBRUARY 25-27, 2020, REHOVOT, ISRAEL.
SPONSOR TO PROVIDE IN-KIND MEALS FROM DINNER 2/24 THRU DINNER 2/27 AND WILL PROVIDE IN-KIND LODGING FOR THE NIGHTS OF 2/24 ¿ 2/26 BELOW PER DIEM RATE (NO BREAKFAST IN LODGING RATE).
SPONSOR WILL REIMBURSE AIRFARE ON AN APPROVED TRAVEL WAIVER.
NO LODGING NEEDED FOR THE NIGHT OF 2/27 AS TRAVELER IS IN TRAVEL STATUS.
THERE IS NO REGISTRATION FEE FOR THIS EVENT.
ETHICS AND STO APPROVAL ATTACHED.</t>
  </si>
  <si>
    <t>[OTHER], , ISR</t>
  </si>
  <si>
    <t>WEIZMANN INSTITUTE OF SCIENCE</t>
  </si>
  <si>
    <t>02/23/2020 -02/28/2020</t>
  </si>
  <si>
    <t>BECERRA, SOFIA P</t>
  </si>
  <si>
    <t>TRAVELER INVITED BY THE CHAIR OF THE DEPARTMENT OF BIOCHEMISTRY AND MOLECULAR BIOLOGY AT THE UNIVERSITY OF KANSAS MEDICAL CENTER (KUMC) TO GIVE SEMINAR ON RESEARCH IN THEIR LABORATORY ON FRIDAY OCTOBER 11, 2019. ADDITIONALLY, THE TRAVELER WILL VISIT THE DEPARTMENT OF BIOCHEMISTRY AND MOLECULAR BIOLOGY FACULTY MEMBERS AND STUDENTS TO DISCUSS THE ONGOING RESEARCH PERFORMED AT THE UNIVERSITY.
SPONSOR WILL PROVIDE AIRFARE, SHUTTLE FOR ARRIVAL AND DEPARTURE TO/FROM AIRPORT AT TDY. SPONSOR WILL PROVIDE DINNER ON THURSDAY OCT 10 AND LUNCH OCT 11. TRAVELER WILL RESIDE WITH DR. ANTONIO ARTIGUES, AT 729 W. 121ST STREET, KANSAS CITY, MO 64145; THIS WILL BE NO COST TO THE GOVERNMENT.  TRAVELER WILL HAVE NON-DUTY DAYS OCTOBER 12TH AND 13TH. APPROVED NEI TRAVEL &amp; ODA REQUEST ATTACHED.</t>
  </si>
  <si>
    <t>KANSAS CITY, KS, US</t>
  </si>
  <si>
    <t>UNIVERSITY OF KANSAS MEDICAL C</t>
  </si>
  <si>
    <t>10/10/2019 -10/13/2019</t>
  </si>
  <si>
    <t>BECK, ERIN S</t>
  </si>
  <si>
    <t>ERIN BECK HAS BEEN INVITED TO ATTEND THE 2019 TYKESON FELLOWS CONFERENCE ON MULTIPLE SCLEROSIS HOSTED BY NMSS IN ATLANTA, GA ON NOVEMBER 13-15, 2019.  THIS TRIP IS SPONSORED IN KIND BY NMSS AND THEY ARE PROVIDING AIRFARE, LODGING, AND SOME MEALS IN KIND.  THERE IS NO REGISTRATION FEE.  SHE TRAVELS TO ATLANTA ON NOV. 13TH AND FLIES HOME NOV. 15TH.  HER FLIGHT LANDS ON NOV. 16TH.  THIS TRIP HAS BEEN APPROVED IN SPARC AND THE ODA IS ATTACHED.</t>
  </si>
  <si>
    <t>ATLANTA, GA, US</t>
  </si>
  <si>
    <t>NATIONAL MULTIPLE SCLEROSIS SO</t>
  </si>
  <si>
    <t>11/13/2019 -11/16/2019</t>
  </si>
  <si>
    <t>BECKER, STEVEN M</t>
  </si>
  <si>
    <t>STEVE BECKER IS AN INVITED SPEAKER TO THE CONFERENCE.  ALL SPEAKERS HAVE THE REGISTRATION FEE WAIVED.  STEVE IS SPEAKING ONE DAY OF THE THREE DAY CONFERENCE, THIS THE TRAVEL IS BEING SUBMITTED AS SPONSORED.  FLIGHT WAS DONE THROUGH OMEGA; NO HOTEL IS INCLUDED BECAUSE HE IS STAYING WITH FAMILY/FRIENDS.  ODA MEMO IS SIGNED BY HIS SUPERVISOR AS DIRECTED BY ETHICS PERSON TREVOR PETERSON. TRAVEL IS APPROVED IN THE NEI TRAVEL TRACKER.</t>
  </si>
  <si>
    <t>10/18/2019 -10/23/2019</t>
  </si>
  <si>
    <t>BECK, JEFFREY D</t>
  </si>
  <si>
    <t>12/03/2019-12/05/2019: INVITED TO PARTICIPATE IN THE CHAN ZUCKERBERG INITIATIVE OPEN SCIENCE WORKSHOP AND REPRESENTING THE NLM'S INTEREST IN PREPRINTS AND OPEN SCIENCE, IN SAN FRANCISCO, CA.</t>
  </si>
  <si>
    <t>CHAN ZUCKERBERG INITIATIVE LLC</t>
  </si>
  <si>
    <t>01/18/2020-01/23/2020: INVITED TO PARTICIPATE IN THE ASAPBIO WORKSHOP FOR A ROADMAP FOR TRANSPARENT AND FAIR PREPRINTS AND THE EUROPEAN MOLECULAR BIOLOGY LABORATORY (EMBL) - EUROPEAN BIOINFORMATICS INSTITUTE (EBI) PREPRINT WORKSHOP, IN CAMBRIDGE, U.K.</t>
  </si>
  <si>
    <t>CAMBRIDGE, , GBR</t>
  </si>
  <si>
    <t>ASAPBIO</t>
  </si>
  <si>
    <t>01/18/2020 -01/23/2020</t>
  </si>
  <si>
    <t>BEEBE, CAROLYN E</t>
  </si>
  <si>
    <t>THE EVENTS IN THIS TA WERE APPROVED AS A NON-NIMH HOSTED CONFERENCE OR MEETING BY THE OFFICE OF FINANCIAL MANAGEMENT ON 11/20/19.
DR. CAROLYN BEEBE-SMITH WILL BE SPEAKING AT THE 2020 SNMMI MID-WINTER AND ACNM ANNUAL MEETING ON JANUARY 23-25, 2020 IN TAMPA, FLORIDA. THE CONFERENCE IS A GENERAL MEETING ON NUCLEAR MEDICINE ENCOMPASSING POSITRON EMISSION TOMOGRAPHY, MOLECULAR IMAGING, AND RADIOLOGY. THE PURPOSE IS TO HIGHLIGHT NEW DEVELOPMENTS IN THE FIELD AND TO FOSTER COMMUNICATION AMONG INVESTIGATORS AND CLINICIANS IN THE FIELD. DR. SMITH WILL MAKE A PRESENTATION ON  AUTISM SPECTRUM DISORDER INCLUDING FRAGILE X, RETT, AND ASPERGER SYNDROMES. DR. SMITH'S ATTENDANCE AT THIS CONFERENCE WILL PERMIT DISSEMINATION AND DISCUSSION OF RESEARCH FINDINGS.</t>
  </si>
  <si>
    <t>TAMPA, FL, US</t>
  </si>
  <si>
    <t>SOCIETY OF NUCLEAR MEDICINE AN</t>
  </si>
  <si>
    <t>01/24/2020 -01/26/2020</t>
  </si>
  <si>
    <t xml:space="preserve">BELKAID, YASMINE </t>
  </si>
  <si>
    <t>DR. YASMINE BELKAID WILL PARTICIPATE AT THE 2019 CHAMPALIMAUD RESEARCH SYMPOSIUM TISSUE ENVIRONMENT IN HEALTH AND DISEASE TO BE HELD IN LISBON, AT THE CHAMPALIMAUD CENTRE FOR THE UNKNOWN. THE SPONSOR WILL PROVIDE AIRFARE, TAXI/LIMO, AND LODGING IN-KIND. SOME MEALS ARE PROVIDED IN-KIND. DR. BELKAID IS A VEGETARIAN AND MOST MEALS PROVIDED BY THESE MEETING/CONFERENCE SHE WILL NOT BE ABLE TO EAT THE MEALS WHICH ARE PROVIDED.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 HSTOS, ODA, AND TPS ARE UPLOADED TO TRAVEL. THE SPONSOR CAN PAY PART OF THE FLIGHT. WE HAVE BOOKED THE ROUND-TRIP TICKET WITH OMEGA AND WILL REQUEST THE SPONSOR TO REIMBURSE NIH THE FULL FARE. THE STO WEAVER HAS BEEN ATTACHED TO THE TRAVEL. HTSOS CERTIFICATE IS UPLOADED</t>
  </si>
  <si>
    <t>LISBON, , PRT</t>
  </si>
  <si>
    <t>CHAMPALIMAUD FOUNDATION</t>
  </si>
  <si>
    <t>STAFF SCIENTIST (VP)</t>
  </si>
  <si>
    <t>10/06/2019 -10/11/2019</t>
  </si>
  <si>
    <t>DR. YASMINE BELKAID HAS BEEN INVITED TO PARTICIPATE SAMSUNG GLOBAL RESEARCH SYMPOSIUM 2019 (SAMSUNG GRS CONFERENCE) ON T CELL BIOLOGY. THE TITLE OF HER TALK WILL BE IMMUNOLOGICAL MEMORY AGAINST THE MICROBIOTA. THE SPONSOR WILL COVER ROUND TRIP FLIGHTS, LODGING AND SOME MEALS. DR. BELKAID IS A VEGETARIAN AND MOST MEALS PROVIDED BY THESE MEETING/CONFERENCE SHE IS NOT BE ABLE TO EAT. THEREFORE, MEALS HAVE BEEN REMOVED, BUT WILL BE UPDATED AT VOUCHER TIME. NO U.S. FEDERAL FUNDS WILL BE USED BY THE SPONSOR TO PROVIDE FOR OR REIMBURSE TRAVEL EXPENSES AND NO HONORARIUM MAY BE ACCEPTED BY THE EMPLOYEE. THE TRAVELER WILL BE REIMBURSED FOR REMAINING RELEVANT COSTS BY THE NIH. TPS AND ODA HAVE BEEN SUBMITTED FOR APPROVAL AND WILL BE UPLOADED ONCE RECEIVED. SPONSOR HAS PROVIDED IN KIND LODGING VALUED AT 310.00, WHICH IS 128 PERCENT OF THE GOVERNMENT LODGING ALLOWANCE OF 241.00. THE SPONSOR HAS CONFIRMED, THAT ALL OTHER FEDERAL OR NON-FEDERAL PARTICIPANTS HAVE BE PROVIDED WITH THE SAME OR SIMILAR ACCOMMODATION. HOTEL NAME: HYATT REGENCY SANTA CLARA. HOTEL ADDRESS: 5101 GREAT AMERICA PKWY, SANTA CLARA, CA 95054. HOTEL TELEPHONE: PHONE: 1 408-200-1234.</t>
  </si>
  <si>
    <t>SANTA CLARA, CA, US</t>
  </si>
  <si>
    <t>SAMSUNG BIOMEDICAL RESEARCH IN</t>
  </si>
  <si>
    <t>11/06/2019 -11/09/2019</t>
  </si>
  <si>
    <t>DR. YASMINE BELKAID HAS BEEN INVITED TO PARTICIPATE AT THE CONVERGENCE OF HEMATOLOGY AND IMMUNOLOGY 2019 (CHI 2019) ORGANIZED BY THE INSTITUTE OF HEMATOLOGY, CHINESE ACADEMY OF MEDICAL SCIENCES; STATE KEY LABORATORY OF EXPERIMENTAL HEMATOLOGY; CENTER FOR STEM CELL MEDICINE, CHINESE ACADEMY OF MEDICAL SCIENCES. THIS MEETING WILL BE HELD AT THE ST. REGIS HOTEL. THEY WILL COVER THE COST OF UP TO 4 NIGHTS????? ACCOMMODATION, MEALS AND LOCAL TRANSPORTATION FOR PARTICIPATING THE MEETING. DR. BELKAID IS A VEGETARIAN AND MOST MEALS PROVIDED BY THESE MEETING/CONFERENCE SHE IS NOT BE ABLE TO EAT. THEREFORE, MEALS HAVE BEEN REMOVED, BUT WILL BE UPDATED AT VOUCHER TIME.  NO U.S. FEDERAL FUNDS WILL BE USED BY THE SPONSOR TO PROVIDE FOR OR REIMBURSE TRAVEL EXPENSES AND NO HONORARIUM MAY BE ACCEPTED BY THE EMPLOYEE. THE TRAVELER WILL BE REIMBURSED FOR REMAINING RELEVANT COSTS BY THE NIH. TPS HAS BEEN SUBMITTED FOR APPROVAL AND WILL BE UPLOADED ONCE RECEIVED.</t>
  </si>
  <si>
    <t>TIANJIN, , CHN</t>
  </si>
  <si>
    <t>CHINESE ACADEMY OF MEDICAL SCI</t>
  </si>
  <si>
    <t>11/11/2019 -11/15/2019</t>
  </si>
  <si>
    <t>DR. YASMINE BELKAID HAS BEEN INVITED AS A PLENARY SPEAKER FOR THE ASI 2019 ANNUAL SCIENTIFIC MEETING TO BE HELD IN ADELAIDE, SOUTH AUSTRALIA. THE ANNUAL HIGHLIGHT OF OUR SOCIETY¿S SCIENTIFIC ACTIVITIES WILL BE HELD AT THE ADELAIDE CONVENTION CENTRE. DR. BELKAID WILL PRESENT NEW AND UNPUBLISHED WORK ON THE ROLE OF NUTRITION AND THE MICROBIOTA ON THE IMMUNE SYSTEM. ON DECEMBER 8 SHE WILL BE SPEAKING AT THE ASI MUCOSAL IMMUNOLOGY SPECIAL INTEREST GROUP ON SUNDAY AS THE KEYNOTE SPEAKER. ON DECEMBER 11 SHE WILL BE PLENARY PRESENTATION IN THE MICROENVIRONMENTAL IMPACTS ON THE IMMUNE SYSTEM. THE SPONSOR WILL PROVIDE AIRFARE, LODGING, AND REGISTRATION FEE IN-KIND. NO MEALS ARE PROVIDED BY THE SPONSOR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t>
  </si>
  <si>
    <t>ADELAIDE, , AUS</t>
  </si>
  <si>
    <t>AUSTRALASIAN SOCIETY FOR IMMUN</t>
  </si>
  <si>
    <t>12/05/2019 -12/12/2019</t>
  </si>
  <si>
    <t>DR. YASMINE BELKAID HAS BEEN INVITED TO SPEAK DURING THE 2019-2020 ACADEMIC YEAR IN THE DEPARTMENT OF MICROBIOLOGY AT HARVARD MEDICAL SCHOOL. THE SEMINARS DRAW A DIVERSE AUDIENCE FROM ACROSS THE MEDICAL SCHOOL, HARVARD-AFFILIATED HOSPITALS AND THE GREATER BOSTON MICROBIOLOGY, IMMUNOLOGY, AND VIROLOGY COMMUNITIES. DR. BELKAID WILL MEET WITH FACULTY AND STUDENTS BEFORE AND AFTER HER TALK. DR. BELKAID WILL ALSO MEET WITH A FEW ADDITIONAL FACULTY MEMBERS ON TUESDAY EVENING. THE SPONSOR WILL COVER AIRFARE, GROUND TRANSPORTATION, TWO NIGHTS OF LODGING AND SOME MEALS DURING THE MEETING. A COMPLIMENTARY MEAL PROVIDED BY A HOTEL OR COMMON CARRIER IS NOT COUNTED AS A MEAL. THEREFORE, BREAKFAST HAS NOT BEEN CHECKED AS A MEAL PROVIDED. DR. BELKAID IS A VEGETARIAN AND MOST MEALS PROVIDED BY THESE MEETING/CONFERENCE SHE WILL NOT BE ABLE TO EAT THE MEALS WHICH ARE PROVIDED. THEREFORE, SOME MEALS HAVE BEEN REMOVED, BUT WILL BE UPDATED AT VOUCHER TIME.  NO U.S. FEDERAL FUNDS WILL BE USED BY THE SPONSOR TO PROVIDE FOR OR REIMBURSE TRAVEL EXPENSES AND NO HONORARIUM MAY BE ACCEPTED BY THE EMPLOYEE. THE TRAVELER WILL BE REIMBURSED FOR REMAINING RELEVANT COSTS BY THE NIH. TPS HAS APPROVED AND UPLOADED. THE ODA SUBMITTED, WILL UPLOAD ONCE APPROVED.</t>
  </si>
  <si>
    <t>HARVARD MEDICAL SCHOOL BELMONT</t>
  </si>
  <si>
    <t>01/20/2020 -01/21/2020</t>
  </si>
  <si>
    <t>DR. YASMINE BELKAID HAS BEEN INVITED TO PARTICIPATION AT THE TWO UPCOMING KEYSTONE MEETING. FROM JANUARY 25-26 SHE WILL BE ATTENDING THE SCIENTIFIC ADVISORY BOARD MEETING AND FROM JANUARY 26-30 SHE WILL BE ATTENDING THE KEYSTONE SYMPOSIA, TISSUE IMMUNITY, BOTH BEING HELD IN BOULDER, COLORADO AT THE KEYSTONE CONFERENCE CENTER. THE KEYSTONE WILL REIMBURSE UP TO 2695 DOLLARS BETWEEN BOTH TRIPS TO HELP DEFRAY COSTS FOR THE AIRFARE, LODGING, GROUND TRANSPORTATION, AND PER DIEM. NO U.S. FEDERAL FUNDS WILL BE USED BY THE SPONSOR TO PROVIDE FOR OR REIMBURSE TRAVEL EXPENSES AND THAT NO HONORARIUM MAY BE ACCEPTED BY THE EMPLOYEE. THE TRAVELER WILL BE REIMBURSED FOR REMAINING RELEVANT COSTS BY THE NIH. ODA INFORMATION WILL BE ADDED ONCE THE SYSTEM WILL ALLOW DATES FOR JANUARY.</t>
  </si>
  <si>
    <t>KEYSTONE, CO, US</t>
  </si>
  <si>
    <t>KEYSTONE CENTER</t>
  </si>
  <si>
    <t>01/24/2020 -01/30/2020</t>
  </si>
  <si>
    <t>DR. YASMINE BELKAID HAS BEEN INVITED TO SPEAK AT THE 2ND MICROBIOTAMI 2020 MEETING. THIS THREE DAYS OF SCIENTIFIC SESSIONS AND MULTIDISCIPLINARY NETWORKING AT THE BRAND NEW HUMANITAS CONGRESS CENTER. RESEARCHERS IN THE BROAD FIELD OF MICROBIOTA, FROM BENCH TO BEDSIDE, AND COMPANIES WILL MEET IN MILANO TO SHARE THEIR KNOWLEDGE AND TECHNOLOGY TRANSFER OPPORTUNITIES. SPONSOR WILL BE PROVIDED AIRFARE, TWO NIGHTS OF LODGING AND SOME MEALS IN-KIND, ROUND TRIP CAR TRANSFER FROM MILAN AIRPORT TO THE HOTEL AND A SHUTTLE WILL BE PROVIDED TO AND FROM THE HOTEL TO THE MEETING SITE. DR. BELKAID IS A VEGETARIAN AND MOST MEALS PROVIDED BY THESE MEETING/CONFERENCE SHE WILL NOT BE ABLE TO EAT THE MEALS WHICH ARE PROVIDED.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 TPS AND ODA HAS BEEN APPROVED. NO VISA IS REQUIRED AND THE HOWEVER, THE HTSOS OR FACT IS REQUIRED AND HAS BEEN UPLOADED. IAD-FRA - ECONOMY TO UNITED POLARIS BUSINESS (40 POINTS) SEAT UPGRADED USING POINTS. NOTE ADDED FROM SYSTEM. SPONSOR HAS NOT PROVIDED HOTEL INFORMATION. WILL UPDATED ONCE IT HAS BEEN RECEIVED.</t>
  </si>
  <si>
    <t>HUMANITAS FOUNDATION FOR RESEA</t>
  </si>
  <si>
    <t>02/04/2020 -02/07/2020</t>
  </si>
  <si>
    <t>DR. YASMINE BELKAID HAS BEEN INVITED TO SPEAK AT THE 2ND ANNUAL CMI INTERNATIONAL MICROBIOME MEETING (CIMM) ON MARCH 3-5, 2020 IN SAN DIEGO, CA. THE UROBIOME MEETING WILL AGAIN BE A PART OF THIS EVENT AS A DEDICATED DAY LED BY DR. LINDA BRUBAKER. ALL THREE DAYS WILL BRING TOGETHER EXPERTS AND LINK INVESTIGATORS IN MICROBIOME RESEARCH. THE TITLE OF HER TALK IS ¿THE ADJUVANT WITHIN¿. SOME MEALS ARE PROVIDED IN-KIND. DR. BELKAID IS A VEGETARIAN AND MOST MEALS PROVIDED BY THESE MEETING/CONFERENCE SHE WILL NOT BE ABLE TO EAT THE MEALS WHICH ARE PROVIDED.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 TPS AND ODA HAS BEEN APPROVED.</t>
  </si>
  <si>
    <t>SAN DIEGO, CA, US</t>
  </si>
  <si>
    <t>03/03/2020 -03/05/2020</t>
  </si>
  <si>
    <t>DR. YASMINE BELKAID HAS BEEN INVITED TO PARTICIPATE IN AN EXTERNAL SCIENTIFIC REVIEW OF THE INSTITUTO DE MEDICINA MOLECULAR JOAO LOBO ANTUNES, AT THE IMM SCIENTIFIC RETREAT.  THIS ACTIVITY WILL ENABLE HER TO USE HER EXPERTISE IN IMMUNOLOGY AND SYSTEMS BIOLOGY TO EVALUATE AND GUIDE ONE OF THE PREMIER PROGRAMS IN THIS COMBINED FIELD IN PORTUGAL. THE SPONSOR WILL PROVIDE AIRFARE, LODGING, SOME GROUND TRANSPORTATION AND ALL MEALS. DR. BELKAID IS A VEGETARIAN, SOME MEALS PROVIDED SHE MAY NOT BE ABLE TO EAT. THEREFORE, NO MEALS HAVE NOT BEEN REMOVED, BUT WILL BE UPDATED AT VOUCHER TIME.  NO U.S. FEDERAL FUNDS WILL BE USED BY THE SPONSOR TO PROVIDE FOR OR REIMBURSE TRAVEL EXPENSES AND NO HONORARIUM MAY BE ACCEPTED BY THE EMPLOYEE. THE TRAVELER WILL BE REIMBURSED FOR REMAINING RELEVANT COSTS BY THE NIH. TPS AND ODA HAS BEEN APPROVED. SPONSOR HAS NOT YET PROVIDED THE HOTEL CONFORMATION OR THE FLIGHT. THIS WILL BE UPLOADED ONCE RECEIVED.</t>
  </si>
  <si>
    <t>INSTITUTO DE MEDICINA MOLECULA</t>
  </si>
  <si>
    <t>03/07/2020 -03/10/2020</t>
  </si>
  <si>
    <t>BELL, DAPHNE W</t>
  </si>
  <si>
    <t>THIS IS AN DOMESTIC SPONSORED TRAVEL. COMP TIME FOR TRAVEL IS BEING REQUESTED. NO REGISTRATION FEES ARE ASSOCIATED WITH THIS TRAVEL. THE SPONSOR IS COVERING THE FOLLOWING EXPENSES IN-KIND: ROUNDTRIP AIRFARE IN THE AMOUNT OF $378.10; LODGING AT $151.20 PER NIGHT; HOTEL TAX $22.68. PER ETHICS, DINNER ON 10/22/19 MUST BE PAID BY TRAVELER. TRAVELER IS REQUESTING APPROVAL OF ACTUAL SUBSISTENCE FOR SPONSOR IN-KIND LODGING VALUED AT $151.20 WHICH IS 128% OF THE GOVERNMENT ALLOWANCE OF $118. THE PERCENTAGES FALL WITHIN THE 300% THRESHOLD ALLOWED BY THE FTR. THE SPONSOR HAS NOTED THAT ALL OTHER PARTICIPANTS WILL BE PROVIDED WITH THE SAME OR SIMILAR BENEFITS. OMEGA WAS NOT USED FOR AIRFARE/LODGING BECAUSE THE SPONSOR HAS COVERED THESE EXPENSES IN KIND. THE FOLLOWING EXPENSES HAVE BEEN ADDED: R/T BAGGAGE FEE - $60, ROUNDTRIP TAXI TO/FROM RESIDENCE - $121.16. ROUNDTRIP TAXI TO/FROM AIRPORT - $63.16. COMPLIMENTARY WI-FI IS OFFERED BY THE HOTEL.</t>
  </si>
  <si>
    <t>GRAND RAPIDS, MI, US</t>
  </si>
  <si>
    <t>MICHIGAN STATE UNIVERSITY EAST</t>
  </si>
  <si>
    <t>10/22/2019 -10/23/2019</t>
  </si>
  <si>
    <t xml:space="preserve">BEN ABACHA, ASMA </t>
  </si>
  <si>
    <t>THE TRAVELER WILL BE PRESENTING AT THE ALLEN INSTITUTE FOR ARTIFICIAL INTELLIGENCE (AL2) OFFICES ON NOVEMBER 12, 2019 IN SEATTLE, WASHINGTON.</t>
  </si>
  <si>
    <t>ALLEN INSTITUTE FOR ARTIFICIAL</t>
  </si>
  <si>
    <t xml:space="preserve">BENNETT, L MICHELLE </t>
  </si>
  <si>
    <t>TRAVELER INVITED TO PRESENT A PURDUE UNIVERSITY TEAMING SCIENCE TRAINING WORKSHOP ON JANUARY 24, 2020 FOR PURDUE'S COLLEGE OF ENGINEERING BEING HELD AT THE KURZ PURDUE TECHNOLOGY CENTER (KPTC) IN WEST LAFAYETTE IN. SPONSOR HAS PAID FOR FLIGHTS, HOTEL, GROUND TRANSPORTATION AND MEALS (1/23RD DINNER; 1/24 BREAKFAST/LUNCH). LODGING VALUED AT $129 ON 1/23 WHICH IS 129% OF THE GOVERNMENT ALLOWANCE OF $100. LODGING VALUED AT THE INDIANAPOLIS AIRPORT (TO ACCOMMODATE EARLY FLIGHT ON 1/25) IS $119 ON 1/24 WHICH IS 119% OF THE GOVERNMENT ALLOWANCE OF $100. THIS PERCENTAGE FALLS WITHIN THE 300% THRESHOLD ALLOWED BY THE FTR. TRAVELER IS REQUESTING APPROVAL OF ACTUAL SUBSISTENCE FOR LODGING VALUE. NO REGISTRATION FEE ASSOCIATED WITH THIS WORKSHOP.</t>
  </si>
  <si>
    <t>WEST LAFAYETTE, IN, US</t>
  </si>
  <si>
    <t>PURDUE UNIVERSITY WEST LAFAYET</t>
  </si>
  <si>
    <t>01/23/2020 -01/25/2020</t>
  </si>
  <si>
    <t>TRAVELER INVITED AS A GUEST SPEAKER AT THE TEAM SCIENCE WORKSHOP AND CONSULTATION ON FEBRUARY 10, 2020 AT COLUMBIA UNIVERSITY'S IRVING INSTITUTE FOR CLINICAL AND TRANSLATION RESEARCH IN NEW YORK NY.  SPONSOR HAS PAID AIRFARE, HOTEL, GROUND TRANSPORTATION AND MEALS. LODGING VALUED AT $160 WHICH IS WHICH IS BELOW THE GOVERNMENT ALLOWANCE OF $163.  THIS PERCENTAGE FALLS WITHIN THE 300% THRESHOLD ALLOWED BY THE FTR.  TRAVELER IS REQUESTING APPROVAL OF ACTUAL SUBSISTENCE FOR LODGING VALUE. NO REGISTRATION FEE ASSOCIATED WITH THIS MEETING.</t>
  </si>
  <si>
    <t>02/09/2020 -02/10/2020</t>
  </si>
  <si>
    <t>TRAVELER INVITED TO SPEAK ON TEAM SCIENCE AT STANFORD UNIVERSITY SCHOOL OF MEDICINE ON MARCH 12, 2020.  ON MARCH 13, SHE WILL SPEAK AT OFFICE OF POSTDOCTORAL AFFAIRS AT STANFORD UNIVERSITY. SPONSOR HAS PAID ONE-WAY AIRFARE ON MARCH 11, LODGING, MEALS, AND GROUND TRANSPORTATION.  LODGING VALUED AT $324.99 WHICH IS 108% OF GOVERNMENT ALLOWANCE OF $302.  THIS PERCENTAGE FALLS WITHIN THE 300% THRESHOLD ALLOWED BY THE FTR.  TRAVELER IS REQUESTING APPROVAL OF ACTUAL SUBSISTENCE FOR LODGING VALUE. SHE IS COMBINING BUSINESS TRAVEL WITH NON-DUTY DAYS DURING THIS TRIP AND WILL DEPART FROM WASHINGTON DC (IAD) TO SAN FRANCISCO CA (SFO) ON MARCH 11 AND FROM SFO TO PHOENIX AZ (PHX) ON MARCH 13 - END OF THE BUSINESS PORTION OF THE TRIP.  TRAVELER WILL DEPART PHX AND FLY BACK TO IAD ON MARCH 16.  THE COST OF TRAVELER'S PERSONAL ROUNDTRIP TICKET FROM SFO TO PHX BACK TO IAD IS $610.10.  PER RENEE AT OMEGA TRAVEL, A GOVERNMENT ISSUED ONE-WAY TICKET FROM SFO TO IAD IS $437.30.  THEREFORE, TRAVELER IS REQUESTING REIMBURSEMENT FOR THE LOWER AMOUNT OF $437.30.  CASH MEMO ATTACHED. THERE IS NO REGISTRATION FEE FOR THIS MEETING.</t>
  </si>
  <si>
    <t>03/11/2020 -03/13/2020</t>
  </si>
  <si>
    <t>TRAVELER RECEIVED A INVITATION FOR YOU TO FACILITATE A WORKSHOP AT ATLANTA AT THE GEORGIA CLINICAL &amp; TRANSLATIONAL SCIENCE ALLIANCE (GEORGIA CTSA, THE NIH-FUNDED CLINICAL AND TRANSLATIONAL SCIENCE AWARD [CTSA]) ON MARCH 26, 2020. THE GEORGIA CTSA REPRESENTS A PARTNERSHIP BETWEEN EMORY UNIVERSITY, GEORGIA TECH, MOREHOUSE SCHOOL OF MEDICINE, AND THE UNIVERSITY OF GEORGIA TO CONDUCT TWO SCIENCE OF TEAM SCIENCE (SCITS) WORKSHOPS. THE FIRST WORKSHOP WOULD BE ON MARCH 26, 2020 AT THE MOREHOUSE SCHOOL OF MEDICINE (MSM) AND THE SECOND WORKSHOP WOULD BE HELD ON MARCH 27, 2020 AT THE EMORY CAMPUS FOR OUR GEORGIA CTSA-SUPPORTED TRAINEES GEORGIA CTSA RESEARCH EDUCATION PROGRAM. EMORY HAS PAID AIRFARE, HOTEL, GROUND TRANSPORTATION AND MEALS. LODGING VALUED AT $191.00 WHICH IS WHICH IS 116% OF THE GOVERNMENT ALLOWANCE OF $164. THIS PERCENTAGE FALLS WITHIN THE 300% THRESHOLD ALLOWED BY THE FTR.  TRAVELER IS REQUESTING APPROVAL OF ACTUAL SUBSISTENCE FOR LODGING VALUE. DR. BENNETT IS TRAVELING WITH DR. CHRISTOPHE MARCHAND - TA # TANUM0OISS. THERE IS NO REGISTRATION FEE ASSOCIATED WITH THE WORKSHOP.</t>
  </si>
  <si>
    <t>EMORY UNIVERSITY</t>
  </si>
  <si>
    <t>03/25/2020 -03/27/2020</t>
  </si>
  <si>
    <t>BERA, TAPAN K</t>
  </si>
  <si>
    <t>TRAVELER HAS BEEN INVITED TO ATTEND AND SPEAK DURING THE 1ST INTERNATIONAL CONGRESS OF CANCER AND CLINICAL ONCOLOGY BEING HELD IN SINGAPORE DECEMBER 5TH THROUGH DECEMBER 8TH. THE SPONSOR, THE INTERNATIONAL SCIENCE AND TECHNOLOGY CONFERENCE INSTITUTE WILL WAIVE IN KIND THE REGISTRATION FEE OF $999. THE REGISTRATION FEE INCLUDES DINNER ON DECEMBER 5TH. TRAVELER WILL DEPART FROM IAD DEC 3 AT 12:40PM ARRIVING IN SINGAPORE DEC 5 AT 12:40AM. TRAVELER WILL STAY AT THE GRAND COPTHORNE WATERFRONT. THE ADDRESS OF THE HOTEL IS 392 HAVELOCK ROAD SINGAPORE 169663 SG. TRAVELER WILL THEN DEPART AFTER THE MEETING DEC 8 AT 10:10AM ARRIVING BACK AT IAD SAME DAY AT 6:55PM.</t>
  </si>
  <si>
    <t>SINGAPORE, , SGP</t>
  </si>
  <si>
    <t>INTERNATIONAL SCIENCE AND TECH</t>
  </si>
  <si>
    <t>12/03/2019 -12/08/2019</t>
  </si>
  <si>
    <t xml:space="preserve">BERGAMASCHI, CRISTINA </t>
  </si>
  <si>
    <t>TRAVELER INVITED TO GIVE A TALK ON THE APPLICATION OF HETERODIMERIC IL-15 CYTOKINE TO CANCER IMMUNOTHERAPY AT THE SATELLITE CONFERENCE ON CANCER IMMUNOTHERAPY-THE BASIS AND PRACTICES HELD IN HEFEI, CHINA ON OCTOBER 16-18, 2019. SPONSOR 1 COVERS IN KIND AIRFARE FROM WASH DULLES-CHINA-AUSTRIA; 2 NIGHTS LODGING PLUS TAX IN HEFEI AND 1NIGHT LODGING PLUS TAX IN SHANGHAI. TRAVELER DEPARTS HEFEI ON 10/18 AND STAYS OVERNIGHT IN SHANGHAI IN ORDER TO TAKE EARLIEST SHORTEST FLIGHT FOR AUSTRIA. SPONSOR IN KIND WAIVED REGISTRATION FEE OF $300 INCLUDES DINNER ON 10/16-17, BREAKFAST ON 10/17-18; LUNCH 10/17-18. GOVT PORTION ONE-WAY AIRFARE BOOKED THROUGH OMEGA FROM AUSTRIA TO WASH DULLES ON 10/24; INCIDENTALS ON 10/15-19 AND MEALS ON TRAVEL DAYS 10/15 AND 19. TRAVELER WILL ATTEND AND PRESENT ON HETERODIMERIC IL-15 SHAPES THE TUMOR CYTOKINE AND CHEMOKINE MILIEU, PROMOTING MYELOID-LYMPHOID CELLS INTERACTIONS AND IMMUNE CELL RECRUITMENTS INTO THE TUMORS AT THE 7TH ANNUAL MEETING OF THE INTERNATIONAL CYTOKINE AND INTERFERON SOCIETY (ICIS) IN VIENNA, AUSTRIA ON 10/20-23/19. TRAVELER RECIPIENT OF MILSTEIN TRAVEL AWARD OF $1000, SPONSOR 2 WILL PAY IN KIND LODGING UP TO THIS AMOUNT. TRAVELER WILL PAY ADDITIONAL AMOUNT AS LODGING IS OVER PER DIEM. TRAVELER IS REQUESTING APPROVAL FOR ACTUAL SUBSISTENCE FOR LODGING VALUED AT $260.12 WHICH IS 117.70% OF THE GOVERNMENT ALLOWANCE OF 221.00. THIS PERCENTAGE FALLS WITHIN THE 300% THRESHOLD ALLOWED BY THE FTR. THE REGISTRATION FEE PAID WITH PERSONAL CREDIT CARD. BREAKFAST IS INCLUDED IN HOTEL. TRAVELER PAID SEPARATE FOR NETWORKING DINNER ON 10/22 AND WILL ONLY RECEIVE PER DIEM. CTPS APPROVAL RECEIVED. HT401 HIGH THREAT SECURITY OVERSEAS SEMINAR COMPLETED ON 1/4/2019. 
TRAVELER PERSONAL EMAIL: CRISTINA.BERGAMASCHI@GMAIL.COM; CELL: 240-409-1751.</t>
  </si>
  <si>
    <t>BEIJING, , CHN</t>
  </si>
  <si>
    <t>CHINESE SOCIETY OF IMMUNOLOGY</t>
  </si>
  <si>
    <t>10/15/2019 -10/24/2019</t>
  </si>
  <si>
    <t>BERGER, ANN M</t>
  </si>
  <si>
    <t>DISTINGUISHED ALUMNA AWARD MEETING AT THE UNIVERSITY OF TOLEDO</t>
  </si>
  <si>
    <t>TOLEDO, OH, US</t>
  </si>
  <si>
    <t>UNIVERSITY OF TOLEDO</t>
  </si>
  <si>
    <t>STAFF CLINICIAN</t>
  </si>
  <si>
    <t>10/03/2019 -10/06/2019</t>
  </si>
  <si>
    <t>BERRIDGE, BRIAN R</t>
  </si>
  <si>
    <t>TRAVELER WILL SERVE AS AN EXPERT TO THE WORKSHOP AND FOLLOW-UP MEETING OF THE INTERNATIONAL COOPERATION ON ALTERNATIVE TEST METHODS, ICATM, OCTOBER 22-23, 2019, EUROPEAN COMMISSION JOINT RESEARCH CENTRE, ISPRA, ITALY. TRAVELER WILL DEPART RDU ON OCTOBER 20, 2019, TO ARRIVE IN ISPRA, ITALY ON OCTOBER 21, 2019, AND RETURN TO RDU ON OCTOBER 24, 2019. THE SPONSOR, THE EUROPEAN COMMISSION JOINT RESEARCH CENTRE, WILL PROVIDE SOME MEALS AND LOCAL GROUND TRANSPORTATION IN KIND. NO REGISTRATION FEE. LODGING BOOKED THROUGH THE MEETING ROOM BLOCK AND IS WITHIN GOVERNMENT PER DIEM IN US DOLLARS. ROUND-TRIP CONTRACT AIRFARE BOOKED THROUGH THE TMC, OMEGA WORLD TRAVEL. EFFICIENT SPENDING APPROVAL OBTAINED ON AUGUST 26, 2019. ETHICS APPROVAL OBTAINED ON AUGUST 18, 2019. TRAVEL ON OFFICIAL GOVERNMENT PASSPORT. VISA NOT REQUIRED FOR ITALY. HTSOS COMPLETED ON MARCH 2, 2019. GFE IT TICKET SUBMITTED ON AUGUST 25, 2019.</t>
  </si>
  <si>
    <t>JOINT RESEARCH CENTER</t>
  </si>
  <si>
    <t>MEM SCI ADV COMM ALT TOX MET</t>
  </si>
  <si>
    <t>10/20/2019 -10/24/2019</t>
  </si>
  <si>
    <t>BERZOFSKY, JAY A</t>
  </si>
  <si>
    <t>TRAVELER INVITED TO GIVE A TALK AT THE 17TH INTERNATIONAL CONGRESS OF IMMUNOLOGY MEETING TO BE HELD FROM 10/19/19 TO 10/23/19,  SPONSORED BY THE INTERNATIONAL UNION OF IMMUNOLOGICAL SCIENCES (IUIS).  IUIS WILL PAY FOR THE $600.00 REGISTRATION FEE IN KIND.  REGISTRATION INCLUDES LUNCH 10/20/19 TO 10/23/19 AND PRESIDENTIAL DINNER ON 10/22/19. LODGING INCLUDES BREAKFAST. AN HONORARIUM WAS NOT OFFERED.  NIH WILL COVER GROUND TRANSPORTATION, AIRFARE AND REMAINING M&amp;IE.  THE CTPS REQUEST HAS BEEN APPROVED.</t>
  </si>
  <si>
    <t>INTERNATIONAL UNION OF IMMUNOL</t>
  </si>
  <si>
    <t>MEDICAL OFFICER</t>
  </si>
  <si>
    <t>DR. BERZOFSKY HAS BEEN INVITED TO GIVE A TALK AT THE VACCINES R&amp;D MEETING TO BE HELD FROM 11/18/19 TO 11/20/19 AND SPONSORED BY THE UNITED SCIENTIFIC GROUP.  THE UNITED SCIENTIFIC GROUP WILL COVER AIRFARE $243.30 AND LODGING 11/17/19 TO 11/18/19.   NIH WILL COVER TAV FEE, M&amp;IE AND GROUND TRANSPORTATION.  THE $999.00 REGISTRATION FEE HAS BEEN WAIVED FOR INVITEES.  NOTE: TRAVELER LEAVING MEETING ON 11/19/19 AND FLYING DIRECTLY TO PHOENIX, AZ.  AN HONORARIUM WAS NOT OFFERED.    THE CTPS REQUEST HAS BEEN APPROVED BY NIH.</t>
  </si>
  <si>
    <t>UNITED SCIENTIFIC GROUP SANTA</t>
  </si>
  <si>
    <t>DR. BERZOFSKY HAS BEEN INVITED TO GIVE A TALK AT THE NEURO-ONCOLOGY THINK TANK MEETING TO BE HELD ON 11/20/19 IN PHOENIX, AZ, SPONSORED BY THE SOCIETY FOR NEURO-ONCOLOGY (SNO).   SNO WILL COVER AIRFARE $480.80 AND LODGING 11/19/19 TO 11/20/19 AND $290 REGISTRATION FEE IN KIND. THE REGISTRATION FEE INCLUDES BREAKFAST AND LUNCH ON 11/20/19.  NIH WILL COVER TAV FEE, M&amp;IE AND GROUND TRANSPORTATION. THE REGISTRATION FEE HAS BEEN WAIVED FOR INVITEES. AN HONORARIUM WAS NOT OFFERED. THE CTPS REQUEST HAS BEEN APPROVED BY NIH.</t>
  </si>
  <si>
    <t>PHOENIX, AZ, US</t>
  </si>
  <si>
    <t>SOCIETY FOR NEUROONCOLOGY</t>
  </si>
  <si>
    <t>11/19/2019 -11/21/2019</t>
  </si>
  <si>
    <t>DR. BERZOFSKY HAS BEEN INVITED TO PARTICIPATE IN THE SAB MEETING OF INPROTHER ON DECEMBER 12-13, 2019.  PLEASE NOTE THAT DR. BERZOFSKY IS A MEMBER OF THE INPROTHER APS SCIENTIFIC ADVISORY BOARD.  AN ODA HAS BEEN APPROVED BY ETHICS.  INPROTHER APS WILL COVER AIRFARE, LODGING 12/12/19 TO 12/13/19, AND MEALS 12/12/19 TO 12/13/19 IN KIND.  NIH WILL COVER REMAINING M&amp;IE AND GROUND TRANSPORTATION.  AN HONORARIUM WAS NOT OFFERED.  REGISTRATION FOR THE MEETING IS NOT REQUIRED.  PENDING AVAILABILITY OF FY 2020 FUNDS.</t>
  </si>
  <si>
    <t>COPENHAGEN, , DNK</t>
  </si>
  <si>
    <t>INPROTHER APS</t>
  </si>
  <si>
    <t>12/11/2019 -12/14/2019</t>
  </si>
  <si>
    <t>DR. BERZOFSKY HAS BEEN INVITED TO GIVE A TALK ON TUMOR BIOLOGY: CELLULAR MECHANISMS AND SIGNALING AT THE SOCIETY FOR IMMUNOTHERAPY OF CANCER (SITC): WINTER SCHOOL PROGRAM TO BE HELD JANUARY 13 TO JANUARY 17, 2020 IN HOUSTON, TX.  PLEASE NOTE THAT DR. BERZOFSKY WILL ATTEND THE MEETING FROM JANUARY 13, 2020 TO JANUARY 15, 2020.  SITC WILL COVER AIRFARE AND HOTEL IN KIND.  SPONSOR IN KIND WAIVED $425.00 REGISTRATION FEE INCLUDES LUNCH ON 1/13/20, BREAKFAST AND LUNCH ON 1/14/20.  NIH WILL COVER REMAINING M&amp;IE, TAXI EXPENSES AND ESTIMATED TDY VOUCHER FEE.  AN HONORARIUM WAS NOT OFFERED.  LATE CTPS REQUEST APPROVAL - PENDING.  PENDING AVAILABILITY OF FUNDS.  THE TRAVELER IS REQUESTING APPROVAL FOR ACTUAL SUBSISTENCE FOR LODGING VALUED AT $149.00 WHICH IS 119.20% OF THE GOVERNMENT ALLOWANCE OF $125.00.  THIS PERCENTAGE FALLS WITHIN THE 300% THRESHOLD ALLOWED BY THE FTR.</t>
  </si>
  <si>
    <t>SOCIETY FOR IMMUNOTHERAPY OF C</t>
  </si>
  <si>
    <t>BEST, ROBERT B</t>
  </si>
  <si>
    <t>DR. BEST HAS ALSO BEEN INVITED TO PRESENT HIS RESEARCH AT THE CECAM WORKSHOP ?¿¿MODELING PHASE SEPARATION IN HEALTH AND DISEASE: FROM NANO- TO MESO-SCALE?¿¿ IN TOULOUSE, FRANCE SEPTEMBER 30 ?¿¿ OCTOBER 2, 2019. THE SPONSOR HAS OFFERED IN-KIND LODGING AND LUNCHES. LODGING IS BELOW PER DIEM AND DOES NOT INCLUDED BREAKFAST. SEE FY19 TANUM0MGMT FOR SEPTEMBER 28-30.</t>
  </si>
  <si>
    <t>TOULOUSE, , FRA</t>
  </si>
  <si>
    <t>CENTRE EUROPEEN DE CALCUL ATOM</t>
  </si>
  <si>
    <t>BEST, SONJA M</t>
  </si>
  <si>
    <t>AMENDING TO ADD TDY. TRAVELER OVERNIGHTED IN MISSOULA ON 11-4 DUE TO AN EARLY MORNING FLIGHT.-----TRAVELER TO AUSTIN 11-5 TO SPEAK AT A SEMINAR AT UNIVERSITY OF TEXAS AUSTIN ON 11-6. TRAVELER CONTINUES ON TO BETHESDA TO MEET WITH DR. GAVIN SCREATON WHO IS ON CAMPUS FROM THE UK. TRAVELER RETURNS HOME 11-9. SPONSOR TO PROVIDE IN-KIND FLIGHT FROM MSO TO AUS, LODGING, AND SOME MEALS. NO HONORARIUM WILL BE ACCEPTED AND NO FEDERAL FUNDS WILL BE USED FOR EXPENSES. SPONSOR PROVIDING IN-KIND LODGING VALUED AT 200 WHICH IS 143 PERCENT OF THE GOVERNMENT LODGING ALLOWANCE OF 140. THE SPONSOR HAS CONFIRMED THAT ALL OTHER FEDERAL OR NON-FEDERAL PARTICIPANTS WILL BE PROVIDED WITH THE SAME OR SIMILAR ACCOMMODATIONS. BETHESDA PORTION OF TRAVEL ON ROCKY-BETH CAN, EMAIL UPLOADED. AWAITING HOTEL AND FLIGHT ITINERARIES, WILL UPLOAD AS AVAILABLE. AWAITING APPROVED ODA MEMO, WILL UPLOAD AS AVAILABLE.  LATE JUSTIFICATION. PLANNER UNABLE TO GET LOI INFORMATION FROM SPONSOR UNTIL 9-27 DESPITE MULTIPLE REQUESTS. PLANNER SUBMITTED ODA TO ETHICS DASHBOARD AND SUBMITTED TA IMMEDIATELY UPON RECEIVAL.--APPROVED ODA NOW UPLOADED.</t>
  </si>
  <si>
    <t>MISSOULA, MT, US</t>
  </si>
  <si>
    <t>UNIVERSITY OF TEXAS AT AUSTIN</t>
  </si>
  <si>
    <t>11/04/2019 -11/09/2019</t>
  </si>
  <si>
    <t>TRAVELER TO OVERNIGHT IN MISSOULA 1-26 DUE TO AN EARLY MORNING FLIGHT. TRAVELER TO BLOOMINGTON 1-27 TO SPEAK AT THE MICROBIOLOGY SEMINAR SERIES ON 1-28. TRAVELER RETURNS HOME 1-29. SPONSOR TO PROVIDE IN-KIND AIR, LODGING, GROUND TRANSPORT AND SOME MEALS. NO HONORARIUM WILL BE ACCEPTED AND NO FEDERAL FUNDS USED FOR EXPENSES. SPONSOR PROVIDING IN-KIND LODGING VALUED AT 129 WHICH IS 133 PERCENT OF THE GOVERNMENT LODGING ALLOWANCE OF 97. THE SPONSOR HAS CONFIRMED THAT ALL OTHER FEDERAL OR NON-FEDERAL PARTICIPANTS WILL BE PROVIDED WITH THE SAME OR SIMILAR ACCOMMODATIONS. WAITING ON APPROVED ODA, WILL UPLOAD WHEN AVAILABLE.</t>
  </si>
  <si>
    <t>INDIANA UNIVERSITY BLOOMINGTON</t>
  </si>
  <si>
    <t>TRAVELER TO OVERNIGHT IN MISSOULA 2-24 DUE TO AN EARLY MORNING FLIGHT. TRAVELER TO MINNEAPOLIS 2-25 TO SPEAK AT THE UNIV OF MN INNOVATIONS IN VIRUS RESEARCH LECTURE SERIES AND MEET WITH STAFF ON 2-26. TRAVELER RETURNS HOME 2-27. SPONSOR TO PROVIDE IN KIND LODGING, AIRFARE, SOME MEALS AND GROUND TRANSPORT. NO HONORARIUM WILL BE ACCEPTED AND NO FEDERAL FUNDS USED FOR EXPENSES. SPONSOR PROVIDING IN KIND LODGING VALUED AT 150, PER LOI, WHICH IS 115 PERCENT OF THE GOVERNMENT LODGING ALLOWANCE OF 130. THE SPONSOR HAS CONFIRMED THAT ALL OTHER FEDERAL OR NON-FEDERAL PARTICIPANTS WILL BE PROVIDED WITH THE SAME OR SIMILAR ACCOMMODATIONS. ODA SUBMITTED 12-30. WILL UPLOAD APPROVAL AS AVAILABLE. WAITING ON FLIGHT AND HOTEL ITINERARIES FROM SPONSOR, WILL UPLOAD AS AVAILABLE.</t>
  </si>
  <si>
    <t>UNIVERSITY OF MINNESOTA TWIN C</t>
  </si>
  <si>
    <t>02/24/2020 -02/27/2020</t>
  </si>
  <si>
    <t>BEUTLER, JOHN A</t>
  </si>
  <si>
    <t>DR. BEUTLER HAS BEEN INVITED BY THE UNIVERSITY OF ILLINOIS, CHICAGO TO VISIT THEIR PROGRAM FOR COLLABORATIVE RESEARCH IN THE PHARMACEUTICAL SCIENCES (PCRPS) TO PRESENT A SEMINAR AND ENGAGE IN VARIOUS SCIENTIFIC DISCUSSIONS.  PCRPS WILL PAY IN KIND DR. BEUTLER'S AIRFARE AND LODGING (10/10-11/19). DR. BEUTLER IS REQUESTING APPROVAL OF ACTUAL SUBSISTENCE FOR SPONSOR IN-KIND LODGING VALUED AT $250 WHICH IS 112.2% OF THE GOVERNMENT ALLOWANCE OF $223.  THIS PERCENTAGE FALLS WITHIN THE 300% THRESHOLD ALLOWED BY THE FTR.  THE SPONSOR HAS NOTED THAT ALL NON FEDERAL PARTICIPANTS WILL BE PROVIDED WITH THE SAME ACCOMMODATIONS.</t>
  </si>
  <si>
    <t>UNIVERSITY OF ILLINOIS AT CHIC</t>
  </si>
  <si>
    <t>10/10/2019 -10/12/2019</t>
  </si>
  <si>
    <t>BEWLEY CLORE, CAROLE A</t>
  </si>
  <si>
    <t>TRAVELER WILL GIVE A TALK AT THE UNIVERSITY OF NORTH CAROLINA WILMINGTON, GLOBAL MARINE SCIENCE SUMMIT AT THE CENTER FOR MARINE SCIENCE IN WILMINGTON, NC  SPONSOR PROVIDING ROUND TRIP AIRFARE, 3 NIGHTS LODGING, AND REGISTRATION FEE IN-KIND.  REGISTRATION FEE INCLUDES DINNER ON 10/9; BREAKFAST, LUNCH, AND DINNER ON 10/10; AND BREAKFAST ON 10/11.  TRAVELER DEPARTS PRIOR TO LUNCH.  HOTEL: HOLIDAY INN RESORT ON WRIGHTSVILLE BEACH,
1706 N. LUMINA AVE., WRIGHTSVILLE BEACH, NC 28480;TEL:1-910-256-2331. DR. BEWLEY IS REQUESTING APPROVAL OF ACTUAL SUBSISTENCE FOR SPONSORED IN KIND LODGING VALUED AT $200 WHICH IS 172% OVER THE GOVERNMENT ALLOWANCE OF $116. THIS PERCENTAGE FALLS WITHIN THE 300% THRESHOLD ALLOWED BY THE FTR. THE SPONSOR HAS NOTED THAT ALL OTHER NON-FEDERAL PARTICIPANTS WILL BE PROVIDED WITH THE SAME ACCOMMODATIONS.</t>
  </si>
  <si>
    <t>WILMINGTON, NC, US</t>
  </si>
  <si>
    <t>UNIVERSITY OF NORTH CAROLINA W</t>
  </si>
  <si>
    <t>10/09/2019 -10/11/2019</t>
  </si>
  <si>
    <t xml:space="preserve">BHANDOOLA, AVINASH </t>
  </si>
  <si>
    <t>DR. BHANDOOLA HAS BEEN INVITED TO PARTICIPATE IN THE IMMUNOLOGY CLUB SEMINAR SERIES AT NYU SCHOOL OF MEDICINE. IN KIND: ROUND TRIP TRAIN DC-NY, LODGING FOR 2 NIGHTS AND LUNCH AND DINNER FOR JAN 16. TRAVELER REQUEST APPROVAL OF ACTUAL SUBSISTENCE FOR SPONSOR IN KIND LODGING VALUED AT DAILY RATE OF $174 WHICH IS 107% OF THE GOVERNMENT ALLOWANCE OF  $163 , THIS PERCENTAGE FALLS WITHIN 300% THRESHOLD ALLOWED BY THE FTR. THE SPONSOR HAS NOTED ALL OTHER NON FEDERAL PARTICIPANTS WILL BE PROVIDED WITH THE SAME ACCOMMODATION.</t>
  </si>
  <si>
    <t>NYU CTR FOR AIDS RESEARCH</t>
  </si>
  <si>
    <t>01/15/2020 -01/17/2020</t>
  </si>
  <si>
    <t xml:space="preserve">BHARTI, KAPIL </t>
  </si>
  <si>
    <t>DR. KAPIL BHARTI WILL TRAVEL TO TORONTO, CANADA TO SPEAK AT THE INTERNATIONAL SOCIETY FOR STEM CELL RESEARCH (ISSCR) INTERNATIONAL SYMPOSIUM SERIES, FROM STEM CELL BIOLOGY TO NEW THERAPIES, 11/6-8/2019. ISSCR IS PROVIDING AIRFARE, LODGING, REGISTRATION AND LUNCH 11/7-8 IN KIND.</t>
  </si>
  <si>
    <t>TORONTO, , CAN</t>
  </si>
  <si>
    <t>INTERNATIONAL SOCIETY FOR STEM</t>
  </si>
  <si>
    <t>11/05/2019 -11/08/2019</t>
  </si>
  <si>
    <t>DR. BHARTI WILL TRAVEL TO PARIS, FRANCE TO SPEAK AT THE INSTITUT DE LA VISION 10TH ANNIVERSARY CELEBRATION ON 11/27-29/2019 AND AT THE INSTITUTE'S SATELLITE MEETING AT THE RIKEN INSTITUTE ON 11/26.  HIS PRESENTATIONS ARE ENTITLED 1)        AUTOLOGOUS IPS CELL THERAPY FOR MACULAR DEGENERATION: FROM BENCH-TO-BEDSIDE   2)        3D ENGINEERED PHOTORECEPTOR/RPE/CHOROID TO MODEL AND TREAT RETINAL DEGENERATIVE DISEASES. THE VISION INSTITUTE WILL PROVIDE AIRFARE AND LODGING IN-KIND. THERE IS NO REGISTRATION FEE .</t>
  </si>
  <si>
    <t>INSTITUT DE LA VISION</t>
  </si>
  <si>
    <t>11/24/2019 -11/28/2019</t>
  </si>
  <si>
    <t xml:space="preserve">BIELEKOVA, BIBIANA </t>
  </si>
  <si>
    <t>DR. BIELEKOVA WAS INVITED TO PARTICIPATE AND SPEAK AT THE 12TH CONGRESS OF THE PAN-ASIAN COMMITTEE FOR TREATMENT AND RESEARCH IN MULTIPLE SCLEROSIS (PACTRIMS) TO BE HELD IN SINGAPORE FROM 11/13 - 11/15/19.  SHE WILL PROVIDE AN OPENING LECTURE AT THE CONGRESS. THIS IS ENTITLED: "IMMUNE MECHANISMS IN CNS INFLAMMATION". THE PACTRIMS AGREES TO PROVIDE THE FOLLOWING IN-KIND: ROUND-TRIP BUSINESS AIRFARE (STO WAIVER ATTACHED), 3 NIGHTS OF LODGING FROM 11/12 AND CHECKING OUT ON 11/15, TRANSPORTATION TO/FROM IAD TO RESIDENCE, AND THE FOLLOWING MEALS. BREAKFAST ON 11/13, B/L/D ON 11/14, AND BREAKFAST ON 11/15. IN COMPLIANCE WITH FEDERAL REGULATION NO HONORARIUM WILL BE PROVIDED AND NO FEDERAL FUNDS ARE BEING USED FOR THE PAYMENT OF TRAVEL EXPENSES. THIS TRAVEL WAS APPROVED IN THE NTPS ON 9/18 AND DR. BIELEKOVA HAS APPROVAL TO ATTEND.  LATE JUSTIFICATION: CGE WAS DOWN FOR YEARLY MAINTENANCE FROM 9/30 - 10/28. THE SPONSOR DID NOT PROVIDE THE FINAL DOCUMENTATION FOR HER TRIP UNTIL 10/31. WE APPRECIATE YOUR CONSIDERATION WITH THIS REQUEST.</t>
  </si>
  <si>
    <t>PACTRIMS</t>
  </si>
  <si>
    <t>11/11/2019 -11/16/2019</t>
  </si>
  <si>
    <t>DR. BIELEKOVA RECEIVED OFFICIAL DUTY ACTIVITY APPROVAL  TO SERVE ON THE ROCHE/GENETECH ADVISORY BOARD MEETING. THE FENEBRUTINIB IN MS ADVISORY BOARD MEETING WILL MEET FROM NOVEMBER 24-25, 2019, AT THE HYATT REGENCY JERSEY CITY ON THE HUDSON IN JERSEY CITY, NJ. THE PLANNED ADVISORY BOARD WILL BE DISCUSSING THE CLINICAL DEVELOPMENT PLAN OF A NEW MOLECULE AIMING TO TARGET PROGRESSION IN MULTIPLE SCLEROSIS.  NO PAYMENT OR HONORARIUM WILL BE PROVIDED OR ACCEPTED FOR THIS SERVICE ON THE ROCHE/GENETECH ADVISORY BOARD MEETING. THIS TRAVEL HAS BEEN APPROVED IN NTPS. THE SPONSOR AGREES TO PAY R/T AIRFARE, LODGING AND MEALS (BREAKFAST AND LUNCH ON THE 25TH) IN KIND. LATE JUSTIFICATION: THE SPONSOR MADE THE FINAL CONFIRMATIONS FOR WHAT IS BEING PROVIDED IN-KIND ON 11/7.</t>
  </si>
  <si>
    <t>JERSEY CITY, NJ, US</t>
  </si>
  <si>
    <t>ROCHE PHARMACEUTICALS SWITZERL</t>
  </si>
  <si>
    <t>11/25/2019 -11/25/2019</t>
  </si>
  <si>
    <t>DR. BIELEKOVA HAS BEEN INVITED TO PARTICIPATE IN THE ACTRIMS FORUM 2020 TO BE HELD IN FEBRUARY FROM THE 27-29, 2020 IN WEST PALM BEACH, FL. ACTRIMS AGREES TO PAY THE FOLLOWING IN-KIND: ROUNDTRIP AIRFARE, UP TO 3 NIGHTS OF LODGING AND THE REGISTRATION FEE. IN COMPLIANCE WITH FEDERAL REGULATIONS, NO HONORARIUM WILL BE PROVIDED AND NOT FEDERAL FUNDS WILL BE USED. AS OF 1/13/2020 WE ARE STILL WAITING ON HOTEL RESERVATIONS AND FOR THE TRAVEL TO BE APPROVED IN NTPS. WE WILL SEND THE HOTEL ITINERARY AS SOON AS THE SPONSOR PROVIDES IT.</t>
  </si>
  <si>
    <t>WEST PALM BEACH, FL, US</t>
  </si>
  <si>
    <t>ACTRIMS</t>
  </si>
  <si>
    <t>02/27/2020 -02/29/2020</t>
  </si>
  <si>
    <t>BIESECKER, LESLIE G</t>
  </si>
  <si>
    <t>**TRAVELER DEPARTS US 11/18 AND ARRIVES INDIA 11/19.**DR. BIESECKER WILL ALSO CHAIR THE ORAL PRESENTATIONS DURING THIS CONFERENCE.**ON THIS FOREIGN SPONSORED TRAVEL THE FOLLOWING WILL BE PROVIDED IN-KIND: ROUNDTRIP AIRFARE-$876.05, SIX NIGHTS OF LODGING-$82.45/NIGHT AND REGISTRATION FEE-$150. REGISTRATION INCLUDES CONFERENCE LUNCHES (11/21-11/23) AND BANQUET DINNER ON 11/22.  OTHER INVITED GUESTS ARE RECEIVING SIMILAR BENEFITS.  NHGRI PAYS ALL OTHER EXPENSES.  BAG FEES-$60, TAXI TO/FROM RESIDENCE ESTIMATED-$200; TAXI TO/FROM AIRPORT IN INDIA ESTIMATED-$200, MISC. FEE-$200 FOR UNFORESEEN ISSUES THAT MAY OCCUR; INTERNET FEE ESTIMATED-$15/DAY FOR WORK RELATED BUSINESS.  COST COMPARISON NOT NEEDED AS OMEGA WAS NOT USED BECAUSE BOTH AIRFARE AND LODGING WERE ARRANGED AND PROVIDED IN-KIND.  HOTEL TAX EXEMPTION DOES NOT APPLY TO THIS TRAVEL.</t>
  </si>
  <si>
    <t>HYDERABAD, , IND</t>
  </si>
  <si>
    <t>INDIAN SOCIETY OF MEDICAL AND</t>
  </si>
  <si>
    <t>MED OFFCR (TT-INVESTIGATOR)</t>
  </si>
  <si>
    <t>11/18/2019 -11/25/2019</t>
  </si>
  <si>
    <t>ON THIS SPONSORED DOMESTIC TRAVEL, THE FOLLOWING WILL BE PROVIDED IN-KIND: ROUNDTRIP AIRFARE-$361.37, TWO NIGHTS OF LODGING-$307/NIGHT.  THE FOLLOWING MEALS ARE PROVIDED IN-KIND: BREAKFAST, LUNCH AND DINNER ON 1/9 (DINNER VALUED AT $50). TRAVELER IS REQUESTING APPROVAL FOR SPONSORED ACTUAL LODGING VALUED AT $307/NIGHT, WHICH IS 190% ABOVE THE PER DIEM OF $162/NIGHT.  ALL INVITED GUESTS ARE RECEIVING SIMILAR BENEFITS.  NHGRI WILL PAY THE FOLLOWING EXPENSES: BAG FEES-$60, ROUNDTRIP TAXI TO/FROM RESIDENCE ESTIMATED-$200; ROUNDTRIP TAXI TO/FROM AIRPORT IN COLORADO EST.-$180; MISC. EXPENSE-$5 FOR M&amp;IE NOT PROVIDED IN-KIND. TRAVELER IS REQUESTING INTERNET EST.-$15/DAY FOR WORK RELATED BUSINESS.  OMEGA WAS NOT USED FOR ANY PORTION OF THIS TRAVEL AS AIRFARE AND LODGING WERE ARRANGED AND PROVIDED IN-KIND.  NO COST COMPARISON OR TAX FORMS REQUIRED. THERE IS NO REGISTRATION FEE FOR THIS MEETING.</t>
  </si>
  <si>
    <t>AURORA, CO, US</t>
  </si>
  <si>
    <t>UNIVERSITY OF COLORADO DENVER</t>
  </si>
  <si>
    <t>01/08/2020 -01/10/2020</t>
  </si>
  <si>
    <t xml:space="preserve">BILGEL, MURAT </t>
  </si>
  <si>
    <t>DR. BILGEL HAS BEEN SELECTED TO RECEIVE AN HAI2020 YOUNG INVESTIGATOR TRAVEL SCHOLARSHIP TO BE PRESENTED DURING THE CONFERENCE.  THIS AWARD IS A CHECK PRESENTED TO DR. BILGEL IN THE AMOUNT OF $1,000.  HAI WILL ONLY PRESENT THIS AWARD IN THE FORM OF A CHECK AND CONFIRMED THAT NO US FEDERAL FUNDS ARE USED.  APPROVED ODA REQUEST IS ATTACHED.
DR. BILGEL WILL ATTEND THE HUMAN AMYLOID IMAGING CONFERENCE (HAI) IN MIAMI, FLORIDA ON JANUARY 15-17, 2020.  HE WILL PRESENT A POSTER TITLED ¿LOCAL ASSOCIATIONS BETWEEN TAU AND NEURODEGENERATION AMONG NON-DEMENTED OLDER ADULTS¿, AND A CO-AUTHOR ON A POSSIBLE PRESENTATION TITLED, ¿ASSOCIATIONS OF TAU PATHOLOGY AND FUNCTIONAL CONNECTIVITY WITH RETROSPECTIVE COGNITIVE CHANGE AMONG COGNITIVELY NORMAL OLDER ADULTS¿.  THE REGISTRATION FEE OF $300 HAS BEEN PREPAID WITH THE GOVERNMENT CREDIT CARD.  THE REGISTRATION FEE INCLUDES A WELCOME RECEPTION (1/15), CONTINENTAL BREAKFASTS AND LIGHT LUNCHES (1/15-17), AND A NETWORKING RECEPTION (1/16).  THE FOOD BEING SERVED HAS BEEN VERIFIED TO EQUATE TO A FULL MEAL.  FLORIDA IS A TAX-EXEMPT STATE AND THE TAX FORM WILL BE PROVIDED TO THE TRAVELER TO REQUEST TAX EXEMPTION AT THE HOTEL.
PENDING AVAILABILITY OF FY20 FUNDS.</t>
  </si>
  <si>
    <t>MIAMI BEACH, FL, US</t>
  </si>
  <si>
    <t>WORLD EVENTS FORUM INC</t>
  </si>
  <si>
    <t>01/14/2020 -01/18/2020</t>
  </si>
  <si>
    <t>BISHOP, TERRY R</t>
  </si>
  <si>
    <t>DR. BISHOP WILL BE TRAVELING TO ORLANDO, FL TO BOTH ATTEND THE AMERICAN SOCIETY OF HEMATOLOGY CONFERENCE AND ACCEPT THE ASH 2019 OUTSTANDING SERVICE AWARD.  THE CONFERENCE WILL BE HELD DECEMBER 5-10, 2019.  LODGING IS AT 212% OF PER DIEM RATE.  SPONSOR PROVIDING SIMILAR LODGING FOR ALL SPONSORED TRAVELERS.
DR. BISHOP HAS RECEIVED COMPLIMENTARY HOTEL ACCOMMODATIONS FOR ALL 5 NIGHTS PROVIDED BY ASH (SEE ATTACHED EMAIL).
APPROVED IN THE TRAVEL TOOL.</t>
  </si>
  <si>
    <t>AMERICAN SOCIETY OF HEMATOLOGY</t>
  </si>
  <si>
    <t>HEALTH SCI ADMIN (BIO SCI)</t>
  </si>
  <si>
    <t>12/05/2019 -12/10/2019</t>
  </si>
  <si>
    <t xml:space="preserve">BLANCO, CARLOS </t>
  </si>
  <si>
    <t>CARLOS BLANCO TRAVEL TO PRESENT AT XLVII JORNADAS NACIONALES DE SOCIDROGALCOHOL FROM MARCH 5-7, 2020 IN MADRID, SPAIN, ALSO MEET WITH THE CHAIR OF HOSPITAL RAMON Y CAJAL, IN MADRID, ON MARCH 4, 2020.</t>
  </si>
  <si>
    <t>NEWARK, NJ, US</t>
  </si>
  <si>
    <t>SOCIDROGALCOHOL VALENCIA SPAIN</t>
  </si>
  <si>
    <t>03/02/2020 -03/05/2020</t>
  </si>
  <si>
    <t xml:space="preserve">BLAUWENDRAAT, CORNELIS </t>
  </si>
  <si>
    <t>PARTICIPATE IN THE MICHAEL J. FOX FOUNDATION'S GP2 KICKOFF MEETING IN NEW YORK CITY, JAN 24, 2020.
SPONSOR TO PAY IN-KIND: TRAIN, HOTEL. AND BREAKFAST AND LUNCH THE DAY OF THE MEETING. NO FORMAL AGENDA.
ODA REQUEST SUBMITTED 12/18/2019 (2019_1704)</t>
  </si>
  <si>
    <t>MICHAEL J FOX FOUNDATION FOR P</t>
  </si>
  <si>
    <t>01/23/2020 -01/24/2020</t>
  </si>
  <si>
    <t>BLOOM, MARSHALL E</t>
  </si>
  <si>
    <t>TRAVELER TO COLUMBIA, MO 10-31 TO SPEAK AT THE 18TH GREAT PLAINS INFECTIOUS DISEASE MEETING, TAKING PLACE 11-1 TO 11-2. TRAVELER TO RETURN HOME 11-3.  SPONSOR TO PROVIDE IN-KIND FLIGHT, LODGING AND SOME MEALS. NO HONORARIUM WILL BE ACCEPTED AND NO FEDERAL FUNDS WILL BE USED FOR EXPENSES. PER LOI, SPONSOR PROVIDING IN-KIND LODGING VALUED AT 216.67 WHICH IS 226 PERCENT OF THE GOVERNMENT LODGING ALLOWANCE OF 96. THE SPONSOR HAS CONFIRMED THAT ALL OTHER FEDERAL OR NON-FEDERAL PARTICIPANTS WILL BE PROVIDED WITH THE SAME OR SIMILAR ACCOMMODATIONS. AWAITING FLIGHT AND LODGING ITINERARIES, WILL UPLOAD WHEN AVAILABLE.</t>
  </si>
  <si>
    <t>COLUMBIA, MO, US</t>
  </si>
  <si>
    <t>UNIVERSITY OF MISSOURI AT COLU</t>
  </si>
  <si>
    <t>MEDICAL OFFICER (RESEARCH)</t>
  </si>
  <si>
    <t>10/31/2019 -11/03/2019</t>
  </si>
  <si>
    <t xml:space="preserve">BODENREIDER, OLIVIER </t>
  </si>
  <si>
    <t>10/08/2019-10/14/2019: PARTICIPATING IN THE DOCTORAL JURY OF THE PHD DISSERTATION OF JEAN-NOEL NIKIEMA AND TO GIVE A SEMINAR AT THE UNIVERSITY OF BORDEAUX THAT WILL HIGHLIGHT NLM?¿¿S RESEARCH AND SERVICES IN THE FIELD OF MEDICAL INFORMATICS, IN BORDEAUX, FRANCE.</t>
  </si>
  <si>
    <t>BORDEAUX, , FRA</t>
  </si>
  <si>
    <t>UNIVERSITY OF BORDEAUX CAMPUS</t>
  </si>
  <si>
    <t>10/08/2019 -10/14/2019</t>
  </si>
  <si>
    <t>BODINE, DAVID M</t>
  </si>
  <si>
    <t>ON THIS SPONSORED DOMESTIC TRAVEL APPROVED AS EXEMPT THE FOLLOWING WILL BE PROVIDED IN KIND: ROUND TRIP AIRFARE TO AND FROM MILWAUKEE, WI VALUED $299.95; LODGING (NOV. 13 AND 14) AT $124 PER NIGHT; ROUND TRIP GROUND TRANSPORT AIRPORT TO HOTEL $83.20 EACH WAY; MEALS PROVIDED IN KIND: NOV 13 D; NOV 14 B, L, D; NOV 15 B. THERE IS  NO REGISTRATION FEE FOR THIS MEETING. TRAVELER RECEIVING SAME BENEFITS AS THOSE SIMILARLY SITUATED INVITEES. OMEGA WAS NOT USED FOR THIS TRAVEL SINCE BOTH AIRFARE AND LODGING RESERVED AND PAID FOR BY SPONSOR. NO COST COMPARISON NEEDED SINCE TICKET IS IN KIND. NHGRI PAYS FOR REMAINING EXPENSES GROUND TRANSPORTATION HOME TO BWI AND RETURN VALUED AT $91.93 EACH WAY. BAGGAGE FEES $30 EACH WAY AND MISCELANEOUS EXPENSES FOR UNCOVERED M&amp;IES. WISCONSIN IS TAX EXEMPT STATE EXEMPTION FORM IS INCLUDED AND PROVIDED TO TRAVELER. NO INTERNET OR CTT REQUESTED. PENDING AVAILABILITY OF FUNDS.</t>
  </si>
  <si>
    <t>MILWAUKEE, WI, US</t>
  </si>
  <si>
    <t>VERSITI BLOOD RESEARCH INSTITU</t>
  </si>
  <si>
    <t>11/13/2019 -11/15/2019</t>
  </si>
  <si>
    <t xml:space="preserve">BOGARDUS, CLIFTON </t>
  </si>
  <si>
    <t>GUEST LECTURER FOR THE 22ND ANNUAL DR. IZENSTEIN LECTURESHIP BEING HELD IN SPRINGFIELD, MA, 11/5 &amp; 11/6 2019.  BAYSTATE HEALTH WILL BE PAYING THE NON-TMC HOTEL AND ROUND TRIP AIRFARE IN-KIND TO SPRINGFIELD, MA.  BAYSTATE HEALTH WILL BE PROVIDING MEALS IN-KIND FOR 11/5 FOR LUNCH AND DINNER, AND 11/6 BREAKFAST IN-KIND. ALL OTHER INVITEES WILL BE STAYING AT SAME HOTEL LOCATION.   LA QUINTA INN STE SPRINGFIELD. ADDRESS: 100 CONGRESS STREET, SPRINGFIELD, MA 01104.  SPONSOR IS ALSO PROVIDING RENTAL CAR TO SPEAKERS FOR THE MEETING.</t>
  </si>
  <si>
    <t>SPRINGFIELD, MA, US</t>
  </si>
  <si>
    <t>BAYSTATE MEDICAL CENTER</t>
  </si>
  <si>
    <t>11/04/2019 -11/06/2019</t>
  </si>
  <si>
    <t>GUEST LECTURER AT PENNINGTON BIOMEDICAL RESEARCH, WILLIAM HANSEL VISITING SCIENTIST SEMINAR SERIES, BATON ROUGE, LA, 12/12/2019. THE SPONSOR, PENNINGTON BIOMEDICAL RESEARCH CENTER WILL PROVIDE A NON-TMC AIFARE, HOTEL, AND SEVERAL MEALS AS DETAILED IN THE LETTER OF INVITATION.  LODGING IS AT 118.95% OVER THE GOVERNMENT RATE, BUT WITHIN THE 300% THRESHOLD OF THE FTR.  LETTER OF INVITATION STATES REIMBURSEMENT FOR GROUND TRANSPORTATION OR MEALS, DR. BOGARDUS DECLINES THE REIMBURSEMENT. INSTEAD HIS LAB FUNDS WILL BE USED FOR EXPENSES INCURRED.</t>
  </si>
  <si>
    <t>BATON ROUGE, LA, US</t>
  </si>
  <si>
    <t>PENNINGTON BIOMEDICAL RESEARCH</t>
  </si>
  <si>
    <t>12/11/2019 -12/12/2019</t>
  </si>
  <si>
    <t>BOGGIANO, CESAR A</t>
  </si>
  <si>
    <t>DECEMBER 2-6, 2019, SEATTLE, WA., TO ATTEND THE 2019 CTVD MEETING.  THIS IS A SPONSORED TRIP.  THE TRAVELER WILL REPRESENT NIAID IN AN EFFORT TO MINIMIZE REDUNDANCY BETWEEN CAVD AND NIAID FUNDED PROJECTS.  NO FEDERAL FUNDS WILL BE USED AND NO PARTICIPANTS WILL RECEIVE AN HONORARIUM. TRAVEL EXPENSES ARE PAID FROM THE BILL AND MELINDA GATES FOUNDATION, A PRIVATE FOUNDATION, AND ARE NOT ASSOCIATED WITH THE US GOVERNMENT OR DEPARTMENT OF HEALTH AND HUMAN SERVICES.  FLIGHTS DONE THROUGH OMEGA AND LODGING THROUGH MEETING COORDINATOR.</t>
  </si>
  <si>
    <t>12/02/2019 -12/06/2019</t>
  </si>
  <si>
    <t>BOHR, VILHELM A</t>
  </si>
  <si>
    <t>UPLOADED ODA.
TRAVELER HAS BEEN INVITED TO GIVE A LECTURE AT THE 1ST WORKSHOP ON ACTIVE AGEING AT THE UNIVERSITY OF UDINE'S LAUNCH FOR THE CENTRE ON ACTIVE AGEING BEING HELD OCT.8-9, 2019. TRAVELER HAS ALSO BEEN INVITED TO STAY OVER ON OCT. 10 TO GIVE TWO LECTURES AIMED AT THE STUDENTS AND FACULTY AND WILL PARTICIPATE IN DISCUSSIONS ABOUT FUTURE DIRECTIONS IN AGING RESEARCH. SPONSOR WILL PROVIDE IN KIND AIRFARE, LODGING FROM OCT. 7-11, ALL MEALS OCT. 8-9 AND BREAKFAST ON OCT. 10-11. NO US FEDERAL FUNDS ARE BEING USED AND NO HONORARIUM IS BEING OFFERED. NIH WILL PAY FOR MEALS NOT COVERED BY SPONSOR WHICH WILL INCLUDED 3/4 MEALS ON OCT. 6 &amp; 13, M&amp;IE ON OCT. 7, IC'S ON OCT. 8-9, LUNCH, DINNER AND IC'S ON OCT. 10-11, GROUND TRANSPORTATION AND TMC FEES. TRAVELER WILL STAY WITH COLLEAGUES FOR THE WEEKEND ON OCT. 11-12. NO M&amp;IE IS BEING CLAIMED FOR OCT. 12.</t>
  </si>
  <si>
    <t>UNIVERSITY OF UDINE</t>
  </si>
  <si>
    <t>10/06/2019 -10/13/2019</t>
  </si>
  <si>
    <t>TRAVELER HAS BEEN INVITED TO SPEAK AT THE INDIAN INSTITUTE OF SCIENCE IN BANGALORE, INDIA FROM NOVEMBER 12TH THROUGH NOVEMBER 19TH. TRAVELER WILL GIVE VARIOUS LECTURES OVER A 5 DAY PERIOD. TRAVELER WILL THEN TRAVEL TO NEW DELHI ON 11/19 AND GIVE LECTURES AT THE INDIAN NATIONAL SCIENCE ACADEMY ON NOVEMBER 20-21, 2019. SPONSOR WILL PAY IN KIND FOR INTERNATIONAL TRAVEL TO BANGALORE AND DOMESTIC TRAVEL TO NEW DELHI. SPONSOR WILL ALSO PAY FOR ALL MEALS IN KIND FROM NOVEMBER 12 -21. TRAVELER WILL STAY AT THE GUEST HOUSE AT BOTH LOCATIONS FOR NO COST. NO US FEDERAL FUNDS ARE BEING USED AND NO HONORARIUM IS BEING OFFERED.
NIH WILL PAY FOR MEALS NOT COVERED BY SPONSORED, R/T TAXI'S TO DULLES AIRPORT AND TAV FEES. TRAVELER WILL GET A RIDE TO/FROM AIRPORTS.
AGENDA AND INDIA VISA APPLICATION ARE STILL PENDING.</t>
  </si>
  <si>
    <t>BANGALORE, , IND</t>
  </si>
  <si>
    <t>INDIAN INSTITUTE OF SCIENCE</t>
  </si>
  <si>
    <t>11/10/2019 -11/22/2019</t>
  </si>
  <si>
    <t>INDIAN NATIONAL ACADEMY OF SCI</t>
  </si>
  <si>
    <t>TRAVELER HAS BEEN INVITED TO GIVE A LECTURE AT THE CENTER FOR HEALTHY AGING AT THE UNIVERSITY OF COPENHAGEN ON DEC. 5-6, 2019. SPONSOR WILL PAY FOR AIRFARE, LODGING AND MEALS IN KIND. MEALS INCLUDED ARE BREAKFAST FROM DEC. 5-7 AND LUNCH AND DINNER ON DEC. 5. NO US FEDERAL FUNDS ARE BEING USED AND NO HONORARIUM IS BEING OFFERED.
NIH WILL PAY FOR MEALS NOT COVERED BY SPONSOR, TAXI'S, TAV AND TMC FEES. HTSOS CERTIFICATE HAS BEEN UPLOADED.</t>
  </si>
  <si>
    <t>UNIVERSITY OF COPENHAGEN</t>
  </si>
  <si>
    <t>12/04/2019 -12/07/2019</t>
  </si>
  <si>
    <t>TRAVELER HAS BEEN INVITED TO SPEAK AT THE NORWEGIAN BIOCHEMICAL SOCIETY MEETING IN VOSS NORWAY FROM JAN 23-25, 2020.  SPONSOR WILL PROVIDE INKIND REGISTRATION FEE IN THE AMOUNT OF $812 WHICH INCLUDES THE LODGING FROM JAN 23-26, MEALS FROM LUNCH ON THE 23RD TO DINNER ON THE 25TH.  AIRFARE AND LOCAL TRANSPORTATION. TRAVELER HAS ALSO BEEN INVITED TO GIVE A LECTURE AT THE CENTER FOR HEALTHY AGING AT THE UNIVERSITY OF COPENHAGEN ON JAN 26-28, 2020. SPONSOR WILL PROVIDE IN KIND AIRFARE, LODGING. BREAKFAST IS INCLUDED IN THE HOTEL COST AND LUNCH IS INKIND ON JAN 27. THERE IS NO REGISTRATION FEE FOR THIS MEETING. HTSOS CERTIFICATE HAS BEEN UPLOADED.  VISA IS NOT REQUIRED FOR NORWAY OR DENMARK. TRAVELER WILL NOT CLAIM TRANSPORTATION EXPENSES OUTSIDE OF US. TRAVELER WILL NOT ACCEPT ANY ALCOHOLIC BEVERAGES PROVIDE BY CONFERENCE. PENDING FY20 AVAILABILITY OF FUNDS.</t>
  </si>
  <si>
    <t>[OTHER], , NOR</t>
  </si>
  <si>
    <t>UNIVERSITY OF BERGEN</t>
  </si>
  <si>
    <t>01/22/2020 -01/28/2020</t>
  </si>
  <si>
    <t>THE TRAVELER HAS BEEN INVITED TO GIVE A LECTURE AT THE 2020 SALK INSTITUTE THURSDAY SEMINAR SERIES AT THE SALK INSTITUTE FOR BIOLOGICAL STUDIES IN LA JOLLA, CALIFORNIA FROM 2.12 TO 2.14.2020. SPONSOR WILL PROVIDE ROUND TRIP FLIGHTS, LODGING, TAXI, AND MEALS. THERE IS NO REGISTRATION FEE. LUNCH AND DINNER IS PROVIDED ON 2.13. TRAVELER WILL NOT ACCEPT ANY ALCOHOLIC DRINKS. ODA APPROVED ON 12.19.2020. PENDING FY2020 FUNDS.</t>
  </si>
  <si>
    <t>SALK INSTITUTE BIOLOG STUDIES</t>
  </si>
  <si>
    <t>02/12/2020 -02/14/2020</t>
  </si>
  <si>
    <t>TRAVELER HAS BEEN INVITED TO SPEAK AT THE UNIVERSITY OF OSLO MARCH 3-6, 2020 AND WILL RECEIVE THE OLAV THON FOUNDATION'S INTERNATIONAL RESEARCH AWARD 2020.  SPONSOR WILL PROVIDE INKIND LODGING MARCH 3-6, 2020. MEALS INKIND BREAKFAST MARCH 4-5, 2020.  MARCH 4TH DINNER. LUNCH AND DINNER MARCH 5TH.  BREAKFAST ON MARCH 6TH WAS OFFERED HOWEVER, WILL BE RETURNING TO AIRPORT.  SPONSOR WILL ALSO PROVIDE INKIND AIRFARE, AND LODGING.  THERE IS NO REGISTRATION FOR THIS MEETING.  HTSOS CERTIFICATE HAS BEEN UPLOADED.  VISA IS NOT REQUIRED FOR OSLO, NORWAY.  U.S. TRAVELER WILL NOT ACCEPT ANY ALCOHOLIC BEVERAGES PROVIDED BY THE UNIVERSITY.  PENDING FY20 AVAILABILITY OF FUNDS.</t>
  </si>
  <si>
    <t>OSLO, , NOR</t>
  </si>
  <si>
    <t>OLAV THON FOUNDATION</t>
  </si>
  <si>
    <t>03/02/2020 -03/06/2020</t>
  </si>
  <si>
    <t>BOLTON, EVAN E</t>
  </si>
  <si>
    <t>10/13/2019-10/18/2019: PRESENTING A TALK THAT ADDRESS THE INFRASTRUCTURE NEEDS OF OPEN SCIENCE TO HELP ENSURE APPROPRIATE DATA EXCHANGE AT THE BEILSTEIN OPEN SCIENCE SYMPOSIUM 2019: THE WHAT, HOW AND WHY OF OPEN SCIENCE IN RUDESHEIM, GERMANY.</t>
  </si>
  <si>
    <t>[OTHER], , DEU</t>
  </si>
  <si>
    <t>BEILSTEIN INSTITUTE</t>
  </si>
  <si>
    <t>10/13/2019 -10/18/2019</t>
  </si>
  <si>
    <t>02/15/2020-02/20/2020: SPEAKING ON PUBCHEM AT THE RIKEN HACKATHON IN KOBE, JAPAN.
02/20/2020-02/23/2020: SPEAKING ON PUBCHEM AT THE RIKEN HACKATHON, IN WAKO, JAPAN.</t>
  </si>
  <si>
    <t>OSAKA-KOBE, , JPN</t>
  </si>
  <si>
    <t>RIKEN TOKYO JAPAN</t>
  </si>
  <si>
    <t>02/15/2020 -02/23/2020</t>
  </si>
  <si>
    <t xml:space="preserve">BONIFACINO, JUAN </t>
  </si>
  <si>
    <t>11/23¿28/2019 PUERTO VARAS, CL AND 11/28-29/19 SANTIAGO, CL ¿: 1) TO GIVE A TALK ENTITLED, ¿NEGATIVE REGULATION OF AUTOPHAGY BY UBA6BIRC6-MEDIATED UBIQUITINATION OF LC3¿ AT THE ANNUAL MEETING CHILEAN SOCIETY FOR CELL BIOLOGY SYMPOSIUM.  2) 11/29/19 COLLABORATION MEETING WITH DR. MARZOLO TO DISCUSS JOINT PROJECTS. ALL OTHER ACTIVITIES IN SANTIAGO HAVE BEEN CANCELED. NOVEMBER 24 - 28, 2019 PUERTO VARAS, CHILE SPONSOR PROVIDING IN-KIND AIRFARE, LODGING AND MEALS NO REGISTRATION FOR THIS MEETING 11/29/19 SANTIAGO, CHILE LODGING PROVIDED IN-KIND SPONSORS WILL ARRANGE FOR TRANSPORTATION TO AND FROM THE HOTEL WHILE IN SANTIAGO, CL. HOTEL LEONARDO DA VINCI MALAGA 194, LAS CONDES, REGION METROPOLITANA, CHILE 56223745800 OWT NOT USED FOR AIRFARE AND LODGING AS THEY WILL BE PROVIDED IN-KIND.</t>
  </si>
  <si>
    <t>SANTIAGO, , CHL</t>
  </si>
  <si>
    <t>CHILEAN SOCIETY OF CELL BIOLOG</t>
  </si>
  <si>
    <t>11/23/2019 -11/30/2019</t>
  </si>
  <si>
    <t>1/13 ¿ 23/20; BANGALORE, INDIA AND MUMBAI, INDIA
1/15 ¿ 18/20  BANGALORE, INDIA; TO SPEAK AT THE EMBO MEETING, AUTOPHAGY AND LYSOSOMES FUNCTION, SIGNALING AND DISEASES MEETING BANGALORE, INDIA. 
SPONSOR PROVIDING AIRFARE, WAIVED REGISTRATION FEE, MEALS AND ACCOMMODATIONS ALL IN-KIND.
1/19 ¿ 20/20  MUMBAI, INDIA MEETING 1 ¿ TO GIVE A  LECTURE AT TATE INSTITUTE FOR FUNDAMENTAL RESEARCH TIFR AND MEET WITH FACULTY AND STUDENTS
SPONSOR PROVIDING AIRFARE, ACCOMMODATIONS AND  ALL IN-KIND
1/21 ¿ 23/20 MUMBAI, INDIA MEETING 2 - TO VISIT THE INDIAN INSTITUTE OF TECHNOLOGY BOMBAY IIT, IN POWAI, MUMBAI.  I WILL MEET WITH OUR COLLABORATOR, DR. AMBARISH KUNWAR TO DISCUSS ONGOING PROJECTS. I WILL ALSO GIVE A TALK AND MEET WITH FACULTY AND STUDENTS. 
SPONSOR PROVIDING LODGING AND MEALS IN KIND
 OWT WAS NOT USED FOR THE AIRFARE NOR LODGING. SPONSORS PROVIDING IN KIND AIRFARE AND LODGING DURING ENTIRE TRIP.</t>
  </si>
  <si>
    <t>01/13/2020 -01/23/2020</t>
  </si>
  <si>
    <t>BONNEMANN, CARSTEN G</t>
  </si>
  <si>
    <t>TRAVEL BEGINS IN WASHINGTON, DC ARE AND END IN NEW YORK, (TRAVELERS SECOND RESIDENCE).
TRAVELER DR. BONNEMANN HAS BEEN INVITED AD A GUEST SPEAKER TO ATTEND AND PRESENT A LECTURE ENTITLED: NEW GENES, MECHANISMS, AND PHENOTYPES IN THE (SARCOMERIC) MYOPATHIES; AT THE 5TH OTTAWA INTERNATIONAL CONFERENCE ON NEUROMUSCULAR DISEASE AND BIOLOGY TO BE HELD OCTOBER 17-19, 2019 IN OTTAWA, CANADA. 
THE TRAVELER WILL DEPART FROM WASHINGTON DC AREA AND ARRIVE IN OTTAWA, CANADA ON 10/17, AND WILL DEPART FROM OTTAWA, CANADA AND ARRIVE IN WASHINGTON, DC AREA ON 10/19, AFTER ARRIVAL AT DULLES AIRPORT, THE TRAVELER WILL LEAVE TO HIS SECOND RESIDENCE IN NEW YORK, AND ARRIVING AT HIS HOME ON 10/20. 
SPONSOR OTTAWA HOSPITAL RESEARCH INSTITUTE WILL PAY IN-KIND FOR AIRFARE, LODGING AT THE WESTIN OTTAWA, ON 10/17-18 AT 257.00CAD - 199.77USD WHICH IS UNDER 204.00 THE GOVERNMENT ALLOWANCE FOR TDY.
REGISTRATION FEE WAIVED INCLUDES MEALS, (BREAKFAST AND LUNCH ON 10/18 AND 19, DINNER ON 10/18).
IT IS CONFIRMED WITH THE SPONSOR THAT NO HONORARIUM WILL BE GIVEN TO THE TRAVELER AND NO FEDERAL FUNDS ARE BEING USED TO SUPPORT THIS TRAVEL AND THAT ALL OTHER NON-FEDERAL PARTICIPANTS WILL BE PROVIDED WITH THE SAME ACCOMMODATIONS.
ODA APPROVED FOR THE ACCEPTANCE OF SPONSOR TRAVEL.
NO COST COMPARISON NEEDED, AIRFARE NOT COVERED BY NIH, AIRFARE IS PAID IN-KIND BY THE SPONSOR.
SUPERVISOR DR. FISCHBECK HAS APPROVED TRAVEL AND UPLOADED APPROVALS SPARC SP013568, ODA 2631, GOVERN. FURNISHED EQUIP (GFE), HTSO 401,APPENDIX 7.</t>
  </si>
  <si>
    <t>OTTAWA, , CAN</t>
  </si>
  <si>
    <t>OTTAWA HOSPITAL</t>
  </si>
  <si>
    <t>10/17/2019 -10/20/2019</t>
  </si>
  <si>
    <t>TRAVEL BEGINS IN WASHINGTON, DC ARE AND END IN NEW YORK, (TRAVELERS SECOND RESIDENCE).
TRAVELER DR. BONNEMANN HAS BEEN INVITED AS A GUEST SPEAKER TO ATTEND AND PRESENT A LECTURE ENTITLED: PATHOPHYSIOLOGY AND TREATMENT IMPLICATIONS OF PLEIOTROPY AND HETEROGENEITY IN NEUROMUSCULAR
DISEASES; AT THE INVITED SPEAKER TO THE 48TH CHILD NEUROLOGY SOCIETY (CNS) ANNUAL MEETING TO BE HELD OCTOBER 23-26, 2019 IN CHARLOTTE, NC. 
THE TRAVELER WILL DEPART FROM WASHINGTON DC AREA AND ARRIVE IN CHARLOTTE, NC ON 10/22, AND WILL DEPART FROM CHARLOTTE, NC AND ARRIVE IN NEW YORK (SECOND RESIDENCE)
SPONSOR CHILD NEUROLOGY SOCIETY WILL PAY IN-KIND FOR AIRFARE, LODGING AT THE CHARLOTTE WESTIN ON 10/23-14
DR.BNNEMANN IS REQUESTING APPROVAL OF ACTUAL SUBSISTENCE FOR SPONSOR IN-KIND LODGING VALUED AT 257.75USD WHICH IS198.26% OF THE GOVERNMENT ALLOWANCE OF 130.00USD.  THIS PERCENTAGE FALLS WITHIN THE 300% THRESHOLD ALLOWED BY THE FTR.
CONFIRMED WITH THE SPONSOR THAT NO HONORARIUM WILL BE GIVEN AND NO FEDERAL FUNDS ARE BEING USED TO SUPPORT THIS TRAVEL ALL OTHER NON-FEDERAL PARTICIPANTS WILL BE PROVIDED WITH THE SAME ACCOMMODATIONS. REGISTRATION FEE WAIVED 
ODA APPROVED FOR THE ACCEPTANCE OF SPONSOR TRAVEL.
NO COST COMPARISON NEEDED, AIRFARE NOT COVERED BY NIH, AIRFARE IS PAID IN-KIND BY THE SPONSOR.
SUPERVISOR DR. BLACKSTONE HAS APPROVED TRAVEL AND UPLOADED APPROVALS SPARC, ODA .</t>
  </si>
  <si>
    <t>CHARLOTTE, NC, US</t>
  </si>
  <si>
    <t>CHILD NEUROLOGY SOCIETY</t>
  </si>
  <si>
    <t>10/23/2019 -10/25/2019</t>
  </si>
  <si>
    <t>TRAVEL BEGINS IN WASHINGTON, DC ARE AND END IN NEW YORK, NY (TRAVELERS SECOND RESIDENCE).
TRAVELER DR. BONNEMANN HAS BEEN INVITED AS A KEYNOTE SPEAKER TO ATTEND AND PRESENT A LECTURE ENTITLED: TALK ENTITLED: MYOPATHIES DUE TO DISORDERS OF THE EXTRACELLULAR MATRIX.
AT THE 11TH NEUROMUSCULAR SYMPOSIUM OF THE NEUROMUSCULAR CENTER, UNIVERSITY CHILDREN HOSPITAL ZURICH, SWITZERLAND MEETING TO BE HELD NOVEMBER 21, 2019, IN ZURICH, SWITZERLAND.; AND WILL BE VISITING AND SEEING PATIENTS WITH UNCLEAR DIAGNOSTIC AT THE UNIVERSITY CHILDREN HOSPITAL ZURICH. TRAVELERS ITINERARY AS FOLLOWS: DEPARTS FROM WASHINGTON, DC, ON 11/20, ARRIVING IN ZURICH, SWITZERLAND, ON 11/21. ON 11/23 THE TRAVELER LEAVES ZURICH, SWITZERLAND AND ARRIVES BACK INTO NEW YORK, NY (SECOND RESIDENCE)
SPONSOR UNIVERSITY CHILDREN HOSPITAL ZURICH WILL PAY IN-KIND FOR LODGING (11/21 TO 11/22 AT 250.00 CHF _260.10USD PER NIGHT, COST IS BELOW THE GOVERNMENT RATE, AND MEALS (LUNCH AND DINNER ON 11/21,11/22).  STO HAS APPROVED THE REIMBURSEMENT VIA WIRED TRANSFER FOR AIRFARE AND TMC FEE VIA NIH 2926-1 FORM.
CONFIRMED WITH THE SPONSOR THAT NO HONORARIUM WILL BE GIVEN AND NO FEDERAL FUNDS ARE BEING USED TO SUPPORT THIS TRAVEL ALL OTHER NON-FEDERAL PARTICIPANTS WILL BE PROVIDED WITH THE SAME ACCOMMODATIONS. 
ODA APPROVED FOR THE ACCEPTANCE OF SPONSOR TRAVEL AND FOR BOTH ACTIVITIES HAS BEEN APPROVED.
SUPERVISOR DR. FISCHBECK HAS APPROVED TRAVEL. OTHER UPLOADED APPROVALS SPARC, ODA, STO, AND HTSOS.</t>
  </si>
  <si>
    <t>ZURICH, , CHE</t>
  </si>
  <si>
    <t>UNIVERSITY CHILDRENS HOSPITAL</t>
  </si>
  <si>
    <t>THIS TRAVEL INVOLVES TWO SPONSORS AND TWO ITINERARY LOCATIONS. DR. BONNEMANN HAS BEEN INVITED TO ATTEND AND PRESENT A TALK AT THE CONGENITAL DYSTROPHIES-NEUROMUSCULAR DISORDERS PRECISION MEDICINE CONFERENCE: GENOMICS TO CARE AND CURE, WHICH IS SCHEDULED TO TAKE PLACE AT THE QATAR NATIONAL CONVENTION CENTER FROM JANUARY 11-12 2020. HIS TALK IS TITLED, THE CONGENITAL MUSCULAR DYSTROPHIES: PHENOTYPES, GENES, AND EMERGING THERAPEUTIC AVENUES. ON MONDAY JANUARY 13TH, DR. BONNEMANN WILL MEET WITH DR. ALEEM TO DISCUSS UNDIAGNOSED PATIENT CASES.  HE HAS ALSO BEEN INVITED TO PRESENT A TALK AT THE GRAND ROUNDS: CHEO HUMPHREYS NEUROSCIENCE DAY IN OTTAWA, CANADA ON WEDNESDAY JANUARY 15TH. THIS TALK IS TITLED, MUTATION-SPECIFIC PRECISION THERAPY: THE COL6 RELATED DYSTROPHIES AND BEYOND. DR. BONNEMANN WILL DEPART FROM THE WASHINGTON, DC AREA ON THURSDAY JANUARY 9TH AND WILL ARRIVE IN QATAR ON SATURDAY JANUARY 11TH. HE WILL DEPART FROM QATAR ON TUESDAY JANUARY 14TH AND ARRIVE IN OTTAWA ON WEDNESDAY JANUARY 15TH. DR. BONNEMANN WILL DEPART FROM OTTAWA AND ARRIVE HOME TO THE WASHINGTON DC AREA ON THURSDAY JANUARY 16TH. WEILL-CORNELL MEDICINE - QATAR WILL COVER ECONOMY CLASS AIRFARE FROM WASHINGTON DC TO QATAR AND FROM QATAR TO OTTAWA. THERE IS NO REGISTRATION FEE FOR INVITED SPEAKERS. DR. BONNEMANN WILL STAY AT THE PREMIER INN DOHA EDUCATION CITY HOTEL, WHICH WAS BOOKED BY THE MEETING ORGANIZER, FROM JANUARY 11TH - JANUARY 13TH. CHEO CHILDREN'S HOSPITAL OF EASTERN ONTARIO WILL COVER ECONOMY CLASS AIRFARE ONE WAY FROM OTTAWA TO WASHINGTON, DC. NO LODGING IS NEEDED ON WEDNESDAY JANUARY 15TH AS DR. BONNEMANN WILL BE STAYING WITH FRIENDS. CONFIRMED WITH THE SPONSOR THAT NO HONORARIUM WILL BE PROVIDED AND THAT NO FEDERAL FUNDS WILL BE USED TO SUPPORT THIS TRAVEL. ALL OTHER NON-FEDERAL PARTICIPANTS WILL BE PROVIDED WITH THE SAME ACCOMMODATIONS. APPROVED ODA'S ARE UPLOADED WITH THE TRAVEL DOCUMENTATION. TRAVELER COMPLETED THE HTSOS FOREIGN TRAVEL TRAINING ON SEPTEMBER 18, 2018.</t>
  </si>
  <si>
    <t>DOHA, , QAT</t>
  </si>
  <si>
    <t>CHILDRENS HOSPITAL OF EASTERN</t>
  </si>
  <si>
    <t>01/09/2020 -01/16/2020</t>
  </si>
  <si>
    <t>DR. BONNEMANN HAS BEEN INVITED AS A KEYNOTE SPEAKER TO GIVE A LECTURE AT THE MDUK OXFORD NEUROMUSCULAR CENTRE¿S FIRST ANNUAL MEETING ON FEBRUARY 12TH AND TO SERVE AS A MEMBER OF THE FIRST SCIENTIFIC ADVISORY BOARD MEETING FOR THE MDUK OXFORD NEUROMUSCULAR CENTRE ON FEBRUARY 13TH IN LONDON, GRB. TALK ENTITLED: MUTATION-SPECIFIC PRECISION THERAPY: THE COL6 RELATED DYSTROPHIES AND BEYOND. TRAVELER WILL DEPART FROM IAD ON FEBRUARY 11TH AND ARRIVE IN LONDON THE SAME DAY. TRAVELER WILL DEPART FROM LONDON ON FEBRUARY 13TH AND ARRIVE IN NEW YORK, WHERE HIS SECOND RESIDENCE IS LOCATED, ON THE SAME DAY. SPONSOR WILL PAY IN-KIND FOR AIRFARE, GROUND TRANSPORTATION FROM AIRPORT TO HOTEL, MEALS, AND LODGING AT THE PARKLANDS HOTEL B AND B WITH AN ESTIMATED COST OF 74.50 GBP PER NIGHT WHICH EQUATES TO APPROXIMATELY 97.95USD PER NIGHT. REGISTRATION IS FREE FOR ALL ATTENDEES. CONFIRMED WITH THE SPONSOR THAT NO HONORARIUM WILL BE GIVEN, AND NO FEDERAL FUNDS WILL BE USED TO SUPPORT THIS TRAVEL. TRAVEL APPROVALS: SPARC, EXCEPTION MEMO AND ODA¿S, HTSOS, AND SUPERVISOR DR. FISCHBECK.</t>
  </si>
  <si>
    <t>LONDON, , GBR</t>
  </si>
  <si>
    <t>UNIVERSITY OF OXFORD</t>
  </si>
  <si>
    <t>02/11/2020 -02/13/2020</t>
  </si>
  <si>
    <t xml:space="preserve">BORITZ, ELI </t>
  </si>
  <si>
    <t>DR. ELI BORITZ IS INVITED TO ATTEND THE REVIEW GRANT APPLICATIONS FOR THE AMFAR, THE FOUNDATION FOR AIDS RESEARCH, JANUARY 16, 2020, NEW YORK, NY.  
SPONSOR WILL PROVIDE IN-KIND ROUND-TRIP COACH RAIL SERVICE, LODGING, AND SOME MEALS.</t>
  </si>
  <si>
    <t>FOUNDATION FOR AIDS RESEARCH</t>
  </si>
  <si>
    <t>BOSHOFF, HELENA I</t>
  </si>
  <si>
    <t>DR. BOSHOFF WILL ATTEND AND SPEAK AT THE INDIA - EMBO SYMPOSIUM IN NEW DELHI, INDIA FROM FEBRUARY 11 - 15, 2020. SHE WILL PARTICIPATE IN THE "MYCOBACTERIAL HETEROGENEITY AND HOST TISSUE TROPISM" TO BE HELD IN THE NII AND ICGEB. SHE WILL DEPART ON FEBRUARY 8 AND WILL ARRIVE ON FEBRUARY 10TH AT 1:15 AM. THIS WILL ALLOW HER TO ADJUST TO THE TIME CHANGE AND PREPARE FOR THE MEETING ON THE 11TH. IN COMPLIANCE WITH FEDERAL REGULATION, NO HONORARIUM WILL BE PROVIDED AND NO FEDERAL FUNDS ARE BEING USED. TRAVEL EXPENSES ARE DERIVED FROM INDIA-EMBO SYMPOSIA FUND. THE SPONSOR WILL PROVIDE THE FOLLOWING IN-KIND: LODGING FROM 2/11 - 2/15, SOME MEALS AS NOTATED, AND THE REGISTRATION FEE WAS WAIVED FOR SPEAKERS. HER LODGING CONFIRMATION WILL BE PROVIDED JUST BEFORE THE TRAVEL START AND WILL BE UPLOADED THEN. SHE WILL REQUIRE A DAY OF LODGING AND THAT WILL BE PROVIDED SOON ONCE THE ORGANIZERS ARE ABLE TO HELP HER BOOK THE ROOM (NOT PROVIDED IN-KIND). DR. BOSHOFF HAS BEEN IN COMMUNICATION TRYING TO BOOK IT AND THE CONFIRMATION WILL BE UPLOADED WHEN RECEIVED. THE ODA WILL BE PROVIDED WHEN GIVEN BACK FROM THE OE. IT HAS BEEN WITH THEIR OFFICE SINCE 1/6/20.</t>
  </si>
  <si>
    <t>NEW DELHI, , IND</t>
  </si>
  <si>
    <t>NATIONAL INSTITUTE OF IMMUNOLO</t>
  </si>
  <si>
    <t>02/08/2020 -02/16/2020</t>
  </si>
  <si>
    <t>BOYCE, ALISON M</t>
  </si>
  <si>
    <t>I AM REQUESTING TO ATTEND SEMINAR SERIES ?¿¿FIBROUS DYSPLASIA?¿¿ BEING HELD IN TARRYTOWN, NY FROM OCTOBER 10, 2019.  THIS SEMINAR SERIES WILL ALLOW ME TO TEACH THE MOST RECENT ADVANCES IN FIBROUS DYSPLASIA AND AFFORD ME THE OPPORTUNITY TO INTERACT AND POSSIBLY COLLABORATE WITH SOME OF THE LEADING SCIENTIST IN THE FIELD.</t>
  </si>
  <si>
    <t>TARRYTOWN, NY, US</t>
  </si>
  <si>
    <t>REGENERON PHARMACEUTICALS</t>
  </si>
  <si>
    <t>10/09/2019 -10/10/2019</t>
  </si>
  <si>
    <t>I WAS INVITED TO PRESENT AT THE 2019/2020 ENDOCRINE GRAND ROUNDS PROGRAM ON WEDNESDAY, NOVEMBER 13, 2019 IN NASHVILLE, TN AT VANDERBILT UNIVERSITY.</t>
  </si>
  <si>
    <t>11/12/2019 -11/13/2019</t>
  </si>
  <si>
    <t>DR. BOYCE HAS BEEN INVITED TO SPEAK AT THE UNIVERSITY OF ROCHESTER GROUND ROUNDS ON FEBRUARY 14, 2019 IN ROCHESTER, NY.</t>
  </si>
  <si>
    <t>ROCHESTER, NY, US</t>
  </si>
  <si>
    <t>UNIVERSITY OF ROCHESTER MEDICA</t>
  </si>
  <si>
    <t>02/13/2020 -02/14/2020</t>
  </si>
  <si>
    <t>DR. BOYCE WAS INVITED TO SPEAK AT THE CANADIAN PEDIATRIC BONE HEALTH WORKING GROUP. FEB 19 - 20, 2020 IN WINNIPEG CANADA.</t>
  </si>
  <si>
    <t>WINNIPEG, , CAN</t>
  </si>
  <si>
    <t>02/19/2020 -02/20/2020</t>
  </si>
  <si>
    <t>BREEN, JOSEPH J</t>
  </si>
  <si>
    <t>DR. JOSEPH BREEN, BIB SECTION CHIEF, A FEDERAL EMPLOYEE IS TRAVELING TO OSLO, NORWAY FROM NOVEMBER 23-27, 2019 ON A SPONSORED TRAVEL ORGANIZED BY THE NORWEGIAN ME-ASSOCIATION TO ATTEND THE 2019 NORWEGIAN RESEARCH CONFERENCE ON ME-CFS. PURPOSE - DR. BREEN WILL PRESENT A TALK AT THE NORWEGIAN ME-ASSOCIATION MEETING ON 11/25 ABOUT NIH'S ME-CFS ACTIVITIES ON BEHALF OF THE NIH ME-CFS GROUP. GIVING THE TALK IN PLACE OF NINDS, WHO LEADS THE WORKING GROUP BUT HAS A SCHEDULING CONFLICT. WILL ALSO HAVE A SHORT TALK IN AN ME PATIENT FORUM BY THE SAME ORGANIZATION ON 11.26.19. THIS IS SPONSORED TRAVEL, NIAID WILL PAY FOR MY TRAVEL TO/FROM AIRPORT AND NORWEGIAN ME-ASSOCIATION WILL PAY FOR TRAVEL AND LODGING, AND FOOD IN-KIND FOR CONFERENCE SPEAKING ROLE.
TRAVELER COMPLETED THE HTSOS TRAINING ON 10.09.2019. TRAVELER HAS NOT AND WILL NOT HAVE SPENT MORE THAN 45 DAYS IN DESIGNATED HTSOS-FACT-MANDATORY COUNTRIES WITHIN THE CALENDAR YEAR. NTPS CONFERENCE NIAID/APPROVAL, HTSOS TRAINING CERTIFICATE AND MEETING AGENDA IS ATTACHED. I CANNOT FIND THE CONFERENCE IN THE CGE DROPDOWN. SPONSOR WILL PROVIDE IN-KIND THE AIRFARE/GROUND TRANSPORTATION, HOTEL/LODGING AND FOOD - SPONSORED INVITATION LETTER IS ATTACHED. SPONSOR WILL PROVIDE BREAKFAST, LUNCH, AND DINNER ON NOVEMBER 25-26.</t>
  </si>
  <si>
    <t>NORWEGIAN ME ASSOCIATION</t>
  </si>
  <si>
    <t>RESEARCH FELLOW</t>
  </si>
  <si>
    <t>11/23/2019 -11/27/2019</t>
  </si>
  <si>
    <t>BRENCHLEY, JASON M</t>
  </si>
  <si>
    <t>**SPONSORED**JASON BRENCHLEY HAS BEEN INVITED TO BE A KEYNOTE SPEAKER IN THE MISTRAL KICK-OFF MEETING IN BARCELONA, SPAIN. THE SPONSOR WILL BE PROVIDE LODGING, FLIGHT, TAXIS AND SOME MEALS. NIH WILL PAY FOR ALL OTHER EXPENSES. THE MEETING DATES ARE 2/12-2/13. HIS TRAVEL DATES ARE FROM 2/10-2/14. HTSOS TRAINING IS ATTACHED. APPROVED ODA ATTACHED. STILL WAITING ON ITINERARY AND LODGING CONFIRMATIONS FROM SPONSOR.  CONFERENCE APPROVED 1/3/2020 #9115.</t>
  </si>
  <si>
    <t>IRSICAIXA</t>
  </si>
  <si>
    <t>02/10/2020 -02/14/2020</t>
  </si>
  <si>
    <t>BREWER, CARMEN C</t>
  </si>
  <si>
    <t>PRESENT SEMINAR ON 11/1/2019, ATTEND AND PARTICIPATE IN RUSH UNIVERSITY AU.D. ADVISORY BOARD (ACADEMIC ADVISORY BOARD FOR DOCTOR OF AUDIOLOGY PROGRAM).  NON DUTY DAYS - ON NOVEMBER 1 AND 2,  DR. BREWER WILL PAY LODGING EXPENSES.</t>
  </si>
  <si>
    <t>RUSH UNIVERSITY MEDICAL CENTER</t>
  </si>
  <si>
    <t>AUDIOLOGIST</t>
  </si>
  <si>
    <t>11/01/2019 -11/05/2019</t>
  </si>
  <si>
    <t>TRAVELER WILL BE PARTICIPATING IN AND ATTENDING THE EDITORIAL BOARD MEETING FOR SCIENTIFIC JOURNAL EAR AND HEARING, ATTEND AAS SCIENTIFIC MEETING AND PRESENT A SCIENTIFIC POSTER ENTITLED, AUDITORY PHENOTYPE OF SPINOCEREBELLAR ATAXIA TYPE 7, IN SCOTTSDALE, AZ, MARCH 3 ¿ 7, 2020. THE SPONSOR WILL COVER 2 NIGHTS OF LODGING AT THE ANNUAL MEETING HOTEL EMBASSY SUITES BY HILTON SCOTTSDALE RESORT. FURTHERMORE, THE TRAVELER WILL BE SHARING THE ROOM WITH ANOTHER BOARD MEMBER AND IS ELIGIBLE FOR ANOTHER 2 NIGHTS OF SPONSORED LODGING. THEREBY GIVING HER A TOTAL OF 4 NIGHTS OF LODGING PAID BY THE SPONSOR. SEE ETHICS APPROVAL EMAIL AS WELL AS APPROVE ETHICS DOCUMENTS. SHE WILL ALSO RECEIVE LUNCH IN-KIND MARCH 4, 2020 AS WELL AS ROUND-TRIP COACH AIRFARE. NO HONORARIUM WILL BE GIVEN TO THE TRAVELER AND NO FEDERAL FUNDS WILL BE USED BY THIS ORGANIZATION EVENT. REGISTRATION PAID THROUGH POTS SYSTEM.</t>
  </si>
  <si>
    <t>SCOTTSDALE, AZ, US</t>
  </si>
  <si>
    <t>AMERICAN AUDITORY SOCIETY</t>
  </si>
  <si>
    <t>03/03/2020 -03/07/2020</t>
  </si>
  <si>
    <t>BROGNARD, JOHN F</t>
  </si>
  <si>
    <t>DR. BROGNARD HAS BEEN INVITED BY NOEL WARFEL AT THE UNIVERSITY OF ARIZONA CANCER CENTER IN TUCSON, ARIZONA TO GIVE A SEMINAR IN THE DEPT. OF CELLULAR AND MOLECULAR MEDICINE AS PART OF THE CMM COMBINED SEMINAR SERIES ON OCTOBER 3 AND MEET WITH INVESTIGATORS AND STUDENTS ON OCTOBER 4TH. TRAVELER IS REQUESTING APPROVAL OF ACTUAL SUBSISTENCE FOR SPONSORED IN-KIND LODGING VALUED AT $129 WHICH IS 137% OF GOVERNMENT ALLOWANCE OF $94.  THIS % FALLS WITHIN THE 300% THRESHOLD ALLOWED BY FTR.  THE SPONSOR HAS NOTED THAT ALL OTHER NON-FEDERAL SPEAKERS ARE PROVIDED SAME ACCOMMODATION.</t>
  </si>
  <si>
    <t>TUCSON, AZ, US</t>
  </si>
  <si>
    <t>UNIVERSITY OF ARIZONA TUCSON</t>
  </si>
  <si>
    <t>BIOLOGIST</t>
  </si>
  <si>
    <t>10/02/2019 -10/06/2019</t>
  </si>
  <si>
    <t>BROSH, ROBERT M</t>
  </si>
  <si>
    <t>UPLOADED EMAIL FROM SPONSOR WITH DETAILS ABOUT WHAT IS INCLUDED IN THE WAIVED REGISTRATION. REMOVED LODGING COSTS AND TAXES.
TRAVELER HAS BEEN INVITED TO BE A KEYNOTE SPEAKER AT THE ?¿¿4TH INTERNATIONAL CONFERENCE ON MOLECULAR BIOLOGY &amp; NUCLEIC ACIDS?¿¿ BEING HELD IN CHICAGO, IL OCT. 7-8, 2019. SPONSOR IS WAIVING THE REGISTRATION FEE OF $799 WHICH INCLUDES LUNCH. 2 NIGHTS OF ACCOMMODATIONS WILL BE PROVIDED IN KIND AT $120/NIGHTLY. NO US FEDERAL ARE BEING USED AND NO HONORARIUM IS BEING OFFERED. TRAVELER HAS ALSO BEEN INVITED TO PRESENT A SEMINAR IN THE DEPARTMENT OF MICROBIOLOGY-IMMUNOLOGY AT NORTHWESTERN UNIVERSITY ON OCT. 9, 2019. SPONSOR WILL PAY FOR LODGING IN KIND FOR OCT 8, 2019 AND WILL PAY FOR DINNER IN KIND ON OCT. 8TH AND LUNCH IN KIND ON OCT. 9. NO US FEDERAL FUNDS ARE BEING USED AND NO HONORARIUM IS BEING OFFERED. NIH WILL PAY FOR MEALS NOT COVERED BY SPONSORS, POV MILES, PARKING AT BWI, TAXI'S WHILE IN CHICAGO, IL, TMC AND TAV FEES.</t>
  </si>
  <si>
    <t>CONFERENCE SERIES LLC LONDON E</t>
  </si>
  <si>
    <t>10/06/2019 -10/09/2019</t>
  </si>
  <si>
    <t>BROTMAN, MELISSA A</t>
  </si>
  <si>
    <t>THE EVENTS IN THIS TA WERE APPROVED AS A NON-NIMH HOSTED CONFERENCE OR MEETING BY THE OFFICE OF FINANCIAL MANAGEMENT ON 9/11/19.
PARTICIPATE IN PANEL DISCUSSION AT THE HARVARD TECHNOLOGY IN PSYCHIATRY SUMMIT.</t>
  </si>
  <si>
    <t>MCLEAN HOSPITAL</t>
  </si>
  <si>
    <t>10/27/2019 -10/29/2019</t>
  </si>
  <si>
    <t xml:space="preserve">BROWNELL, ISAAC </t>
  </si>
  <si>
    <t>DR. BROWNELL WILL BE PRESENTING ON "GENERATING MERKEL CELL POLYOMAVIRUS-REACTIVE T CELLS FROM HEALTHY DONORS FOR ADOPTIVE IMMUNOTHERAPY" AS WELL AS ATTENDING THE US AVELUMAB MERKEL CELL CARCINOMA (MCC) ADVISORY BOARD AT THE 1ST INTERNATIONAL SYMPOSIUM ON MERKEL CELL CARCINOMA ON 10/21/19 - 10/23/19 AT THE MOFFITT CANCER CENTER IN TAMPA, FL.</t>
  </si>
  <si>
    <t>MOFFITT CANCER CENTER TAMPA FL</t>
  </si>
  <si>
    <t>DR. BROWNELL WAS INVITED TO TALK AT THE LAS VEGAS DERMATOLOGY CUTANEOUS MALIGNANCIES FORUM ON 11/6/19 IN LAS VEGAS, NV.</t>
  </si>
  <si>
    <t>LAS VEGAS, NV, US</t>
  </si>
  <si>
    <t>HEMEDICUS PARSIPPANY NJ</t>
  </si>
  <si>
    <t>11/05/2019 -11/07/2019</t>
  </si>
  <si>
    <t>DR. BROWNELL HAS BEEN INVITED TO SPEAK DURING THE IMMUNE THERAPIES IN LOW INCIDENCE CANCERS SESSION AT THE ASCO-SITC CLINICAL IMMUNO-ONCOLOGY SYMPOSIUM IN ORLANDO, FL ON 2-6-20 - 2-8-20.</t>
  </si>
  <si>
    <t>02/06/2020 -02/08/2020</t>
  </si>
  <si>
    <t>BROWN, KEVIN M</t>
  </si>
  <si>
    <t>{KBR-10570-8010059} TRAVELER WILL BE PARTICIPATING AND PROVIDING PEER REVIEW OF THE AMERICAN CANCER SOCIETIES (ACS) TUMOR BIOLOGY &amp; GENOMICS GRANT PROPOSALS MEETING IN ATLANTA, GEORGIA FROM 01/27-01/28/2020.  ACS WILL COVER ROUNDTRIP ECONOMY AIRFARE, ROUNDTRIP GROUND TRANSPORTATION TO AND FROM HOTEL/AIRPORT, LODGING FOR 1 NIGHT, DINNER ON 01/27 AND LUNCH ON 01/28.  A CONTINENTAL BREAKFAST WILL BE PROVIDED ON 01/28- THIS WILL BE AT NIH EXPENSE DUE TO IT BEING CONTINENTAL.  THERE IS NO REGISTRATION INVOLVED WITH THIS TRAVEL AND THERE IS NOT AN AGENDA.</t>
  </si>
  <si>
    <t>AMERICAN CANCER SOCIETY ATLANT</t>
  </si>
  <si>
    <t>01/27/2020 -01/28/2020</t>
  </si>
  <si>
    <t>BROWN, REBECCA J</t>
  </si>
  <si>
    <t>TRAVELER IS INVITED TO SPEAK AT OBESITY WEEK 2019 IN LAS VEGAS, NV ON NOVEMBER 3-7, 2019. THE SPONSOR HAS OFFERED TWO NIGHTS OF LODGING IN-KIND AT THE MANDALAY BAY HOTEL (NOVEMBER 4 AND 5) AT $219(PLUS TAX) P/N AT APPROXIMATELY 215% OVER THE GOVERNMENT ALLOWED RATE (NO AEA IS REQUIRED). THE TRAVELER WILL THEN LODGE AT THE MANDALAY BAY HOTEL ON NOVEMBER 6 AT $219 (PLUS TAX) P/N AT APPROXIMATELY 215% OVER THE GOVERNMENT ALLOWED (PLEASE SEE ATTACHED AEA). THE REGISTRATION FEE OF $870 HAS BEEN WAIVED BY THE SPONSOR. ALL SERVICES PROVIDED BY THE SPONSOR ARE COMPARABLE IN VALUE TO THAT OFFERED OR PROVIDED TO OTHER INVITED PARTICIPANTS.</t>
  </si>
  <si>
    <t>OBESITY SOCIETY</t>
  </si>
  <si>
    <t>11/04/2019 -11/07/2019</t>
  </si>
  <si>
    <t>BROWN, THOMAS W</t>
  </si>
  <si>
    <t>AS THE STUDY COORDINATOR,THOMAS BROWN WILL BE ATTENDING THE NATRON MEETING FOR BENRALIUMAB FOR THE HES TRIAL BEING HELD IN HOUSTON, TX JANUARY 30-31, 2020. ODA HAS NOT BEEN APPROVED BY ETHICS YET.</t>
  </si>
  <si>
    <t>ASTRAZENECA CAMBRIDGE UK</t>
  </si>
  <si>
    <t>01/29/2020 -01/31/2020</t>
  </si>
  <si>
    <t>BUCK, CHRISTOPHER B</t>
  </si>
  <si>
    <t>DR. BUCK HAS BEEN INVITED TO SPEAK AT THE AACR SPECIAL CONFERENCE ON THE MICROBIOME AND VIRUSES 02.21 - 02.24.20 IN ORLANDO, FL. SPONSOR PROVIDING LODGING AND REGISTRATION FEE (INCLUDES SOME MEALS). FLIGHTS PAID BY TRAVELER PERSONALLY,  HOTEL RATE DOES NOT INCLUDE BREAKFAST. TRAVELER REQUESTING APPROVAL OF ACTUAL SUBSISTENCE FOR SPONSORED IN-KIND TRAVEL VALUED AT USD234 PER NIGHT. THIS RATE IS 152 PER CENT OF THE GOVERNMENT ALLOWED RATE OF USD153 PER NIGHT. THIS FALLS WITHIN THE 300 PER CENT THRESHOLD ALLOWED BY THE FTR.</t>
  </si>
  <si>
    <t>AMERICAN ASSOCIATION FOR CANCE</t>
  </si>
  <si>
    <t>02/21/2020 -02/24/2020</t>
  </si>
  <si>
    <t>BUDHU, ANURADHA S</t>
  </si>
  <si>
    <t>DR. BUDHU HAS BEEN INVITED TO ATTEND THE FIBROLAMELLAR CANCER FOUNDATION SCIENTIFIC SUMMIT 11.05.19 - 11.07.19, GREENWICH, CT. NO REG/MEETING FEES, SPONSOR PROVIDING IN-KIND ROUNDTRIP AIRFARE, GROUND TRANSFERS BETWEEN LOCAL AIRPORT/HOTEL ON ARR/DEP DAYS, 2NIGHTS LODGING AT CONFERENCE HOTEL (BLOCK BOOKING) AND MEALS TO INCLUDE DINNER 11.05.19, BREAKFAST, LUNCH AND DINNER ON 11.06.19 AND BREAKFAST ONLY ON 11.07.19. TRAVELER REQUESTING APPROVAL OF ACTUAL SUBSISTENCE FOR SPONSORED IN-KIND TRAVEL VALUED AT USD179 PER NIGHT. THIS RATE IS 138PER CENT OF THE GOVERNMENT ALLOWED AMOUNT OF USD129 PER NIGHT. THIS FALLS WITHIN THE 300 PER CENT THRESHOLD ALLOWED BY THE FTR.</t>
  </si>
  <si>
    <t>GREENWICH, CT, US</t>
  </si>
  <si>
    <t>FIBROLAMELLAR CANCER FOUNDATIO</t>
  </si>
  <si>
    <t>BULEA, THOMAS C</t>
  </si>
  <si>
    <t>ATTENDING SPONSORED FOREIGN TRAVEL TO PARTICIPATE IN THE 1ST REHABILITATION ENGINEERING FOR NEUROLOGICAL DISORDERS WORLDWIDE WORKSHOP AT THE KOREA ADVANCED INSTITUTE OF SCIENCE AND TECHNOLOGY. GOING TO DAEJEON, KOREA</t>
  </si>
  <si>
    <t>TAEJON, , KOR</t>
  </si>
  <si>
    <t>KOREA ADVANCED INSTITUTE OF SC</t>
  </si>
  <si>
    <t>11/16/2019 -11/21/2019</t>
  </si>
  <si>
    <t>BURGESS, HAROLD A</t>
  </si>
  <si>
    <t>11.06.19 - 11.08.19. STONY BROOK, NY. PRESENT A SEMINAR TO THE DEPARTMENT OF NEUROBIOLOGY AND BEHAVIOR, STONY BROOK UNIVERSITY, ON NOVEMBER 7, 2019 AND MEET WITH FACULTY MEMBERS AND GRADUATE STUDENTS. TITLE OF THE SEMINAR IS- IF, WHEN AND HOW - NEURONAL CIRCUITS FOR FAST DECISIONS IN ZEBRAFISH. THE SPONSOR, DEPARTMENT OF NEUROBIOLOGY AND BEHAVIOR, STONY BROOK UNIVERSITY, IS PROVIDING AIR AND GROUND TRANSPORTATION, TWO NIGHTS LODGING AND TAXES, LUNCH AND DINNER ON 11/7/19 IN-KIND. SPONSOR LETTER HAS LODGING COST OF $139 PER NIGHT AND HOTEL CONFIRMATION HAS $131 PER NIGHT. BROKE OUT TAXES FROM AMOUNT ON SPONSOR LETTER TO BE $16 IN TAXES TOTAL.</t>
  </si>
  <si>
    <t>BURGESS, SHAWN M</t>
  </si>
  <si>
    <t>ON THIS FOREIGN SPONSORED TRAVEL THE FOLLOWING WILL BE PROVIDED IN-KIND:  ROUNDTRIP AIRFARE-$935 AND THREE NIGHTS OF LODGING-$217.75 (TOTAL). LODGING INCLUDES BREAKFAST.  SPONSOR IS ALSO PROVIDING LUNCHES ON 10/3 AND 10/4. THERE IS NO REGISTRATION FOR THESE SEMINARS. OTHER INVITED GUESTS ARE RECEIVING SIMILAR BENEFITS.  NHGRI PAYS OTHER EXPENSES.  ROUNDTRIP TAXI TO/FROM RESIDENCE ESTIMATED-$180; ROUNDTRIP TAXI TO/FROM AIRPORT IN MEXICO ESTIMATED-$200; INTERNET FEES ESTIMATED-$60 FOR WORK RELATED BUSINESS AND MISC. EXPENSE-$100 FOR UNFORESEEN ISSUES THAT MAY OCCUR. HOTEL STATE EXEMPTIONS DO NOT APPLY TO THIS FOREIGN TRAVEL.</t>
  </si>
  <si>
    <t>QUERETARO, , MEX</t>
  </si>
  <si>
    <t>NATIONAL UNIVERSITY OF MEXICO</t>
  </si>
  <si>
    <t>INVESTIGATOR-TT</t>
  </si>
  <si>
    <t>10/02/2019 -10/05/2019</t>
  </si>
  <si>
    <t>FOR THIS DOMESTIC SPONSORED TRAVEL, THE FOLLOWING EXPENSES ARE PROVIDED IN KIND. ROUNDTRIP AIRFARE-$166.61; 2 NIGHTS LODGING-$119/NIGHT + TAX AND LUNCH ON 01/22. TRAVELER DEPARTS AND ARRIVES IN TDY ON 01/21. THERE IS NO REGISTRATION FEE FOR THIS MEETING. OTHER INVITED GUESTS ARE RECEIVING SIMILAR BENEFITS.OMEGA WAS NOT USED FOR LODGING OR AIRFARE AS THEY HAVE BEEN PROVIDED IN-KIND, THEREFORE A COST COMPARISON IS ALSO NOT REQUIRED. NHGRI PAYS ALL OTHER EXPENSES: ESTIMATED EXPENSES ADDED, BAG FEES-$60.00, ROUNDTRIP TAXI TO/FROM RESIDENCE ESTIMATED-$150; RT TAXI TO/FROM BOS AIRPORT ESTIMATED-$150; MA IS A HOTEL TAX-EXEMPT STATE, BUT DOES NOT APPLY TO THIS TRAVEL.</t>
  </si>
  <si>
    <t>HARVARD BOSTON</t>
  </si>
  <si>
    <t>01/21/2020 -01/23/2020</t>
  </si>
  <si>
    <t>BURKLOW, THOMAS R</t>
  </si>
  <si>
    <t>CONFERENCE SPONSORED AND APPROVED BY OFM</t>
  </si>
  <si>
    <t>NEW ORLEANS, LA, US</t>
  </si>
  <si>
    <t>AMERICAN ACADEMY OF PEDIATRICS</t>
  </si>
  <si>
    <t>10/25/2019 -10/29/2019</t>
  </si>
  <si>
    <t xml:space="preserve">BYRD, R ANDREW </t>
  </si>
  <si>
    <t>DR. BYRD WILL ATTEND THE WWPDB ADVISORY MEETING AT THE OSAKA UNIVERSITY ON 10/18/2019 IN OSAKA, JAPAN. HE WILL THEN ATTEND THE INTERNATIONAL SYMPOSIUM ON DIFFRACTION STRUCTURAL BIOLOGY 2019 AT THE OSAKA UNIVERSITY IN OSAKA, JAPAN, ON 10/19/19. THE INTERNATIONAL SOCIETY OF MAGNETIC RESONANCE (ISMAR) WILL PROVIDE HIS AIRFARE AND THE WWWPDBJ WILL COVER HIS HOTEL AND GROUND TRANSPORTATION IN JAPAN. FTR:NCI-RITM0189712</t>
  </si>
  <si>
    <t>PROTEIN DATA BANK IN EUROPE</t>
  </si>
  <si>
    <t>10/16/2019 -10/20/2019</t>
  </si>
  <si>
    <t xml:space="preserve">CALVO, ERIC </t>
  </si>
  <si>
    <t>WWREWRWRW</t>
  </si>
  <si>
    <t>BOSTON UNIVERSITY</t>
  </si>
  <si>
    <t>10/15/2019 -10/16/2019</t>
  </si>
  <si>
    <t>CALVO, KATHERINE R</t>
  </si>
  <si>
    <t>DR. CALVO WILL PARTICIPATE IN A SCIENTIFIC SYMPOSIUM COVERING ADVANCES IN OUR UNDERSTANDING OF THE DISEASE MECHANISMS OF RUNX1 MUTATIONS IN HEMATOLOGIC CANCERS WITH CLINICAL IMPLICATIONS FOR DIAGNOSING AND TREATING PATIENTS.</t>
  </si>
  <si>
    <t>ASPEN, CO, US</t>
  </si>
  <si>
    <t>RUNX1</t>
  </si>
  <si>
    <t>DR. CALVO WILL BE TEACHING AT THE ICCS ANNUAL MEETING IN ATLANTA, GEORGIA FROM 10/4-8/2019</t>
  </si>
  <si>
    <t>INTERNATIONAL CLINICAL CYTOMET</t>
  </si>
  <si>
    <t>10/05/2019 -10/08/2019</t>
  </si>
  <si>
    <t>DR. CALVO IS INVITED TO ATTEND THE UNITED STATES AND CANADIAN ACADEMY OF PATHOLOGY 2020 ANNUAL MEETING AS A FACULTY MEMBER</t>
  </si>
  <si>
    <t>LOS ANGELES, CA, US</t>
  </si>
  <si>
    <t>UNITED STATES AND CANADIAN ACA</t>
  </si>
  <si>
    <t>CALZONE, KATHLEEN A</t>
  </si>
  <si>
    <t>ATTENDING THE ONCOLOGY NURSING SOCIETY GENOMIC ADVISORY BOARD STRATEGIC PLANNING MEETING. ONS WILL PROVIDE ECONOMY AIRFARE TO PITTSBURGH, LODGING AT THE PITTSBURGH AIRPORT MARRIOTT, AND BREAKFAST AND LUNCH ON MARCH 4.</t>
  </si>
  <si>
    <t>PITTSBURGH, PA, US</t>
  </si>
  <si>
    <t>ONCOLOGY NURSING SOCIETY PITTS</t>
  </si>
  <si>
    <t>NURSE SPECIALIST (RESEARCH)</t>
  </si>
  <si>
    <t>03/03/2020 -03/04/2020</t>
  </si>
  <si>
    <t>TO SPEAK AT SEMINAR ON PATIENT EDUCATION IN GENOMIC NURSING AT THE TAMPERE UNIVERSITY OF APPLIED SCIENCES IN TAMPERE, FINLAND. SPONSOR TO PROVIDE ECONOMY AIRFARE, SIX NIGHTS' LODGING AND MEALS AS DEFINED IN ITEMIZED EXPENSES. HOTEL COST INCLUDES BREAKFAST.</t>
  </si>
  <si>
    <t>[OTHER], , FIN</t>
  </si>
  <si>
    <t>TAMPERE UNIVERSITY OF APPLIED</t>
  </si>
  <si>
    <t>03/07/2020 -03/14/2020</t>
  </si>
  <si>
    <t>CAMPBELL, ADRIENNE E</t>
  </si>
  <si>
    <t>DR. ADRIENNE CAMPBELL WILL BE TRAVELING TO LOS ANGELES, CA AT THE UNIVERSITY OF SOUTHERN CALIFORNIA TO COLLABORATE WITH MRI FACULTY AND PRESENT LECTURE FOR THE HI LOW FIELD WORKSHOP ON OCTOBER 12, 2019. THIS IS NOT A CONFERENCE BECAUSE IT MEETS THE FOLLOWING MISSION EXEMPTION: B) SITE AND TECHNICAL ASSISTANCE VISITS OF A SPECIFIC SITE OR SERIES OF SITES TO FULFILL A SPECIFIC PROGRAM?¿¿S OVERSIGHT OR ASSISTANCE REQUIREMENT. DR. CAMPBELL IS TRAVELING TO PRESENT A LECTURE AND DISCUSS PROCEDURES AND RESEARCH AS PART OF A WORKSHOP.  THERE WILL BE NO ANNUAL LEAVE TAKEN AND THIS TRIP WILL REQUIRE TWO NIGHT(S) OF HOTEL ACCOMMODATIONS. SPONSOR WILL COVER ROUNDTRIP AIRFARE AND HOTEL STAY IN LOS ANGELES, CA.</t>
  </si>
  <si>
    <t>UNIVERSITY OF SOUTHERN CALIFOR</t>
  </si>
  <si>
    <t>10/11/2019 -10/13/2019</t>
  </si>
  <si>
    <t>DR. ADRIENNE CAMPBELL WILL TRAVEL FROM BETHESDA, MD USA FOR THE 3DI3 INTERNATIONAL SYMPOSIUM ON 3D IMAGING FOR INTERVENTIONAL CATHETERIZATION IN CHD OCTOBER 18-20, 2019 IN COLUMBUS, OHIO USA AND PRESENT LECTURE ON MRI INTERVENTIONAL CARDIOLOGY PROCEDURES.  SPONSOR IN COLUMBUS, OHIO WILL PROVIDE ROUNDTRIP AIRFARE AND HOTEL IN COLUMBUS. APPROVED ODA AND SUPPORTING DOCUMENTATION ATTACHED. DR. CAMPBELL WILL DEPART COLUMBUS, OH USA ON OCTOBER 21, 2019 AND FROM OCTOBER 21 ?¿¿ 24, 2019 WILL ATTEND THE SCBT-MR ANNUAL MEETING IN DENVER, CO USA. THERE ARE NO REGISTRATION FEES FOR FACULTY ATTENDING THE SCBT-MR ANNUAL MEETING.  OMEGA BOOKED FLIGHTS FROM CMH TO DEN AND HOTEL RESERVATIONS WERE MADE THROUGH THE CONFERENCE SITE DIRECTLY BUT ARE NOT AT PER DIEM RATE AND APPROVED AEA MEMO IS INCLUDED FOR LODGINGS ABOVE PER DIEM.  NO ANNUAL LEAVE IS REQUESTED. CAS INFORMATION IS INCLUDED, APPROVED. OMEGA TRAVEL BOOKED RETURN DEN TO IAD USA.</t>
  </si>
  <si>
    <t>COLUMBUS, OH, US</t>
  </si>
  <si>
    <t>NATIONWIDE CHILDRENS HOSPITAL</t>
  </si>
  <si>
    <t>THIS IS NOT A CONFERENCE BECAUSE IT MEETS THE FOLLOWING MISSION EXEMPTION:  B) SITE AND TECHNICAL ASSISTANCE VISITS OF A SPECIFIC SITE OR SERIES OF SITES TO FULFILL A SPECIFIC PROGRAM¿S OVERSIGHT OR ASSISTANCE REQUIREMENT. DR. ADRIENNE CAMPBELL WILL BE TRAVELING TO NYU LANGONE MEDICAL CENTER, NEW YORK, NY USA ON FEBRUARY 06, 2020 TO COLLABORATE WITH MRI FACULTY AND PRESENT LECTURE ENTITLED:  HOW ADVANCES IN LOW-FIELD MRI COULD GREATLY IMPROVE CARDIAC AND LUNG IMAGING AND OTHER IMAGE-GUIDED PROCEDURES THAT DIAGNOSE AND TREAT DISEASE ON FEBRUARY 07, 2020. DR. CAMPBELL IS TRAVELING TO PRESENT A LECTURE,  DISCUSS PROCEDURES AND RESEARCH AS PART OF A WORKSHOP.  THERE WILL BE NO ANNUAL LEAVE TAKEN AND THIS TRIP WILL BE SPONSORED IN PART BY NYU LANGONE.  NYU LANGONE WILL PROVIDE ROUNDTRIP TRAIN FARE FROM UNION STATION, WASHINGTON DC TO NEW YORK PENN STATION AND ONE NIGHT HOTEL ACCOMMODATION DURING STAY IN NEW YORK, NY USA.</t>
  </si>
  <si>
    <t>NEW YORK UNIVERSITY</t>
  </si>
  <si>
    <t>02/06/2020 -02/07/2020</t>
  </si>
  <si>
    <t>CAPLEN, NATASHA J</t>
  </si>
  <si>
    <t>TO SPEAK AT THE CANCER CELL BIOLOGY SEMINAR SERIES AT WEST VIRGINIA UNIVERSITY. ECONOMY AIRFARE, ONE NIGHT HOTEL AND TRANSPORTATION TO MORGANTOWN SPONSORED</t>
  </si>
  <si>
    <t>MORGANTOWN, WV, US</t>
  </si>
  <si>
    <t>WEST VIRGINIA UNIVERSITY</t>
  </si>
  <si>
    <t>10/29/2019 -10/30/2019</t>
  </si>
  <si>
    <t>1ST RETT NEARBURG FOCUS MEETING TO BE HELD IN VIENNA, AUSTRIA. SPONSOR TO PROVIDE IN-KIND ROUNDTRIP ECONOMY AIRFARE, LODGING AND MEALS. LODGING INCLUDES BREAKFAST. TRAVELER DEPARTS FROM IAD ON 1/18 AND ARRIVES IN AUSTRIA ON 1/19. SHE WILL RETURN HOME AT THE CONCLUSION OF THE MEETING ON 1/22.</t>
  </si>
  <si>
    <t>CHARLES E NEARBURG FOUNDATION</t>
  </si>
  <si>
    <t>01/18/2020 -01/22/2020</t>
  </si>
  <si>
    <t>SPEAKER IN OHIO STATE UNIVERSITY'S MOLECULAR LIFE SCIENCES SEMINAR SERVICES, THE JOINT SEMINAR SERIES OF THE OHIO STATE BIOCHEMISTRY PROGRAM (OSBP) AND THE MOLECULAR, CELLULAR, AND DEVELOPMENTAL BIOLOGY (MCDB) GRADUATE PROGRAM. SPONSOR TO PROVIDE AIRFARE, 2 NIGHTS HOTEL, AND GROUND TRANSPORTATION.</t>
  </si>
  <si>
    <t>OHIO STATE UNIVERSITY</t>
  </si>
  <si>
    <t xml:space="preserve">CARRASQUILLO, YARIMAR </t>
  </si>
  <si>
    <t>DR. YARIMAR CARRASQUILLO IS INVITED TO GIVE A LECTURE TO THE DEPARTMENT OF PSYCHOLOGY AT THE UNIVERSITY OF TORONTO IN MISSISSAUGA, CANADA ON NOVEMBER 7, 2019. THE TITLE OF HER PRESENTATION IS ?¿¿NEURAL MECHANISMS OF PAIN MODULATION IN THE AMYGDALA?¿¿. THE UNIVERSITY OF TORONTO IS PROVIDING FINANCIAL SUPPORT FOR TRAVEL, HOTEL, MEALS, AND GROUND TRANSPORTATION FROM AND TO TORONTO AIRPORT IN-KIND. THIS TRAVEL HAS RECEIVED NIH OFM APPROVAL ON AUGUST 26, 2019. MISSISSAUGA, CANADA IS NOT FOUND FOR ITINERARY LOCATION IN CGE. TORONTO, CANADA IS SELECTED FOR ITINERARY LOCATION SINCE IT IS THE CITY CLOSEST TO MISSISSAUGA WITH PER DIEM RATES AVAILABLE.</t>
  </si>
  <si>
    <t>UNIVERSITY OF TORONTO AT MISSI</t>
  </si>
  <si>
    <t>DR. YARIMAR CARRASQUILLO IS INVITED TO GIVE A SEMINAR IN NEUROBIOLOGY SEMINAR SERIES AT THE UNIVERSITY OF ALABAMA AT BIRMINGHAM ON NOVEMBER 21, 2020. HER SEMINAR IS ENTITLED ?¿¿DIALING PAIN UP AND DOWN IN THE AMYGDALA?¿¿. THIS IS A SPONSORED TRAVEL SINCE THE UNIVERSITY OF ALABAMA AT BIRMINGHAM IS PROVIDING FINANCIAL SUPPORT FOR TRAVEL, HOTEL, AND MEALS IN-KIND. THIS TRAVEL HAS RECEIVED NIH OFM APPROVAL ON AUGUST 21, 2019.</t>
  </si>
  <si>
    <t>BIRMINGHAM, AL, US</t>
  </si>
  <si>
    <t>UNIVERSITY OF ALABAMA AT BIRMI</t>
  </si>
  <si>
    <t>11/20/2019 -11/22/2019</t>
  </si>
  <si>
    <t>DR. YARIMAR CARRASQUILLO IS INVITED TO SPEAK AT THE 58TH ANNUAL MEETING OF THE AMERICAN COLLEGE OF NEUROPSYCHOPHARMACOLOGY (ACNP) TO BE HELD IN ORLANDO, FL ON DECEMBER 8-11, 2019. HER PRESENTATION IS ENTITLED ¿CELL-TYPE-SPECIFIC BIDIRECTIONAL MODULATION OF PAIN-RELATED BEHAVIORS IN THE CENTRAL AMYGDALA¿. THIS IS A SPONSORED TRAVEL SINCE THE SPONSOR WILL PAY FOR REGISTRATION FOR SPEAKERS FOR THE FULL CONFERENCE. THIS TRAVEL HAS RECEIVED NIH OFM APPROVAL ON JULY 3, 2019.</t>
  </si>
  <si>
    <t>12/07/2019 -12/11/2019</t>
  </si>
  <si>
    <t>DR. CARRASQUILLO IS INVITED TO SPEAK AT THE INTERNATIONAL WORKSHOP ON PAIN AND SURVIVAL STRATEGY TO BE HELD IN OKAZAKI, JAPAN FROM JANUARY 7-8, 2020. THE TITLE OF HER PRESENTATION IS ¿CELL-TYPE-SPECIFIC NEURAL CIRCUITS FOR PAIN MODULATION IN THE AMYGDALA¿. THIS TRAVEL HAS RECEIVED NIH OFM APPROVAL ON AUGUST 21, 2019. SHE IS ALSO SPEAKING AT AICHI MEDICAL UNIVERSITY IN AICHI, JAPAN ON JANUARY 8 AND VISITING DR. FUSAO KATO¿S LABORATORY AT JIKEI UNIVERSITY SCHOOL OF MEDICINE IN TOKYO, JAPAN FROM JANUARY 10-11. THE TITLE OF HER PRESENTATION IS ¿DIALING PAIN UP AND DOWN IN THE AMYGDALA¿. THIS TRAVEL HAS RECEIVED NIH OFM APPROVAL ON NOVEMBER 15, 2019. THIS IS SPONSORED TRAVEL SINCE THE SPONSORS PROVIDE 3 NIGHTS OF LODGING, MEALS, AND GROUND TRANSPORTATION IN-KIND. THE PER DIEM RATE FOR OKAZAKI, JAPAN IS NOT AVAILABLE IN CGE. THUS, NAGOYA, JAPAN IS SELECTED FOR ITINERARY LOCATION SINCE NAGOYA IS THE CLOSEST CITY TO OKAZAKI.</t>
  </si>
  <si>
    <t>TOKYO CITY, , JPN</t>
  </si>
  <si>
    <t>AICHI MEDICAL UNIVERSITY</t>
  </si>
  <si>
    <t>01/05/2020 -01/12/2020</t>
  </si>
  <si>
    <t>NATIONAL INSTITUTE FOR PHYSIOL</t>
  </si>
  <si>
    <t>DR. YARIMAR CARRASQUILLO IS INVITED TO SPEAK AT THE 2020 KEYSTONE SYMPOSIA CONFERENCE TO BE HELD IN KEYSTONE, CO ON FEBRUARY 2-5, 2020. HER PRESENTATION WILL BE GIVEN ON FEBRUARY 4 AND ENTITLED ¿NEURAL CIRCUITS OF BIDIRECTIONAL MODULATION OF PAIN IN THE AMYGDALA¿. THIS IS SPONSORED TRAVEL SINCE THE KEYSTONE SYMPOSIA WILL PAY FOR REGISTRATION FOR SPEAKERS FOR THE FULL CONFERENCE IN-KIND AND PROVIDE FINANCIAL SUPPORT FOR 4 NIGHTS OF LODGING, AIRFARE AND GROUND TRANSPORTATION AS REIMBURSEMENT. THIS TRAVEL HAS RECEIVED NIH OFM APPROVAL ON AUGUST 22, 2019.</t>
  </si>
  <si>
    <t>02/02/2020 -02/06/2020</t>
  </si>
  <si>
    <t>CASELLAS, RAFAEL C</t>
  </si>
  <si>
    <t>DR. CASELLAS HAS BEEN INVITED TO SPEAK AT THE "THE 6TH INTERNATIONAL SYMPOSIUM ON 3D GENOMICS" AT THE TSINGHUA UNIVERSITY ON OCTOBER 9-15, 2019.WAIVED REGISTRATION FEE INCLUDES MEALS, LODGING AND AIRFARE. MEALS HAVE BEEN EXTRACTED UNDER "MEALS PROVIDED" UNDER EXPENSES DUE TO THE FACT THAT MEALS ARE INCLUDED IN REGISTRATION.</t>
  </si>
  <si>
    <t>TSINGHUA UNIVERSITY</t>
  </si>
  <si>
    <t>10/09/2019 -10/16/2019</t>
  </si>
  <si>
    <t>DR. CASELLAS HAS BEEN INVITED TO SPEAK AT THE 2019 IMB CONFERENCE ON "CHROMOSOME TERRITORIES &amp; NUCLEAR ARCHITECTURE"-A TRIBUTE TO CHRISTOPHER CREMER IN MAINZ, GERMANY OM OCTOBER 28 THRU NOVEMBER 2, 2019. WAIVED REGISTRATION FEE INCLUDES MEALS AND LODGING. MEALS HAVE BEEN EXTRACTED UNDER "MEALS PROVIDED" UNDER EXPENSES DUE TO THE FACT THAT MEALS ARE INCLUDED IN REGISTRATION.</t>
  </si>
  <si>
    <t>MAINZ, , DEU</t>
  </si>
  <si>
    <t>THE FIRC INSTITUTE OF MOLECULA</t>
  </si>
  <si>
    <t>10/28/2019 -11/02/2019</t>
  </si>
  <si>
    <t>CASEY, WARREN M</t>
  </si>
  <si>
    <t>TRAVELER WILL SERVE AS AN EXPERT TO THE WORKSHOP AND FOLLOW-UP MEETING OF THE INTERNATIONAL COOPERATION ON ALTERNATIVE TEST METHODS, ICATM, OCTOBER 22-23, 2019, EUROPEAN COMMISSION JOINT RESEARCH CENTRE, ISPRA, ITALY. TRAVELER WILL DEPART RDU ON OCTOBER 20, 2019, TO ARRIVE IN ISPRA, ITALY ON OCTOBER 21, 2019, AND RETURN TO RDU ON OCTOBER 24, 2019. THE SPONSOR, THE EUROPEAN COMMISSION JOINT RESEARCH CENTRE, WILL PROVIDE SOME MEALS AND LOCAL GROUND TRANSPORTATION IN KIND. NO REGISTRATION FEE. LODGING BOOKED THROUGH THE MEETING ROOM BLOCK AND IS WITHIN GOVERNMENT PER DIEM IN US DOLLARS. ROUND-TRIP CONTRACT AIRFARE BOOKED THROUGH THE TMC, OMEGA WORLD TRAVEL. EFFICIENT SPENDING APPROVAL OBTAINED ON SEPTEMBER 6, 2019. ETHICS APPROVAL OBTAINED ON AUGUST 23, 2019. TRAVEL ON OFFICIAL GOVERNMENT PASSPORT. VISA NOT REQUIRED FOR ITALY. HTSOS CERTIFICATION OBTAINED ON JUNE 7, 2018. GFE IT TICKET SUBMITTED ON AUGUST 13, 2019. APPENDIX 7 APPROVED ON NOVEMBER 20, 2018, WHICH ALLOWS TRAVELER TO UPGRADE TO COACH PLUS. THIS TRIP WILL BE AUTHORIZED PENDING FUNDS AVAILABILITY.</t>
  </si>
  <si>
    <t>TOXICOLOGIST</t>
  </si>
  <si>
    <t>TRAVELER WILL PARTICIPATE IN THE US ENVIRONMENTAL PROTECTION AGENCY, EPA, OFFICE OF PESTICIDE PROGRAM'S 6-PACK UPDATE AND PATH FORWARD MEETING, DEC 16, 2020, US EPA'S POTOMAC YARDS OFFICE, CRYSTAL CITY, VA. TRAVELER WILL PARTICIPATE, AS AN INVITED MEMBER, IN THE NATIONAL ACADEMIES OF SCIENCES, ENGINEERING, AND MEDICINE COMMITTEE MEETING ON THE ASSESSMENT OF THE CARE AND USE OF DOGS IN RESEARCH AT THE NATIONAL ACADEMIES OFFICES IN WASHINGTON, DC, DEC. 17-18, 2019. THE SPONSOR, THE NATIONAL ACADEMIES OF SCIENCES, ENGINEERING, AND MEDICINE, WILL PROVIDE IN KIND ROUND-TRIP ECONOMY AIRFARE FROM RDU TO DCA ON DEC. 16 AND RETURN TO RDU ON DEC. 18, AND TWO NIGHTS LODGING AT GOVERNMENT PER DIEM. EFFICIENT SPENDING APPROVAL FOR EPA MEETING OBTAINED NOV 25, 2019. EFFICIENT SPENDING APPROVAL FOR HESI ADVISORY BOARD MEETING OBTAINED JAN. 23, 2019. ETHICS APPROVAL OBTAINED NOV. 7, 2019. WASHINGTON, DC IS NOT TAX EXEMPT. THIS TRIP WILL BE AUTHORIZED PENDING FY 2020 FUNDS AVAILABILITY THROUGH A CONTINUING RESOLUTION.</t>
  </si>
  <si>
    <t>WASHINGTON, DC, US</t>
  </si>
  <si>
    <t>NATIONAL ACADEMY OF SCIENCES W</t>
  </si>
  <si>
    <t>12/16/2019 -12/18/2019</t>
  </si>
  <si>
    <t>TRAVELER WILL PROVIDE A LECTURE IN VIBS 645 COURSE TITLED TOXICITY TESTING GUIDELINES, REPLACEMENT OF ANIMAL TESTS WITH ALTERNATIVES, INTERNATIONAL UNIFICATION OF TOXICITY TESTING METHODOLOGIES AND THE ROLE OF THE ORGANIZATION FOR THE ECONOMIC COOPERATION AND DEVELOPMENT, OECD, AND MEET WITH IFT FACULTY AND GRADUATE TRAINEES, AT TEXAS A AND M UNIVERSITY, JAN 27, 2020, COLLEGE STATION, TX. THE SPONSOR, TEXAS A AND M UNIVERSITY, WILL PROVIDE IN KIND ROUND-TRIP ECONOMY AIRFARE FROM RDU TO COLLEGE STATION, TX ON JAN 26, 2020, AND RETURN TO RDU ON JAN 27, 2020, ONE NIGHT'S LODGING AT GOVERNMENT PER DIEM, SOME MEALS AND LOCAL GROUND TRANSPORTATION. EFFICIENT SPENDING APPROVAL WAS OBTAINED ON OCT 22, 2019. ETHICS APPROVAL WAS OBTAINED ON OCT 11, 2019.</t>
  </si>
  <si>
    <t>COLLEGE STATION, TX, US</t>
  </si>
  <si>
    <t>TEXAS AM UNIVERSITY COLLEGE ST</t>
  </si>
  <si>
    <t>01/26/2020 -01/27/2020</t>
  </si>
  <si>
    <t>DR. WARREN CASEY WILL GIVE AN INVITED TALK ON THE US NIEHS NTP PERSPECTIVE OF NEXT-GENERATION RISK ASSESSMENT ON WEDNESDAY, FEB 12, 2020, AT THE 6TH EU-TOXRISK OPEN SYMPOSIUM AND GENERAL ASSEMBLY IN EGMOND AAN ZEE, THE NETHERLANDS. MEETING DATES ARE FEB 11-13, 2020. TRAVELER WILL DEPART RDU ON FEB 9, 2020, AND ARRIVE IN AMSTERDAM, THE NETHERLANDS ON FEB 10, 2020, AND RETURN TO RDU ON FEB 14, 2020. THE SPONSOR, ARTTIC,  WILL PROVIDE THE FOLLOWING IN KIND, ROUND-TRIP ECONOMY AIRFARE, 3 NIGHTS LODGING, SOME MEALS, AND GROUND TRANSPORTATION FROM SCHIPHOL INTL AIRPORT TO MEETING VENUE AND RETURN. RESERVATION AT NH AMSTERDAM SCHIPHOL AIRPORT, FOR FEB 13 MADE BY SPONSOR FOR ALL MEETING TRAVELERS IN NEED OF LODGING THE NIGHT BEFORE DEPARTURE BUT NIEHS IS COVERING THE COST. LODGING RATE, INCLUDING ALL APPLICABLE TAXES AND FEES, WITHIN US GOVERNMENT PER DIEM. NO REGISTRATION FEE. EFFICIENT SPENDING APPROVAL OBTAINED NOV 27, 2019. ETHICS APPROVAL OBTAINED OCT 9, 2019. TRAVEL ON OFFICIAL GOVERNMENT PASSPORT. VISA NOT REQUIRED FOR THE NETHERLANDS. HTSOS CERTIFICATION OBTAINED JUNE 7, 2018. GFE IT TICKET SUBMITTED DEC 13, 2019. APPENDIX 7 APPROVED NOV 20, 2018, WHICH ALLOWS TRAVELER TO UPGRADE TO COACH PLUS FOR ALL LEGS OF TRIP REGARDLESS OF DURATION.</t>
  </si>
  <si>
    <t>[OTHER], , NLD</t>
  </si>
  <si>
    <t>ARTTIC INTERNATIONAL MANAGEMEN</t>
  </si>
  <si>
    <t>CASPI, RACHEL R</t>
  </si>
  <si>
    <t>1) PARTICIPATE IN THE NIH/UPENN GRADUATE PARTNERSHIP PROGRAM IMMUNOLOGY RETREAT IN LANCASTER, PA NOV. 6-7. REG. INCLUDES HOTEL AND MEALS AND IS PAID FOR BY DR. CASPI. THIS IS AN ONGOING OFFICIAL DUTY THAT HAS BEEN APPROVED THROUGH 2026. 2) GIVE A TALK AT THE AMERICAN COLLEGE OF RHEUMATOLOGY (ACR) ANNUAL MEETING IN ATLANTA, GA ON NOV. 8-11.  DR. CASPI IS AN INVITED SPEAKER AND HER REG., HOTEL AND AIRFARE ARE SPONSORED. SPONSOR IS PAYING FOR AIRFARE FROM LANCASTER (HARRISBURG AIRPORT) TO ATLANTA AND RETURNING TO WASH. DC. RENTAL CAR IS REQUESTED SINCE HARRISBURG IS THE CLOSEST AIRPORT TO THE MEETING SITE AND TAXIS WOULD BE MORE EXPENSIVE AND TIME CONSUMING THAN THE RENTAL CAR.</t>
  </si>
  <si>
    <t>LANCASTER, PA, US</t>
  </si>
  <si>
    <t>AMERICAN COLLEGE OF RHEUMATOLO</t>
  </si>
  <si>
    <t>11/06/2019 -11/11/2019</t>
  </si>
  <si>
    <t>PARTICIPATE IN THE SOCIETY FOR LEUKOCYTE BIOLOGY (SLB) MTG. ON NOV. 15-18 IN BOSTON, MA. DR. CASPI IS AN INVITED SPEAKER, SESSION CHAIR AND TABLE LEADER IN THE CAREERS ROUNDTABLE. REG. FEE OF $585 IS COVERED IN-KIND BY SLB. REG. INCLUDES DINNER ON 11/16, BREAKFAST/DINNER ON 11/17 AND BREAKFAST/LUNCH ON 11/18.</t>
  </si>
  <si>
    <t>SOCIETY FOR LEUKOCYTE BIOLOGY</t>
  </si>
  <si>
    <t>11/15/2019 -11/18/2019</t>
  </si>
  <si>
    <t>1) PARTICIPATE IN NEXT GEN IMMUNOLOGY (NGI) CONF. IN TEL AVIV, ISRAEL FEB. 2-5. 2) MEET WITH COLLABORATOR DR. SCHWARTZ AT THE WEIZMANN INST.,  TO DISCUSS AUTOIMMUNE UVEITIS MODEL AND DISCUSS NEUROPROTECTION IN THE EYE WITH A NEW STAFF MEMBER FEB. 6. MEET WITH COLLABORATOR, DR. SREDNI AT BAR ILAN UNIV. TO SUMMARIZE AND ANALYZE DATA ON JOINT PROJECT FEB. 9-12 AND MEET WITH DR. KARIN AT THE RAPPAPORT INST., HAIFA UNIV. TO HELP SET UP THE UVEITIS MOUSE MODEL ON FEB. 13. 3) PARTICIPATE IN THE CORNEA AND OCULAR SURFACE.....GORDON RESEARCH CONF. (GRC) IN CIOCCO, TUSCANY, ITALY FEB. 16-20. ALL COLLABORATOR MEETINGS ARE IN ISRAEL AND ARE SHORT DISTANCES APART. TEL AVIV IS BEING USED FOR PER DIEM LOCATIONS IN ISRAEL BECAUSE IT IS THE ONLY CITY LISTED IN ISRAEL THAT DR. CASPI IS GOING TO AND ALL CITIES ARE WITHIN 30 MILES OF EACH OTHER. GRC IS THE ONLY SPONSORED PART OF THIS TRAVEL. CURRENTLY THEY HAVE PAID $750 IN-KIND TOWARDS THE REG. FEE. GRC MAY PAY MORE BUT WON'T KNOW THE EXACT AMOUNT UNTIL LATER, THEREFORE THIS WILL BE ADJUSTED ON THE VOUCHER. ALTHOUGH THE $750 TOWARDS REG. FEE WAS IN-KIND, GRC HAS A BLANKET WAIVER FROM THE IN-KIND SPONSORED RULE SO ANY OTHER EXPENSES WILL BE FOR REIMBURSEMENT. DR. CASPI WILL FLY FROM ISRAEL TO FLORENCE, ITALY, WHERE SHE WILL STAY FOR ONE NIGHT, FEB. 15. ON FEB. 16, SHE WILL DRIVE A RENTAL CAR FROM FLORENCE TO THE GRC IN TUSCANY, ITALY. SHE WILL USE THE CAR TO DRIVE BACK TO FLORENCE AIRPORT. FLORENCE IS BEING LISTED FOR BOTH PER DIEM LOCATIONS IN ITALY BECAUSE TUSCANY/CIOCCO ARE NOT LISTED AND THEY ARE ONLY 30 MILES APART. REG. FEES FOR BOTH CONFERENCES WERE PAID BY DR. CASPI. REG. FEE FOR GRC INCLUDES LODGING (TOTAL $665) AND MEALS (TOTAL $415). NOTE: THE TRIP PURPOSE IS THE ONLY DROP DOWN WHERE FOREIGN OR CONFERENCE CAN BE CHOSEN, SO FOREIGN WAS CHOSEN. THIS IS BEING SUBMITTED LESS THAN 45 DAYS BECAUSE IT TOOK TIME TO GATHER ALL REQUIRED INFO AND GET CLARIFICATIONS FROM GRC SPONSOR ONCE TRAVEL REQUEST WAS RECEIVED. SEE NOTE IN COMMENTS</t>
  </si>
  <si>
    <t>TEL AVIV, , ISR</t>
  </si>
  <si>
    <t>GORDON RESEARCH CONFERENCES FL</t>
  </si>
  <si>
    <t>01/31/2020 -02/21/2020</t>
  </si>
  <si>
    <t xml:space="preserve">CASSETTI, MARIA-CRISTINA </t>
  </si>
  <si>
    <t>CELL NUMBER 301 755 3258 THIS IS SPONSORED TRAVEL AND THE ORGANIZER IS PAYING FOR AIRFARE AND ONE DINNER DR CRISTINA CASSETTI WILL TRAVEL TO ROME ITALY FROM OCT 4 TO 9 2019 TO THE ATTEND THE NATIONAL INSTITUTE OF INFECTIOUS DISEASE INSTITUTE IN ROME TO COLLECT AN AWARD HTSOS TRAINING THE TRAINING WAS COMPLETED ON JAN 31 2018 TRAVELER HAS NOT AND WILL NOT HAVE SPENT MORE THAN 45 DAYS IN DESIGNATED HTSOS FACT MANDATORY COUNTRIES WITHIN THE CALENDAR YEAR TPS STILL WAITING ON APPROVAL  ANNUAL LEAVE TAKING LEAVE ON OCT 7TH AND 8TH</t>
  </si>
  <si>
    <t>NATIONAL INSTITUTE FOR INFECTI</t>
  </si>
  <si>
    <t>HEALTH SCIENTIST ADMIN</t>
  </si>
  <si>
    <t>10/04/2019 -10/09/2019</t>
  </si>
  <si>
    <t>CAUGHEY, BYRON W</t>
  </si>
  <si>
    <t>DR. BYRON CAUGHEY WILL BE PARTICIPATING IN THE ASPEN INSTITUTE AWARD CEREMONY IN ROME ITALY ON 10-23-19.  HE WILL HAVE A LAYOVER IN STERLING VA DUE TO SPONSOR BOOKING RT IAD-FCO AND IC BOOKING MSO-IAD FLIGHTS.  ROUND TRIP IAD-FCO AIRFARE AND 2 NIGHTS LODGING WILL BE PROVIDED IN-KIND BY THE ASPEN INSTITUTE. NO U.S. FEDERAL FUNDS WILL BE USED BY ANY OF THE SPONSORS FOR OR REIMBURSE TRAVEL EXPENSES AND THAT NO HONORARIUM MAY BE ACCEPTED BY THE EMPLOYEE.  10-24 THROUGH 10-25-19 DR. CAUGHEY WILL BE MEETING AT THE ISTITUTO SUPERIORE DI SANITA WITH THE FOLLOWING COLLEAGUES TO DISCUSS HIS ONGOING COLLABORATIONS AND THE PREPARATION OF RESULTING MANUSCRIPTS ON THE ASSAY OF PRIONS AND ALPHA SYNUCLEIN SEEDS IN NASAL BRUSHINGS AND CEREBROSPINAL FLUID FROM CREUTZFELDT-JAKOB DISEASE PATIENTS COLLABORATING WITH DRS. MAURIZIO POCCHIARI AND ANNA LADOGANA ISS AND PROF. GIANLUIGI ZANUSSO FROM THE UNIV. OF VERONA.  OMEGA IS UNABLE TO BOOK THE LODGING.  DR. CAUGHEY WILL THEN TRAVEL TO BETHESDA MD TO SPEAK AT THE SYMPOSIUM RECOGNIZING THE IMPACT OF REED WICKNER'S DISCOVERY OF YEAST PRIONS 25 YEARS AGO ON OCTOBER 28, 2019.  PENDING CAN TO BE PROVIDED BY NIDDK. HTSOS COMPLETED 03-08-2019. TRAVELER HAS NOT AND WILL NOT HAVE SPENT MORE THAN 45 DAYS IN DESIGNATED HIGH THREAT, HIGH RISK, FACT MANDATORY COUNTRIES WITHIN THE CALENDAR YEAR. LATE JUSTIFICATION-PREPARER WAITED TO BOOK HOTEL FOR FY20 UNTIL 9-2 AND STILL PENDING NIDDK CAN FOR MD PORTION OF TA.
THE REQUIRED DOCUMENTS WERE PREPARED AND FORWARDED TO IAMB PROMPTLY. ADDED CAN 9-12.</t>
  </si>
  <si>
    <t>STERLING, VA, US</t>
  </si>
  <si>
    <t>ASPEN INSTITUTE ITALIA</t>
  </si>
  <si>
    <t>SUPV RESEARCH CHEMIST</t>
  </si>
  <si>
    <t>10/20/2019 -10/29/2019</t>
  </si>
  <si>
    <t>DR. BYRON CAUGHEY HAS BEEN INVITED TO PARTICIPATE IN THE NEURODEGENERATION SEMINAR SERIES IN SAN DIEGO CA ON DECEMBER 3, 2019.  THE SHILEY-MARCOS ALZHEIMER¿S DISEASE RESEARCH CENTER ADRC AT THE UNIVERSITY OF CALIFORNIA SAN DIEGO UCSD.  RT AIRFARE, 2 NIGHTS LODGING, DINNER, AND TAXI FARE WILL BE PROVIDED IN-KIND BY USCD ADRC. NO U.S. FEDERAL FUNDS WILL BE USED BY ANY OF THE SPONSORS FOR OR REIMBURSE TRAVEL EXPENSES AND THAT NO HONORARIUM MAY BE ACCEPTED BY THE EMPLOYEE. LATE JUSTIFICATION- PREPARER SUBMITTED ONCE CGE WAS AVAILABLE.</t>
  </si>
  <si>
    <t>12/02/2019 -12/04/2019</t>
  </si>
  <si>
    <t>DR. BYRON CAUGHEY HAS BEEN INVITED TO PARTICIPATE IN THE INVESTIGATING SYNUCLEIN ASSESSMENT AND WORKSHOP MEETING ON MARCH 2-3, 2020 IN NEW YORK NY.  RT AIRFARE, 2 NIGHTS LODGING, BREAKFAST AND LUNCH, AND TAXI FARE WILL BE PROVIDED IN-KIND BY THE MICHAEL J. FOX FOUNDATION FOR PARKINSON¿S RESEARCH.  NO U.S. FEDERAL FUNDS WILL BE USED BY ANY OF THE SPONSORS FOR OR REIMBURSE TRAVEL EXPENSES AND THAT NO HONORARIUM MAY BE ACCEPTED BY THE EMPLOYEE.</t>
  </si>
  <si>
    <t>CEFALU, WILLIAM T</t>
  </si>
  <si>
    <t>DR. CEFALU WILL BE TRAVELING TO SALERNO, ITALY ON 10/17 - 20/2019 AS AN INVITED SPEAKER AT THE SYMPOSIUM "THE BURDEN OF CHOICE: THE SCIENCE, ETHICS AND ECONOMICS OF RESOURCE ALLOCATION IN HEALTH CARE". THE ITALIAN MEDICAL ASSOCIATION WILL PROVIDE ROUNDTRIP AIRFARE, LODGING FOR 2 NIGHTS AT THE GRAND HOTEL SALERNO (SYMPOSIUM SITE), MEALS, AND GROUND TRANSPORTATION FROM THE AIRPORT TO HOTEL, AND FROM THE HOTEL TO THE AIRPORT IN-KIND. NO U.S. FEDERAL FUNDS WILL BE USED.</t>
  </si>
  <si>
    <t>ORDINE DEI MEDICI E DEGLI ODON</t>
  </si>
  <si>
    <t>DR. CEFALU WILL BE TRAVELING TO LAS VEGAS, NV 11/4 - 6/2019 TO ATTEND AND SPEAKER AT THE OBESITY WEEK 2019 CONFERENCE. AS A SPEAKER HIS REGISTRATION WILL BE WAIVED. THE SPONSOR, "AMERICAN SOCIETY FOR METABOLIC AND BARIATRIC SURGERY", WILL COVER IN-KIND, ROUNDTRIP AIRFARE, 2 NIGHTS OF LODGING, NOVEMBER 4-5TH, 2019 AT THE MANDALAY BAY RESORT &amp; CASINO, LAS VEGAS, NV. NO US FEDERAL FUNDS WILL BE USED.</t>
  </si>
  <si>
    <t>AMERICAN SOCIETY FOR METABOLIC</t>
  </si>
  <si>
    <t>CERNICH, ALISON N</t>
  </si>
  <si>
    <t>1/10/2019; CLEARWATER, FL; DR. CERNICH HAS BEEN INVITED TO SPEAK AT THE AOPA 2020 O&amp;P LEADERSHIP CONFERENCE. THE EVENT WILL INCLUDE A LITTLE OVER 100 TOP EXECUTIVES FROM AOPA MEMBER COMPANIES TO PARTICIPATE IN HIGH LEVEL DISCUSSIONS, BE THE FIRST TO LEARN WHAT'S HAPPENING IN THE PROFESSION, NETWORK, WITH ONE ANOTHER, AND STRATEGIZE FOR THE FUTURE. OMEGA HAS BEEN USED TO BOOK FLIGHTS AND LODGING. THE AMERICAN ORTHOTIC AND PROSTHETIC ASSOCIATION WILL COVER IN-KIND DR. CERNICH'S CONFERENCE REGISTRATION; RECEPTION DINNER ON FRIDAY, JANUARY 12, 2020; RECEPTION BREAKFAST AND LUNCH ON SATURDAY, JANUARY 13, 2020. PARTICIPATION IN THIS TRAVEL SUPPORTS NIH'S ASSISTANCE. PARTICIPATION IN THIS TRAVEL SUPPORTS NIH'S ASSISTANCE.</t>
  </si>
  <si>
    <t>CLEARWATER, FL, US</t>
  </si>
  <si>
    <t>AMERICAN ORTHOTIC AND PROSTHET</t>
  </si>
  <si>
    <t>01/10/2020 -01/11/2020</t>
  </si>
  <si>
    <t>3/5/2020-3/8/2020; DR. CERNICH HAS BEEN INVITED TO THE 2020 ASSOCIATION OF ACADEMIC PHYSIATRISTS (AAP) ANNUAL MEETING/ISPRM WORLD CONGRESS. THE CONFERENCE WILL BE HELD ON MARCH 4-9, 2020 AT THE ROSEN SHINGLE CREEK IN ORLANDO, FLORIDA. DR. CERNICH WILL PRESENT A TALK ON "THE NIH RESEARCH PLAN ON REHABILITATION: FUTURE DIRECTIONS FOR THE FIELD". OWT WAS USED TO BOOK FLIGHTS. LODGING RESERVATIONS HAVE BEEN MADE THROUGH THE CONFERENCE BOOKING SITE. ISPRM WILL COVER IN-KIND DR. CERNICH'S REGISTRATION FEES ($675) AND LUNCH ON MARCH 7, 2020. PARTICIPATION IN THIS TRAVEL SUPPORTS NIH'S MISSION.</t>
  </si>
  <si>
    <t>ASSOCIATION OF ACADEMIC PHYSIA</t>
  </si>
  <si>
    <t>03/05/2020 -03/08/2020</t>
  </si>
  <si>
    <t xml:space="preserve">CHANG, HSIOU CHEN </t>
  </si>
  <si>
    <t>HSIOU-CHEN WILL COMPLETE A TRAINING COURSE FOR A NEWLY ACQUIRED CHEMISTRY ANALYZER.</t>
  </si>
  <si>
    <t>02/23/2020 -02/27/2020</t>
  </si>
  <si>
    <t>CHANG, LAUREN A</t>
  </si>
  <si>
    <t>NON-FTE SPONSORED TRAVEL. LAUREN CHANG IS AN INVITED PRESENTER AT THE RSVVW19, A GLOBAL CONFERENCE ON NOVEL RSV PREVENTION AND THERAPEUTIC INVENTIONS, NOVEMBER 12 - 14, 2019, ACCRA, GHANA. 
SPONSOR WILL PROVIDE IN-KIND ROUND TRIP ECONOMY CLASS AIRFARE, REGISTRATION, AND SOME MEALS.</t>
  </si>
  <si>
    <t>ACCRA, , GHA</t>
  </si>
  <si>
    <t>RESVINET FOUNDATION</t>
  </si>
  <si>
    <t>CHANOCK, STEPHEN J</t>
  </si>
  <si>
    <t>(10410-CIQ-8038705-OD GENERAL)DR. STEPHEN CHANOCK HAS BEEN INVITED BY THE NEW YORK GENOME CENTER TO ATTEND THE POLYETHNIC-1000 WORKSHOP AS AN INVITED SPEAKER ON 10/7/19. DR. CHANOCK'S TALK IS TITLED, "THE COMPLEXITY OF SUSCEPTIBILITY TO CANCER". SPONSOR IS COVERING ONE NIGHT OF LODGING, ROUNDTRIP TRAIN TICKETS AND LUNCH AND DINNER ON 10/7(BREAKFAST IS CONTINENTAL). DR. CHANOCK NEEDS TO TAKE THE ACELA ON 10/6 DUE A LATE MEETING. THIS IS THE ONLY OPTION TO GET DR. CHANOCK TO NEW YORK IN TIME FOR A DINNER MEETING WITH MEETING COLLABORATORS AND HE CANNOT LEAVE EARLIER DUE TO HIS SCHEDULE. ACELA TRAIN IS ALSO NEEDED FOR HIS RETURN TRIP ON 10/7 TO GET HIM TO AN EVENING MEETING IN BETHESDA ON TIME. HE CANNOT LEAVE NY ANY EARLIER AND TAKE A NORTHWEST REGIONAL TRAIN BECAUSE THE WORKSHOP RUNS INTO THE LATE AFTERNOON. OD BRANCH WILL COVER GROUND TRANSPORTATION AD PARKING AT TRAIN STATION.</t>
  </si>
  <si>
    <t>NEW YORK GENOME CENTER</t>
  </si>
  <si>
    <t>10/06/2019 -10/07/2019</t>
  </si>
  <si>
    <t>(10410-CIQ-8038705-OD GENERAL)DR. CHANOCK IS INVITED BY THE STARR CANCER CONSORTIUM TO ATTEND THE SCIENTIFIC REVIEW BOARD MEETING FOR THE 13TH STARR CANCER CONSORTIUM GRANT COMPETITION AS A REVIEWER FROM 10/17-10/18 IN NEW YORK CITY, NY. SPONSOR IS COVERING ROUNDTRIP TRAIN FARE, ONE NIGHT OF LODGING AND MEALS ON THE FOLLOWING: 10/17 DINNER, 10/18 BREAKFAST (CONTINENTAL), LUNCH AND DINNER. THERE IS NO REGISTRATION FOR THIS MEETING. DR. CHANOCK MUST TAKE THE ACELA ON 10/17 DUE TO A LATE MEETING AT NCI AND THIS IS THE ONLY OPTION THAT WILL GET HIM TO THE DINNER MEETING IN NEW YORK ON TIME. HE IS TAKING A COACH CLASS TRAIN ON THE WAY BACK TO DC. OD BRANCH COVERING GROUND TRANSPORTATION AND PARKING AT TRAIN STATION. STEPHEN CHANOCK IS REQUESTING APPROVAL OF ACTUAL SUBSISTENCE FOR SPONSOR IN-KIND LODGING VALUED AT $341.10 WHICH IS 118% OF THE GOVERNMENT ALLOWANCE OF $288. THIS PERCENTAGE FALLS WITHIN THE 300% THRESHOLD OF THE FTR. THE SPONSOR HAS NOTED THAT ALL NON-FEDERAL PARTICIPANTS WILL BE PROVIDED THE SAME ACCOMMODATIONS.</t>
  </si>
  <si>
    <t>STARR CANCER CONSORTIUM</t>
  </si>
  <si>
    <t>10/17/2019 -10/18/2019</t>
  </si>
  <si>
    <t>&lt;10410-CIQ&gt;8038705-OD GENERAL)DR. STEPHEN CHANOCK HAS BEEN INVITED BY THE UNIVERSITY OF TORONTO DALLA LANA SCHOOL OF PUBLIC HEALTH TO GIVE A TALK AT THE CIHR STAGE INTERNATIONAL SPEAKER SEMINAR SERIES FROM 10/31-11/3. TALK TITLED "THE COMPLEXITY OF SUSCEPTIBILITY TO CANCER". SPONSOR IS COVERING ROUNDTRIP AIRFARE FROM DC TO TORONTO AND MEALS ON THE FOLLOWING DAYS: 11/1 (BREAKFAST, LUNCH AND DINNER), 11/2 (BREAKFAST). DR. CHANOCK WILL BE MEETING WITH MEETING COLLABORATORS ON 11/2 LATE INTO THE EVENING AND WILL RETURN 11/3. NO LODGING IS NEEDED, TRAVELER IS STAYING WITH FAMILY. OD BRANCH COVERING GROUND TRANSPORTATION. THERE IS NO REGISTRATION FEE.</t>
  </si>
  <si>
    <t>UNIVERSITY OF TORONTO CANADA</t>
  </si>
  <si>
    <t>(10410-CIQ-8038705-OD GENERAL)DR. STEPHEN CHANOCK HAS BEEN INVITED TO SPEAK AT THE 2019 COLUMBIA UNIVERSITY EPIDEMIOLOGY GRAND ROUNDS (CUEGR) FROM 11/5/19-11/6/19. SPONSOR COVERING 1 NIGHT OF LODGING AND ROUNDTRIP TRAIN FARE. BRANCH IS COVERING GROUND TRANSPORTATION. THERE IS NO REGISTRATION FEE FOR THIS MEETING. DR. CHANOCK MUST TAKE THE ACELA ON 11/4 DUE TO A LATE MEETING AT NCI AND THIS IS THE ONLY OPTION THAT WILL GET HIM TO THE HIS MEETING WITH THE COLLABORATORS IN TIME. DR. CHANOCK MUST ALSO TAKE THE ACELA ON 11/6 TO GET HIM HOME IN TIME FOR AN EARLY MORNING MEETING.</t>
  </si>
  <si>
    <t>11/05/2019 -11/06/2019</t>
  </si>
  <si>
    <t>(10410-CIQ-8038705-OD GENERAL)DR. CHANOCK CELL 301-793-6171. TICKET NCI-RITM0213829. DR. STEPHEN CHANOCK WILL BE TRAVELING TO NEW YORK, NEW YORK ON 2/17/2020 TO SPEAK AT THE TISCH CANCER INSTITUTE SEMINAR SERIES (MOUNT SINAI) AS AN INVITED SPEAKER ON 2/18. SPONSOR IS COVERING ONE WAY TRAIN TICKET, MEALS (LUNCH AND DINNER ON 2/18), ONE NIGHT OF LODGING AND GROUND TRANSPORTATION FROM TRAIN STATION TO HOTEL. BRANCH WILL COVER ONE NIGHT OF LODGING ON 2/18, TRAVELER NEEDS TO STAY CLOSES TO JFK DUE TO AN EARLY MORNING FLIGHT TO LONDON.  OMEGA WAS UNABLE TO LOCATE THE HOTEL REQUESTED BY TRAVELER BECAUSE HOTEL IS NEW, SO RESERVATIONS WERE MADE DIRECTLY THROUGH THE HOTEL WEBSITE.
FROM 2/19/2020-2/23/2020, DR. CHANOCK WILL TRAVEL TO LONDON AS AN INVITED GUEST TO ATTEND THE CANCER RESEARCH UK EXPERT REVIEW PANEL ON 2/20-2/21 AND MEET WITH COLLABORATORS FROM CRUK ON 2/22. SPONSOR IS COVERING ROUNDTRIP BUSINESS CLASS AIRFARE (MEDICAL WAIVER ATTACHED), MEALS: DINNER ON 2/20 AND LUNCHES ON 2/20-2/21, AND 3 NIGHTS OF LODGING. BRANCH WILL COVER GROUND TRANSPORTATION. ON THE NIGHT ON 2/22, DR. CHANOCK WILL STAY WITH FRIENDS. FLIGHT COST FROM NY TO LONDON IS COMPARABLE TO FLIGHT COST FROM DC TO LONDON. AEA STATEMENT FOR 2/18 -DR. STEPHEN CHANOCK IS REQUESTING APPROVAL OF ACTUAL SUBSISTENCE FOR SPONSOR IN-KIND LODGING VALUED AT $179 (PER NIGHT) WHICH IS 110% OF THE GOVERNMENT ALLOWANCE OF $163 PER DIEM. THIS PERCENTAGE FALLS WITHIN THE 300% THRESHOLD ALLOWED BY THE FTR. THE SPONSOR NOTED THAT ALL OTHER NON-FEDERAL PARTICIPANTS WILL BE PROVIDED THE SAME ACCOMMODATIONS.</t>
  </si>
  <si>
    <t>CANCER RESEARCH UK LONDON</t>
  </si>
  <si>
    <t>02/17/2020 -02/23/2020</t>
  </si>
  <si>
    <t>ICAHN SCHOOL OF MEDICINE AT MT</t>
  </si>
  <si>
    <t>(10410-CIQ-8038705-OD GENERAL)DR. CHANOCK IS TRAVELING TO TORONTO, CANADA FROM MARCH 4-MARCH 8, 2020 AS AN INVITED GUEST TO ATTEND THE CANADIAN PARTNERSHIP FOR TOMORROW'S PROJECT'S INTERNATIONAL SCIENTIFIC ADVISORY BOARD AS A BOARD MEMBER AND TO ALSO MEET WITH COLLABORATORS FROM THE UNIVERSITY OF TORONTO. SPONSOR IS COVERING ROUNDTRIP AIRFARE, MEALS (DINNER ON MARCH 4 AND LUNCH ON MARCH 5) AND GROUND TRANSPORTATION TO/FROM AIRPORT/LODGING. DR. CHANOCK DOES NOT NEED LODGING AS HE IS STAYING WITH FAMILY. CELL PHONE 301-793-6171. NCI-RITM0213911.</t>
  </si>
  <si>
    <t>03/04/2020 -03/08/2020</t>
  </si>
  <si>
    <t xml:space="preserve">CHEN, GANG </t>
  </si>
  <si>
    <t>THE EVENTS IN THIS TA IN SEOUL WERE APPROVED AS AN EXEMPTION UNDER THE CATEGORY: TO ATTEND SCIENTIFIC MEETINGS BY THE NIMH EXECUTIVE OFFICER ON 9/12/19.  
THE EVENTS IN THIS TA IN SHANGHAI WERE APPROVED AS AN EXEMPTION UNDER THE CATEGORY: TO ATTEND SCIENTIFIC MEETINGS BY THE NIMH EXECUTIVE OFFICER ON 9/4/19.
TRAVELER CELL: 240-479-9715. 
 THE 4TH INTERNATIONAL CONFERENCE ON COMA AND  CONSCIOUSNESS AND THE HUASHAN FORUM ON BRAIN INJURY &amp; DISORDERS OF CONSCIOUSNESS. SHANGHAI, CHINA. 11/14/19-11/21/19.
KOREA UNIVERSITY, DEPT. OF BRAIN AND COGNITIVE ENGINEERING. 11/22/19-11/24/19, SEOUL, KOREA
GANGCHEN6@GMAIL.COM
240-479-9715</t>
  </si>
  <si>
    <t>SHANGHAI, , CHN</t>
  </si>
  <si>
    <t>FUDAN UNIVERSITY</t>
  </si>
  <si>
    <t>11/13/2019 -11/25/2019</t>
  </si>
  <si>
    <t>KOREA UNIVERSITY</t>
  </si>
  <si>
    <t>THE EVENTS IN THIS TA WERE APPROVED AS AN EXEMPTION UNDER THE CATEGORY: TRAINING (NON-CONFERENCE) BY THE NIMH EXECUTIVE OFFICER ON 1/22/2020.  
AFNI BOOTCAMP
TULSA, OKLAHOMA
MARCH 2 - 6, 2020</t>
  </si>
  <si>
    <t>TULSA, OK, US</t>
  </si>
  <si>
    <t>LAUREATE INSTITUTE FOR BRAIN R</t>
  </si>
  <si>
    <t>03/01/2020 -03/06/2020</t>
  </si>
  <si>
    <t>CHEN, HELEN X</t>
  </si>
  <si>
    <t>DR. CHEN IS INVITED TO SPEAK AT THE KANSAS UNIVERSITY CANCER CENTER, EARLY PHASE PROGRAM: 2019 TRANSLATIONAL ONCOLOGY SYMPOSIUM FOR ACADEMIA AND INDUSTRY, INNOVATIVE DRUGS, TRIAL DESIGNS AND COLLABORATIONS, BEING HELD IN KANSAS CITY, KS ON NOVEMBER 14-15, 2019.  IN-KIND:  AIRFARE, LODGING (NO BREAKFAST), MEALS, AND GROUND TRANSPORTATION IN KS.  NO REGISTRATION.  DR. CHEN IS REQUESTING APPROVAL OF ACTUAL SUBSISTENCE FOR SPONSOR IN-KIND LODGING VALUED AT $159 WHICH IS 128% OF THE GOVERNMENT ALLOWANCE OF $124.  THIS PERCENTAGE FALLS WITHIN THE 300% THRESHOLD BY THE FTR.  THE SPONSOR HAS NOTED THAT ALL OTHER NON-FEDERAL PARTICIPANTS WILL BE PROVIDED WITH THE SAME ACCOMMODATIONS.</t>
  </si>
  <si>
    <t>MEDICAL OFFICER(INTRNL MED)</t>
  </si>
  <si>
    <t>11/14/2019 -11/15/2019</t>
  </si>
  <si>
    <t xml:space="preserve">CHEN, WANJUN </t>
  </si>
  <si>
    <t>TRIP 1 ?¿¿ ZUNYI: INVITED TO PRESENT AT THE CHINESE NATIONAL ANNUAL CONFERENCE ON ORAL BIOMEDICINE BEING HELD IN ZUNYI CITY, CHINA FROM OCTOBER 10-14, 2019. SPONSORED TRAVEL 
TRIP 2 ?¿¿ CHIONGQING: INVITED TO GIVE A LECTURE AND VISIT THE INSTITUTE OF IMMUNOLOGY, THE ARMY MEDICAL UNIVERSITY IN CHONGQING, CHINA FROM OCTOBER 15-18, 2019. SPONSORED TRAVEL.
TRIP 3 ?¿¿ BEIJING: INVITED TO BE A SYMPOSIUM SPEAKER AT THE 17TH INTERNATIONAL CONGRESS OF IMMUNOLOGY ANNUAL MEETING IN BEIJING, CHINA FROM OCTOBER 19-23, 2019. SPONSORED TRAVEL 
TRIP 4 ?¿¿ SUZHOU: INVITED TO VISIT AND PRESENT AT THE FIRST AFFILIATED HOSPITAL OF SOOCHOW UNIVERSITY IN SUZHOU, CHINA FROM OCTOBER 24-26, 2019. SPONSORED TRAVEL</t>
  </si>
  <si>
    <t>[OTHER], , CHN</t>
  </si>
  <si>
    <t>ARMY MEDICAL UNIVERSITY</t>
  </si>
  <si>
    <t>10/08/2019 -10/27/2019</t>
  </si>
  <si>
    <t>CHINESE SOCIETY OF ORAL BIOMED</t>
  </si>
  <si>
    <t>FIRST AFFILIATED HOSPITAL OF S</t>
  </si>
  <si>
    <t>KIT ASSOCIATION AND CONFERENCE</t>
  </si>
  <si>
    <t>INVITED TO GIVE A TALK AT THE FORSYTH INSTITUTE ANNUAL SYMPOSIUM IN CAMBRIDGE, MASSACHUSETTS ON OCTOBER 30, 2019. SPONSORED TRAVEL
FORSYTH SYMPOSIUM - IMMUNE MODULATION AT THE HOST MICROBE INTERFACE</t>
  </si>
  <si>
    <t>FORSYTH INSTITUTE</t>
  </si>
  <si>
    <t>10/29/2019 -10/31/2019</t>
  </si>
  <si>
    <t xml:space="preserve">CHEN, XIAOYUAN </t>
  </si>
  <si>
    <t>DR. XIAOYUAN CHEN HAS BEEN INVITED TO SPEAK AT AN AMERICAN CHEMICAL SOCIETY PUBLICATIONS FORUM IN SEOUL, KOREA, SEPTEMBER 29-OCTOBER 2, 2019.
- ODA APPROVED BY KEVETTE M BURWELL ON 10/5/18.
- SPONSOR WILL COVER AIRFARE, LODGING, DINNER ON 9/29, ALL MEALS FROM 9/30-10/2.
- TRIP 2OF2, TWO TRAVEL AUTHORIZATIONS MUST BE CREATED DUE TO END OF TRIP GOING INTO THE NEW FISCAL YEAR 2020.
- 1 OF 2 TRAVEL AUTHORIZATION NUMBER IS TANUM0MDYC.</t>
  </si>
  <si>
    <t>AMERICAN CHEMICAL SOCIETY WASH</t>
  </si>
  <si>
    <t>10/01/2019 -10/02/2019</t>
  </si>
  <si>
    <t>DR. XIAOYUAN CHEN HAS BEEN INVITED TO GIVE A TALK AT UNIVERSITY OF UTAH COLLEGE OF PHARMACY, SALT LAKE CITY, UT, OCTOBER 7, 2019.
- ODA APPROVED BY JASON FORD ON
- SPONSOR WILL COVER AIRFARE, LODGING AND ALL MEALS ON 10/7/19.</t>
  </si>
  <si>
    <t>SALT LAKE CITY, UT, US</t>
  </si>
  <si>
    <t>UNIVERSITY OF UTAH</t>
  </si>
  <si>
    <t>10/06/2019 -10/08/2019</t>
  </si>
  <si>
    <t>DR. XIAOYUAN CHEN HAS BEEN INVITED TO SPEAK AT THE 12TH ANNUAL NANOFLORIDA INTERNATIONAL CONFERENCE AT THE UNIVERSITY OF SOUTH FLORIDA COLLEGE OF PHARMACY, TAMPA, FL, NOVEMBER 15-17, 2019.
- ODA APPROVED BY JASON FORD ON
- SPONSOR WILL COVER AIRFARE, LODGING, AND ALL MEALS ON 11/16/19.</t>
  </si>
  <si>
    <t>UNIVERSITY OF SOUTH FLORIDA TA</t>
  </si>
  <si>
    <t>11/15/2019 -11/17/2019</t>
  </si>
  <si>
    <t>DR. XIAOYUAN CHEN HAS BEEN INVITED TO GIVE A TALK AT THE ST. JOHN UNIVERSITY, JAMAICA, NY, DECEMBER 4, 2019.
- ODA HAS BEEN APPROVED BY JASON FORD ON 11/7/19.
- SPONSOR WILL COVER AIRFARE AND LUNCH.</t>
  </si>
  <si>
    <t>JAMAICA, NY, US</t>
  </si>
  <si>
    <t>ST JOHNS UNIVERSITY</t>
  </si>
  <si>
    <t>12/04/2019 -12/04/2019</t>
  </si>
  <si>
    <t>CHESLER, ALEXANDER T</t>
  </si>
  <si>
    <t>DR. ALEXANDER CHESLER IS INVITED TO SPEAK AT THE NEUROSCIENCE 2019 CONFERENCE TO BE HELD IN CHICAGO, IL FROM OCTOBER 19-23, 2019. HIS PRESENTATION WILL BE GIVEN ON OCTOBER 23, 2019 AND IS ENTITLED ¿DECODING THE REPRESENTATION OF SENSORY STIMULI IN THE PERIPHERY¿. THIS IS A SPONSORED TRAVEL SINCE THE REGISTRATION FEE IS WAIVED AS AN INVITED SPEAKER. THIS TRAVEL HAS RECEIVED NIH OFM APPROVAL ON MAY 2, 2019. DR. ALEXANDER CHESLER CHANGED HIS FLIGHT ITINERARY FOR OCTOBER 23RD FROM WASHINGTON, DC TO NEWARK, NJ DUE TO HIS PERSONAL BUSINESS. HE IS GOING TO REIMBURSE THE NIH FOR THE ONE-WAY FLIGHT (141.80 USD) FROM CHICAGO, IL TO NEWARK, NJ.</t>
  </si>
  <si>
    <t>10/19/2019 -10/24/2019</t>
  </si>
  <si>
    <t>DR. CHESLER WAS INVITED AS A SPEAKER AND ORGANIZER AT THE KEYSTONE SYMPOSIA TO BE HELD IN KEYSTONE, CO ON FEBRUARY 2-6, 2020. HIS TALK TITLED ¿CELLS AND CIRCUITS FOR TOUCH AND PAIN¿ IN PANEL ¿SUBCORTICAL CIRCUITS¿ ON FEBRUARY 4.</t>
  </si>
  <si>
    <t>02/01/2020 -02/06/2020</t>
  </si>
  <si>
    <t>CHEUNG, YIU CHONG G</t>
  </si>
  <si>
    <t>DR. GORDON CHEUNG, STAFF SCIENTIST, IS INVITED TO DR. MIN LI'S LAB AT RENJI HOSPITAL SCHOOL OF MEDICINE, SHANGHAI, CHINA, NOV 17-23, 2019, TO CONTINUE AND EXPAND THEIR ON-GOING COLLABORATION. HIS AIRFARE, LODGING, L AND D NOV 18-23, AND GROUND TRANSPORTATION ARE SPONSORED.  NO HONORARIUM WILL BE PROVIDED AND NO U.S. FEDERAL FUNDS WILL BE USED FOR TRAVEL EXPENSES.  ATTENDANCE HAS BEEN APPROVED NTPS AR 7883. ODA WAS APPROVED 09-04-2019.</t>
  </si>
  <si>
    <t>RENJI HOSPITAL AFFILIATED SHAN</t>
  </si>
  <si>
    <t>11/17/2019 -11/23/2019</t>
  </si>
  <si>
    <t>CHEW, EMILY Y</t>
  </si>
  <si>
    <t>DR. CHEW HAS BEEN INVITED TO THE ANNUAL FALL COUNCIL MEETING AS A RESIDENT CASE PANELIST SPEAKER. THIS MEETING WILL BE HELD IN MINNEAPOLIS OCT. 3 - 5, 2019.</t>
  </si>
  <si>
    <t>MINNEAPOLIS, MN, US</t>
  </si>
  <si>
    <t>AMERICAN OPHTHALMOLOGICAL SOCI</t>
  </si>
  <si>
    <t>MEDICAL OFCR (OPHTHALMOLGY)</t>
  </si>
  <si>
    <t>10/03/2019 -10/05/2019</t>
  </si>
  <si>
    <t>DR. CHEW WILL BE ATTENDING THE ACADEMIA OPHTHALMOLOGICA INERNATIONALIS OCTOBER 10TH. SHE WILL THEN ATTEND THE AMERICAN ACADEMY OF OPHTHALMOLOGY &amp; SUBSPECIALTY DAY MEETINGS OCTOBER 11TH &amp; 12TH. ALL MEETINGS ARE BEING HELD IN SAN FRANCISCO, CA.  THERE IS NO REGISTRATION FEE FOR THIS TRIP. DR. CHEW IS A MEMBER. LODGING FOR THE HOTEL IN SAN FRANCISCO IS ABOVE PER DIEM. DR. CHEW WILL PAY THE DIFFERENCE AT NO EXPENSE TO THE GOVERNMENT.</t>
  </si>
  <si>
    <t>LOWY MEDICAL RESEARCH INSTITUT</t>
  </si>
  <si>
    <t>10/09/2019 -10/15/2019</t>
  </si>
  <si>
    <t>DR. CHEW HAS BEEN INVITED TO ATTEND THE LOWY SYMPOSIUM / ANNUAL BOARD OF SCIENTIFIC GOVERNORS MEETING IN LA JOLLA, CA OCTOBER 18 - 19, 2019. THE PURPOSE OF THE MEETING IS TO DISCUSS THE MACULAR TELANGIECTASIA RESEARCH PROJECT THAT LMRI IS FOCUSED ON. DR. CHEW IS REQUESTING APPROVAL OF ACTUAL SUBSISTENCE FOR SPONSOR IN-KIND LODGING VALUED AT $329 WHICH IS 191% OF THE GOVERNMENT ALLOWANCE OF $173. THIS PERCENTAGE FALLS WITHIN THE 300% THRESHOLD ALLOWED BY THE FTR. THE SPONSOR HAS NOTED THAT ALL OTHER NON-FEDERAL PARTICIPANTS WILL BE PROVIDED WITH THE SAME ACCOMMODATIONS. TRAVELER WILL ARRIVE BACK TO IAD ON 10/21 DUE TO A RED EYE FLIGHT. SPONSOR WILL COVER AIRFARE, GROUND TRANSPORTATION, LODGING AND SOME MEALS. NO HONORARIUM WILL BE GIVEN AND NFF WILL BE USED FOR THIS TRAVEL.</t>
  </si>
  <si>
    <t>10/18/2019 -10/21/2019</t>
  </si>
  <si>
    <t>DR. CHEW HAS BEEN INVITED TO ATTEND THE ROYAL AUSTRALIAN AND NEW ZEALAND COLLEGE OF OPHTHALMOLOGIST ANNUAL MEETING HELD IN SYDNEY, NEW SOUTH WALES, AUSTRALIA. THE MEETING IS NOVEMBER 9 - 12, 2019. THIS IS A SPONSORED TRAVEL. THE PURPOSE OF THIS CONGRESS IS TO DELIVER THE RETINA UPDATE LECTURE. SPONSORS WILL COVER BREAKFAST AND LUNCH ON 11/9, 11/10 AND 11/12, BREAKFAST ONLY ON 11/11, BUSINESS CLASS AIRFARE, REGISTRATION, LODGING AND GROUND TRANSPORTATION WHILE IN AUSTRALIA. REGISTRATION FEE INCLUDES LUNCH ON 11/11 AND A CONGRESS DINNER ON 11/12.
DR. CHEW IS REQUESTING APPROVAL OF ACTUAL SUBSISTENCE FOR SPONSOR IN-KIND LODGING VALUED AT $272.08 WHICH IS 113% OF THE GOVERNMENT ALLOWANCE OF $240. THIS PERCENTAGE FALLS WITHIN THE 300% THRESHOLD ALLOWED BY THE FTR.  THE SPONSOR HAS NOTED THAT ALL OTHER NON-FEDERAL PARTICIPANTS WILL BE PROVIDED WITH THE SAME ACCOMMODATIONS. NO HONORARIUM WILL BE PROVIDED AND NFF IS USED FOR THIS TRAVEL.</t>
  </si>
  <si>
    <t>ROYAL AUSTRALIAN AND NEW ZEALA</t>
  </si>
  <si>
    <t>11/05/2019 -11/12/2019</t>
  </si>
  <si>
    <t>TRAVELER ATTENDING THE ATLANTIC COAST RETINA CLUB AND MACULA 20/20 CONFERENCE ON JANUARY 9-11, 2020. ROUND-TRIP 'COACH CLASS' TRAIN TICKET, LODGING AND SOME MEALS ARE BEING SPONSORED IN-KIND. THE CONFERENCE WILL FOCUS ON THE RECENT ADVANCEMENTS IN VITREORETINAL CARE IN BOTH PRIMARY PRESENTATION AND PANEL-FOCUSED DISCUSSION TO BROADEN PARTICIPANTS¿ KNOWLEDGE BASE AND TO TRANSLATE INTO THEIR ABILITY TO IMPROVE CLINICAL CARE. TRAVELER DEPARTING DC ON 1/9/20 AND RETURNING 1/11/20.</t>
  </si>
  <si>
    <t>AMERICAN SOCIETY OF RETINA SPE</t>
  </si>
  <si>
    <t>01/09/2020 -01/12/2020</t>
  </si>
  <si>
    <t>DR. CHEW HAS BEEN INVITED TO SERVE AS A RETINA VISITING PROFESSOR ON FEBRUARY 5 - 6, 2020 AT THE UNIVERSITY OF MICHIGAN KELLOGG EYE CENTER. AS A RETINA VISITING PROFESSOR, SHE WILL DELIVER A 1-HOUR LECTURE AT THE DEPARTMENTAL VISITING PROFESSOR GRAND ROUNDS. DR. CHEW WILL THEN PARTICIPATE IN A 3-HOUR TEACHING SESSION WITH THE HOUSE OFFICERS. THERE IS NO REGISTRATION FEE FOR THIS MEETING. SPONSOR WILL PROVIDE ONE NIGHT OF LODGING AND SOME MEALS, IN-KIND. DR. CHEW IS REQUESTING APPROVAL OF ACTUAL SUBSISTENCE FOR SPONSOR IN-KIND LODGING VALUED AT $184, WHICH IS 153% OF THE GOVT ALLOWANCE OF $120. THIS PERCENTAGE FALLS WITHIN THE 300% THRESHOLD ALLOWED BY THE FTR. THE SPONSOR HAS NOTED THAT ALL OTHER NON-FEDERAL PARTICIPANTS WILL BE PROVIDED WITH THE SAME ACCOMMODATIONS. TRAVELER WILL DEPART DC ON THE MORNING OF 2/5 AND RETURN ON 2/6.</t>
  </si>
  <si>
    <t>ANN ARBOR, MI, US</t>
  </si>
  <si>
    <t>UNIVERSITY OF MICHIGAN ANN ARB</t>
  </si>
  <si>
    <t>02/05/2020 -02/06/2020</t>
  </si>
  <si>
    <t>DR. CHEW HAS BEEN INVITED TO ATTEND THE ANGIOGENESIS, EXUDATION, AND DEGENERATION 2020 MEETING AS A SPEAKER. THE PURPOSE OF THIS MEETING IS TO DISCUSS NEOVASCULAR AND EXUDATIVE DISEASES OF THE EYE AMONG AN EXCEPTIONAL GATHERING OF BASIC SCIENTIST, CLINICIANS, AND HEALTHCARE EXPERTS. THIS IS A SPONSORED TRAVEL THAT WILL BE HELD IN MIAMI, FL FEBRUARY 7-9, 2020. DUE TO DR. CHEW BEING AN INVITED SPEAKER, THE REGISTRATION FEE OF $475 HAS BEEN WAIVED.  DR. CHEW IS REQUESTING APPROVAL OF ACTUAL SUBSISTENCE FOR SPONSOR IN-KIND LODGING VALUED AT $409 WHICH IS 215% OF THE GOVERNMENT ALLOWANCE OF $190. THIS PERCENTAGE FALL WITHIN THE 300% THRESHOLD ALLOWED BY THE FTR.  THE SPONSOR HAS NOTED THAT ALL OTHER NON-FEDERAL PARTICIPANTS WILL BE PROVIDED WITH THE SAME ACCOMMODATIONS.</t>
  </si>
  <si>
    <t>MIAMI, FL, US</t>
  </si>
  <si>
    <t>BASCOM PALMER</t>
  </si>
  <si>
    <t>02/07/2020 -02/09/2020</t>
  </si>
  <si>
    <t>DR. CHEW HAS BEEN INVITED TO DISCUSS THE MACTEL SERINE/FENOFIBRATE PILOT STUDIES, UNIQUE CLINICAL CASES WHICH ARE BEING PURSED THROUGH ASSOCIATED LABORATORY RESEARCH, AND NEW FINDINGS ON HYPER-REFLECTIVITY IN MACTEL PATIENTS. THIS MEETING IS FEBRUARY 24-25 IN LONDON. THERE IS NO REGISTRATION FEE. SPONSOR WILL PROVIDE AIRFARE, SOME MEALS AND GROUND TRANSPORTATION, IN-KIND. TRAVEL TRACKER APPROVAL RECEIVED ON 12/16/19. TREVOR PETERSON CONFIRMED THE BLANKET ODA COULD BE USED FOR THIS TRAVEL AND WILL BE UPDATED FOR FUTURE SPONSORED TRAVELS.</t>
  </si>
  <si>
    <t>02/23/2020 -02/26/2020</t>
  </si>
  <si>
    <t>CHILDS, RICHARD W</t>
  </si>
  <si>
    <t>DR. CHILDS WILL BE TRAVELING TO BOSTON ON SATURDAY, OCTOBER 26TH AND RETURNING ON MONDAY, OCTOBER 28TH. HE HAS BEEN INVITED TO SPEAK AT THE AACR-NCI-EORTC TARGETS MEETING DURING THEIR SESSION ON TARGETING THE INNATE IMMUNE SYSTEM. AACR WILL SPONSOR IN-KIND ALL FLIGHT AND HOTEL EXPENSES, AS WELL SOME SOME MEALS.</t>
  </si>
  <si>
    <t>SENIOR CLINICAL INV</t>
  </si>
  <si>
    <t>10/26/2019 -10/28/2019</t>
  </si>
  <si>
    <t>CHOYKE, PETER L</t>
  </si>
  <si>
    <t>DR. CHOYKE WILL PRESENT: RESPONSE TO THERAPY/DETECTING RESISTANCE, AT THE CANCER RESEARCH UK-AACR JOINT CONFERENCE ON ENGINEERING AND PHYSICAL SCIENCES IN ONCOLOGY BEING HELD IN LONDON, ENGLAND ON OCTOBER 15-17, 2019. IN-KIND: AIRFARE, LODGING (INCLUDES BREAKFAST), AND REGISTRATION (INCLUDES L 10/15; LD 10/16).
DR. CHOYKE IS REQUESTING APPROVAL OF ACTUAL SUBSISTENCE FOR SPONSOR IN-KIND LODGING VALUED AT $361 PER NIGHT WHICH IS 125% OF THE GOVERNMENT ALLOWANCE OF $288. THIS PERCENTAGE FALLS WITHIN THE 300% THRESHOLD ALLOWED BY THE FTR. THE SPONSOR HAS NOTED THAT ALL OTHER NON-FEDERAL PARTICIPANTS WILL BE PROVIDED WITH THE SAME ACCOMMODATIONS.</t>
  </si>
  <si>
    <t>MEDICAL OFFICER (GEN RAD)</t>
  </si>
  <si>
    <t>10/13/2019 -10/17/2019</t>
  </si>
  <si>
    <t>DR. CHOYKE SERVED AS PART OF THE PLANNING COMMITTEE AND WILL OVERSEE THE 2019 PROSTATE CANCER FOUNDATION MEETING BEING HELD IN CARLSBAD, CA ON OCTOBER 24-26, 2019. THE PROSTATE CANCER FOUNDATION RETREAT GATHERS LEADERS IN PROSTATE CANCER RESEARCH FROM AROUND THE WORLD.  DR. CHOYKE IS A WORLD LEADER IN PROSTATE CANCER IMAGING RESEARCH.  DR. CHOYKE IS ATTENDING THIS MEETING TO PARTICIPATE IN HIGH LEVEL DISCUSSIONS REGARDING THE ROLE OF IMAGING IN FUTURE PROSTATE CANCER RESEARCH AND HOW PROSTATE CANCER IMAGING CAN ANSWER SPECIFIC PROBLEMS FACING THE FIELD OF PROSTATE CANCER TREATMENT.   THE FORMAT OF THE MEETING LENDS ITSELF TO INTENSE DISCUSSION PERIODS WHERE DR. CHOYKE WILL PARTICIPATE.  IN-KIND: LODGING (NO BREAKFAST) AND REGISTRATION (INCLUDES LD 10/24 AND BLD 10/25).  DR. CHOYKE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t>
  </si>
  <si>
    <t>CARLSBAD, CA, US</t>
  </si>
  <si>
    <t>PROSTATE CANCER FOUNDATION</t>
  </si>
  <si>
    <t>10/24/2019 -10/26/2019</t>
  </si>
  <si>
    <t>SPONSOR II. DR. CHOYKE IS INVITED TO SPEAK AT THE PSMA THERANOSTICS SCIENTIFIC WORKING GROUP IN NEW YORK, NY ON NOVEMBER 18, 2019. IN-KIND: AIRFARE, LODGING (NO BREAKFAST), AND DINNER ON 11/17.  NO REGISTRATION.  SPONSOR I. DR. CHOYKE IS INVITED TO SPEAK AT THE MOLECULAR IMAGING AND THERAPY SEMINAR AT THE MEMORIAL SLOAN KETTERING CANCER CENTER IN NEW YORK, NY ON NOVEMBER 19, 2019. IN-KIND: LODGING (NO BREAKFAST).  NO REGISTRATION.  DR. CHOYKE IS REQUESTING APPROVAL OF ACTUAL SUBSISTENCE FOR SPONSOR IN-KIND LODGING VALUED AT $375 WHICH IS 126% OF THE GOVERNMENT ALLOWANCE OF $298.  THIS PERCENTAGE FALLS WITHIN THE 300% THRESHOLD ALLOWED BY THE FTR.  THE SPONSOR HAS NOTED THAT ALL OTHER NON-FEDERAL PARTICIPANTS WILL BE PROVIDED WITH THE SAME ACCOMMODATIONS.</t>
  </si>
  <si>
    <t>11/17/2019 -11/20/2019</t>
  </si>
  <si>
    <t xml:space="preserve">CHUANG, GWO-YU </t>
  </si>
  <si>
    <t>TRAVELER WILL ATTEND THE GRAND CHALLENGE INFLUENZA KICK-OFF  MEETING. THE CONVENING  WHICH WILL  BE  HELD AT THE BILL AND MELINDA GATES FOUNDATION CONFERENCE CENTER IN SEATTLE, WA FROM FEBRUARY 3-5,2020. THE  GOAL OF THE CONVENING IS FOR INFORMATION SHARING AMONG GRANTEES ABOUT THE DIFFERENT APPROACHES THEY ARE TAKING AS WELL AS A DISCUSSION ON THE PLATFORMS OFFERED AND AVAILABLE TO GRANTEES. BMGF HAS SPONSORED LODGING FOR ALL NIGHTS IN-KIND,ROUND TRIP FLIGHTS AND SOME GROUND TRANSPORTATION. ODA MEMO IS PENDING APPROVAL.NO FEDERAL FUNDS OR HONORARIUM ARE BEING USED OR PROVIDED FOR THE TRAVELER AND HIS TRAVEL EXPENSES.  THERE IS NO REGISTRATION FEE FOR THIS MEETING.</t>
  </si>
  <si>
    <t>02/03/2020 -02/05/2020</t>
  </si>
  <si>
    <t xml:space="preserve">CHUNG, HOI SUNG </t>
  </si>
  <si>
    <t>HOI SUNG CHUNG HAS BEEN INVITED TO SPEAK AT THE U.C BERKELEY DEPARTMENT OF CHEMISTRY STRUCTURAL AND QUANTITATIVE BIOLOGY SEMINAR NOVEMBER 17-18, 2019. THE SPONSOR IS PROVIDING FLIGHTS, LODGING (AT 122% OF PER DIEM), AND TRANSPORTATION IN-KIND. DR. CHUNG IS REQUESTING APPROVAL OF ACTUAL SUBSISTENCE FOR SPONSORED IN KIND LODGING VALUED AT $215 WHICH IS 122% OVER THE GOVERNMENT ALLOWANCE OF $186. THIS PERCENTAGE FALLS WITHIN THE 300% THRESHOLD ALLOWED BY THE FTR.</t>
  </si>
  <si>
    <t>BERKELEY, CA, US</t>
  </si>
  <si>
    <t>UNIVERSITY OF CALIFORNIA BERKE</t>
  </si>
  <si>
    <t>DR. CHUNG HAS BEEN INVITED TO PRESENT HIS RESEARCH AT RUTGERS UNIVERSITY- PISCATAWAY, NJ IN THE DEPARTMENT'S IQB SEMINAR SERIES DECEMBER 10 -11, 2019. THE HOTEL HAS BEEN PAID IN-KIND, NO HONORARIUM HAS BEEN OFFERED, AND REIMBURSEMENT HAS NOT BEEN ACCEPTED. HOTEL DOES NOT PROVIDE BREAKFAST, SPONSORED DINNER ON 12/10, AND SPONSORED LUNCH ON 12/11. THE STATE UNIVERSITY OF NEW JERSEY IS COMMONLY REFERRED TO AS RUTGERS; THEY ARE ONE AND THE SAME.  SPONSORED IN-KIND LODGING AT 250% OF LOCAL PER DIEM. THIS PERCENTAGE FALLS WITHIN THE 300% THRESHOLD ALLOWED BY THE FTR. THE SPONSOR HAS NOTED THAT ALL OTHER NON-FEDERAL PARTICIPANTS WILL BE PROVIDED WITH THE SAME ACCOMMODATIONS.</t>
  </si>
  <si>
    <t>PISCATAWAY, NJ, US</t>
  </si>
  <si>
    <t>12/10/2019 -12/11/2019</t>
  </si>
  <si>
    <t>CHUNG, STEPHANIE T</t>
  </si>
  <si>
    <t>TRAVELER IS INVITED TO PARTICIPATE AS A PEER REVIEWER ON AMERICAN HEART ASSOCIATION'S STRATEGICALLY FOCUSED CARDIOMETABOLIC CLINICAL RESEARCH NETWORK COMMITTEE TO BE HELD IN DALLAS, TX ON OCTOBER 3, 2019.  SPONSOR WILL COVER AIRFARE, LODGING, AND MEALS.</t>
  </si>
  <si>
    <t>DALLAS, TX, US</t>
  </si>
  <si>
    <t>AMERICAN HEART ASSOCIATION DAL</t>
  </si>
  <si>
    <t>10/02/2019 -10/03/2019</t>
  </si>
  <si>
    <t>TRAVELER IS INVITED TO PARTICIPATE AS FACULTY MEMBER IN THE 12TH ANNUAL ISOTOPES COURSE IN METABOLIC RESEARCH BEING HELD IN NASHVILLE, TN - OCT 21-25, 2019. REGISTRATION FEE OF $800 HAS BEEN WAIVED BY THE SPONSOR. SPONSOR WILL PROVIDE IN-KIND R/T ECONOMY AIRFARE, FIVE NIGHT OF LODGING WITHIN THE GOVERNMENT ALLOWED PER DIEM (ESTIMATED TO BE AT $189 P/N) LODGING AND MEALS INCLUDED IN LODGING AND/OR REGISTRATION FEE. SPONSOR IS CURRENTLY UNABLE TO BOOK FLIGHT BUT HAS MADE A COMMITMENT TO PROVIDE LATER THIS MONTH. THE ACTUAL VALUE OF SPONSORED IN-KIND AIRFARE WILL BE E ADJUSTED AT VOUCHER TIME.</t>
  </si>
  <si>
    <t>10/20/2019 -10/25/2019</t>
  </si>
  <si>
    <t xml:space="preserve">CINAR, RESAT </t>
  </si>
  <si>
    <t>DR. CINAR WILL TRAVEL TO SZEGED, HUNGARY FROM NOV 1-5 TO PRESENT A TALK AT THE NEUROBIOLOGICAL AND PHARMACOLOGICAL SOCIETY OF SZEGED REGIONAL COMMITTEE OF THE HUNGARIAN ACADEMY OF SCIENCES.  EO APPROVED SEPT 24.  FROM NOV 5 THROUGH NOV 8, HE WILL PARTICIPATE IN THE 2019 SEMMELWEIS SYMPOSIUM AT SEMMELWEIS UNIVERSITY IN BUDAPEST.  THE TITLE OF THE PRESENTATION WILL BE "CANNABINOID TYPE 1 RECEPTORS CB1R IN PULMONARY FIBROSIS, PARACRINE CONTROL ON IMMUNOMETABOLISM FOR DRIVING FIBROPROLIFERATIVE MICROENVIRONMENT."MEETING EO APPROVED APRIL 2019.</t>
  </si>
  <si>
    <t>[OTHER], , HUN</t>
  </si>
  <si>
    <t>SEMMELWEIS UNIVERSITY</t>
  </si>
  <si>
    <t>11/01/2019 -11/08/2019</t>
  </si>
  <si>
    <t>DR. CINAR WILL TRAVEL TO BOSTON, MA TO PARTICIPATE IN THE 3RD ANTI-FIBROTIC DRUG DEVELOPMENT CONFERENCE TAKING PLACE FROM NOVEMBER 18 TO 20, 2019.  HE WILL PRESENT A WORKSHOP ENTITLED "HOW TO CURE MULTIFACTORIAL FIBROTIC DISEASES KILL TWO BIRDS WITH ONE STONE MRI1867, HYBRID INHIBITOR OF PERIPHERAL CB1R AND INOS, FOR TREATMENT OF NASH AND LIVER, LUNG AND SKIN FIBROSIS. MEETING NIH APPROVED IN JULY 2019.  REGISTRATION FEE WAIVED BY SPONSOR, AND INCLUDES LUNCHES THROUGHOUT THE CONFERENCE.</t>
  </si>
  <si>
    <t>HANSON WADE</t>
  </si>
  <si>
    <t xml:space="preserve">CLARK, JANET </t>
  </si>
  <si>
    <t>THE EVENTS IN THIS TA WERE APPROVED AS A NON-NIMH HOSTED CONFERENCE OR MEETING BY THE OFFICE OF FINANCIAL MANAGEMENT ON 5/1/19. FOR CONFERENCES OR MEETINGS.
SOCIETY FOR NEUROSCIENCE (SFN) 49TH ANNUAL MEETING - NEUROSCIENCE 2019 - AS THE DIRECTOR OF THE OFFICE OF FELLOWSHIP TRAINING TRAVELER WILL EXHIBIT AND NETWORK WITH POTENTIAL YOUNG TRAINEES INTERESTED IN FELLOWSHIPS OPPORTUNITIES AT THE NIMH IN ORDER TO RECRUIT. THIS IS ESSENTIAL AS THE SOCIETY FOR NEUROSCIENCE IS THE WORLD?¿¿S LARGEST ORGANIZATION OF SCIENTISTS AND PHYSICIANS DEVOTED TO UNDERSTANDING THE BRAIN AND NERVOUS SYSTEM. OMEGA WAS USED TO BOOK FLIGHTS,TRAVELER WILL LEAVE FROM HER MARYLAND HOME (ROUND-TRIP FLIGHTS FROM WASHINGTON REAGAN, CHICAGO IL, USA HAVE BEEN BOOKED). TRAVELER REQUESTED AEA (WHICH HAS BEEN APPROVED) AS SHE BOOKED THROUGH THE CONFERENCE. REGISTRATION FEE OF $420 WAS WAIVED (SPONSOR LETTER ATTACHED) NON NIMH PREAPPROVAL WAS OBTAINED FROM HHS/OFM/EO/STS ON 5/1/19. TR APPROVED 7/26/19. OFFICIAL DUTY APPROVED 09/24/19. TRAVELER WILL BE FLYING OUT OF DC AREA AS THAT IS HER DUTY STATION.</t>
  </si>
  <si>
    <t xml:space="preserve">CLORE, G MARIUS </t>
  </si>
  <si>
    <t>MARIUS CLORE IS ATTENDING THE 64TH ANNUAL MEETING OF THE BIOPHYSICAL SOCIETY IN SAN DIEGO, CA HELD FEBRUARY 15-19, 2020. REGISTRATION FOR AMOUNT OF $280.00 AND HOTEL PAID IN-KIND BY SPONSOR, DINNER ON 2/17 INCLUDED FOR AWARD RECIPIENTS, TRAVEL REIMBURSEMENT DECLINED. ETHICS APPROVAL ATTACHED.</t>
  </si>
  <si>
    <t>BIOPHYSICAL SOCIETY ROCKVILLE</t>
  </si>
  <si>
    <t>CH PROTEIN NUC MAG RES SECT</t>
  </si>
  <si>
    <t>COGDILL, KEITH W</t>
  </si>
  <si>
    <t>NORTH AMERICAN LIBRARY ADVISORY BOARD MEETING, NEW YORK, NY. 10/24-25. ATTEND. NORTH AMERICAN LIBRARY ADVISORY BOARD</t>
  </si>
  <si>
    <t>ELSEVIER NEW YORK NY</t>
  </si>
  <si>
    <t>LIBRARIAN</t>
  </si>
  <si>
    <t xml:space="preserve">COHEN FIX, ORNA </t>
  </si>
  <si>
    <t>DR. COHEN-FIX HAS BEEN INVITED TO GIVE A TALK AT BOTH THE ANDALUSIAN CENTRE FOR DEVELOPMENTAL BIOLOGY IN SEVILLE, SPAIN ON JAN 21, 2020 AND THE "YEASTS: AT THE CROSS-ROADS OF SYSTEMS BIOLOGY AND BIOMEDICINE" IN MEMORY OF PROFESSOR JULIO R. VILLANUEVA (1928-2017) TO BE HELD IN MADRID, SPAN ON JANUARY 23 TO JANUARY 24.  DR. COHEN-FIX WILL DEPART ON JAN.18TH FOR A COST SAVING OF APPROXIMATE $1000 TO THE SPONSOR.  THIS IS ALSO THE ONLY FLIGHT AVAILABLE TO ALLOW DR. COHEN-FIX TO ARRIVE IN TIME TO PREPARE FOR HER TALK.  SHE WILL ARRIVE IN MADRID ON 1/19 AND TRAVEL VIA TRAIN TO SEVILLE THAT SAME DAY. SHE WILL STAY IN SEVILLE JAN. 19 THROUGH JAN. 22ND. THE NIGHT OF JAN. 19TH WILL BE PAID WITH LAB FUNDS.  COST OF HOTEL NOT AVAILABLE AT THIS TIME. JAN. 20TH AND 21ST WILL BE PAID IN-KIND BY THE SPONSOR ANDALUSIAN CENTRE FOR DEVELOPMENTAL BIOLOGY. THE FUNDACION RAMON ARECES WILL PAY IN-KIND THE NIGHTS JAN 22ND THRU JAN. 24TH.  ANDALUSIAN CENTER FOR DEVELOPMENT BIOLOGY WILL COVER 2 NIGHTS LODGING, ROUND TRIP TRAIN FROM MADRID AND SOME MEALS. FUNDACI¿AMON ARECES WILL COVER ROUND TRIP AIRFARE, 3 NIGHTS LODGING AND SOME MEALS.  TRAVELER WILL DEPART ON JAN.25</t>
  </si>
  <si>
    <t>SEVILLE, , ESP</t>
  </si>
  <si>
    <t>FUNDACION RAMON ARECES</t>
  </si>
  <si>
    <t>01/18/2020 -01/25/2020</t>
  </si>
  <si>
    <t>UNIVERSITY OF SEVILLE</t>
  </si>
  <si>
    <t>COHEN, LEONARDO G</t>
  </si>
  <si>
    <t>DR. COHEN WILL ATTEND AND SPEAK AT THE HAMBURG CENTER OF NEUROSCIENCE. TITLE OF THE TALK IS NEW DEVELOPMENTS IN THE STUDY OF CONSOLIDATION OF MOTOR SKILL LEARNING. TRAVELER WILL DEPART FROM DC ON 11/2 AND ARRIVE THE NEXT DAY TO HAMBURG (LAYOVER IN ZURICH). TRAVELER WILL DEPART FROM HAMBURG ON 11/5 AND ARRIVE TO DC THE SAME DAY (LAYOVER IN MUNICH). SPONSOR, UNIVERSITY MEDICAL CENTER HAMBURG, WILL PAY IN-KIND FOR AIRFARE, LODGING AND MIE. TRAVELER WILL STAY AT THE DORINT HOTEL AT THE PER DIEM RATE. ODA IS APPROVED AND ATTACHED. CONFIRMED WITH THE SPONSOR THAT NO HONORARIUM WILL BE GIVEN AND NO FEDERAL FUNDS WILL BE USED TO SUPPORT THIS TRAVEL. TRAVEL IS APPROVED BY DR. HALLETT AND STE APPROVED IN SPARC.</t>
  </si>
  <si>
    <t>UNIVERSITY MEDICAL CENTER HAMB</t>
  </si>
  <si>
    <t>UNIT CHIEF</t>
  </si>
  <si>
    <t>11/02/2019 -11/05/2019</t>
  </si>
  <si>
    <t>DR. COHEN WILL TRAVEL TO GERMANY AS A INVITED SPEAKER FROM DECEMBER 3RD TO DECEMBER 8TH TO GIVE A TALK "ADVANCES IN THE STUDY OF CONSOLIDATION OF MOTOR SKILL LEARNING" AT 26TH ANNUAL MEETING OF THE GERMAN SOCIETY OF NEUROREHABILITATION (DGNR)
LEARNING, MOTIVATION AND EMOTION
05.-07.12.2019 ¿ LEIPZIG.
SPONSOR WILL PAY UP TO ONE THOUSAND EUROS TO TRAVEL AND FOR LODGING IN KIND.</t>
  </si>
  <si>
    <t>LEIPZIG, , DEU</t>
  </si>
  <si>
    <t>CONVENTUS CONGRESS MANAGEMENT</t>
  </si>
  <si>
    <t>DR. COHEN IS INVITED TO RECEIVE   THE TITLE OF DOCTOR HONORIS CAUSA THAT HE WILL RECEIVE FROM THE HEALTH SCIENCES SECTOR OF UCLOUVAIN IN MARCH 2020 AT BRUSSELS, BELGIUM. THE CEREMONY WILL TAKE PLACE ON 09-10/03.ALSO HE INVITED TO GIVE A TALK ON ADVANCES IN UNDERSTANDING CONSOLIDATION OF SKILL LEARNING.
SPONSOR IS PAYING IN KIND FOR THE AIR, LODGING AND BOARDING EXCEPT THE TRAVEL DATES.DR. LEONARDO COHEN  IS REQUESTING APPROVAL OF ACTUAL SUBSISTENCE FOR LODGING VALUED AT $206.14  WHICH IS 126% OF THE GOVERNMENT ALLOWANCE OF $167.00, THIS PERCENTAGE FALLS WITHIN THE 300% THRESHOLD ALLOWED BY THE FTR. ATTACHED PREMIUM CLASS FOR TRAVELERS WITH MEDICAL CONDITION APPROVAL WAIVER.</t>
  </si>
  <si>
    <t>BRUSSELS, , BEL</t>
  </si>
  <si>
    <t>CATHOLIC UNIVERSITY OF LOUVAIN</t>
  </si>
  <si>
    <t>03/07/2020 -03/11/2020</t>
  </si>
  <si>
    <t>COLBERT, ROBERT A</t>
  </si>
  <si>
    <t>DR. COLBERT INVITED GUEST SPEAKER AT THE IV INTERNATIONAL ITALIAN MEETING ON ANKYLOSING SPONDYLITIS THAT WILL TAKE PLACE AT THE HOTEL ROYAL CONTINENTAL IN NAPLES FROM OCTOBER 17 - 19.  DR. COLBERT WILL BE SPEAKING ON "DEVELOPMENT OF PLURIPOTENT STEM CELLS TO STUDY MINERALIZATION IN AS"</t>
  </si>
  <si>
    <t>NAPLES, , ITA</t>
  </si>
  <si>
    <t>MEETING CREATIVE SOCIETA COOPE</t>
  </si>
  <si>
    <t>SENIOR INVESTIGATOR (HS)</t>
  </si>
  <si>
    <t>GIVING TALK</t>
  </si>
  <si>
    <t>11/06/2019 -11/13/2019</t>
  </si>
  <si>
    <t>DR. ROBERT COLBERT IS INVITED TO BE A GUEST SPEAKER AT THE HOSPITAL FOR SPECIAL SURGERY (HSS) RHEUMATOLOGY GRAND ROUNDS ON DECEMBER 11, 2019 IN NEW YORK, NEW YORK. THE SPONSOR WILL COVER ROUND-TRIP TRAIN FARE, LODGING AND SOME MEALS FOR THIS TRIP.</t>
  </si>
  <si>
    <t>HOSPITAL FOR SPECIAL SURGERY</t>
  </si>
  <si>
    <t>COLLINS, MICHAEL T</t>
  </si>
  <si>
    <t>I AM REQUESTING TO ATTEND SEMINAR SERIES ?¿¿ FIBROUS DYSPLASIA?¿¿ BEING HELD IN TARRYTOWN, NY FROM OCTOBER 10, 2019.  THIS SEMINAR SERIES WILL ALLOW ME TO TEACH THE MOST RECENT ADVANCES IN FIBROUS DYSPLASIA AND AFFORD ME THE OPPORTUNITY TO INTERACT AND POSSIBLY COLLABORATE WITH SOME OF THE LEADING SCIENTIST IN THE FIELD.</t>
  </si>
  <si>
    <t>COMIS, LEORA E</t>
  </si>
  <si>
    <t>TO PRESENT AT A WORKSHOP TO EDUCATE CLINCIANS AND PATIENTS ABOUT ADAPTIVE STRATEGIES TO ENHANCE FUNCTIONAL PERFORMANCE AND ENGAGEMENT.</t>
  </si>
  <si>
    <t>ROSEMONT, IL, US</t>
  </si>
  <si>
    <t>BLOOD AND MARROW TRANSPLANT IN</t>
  </si>
  <si>
    <t>OCCUPATIONAL THERAPIST</t>
  </si>
  <si>
    <t xml:space="preserve">CONNORS, MARK </t>
  </si>
  <si>
    <t>DR. MARK CONNORS HAS BEEN INVITED TO PARTICIPATE IN THE IOWA STATE UNIVERSITY FALL SEMINAR TAKING PLACE FROM  DECEMBER 04-05, 2019 IN AMES, IA. DR. CONNORS WILL GIVE A TALK ENTITLED:" IMPACT OF IMMUNOGEN DESIGN AND REPLICATION ON PRE-CLINICAL AND CLINICAL IMMUNOGENICITY OF VACCINES FOR HIV-1"
THIS TRIP IS SPONSORED BY THE ISU-BMS AND IT COVERS: AIRFARE, LODGING AND MEALS. NO GOVERNMENT FUNDS WILL BE USED AND NO HONORARIUM WILL BE OFFERED TO THE TRAVELER. DR. CONNORS WILL COMMUTE TO AIRPORTS AT HOME AND IN TDY VIA TAXI</t>
  </si>
  <si>
    <t>AMES, IA, US</t>
  </si>
  <si>
    <t>IOWA STATE UNIVERSITY</t>
  </si>
  <si>
    <t>12/04/2019 -12/05/2019</t>
  </si>
  <si>
    <t>CONWAY, BEVIL R</t>
  </si>
  <si>
    <t>DR. CONWAY IS INVITED TO A COLLOQUIUM TALK FOR THE UNIVERSITY OF CALIFORNIA-SAN DIEGO, DEPARTMENT OF PSYCHOLOGY, ON OCT 3RD, 2019 IN SAN DIEGO, CA. THE SPONSOR, UC-SAN DIEGO, DEPARTMENT OF PSYCHOLOGY, WILL PAY FOR AIRFARE, TWO NIGHTS OF LODGING (OCT 2ND &amp; 3RD), GROUND TRANSPORTATION AND MEALS ON OCT 3RD IN KIND. 
NO HONORARIUM WILL BE PROVIDED. NO US FEDERAL FUNDS WILL BE USED FOR THIS TRIP.</t>
  </si>
  <si>
    <t>COOK, MICHAEL B</t>
  </si>
  <si>
    <t>&lt;10593&gt;8037205-MBC-DR. COOK HAS BEEN INVITED TO STOCKHOLM, SWEDEN, DECEMBER 4-7, 2019 TO BE A DOCTORAL THESIS EXAMINER FOR CECILIA RADKIEWICZ AT THE KAROLINSKA INSTITUTE, STOCKHOLM, SWEDEN. SPONSOR TO PAY IN-KIND: R/T AIRFARE FROM IAD-ARLANDA, STOCKHOLM, HOTEL STAY DECEMBER 5-6, 2019, IN-COUNTRY GROUND TRANSPORTATION.  NCI TO PAY: ALL MEALS (HOTEL INCLUDES HOT BREAKFAST DECEMBER 6-7, 2019, GROUND TRANSPORTATION IN US. CBITT#RM01480909011.  HTSOS ATTACHED.</t>
  </si>
  <si>
    <t>STOCKHOLM, , SWE</t>
  </si>
  <si>
    <t>KAROLINSKA INSTITUTET STOCKHOL</t>
  </si>
  <si>
    <t>CORTESE, IRENE C</t>
  </si>
  <si>
    <t>IRENE CORTESE HAS BEEN INVITED TO ATTEND THE NMSS COMMITTEE C MEETING IN NEW YORK, NY ON OCTOBER 24-25, 2019.  THIS TRIP IS SPONSORED BY NMSS AND THEY ARE PROVIDING TRAIN AND LODGING IN KIND.  THERE IS NO REGISTRATION FEE.  THIS HAS BEEN APPROVED IN SPARC.  THE HHS-1 HAS BEEN ATTACHED.</t>
  </si>
  <si>
    <t>10/24/2019 -10/25/2019</t>
  </si>
  <si>
    <t>DR. CORTESE HAS BEEN INVITED TO SPEAK AT THE ISNV 2019 CONFERENCE IN ATLANTA, GA ON NOVEMBER 12-15, 2019.  THIS TRIP IS SPONSORED IN KIND BY ISNV AND THEY ARE PROVIDING LODGING.  THE ODA AND SPARC APPROVALS ARE ATTACHED.  THERE $750 REGISTRATION FEE WAS WAIVED.  THE DAILY RATE OF THE HOTEL IS $157 WHICH IS EQUAL TO THE PER DIEM.  NO AEA IS REQUIRED.</t>
  </si>
  <si>
    <t>INTERNATIONAL SOCIETY FOR NEUR</t>
  </si>
  <si>
    <t>11/12/2019 -11/15/2019</t>
  </si>
  <si>
    <t>COURVILLE, AMBER B</t>
  </si>
  <si>
    <t>FNCE 2019 OCTOBER 26-29, 2019 IN PHILADELPHIA, PA</t>
  </si>
  <si>
    <t>ACADEMY OF NUTRITION AND DIETE</t>
  </si>
  <si>
    <t>HEALTH TECHNICIAN (CALL CNT</t>
  </si>
  <si>
    <t>10/26/2019 -10/29/2019</t>
  </si>
  <si>
    <t>COWEN, EDWARD W</t>
  </si>
  <si>
    <t>DR. COWEN HAS BEEN INVITED TO GIVE A PRESENTATION SKIN GVHD ON AT THE 4TH BIENNIAL CHRONIC GRAFT-VERSUS-HOST DISEASE (GVHD) MEETING IN CHICAGO, IL ON 10/25/19 - 10/27/19.</t>
  </si>
  <si>
    <t>10/25/2019 -10/27/2019</t>
  </si>
  <si>
    <t>DR. COWEN HAS BEEN INVITED TO SPEAK AT PHILADELPHIA DERMATOLOGICAL SOCIETY MEETING AT COOPER MEDICAL SCHOOL OF ROWAN UNIVERSITY IN CAMDEN, NJ ON 2-21-20.</t>
  </si>
  <si>
    <t>CAMDEN, NJ, US</t>
  </si>
  <si>
    <t>COOPER FOUNDATION</t>
  </si>
  <si>
    <t>02/21/2020 -02/22/2020</t>
  </si>
  <si>
    <t xml:space="preserve">COX, ROBERT </t>
  </si>
  <si>
    <t>AFNI BOOTCAMP
TULSA, OKLAHOMA
MARCH 2 - 6, 2020</t>
  </si>
  <si>
    <t>CROMPTON, PETER D</t>
  </si>
  <si>
    <t>DR. PETER D. CROMPTON HAS BEEN INVITED TO TRAVEL TO ADDIS ABABA, ETHIOPIA TO PRESENT A TALK.  TITLE OF TALK: THE POTENTIAL IMPACT OF IMMUNE DYSREGULATION ON MALARIA VACCINE EFFICACY IN ENDEMIC AREAS.  SPONSOR WILL PAY IN-KIND ECONOMY AIRFARE, FOUR NIGHTS LODGING, REGISTRATION. PLEASE BE ADVISED THAT THE TRAVEL ORDER MUST STATE THAT NO U.S. FEDERAL FUNDS WILL BE USED BY THE SPONSOR TO PROVIDE FOR OR REIMBURSE TRAVEL EXPENSES AND THAT NO HONORARIUM MAY BE ACCEPTED BY THE EMPLOYEE. DR. CROMPTON SUCCESSFULLY COMPLETED HIS HT401 THREAT SECURITY OVERSEAS SEMINAR TRAINING ON MAY 8, 2015. EO APPROVAL WAS GIVEN 10/21/2019.</t>
  </si>
  <si>
    <t>ADDIS ABABA, , ETH</t>
  </si>
  <si>
    <t>FOUNDATION FOR THE NATIONAL IN</t>
  </si>
  <si>
    <t>10/26/2019 -10/31/2019</t>
  </si>
  <si>
    <t>CUKRAS, CATHERINE A</t>
  </si>
  <si>
    <t>DR. CUKRAS HAS BEEN INVITED TO PARTICIPATE IN HEED AS A FACULTY MENTOR HELD IN CHICAGO, IL OCTOBER 28 - 29, 2019. THE SOCIETY OF HEED FELLOWS PROVIDES FUNDING TO TALENTED YOUNG OPHTHALMOLOGISTS WHO ARE PURSUING POSTGRADUATE FELLOWSHIP TRAINING. THE SPONSORS WILL COVER LODGING, MEALS, AIRFARE AND MISCELLANEOUS EXPENSES IN-KIND. NO HONORARIUM WILL BE GIVEN AND NFF WILL BE USED.</t>
  </si>
  <si>
    <t>HEED OPTHALMIC FOUNDATION</t>
  </si>
  <si>
    <t>DR. CUKRAS HAS BEEN INVITED TO ATTEND THE FOUNDATION FOR FIGHTING BLINDNESS CONSORTIUM: 2020 STUDY GROUP MEETING. THIS IS A SPONSORED MEETING AND ROUND TRIP AIRFARE AND ONE NIGHT OF LODGING ARE BEING PROVIDED, IN-KIND. PER AMERICAN AIRLINES WEBSITE, CLASS L AND N ARE CONSIDERED ECONOMY SEATING. DINNER IS BEING PRODED ON 2/9 AND BREAKFAST AND LUNCH ARE BEING PROVIDED ON 2/10. TRAVELER WILL COMMUNICATE WITH ALL PRINCIPAL INVESTIGATORS FROM ALL THE SITES PARTICIPATING IN THIS RESEARCH.THE 2020 STUDY MEETING WILL BEGIN WITH DINNER ON FEBRUARY 9TH AND LAST UNTIL THE EVENING OF FEB 10TH. THERE IS NO REGISTRATION FEE FOR THIS MEETING. DR. CUKRAS IS REQUESTING APPROVAL OF ACTUAL SUBSISTENCE FOR SPONSORED IN-KIND LODGING VALUED AT $180 WHICH IS 112% OF THE GOVERNMENT ALLOWANCE OF $161. THIS PERCENTAGE FALLS WITHIN THE 300% THRESHOLD ALLOWED BY THE FTR. THE SPONSOR HAS NOTED THAT ALL OTHER NON-FEDERAL PARTICIPANTS WILL BE PROVIDED WITH THE SAME ACCOMMODATIONS.</t>
  </si>
  <si>
    <t>FOUNDATION FOR FIGHTING BLINDN</t>
  </si>
  <si>
    <t>CUMMING, BRUCE G</t>
  </si>
  <si>
    <t>TRAVELER IS INVITED TO GIVE A LECTURE AT THE UNIVERSITY OF WISCONSIN-MADISON AS A PART OF FALL SEMINAR SERIES ON OCTOBER 2ND, 2019. SPONSOR, UW-MADISON, DEPARTMENT OF NEUROSCIENCE, WILL PROVIDE AIRFARE, TWO NIGHTS OF LODGING (OCT 1ST &amp; 2ND) IN KIND. NO HONORARIUM WILL BE GIVEN TO THE TRAVELER. NO US FUNDS WILL BE USED FOR THIS TRIP.
LODGING IS AT $131 PER NIGHT, AT CALLED THE HOTEL TO CONFIRM. DR. CUMMING IS REQUESTING APPROVAL OF ACTUAL SUBSISTENCE FOR SPONSOR IN-KIND LODGING VALUED AT $131 WHICH IS 103% OF THE GOVERNMENT ALLOWANCE OF $127. THIS PERCENTAGE FALLS WITHIN THE 300% THRESHOLD ALLOWED BY THE FTR. THE SPONSOR HAS NOTED THAT ALL OTHER NON-FEDERAL PARTICIPANTS WILL BE PROVIDED WITH THE SAME ACCOMMODATIONS.</t>
  </si>
  <si>
    <t>MADISON, WI, US</t>
  </si>
  <si>
    <t>UNIVERSITY OF WISCONSIN AT MAD</t>
  </si>
  <si>
    <t>TRAVELER HAS BEEN INVITED TO ATTEND THE WORKSHOP: PHYSICS OF NEURAL CIRCUITS AND NETWORK DYNAMICS SPONSORED BY THE SIMONS CENTER FOR GEOMETRY AND PHYSICS HELD AT STONY BROOK UNIVERSITY IN STONY BROOK, NY ON JANUARY 26-29TH. LODGING AND MEALS ARE SPONSORED IN-KIND. BREAKFAST AND LUNCH WILL BE SPONSORED IN-KIND ON JANUARY 27-29TH. NEI WILL PAY FOR POV, FLIGHT, PARKING, AND ROUND TRIP AIRPORT TRANSPORTATION. TRAVELER IS AWARE NOT TO ACCEPT ANY ALCOHOLIC BEVERAGES PROVIDED BY THE SPONSOR. CONFERENCE APPROVAL IS ATTACHED. NO HONORARIUM WILL BE PROVIDED TO THE TRAVELER; NO US FUNDS WILL BE USED FOR THIS TRIP.</t>
  </si>
  <si>
    <t>CUNNINGHAM, LEA C</t>
  </si>
  <si>
    <t>DR. CUNNINGHAM IS INVITED TO SPEAK AT THE RUNX1 ASPEN 2019 3RD ANNUAL SCIENTIFIC CONFERENCE BEING HELD IN ASPEN, CO ON OCTOBER 2-4, 2019.  IN-KIND: AIRFARE,  LODGING (NO BREAKFAST) AND MEALS.  NO REGISTRATION.  DR. CUNNINGHAM IS REQUESTING APPROVAL OF ACTUAL SUBSISTENCE FOR SPONSOR IN-KIND LODGING VALUED AT $249 WHICH IS 142% OF THE GOVERNMENT ALLOWANCE OF $175.  THIS PERCENTAGE FALLS WITHIN THE 300% THRESHOLD BY THE FTR.  THE SPONSOR HAS NOTED THAT ALL OTHER NON-FEDERAL PARTICIPANTS WILL BE PROVIDED WITH THE SAME ACCOMMODATIONS.</t>
  </si>
  <si>
    <t>CURTIS, BRENDA L</t>
  </si>
  <si>
    <t>BRENDA CURTIS HAS BEEN INVITED TO PARTICIPATE IN TWO SPEAKING ENGAGEMENTS. SHE WILL BE THE MODERATOR ON A PANEL DISCUSSING THE USE OF DIGITAL PLATFORMS IN RESEARCH, ESPECIALLY WHEN WORKING WITH HIGHLY STIGMATIZED POPULATIONS (E.G. SUBSTANCE USERS) ON NOVEMBER 17TH PRE-CONFERENCE.  IN ADDITION, SHE HAS BEEN ASKED TO CO-FACILITATE A PANEL ON BIG DATA DRIVEN RESEARCH THAT WILL EXPLORE THE ETHICAL AND PRACTICAL CONSIDERATIONS OF CONDUCTING (AND REVIEWING) THIS TYPE OF RESEARCH. AS A RESEARCHER WHO USE BIG DATA AND DIGITAL PLATFORMS IT IS IMPORTANT TO HELP BOTH INVESTIGATORS AND THE PEOPLE WHO REVIEW THEIR RESEARCH TO UNDERSTAND THE ETHICAL IMPLICATIONS AND TO BE AWARE OF THE CURRENT EMPIRICAL EVIDENCE (MUCH OF WHICH HAS COME FROM MY RESEARCH FINDINGS ON THE USE OF SOCIAL MEDIA AND SMARTPHONE SENSOR DATA IN SUBSTANCE USING POPULATIONS) ON NOVEMBER 18-20.  WHILE BEING ON THE PLANNING COMMITTEE THIS YEAR, I WAS INSTRUMENTAL IN SELECTING DR. JANINE AUSTIN CLAYTON, DIRECTOR OF NIH OFFICE OF RESEARCH ON WOMEN?¿¿S HEALTH, AS A KEYNOTE SPEAKER.</t>
  </si>
  <si>
    <t>PRIMR/ARENA</t>
  </si>
  <si>
    <t>11/16/2019 -11/20/2019</t>
  </si>
  <si>
    <t>DAHUT, WILLIAM L</t>
  </si>
  <si>
    <t>DR. DAHUT IS INVITED TO SPEAK AT THE OPENING OF THE 2019 PHILADELPHIA PROSTATE CANCER CONSENSUS CONFERENCE BEING HELD IN PHILADELPHIA, PA ON OCTOBER 4-5, 2019. IN-KIND: LODGING (NO BREAKFAST) AND DINNER 10/4. THERE IS NO REGISTRATION FEE FOR ANY PARTICIPANTS OF THIS MEETING.
DR. DAHUT IS REQUESTING APPROVAL OF ACTUAL SUBSISTENCE FOR SPONSOR IN-KIND LODGING VALUED AT $469 WHICH IS 244% OF THE GOVERNMENT ALLOWANCE OF $192.  THIS PERCENTAGE FALLS WITHIN THE 300% THRESHOLD ALLOWED BY THE FTR.  THE SPONSOR HAS NOTED THAT ALL OTHER NON-FEDERAL PARTICIPANTS WILL BE PROVIDED WITH THE SAME ACCOMMODATIONS.</t>
  </si>
  <si>
    <t>THOMAS JEFFERSON UNIVERSITY PH</t>
  </si>
  <si>
    <t>10/04/2019 -10/05/2019</t>
  </si>
  <si>
    <t>DR. DAHUT SERVED IS PART OF THE PLANNING COMMITTEE AND WILL OVERSEE THE 2019 PROSTATE CANCER FOUNDATION MEETING BEING HELD IN CARLSBAD, CA ON OCTOBER 24-26, 2019. HE WILL ALSO ATTEND THE PCCTC EXTERNAL ADVISORY BOARD MEETING ON 10/23. IN-KIND: LODGING (NO BREAKFAST) AND REGISTRATION (INCLUDES BLD 10/24 AND 10/25; B 10/26). DR. DAHUT WILL REMAIN IN CARLSBAD AT HIS OWN EXPENSE ON 10/26 AS IT?¿¿S A NON-DUTY DAY. HE WILL ALSO FLY OUT OF LAX ON 10/27 DUE TO THE FLIGHT TIMES AVAILABLE.
DR. DAHUT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t>
  </si>
  <si>
    <t>10/23/2019 -10/28/2019</t>
  </si>
  <si>
    <t>DR. DAHUT IS INVITED TOL SPEAK AT THE 2020 GENITOURINARY CANCERS SYMPOSIUM BEING HELD IN SAN FRANCISCO, CA ON FEBRUARY 13-15, 2020. IN-KIND: AIRFARE, LODGING (3 NIGHTS; DR. DAHUT IS COVERING THE FINAL NIGHT OF LODGING PERSONALLY AND IS NOT ASKING FOR REIMBURSEMENT OVER PER DIEM), AND REGISTRATION (INCLUDES LUNCHES EACH DAY).
DR. DAHUT IS REQUESTING APPROVAL OF ACTUAL SUBSISTENCE FOR SPONSOR IN-KIND LODGING VALUED AT $339 WHICH IS 112% OF THE GOVERNMENT ALLOWANCE OF $302.  THIS PERCENTAGE FALLS WITHIN THE 300% THRESHOLD ALLOWED BY THE FTR.  THE SPONSOR HAS NOTED THAT ALL OTHER NON-FEDERAL PARTICIPANTS WILL BE PROVIDED WITH THE SAME ACCOMMODATION.</t>
  </si>
  <si>
    <t>02/12/2020 -02/16/2020</t>
  </si>
  <si>
    <t xml:space="preserve">DAI, CHENGKAI </t>
  </si>
  <si>
    <t>INVITED SPEAKER, "MULTIFACETED ROLES OF HSF1 IN CANCER: NON-ONCOGENE ADDICTION" AT THE INDIANA UNIVERSITY CELL MOLECULAR CANCER BIOLOGY PROGRAM SEMINAR SERIES FROM 2/9-11/2020.  THE SPONSOR IS PROVIDING IN KIND - R/T AIRFARE, LODGING 2/9-11(INCLUDES BREAKFAST), GROUND TRANSPORTATION TO/FROM AIRPORT/HOTEL, DINNER ON 2/9, LUNCH/DINNER ON 2/10.  TRAVELER IS REQUESTING APPROVAL OF ACTUAL SUBSISTENCE FOR SPONSOR IN KIND LODGING VALUED AT $129 WHICH IS 133% OF THE GOVERNMENT ALLOWANCE OF $97.  THIS PERCENTAGE FALLS WITHIN THE 300% THRESHOLD ALLOWED BY THE FTR.  THE SPONSOR HAS NOTED THAT ALL OTHER NON-FEDERAL PARTICIPANTS WILL BE PROVIDED WITH THE SAME ACCOMMODATIONS.  DR. DAI WILL WALK TO FROM THE HOTEL TO THE UNIVERSITY DAILY WITH FACULTY.  NO FEDERAL FUNDS WILL BE USED FOR TRAVEL EXPENSES.  NO HONORARIUM WILL BE GIVEN.  NO REGISTRATION FEE ASSOCIATED WITH SEMINAR SERIES.  NCI TO COVER ALL OTHER COSTS.</t>
  </si>
  <si>
    <t>BLOOMINGTON, IN, US</t>
  </si>
  <si>
    <t>02/09/2020 -02/11/2020</t>
  </si>
  <si>
    <t>DAMIANO, DIANE L</t>
  </si>
  <si>
    <t>THIS CONGRESS CONFERENCE WILL TAKE PLACE IN TOLEDO, SPAIN AND WILL FOCUS ON FIVE SPECIALTIES SUCH AS PEDIATRIC PHYSIOTHERAPY INCLUDING CEREBRAL PALSY. THIS CONFERENCE WILL PROVIDE ENHANCEMENTS OF CLINICAL SKILLS TO SUPPORT THE MISSION OF THE CLINICAL CENTER FOR THE PATIENTS TREATED AT THE NIH.</t>
  </si>
  <si>
    <t>[OTHER], , ESP</t>
  </si>
  <si>
    <t>UNIVERSIDAD DE CASTILLA LA MAN</t>
  </si>
  <si>
    <t>DR. DAMIANO WILL ATTEND AND PRESENT AT THE 1ST RENEW (REHABILITATION ENGINEERING FOR NEUROLOGICAL DISORDERS WORLDWIDE) WORKSHOP</t>
  </si>
  <si>
    <t>11/13/2019 -11/20/2019</t>
  </si>
  <si>
    <t>KOREAN SOCIETY OF PEDIATRIC RE</t>
  </si>
  <si>
    <t>DR. DAMIANO IS INVITED TO SPEAK AT THE 25TH ANNUAL CONFERENCE FUNCTION FOR LIFE IN PEDIATRIC. SPONSORED BY UVA</t>
  </si>
  <si>
    <t>CHARLOTTESVILLE, VA, US</t>
  </si>
  <si>
    <t>UNIVERSITY OF VIRGINIA AT CHAR</t>
  </si>
  <si>
    <t>UNICEF AND AUTISM SPEAKS ARE HOSTING MEETING ON ASD IN NY FROM 23-26. SPONSORED TRAVEL AUTISM SPEAKS WILL COVER AIRFARE, LODGING, AND MEALS</t>
  </si>
  <si>
    <t>AUTISM SPEAKS NEW YORK</t>
  </si>
  <si>
    <t>DAO, DAVID T</t>
  </si>
  <si>
    <t>DR. DAO WILL PARTICIPATE IN THE ANNUAL UVEITIS FELLOW FORUM.SPONSOR IS PAYING FOR LODGING AND AIRFARE. REGISTRATION IS FREE. A WELCOME DINNER IS PROVIDED ON THE 16TH. TRAVELER IS REQUESTING APPROVAL OF ACTUAL SUBSISTENCE FOR SPONSORED IN KIND LODGING VALUES AT $145 WHICH IS 1.14 %OF $127.THIS PERCENTAGE FALLS WITHIN THE 300% THRESHOLD ALLOWED BY THE FTR. THE SPONSOR HAS NOTED THAT THESE ACCOMMODATIONS ARE OFFERED TO ALL INVITED GUEST</t>
  </si>
  <si>
    <t>AMERICAN UVEITIS SOCIETY BIRMI</t>
  </si>
  <si>
    <t>01/16/2020 -01/18/2020</t>
  </si>
  <si>
    <t>DARRAH, PATRICIA A</t>
  </si>
  <si>
    <t>INVITED TO SPEAK AT THE KEYSTONE SYMPOSIA ON TUBERCULOSIS: IMMUNITY AND IMMUNE EVASION, JAN 16 - JAN 21, 2020, SANTA FE, USA. HOTEL RESERVED FROM KEYSTONE WEBSITE; CONFERENCE ORGANIZERS HAD A SPECIAL RATE FOR THE CONFERENCE HOTEL, AND THEY OFFER THE SAME ACCOMMODATIONS TO OTHER SPEAKERS.</t>
  </si>
  <si>
    <t>DR. DARRAH HAS BEEN INVITED TO TULANE NATIONAL PRIMATE RESEARCH CENTER FOR A COLLABORATIVE RESEARCH MEETING TAKING PLACE IN COVINGTON, LA JAN. 30-31, 2020.</t>
  </si>
  <si>
    <t>TULANE UNIVERSITY COVINGTON</t>
  </si>
  <si>
    <t xml:space="preserve">DAS, DEBANANDA </t>
  </si>
  <si>
    <t>DR. DAS WILL PRESENT A SEMINAR AT THE NATIONAL CENTER FOR GLOBAL HEALTH AND MEDICINE RESEARCH INSTITUTE (NCGHMRI) IN TOKYO, JAPAN ON NOVEMBER 26, 2019.  DR. DAS IS ALSO INVITED TO SPEAK AT THE 33RD ANNUAL MEETING OF THE JAPANESE SOCIETY OF AIDS RESEARCH (JSAR) BEING HELD IN KUMAMOTO, JAPAN ON NOVEMBER 27-29, 2019. IN-KIND: AIRFARE, LODGING (INCLUDES BREAKFAST), REGISTRATION (NO MEALS) AND GROUND TRANSPORTATION IN JAPAN.  DUE TO FLIGHT TIME RESTRICTIONS DR. DAS WILL FLY FROM KUMAMOTO TO TOKYO ON 11/29 AND DEPART FOR THE US ON 11/30.  DR. DAS' CELL: 240-595-2206.</t>
  </si>
  <si>
    <t>TOKYO-TO, , JPN</t>
  </si>
  <si>
    <t>NATIONAL CENTER FOR GLOBAL HEA</t>
  </si>
  <si>
    <t>11/24/2019 -11/30/2019</t>
  </si>
  <si>
    <t>DAULTON, CHRISTINA R</t>
  </si>
  <si>
    <t>CHRISTINA DAULTON WILL BE GIVING A PRESENTATION AT THE SXSW ED CONFERENCE TAKING PLACE ON MARCH 9TH-12TH IN AUSTIN, TX. HER PRESENTATION IS TITLED "CREATING A SPACE FOR GENOMICS IN ALL CLASSROOMS." AIRFARE AND LODGING BOOKED THROUGH CONCUR AT THE LOWEST COST TO THE GOVERNMENT. AUSTIN IS TAX-EXEMPT. CONFERENCE APPROVED THROUGH CTPS AND IS ATTACHED TO THE TRAVEL PACKAGE. REGISTRATION FOR CONFERENCE IS BEING SPONSORED IN-KIND BY SXSW AND HAS BEEN APPROVED BY ETHICS. ETHICS APPROVAL IS ATTACHED TO THIS PACKAGE.</t>
  </si>
  <si>
    <t>AUSTIN, TX, US</t>
  </si>
  <si>
    <t>SOUTH BY SOUTHWEST LLC</t>
  </si>
  <si>
    <t>03/08/2020 -03/12/2020</t>
  </si>
  <si>
    <t>DAVIS, JEREMY L</t>
  </si>
  <si>
    <t>DR. DAVIS IS INVITED TO SPEAK AT STANFORD GASTRIC CANCER SUMMIT BEING HELD IN PALO ALTO, CA ON MARCH 5-6, 2020. IN-KIND: AIRFARE, LODGING (NO BREAKFAST), GROUND TRANSPORTATION IN CA, AND MEALS (BL 3/5).</t>
  </si>
  <si>
    <t>03/04/2020 -03/06/2020</t>
  </si>
  <si>
    <t>DAVIS LYNN, BRITTNY C</t>
  </si>
  <si>
    <t>AMEND TRAVEL ORDER FOR INCREASED AIRFARE-08010-TB1-8037071-GENERAL ADMIN-TRAVELER WILL TRAVEL TO INDO-US CONFERENCE IN HYDERABAD, INDIA TO PARTICIPATE AND GIVE A PRESENTATION ON "RACIAL DISPARITIES IN BREAST CANCER ETIOLOGY", JANUARY 16-18, 2020.  SPONSOR IN-KIND:  MEALS (BREAKFAST, LUNCH AND DINNER, JAN. 16-18, 2020, REGISTRATION FEE AND GROUND TRANSPORTATION ROUNDTRIP FROM AIRPORT TO HOTEL). REGISTRATION FEE DOES NOT INCLUDE MEALS. ITEB WILL COVER THE REMAINING EXPENSES.</t>
  </si>
  <si>
    <t>CENTRE FOR CELLULAR AND MOLECU</t>
  </si>
  <si>
    <t>01/14/2020 -01/19/2020</t>
  </si>
  <si>
    <t>DAVIS, MINDY I</t>
  </si>
  <si>
    <t>WHO  DR MINDY DAVIS
WHAT  SLAS 2020 INTERNATIONAL CONFERENCE 
WHEN  JANUARY 25 TO 29 2019
WHERE  SAN DIEGO CALIFORNIA
WHY
FLIGHT AND HOTEL BOOKED THRU OMEGA WITH FLIGHT BEING THE LOGICAL LEAST COST FARE AND HOTEL BEING AT PER DIEM REGISTRATION FEES @US$1,199 PROVIDED IN-KIND (LUNCHES ARE INCLUDED ON 1/27/20; 1/28/20 AND 1/29/20) LODGING IS NOT INCLUDED). SEE ATTACHED ETHICS APPROVAL.</t>
  </si>
  <si>
    <t>SOCIETY FOR LABORATORY AUTOMAT</t>
  </si>
  <si>
    <t>DAVIS, RONALD L</t>
  </si>
  <si>
    <t>TO ATTEND SPLUNK  CONF19 AND HAS BEEN  INVITED TO PROVIDE QUESTION AND ANSWERS ON THE IMPLEMENTATION OF OUR SPLUNK ENTERPRISE IN THE FEDERAL SECTOR.</t>
  </si>
  <si>
    <t>SPLUNK</t>
  </si>
  <si>
    <t>COMPUTER SPEC (PROG ANAL)</t>
  </si>
  <si>
    <t>DEAL, CAROLYN D</t>
  </si>
  <si>
    <t>DR CAROLYN DEAL WILL REPRESENT NIAID AT THE AMERICAN SOCIETY TRANSMITTED DISEASES ASSOCIATION ASTDA WORKSHOP IN SANTA FE NM FROM JAN 12 15 2020 THE WORKSHOP WILL BE FOCUSED ON STRENGTHENING COLLABORATIONS IN THE FIELD OF STI CONTROL AND PREVENTION THE GOAL IS TO BRING TOGETHER ACADEMIC INVESTIGATORS PUBLIC HEALTH REPRESENTATIONS GOVERNMENT AGENCIES SUCH AS NIAID AND CDC AND REPRESENTATIONS FROM DIAGNOSTIC DEVELOPMENT COMPANIES BEING A PROFESSIONAL SOCIETY IN THE UNITED STATES FOCUSED ON STIS ASTDA IS CONVENING THIS WORKSHOP TO ENCOURAGE ALL SEGMENTS OF THE RESEARCH AND DEVELOPMENT COMMUNITY TO WORK TOGETHER TO DEVELOP NEW DIAGNOSTICS CEMPRA CAN SPONSOR IS COVERING THE FOLLOWING COSTS IN-KIND: R/T AIRFARE, MEALS: B, L AND D ON 1/13, B AND L ON 1/14, 3 NIGHTS OF LODGING.  NO U.S. FUNDS WILL BE USED BY THE SPONSOR TO PROVIDE FOR OR REIMBURSE TRAVEL EXPENSES. TRAVELER IS NOT RECEIVING AN HONORARIUM. TRAVELER IS REQUESTING AEA APPROVAL FOR LODGING VALUED AT $144 WHICH IS 136% ABOVE THE GOVT ALLOWANCE OF  $106</t>
  </si>
  <si>
    <t>AMERICAN SEXUALLY TRANSMITTED</t>
  </si>
  <si>
    <t>CHIEF SEXUALLY TRANS DIS BR</t>
  </si>
  <si>
    <t>01/12/2020 -01/15/2020</t>
  </si>
  <si>
    <t>DE ALMEIDA, JONAS S</t>
  </si>
  <si>
    <t>&lt;AMB - CAN 8039687 - 10901 DATA COMMONS NON-PERSONNEL GENERAL ADMIN&gt; SPONSORED TRIP DR. JONAS ALMEIDA WILL BE TRAVELING FROM WASHINGTON DC TO TROY, NEW YORK TO ATTEND THE DIGITAL PRESERVATION FORUM AS AN INVITED SPEAKER HELD AT THE RENSSELAER POLYTECHNIC INSTITUTE FROM OCT 20-21, 2019. THIS FORUM IS SPONSORED BY THE RENSSELAER POLYTECHNIC INSTITUTE. SPONSOR WILL COVER ECONOMY ROUNDTRIP AIRFARE, TWO NIGHTS OF HOTEL, NIGHT OF OCT 20 AND 21. THE FOLLOWING MEALS ARE ALSO COVERED, DINNER ON OCT 20, LUNCH AND DINNER ON OCT 21. DR. JONAS ALMEIDA IS REQUESTING APPROVAL OF ACTUAL SUBSISTENCE FOR SPONSOR IN-KIND LODGING VALUED AT ($109) WHICH IS ( 101%) OF THE GOVERNMENT ALLOWANCE OF ($ 108) .  THIS PERCENTAGE FALLS WITHIN THE 300% THRESHOLD ALLOWED BY THE FTR.  THE SPONSOR HAS NOTED THAT ALL OTHER NON-FEDERAL PARTICIPANTS WILL BE PROVIDED WITH THE SAME ACCOMMODATIONS. NO REGISTRATION REQUIRED FOR THIS EVENT.</t>
  </si>
  <si>
    <t>TROY, NY, US</t>
  </si>
  <si>
    <t>RENSSELAER POLYTECHNIC INSTITU</t>
  </si>
  <si>
    <t>&lt;AMB-CAN 8039687- 10901 DATA COMMONS NON-PERSONAL GENERAL ADMIN&gt; SPONSORED TRIP DR. JONAS ALMEIDA WILL BE SPONSORED TO TRAVEL FROM WASHINGTON DC TO STONY BROOK, NY TO ATTEND BMI 2020 SPRING GRAND ROUNDS AT THE STONY BROOK UNIVERSITY ON FEB 19, 2020. SPONSOR WILL PROVIDE ROUNDTRIP ECONOMY FLIGHT, HOTEL FOR THE NIGHT OF FEB 18, DINNER ON FEB 18, LUNCH ON FEB 19, AND ROUNDTRIP GROUND TRANSPORT FROM AIRPORT TO THE MEETING SITE. NO REGISTRATION FEE FOR THIS EVENT.</t>
  </si>
  <si>
    <t>02/18/2020 -02/19/2020</t>
  </si>
  <si>
    <t xml:space="preserve">DE CABO, RAFAEL </t>
  </si>
  <si>
    <t>DR. DECABO WILL BE SPEAKING AT THE LONGEVITY WORLD FORUM IN VALENCIA SPAIN 11/14-15.  PRIOR TO THAT ON 11/13 HE WILL BE MEETING STAFF AT THE PRINCE FELIPE RESEARCH INSTITUTE TO DISCUSS MORE TECHNICAL ASPECTS OF HIS RESEARCH.  STAFF WILL PROVIDE TRANSPORTATION TO AND FROM THE INSTITUTE. ON 11/16 HE WILL BE MEETING WITH VARIOUS STAFF MEMBERS AND DR. JOSE VINA.  STAFF WILL BE PICKING HIM UP AND DROPPING HIM OFF AT HIS LODGING.  SPONSOR IS PROVIDING AIRFARE FROM PHILADELPHIA TO MADRID. ROUND TRIP TRAIN FROM MADRID TO VALENCIA, LODGING FOR 5 NIGHTS FROM 11/12 - 11/16, REGISTRATION, WHICH INCLUDES DINNERS ON 11/13 - 11/15. AFTER ARRIVING IN MADRID ON THE 17TH HE WILL STAY WITH FAMILY MEMBERS WHO WILL PICK HIM UP AT THE TRAIN STATION ON THE 17TH.  HE WILL  MEET WITH PABLO JOSE FERNANDEZ MARCOS AT HIS LAB, THE METABOLIC SYNDROME AT  THE UNVIERSITY AUTONOMA DE MADRID CAMPUS IN THE MORNING OF THE 18TH PRIOR TO HIS RETURN FLIGHT TO PHILADELPHIA.  HE WILL TAKE THE METRO FROM HIS FAMILIES RESIDENCE TO THE LAB AT A COST OF 2 EUROS ($2.22). THIS TRAVEL HAS BEEN ADJUSTED DUE TO THE CIVIL UNREST IN CHILE AND THE SECOND LEG OF HIS TRIP BEING CANCELLED.  HIS OUTBOUND SPONSORED FLIGHT DEPARTS FROM PHILADELPHIA SO HIS CAR WILL BE PARKED THERE SO WE HAD TO BOOK A RETURN FLIGHT THROUGH OMEGA BACK TO PHILADELPHIA TO AVOID HIM HAVING TO TAKE A TAXI FROM BWI TO PA TO PICK UP HIS CAR.</t>
  </si>
  <si>
    <t>VALENCIA, , ESP</t>
  </si>
  <si>
    <t>VALENCIA UNIVERSITY</t>
  </si>
  <si>
    <t>11/11/2019 -11/18/2019</t>
  </si>
  <si>
    <t>DR. DECABO WILL BE TRAVELING TO BROWN UNIVERSITY TO PARTICIPATE ON A THESIS COMMITTEE.  SPONSOR IS PROVIDING ROUND TRIP AIRFARE, LODGING AND LUNCH ON THE 9TH.</t>
  </si>
  <si>
    <t>PROVIDENCE, RI, US</t>
  </si>
  <si>
    <t>12/08/2019 -12/09/2019</t>
  </si>
  <si>
    <t>DR. DECABO WILL BE TRAVELING WITH DR. FERRUCCI TO TARRYTOWN NY TO VISIT REGENERON IN ORDER TO GIVE A SEMINAR, AND DISCUSS POTENTIAL COLLABORATIONS AROUND THE SCIENTIFIC MECHANISMS OF AGING AND AGE-RELATED DISORDERS.  THEY WILL LEAVE FROM THE BRC BY TAXI TO THE TRAIN STATION AND WILL SHARE A TAXI.  DR. DECABO WILL COVER THE TAXI FARE TO AND DR. FERRUCCI WILL CLAIM IT ON THE WAY BACK.  THE SPONSOR IS PROVIDING A CAR SERVICE TO PICK THEM UP FROM THE TRAIN STATION IN NY AND ALSO THE RETURN TRIP - THIS HAS BEEN PUT IN DR. FERRUCCI'S NAME AND WILL BE ON HIS TRAVEL AUTHORIZATION HOWEVER THEY ARE SHARING THE CAR.  THEY WILL BE STAYING FOR DINNER ON THE 30TH AND LEAVING LATE THAT EVENING ARRIVING BACK TO THE BRC AFTER MIDNIGHT SO WILL INCUR AN ADDITIONAL DAY OF M&amp;IE.  DR. DECABO IS REQUESTING APPROVAL OF ACTUAL SUBSISTENCE FOR SPONSOR IN-KIND LODGING VALUED AT $180.00 WHICH IS 123% OF THE GOVERNMENT ALLOWANCE OF $146.00.  THIS FALLS WITHIN THE 300% THRESHOLD ALLOWED BY THE FTR.  THE SPONSOR HAS NOTED THAT ALL OTHER NON FEDERAL PARTICIPANTS WILL BE PROVIDED WITH SAME ACCOMMODATIONS.</t>
  </si>
  <si>
    <t>DR. DECABO HAS BEEN INVITED TO PRESENT AT THE GORDON RESEARCH CONFERENCE ON OXYGEN RADICALS - CHEMICAL REACTIVITY METABOLISM AND OPPORTUNITIES FOR THERAPEUTIC DEVELOPMENT.  AFTER THE CONFERENCE HE WILL BE MEETING WITH A COLLEAGUE (VALTER LONGO) AT THE UNIVERSITY OF SOUTHERN CALIFORNIA ON THE AFTERNOON OF THE 7TH PRIOR TO DEPARTURE WHERE HE WILL SPEAK ON RESTRICTED FEEDING WITH SOME OF THE GRADUATE STUDENTS.  THE SPONSOR IS PROVIDING $1,000.00 TOWARD THE REGISTRATION TO BE PAID IN KIND TO THE ORGANIZER AND HE WILL PAY THE REMAINING BALANCE OF $415.00 THROUGH LAB CREDIT CARD.  PLEASE NOTE THAT LODGING AND MEALS ARE INCLUDED IN THE PRICE OF THE CONFERENCE AND CANNOT BE SEPARATED PER THE EMAIL WHICH HAS BEEN UPLOADED.  HE DOES NOT ARRIVE IN TIME ON THE 3RD TO RECEIVE THE BREAKFAST OF LUNCH PROVIDED SO ONLY DINNER WAS CHECKED.  DR. DECABO WILL BE USING A RENTAL CAR WHICH IS MOST ADVANTAGEOUS TO THE GOVERNMENT.  I HAVE UPLOADED DOCUMENTATION AND APPROVAL FROM HIS SUPERVISOR AND MIKE O'DONNELL.  DR. DECABO WILL INCUR AN ADDITIONAL DAY OF M&amp;IE AS HE WILL RETURN AFTER MIDNIGHT DUE TO THE TIMING OF HIS LAST MEETING.  HE WILL BE FLYING FROM PHI AS THAT HAD THE CHEAPEST FLIGHT LEAVING LATE ENOUGH TO ACCOMMODATE THAT MEETING - IT IS WITHIN THE $100.00 DISCRETIONARY AMOUNT.</t>
  </si>
  <si>
    <t>VENTURA, CA, US</t>
  </si>
  <si>
    <t>GORDON RESEARCH CONFERENCES WE</t>
  </si>
  <si>
    <t>02/03/2020 -02/08/2020</t>
  </si>
  <si>
    <t>TRAVELER WILL BE PRESENTING AT A MEETING AT THE UNIVERSITY OF ARKANSAS FROM MARCH 4 TO MARCH 8, 2020 IN LITTLE ROCK, ARKANSAS. THERE IS NO REGISTRATION FEE FOR THIS MEETING. SPONSOR WILL PROVIDE AIRFARE, LODGING, AND MEALS. MEALS PROVIDED ARE BREAKFAST ON 3.5, 3.6, 3.7, 3.8. LUNCH ON 3.5, 3.6, 3.7, AND DINNER ON 3.4, 3.5, 3.6, 3.7. TRAVELER IS REQUESTING APPROVAL OF ACTUAL SUBSISTENCE FOR SPONSOR IN¿KIND LODGING VALUED AT $175 WHICH IS 182% OF THE GOVERNMENT ALLOWANCE OF $96. THIS PERCENTAGE FALLS WITHIN THE 300% THRESHOLD ALLOWED BY THE FTR. THE SPONSOR HAS NOTED THAT ALL OTHER NON¿FEDERAL PARTICIPANTS WILL BE PROVIDED WITH THE SAME ACCOMMODATIONS. TRANSPORTATION WILL BE PROVIDED TO AND FROM THE ARKANSAS AIRPORT, AND TO THE UNIVERSITY FROM THE HOTEL.  TRAVELER WILL NOT ACCEPT ANY ALCOHOLIC DRINKS. PENDING FY2020 FUNDS.</t>
  </si>
  <si>
    <t xml:space="preserve">DE CAMPOS ALVES-VIDI, JOANA </t>
  </si>
  <si>
    <t>DR. JOANA VIDIGAL WILL BE A PANELIST AND SPEAKER AT THE "WHAT CAN YOU BE WITH A PHD?" CONFERENCE IN NY, NY FROM 10/19 - 10/20/19. IN KIND: TRAVEL, LODGING, LUNCH AND DINNER ON 10/20/19.ACELA JUSTICATION: DR. VIDIGAL MUST TAKE THE 5:00PM ACELA TRAIN FROM NY TO DC AFTER HER PANEL DISCUSSION THAT ENDS AT 4 PM TO GET BACK FOR A CONFERENCE THE FOLLOWING DAY THAT SHE MUST PREPARE FOR. OUT OF THE TWO TRAIN OPTIONS FOR THAT AFTERNOON, THE ACELA GETS HER BACK TO DC AT 8:00PM, WHEREAS THE NON-BUSINESS DOES NOT GET BACK UNTIL 9:00PM.</t>
  </si>
  <si>
    <t>10/19/2019 -10/20/2019</t>
  </si>
  <si>
    <t>DR. JOANA VIDIGAL HAS BEEN ASKED TO GIVE A TALK AT THE CANCER CENTER GRAND GROUNDS SEMINAR AT RUTGERS CANCER INSTITUTE OF NEW JERSEY ON 1/22/20. IN KIND: HOTEL FOR 2 NIGHTS, TRAIN, GROUND TRANSPORTATION AND SOME MEALS. AEA STATEMENT: DR. VIDIGAL IS REQUESTING APPROVAL OF ACTUAL SUBSISTENCE FOR SPONSORED IN-KIND LODGING VALUED AT $162.00 WHICH IS 144% OF THE GOVERNMENT ALLOWANCE OF $112.00. THIS PERCENTAGE FALLS WITHIN 300% THRESHOLD ALLOWED BY THE FTR. ACELA STATEMENT: DR. VIDIGAL MUST TAKE THE ACELA TRAIN FROM DC TO NJ BECAUSE THERE ARE NO COACH OPTIONS AVAILABLE AT 4:00PM DEPARTURE. SHE CANNOT LEAVE EARLIER, DUE TO PREVIOUSLY SCHEDULED MEETINGS AND CANNOT LEAVE LATER SINCE SHE IS MEETING WITH FACULTY FOR DINNER. RETURN IS COACH TICKET.</t>
  </si>
  <si>
    <t>DE LA CRUZ LANDRAU, ANGEL A</t>
  </si>
  <si>
    <t>TRAVELER HAS BEEN INVITED TO SPEAK AT THE MIDWESTERN STATE UNIVERSITY FROM 11/20/2019 TO 11/22/ AND TRAVELER WILL DEPART DC ON NOVEMBER 20TH AND ARRIVE IN
TEXAS THE SAME DAY.  HE WILL DEPART TEXAS ON NOVEMBER 22ND AND ARRIVE IN DC THE SAME DAY.  THE SPONSOR, MIDWESTERN STATE UNIVERSITY, WILL PROVIDE AIRFARE, MEALS AND LODGING IN-KIND.
THE SPONSOR HAS CONFIRMED THAT NO HONORARIUM WILL BE GIVEN, AND NO FEDERAL FUNDS WILL BE USED TO SUPPORT THE TRAVEL.  THE TRAVELER WILL STAY AT THE HOLIDAY INN AT A RATE OF $96 PER NIGHT. THE SPONSOR HAS NOTED THAT ALL OTHER NON-FEDERAL PARTICIPANTS WILL BE PROVIDED WITH THE SAME ACCOMMODATIONS.  THE TRAVEL IS SPARC (OR STE APPROVED) AND ODA APPROVED.  DR. RITA DEVINE HAS APPROVED THE MEETING.</t>
  </si>
  <si>
    <t>WICHITA FALLS, TX, US</t>
  </si>
  <si>
    <t>MIDWESTERN STATE UNIVERSITY</t>
  </si>
  <si>
    <t>STUDENT SUPPORT IRTA</t>
  </si>
  <si>
    <t>DELNERO, PETER F</t>
  </si>
  <si>
    <t>TRAVELER HAS BE INVITED TO SPEAK AT THE 3RD NOVEL METHODOLOGIES IN HEALTH DISPARITIES RESEARCH SYMPOSIUM BEING HELD IN SAN JUAN, PR ON JANUARY 30-31, 2020 BECAUSE LODGING AND AIRFARE ARE PROVIDED TO THE TRAVELER, THIS AUTHORIZATION SHOULD BE PROCESSED AS AN NCI NON-FTE SPONSORED TRAVEL. TRAVEL IS COVERED/SPONSORED BY UNIVERSITY OF PUERTO RICO, SCHOOL OF HEALTH PROFESSIONS &amp; SCHOOL OF MEDICINE, 01/29/2020-02/01/2020.</t>
  </si>
  <si>
    <t>SAN JUAN &amp; NAV RES STA, , PR</t>
  </si>
  <si>
    <t>UNIVERSITY OF PUERTO RICO MEDI</t>
  </si>
  <si>
    <t>01/29/2020 -02/01/2020</t>
  </si>
  <si>
    <t xml:space="preserve">DEL RIVERO, JAYDIRA </t>
  </si>
  <si>
    <t>DR. DEL RIVERO WILL PRESENT AT THE NORTH AMERICAN NEUROENDOCRINE TUMOR SOCIETY (NANETS) 2019 ANNUAL SYMPOSIUM AND MEETING BEING HELD IN BOSTON, MA ON OCTOBER 3-5, 2019. IN-KIND: AIRFARE, LODGING (NO BREAKFAST), REGISTRATION (INCLUDES L 10/3; BL 10/4 AND 10/5).</t>
  </si>
  <si>
    <t>NORTH AMERICAN NEUROENDOCRINE</t>
  </si>
  <si>
    <t>DEMARIA, PETER J</t>
  </si>
  <si>
    <t>FOREIGN TRAVEL TICKET NCI-RITM0189546.  
DR. DEMARIA WILL PRESENT: CANCER PAIN AND SYMPTOM MANAGEMENT AND HOSPICE AND PALLIATIVE MEDICINE IN THE U.S., AT THE FOURTH SYMPOSIUM OF PALLIATIVE CARE BEING HELD IN VUKOVAR, CROATIA ON OCTOBER 17-19, 2019. IN-KIND: AIRFARE, LODGING (BREAKFAST IN BOTH HOTEL LOCATIONS), AND REGISTRATION (INCLUDES LD 10/17 AND 10/18; L 10/19; INCLUDES SHUTTLE FROM AIRPORT TO VUKOVAR).  ADDITIONALLY, DR. DEMARIA WILL MEET WITH DR. IRMA GORSIC ON 10/15 AND DR. ZORAN RAKUSIC ON 10/16 TO DISCUSS FUTURE COLLABORATIONS WITH NCI.  DR. DEMARIA IS DEPARTING AFTER HOURS ON 10/11 AND 10/12-10/14 ARE NON-DUTY DAYS.</t>
  </si>
  <si>
    <t>[OTHER], , HRV</t>
  </si>
  <si>
    <t>HEALTH CENTER VUKOVAR</t>
  </si>
  <si>
    <t>10/11/2019 -10/20/2019</t>
  </si>
  <si>
    <t>DEMAYO, FRANCESCO J</t>
  </si>
  <si>
    <t>DR. DEMAYO IS INVITED TO ATTEND THE SOCIETY FOR THE STUDY OF REPRODUCTION (SSR) MIDWINTER BOARD COMMITTEE MEETING ON FEBRUARY 7-8, 2020 IN RESTON, VIRGINIA.  THE DATES OF TRAVEL ARE FEBRUARY 6-8, 2020.  AS PART OF THE COMMITTEE BOARD, DR. DEMAYO IS REQUIRED TO ATTEND A FINANCE COMMITTEE MEETING ON FEBRUARY 7.  THEY WILL DISCUSS PRESENT AND FUTURE PLANS FOR THE SOCIETY FOR THE STUDY OF REPRODUCTION ANNUAL MEETINGS. THE SPONSOR, SSR WILL PROVIDE IN KIND ECONOMY AIRFARE, LODGING (WITHIN PER DIEM), GROUND TRANSPORTATION TO AND FROM MEETING HOTEL/MEETING SITE, AND SOME MEALS B, L AND D ON 2/7/2020. THERE IS NO REGISTRATION FEE.  ATTACHMENT G APPROVED ON 11/19/19 AND ETHICS APPROVED OBTAINED ON 1/21/2020 BOTH FORMS ARE UPLOADED IN THE SCANNED PORTION OF THIS AUTHORIZATION.</t>
  </si>
  <si>
    <t>RESTON, VA, US</t>
  </si>
  <si>
    <t>SOCIETY FOR THE STUDY OF REPRO</t>
  </si>
  <si>
    <t xml:space="preserve">DEMNER FUSHMAN, DINA </t>
  </si>
  <si>
    <t>10/09/2019-10/11/2019: SPEAKING AT THE UCLA BIOMEDICAL DATA SCIENCE PROGRAM AND MEDICAL INFORMATICS HOME AREA DISTINGUISHED LECTURE SERIES FOR BIOMEDICAL DATA SCIENCE AT UCLA IN REGARDS TO BIOMEDICAL DATA SCIENCE, IN LOS ANGELES, CA.</t>
  </si>
  <si>
    <t>UNIVERSITY OF CALIFORNIA LOS A</t>
  </si>
  <si>
    <t>INFORMATION TECHNOLOGY SPEC</t>
  </si>
  <si>
    <t>DE OLIVEIRA RODRIGUE, PEDRO J</t>
  </si>
  <si>
    <t>DR. BATISTA HAS BEEN INVITED TO PRESENT AT TALK AT THE 2020 DEVELOPMENTAL BIOLOGY SEMINAR SERIES AT THE UNIVERSITY OF KANSAS MEDICAL CENTER. HIS TRAVEL DATES ARE 02/19/2020 - 02/20/2020. THE UNIVERSITY OF KANSAS WILL PROVIDE IN-KIND ROUNDTRIP ECONOMY AIRFARE, 1 NIGHTS LODGING, AND MEALS DINNER ON BOTH DAYS AND BREAKFAST AND LUNCH ON 02/20/2020.THERE ARE NO REGISTRATION FEES. GROUND TRANSPORTATION WILL BE PROVIDED T/FROM THE KANSAS CITY AIRPORT AND THE UNIVERSITY CONFERENCE. DR. BATISTA IS REQUESTING APPROVAL OF ACTUAL SUBSISTENCE FOR SPONSOR IN-KIND LODGING VALUED AT $199 PER NIGHT WHICH IS 160% OF THE GOVERNMENT ALLOWANCE OF $124 PER DIEM. THIS PERCENTAGE FALLS WITHIN THE 300% THRESHOLD ALLOWED BY THE FTR. THE SPONSOR HAS NOTED THAT ALL OTHER NON-FEDERAL PARTICIPANTS WILL BE PROVIDED WITH THE SAME ACCOMMODATIONS.</t>
  </si>
  <si>
    <t>DESAI, SANJAY A</t>
  </si>
  <si>
    <t>TRAVELER ATTENDING A LOCAL SPONSORED "INTERNATIONAL CONFERENCE ON MICROBIAL RESEARCH AND APPLICATIONS," NOVEMBER 13 - 15, 2019, BALTIMORE MD, AS A KEYNOTE SPEAKER TITLE "ION AND NUTRIENT TRANSPORT IN MALARIA" (LOCAL TRAVEL - NO MEALS OR LODGING CLAIMED LOCAL TRAVEL) REGISTRATION ALLOWED FOR IN-KIND PAYMENT.</t>
  </si>
  <si>
    <t>BALTIMORE, MD, US</t>
  </si>
  <si>
    <t>UNITED SCIENTIFIC GROUP PLANO</t>
  </si>
  <si>
    <t>DEVER, THOMAS E</t>
  </si>
  <si>
    <t>03/02/20 - 03/04/20; TUCSON, AZ; TO MEET AND COLLABORATE WITH DR. TIMOTHY BOLGER AND PRESENT A SEMINAR ENTITLED "SUPPRESSION OF MEHMO SYNDROME MUTATION IN EIF2 BY SMALL MOLECULE ISRIB" AT THE DEPARTMENT OF MOLECULAR AND CELLULAR BIOLOGY, UNIVERSITY OF ARIZONA. OWT NOT USED TO BOOK AIRFARE AND LODGING RESERVATION AS THESE EXPENSES WILL BE PAID IN-KIND BY THE MEETING SPONSOR. THE SPONSORING ORGANIZATION - UNIVERSITY OF ARIZONA - WILL PROVIDE SPONSORED IN-KIND PAYMENT FOR THE FOLLOWING EXPENSES: AIRFARE ($620.88), 2/NIGHTS LODGING ($377.76), GROUND TRANSPORTATION ($100.00). DR. DEVER IS REQUESTING APPROVAL OF ACTUAL SUBSISTENCE FOR SPONSOR IN-KIND LODGING VALUED AT $165 WHICH IS 132% OF THE GOVERNMENT ALLOWANCE OF $125. THIS PERCENTAGE FALLS WITHIN THE 300% THRESHOLD ALLOWED BY THE FTR.</t>
  </si>
  <si>
    <t>03/02/2020 -03/04/2020</t>
  </si>
  <si>
    <t xml:space="preserve">DE WIT, EMMIE </t>
  </si>
  <si>
    <t>TRAVELER TO DRIVE VIA POV 11-12 TO BOZEMAN, MT TO PARTICIPATE IN THE MOLECULAR BIOLOGY AND IMMUNOLOGY DEPT SEMINAR AT MSU ON 11-12 AND 11-13. SPONSOR TO COVER IN-KIND LODGING AND SOME MEALS. NO HONORARIUM WILL BE ACCEPTED AND NO FEDERAL FUNDS WILL BE USED FOR EXPENSES. TRAVELER TO RETURN HOME 11-14. POV ADVANTAGEOUS TO GOVT, MEMO UPLOADED. AWAITING HOTEL CONFIRMATION FROM SPONSOR.</t>
  </si>
  <si>
    <t>BOZEMAN, MT, US</t>
  </si>
  <si>
    <t>MONTANA STATE UNIVERSITY</t>
  </si>
  <si>
    <t>LATE JUSTIFICATION-CGE DOWN FOR FISCAL YEAR END. PLANNER UNABLE TO ENTER TRAVEL. CONFERENCE NOT IN CGE, PLANNER CHOSE FOREIGN. TRAVELER TO OVERNIGHT IN MISSOULA 12-5 WITH COLLEAGUE, NETG DUE TO AN EARLY MORNING FLIGHT ON 12-6. TRAVELER DEPARTS TO SINGAPORE 12-6 TO ARRIVE EARLY MORNING 12-8.  HOTEL REQUIRED ON 12-7 DUE TO A 12 10 AM ARRIVAL ON 12-8.  SPONSOR COVERS IN-KIND HOTEL IN ON 12-8, OUT ON 12-11. OOC CAN WILL COVER THE NIGHT OF 12-7. NIGHT 12-7 LODGING RESERVATION MADE BY SPONSOR, OMEGA UNABLE TO BOOK AT VENUE HOTEL. SPONSOR TO COVER IN-KIND AIRFARE, REGISTRATION AND SOME MEALS. NO HONORARIUM WILL BE ACCEPTED AND NO FEDERAL FUNDS USED FOR EXPENSES. TRAVELER SPEAKING AT THE NIPAH VIRUS INTERNATIONAL CONFERENCE TAKING PLACE FROM 12-9 TO 12-10. TRAVELER RETURNS HOME 12-11. HTSOS COMPLETED 6-5-18.</t>
  </si>
  <si>
    <t>COALITION FOR EPIDEMIC PREPARE</t>
  </si>
  <si>
    <t>12/05/2019 -12/11/2019</t>
  </si>
  <si>
    <t>DIAMOND, JEFFREY S</t>
  </si>
  <si>
    <t>DR. DIAMOND HAS BEEN INVITED TO SPEAK AT THE 13TH BIENNIAL CONFERENCE OF CHINESE NEUROSCIENCE SOCIETY (CNS 2019) IN SHANGHAI, CHINA FROM OCTOBER 10TH THRU 13TH. DR. DIAMOND WILL ALSO VISITED THE INSTITUTE OF BRAIN SCIENCE AT THE FUDAN UNIVERSITY IN SUZHOU, CHINA ON OCTOBER 9TH. DR. DIAMOND WILL DEPART THE MORNING OF OCTOBER 7TH AND WILL ARRIVE THE AFTERNOON OF OCTOBER 8TH. DR. DIAMOND WILL RETURN ON THE EVENING OF OCTOBER 14TH AND WILL ARRIVE BACK ON THE SAME DAY. DR. DIAMOND WILL STAYING AT THE PINE CITY HOTEL ON OCTOBER 8TH,9TH, AND 13TH AT THE NIGHTLY RATE OF $79 PER NIGHT. FROM OCTOBER 10TH-12TH DR. DIAMOND WILL BE STAYING AT NOVOTEL SUZHOU SIP HOTEL AT THE NIGHTLY RATE OF $140. THIS TRAVEL IS SPONSOR THRU THE FUDAN UNIVERSITY. THE SPONSOR WILL  ROUND-TRIP AIRFARE, LODGING,REGISTRATION FEES ($282.12),  MEALS AND LOCAL TRANSPORTATION IN CHINA. ODA IS ATTACHED, GFE IS ATTACHED, SPARC IS ATTACHED.</t>
  </si>
  <si>
    <t>10/07/2019 -10/14/2019</t>
  </si>
  <si>
    <t>DR. DIAMOND WILL BE ATTENDING FALL PRV 2019 US EDITORIAL BOARD MEETING BEING HELD ON NOVEMBER 22-23 IN MIAMI, FL. DR. DIAMOND WILL DEPART THE AFTERNOON ON THURSDAY, NOVEMBER 21ST AND WILL ARRIVE THE SAME DAY. HE WILL DEPART THE EVENING OF NOVEMBER 23RD. DR. DIAMOND WILL BE STAYING AT THE PALMS HOTEL AND SPA AT THE NIGHTLY RATE OF $189. DR. DIAMOND IS REQUESTING APPROVAL OF ACTUAL SUBSISTENCE FOR SPONSOR IN-KIND LODGING VALUED AT $189 WHICH IS 140% OF THE GOVERNMENT ALLOWANCE OF $135. THIS PERCENTAGE FALLS WITHIN THE 300% THRESHOLD ALLOWED BY THE FTR. THE SPONSOR HAS NOTED THAT ALL OTHER NON-FEDERAL PARTICIPANTS WILL BE PROVIDED WITH THE SAME ACCOMMODATIONS. THE SPONSOR HAS STATED THAT NO HONORARIUM WILL BE PAID TO TRAVELER AND NO FEDERAL FUNDS WILL BE USED TO SPONSOR THIS TRIP. ODA IS ATTACHED, SPARC IS ATTACHED.</t>
  </si>
  <si>
    <t>AMERICAN PHYSIOLOGICAL SOCIETY</t>
  </si>
  <si>
    <t>11/21/2019 -11/23/2019</t>
  </si>
  <si>
    <t>DICKEY, SETH W</t>
  </si>
  <si>
    <t>DR. SETH DICKEY, RESEARCH FELLOW, IS INVITED TO DR. MIN LI'S LAB AT RENJI HOSPITAL SCHOOL OF MEDICINE, SHANGHAI, CHINA, NOV. 17-23, 2019, TO CONTINUE AND EXPAND THEIR ON-GOING COLLABORATION. HIS AIRFARE, LODGING, L AND D NOV 18-23, AND GROUND TRANSPORT ARE SPONSORED. NO HONORARIUM WILL BE PROVIDED AND NO U.S. FEDERAL FUNDS WILL BE USED FOR TRAVEL EXPENSES.  ATTENDANCE HAS BEEN APPROVED NTPS AR 7883. ODA WAS APPROVED 09-04-2019.</t>
  </si>
  <si>
    <t>DI MICHELE, DONNA M</t>
  </si>
  <si>
    <t>DR. DONNA DI MICHELE WILL TRAVEL TO DUBLIN, IRELAND DECEMBER 1-4, 2019 TO PARTICIPATE IN A MID-TERM SITE REVIEW OF THE SCIENCE FOUNDATION OF IRELAND'S IPATH. AS SHE WILL BE ATTENDING A SITE VISIT/REVIEW TO PROVIDE HER INSIGHT AS A LEADING FIGURE IN HEMATOLOGY, THIS MEETS THE NIH CRITERIA OF NON-CONFERENCE TRAVEL. WHILE ON TRAVEL, DR. DIMICHELE CAN BE REACHED AT DONNA.DIMICHELE AT NIH.GOV OR AT 202.986.9764.</t>
  </si>
  <si>
    <t>DUBLIN, , IRL</t>
  </si>
  <si>
    <t>SCIENCE FOUNDATION IRELAND</t>
  </si>
  <si>
    <t>SCIENCE PROGRAM LDR, TIER 2</t>
  </si>
  <si>
    <t>12/01/2019 -12/04/2019</t>
  </si>
  <si>
    <t>DIMOND, EILEEN P</t>
  </si>
  <si>
    <t>EILEEN DIMOND, RN, MSN IS INVITED TO GIVE A TALK AT DUKE UNIVERSITY HEALTH SYSTEM IN DURHAM, NC ON FEBRUARY 22, 2020.   
IN-KIND: LODGING (NO BREAKFAST), MEALS, AND REGISTRATION (NO MEALS).  DR. DIMOND  IS REQUESTING APPROVAL OF ACTUAL SUBSISTENCE FOR SPONSOR IN-KIND LODGING VALUED AT $199 WHICH IS 179% OF THE GOVERNMENT ALLOWANCE OF $111. THIS PERCENTAGE FALLS WITHIN THE 300% THRESHOLD ALLOWED BY THE FTR. THE SPONSOR HAS NOTED THAT ALL OTHER NON-FEDERAL PARTICIPANTS WILL BE PROVIDED WITH THE SAME ACCOMMODATIONS.
EILEEN WILL DRIVE TO DURHAM ON 2/21 AND WILL THEREFORE NOT TAKE BREAKFAST/LUNCH AT SPONSOR EXPENSE ON THAT DAY.  SHE WILL ALSO NOT REQUIRE AIR FARE.</t>
  </si>
  <si>
    <t>DURHAM, NC, US</t>
  </si>
  <si>
    <t>DUKE UNIVERSITY</t>
  </si>
  <si>
    <t>02/21/2020 -02/23/2020</t>
  </si>
  <si>
    <t xml:space="preserve">DIXON, DARLENE </t>
  </si>
  <si>
    <t>DR. DARLENE DIXON HAS BEEN INVITED TO SERVE AS A SPEAKER AT THE 18TH ANNUAL WORKSHOP ON THE PATHOLOGY OF MOUSE MODELS FOR HUMAN DISEASE SEPTEMBER 29 TO OCTOBER 4, 2019 AT THE JACKSON LABORATORY IN BAR HARBOR, ME.  TRAVEL DAYS ARE SEPT 29 AND OCT 4.  THE SPONSOR, THE JACKSON LABORATORY, IS PROVIDING IN-KIND LODGING FOR ALL NIGHTS, ROUNDTRIP AIRFARE IN AND OUT OF BOSTON, CAR RENTAL FROM BOSTON TO TDY AND REGISTRATION VALUED AT $1500 WHICH INCLUDES SOME MEALS.  TRAVELER PICKING UP RENTAL CAR AT BOSTON AIRPORT TO DRIVE 6 HRS. TO BAR HARBOR, ME. THIS IS THE TRANSPORTATION METHOD PROVIDED BY THE SPONSOR.  RENTAL CAR MEMO APPROVED ON 8/1/19.  TRAVELER UNDERSTANDS THAT NIEHS WILL ONLY REIMBURSE FOR COMPACT CAR IF FOR SOME REASON THE SPONSOR DOES NOT PAY FOR THE INTERMEDIATE LEVEL CAR THAT HAS BEEN RESERVED FOR HER. SPONSOR UNABLE TO PROVIDE LODGING INVOICE SO EMAIL HAS BEEN UPLOADED.  ETHICS APPROVAL RECEIVED ON 6/11/19 AND EFFICIENT SPENDING AG APPROVED ON 6/3/19 AND CTTS 9/17/19.  ME IS NOT A TAX EXEMPT STATE.  THIS TA IS PART 2 OF 2 DUE TO TRAVEL CROSSING INTO THE NEXT FISCAL YEAR. PART 1 IS UNDER TANUM0M35W.</t>
  </si>
  <si>
    <t>BAR HARBOR, ME, US</t>
  </si>
  <si>
    <t>JACKSON LABORATORY BAR HARBOR</t>
  </si>
  <si>
    <t>VETERINARY MEDICAL OFFICER</t>
  </si>
  <si>
    <t>10/01/2019 -10/04/2019</t>
  </si>
  <si>
    <t>DJORDJEVIC, MIRJANA V</t>
  </si>
  <si>
    <t>DR. DJORDJEVIC IS INVITED TO SPEAK AT A MEETING TO DISCUSS EVIDENCE ON THE IMPACT OF CIGARETTE VENTILATION ON CIGARETTE USE BEING HELD IN BILTHOVEN, NETHERLANDS ON NOVEMBER 18-19, 2019.  IN-KIND: AIRFARE AND LODGING (INCLUDES BREAKFAST).  NO REGISTRATION.</t>
  </si>
  <si>
    <t>WORLD HEALTH ORGANIZATION SWIT</t>
  </si>
  <si>
    <t>DODD, LORI E</t>
  </si>
  <si>
    <t>DR.  LORI DODD  HAS BEEN INVITED TO TEACH A BIOSTATISTICS COURSE TO BE HELD AT THE AFRICA HEALTH RESEARCH INSTITUTE AT THE NELSON R MANDELA SCHOOL OF MEDICINE, LEVEL 1-KRITH TOWER BUILDING,719 UMBILO ROAD, DURBAN, 4000, FROM THE 11TH TO THE 17TH OF NOVEMBER, 2019.  THIS WORKSHOP IS A CONTINUED ONGOING EFFORT TO COLLABORATE WITH SOUTH AFRICA.  THE AIRFARE, GROUND TRANSPORTATION AND LODGING ARE SPONSORED.</t>
  </si>
  <si>
    <t>DURBAN, , ZAF</t>
  </si>
  <si>
    <t>SANTHE SOUTH AFRICA</t>
  </si>
  <si>
    <t>MATHEMATICAL STATISTICIAN</t>
  </si>
  <si>
    <t>11/10/2019 -11/18/2019</t>
  </si>
  <si>
    <t>DORIA-ROSE, NICOLE A</t>
  </si>
  <si>
    <t>TRAVELER WILL TRAVEL TO DURBAN SOUTH AFRICA FOR A MEETING ON NOVEMBER 9TH TO MEET WITH COLLABORATORS AT THE NELSON MANDELA SCHOOL OF MEDICINE. FROM THERE, SHE WILL TRAVEL TO HIMEVILLE, SOUTH AFRICA TO ATTEND THE CAPRISA HIV PREVENTION WORKSHOP FROM NOVEMBER 11-14, 2019, WHERE SHE WILL GIVE A PRESENTATION. THIS PART OF THE TRIP IS SPONSORED TRAVEL, NO HONORARIUM WILL BE PROVIDED, AND NO US FEDERAL GOVERNMENT FUNDS ARE BEING USED TO COVER THE SPONSORED PORTION OF TRAVEL EXPENSES. AFTER DEPARTING FROM THE CONFERENCE, TRAVELER WILL MEET WITH COLLABORATORS/COLLEAGUES FROM THE NATIONAL INSTITUTE FOR COMMUNICABLE DISEASES AT THEIR LABORATORY NICD IN JOHANNESBURG, SOUTH AFRICA FROM NOVEMBER 15-18, 2019.</t>
  </si>
  <si>
    <t>CENTER FOR THE AIDS PROGRAM OF</t>
  </si>
  <si>
    <t>11/08/2019 -11/19/2019</t>
  </si>
  <si>
    <t>TRAVELER WILL ATTEND THE 2019 CAVD MEETING TO BE HELD IN SEATTLE, WA DECEMBER 3-5, 2019. THERE IS NO REGISTRATION FEE FOR THIS MEETING. SPONSOR WILL COVER LODGING AND MEALS IN-KIND. NO HONORARIUM WILL BE OFFERED AND NO US FEDERAL GOVERNMENT FUNDS WILL BE USED TO COVER SPONSORED TRAVEL EXPENSES. TRAVELER RESERVED LODGING MANUALLY VIA CONFERENCE WEBSITE, AND WILL STAY WITH A FRIEND FOR THE EVENING OF DEC 5, SO LODGING IS NOT NEEDED. ALL AVAILABLE  CONTRACT AIRFARE RATE CONFIRMED VIA OMEGA.</t>
  </si>
  <si>
    <t>DRERUP, CATHERINE M</t>
  </si>
  <si>
    <t>02/10/20 - 2/11/20; TO GIVE A SEMINAR AND MEET WITH COLLEAGUES AT THE RESPECTIVE UNIVERSITIES. THIS TRAVEL IS SPONSORED AND WILL BE PAID FOR IN-KIND. (LODGING, FLIGHT, GROUND TRANSPORTATION, DINNER ON 2/10 AND ALL MEALS ON 2/11/20).</t>
  </si>
  <si>
    <t>02/10/2020 -02/11/2020</t>
  </si>
  <si>
    <t xml:space="preserve">DROZDOVITCH, VLADIMIR </t>
  </si>
  <si>
    <t>&lt;04010 V6V 8037067 REB GENERAL BRANCH ADMINISTRATION&gt; I COLLABORATE WITH INSERM ON THE STUDY TO IMPROVE RADIATION DOSE FOR A CASE CONTROL STUDY OF THYROID CANCER IN FRENCH POLYNESIA AFTER ATMOSPHERIC NUCLEAR WEAPON TESTS IN 1966 TO 1974.  PURPOSE OF THE TRIP IS TO CONDUCT EXTERNAL VALIDATION OF THE THYROID DOSES TO POLYNESIANS BY USING THE RADIATION MEASUREMENTS DATA COLLECTED BY AUSTRALIA AND NEW ZEALAND IN ATOLLS AND ISLANDS NEAR FRENCH POLYNESIA. PARIS, FRANCE. NOV. 24 TO DEC. 4, 2019. IN KIND: AIRFARE, HOTEL, MEALS, INBOUND TRANSPORTATION. NIH PAYS REMAINING MEALS, VOUCHER FEE, OUTBOUND TRANSPORTATION, AND BAGGAGE FEE.</t>
  </si>
  <si>
    <t>INSERM PARIS</t>
  </si>
  <si>
    <t>11/24/2019 -12/04/2019</t>
  </si>
  <si>
    <t>DR. DROZDOVITCH IS INVITED TO VISIT THE DEPARTMENT OF RADIATION EPIDEMIOLOGY OF THE ATOMIC BOMB DISEASE INSTITUTE AND SPEAK  REGARDING DOSIMETRY OF THE STUDY ON GENOME-WIDE GENE-ENVIRONMENTAL INTERACTION ANALYSIS OF EXPOSURES TO RADIATION AND NITRATES AS MODIFIERS OF THE RISK FOR THYROID CANCER IN THE CHERNOBYL REGION AT NAGASAKI UNIVERSITY IN NAGASAKI, JAPAN ON FEBRUARY 12-19, 2020.  IN-KIND:  AIRFARE, LODGING (INCLUDES BREAKFAST), MEALS AND GROUND TRANSPORTATION IN JAPAN.  AN APPROVED APPENDIX 8 HAS BEEN INCLUDED FOR THE USE OF BUSINESS CLASS TICKETS.</t>
  </si>
  <si>
    <t>NAGASAKI, , JPN</t>
  </si>
  <si>
    <t>NAGASAKI UNIVERSITY BUNKYO CAM</t>
  </si>
  <si>
    <t>02/11/2020 -02/19/2020</t>
  </si>
  <si>
    <t>D SOUZA, PATRICIA D</t>
  </si>
  <si>
    <t>DECEMBER 2-6, 2019, SEATTLE, WA., TO ATTEND THE CAVD MEETING.  THIS IS A SPONSORED BY BILL AND MELINDA GATES FOUNDATION.  DAIDS IS PAYING FOR AIR/GROUND TRANSPORTATION AND PER DIEM.  NO US FEDERAL FUNDS WILL BE USED BY THE SPONSOR TO PROVIDE FOR OR REIMBURSE TRAVEL EXPENSES AND THAT NO HONORARIUM MAY BE ACCEPTED BY THE EMPLOYEE.</t>
  </si>
  <si>
    <t>PROGRAM OFFICER</t>
  </si>
  <si>
    <t>DUDEK SOMMER, SERENA M</t>
  </si>
  <si>
    <t>TRAVELER INVITED PRESENT A LECTURE IN THE PHARMACOLOGY DEPARTMENT SEMINAR SERIES AT THE UNIVERSITY OF COLORADO ANSCHUTZ MEDICAL CAMPUS ON DECEMBER 9, 2019 IN AURORA, COLORADO. TRAVELER WILL DEPART ON DECEMBER 8 AND RETURN TO RDU ON DECEMBER 10, 2019. THE SPONSOR, THE UNIVERSITY OF COLORADO DENVER SCHOOL OF MEDICINE, WILL PAY IN KIND ECONOMY ROUNDTRIP AIRFARE, LODGING FOR TWO NIGHTS, SOME MEALS, GROUND TRANSPORTATION FROM THE AIRPORT TO LODGING IN AURORA, COLORADO AND RETURN. DR. DUDEK IS REQUESTING APPROVAL OF ACTUAL SUBSISTENCE FOR SPONSOR IN-KIND LODGING VALUED AT $229 WHICH IS 151 PERCENT OF THE GOVERNMENT ALLOWANCE OF $151.  THIS PERCENTAGE FALLS WITHIN THE 300 PERCENT THRESHOLD ALLOWED BY THE FTR.  THE SPONSOR HAS NOTED THAT ALL OTHER NON-FEDERAL PARTICIPANTS WILL BE PROVIDED WITH THE SAME ACCOMMODATIONS. ETHICS APPROVAL OBTAINED ON 11/19/2019. EFFICIENT SPENDING APPROVAL IN THE FORM OF AN ATTACHMENT G WAS OBTAINED ON NOVEMBER 14, 2019. ALL ARE UPLOADED IN THE SCANNED DOCUMENTS SECTION OF THE AUTHORIZATION. COLORADO IS NOT TAX EXEMPT.</t>
  </si>
  <si>
    <t>12/08/2019 -12/10/2019</t>
  </si>
  <si>
    <t>TRAVELER INVITED TO ATTEND AND PRESENT A TALK AT THE CENTRE FOR DISCOVERY BRAIN SCIENCES 2019 SEMINAR SERIES AT THE UNIVERSITY OF EDINBURGH IN SCOTLAND, UK ON 2/6/20. TRAVELER WILL ALSO PARTICIPATE IN A PLATFORM DISCUSSION ON ADVANCES IN THE STUDY OF HIPPOCAMPAL FUNCTION AND HAVE DINNER WITH FACULTY, LUNCH WITH STUDENTS AND MEET ONE ON ONE WITH SEVERAL FACULTY FROM FEBRUARY 5 TO FEBRUARY 7, 2020 IN EDINBURGH, UNITED KINGDOM. OFFICIAL TRAVEL WILL BEGIN WITH DEPARTURE FROM RDU ON FEBRUARY 4 WITH ARRIVAL IN EDINBURGH, UK IN THE AFTERNOON ON FEBRUARY 5. AN EARLIER FLIGHT WOULD NOT GET TO EDINBURGH IN TIME IF TRAVELER DEPARTED ON 2/5 AND ARRIVED ON 2/6 AS THE TRAVELERS TALK IS AT 1PM ON 2/6. TRAVELER WILL RETURN TO RDU FROM EDINBURGH, UNITED KINGDOM ON FEBRUARY 8. THERE IS NO REGISTRATION FEE. THE SPONSOR, THE UNIVERSITY OF EDINBURGH, WILL PAY IN KIND ECONOMY ROUNDTRIP AIRFARE, LODGING FOR THREE NIGHTS FROM FEBRUARY 5 TO 7, GROUND TRANSPORTATION IN EDINBURGH FROM THE AIRPORT TO HOTEL AND RETURN, MEALS (DINNER ON 2/5, BREAKFAST, LUNCH AND DINNER ON 2/6 AND 2/7). A VISA IS NOT REQUIRED FOR THE UNITED KINGDOM. TRAVELER COMPLETED THE HTSOS TRAINING ON 4/10/18. ETHICS APPROVAL OBTAINED ON DECEMBER 5, 2019. EFFICIENT SPENDING APPROVAL IN THE FORM OF AN ATTACHMENT G WAS OBTAINED ON JANUARY 2, 2020 AND AN NIH SERVICE DESK TICKET WAS SUBMITTED ON JANUARY 2, 2020 FOR GOVERNMENT FURNISHED EQUIPMENT. ALL ARE UPLOADED IN THE SCANNED DOCUMENTS SECTION OF THE AUTHORIZATION.</t>
  </si>
  <si>
    <t>EDINBURGH, , GBR</t>
  </si>
  <si>
    <t>UNIVERSITY OF EDINBURGH</t>
  </si>
  <si>
    <t>02/04/2020 -02/08/2020</t>
  </si>
  <si>
    <t>TRAVELER INVITED TO ATTEND AND PRESENT A TALK AT THE 2020 CONFERENCE SERIES ENTITLES, THE MAGDEBURG INTERNATIONAL NEUROBIOLOGICAL SYMPOSIUM, LEARNING AND MEMORY CELLULAR AND SYSTEMIC VIEWS AT THE HERRENKRUG PARKHOTEL FROM MARCH 2 TO 5, 2020 IN MAGDEBURG, GERMANY.  ON MARCH 2 TRAVELER WILL ATTEND THE PRE-MEETING WORLD CAFE WITH THE SCIENTISTS OF THE RESEARCH TRAINING GROUP SYNAGE  BEFORE THE CONFERENCE BEGINS ON THE EVENING OF MARCH 2ND.  OFFICIAL TRAVEL WILL BEGIN WITH DEPARTURE FROM RDU ON FEBRUARY 29 WITH ARRIVAL IN BERLIN, GERMANY AROUND NOON ON MARCH 1 AND RETURN TO RDU FROM BERLIN, GERMANY ON MARCH 6 AS CONFERENCE DOES NOT END UNTIL THE EVENING OF MARCH 5. THE SPONSOR, OTTO VON GUERICKE UNIVERSITY MAGDEBURG, WILL WAIVE THE REGISTRATION FEE IN THE AMOUNT OF $495 WHICH INCLUDES LUNCHES AND DINNER DURING THE EVENT. HOT BREAKFAST INCLUDED IN LODGING COST. THE SPONSOR WILL PAY IN KIND ROUNDTRIP ECONOMY AIRFARE, LODGING FOR FIVE NIGHTS, AND GROUND TRANSPORTATION FROM THE AIRPORT IN BERLIN TO THE CONFERENCE VENUE. A HOTEL CONFIRMATION WAS REQUESTED FROM THE SPONSOR NUMEROUS TIMES BUT WAS NOT AVAILABLE. A VISA IS NOT REQUIRED FOR GERMANY. TRAVELER COMPLETED THE HTSOS TRAINING ON APRIL 10, 2018. ETHICS APPROVAL OBTAINED ON DECEMBER 26, 2019. EFFICIENT SPENDING  FOR CONFERENCE WAS APPROVED 1/15/20 AND AN ATTACHMENT G WAS APPROVED ON 2/6/20 FOR EVENT ON MARCH 2. AN NIH SERVICE DESK TICKET WAS SUBMITTED ON JANUARY 2, 2020 FOR GOVERNMENT FURNISHED EQUIPMENT. ALL ARE UPLOADED IN THE SCANNED DOCUMENTS SECTION OF THE AUTHORIZATION. NO VISA REQUIRED FOR ENTRY INTO GERMANY.</t>
  </si>
  <si>
    <t>MAGDEBURG UNIVERSITY</t>
  </si>
  <si>
    <t>02/29/2020 -03/06/2020</t>
  </si>
  <si>
    <t>DUFFY, PATRICK E</t>
  </si>
  <si>
    <t>DR. PATRICK E. DUFFY CELL PHONE NUMBER 240-381-1317 WILL BE ATTENDING THE TATA INSTITUTE FOR GENETICS AND SOCIETY (TIGS) SCIENTIFIC ADVISORY BOARD MEETING TO BE HELD IN SAN DIEGO, CALIFORNIA, NOVEMBER 3-6, 2019.</t>
  </si>
  <si>
    <t>TATA INSTITUTE FOR GENETICS AN</t>
  </si>
  <si>
    <t>11/03/2019 -11/06/2019</t>
  </si>
  <si>
    <t>DR. PATRICK E. DUFFY CELL PHONE NUMBER 240-381-1317 HAS BEEN INVITED AS A GUEST SPEAKER AT THE WHO INFORMAL CONSULTATION ON GUIDELINES FOR ASSURING THE QUALITY, SAFETY AND EFFICACY OF DNA VACCINES IN GENEVA, SWITZERLAND DECEMBER 7-11, 2019.  HTSOS - COMPLETED ON JULY 2, 2019.</t>
  </si>
  <si>
    <t>GENEVA, , CHE</t>
  </si>
  <si>
    <t>DR. PATRICK DUFFY - CELL PHONE NUMBER 240-381-1317 WILL BE TRAVELING TO BRISBANE, AUSTRALIA TO THE COUNCIL OF THE QUEENSLAND INSTITUTE OF MEDICAL RESEARCH (QIMR BERGHOFER), FEBRUARY 17 - 21.  HE WILL THEN TRAVEL TO MELBORNE AUSTRALIA (MANTRA LORNE)  (SPONSORED) TO ATTEND THE MOLECULAR APPROACHES TO MALARIA 2020 (MAM) MEETING FEBRUARY 23-28, 2020  - HTSOS COMPLETED, JULY 2, 2015.  NON-REFUNDABLE TICKET WILL BE REQUESTED FOR THE NON-SPONSORED PORTION OF THIS TRAVEL.  "TRAVELER HAS NOT AND WILL NOT HAVE SPEND MORE THAN 45 DAYS IN DESIGNATE HTSOS-FACT MANDATORY COUNTRIES WITH THE CALENDAR YEAR"</t>
  </si>
  <si>
    <t>BRISBANE, , AUS</t>
  </si>
  <si>
    <t>MOLECULAR APPROACHES TO MALARI</t>
  </si>
  <si>
    <t>02/17/2020 -02/28/2020</t>
  </si>
  <si>
    <t>DUNBAR, CYNTHIA E</t>
  </si>
  <si>
    <t>THIS TRAVEL IS NOT A CONFERENCE BECAUSE IT MEETS ONE OF THE OTHER NIH DEFINED MISSION EXEMPTIONS: GRAND ROUNDS. CYNTHIA DUNBAR HAS AGREED TO PRESENT AT THE ST. JUDE CHILDREN?¿¿S RESEARCH HOSPITAL GRAND ROUNDS TO BE HELD IN MEMPHIS, TN ON OCTOBER 24, 2019. TRIP IS SPONSORED. ST. JUDE?¿¿S CHILDREN?¿¿S RESEARCH HOSPITAL WILL BE PAYING FOR ROUND TRIP AIRFARE, LODGING AND MOST OF PER DIEM. NIH WILL PAY FOR REST OF PER DIEM, INCIDENTAL EXPENSES AND GROUND TRANSPORTATION. THE HOTEL IS INCLUDED ON THE FLIGHT ITINERARY. FLIGHT ITINERARY HAS BEEN UPDATED WITH AN EARLIER FLIGHT ON 10/23. TRIP WAS ORIGINALLY SUPPOSED TO HAPPEN IN JUNE 2019, BUT THE DATE WAS PUSHED BACK TO OCTOBER 2019. ETHICS APPROVAL WAS GOTTEN IN JUNE 2019. SEE TRAC APPROVAL FOR MORE DETAILS.</t>
  </si>
  <si>
    <t>MEMPHIS, TN, US</t>
  </si>
  <si>
    <t>ST JUDES CHILDRENS RESEARCH HO</t>
  </si>
  <si>
    <t>10/23/2019 -10/24/2019</t>
  </si>
  <si>
    <t>DUYN, JOZEF H</t>
  </si>
  <si>
    <t>DR. DUYN WAS INVITED TO PRESENT AT THE 12TH BIENNIAL MINNOSOTA HIGH FIELD WORKSHOP THAT WILL BE HELD AT THE CENTER FOR RESONANCE RESEARCH, UNIVERSITY OF MINNESOTA ON NOVEMBER 14TH TO NOVEMBER 16TH, 2019. THIS IS A SPONSORED TRAVEL IN WHICH THEY WILL BE COVER THE HOTEL FROM 11/14/2019 - 11/16/2019, CONFERENCE MEALS (BREAKFAST AND LUNCH), A CONFERENCE RECEPTION ON NOVEMBER 14TH, 2019 AND A CONFERENCE DINNER ON NOVEMBER 15TH, 2019. DR. DUYN WILL FLYING OUT OF WASHINGTON REAGAN, FLIGHT # 1515 ON 11/14/2019, ARRIVING TO MINNEAPOLIS THE SAME MORNING RETURNING ON 11/16/2019 BY SAME WAY OF TRANSPORTATION, FLIGHT # 952. HE WILL BE STAYING AT THE GRADUATE MINNEAPOLIS HOTEL # 130943117 FROM 11/14 - 11/16/2019 WHICH IS COVERED BY THE SPONSOR. ATTACHED IS THE SPARC APPROVAL AND SPONSOR LETTER.</t>
  </si>
  <si>
    <t>11/14/2019 -11/16/2019</t>
  </si>
  <si>
    <t>DR. DUYN WAS INVITED TO PRESENT AT THE 20 YEAR 7 TESLA MARTINOS CENTER SYMPOSIUM WHICH IS HELD IN BOSTON, MA ON NOVEMBER 19TH, 2019. THIS IS A SPONSORED TRAVEL IN WHICH THEY WILL BE COVERING THE HOTEL FROM 11/18 - 11/20.  AIRFARE WILL BE COVERED WITH NINDS FUNDING - TRAVELER WILL BE LEAVING FROM WASHINGTON REAGAN, FLIGHT #1390 ON 11/18/19 ARRIVING TO BOSTON ON THE SAME DAY. HE WILL RETURN HOME ON 11/20/19 VIA THE SAME WAY OF TRAVEL ARRIVING BACK TO WASHINGTON REAGAN ON FLIGHT #489. WHILE AT THE CONFERENCE HE WILL BE STAYING AT THE RENAISSANCE WATERFRONT HOTEL CONFIRMATION #CNFO-86182128 FROM 11/18 TO 11/20/19. ATTACHED WILL BE THE SPARC APPROVAL AND SPONSOR LETTER.</t>
  </si>
  <si>
    <t>SOCIETY FOR ADVANCING BIOMEDIC</t>
  </si>
  <si>
    <t>11/18/2019 -11/20/2019</t>
  </si>
  <si>
    <t>DZUTSEV, AMIRAN K</t>
  </si>
  <si>
    <t>10/7-11/19 CAPRI, ITALY  INVITED TO PRESENT AT THE MICROBES AND IMMUNITY CANCER COURSE. TITLE OF PRESENTATION: MICROBES AND CANCER.  SPONSOR COVERING IN KIND REGISTRATION ($613.86) WHICH INCLUDES DINNER ON 10/8/19 AND LUNCH/DINNER ON 10/9/19.  NCI COVERED LODGING INCLUDES BREAKFAST.  NCI COVERING ALL OTHER EXPENSES.</t>
  </si>
  <si>
    <t>CAPRI, , ITA</t>
  </si>
  <si>
    <t>SCUOLA SUPERIORE DI IMMUNOLOGI</t>
  </si>
  <si>
    <t>10/07/2019 -10/11/2019</t>
  </si>
  <si>
    <t>11/24/19-11/26/19. INVITED SPEAKER: INVITED TO SPEAK IN A SEMINAR SERIES AT THE UNIVERSITY MEDICAL CENTER OF ROCHESTER DEPARTMENT OF MICROBIOLOGY AND IMMUNOLOGY SEMINAR SERIES IN ROCHESTER, NY ON 11/25/19 AT 12PM. SPONSOR IN KIND: RT AIRFARE, LODGING (2 NIGHTS) AND MEALS WHILE IN NY (SEE ATTACHED AGENDA AND EMAILS).   TRAVELER IS REQUESTING APPROVAL OF ACTUAL SUBSISTENCE FOR SPONSORED IN-KIND LODGING VALUED AT $239 WHICH IS 212% OF THE GOVERNMENT ALLOWANCE OF $113. THIS PERCENTAGE FALLS WITHIN THE 300% THRESHOLD ALLOWED BY THE FTR. THE SPONSOR HAS NOTED THAT ALL OTHER NON-FEDERAL PARTICIPANTS WILL BE PROVIDED WITH THE SAME ACCOMMODATIONS. HOTEL PROVIDES A FREE SHUTTLE BETWEEN AIRPORT/HOTEL WHICH TRAVELER WILL UTILIZE UPON ARRIVAL/DEPARTURE.  NFFS PROVIDED.  NCI TO COVER ALL OTHER EXPENSES.</t>
  </si>
  <si>
    <t>11/24/2019 -11/26/2019</t>
  </si>
  <si>
    <t>EASTER, CARLA L</t>
  </si>
  <si>
    <t>DR. EASTER HAS BEEN INVITED TO SERVE AS A MODERATOR FOR THE SESSION TITLED, TRIBAL COLLEGES AD UNIVERSITIES TEACH GENOMICS WITH AN INDIGENOUS PERSPECTIVE AT THE 2019 ASHG CONFERENCE 10/15-10/19. SESSION DATE IS 10/18/19. SHE WILL ALSO BE REPRESENTING THE FELLOWSHIP BETWEEN ASHG AND NHGRI. AIRFARE BOOKED THROUGH CONCUR NOT AT THE LOWEST COST TO THE GOVERNMENT BUT WITHIN THE 100.00 TOLERANCE. LODGING BOOKED THROUGH CONCUR AT THE LOWEST COST TO THE GOVERNMENT. CONFERENCE ATTENDANCE APPROVED THROUGH THE CTPS. HOUSTON IS NOT TAX-EXEMPT. CONFERENCE REGISTRATION IS BEING SPONSORED BY ASHG WHICH IS APART OF THE  PACKAGE THAT IS OFFERED TO PEOPLE WHO WILL BE PRESENTING AT THE CONFERENCE. ODA PACKAGE WAS APPROVED AND IS ATTACHED TO THIS PACKAGE.</t>
  </si>
  <si>
    <t>AMERICAN SOCIETY OF HUMAN GENE</t>
  </si>
  <si>
    <t>SCIENCE EDUCATION SPECIALIS</t>
  </si>
  <si>
    <t>10/14/2019 -10/19/2019</t>
  </si>
  <si>
    <t>EATON, WILLIAM A</t>
  </si>
  <si>
    <t>DR. EATON HAS BEEN INVITED TO THE UNIVERSITY OF ILLINOIS AT CHICAGO PHYSICS DEPARTMENT ON OCTOBER 2, 2019 IN CHICAGO, IL TO PRESENT A SEMINAR ON THE PHYSICS AND PHYSICAL CHEMISTRY OF SICKLE HEMOGLOBIN AGGREGATION TO DR. XIANG ZHOU AND DR. ANJUM ANSARI'S LABS. FLIGHT AND HOTEL IN KIND AT LESS THAN THE GOVERNMENT LODGING RATE.  CONFIRMED NO FEDERAL FUNDS WITH THE SPONSOR</t>
  </si>
  <si>
    <t>CHF LAB OF CHEM PHYSICS</t>
  </si>
  <si>
    <t>DR. EATON HAS BEEN INVITED TO SPEAK DURING THE ACCADEMIA DEI LINCEI'S MEETING NOVEMBER 7-8 IN ROME, ITALY. THE SPONSOR IS COVERING THE ROUNDTRIP FLIGHTS TO AND FROM IAD, LODGING, AND GROUND TRANSPORTATION. HE WILL CONTINUE TO THE UNIVERSITA DI PARMA WORK ON A COLLABORATION ON AN EXPERIMENTAL SETUP AND EXPERIMENTS ON PROTEIN ALLOSTERY WITH PROFESSOR BETTATI NOVEMBER 11-12 IN PARMA, ITALY. HE WILL BE IN TRAVEL STATUS NOVEMBER 13. THE FINAL STOP IS IN BERLIN, GERMANY TO CONTINUE A COLLABORATION WITH PROFESSOR NETZ TO DISCUSS PROTEIN FOLDING PROJECTS AND PRESENT RECENT FINDINGS TO THE LAB NOVEMBER 14-15, 2019. NOVEMBER 16 IS A NON-DUTY DAY BEFORE TRAVELING HOME ON NOVEMBER 17.</t>
  </si>
  <si>
    <t>ACCADEMIA NAZIONALE DEI LINCEI</t>
  </si>
  <si>
    <t>11/05/2019 -11/17/2019</t>
  </si>
  <si>
    <t>DR. EATON HAS BEEN INVITED TO ATTEND THE AMERICAN SOCIETY OF HEMATOLOGY (ASH) AS THE RECIPIENT OF THE 2019 STRATTON AWARD. THE 61ST ASH ANNUAL MEETING AND EXPOSITION IS BEING HELD IN ORLANDO, FL DECEMBER 7-10, 2019. THE SPONSOR IS WAIVING THE REGISTRATION AND PROVIDING IN-KIND HOTEL, AIRFARE, MEALS, AND GROUND TRANSPORTATION FOR AWARD RECIPIENTS. IN-KIND TRAVEL EXPENSES ARE COMPARABLE IN VALUE TO THOSE OFFERED TO OTHER HONORIFIC AWARD RECIPIENTS.  IN-KIND LODGING IS 216% OF LOCAL PER DIEM.  THIS PERCENTAGE FALLS WITHIN THE 300% THRESHOLD ALLOWED BY THE FTR. THE SPONSOR HAS NOTED THAT ALL OTHER NON-FEDERAL PARTICIPANTS WILL BE PROVIDED WITH THE SAME ACCOMMODATIONS</t>
  </si>
  <si>
    <t>12/06/2019 -12/10/2019</t>
  </si>
  <si>
    <t>ESSMAN HUFNAGEL, ROBERT B</t>
  </si>
  <si>
    <t>DR. HUFNAGEL WILL TRAVEL TO DALLAS, TX TO SPEAK AT THE FOUNDATION FIGHTING BLINDNESS (FFB) CONSORTIUM'S ANNUAL STUDY GROUP MEETING 2/9-10/2020. FFB WILL PROVIDE AIRFARE, LODGING AND MEALS IN KIND. THERE IS NO REGISTRATION FEE FOR THIS MEETING.</t>
  </si>
  <si>
    <t>FOUNDATION FIGHTING BLINDNESS</t>
  </si>
  <si>
    <t>ESTRADA, ISABEL M</t>
  </si>
  <si>
    <t>TRAVELER WILL ATTEND THE AMERICAN HEART ASSOCIATION SCIENTIFIC SESSIONS MEETING ON NOV. 15-17, 2019, IN PHILADELPHIA, PA. 
REGISTRATION FEE IS NOT SPONSORED. TRAVELER RECEIVED WAIVED REGISTRATION BECAUSE SHE IS SPEAKING.  ODA MEMO IS ATTACHED HOWEVER PER CONVERSATION WITH ETHICS...THIS IS NOT CONSIDERED SPONSORED  . NO MEETING AGENDA WAS GIVEN.</t>
  </si>
  <si>
    <t xml:space="preserve">ETEMADI, ARASH </t>
  </si>
  <si>
    <t>&lt;10361&gt; 8037481 DR. ETEMADI WILL BE TRAVELING TO LYON, FRANCE (IARC), TO SERVE ON THE WORKING GROUP OF VOLUME 126 OF THE IARC MONOGRAPHS ON THE CARCINOGENCICITY OF "OPIUM". MEETING WILL TAKE PLACE AT IARC FROM MARCH 24-APRIL 2, 2020.  IARC TO PAY IN-KIND:  AIRFARE R/T, HOTEL STAY ELEVEN NIGHTS WHICH INCLUDES BREAKFAST.  NCI TO PAY: LUNCHES AND DINNERS AND ALL GROUND TRANSPORTATION. HTSOS ATTACHED, AND CBITT#RITM0213626</t>
  </si>
  <si>
    <t>LYON, , FRA</t>
  </si>
  <si>
    <t>INTERNATIONAL AGENCY FOR RESEA</t>
  </si>
  <si>
    <t>03/22/2020 -04/02/2020</t>
  </si>
  <si>
    <t>EVANS, MICHELE K</t>
  </si>
  <si>
    <t>DR. EVANS WILL TRAVEL TO SAN JUAN, PUERTO RICO FOR THE NEW ENGLAND JOURNAL OF MEDICINE EDITORIAL BOARD MEETING, 1/31-2/1. FLIGHTS ON FRIDAY MORNING DO NOT ALLOW ENOUGH TIME TO REACH THE MEETING, SO DR. EVANS WILL TRAVEL THURSDAY NIGHT AND RETURN ON SUNDAY. ALL TRAVELERS/BOARD MEMBERS ARE BEING GIVEN THE SAME ACCOMMODATIONS. HOTEL IS $349, WHICH IS $154 OVER PER DIEM OF $195.</t>
  </si>
  <si>
    <t>NEW ENGLAND JOURNAL OF MEDICIN</t>
  </si>
  <si>
    <t>DEPUTY SCIENTIFIC D</t>
  </si>
  <si>
    <t>01/30/2020 -02/02/2020</t>
  </si>
  <si>
    <t xml:space="preserve">FAIMAN, ROY </t>
  </si>
  <si>
    <t>I WILL BE ATTENDING THE ILANIT 2020 CONFERENCE HELD IN EILAT, ISRAEL FEB. 17-20, IN WHICH I WILL PRESENT MY WORK DONE AT THE NIH ENTITLED: TRACKING MOSQUITOES OVER TIME: TESTING THE ROLE OF AESTIVATION IN DRY SEASON PERSISTENCE OF A MALARIA VECTOR.
I HAVE ONLY RECENTLY AGREED TO PARTICIPATE IN THIS CONFERENCE WHICH IS WHY I HAD NOT SUBMITTED PAPERWORK FOR THIS TRIP AT AN EARLIER TIME</t>
  </si>
  <si>
    <t>EILAT CONFERENCE ON NEW ANTIEP</t>
  </si>
  <si>
    <t>FARALDO-GOMEZ, JOSE D</t>
  </si>
  <si>
    <t>THIS TRAVEL WAS RESCHEDULED FROM APRIL 4, 2019. "THIS TRAVEL IS NOT A CONFERENCE BECAUSE IT MEETS THE FOLLOWING MISSION EXEMPTION: SCIENTIFIC MEETINGS WITH A SPECIFIC INVESTIGATOR OR TEAM REGARDING A SPECIFIC AREA OF SCIENTIFIC INQUIRY, OR PUBLIC HEALTH NEED."  TRAVELER IS INVITED TO SPEAK AT WEEKLY DEPARTMENT OF PHYSIOLOGY SEMINAR SERIES AT UNIVERSITY OF PENNSYLVANIA, PHILADELPHIA, PA ON OCTOBER 17, 2019.  TITLE OF PRESENTATION, "MEMBRANE PROTEIN DICTATES MEMBRANE MORPHOLOGY, AND VICE VERSA.?¿¿  TRAVELER WILL ARRIVE THE NIGHT BEFORE AND LEAVE THE MORNING AFTER, MAKING THE TOTAL LENGTH OF TRAVEL OCTOBER 16-18, 2019.  SPONSOR TO WILL PROVIDE TWO NIGHTS OF LODGINGS AND SOME MEALS; PLEASE REFER TO LOI FOR HOTEL COSTS, AS RESERVATION CONFIRMATION INADVERTENTLY INCLUDES 3 NIGHTS (SEE EMAILS FROM SPONSOR'S REPRESENTATIVE, REFERRING TO ONLY 2 NIGHTS' LODGING). DR. FARALDO-GOMEZ IS REQUESTING APPROVAL OF ACTUAL SUBSISTENCE FOR SPONSORED IN-KIND LUNCH AND DINNER ON 10/17/19 VALUED AT $25 AND $60, WHICH IS 156% AND 231% OF THE GOVERNMENT ALLOWANCE OF PER DIEM OF L $16 AND D $26 PER MEAL.  THIS PERCENTAGE FALLS WITHIN THE 300% THRESHOLD ALLOWED BY THE FTR.  THE SPONSOR HAS NOTED THAT ALL OTHER NON-FEDERAL PARTICIPANTS WILL BE PROVIDED WITH THE SAME ACCOMMODATIONS.  NIH WILL COVER TRAIN FARE, GROUND TRANSPORTATION ON BOTH SIDES, INCIDENTALS, AND ANY MEALS NOT COVERED BY SPONSOR.</t>
  </si>
  <si>
    <t>UNIVERSITY OF PENNSYLVANIA</t>
  </si>
  <si>
    <t>10/16/2019 -10/18/2019</t>
  </si>
  <si>
    <t>CONFERENCE SUBMITTED IN CAS. CONFERENCE NOT LISTED IN CGE YET.  EMAIL SENT TO ASK THAT IT BE ADDED TO CGE ON AUGUST 7, 2019.  TRAVELER IS INVITED TO SPEAK AT THE INAUGURAL AUSTIN CONFERENCE ON ION CHANNEL DYNAMICS &amp; MECHANISMS, NOVEMBER 14-17, 2019.  TITLE: MEMBRANE PROTEIN DICTATES MEMBRANE MORPHOLOGY, AND VICE VERSA.  DATES OF TRIP WILL BE 11/14/19 TO 11/18/2019.  SPONSOR WILL PROVIDE AIRFARE, LODGINGS (11/15, 11/16, AND 11/17) AND SOME MEALS AND REGISTRATION FEE.  LUNCH IS INCLUDED IN THE CONFERENCE PACKAGE AKA REGISTRATION FEE WHICH IS WAIVED BY THE SPONSOR.  TRAVELER WILL ARRIVE ON 11/14, SO THAT HE CAN PREPARE HIS TALK.  AEA FOR LODGINGS ON 11/14 APPROVED (SEE ATTACHED).  RESERVATION NOT MADE THROUGH OMEGA BECAUSE WE CANNOT MAKE HOTEL ONLY RESERVATIONS BEFORE 9/1/19.  TRAVELER WILL TAKE TAXIS TO AND FROM THE AIRPORTS ON BOTH ENDS.  NOTE: THE AIR ITINERARY AND HOTEL RESERVATION WILL BE UPLOADED THE FIRST WEEK IN SEPTEMBER.  PER THE SPONSOR, THEY CANNOT PROVIDE THE ITINERARY AND HOTEL RESERVATION UNTIL THEIR NEW FISCAL YEAR STARTS ON 9/1/2019.</t>
  </si>
  <si>
    <t>11/14/2019 -11/18/2019</t>
  </si>
  <si>
    <t>THIS TRAVEL IS NOT A CONFERENCE BECAUSE IT MEETS THE FOLLOWING MISSION EXEMPTION: SCIENTIFIC MEETINGS WITH A SPECIFIC INVESTIGATOR OR TEAM REGARDING A SPECIFIC AREA OF SCIENTIFIC INQUIRY, OR PUBLIC HEALTH NEED: TRAVELER INVITED TO GIVE A SEMINAR AND MEET WITH FACULTY MEMBERS AT THE INSTITUTE OF BIOPHYSICAL DYNAMICS, UNIVERSITY OF CHICAGO, CHICAGO, IL, ON JANUARY 21, 2020.  TRAVELER WILL FLY OUT THE DAY BEFORE AND RETURN THE DAY AFTER, THUS MAKING THE TRIP JANUARY 20-22, 2020.  THIS IS SPONSORED TRAVEL AND THE SPONSOR WILL PROVIDE ROUND-TRIP ECONOMY AIRFARE, TWO NIGHTS OF LODGINGS (1/20 AND 1/21), MEALS IN CHICAGO, IL (DINNER ON 1/20; BREAKFAST, LUNCH, AND DINNER ON 1/21, AND BREAKFAST ON 1/22) AND GROUND TRANSPORTATION IN CHICAGO, IL, VALUED AT $200.  TRAVELER IS REQUESTING APPROVAL OF ACTUAL SUBSISTENCE FOR SPONSORED IN-KIND LODGING VALUED AT $186/NIGHT, WHICH IS 149% OF THE GOVERNMENT ALLOWANCE OF $125/NIGHT. THIS PERCENTAGE FALLS WITHIN THE 300% THRESHOLD ALLOWED BY THE FTR. THE SPONSOR HAS NOTED THAT ALL OTHER NON-FEDERAL INVITED SPEAKERS ARE PROVIDED WITH THE SAME ACCOMMODATIONS.  TRAVELER IS REQUESTING APPROVAL OF ACTUAL SUBSISTENCE FOR SPONSORED IN-KIND MEALS VALUED AT $100/DAY FOR MEALS (BREAKFAST $20, LUNCH $30, DINNER $50), WHICH IS 132% OF THE GOVERNMENT ALLOWANCE OF $76/DAY FOR MEALS. THIS PERCENTAGE FALLS WITHIN THE 300% THRESHOLD ALLOWED BY THE FTR. THE SPONSOR HAS NOTED THAT ALL OTHER NON-FEDERAL INVITED SPEAKERS ARE PROVIDED WITH THE SAME ACCOMMODATIONS.  HOTEL IS WITHIN WALKING DISTANCE OF THE MEETING SITE.  NIH WILL PAY FOR MEALS IN TRANSIT AND GROUND TRANSPORTATION TO AND FROM THE AIRPORT IN WASHINGTON, DC.  TRAVELER WILL TAKE A TAXI ROUND-TRIP BETWEEN HIS RESIDENCE AND DCA.</t>
  </si>
  <si>
    <t>01/20/2020 -01/22/2020</t>
  </si>
  <si>
    <t>THIS TRAVEL IS NOT A CONFERENCE BECAUSE IT MEETS THE FOLLOWING MISSION EXEMPTION: SCIENTIFIC MEETINGS WITH A SPECIFIC INVESTIGATOR OR TEAM REGARDING A SPECIFIC AREA OF SCIENTIFIC INQUIRY, OR PUBLIC HEALTH NEED: DR. JOSE FARALDO-GOMEZ IS INVITED TO SPEAK IN THE SEMINAR SERIES AT THE FRANKFURT COLLABORATIVE RESEARCH CENTER SFB 807, AT THE BIOCENTER, CAMPUS RIEDBERG, GOETHE UNIVERSITY FRANKFURT, IN FRANKFURT, GERMANY, ON FEBRUARY 5, 2020.  TITLE: ¿MEMBRANE PROTEIN DICTATES MEMBRANE MORPHOLOGY, AND VICE VERSA¿.  THIS IS SPONSORED TRAVEL. THE SPONSOR WILL PAY FOR ECONOMY AIRFARE, TWO NIGHTS OF LODGINGS, AND LUNCH AND DINNER ON 2/5 IN FRANKFURT, GERMANY. TRAVELER WILL TAKE TAXIS TO AND FROM THE AIRPORTS ON BOTH ENDS. HOTEL IS WITHIN WALKING DISTANCE OF THE MEETING SITE. TRAVELER COMPLETED THE HTSOS TRAINING ON JUNE 16, 2018 (COPY UPLOADED). TRAVELER HAS NOT AND WILL NOT HAVE SPENT MORE THAN 45 DAYS IN DESIGNATED HTSOS-FACT-MANDATORY COUNTRIES WITHIN THE CALENDAR YEAR. TRAVELER WILL USE PERSONAL PASSPORT BECAUSE HE IS NOT A US CITIZEN AND NO VISA IS REQUIRED BECAUSE HE IS A CITIZEN OF SPAIN.</t>
  </si>
  <si>
    <t>FRANKFURT AM MAIN, , DEU</t>
  </si>
  <si>
    <t>GOETHE UNIVERSITY</t>
  </si>
  <si>
    <t>02/03/2020 -02/06/2020</t>
  </si>
  <si>
    <t xml:space="preserve">FAROKHNIA, MEHDIE </t>
  </si>
  <si>
    <t>MEHDI FAROKHNIA WILL BE ATTENDING THE AMERICAN COLLEGE OF NEUROPSYCHOPHARMACOLOGY (ACNP)MEETING IN ORLANDO, FL FROM DEC. 7-12, 2019. REGISTRATION FEE IS WAIVED DUE TO TRAVEL AWARDEE. SPONSOR (ACNP) WILL PROVIDE IN-KIND LODGING AND AIRFARE. LODGING IS ABOVE PER DIEM HOWEVER, SIMILAR ACCOMMODATIONS ARE PROVIDED TO ALL INVITED SPEAKERS.</t>
  </si>
  <si>
    <t>FEDERER, LISA M</t>
  </si>
  <si>
    <t>11/06/2019-11/07/2019: INVITED TO GIVE A TALK ON OPEN DATA RESEARCH AT THE CARNEGIE MELLON UNIVERSITY OPEN SCIENCE SYMPOSIUM, IN PITTSBURGH, PA.</t>
  </si>
  <si>
    <t>CARNEGIE MELLON UNIVERSITY</t>
  </si>
  <si>
    <t>11/06/2019 -11/07/2019</t>
  </si>
  <si>
    <t>FELDMANN, HEINRICH U</t>
  </si>
  <si>
    <t>RENTAL CAR CANCELED WITH BETH AT OMEGA TO AVOID FY19 TMC FEE.  WILL BE REBOOKED BEGINNING OF SEPTEMBER.  TRAVELER TO DEPART 10-2 TO LOGAN, UTAH TO SPEAK AT THE UTAH STATE UNIVERSITY FALL SEMINAR SERIES TAKING PLACE 10-3. TRAVELER TO RETURN HOME 10-4. SPONSOR TO PROVIDE IN-KIND AIRFARE, LODGING, AND SOME MEALS. NO HONORARIUM WILL BE ACCEPTED AND NO FEDERAL FUNDS WILL BE USED FOR EXPENSES. RENTAL CAR NECESSARY IN ORDER TO MEET SCHEDULED APPOINTMENTS AS THE AIRPORT IS 88 MILES FROM THE UTAH STATE UNIVERSITY CAMPUS. THE PUBLIC TRANSPORTATION DOES NOT TRANSPORT IN ACCORDANCE WITH THE FLIGHT SCHEDULES. WAITING FOR AIR AND LODGING ITINERARIES FROM SPONSOR. WILL UPLOAD WHEN AVAILABLE.</t>
  </si>
  <si>
    <t>LOGAN, UT, US</t>
  </si>
  <si>
    <t>UTAH STATE UNIVERSITY AT LOGAN</t>
  </si>
  <si>
    <t>SENIOR INVESTIGATOR (VP)</t>
  </si>
  <si>
    <t>TRAVELER TO ATLANTA 11-3 TO PRESENT AT THE GEORGIA STATE UNIV VIROLOGY SEMINAR SERIES TAKING PLACE 11-4 -- DATES WERE CHANGED FROM ORIGINAL 4-15 SEMINAR. ADDITIONAL MEETINGS TO TAKE PLACE WITH CDC 11-5. ON 11-6 TRAVELER CONTINUES TO NASHVILLE TO PARTICIPATE IN THE CETR ANNUAL MEETING ON 11-7. TRAVELER RETURNS HOME 11-7. GSU TO SPONSOR IN-KIND FLIGHT FROM MSO TO ATL AND ON TO NASHVILLE, LODGING AND SOME MEALS. GSU SPONSOR PROVIDING IN-KIND LODGING VALUED AT 200 WHICH IS 132 PERCENT OF THE GOVERNMENT LODGING ALLOWANCE OF 152. THE SPONSOR HAS CONFIRMED THAT ALL OTHER FEDERAL OR NON-FEDERAL PARTICIPANTS WILL BE PROVIDED WITH THE SAME OR SIMILAR ACCOMMODATIONS. UTMB TO SPONSOR IN-KIND FLIGHT FROM NASHVILLE BACK TO MSO. OMEGA UNABLE TO BOOK LODGING AT MEETING VENUE SO PLANNER BOOKED DIRECTLY WITH HOTEL AT BLOCK ROOM RATES. HOTEL OVER PER DIEM, AEA UPLOADED. AWAITING HOTEL CONFIRMATION FROM GSU.  WILL UPLOAD WHEN AVAILABLE. NO HONORARIUM WILL BE ACCEPTED AND NO FEDERAL FUNDS WILL BE USED FOR EXPENSES.</t>
  </si>
  <si>
    <t>GEORGIA STATE UNIVERSITY</t>
  </si>
  <si>
    <t>TRAVELER DEPARTS 11-20 TO ARRIVE IN FRANKFURT 11-21 TRAVELER TO DRIVE VIA RENTAL TO BAD NAUHEIM 11-21 TO PARTICIPATE IN THE BOARD AND ANNUAL MTG OF THE DZIF TAKING PLACE 11-21 TO 11-23. DZIF PAYS IN-KIND LODGING AND SOME MEALS. 11-24 TRAVELER DRIVES TO MUNICH TO SPEAK AT THE PETTENKOFER AWARD CEREMONY ON 11-25. PETTENKOFER FOUNDATION PAYS IN-KIND LODGING AND SOME MEALS. TRAVELER CONTINUES TO MARBURG 11-26 FOR MEETINGS AT PHILIPPS UNIV 11-27 AND 11-28. TRAVELER TO MUENSTER 11-28 FOR MTGS AT MUENSTER UNIV 11-29 AND 11-30. LODGING WITH COLLEAGUES IN MARBURG AND MUENSTER. TRAVELER TO HAMBURG 12-1 FOR BNITM SCIENTIFIC ADVISORY BOARD MTG FROM 12-2 TO 12-3. BNITM TO SPONSOR IN-KIND LODGING AND SOME MEALS. RENTAL CAR NECESSARY IN ORDER TO MEET SCHEDULED APPOINTMENTS WHILE TRAVELING TO MULTIPLE LOCATIONS. PUBLIC TRANSPORTATION DOES NOT TRANSPORT IN ACCORDANCE WITH THE FLIGHT SCHEDULES. NO HONORARIUM WILL BE ACCEPTED AND NO FEDERAL FUNDS WILL BE USED FOR EXPENSES. TRAVELER COMPLETED HTSOS TRAINING 8-17-2016. MEDICAL WAIVER ON FILE FOR BUSINESS CLASS TICKET. PLANNER WILL PURSUE BUSINESS CLASS NON-REFUNDABLE TICKET UPON NFT PREAPPROVAL. PER KATHY AT OMEGA, REFUNDABLE RATE IS 16,954.03, NON-REFUNDABLE 3387.23. THIS IS A SAVINGS OF 13,566.80 AT 80 PERCENT. TRAVELER HAS AGREED TO PAY OUT OF POCKET ANY CHARGES ASSOCIATED WITH MAKING A CHANGE TO A NON-REFUNDABLE, RESTRICTED TICKET DUE TO HIS PERSONAL ACTIONS. NO OVER 10K MEMO NEEDED SINCE PURSUING NON REFUNDABLE WILL KEEP THE TA UNDER 10K. AWAITING APRVD ODA FOR DZIF IN BAD NAUHEIM. NFT INFORMATION NOT SAVING IN CGE. WORD DOC WITH INFO HAS BEEN UPLOADED.</t>
  </si>
  <si>
    <t>BERNHARD NOCHT INSTITUTE FOR T</t>
  </si>
  <si>
    <t>11/20/2019 -12/04/2019</t>
  </si>
  <si>
    <t>DEUTSCHES ZENTRUM FUR INFEKTIO</t>
  </si>
  <si>
    <t>LUDWIG MAXIMILIANS UNIVERSITY</t>
  </si>
  <si>
    <t>TRAVELER TO BERKELEY, CA 1-9 TO SPEAK AT THE ANNUAL CENTER FOR EMERGING AND NEGLECTED DISEASES SYMPOSIUM AT UC BERKELEY ON 1-10. TRAVELER TO RETURN HOME 1-11. SPONSOR TO PROVIDE IN-KIND AIR, LODGING AND SOME MEALS. NO HONORARIUM WILL BE ACCEPTED AND NO FEDERAL FUNDS WILL BE USED FOR EXPENSES. SPONSOR PROVIDING IN-KIND LODGING VALUED AT 215 WHICH IS 110 PERCENT OF THE GOVERNMENT LODGING ALLOWANCE OF 195.  THE SPONSOR HAS CONFIRMED THAT ALL OTHER FEDERAL OR NON-FEDERAL PARTICIPANTS WILL BE PROVIDED WITH THE SAME OR SIMILAR ACCOMMODATIONS. AWAITING HOTEL CONFIRMATION.  WILL UPLOAD AS AVAILABLE.</t>
  </si>
  <si>
    <t>01/09/2020 -01/11/2020</t>
  </si>
  <si>
    <t>FENNELLY, KEVIN P</t>
  </si>
  <si>
    <t>THIS TRAVEL IS NOT A CONFERENCE BECAUSE IT MEETS THE FOLLOWING MISSION EXEMPTION: TRAINING. DR. FENNELLY WILL BE TRAINING UW COLLEAGUES AND THEIR STAFF ON THE PERFORMANCE OF COUGH AEROSOL MEASUREMENTS THAT HE PIONEERED. DR. KEVIN FENNELLY WILL BE TRAINING COLLEAGUES AT THE UNIVERSITY OF WASHINGTON (UW) IN NAIROBI, KENYA FROM FEBRUARY 2-8, 2020. UW WILL PROVIDE IN-KIND TRAVEL, LODGING, GROUND TRANSPORTATION, AND MEALS. NIH WILL COVER ALL REMAINING EXPENSES. THE SPONSOR UNDERSTANDS THAT THE TRAVELER CANNOT ACCEPT AN HONORARIUM.</t>
  </si>
  <si>
    <t>NAIROBI, , KEN</t>
  </si>
  <si>
    <t>UNIVERSITY OF WASHINGTON AT SE</t>
  </si>
  <si>
    <t>02/01/2020 -02/09/2020</t>
  </si>
  <si>
    <t>TWO TRIP PURPOSES: 1) DR. KEVIN FENNELLY WILL BE PRESENTING A TALK ENTITLED, "WHAT ARE THE CLINICAL, EPIDEMIOLOGICAL, ENVIRONMENTAL AND MICROBIOLOGICAL FACTORS AFFECTING TRANSMISSION?" IN LONDON, ENGLAND, UK, ON MARCH 11TH, 2020 FOR THE ROYAL SOCIETY OF MEDICINE'S WORLD TB DAY CONFERENCE. RSM WILL BE SPONSORING ECONOMY ROUNDTRIP TRAVEL AND 3 NIGHTS' LODGING (SPONSOR ACCIDENTALLY BOOKED 4 NIGHTS, BUT THEY WILL ADJUST IT SINCE TRAVELER WILL BE IN DIFFERENT LOCATION ON THE 12TH AND NIH WILL COVER THAT NIGHT); LUNCH WILL BE PROVIDED ON MARCH 11. NIH WILL BE COVERING REMAINING EXPENSES. THERE ARE NO REGISTRATION FEES FOR THE RSM WORLD TB DAY CONFERENCE. CAS APPROVAL IS APPROVED-- CONFERENCE NOT IN CGE.  2)  THIS TRAVEL IS NOT A CONFERENCE BECAUSE IT MEETS THE FOLLOWING MISSION EXEMPTION: SCIENTIFIC MEETINGS WITH A SPECIFIC INVESTIGATOR OR TEAM REGARDING A SPECIFIC AREA OF SCIENTIFIC INQUIRY, OR PUBLIC HEALTH NEED:  DR. FENNELLY WILL BE VISITING THE UNIVERSITY OF LEICESTER TO DISCUSS POTENTIAL COLLABORATION AND GENERAL CONCEPTS AROUND BOTH TB AND NTM TRANSMISSION FROM MARCH 12-13, 2020, IN LECEISTER, ENGLAND, UK.</t>
  </si>
  <si>
    <t>ROYAL SOCIETY OF MEDICINE</t>
  </si>
  <si>
    <t>03/08/2020 -03/13/2020</t>
  </si>
  <si>
    <t>FENTON, SUZANNE E</t>
  </si>
  <si>
    <t>DR. SUZANNE FENTON HAS BEEN INVITED TO PRESENT AT THE BY YALE SCHOOL OF PUBLIC HEALTH TO PRESENT AT THE YALE SYMPOSIUM ON PER- AND POLYFLUORINATED ALKYL SUBSTANCES (PFAS) ON DECEMBER 13, 2019 AT YALE SCHOOL OF PUBLIC HEALTH IN NEW HAVEN, CT.  TRAVEL DAYS ARE DEC 12 AND 14. 
 THE SPONSOR, YALE UNIVERSITY SCHOOL OF PUBLIC HEALTH, WILL BE PROVIDING IN-KIND AIRFARE, LODGING FOR TWO NIGHTS, TRANSPORTATION TO/FROM AIRPORT IN NEW HAVEN AND SOME MEALS.  TRAVELER IS REQUESTING APPROVAL OF ACTUAL SUBSISTENCE FOR SPONSORED IN-KIND LODGING VALUED AT $171.35 WHICH IS 150% OF THE GOVERNMENT ALLOWANCE OF $114.  THIS PERCENTAGE FALLS WITHIN THE 300% THRESHOLD ALLOWED BY THE FTR.  THE SPONSOR HAS NOTED THAT ALL OTHER NON-FEDERAL PARTICIPANTS WILL BE PROVIDED WITH THE SAME ACCOMMODATIONS. THERE WAS NO REGISTRATION FEE ASSOCIATED WITH EVENT AND NO WEBSITE INFORMATION FOUND SO ATTACHMENT G WAS APPROVED ON 10/28/19.  ETHICS APPROVAL 10/30/19. CT IS NOT A TAX EXEMPT STATE.</t>
  </si>
  <si>
    <t>REPRODUCTIVE ENDOCRINOLOGIS</t>
  </si>
  <si>
    <t>12/12/2019 -12/14/2019</t>
  </si>
  <si>
    <t>FEOLO, MICHAEL L</t>
  </si>
  <si>
    <t>11/07/2019-11/12/2019: PARTICIPATING IN THE SEMINAR ENTITLED "MECHANOSENSATION OF TIGHT JUNCTIONS BY ZO-1 PHASE SEPARATION AND FLOW" AND  GIVING A SEMINAR ENTITLED "DBGAP: DATA AND DATA PROCESSING AT THE CENTRE FOR GENOMIC REGULATION, IN BARCELONA, SPAIN.</t>
  </si>
  <si>
    <t>CENTRE FOR GENOMIC REGULATION</t>
  </si>
  <si>
    <t>11/07/2019 -11/12/2019</t>
  </si>
  <si>
    <t>FERGUSON, STEPHEN S</t>
  </si>
  <si>
    <t>TRAVELER INVITED TO SPEAK AND PARTICIPATE IN DISCUSSIONS DURING THE WORKSHOP AT THE NEXT GENERATION RISK ASSESSMENT WORKSHOP AT COLWORTH SCIENCE PARK, BEDFORD, UK AND CHICHELEY HALL, MILTON KEYNES, UK OCTOBER 14-17, 2019. TRAVELER WILL DEPART RDU ON 10/12 AND ARRIVE IN LONDON ON 10/13 AND WILL RETURN TO RDU ON 10/18. UPON ARRIVAL IN LONDON, TRAVELER WILL TRAVEL BY TRAIN FROM LONDON TO BEFORD ROUNDTRIP.  THE SPONSOR, UNILEVER, WILL PROVIDE IN-KIND AIRFARE, LODGING, AND SOME MEALS.  DUE TO LIMITED ARRIVAL AND DEPARTURE OPTIONS TO SUPPORT ATTENDANCE AT THE WORKSHOP FOR ALL DAYS, THE SPONSOR BOOKED FLIGHTS EXCEEDING ORIGINAL ANTICIPATED COST AS NOTED IN THE INVITATION LETTER AND ADDED ONE ADDITIONAL NIGHT OF LODGING. BOTH ARE STILL WITHIN FEDERAL TRAVEL POLICY. EFFICIENT SPENDING APPROVAL OBTAINED ON 7/26/2019, ETHICS APPROVAL ON 7/23/2019.  TRAVELER SUBMITTED PASSPORT RENEWAL ON 8/20, NO VISA REQUIRED, COMPLETED HTSOS TRAINING ON 4/19/2018.  IT TICKET FOR INTERNATIONAL TRAVEL SUBMITTED ON 8/20/2019.</t>
  </si>
  <si>
    <t>[OTHER], , GBR</t>
  </si>
  <si>
    <t>UNILEVER UNITED KINGDOM</t>
  </si>
  <si>
    <t>10/12/2019 -10/18/2019</t>
  </si>
  <si>
    <t xml:space="preserve">FERRE, SERGI </t>
  </si>
  <si>
    <t>DR. FERRE WILL TRAVEL TO MIAMI FLORIDA ON 01/16/2020 TO ATTEND THE INTERNATIONAL RESTLESS LEGS STUDY GROUP TASK FORM ON ANIMAL MODELS MEETING, HE WILL RETURN ON 01/19/2020</t>
  </si>
  <si>
    <t>INTERNATIONAL RESTLESS LEGS SY</t>
  </si>
  <si>
    <t>01/16/2020 -01/19/2020</t>
  </si>
  <si>
    <t>DR. SERGI FERRE WILL TRAVEL TO BARCELONA ON 02/11/2020 TO ATTEND A DISCUSSION GROUP MEETING ON G PROTEIN¿COUPLED RECEPTOR SIGNALING COMPLEXES 02/13-02/14.  HE WILL THEN VISIT THE UNIVERSITY OF BARCELONA FROM 02/15-02/17 TO MEET WITH HIS COLLEAGUES AND DISCUSS THE ONGOING RESEARCH.  HE WILL RETURN HOME ON 02/18/2020</t>
  </si>
  <si>
    <t>ESTEVE FOUNDATION</t>
  </si>
  <si>
    <t>02/11/2020 -02/18/2020</t>
  </si>
  <si>
    <t xml:space="preserve">FERRUCCI, LUIGI </t>
  </si>
  <si>
    <t>DR. FERRUCCI HAS BEEN INVITED TO BIRMINGHAM, AL TO SPEAK AT THE UAB AGING SYMPOSIUM TITLED, "FROM CHROMOSOMES TO COMMUNITIES: INTEGRATING AGING RESEARCH" BEING HELD ON OCTOBER 9 - 10, 2019. THE SPONSOR WILL PROVIDE ROUND-TRIP AIRFARE, LODGING AND SOME MEALS IN-KIND. DR. FERRUCCI IS REQUESTING APPROVAL OF ACTUAL SUBSISTENCE FOR SPONSOR IN-KIND VALUED AT $159 WHICH IS 149% OF THE GOVERNMENT ALLOWANCE OF $107. THIS PERCENTAGE FALLS WITHIN THE 300% THRESHOLD ALLOWED BY THE FTR. THE SPONSOR HAS NOTED THAT ALL OTHER NON-FEDERAL PARTICIPANTS WILL BE PROVIDED WITH THE SAME ACCOMMODATIONS. THIS TRAVEL IS PENDING THE APPROVED TRF, ODA AND LODGING CONFIRMATION.</t>
  </si>
  <si>
    <t>10/08/2019 -10/10/2019</t>
  </si>
  <si>
    <t>DR. FERRUCCI HAS BEEN INVITED TO SPEAK AT THE UNIVERSITY OF WESTERN ONTARIO IN THEIR GRAND ROUNDS AND AS A SEMINAR SPEAKER IN LONDON, ONTARIO, CANADA ON OCTOBER 15, 2019. THE SPONSOR WILL PROVIDE AIRFARE, LODGING AND SOME MEALS IN-KIND. DR. FERRUCCI IS REQUESTING APPROVAL OF ACTUAL SUBSISTENCE FOR SPONSOR IN-KIND LODGING VALUED AT $151.53 WHICH IS 131% OF THE GOVERNMENT ALLOWANCE OF $115. THIS PERCENTAGE FALLS WITHIN THE 300% THRESHOLD ALLOWED BY THE FTR. THE SPONSOR HAS NOTED THAT ALL OTHER NON-FEDERAL PARTICIPANTS WILL BE PROVIDED WITH THE SAME ACCOMMODATIONS. THIS TRAVEL IS PENDING AN APPROVED TRF AND ODA. GROUND TRANSPORTATION WILL BE PROVIDED BY THE STAFF.</t>
  </si>
  <si>
    <t>LONDON, ONTARIO, , CAN</t>
  </si>
  <si>
    <t>UNIVERSITY OF WESTERN ONTARIO</t>
  </si>
  <si>
    <t>10/14/2019 -10/15/2019</t>
  </si>
  <si>
    <t>DR. FERRUCCI HAS BEEN INVITED TO PRESENT AT THE "SUCCESSFUL AGEING 2019: BODY AND MIND CONNECTION" MEETING ON NOVEMBER 7 - 9, 2019 IN ALBA, ITALY(TURIN) - PLEASE SEE EMAIL FROM KRIS REGULSKI TO USE TURIN AS A PER DIEM LOCATION FOR ITALY. THEN DR. FERRUCCI WILL BE TRAVELING TO MONTREAL, CANADA TO SPEAK AT THE BIOLOGY OF AGING SYMPOSIUM III 2019: UNDERSTANDING AGING TO BETTER INTERVENE FROM NOVEMBER 9 - 11. . THEN, DR. FERRUCCI WILL TRAVEL TO THE 2019 ANNUAL GSA SCIENTIFIC MEETING IN AUSTIN, TX BEING HELD ON NOVEMBER 13 - 17, 2019. THE ALBA, ITALY SPONSOR WILL BE COVERING DR. FERRUCCI'S AIRFARE TO ITALY AND FROM ITALY TO MONTREAL, LODGING, GROUND TRANSPORTATION AND SOME MEALS IN-KIND. THE MONTREAL, CANADA SPONSOR WILL COVER LODGING AND REGISTRATION FEES IN-KIND. THE HOTELS WITHIN GOVERNMENT PER DIEM DURING THE GSA CONFERENCE ARE TOO FAR AWAY FROM THE CONVENTION CENTER. THEREFORE, DR. FERRUCCI WILL COVER ANY COST OVER THE GOVERNMENT PER DIEM AND NOT REQUEST REIMBURSEMENT.  DR. FERRUCCI'S GSA REGISTRATION WAS PAID WITH THE LAB IMPAC CARD. NO MEALS ARE PROVIDED WITH REGISTRATION. TEXAS IS A TAX EXEMPT STATE AND THE FORM HAS BEEN PROVIDED TO THE TRAVELER. HOWEVER, TAXES HAVE BEEN ADDED TO THE AUTHORIZATION JUST IN CASE THEY ARE CHARGED. THEY WILL BE REMOVED ON THE VOUCHER IF THEY ARE NOT CHARGED. THE ITALY HOTEL PROVIDES BREAKFAST AS PART OF THE LODGING RATE, THEREFORE ONLY LUNCH AND DINNER WERE MARKED AS IN-KIND.</t>
  </si>
  <si>
    <t>TURIN, , ITA</t>
  </si>
  <si>
    <t>FONDAZIONE FERRERO</t>
  </si>
  <si>
    <t>UNIVERSITY OF SHERBROOKE</t>
  </si>
  <si>
    <t>DR. FERRUCCI HAS BEEN INVITED TO PRESENT AND ATTEND THE WALCS ON-SITE MEETING BEING HELD IN CHICAGO, IL ON NOVEMBER 24 - 25, 2019. THE SPONSOR IS PROVIDING AIRFARE, LODGING AND SOME MEALS IN-KIND. THIS TRAVEL IS PENDING AN APPROVED ODA. APPROVED ODA UPLOADED ON 10/28</t>
  </si>
  <si>
    <t>NORTHWESTERN UNIVERSITY AT CHI</t>
  </si>
  <si>
    <t>11/23/2019 -11/25/2019</t>
  </si>
  <si>
    <t>DR. FERRUCCI HAS BEEN INVITED TO ATTEND AND SPEAK AT REGENERON TO MEET WITH A NEW FOCUS GROUP TO DISCUSS AGING AND AGE-RELATED DISEASES BEING HELD IN TARRYTOWN, NY ON JANUARY 30, 2020. DR. FERRUCCI AND DR. DE CABO ARE GOING TO BE TRAVELING TOGETHER AND SPLITTING GROUND TRANSPORTATION COSTS. THE SPONSOR IS PROVIDING ROUND TRIP TRAIN FARE, ROUND TRIP GROUND TRANSPORTATION FROM THE TRAIN STATION TO THE HOTEL AND DINNER &amp; LUNCH (SEE AGENDA) ON JANUARY 30TH ARE PROVIDED IN-KIND. DR. FERRUCCI IS REQUESTING APPROVAL OF ACTUAL SUBSISTENCE FOR SPONSOR IN-KIND LODGING VALUED AT $180 WHICH IS 123% OF THE GOVERNMENT ALLOWANCE OF $146. THIS PERCENTAGE FALLS WITHIN THE 300% THRESHOLD ALLOWED BY THE FTR. THE SPONSOR HAS NOTED THAT ALL OTHER NON-FEDERAL PARTICIPANTS WILL BE PROVIDED WITH THE SAME ACCOMMODATIONS. DR. DE CABO AND DR. FERRUCCI ARE TRAVELING TOGETHER. THEY WILL BE SHARING GROUND TRANSPORTATION EXPENSES. THIS TRAVEL IS PENDING AN APPROVED ODA. ODA WAS UPLOADED INTO CGE ON 1/17/20.</t>
  </si>
  <si>
    <t>FIELDS, RICHARD D</t>
  </si>
  <si>
    <t>11/18-19/2019; PHILADELPHIA, PA; TO PRESENT A TALK ENTITLED MODIFICATION OF MYELIN BY ACTION POTENTIALS A NON-SYNAPTIC MECHANISM OF NERVOUS SYSTEM PLASTICITY ALTERING CONDUCTION VELOCITY AT THE LEWIS KATZ SCHOOL OF MEDICINE, TEMPLE UNIVERSITY. OWT NOT USED FOR TRAIN OR LODGING AS THIS IS BEING COVERED IN KIND.  SPONSOR WILL ALSO COVER TRAIN, LODGING AND MEALS ON 11/19/2019.</t>
  </si>
  <si>
    <t>SHRINERS HOSPITALS FOR CHILDRE</t>
  </si>
  <si>
    <t>11/18/2019 -11/19/2019</t>
  </si>
  <si>
    <t>JAN 14, 2020 - JAN 16, 2020; TORONTO, CANADA; TO PRESENT A TALK ENTITLED REGULATION OF MYELIN AND CONDUCTION VELOCITY BY ACTION POTENTIALS AT THE DEPARTMENT OF PHYSIOLOGY SEMINAR SERIES, UNIVERSITY OF TORONTO.  OWT WAS NOT USED FOR AIRFARE OR LODGING AS THIS IS BEING SPONSORED IN KIND.</t>
  </si>
  <si>
    <t>FISCHBECK, KENNETH H</t>
  </si>
  <si>
    <t>TRAVELER IS INVITED TO PARTICIPATE IN THE MILTON WEXLER INTERDISCIPLINARY WORKSHOP IN NEW YORK CITY, NEW YORK FROM OCTOBER 27, 2019 TO OCTOBER 28, 2019. TRAVELER WILL DEPART FROM SAN DIEGO, CA ON 10/26 AND ARRIVE THE SAME DAY TO NY. TRAVELER WILL DEPART FROM NY ON 10/28 AND ARRIVE THE SAME DAY TO SAN DIEGO. . (PLEASE NOTE TRAVELER IS DEPARTING FROM SAN DIEGO SINCE HE?¿¿S CURRENTLY ON A LEARNING EXPERIENCE WITH IONIS FROM 7/2019 TO 12/2019). SPONSOR, HEREDITARY DISEASE FOUNDATION, WILL PAY IN-KIND FOR AIRFARE, LODGING AND MIE.  TRAVELER WILL STAY AT THE OMNI BERKSHIRE PLACE HOTEL AT THE PER DIEM RATE ALLOWED OF 298USD. ODA IS APPROVED AND ATTACHED. CONFIRMED WITH THE SPONSOR THAT NO HONORARIUM WILL BE GIVEN AND NO FEDERAL FUNDS WILL BE USED TO SUPPORT THIS TRAVEL. TRAVEL IS APPROVED BY DR. ROLE.</t>
  </si>
  <si>
    <t>HEREDITARY DISEASE FOUNDATION</t>
  </si>
  <si>
    <t>TRAVELER IS INVITED TO A TACT MEETING IN TORONTO, CANADA FROM NOVEMBER 2, 2019 TO NOVEMBER 3, 2019.  TRAVELER WILL DEPART FROM SAN DIEGO, CA ON 11/1 AND ARRIVE TO TORONTO THE SAME DAY. TRAVELER WILL DEPART FROM TORONTO ON 11/3 AND ARRIVE TO SAN DIEGO THE SAME DAY (LAYOVER IN CHICAGO). (PLEASE NOTE TRAVELER IS DEPARTING FROM SAN DIEGO SINCE HE?¿¿S CURRENTLY ON A LEARNING EXPERIENCE WITH IONIS FROM 7/2019 TO 12/2019). SPONSOR, TREAT NMD NEWCASTLE UNIVERSITY, WILL PAY IN-KIND FOR AIRFARE, LODGING AND MIE. TRAVELER WILL STAY AT THE OMNI KIND EDWARD HOTEL AT THE PER DIEM RATE ALLOWED OF 269USD. ODA IS APPROVED AND ATTACHED. CONFIRMED WITH THE SPONSOR THAT NO HONORARIUM WILL BE GIVEN AND NO FEDERAL FUNDS WILL BE USED TO SUPPORT THIS TRAVEL. TRAVEL IS APPROVED BY DR. ROLE.</t>
  </si>
  <si>
    <t>TREAT NMD NEWCASTLE UNIVERSITY</t>
  </si>
  <si>
    <t>11/01/2019 -11/03/2019</t>
  </si>
  <si>
    <t>TRAVELER WILL PRESENT A TARGET SANCTION PROPOSAL AT A QUARTERLY MEETING OF RESEARCHERS FROM IONIS AND BIOGEN FROM DECEMBER 9, 2019 TO DECEMBER 10, 2019 IN CAMBRIDGE, MA. TRAVELER WILL DEPART FROM SAN DIEGO ON 12/9 AND ARRIVE THE SAME DAY TO BOSTON, MA. (PLEASE NOTE TRAVELER IS DEPARTING FROM SAN DIEGO SINCE HE¿S CURRENTLY ON A LEARNING EXPERIENCE WITH IONIS FROM 7/2019 TO 12/2019; NO AIRPORT COST COMPARISON AS THERE IS ONLY ONE AIRPORT). TRAVELER WILL STAY WITH FAMILY WITH NO COST TO THE GOVERNMENT WHICH IS A COST SAVINGS. TRAVELER WILL THEN DEPART BOSTON, MA ON 12/10 AND ARRIVE TO NEW YORK, NY TO ATTEND A STRATEGIC PLANNING MEETING FOR MUSCULAR DYSTROPHY ASSOCIATION (MDA) ON DECEMBER 11, 2019 IN NEW YORK, NY. THE SPONSOR, MA, WILL PAY IN-KIND FOR TRAIN TICKETS FROM BOSTON TO NY, LODGING AND AIRFARE FROM NY TO SAN DIEGO. TRAVELER WILL DEPART NY ON 11/11 AND ARRIVE THE SAME DAY TO SAN DIEGO, CA. TRAVELER WILL STAY AT THE GRAND HYATT HOTEL IN NY AT THE PER DIEM RATE ALLOWED. MEDICAL WAIVER ATTACHED AS JUSTIFICATION FOR THE EXTRA LEGROOM.  ODA IS APPROVED AND ATTACHED. CONFIRMED WITH THE SPONSOR THAT NO HONORARIUM WILL BE GIVEN AND NO FEDERAL FUNDS WILL BE USED TO SUPPORT THIS TRAVEL. TRAVEL IS APPROVED BY DR. ROLE.</t>
  </si>
  <si>
    <t>MUSCULAR DYSTROPHY ASSOCIATION</t>
  </si>
  <si>
    <t>TRAVELER IS INVITED TO REVIEW AND PARTICIPATE IN THE EVALUATION COMMITTEE OF THE INSTITUTE OF MYOLOGY IN PARIS, FRANCE FROM JANUARY 15, 2020 TO JANUARY 17, 2020.
TRAVELER WILL DEPART FROM DC ON 1/14 AND ARRIVE THE NEXT DAY, 1/15 TO PARIS. TRAVELER WILL DEPART PARIS ON 1/18 AND ARRIVE TO DC THE SAME DAY. THE SPONSOR, ASSOCIATION FRANCAISE CONTRE LES MYOPATHIES (AFM), WILL PAY IN-KIND FOR AIRFARE, LODGING AND MIE (1/15-1/17). TRAVELER WILL STAY AT THE MERCURE BERCY HOTEL AT THE PER DIEM RATE ALLOWED OF 391USD. TRAVELER HAS APPENDIX 7 APPROVED AND ATTACHED. ODA IS APPROVED AND ATTACHED. CONFIRMED WITH THE SPONSOR THAT NO HONORARIUM WILL BE GIVEN AND NO FEDERAL FUNDS WILL BE USED TO SUPPORT THIS TRAVEL. TRAVEL IS APPROVED BY DR. ROLE.</t>
  </si>
  <si>
    <t>ASSOCIATION FRANCAISE CONTRE L</t>
  </si>
  <si>
    <t>THE PURPOSE OF THE TRIP IS TO VISIT IONIS PHARMACEUTICALS IN CARLSBAD, CA ON JANUARY 23RD TO DISCUSS ONGOING THERAPEUTICS DEVELOPMENT PROJECTS THERE AND THEN TO ATTEND  AND SPEAK AT THE 10TH ANNUAL CALIFORNIA ALS RESEARCH SUMMIT IN LOS ANGELES, CA JANUARY 24-25TH. TITLE OF TALK IS THERAPEUTICS DEVELOPMENT FOR SBMA. THE TRAVEL HAS TWO PARTS, ONE IS NON-SPONSORED IN CARLSBAD, CA JANUARY 22-23RD, AND THE OTHER IS PARTIALLY SPONSORED BY THE ALS ASSOCIATION GOLDEN WEST CHAPTER IN LOS ANGELES, CA JANUARY 23-26TH. THE SPONSOR WILL PROVIDE MEALS AND LODGING IN KIND WHILE IN LOS ANGELES, JANUARY 23-26TH. DR. FISCHBECK WILL USE A RENTAL CAR TO GET FROM SAN DIEGO TO CARLSBAD TO LOS ANGELES AND BACK TO SAN DIEGO. IT HAS BEEN DETERMINED THAT USE OF A RENTAL CAR IN THIS CASE IS ADVANTAGEOUS TO THE FEDERAL GOVERNMENT, SEE ATTACHED SUPPORTING DOCUMENTATION. DR. FISCHBECK WILL PAY OUT OF POCKET $30.00 FOR THE HOTEL IN CARLSBAD TO GET A BETTER RESERVATION. CONFIRMED WITH THE SPONSOR THAT NO FEDERAL FUNDS WILL BE USED TO SUPPORT THIS TRAVEL AND THAT NO HONORARIUM WILL BE PROVIDED.</t>
  </si>
  <si>
    <t>ALS ASSOCIATION</t>
  </si>
  <si>
    <t>01/22/2020 -01/26/2020</t>
  </si>
  <si>
    <t>DR. FISCHBECK WILL ATTEND A GRANT REVIEW MEETING ON 2/24/2020. THE SPONSOR TARGET ALS, WILL COVER ECONOMY ROUND TRIP AIRFARE FROM WASHINGTON, DC TO BOSTON. DR. FISCHBECK DOES NOT NEED LODGING, AS HE WILL BE STAYING WITH RELATIVES. THIS IS AN ONGOING ACTIVITY, AND THE ODA WAS APPROVED PREVIOUSLY.</t>
  </si>
  <si>
    <t>TARGET ALS</t>
  </si>
  <si>
    <t>02/23/2020 -02/25/2020</t>
  </si>
  <si>
    <t>FITZHUGH, COURTNEY D</t>
  </si>
  <si>
    <t>THIS TRIP HAS TWO COMPONENTS. COMPONENT 1: DR. FITZHUGH WILL BE ATTENDING THE HAPLOIDENTICAL TRANSPLANTATION 2019 MEETING IN ORLANDO, FL FROM 12/4/19-12/5/19. THE SPONSOR WILL BE COVERING THE FLIGHT ONE WAY, 1 NIGHT OF LODGING ON 12/4, AND MEALS INCLUDING BREAKFAST,LUNCH AND DINNER ON 12/5 WHICH IS INCLUDED IN THE COMPLEMENTARY REGISTRATION. COMPONENT 2: DR. FITZHUGH WILL THEN ATTEND THE ANNUAL AMERICAN SOCIETY OF HEMATOLOGY (ASH) MEETING &amp; EXPOSITION IN ORLANDO, FL FROM 12/07/19 - 12/10/19. THE SPONSOR WILL BE COVERING HER RETURN FLIGHT, 3 NIGHTS OF LODGING FROM 12/07-12/09. MEALS PROVIDED ARE LUNCH ON 12/8 AND 12/9 AS PART OF REGISTRATION FEES, WHICH WERE WAIVED FOR SPEAKERS. SHE IS PRESENTING AT THE SPECIAL EDUCATION SESSION ON ASH CLINICAL PRACTICE GUIDELINES ON SICKLE CELL DISEASE, A SUBCOMMITTEE SHE HAS BEEN PART OF OVER THE LAST YEAR. CAS APPROVAL INCLUDED IN TRAVEL DOCS. REGISTRATION FOR THE HAPLO2019 MEETING IS COMPLEMENTARY. REGISTRATION FEE FOR ASH IS WAIVED FOR SPEAKERS. COURTNEY WILL BE SHARING A ROOM WITH TRICIA ONEAL FROM THE FDA WHILE AT ASH, TRICIA IS ALSO A SPECIAL VOLUNTEER WITH THE NHLBI.</t>
  </si>
  <si>
    <t>12/04/2019 -12/10/2019</t>
  </si>
  <si>
    <t>UNIVERSITY OF TEXAS MD ANDERSO</t>
  </si>
  <si>
    <t>FOLEY, AILEEN R</t>
  </si>
  <si>
    <t>FY20 TANUM_TRAVELER DEPARTS WAS ON 9/30 AND ARRIVES IN COPENHAGEN, DNK 10/01/19_
FY20 TAMUN- CROSSOVER FISCAL YEAR FY19 AND FY20 TRAVELS. (TANUM0MQB1(FY19) AND TANUM0MVSB (FY20). EACH TRAVEL
AUTHORIZATION WILL COVER FOR TRAVEL-RELATED EXPENSES OCCURRING AND PAID ON EACH FISCAL YEAR. THE TRAVELER WILL ATTEND THE WORLD MUSCLE SOCIETY
(WMS) PRE CONGRESS TEACHING COURSE FROM SEPTEMBER 29 TO SEPTEMBER 30TH, 2019. TEACHING COURSE ON THE TOPIC CONGENITAL JUVENILE
MYOLOGY. TALK ENTITLED: HOW TO PERFORM A CLINICAL EXAMINATION OF CHILDREN: SYSTEMATIC OVERVIEW OF PATIENTS PRESENTING WITH FLOPPY INFANT
SYNDROME AND DIAGNOSTIC APPROACH. LATER THE TRAVELER WILL ATTEND THE 2019 THE 24TH INTERNATIONAL ANNUAL CONGRESS OF THE WMS IN
COPENHAGEN DENMARK FROM OCTOBER 1, 2019 TO OCTOBER 5, 2019. WILL PRESENT 2 POSTERS ENTITLED, CALLISTO A PHASE I OPEN-LABEL,
SEQUENTIAL GROUP, COHORT STUDY OF PHARMACOKINETICS AND SAFETY OF OMIGAPIL IN LAMA2 AND COL6-RELATED DYSTROPHY PATIENTS. THE TRAVELER
WILL DEPART FROM DC ON 9/29 AND ARRIVE THE NEXT DAY, 9/30 TO COPENHAGEN, DENMARK. DEPART DENMARK ON 10/06 AND ARRIVED THE SAME DAY IN
WASHINGTON, DC, AREA. SPONSOR, WORLD MUSCLE SOCIETY (WMS) WILL COVER FOR LODGING FROM (9/29-10/05) AT THE SCANDIC PALACE HOTEL AT
209.77USD PER NIGHT WHICH IS BELOW THE PER DIEM RATE ALLOWED OF 234USD. MEALS DINNER ON 9/29 AND 9/30.. REGISTRATION FEE PAID BY TRAVELER IN THE AMOUNT OF 750.00EUR- 867.89USD INCLUDES DINNER ON 10.01 AND 10.04. IT IS CONFIRMED WITH THE SPONSOR, THAT NO HONORARIUM WILL BE GIVEN
TO THE TRAVELER AND NO FEDERAL FUNDS ARE BEING USED TO SUPPORT THIS TRAVEL. ALL OTHER NON-FEDERAL PARTICIPANTS WILL BE PROVIDED WITH THE SAME
ACCOMMODATIONS. TRAVEL IS APPROVED BY DR. BONNEMANN, SPARC, ODA, HTSOS.</t>
  </si>
  <si>
    <t>WORLD MUSCLE SOCIETY</t>
  </si>
  <si>
    <t>TRIP 2 SPONSORS,2 LOCATIONS MAASTRICHT, NLD (11/13/-17/19) DR. FOLEY HAS BEEN INVITED TO PRESENT LECTURES AT THE MDC1A: THE ROAD TO THERAPY WORKSHOP, FOCUS ON THE TREATMENT AND NATURAL HISTORY OF MDC1A TALKS,1ST CLASSING MDC1A, 2ND TREAT NMD, 3RD. THE CLINICAL SPECTRUM OF MDC1A (BROAD OVERVIEW). CORK, IRL (11/17-20/19), CORK UNIVERSITY HOSPITAL IN CORK, IRELAND, FROM 11/18-19 THE TRAVELER WILL PRESENT A TALK TO THE NEUROPATHOLOGY DEPARTMENT, ENTITLED NEXT-GENERATION SEQUENCING STILL NEEDS OUR GENERATIONS CLINICIANS AND WILL MEET TO REVIEW WITH MEDICAL STAFF MUSCLE BIOPSIES. TRAVELERS ITINERARY AS FOLLOWS-DEPARTS FROM WASHINGTON, DC, ON 11/13, ARRIVING IN BRUSSELS ON 11/14, THE TRAIN FROM BRUSSEL INTO MAASTRICHT ON THAT SAME DAY. ON 11/17, THE TRAVELER LEAVES MAASTRICHT BACK TO BRUSSEL AND WILL TAKE A FLIGHT FROM BRUSSEL TO IRELAND. ON 11/20 WILL FLY BACK TO BRUSSEL TO MAKE A CONNECTING FLIGHT BACK TO WASHINGTON DC, ARRIVING ON THAT SAME DAY. _1ST SPONSOR, STICHTING VOOR SARA WILL PAY IN-KIND FOR AIRFARE R/T WAS-BRUSSEL, AND R/T TRAIN BRUSSEL TO, DUBLIN WAIVED REGISTRATION (INCLUDES B.L.D ON 11/15 -16, AND B, L ON 11/17. LODGING ON 11/14-16 AT 99.00EUR-113.32USD PER NIGHT WITHIN THE GOVERN. RATE. CONT. IN COMMENTS</t>
  </si>
  <si>
    <t>MAASTRICHT, , NLD</t>
  </si>
  <si>
    <t>STICHTING VOOR SARA</t>
  </si>
  <si>
    <t>UNIVERSITY COLLEGE CORK</t>
  </si>
  <si>
    <t xml:space="preserve">FORREST, DOUGLAS </t>
  </si>
  <si>
    <t>TRAVELER HAS BEEN INVITED TO GIVE A LECTURE AT THE DEPARTMENT OF OPHTHALMIC RESEARCH AT THE COLE EYE INSTITUTE AT THE CLEVELAND CLINIC IN CLEVELAND, OH ON NOV. 21, 2019.  THE SPONSOR WILL COVER IN-KIND LODGING, MEALS, RT AIRFARE ($269.96) AND WAIVED REGISTRATION FEE. DR. FORREST IS REQUESTING APPROVAL OF ACTUAL SUBSISTENCE FOR SPONSOR IN-KIND LODGING VALUED AT $199 WHICH IS 148% OF THE GOVERNMENT ALLOWANCE OF $135.  THIS PERCENTAGE FALLS WITHIN THE 300% THRESHOLD ALLOWED BY THE FTR.  THE SPONSOR HAS NOTED THAT ALL OTHER NON-FEDERAL PARTICIPANTS WILL BE PROVIDED WITH THE SAME ACCOMMODATIONS.</t>
  </si>
  <si>
    <t>CLEVELAND, OH, US</t>
  </si>
  <si>
    <t>CLEVELAND CLINIC</t>
  </si>
  <si>
    <t>11/20/2019 -11/21/2019</t>
  </si>
  <si>
    <t>INVITED TO PRESENT A TALK ON "THYROID HORMONE RECEPTOR IN ENDOCRINE AND SENSORY SYSTEMS" AT THE 14TH INTERNATIONAL WORKSHOP ON RESISTANCE TO THYROID HORMONE AND THYROID HORMONE ACTION MEETING HELD MARCH 25-28, 2020 LOCATED AT THE ASILOMAR CONFERENCE CENTER, IN MONTEREY, CA. SFO IS THE CLOSEST MAJOR AIRPORT AND THE CONFERENCE SITE IS LOCATED 112 MILES AWAY.
BLOCK BOOKING FEE OF $1,365.60 INCLUDES 4 NIGHTS LODGING, MEALS, AND CONFERENCE REGISTRATION FEE ($165). $613.82 TOWARDS BLOCK BOOKING FEE IS  SPONSORED IN-KIND. TRAVELER PAID THE REMAINING TOTAL OF $751.78 AS DIRECTED BY THE SPONSOR.
TRAVELER WILL ALSO BE SPEAKING AT THE ENDO 2020 (3/28-31/2020) PRE-CONFERENCE EVENT: ATA SATELLITE SYMPOSIUM: PERSONALIZED APPROACH TO THYROID DISORDERS IN SAN FRANCISCO, CA ON MARCH 27, 2020. TRAVELER WILL BE IN ROUTE TO THE AIRPORT AFTER THE SYMPOSIUM SO HE WILL NOT BE LODGING AT MONTEREY, CA THE NIGHT OF MARCH 27, 2020 EVEN THOUGH IT WAS INCLUDED. ENDO 2020 REGISTRATION FEE OF $199 PAID VIA POTS 20-004491.</t>
  </si>
  <si>
    <t>MONTEREY, CA, US</t>
  </si>
  <si>
    <t>SOCIETY FOR ENDOCRINOLOGY BRIS</t>
  </si>
  <si>
    <t>03/24/2020 -03/28/2020</t>
  </si>
  <si>
    <t xml:space="preserve">FRANCHINI, GENOVEFFA </t>
  </si>
  <si>
    <t>AMENDMENT:  NEED TO AMEND THE TRAVEL ORDER BECAUSE DOLLAR AMOUNT IS 15% MORE THAN THE COST OF THE TRIP.  AMENDMENT: DR. FRANCHINI WOULD LIKE TO CHANGE HER ITALY¿S TRAVEL POV ($60.32 X 2= $120.64) TO PERSONAL DRIVER ($300) ON 10/13 AND 10/17.  DR. FRANCHINI WILL TAKE PUBLIC TRANSIT OR TAXI TO AND FROM HOTEL TO MEETING PLACE EVERY DAY.  TO ATTEND AND PARTICIPATE IN THE 31ST INTERNATIONAL WORKSHOP ON RETROVIRAL PATHOGENESIS AT THE UNIVERSITY OF PADOVA, OCTOBER 13-16, 2019, PADOVA, ITALY. DR. FRANCHINI WILL GIVE A TALK ENTITLED "HIV VACCINE CANDIDATE ACTIVATION OF HYPOXIA AND THE INFLAMMASOME IN CD14+ MONOCYTES IS ASSOCIATED WITH A DECREASED RISK OF SIVMAC251 ACQUISITION".  DR. FRANCHINI WILL ALREADY BE ON LEAVE IN ITALY BEFORE AND AFTER THIS MEETING. ON OCT. 13TH, DR. FRANCHINI WILL NEED TO MEET WITH COLLEAGUES BEFORE THE MEETING INCLUDED THE KEYNOTE SPEAKER, DR. VINCENZO CIMINALE, TO DISCUSS THE WORKSHOP AND SCIENTIFIC COLLABORATIONS ON THE ROLE OF THE HIV/AIDS IN INFECTION WITH ONCOGENIC VIRUSES.  NIH WILL PAY FOR MILEAGE, POV, PARKING FEE AND MEALS IN ITALY. THE SPONSOR WILL PAY FOR HOTEL, MEALS AND REGISTRATION.  NOTE THAT VENICE IS CLOSEST CITY TO PADOVA.</t>
  </si>
  <si>
    <t>VENICE, , ITA</t>
  </si>
  <si>
    <t>UNIVERSITY OF PADUA</t>
  </si>
  <si>
    <t>TO ATTEND AND PARTICIPATE IN THE BONE MARROW FAILURE SYMPOSIUM TO BE HELD IN CHINA
FROM 10/28 TO 11/3/19. THIS SYMPOSIUM INCLUDES TWO PARTS.  FIRST LECTURE AT THE DR. ZHONGSHAN HOSPITAL IN SHANGHAI ON 10/28.  SECOND LECTURE IN JINSHAN BRANCH,  ZHONGSHAN HOSPITAL, FUDAN UNIVERSITY ON 10/29.  THE SECOND PART OF THE SYMPOSIUM IN TIANJIN, CHINA ON 10/30. DISCUSSION WITH STUDENTS AND RESEARCHERS AT THE INSTITUTE OF HEMATOLOGY &amp; BLOOD DISEASES HOSPITAL ON
10/31. KEYNOTE LECTURE ON 11/1 AND HAVE A PANEL DISCUSSION WITH CHINESE HEMATOLOGISTS ON 11/2-3.  THERE IS NO REGISTRATION FEES FOR ANY OF THE MEETINGS.  THE SPONSOR WILL COVER IN-KIND TRAIN FARE ON NOV 4, 2019, FROM TIANJIN TO BEIJING, $11. ROUNDTRIP ECONOMY AIRFARE FROM DCA TO SHANGHAI AND BEIJING BACK TO DCA. LUNCH FROM 10/28 - 11/3 AND DINNER FROM 10/27 TO 11/3. LODGING FROM 10/27 TO 10/29, BREAKFAST INCLUDED. AND LODGING FROM 10/30 TO 11/4, BREAKFAST INCLUDED. NIH WILL PROVIDE REMAINING MEALS THAT SPONSOR WILL NOT COVER AND GROUND TRANSPORTATION IN CHINA $150 AND DC $150.</t>
  </si>
  <si>
    <t>10/26/2019 -11/04/2019</t>
  </si>
  <si>
    <t>THE DIRECTOR OF THE MEDICAL UNIVERSITY OF BIAYSTOK IN POLAND IS HONORING DR. GENOVEFFA FRANCHINI THE TITLE OF DOCTOR HONORIS CAUSA OF THE YEAR ON DECEMBER 16TH. DISCUSSION WITH STUDENTS AND RESEARCHERS ABOUT SCIENTIFIC AND EDUCATIONAL COOPERATION BETWEEN NIH AND THEIR UNIVERSITY ON DECEMBER 17TH. THE SPONSOR WILL PAY FOR AIRFARE, MEALS ON 12/16-17 AND GROUND TRANSPORTATION IN POLAND. NIH WILL PAY FOR GROUND TRANSPORTATION IN DC, MEALS ON 12/14-15 AND 12/18. PLEASE NOTE THAT BIAYSTOK IS A SMALL CITY THAT DOES NOT COME UP,  BUT WARSAW (LARGEST) IS THE NEXT CITY THAT COMES UP IN THE TRAVEL SYSTEM.</t>
  </si>
  <si>
    <t>WARSAW, , POL</t>
  </si>
  <si>
    <t>MEDICAL UNIVERSITY OF BIAYSTOK</t>
  </si>
  <si>
    <t>12/14/2019 -12/18/2019</t>
  </si>
  <si>
    <t>FREED, ERIC O</t>
  </si>
  <si>
    <t>DR. FREED WILL ATTEND THE 2019 JMB FULL EDITORIAL BOARD MEETING IN CAMBRIDGE, MA 11/15/19.  SPONSOR PROVIDING IN KIND AIRFARE, LODGING (11/14-15/19), LUNCH AND DINNER ON 11/15/19, AND TAXIS IN MA.  DR. FREED IS REQUESTING APPROVAL OF ACTUAL SUBSISTENCE FOR SPONSOR IN-KIND LODGING VALUED AT $409 WHICH IS 150% OF THE GOVERNMENT ALLOWANCE OF $273.  THE PERCENTAGE FALLS WITHIN THE 300% THRESHOLD ALLOWED BY THE FTR. THE SPONSOR HAS NOTED THAT ALL OTHER NON-FEDERAL PARTICIPANTS WILL BE PROVIDED WITH THE SAME ACCOMMODATIONS.</t>
  </si>
  <si>
    <t>ELSEVIER PHILADELPHIA PA</t>
  </si>
  <si>
    <t>DR. FREED IS ONE OF THE ORGANIZERS FOR THE VIRUSES 2020 NOVEL CONCEPTS IN VIROLOGY CONFERENCE. HE WILL ALSO PRESENT A TALK ENTITLED MUTATIONS IN THE HIV-1 ENVELOPE GLYCOPROTEIN CONFER BROAD, MULTI-CLASS DRUG RESISTANCE. THE MEETING  IS 2/5-7/20 IN BARCELONA, SPAIN.  SPONSOR PROVIDING IN KIND AIRFARE, REGISTRATION WHICH INCLUDES LUNCH ON 2/5-7/20, AND LODGING 2/4-7/20, WHICH INCLUDES BREAKFAST ON 2/5-8/20.  TRAVELER COULD HAVE RETURNED ON 2/8/20 (MEETING ENDS LATE ON 2/7/20), BUT WILL BE RETURNING ON 2/9/20, A PERSONAL DAY SUNDAY.</t>
  </si>
  <si>
    <t>MULTIDISCIPLINARY DIGITAL PUBL</t>
  </si>
  <si>
    <t>02/03/2020 -02/09/2020</t>
  </si>
  <si>
    <t xml:space="preserve">FREEMAN, ALEXANDRA </t>
  </si>
  <si>
    <t>DR. FREEMAN HAS BEEN INVITED TO PARTICIPATE IN THE UNIVERSITY OF CALIFORNIA DAVIS DEPARTMENT OF PEDIATRICS GRAND ROUNDS TO BE HELD IN SACRAMENTO, CALIFORNIA ON FRIDAY, DECEMBER 13, 2019.  THE UNIVERSITY OF CALIFORNIA DAVIS DEPARTMENT OF PEDIATRICS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THE ME ¿SPIKE¿ MILLER MEMORIAL LECTURESHIP ENDOWMENT FUND.  
THE ACCOMMODATIONS (E.G. TRANSPORTATION, LODGING) PROVIDED ARE COMPARABLE IN VALUE TO THAT OFFERED OR PROVIDED TO OTHER INVITED PARTICIPANTS.  THE BREAKDOWN OF TRAVEL EXPENSES TO BE PAID BY OUR ORGANIZATION IS AS FOLLOWS. THE SPONSOR WILL PROVIDE ROUND-TRIP AIRFARE IN-KIND, DINNER ON 12/12 IN KIND, AND LUNCH ON 12/13 IN KIND. OF THE MEETING AT PER DIEM IN-KIND, GROUND TRANSPORTATION IN SACRAMENTO IN-KIND AND LODGING WILL BE PROVIDED BY THE SPONSOR'S PRIVATE GUEST HOUSE IN-KIND. TRAVELER WILL BE TAKING AN EXTRA DAY IN CALIFORNIA (SATURDAY) A WEEKEND DAY AND RETURN ON SUNDAY AT NO EXTRA COSTS TO THE GOVERNMENT. TRAVELER WILL TAKE WEEKEND LEAVE AT NETG. BOTH THIS TRAVELER AND MEETING HAVE BEEN APPROVED IN NTPS.</t>
  </si>
  <si>
    <t>12/12/2019 -12/15/2019</t>
  </si>
  <si>
    <t xml:space="preserve">FRISCHMEYER-GUERRERI, PAMELA </t>
  </si>
  <si>
    <t>TO ATTEND INVESTING IN FOOD ALLERGY 1 MILLION GRAND CHALLENGE TO END ANAPHYLAXIS DINNER, AWARDS, AND  DISCUSS WAYS TO FOSTER NEW INNOVATIONS AND IDENTIFY OPPORTUNITIES TO COLLABORATE ON THE GROWING EPIDEMIC OF FOOD ALLERGIES AND ANAPHYLAXIS TO BE HELD IN NEW YORK, NY ON FEBRUARY 27, 2020. SPONSOR IS PAYING ROUNDTRIP TRAIN FARE AND DINNER IN-KIND. ALL OTHER TRAVEL RELATED EXPENSES NOT COVERED BY THE SPONSOR WILL BE PAID FROM LABORATORY ALLOCATED TRAVEL FUNDS. NO U.S. FEDERAL FUNDS WILL BE USED BY THE SPONSOR TO REIMBURSE TRAVEL EXPENSES, AND NO HONORARIUM MAY BE ACCEPTED BY THE EMPLOYEE. LATE JUSTIFICATION -  INVITATION TO ATTEND THE DINNER WAS SENT ON JANUARY 28, 2020, WHICH DELAYED THE COMPLETION OF THIS TA.</t>
  </si>
  <si>
    <t>END ALLERGIES TOGETHER</t>
  </si>
  <si>
    <t>02/27/2020 -02/27/2020</t>
  </si>
  <si>
    <t>FUNK, KATHRYN M</t>
  </si>
  <si>
    <t>10/23/2019-10/25/2019: INVITED TO BE A FEATURED SPEAKER ON PUBMED CENTRAL &amp; PROFESSIONAL INSIGHTS INTO OPEN ACCESS PUBLISHING AT WASHINGTON UNIVERSITIES' OCTOBER SERIES OF EVENTS, IN ST. LOUIS, MO.</t>
  </si>
  <si>
    <t>ST. LOUIS, MO, US</t>
  </si>
  <si>
    <t>WASHINGTON UNIVERSITY IN ST LO</t>
  </si>
  <si>
    <t>01/18/2020-01/23/2020: INVITED TO PARTICIPATE IN THE ASAPBIO WORKSHOP FOR A ROADMAP FOR TRANSPARENT AND FAIR PREPRINTS AND THE EUROPEAN INSTITUTE FOR BIOINFORMATICS, IN CAMBRIDGE, U.K.</t>
  </si>
  <si>
    <t>GADALLA, SHAHINAZ M</t>
  </si>
  <si>
    <t>{CO-SPONSOR-DOMESTIC}
&lt;10508-SHG&gt;-  8037927-TRANSPLANT OUTCOMES IN APLASTIC ANEMIA?¿¿TRAVELER WILL PARTICIPATE IN THE ROSWELL PARK MEDICAL GRAND ROUNDS CONFERENCE TO BE HELD IN BUFFALO, NY USA ON OCT 18, 2019. 
TICKET IS IN KIND
ONE NIGHT OF LODGING IS IN KIND (SPONSOR IS A TAX EXEMPT)
MEALS IN KIND (10/17 DINNER AND 10/18 BREAKFAST AND LUNCH)
CGB WILL COVER HER GROUND TRANSPORTATION FROM HOME TO MEETING LOCATION.
?¿¿TRAVELER IS REQUESTING APPROVAL OF ACTUAL SUBSISTENCE FOR SPONSOR IN-KIND LODGING VALUED AT $108 WHICH IS 103% OF THE GOVERNMENT ALLOWANCE OF $104.  THIS PERCENTAGE FALLS WITHIN THE 300% THRESHOLD ALLOWED BY THE FTR.  THE SPONSOR HAS NOTED THAT ALL OTHER NON-FEDERAL PARTICIPANTS WILL BE PROVIDED WITH THE SAME ACCOMMODATIONS.?¿¿</t>
  </si>
  <si>
    <t>BUFFALO, NY, US</t>
  </si>
  <si>
    <t>ROSWELL PARK COMPREHENSIVE CAN</t>
  </si>
  <si>
    <t>MASTER'S-CRTA</t>
  </si>
  <si>
    <t>GADINA, MASSIMO G</t>
  </si>
  <si>
    <t>DR. GADINA WILL BE AN INVITED SPEAKER AT THE AMERICAN COLLEGE OF RHEUMATOLOGY (ACR) DURING NOVEMBER 8-13, 2019.</t>
  </si>
  <si>
    <t>STAFF SCIENTIST(VP)</t>
  </si>
  <si>
    <t>11/10/2019 -11/12/2019</t>
  </si>
  <si>
    <t>DR. GADINA HAS BEEN INVITED TO PRESENT IN ROME, ITALY AT THE ISTITUTO PASTEUR-FONDAZIONE CENCI-BOLOGNETTI ON THURSDAY, FEBRUARY 20, 2020 AND FRIDAY, FEBRUARY 21, 202.  TRAVELER WILL BE ON VACATION AND ON APPROVED LEAVE. DR. GADINA'S TALK "TARGETING SIGNALING IN IMMUNE-MEDIATED DISEASES:  THE COMING OF AGE OF JAK INHIBITORS" FOLLOWED BY A MEET AND GREET SESSION.</t>
  </si>
  <si>
    <t>UNIVERSITY OF ROME LA SAPIENZA</t>
  </si>
  <si>
    <t>02/20/2020 -02/21/2020</t>
  </si>
  <si>
    <t>GAFNI, RACHEL I</t>
  </si>
  <si>
    <t>I AM REQUESTING TO ATTEND THE LATIN AMERICAN PEDIATRIC ENDOCRINE SOCIETY MEETING, SUMMER SCHOOL 2019 (SLEP) NOVEMBER 18-20, 2019 AND LATIN AMERICAN PEDIATRIC ENDOCRINE SOCIETY MEETING, NOVEMBER 20, 2019 TO NOVEMBER 23, 2019. I WILL ATTEND THIS MEETING BECAUSE IT IS THE PREMIER CONFERENCE IN MY FIELD OF RESEARCH AND WILL PROVIDE ME WITH AN EXCELLENT OPPORTUNITY TO MEET AND INTERACT WITH LEADING SCIENTISTS AND EXCHANGE RESEARCH IDEAS.</t>
  </si>
  <si>
    <t>[OTHER], , BRA</t>
  </si>
  <si>
    <t>LATIN AMERICAN PEDIATRIC ENDOC</t>
  </si>
  <si>
    <t>11/17/2019 -11/24/2019</t>
  </si>
  <si>
    <t xml:space="preserve">GALIS, ZORINA </t>
  </si>
  <si>
    <t>TRAVELER WILL ATTEND ANNUAL AMERICAN HEART ASSOCIATION MEETING AND WILL BE CHAIRING TWO SESSIONS ("FEATURED FACULTY"). WAS OFFERED FREE REGISTRATION AS OFFERED TO ALL INVITED CONTRIBUTORS TO THE OFFICIAL PROGRAM.  REGISTRATION VALUE IS $950. CAS APPROVED.</t>
  </si>
  <si>
    <t>11/16/2019 -11/18/2019</t>
  </si>
  <si>
    <t>GALPERIN, MICHAEL Y</t>
  </si>
  <si>
    <t>02/28/2020-03/07/2020: GIVING TWO TALKS ON NCBI DATABASES AND TOOLS FOR GENOME ANNOTATION AND FUNCTIONAL GENOMICS AND THE WAYS TO AVOID COMMON ERRORS IN ASSIGNING PROTEIN FUNCTIONS AT THE "BIG DATA AND DEEP LEARNING IN COMPLEX DISEASES" SYMPOSIUM. THE TALKS ARE ENTITLED "GENOMIC ANNOTATION AND MIS-ANNOTATION" AND "UNCHARACTERIZED AND HYPOTHETICAL PROTEINS".  MEETING HELD IN SAFED, ISRAEL.</t>
  </si>
  <si>
    <t>BAR ILAN UNIVERSITY</t>
  </si>
  <si>
    <t>02/28/2020 -03/07/2020</t>
  </si>
  <si>
    <t>GAMEIRO, SOFIA R</t>
  </si>
  <si>
    <t>DR. GAMEIRO WILL PRESENT: EPIGENETIC PRIMING OF THE TUMOR MICROENVIRONMENT SYNERGIZES WITH NHS-IL12 TO PROMOTE EFFECTIVE TUMOR CONTROL, AT THE IMMUNO-ONCOLOGY 360 MEETING BEING HELD IN NEW YORK, NY ON FEBRUARY 26, 2020. IN-KIND: TRAIN FARE, LODGING (NO BREAKFAST), AND REGISTRATION (INCLUDES BL).</t>
  </si>
  <si>
    <t>CONFERENCE FORUM NEW YORK</t>
  </si>
  <si>
    <t>02/25/2020 -02/26/2020</t>
  </si>
  <si>
    <t>GANDJBAKHCHE, AMIR H</t>
  </si>
  <si>
    <t>2/16/20-2/21/20; HAMAMATSU, JAPAN; TO ATTEND THE 18TH MIND BRAIN SCIENCE CONFERENCE AND CONNECT WITH LEADERS AND SCIENTISTS FROM NEUROSCIENCE PERSPECTIVE. OWT NOT USED FOR AIRFARE AND LODGING AS SPONSOR IS COVERING BOTH IN-KIND.  SPONSOR IS ALSO PROVIDING GROUND TRANSPORTATION IN JAPAN. NIH WILL BE PAYING FOR MEALS AND GROUND TRANSPORTATION IN HOME AREA.</t>
  </si>
  <si>
    <t>HAMAMATSU, , JPN</t>
  </si>
  <si>
    <t>RESEARCH FOUNDATION FOR OPTO S</t>
  </si>
  <si>
    <t>02/16/2020 -02/21/2020</t>
  </si>
  <si>
    <t xml:space="preserve">GAO, BIN </t>
  </si>
  <si>
    <t>DR. GAO WILL TRAVEL TO CHICAGO, IL ON OCTOBER 3 TO PARTICIPATE IN TWO MEETINGS.  ON OCT 3, HE WILL ATTEND A MEETING WITH GENERON CORPORTATION TO DISCUSS THE CLINICAL TRIAL OF IL-22FC FOR THE TREATMENT OF ALCOHOLIC HEPATITIS.  MEETING APPROVED VIA ATTACHMENT G IN JULY 2019. ON OCTOBER 4-5, HE WILL PARTICIPATE IN THE AASLD-EASL ALD ENDPOINTS CONFERENCE.  HE WILL PRESENT ON THE TOPIC OF "LIVER REGENERATION IN AALD."  CONFERENCE ATTENDANCE NIH APPROVED MAY 2019.</t>
  </si>
  <si>
    <t>AMERICAN ASSOCIATION FOR STUDY</t>
  </si>
  <si>
    <t>DR. GAO WILL TRAVEL TO BOSTON, MA TO ATTEND THE SCBA SECOND ANNUAL SCIENTIFIC SYMPOSIUM ON NOVEMBER 7.  FROM NOV 8 TO NOV 11, HE WILL BE PARTICIPATING IN THE 2019 AASLD LIVER MEETING.  THE TITLE OF HIS PRESENTATION WILL BE ON THE TOPIC OF "MTP 17 INFLAMMATION, FIBROSIS AND LIVER REPAIR." BOTH MEETINGS HAVE BEEN NIH APPROVED. REGISTRATION FEE FOR THE SCBA MEETING PAID VIA POTS 19 004610.  THE REGISTRATION FEE FOR THE LIVER MEETING HAS BEEN WAIVED FOR ALL PARTICIPANTS.</t>
  </si>
  <si>
    <t>AMERICAN ASSOCIATION FOR THE S</t>
  </si>
  <si>
    <t>DR. GAO WILL TRAVEL TO HANGZHOU, CHINA FROM DECEMBER 2 TO DECEMBER 4 TO PRESENT A TALK TO THE LIFE SCIENCES INSTITUTE AT ZHEGIANG UNIVERSITY.  THE TITLE OF THE TALK WILL BE "IL-22 A MAGIC POTION FOR EPITHELIAL CELL REPAIR FROM BENCH TO BEDSIDE."  ATTENDANCE EO APPROVED APR 2019. ON DEC 4 HE WILL TRAVEL TO SHANGHAI, CHINA TO PRESENT A TALK AT THE NATIONAL CENTER FOR LIVER CANCER ON DEC 5.  THE TITLE OF HIS TALK WILL BE "ALDH2 DEFICIENCY, ALCOHOLIC LIVER DISEASE AND CANCER."  ATTENDANCE EO APPROVED AUG 2019.  FROM DEC 6-8 HE WILL PARTICIPATE AT THE 2019 SHANGHAI INTERNATIONAL SUMMIT FORUM OF LIVER DISEASES.  THE TITLE OF HIS TALK WILL BE "THE LIVER AS AN INNATE IMMUNE ORGAN FOR ANTI-BACTERIAL IMMUNITY."  MEETING EO APPROVED JUNE 2019. 14 HOUR TRAVEL RULE APPLIES-SPONSOR PAYING IN-KIND FOR PREMIUM CLASS TICKET.</t>
  </si>
  <si>
    <t>HANGZHOU, , CHN</t>
  </si>
  <si>
    <t>SHANGHAI JIAO TONG UNIVERSITY</t>
  </si>
  <si>
    <t>12/02/2019 -12/09/2019</t>
  </si>
  <si>
    <t>ZHEJIANG UNIVERSITY</t>
  </si>
  <si>
    <t xml:space="preserve">GARCIA- CLOSAS, MONTSERRAT </t>
  </si>
  <si>
    <t>&lt;OG3- CAS 10830- 8036909 CONFLUENCE&gt; SPONSORED TRIP DR. MONTSERRAT GARCIA-CLOSAS WILL BE TRAVELING FROM WASHINGTON DC TO SAN ANTONIO, TX TO ATTEND THE PARTICIPATE AT THE SAN ANTONIO BREAST CANCER SYMPOSIUM (SABCS) AS A SPOTLIGHT SESSION CHAIR AND DISCUSSANT FROM DEC 10-12, 2019. THE SPONSOR, UT HEALTH SAN ANTONIO, WILL COVER REGISTRATION FEE OF $875.00 AND 2 NIGHTS OF HOTEL ON DEC 10 AND 11. NCI WILL COVER ROUND TRIP FLIGHT. DR. MONTSERRAT GARCIA-CLOSAS IS REQUESTING APPROVAL OF ACTUAL SUBSISTENCE FOR SPONSOR IN-KIND LODGING VALUED AT ($278.00) WHICH IS ( 219%) OF THE GOVERNMENT ALLOWANCE OF ($127.00) .  THIS PERCENTAGE FALLS WITHIN THE 300% THRESHOLD ALLOWED BY THE FTR.  THE SPONSOR HAS NOTED THAT ALL OTHER NON-FEDERAL PARTICIPANTS WILL BE PROVIDED WITH THE SAME ACCOMMODATIONS.</t>
  </si>
  <si>
    <t>SAN ANTONIO, TX, US</t>
  </si>
  <si>
    <t>UNIVERSITY OF TEXAS HEALTH SCI</t>
  </si>
  <si>
    <t>12/10/2019 -12/12/2019</t>
  </si>
  <si>
    <t xml:space="preserve">GAWRISCH, KLAUS </t>
  </si>
  <si>
    <t>DR. GAWRISCH HAS BEEN INVITED TO BE A PLENARY SPEAKER AT THE DRUG DISCOVERY, DEVELOPMENT AND LEAD OPTIMIZATION CONFERENCE IN BOSTON, MA FROM NOVEMBER 21-23, 2019 AT THE CROWNE PLAZA BOSTON HOTEL IN BOSTON (NEWTON), MA. HIS TALK IS ¿PHARMACOLOGY OF CANNABINOID LIGANDS AND LIGAND-INDUCED CHANGES OF RECEPTOR STRUCTURE¿.   NIH APPROVED. REGISTRATION FEE INCLUDES LUNCH DAILY. SPONSORED IN KIND LODGING INCLUDES BREAKFAST.</t>
  </si>
  <si>
    <t>NEWTON, MA, US</t>
  </si>
  <si>
    <t xml:space="preserve">GE, KAI </t>
  </si>
  <si>
    <t>TRAVELER IS INVITED TO GIVE A SEMINAR ENTITLED "EPIGENOMIC REGULATION OF ENHANCERS: FROM ADIPOGENESIS, DEVELOPMENT TO CANCER" AT THE CITY OF HOPE ON JANUARY 30, 2020 IN DUARTE, CA. THE CITY OF HOPE WILL SPONSOR IN-KIND ONE NIGHT OF LODGING AND MEALS ON JANUARY 29, 2020. TRAVELER IS ALSO INVITED TO GIVE THE SEMINAR AT THE HERMAN OSTROW SCHOOL OF DENTISTRY OF USC ON JANUARY 31, 2020 IN LOS ANGELES, CA. TWO NIGHTS OF LODGING (JANUARY 30 AND 31, 2020), MEALS AND GROUND TRANSPORTATION WILL BE SPONSORED IN-KIND BY USC.</t>
  </si>
  <si>
    <t>DUARTE, CA, US</t>
  </si>
  <si>
    <t>INVESTIGATOR (TT VP)</t>
  </si>
  <si>
    <t>TRAVELER IS INVITED TO GIVE A SEMINAR ENTITLED "EPIGENOMIC REGULATION OF ENHANCERS" ON FRIDAY, FEBRUARY 21, 2020 AT THE UNIVERSITY OF TEXAS M.D. ANDERSON CANCER CENTER IN HOUSTON, TEXAS. AIRFARE, LODGING AND GROUND TRANSPORTATION ARE SPONSORED IN-KIND. TRAVELER IS REQUESTING APPROVAL OF ACTUAL SUBSISTENCE FOR SPONSOR IN-KIND LODGING VALUED AT $204 WHICH IS 163% OF THE GOVERNMENT ALLOWANCE OF $125. THIS PERCENTAGE FALLS WITHIN THE 300% THRESHOLD ALLOWED BY THE FTR. THE SPONSOR HAS NOTED THAT ALL OTHER NON-FEDERAL PARTICIPANTS WILL BE PROVIDED WITH THE SAME ACCOMMODATIONS.  LODGING RATE OF $204 IS THE AVERAGE FOR 2 NIGHTS SINCE EACH NIGHT HAS A DIFFERENT LODGING RATE.</t>
  </si>
  <si>
    <t>02/20/2020 -02/22/2020</t>
  </si>
  <si>
    <t>GERHARD, DANIELA S</t>
  </si>
  <si>
    <t>TRAVELER WILL BE ATTENDING A CONFERENCE IN SAN DIEGO CA CALLED THE EVOLVING LANDSCAPE OF CANCER MODELING . THIS IS SPONSORED BY "AMERICAN ASSOCIATION FOR CANCER RESEARCH". TRAVEL, HOTEL AND REGISTRATION IS COVERED WITH NO HONORARIUM.
NO MEALS ARE PROVIDED FOR THE TRAVELER.</t>
  </si>
  <si>
    <t>CANCER GENOMICS SCI PRO DIR</t>
  </si>
  <si>
    <t>GERMAIN, RONALD N</t>
  </si>
  <si>
    <t>TO PRESENT A LECTURE ON VISUALIZING THE IMMUNE SYSTEM COMBINING DYNAMIC INTRAVITAL OBSERVATION WITH MULTIPLEX 2D AND 3D STATIC TISSUE IMAGING TO UNDERSTAND HOST DEFENSE AND DISEASE AT THE EMBL SEEING IS BELIEVING MEETING OCT 8 THROUGH 13 2019
STO WAIVER IS BEING REQUESTED FOR REIMBURSEMENT OF EXPENSES FOR THE AIRFARE.
DUE TO HIS EXTENSIVE TRAVEL EXPERIENCE, DR. GERMAIN REQUESTS A REDUCED PER DIEM OF 20% OF M AND IE THAT IS NOT COVERED BY SPONSOR.
AMENDMENT AS SPONSOR ONLY REIMBURSED $1400 OF FLIGHT.  THAT AMOUNT WILL HAVE TO BE DE-OBLIGATED FROM SECTION CAN ON THE BACK END.</t>
  </si>
  <si>
    <t>HEIDELBERG, , DEU</t>
  </si>
  <si>
    <t>EUROPEAN MOLECULAR BIOLOGY LAB</t>
  </si>
  <si>
    <t>DEP CHIEF LYMPHOCYTE BIO SE</t>
  </si>
  <si>
    <t>TO PRESENT A LECTURE ON HOW 2D AND 3D MULTIPLEX IMAGING IS HELPING TO UNRAVEL IMMUNE FUNCTION AT THE TISSUE LEVEL AT THE 17TH INTERNATIONAL CONGRESS OF IMMUNOLOGY IN BEIJING, FROM OCTOBER 19 THROUGH 23, 2019.
DUE TO HIS EXTENSIVE TRAVEL EXPERIENCE, DR. GERMAIN REQUESTS A REDUCED PER DIEM OF TWENTY PERCENT OF MEALS NOT COVERED BY SPONSOR.
DR. GERMAIN IS COVERED BY A MEDICAL WAIVER AND IS CURRENTLY BOOKED ON THE CONTRACT BUSINESS FLIGHT TO BEIJING.  DEPENDING ON THE COST OF NON-REFUNDABLE COSTS WHEN PERMISSION TO TICKETS IS GRANTED, HE MAY DO THAT INSTEAD.  CURRENT COST OF NON-REFUNDABLE BUSINESS CLASS IS 1500 LESS THAN CONTRACT FARE.  HE UNDERSTANDS THAT HE WILL BE RESPONSIBLE FOR ANY CHANGE FEES, ETC
SPONSOR WILL REIMBURSE NIH 1500 TOWARDS AIRFARE.  STO WAIVER WILL BE REQUESTED.
$1500 PAID VIA WIRE TRANSFER.  AMOUNT NEEDS TO BE MANUALLY DEOBLIGATED BY THE CGE TEAM</t>
  </si>
  <si>
    <t>KIT GROUP GREATER CHINA</t>
  </si>
  <si>
    <t>TO PRESENT A LECTURE ON ?¿¿IMAGING IMMUNITY ?¿¿ USING BOTH DYNAMIC AND HIGHLY MULTIPLEX STATIC MICROSCOPY TO DEVELOP A DETAILED SPATIOTEMPORAL UNDERSTANDING OF HOST DEFENSE?¿¿ AT THE MIT DEPARTMENT OF BIOLOGY WEEKLY COLLOQUIUM SERIES.
DUE TO HIS EXTENSIVE TRAVEL EXPERIENCE DR. GERMAIN REQUESTS A REDUCED PER DIEM OF 20% OF M&amp;IE NOT COVERED BY SPONSOR.
SPONSOR PROVIDING IN-KIND LODGING VALUED AT $456.60 WHICH IS 150% OF THE GOVERNMENT LODGING ALLOWANCE OF $305. THE SPONSOR HAS CONFIRMED THAT ALL OTHER FEDERAL OR NON-FEDERAL PARTICIPANTS WILL BE PROVIDED WITH THE SAME OR SIMILAR ACCOMMODATIONS.  PREPARER WILL UPLOAD ODA ONCE IT HAS BEEN APPROVED.</t>
  </si>
  <si>
    <t>MASSACHUSETTS INSTITUTE OF TEC</t>
  </si>
  <si>
    <t>TO PRESENT A LECTURE AT THE GERALD WEISSMANN MD SYMPOSIUM AT NYU SCHOOL OF MEDICINE.  TITLE OF TALK IS ¿NEUTROPHIL DYNAMICS, INFLAMMATORY CONTROL, AND BEYOND - NEW INSIGHTS DERIVED FROM ADVANCED OPTICAL IMAGING APPROACHES¿
LATE JUSTIFICATION - WAS UNABLE TO GET IN SYSTEM BEFORE IT WENT DOWN AT THE END OF SEPTEMBER.  WAS OUT SICK LAST WEEK OF OCTOBER.</t>
  </si>
  <si>
    <t>11/22/2019 -11/23/2019</t>
  </si>
  <si>
    <t>MONASH UNIVERSITY IS SPONSORING THREE TALKS. THE FIRST, AT DOHERTY UNIVERSITY, IS ON ¿IMAGING IMMUNITY: DEVELOPING A SPATIOTEMPORAL UNDERSTANDING OF HOST DEFENSE¿. THE SECOND IS AT THE STROMAL SOCIETY MEETING ON ¿COMBINING DYNAMIC IMAGING WITH 2D AND 3D MULTIPLEX STATIC METHODS TO PROBE TISSUE ORGANIZATION AND IMMUNE FUNCTION¿. THE THIRD IS AT THE ASI MEETING ON ¿IMAGING IMMUNITY: DEVELOPING A SPATIOTEMPORAL UNDERSTANDING OF HOST DEFENSE¿.
FUNDS FOR THESE LECTURES ARE COMING FROM SEVERAL DIFFERENT SOURCES (LISTED ON THE INVITATION LETTER) BUT MONASH IS TAKING THE LEAD IN ORGANIZING.
DUE TO HIS EXTENSIVE TRAVEL EXPERIENCE, DR. GERMAIN REQUESTS A REDUCED PER DIEM OF 20PERCENT OF M AND IE NOT COVERED BY SPONSOR.  NO M AND IE ON THE 5TH AS HE WILL BE CROSSING THAT DATELINE AND NOT ACTUALLY HAVING THAT DAY.
LATE JUSTIFICATION:  THE TRAVEL PLANNER HAS HAD A RECENT DEATH IN THE FAMILY AND HAS BEEN IN AND OUT OVER THE LAST SEVERAL WEEKS.  ADDITIONALLY, WE WERE WAITING FOR CONFIRMATION OF THE HOTEL INFORMATION IN MELBOURNE
AMENDMENT/CASH TICKET JUSTIFICATION:  THE FLIGHT FROM LAX TO MELBOURNE WAS CANCELLED AT THE LAST MOMENT.  THERE IS ONLY ONE FLIGHT PER DAY ON THIS ROUTING, AND SO UNITED PUT DR. GERMAIN UP IN A HOTEL THE EVENING OF THE 5TH AND FLEW HIM TO MELBOURNE ON THE 7TH.  ONCE THERE, HE ARRIVED TOO LATE TO MAKE HIS CONNECTING FLIGHT TO ADELAIDE, AND AS THAT TICKET HAD BEEN PURCHASED BY THE SPONSOR AND NOT NIH, OMEGA WAS UNABLE TO HELP HIM.  PER THEIR ADVICE, HE PURCHASED A ONE-WAY TICKET TO ADELAIDE AT THE COST OF $293.45.  
AS THE CHANGE IN PLANS MEANT THAT HE WAS UNABLE TO PRESENT AT DOHERTY UNIVERSITY ON 12/6/19, HE STAYED AN EXTRA DAY AND PRESENTED ON THE 9TH, FLYING HOME ON THE 10TH.  THE SPONSOR PAID FOR THE HOTEL ROOM THE NIGHT OF THE 9TH AT THE SAME COST AS THEY WOULD HAVE PAID ON THE 6TH.</t>
  </si>
  <si>
    <t>MONASH UNIVERSITY</t>
  </si>
  <si>
    <t>TO PRESENT A LECTURE ON ¿IMAGING IMMUNITY ¿ USING LIVE INTRAVITAL AND MULTIPLEX STATIC MICROSCOPY TO BETTER UNDERSTAND IMMUNE HOMEOSTASIS, RESPONSES TO TUMORS, AND MORE¿ AT MEMORIAL SLOAN KETTERING CANCER CENTER, NEW YORK, NY
TO PARTICIPATE IN A FOCUSED DISCUSSION GROUP AT MERCK PHARMACEUTICALS, BOSTON, MA
DUE TO HIS EXTENSIVE TRAVEL EXPERIENCE, DR. GERMAIN REQUESTS 20% OF MEALS NOT COVERED BY SPONSORS
LATE JUSTIFICATION: WAITING ON TTIPO FOR A FINALIZED NDA FOR MERCK.  I ALSO DON'T HAVE THE ACTUAL FLIGHT ITINERARY FOR NEW YORK, BUT THEIR ADMIN IS OUT UNTIL THE MIDDLE OF THE WEEK, SO I'M SUBMITTING TRAVEL TODAY.  WILL ADD DOCUMENTS WHEN RECEIVED</t>
  </si>
  <si>
    <t>MEMORIAL SLOAN KETTERING CANCE</t>
  </si>
  <si>
    <t>02/09/2020 -02/13/2020</t>
  </si>
  <si>
    <t>MERCK COMPANY INCORPORATED</t>
  </si>
  <si>
    <t>GERMOLEC, DORI R</t>
  </si>
  <si>
    <t>AS PART OF HER OFFICIAL DUTIES, TRAVELER WILL SERVE AS AN INVITED SCIENTIFIC EXPERT ON THE MARILYN B. HOFFMAN FOUNDATION MULTIPLE CHEMICAL SENSITIVITY TASK FORCE, JANUARY 14, 2020, IN DALLAS, TX.  TRAVEL DATES ARE JAN 13 AND 14.  THE SPONSOR, THE MARILYN BRACHMAN HOFFMAN FOUNDATION, WILL PROVIDE, IN-KIND, 1 NIGHT OF LODGING, ROUND-TRIP AIRFARE, AND ONE MEAL.  TRAVEL RESERVATIONS MADE BY SPONSOR¿S TRAVEL AGENT.  DR. DORI GERMOLEC IS REQUESTING APPROVAL OF ACTUAL SUBSISTENCE FOR SPONSOR IN-KIND LODGING VALUED AT $259 WHICH IS 161 PERCENT OF THE GOVERNMENT ALLOWANCE OF $161.  THIS PERCENTAGE FALLS WITHIN THE 300 PERCENT THRESHOLD ALLOWED BY THE FTR.  THE SPONSOR HAS NOTED THAT ALL OTHER NON-FEDERAL PARTICIPANTS WILL BE PROVIDED WITH THE SAME ACCOMMODATIONS.  NO REGISTRATION FEES.  RECURRING ATTACHMENT G APPROVED 10/16/19, AND ETHICS APPROVAL GRANTED ON 12/20/19. PER ETHICS, THE ODA FOR THIS ACTIVITY DID NOT REQUIRE DEC APPROVAL, ONLY HER SUPERVISOR'S. THIS CORRESPONDENCE AND THE ODA MEMO SIGNED BY NIGEL WALKER IS INCLUDED IN THE UPLOADS.</t>
  </si>
  <si>
    <t>MARILYN BRACHMAN HOFFMAN FOUND</t>
  </si>
  <si>
    <t>01/13/2020 -01/14/2020</t>
  </si>
  <si>
    <t>DR. GERMOLEC WILL SERVE AS AN INVITED SCIENTIFIC EXPERT ON IMMUNOTOXICOLOGY AT THE JAPANESE CENTER FOR THE VALIDATION OF ALTERNATIVE METHODS, JACVAM - NIHS, DETAILED REVIEW PAPER FOR IN VITRO IMMUNOTOXICITY MEETING AND THE VALIDATION MANAGEMENT TEAM OF MULTI-IMMUNO TOX ASSAY MEETING, JAN. 28-31, 2020, IN KANAGAWA, JAPAN.  TRAVELER WILL DEPART ON JAN. 25 AND ARRIVE ON JAN. 26 AND RETURN ON JAN. 31.  THE SPONSOR, NIHS, WILL PROVIDE IN-KIND ROUND-TRIP AIRFARE, 5 NIGHTS OF LODGING, AIRPORT GROUND TRANSPORTATION, AND SOME MEALS.  NO REGISTRATION FEE.  EFFICIENT SPENDING AND ETHICS 10/23/19.  TRAVELER WILL USE HER OFFICIAL PASSPORT AND VISA.  HTSOS 1/30/19.  GFE IT INCIDENT REQUESTED INC4843771.</t>
  </si>
  <si>
    <t>KANAGAWA-KEN, , JPN</t>
  </si>
  <si>
    <t>NATIONAL INSTITUTE OF HEALTH S</t>
  </si>
  <si>
    <t>01/25/2020 -01/31/2020</t>
  </si>
  <si>
    <t>TRAVELER WILL SERVE AS AN INVITED SPEAKER AT THE TEXAS A AND M UNIVERSITY, INTERDISCIPLINARY FACULTY OF TOXICOLOGY MEETING, FEBRUARY 10, 2020, IN COLLEGE STATION, TX.  TRAVEL DATES ARE FEB. 9 AND 11.  THE RETURN FLIGHT WILL DEPART CLL ON FEB. 10 AND ARRIVE AT RDU ON FEB. 11.  FLIGHTS AND LODGING BOOKED BY SPONSOR'S TRAVEL COORDINATOR.  THE SPONSOR, TAMU DEPT. OF VETERINARY INTEGRATIVE BIOSCIENCES, WILL PROVIDE IN-KIND, ROUND-TRIP AIRFARE, ONE NIGHT OF LODGING, SOME MEALS, AND TDY GROUND TRANSPORTATION VIA TAMU EMPLOYEES¿ POVS.  NO REGISTRATION FEES.  ATTACHMENT G 10/16/19.  ETHICS 10/09/19 AND BOTH UPLOADED TO SCANNED DOCUMENTS SECTION OF THIS AUTHORIZATION.</t>
  </si>
  <si>
    <t>GERSHENGORN, MARVIN C</t>
  </si>
  <si>
    <t>TRAVELER HAS BEEN INVITED TO GIVE A TALK ON TSH RECEPTOR AND IGF-1 RECEPTOR INTERACTIONS AT THE INTERNATIONAL SYMPOSIUM ON GRAVES' ORBITOPATHY AT THE EUGOGO 20TH ANNIVERSARY MEETING NOVEMBER 7-9, 2019 IN PISA, ITALY. AIRFARE, 3 NIGHTS LODGING, AND FULL COMPLIMENTARY REGISTRATION FEE OF 450 EUROS (WITH CONGRESS DINNER ON 11/8/2019) SPONSORED IN-KIND. SPONSOR ARRANGED FOR AIRFARE FLYING FROM D.C. TO NEW YORK AND NEW YORK TO MILAN, ITALY AND RETURNING FROM MILAN, ITALY TO NEW YORK. TRAVELER WILL DEPART ON 11/1/2019 TO NEW YORK AND DEPART FROM NEW YORK ON 11/2/2019 (SATURDAY NON-DUTY DAY) AND ARRIVE IN MILAN, ITALY ON 11/3/2019. TRAVELER WILL BE ON APPROVED ANNUAL LEAVE NOVEMBER 4-6, 2019 (STO WAIVER APPROVED). THE TRAVELER WILL LEAVE MILAN 11/6/2019 AND TRAVEL TO PISA, ITALY VIA R/T TRAIN AND RETURN TO MILANO ON 11/9/2019. TRAVELER WAS INSTRUCTED TO RE-BOOK HOTEL IN MILAN ON THE NIGHT OF 11/9/2019 THROUGH OMEGA BUT WAS UNABLE TO CANCEL THE RESERVATION DUE TO SPECIAL REDUCED HOTEL RATE. THE HOTEL RATE BOOKED IS UNDER THE MAX ALLOWABLE LODGING OF $308. THIS WILL BE A ONE-TIME OCCURRENCE AND THE TRAVELER KNOWS NOT TO DO THIS AGAIN IN THE FUTURE. TRAVELER WILL BE FLYING BACK ON 11/10/2019 TO NEW YORK AND TAKING THE TRAIN BACK TO D.C.</t>
  </si>
  <si>
    <t>EUGOGO BELGIUM</t>
  </si>
  <si>
    <t>DIRECTOR DIR</t>
  </si>
  <si>
    <t>11/01/2019 -11/10/2019</t>
  </si>
  <si>
    <t xml:space="preserve">GHANY, MARC </t>
  </si>
  <si>
    <t>DR. MARC GHANY HAS BEEN INVITED AND APPROVED TO PRESENT AT THE BORLAND GROOVER JACKSONVILLE GUT CLUB IN JACKSONVILLE, FLORIDA ON FEBRUARY 26, 2020 AT 5:30PM. DR. GHANY WILL BE PRESENTING AN "UPDATE ON HEPATITIS B" TO LOCAL GASTROENTEROLOGISTS, TRAINEES, NURSE PRACTITIONERS, AND PA'S. THE SPONSORED TRAVEL WILL INCLUDE ONE IN-KIND ECONOMY ROUNDTRIP AIRLINE TICKET ARRIVING ON FEBRUARY 26, DEPARTING ON FEBRUARY 27TH, ONE NIGHT'S LODGING AT THE JACKSONVILLE MARRIOT ON FEBRUARY 26TH, AND DINNER ON FEBRUARY 26TH. PER DIEM WILL BE PROVIDED FOR ALL OTHER MEALS. NO HONORARIUM WILL BE GIVEN AND NO FEDERAL FUNDS WILL BE USED BY THE SPONSOR. DR. GHANY WILL BE RESPONSIBLE FOR GROUND TRANSPORTATION FROM RESIDENCE TO/FROM IAD AND TO/FROM JAX TO JACKSONVILLE MARRIOT. IN-KIND LODGING AT THE JACKSONVILLE MARRIOT WILL BE LISTED AT THE PER DIEM RATE.</t>
  </si>
  <si>
    <t>JACKSONVILLE, FL, US</t>
  </si>
  <si>
    <t>BORLAND GROOVER FOUNDATION FOR</t>
  </si>
  <si>
    <t>02/26/2020 -02/27/2020</t>
  </si>
  <si>
    <t>GILDERSLEEVE, JEFFREY C</t>
  </si>
  <si>
    <t>TRAVELER WILL BE VISITING THE UNIVERSITY OF MINN. ON THE DATES OF DECEMBER 1-3, 2019 AND BE GIVING AT TALK ON DECEMBER 2, 2019. THE UNI. OF MINN. WILL PAY IN-KIND RT AIRFARE AND TWO-NIGHT LODGING. DR. GILDERSLEEVE IS REQUESTING APPROVAL OF ACTUAL SUBSISTENCE FOR SPONSOR IN-KIND
VALUED AT 169 USD/ NIGHT WHICH IS 130% OF THE GOVERNMENT ALLOWANCE OF 130 USD. THIS PERCENTAGE FALLS WITHIN THE 300% THRESHOLD ALLOWED BY THE FTR. THE SPONSOR HAS NOTED THAT ALL OTHER NON-FEDERAL PARTICIPANTS WILL BE PROVIDED WITH THE SAME ACCOMMODATIONS. HOTEL PROVIDES COMPLIMENTARY INTERNET. NCI TO FUND ALL OTHER EXPENSES. TRAVELER DECLINES REIMBURSE FOR TRAVEL TO/FROM RESIDENCE AND AIRPORT.</t>
  </si>
  <si>
    <t>12/01/2019 -12/03/2019</t>
  </si>
  <si>
    <t>GILMAN, STEPHEN E</t>
  </si>
  <si>
    <t>INVITED TO GIVE THE KEYNOTE SPEAKER FOR THE ALBERTA CHILDREN'S HOSPITAL RESEARCH INSTITUTE ALL MEMBERS RETREAT ON DECEMBER 12-13, 2019 IN ALBERTA, CANADA.  THE SPONSOR WILL PAY THE FLIGHTS AND THE HOTEL IN KIND.</t>
  </si>
  <si>
    <t>CALGARY, , CAN</t>
  </si>
  <si>
    <t>ALBERTA CHILDRENS HOSPITAL RES</t>
  </si>
  <si>
    <t>GIRI, NEELAM K</t>
  </si>
  <si>
    <t>{CO-SPONSOR-FOREIGN}
 &lt;07130-5JV&gt; 8037921- INHERITED BONE MARROW FAILURE SYNDROMES STUDY¿SPONSOR 1 - TRAVELER WILL ATTEND THE 1ST INTERNATIONAL BONE MARROW FAILURE SYMPOSIUM AS AN INVITED INTERNATIONAL SPEAKER HELD IN VELLORE, TAMIL NADU AT IDA SCUDDER AUDITORIUM, BAGAYAM ON FEBRUARY 3-4, 2020. REGISTRATION FEE WAIVED $35 INCLUDES BREAKFAST, LUNCH AND DINNER FEB 3-4. IN KIND: AIRFARE ROUNDTRIP: PREMIUM ECONOMY $4214.05, LODGING 3 NIGHTS (FEB 2 TO 4) $77PER NIGHT INCLUDING TAX, GROUND TRANSPORTATION FROM CHENNAI AIRPORT TO CONFERENCE VENUE ON FEB 3RD-5TH. 
SPONSOR 2 - TRAVELER WILL ATTEND THE INSTITUTES AT PAREL, MUMBAI AND GIVE PRESENTATIONS ON THE INHERITED BONE MARROW FAILURE SYNDROMES, PARTICIPATE AS AN EXPERT IN INTERESTING CASE DISCUSSIONS, AND GIVE A SEMINAR TO POST GRADUATE STUDENTS ON THE DIAGNOSIS, NATURAL HISTORY AND MANAGEMENT OF THE FOUR MAJOR INHERITED MARROW FAILURE SYNDROMES FROM FEBRUARY 5TH -7TH.  IN KIND: GROUND TRANSPORTATION $120 FROM WHERE THE TRAVELER WILL BE STAYING TO MUMBAI. TRAVELER WILL PROVIDE OWN TRANSPORTATION FROM CHENNAI TO MUMBAI AND IS NOT REQUESTING REIMBURSEMENT.  NO REGISTRATION FEE TO ATTEND THIS MEETING. TRAVELER WILL STAY WITH FAMILY FROM 2/5-2/10. TRAVEL WILL SPEND PERSONAL TIME OVER THE WEEKEND IN MUMBAI ON FEB 8-9. CGB WILL COVER HER GROUND TRANSPORTATION FROM HOME TO MEETING AREA. TRAVELERS FLIES OUT OF MUMBAI ON FEB 9TH AND WILL RETURN TO DC AT 8AM ON FEB 10TH. TRAVELER WILL BE IN THE OFFICE AT WORK ON MONDAY, FEB 10TH. THE COST OF THE FLIGHT FROM MUMBAI TO DC IS LESS EXPENSIVE THAN THE FLIGHT FROM CHENNAI TO DC IF THE TRAVELER RETURNED HAD FROM THERE.  LOANER REQUEST NCI-RITM0204487</t>
  </si>
  <si>
    <t>CHENNAI, , IND</t>
  </si>
  <si>
    <t>CHRISTIAN MEDICAL COLLEGE VELL</t>
  </si>
  <si>
    <t>STAFF CLINICIAN (VP)</t>
  </si>
  <si>
    <t>02/01/2020 -02/10/2020</t>
  </si>
  <si>
    <t>GLANCY, BRIAN P</t>
  </si>
  <si>
    <t>DR. GLANCY HAS BEEN INVITED TO GIVE A TALK ENTITLED, ?¿¿SUSTAINING POWER: BUILDING ENERGY NETWORKS IN STRIATED MUSCLE CELLS" AT THE UNIVERSITY OF MISSOURI, NOVEMBER 14-16.  THE SPONSOR HAS AGREED TO PROVIDE IN KIND SERVICES FOR THE ROUND TRIP AIRFARE, HOTEL, AND MEALS. INITIAL INVITATION HAS TAKEN PLACE IN PERSON/OVER PHONE, SO INVITATION EMAIL ATTACHED IS GOING OVER LOGISTICS AFTER INITIAL CONVERSATION TOOK PLACE. ALL OTHER REQUIRED DOCUMENTS FOR SPONSORED TRAVEL ARE INCLUDED.</t>
  </si>
  <si>
    <t>10/14/2019 -10/16/2019</t>
  </si>
  <si>
    <t>THIS TRAVEL IS NOT A CONFERENCE BECAUSE IT MEETS THE FOLLOWING MISSION EXEMPTION: D. SCIENTIFIC MEETINGS WITH A SPECIFIC INVESTIGATOR OR TEAM REGARDING A SPECIFIC AREA OF SCIENTIFIC INQUIRY, OR PUBLIC HEALTH NEED. DR. BRIAN P GLANCY WILL BE SPEAKING ON A TALK ENTITLED ?¿¿ SUSTAINING POWER: DEVELOPMENT AND REGULATION OF THE MUSCLE MITOCHONDRIAL RETICULUM,?¿¿  AT THE MICHIGAN STATE UNIVERSITY DEPARTMENTAL SEMINAR, OCTOBER 23-25, 2019 IN EAST LANSING, MICHIGAN; WHICH WILL ALLOW FOR 1) DISSEMINATION OF OUR LATEST RESEARCH, 2) TO HEAR ABOUT CUTTING EDGE RESEARCH IN OUR FIELD, AND 3) TO NETWORK WITH COLLEAGUES TO ESTABLISH POTENTIAL COLLABORATIONS.    THIS IS A SPONSORED TRAVEL. SPONSORED IN KIND WILL BE THE FOLLOWING: ROUNDTRIP AIRFARE, 2 NIGHTS OF LODGING, $42 FOR MEALS ON 10/23 &amp; 10/25, BREAKFAST, LUNCH, AND DINNER ON 10/24, TRANSPORTATION TO AND FROM THE AIRPORT IN MICHIGAN.</t>
  </si>
  <si>
    <t>EAST LANSING, MI, US</t>
  </si>
  <si>
    <t>GLASS, ROGER I</t>
  </si>
  <si>
    <t>NOVEMBER 8, 2019, DR. ROGER GLASS HAS A MEETING WITH DR. JEROME KHAN, DIRECTOR GENERAL OF THE INTERNATIONAL VACCINE INSTITUTE (IVI), AT INCHEON AIRPORT, KOREA, DUE TO THEIR TRAVEL SCHEDULES.  IVI IS TRAINING HEALTHCARE PROFESSIONALS FROM LOW AND MIDDLE INCOME COUNTRIES TO FIGHT EPIDEMICS AND INFECTIOUS DISEASES.  THEY RECENTLY COMPLETED A TRAINING OF OVER 134 TRAINEES FROM 49 COUNTRIES THIS MONTH.  DR. GLASS REQUESTED A BRIEFING ON THE OUTCOME OF THE DISCUSSION TO PRESENT THEIR CONCLUSIONS DURING THE GACD BOARD MEETING ON NOV. 11.   NOV. 9-10, DR. GLASS HAS GLOBAL HEALTH MEETINGS WITH THE GLOBAL ALLIANCE FOR CHRONIC DISEASES (GACD) MEETING ATTENDEES, BANGKOK, THAILAND.  NOV. 11, HE IS ATTENDING THE GACD STRATEGY BOARD MEETING.  THE HOTEL WAS BOOKED IN THE MEETING BLOCK.  NOV. 12-13, HE IS ATTENDING THE IVI 18TH SCIENTIFIC ADVISORY GROUP MEETING, SEOUL, KOREA.  THE KOREA TRIP IS SPONSORED IN-KIND, THE SPONSOR DOCUMENTS ARE ATTACHED, AND THE HOTEL WAS BOOKED IN THE MEETING BLOCK.  NOV. 15-16, HE IS ATTENDING THE US-INDO VACCINE ACTION PROGRAM (VAP) MEETING, DELHI, INDIA.  THE HOTEL WAS BOOKED IN THE MEETING BLOCK.  NOV. 18, DR. GLASS IS MEETING DR. JEROME KHAN AT INCHEON AIRPORT, KOREA, DUE TO DR. GLASS'S SCHEDULE.  HE IS RETURNING FROM THE US-INDO VAP.  IVI IS DEVELOPING A PARTNERSHIP WITH CDC TO DEVELOP AN INACTIVATED ROTAVIRUS VACCINE (IRV), WITH POSSIBLE FUNDING FROM THE BILL AND MELINDA GATES FOUNDATION.  SINCE THERE WILL BE A CDC IRV PRESENTATION AT THE US-INDO VAP MEETING, DR. JEROME KIM AND HIS STAFF ARE GREATLY INTERESTED IN RECEIVING A DEBRIEFING OF THAT MEETING.  THE TRAVEL REQUESTS ARE ATTACHED.</t>
  </si>
  <si>
    <t>BANGKOK, , THA</t>
  </si>
  <si>
    <t>INTERNATIONAL VACCINE INSTITUT</t>
  </si>
  <si>
    <t>DIRECTOR FOGARTY INTL CTR</t>
  </si>
  <si>
    <t>11/07/2019 -11/17/2019</t>
  </si>
  <si>
    <t>DR. ROGER GLASS IS TRAVELING TO INDIA NOVEMBER 30 - DECEMBER 4, 2019.  DEPARTURE IS FROM LONDON, UK.  HE IS ATTENDING A ROTAVAC LAUNCH AND SIDE MEETINGS ON DEC. 1 AND 3 IN DELHI, INDIA.  THIS PORTION OF THE TRIP IS SPONSORED IN-KIND - AIRFARE, LODGING AND GROUND TRANSPORTATION.  DEC. 2, HE HAS A MEETING WITH THE SERUM INSTITUTE, PUNE, INDIA.  THIS TRAVEL IS NOT SPONSORED.  HE IS TRAVELING FROM DELHI TO TORONTO, CANADA, ON DEC. 4 TO ATTEND THE GAIRDNER GLOBAL ADJUDICATION MEETING.  HE SERVES AS A MEMBER OF THIS BOARD.  THIS PORTION OF THE TRIP IS SPONSORED IN-KIND, AND THEY WILL PROVIDE AIRFARE FROM TORONTO TO WASHINGTON, DC.  THE TRAVEL APPROVAL REQUESTS AND SPONSOR DOCUMENTS ARE ATTACHED.  A COST COMPARISON WAS DONE, IT COSTS $6,000 TO DEPART FROM HIS WORK STATION ON NOV. 30, $4,000 TO DEPART FROM LONDON, AND THE SPONSOR ROTA COUNCIL IS COVERING THIS EXPENSE.</t>
  </si>
  <si>
    <t>ROTAVIRUS ORGANIZATION OF TECH</t>
  </si>
  <si>
    <t>11/30/2019 -12/04/2019</t>
  </si>
  <si>
    <t>DR. ROGER GLASS WAS INVITED TO THE OPPONENT FOR THE DOCTORAL DISSERTATION, "ROTAVIRUS DIARRHEA AMONG YOUNG CHILDREN BEFORE INTRODUCTION OF THE ROTAVIRUS VACCINE PROGRAM IN KENYA - BASELINE DATA AND IMPLICATIONS FOR SAFETY MONITORING AND EVALUATING VACCINE IMPACT," BY RICHARD OMORE ONYANDO, AT THE UNIVERSITY OF TAMPERE, FACULTY OF SOCIAL SCIENCES, FINLAND, JANUARY 10, 2020.  MR. ONYANDO IS AN EPIDEMIOLOGY STUDENT FROM CDC-KEMRI.  AIRFARE AND LODGING ARE SPONSORED IN-KIND.  THE TRAVEL APPROVAL REQUEST IS ATTACHED.</t>
  </si>
  <si>
    <t>HELSINKI, , FIN</t>
  </si>
  <si>
    <t>UNIVERSITY OF TAMPERE</t>
  </si>
  <si>
    <t>01/08/2020 -01/12/2020</t>
  </si>
  <si>
    <t>DR. ROGER GLASS WAS ASKED BY DR. FRANCIS COLLINS TO ATTEND THE 2020 MILKEN INSTITUTE AFRICA BUSINESS SYMPOSIUM, JOHANNESBURG, SOUTH AFRICA FROM FEBRUARY 14-15, 2020.  HE WAS INVITED TO THE WORLD HEALTH ORGANIZATION EASTERN MEDITERRANEAN ADVISORY COMMITTEE ON HEALTH RESEARCH MEETING, CAIRO, EGYPT FROM FEBRUARY 17-18 - HE IS A MEMBER OF THEIR BOARD.  THIS PORTION OF THE TRIP IS SPONSORED.  THE TRAVEL REQUESTS ARE ATTACHED.</t>
  </si>
  <si>
    <t>JOHANNESBURG, , ZAF</t>
  </si>
  <si>
    <t>WORLD HEALTH ORGANIZATION REGI</t>
  </si>
  <si>
    <t>02/12/2020 -02/20/2020</t>
  </si>
  <si>
    <t>GLEN, DANIEL R</t>
  </si>
  <si>
    <t>THE EVENTS IN THIS TA  IN SHANGHAI WERE APPROVED AS A NON-NIMH HOSTED CONFERENCE OR MEETING BY THE OFFICE OF FINANCIAL MANAGEMENT ON 9/4/19. 
THE EVENTS IN THIS TA  IN SEOUL WERE APPROVED AS A NON-NIMH HOSTED CONFERENCE OR MEETING BY THE OFFICE OF FINANCIAL MANAGEMENT ON 9/12/19
TRAVELER CELL PHONE: 202-340-5250.  
THE 4TH INTERNATIONAL CONFERENCE ON COMA AND CONSCIOUSNESS &amp; THE HUASHAN FORUM ON BRAIN INJURY AND DISORDERS OF CONSCIOUSNESS. SHANGHAI, CHINA, 11/17/19-11/21/19.
KOREA UNIVERSITY, DEPT. OF BRAIN AND COGNITIVE ENGINEERING, 11/22/19-11/24/19, SEOUL, KOREA
DANIELGLEN63@YAHOO.COM
202-340-5250</t>
  </si>
  <si>
    <t>COMPUTER ENGINEER</t>
  </si>
  <si>
    <t>11/16/2019 -11/25/2019</t>
  </si>
  <si>
    <t>GLOCK, JONATHAN A</t>
  </si>
  <si>
    <t>THIS IS A SPONSORED DOMESTIC TRAVEL. SPON IS COVERING R/T AIRFARE, 2 NIGHTS LODGING AND MEALS ON JAN 13-14. TRAVELER IS REQUESTING AEA APPROVAL FOR LODGING VALUED AT $144 WHICH IS 136% ABOVE THE GOVT ALLOWANCE OF  $106. TRAVELER WILL REPRESENT NIAID AT THE AMERICAN SOCIETY TRANSMITTED DISEASES ASSOCIATION ASTDA WORKSHOP IN SANTA FE NM FROM JAN 12 14 2020 THE WORKSHOP WILL BE FOCUSED ON STRENGTHENING COLLABORATIONS IN THE FIELD OF STI CONTROL AND PREVENTION THE GOAL IS TO BRING TOGETHER ACADEMIC INVESTIGATORS PUBLIC HEALTH REPRESENTATIONS GOVERNMENT AGENCIES SUCH AS NIAID AND CDC AND REPRESENTATIONS FROM DIAGNOSTIC DEVELOPMENT COMPANIES  NO U.S. FEDERAL FUNDS WILL BE USED BY THE SPONSOR TO PROVIDE FOR OR REIMBURSE TRAVEL EXPENSES. NO HONORARIUM MAY BE ACCEPTED BY THE TRAVELER.</t>
  </si>
  <si>
    <t>HEALTH SPECIALIST</t>
  </si>
  <si>
    <t>01/12/2020 -01/14/2020</t>
  </si>
  <si>
    <t>GOFF, STEPHANIE L</t>
  </si>
  <si>
    <t>DR. GOFF IS INVITED TO SPEAK AT THE IMMUNO-ONCOLOGY 360 PROGRAM BEING HELD IN NEW YORK CITY, NY ON FEBRUARY 26-28, 2020.  IN-KIND: TRAIN FARE, LODGING (NO BREAKFAST), AND REGISTRATION (INCLUDES MEALS).</t>
  </si>
  <si>
    <t>GOLDBACH MANSKY, RAPHAELA T</t>
  </si>
  <si>
    <t>DR. GOLDBACH-MANSKY HAS BEEN INVITED TO PARTICIPATE IN THE 7TH ANNUAL MEETING OF THE INTERNATIONAL CYTOKINE &amp; INTERFERON SOCIETY TO BE HELD IN VIENNA, AUSTRIA ON 20-23 OCTOBER 2019. THE INTERNATIONAL CYTOKINE &amp; INTERFERON SOCIETY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THE INTERNATIONAL CYTOKINES &amp; INTERFERON SOCIETY?????S FUNDS. THE ACCOMMODATIONS (E.G. TRANSPORTATION, LODGING) PROVIDED ARE COMPARABLE IN VALUE TO THAT OFFERED OR
PROVIDED TO OTHER INVITED PARTICIPANTS. THE BREAKDOWN OF TRAVEL EXPENSES TO BE PAID BY OUR ORGANIZATION IS AS
FOLLOWS: ROUND-TRIP AIRFARE IN-KIND, SPONSOR WILL BE PROVIDING LODGING IN-KIND VALUED AT $257 WHICH IS 116.29%
OF THE GOVERNMENT LODGING ALLOWANCE OF $221 FOR VIENNA, AUSTRIA. THIS PERCENTAGE FALLS WITHIN THE 300%
THRESHOLD ALLOWED BY THE FEDERAL PER DIEM RATE. THE SPONSOR HAS CONFIRMED THAT ALL OTHER FEDERAL AND/OR NONFEDERAL
PARTICIPANTS WILL BE PROVIDED WITH THE SAME OR SIMILAR ACCOMMODATIONS. THE SPONSOR WILL ALSO PROVIDE
ABOUT $45 WORTH OF MEALS PER DAY IN-KIND, SPONSOR WILL COVER THE REGISTRATION FEE OF $835 IN-KIND. ALL OTHER
REMAINING COSTS WILL COME FROM THE TADS CAN 8024957.</t>
  </si>
  <si>
    <t>10/21/2019 -10/24/2019</t>
  </si>
  <si>
    <t>DR. GOLDBACH-MANSKY HAS BEEN INVITED TO PARTICIPATE IN THE ST. JUDE'S RESEARCH HOSPITAL SAMD9/SAMD9L EXPERT MEETING TO BE HELD FROM THURSDAY OCTOBER 31, 2019 TO SATURDAY NOVEMBER 2, 2019 IN MEMPHIS, TN. ST. JUDE CHILDREN?¿¿S RESEARCH HOSPITAL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THE SAMD9/9L INSTITUTIONAL FUND ACCOUNT. THE SPONSOR HAS AGREED TO OFFER THE FOLLOWING IN-KIND: ROUND-TRIP AIRFARE ESTIMATED AT $351.00;  GROUND TRANSPORTATION AT $50.00; UP TO 2 NIGHTS OF LODGING IN THE AMOUNT OF $438.64 (TOTAL), THERE IS NO REGISTRATION FREE AS ITS FREE TO ATTEND. THE SPONSOR HAS ALSO CONFIRM THAT THE FOLLOWING MEALS WILL BE PROVIDED IN-KIND AT GOVERNMENT PER DIEM RATE FOR THE AREA: NOVEMBER 1, 2019: BREAKFAST, LUNCH AND DINNER. SPONSOR WILL BE PROVIDING LODGING IN-KIND VALUED AT 219.32 WHICH IS 178.31% OF THE GOVERNMENT LODGING ALLOWANCE OF $121 FOR MEMPHIS, TN. THIS PERCENTAGE FALLS WITHIN THE 300% THRESHOLD ALLOWED BY THE FEDERAL PER DIEM RATE. THE SPONSOR HAS CONFIRMED THAT ALL OTHER FEDERAL AND/OR NON-FEDERAL PARTICIPANTS WILL BE PROVIDED WITH THE SAME OR SIMILAR ACCOMMODATIONS. BOTH THIS TRAVELER AND MEETING ARE APPROVED IN NTPS ON 08/14/2019.</t>
  </si>
  <si>
    <t>ST JUDE CHILDRENS RESEARCH HOS</t>
  </si>
  <si>
    <t>10/31/2019 -11/01/2019</t>
  </si>
  <si>
    <t>DR. GOLDBACH-MANSKY HAS BEEN INVITED TO PARTICIPATE IN THE 35TH ANNUAL MEETING OF THE HISTIOCYTE SOCIETY TO BE HELD IN MEMPHIS, TN AT THE ST. JUDE CHILDREN?¿¿S RESEARCH HOSPITAL FROM NOVEMBER 3-5, 2019. THE HISTIOCYTE SOCIETY AGREES TO PROVIDE THE FOLLOWING GOODS OR SERVICES IN-KIND TO THE NATIONAL INSTITUTES OF HEALTH. IN COMPLIANCE WITH FEDERAL REGULATION, NO HONORARIUM WILL BE PROVIDED, AND NO FEDERAL FUNDS ARE BEING USED FOR THE PAYMENT OF TRAVEL EXPENSES. TRAVEL EXPENSES ARE DERIVED FROM A GRANT PROVIDED TO US BY ST. JUDE CHILDREN?¿¿S RESEARCH HOSPITAL. THE ACCOMMODATIONS (E.G. TRANSPORTATION, LODGING) PROVIDED ARE COMPARABLE IN VALUE TO THAT OFFERED OR PROVIDED TO OTHER INVITED PARTICIPANTS. THE BREAKDOWN OF TRAVEL EXPENSES TO BE PAID BY OUR ORGANIZATION IS AS FOLLOWS. ROUND-TRIP
ECONOMY AIRFARE UP TO $500 IN-KIND, UP TO 3 NIGHTS OF LODGING IN-KIND. SPONSOR WILL BE PROVIDING LODGING IN-KIND VALUED AT $233 WHICH IS 154.30% OF THE GOVERNMENT LODGING ALLOWANCE OF $151 FOR MEMPHIS, TN. THIS PERCENTAGE FALLS WITHIN THE 300% THRESHOLD ALLOWED BY THE FEDERAL PER DIEM RATE. THE SPONSOR HAS CONFIRMED THAT ALL OTHER FEDERAL AND/OR NON-FEDERAL PARTICIPANTS WILL BE PROVIDED WITH THE SAME OR SIMILAR ACCOMMODATIONS. MEALS TO BE
PROVIDED IN-KIND ARE BEING DETERMINED LASTLY THE
SPONSOR WILL PAY THE REGISTRATION FEE OF $700 IN-KIND. BOTH THIS TRAVELER AND MEETING WERE APPROVED IN NTPS ON 06/12/2019.</t>
  </si>
  <si>
    <t>HISTIOCYTE SOCIETY</t>
  </si>
  <si>
    <t>11/03/2019 -11/04/2019</t>
  </si>
  <si>
    <t>DR. GOLDBACH-MANSKY IS ATTENDING THE 2019 ACR ANNUAL CONFERENCE TO BE HELD IN ATLANTA, GA FROM NOVEMBER 8-12, 2019. SHE WILL BE PRESENTING THE FOLLOWING POSTER: "DEVELOPMENT OF LARGE VESSEL VASCULITIS INCLUDING AORTITIS IN A PATIENT WITH DEFICIENCY OF THE IL-1 RECEPTOR ANTAGONIST (DIRA) POINTS TO CONVERGING ROLES OF IL-1 AND TNF IN VASCULAR PATHOGENESIS RECAPITULATING FINDINGS FROM A MURINE MODEL".  BOTH THIS CONFERENCE AND TRAVELER HAVE BEEN APPROVED IN THE NTPS. THE SPONSOR HAS WAIVED THE REGISTRATION FEE. IN COMPLIANCE WITH FEDERAL TRAVEL REGULATIONS, NO HONORARIUM WILL BE PROVIDED AND NO FEDERAL FUNDS ARE BEING USED FOR THIS TRIP.</t>
  </si>
  <si>
    <t>11/08/2019 -11/12/2019</t>
  </si>
  <si>
    <t>DR. GOLDBACH-MANSKY HAS BEEN INVITED TO PARTICIPATE IN THE SYMPOSIUM ¿RHEUMATOLOGY IN THE NEW DECADE¿ TO BE HELD IN VIENNA, AUSTRIA ON FEBRUARY 28TH. DIVISION OF RHEUMATOLOGY, MEDICAL UNIVERSITY OF VIENNA, AUSTRIA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UNIVERSITY FUNDS. 
THE ACCOMMODATIONS (E.G. TRANSPORTATION, LODGING) PROVIDED ARE COMPARABLE IN VALUE TO THAT OFFERED OR PROVIDED TO OTHER INVITED PARTICIPANTS. THE BREAKDOWN OF TRAVEL EXPENSES TO BE PAID BY OUR ORGANIZATION IS AS FOLLOWS.
SPONSOR WILL PROVIDE ROUND-TRIP AIRFARE UP TO $4000 IN-KIND, SPONSOR WILL ALSO PROVIDE LODGING FOR UP TO 3 NIGHTS WORTH UP TO $750 PER NIGHT IN-KIND, LASTLY, MEALS ARE PROVIDED IN-KIND UP TO $600 WORTH, HOWEVER EXACT MEALS ARE YET TO BE DETERMINED. FOR NOW LUNCH AND DINNER ON 2/28 AND B/L/D ON 2/29 HAVE BEEN NOTATED. THIS WILL BE ADJUSTED WHEN THE SPONSOR CONFIRMS OR WHEN TRAVELER RETURNS. TRAVELER AND MEETING ARE BOTH APPROVED IN NTPS. APOLOGIES FOR THIS LATE TRAVEL. ALTHOUGH THE TRAVEL WAS APPROVED IN THE NTPS ON DECEMBER 16, 2019, AND THE ODA IS CURRENTLY PENDING APPROVAL WITH THE EO THE PLANNER DID NOT RECEIVE THE FLIGHT NOR HOTEL CONFIRMATION UNTIL DECEMBER 19 AND DECEMBER 30, 2019. THE PLANNER EMAILED THE SPONSOR ON DECEMBER 26TH, 2019 AND COULD NOT FINALIZE THE TRAVEL UNTIL 1/30/19 SINCE THE INFORMATION WAS NOT FULLY PROVIDED.</t>
  </si>
  <si>
    <t>MEDICAL UNIVERSITY OF VIENNA</t>
  </si>
  <si>
    <t>02/27/2020 -03/01/2020</t>
  </si>
  <si>
    <t>GOLDSZMID, SILVANA R</t>
  </si>
  <si>
    <t>10/19-24/19: VIENNA, AUSTRIA:  INVITED SPEAKER AT THE 7TH ANNUAL MEETING OF THE INTERNATIONAL CYTOKINE AND INTERFERON SOCIETY (ICIS -- CYTOKINE 2019) CONFERENCE.  TITLE OF TALK:  MICROBIOTA-NEUTROPHIL CROSS-TALK IN CANCER THERAPY.  SPONSOR PAYING IN KIND:  REGISTRATION FEE OF $835.00 (INCLUDES LUNCH 10/21-23).  DINNER ON 10/22 IS IN KIND, AND 3 NIGHTS LODGING 10/20-23 (INCLUDES BREAKFAST AND VAT) ARE IN KIND.  NCI TO COVER 1 NIGHT OF LODGING (10/23) AND ALL OTHER EXPENSES.  DR. GOLDSZMID IS REQUESTING APPROVAL OF ACTUAL SUBSISTENCE FOR SPONSOR IN-KIND LODGING VALUED AT $255.04 WHICH IS 116% OF THE GOVERNMENT ALLOWANCE OF $221.  THIS PERCENTAGE FALLS WITHIN THE 300% THRESHOLD ALLOWED BY THE FTR.  THE SPONSOR HAS NOTED THAT ALL OTHER NON-FEDERAL PARTICIPANTS WILL BE PROVIDED WITH THE SAME ACCOMMODATIONS.</t>
  </si>
  <si>
    <t>11/2-7/19, WEIMAR, GERMANY.  INVITED SPEAKER AT THE 23ND SIGNAL TRANSDUCTION SOCIETY (STS) MEETING.  TITLE OF TALK, MICROBIOTA REGULATION OF THE TUMOR MICROENVIRONMENT.  SPONSOR COVERING IN KIND - RT AIRFARE, REGISTRATION FEE ($220.45 -  INCLUDES LUNCH/DINNER 11/4-5/19), RT TRAIN FROM FRANKFURT TO WEIMAR, LODGING (INCLUDES BREAKFAST) FOR 4 NIGHTS 11/3-7/2019.  NCI COVERING ALL OTHER EXPENSES.</t>
  </si>
  <si>
    <t>SIGNAL TRANSDUCTION SOCIETY</t>
  </si>
  <si>
    <t>11/02/2019 -11/07/2019</t>
  </si>
  <si>
    <t>GONZALEZ, FRANK J</t>
  </si>
  <si>
    <t>KEYNOTE SPEAKER TITLED MOLECULAR MEDICINE AND PHARMACEUTICALS AT THE U. OF PITTSBURGH. SPONSORED IN KIND EXPENSES INCLUDE 1 NIGHT OF LODGING, GROUND TRANSPOSRTATION AND ROUND TRIP AIRFARE.</t>
  </si>
  <si>
    <t>UNIVERSITY OF PITTSBURGH</t>
  </si>
  <si>
    <t>SPEAKING AT THE JDDW 2019 MEETING IN KOBE, JAPAN FROM 11/18/2019-11/23/2019. SPONSOR IN KIND EXPARES ARE REGISTRATION, ROUND TRIP AIRFARE, 3 NIGHTS OF LODGING, A DINNER, AND A RECEPTION. HOTEL CANNOT BE RESERVED BEFORE CONFERENCE, SO THE CONFIRMATION CANNOT BE PROVIDED AT THIS TIME. THE COST IS LISTED ON THE SPONSOR INVITATION LETTER. THE TRAVEL WILL NOT ATTEND THE RECEPTION. REQUEST FOR PREMIUM CLASS AIRFARE IS ATTACHED TO THE TRAVEL PACKAGE. THE PROGRAM 
HAS BEEN UPLOADED TO CGE. WEBSITE: HTTPS://WWW.JDDW.JP/JDDW2019/EN/INDEX.HTML</t>
  </si>
  <si>
    <t>JAPAN SOCIETY OF HEPATOLOGY</t>
  </si>
  <si>
    <t>GORDENIN, DMITRY A</t>
  </si>
  <si>
    <t>TRAVELER INVITED TO PRESENT A SEMINAR AND MEET WITH RESEARCH FACULTY AT THE SCHOOL OF THE MOLECULAR BIOSCIENCES AT WASHINGTON STATE UNIVERSITY FROM JANUARY 29 TO 31, 2019 IN PULLMAN, WASHINGTON. OFFICIAL TRAVEL WILL BEGIN WITH DEPARTURE ON JANUARY 29, 2020 AND RETURN TO RALEIGH DURHAM ON JANUARY 31, 2020. THE SPONSOR, WASHINGTON STATE UNIVERSITY SCHOOL OF MOLECULAR BIOSCIENCES, WILL PAY IN KIND ROUNDTRIP ECONOMY AIRFARE, LODGING FOR TWO NIGHTS AT PER DIEM, AND GROUND TRANSPORTATION IN PULLMAN. THERE IS NO REGISTRATION FEE. WASHINGTON IS NOT TAX EXEMPT. ETHICS APPROVAL OBTAINED ON NOVEMBER 26, 2019. EFFICIENT SPENDING APPROVAL IN THE FORM OF AN ATTACHMENT G OBTAINED ON DECEMBER 3, 2019. ALL ARE UPLOADED IN THE SCANNED DOCUMENTS SECTION OF THE AUTHORIZATION.</t>
  </si>
  <si>
    <t>WHITMAN COUNTY, WA, US</t>
  </si>
  <si>
    <t>WASHINGTON STATE UNIVERSITY PU</t>
  </si>
  <si>
    <t xml:space="preserve">GOROSPE, MYRIAM </t>
  </si>
  <si>
    <t>TRAVELER WILL BE SPEAKING AT THE INTERNATIONAL CONFERENCE OF THE KOREA SOCIETY FOR MOLECULAR AND CELLULAR BIOLOGY 2019 IN SEOUL, KOREA FROM SEPTEMBER 29 TO OCTOBER 4, 2019. SPONSOR WILL COVER FLIGHT, REGISTRATION, LODGING AND MEALS. REGISTRATION FEE IS 300 DOLLARS. LODGING IS 144.31 DOLLARS PER NIGHT. MEALS PROVIDED ARE BREAKFAST, LUNCH, AND DINNER SEPT 30, OCT 1, 2, 3, AND BREAKFAST OCT 4. ODA APPROVED 6.11.2019. TRAVELER WILL NOT ACCEPT ANY ALCOHOLIC DRINKS. PENDING FY2020 FUNDS. PART 1 OF THIS TRIP IS ON TANUM0LE3T.</t>
  </si>
  <si>
    <t>KOREAN SOCIETY FOR MOLECULAR A</t>
  </si>
  <si>
    <t>INVITED TO SPEAK AT THE XLIV NATIONAL CONGRESS OF HUMAN GENETICS MEETING IN TUXTLA GUTIERREZ, CHIAPAS MEXICO FROM NOVEMBER 13 TO 15, 2019. THE SPONSOR HAS PROVIDED IN-KIND, AIR TRANSPORTATION, MEALS, AND LODGING. SPONSOR WILL ALSO PROVIDE TRANSPORTATION TO AND FROM THE AIRPORT AND HOTEL. THE REGISTRATION FEE IS WAIVED FOR CONFERENCE SPEAKERS. SPONSOR WILL PROVIDE BREAKFAST ON 11.13 AND 11.14. SPONSOR PROVIDED FLIGHTS IN KIND, HOWEVER, AN ADDITIONAL ONE WAY RETURN FLIGHT ON 11.15 WAS BOOKED VIA OMEGA. TRAVELER MUST RETURN HOME FROM MEXICO BY 11.15 TO MAKE HER FLIGHT TO GERMANY ON 11.16 (TANUM0MEDQ). THE SPONSOR COULD NOT MAKE CHANGES TO THE FLIGHT RESERVATIONS. THE OMEGA ITINERARY MUST BE TICKETED BY 9.24, OR RESERVATION WILL BE LOST, AND REBOOKING WOULD COST THE FARE TO INCREASE. TRAVELER WILL NOT ACCEPT ANY ALCOHOLIC DRINKS. ODA APPROVED ON 9.29.2019. HT401 COMPLETED MARCH 30TH, 2018. PENDING FY20 FUNDS.</t>
  </si>
  <si>
    <t>ASOCIACION MEXICANA DE GENETIC</t>
  </si>
  <si>
    <t>TRAVELER WILL BE SPEAKING AT THE EUROPEAN MOLECULAR BIOLOGY PRACTICAL COURSE: METHODS FOR ANALYSIS OF CIRCULAR RNAS: NO TAUTOLOGY FROM 11.17 TO 11.22.20 IN HEIDELBERG, GERMANY. SPONSOR WILL PROVIDE LODGING, REGISTRATION, AND MEALS IN KIND. MEALS INCLUDED IN THE 453 DOLLAR REGISTRATION FEE ARE; DINNER ON 11.17, LUNCH ON 11.18, LUNCH AND DINNER ON 11.19, LUNCH ON 11.20, LUNCH AND DINNER ON 11.21. LODGING INCLUDES BREAKFAST FROM 11.17 TO 11.22. SPONSOR WILL ALSO PROVIDE REIMBURSEMENT FOR AIRFARE TO THE AMOUNT OF 1415 DOLLARS AFTER THE MEETING. EMBLS INTERNAL OPERATIONS CANNOT SUPPORT ARRANGING FOR IN-KIND FLIGHT ARRANGEMENTS. THERE ARE NO KNOWN ISSUES OF THE GIVEN SPONSOR NOT PROVIDING TIMELY CASH REIMBURSEMENT. STO TRAVEL WAIVER REQUEST FORM ATTACHED. ODA APPROVED ON (DATE) . HT401 HIGH THREAT SECURITY OVERSEAS SEMINAR COMPLETED ON MARCH 30TH , 2018. TRAVELER WILL NOT ACCEPT ANY ALCOHOLIC DRINKS. PENDING AVAILABILITY OF FY2020 FUNDS. ODA HAS NOT BEEN SUBMITTED, PENDING APPROVALS, TRAVELER HAS NOT REGISTERED YET.</t>
  </si>
  <si>
    <t>11/16/2019 -11/22/2019</t>
  </si>
  <si>
    <t>TRAVELER WILL BE SPEAKING AT THE INSTITUTE FOR CELLULAR AND MOLECULAR MEDICINE ICMM ANNUAL MEETING AT HELSINGOR, DENMARK FROM 11.27 TO 11.30.20. SPONSOR WILL PROVIDE LODGING, FLIGHTS, AND MEALS IN KIND. THERE IS NO REGISTRATION FEE FOR THE CONFERENCE. MEALS PROVIDED ARE BREAKFAST ON 11.27, LUNCH AND DINNER ON 11.28, BREAKFAST AND LUNCH ON 11.29, AND BREAKFAST ON 11.30. THE TRAVELER WILL STAY IN COPENHAGEN UPON ARRIVAL TO DENMARK FROM 11.27 TO 11.28, THEN TRAVEL TO HELSINGOR FOR THE CONFERENCE 11.28 TO 11.29, AND THEN BACK TO COPENHAGEN ON 11.29 TO 11.30 BEFORE LEAVING DENMARK TO IAD. ODA APPROVED ON 11.30.2019. HT401 HIGH THREAT SECURITY OVERSEAS SEMINAR COMPLETED ON MARCH 30TH , 2018. TRAVELER WILL NOT ACCEPT ANY ALCOHOLIC DRINKS. PENDING AVAILABILITY OF FY2020 FUNDS.</t>
  </si>
  <si>
    <t>11/26/2019 -11/30/2019</t>
  </si>
  <si>
    <t xml:space="preserve">GOTO, TAICHI </t>
  </si>
  <si>
    <t>DR. TAICHI GOTO, NINR POST-DOC HAS BEEN INVITED TO PRESENT A POSTER AT THE JAPAN-US (JSPS) SCIENCE MEETING IN BOSTON MA ON NOVEMBER 2. HE WILL RETURN ON NOVEMBER 3, 2019. THE JSPS WILL PAY FOR DR. GOTO'S FLIGHT. NIH WILL COVER HIS LODGING FOR ONE NIGHT. THERE IS NO REGISTRATION FEE AND NO MEALS ARE INCLUDED. BECAUSE THE TRIP IS NOT WIDELY ATTENDED, NO OFM APPROVAL NEEDED. LATE JUSTIFICATION MEMO IS ATTACHED. TAX EXEMPT FORM HAS BEEN GIVEN TO TRAVELER.</t>
  </si>
  <si>
    <t>JAPAN SOCIETY FOR THE PROMOTIO</t>
  </si>
  <si>
    <t>11/02/2019 -11/03/2019</t>
  </si>
  <si>
    <t xml:space="preserve">GOTTESMAN, SUSAN </t>
  </si>
  <si>
    <t>TRIP ONE: TRAVELER HAS BEEN INVITED TO GIVE A SEMINAR TO THE MOLECULAR MICROBIOLOGY COMMUNITY AT THE KYOTO UNIVERSITY IN KYOTO JAPAN AND MEET WITH MEMBERS FROM NOVEMBER 8TH THROUGH NOVEMBER 10TH. TRAVELER WILL DEPART IAD NOV 6 AT 12:35PM ARRIVING IN OSAKA AT 7:40PM NOV 7. TRAVELER WILL STAY AT THE ANA CROWNE PLAZA. BREAKFAST IS INCLUDED IN LODGING. THE ADDRESS OF THE HOTEL IS NIJOJO-MAE, HORIKAWA-DORI, NAKAGYO-KU, KYOTO-SHI, KYOTO JAPAN 604-0055. TRAVELER WILL THEN DEPART AFTER THE MEETING NOV 11 AT 10:55AM ARRIVING AT THE NEXT MEETING IN TAIPEI TAIWAN AT 1:10PM. THE SPONSOR WILL COVER IN-KIND ONE WAY BUSINESS CLASS TICKET FROM IAD TO ITM, ONE WAY ECONOMY TICKET FROM ITM TO TAIPEI, AND 4 NIGHTS LODGING.
TRIP TWO: TRAVELER HAS BEEN INVITED TO ATTEND THE INSTITUTE OF MOLECULAR BIOLOGY, ACADEMIA SINICA'S SCIENTIFIC REVIEW AND SYMPOSIUM BEING HELD NOVEMBER 12TH THROUGH NOVEMBER 14TH IN TAIPEI TAIWAN. TRAVELER WILL ARRIVE IN TAIPEI NOV 11 AT 1:10PM AND WILL STAY AT THE COURTYARD TAIPEI. BREAKFAST IS INCLUDED. THE ADDRESS OF THE HOTEL IS NO 359 SECTION 7 ZHONGXIAO EAST ROAD, NANGANG DISTRICT TAIPEI CITY TAIWAN. TRAVELER WILL THEN DEPART AFTER THE MEETING NOV 15 AT 11:35AM ARRIVING BACK AT IAD SAME DAY AT 6:55PM. THE SPONSOR WILL COVER IN KIND ONE WAY TICKET FROM TAIPEI TO IAD, 4 NIGHTS LODGING AND MEALS STARTING WITH DINNER ON NOV 11 AND ENDING WITH BREAKFAST ON NOV 15.</t>
  </si>
  <si>
    <t>KYOTO, , JPN</t>
  </si>
  <si>
    <t>ACADEMIA SINICA TAIPEI TAIWAN</t>
  </si>
  <si>
    <t>11/06/2019 -11/15/2019</t>
  </si>
  <si>
    <t>KYOTO UNIVERSITY</t>
  </si>
  <si>
    <t>TRAVELER HAS BEEN INVITED TO GIVE A SEMINAR AS PART OF YALE UNIVERSITY, DEPARTMENT OF MICROBIAL PATHOGENESIS SEMINAR SERIES DECEMBER 12TH. TRAVELER WILL DEPART DEC 11 AT 4:20PM FROM BWI AND WILL ARRIVE IN HARTFORD AT 5:30PM. TRAVELER WILL STAY 2 NIGHTS AT THE NEW HAVEN HOTEL. THE ADDRESS OF THE HOTEL IS 229 GEORGE STREET NEW HAVEN, CT 06510. TRAVELER WILL DEPART DEC 13 AT 8:40AM ARRIVING BACK AT BWI AT 10:00AM. THE SPONSOR, YALE UNIVERSITY, DEPARTMENT OF MICROBIAL PATHOGENESIS WILL COVER IN-KIND ONE RT ECONOMY CLASS AIRFARE, 2 NIGHTS LODGING, ALL MEALS ON DEC 12 AND GROUND TRANSPORTATION. TRAVELER IS REQUESTING APPROVAL OF ACTUAL SUBSISTENCE FOR SPONSORED IN-KIND TRAVEL LODGING VALUED AT $159, WHICH IS 122% OF THE GOVERNMENT ALLOWANCE OF $130.  THIS PERCENTAGE FALLS WITHIN THE 300% THRESHOLD ALLOWED BY THE FTR.  THE SPONSOR NOTED THAT ALL INVITED SPEAKERS WILL BE PROVIDED THE SAME ACCOMMODATIONS AT THE SAME COSTS.</t>
  </si>
  <si>
    <t>HARTFORD, CT, US</t>
  </si>
  <si>
    <t>12/11/2019 -12/13/2019</t>
  </si>
  <si>
    <t>TRAVELER HAS BEEN INVITED TO ATTEND THE NATIONAL ACADEMY OF SCIENCE'S COMMITTEE ON CLASS AND SECTION STRUCTURE MEETING BEING HELD FEBRUARY 2 IN NEWPORT BEACH CA. TRAVELER WILL DEPART FROM IAD FEB 1 AT 12:35PM ARRIVING IN LA AT 3:31PM. TRAVELER WILL STAY AT THE SITE OF THE MEETING, HYATT NEWPORT BEACH HOTEL. THE ADDRESS OF THE HOTEL IS 1107 JAMBOREE RD, NEWPORT BEACH, CA 92660. TRAVELER WILL THEN DEPART AFTER THE MEETING FEB 2 AT 10:45PM ARRIVING BACK AT IAD FEB 3 AT 6:28AM. THE SPONSOR WILL PROVIDE IN KIND ONE RT ECONOMY AIRFARE, 2 NIGHTS LODGING, GROUND TRANSPORTATION TO FROM LAX AND ALL MEALS STARTING WITH DINNER ON FEB 1 AND ENDING WITH DINNER ON FEB 2.</t>
  </si>
  <si>
    <t>NEWPORT BEACH, CA, US</t>
  </si>
  <si>
    <t>02/01/2020 -02/03/2020</t>
  </si>
  <si>
    <t xml:space="preserve">GRADY, CHRISTINE </t>
  </si>
  <si>
    <t>DR. GRADY HAS BEEN INVITED TO PRESENT THE FLEXNER DISCOVERY LECTURE AND THE PATRICIA TOWNSEND MEADOR LECTURE.</t>
  </si>
  <si>
    <t>SUPERVISORY NURSE CONSULTNT</t>
  </si>
  <si>
    <t>DR. GRADY IS THE RECIPIENT OF THE ASBH LIFETIME ACHIEVEMENT AWARD. THE ASBH LIFETIME ACHIEVEMENT AWARD IS THE SOCIETY?¿¿S HIGHEST HONOR, GIVEN IN RECOGNITION OF LONGSTANDING ACHIEVEMENT IN BIOETHICS AND/OR THE MEDICAL HUMANITIES. SHE WILL ALSO BE GIVING A TALK ON SHOULD WE PRESERVE, REVISE, REFRAME, OR ABANDON THE CONCEPT OF MORAL DISTRESS?</t>
  </si>
  <si>
    <t>AMERICAN SOCIETY FOR BIOETHICS</t>
  </si>
  <si>
    <t>10/23/2019 -10/26/2019</t>
  </si>
  <si>
    <t>GRAHAM, BARNEY S</t>
  </si>
  <si>
    <t>DR. BARNEY GRAHAM IS AN INVITED SPEAKER FOR THE 15TH PRIMATE RESEARCH FORUM, NOVEMBER 8, 2019, IBARAKI, JAPAN.  
SPONSOR WILL PROVIDE IN-KIND ROUND TRIP BUSINESS CLASS AIRFARE, LODGING, REGISTRATION, AND SOME MEALS. 
AEA JUSTIFICATION:  LODGING IN-KIND OF $220.00 PER NIGHT WHICH IS 143% OF THE PER DIEM OF $154.00 (IBARAKI, JAPAN). SPONSOR HAS RESERVED A ROOM IN A HOTEL EXCEEDING PER DIEM AND ALL FEDERAL EMPLOYEES ARE PROVIDED THE SAME ACCOMMODATIONS.
APPROVED MEDICAL WAIVER ON FILE SIGNED BY ALFRED C. JOHNSON ON 12 07 2016.</t>
  </si>
  <si>
    <t>[OTHER], , JPN</t>
  </si>
  <si>
    <t>NATIONAL INSTITUTES OF BIOMEDI</t>
  </si>
  <si>
    <t>11/05/2019 -11/09/2019</t>
  </si>
  <si>
    <t>DR. BARNEY GRAHAM IS A SCIENTIFIC ADVISORY COMMITTEE AND INVITED SPEAKER FOR THE RSVVW19, A GLOBAL CONFERENCE ON NOVEL RSV PREVENTION AND THERAPEUTIC INVENTIONS, NOVEMBER 12 - 14, 2019, ACCRA, GHANA. 
SPONSOR WILL PROVIDE IN-KIND ROUND TRIP BUSINESS CLASS AIRFARE, LODGING, REGISTRATION, GROUND TRANSPORTATION IN COUNTRY, AND SOME MEALS. 
AEA JUSTIFICATION:  LODGING IN-KIND OF $250.00 A NIGHT WHICH IS 108% OF THE PER DIEM OF $232.00  (ACCRA, GHANA).  SPONSOR HAS RESERVED A ROOM IN A HOTEL EXCEEDING PER DIEM AND ALL FEDERAL EMPLOYEES ARE PROVIDED THE SAME  ACCOMMODATIONS.
APPROVED MEDICAL WAIVER ON FILE SIGNED BY ALFRED C. JOHNSON 12 07 2016.</t>
  </si>
  <si>
    <t>11/10/2019 -11/16/2019</t>
  </si>
  <si>
    <t>DR. BARNEY GRAHAM IS AN INVITED SPEAKER FOR THE MERCK VACCINOLOGY COURSE, ANNECY, FRANCE, DECEMBER 9 - 12, 2019.  DR. GRAHAM IS ALSO INVITED TO ATTEND THE SCIENCE ADVISORY BOARD, VIB U-GENT CENTER FOR MEDICAL BIOTECHNOLOGY, BRUSSELS, BELGIUM, DECEMBER 16 - 17, 2019. 
FRANCE - SPONSOR WILL PROVIDE ROUND TRIP BUSINESS CLASS AIRFARE, LODGING, AIRPORT TRANSFERS IN COUNTRY, AND SOME MEALS. 
BELGIUM - SPONSOR WILL PROVIDE ROUND TRIP ECONOMY CLASS AIRFARE, LODGING, AIRPORT TRANSFERS IN COUNTRY, AND SOME MEALS. 
APPROVED MEDICAL WAIVER ON FILE SIGNED BY ALFRED C. JOHNSON 11 21 2019.</t>
  </si>
  <si>
    <t>[OTHER], , FRA</t>
  </si>
  <si>
    <t>DODET BIOSCIENCE</t>
  </si>
  <si>
    <t>12/10/2019 -12/18/2019</t>
  </si>
  <si>
    <t>UNIVERSITY OF GHENT</t>
  </si>
  <si>
    <t>DR. BARNEY GRAHAM IS INVITED TO ATTEND THE BILL AND MELINDA GATES FOUNDATION SCIENTIFIC ADVISORY BOARD MEETING ON THE INFLUENZA COMPONENT, JANUARY 16, 2020, LAJOLLA, CA. 
SPONSOR WILL PROVIDE ROUND TRIP BUSINESS CLASS AIRFARE, LODGING, AIRPORT TRANSFERS, AND SOME MEALS. 
AEA JUSTIFICATION:  LODGING IN-KIND OF $187.22 PER NIGHT WHICH IS 109% OF THE PER DIEM OF $173.00.  SPONSOR HAS RESERVED A ROOM IN A HOTEL EXCEEDING PER DIEM AND ALL FEDERAL EMPLOYEES ARE PROVIDED THE SAME ACCOMMODATIONS.
APPROVED MEDICAL WAIVER ON FILE SIGNED BY ALFRED C. JOHNSON 11 21 2019.</t>
  </si>
  <si>
    <t>DR. BARNEY GRAHAM IS AN INVITED SPEAKER FOR FIGHTING FOR BREATH:  THE GLOBAL FORUM ON CHILDHOOD PNEUMONIA, JANUARY 29 - 31, 2020, BARCELONA, SPAIN. 
SPONSOR WILL PROVIDE IN-KIND ROUND TRIP BUSINESS CLASS AIRFARE AND LODGING.  THERE IS NO REGISTRATION FEE. 
APPROVED MEDICAL WAIVER ON FILE SIGNED BY ALFRED JOHNSON ON 11 21 2019.</t>
  </si>
  <si>
    <t>01/27/2020 -02/01/2020</t>
  </si>
  <si>
    <t>GRAYSON, PETER C</t>
  </si>
  <si>
    <t>INVITED GUEST SPEAKER AT THE 7TH WORLD CONGRESS ON CONTROVERSIES, DEBATES &amp; CONSENSUS IN BONE, MUSCLE &amp; JOINT DISEASES BEING HELD IN TAIPEI, TAIWAN FROM OCTOBER 17 - 19, 2019.  DR. GRAYSON IS SERVING ON A ROUND TABLE DISCUSSION ENTITLED "LARGE VESSEL VASCULITIS:  WHAT ARE THE OPTIONS FOR DISEASE TREATMENT AND MANAGEMENT?"  ON SATURDAY, OCTOBER 19.</t>
  </si>
  <si>
    <t>TAIPEI, , TWN</t>
  </si>
  <si>
    <t>CONGRESSMED</t>
  </si>
  <si>
    <t>DR. PETER GRAYSON INVITED SPEAKER AT THE 2019 ACR/ARP ANNUAL MEETING BEING HELD AT THE GEORGIA WORLD CONGRESS CENTER IN ATLANTA, GEORGIA FROM NOVEMBER 8 - 13, 2019.   DR. GRAYSON IS REQUESTING APPROVAL OF ACTUAL SUBSISTENCE VALUED AT $209 WHICH IS 133% OF THE GOVERNMENT ALLOWANCE OF $157.  THIS PERCENTAGE FALLS WITHIN THE 300% THRESHOLD ALLOWED BY THE FTR.</t>
  </si>
  <si>
    <t>11/08/2019 -11/13/2019</t>
  </si>
  <si>
    <t>GREEN, ERIC D</t>
  </si>
  <si>
    <t>DR. GREEN HAS BEEN INVITED TO CHAIR A SESSION AT THE 2020 ADVANCES IN GENOME BIOLOGY AND TECHNOLOGY CONFERENCE WHICH TAKES PLACE ON FEB 23 - FEB 26, 2020 IN MARCO ISLAND FL. DATES OF TRAVEL WILL BE FROM FEB 23 - FEB 26 2020. THIS IS A DOMESTIC TRAVEL. THIS IS AN NIH APPROVED CONFERENCE. FLIGHT WAS NOT BOOKED THROUGH OMEGA, THE FLIGHT IS BEING PROVIDED IN-KIND BY ORGANIZER. OMEGA OR CGE WAS NOT USED TO BOOK THE HOTEL BECAUSE IT WAS BOOKED OR BLOCKED BY THE MEETING ORGANIZERS. REGISTRATION FEE OF $2,384.00 FOR AGBT WAS PAID IN KIND BY THE SPONSOR, THE REGISTRATION FEE INCLUDES THE FOLLOWING: HOTEL FOR 4 NIGHTS, DINNER ON FEB 23; BREAKFAST, LUNCH, ON FEB 24, AND B/L/D THE 25-26TH . RENTAL CAR IS BEING REQUESTED AND THE ESTIMATED COST IS $262.33 THE ESTIMATED COST TO USE TAXIS IN MARCO ISLAND BEFORE AIRPORT PICKUP FEES, TOLLS, AND TRAFFIC SURCHARGES IS $244.20 ROUND TRIP. THIS ESTIMATE INCLUDES: AIRPORT TO HOTEL $122.10 X 2. TRAVELER IS NOT REQUESTING REIMBURSEMENT FOR GAS AND HOTEL PARKING. THE TRAVELER HAS REQUEST REIMBURSEMENT OF INTERNET CONNECTION FEES WHILE ON THIS TRIP. THESE FEES ARE ESSENTIAL TO THE BUSINESS OF THE MEETING AND TO STAY IN CONTACT WITH STAFF AT THE NIH. A  MISC EXPENSE HAS BEEN ADDED TO THE TA BECAUSE CGE DOES NOT CORRECTLY CALCULATE THE M&amp;IE FOR PROVIDED MEALS ON THE FIRST OR LAST DAY OF TRAVEL.</t>
  </si>
  <si>
    <t>MARCO, FL, US</t>
  </si>
  <si>
    <t>GENOME PARTNERSHIP</t>
  </si>
  <si>
    <t>BRANCH CHIEF GTB</t>
  </si>
  <si>
    <t>GRETEN, TIM F</t>
  </si>
  <si>
    <t>DR. GRETEN IS INVITED TO SPEAK AT THE NANJING INTERNATIONAL FORUM ON LIVER DISEASE BEING HELD IN NANJING, CHINA ON OCTOBER 12-13, 2019. IN-KIND: AIRFARE, LODGING (NO BREAKFAST), AND GROUND TRANSPORTATION IN CHINA.   NO REGISTRATION.   AN APPROVED STO WAIVER HAS BEEN INCLUDED FOR THE USE OF BUSINESS CLASS TICKETS.</t>
  </si>
  <si>
    <t>NANJING, , CHN</t>
  </si>
  <si>
    <t>NANJING UNIVERSITY</t>
  </si>
  <si>
    <t>DR TIM GRETEN HAS BEEN INVITED TO SPEAK AT THE 'STATE OF THE SCIENCE LECTURE ON LIVER CANCER IN DUBLIN IRELAND.  THE SPONSOR ST VINCENT?¿¿S UNIVERSITY HOSPITAL, ELM PARK, DUBLIN IRELAND WILL COVER IN-KIND FOR 3 NIGHTS, MEALS, GROUND TRANSPORTATION.  REGISTRATION IS FREE FOR ALL ATTENDEES
*SUBJECT TO THE AVAILABILITY OF FUNDS*</t>
  </si>
  <si>
    <t>UNIVERSITY COLLEGE DUBLIN</t>
  </si>
  <si>
    <t>11/17/2019 -11/21/2019</t>
  </si>
  <si>
    <t>DR. GRETEN IS INVITED TO SPEAK AT THE UNIVERSITY OF TENNESSEE HEALTH SCIENCE CENTER FOR CANCER RESEARCH IN MEMPHIS, TN ON DECEMBER 3, 2019. IN-KIND: AIRFARE, LODGING (NO BREAKFAST), AND MEALS (D 12/2; BL 12/3).  NO REGISTRATION.  DR. GRETEN IS REQUESTING APPROVAL OF ACTUAL SUBSISTENCE FOR SPONSOR IN-KIND LODGING VALUED AT $169 WHICH IS 137% OF THE GOVERNMENT ALLOWANCE OF $123.  THIS PERCENTAGE FALLS WITHIN THE 300% THRESHOLD ALLOWED BY THE FTR.  THE SPONSOR HAS NOTED THAT ALL OTHER NON-FEDERAL PARTICIPANTS WILL BE PROVIDED WITH THE SAME ACCOMMODATIONS.</t>
  </si>
  <si>
    <t>UNIVERSITY OF TENNESSEE HEALTH</t>
  </si>
  <si>
    <t>12/02/2019 -12/03/2019</t>
  </si>
  <si>
    <t>DR.GRETEN IS INVITED TO PARTICIPATE AS A MEMBER OF THE FACULTY FOR THE 2020 ASCO-SITC CLINICAL IMMUNO-ONCOLOGY SYMPOSIUM. MEETING WILL TAKE PLACE FEBRUARY 6-8, 2020 AT THE ROSEN SHINGLE CREEK IN ORLANDO, FLORIDA. TRAVELER WILL ONLY STAY FOR THE DAY HE IS SPEAKING, AND RETURN HOME THE 7TH. REGISTRATION WILL BE PAID THROUGH POTS AND INCLUDES ONE LUNCH. TRAVELER WILL COVER COST OF HOTEL OVER PER DIEM.</t>
  </si>
  <si>
    <t>DR. GRETEN HAS BEEN INVITED TO SPEECH AT THE PRIMARY LIVER CANCER-EMERGING CONCEPTS AND NOVEL TREATMENTS FEBRUARY 13-14, 2020 MAINZ, GERMANY. SPONSOR IS PROVIDING ROUND TRIP AIRFARE, LOCAL GROUND TRANSPORTATION, LODGING, REGISTRATION FEE WHICH INCLUDES LUNCH FEB 13 AND 14.</t>
  </si>
  <si>
    <t>FALK FOUNDATION</t>
  </si>
  <si>
    <t>DR. GRETEN HAS BEEN INVITED TO SPEAK AT THE DR. MORRIS SHERMAN FARWELL SYMPOSIUM. DR, GRETEN WILL SPEAK ON "GENOMIC MAKERS FOR DECISION MAKING AND BIOMARKERS FOR TREATMENT RESPONSE" (SESSION: ADVANCED HEPATOCELLULAR CARCINOMA) UNH-TORONTO CENTRE FOR LIVER DISEASE IS THE SPONSOR AND WILL COVER IN-KIND AIRFARE, HOTEL ACCOMMODATION. REGISTRATION IS FREE FOR ALL ATTENDING. HOTEL ACCOMMODATION WILL BE SENT BY THE SPONSOR CLOSER TO DATE. I WILL OFFER A ESTIMATE OF HOTEL ONLY. NO REGISTRATION FEE</t>
  </si>
  <si>
    <t>UHN TORONTO WESTERN HOSPITAL</t>
  </si>
  <si>
    <t>03/01/2020 -03/03/2020</t>
  </si>
  <si>
    <t>GREWAL, SHIVINDER S</t>
  </si>
  <si>
    <t>DR. GREWAL IS PRESENTING A SEMINAR AT THE DISTINGUISHED LECTURE SERIES IN HOUSTON, TEXAS ON 1/17/20. IN-KIND: FLIGHT, HOTEL, SOME MEALS, GROUND TRANSPORTATION. AEA STATEMENT: DR. GREWAL IS REQUESTING APPROVAL OF ACTUAL SUBSISTENCE FOR SPONSOR IN-KIND LODGING VALUED AT $239 WHICH IS 191% OF THE GOVERNMENT ALLOWANCE OF $125. THIS PERCENTAGE FALLS WITHIN THE 300% THRESHOLD ALLOWED BY FTR.</t>
  </si>
  <si>
    <t>01/16/2020 -01/17/2020</t>
  </si>
  <si>
    <t>DR. GREWAL IS SPEAKING AT THE "EMERGING THEMES IN (EPI-)GENOME ARCHITECTURE AND FUNCTION" CONFERENCE AT KING ABDULLAH UNIVERSITY OF SCIENCE AND TECHNOLOGY (KAUST) 2/4 - 2/6/20. WHILE THERE, HE WILL BE MEETING WITH VARIOUS MEMBERS OF THE UNIVERSITY. IN-KIND: GROUND TRANSPORTATION FROM HOTEL TO JEDDAH AIRPORT, LODGING FOR 6 NIGHTS, R/T FLIGHT, AND SOME MEALS DURING CONFERENCE. *THERE IS NO COST FOR REGISTRATION.</t>
  </si>
  <si>
    <t>JEDDAH, , SAU</t>
  </si>
  <si>
    <t>KING ABDULLAH UNIVERSITY OF SC</t>
  </si>
  <si>
    <t>02/02/2020 -02/09/2020</t>
  </si>
  <si>
    <t>DR. GREWAL IS PRESENTING A TALK AT THE 2020 LORNE GENOME CONFERENCE IN LORNE, AUSTRALIA 2/16 - 2/18/20. IN-KIND: ACCOMMODATION 2/15 - 2/19, GROUND TRANSFERS TO AND FROM AIRPORT, REGISTRATION (INCLUDES DINNER 2/16, LUNCH 2/17, LUNCH AND DINNER 2/18). AFTER THE CONFERENCE, DR. GREWAL IS GOING TO SYDNEY TO MEET WITH DR. SCOTT COHEN AT THE CHILDREN'S MEDICAL RESEARCH INSTITUTE. THIS PORTION OF THE TRAVEL IS NOT SPONSORED.</t>
  </si>
  <si>
    <t>MELBOURNE, , AUS</t>
  </si>
  <si>
    <t>LORNE GENOME</t>
  </si>
  <si>
    <t>02/13/2020 -02/23/2020</t>
  </si>
  <si>
    <t>DR. GREWAL IS PRESENTING A TALK IN OSU'S MOLECULAR LIFE SCIENCES SEMINAR SERIES 3/3/20 AT OHIO STATE UNIVERSITY. IN KIND: HOTEL FOR 2 NIGHTS, FLIGHT, GROUND TRANSPORTATION AND MEALS. AEA STATEMENT: ¿DR. GREWAL IS REQUESTING APPROVAL OF ACTUAL SUBSISTENCE FOR SPONSOR IN-KIND LODGING VALUED AT $155 WHICH IS 127% OF THE GOVERNMENT ALLOWANCE OF $122.¿ THIS PERCENTAGE FALLS WITHIN THE 300% THRESHOLD ALLOWED BY THE FTR.¿ THE SPONSOR HAS NOTED THAT ALL OTHER NON-FEDERAL PARTICIPANTS WILL BE PROVIDED WITH THE SAME ACCOMMODATIONS.¿</t>
  </si>
  <si>
    <t>GRIGG, MICHAEL E</t>
  </si>
  <si>
    <t>DR. GRIGG HAVE BEEN INVITED TO SERVE AS A PEER REVIEWER ON MICROBIOLOGY &amp; INFECTIOUS DISEASES COMMITTEE ON BEHALF OF THE CANADIAN INSTITUTES OF HEALTH RESEARCH (CIHR) BEING HELD IN OTTAWA, CANADA DECEMBER 9TH, 2019.  ODA IS SUBMITTED TO ETHICS AND WAITING APPROVAL.</t>
  </si>
  <si>
    <t>CANADIAN INSTITUTES OF HEALTH</t>
  </si>
  <si>
    <t>GRIL, BRUNILDE M</t>
  </si>
  <si>
    <t>DR. GRIL IS INVITED TO SPEAK AT THE 9TH ANNUAL BRAIN METASTASES RESEARCH AND EMERGING THERAPY CONFERENCE BEING HELD IN MARSEILLE, FRANCE ON OCTOBER 4-5, 2019.  IN-KIND AIRFARE, LODGING (INCLUDES BREAKFAST),  REGISTRATION (INCLUDES MEALS, CONVIVIAL DINNER ON THE 3RD AND THE GALA DINNER ON THE 4TH)  DR. GRILL WILL GIVE A LECTURE AT THE COM&amp;CO NEUROSURGERY DEPARTMENT MONTHLY GRAND ROUNDS IN MARSEILLE, FRANCE ON OCTOBER 8, 2019.</t>
  </si>
  <si>
    <t>MARSEILLE, , FRA</t>
  </si>
  <si>
    <t>COMCO MARSEILLE FRANCE</t>
  </si>
  <si>
    <t>10/02/2019 -10/09/2019</t>
  </si>
  <si>
    <t>GROSS, ANDREA M</t>
  </si>
  <si>
    <t>DR. GROSS IS INVITED TO SPEAK AT THE EUROPEAN UNION REGULATORY AGENCY MEETING BEING HELD IN PARIS, FRANCE ON DECEMBER 2-3, 2019.  IN-KIND: AIRFARE, LODGING (NO BREAKFAST) AND MEALS.  NO REGISTRATION.</t>
  </si>
  <si>
    <t>GULLEY, JAMES L</t>
  </si>
  <si>
    <t>DR. GULLEY IS INVITED TO SERVE ON THE GRITSTONE ADVISORY BOARD BEING HELD IN SAN FRANCISCO, CA ON OCTOBER 10, 2019. IN-KIND: AIRFARE, LODGING (NO BREAKFAST), AND BLD ON 10/10. 
DR. GULLEY IS REQUESTING APPROVAL OF ACTUAL SUBSISTENCE FOR SPONSOR IN-KIND LODGING VALUED AT $430 WHICH IS 144% OF THE GOVERNMENT ALLOWANCE OF $299.  THIS PERCENTAGE FALLS WITHIN THE 300% THRESHOLD ALLOWED BY THE FTR.  THE SPONSOR HAS NOTED THAT ALL OTHER NON-FEDERAL PARTICIPANTS WILL BE PROVIDED WITH THE SAME ACCOMMODATIONS.</t>
  </si>
  <si>
    <t>GRITSTONE ONCOLOGY</t>
  </si>
  <si>
    <t>SPONSOR II:  DR. GULLEY IS INVITED TO SPEAK AT THE 2019 PROSTATE CANCER FOUNDATION MEETING BEING HELD IN CARLSBAD, CA ON OCTOBER 24-25, 2019. IN-KIND: LODGING (NO BREAKFAST), REGISTRATION (INCLUDES LD 10/24; BL 10/25).   DR. GULLEY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  NON-SPONSOR: LAYOVER IN DENVER. FLIGHTS DIRECTLY FROM SAN DIEGO TO BOSTON WOULD REQUIRE A RED-EYE THAT WOULDN?¿¿T ALLOW DR. GULLEY ADEQUATE REST BEFORE OPENING UP THE BOSTON MEETING.  SPONSOR I:  DR. GULLEY IS INVITED TO SPEAK AT THE ANNUAL 2019 EORTC-NCI-AACR MEETING BEING HELD IN BOSTON, MA ON OCTOBER 26-30, 2019. IN-KIND: AIRFARE, LODGING (NO BREAKFAST), REGISTRATION (NO MEALS), AND DINNER ON 10/27.</t>
  </si>
  <si>
    <t>10/24/2019 -10/30/2019</t>
  </si>
  <si>
    <t>DR. GULLEY WILL ATTEND THE MCCANN HEALTH GLOBAL SCIENTIFIC COUNCIL PRECISION MEDICINE ADVISORY BOARD MEETING IN NEW YORK, NY ON DECEMBER 6, 2019. IN-KIND: TRAIN FARE, LODGING (NO BREAKFAST), AND MEALS (D 12/5; L 12/6).
DR. GULLEY IS REQUESTING APPROVAL OF ACTUAL SUBSISTENCE FOR SPONSOR IN-KIND LODGING VALUED AT $390 WHICH IS 131% OF THE GOVERNMENT ALLOWANCE OF $298.  THIS PERCENTAGE FALLS WITHIN THE 300% THRESHOLD ALLOWED BY THE FTR.  THE SPONSOR HAS NOTED THAT ALL OTHER NON-FEDERAL PARTICIPANTS WILL BE PROVIDED WITH THE SAME ACCOMMODATIONS.</t>
  </si>
  <si>
    <t>MCCANN HEALTH MEDICAL COMMUNIC</t>
  </si>
  <si>
    <t>12/05/2019 -12/06/2019</t>
  </si>
  <si>
    <t>SPONSOR II: DR. GULLEY WILL ATTEND AN ADVISORY BOARD MEETING AT LOMA LINDA UNIVERSITY BEING HELD IN LOMA LINDA, CA ON DECEMBER 9-10, 2019. IN-KIND: AIRFARE (DC TO ONTARIO), LODGING (INCLUDES B), AND MEALS (LD 12/9; L 12/10). DR. GULLEY WILL RENT A CAR TO GET FROM LOMA LINDA TO SAN DIEGO.  AN APPROVED RENTAL CAR MEMO IS INCLUDED.  DR. GULLEY IS REQUESTING APPROVAL OF ACTUAL SUBSISTENCE FOR SPONSOR IN-KIND LODGING VALUED AT $115 WHICH IS 108% OF THE GOVERNMENT ALLOWANCE OF $107.  THIS PERCENTAGE FALLS WITHIN THE 300% THRESHOLD ALLOWED BY THE FTR.  THE SPONSOR HAS NOTED THAT ALL OTHER NON-FEDERAL PARTICIPANTS WILL BE PROVIDED WITH THE SAME ACCOMMODATIONS.  SPONSOR I: DR. GULLEY WILL SPEAK AT THE ANTIBODY ENGINEERING &amp; THERAPEUTICS CONFERENCE BEING HELD IN SAN DIEGO, CA ON DECEMBER 11, 2019.  
IN-KIND: AIRFARE (SAN DIEGO TO DC), LODGING (NO BREAKFAST), AND REGISTRATION (INCLUDES B 12/11).
DR. GULLEY IS REQUESTING APPROVAL OF ACTUAL SUBSISTENCE FOR SPONSOR IN-KIND LODGING VALUED AT $239 WHICH IS 138% OF THE GOVERNMENT ALLOWANCE OF $173.  THIS PERCENTAGE FALLS WITHIN THE 300% THRESHOLD ALLOWED BY THE FTR.  THE SPONSOR HAS NOTED THAT ALL OTHER NON-FEDERAL PARTICIPANTS WILL BE PROVIDED WITH THE SAME ACCOMMODATIONS.  AN APPROVED APPENDIX 7 IS INCLUDED FOR THE USE OF ECONOMY PLUS SEATING.</t>
  </si>
  <si>
    <t>SAN BERNARDINO, CA, US</t>
  </si>
  <si>
    <t>ANTIBODY SOCIETY FRAMINGHAM MA</t>
  </si>
  <si>
    <t>LOMA LINDA UNIVERSITY</t>
  </si>
  <si>
    <t>DR. GULLEY IS INVITED TO SPEAK AT THE JANSSEN ONCOLOGY VACCINES SCIENTIFIC ADVISORY COMMITTEE MEETING BEING HELD IN NEW YORK, NY ON DECEMBER 13, 2019. IN-KIND: AIRFARE, LODGING (NO BREAKFAST), MEALS (BL 12/13) , AND GROUND TRANSPORTATION IN NY.  NO REGISTRATION.  DR. GULLEY HAS AN APPROVED APPENDIX 8 FOR A SEAT UPGRADE.</t>
  </si>
  <si>
    <t>JANSSEN RESEARCH DEVELOPMENT</t>
  </si>
  <si>
    <t>12/12/2019 -12/13/2019</t>
  </si>
  <si>
    <t>DR. GULLEY IS INVITED TO SERVE AS A SPEAKER AND REVIEWER AT THE ANNUAL 2020 SU2C SUMMIT BEING HELD IN SANTA MONICA, CA ON JANUARY 25-28, 2020. IN-KIND: AIRFARE, LODGING (BLOCK OF ROOMS; NO INDIVIDUAL CONFIRMATION), AND REGISTRATION (INCLUDES D 1/25; BL 1/26; BLD 1/27).  AN APPROVED APPENDIX 7 HAS BEEN INCLUDED FOR THE USE OF BUSINESS CLASS TICKETS.</t>
  </si>
  <si>
    <t>SANTA MONICA, CA, US</t>
  </si>
  <si>
    <t>01/24/2020 -01/28/2020</t>
  </si>
  <si>
    <t>DR. GULLEY WILL PRESENT: REDIRECTED T-CELLS AS IMMUNOTHERAPY, AND CHAIR A SESSION DURING THE 2020 ASCO SITC MEETING BEING HELD IN ORLANDO, FL ON FEBRUARY 6-8, 2020. ON FEBRUARY 9 DR. GULLEY WILL MEET WITH TWO POTENTIAL COLLABORATORS TO DISCUSS A POSSIBLE COLLABORATION WITH NIH.  IN-KIND: AIRFARE, LODGING (NO BREAKFAST), AND REGISTRATION (INCLUDES BL ALL DAYS).
DR. GULLEY IS REQUESTING APPROVAL OF ACTUAL SUBSISTENCE FOR SPONSOR IN-KIND LODGING VALUED AT $255 WHICH IS 167% OF THE GOVERNMENT ALLOWANCE OF $153.  THIS PERCENTAGE FALLS WITHIN THE 300% THRESHOLD ALLOWED BY THE FTR.  THE SPONSOR HAS NOTED THAT ALL OTHER NON-FEDERAL PARTICIPANTS WILL BE PROVIDED WITH THE SAME ACCOMMODATIONS. AN APPROVED AEA MEMO HAS BEEN INCLUDED FOR THE LODGING COSTS ON 2/8.</t>
  </si>
  <si>
    <t>02/05/2020 -02/09/2020</t>
  </si>
  <si>
    <t>DR. GULLEY IS INVITED TO SPEAK AT THE IMMUNO-ONCOLOGY 360 (IO360) MEETING BEING HELD IN NEW YORK, NY ON FEBRUARY 26-28, 2020. IN-KIND: TRAIN FARE, LODGING (NO BREAKFAST), REGISTRATION (INCLUDES B/L EACH DAY).</t>
  </si>
  <si>
    <t>02/25/2020 -02/28/2020</t>
  </si>
  <si>
    <t>GUSTAFSON, KIRK R</t>
  </si>
  <si>
    <t>DR. GUSTAFSON HAS BEEN INVITED TO TRAVEL TO CHINA WHERE HE WILL PRESENT LECTURES AND MEET WITH STAFF AT THE LIFE SCIENCE COLLEGE AT DALIAN MINZU UNIVERSITY AND LIAONING UNIVERSITY OF TRADITIONAL CHINESE MEDICINE, OCTOBER 10-19, 2019.  DALIAN MINZU UNIVERSITY WILL PAY IN KIND DR. GUSTAFSON'S ROUND TRIP AIRFARE AND LODGING.</t>
  </si>
  <si>
    <t>DALIAN MINZU UNIVERSITY</t>
  </si>
  <si>
    <t>10/10/2019 -10/19/2019</t>
  </si>
  <si>
    <t xml:space="preserve">GUYDOSH, NICHOLAS </t>
  </si>
  <si>
    <t>DR. GUYDOSH IS INVITED TO GIVE A SEMINAR AND SHARE RECENT SCIENTIFIC ADVANCES FROM HIS LAB WITH RESEARCHERS AT OHIO STATE UNIVERSITY AND TO LEARN ABOUT NEW DISCOVERIES FROM THEIR LABORATORIES IN COLUMBUS, OH.  SPONSOR WILL COVER AIRFARE $182.96, LODGING $310 ($155/NIGHT) AND ALL MEALS WHILE DR. GUYDOSH IS AT THE UNIVERSITY. DR. GUYDOSH IS REQUESTING APPROVAL OF ACTUAL SUBSISTENCE FOR SPONSORED IN KIND LODGING VALUED AT $155 WHICH IS 127% OVER THE GOVERNMENT ALLOWANCE OF $122. THIS PERCENTAGE FALLS WITHIN THE 300% THRESHOLD ALLOWED BY THE FTR.  ATTACHED AEA IS NOT REQUIRED SINCE LODGING IS SPONSORED IN KIND.</t>
  </si>
  <si>
    <t>HADIGAN, COLLEEN M</t>
  </si>
  <si>
    <t>DR. HADIGAN WILL ATTEND THE 21ST INTERNATIONAL WORKSHOP ON COMORBIDITIES &amp; ADVERSE DRUG REACTIONS IN HIV OCCURRING IN BASEL, SWITZERLAND NOVEMBER 5-6, 2019. THIS  IS AN ANNUAL MEETING THAT STRIVES TO DISTIL AND DISSEMINATE CUTTING-EDGE SCIENTIFIC DATA IN THE AREAS OF METABOLIC COMPLICATIONS, LIPODYSTROPHY AND HIV CO-MORBIDITIES. ITS OUTPUTS ALSO SERVE TO STIMULATE WIDER DISCUSSION OF COMORBIDITIES IN HIV INFECTION AND FURTHER RESEARCH. SHE SERVES ON THE SCIENTIFIC COMMITTEE AND WILL ATTEND TO CHAIR ONE OR MORE SCIENTIFIC SESSIONS AS NEEDED.  THIS IS SPONSORED TRAVEL. NO US FEDERAL FUNDS ARE BEING USED BY THE SPONSOR TO PAY FOR THESE TRAVEL EXPENSES AND NO HONORARIUM IS BEING GIVEN. DR. HADIGAN ARRIVES IN BASEL, SWITZERLAND 11/4/19, NO LODGING REQUIRED 11/3/19.  SHE IS IN TRAVEL STATUS.  SPONSOR IS PAYING INKIND ALL REGISTRATION AND 2 NIGHTS OF LODGING IN BASEL, SWITZERLAND, 11/4-11/5. DR. HADIGAN WILL SPEND 1 NIGHT IN ZURICH, SWITZERLAND ON 11/6/19 NEAR THE AIRPORT.  THIS 1 NIGHT WILL BE CHARGED TO THE LAB CAN.  ROUNDTRIP AIRLINE FARE, PERDIEM, AND GROUND TRANSPORTATION AND ALL OTHER EXPENSES WILL BE CHARGED TO LAB CAN.</t>
  </si>
  <si>
    <t>BASEL, , CHE</t>
  </si>
  <si>
    <t>INTERNATIONAL MEDICAL PRESS LO</t>
  </si>
  <si>
    <t xml:space="preserve">HAFNER, MARKUS </t>
  </si>
  <si>
    <t>SPONSOR WILL PROVIDE HOTEL CONFIRMATION IN FEBRUARY. DR. HAFNER IS INVITED TO SPEAK AT THE DEPARTMENT OF BIOCHEMISTRY AND BIOPHYSICS SPRING SEMINAR SERIES TO BE HELD IN ROCHESTER, NY, ON MARCH 4, 2020.  THE TITLE OF THE TALK"INTEGRATIVE ANALYSIS OF RNA BINDING PROTEIN TARGETS AND FUNCTION". THE PURPOSE OF THE SEMINAR IS TO NETWORK AND DISCUSS POTENTIAL RESEARCH PROJECTS. THE SPONSOR IN KIND EXPENSES ARE HOTEL, AIRFARE, AND BREAKFAST, LUNCH, AND DINNER ON MARCH 4TH. HOTEL IS TAX EXEMPT. WHILE ON TRAVEL FOR THIS SEMINAR, DR. HAFNER WILL BE WORKING WITHIN THE MISSION OF NIH.</t>
  </si>
  <si>
    <t>HAGER, GORDON L</t>
  </si>
  <si>
    <t>DR. HAGER IS INVITED TO PRESENT THE MCB DISTINGUISHED GUEST LECTURE ON DECEMBER 4, 2019 AT BAYLOR COLLEGE OF MEDICINE, HOUSTON, TX. THERE IS NO REGISTRATION FEE FOR ATTENDEES. DR HAGER IS ALSO AN INVITED KEYNOTE AND KECK SEMINAR SPEAKER FOR THE 2ND PROTEIN-DNA INTERACTIONS INTERNATIONAL WORKSHOP DECEMBER 5-6, 2019 HELD AT RICE UNIVERSITY IN HOUSTON, TX. REGISTRATION IS FREE FOR ATTENDEES.
IN-KIND: LODGING, MEALS, GROUND TRANSPORTATION 
DR. HAGER IS REQUESTING APPROVAL OF ACTUAL SUBSISTENCE FOR SPONSOR IN-KIND LODGING VALUED AT $179.00 WHICH IS 143% OF THE GOVERNMENT ALLOWANCE OF $125. THIS PERCENTAGE FALLS WITHIN THE 300% THRESHOLD ALLOWED BY THE FTR. THE SPONSOR HAS NOTED THAT ALL OTHER NON-FEDERAL PARTICIPANTS WILL BE PROVIDED WITH THE SAME ACCOMMODATIONS.
DR. HAGER IS REQUESTING APPROVAL OF ACTUAL SUBSISTENCE FOR SPONSOR IN-KIND LODGING VALUED AT $169.00 WHICH IS 135% OF THE GOVERNMENT ALLOWANCE OF $125. THIS PERCENTAGE FALLS WITHIN THE 300% THRESHOLD ALLOWED BY THE FTR. THE SPONSOR HAS NOTED THAT ALL OTHER NON-FEDERAL PARTICIPANTS WILL BE PROVIDED WITH THE SAME ACCOMMODATIONS.
REQUESTING IMMEDIATE ISSUANCE OF THE FLIGHT.</t>
  </si>
  <si>
    <t>BAYLOR COLLEGE OF MEDICINE</t>
  </si>
  <si>
    <t>12/03/2019 -12/06/2019</t>
  </si>
  <si>
    <t>RICE UNIVERSITY</t>
  </si>
  <si>
    <t>HALL, COURTNEY L</t>
  </si>
  <si>
    <t>COURTNEY WILL COMPLETE THE STAGO STA R MAX TRAINING COURSE WHICH IS INCLUDED WITH THE NEWLY ACQUIRED COAGULATION ANALYZERS.</t>
  </si>
  <si>
    <t>PARSIPPANY, NJ, US</t>
  </si>
  <si>
    <t>DIAGNOSTICA STAGO</t>
  </si>
  <si>
    <t>12/09/2019 -12/13/2019</t>
  </si>
  <si>
    <t xml:space="preserve">HALLETT, MARK </t>
  </si>
  <si>
    <t>DR. HALLETT HAS BEEN INVITED TO ATTEND THE 9TH XIAN JIAOTONG UNIVERSITY ANNUAL NEUROLOGY CONFERENCE, TO BE HELD AT JIANGUO HOTEL IN XIAN, CHINA FROM OCTOBER 10TH THROUGH 12TH, 2019. DR. HALLETT WILL BE LECTURING, MAKING THIS TRAVEL MEET CRITERIA 1. TRAVEL HAS BEEN APPROVED BY THE TRAVELERS SUPERVISOR, STE APPROVED (SPARC, TOMS# SP013593). THIS WILL BE A SPONSORED TRIP, WHERE THE SPONSOR WILL BE PROVIDING AIRFARE, 3 NIGHTS LODGING, AND SELECT MEALS AS INDICATED IN SPONSOR LETTER AS WELL AS TRANSPORTATION DURING THE TRIP IN KIND. LODGING IS 600 CNY PER NIGHT, CONVERTED TO USD IS 85 DOLLARS PER NIGHT WHICH IS UNDER PER DIEM. CONVERSION IS ATTACHED. SPONSORED AIRFARE WAS BOOKED IN THE AMOUNT OF 27,047 CNY WHICH CONVERTS TO 3,829.17 USD. CONVERSION IS ATTACHED. DR. HALLETT?¿¿S PREMIUM CLASS COMMON CARRIER TRAVEL ACCOMMODATIONS APPROVAL IS ATTACHED ALONG WITH ODA ETHICS APPROVAL, NIH GFE APPROVAL FOR LAPTOP AND PHONE, AND HT401 TRAINING CERTIFICATE.  THERE IS NO REGISTRATION FEE FOR THIS EVENT. DR. HALLETT WILL BE GIVING A KEY LECTURE ON OCTOBER 13TH ON THE PATHOPHYSIOLOGY OF FUNCTIONAL MOVEMENT DISORDERS.</t>
  </si>
  <si>
    <t>XIAN, , CHN</t>
  </si>
  <si>
    <t>XIAN JIAOTONG UNIVERSITY</t>
  </si>
  <si>
    <t>BRANCH CHIEF</t>
  </si>
  <si>
    <t>THIS IS A TWO PART TRAVEL. ACTIVITIES MEET CRITERIA 1 AND 3 AS THE TRAVELER IS PRESENTING AND IS ACTIVELY PARTICIPATING DURING BOTH EVENTS. LEG 1 DR. HALLETT WILL PRESENT AT THE 5TH OHBM ALPINE CHAPTER SYMPOSIUM WHERE HE WILL BE DELIVERING THE KEYNOTE LECTURE ON CLINICAL EFFECTS OF ELECTROPHYSIOLOGICAL BRAIN STIMULATION. LEG 1 SPONSOR WILL PROVIDE REGISTRATION (COST IS 145 PER SPONSOR LETTER), RT FLIGHT TO US, HOTEL AND BREAKFAST AND LUNCH. LEG 1 SPONSOR CONFIRMED THEY HAVE BOOKED DR. HALLETT'S STAY AT THE MOVENPICK HOTEL IN LAUSANNE AND A COPY OF THE CONFIRMATION WILL BE SENT TWO WEEKS PRIOR TO TRAVEL. THE COST OF THE HOTEL IS 215USD PER NIGHT WHICH IS UNDER THE PER DIEM RATE. LEG 2 THE TRAVELER WILL ATTEND THE XXVI WORLD CONGRESS OF NEUROLOGY IN DUBAI. LEG 1 SPONSOR HAS BOOKED RT FLIGHT TO US IN KIND AND THE NIH WILL BE RESPONSIBLE FOR GETTING TRAVELER TO AND FROM LEG 2 PARTICIPATION, AS IT WAS DETERMINED THAT A RT FLIGHT WAS MUCH MORE BENEFICIAL TO ALL PARTIES. THE LEG 2 SPONSOR WILL REIMBURSE 1300 USD TO OFFSET AIRFARE FOR LEG 2 TRAVEL. DR. HALLETT WILL BE CHAIRING A SESSION ON IMAGING PAIN AND RECEIVING THE WFN MEDAL FOR HIS CONTRIBUTIONS TO NEUROLOGY. SPONSOR WILL PROVIDED REGISTRATION (COST IS 770 PER SPONSOR LETTER), 3 NIGHTS LODGING AND BREAKFAST IN KIND AS PROVIDED BED AND BREAKFAST STYLE BY THE HOTEL. ALL OTHER MEALS FOR LEG 2 WILL BE ON THE TRAVELER. LODGING IS ESTIMATED AT THE PER DIEM RATE. DR. HALLETT WILL RETURN TO GENEVA FROM DUBAI BEFORE RETURNING TO THE US FOR A COLLABORATIVE MEETING WITH DR. BEISTEINER AS THEY HAVE SEVERAL MANUSCRIPTS THEY ARE WORKING ON IN A COLLABORATION IN CONNECTION WITH LEG 1 SPONSOR. ODA AND STO MEMOS ARE APPROVED AND ATTACHED. ATTENDANCE HAS BEEN APPROVED IN TOMS BY THE EMPLOYEES SUPERVISOR AND IN SPARC. OVER 10K MEMO IS NOT NECESSARY BECAUSE LAB EXPENSES DO NOT EXCEED 10K. PAPERWORK HAS BEEN SUBMITTED BY OM TO FIC FOR TRAVELER TO OBTAIN VISA FOR DUBAI. HTSOS CERT AND GFE APPROVALS FOR LAPTOP AND PHONE ARE ATTACHED.</t>
  </si>
  <si>
    <t>AUSTRIAN SOCIETY FOR FUNCTIONA</t>
  </si>
  <si>
    <t>10/23/2019 -10/31/2019</t>
  </si>
  <si>
    <t>IMK INSTITUTE FOR MEDICINE AND</t>
  </si>
  <si>
    <t>WORLD FEDERATION OF NEUROLOGY</t>
  </si>
  <si>
    <t>TRAVELER HAS BEEN INVITED TO PARTICIPATE IN THE 10TH ANNUAL TYLER'S HOPE FOUNDATION THINK TANK IN GAINESVILLE, FLORIDA, WHERE THIS YEARS MEETING WILL BE 'BUILDING A ROADMAP TO CURE DYSTONIA'. HE WILL BE LEADING TWO DISCUSSIONS AS A SPEAKER AT THIS EVENT, WITH HIS SESSIONS ENTITLED, CLINICAL AND CELLULAR EFFECTS OF TORSINA PROTEIN AND NOVEL TREATMENT APPROACHES. THIS TRIP WILL BE SPONSORED BY THE UNIVERSITY OF FLORIDA, GAINESVILLE, WHERE THE SPONSOR HAS NOTED THEY WILL PROVIDE FLIGHT, LODGING AND SELECT MEALS IN KIND. AS LODGING IS ABOVE THE GOVERNMENT PER DIEM RATE, DR. HALLETT IS REQUESTING APPROVAL OF ACTUAL SUBSISTENCE FOR SPONSOR IN KIND LODGING VALUED AT 114 DOLLARS WHICH IS 116 PERCENT OF THE GOVERNMENT ALLOWANCE OF 98 DOLLARS. THIS PERCENTAGE FALLS WITHIN THE 300 PERCENT THRESHOLD ALLOWED BY THE FTR. THE SPONSOR HAS NOTED THAT ALL OTHER NON FEDERAL PARTICIPANTS WILL BE PROVIDED THE SAME ACCOMMODATIONS. THERE IS NO REGISTRATION FEE FOR THIS EVENT. DR. HALLETTS ATTENDANCE WAS APPROVED BY HIS SUPERVISOR DR. ROLE IN TOMS BASED ON CRITERIA 1. TRAVEL ALSO HAS SPARC APPROVAL AS AN STE AND AN ODA FROM THE ETHICS DEPARTMENT IS APPROVED AND ATTACHED.</t>
  </si>
  <si>
    <t>GAINESVILLE, FL, US</t>
  </si>
  <si>
    <t>UNIVERSITY OF FLORIDA HEALTH</t>
  </si>
  <si>
    <t>11/11/2019 -11/12/2019</t>
  </si>
  <si>
    <t>TWO LEG TRAVEL. LEG 1 TRAVELER WILL BE IN KYOTO, JAPAN ATTENDING THE INTERNATIONAL SYMPOSIUM OF NEURO-OSCILLOLOGY, WHICH IS A NEW FIELD OF STUDY AIMED AT ELUCIDATING HUMAN NATURE AND PATHOPHYSIOLOGY OF NEUROLOGICAL AND PSYCHIATRIC DISORDERS BY DEVELOPING NEW TREATMENTS. THIS SYMPOSIUM WILL TAKE PLACE FORM NOV. 17TH -19TH AND DR. HALLETT WILL BE GIVING A KEY NOTE LECTURE ON A TOPIC THAT WILL BE DETERMINED. THIS WILL BE A SPONSORED TRIP WHERE RITSUMEIKAN UNIVERSITY WILL BE PROVIDING AIRFARE FROM THE US TO JAPAN, TRAIN, LODGING, SELECT MEALS DURING THE MEETING IN KIND. THERE IS NO REGISTRATION FEE FOR THIS EVENT. TRAVEL APPROVED BY TRAVELERS SUPERVISOR DR. LORNA ROLE, AND IS NINDS APPROVED IN SPARC AND BY ETHICS. APPROVALS ARE ATTACHED. LEG 2, FROM KYOTO, DR. HALLETT WILL THEN TRAVEL TO MUNICH WHERE HE WILL CATCH A CONNECTION TO VERONA, ITALY ON NIH OMEGA FLIGHT, TO ATTEND HIS SITE VISIT TO THE FRESCO INSTITUTE OF PARKINSON'S DISEASE. OMEGA FLIGHT OPTION IS ONLY FLIGHT AVAILABLE FOR THIS TRANSPORT. LEG 2 PORTION WILL NOT BE SPONSORED. THERE IS NO REGISTRATION FEE FOR THIS VISIT. HIS VISIT TO THE FRESCO INSTITUTE WILL HELP TO EXPLORE POTENTIAL COLLABORATIONS IN THE RESEARCH OF MOVEMENT DISORDERS WITH THE INSTITUTE. HE WILL SPEND 1 DAY IN VENICE TO VISIT AN ADDICTION HOSPITAL TO COMPARE INTERACTIONS WITH THE REHAB. LEG 2 HAS BEEN APPROVED IN TOMS BY EMPLOYEES SUPERVISOR AND HAS BEEN APPROVED IN SPARC BY NIH. DR. HALLETT HAS TAKEN HIS HTSOS TRAINING AND HAS A MEDICAL WAIVER IN ORDER TO TAKE BUSINESS CLASS FLIGHTS OVER THE AMOUNT OF 3 HOURS. OFFICIAL DUTY WILL END ON NOV. 22ND, WHERE EMPLOYEE WILL TRANSPORT TO FLORENCE, ITALY, WHERE EXPENSES AND AIRFARE WILL BE ON THE EMPLOYEE. SEE AL REQUESTED IN ITAS ATTACHED.</t>
  </si>
  <si>
    <t>RITSUMEIKAN UNIVERSITY</t>
  </si>
  <si>
    <t>11/15/2019 -11/23/2019</t>
  </si>
  <si>
    <t>DR. HALLETT WILL BE FLYING TO SAN DIEGO, CA TO VISIT THE UNIVERSITY OF CALIFORNIA, SAN DIEGOS DEPARTMENT OF NEUROSCIENCE TO GIVE VIDEO ROUNDS ON THURSDAY, DEC 5TH AND GRAND ROUNDS ON FRIDAY MORNING, DEC 6TH. TITLE OF HIS GRAND ROUNDS PRESENTATION WILL BE PATHOPHYSIOLOGY OF DYSTONIA. HE WILL BE PRESENTING TO THE FACULTY, RESIDENTS, FELLOWS AND STUDENTS AT UCSD. THIS WILL BE A SPONSORED TRAVEL, WITH NO REGISTRATION FEE, THAT HAS BEEN APPROVED IN SPARC AS AN STE. TRAVEL WAS APPROVED IN TOMS BY EMPLOYEES SUPERVISOR AND IS UPLOADED IN SUPPORTING DOCUMENTS ON THE SUMMARY TAB. SPONSOR HAS NOTED THEY WILL PROVIDE AIRFARE, LODGING FOR ONE NIGHT, MEALS DURING HIS PARTICIPATION AND ANY GROUND TRANSPORTATION THAT WILL BE NEEDED. TRAVELER IS REQUESTING THE APPROVAL OF ACTUAL SUBSISTENCE FOR SPONSOR IN KIND LODGING VALUED AT 179 DOLLARS WHICH IS 103 PERCENT OF THE GOVERNMENT ALLOWANCE OF 173 DOLLARS. THIS PERCENTAGE FALLS WITHIN THE 300 PERCENT THRESHOLD ALLOWED BY THE FTR. THE SPONSOR HAS NOTED THAT ALL OTHER NON FEDERAL PARTICIPANTS WILL BE PROVIDED WITH THE SAME ACCOMMODATIONS. PLEASE NOTE THIS TRAVEL WAS ORIGINALLY SCHEDULED FOR A DATE IN SEPTEMBER, BUT DUE TO AN UNFORESEEN CIRCUMSTANCE AT UCSD, DATES WERE RESCHEDULED TO DECEMBER. ODA APPROVAL HAS BEEN RECEIVED TO REFLECT THE NEW DATES AND APPROVAL IS UPLOADED. UPON ARRIVAL TO SAN DIEGO, FORMER COLLEAGUE DIETRICH HAUBENBERGER WILL BRING DR. HALLETT TO NEUROCRINE BIOSCIENCES FOR AN INTRODUCTION TO THE COMPANY, AND TO DISCUSS PROJECTS THAT MAY BE OF INTEREST. THERE WILL BE NO ADDITIONAL FEES OR EXPENSES FOR THIS MEETING, IT WILL BE A BRIEF ONE HOUR MEETING BEFORE DR. HALLETT ARRIVES AT UCSD.</t>
  </si>
  <si>
    <t>2 LEG TRAVEL. DR. HALLETT WILL FIRST FLY TO NEW DELHI, ON HIS WAY TO TRIVANDRUM FOR 2ND LEG. IN NEW DELHI, DR. HALLETT WILL VISIT THE NATIONAL BRAIN RESEARCH CENTRE TO LECTURE TO THE NEUROSCIENCE STUDENTS AND RECEIVE A TOUR OF THE FACILITY. LEG 1 SPONSOR HAS NOTED THEY WILL PROVIDE LODGING, SELECT MEALS AND GROUND TRANSPORTATION IN KIND, AND THERE IS NO REGISTRATION FEE FOR THIS SINGLE TRAVEL EVENT. LEG 2 WILL BRING DR. HALLETT TO TRIVANDRUM TO ATTEND THE MOVEMENT DISORDER SOCIETY OF INDIA'S ANNUAL CONFERENCE AT THE END OF JANUARY WHERE HE WILL BE SERVING AS FACULTY AND GIVING TWO LECTURES TO ATTENDEES. LECTURES WILL BE ON FOCAL DYSTONIA AND FUNCTIONAL MOVEMENT DISORDERS, BOTH TOPICS WHERE DR. HALLETT IS CONSIDERED AN EXPERT AND HIS DISSEMINATION OF INFORMATION AND RESEARCH WILL BE USEFUL FOR ALL AUDIENCES IN ATTENDANCE. LEG 2 IS SPONSORED WITH THE MDSI PROVIDING AIRFARE, LODGING, MEALS, GROUND TRANSPORTATION AND REGISTRATION FEE IN KIND. PLEASE NOTE THAT FOR TRIVANDRUM LOCATION DR. HALLETT IS REQUESTING APPROVAL OF ACTUAL SUBSISTENCE FOR SPONSOR IN KIND LODGING VALUED AT 325 WHICH IS 179 PERCENT OF THE GOVERNMENT ALLOWANCE OF 182. THIS PERCENTAGE FALLS WITHIN THE 300 PERCENT THRESHOLD ALLOWED BY THE FTR. THE SPONSOR HAS NOTED THAT ALL OTHER NON FEDERAL PARTICIPANTS WILL BE PROVIDED WITH THE SAME ACCOMMODATIONS. THIS TRAVEL HAS BEEN APPROVED BY EMPLOYEES SUPERVISOR DR. LORNA ROLE AND BY NIH IN SPARC. ETHICS APPROVALS TO ACCEPT SPONSORSHIP AND SERVE AS FACULTY AT MDSI ARE APPROVED AND TRAVELER HAS TAKEN HIS HTSOS TRAINING. CERTIFICATE ATTACHED. BUSINESS CLASS AIRFARE HAS BEEN BOOKED AND TRAVELERS APPENDIX 7 MEDICAL WAIVER IS ATTACHED IN SUPPORTING DOCUMENTS.</t>
  </si>
  <si>
    <t>NATIONAL BRAIN RESEARCH CENTRE</t>
  </si>
  <si>
    <t>01/27/2020 -02/04/2020</t>
  </si>
  <si>
    <t>SREE CHITRA TIRUNAL INSTITUTE</t>
  </si>
  <si>
    <t>DR. HALLETT WILL FIRST BE TRAVELING TO HOUSTON, TX TO ATTEND THE MSAC MEETING FOR THE DYSTONIA MEDICAL RESEARCH FOUNDATION. DR. HALLETT CURRENTLY HAS AN ACTIVE OFFICIAL DUTY TO SERVE ON THE MEDICAL AND SCIENTIFIC ADVISORY BOARD WITH THE DMRF. THE SPONSORS NOTED THEY WILL PROVIDE DR. HALLETT, AS WELL AS OTHER MSAC MEMBERS WITH AIRFARE, LODGING, MEALS DURING THE MEETINGS AND GROUND TRANSPORTATION IN KIND. DR. HALLETT IS REQUESTING APPROVAL OF ACTUAL SUBSISTENCE FOR SPONSOR IN KIND LODGING VALUED AT 215 WHICH IS 172 PERCENT OF THE GOVERNMENT ALLOWANCE OF 125. THIS PERCENTAGE FALLS WITHIN THE 300 THRESHOLD ALLOWED BY THE FTR. SPONSOR HAS NOTED THAT ALL OTHER NON FED PARTICIPANTS WILL BE PROVIDED WITH THE SAME ACCOMMODATIONS.THERE IS NO REGISTRATION FEE FOR THIS MEETING. DR. HALLETT WILL BE ACTIVELY PARTICIPATING THROUGHOUT THIS EVENT. SPONSOR ALSO NOTED THEY WOULD PROVIDE AIRFARE TO TRAVELERS SECOND LEG, SINCE THEY WOULD HAVE FLEW HIM HOME. LEG TWO OF THIS TRIP WILL BRING DR. HALLETT TO NEW ORLEANS, LA TO ATTEND AND LECTURE AT THE AMERICAN CLINICAL NEUROPHYSIOLOGY SOCIETYS ANNUAL MEETING. DR. HALLETT WILL BE LECTURING ON FEB 8TH ON NEUROPHYSIOLOGICAL EVALUATION OF MYOCLONUS. THE SPONSOR ACNS HAS NOTED THEY WILL PROVIDE WAIVED REGISTRATION, ONE NIGHT OF LODGING AND BREAKFAST AND LUNCH DURING THE ACNS MEETING FOR SPEAKERS. DR. HALLETT IS REQUESTING APPROVAL OF ACTUAL SUBSISTENCE FOR SPONSOR IN KIND LODGING VALUED AT 289 WHICH IS 184 PERCENT OF THE GOVERNMENT ALLOWANCE OF 157. THIS PERCENTAGE FALLS WITHIN THE 300 PERCENT THRESHOLD ALLOWED BY THE FTR. THE SPONSOR HAS NOTED THAT ALL OTHER NON FED PARTICIPANTS WILL BE PROVIDED THE SAME ACCOMMODATIONS. AEA IS NEEDED FOR SECOND NIGHT OF LODGING IN NOLA AND APPROVAL FROM CHIEF AO IS ATTACHED. BOTH LEGS HAVE BEEN APPROVED IN TOMS BY SUPERVISOR LORNA ROLE, AS WELL AS IN SPARC. SEE APPROVALS ATTACHED IN SUPPORTING DOCS. ODA APPROVALS ARE UPLOADED AND ATTACHED FOR HIS PARTICIPATION FOR BOTH LEGS.</t>
  </si>
  <si>
    <t>AMERICAN CLINICAL NEUROPHYSIOL</t>
  </si>
  <si>
    <t>DYSTONIA MEDICAL RESEARCH FOUN</t>
  </si>
  <si>
    <t>DR. HALLETT WAS INVITED BY THE PAS SCIENTIFIC PROGRAM COMMITTEE TO ATTEND AND PARTICIPATE AS FACULTY IN THIS 3RD ANNUAL MAS PAS CONGRESS IN MIAMI, FL IN FEBRUARY. HE WILL ALSO BE GIVING A LECTURE ON BOTULINUM TOXINS IN DEVELOPMENT. GIVEN DR. HALLETT EXPERTISE IN THE FIELD OF MOVEMENT DISORDERS, SPECIFICALLY BOTULINUM TOXINS, HIS ATTENDANCE IS VITAL TO MDS LEARNERS AND ATTENDEES. AS FACULTY, DR. HALLETT WILL BE RECEIVING WAIVED REGISTRATION IN THE AMOUNT OF 350 DOLLARS AND LODGING IN KIND. REGISTRATION DOES NOT INCLUDE MEALS. HE WILL ALSO BE RECEIVING 500 DOLLARS TO HELP OFFSET THE FLIGHT. STO MEMO HAS BEEN SUBMITTED IN ORDER TO ACCEPT THE 500 DOLLAR REIMBURSEMENT TO THE LAB. APPROVAL IS ATTACHED IN SUPPORTING DOCUMENTS. PLEASE NOTE THAT THE ENTIRE AIRFARE MUST BE ALLOCATED TO ONE CAN IN ORDER FOR OMEGA TO ISSUE THE TICKET. ONCE THE AUTHORIZATION IS FULLY APPROVED, AN AMENDMENT WILL BE DONE TO SPLIT THE TICKET AS FOLLOWS, 500 DOLLARS TOWARDS CBA REIMBURSABLE AND 340 DOLLARS CBA. THIS WILL ACCOUNT FOR THE REIMBURSABLE AMOUNT THE SPONSOR IS PROVIDING AFTER THE TRAVEL. ODA HAS ALSO BEEN SUBMITTED FOR SPONSORED TRAVEL BY THE MDS AND ETHICS APPROVAL IS ATTACHED. ATTENDANCE HAS BEEN APPROVED BY SUPERVISOR AND IN SPARC, BOTH APPROVALS ARE ATTACHED. DR. HALLETT IS REQUESTING APPROVAL OF ACTUAL SUBSISTENCE FOR SPONSOR IN KIND LODGING VALUED AT 339 DOLLARS, WHICH IS 178 PERCENT OF THE GOVERNMENT ALLOWANCE OF 190 DOLLARS. THIS PERCENTAGE FALLS WITHIN THE 300 PERCENT THRESHOLD ALLOWED BY THE FTR. THE SPONSOR HAS NOTED THAT ALL OTHER NON-FEDERAL PARTICIPANTS WILL BE PROVIDED WITH THE SAME ACCOMMODATIONS.</t>
  </si>
  <si>
    <t>INTERNATIONAL PARKINSON AND MO</t>
  </si>
  <si>
    <t>02/13/2020 -02/16/2020</t>
  </si>
  <si>
    <t>DR. HALLETT HAS BEEN INVITED TO THE EMORY UNIVERSITY CENTER FOR ETHICS FND STRUCTURED MIND-BODY WRITING RETREAT, TO TAKE PLACE AT THE EMORY CONFERENCE CENTER IN ATLANTA, GA ON MARCH 6-8. THE GOAL OF THIS MEETING IS TO HAVE DIFFERENT WRITING GROUPS CONTRIBUTING TO SEPARATE ARTICLES FOR A SPECIAL ISSUE OF CNS SPECTRUM. DR. HALLETT WILL CONTRIBUTE WITH EXPLORING BIOPHYSCHOSOCIAL MECHANISMS UNDERLYING FND CONDITIONS. THIS WILL BE SPONSORED TRAVEL WHERE THE SPONSOR HAS NOTED THEY WILL PROVIDE AIRFARE, LODGING AND SELECT MEALS DURING THE RETREAT IN KIND. THERE IS NO REGISTRATION FEE FOR THIS EVENT. THIS MEETING HAS BEEN APPROVED AS AN STE IN SPARC AND BY THE EMPLOYEES SUPERVISOR LORNA ROLE IN THE TOMS SYSTEM. ETHICS APPROVAL IS ATTACHED.</t>
  </si>
  <si>
    <t>03/06/2020 -03/08/2020</t>
  </si>
  <si>
    <t>HALL, JANET E</t>
  </si>
  <si>
    <t>TRAVELER INVITED TO SPEAK AT THE DIABETES CANADA CANADIAN SOCIETY OF ENDOCRINOLOGY AND METABOLISM PROFESSIONAL CONFERENCE AND ANNUAL MEETINGS FROM OCTOBER 2 TO 5, 2019 IN WINNIPEG, CANADA. OFFICIAL TRAVEL WILL BEGIN WITH DEPARTURE ON OCTOBER 3, 2019 AND RETURN TO RDU ON OCTOBER 6, 2019. THE SPONSOR, THE CANADIAN SOCIETY OF ENDOCRINOLOGY AND METABOLISM, WILL WAIVE THE COST OF REGISTRATION, WHICH DOES NOT INCLUDE ACCOMMODATION BUT DOES INCLUDE LUNCHES FROM OCTOBER 3 TO 5. THE SPONSOR WILL PAY IN KIND ROUNDTRIP AIRFARE, LODGING FOR TWO NIGHTS WITHIN PER DIEM, AND, IF APPLICABLE, PARKING AND MILEAGE.  LODGING FOR THE NIGHT OF OCTOBER 5 WILL BE PAID BY NIEHS. A VISA IS NOT REQUIRED FOR CANADA. TRAVELER COMPLETED THE HTSOS TRAINING ON SEPTEMBER 17, 2017. PER THE NIEHS ETHICS OFFICE, THE TRAVELER?¿¿S BLANKET OFFICIAL DUTY ACTIVITY CAN BE USED FOR THIS MEETING. EFFICIENT SPENDING APPROVAL IN THE FORM OF AN ATTACHMENT G WAS OBTAINED ON 8/5/2019 AND AN NIH SERVICE DESK TICKET WAS SUBMITTED ON 8/23/2019 FOR GOVERNMENT FURNISHED EQUIPMENT. ALL ARE UPLOADED IN THE SCANNED DOCUMENTS SECTION OF THE AUTHORIZATION.</t>
  </si>
  <si>
    <t>CANADIAN SOCIETY OF ENDOCRINOL</t>
  </si>
  <si>
    <t>HALL, KEVIN D</t>
  </si>
  <si>
    <t>AMSTERDAM, NETHERLANDS, 10/15-17/19: TO MEET WITH FACULTY AT VU UNIVERSITY ON 10/17 AND TO PRESENT HIS TALK ENTITLED, CARBS, CALORIES, OR QUALITY: WHAT MATTERS MOST FOR BODY WEIGHT.  TRAVELER BOOKED HOTEL THROUGH FEDROOMS.
WAGENINGEN, NETHERLANDS, 10/15-17/19: TO MEET WITH FACULTY AT WAGENINGEN UNIVERSITY ON 10/18 AND TO PRESENT HIS TALK ENTITLED, CARBS, CALORIES, OR QUALITY: WHAT MATTERS MOST FOR BODY WEIGHT.  AIRFARE AND LODGING WILL BE COVERED IN-KIND BY THE SPONSOR.  BREAKFAST ARE INCLUDED AT THE HOTEL.  LODGING IS BOOKED AT THE GOVERNMENT PER DIEM RATE AT $233 A NIGHT AND THE APPROXIMATELY $3.00 A NIGHT WILL BE FOREGONE BY THE TRAVELER.  THE NIGHT OF OCTOBER 15TH THE TRAVELER WILL HAVE TO PAY FOR THAT NIGHT ALTHOUGH HE ARRIVES FIRST THING IN THE MORNING ON THE 16TH AND CANNOT CHECK INTO HOTEL UNTIL AFTER 3 PM SO WILL PAY FOR LODGING ON THE NIGHT OF THE 15TH.  DR. HALL NEEDS TO BE ABLE TO GET TO THE HOTEL AND PREPARE FOR HIS MEETINGS THAT WILL START FIRST THING IN THE MORNING ON OCTOBER 16TH.  DR. HALL IS REQUESTING APPROVAL OF ACTUAL SUBSISTENCE FOR SPONSORED IN KIND LODGING VALUED AT $324.9 WHICH IS 176% OVER THE GOVERNMENT ALLOWANCE OF $185. THIS PERCENTAGE FALLS WITHIN THE 300% THRESHOLD ALLOWED BY THE FTR. THE SPONSOR HAS NOTED THAT ALL OTHER NON-FEDERAL PARTICIPANTS WILL BE PROVIDED WITH THE SAME ACCOMMODATIONS.</t>
  </si>
  <si>
    <t>AMSTERDAM, , NLD</t>
  </si>
  <si>
    <t>WAGENINGEN UNIVERSITY RESEARCH</t>
  </si>
  <si>
    <t>10/15/2019 -10/19/2019</t>
  </si>
  <si>
    <t>PHILADELPHIA, PA, 10/26-29/19: TO ATTEND THE FOOD AND NUTRITION CONFERENCE AND EXPO (FNCE 2019) AND TO PRESENT HIS TALK ENTITLED, BEYOND NUTRIENTS? POTENTIAL ROLE OF ULTRA-PROCESSED FOODS IN OBESITY.  TRAIN AND LODGING WILL BE COVERED IN-KIND BY THE SPONSOR AT GOVERNMENT RATE. THE HOTEL RESERVATION ARE CURRENTLY NOT AVAILABLE HOWEVER, WILL BE SUBMITTED BY THE SPONSOR LATER. A REGISTRATION FEE OF $715 IS WAIVED BY THE SPONSOR BECAUSE HE IS PRESENTING.</t>
  </si>
  <si>
    <t>TO ATTEND A SEMINAR AT THE UNIVERSITY OF FLORIDA AND TO PRESENT HIS TALK ENTITLED, CARBS, CALORIES, OR QUALITY? WHAT MATTERS MOST FOR WEIGHT LOSS.  AIRFARE AND LODGING WILL BE COVERED IN-KIND BY THE SPONSOR. HOTEL RATE OVER PER DIEM BUT UNDER MAXIMUM ALLOWED THRESHOLD, NO AEA MEMO REQUIRED. DR. HALL IS REQUESTING APPROVAL OF ACTUAL SUBSISTENCE FOR SPONSORED IN KIND LODGING VALUED AT $135 WHICH IS 138% OVER THE GOVERNMENT ALLOWANCE OF $98. THIS PERCENTAGE FALLS WITHIN THE 300% THRESHOLD ALLOWED BY THE FTR</t>
  </si>
  <si>
    <t>UNIVERSITY OF FLORIDA AT GAINE</t>
  </si>
  <si>
    <t>SALZBURG, AUSTRIA, 12/14-19/19: TO PARTICIPATE IN THE SALZBURG/ROBERT WOOD JOHNSON FOUNDATION SESSION ON HALTING THE CHILDHOOD OBESITY EPIDEMIC. AIRFARE WILL BE COVERED IN-KIND BY THE SPONSOR. A REGISTRATION FEE OF $5,000 IS WAIVED BY THE SPONSOR BECAUSE HE IS PRESENTING.  LODGING AND MEALS ARE INCLUDED IN THE REGISTRATION FEE.</t>
  </si>
  <si>
    <t>[OTHER], , AUT</t>
  </si>
  <si>
    <t>SALZBURG GLOBAL SEMINAR</t>
  </si>
  <si>
    <t>12/13/2019 -12/19/2019</t>
  </si>
  <si>
    <t>ROANOKE, VA, 1/17/19: TO ATTEND THE FRALIN BIOMEDICAL RESEARCH INSTITUTE AT VTC AND TO PRESENT HIS TALK ENTITLED, CARBS, CALORIES, OR QUALITY? WHAT MATTERS MOST FOR WEIGHT LOSS.  AIRFARE, LODGING AND DINNER (1/16) WILL BE COVERED IN-KIND BY THE SPONSOR.  HOTEL RATE OVER PER DIEM BUT UNDER MAXIMUM ALLOWED THRESHOLD.  NO AEA MEMO REQUIRED.  DR. HALL IS REQUESTING APPROVAL OF ACTUAL SUBSISTENCE FOR SPONSORED IN KIND LODGING VALUED AT $141 WHICH IS 121% OVER THE GOVERNMENT ALLOWANCE OF $117.  THIS PERCENTAGE FALLS WITHIN THE 300% THRESHOLD ALLOWED BY THE FTR.</t>
  </si>
  <si>
    <t>ROANOKE, VA, US</t>
  </si>
  <si>
    <t>VIRGINIA TECH</t>
  </si>
  <si>
    <t>MONTREAL, CANADA, 1/31/2020: TO PRESENT THE 14TH J DENIS MCGARRY KEYNOTE LECTURER AT THE MONTREAL DIABETES RESEARCH CENTER AND TO PRESENT HIS TALK ENTITLED, CARBS, CALORIES OR QUALITY? WHAT MATTERS MOST FOR WEIGHT LOSS.  A REGISTRATION FEE OF $350 HAS BEEN PAID BY THE SPONSOR.  AIRFARE, LODGING AND DINNER (1/30/20) WILL BE COVERED IN-KIND BY THE SPONSOR.</t>
  </si>
  <si>
    <t>MONTREAL, , CAN</t>
  </si>
  <si>
    <t>UNIVERSITY OF MONTREAL</t>
  </si>
  <si>
    <t>LOS ANGELES, CA, 2/25-26/2020: TO DELIVER THE KEYNOTE PRESENTATION AT THE ANNUAL USC DIABETES AND OBESITY RESEARCH INSTITUTE (DORI) RESEARCH SYMPOSIUM ON THE TOPICS OF ULTRA-PROCESSED FOODS AND DIET COMPOSITION.  AIRFARE AND LODGING WILL BE COVERED IN-KIND BY THE SPONSOR.  A REGISTRATION FEE OF $600 IS WAIVED BY THE SPONSOR BECAUSE HE IS PRESENTING.  LUNCH (2/25) AND BREAKFAST, LUNCH (2/26) ARE INCLUDED IN THE REGISTRATION FEE.  DINNER (2/25) AND 2/26) WILL BE COVERED IN-KIND BY THE SPONSOR. HOTEL RATE OVER PER DIEM BUT UNDER MAXIMUM ALLOWED THRESHOLD.  NO AEA MEMO REQUIRED.  DR. HALL IS REQUESTING APPROVAL OF ACTUAL SUBSISTENCE FOR SPONSORED IN-KIND LODGING VALUED AT $199 WHICH IS 110% OVER THE GOVERNMENT ALLOWANCE OF $181.  THIS PERCENTAGE FALLS WITHIN THE 300% THRESHOLD ALLOWED BY THE FTR.</t>
  </si>
  <si>
    <t>02/25/2020 -02/27/2020</t>
  </si>
  <si>
    <t>HALL, TRACI M</t>
  </si>
  <si>
    <t>TRAVELER HAS BEEN INVITED TO EMORY UNIVERSITY IN ATLANTA, GA, TO PRESENT A KEYNOTE LECTURE AS PART OF THE 2020 EMORY RNA SALON RESEARCH SEMINAR SERIES AT EMORY UNIVERSITY SCHOOL OF MEDICINE ON JANUARY 21, 2020. ACTUAL TRAVEL DATES ARE JANUARY 20-21, 2020. TRAVELER'S LECTURE ENTITLED, COLLABORATIVE RNA RECOGNITION SPECIFICITY BY PUF PROTEINS AND COMPANY.  DR. HALL WILL ALSO MEET WITH SCIENTISTS STUDYING RNA BIOLOGY. THE SPONSOR, EMORY UNIVERSITY SCHOOL OF MEDICINE WILL PROVIDE IN KIND ECONOMY CLASS AIRFARE AND GROUND TRANSPORTATION IN ATLANTA. HOTEL BOOKED BY TRAVELER OUTSIDE OWT AT THE GOVERNMENT PER DIEM RATE. TRAVELER WAS ADVISED TO BOOK ALL LODGING THROUGH OWT IN FUTURE. GA IS A NON-TAX EXEMPT STATE. HHS CONFERENCE TRAVEL APPROVAL, ATTACH G, OBTAINED ON 12/12/2019 AND IS INCLUDED IN THE SCANNED DOCUMENTS PORTION OF THIS AUTHORIZATION. ETHICS APPROVAL OBTAINED ON 12/12/19 AND IS INCLUDED IN THE SCANNED DOCUMENTS SECTION OF THIS AUTHORIZATION.</t>
  </si>
  <si>
    <t>HAMMER, JOHN A</t>
  </si>
  <si>
    <t>THIS TRAVEL IS NOT A CONFERENCE BECAUSE IT MEETS OTHER NIH DEFINE MISSION EXEMPTIONS.
DR. HAMMER HAS BEEN INVITED TO GIVE A SEMINAR AT DREXEL UNIVERSITY, DEPARTMENT OF BIOLOGY ON NOVEMBER 26, 2019. THE SEMINAR WILL BE HELD AT THE ABOVE LOCATION.  TRAIN, LODGING AND FOOD FOR THE DURATION OF MEETING WILL BE COVERED BY THE SPONSOR.</t>
  </si>
  <si>
    <t>DREXEL UNIVERSITY</t>
  </si>
  <si>
    <t>11/25/2019 -11/26/2019</t>
  </si>
  <si>
    <t>HAMMOUD, DIMA A</t>
  </si>
  <si>
    <t>AIRFARE AND HOTEL IS PAID IN-KIND BY THE SPONSOR. DR. HAMMOUD IS INVITED PRESENT AT THE INFECTIOUS DISEASE IMAGING WORKSHOP BEING HELD AT THE MALLINCKRODT INSTITUTE OF RADIOLOGY- WASHINGTON UNIVERSITY SCHOOL OF MEDICINE . SHE DEPARTS ON  MARCH 1, 2020 AND RETURNS ON MARCH 2, 2020.</t>
  </si>
  <si>
    <t>03/01/2020 -03/02/2020</t>
  </si>
  <si>
    <t>HAMPSON, AIDAN J</t>
  </si>
  <si>
    <t>INVITED TO PARTICIPATE IN AN AMERICAN LUNG ASSOCIATION (ALA) EXPERT PANEL IN CHICAGO, IL, NOVEMBER 13-15, 2019, AIMED AT UPDATING AND SUPPLEMENTING THE ALA'S EDUCATIONAL RESOURCES AND ADDRESSING THEIR POLICIES REGARDING THE PULMONARY EFFECTS ON MARIJUANA TO ENSURE THEY REMAIN CONSISTENT WITH THE CURRENT SCIENCE.  
HOTEL NAME AND ADDRESS:  CROWN PLAZA CHICAGO O'HARE HOTEL AND CONF. CTR.  5440 NORTH RIVER ROAD, ROSEMONT, IL 60018.  PHONE:  847-671-6350.</t>
  </si>
  <si>
    <t>AMERICAN LUNG ASSOCIATION</t>
  </si>
  <si>
    <t>HANOVER, JOHN A</t>
  </si>
  <si>
    <t>TO VISIT AND PRESENT A TALK ENTITLED "A LITTLE SUGAR GOES A LONG WAY: THE DIVERSE ROLES OF NUTRIENT-DRIVEN O-GLCNAC" AT THE MEDICAL COLLEGE OF WISCONSIN OCTOBER 16, 2019.  SPONSOR PROVIDING AIRFARE, LODGING FOR 2 NIGHTS, AND GROUND TRANSPORTATION IN WISCONSIN IN-KIND.  SPONSOR ALSO PROVIDING DINNER ON 10/15, AND BREAKFAST, LUNCH, AND DINNER ON 10/16 IN-KIND.</t>
  </si>
  <si>
    <t>MEDICAL COLLEGE OF WISCONSIN</t>
  </si>
  <si>
    <t>10/15/2019 -10/17/2019</t>
  </si>
  <si>
    <t>TO PRESENT A SEMINAR AND CHAIR A SESSION AT THE 2019 SOCIETY FOR GLYCOBIOLOGY CONFERENCE BEING HELD IN PHOENIX, AZ NOVEMBER 2-5, 2019. SPONSOR PROVIDING REGISTRATION FEE IN-KIND.  REGISTRATION DOES NOT INCLUDE ANY LODGING OR MEALS.</t>
  </si>
  <si>
    <t>SOCIETY OF GLYCOBIOLOGY</t>
  </si>
  <si>
    <t>HARBISON, SUSAN T</t>
  </si>
  <si>
    <t>THIS TRAVEL IS NOT A CONFERENCE BECAUSE IT MEETS THE FOLLOWING MISSION EXEMPTION, SITE VISIT OF A SPECIFIC SITE OR SERIES OF SITES TO FULFILL A SPECIFIC PROGRAM¿S OVERSIGHT OR ASSISTANCE REQUIREMENTS. DR. HARBISON WILL GIVE A LECTURE ON THE TOPIC OF ¿QUANTITATIVE TRAIT LOCUS MAPPING¿ AT THE 2020 NEUROPRACTICUM HELD AT WOODS HOLE, MA, ON JANUARY 14TH TO 15TH, 2020. SPONSOR WILL PAY IN KIND FOR 3 NIGHT OF LODGING AND MEALS (B/L/D ON 14TH &amp; 15TH). SPONSOR SENT LATE INVITATION AND SUPPORTING DOCUMENTS. TRAVELER NEEDS A RENTAL CAR BECAUSE WOOD HOLE, MA IS A REMOTE TOWN WITH LIMITED PUBLIC TRANSPORTATION TO CARRY MEETING MATERIALS. TRAVELER IS FLYING IN TO PROVIDENCE, RHODE ISLAND AND DRIVING TO THE REMOTE MEETING SITE. A TAXI, ONE WAY WILL COST THE GOVERNMENT $283 EACH WAY WHERE AS A RENTAL CAR IS MORE ADVANTAGEOUS TO THE GOVERNMENT AT $163 TOTAL.</t>
  </si>
  <si>
    <t>WOODS HOLE, MA, US</t>
  </si>
  <si>
    <t>01/13/2020 -01/16/2020</t>
  </si>
  <si>
    <t>HARMON, QUAKER E</t>
  </si>
  <si>
    <t>TRAVELER INVITED TO PARTICIPATE AS THE FIRST OPPONENT ON THE EVALUATION COMMITTEE FOR A DOCTORAL DEGREE OF M.SC. CARL MICHAEL BARAVELLI AT THE UNIVERSITY OF BERGEN IN BERGEN, NORWAY. OFFICIAL TRAVEL WILL BEGIN ON DECEMBER 7 WITH ARRIVAL IN NORWAY ON DECEMBER 8 AND RETURN TO RDU ON DECEMBER 12.  TRAVELER WILL MEET WITH THE EVALUATION COMMITTEE ON DEC 8TH AND ATTEND A TRIAL LECTURE AND PUBLIC DEFENSE ON DEC 9TH AT THE UNIVERSITY OF BERGEN. TRAVELER WILL ALSO PRESENT A LECTURE AND MEET WITH COLLABORATORS AND RESEARCHERS AT THE NORWEGIAN PUBLIC HEALTH INSTITUTE ON DECEMBER 10TH AND DECEMBER 11TH. THERE IS NO REGISTRATION FEE. THE SPONSOR, THE DEPARTMENT OF GLOBAL PUBLIC HEALTH AND PRIMARY CARE, UNIVERSITY OF BERGEN, WILL PAY IN KIND ROUNDTRIP ECONOMY AIRFARE, LODGING FOR TWO NIGHTS (DECEMBER 9 AND 10) AND SOME MEALS (DINNER ON 12/9 AND LUNCH AND DINNER ON 12/10). TRAVELER WILL TAKE A TRAIN FROM AIRPORT TO IN OSLO TO BERGEN WHICH IS COVERED BY THE SPONSOR IN-KIND. TRAVEL PLANNER VERIFIED TRAIN TICKET COST WITH SPONSOR. NIEHS WILL COVER LODGING COST ON DECEMBER 8TH. TRAVELER WILL STAY WITH A FRIEND THE NIGHT OF 12/11, NO COST TO THE GOVERNMENT. A VISA IS NOT REQUIRED FOR NORWAY. TRAVELER COMPLETED THE HTSOS TRAINING ON APRIL 1, 2018. ETHICS APPROVAL OBTAINED ON OCTOBER 1, 2019. EFFICIENT SPENDING APPROVAL IN THE FORM OF AN ATTACHMENT G WAS OBTAINED ON SEPTEMBER 30, 2019 AND AN NIH SERVICE DESK TICKET WAS SUBMITTED ON SEPTEMBER 27, 2019 FOR GOVERNMENT FURNISHED EQUIPMENT. ALL ARE UPLOADED IN THE SCANNED DOCUMENTS SECTION OF THE AUTHORIZATION.</t>
  </si>
  <si>
    <t>HARRILL, ALISON H</t>
  </si>
  <si>
    <t>TRAVELER INVITED TO ATTEND THE SOCIETY OF TOXICOLOGY (SOT) JOURNAL STRATEGIC REVIEW SESSION AS AN ASSOCIATE EDITOR OF THE TOXICOLOGICAL SCIENCES JOURNAL ON OCT 17, 2019.  TRAVELER WILL DEPART RDU ON 10/16 AND RETURN LATE ON 10/17, ARRIVING HOME ON 10/18.  THE SPONSOR, SOT, WILL PROVIDE IN-KIND ECONOMY AIRFARE, 1 NIGHT LODGING AND SOME MEALS.  LODGING AND AIR ARRANGEMENTS MADE BY SPONSOR.  EFFICIENT SPENDING APPROVAL OBTAINED ON 7/26/2019, ETHICS APPROVAL OBTAINED ON 7/25/2019.  BOTH DOCUMENTS UPLOADED TO THE SCANNED SECTION OF THIS AUTHORIZATION. VA NOT TAX EXEMPT STATE.</t>
  </si>
  <si>
    <t>SOCIETY OF TOXICOLOGY RESTON</t>
  </si>
  <si>
    <t>HARRIS, CURTIS C</t>
  </si>
  <si>
    <t>TOKYO, JAPAN: WILL MEET AND DISCUSS UN-OFFICIAL COLLABORATIONS WITH DR. MASAO MIYASHITA AT THE NIPPON MEDICAL SCHOOL ON JAN 21ST. BANGKOK, THAILAND: WILL MEET FOR THE ANNUAL TIGER-LC SITE VISIT MEETING COORDINATED THOUGH A CRADA BETWEEN THE NIH AND CHULABHORN INSTITUTE. PART OF THE STUDY WILL INVOLVE TRAVEL TO THE NAN PROVINCE TO VISIT VARIOUS VILLAGES. THEY WILL GET TOGETHER WITH HRH CHULABHORN WHILE VISITING THE BAN LUANG DISTRICT, ON JAN 24-25. RETURN BACK TO BANGKOK FOR A WRAP-UP MEETING ON JAN 27-28. TRAVELER IS REQUESTING APPROVAL OF ACTUAL SUBSISTENCE FOR SPONSOR IN-KIND LODGING VALUED AT $207 WHICH IS 142% OF THE GOVERNMENT ALLOWANCE OF $146.  THIS PERCENTAGE FALLS WITHIN THE 300% THRESHOLD ALLOWED BY THE FTR.  WILL DEPART ON JAN 30 TO SYDNEY, AUSTRALIA TO MEET WITH DR. REDDEL AT THE CHILDREN'S MEDICAL RES INST IN WESTMEAD, OUTSIDE OF SYDNEY. DR HARRIS WILL VISIT, MEET WITH STAFF AND POST-DOCS, AND PRESENT 2 SEMINARS. RETURNING HOME ON FEB 8TH. NFT INFO FOR AUSTRALIA: HOTEL: FOUR SEASONS HOTEL SYDNEY, 199 GEORGE ST, SYDNEY NSW 2000; TEL: 2-9250-3100. IN COUNTRY CONTACT: DR ROGER REDDEL, CMRI 214 HAWKESBURY RD, WESTMEAD NSW 2145, AU; TEL: 61-2-8865-2800. PROGRAM DEVELOPMENT AND FIELD: CANCER/MALIGNANCIES. PURPOSE: VISIT GARVAN AND CMRI TO PRESENT SEMINARS, VISIT STAFF AND DISCUSS ONGOING COLLABORATIONS. AIRLINE RESERVATIONS WILL PRICE AS IS, COST COMPARISON NOT POSSIBLE FOR THIS TRIP. REDUCTION OF 50% M&amp;IES IN AUSTRALIA, DUE TO IT IS CONSIDERED LONG-TERM TRAVEL CELL PHONE: 301- 273-5589; NON-GOVT EMAIL: TANCETH@AOL.COM; TOO EXPENSIVE TO FLY HOME THEN BACK TO AUSTRALIA SO WILL BE DEPARTING THAILAND TO AUSTRALIA ON 30TH NOT 29TH.</t>
  </si>
  <si>
    <t>CHULABHORN RESEARCH INSTITUTE</t>
  </si>
  <si>
    <t>01/19/2020 -02/08/2020</t>
  </si>
  <si>
    <t>INVITED BY PETER GALLE TO MEET AT THE UNIVERSITY OF MAINZ FROM FEB 14-15, 2020. WILL DELIVER STATE-OF-THE-ART LECTURE ON SAT AT THE GASL MEETING. CELL: 310-273-5589; NON-GOVT EMAIL: TANCETH@AOL.COM. WILL PROVIDE ROUNDTRIP FLIGHT, REGISTRATION FEES W/ SOME MEALS, AND THREE NIGHTS ACCOMMODATIONS (FEB 13, 14, AND 15) AT THE FAVORITE HOTEL.</t>
  </si>
  <si>
    <t>GERMAN ASSOCIATION FOR THE STU</t>
  </si>
  <si>
    <t>HARTNELL, LISA M</t>
  </si>
  <si>
    <t>TRAVELER HAS BEEN INVITED TO ATTEND THE 2019 WALCS EXECUTIVE COMMITTEE MEETING SPONSORED BY NORTHWESTERN UNIVERSITY FEINBERG SCHOOL OF MEDICINE, 11/24/19-11/25/19. AIRFARE SPONSORED IN-KIND. LODGING SPONSORED IN-KIND. MEALS SPONSORED IN-KIND INCLUDE BREAKFAST LUNCH AND DINNER ON 11/24 AND 11/25. TRAVELER WILL DRIVE TO AIRPORT IN BALTIMORE AND PARK. THERE ARE NO REGISTRATION FEES FOR THIS MEETING. THIS IS A SINGLE TRAVEL EVENT AND DOES NOT NEED APPROVAL. LATE APPROVAL, TRF, AIRFARE, HOTEL, INVITATION LETTER, BENEFIT STATEMENT, AND REQUIRED DOCUMENTATION ATTACHED. NO AIRFARE COST COMPARISON CREATED FOR SPONSORED TRAVEL.</t>
  </si>
  <si>
    <t>HARTSHORN, CHRISTOPHER M</t>
  </si>
  <si>
    <t>DR. HARTSHORN IS INVITED TO SPEAK AT THE GLOBAL SUMMIT FOR ONCOLOGY INNOVATORS MEETING BEING HELD IN BANGKOK, THAILAND FROM OCTOBER 11-13, 2019.  IN-KIND:  AIRFARE, 3 NIGHTS LODGING (NO BREAKFAST), REGISTRATION (INCLUDING MEALS).  DR. HARTSHORN IS REQUESTING APPROVAL OF ACTUAL SUBSISTENCE FOR SPONSOR IN-KIND LODGING VALUED AT $169 WHICH IS 116% OF THE GOVERNMENT ALLOWANCE OF $146.  THIS PERCENTAGE FALLS WITHIN THE 300% THRESHOLD ALLOWED BY THE FTR.  THE SPONSOR HAS NOTED THAT ALL OTHER NON-FEDERAL PARTICIPANTS WILL BE PROVIDED WITH THE SAME ACCOMMODATIONS.  AN APPROVED AEA MEMO IS INCLUDED FOR LODGING COSTS ON 10/13.  AN APPROVED APPENDIX 8 HAS BEEN INCLUDED FOR THE USE OF BUSINESS CLASS TICKETS.  DR. HARTSHORN HAS COMPLETED FOREIGN SECURITY TRAINING.  HE HAS NOT AND WILL NOT HAVE SPENT MORE THAN 45 DAYS IN DESIGNATED HIGH THREAT, HIGH RISK/FACT-MANDATORY COUNTRIES WITHIN THE CALENDAR YEAR.</t>
  </si>
  <si>
    <t xml:space="preserve">HATTAR, SAMER </t>
  </si>
  <si>
    <t>THE EVENTS IN THIS TA WERE APPROVED AS A NON-NIMH HOSTED CONFERENCE OR MEETING BY THE OFFICE OF FINANCIAL MANAGEMENT ON 9/21/17 
TRAVELER CELL: 631-786-3869.  2019 13TH BIENNIAL CONFERENCE OF CHINESE NEUROSCIENCE SOCIETY  - DR. HATTAR WILL BE ATTENDING THE CHINESE NEUROSCIENCE SOCIETY MEETING FOR NEUROSCIENCE RESEARCH . THE 13TH BIENNIAL CONFERENCE OF CHINESE NEUROSCIENCE SOCIETY (CNS 2019)
THIS YEAR, WE ARE SUPPORTING CNS 2019 WHICH OCCURS OCTOBER 10-13 AT THE JINJI LAKE INTERNATIONAL CONVENTION CENTER IN SUZHOU, CHINA.</t>
  </si>
  <si>
    <t>SUZHOU, , CHN</t>
  </si>
  <si>
    <t>CHINESE SOCIETY FOR NEUROSCIEN</t>
  </si>
  <si>
    <t>THE EVENTS IN THIS TA WERE APPROVED AS AN EXEMPTION UNDER THE CATEGORY: TO ATTEND SCIENTIFIC MEETING BY THE NIMH EXECUTIVE OFFICER ON 9/4/19¿ FOR EXEMPTIONS.  DR. HATTAR IS SPEAKING AND PRESENTING AT TEXAS A&amp;M FOR THE 2019 DEPARTMENT OF BIOLOGY SEMINAR. ¿DR. HATTAR IS REQUESTING APPROVAL OF ACTUAL SUBSISTENCE FOR SPONSOR IN-KIND LODGING VALUED AT $101.00 ( PER NIGHT , WHICH IS 103% OF THE GOVERNMENT ALLOWANCE OF $98.  THIS PERCENTAGE FALLS WITHIN THE 300% THRESHOLD ALLOWED BY THE FTR.  THE SPONSOR HAS NOTED THAT ALL OTHER NON-FEDERAL PARTICIPANTS WILL BE PROVIDED WITH THE SAME ACCOMMODATIONS.¿</t>
  </si>
  <si>
    <t>10/28/2019 -10/30/2019</t>
  </si>
  <si>
    <t>HAYNIE, DENISE L</t>
  </si>
  <si>
    <t>INVITED TO PARTICIPATE IN A COLLABORATIVE RESEARCH MEETING ON VULNERABLE YOUNG DRIVERS AT YALE UNIVERSITY SCHOOL OF MEDICINE ON OCTOBER 7-8, 2019 IN NEW HAVEN, CT.</t>
  </si>
  <si>
    <t>INVITED TO GIVE THE KEYNOTE LECTURE AT THE ISRAELI NEXT GENERATION HEALTH STUDY MEETINGS ON JANUARY 25-31, 2020 IN TEL AVIV, ISRAEL.  THE SPONSOR WILL PAY FOR THE AIRFARE AND LODGING IN KIND.</t>
  </si>
  <si>
    <t>ARIEL UNIVERSITY</t>
  </si>
  <si>
    <t>01/24/2020 -01/31/2020</t>
  </si>
  <si>
    <t>HECHT, TOBY T</t>
  </si>
  <si>
    <t>DR. HECHT IS INVITED TO SPEAK AT THE SITC-AACR, CANCER BIOLOGY UNDERLYING IMMUNOTHERAPY-INDUCED AUTOIMMUNITY WORKSHOP, BEING HELD IN HOUSTON, TX ON MARCH 4-6, 2020.  IN-KIND:  AIRFARE, LODGING (NO BREAKFAST) AND MEALS.  NO REGISTRATION.  DR. HECHT IS REQUESTING APPROVAL  OF ACTUAL SUBSISTENCE FOR SPONSOR IN KIND LODGING VALUED AT $239 WHICH IS 191% OF THE GOVERNMENT ALLOWANCE OF $125.  THE PERCENTAGE FALLS WITHIN THE 300% THRESHOLD BY THE FTR.  THE SPONSOR HAS NOTED THAT ALL OTHER NON FEDERAL PARTICIPANTS WILL BE PROVIDED WITH THE SAME ACCOMMODATIONS.</t>
  </si>
  <si>
    <t>MICROBIOLOGIST</t>
  </si>
  <si>
    <t>03/03/2020 -03/06/2020</t>
  </si>
  <si>
    <t>HEJTMANCIK, JAMES F</t>
  </si>
  <si>
    <t>DR. HEJTMANCIK WILL TRAVEL TO GUANGZHOU, CHINA TO MEET WITH COLLABORATORS AND TO SPEAK ABOUT HIS RESEARCH AT UNIVERSITY SEMINARS AT THE ZHONGSHAN OPHTHALMIC CENTER, SUN YAT-SEN UNIVERSITY, FROM 10/12 - 11/2/2019. AIRFARE, LODGING, AND MEALS WHILE IN GUANGZHOU WILL BE PROVIDED IN KIND BY THE ZHONGSHAN OPHTHALMIC CENTER.</t>
  </si>
  <si>
    <t>GUANGZHOU, , CHN</t>
  </si>
  <si>
    <t>SUN YAT SEN UNIVERSITY</t>
  </si>
  <si>
    <t>MEDICAL OFFICER (INT MED)</t>
  </si>
  <si>
    <t>10/11/2019 -11/02/2019</t>
  </si>
  <si>
    <t>DR. HEJTMANCIK WILL TRAVEL TO BOCA RATON, FL TO SPEAK AT THE PREDICTIVE HEALTH SEMINAR AT THE CHARLES E. SCHMIDT COLLEGE OF MEDICINE, FLORIDA ATLANTIC UNIVERSITY (FAU), ON 2/14/2020. HIS TALK IS ENTITLED "MUTATION IN THE INTRACELLULAR CHLORIDE CHANNEL CLCC1 ASSOCIATED WITH AUTOSOMAL RECESSIVE RETINITIS PIGMENTOSA." THERE IS NO REGISTRATION FEE FOR THE SEMINAR. FAU IS PROVIDING LODGING, AIR AND GROUND TRANSPORTATION IN KIND.</t>
  </si>
  <si>
    <t>BOCA RATON, FL, US</t>
  </si>
  <si>
    <t>FLORIDA ATLANTIC UNIVERSITY BO</t>
  </si>
  <si>
    <t xml:space="preserve">HELLER, THEO </t>
  </si>
  <si>
    <t>TRAVELER WILL ATTEND THE AMERICAN ASSOCIATION FOR THE STUDY OF LIVER DISEASES (AASLD) - THE LIVER MEETING 2019; NOVEMBER 8TH-12TH IN BOSTON, MA.  THE TRAVELER WILL ATTEND VARIOUS WORKSHOPS ON RAPID SCIENTIFIC ADVANCES IN THE FIELD OF HEPATOLOGY.  CONFERENCE REGISTRATION IS PROVIDED IN KIND FOR DR. HELLER BECAUSE HE IS A FACULTY MEMBER. ETHICS APPROVAL HAS BEEN UPLOADED. OMEGA WAS USED TO BOOK AIRFARE BUT NOT LODGING.  LODGING WAS BOOKED THROUGH THE CONFERENCE ORGANIZERS. AN AEA APPROVAL IS REQUIRED BECAUSE LODGING IS $329.00 WHICH IS 108% ABOVE THE GOVERNMENT LODGING RATE. THIS PERCENTAGE FALLS WITHIN 300% THRESHOLD ALLOWED BY THE FTR. TRAVELER WAS SENT INFORMATION TO REQUEST TAX EXEMPTION FOR LODGING AND PROVIDED A COPY OF THE NIH MARYLAND TAX EXEMPT CERTIFICATE WHICH SHOWS WE ARE A GOVERNMENT AGENCY AND OUR EXEMPTION DOESN'T EXPIRE.</t>
  </si>
  <si>
    <t>11/07/2019 -11/13/2019</t>
  </si>
  <si>
    <t>DR. THEO HELLER IS INVITED AND APPROVED TO PRESENT AT THE CEDARS SINAI MEDICAL CENTER DIVISION OF DIGESTIVE AND LIVER DISEASES GRAND ROUNDS AND MEDICINE GRAND ROUNDS JANUARY 16-17, 2020 IN LOS ANGELES, CA. DR. HELLER WILL BE PRESENTING ON HEPATITIS D TO FACULTY, FELLOWS, AND RESIDENTS OF THE MEDICINE AND GASTROENTEROLOGY DEPARTMENTS. PER THE INVITATION LETTER FROM DR. MAZEN NOUREDDIN, THE SPONSOR WILL PROVIDE THREE NIGHT'S LODGING AT THE SOFITEL, MEALS, AND ROUNDTRIP AIRFARE. DR. HELLER WILL BE PROVIDED LODGING IN-KIND WEDNESDAY, JANUARY 15 THROUGH SUNDAY, JANUARY 19. DUE TO RELIGIOUS BELIEFS DR. HELLER IS UNABLE TO TRAVEL ON SATURDAY JAN 18TH.  THE SPONSOR IS COVERING HIS TRAVEL BACK ON THE 19TH. LODGING AND AIRFARE BOOKED BY CEDARS SINAI. AVERAGE COST OF HOTEL IN-KIND. LODGING IN-KIND VALUED AT AN AVERAGE 377.00 USD, WHICH IS 208 PERCENT OVER GOVERNMENT ALLOWANCE OF 181 USD. THE PERCENTAGE FALLS WITHIN THE 300 PERCENT THRESHOLD ALLOWED BY THE FTR. ROUNDTRIP FLIGHTS CONFIRMED FROM BWI TO LAX. TRAVELER WILL BE RESPONSIBLE FOR GROUND TRANSPORTATION. NO HONORARIUM WILL BE GIVEN.</t>
  </si>
  <si>
    <t>CEDARS SINAI MEDICAL CENTER</t>
  </si>
  <si>
    <t>01/15/2020 -01/19/2020</t>
  </si>
  <si>
    <t>HENDERSON, MARIANNE K</t>
  </si>
  <si>
    <t>CELL NUMBER: HENDERSMK@GMAIL.COM CELL PHONE: 301-775-0626 HT401 HIGH THREAT SECURITY OVERSEAS SEMINAR COMPLETED OCT, 28, 2015 ATTENDING THE EUROPE BIOBANK WEEK OCTOBER 7-11, 2019. TRAVELER WILL GIVE A PRESENTATION ENTITLED "THE PROMISE, CHALLENGES AND CONTRIBUTIONS OF US POPULATION-BASED RESEARCH AND BIOBANKING". - CTPS APPROVED. ?¿¿THE AIRPORT WITH THE LOWEST COSTING CITY PAIR FARE HAS BEEN SELECTED?¿¿. THERE ARE NO AVAILABLE FLIGHTS FROM THE OTHER LOCATIONS.</t>
  </si>
  <si>
    <t>INTERNATIONAL SOCIETY FOR BIOL</t>
  </si>
  <si>
    <t>RESEARCH PROJECT OFFICER</t>
  </si>
  <si>
    <t>10/05/2019 -10/12/2019</t>
  </si>
  <si>
    <t xml:space="preserve">HENDRIKS, SASKIA </t>
  </si>
  <si>
    <t>DR. HENDRIKS IS AN INVITED SPEAKER AT THE KLEM SCIENCE MEETING IN AMSTERDAM AND SHE WILL BE GIVING A TALK ON THE ETHICS OF GERMLINE GENOME EDITING, THE ROLE OF THE PUBLIC IN GOVERNANCE DECISIONS ON GERMLINE EDITING, AND THE RESULTS OF A PUBLIC OPINION STUDY SHE CONDUCTED IN THE NETHERLANDS THAT IS CURRENTLY UNDER REVIEW. HER CONTACT INFORMATION IS SASKIA.HENDRIKS@NIH.GOV, 202-718-1669</t>
  </si>
  <si>
    <t>DUTCH SOCIETY FOR CLINICAL EMB</t>
  </si>
  <si>
    <t>01/13/2020 -01/19/2020</t>
  </si>
  <si>
    <t>HESKE, CHRISTINE M</t>
  </si>
  <si>
    <t>DR. HESKE WILL PRESENT ON TARGETING METABOLISM IN RHABDOMYOSARCOMA AND TAKE PART IN PANEL DISCUSSIONS AND QUESTION AND ANSWER SESSIONS AT TEXAS CHILDREN¿S CANCER CENTER¿S PEDIATRIC SOFT TISSUE SARCOMA CONFERENCE BEING HELD IN HOUSTON, TX ON FEBRUARY 6-7, 2020. IN-KIND: AIRFARE, LODGING, MEALS (BLD 2/6; BL 2/7), AND GROUND TRANSPORTATION IN TX.   NO REGISTRATION.  DR. HESKE IS REQUESTING APPROVAL OF ACTUAL SUBSISTENCE FOR SPONSOR IN-KIND LODGING VALUED AT $189 WHICH IS 151% OF THE GOVERNMENT ALLOWANCE OF $125. THIS PERCENTAGE FALLS WITHIN THE 300% THRESHOLD ALLOWED BY THE FTR. THE SPONSOR HAS NOTED THAT ALL OTHER NON-FEDERAL PARTICIPANTS WILL BE PROVIDED WITH THE SAME ACCOMMODATIONS.</t>
  </si>
  <si>
    <t>TEXAS CHILDRENS HOSPITAL</t>
  </si>
  <si>
    <t>02/05/2020 -02/07/2020</t>
  </si>
  <si>
    <t>HEWITT, STEPHEN M</t>
  </si>
  <si>
    <t>DR. HEWITT WILL PRESENT ?¿¿PATHOLOGY IN THE DIGITAL WORLD?¿¿ AT INDIANA UNIVERSITY?¿¿S DEPARTMENT OF PATHOLOGY GRAND ROUNDS IN INDIANAPOLIS, IN ON NOVEMBER 21, 2019. IN-KIND: AIRFARE, LODGING (NO BREAKFAST), GROUND TRANSPORTATION IN INDIANAPOLIS, AND DINNER ON 11/20.
DR. HEWITT IS REQUESTING APPROVAL OF ACTUAL SUBSISTENCE FOR SPONSOR IN-KIND LODGING VALUED AT $204 WHICH IS 159% OF THE GOVERNMENT ALLOWANCE OF $128.  THIS PERCENTAGE FALLS WITHIN THE 300% THRESHOLD ALLOWED BY THE FTR.  THE SPONSOR HAS NOTED THAT ALL OTHER NON-FEDERAL PARTICIPANTS WILL BE PROVIDED WITH THE SAME ACCOMMODATIONS.</t>
  </si>
  <si>
    <t>CLINICAL INVESTIGAT</t>
  </si>
  <si>
    <t>HEYMANN, JACOBUS B</t>
  </si>
  <si>
    <t>TO ATTEND THE WWPDB SINGLE-PARTICLE EM DATA-MANAGEMENT WORKSHOP ON JAN 23-24, 2020 AT THE EMBL-EBI, WELLCOME GENOME CAMPUS, HINXTON CAMBRIDGE CB10 1SD, UK.</t>
  </si>
  <si>
    <t>EMBL EUROPEAN BIOINFORMATICS I</t>
  </si>
  <si>
    <t>01/20/2020 -01/25/2020</t>
  </si>
  <si>
    <t>HIBBELN, JOSEPH R</t>
  </si>
  <si>
    <t>CAPT JOSEPH HIBBELN HAS BEEN INVITED TO GIVE A TALK AT EMORY UNIVERSITY SCHOOL OF MEDICINE, DEPARTMENT OF PSYCHIATRY AND DERMATOLOGY ON NOVEMBER 13, 2019 TO MEDICAL STUDENTS AND FACULTY AS WELL AS EMORY UNIVERSITY CONTINUING EDUCATION OLLI STUDENS AND FACULTY ON ANTI-INFLAMMATORY DIET AS IT RELATES TO BRAIN HEALTH EMPHASING NEUROCOGNITIVE AND MOOD DISORDERS (INCLUDING ADHD, DEPRESSION, ALZHEIMER?¿¿S AND PARKINSON?¿¿S DISEASE).  NIH APPROVED.    LUNCH AND DINNER WILL BE PROVIDED.</t>
  </si>
  <si>
    <t>CLARK CONSULTING AND COACHING</t>
  </si>
  <si>
    <t>11/13/2019 -11/13/2019</t>
  </si>
  <si>
    <t>HICKMAN, HEATHER D</t>
  </si>
  <si>
    <t>AMENDMENT IS REQUIRED TO CHANGE BILLING MECHANISM FOR THE AIRFARE. THE AIRFARE WAS ORIGINALLY CLASSIFIED AS DIRECT BILL CBA BUT IT SHOULD BE SPONSORED CBA AS KEYSTONE WILL BE COVERING THE COST OF THE AIRFARE. 
DR. HICKMAN HAS BEEN INVITED TO THE KEYSTONE SYMPOSIA, T CELL MEMORY JOINT WITH B CELL RENAISSANCE: EPIGENETICS, REGULATION AND IMMUNOTHERAPY, BEING HELD AT THE FAIRMONT BANFF SPRINGS IN ALBERTA, CANADA FROM MARCH 1-5, 2020 SHE WILL PRESENT ON: "ANTIVIRAL T CELL BIOLOGY IN LYMPHOID AND PERIPHERAL TISSUES." NIH HAS CREATED A BLANKET WAIVER FOR KEYSTONE SYMPOSIUM (ATTACHED). AS A FEDERAL EMPLOYEE, SHE IS TRAVELING TO PARTICIPATE IN THIS MEETING AS PART OF HER OFFICIAL DUTIES AS A SCIENTIST. THEY WILL DRAW FROM THE KEYSTONE SYMPOSIUM OPERATING FUND, WHICH IS GENERATED FROM REGISTRATION FEES, IN ORDER TO REIMBURSE NIAID/NIH FOR HER TRAVEL, GROUND TRANSPORTATION AND LODGING EXPENSES. NO FEDERAL FUNDS WILL BE USED. REIMBURSE TO NIAID/NIH DIRECTLY UP TO $1821 TO HELP SUBSIDIZE THE TRAVEL COSTS. TRAVELER BOOKED THE CONFERENCE HOTEL TO MINIMIZE COSTS TO THE GOVERNMENT, AND PER NIH BLANKET WAVIER FOR KEYSTONE THEY WILL REIMBURSE NIAID/NIH FOR LODGING COSTS WITH RECEIPTS. DR. HICKMAN WILL HAVE ACCESS TO BOTH HER CELL PHONE AND EMAIL, 240-351-9661 AND HHICKMAN2104@GMAIL.COM. TRAVELER AND THIS CONFERENCE HAVE BOTH BEEN APPROVED VIA THE NTPS SITE. TRAVELER WILL ALSO USE PERSONAL PASSPORT PER FIC. A COPY OF HER HTSOS INCLUDED. REGISTRATION FEE IS WAIVED FOR SPEAKERS AND INCLUDE SOME MEALS. THE REGISTRATION FEE INCLUDES: ABSTRACT SUBMISSION (IF APPLICABLE), SECURE MOBILE APP, ADMISSION TO ALL SCIENTIFIC SESSIONS, BREAKFAST BUFFET, MORNING AND EVENING COFFEE BREAKS, AND LIGHT REFRESHMENTS DURING POSTER SESSIONS. PLEASE NOTE CONFERENCE IS NOT LISTED UNDER THE CONFERENCE LIST, THEREFORE FOREIGN FOR TRIP PURPOSE WAS CHOSEN.</t>
  </si>
  <si>
    <t>HICKSTEIN, DENNIS D</t>
  </si>
  <si>
    <t>DR. HICKSTEIN IS INVITED TO SPEAK AT THE RUNX1 ASPEN 2019 3RD ANNUAL SCIENTIFIC CONFERENCE BEING HELD IN ASPEN, CO ON OCTOBER 2-4, 2019.  IN-KIND:  AIRFARE, 2 NIGHTS LODGING (NO BREAKFAST), AND MEALS.  NO REGISTRATION,  DR. HICKSTEIN IS REQUESTING APPROVAL OF ACTUAL EXPENSE ALLOWANCE FOR LODGING VALUED AT $249 WHICH IS 135% ABOVE THE GOVERNMENT ALLOWANCE OF $185. THIS PERCENTAGE FALLS WITHIN THE 300% THRESHOLD ALLOWED BY THE FTR.THE SPONSOR HAS NOTED THAT ALL OTHER NON-FEDERAL PARTICIPANTS WILL BE PROVIDED WITH THE SAME ACCOMMODATIONS.  AN APPROVED AEA MEMO HAS BEEN INCLUDED FOR LODGING COSTS ON 10/4.</t>
  </si>
  <si>
    <t xml:space="preserve">HIKOSAKA, OKIHIDE </t>
  </si>
  <si>
    <t>DR. HIKOSAKA IS INVITED TO GIVE A TALK AT THE AT BAYLOR COLLEGE OF MEDICINE, NEUROSCIENCE DEPARTMENT'S SEMINAR SERIES EVENT IN HOUSTON, TX ON DECEMBER 13TH, 2019. DR. HIKOSAKA WILL ALSO BE MEETING THE NEUROSCIENCE STUDENTS. SPONSOR, NEUROSCIENCE DEPARTMENT AT BAYLOR COLLEGE OF MEDICINE, WILL COVER AIRFARE, TWO NIGHTS OF LODGING, MEALS AND GROUND TRANSPORTATION IN HOUSTON , TX IN KIND. NO US FUNDS WILL BE USED FOR THIS TRIP. NO HONORARIUM WILL BE PROVIDED TO THE SPEAKER.
DR. HIKOSAKA IS REQUESTING APPROVAL OF ACTUAL SUBSISTENCE FOR SPONSOR IN-KIND LODGING VALUED AT $190 WHICH IS 152% OF THE GOVERNMENT ALLOWANCE OF $125.THIS PERCENTAGE FALLS WITHIN THE 300% THRESHOLD ALLOWED BY THE FTR. THE SPONSOR HAS NOTED THAT ALL OTHER NON-FEDERAL PARTICIPANTS WILL BE PROVIDED WITH THE SAME ACCOMMODATIONS.</t>
  </si>
  <si>
    <t>HILL, NATASHA T</t>
  </si>
  <si>
    <t>DR. HILL WILL BE PRESENTING ON ?¿¿A NOVEL COMBINATION OF DISULFIRAM, COPPER, AND ETOPOSIDE IS HIGHLY EFFECTIVE IN KILLING MERKEL CELL CARCINOMA?¿¿ IN TAMPA, FL ON 9/21/19 - 9/22/19.</t>
  </si>
  <si>
    <t>HINNEBUSCH, ALAN G</t>
  </si>
  <si>
    <t>10/23/19 - 10/26/19; COLD SPRING HARBOR, NY:  TO PRESENT A TALK ENTITLED "YEAST DED1 P 1 ROMOTES 48S TRANSLATION PRE-INITIATION COMPLEX ASSEMBLY IN AN MRNA-SPECIFIC AND EIF4F-DEPENDENT MANNER" AT THE YEAST RESEARCH: ORIGINS, INSIGHTS, BREAKTHROUGHS MEETING TO BE HELD AT THE COLD SPRING HARBOR LABORATORY. 
TRAVEL RESERVATIONS BOOKED VIA OMEGA WORLD TRAVEL (OWT).  OWT NOT USED TO BOOK LODGING RESERVATIONS - LODGING ACCOMMODATIONS INCLUDED IN REGISTRATION FEE. 
THE SPONSORING ORGANIZATION - COLD SPRING HARBOR LABORATORY - WILL PROVIDE IN-KIND PAYMENT FOR THE REGISTRATION FEE ($1,220) INCLUSIVE OF LODGING AND MEALS.</t>
  </si>
  <si>
    <t>COLD SPRING HARBOR, NY, US</t>
  </si>
  <si>
    <t>COLD SPRING HARBOR LABORATORY</t>
  </si>
  <si>
    <t>RESEARCH MICROBIOLOGIST</t>
  </si>
  <si>
    <t>12/11/19 - 12/13/19; ATLANTA, GA: TO MEET, COLLABORATE AND PRESENT A SEMINAR ENTITLED, "CONSERVED MRNA-GRANULE COMPONENT SCD6 TARGETS DHH1 TO REPRESS TRANSLATION INITIATION AND ACTIVATES DCP2-MEDIATED MRNA DECAY IN VIVO " AT THE DEPARTMENT OF BIOCHEMISTRY, EMORY UNIVERSITY SCHOOL OF MEDICINE ON DECEMBER 12, 2019. 
AIRLINE AND LODGING RESERVATIONS MADE VIA SPONSORING ORGANIZATION (EMORY UNIVERSITY). 
THE SPONSORING ORGANIZATION - EMORY UNIVERSITY - WILL PROVIDE IN-KIND PAYMENT FOR THE FOLLOWING EXPENSES: AIRFARE - $282.53, 2-NIGHTS LODGING (PLUS TAX) - $390.48, MEALS (LUNCH/DINNER ON 12/12/19) - $45.00, GROUND TRANSPORTATION - $95.56. 
DR. HINNEBUSCH IS REQUESTING APPROVAL OF ACTUAL SUBSISTENCE FOR SPONSOR IN-KIND LODGING VALUED AT $164 WHICH IS 105% OF THE GOVERNMENT ALLOWANCE OF $157. THIS PERCENTAGE FALLS WITHIN THE 300% THRESHOLD ALLOWED BY THE FTR.</t>
  </si>
  <si>
    <t>HINRICHS, CHRISTIAN S</t>
  </si>
  <si>
    <t>DR. HINRICHS IS INVITED TO SPEAK AT THE HEAD AND NECK CANCER SYMPOSIUM BEING HELD IN BOSTON, MA ON OCTOBER 10-11, 2019.  IN-KIND:  AIRFARE, LODGING (NO BREAKFAST), DINNER ON 10/10, AND REGISTRATION (INCLUDES B/L ON 10/11).  DR. CHRISTIAN HINRICHS IS REQUESTING APPROVAL OF ACTUAL SUBSISTENCE FOR SPONSOR IN-KIND LODGING VALUED AT 
$359 WHICH IS 132% OF THE GOVERNMENT ALLOWANCE OF $273.  THIS PERCENTAGE FALLS WITHIN THE 300% THRESHOLD ALLOWED BY THE FTR.  THE SPONSOR HAS NOTED THAT ALL OTHER NON-FEDERAL PARTICIPANTS WILL BE PROVIDED WITH THE SAME ACCOMMODATIONS.</t>
  </si>
  <si>
    <t>10/10/2019 -10/11/2019</t>
  </si>
  <si>
    <t>DR. HINRICHS IS INVITED TO SPEAK AT THE 2020 MULTIDISCIPLINARY HEAD AND NECK CANCERS SYMPOSIUM BEING HELD IN SCOTTSDALE, AZ ON FEBRUARY 29, 2020. IN-KIND: AIRFARE, LODGING (NO BREAKFAST), REGISTRATION (INCLUDES BREAKFAST 2/29).
DR. HINRICHS IS REQUESTING APPROVAL OF ACTUAL SUBSISTENCE FOR SPONSOR IN-KIND LODGING VALUED AT $329 WHICH IS 225% OF THE GOVERNMENT ALLOWANCE OF $146.  THIS PERCENTAGE FALLS WITHIN THE 300% THRESHOLD ALLOWED BY THE FTR. THE SPONSOR HAS NOTED THAT ALL OTHER NON-FEDERAL PARTICIPANTS WILL BE PROVIDED WITH THE SAME ACCOMMODATIONS.</t>
  </si>
  <si>
    <t>AMERICAN SOCIETY FOR RADIATION</t>
  </si>
  <si>
    <t>02/28/2020 -02/29/2020</t>
  </si>
  <si>
    <t>HIRSCH, VANESSA M</t>
  </si>
  <si>
    <t>THIS IS SPONSORED-FOREIGN TRAVEL.  NTPS ATTENDANCE REQUEST APPROVED.  ODA APPROVAL RECEIVED AND UPLOADED.  GOVERNMENT FURNISHED EQUIPMENT REQUEST APPROVAL RECEIVED AND UPLOADED.  HIGH RISK THREAT OVERSEAS SECURITY TRAINING CERTIFICATE OF COMPLETION UPLOADED.  SUPERVISOR APPROVAL UPLOADED.  AIRPORT COST COMPARISON NOT APPLICABLE, AS THIS IS SPONSORED TRAVEL.  TRAVELER WILL ATTEND AND PARTICIPATE IN THE SECOND INTERNATIONAL SYMPOSIUM ON INFECTIOLOGY AND APPLICATION (ISIA), WHICH WILL BE HELD IN SHANGHAI MEDICAL COLLEGE OF FUDAN UNIVERSITY, SHANGHAI, CHINA, DURING OCTOBER 21-23, 2019.  SHE WILL ALSO GIVE A TALK ON SIV INFECTED RHESUS MACAQUE AS AN AIDS MODEL AND DISCUSS SCIENTIFIC COLLABORATIONS ON OCTOBER 24-25, 2019.  ON OCTOBER 26, TRAVELER WILL MEET WITH SPONSOR ABOUT FUTURE COLLABORATION IN FUDAN UNIVERSITY.  THE SPONSOR WILL PROVIDE TWO ADDITIONAL NIGHTS LODGING FOR OCTOBER 20 AND OCTOBER 26, 2019.  THE EASTERN CHINA CENTER FOR PATHOGEN DISCOVERY AND RESEARCH, SHANGHAI PUBLIC HEALTH CLINICAL CENTER, FUDAN UNIVERSITY, SHANGHAI, CHINA AGREES TO PROVIDE THE FOLLOWING GOODS OR SERVICES IN-KIND TO THE NATIONAL INSTITUTES OF HEALTH FOR THE TRAVELER?¿¿S PARTICIPATION:  ECONOMY AIRFARE $4108, LODGING $735, MEALS $400.   ACCOMMODATIONS (TRANSPORTATION, LODGING, AND MEALS) PROVIDED ARE COMPARABLE IN VALUE TO THAT OFFERED OR PROVIDED TO OTHER INVITED SCIENTISTS.  NOTE:  NO U.S. FEDERAL FUNDS WILL BE USED BY THE SPONSOR TO PROVIDE FOR OR REIMBURSE TRAVEL EXPENSES AND THAT NO HONORARIUM MAY BE ACCEPTED BY THE EMPLOYEE.  TRAVELER WILL USE POV ROUND TRIP FROM RESIDENCE TO IAD AND USE ECONOMY PARKING AT AIRPORT.  $200 HAS BEEN ADDED TO TRAVEL AUTHORIZATION FOR GROUND TRANSPORTATION IN SHANGHAI, AND $300 HAS BEEN ADDED FOR ANY COVERED EMERGENCY EXPENSES WHILE IN SHANGHAI.</t>
  </si>
  <si>
    <t>10/19/2019 -10/27/2019</t>
  </si>
  <si>
    <t>THIS IS SPONSORED DOMESTIC TRAVEL.  NTPS APPROVED AND UPLOADED.  SUPERVISOR APPROVED AND UPLOADED.  ODA APPROVAL UPLOADED.  AIRPORT COST COMPARISON NOT APPLICABLE.  THE TRAVELER HAS BEEN INVITED TO PARTICIPATE IN THE CENTER FOR RETROVIRAL RESEARCH SEMINAR SERIES TO BE HELD IN COLUMBUS, OHIO, AT THE OHIO STATE UNIVERSITY COLLEGE OF VETERINARY MEDICINE ON NOVEMBER 20-21, 2019.  THE PURPOSE OF THE TRIP TO OHIO STATE UNIVERSITY IS TO PRESENT HER RESEARCH STUDIES ON SIV-INFECTION TO THE FACULTY, POSTDOCTORAL FELLOWS, AND GRADUATE STUDENTS.  SHE WILL MEET WITH FACULTY FOR DINNER ON NOVEMBER 20, AND ON NOVEMBER 21, THE TRAVELER WILL GIVE A SEMINAR ENTITLED, ¿INSIGHTS FROM SIV MODELS FOR HIV NEUROAIDS.¿  
IN COMPLIANCE WITH FEDERAL REGULATION, NO HONORARIUM WILL BE PROVIDED, AND NO FEDERAL FUNDS ARE BEING USED FOR THE PAYMENT OF TRAVEL EXPENSES. TRAVEL EXPENSES ARE DERIVED FROM COLLEGE DEVELOPMENT FUND FOR THE CENTER FOR RETROVIRUS RESEARCH.  SPONSOR AGREES TO PROVIDE IN-KIND VALUE FOR AIRFARE, LODGING, AND MEALS.
NOTE:  SPONSOR PROVIDING IN-KIND LODGING VALUED AT $155.00, WHICH IS 127.04% OF THE GOVERNMENT LODGING ALLOWANCE OF $122.00. THE SPONSOR HAS CONFIRMED THAT ALL OTHER FEDERAL OR NON-FEDERAL PARTICIPANTS WILL BE PROVIDED WITH THE SAME OR SIMILAR ACCOMMODATION.</t>
  </si>
  <si>
    <t>OHIO STATE UNIVERSITY HEALTH S</t>
  </si>
  <si>
    <t xml:space="preserve">HOA, MICHAEL </t>
  </si>
  <si>
    <t>DR. HOA WILL PRESENT HIS RESEARCH AT THE OTONOMY SEMINAR SERIES ON MARCH 4, 2020 IN SAN DIEGO, CA.</t>
  </si>
  <si>
    <t>OTONOMY</t>
  </si>
  <si>
    <t>HOGG, JOHN R</t>
  </si>
  <si>
    <t>SCIENTIFIC MEETINGS WITH A SPECIFIC INVESTIGATOR OR TEAM REGARDING A SPECIFIC AREA OF SCIENTIFIC INQUIRY, OR PUBLIC HEATH NEED: DR. JOHN HOGG WILL MEET WITH DR. MOJGAN NAHHAVI AT THE NORTHWESTERN UNIVERSITY IN CHICAGO, IL, ON OCTOBER 8, 2019 AND PRESENT A LECTURE TITLED ?¿¿ZFR COORDINATES CROSS-TALK BETWEEN RNA PROCESSING AND TRANSCRIPTION IN INNATE IMMUNITY?¿¿. NORTHWESTERN UNIVERSITY WILL SPONSOR AIRFARE, LODGING AND BREAKFAST ON OCTOBER 8.</t>
  </si>
  <si>
    <t>10/07/2019 -10/08/2019</t>
  </si>
  <si>
    <t>THIS TRAVEL IS NOT A CONFERENCE BECAUSE IT MEETS THE FOLLOWING MISSION EXEMPTION: D) SCIENTIFIC MEETINGS WITH A SPECIFIC INVESTIGATOR OR TEAM REGARDING A SPECIFIC AREA OF SCIENTIFIC INQUIRY, OR PUBLIC HEALTH NEED: DR. HOGG WILL MEET WITH DR. BHALCHANDRA RAO AT ARRAKIS THERAPEUTICS IN WALTHAM, MA ON FEBRUARY 7, 2020 AND PRESENT A LECTURE TITLED ¿ZFR COORDINATES CROSS-TALK BETWEEN RNA PROCESSING AND TRANSCRIPTION IN INNATE IMMUNITY¿. ARRAKIS WILL SPONSOR AIRFARE AND LODGING. ***AN AGENDA IS NOT AVAILABLE FOR THIS MEETING.</t>
  </si>
  <si>
    <t>WALTHAM, MA, US</t>
  </si>
  <si>
    <t>ARRAKIS THERAPEUTICS</t>
  </si>
  <si>
    <t>HOLLAND, STEVEN M</t>
  </si>
  <si>
    <t>TO ATTEND THE SHIN-ETSU LOCAL MEETING OF THE JAPANESE SOCIETY OF INTERNAL MEDICINE ON OCTOBER 10-14, 2019. SPONSOR COVERING AIRFARE AND HOTEL IN KIND. TRAVELER WILL BE STAYING AT TWO HOTELS. ON OCTOBER 11 2019 HE WILL BE STAYING AT HOTEL NIKKO IN NIIGATA, AND ON OCTOBER 12-13 HE WILL BE STAYING AT TABINO HOTEL SADO. HIGH TREAT SECURITY TRAINING COMPLETED.</t>
  </si>
  <si>
    <t>NIIGATA, , JPN</t>
  </si>
  <si>
    <t>JAPANESE SOCIETY OF INTERNAL M</t>
  </si>
  <si>
    <t>10/10/2019 -10/14/2019</t>
  </si>
  <si>
    <t>TO SERVE AS A FACULTY MEMBER FOR THE 2019 CIS SCHOOL IN PRIMARY IMMUNODEFICIENCY DISEASES (PID) BEING HELD AT THE SONESTA IN FORT LAUDERDALE, FLORIDA ON OCTOBER 24-27 2019. SPONSOR WILL COVER AIRFARE, LODGING, MEALS AND TRANSPORTATION TO AND FROM AIRPORT.</t>
  </si>
  <si>
    <t>FORT LAUDERDALE, FL, US</t>
  </si>
  <si>
    <t>CLINICAL IMMUNOLOGY SOCIETY MI</t>
  </si>
  <si>
    <t>10/24/2019 -10/27/2019</t>
  </si>
  <si>
    <t>TO ATTEND THE 4TH INTERNATIONAL PRIMARY IMMUNODEFICIENCIES CONGRESS (IPIC) 2019 BEING HELD IN MADRID, SPAIN ON NOVEMBER 7-9, 2019. SPONSOR WILL PROVIDE IN KIND ROUNDTRIP AIRFARE AND LODGING AND 1 LUNCH. AIRPORT COST COMPARISON NOT APPLICABLE AS THIS IS A SPONSORED TRAVEL. HIGH RISK TREAT OVERSEAS SECURITY TRAINING CERTIFICATE UPLOADED. NTPS APPROVED</t>
  </si>
  <si>
    <t>MADRID, , ESP</t>
  </si>
  <si>
    <t>INTERNATIONAL PATIENT ORGANISA</t>
  </si>
  <si>
    <t>TO PARTICIPATE AS A GUEST SPEAKER AT THE 15TH ANNUAL SYMPOSIUM ON PRIMARY IMMUNODEFICIENCY IN NEWPORT BEACH, CA ON NOVEMBER 14-16, 2019. THE MAIN THEME WILL BE ON ADVANCES IN MOLECULAR DIAGNOSIS AND TREATMENT. AIRPORT COST COMPARISON NOT APPLICABLE AS THIS IS A SPONSORED TRAVEL. THE SPONSOR WILL PROVIDE IN-KIND ROUNDTRIP ECONOMY AIRFARE, LODGING FOR 1 NIGHT AND BREAKFAST, LUNCH AND DINNER ON NOV 15, 2019.</t>
  </si>
  <si>
    <t>FOUNDATION FOR PRIMARY IMMUNOD</t>
  </si>
  <si>
    <t>TO GIVE A LECTURE ENTITLED "AN UPDATE ON NTM INFECTIONS IN CHILDREN" AT THE 2019 HOT TOPICS IN INFECTION AND IMMUNITY IN CHILDREN- THE PERTH COURSE (IIC PERTH) BEING HELD ON DECEMBER 5-6, 2019 IN PERTH, AUSTRALIA. NTPS APPROVED. AIRPORT COST COMPARISON NOT APPLICABLE AS THIS IS A SPONSORED TRAVEL. HIGH RISK THREAT OVERSEAS SECURITY TRAINING CERTIFICATE UPLOADED. THE SPONSOR WILL PROVIDE IN-KIND ROUNDTRIP ECONOMY AIRFARE, LODGING FOR 3 NIGHTS AND GROUND TRANSPORTATION FROM AIRPORT TO HOTEL.</t>
  </si>
  <si>
    <t>PERTH, , AUS</t>
  </si>
  <si>
    <t>TELETHON KIDS INSTITUTE PERTH</t>
  </si>
  <si>
    <t>DR. HOLLAND WILL BE TRAVELING TO RML ON JANUARY 13-15, 2019 FOR SITE VISIT. HE WILL THEN TRAVELER TO TUCSON, AZ ON JANUARY 16, 2019 TO ATTEND THE ANNUAL COCCI U01 MEETING. HE WILL THEN TRAVEL TO PHOENIX, AZ ON JANUARY 17-18, 2019 TO ATTEND THE MAYOR GRAND ROUNDS AND THE MAYO CLINIC 5TH ANNUAL UPDATE ON INFECTIOUS DISEASES FOR PRIMARY CARE AND HOSPITAL MEDICINE COURSE. HOLLAND WILL SHARE THE RENTAL CAR WITH OTHER COLLEAGUES ATTENDING THE RML TRAINING. A CAR RENTAL IS ALSO NEEDED ON JANUARY 17, 2020 FROM ALBUQUERQUE TO SANTA FE, NM DUE TO FLIGHT TIME AVAILABILITY. NON CONTRACT CARRIER SELECTED DUE TO AVAILABILITY OF FLIGHTS. CONTRACT FLIGHTS NOT AVAILABLE IN TIME TO ACCOMPLISH THE PURPOSE OF THE TRAVEL. AIRPORT COST COMPARISON AND AEA INCLUDED. HOTEL IN PHOENIX, AZ WILL BE COVERED BY SPONSOR.</t>
  </si>
  <si>
    <t>HAMILTON, MT, US</t>
  </si>
  <si>
    <t>MAYO CLINIC SCOTTSDALE AZ</t>
  </si>
  <si>
    <t>TRAVELER WILL BE PARTICIPATING IN THE 1ST IAPIDS ADVANCED PID SCHOOL 2020 FROM JANUARY 29, 2020 -FEBRUARY 03, 2020 AT LISBON PORTUGAL. NTPS APPROVED. HIGH RISK THREAT OVERSEAS SECURITY TRAINING CERTIFICATE UPLOADED. THE SPONSOR WILL PROVIDE IN-KIND ROUNDTRIP ECONOMY AIRFARE, LODGING FOR 3 NIGHTS AND SOME MEALS. THIS TRAVEL PACKAGE IS BEING SUBMITTED LATE DUE TO SPONSOR PROVIDING DOCUMENTS LATE. NO HOTEL CONFIRMATION WAS PROVIDED SO I AM SUBMITTING EMAIL EXCHANGE BETWEEN SPONSOR FOR HOTEL INFORMATION.</t>
  </si>
  <si>
    <t>01/29/2020 -02/02/2020</t>
  </si>
  <si>
    <t>TRAVELING TO COLUMBIA, MO ON FEBRUARY 12-13, 2020 TO ATTEND THE MEDICAL GRAND ROUNDS AT THE UNIVERSITY OF MISSOURI SCHOOL OF MEDICINE. DR. HOLLAND WILL BE SPEAKING ON THE GENETICS OF IMMUNE DEFICIENCY AND INFECTION SUSCEPTIBILITY. THE SPONSOR WILL PROVIDE IN KIND ROUND TRIP ECONOMY AIRFARE, LODGING FOR ONE NIGHT AT THE BROADWAY HOTEL, GROUND TRANSPORTATION FROM HOTEL TO AIRPORT AND BREAKFAST AND LUNCH DURING EVENT. TRAVEL LATE DUE SPONSOR BOOKING HOTEL AND FLIGHT LATE.</t>
  </si>
  <si>
    <t>02/12/2020 -02/13/2020</t>
  </si>
  <si>
    <t>TRAVELING TO ORLANDO, FL ON FEBRUARY 20, 2020 TO GIVE A SPEECH ENTITLED "HOW TO FIX A BROKEN NADPH OXIDASE: TOOLS, DONORS, QUESTIONS" AT THE 2020 TCT MEETINGS OF THE ASTCT AND CIBMTR. NTPS APPROVED. SPONSOR WILL COVER REGISTRATION FEE AND BREAKFAST AND LUNCH. NO HOTEL NEEDED AS TRAVELER WILL BE FLYING BACK ON THE SAME DAY. THIS TRAVEL IS LATE DUE TO LAST MINUTE CHANGES.</t>
  </si>
  <si>
    <t>AMERICAN SOCIETY FOR TRANSPLAN</t>
  </si>
  <si>
    <t>02/20/2020 -02/20/2020</t>
  </si>
  <si>
    <t>TRAVELER WILL BE ATTENDING THE 2020 INFECTIOUS DISEASE CONSORTIUM SYMPOSIUM TAKING PLACE IN COLUMBUS, OH ON MARCH 12, 2020. THE SPONSOR WILL PROVIDE IN KIND ROUNDTRIP ECONOMY AIRFARE, LODGING FOR 1 NIGHT AND GROUND TRANSPORTATION TO AND FROM AIRPORT AND HOTEL. LATE JUSTIFICATION: TA LATE DUE TO SPONSOR SENDING HOTEL CONFIRMATION LATE. ODA RECEIVED CLEARANCE BUT STILL WAITING ON UPDATED ODA DOCUMENT FROM ETHICS. WILL UPLOAD ONCE RECEIVED.</t>
  </si>
  <si>
    <t>03/11/2020 -03/12/2020</t>
  </si>
  <si>
    <t xml:space="preserve">HOLMES, ANDREW </t>
  </si>
  <si>
    <t>DR. HOLMES WILL TRAVEL TO HOUSTON ON NOVEMBER 1 TO MEET WITH NICHOLAS JUSTICE AT THE UNIVERSITY OF TEXAS BEFORE TRAVELING TO CHILE FOR THE XV ANNUAL MEETING SOCIEDAD CHILENA DE NEUROSCIENCIA FROM NOVEMBER 5 TO 7. ON HIS RETURN, HE WILL ALSO MEET WITH FABRICIO H.M. DO MONTE AT THE UNIVERSITY OF TEXAS IN HOUSTON ON NOVEMBER 11.</t>
  </si>
  <si>
    <t>UNIVERSIDAD DE VALPARAISO</t>
  </si>
  <si>
    <t>11/01/2019 -11/11/2019</t>
  </si>
  <si>
    <t>DR. HOLMES WILL BE ATTENDING AND GIVING A TALK AT THE BMI SYMPOSIUM ON FEAR LEARNING FROM NEURONAL CIRCUITS TO TRANSLATION IN LAUSANNE, SWITZERLAND FROM NOVEMBER 24 TO 26, 2019. HE WILL THEN TRAVEL TO INNSBRUCK, AUSTRIA TO VISIT AND GIVE A TALK AT THE UNIVERSITY OF INNSBRUCK ON NOVEMBER 27.  HE WILL THEN TRAVEL TO VISIT AND GIVE A TALK AT THE MAX PLANCK INSTITUTE IN MUNICH ON NOVEMBER 28 AND 29. NOVEMBER 30 AND DECEMBER 1 ARE NON DUTY DAYS. THEN ON NOVEMBER 2 AND 3 HE HAS BEEN INVITED TO VISIT AND GIVE A TALK AT THE UNIVERSITATSKLINIKUM FRANKFURT.</t>
  </si>
  <si>
    <t>ECOLE POLYTECH FEDERALE DE LAU</t>
  </si>
  <si>
    <t>11/22/2019 -12/04/2019</t>
  </si>
  <si>
    <t>DR. HOLMES HAS BEEN INVITED TO VISIT AND GIVE A SEMINAR ENTITLED A NEURAL CIRCUIT DISAMBIGUATING THREAT TO SELF AND OTHER ON JANUARY 30, 2020 AT THE UNIVERSITY OF TEXAS AT SAN ANTONIO AS PART OF THE SPRING NEUROSCIENCES SEMINAR SERIES.</t>
  </si>
  <si>
    <t>UNIVERSITY OF TEXAS AT SAN ANT</t>
  </si>
  <si>
    <t>DR. HOLMES WILL PRESENT A TALK AT THE UNIVERSITY OF CONNECTICUT DEPARTMENT OF PHYSIOLOGY AND NEUROBIOLOGY SEMINAR SERIES</t>
  </si>
  <si>
    <t>STORRS, CT, US</t>
  </si>
  <si>
    <t>UNIVERSITY OF CONNECTICUT AT S</t>
  </si>
  <si>
    <t>02 MAR TO 05 MAR 2020 - SPONSORED TRAVEL - GORDON RESEARCH CONFERENCE ALCOHOL AND THE NERVOUS SYSTEM - GALVESTON, TX - DR. HOLMES WILL PARTICIPATE AS A DISCUSSION LEADER AT THE INTEROCEPTIVE PROCESSING IN ALCOHOL-SEEKING SESSION SCHEDULED MONDAY, MARCH 2ND FROM 7:30PM - 9:30PM.</t>
  </si>
  <si>
    <t xml:space="preserve">HO, MITCHELL </t>
  </si>
  <si>
    <t>TRAVELER HAS BEEN INVITED TO ATTEND AND GIVE A TALK AT THE AACR-NCI-EORTC MOLECULAR TARGETS AND CANCER THERAPEUTICS CONFERENCE TAKING PLACE OCTOBER 26 TO OCTOBER 30 IN BOSTON MA. TRAVELER WILL DEPART OCT 28 AT 5:05PM FROM IAD ARRIVING AT BOS AT 6:34PM. TRAVELER WILL STAY AT THE BOSTON MARRIOTT COPLEY PLACE. THE ADDRESS OF THE HOTEL IS 110 HUNTINGTON AVENUE BOSTON MA 02116. TRAVELER WILL THEN DEPART AFTER THE MEETING OCT 31 AT 2:40PM ARRIVING BACK AT IAD AT 4:25PM. SPONSOR WILL COVER IN-KIND $850 REGISTRATION FEE WHICH INCLUDES CONTINENTAL BREAKFASTS ON OCT 29 AND 30, RT ECONOMY AIRFARE, AND 3 NIGHTS LODGING. TRAVELER IS REQUESTING APPROVAL OF ACTUAL SUBSISTENCE FOR SPONSORED IN-KIND TRAVEL LODGING VALUED AT $285, WHICH IS 104% OF THE GOVERNMENT ALLOWANCE OF $273.  THIS PERCENTAGE FALLS WITHIN THE 300% THRESHOLD ALLOWED BY THE FTR. THE SPONSOR NOTED THAT ALL INVITED SPEAKERS WILL BE PROVIDED THE SAME ACCOMMODATIONS AT THE SAME COSTS. TRAVELER PLANS TO USE THE 30TH TO NETWORK WITH POTENTIAL COLLABORATORS SINCE HE IS ARRIVING LATE TO THE AACR MEETING.</t>
  </si>
  <si>
    <t>10/28/2019 -10/31/2019</t>
  </si>
  <si>
    <t>TRAVELER HAS BEEN INVITED TO ATTEND THE ANTIBODY SOCIETY'S BOARD OF DIRECTORS MEETING BEING HELD DEC 9 AS WELL AS ATTEND AND SPEAK AT THE 2019 ANTIBODY ENGINEERING AND THERAPEUTICS MEETING BEING HELD DEC 9 THROUGH DEC 13 IN SAN DIEGO CA. THERE IS A REGISTRATION FEE OF $899 WHICH HAS BEEN WAIVED IN-KIND BY THE SPONSOR. TRAVELER WILL DEPART DEC 8 AT 12:30PM FROM IAD ARRIVING IN SAN DIEGO AT 2:56PM. TRAVELER WILL STAY AT THE MARRIOTT MARQUIS MARINA. THE ADDRESS OF THE HOTEL IS 333 W HARBOR DR SAN DIEGO CA 92101. NIH TO PAY FIRST NIGHT FOR THE PRE-CONFERENCE MEETING. TRAVELER WILL DEPART AFTER THE END OF THE CONFERENCE DEC 14 AT 8:15AM ARRIVING BACK AT IAD AT 3:58PM. THE SPONSOR WILL COVER 5 NIGHTS LODGING AND WAIVED REGISTRATION FEE. TRAVELER IS REQUESTING APPROVAL OF ACTUAL SUBSISTENCE FOR SPONSORED IN-KIND TRAVEL LODGING VALUED AT $239, WHICH IS 138% OF THE GOVERNMENT ALLOWANCE OF $173. THIS PERCENTAGE FALLS WITHIN THE 300% THRESHOLD ALLOWED BY THE FTR.  THE SPONSOR HAS NOTED THAT ALL INVITED SPEAKERS WILL BE PROVIDED THE SAME ACCOMMODATIONS AT THE SAME COST. THE CONFERENCE PROVIDES BREAKFAST DEC 11 THROUGH 13 AND LUNCH DEC 10 THROUGH 13.</t>
  </si>
  <si>
    <t>12/08/2019 -12/14/2019</t>
  </si>
  <si>
    <t>KNECT365 NEW YORK OFFICE</t>
  </si>
  <si>
    <t>TRAVELER HAS BEEN INVITED TO ATTEND AND SPEAK DURING THE CAMBRIDGE HEALTHTECH INSTITUTE'S ENGINEERING NEXT-GENERATION CANCER IMMUNOTHERAPIES CONFERENCE BEING HELD AT THE HILTON SAN DIEGO BAYFRONT HOTEL IN SAN DIEGO, JANUARY 20 TO JANUARY 24. THERE IS A REGISTRATION FEE OF $1,849.00 WHICH HAS BEEN WAIVED IN-KIND BY THE SPONSOR. TRAVELER WILL DEPART JAN 19 AT 12:30PM FROM IAD ARRIVING IN SAN DIEGO AT 3:10PM. TRAVELER WILL STAY AT THE HILTON SAN DIEGO BAYFRONT HOTEL. THE ADDRESS OF THE HOTEL IS 1 PARK BOULEVARD, SAN DIEGO CA 92101. TRAVELER WILL THEN DEPART AFTER THE MEETING JAN 22 AT 12:25PM ARRIVING BACK AT IAD AT 8:05PM. THE SPONSOR, CAMBRIDGE HEALTHTECH INSTITUTE WILL PROVIDE IN-KIND ONE RT AIRFARE, 3 NIGHTS LODGING AND WAIVED REGISTRATION. TRAVELER IS REQUESTING APPROVAL OF ACTUAL SUBSISTENCE FOR SPONSORED IN-KIND TRAVEL LODGING VALUED AT $272.00, WHICH IS 157% OF THE GOVERNMENT ALLOWANCE OF $173.00.  THIS PERCENTAGE FALLS WITHIN THE 300% THRESHOLD ALLOWED BY THE FTR.  THE SPONSOR NOTED THAT ALL INVITED SPEAKERS WILL BE PROVIDED THE SAME ACCOMMODATIONS AT THE SAME COSTS.</t>
  </si>
  <si>
    <t>CAMBRIDGE HEALTHTECH INSTITUTE</t>
  </si>
  <si>
    <t>01/19/2020 -01/22/2020</t>
  </si>
  <si>
    <t>HOON, MARK A</t>
  </si>
  <si>
    <t>DR. HOON WILL TRAVEL TO THE UNIVERSITY OF CINCINNATI AS AN INVITED GUEST SPEAKER FOR THE PAIN RESEARCH CENTER AND DEPARTMENT OF ANESTHESIOLOGY SEMINAR.  THERE IS NO REGISTRATION FEE AND THE SPONSOR WILL COVER LODGING AND  FLIGHT.</t>
  </si>
  <si>
    <t>CINCINNATI, OH, US</t>
  </si>
  <si>
    <t>UNIVERSITY OF CINCINNATI</t>
  </si>
  <si>
    <t>HOPE, BRUCE T</t>
  </si>
  <si>
    <t>GIVING A SEMINAR FOR THE ISRAEL SOCIETY FOR NEUROSCIENCE ANNUAL MEETING IN EILAT, ISRAEL FROM 1/ 5-7/20. TRAVELER IS INVITED TO GIVE A LECTURE WITH STUDENTS AND FACULTY AT THE EDMOND AND LILY SAFRA CENTER FOR BRAIN SCIENCES, HEBREW UNIVERSITY IN JERUSALEM, ISRAEL ON 1/9/20. TRAVELER IS ALSO INVITED TO DISCUSS THE COLLABORATIVE PROJECTS AND TRAIN STUDENTS TO DO EXPERIMENTS USING THE RESEARCH PROCEDURE DEVELOPED IN TRAVELER¿S LAB AT SCHOOL OF PSYCHOLOGICAL SCIENCES, TEL AVIV UNIVERSITY IN TEL AVIV, ISRAEL FROM 1/12-13/20. TRAVELER WILL LEAVE RESIDENCE ON 1/3/20 AND ARRIVE TEL AVIV ON 1/4/20. TRAVELER WILL STAY IN TEL AVIV ON NIGHT ON 1/4/20 THEN FLY TO EILAT ON 1/5/20. TRAVELER WILL RETURN TO TEL AVIV ON 1/7/20 FOR A NIGHT AND LEAVE FOR JERUSALEM ON JAN. 8 FOR INVITED LECTURE AT HEBREW UNIV ON 1/9/20. HOTEL FROM NIGHTS OF 1/5 TO 1/6 BOOKED VIA CONFERENCE. TRAVELER WILL STAY WITH A FRIEND FROM NIGHT OF 1/10 TO 1/13, SO NO LODGING REQUIRED DURING THIS TIME. TRAVELER WILL FLY OUT OF TEL AVIV ON 1/14 AND RETURN TO RESIDENCE ON 1/15/20. THIS TA IS SUBMITTED LATE BECAUSE THE OFFICIAL INVITATION LETTER RECEIVED ON 12/10 WHICH IS LESS THAN REQUIRED 45 DAYS FOR REVIEWING FOREIGN SPONSOR TRAVEL.</t>
  </si>
  <si>
    <t>HEBREW UNIVERSITY OF JERUSALEM</t>
  </si>
  <si>
    <t>01/03/2020 -01/15/2020</t>
  </si>
  <si>
    <t>HOURIGAN, CHRISTOPHER S</t>
  </si>
  <si>
    <t>DR. CHRISTOPHER HOURIGAN HAS BEEN INVITED TO ATTEND THE SECOND BAYLOR ST LUKE'S MEDICAL CENTER
HEMATOLOGIC MALIGNANCIES SYMPOSIUM IN HOUSTON, TX ON NOV 2, 2019. TRIP IS SPONSORED. THERE ARE NO REGISTRATION FEES ASSOCIATED WITH THIS EVENT. SPONSOR TAKING CARE OF BREAKFAST, LUNCH AND DINNER ON 11/2. SPONSOR WAS ABLE NOT TO PROVIDE THE HOTEL RESERVATION SINCE CONFIRMATION IS STILL NOT AVAILABLE, BUT PLEASE SEE THE EMAIL FROM THE SPONSOR WITH THE ESTIMATED HOTEL ROOM RATE. CAS APPROVAL SCREENSHOT UPLOADED INTO CGE.</t>
  </si>
  <si>
    <t>11/01/2019 -11/02/2019</t>
  </si>
  <si>
    <t>THIS TRAVEL IS NOT A CONFERENCE BECAUSE IT MEETS ONE OF THE OTHER NIH DEFINED MISSION EXEMPTIONS: GRAND ROUNDS. DR. CHRISTOPHER HOURIGAN HAS BEEN INVITED TO PRESENT AT THE MEMORIAL SLOAN KETTERING CANCER CENTER HEMATOLOGIC MALIGNANCIES GRAND ROUNDS ON NOV 5, 2019 IN NYC. THE TRIP IS SPONSORED.  THE SPONSOR WILL BE PAYING FOR ROUNDTRIP AIRFARE, LODGING, GROUND TRANSPORTATION, AND MOST MEALS. NIH WILL BE PAYING FOR THE REST OF THE MEALS, LOCAL GROUND TRANSPORTATION AND INCIDENTAL EXPENSES.</t>
  </si>
  <si>
    <t>NOSC NEW YORK CITY, NY, US</t>
  </si>
  <si>
    <t>11/04/2019 -11/05/2019</t>
  </si>
  <si>
    <t>THIS TRAVEL IS NOT A CONFERENCE BECAUSE IT MEETS ONE OF THE OTHER NIH DEFINED MISSION EXEMPTIONS: GRAND ROUNDS. DR. CHRISTOPHER HOURIGAN HAS AGREED TO PRESENT AT GRAND ROUNDS OF THE HEMATOLOGY/ONCOLOGY DEPARTMENT AT MASSACHUSETTS GENERAL HOSPITAL CANCER CENTER IN BOSTON, MA ON NOVEMBER 14, 2020. TRIP IS SPONSORED. SPONSOR WILL BE PAYING FOR AIRFARE &amp; LODGING A COUPLE OF MEALS. NIH WILL BE PAYING FOR GROUND TRANSPORTATION, REST OF M&amp;IE AND INCIDENTAL EXPENSES. TRAC APPROVAL UPLOADED INTO CGE.</t>
  </si>
  <si>
    <t>MASSACHUSETTS GENERAL HOSPITAL</t>
  </si>
  <si>
    <t>HUGHES, STEPHEN H</t>
  </si>
  <si>
    <t>10/11-13/19 - DR. HUGHES IS ATTENDING THE LIFE SCIENCE RESEARCH FOUNDATION (LSRF) ANNUAL MEETING IN BALTIMORE, MD. SPONSOR PROVIDING THE IN KIND HOTEL AND HOTEL TAX, BREAKFAST ON 10/12/19 AND 10/13/19, DINNER ON 10/11/19 AND 10/12/19, AND PARKING.  TRAVEL PLANNER REITERATED TO SPONSOR THAT TRAVELER CAN ONLY ACCEPT IN KIND EXPENSES, AND THAT NO FEDERAL FUNDS WOULD BE USED FOR THE TRAVEL.  DR. HUGHES IS REQUESTING APPROVAL OF ACTUAL SUBSISTENCE FOR SPONSOR IN-KIND LODGING VALUED AT $209 WHICH IS 133% OF THE GOVERNMENT ALLOWANCE OF $157.¿ THIS PERCENTAGE FALLS WITHIN THE 300% THRESHOLD ALLOWED BY THE FTR.¿ THE SPONSOR HAS NOTED THAT ALL OTHER NON-FEDERAL PARTICIPANTS WILL BE PROVIDED WITH THE SAME ACCOMMODATIONS.
PLEASE NOTE THAT THIS TRAVEL IS NOT IN THE LOCAL AREA FOR DR. HUGHES, AS IT IS MORE THAN 50 MILES AWAY FROM BOTH HIS HOME AND WORK.
**DR. HUGHES IS ATTENDING THIS MEETING AS AN EXTENSION OF HIS OFFICIAL DUTY ACTIVITY AS A COMMITTEE MEMBER FOR THE LSRF.  DR. HUGHES WILL ATTEND PRESENTATIONS THAT OUTLINE THE RESULTING WORK BASED ON AWARDS GRANTED BY THE COMMITTEE.  HIS ATTENDANCE AT THIS MEETING IS BENEFICIAL TO THE GOVERNMENT IN THAT IT GIVES DR. HUGHES AN INSIGHT INTO THE LATEST DEVELOPMENTS IN THE FIELD SO HE CAN KEEP ABREAST OF NEW ADVANCES AND SHARE THIS INFORMATION WITH HIS COLLEAGUES IN THE DRP AND THE NCI.</t>
  </si>
  <si>
    <t>LIFE SCIENCES RESARCH FOUNDATI</t>
  </si>
  <si>
    <t xml:space="preserve">HUIZING, MARJAN </t>
  </si>
  <si>
    <t>ON THIS SPONSORED DOMESTIC TRAVEL, THE FOLLOWING WILL BE PROVIDED IN-KIND: ROUNDTRIP AIRFARE-$392.29; THREE NIGHTS OF LODGING-$155/NIGHT PLUS TAX AND WAIVED REGISTRATION-$150 (INCLUDES CONFERENCE LUNCHES). ALL INVITED GUESTS ARE RECEIVING SIMILAR BENEFITS. NHGRI PAYS ALL REMAINING EXPENSES.  BAG FEES-$60; ROUNDTRIP TAXI TO/FROM RESIDENCE ESTIMATED-$100; ROUNDTRIP TAXI TO/FROM AIRPORT IN CA ESTIMATED-$100 AND MISC. FEE-$100 FOR UNEXPECTED ISSUES. TRAVELER IS REQUESTING REIMBURSEMENT FOR INTERNET FEES EST.-$15/DAY FOR WORK RELATED BUSINESS.  **TRAVELER DEPARTS/RETURNS TO OREGON. CALIFORNIA IS NOT A TAX-EXEMPT STATE.</t>
  </si>
  <si>
    <t>SANFORD BURNHAM MEDICAL RESEAR</t>
  </si>
  <si>
    <t>HULL, SARA C</t>
  </si>
  <si>
    <t>ON THIS SPONSORED DOMESTIC TRAVEL, THE FOLLOWING WILL BE PROVIDED IN-KIND:  REGISTRATION FEE-$765 (INCLUDES LUNCHES ON 11/17, 11/18 AND 11/20). TRAVELER WILL NOT ATTEND THE OFFERED RECEPTION ON 11/19. OTHER INVITED GUESTS ARE RECEIVING SIMILAR BENEFITS. NHGRI PAYS ALL OTHER EXPENSES: ROUNDTRIP AIRFARE-$156.60 AND FOUR NIGHTS OF LODGING-$204/NIGHT. OMEGA WAS USED FOR AIRFARE AND PER CITY PAIRS TRAVELER CHOSE THE LOWEST AIRFARE OUT OF DCA-$156.60 COMPARED TO IAD-$184 AND BWI-$192.  OMEGA WAS NOT USED FOR LODGING AS THEY COULD NOT BOOK DUE TO CONFERENCE BLOCKS IN THE AREA.  OTHER EXPENSES ADDED: ROUNDTRIP TAXI TO/FROM RESIDENCE ESTIMATED-$160; ROUNDTRIP TAXI TO/FROM AIRPORT ESTIMATED-$180; BAG FEES-$60; AND INTERNET FEES ESTIMATED-$15/DAY FOR WORK RELATED BUSINESS.  MASSACHUSETTS IS A HOTEL TAX EXEMPT STATE.</t>
  </si>
  <si>
    <t>PUBLIC RESPONSIBILITY IN MEDIC</t>
  </si>
  <si>
    <t>BIOETHICIST</t>
  </si>
  <si>
    <t>HUNSBERGER, SALLY A</t>
  </si>
  <si>
    <t>TRAVELER WILL ATTEND THE 2020 INTERNATIONAL COLLABORATION FOR RESEARCH METHODS DEVELOPMENT IN
ONCOLOGY (CREDO) WORKSHOP MARCH 2-8, 2020 IN MUMBAI, INDIA. TO SPEAK AT THE INTRODUCTION TO BIOSTATISTICAL METHODS WITH APPLICATIONS TO HIV AND TB. PARTICIPATING IN
POSITIONS LIKE THIS INCREASE THE VISIBILITY OF BIOSTATISTICS RESEARCH BRANCH AND THE NATIONAL INSTITUTES OF HEALTH. THIS
ALLOWS THE BRANCH TO INCREASE NETWORKING AND COLLABORATIONS. VISIBILITY ALSO ASSISTANCE WITH RECRUITING
CANDIDATES TO THE BRANCH AS AN IMPORTANT VISIBLE ADDRESS REINFORCES THE REPUTATION AND STATURE OF THE BRANCH.  (CTPS APPROVED). THIS WILL BE SPONSORED TRAVEL. THE SPONSOR WILL PROVIDE AIRFARE LODGING AND MEALS DURING HER STAY AT THE TOUBRO LEADERSHIP ACADEMY. HTSOS COMPLETED OCTOBER 26, 2019 (UPLOADED)</t>
  </si>
  <si>
    <t>MUMBAI, , IND</t>
  </si>
  <si>
    <t>INTERNATONAL COLLABORATION FOR</t>
  </si>
  <si>
    <t>02/27/2020 -03/08/2020</t>
  </si>
  <si>
    <t>HUNTER, KENT W</t>
  </si>
  <si>
    <t>SPONSORED INVITED GUEST SPEAKER:  MR. KENT HUNTER HAS BEEN INVITED TO GIVE A PRESENTATION AT YALE UNIVERSITY SCHOOL OF MEDICINE - YALE CME, NEW HAVEN, CONNECTICUT ON FEBRUARY 20, 2020.  TRAVEL DATES ARE FEBRUARY 19-20, 2020. TITLE OF TALK IS INVESTIGATING THE ETIOLOGY OF BREAST CANCER METASTASIS THROUGH INTEGRATED GENETIC AND GENOMIC TOOLS. SPONSOR IS PROVIDING IN-KIND ROUND-TRIP AIRFARE, GROUND TRANSPORTATION IN CONNECTICUT , LODGING ON 02/19 - 02/20, DINNER ON 02/19/20, AND BREAKFAST AND LUNCH ON 02/20/19. "DR. HUNTER IS REQUESTING APPROVAL OF ACTUAL SUBSISTENCE FOR SPONSOR IN-KIND LODGING VALUED AT $180.00 WHICH IS 158% OF THE GOVERNMENT ALLOWANCE OF $114.00.  THIS PERCENTAGE FALLS WITHIN THE 300% THRESHOLD ALLOWED BY THE FTR.  THE SPONSOR HAS NOTED THAT ALL OTHER NON-FEDERAL PARTICIPANTS WILL BE PROVIDE WITH THE SAME ACCOMMODATIONS."SPONSORED CONFIRMED NO HONORARIUM IS BEING OFFERED.</t>
  </si>
  <si>
    <t>HUNT, TIMOTHY J</t>
  </si>
  <si>
    <t>TIM WILL BE ATTENDING THE NATIONAL AALAS MEETING IN DENVER, CO ON OCTOBER 13-16, 2019 AS AN INSTRUCTOR FOR A SUTURING WORKSHOP. FLIGHT AND TWO NIGHTS OF LODGING WILL BE COVERED BY AALAS. A THIRD NIGHT WILL BE COVERED BY NHLBI.</t>
  </si>
  <si>
    <t>DENVER, CO, US</t>
  </si>
  <si>
    <t>AMERICAN ASSOCIATION FOR LABOR</t>
  </si>
  <si>
    <t>10/13/2019 -10/16/2019</t>
  </si>
  <si>
    <t xml:space="preserve">HURLE, BELEN </t>
  </si>
  <si>
    <t>BELEN HURLE WILL BE GIVING A PRESENTATION AT THE SXSW ED CONFERENCE TAKING PLACE ON MARCH 9TH-12TH IN AUSTIN, TX. HER
PRESENTATION IS TITLED "CREATING A SPACE FOR GENOMICS IN ALL CLASSROOMS." AIRFARE AND LODGING BOOKED THROUGH CONCUR AT THE LOWEST COST TO THE GOVERNMENT. TEXAS IS TAX-EXEMPT. CONFERENCE APPROVED THROUGH CTPS AND IS ATTACHED TO THE TRAVEL PACKAGE. REGISTRATION FOR CONFERENCE IS BEING SPONSORED IN-KIND BY SXSW AND HAS BEEN APPROVED BY ETHICS. APPROVAL MEMO IS ATTACHED TO THIS PACKAGE.</t>
  </si>
  <si>
    <t xml:space="preserve">HU, WEI SHAU </t>
  </si>
  <si>
    <t>DR HU IS AN INVITED SPEAKER FOR THE 25TH WEST COAST RETROVIRUSES CONFERENCE. HER TALK TITLE WILL BE HOW DOES HIV-1 TRANSFER GENETIC INFORMATION TO PROGENY. THE CONFERENCE IS 10/3-6/19 IN PALM SPRINGS CA.  SPONSOR PROVIDING IN KIND AIRFARE/FEE, REGISTRATION, WHICH INCLUDES LODGING (10/3-5/19), AND MEALS (B,L,D 10/4-5/19), AND GT IN CA.</t>
  </si>
  <si>
    <t>PALM SPRINGS, CA, US</t>
  </si>
  <si>
    <t>UNIVERSITY OF CALIFORNIA AT IR</t>
  </si>
  <si>
    <t xml:space="preserve">HU, YINLING </t>
  </si>
  <si>
    <t>PRESENTING:  INVITED TO GIVE LECTURE AND CHAIR SESSION AT THE 2ND WORLD CONFERENCE OF IMMUNO-ONCOLOGY-2019 (WCIO-2019), FROM 10/9-14/2019, IN DALIAN, CHINA. TITLE: "LUNG CANCER-CELL SIGNALING DRIES IMMUNOSUPPRESSIVE RESPONSES IN THE TUMOR MICROENVIRONMENT." PARTIAL 348 IN KIND TRAVEL, SPONSOR TO COVER WAIVED REG. FEE ($1,449) COVERS LODGING FOR 4 NIGHTS AND MOST MEALS IN KIND. NCI TO COVER AIRFARE (BOOKED THRU OMEGA), PARTIAL P/D AND GROUND TRANSPORTATION. NFF VERIFIED IN LETTER OF INVITE.  TRAVELER IS REQUESTING APPROVAL OF ACTUAL SUBSISTENCE FOR SPONSORED IN-KIND LODGING VALUED AT $200 WHICH IS 120% OF THE GOVERNMENT ALLOWANCE OF $166.00.  THIS PERCENTAGE FALLS WITHIN THE 300% THRESHOLD ALLOWED BY THE FTR. THE SPONSOR HAS NOTED THAT ALL OTHER NON-FEDERAL PARTICIPANTS WILL BE PROVIDED WITH SAME ACCOMMODATIONS.</t>
  </si>
  <si>
    <t>DALIAN, , CHN</t>
  </si>
  <si>
    <t>BIT CONGRESS INCORPORATED</t>
  </si>
  <si>
    <t>INVITED SPEAKER:  INVITED TO GIVE LECTURE AT THE AACR SPECIAL CONFERENCE ON "THE MICROBIOME AND VIRUSES", ORLANDO, FLORIDA, FEBRUARY 21-24, 2020.  SPONSOR TO PROVIDE "IN KIND" R/T AIRFARE (ECONOMY CLASS), LODGING, REG. FEE ($1255) INCLUDES LUNCH ON 2/22. TRAVELER IS REQUESTING APPROVAL OF ACTUAL SUBSISTENCE FOR SPONSORED IN-KIND LODGING VALUED AT $234.00 WHICH IS 153% OF THE GOVT. ALLOWANCE OF $153.00.  THIS PERCENTAGE FALLS WITHIN THE 300% THRESHOLD ALLOWED BY THE FTR. THE SPONSOR HAS NOTED THAT ALL OTHER NON-FEDERAL PARTICIPANTS WILL BE PROVIDED WITH THE SAME ACCOMMODATIONS.  NCI TO COVER ALL OTHER EXPENSES.</t>
  </si>
  <si>
    <t xml:space="preserve">INGLESE, JAMES </t>
  </si>
  <si>
    <t>TRAVELER IS INVITED TO SPEAK AT THE BOSTON COLLEGE BIOLOGY DEPARTMENT'S FALL SEMINAR ON NOVEMBER 12, 2019.</t>
  </si>
  <si>
    <t>BOSTON COLLEGE</t>
  </si>
  <si>
    <t>DR. INGLESE HAS BEEN INVITED TO SPEAK AT THE CHEMISTRY AND BIOCHEMISTRY DEPARTMENT AT MIAMI UNIVERSITY SEMINAR BEING HELD ON FEBRUARY 20TH. THIS TRAVEL WILL BE SPONSORED BY THE MIAMI UNIVERSITY DEPARTMENT OF CHEMISTRY AND BIOCHEMISTRY. THE SPONSOR WILL BE COVERING DR. INGLESE ROUND-TRIP AIR FARE, GROUND TRANSPORTATION AND 2 NIGHT HOTEL STAY.THE SPONSOR WILL COVER ALL MEALS THE DATE OF THE SEMINAR (FEB. 20TH). SPONSOR HAS  CONFIRMED NO HONORARIUM WILL BE PAID AND NO FEDERAL FUNDS ARE BEING USE TO SPONSOR THIS TRAVEL. DR. INGLESE WILL DEPART ON FEBRUARY 19TH  AND WILL RETURN ON FEBRUARY 21ST.</t>
  </si>
  <si>
    <t>OXFORD, OH, US</t>
  </si>
  <si>
    <t>MIAMI UNIVERSITY OXFORD OHIO</t>
  </si>
  <si>
    <t>02/19/2020 -02/21/2020</t>
  </si>
  <si>
    <t>INTRONE, WENDY J</t>
  </si>
  <si>
    <t>ON THIS SPONSORED DOMESTIC TRAVEL, THE FOLLOWING WILL BE PROVIDED IN-KIND: ROUNDTRIP AIRFARE: $365.60 AND ONE NIGHT OF LODGING-$139. THE LODGING PROVIDES COMPLIMENTARY ROUND-TRIP GROUND TRANSPORTATION TO/FROM AIRPORT.  THE FOLLOWING MEALS WILL BE PROVIDED IN-KIND: BREAKFAST AND LUNCH ON 11/2.  TRAVELER WILL NOT ARRIVE IN TIME FOR OFFERED DINNER ON 11/1.  OTHER INVITED GUESTS ARE RECEIVING SIMILAR BENEFITS.  THERE IS NO REGISTRATION FOR THIS MEETING.  COST COMPARISON WAS NOT REQUIRED AS OMEGA WAS NOT USED. BOTH AIRFARE AND LODGING WERE ARRANGED AND PROVIDED IN-KIND.  TRAVELER IS RETURNING TO SYRACUSE, NY AT NO ADDITIONAL EXPENSE TO THE SPONSOR OR THE GOVERNMENT.  TRAVELER WILL RETURN TO THE LOCAL AREA AT OWN EXPENSE.  TRAVEL WILL END IN SYRACUSE, NY. SPONSOR CONFIRMED THIS IS NO EXTRA EXPENSE. OTHER EXPENSES: BAG FEES-$60; POV MILEAGE-23.20; PARKING-$20, MISC. EXPENSE-$20 FOR DINNER AND INCIDENTALS NOT PROVIDED IN-KIND. TRAVELER IS REQUESTING REIMBURSEMENT FOR INTERNET FEES EST. $15 FOR WORK RELATED BUSINESS.  ILLINOIS IS NOT A HOTEL TAX EXEMPT STATE.</t>
  </si>
  <si>
    <t>IYER, ARAVIND L</t>
  </si>
  <si>
    <t>10/15/2019-10/20/2019: GIVING A TALK ENTITLED EVOLUTION OF IMMUNE DEFENSE MECHANISMS AT THE 120TH INTERNATIONAL TITISEE CONFERENCE, IN LAKE TITISEE, GERMANY.</t>
  </si>
  <si>
    <t>BOEHRINGER INGELHEIM FONDS MAI</t>
  </si>
  <si>
    <t>JACKSON, CHANDRA L</t>
  </si>
  <si>
    <t>TRAVELER INVITED TO PRESENT AT THE SOCIAL EPIDEMIOLOGY OF SLEEP SYMPOSIUM AT THE NEW YORK UNIVERSITY DEPART OF POPULATION SPATIAL EPIDEMIOLOGY LAB ON OCTOBER 4, 2019 IN NEW YORK, NEW YORK. OFFICIAL TRAVEL WILL BEGIN WITH DEPARTURE ON OCTOBER 3, 2019 AND RETURN TO RALEIGH DURHAM ON OCTOBER 5, 2019. THE SPONSOR, NEW YORK UNIVERSITY, WILL PAY IN KIND ROUNDTRIP ECONOMY AIRFARE, LODGING FOR TWO NIGHTS FROM OCTOBER 3 TO 4, 2019, AND GROUND TRANSPORTATION IN NEW YORK. TRAVELER IS REQUESTING ACTUAL SUBSISTENCE LODGING AT A RATE OF $298.32 FOR THE NIGHT OF OCTOBER 4, WHICH IS 100 PERCENT OF THE GOVERNMENT PER DIEM RATE OF $298.00 PER NIGHT. THIS FALLS WITHIN THE 300 PERCENT THRESHOLD ALLOWED BY THE FTR. TRAVELER IS NOT RECEIVING PREFERENTIAL TREATMENT AND ALL OTHER TRAVELERS ARE GIVEN THE SAME ACCOMMODATION. THERE IS NO REGISTRATION FEE. TRAVELER WILL ARRIVE TO NYC IN THE MORNING ON OCT 3RD TO FINALIZE HER POWERPOINT AND MEET WITH THE MEETING ORGANIZERS TO PRACTICE HER PRESENTATION FOR THE SYMPOSIUM.  ETHICS APPROVAL OBTAINED ON AUGUST 9, 2019. EFFICIENT SPENDING APPROVAL IN THE FORM OF AN ATTACHMENT G OBTAINED ON AUGUST 12, 2019 AND IS UPLOADED IN THE SCANNED DOCUMENT SECTION OF THIS TRAVEL AUTHORIZATION.</t>
  </si>
  <si>
    <t>CHANDRA JACKSON HAS BEEN INVITED TO SPEAK AT THE NEW JERSEY SLEEP SOCIETY'S ANNUAL SYMPOSIUM ON SLEEP HEALTH DISPARITIES IN PRINCETON, NJ ON NOVEMBER 2-3, 2019. TRAVEL DATES ARE NOVEMBER 1-3, 2019. THE SPONSOR, NEW JERSEY SLEEP SOCIETY, INC., WILL PROVIDE IN-KIND ECONOMY AIRFARE, LODGING FOR 2 NIGHTS, AND GROUND TRANSPORTATION. REGISTRATION IN THE AMOUNT OF $295 WAS WAIVED BY THE SPONSOR BECAUSE DR. JACKSON IS SPEAKING. NO MEALS OR LODGING ARE INCLUDED IN THE WAIVED REGISTRATION COST. ETHICS APPROVAL WAS OBTAINED ON 09/16/2019/ EFFICIENT SPENDING APPROVAL WAS OBTAINED ON 09/17/2019 AND IS INCLUDED IN THE SCANNED DOCUMENTS PORTION OF THIS AUTHORIZATION. NO TAX EXEMPTION FOR NJ. SPONSORED DOMESTIC TRAVEL.</t>
  </si>
  <si>
    <t>PRINCETON, NJ, US</t>
  </si>
  <si>
    <t>NEW JERSEY SLEEP SOCIETY</t>
  </si>
  <si>
    <t>TRAVELER INVITED TO SPEAK AT THE 8TH ANNUAL CONFERENCE AND WORKSHOPS FOR THE SOCIETY FOR SCIENTIFIC ADVANCEMENT FROM NOVEMBER 20 TO 22, 2019 IN KINGSTON, JAMAICA. OFFICIAL TRAVEL WILL BEGIN WITH DEPARTURE ON NOVEMBER 19, 2019 AND RETURN TO RDU ON NOVEMBER 23, 2019. THE SPONSOR, THE SOCIETY FOR SCIENTIFIC ADVANCEMENT, WILL PAY IN KIND ROUNDTRIP ECONOMY AIRFARE, LODGING FOR TWO NIGHTS WITHIN PER DIEM, AND MEALS (DINNER ON 11/19, BLD ON 11/20-22, BREAKFAST ON 11/23). THERE IS NO REGISTRATION FEE. A VISA IS NOT REQUIRED FOR JAMAICA. TRAVELER COMPLETED THE HTSOS TRAINING ON AUGUST 17, 2018. ETHICS APPROVAL OBTAINED ON OCTOBER 4, 2019. EFFICIENT SPENDING APPROVAL WAS OBTAINED ON NOVEMBER 13, 2019 AND AN NIH SERVICE DESK TICKET WAS SUBMITTED ON NOVEMBER 13, 2019 FOR GOVERNMENT FURNISHED EQUIPMENT. ALL ARE UPLOADED IN THE SCANNED DOCUMENTS SECTION OF THE AUTHORIZATION.</t>
  </si>
  <si>
    <t>11/19/2019 -11/23/2019</t>
  </si>
  <si>
    <t>CHANDRA JACKSON HAS BEEN INVITED TO PARTICIPATE AS A JPB ENVIRONMENTAL HEALTH AGENCY FELLOW IN THE THIRD MEETING AT ARIZONA STATE UNIVERSITY IN TEMPE, AZ ON JANUARY 13-17, 2020 FOR HARVARD T.H. CHAN SCHOOL OF PUBLIC HEALTH DEPARTMENT OF ENVIRONMENTAL HEALTH. TRAVEL DATES ARE JANUARY 12-17, 2020. THE SPONSOR, HARVARD UNIVERSITY, WILL PROVIDE ECONOMY IN-KIND AIRFARE, LODGING, MEALS (D ON 1/12, BLD ON 1/13-16, BL ON 1/17), AND GROUND TRANSPORTATION TO/FROM AIRPORT. THERE IS NO REGISTRATION COST FOR THIS MEETING. REGARDING THE HOTEL, THE SPONSOR HAS RESERVED A GROUP BLOCK AT THE GRADUATE HOTELS IN TEMPE, AZ WHICH IS DIRECT BILLED AND THUS THEY DO NOT PROVIDE A HOTEL RESERVATION FOR INDIVIDUALS. ALL ATTENDEES ARE BEING CHARGED THE SAME DISCOUNTED HOTEL RATE. DR. JACKSON IS REQUESTING APPROVAL OF ACTUAL SUBSISTENCE FOR SPONSOR IN-KIND LODGING VALUED AT 172.00 WHICH IS 118 PERCENT OF THE GOVERNMENT ALLOWANCE OF 146.00. THIS PERCENTAGE FALLS WITHIN THE 300 PERCENT THRESHOLD ALLOWED BY THE FTR. ETHICS APPROVAL OBTAINED ON 01/07/2020. EFFICIENT SPENDING APPROVAL OBTAINED ON 10/24/2018 AND IS INCLUDED IN THE SCANNED DOCUMENTS PORTION OF THIS AUTHORIZATION. NO TAX EXEMPTION FOR AZ.</t>
  </si>
  <si>
    <t>TEMPE, AZ, US</t>
  </si>
  <si>
    <t>HARVARD SCHOOL OF PUBLIC HEALT</t>
  </si>
  <si>
    <t>01/12/2020 -01/17/2020</t>
  </si>
  <si>
    <t>JAFFE, ELAINE S</t>
  </si>
  <si>
    <t>DR. JAFFE WILL PRESENT A LECTURE ON THE CLASSIFICATION OF LYMPHOMA AT THE AMERICAN SOCIETY OF HEMATOLOGY (SPONSOR FOR FLIGHT) AND INDIAN SOCIETY OF HEMATOLOGY AND BLOOD TRANSFUSION ( SPONSOR FOR REGISTRATION, HOTEL, MI&amp;E, TRANSPORTATION IN INDIA), MEETING BEING HELD IN NEW DELHI, INDIA ON NOVEMBER 7-9, 2019. IN-KIND: AIRFARE, LODGING (NO BREAKFAST), REGISTRATION (NO MEALS), MEALS (BLD 11/7-9), AND GROUND TRANSPORTATION IN INDIA. AN APPROVED APPENDIX 8 HAS BEEN INCLUDED FOR THE USE OF BUSINESS CLASS TICKETS.</t>
  </si>
  <si>
    <t>11/05/2019 -11/10/2019</t>
  </si>
  <si>
    <t>INDIAN SOCIETY OF HAEMATOLOGY</t>
  </si>
  <si>
    <t>JAMES, STEPHEN P</t>
  </si>
  <si>
    <t>DR. JAMES WILL ATTEND AND PARTICIPATE AS A SPEAKER AT THE CANADIAN INSTITUTES OF HEALTH RESEARCH (CIHR) INSTITUTE OF NUTRITION, METABOLISM AND DIABETES (INMD) INSTITUTE ADVISORY BOARD MEETING ON OCTOBER 28-30, 2019 AT THE UNIVERSITY OF ALBERTA IN ALBERTA, CANADA.  THERE ARE NO REGISTRATION FEES FOR THIS MEETING.  *EXEMPT** 
FROM TRAVEL TOOL (OFFICIAL DUTY).  SPONSOR IS PROVIDING THE FOLLOWING GOODS AND SERVICES IN KIND:  AIRFARE $752.43; LODGING FOR 2 NIGHTS AT METTERRA HOTEL AND SOME MEALS: 10/28 DINNER, 10/29 BREAKFAST, LUNCH AND DINNER 10/30 BREAKFAST, LUNCH.  LODGING IS BELOW GOVERNMENT PER DIEM AND WILL BE PAID IN KIND BY THE SPONSOR.  IT IS COMPARABLE IN VALUE TO THAT OFFERED OR PROVIDED TO OTHER INVITED PARTICIPANTS.</t>
  </si>
  <si>
    <t>EDMONTON, , CAN</t>
  </si>
  <si>
    <t xml:space="preserve">JANKOVIC, DRAGANA </t>
  </si>
  <si>
    <t>DR. JANKOVIC WILL ATTEND TWO MEETINGS.
WILL ATTEND AND PRESENT A SEMINAR AT THE 2019 CYTOKINE MEETING IN VIENNA, AUSTRIA - NOT SPONSORED.  AIRFARE, MEALS AND EXPENSES COVERED BY LAB FOR THIS TRIP.
DATES OF MEETING:  10/20/19 TO 10/23/19.
DR. JANKOVIC WILL ATTEND PRESENT A SEMINAR ENTITLED "IMPACT OF INFECTION ON HEMATOPOIESIS AND LYMPHOCYTE HOMEOSTASIS" AT FREIE UNIVERSIT¿ BERLIN GERMANY - SPONSORED.
DATES OF MEETING:  10/24/19 TO 10/26/19
SPONSOR WILL COVER AIRFARE (FROM VIENNA TO BERLIN TO HOME), LODGINGS AND SOME MEALS.
EXPENSES NOT COVERED BY THE SPONSOR WILL BE COVERED BY THE LAB CAN.</t>
  </si>
  <si>
    <t>FREIE UNIVERSITAET BERLIN</t>
  </si>
  <si>
    <t>10/18/2019 -10/26/2019</t>
  </si>
  <si>
    <t>DRAGANA JANKOVIC WILL BE ATTENDING AND PRESENTING AT THE CONGRESS TITLED "IMMUNOLOGY AT THE CONFLUENCE OF MULTIDISCIPLINARY APPROACHES.
LOCATION: SERBIA, BELGRADE
DATES: 12/4/2019 - 12/9/2019
SPONSOR WILL COVER HOTEL AND SOME MEALS AND REGISTRATION WHILE ON OFFICIAL DUTY.  EXPENSES NOT COVERED BY SPONSOR WILL GO TO THE LAB CAN.
LATE JUSTIFICATION:  TRAVEL, AND PLANNER HAVE BEEN GOING BACK AND FORTH IN EMAILS TRYING TO GET ALL THE DETAILS NEEDED TO SUBMIT SPONSORED TRAVEL.  DETAILS WERE FINALLY CONFIRMED AND RECEIVED ETHICS APPROVED ODA ON 11/22/2019. 
NON-REFUNDABLE TICKET</t>
  </si>
  <si>
    <t>BELGRADE, , SRB</t>
  </si>
  <si>
    <t>UNIVERSITY OF BELGRADE</t>
  </si>
  <si>
    <t>12/04/2019 -12/09/2019</t>
  </si>
  <si>
    <t>JEFFRIES, KENNETH R</t>
  </si>
  <si>
    <t>KENNY WILL BE ATTENDING THE NATIONAL AALAS MEETING IN DENVER, CO ON OCTOBER 13-16, 2019 AS AN INSTRUCTOR FOR A SUTURING WORKSHOP. FLIGHT AND TWO NIGHTS OF LODGING WILL BE COVERED BY AALAS. A THIRD NIGHT WILL BE COVERED BY NHLBI.</t>
  </si>
  <si>
    <t>BIO SCIENCE LAB TECH (ANML)</t>
  </si>
  <si>
    <t xml:space="preserve">JENSEN, PATRICIA </t>
  </si>
  <si>
    <t>PATRICIA JENSEN INVITED TO SPEAK AT THE OHIO UNIVERSITY NEUROSCIENCE RESEARCH DAY AS THE KEYNOTE SPEAKER IN ATHENS, OHIO ON 11/2/19. TRAVEL DATES ARE 11/1-3/19. THE SPONSOR WILL PAY IN-KIND ECONOMY AIRFARE $331.69, LODGING $249.00 + TAX $64.74,  GROUND TRANS TO/FROM AIRPORT, AND SOME MEALS $77. DR. JENSEN IS REQUESTING APPROVAL OF ACTUAL SUBSISTENCE FOR SPONSOR IN-KIND LODGING VALUED AT $249 WHICH IS 259 PERCENT OF THE GOVERNMENT ALLOWANCE OF $96.  THIS PERCENTAGE FALLS WITHIN THE 300 PERCENT THRESHOLD ALLOWED BY THE FTR.  THE SPONSOR NOTED THAT ALL OTHER NON-FEDERAL PARTICIPANTS WILL BE PROVIDED THE SAME ACCOMMODATIONS. ETHICS APPROVAL WAS OBTAINED ON 9/26/2019.  EFFICIENT SPENDING APPROVAL OBTAINED ON 10/23/19 AND IS INCLUDED IN THE SCANNED DOCUMENTS PORTION OF THIS AUTHORIZATION. NO TAX EXEMPTION FOR OH. NO REG. FEE FOR ANY ATTENDEES. DID PAPER TRAVEL ORIGINALLY. ADDED $50 MISC, BAGGAGE FEES $60, TAXI $75, PARKING $45, INTERNET $40, MILEAGE $5.80 FOR NIEHS EXPENSE.</t>
  </si>
  <si>
    <t>MCARTHUR, OH, US</t>
  </si>
  <si>
    <t>OHIO UNIVERSITY</t>
  </si>
  <si>
    <t>JENSEN, ROBERT T</t>
  </si>
  <si>
    <t>DR. ROBERT JENSEN IS PRESENTING AT THE NORTH AMERICAN NEUROENDOCRINE TUMOR SOCIETY (NANETS) CONFERENCE IN BOSTON, MA FROM OCT 3-6, 2019.  AIRFARE, 3 NIGHTS LODGING AT LESS THAN THE GOVERNMENT RATE, WAIVED REGISTRATION FEE, AND MEALS DURING THE CONFERENCE WILL BE SPONSORED IN-KIND.</t>
  </si>
  <si>
    <t>DR. ROBERT JENSEN IS ATTENDING THE ENETS ADVISORY BOARD AND COLLABORATIONS MEETINGS IN VIENNA, AUSTRIA ON NOVEMBER 14-16, 2019. THE STEPS ARE APPROVED BY THE NIDDK EO ON THE TRAVEL TOOL. AIRFARE, HOTEL, AND MEALS DURING THE MEETING WILL BE SPONSORED IN-KIND. THERE IS NO REGISTRATION FEE. ENETS IS AN APPROVED OFFICIAL DUTY ACTIVITY.</t>
  </si>
  <si>
    <t>EUROPEAN NEUROENDOCRINE TUMOR</t>
  </si>
  <si>
    <t>11/12/2019 -11/17/2019</t>
  </si>
  <si>
    <t>JETTEN, ANTON M</t>
  </si>
  <si>
    <t>TRAVELER HAS BEEN INVITED TO PRESENT A SEMINAR AT THE UNIVERSITY OF ALABAMA AT BIRMINGHAM (UAB) CANCER CHEMOPREVENTION SEMINAR SERIES IN BIRMINGHAM, AL ON 12/17/2019. TRAVEL DATES ARE 12/16-17/19. LODGING IS RESERVED FOR 12/16/2019. THE SPONSOR, UAB WILL PROVIDE IN KIND ECONOMY AIRFARE, LODGING, SOME MEALS, AND GROUND TRANSPORTATION FROM AND TO THE AIRPORT IN AL. DR. JETTEN IS REQUESTING APPROVAL OF ACTUAL SUBSISTENCE FOR SPONSOR IN-KIND LODGING VALUED AT $121 WHICH IS 10 PERCENT OVER THE GOVERNMENT ALLOWANCE OF $110.  THIS PERCENTAGE FALLS WITHIN THE 300 PERCENT THRESHOLD ALLOWED BY THE FTR.  THE SPONSOR HAS NOTED THAT ALL OTHER NON-FEDERAL PARTICIPANTS WILL BE PROVIDED WITH THE SAME ACCOMMODATIONS. EFFICIENT SPENDING WAS APPROVED ON 10/16/2019 AND ETHICS APPROVAL WAS OBTAINED ON 11/13/2019. BOTH ARE UPLOADED IN THE SCANNED PORTION.</t>
  </si>
  <si>
    <t>12/16/2019 -12/17/2019</t>
  </si>
  <si>
    <t>TRAVELER HAS BEEN INVITED TO PRESENT A SEMINAR AT THE FALL/WINTER 2019-2020 PHARMACOLOGY SEMINAR SERIES AT CORNELL UNIVERSITY IN NEW YORK CITY, NY ON 01/21-22/2020. TRAVEL DATES ARE 01/20-22/2020. THE SPONSOR, WEILL CORNELL WILL PAY FOR IN-KIND ECONOMY AIRFARE, LODGING, LOCAL TRANSIT AND SOME MEALS (L AND D ON 1/21). DR. JETTEN IS REQUESTING APPROVAL OF ACTUAL SUBSISTENCE FOR SPONSOR IN-KIND LODGING VALUED AT $169.00 WHICH IS 104 PERCENT OF THE GOVERNMENT ALLOWANCE OF $163.00.  THIS PERCENTAGE FALLS WITHIN THE 300 PERCENT THRESHOLD ALLOWED BY THE FTR.  THE SPONSOR HAS NOTED THAT ALL OTHER NON-FEDERAL PARTICIPANTS WILL BE PROVIDED WITH THE SAME ACCOMMODATIONS. EFFICIENT SPENDING WAS APPROVED ON 10/16/2019 AND ETHICS APPROVAL WAS OBTAINED ON 10/22/2019 AND BOTH ARE UPLOADED IN THE SCANNED PORTION OF THIS DOCUMENT.</t>
  </si>
  <si>
    <t>JONES, JENNIFER C</t>
  </si>
  <si>
    <t>DR. JONES IS INVITED TO SPEAK AT THE 2019 PROSTATE CANCER FOUNDATION MEETING BEING HELD IN CARLSBAD, CA ON OCTOBER 23-26, 2019. IN-KIND: AIRFARE, LODGING (NO BREAKFAST), REGISTRATION (INCLUDES BLD 10/24 AND 10/25).  DR. JONES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t>
  </si>
  <si>
    <t>DR. JONES IS INVITED TO SPEAK AT THE ANNUAL 2019 EORTC-NCI-AACR MEETING BEING HELD IN BOSTON, MA ON OCTOBER 27-29, 2019. IN-KIND: AIRFARE, LODGING (NO BREAKFAST), REGISTRATION (NO MEALS), AND DINNER ON 10/27.</t>
  </si>
  <si>
    <t>DR. JONES WILL PRESENT: LIQUID BIOPSIES USING EVS: PROMISE AND PERIL ON THE FRONTIERS OF A NEW FIELD AT THE SELECTBIO CIRCULATING BIOMARKERS WORLD CONGRESS 2020 IN SAN DIEGO, CA ON FEBRUARY 17-18, 2020. IN-KIND: REGISTRATION FEE (NO MEALS).</t>
  </si>
  <si>
    <t>BIOSELECT</t>
  </si>
  <si>
    <t>02/16/2020 -02/18/2020</t>
  </si>
  <si>
    <t>JONES, PATRICIA L</t>
  </si>
  <si>
    <t>DR. JONES WILL BE GIVING THE KEYNOTE ADDRESS AT THE FIRST FALL INSTITUTE OF IMPLEMENTATION SCIENCE RESEARCH CONFERENCE AT DREXEL UNIVERSITY. THE MEETING TAKES PLACE OCTOBER 28-29TH, 2019 IN PHILADELPHIA, PA.  THE SPONSOR WILL PAY FOR ONE NIGHT HOTEL AND AMTRAK TRANSPORTATION.  NIH WILL COVER THE OTHER EXPENSES: TAXI TO/FROM HOME/AMTRAK, M&amp;IE AND ONE NIGHT HOTEL, PLUS TAXES AND GROUND TRANSPORTATION IN PA.</t>
  </si>
  <si>
    <t>JONES, TERESA L</t>
  </si>
  <si>
    <t>DR. JONES WILL BE TRAVELING TO LAS VEGAS, NV TO SPEAK AT THE 2019 SYMPOSIUM ON ADVANCED WOUND CARE FALL. THIS MEETING WILL BE HELD FROM OCTOBER 12-14,2019. HOWEVER DR. JONES WILL BE TRAVELING FROM OCTOBER 11-13,2019. NORTH AMERICAN CENTER FOR CONTINUING MEDICAL EDUCATION  WILL BE SPONSORING THIS TRAVEL FOR DR. JONES THEY WILL COVER THE EXPENSE OF FLIGHT AND HOTEL, HOTEL CONFIRMATION IS NOT AVAILABLE AND WILL ONLY BE PROVIDE A FEW WEEKS BEFORE THE CHECK-IN DATE. NIDDK WILL PAY FOR GROUND TRANSPORTATION AND PER DIEM. PLEASE SEE UPLOADED THE ETHICS APPROVAL. PLEASE NOTE DR. JONES FLIGHT WILL BE A REDEYE, HENCE HER RETURN DATE OF 10/13. THE MEETING SITE WILL BE THE SAME AS THE LODGING SITE. NO TAXI REQUIRED EXCEPT TO AND FROM HOTEL TO AIRPORT. THIS SPONSORED TRAVEL DOES NOT REQUIRE AIRPORT COST COMPARISON. TRAVELER TAKING RED EYE BACK ON THE 12 AND ARRIVES ON THE 13TH AT TDY. TRAVELER HAS DECLINED HONORARIUM THAT WAS OFFERED.</t>
  </si>
  <si>
    <t>NORTH AMERICAN CENTER ON CONTI</t>
  </si>
  <si>
    <t>JORDAN, CHLOE J</t>
  </si>
  <si>
    <t>DR. CHLOE JORDAN WILL TRAVEL TO ORLANDO, FLORIDA ON DECEMBER 7TH TO ATTEND THE AMERICAN COLLEGE OF NEUROPSYCHOPHARMACOLOGY (ACNP) FOR WHICH SHE RECEIVED A TRAVEL AWARD. THE AWARD COVERS IN KIND LODGING AND FLIGHT AS WELL AS SOME MEALS AND A WAIVED REGISTRATION.  DR. JORDAN WILL RETURN TO BALTIMORE ON DECEMBER 12TH, 2019</t>
  </si>
  <si>
    <t xml:space="preserve">JOTHI, RAJA </t>
  </si>
  <si>
    <t>TRAVELER APPROVED TO BE A SPEAKER AT THE 2019 SOCIETY FOR SCIENTIFIC ADVANCEMENT¿S 8TH ANNUAL CONFERENCE, NOVEMBER 20-22, 2019, AT THE UNIVERSITY OF THE WEST INDIES IN KINGSTON, JAMAICA. OFFICIAL TRAVEL WILL BEGIN ON NOVEMBER 20, 2019 AND HE WILL RETURN TO THE US ON NOVEMBER 23, 2019. THERE IS NO REGISTRATION FEE. THE SPONSOR, SOCIETY FOR SCIENTIFIC ADVANCEMENT, WILL PROVIDE IN KIND ECONOMY AIRFARE, LODGING, AND MEALS DURING THE MEETING PERIOD (BLD PROVIDED ON 11/21 AND 11/22). EFFICIENT SPENDING APPROVAL OBTAINED ON 9/27/19 AND ETHICS APPROVAL ON 10/1/19. BOTH HAVE BEEN UPLOADED IN THE SCANNED DOCUMENT SECTION OF THIS TRAVEL AUTHORIZATION. A VISA IS NOT REQUIRED FOR JAMAICA. THE HTSOS TRAINING, WHICH IS REQUIRED FOR JAMAICA, WAS COMPLETED BY THE TRAVELER ON OCTOBER 31, 2019.  GOVERNMENT FURNISHED EQUIPMENT GFE FOR FOREIGN TRAVEL HELP DESK TICKET DATE OCTOBER 31, 2019.</t>
  </si>
  <si>
    <t>TRAVELER HAS BEEN INVITED TO VISIT AND PRESENT A SEMINAR AT THE TEXAS A&amp;M UNIVERSITY, DEPARTMENT OF VETERINARY INTEGRATIVE BIOSCIENCES ON MARCH 2, 2020. ACTUAL DATES OF TRAVEL ARE MARCH 1-3, 2020. TRAVELER DEPARTS TX ON MARCH 2ND AND ARRIVES BACK AT HIS RESIDENCE ON MARCH 3RD. THE TRAVELER'S TALK IS ENTITLED, TRANSCRIPTIONAL AND EPIGENETIC CONTROL OF CELL FATE DECISIONS. TEXAS A&amp;M UNIVERSITY INTERDISCIPLINARY FACULTY OF TOXICOLOGY (IFT) SEEK TO INTRODUCE TRAINEES AND FACULTY FROM THEIR TOXICOLOGY TRAINING PROGRAM TO THE WORK OF DR. JOTHI'S LABORATORY AT NIEHS INTRAMURAL RESEARCH PROGRAM. SPONSOR, TEXAS A AND M UNIVERSITY, DEPT OF VETERINARY INTEGRATIVE BIOSCIENCES WILL PROVIDE IN KIND ECONOMY CLASS AIRFARE, LODGING FOR ONE NIGHT, GROUND TRANSPORTATION IN TEXAS, AND SOME MEALS (DINNER ON 3/1, BREAKFAST AND LUNCH ON 3/2). ETHICS APPROVED ON 10/11/2019.  HHS CONFERENCE TRAVEL APPROVAL ATTACH G OBTAINED ON 10/16/2019 AND IS INCLUDED IN THE SCANNED DOCUMENTS PORTION OF THIS AUTHORIZATION. TRAVELER RETURN FLIGHT DEPARTS TX ON THE EVENING OF 03/02/20 AND ARRIVES IN NC ON 03/03/2020.</t>
  </si>
  <si>
    <t>JOYAL, ELIZABETH G</t>
  </si>
  <si>
    <t>TO ATTEND THE DIUR-006 INVESTIGATOR MEETING FROM 2/24-28/2020 IN UNITED KINGDOM.</t>
  </si>
  <si>
    <t>MANCHESTER, , GBR</t>
  </si>
  <si>
    <t>DIURNAL LIMITED</t>
  </si>
  <si>
    <t>NURSE COORDINATOR RESEARCH</t>
  </si>
  <si>
    <t>02/24/2020 -02/28/2020</t>
  </si>
  <si>
    <t>KADIISKA, MARIA B</t>
  </si>
  <si>
    <t>TRAVELER APPROVED TO ATTEND AND GIVE A LECTURE AT 11TH INTERNATIONAL WORKSHOP ON EPR (ESR) IN BIOLOGY AND MEDICINE IN KRAKOW, POLAND OCT 6-10, 2019. TRAVELER WILL DEPART ON OCT 5TH AND ARRIVE IN POLAND ON OCT 6TH AND DEPART POLAND OCT 11, 2019. THE SPONSOR WILL PAY LODGING (WHICH IS UNIVERSITY HOUSING SO NO LODGING CONFIRMATION IS AVAILABLE FROM THE SPONSOR) IN KIND OCT 6-10, 2019. REGISTRATION FEE OF $490 IS WAIVED BY THE SPONSOR FOR ALL INVITED SPEAKERS AND INCLUDES LUNCHES 10/7-10 AND A BANQUET ON 10/9. EFFICIENT SPENDING APPROVAL OBTAINED ON JUL 29, 2019 AND ETHICS APPROVAL OBTAINED ON AUG 26 2019. BOTH DOCUMENTS INCLUDED IN THE SCANNED DOCUMENT SECTION OF THIS AUTHORIZATION. HIGH THREAT SECURITY OVERSEAS TRAINING COMPLETED BY TRAVELER ON JUN 28, 2019. NO TRAVEL VISA REQUIRED FOR POLAND. TRAVELER WILL USE HER PERSONAL PASSPORT. GOVERNMENT FURNISHED EQUIPMENT SUPPORT REQUESTED ON AUG 16, 2019.</t>
  </si>
  <si>
    <t>KRAKOW, , POL</t>
  </si>
  <si>
    <t>JAGIELLONIAN UNIVERSITY KRAKOW</t>
  </si>
  <si>
    <t>10/05/2019 -10/11/2019</t>
  </si>
  <si>
    <t xml:space="preserve">KADRIU, BASHKIM </t>
  </si>
  <si>
    <t>THE EVENTS IN THIS TA WERE APPROVED AS A NON-NIMH HOSTED CONFERENCE OR MEETING BY THE OFFICE OF FINANCIAL MANAGEMENT ON10/1/19.  FOR CONFERENCES OR MEETINGS. WILL ATTENDED THE 7TH ANNUAL MOLECULAR PSYCHIATRY MEETING AND GAVE A PRESENTATION ENTITLED: ¿THE IMPACT OF KETAMINE AND AV-101 ON THE KYNURENINE PATHWAY IN SUBJECTS WITH TREATMENT-RESISTANT UNIPOLAR OR BIPOLAR DEPRESSION,¿ IN SAN FRANCISCO, CA, OCTOBER 17-19, 2019. TRAVELER WAS A RECIPIENT OF THE 2019 YOUNG INVESTIGATOR TRAVEL AWARD.  TRAVELER RESPECTFULLY DECLINED TRAVEL AWARD CHECK IN LIEU OF SPONSORED IN-KIND PROVIDED ECONOMY CLASS AIRFARE, COMPLIMENTARY REGISTRATION, AND HOTEL STAY AT ADVANCED CORPORATE GROUP RATE. BREAKFAST WAS INCLUDED WITH REGISTRATION PAYMENT, M-IE APPROPRIATELY REDUCED.  TRAVEL WAS SUBJECT TO AVAILABILITY OF FUNDS UNDER A CONTINUING RESOLUTION. NOTE: TRAVELER WAS OFM APPROVED OCT. 1, 2010.  A PAPER TRAVEL AUTHORIZATION WAS SUBMITTED TO THE ADMINISTRATION ON OCT 11, 2019 AS A SUBSTITUTE UNTIL A NBS CGE TRAVEL AUTHORIZATION COULD BE ESTABLISHED ONCE SYSTEM BECAME AVAILABLE.</t>
  </si>
  <si>
    <t>PARTHENON MANAGEMENT GROUP AT</t>
  </si>
  <si>
    <t xml:space="preserve">KAMHAWI, SHADEN </t>
  </si>
  <si>
    <t>DR. KAMHAWI REQUESTS TRAVEL TO ATTEND THE EDITORS-IN-CHIEF MEETING FOR PLOS JOURNALS BEING HELD IN SAN FRANCISCO, CA ON 10/11/2019. SHE IS THE EIC OF THE COMMUNITY JOURNAL PLOS NEGLECTED TROPICAL DISEASES. THE MEETING WILL SUMMARIZE THE PROGRESS OF EACH JOURNAL AND DISCUSS VARIOUS INITIATIVES AND STRATEGIC GOALS TO BEST SERVE THE SCIENTIFIC COMMUNITY. ON 10/10 SHE WILL MEET WITH THE NEWLY-APPOINTED ASSOCIATE EDITORIAL DIRECTOR, REBECCA KIRK. PLOS WILL PAY IN-KIND FOR AIRFARE, LODGING, CERTAIN MEALS, AND SF GROUND TRANSPORTATION. NO US FEDERAL FUNDS WILL BE USED BY THE SPONSOR TO PROVIDE FOR OR REIMBURSE TRAVEL EXPENSES. NO HONORARIUM WILL BE ACCEPTED BY DR. KAMHAWI. LATE: PLOS ANNOUNCED THIS MEETING IN MID-AUGUST AND LOI WAS RECEIVED ON 8/27. ODA APPROVAL WAS RECEIVED ON 8/29.</t>
  </si>
  <si>
    <t>PUBLIC LIBRARY OF SCIENCE</t>
  </si>
  <si>
    <t>DR. KAMHAWI HAS BEEN INVITED FOR TWO SPEAKING ENGAGEMENTS ON 2/5/2020 AT THE HARVARD T.H. CHAN SCHOOL OF PUBLIC HEALTH. SHE WILL FIRST GIVE A SEMINAR TO THE DEPT. OF IMMUNOLOGY AND INFECTIOUS DISEASES ENTITLED "HEMEOXYGENASE-1 INDUCTION IN HOST SKIN AFTER BLOOD FEEDING BY ARTHROPOD VECTORS CONTROLS INFLAMMATION AND PROMOTES TOLERANCE TO DISEASE". DR. KAMHAWI WILL THEN GIVE A GUEST LECTURE FOR THE GRADUATE COURSE BIOLOGY AND CONTROL OF VECTOR-BORNE PARASITES ENTITLED "PARASITE DEVELOPMENTAL STRATEGIES CRITICAL TO TRANSMISSION TO THE MAMMALIAN HOST".  SPONSOR TO PAY IN-KIND FOR AIRFARE, LODGING, CERTAIN MEALS AND LOCAL TRANSPORTATION. NIH TO FUND DC TRANSPORTATION AND M&amp;IE NOT COVERED BY SPONSOR. NO US FEDERAL FUNDS WILL BE USED BY THE SPONSOR TO PROVIDE FOR OR REIMBURSE TRAVEL EXPENSES. NO HONORARIUM WILL BE ACCEPTED BY DR. KAMHAWI. LATE: SPONSOR DID NOT PROVIDE OFFICIAL INVITATION LETTER UNTIL 1/9/20 DUE TO HOLIDAY TRAVEL.  ODA APPROVAL RECEIVED ON 1/13/20. AMENDMENT 1/14 - RE-ROUTE OF TA AFTER AO INADVERTENTLY FINAL-APPROVED IT.</t>
  </si>
  <si>
    <t>02/04/2020 -02/05/2020</t>
  </si>
  <si>
    <t>KANAKRY, CHRISTOPHER G</t>
  </si>
  <si>
    <t>DR. KANAKRY IS INVITED TO SPEAK AT THE 5TH CONGRESS ON CONTROVERSIES IN STEM CELL TRANSPLANTATION AND CELLULAR THERAPIES (COSTEM) BEING HELD IN BERLIN, GERMANY ON OCTOBER 24-27, 2019.  IN-KIND:  AIRFARE, LODGING (INCLUDES BREAKFAST), REGISTRATION (INCLUDES LUNCHES), AND DINNER ON 10/25.</t>
  </si>
  <si>
    <t>BERLIN, , DEU</t>
  </si>
  <si>
    <t>CME CONGRESSES LIMITED</t>
  </si>
  <si>
    <t>10/23/2019 -10/27/2019</t>
  </si>
  <si>
    <t xml:space="preserve">KANDARPA, KRISHNA </t>
  </si>
  <si>
    <t>DR. KRISHNA KANDARPA IS TRAVELING TO SEOUL, KOREA TO ATTEND 1). THE ASAN MEDICAL CENTER (AMC), FROM 10/7TH &amp; 8TH, WHICH HE HAS BEEN INVITED TO SPEAK: ENGINEERING &amp; INFORMATICS IN MEDICAL IMAGING &amp; SURGERY. 2). CHONBUK NATIONAL UNIVERSITY HOSPITAL (CNUH) 10/9TH &amp; 10TH, IN WHICH HE HAS ALSO BEEN INVITED TO SPEAK: INNOVATIVE CARE-CHANGING MINIMAL INVASIVE THERAPIES AND 3). SOCIETY OF GASTROINTESTINAL INTERVENTION (SGI), FROM 10/11TH &amp;12TH.  HE'S INVITED TO SPEAK IN SESSION 5: WHAT NIH CAN OFFER FOR IR TRANSLATIONAL RESEARCH AND INVITED TO CHAIR: PLENARY FREE PAPER.</t>
  </si>
  <si>
    <t>ASIAN MEDICAL CENTER</t>
  </si>
  <si>
    <t>10/05/2019 -10/13/2019</t>
  </si>
  <si>
    <t>SOCIETY OF GASTROINTESTINAL IN</t>
  </si>
  <si>
    <t xml:space="preserve">KANEKIYO, MASARU </t>
  </si>
  <si>
    <t>DR. MASARU KANEKIYO IS AN INVITED SPEAKER FOR THE 10TH ANNUAL HIV PREVENTION WORKSHOP, NOVEMBER 11 - 14, 2019, DURBAN, SOUTH AFRICA. 
SPONSOR WILL PROVIDE IN-KIND LODGING AND SOME MEALS.</t>
  </si>
  <si>
    <t>11/09/2019 -11/16/2019</t>
  </si>
  <si>
    <t xml:space="preserve">KANG, JU GYEONG </t>
  </si>
  <si>
    <t>DR. JU-GYEONG KANG WILL GIVE A TALK TITLED ?¿¿P53 IN METABOLISM AND DISEASE?¿¿ DURING THE SYMPOSIUM TITLED TARGETING TUMOR AND TUMOR MICROENVIRONMENT FOR CANCER THERAPY DURING THE 2019 INTERNATIONAL CONFERENCE OF THE KOREAN SOCIETY FOR MOLECULAR AND CELLULAR BIOLOGY (KSMCB). THE CONFERENCE TAKES PLACE FROM MONDAY, SEPTEMBER 30, 2019 THROUGH WEDNESDAY, OCTOBER 2, 2019 IN COEX, SEOUL, KOREA. REGISTRATION TO THE MEETING, ALL MEALS, AIRFARE, AND LODGING ARE BEING PROVIDED BY THE SPONSOR, THE KOREAN SOCIETY FOR MOLECULAR AND CELLULAR BIOLOGY; ALL MEALS AND LODGING ARE PROVIDED AT OR BELOW PER-DIEM RATES. SINCE THE TRAVEL CROSSES FROM ONE FISCAL YEAR TO THE NEXT, THERE ARE TWO TANUMS ASSOCIATED WITH THE TRAVEL. THE TANUM FOR TRAVEL FROM SEPTEMBER 28 THROUGH SEPTEMBER 30 IS: 0M6HQ. THE TANUM FOR TRAVEL FROM OCTOBER 1 THROUGH OCTOBER 3 IS: 0M6JM. FLIGHT INFORMATION IS INCLUDED IN THE TRAVEL AUTHORIZATION LISTED UNDER TANUM0M6HQ. CONFERENCE NAME IS NOT IN CGE DROPDOWN MENU, FOREIGN TRIP PURPOSE SELECTED.</t>
  </si>
  <si>
    <t>KAPLAN, MARIANA J</t>
  </si>
  <si>
    <t>DR. KAPLAN HAS BEEN INVITED TO SERVE AS AN ORGANIZING COMMITTEE MEMBER FOR THE 7TH ANNUAL MEETING OF THE INTERNATIONAL CYTOKINE AND INTERFERONE SOCIETY (CYTOKINE 2019) IN AUSTRIA, VIENNA ON 10/20/19 - 10/23/19.</t>
  </si>
  <si>
    <t>MCI SUISSE</t>
  </si>
  <si>
    <t>DR. KAPLAN HAS BEEN INVITED TO TAKE PART OF THE SESSION TITLED ?¿¿IMMUNOLOGY UPDATE: NEUTROPHILS, MULTI-ARMED PRIMITIVE WARRIORS?¿¿, AND PROVIDE A 1-HOUR TALK ON 11/11/19 AT THE 2019 ACR/ARP ANNUAL MEETING IN ATLANTA, GA ON 11/8/1/9 - 11/13/19.</t>
  </si>
  <si>
    <t>11/09/2019 -11/11/2019</t>
  </si>
  <si>
    <t>KAPLAN, ROSANDRA N</t>
  </si>
  <si>
    <t>DR. KAPLAN IS INVITED TO SPEAK AT THE EACR-MRS CONFERENCE ON SEED AND SOIL: MECHANISMS OF METASTASIS, BEING HELD IN BERLIN, GERMANY ON OCTOBER 7-9, 2019. IN-KIND: AIRFARE, LODGING (INCLUDES BREAKFAST), AND REGISTRATION (INCLUDES LD 10/7).  TRAVELER WILL TAKE GFE, NOT A LOANER COMPUTER (NCI-RITM0190452).</t>
  </si>
  <si>
    <t>EUROPEAN ASSOCIATION FOR CANCE</t>
  </si>
  <si>
    <t xml:space="preserve">KAPOGIANNIS, DIMITRIOS </t>
  </si>
  <si>
    <t>DR. KAPOGIANNIS HAS BEEN INVITED TO PRESENT A SEMINAR AT MCGILL UNIVERSITYS METABOLIC DISORDERS AND COMPLICATIONS PROGRAM AND TO ALSO PRESENT AT ENDOCRINE GRAND ROUNDS OCTOBER 24 AND 25.  THE UNIVERSITY IS SPONSORING IN KIND IS HOTEL ROOM FOR WED THROUGH FRIDAY AND DR. KAPOGIANNIS WILL PAY FOR HIS OWN ROOM THIS NIGHT OF SATURDAY OCTOBER 26 BECAUSE HE IS CHOOSING TO STAY EXTRA ON SATURDAY (NON-DUTY DAY) AND WILL FLY HOME ON SUNDAY OCTOBER 27. DR. KAPOGIANNIS IS REQUESTING APPROVAL OF ACTUAL SUBSISTENCE FOR SPONSOR IN-KIND LODGING VALUED AT $199.66 WHICH IS 113% OF THE GOVERNMENT ALLOWANCE OF $176.  THIS PERCENTAGE FALLS WITHIN THE 300% THRESHOLD ALLOWED BY THE FTR.  THE SPONSOR HAS NOTED THAT ALL OTHER NON-FEDERAL PARTICIPANTS WILL BE PROVIDED WITH THE SAME ACCOMMODATIONS. HIS FLIGHT IS ALSO SPONSORED IN KIND FROM THE UNIVERSITY. SPONSOR IS ALSO PAYING IN KIND SHUTTLE AND TAXI TO AND FROM AIRPORT IN CANADA.  THERE IS NO REGISTRATION FEE.  SPONSOR IS PROVIDING THE FOLLOWING MEALS IN-KIND B, L, D ON 10/24 AND B &amp; L ON 10/25. HTSOS COMPLETED AND NO VISA IS NEEDED.</t>
  </si>
  <si>
    <t>MCGILL UNIVERSITY</t>
  </si>
  <si>
    <t>CLINICAL FELLOW (VP)</t>
  </si>
  <si>
    <t>THE TRAVELER HAS BEEN INVITED TO ATTEND THE PANHELLENIC CONFERENCE ON DEMENTIA SPONSORED BY THE GREEK DEMENTIA SOCIETY, NOVEMBER 13-17, 2019.  THE CONFERENCE IS BEING HELD IN VELOS, PELION, GREECE.  SPONSOR HAS OFFERED TO PAY FOR AIRFARE UP TO $2000., LODGING 11/13-11/17/19, BREAKFAST, LUNCH AND DINNER 11/13-11/17/19 INKIND. THERE ARE NO REGISTRATION FEES. TRAVELER HAS DUAL US-GREEK CITIZENSHIP VISA IS NOT NEEDED.  HTSOS IS COMPLETED.  THERE IS NO REGISTRATION FEE AND NO AGENDA FOR THIS CONFERENCE.</t>
  </si>
  <si>
    <t>[OTHER], , GRC</t>
  </si>
  <si>
    <t>GREEK DEMENTIA SOCIETY</t>
  </si>
  <si>
    <t>11/12/2019 -11/18/2019</t>
  </si>
  <si>
    <t xml:space="preserve">KARPOVA, TATIANA </t>
  </si>
  <si>
    <t>TO SPEAK AT THE 2ND DNA AD INTERACTING PROTEINS AS SINGLE MOLECULES CONFERENCE IN NASSAU BAHAMAS ON 2/20-23/2020. SPONSOR OFFERED DISCOUNTED REGISTRATION FEE WHICH INCLUDES SOME MEALS AND LODGING.</t>
  </si>
  <si>
    <t>NASSAU, , BHS</t>
  </si>
  <si>
    <t>STATE UNIVERSITY OF NEW YORK A</t>
  </si>
  <si>
    <t>B1OLOGIST</t>
  </si>
  <si>
    <t>02/20/2020 -02/23/2020</t>
  </si>
  <si>
    <t xml:space="preserve">KARZAI, FATIMA </t>
  </si>
  <si>
    <t>DR. KARZAI WILL ATTEND THE YOUNG INVESTIGATORS MEETING AND SPEAK AT THE 2019 PROSTATE CANCER FOUNDATION MEETING BEING HELD IN CARLSBAD, CA ON OCTOBER 23-26, 2019. IN-KIND: AIRFARE, LODGING (NO BREAKFAST), REGISTRATION (INCLUDES BLD 10/23; BLD 10/24; BLD 10/25).  DR. KARZAI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  AN APPROVED APPENDIX 7 IS INCLUDED FOR THE UPGRADE OF CABIN CLASS.</t>
  </si>
  <si>
    <t>KASTNER, DANIEL L</t>
  </si>
  <si>
    <t>THIS IS A FOREIGN, SPONSORED TRAVEL, AND IS PENDING AVAILABILITY OF FY2020 FUNDS. OMEGA NOT USED FOR AIRFARE OR HOTEL AS SPONSOR IS PROVIDING BOTH, IN-KIND; THEREFORE, NO COST COMPARISON WAS DONE. AIRFARE IS $942.14; LODGING, PER NIGHT IS $188.15 (THIS INCLUDES NIGHTLY RATE PLUS TAXES).  THERE IS NO REGISTRATION FEE FOR THIS TRAVEL.  SPONSOR IS PROVIDING THE FOLLOWING MEALS, IN-KIND:  11/06, BREAKFAST AND LUNCH (PER INVITATION LETTER).  TRAVELER WILL HAVE TO PAY FOR DINNER ON 11/05, PER ETHICS.  THE SPONSOR HAS NOTED THAT ALL SIMILARLY SITUATED PARTICIPANTS ARE RECEIVING THE SAME BENEFITS.   ACTUALS USED FOR LODGING AS IT IS BELOW THE PER DIEM RATE.  INTERNET IS $16.99/DAY, TOTAL $50.97. MISCELLANEOUS EXPENSE OF $100.00 ON 11/05 IS FOR UNFORESEEN CIRCUMSTANCES THAT MAY ARISE.   MISCELLANEOUS EXPENSE OF $73.00 ON 11/06 IS FOR MIE NOT PROVIDED BY SPONSOR (INCIDENTALS).  POV EXPENSE OF $31.90 IS FOR MILEAGE TO/FROM AIRPORT IN WASHINGTON, D.C. PARKING FEE OF $51.00 IS FOR DULLES AIRPORT PARKING ($17.00 PER DAY FOR 3 DAYS). TAXI EXPENSE OF $100.00 IS FOR TAXIS WHILE IN CALGARY.</t>
  </si>
  <si>
    <t>THIS IS A DOMESTIC, SPONSORED TRAVEL, AND IS PENDING AVAILABILITY OF FY2020 FUNDS.  OMEGA USED FOR AIRFARE BUT NOT FOR LODGING DUE TO A ROOM BLOCK THAT COULD NOT BE ACCESSED. THE HOTEL RESERVATIONS WERE MADE THROUGH THE CONFERENCE WEBSITE. AIRFARE IS $194.60; LODGING, PER NIGHT IS $229.00.  PER CITY PAIRS, IAD, WHICH HAS THE BEST FARE ($256) WAS SELECTED (BWI- $350 AND DCA- $480). GEORGIA IS NOT A TAX EXEMPT STATE.  REGISTRATION FEE IS $560.00, WHICH IS THE ONLY SPONSORED-PROVIDED EXPENSE, IN-KIND, AND IT INCLUDES NO MEALS.  THE SPONSOR HAS NOTED THAT ALL SIMILARLY SITUATED PARTICIPANTS ARE RECEIVING THE SAME BENEFITS.  TRAVELER IS REQUESTING APPROVAL OF ACTUAL SUBSISTENCE FOR LODGING VALUED AT $229.00, WHICH IS 146% OF THE GOVERNMENT ALLOWANCE OF $157.00.  INTERNET IS 16.99/DAY, TOTAL $84.95.  MISCELLANEOUS EXPENSE OF $100.00 ON 11/09 IS FOR UNFORESEEN CIRCUMSTANCES THAT MAY ARISE.   POV EXPENSE OF $31.90 IS FOR MILEAGE TO/FROM AIRPORT IN WASHINGTON, D.C.  PARKING FEE OF $85.00 IS FOR DULLES AIRPORT PARKING ($17.00 PER DAY FOR 5 DAYS). ESTIMATED TAXI EXPENSE OF $125.00 IS FOR TAXIS WHILE IN ATLANTA.</t>
  </si>
  <si>
    <t>11/09/2019 -11/13/2019</t>
  </si>
  <si>
    <t>THIS IS A DOMESTIC, SPONSORED TRAVEL, AND IS PENDING AVAILABILITY OF FY2020 FUNDS. OMEGA NOT USED FOR AIRFARE OR HOTEL AS SPONSOR IS PROVIDING BOTH, IN-KIND; THEREFORE, NO COST COMPARISON WAS DONE. SPONSOR IS COVERING THE FOLLOWING IN-KIND: AIRFARE ($664.60); LODGING FROM 11/14-16 AT $219.00 PER NIGHT; REGISTRATION FEE OF $200, AND BREAKFAST AND LUNCH ON 11/15-16 VALUED AT $103/DAY. CALIFORNIA IS NOT A TAX EXEMPT STATE, BUT THIS IS NOT APPLICABLE AS SPONSOR IS PAYING HOTEL AND HOTEL TAXES, IN-KIND.  TRAVELER IS REQUESTING APPROVAL OF ACTUAL SUBSISTENCE FOR SPONSOR IN-KIND LODGING VALUED AT $219.00, WHICH IS 121% OF THE GOVERNMENT ALLOWANCE OF $181.00. REGISTRATION FEE IS STATED TO INCLUDE PROVIDED MEALS HOWEVER THE SPONSOR HAS PROVIDED A PER MEAL COST AND REGISTRATION IS NOT REQUIRED, PER ETHICS, THEREFORE THE MEALS WERE NOT MARKED AS PROVIDED AND THE EXPENSE IS NOT LISTED AS IN-KIND. PER ETHICS, TRAVELER WILL HAVE TO PAY FOR DINNERS WHILE IN NEWPORT BEACH.  THE SPONSOR HAS NOTED THAT ALL SIMILARLY SITUATED PARTICIPANTS ARE RECEIVING THE SAME BENEFITS.   THE INTERNET IS $9.95/DAY FOR A TOTAL OF $39.80.  MISCELLANEOUS EXPENSE OF $100.00 ON 11/14 IS FOR UNFORESEEN CIRCUMSTANCES THAT MAY ARISE.   POV EXPENSE OF $31.90 IS FOR MILEAGE TO/FROM AIRPORT IN WASHINGTON, D.C. PARKING FEE OF $68.00 IS FOR DULLES AIRPORT PARKING ($17.00 PER DAY FOR 4 DAYS). ESTIMATED TAXI EXPENSE OF $300.00 IS FOR GROUND TRANSPORTATION WHILE IN NEWPORT BEACH, WHICH THE SPONSOR IS PROVIDING.</t>
  </si>
  <si>
    <t>11/14/2019 -11/17/2019</t>
  </si>
  <si>
    <t>THIS IS A FOREIGN, SPONSORED TRAVEL, AND IS PENDING AVAILABILITY OF FY2020 FUNDS. THE SPONSOR IS COVERING THE FOLLOWING IN-KIND: REGISTRATION ($845), LODGING ON 11/19, AND IN-COUNTRY GROUND TRANSPORTATION ($280). SPONSOR WILL REIMBURSE UP TO $2,640 TOWARDS THE AIRFARE AND A BLANKET WAIVER IS IN PLACE TO ACCEPT IN-CASH REIMBURSEMENT. OMEGA USED FOR AIRFARE BUT NOT FOR HOTEL AS SPONSOR IS PROVIDING, IN-KIND. PER CITY PAIRS, ALL AREA AIRPORTS HAVE THE SAME FARE: IAD WAS CHOSEN. LODGING NOT NEEDED FOR NOVEMBER 18 AND 20, AS TRAVELER WILL BE IN TRANSIT (OVERNIGHT FLIGHTS).  REGISTRATION FEE DOES NOT INCLUDE ANY MEALS.  THE SPONSOR HAS NOTED THAT ALL SIMILARLY SITUATED PARTICIPANTS ARE RECEIVING THE SAME BENEFITS.  ACTUALS USED FOR LODGING AS IT IS BELOW THE PER DIEM RATE. THE FOLLOWING EXPENSES HAVE BEEN ADDED: AIRFARE $2,785.73; INTERNET AT $16.99 A DAY X3 (TOTAL $50.97); MISCELLANEOUS EXPENSE OF $100.00 ON 11/18 IS FOR UNFORESEEN CIRCUMSTANCES THAT MAY ARISE;  POV EXPENSE OF $31.90 IS FOR MILEAGE TO/FROM AIRPORT IN WASHINGTON, D.C; PARKING FEE OF $68.00 IS FOR DULLES AIRPORT PARKING ($17.00 PER DAY FOR 4 DAYS).</t>
  </si>
  <si>
    <t>SAO PAULO, , BRA</t>
  </si>
  <si>
    <t>11/18/2019 -11/21/2019</t>
  </si>
  <si>
    <t>COMMENTS HERE:</t>
  </si>
  <si>
    <t>YOKOHAMA, , JPN</t>
  </si>
  <si>
    <t>AMERICAN BEHCETS DISEASE ASSOC</t>
  </si>
  <si>
    <t>11/21/2019 -11/24/2019</t>
  </si>
  <si>
    <t>THIS IS A DOMESTIC, SPONSORED TRAVEL. THE SPONSOR IS COVERING THE FOLLOWING IN-KIND: AIRFARE ($1,507.80); 7 NIGHTS OF LODGING AT $349/NIGHT INCLUDING TAX ($452.29); AND THE REGISTRATION FEE ($450), WHICH INCLUDES BREAKFAST ON 2/5 AND THE WELCOME RECEPTION. PER ETHICS, THE TRAVELER CANNOT ACCEPT THE BREAKFAST ON 2/5 BUT MAY ATTEND THE WELCOME RECEPTION. THE SPONSORED OFFERED TO REIMBURSE THE COST OF DAILY MEALS BUT THIS WAS DECLINED AS THEY COULD NOT PROVIDE IN-KIND. OMEGA NOT USED FOR AIRFARE OR HOTEL AS SPONSOR IS PROVIDING BOTH, IN-KIND; THEREFORE, NO COST COMPARISON WAS DONE. HAWAII IS NOT A TAX EXEMPT STATE, BUT THIS IS NOT APPLICABLE AS SPONSOR IS PAYING HOTEL AND HOTEL TAXES, IN-KIND. THE SPONSOR HAS NOTED THAT ALL SIMILARLY SITUATED PARTICIPANTS ARE RECEIVING THE SAME BENEFITS.  DUE TO 6 HOUR TIME DIFFERENCE TRAVELER DEPARTS AND ARRIVES ON THE SAME DAY (1/31) AND WILL DEPART ON 2/7 AND ARRIVE ON 2/8, THEREFORE LODGING IS NOT NEEDED ON 2/7. ACTUALS USED FOR LODGING AS IT IS ABOVE THE PER DIEM RATE. TRAVELER IS REQUESTING APPROVAL OF ACTUAL SUBSISTENCE FOR SPONSOR IN-KIND AND PERSONAL LODGING VALUED AT $349.00, WHICH IS 107% OF THE GOVERNMENT ALLOWANCE OF $325.00.  
THE INTERNET IS $69.65 ($9.95/DAILY FOR 7 DAYS).  MISCELLANEOUS EXPENSE OF $100.00 ON 01/31 IS FOR UNFORESEEN CIRCUMSTANCES THAT MAY ARISE.   POV EXPENSE OF $31.90 IS FOR MILEAGE TO/FROM AIRPORT IN WASHINGTON, D.C. PARKING FEE OF $153.00 IS FOR DULLES AIRPORT PARKING ($17.00 PER DAY FOR 9 DAYS). ESTIMATED TAXI EXPENSE OF $175.00 IS FOR TAXIS WHILE IN KAUAI.</t>
  </si>
  <si>
    <t>ISLE OF KAUAI, HI, US</t>
  </si>
  <si>
    <t>WESTERN SOCIETY OF ALLERGY AST</t>
  </si>
  <si>
    <t>01/31/2020 -02/08/2020</t>
  </si>
  <si>
    <t xml:space="preserve">KATAGIRI, YASUHIRO </t>
  </si>
  <si>
    <t>FISCAL YEAR CROSSOVER TRAVEL. THE ACCOMPANYING FY19 AUTHORIZATION IS TANUM0LOYX. 
DR. KATAGIRI WILL BE ATTENDING THE 11TH INTERNATIONAL CONFERENCE ON PROTEOGLYCANS, 9/29/19 - 10/3/19 AT ISHIKAWA ONGAKUDO, KANAZAWA, JAPAN.  THIS IS NOT SPONSOR.  AFTER THAT HE WILL EN-ROUTE TEIKYO UNIVERSITY, TOKYO, JAPAN, TO GIVE TALK AND MEET WITH FACULTIES, 10/3/19 - 10/8/19.   ONCE THAT IS OVER, HE WILL GIVE TALK AT TOKYO UNIVERSITY AGRICULTURE &amp; TECHNOLOGY, TOKYO, JAPAN, 10/9/19 - 10/10/10.   THE TEIKYO UNIVERSITY AND TOKYO UNIVERSITY ARE SPONSORED.   LODGING, FOODS AND GROUND TRANSPORTATION ARE IN-KIND AND WILL BE COVER BY BOTH UNIVERSITIES.</t>
  </si>
  <si>
    <t>KANAZAWA, , JPN</t>
  </si>
  <si>
    <t>TOKYO UNIVERSITY OF AGRICULTUR</t>
  </si>
  <si>
    <t>10/01/2019 -10/11/2019</t>
  </si>
  <si>
    <t>KEERAN, KAREN J</t>
  </si>
  <si>
    <t>KAREN WILL BE ATTENDING THE NATIONAL AALAS MEETING IN DENVER, CO ON OCTOBER 13-16, 2019 AS AN INSTRUCTOR FOR A SUTURING WORKSHOP. FLIGHT AND TWO NIGHTS OF LODGING WILL BE COVERED BY AALAS. A THIRD NIGHT WILL BE COVERED BY NHLBI.</t>
  </si>
  <si>
    <t xml:space="preserve">KELLY, KATHLEEN </t>
  </si>
  <si>
    <t>DR. SIEBENLIST IS INVITED TO SPEAK AT THE PROSTATE CANCER FOUNDATION ANNUAL RETREAT BEING HELD IN CARLSBAD, CA ON OCTOBER 23-26, 2019.  IN-KIND:  LODGING (NO BREAKFAST) AND REGISTRATION (INCLUDES MEALS).  DR. SIEBENLIST IS REQUESTING APPROVAL OF ACTUAL SUBSISTENCE FOR SPONSOR IN-KIND LODGING VALUED AT $289 WHICH IS 167% OF THE GOVERNMENT ALLOWANCE OF $173.  THIS PERCENTAGE FALLS WITHIN THE 300% THRESHOLD BY THE FTR.  THE SPONSOR HAS NOTED THAT ALL OTHER NON-FEDERAL PARTICIPANTS WILL BE PROVIDED WITH THE SAME ACCOMMODATIONS.</t>
  </si>
  <si>
    <t>KEMPER, CLAUDIA M</t>
  </si>
  <si>
    <t>THIS IS NOT A CONFERENCE BECAUSE IT MEETS ONE OF THE OTHER NIH DEFINED MISSION EXEMPTIONS: DR. CLAUDIA KEMPER IS INVITED TO ATTEND THE SELECTION MEETING OF THE HELMHOLTZ YOUNG INVESTIGATOR GROUPS IN BERLIN, GERMANY AS A MEMBER OF THE SELECTION PANEL. SHE WILL BEGIN TRAVEL ON OCTOBER 15, 2019 AND RETURN ON OCTOBER 19, 2019. THE SPONSOR MISTAKENLY PURCHASED A BUSINESS CLASS TICKET AND WAS UNABLE TO CHANGE OR PURCHASE AN ADDITIONAL ECONOMY TICKET, THEREFORE WE BOOKED A TICKET THROUGH OMEGA.  HTSOS CERTIFICATE ATTACHED. GERMANY IS NOT ON THE HIGH-RISK COUNTRIES LIST FOR GFE. HOTEL INFORMATION WILL BE ADDED AS SOON AS IT IS BOOKED.</t>
  </si>
  <si>
    <t>HELMHOLTZ ASSOCIATION</t>
  </si>
  <si>
    <t>DR. CLAUDIA KEMPER IS INVITED TO PRESENT A TALK AT THE TARGETING IMMUNOMETABOLISM IN AUTOIMMUNE DISEASES AND INFLAMMATION MEETING IN NEW YORK, NY. SHE WILL TRAVEL BY TRAIN ON OCTOBER 21, 2019 AND RETURN ON OCTOBER 22, 2019.</t>
  </si>
  <si>
    <t>NEW YORK ACADEMY OF SCIENCES</t>
  </si>
  <si>
    <t>10/21/2019 -10/22/2019</t>
  </si>
  <si>
    <t>DR. CLAUDIA KEMPER IS INVITED TO PRESENT A KEYNOTE LECTURE AT THE 23RD ANNUAL CONFERENCE OF THE SIGNAL TRANSDUCTION SOCIETY IN WEIMAR, GERMANY. SHE WILL DEPART ON NOVEMBER 4 AND ARRIVE IN FRANKFURT ON NOVEMBER 5, THEN TAKE A TRAIN TO WEIMER. SHE WILL RETURN ON NOVEMBER 7, 2019. HTSOS CERTIFICATE ATTACHED. GERMANY IS NOT ON THE HIGH RISK COUNTRIES LIST FOR GFE. CONFERENCE IS NOT IN THE CGE DROPDOWN MENU.</t>
  </si>
  <si>
    <t>DR. KEMPER IS INVITED TO DELIVER A TALK AT THE AMERICAN COLLEGE OF RHEUMATOLOGY ANNUAL MEETING. SHE WILL DEPART ON NOVEMBER 12 AND RETURN ON NOVEMBER 14, 2019.</t>
  </si>
  <si>
    <t>DR. CLAUDIA KEMPER WILL TRAVEL TO NASSAU, THE BAHAMAS TO SPEAK AT THE 2ND IMMUNO-METABOLIC MECHANISMS OF ATHEROSCLEROSIS CONFERENCE. THE SPONSOR IS PROVIDING COMPLIMENTARY REGISTRATION FEE, LODGING AND MEALS. THE MEAL COSTS ARE INCLUSIVE OF THE LODGING COST. HTSOS CERTIFICATE ATTACHED. CONFERENCE NOT AVAILABLE IN CGE AT SUBMISSION TIME. SPONSOR DOES NOT HAVE INDIVIDUAL HOTEL RESERVATIONS AND COULD NOT SHARE THE GROUP BOOKING DOCUMENT. ATTACHED IS A RESERVATION CONFIRMATION FROM THE ORGANIZERS.</t>
  </si>
  <si>
    <t>FUSION CONFERENCES LIMITED</t>
  </si>
  <si>
    <t>THIS TRAVEL IS NOT A CONFERENCE BECAUSE IT MEETS ONE OF THE OTHER NIH DEFINED MISSION EXEMPTIONS: DR. KEMPER WILL TRAVEL TO ANN ARBOR, MI TO PRESENT A TALK AT THE UNIVERSITY OF MICHIGAN GRADUATE PROGRAM IN IMMUNOLOGY SEMINAR SERIES. SHE WILL DEPART ON MARCH 10, 2020. WHILE THERE SHE WILL BE STAYING AT A FACULTY MEMBER'S HOUSE, THEREFORE THERE IS NO LODGING COST. THE SPONSOR IS PROVIDING LODGING AT PERSONAL RESIDENCE, MEALS AND AIRFARE. HER TALK IS ON MARCH 11, 2020 AND SHE WILL MEET WITH DR. CHRISTIANE WOBUS AND HER LAB ON MARCH 12, 2020. SHE WILL THEN DEPART THAT AFTERNOON.</t>
  </si>
  <si>
    <t>03/10/2020 -03/12/2020</t>
  </si>
  <si>
    <t>KHALIQ, ZAYD M</t>
  </si>
  <si>
    <t>DR. KHALIQ WAS INVITED TO SPEAK AT THE WASHINGTON SCHOOL OF MEDICINE ON 10/16/2019 IN ST. LOUIS, MO.  HE WILL GIVE A TALK TITLED:  GABAERGIC CONTROL OF THE DENDRITES, SOMA, AND AXONS OF MIDBRAIN DOPAMINERGIC NEURONS.  APPROVED AUTHORIZATION ATTACHED.  APPROVED ODA ATTACHED.  SPARC 12654 STE APPROVED ATTACHED. INVITATION LETTER ATTACHED.DR KHALIQ IS REQUESTING APPROVAL OF ACTUAL SUBSISTENCE FOR SPONSOR IN-KIND LODGING VALUED AT $174 WHICH IS 130% OF THE GOVERNMENT ALLOWANCE OF $133. THIS PERCENTAGE FALLS WITHIN THE 300% THRESHOLD ALLOWED BY THE FTR. THE SPONSOR HAS NOTED THAT ALL OTHER NON-FEDERAL PARTICIPANTS WILL BE PROVIDED WITH THE SAME ACCOMMODATIONS.</t>
  </si>
  <si>
    <t>SAINT LOUIS, MO, US</t>
  </si>
  <si>
    <t>WASHINGTON UNIV SCHOOL OF MED</t>
  </si>
  <si>
    <t xml:space="preserve">KHOURY, PANEEZ </t>
  </si>
  <si>
    <t>PANEEZ KHOURY WILL BE PARTICIPATING IN THE CME CERTIFIED PROGRAM TITLED "DIFFERENTIAL DIAGNOSIS AND TREATMENT SELECTION" FOR EOSINOPHILIC GRANULOMATOSIS WITH POLYANGIITIS BEING HELD IN NEW ORLEANS, LA OCTOBER 21, 2019.  A PRELIMINARY EMAIL HAS BEEN UPLOADED UNTIL WE RECEIVE THE FINAL CONFIRMATION FROM SPONSOR.</t>
  </si>
  <si>
    <t>NATIONAL JEWISH HEALTH</t>
  </si>
  <si>
    <t>10/20/2019 -10/21/2019</t>
  </si>
  <si>
    <t>TO ATTEND THE INVESTIGATOR MEETING (NATRON) FOR BENRALIZUMAB IN HES TRIAL BEING HELD IN HOUSTON, TX JANUARY 31, 2020.</t>
  </si>
  <si>
    <t>PANEEZ KHOURY BEEN INVITED TO PARTICIPATE AND GIVE A TALK IN THE ALLERGY AND IMMUNOLOGY FRIDAY RESEARCH CONFERENCE BEING HELD AT NORTHWESTERN UNIVERSITY FRIDAY, FEBRUARY 28, 2020.</t>
  </si>
  <si>
    <t>02/27/2020 -02/28/2020</t>
  </si>
  <si>
    <t>KIDWAI, FAHAD K</t>
  </si>
  <si>
    <t>TO MEET WITH FACULTY AND STUDENTS TO PRESENT A TALK TITLED " INDUCED PLURIPOTENT STEM CELLS: A WINDOW FOR UNRAVELING MECHANISMS FOR CRANIOFACIAL ANOMOLIES AT THE UNIVERSITY OF PITTSBURGH, PA ON JANUARY 30 - 31, 2020.</t>
  </si>
  <si>
    <t>UNIVERSITY OF PITTSBURGH MEDIC</t>
  </si>
  <si>
    <t xml:space="preserve">KIM, HEE YONG </t>
  </si>
  <si>
    <t>DR. KIM IS TRAVELING TO AUSTIN TEXAS FOR THE FACS , FATTY ACID METABOLISM &amp; OXIDATION CONFERENCE FROM SEPTEMBER 29-OCTOBER 1.  SPONSORED EO APPROVED TRAVEL SO NO CONFERENCE LISTED.  PLEASE SEE OTHER AUTHORIZATION TRIP00K66F (TANUM0M93Z) FOR THE 2019 FISCAL YEAR PART OF THE TRIP.</t>
  </si>
  <si>
    <t>FATTY ACID IN CELL SIGNALING</t>
  </si>
  <si>
    <t>DR. KIM WILL BE TO DELIVERING A SEMINAR ON HER RESEARCH HERE AT NIAAA TO THE DEPARTMENT OF PHARMACOLOGICAL AND PHARMACEUTICAL SCIENCES, AT THE UNIVERSITY OF HOUSTON COLLEGE OF PHARMACY IN HOUSTON TEXAS ON NOV. 7, 2019. THIS VISIT WILL DISSEMINATE RELEVANT INFORMATION OF HER RESEARCH AT LMS, NIAAA.  EO APPROVED TRAVEL</t>
  </si>
  <si>
    <t>UNIVERSITY OF HOUSTON</t>
  </si>
  <si>
    <t>KIMMEL, PAUL L</t>
  </si>
  <si>
    <t>THE NEW YORK ACADEMY OF MEDICINE (NYAM) INVITED DR. PAUL KIMMEL TO MODERATE THE SYMPOSIUM AT THE NY ACADEMY OF MEDICINE ON RACISM AND END-STAGE RENAL DISEASE AT THE ¿2020 ALISON NORRIS SYMPOSIUM¿, ON JANUARY 15, 2020 IN NEW YORK CITY, NY. NYAM HAS AGREED TO PAY-IN KIND FOR ROUNDTRIP FLIGHTS, ROUNDTRIP GROUND TRANSPORTATION IN NEW YORK, NY &amp; WASHINGTON, DC AND HIS HOTEL STAY. MEALS AND REGISTRATION ARE NOT INCLUDED.</t>
  </si>
  <si>
    <t>NEW YORK ACADEMY OF MEDICINE</t>
  </si>
  <si>
    <t>KIM, SCOTT Y</t>
  </si>
  <si>
    <t>DR. KIM HAS BEEN INVITED TO BE A KEY NOTE SPEAKER AT MICHIGAN MEDICAL SOCIETY ETHICS MEETING. HE WILL ALSO GIVE A TALK ON PHYSICIAN ASSISTED DEATH: A GLOBAL OVERVIEW.</t>
  </si>
  <si>
    <t>MICHIGAN STATE MEDICAL SOCIETY</t>
  </si>
  <si>
    <t>KINDT, KATHRINE S</t>
  </si>
  <si>
    <t>ACT AS CHAIR FOR THE SENSORY SYSTEMS (E.G. VISION, HEARING, BALANCE, TOUCH) SESSION AT THE ZEBRAFISH NEURAL CIRCUITS &amp; BEHAVIOR MEETING AT COLD SPRING HARBOR LABORATORY FROM NOVEMBER 20, 2019 - NOVEMBER 23, 2019.</t>
  </si>
  <si>
    <t>GIVE AN INVITED TALK, "USING ZEBRAFISH TO LIGHT UP SENSORY SYNAPSE FORMATION AND FUNCTION" DURING STANFORD UNIVERSITY SCHOOL OF MEDICINE DEPARTMENT OF OTOLARYNGOLOGY'S SENSORY NEUROSCIENCE AND ENGINEERING SEMINAR SERIES AND MEET WITH DEPARTMENT FACULTY AND STUDENTS ON JANUARY 10, 2020.  TRIP DATES: JANUARY 9, 2020 TO JANUARY 11, 2020.</t>
  </si>
  <si>
    <t>KINDZELSKI, ANDREI L</t>
  </si>
  <si>
    <t>TRAVEL WILL PARTICIPATE IN THE 32ND ANNUAL MEETING OF AVF, HELD IN AMELIA ISLAND, FLORIDA, ON MARCH 1-7, 2020. THIS IS NOT A CONFERENCE, CAS APPROVAL NOT REQUIRED. THIS IS SPONSORED TRAVEL WITH ETHIC APPROVAL (SEE TRAC APPROVAL). FLIGHT, LODGING AND REGISTRATION WILL BE COVER BY SPONSOR. TRAVELER WILL STAY AT THE HOST HOTEL WITH OTHER INVITED PARTICIPANTS.
HOTEL INFORMATION 
OMNI AMELIA ISLAND PLANTATION 
39 BEACH LAGOON RD 
AMELIA ISLAND, FL 32034 
ODA MEMO IS ATTACHED, INVITE LETTER, LOI AND AGENDA.
DR. KINDZELSKI WILL BE ATTEND THE C TRACT INVESTIGATORS MEETING ON MARCH 2ND, WHERE HE WILL BE PRESENTING. PLEASE SEE PROGRAM ATTACHED. 
ANDREI KINDZELSKI IS REQUESTING APPROVAL OF ACTUAL SUBSISTENCE FOR SPONSORED IN-KIND LODGING VALUED AT 249.00, WHICH IS 259 PERCENT OF THE GOVERNMENT ALLOWANCE OF 96.00. THIS PERCENTAGE FALLS WITHIN THE 300 PERCENT THRESHOLD ALLOWED BY THE FTR. THE SPONSOR HAS NOTED THAT ALL OTHER NON-FEDERAL PARTICIPANTS WILL BE PROVIDED WITH THE SAME ACCOMMODATIONS.</t>
  </si>
  <si>
    <t>AMELIA CITY, FL, US</t>
  </si>
  <si>
    <t>AMERICAN VENOUS FORUM EAST DUN</t>
  </si>
  <si>
    <t>03/01/2020 -03/07/2020</t>
  </si>
  <si>
    <t>KING HERBERT, ANGELA P</t>
  </si>
  <si>
    <t>DR. ANGELA KING HERBERT HAS BEEN INVITED TO SPEAK AT THE 9TH INTERNATIONAL  CONFERENCE OF LASA INDIA WHICH WILL BE HELD ON NOVEMBER 22-23, 2019 INCLINING PRE-CONFERENCE WORKSHOP ON NOVEMBER 21, 2019 AT THE INDIAN INSTITUTE OF SCIENCE EDUCATION AND RESEARCH (IISER) IN PUNE INDIA. DR. ANGELA KING HERBERT WILL SPEAK ON "LABORATORY ANIMALS IN BIOMEDICAL RESEARCH THE WAY FORWARD".  DR. KING HERBERT WILL SPEAK AGAIN LATER IN THE PROGRAM. TRAVELER WILL DEPART ON 18TH OF NOVEMBER AND RETURN ON 24TH. SPONSOR HAS WAIVED REGISTRATION FEE IN THE AMOUNT OF $211.00, WHICH DOES NOT INCLUDED MEALS OR LODGING AND WILL COVER AIRFARE AND LODGING IN-KIND. LODGING RESERVED AND BOOKED BY THE ORGANIZING COMMITTEE FROM INDIA. DR. KING-HERBERT WILL BE TRAVELING ON THE OFFICIAL GOVERNMENT PASSPORT. VISA IS REQUIRED AND WAS RECEIVED ON FRIDAY, NOVEMBER 15, 2019. AUTHORIZATION FOR  USE OF PREMIUM CLASS OTHER THAN FIRST CLASS INCLUDED FOR EO APPROVAL. FLIGHT IS 19 HOURS AND 15 MINUTES. HTSOS TRAINING COMPLETED ON 9/16/19.  GFE TICKET # INC 4750017 WAS SUBMITTED 10/30/2019. EFFICIENT SPENDING APPROVED ON 8/29/19 AND ETHICS APPROVAL WAS OBTAINED ON 7/23/19  AND IS INCLUDED IN THE SCANNED DOCUMENTS PORTION OF THIS AUTHORIZATION.</t>
  </si>
  <si>
    <t>PUNE, , IND</t>
  </si>
  <si>
    <t>INDIAN INSTITUTE OF SCIENCE ED</t>
  </si>
  <si>
    <t>11/18/2019 -11/24/2019</t>
  </si>
  <si>
    <t xml:space="preserve">KITAHARA, CARI </t>
  </si>
  <si>
    <t>&lt;10447 CAK 8034731 THYROID CANCER RISK FACTORS POOLING PROJECT&gt; TO PRESENT THE 2019 VAN METER AWARD LECTURE ENTITLED "WHAT IS CAUSING THE PLETHORA OF THYROID CANCERS IN THE USA AND ELSEWHERE" AND TO ATTEND RELEVANT SEMINARS AND WORKSHOPS ON THYROID DISEASE AND THYROID CANCER AT THE 89TH ANNUAL MEETING OF THE AMERICAN THYROID ASSOCIATION. CHICAGO, IL. OCT 30 TO NOV 2, 2019. THE SPONSOR IS PROVIDING LODGING IN KIND. DR. KITAHARA IS REQUESTING APPROVAL OF ACTUAL SUBSISTENCE FOR SPONSOR IN KIND LODGING VALUED AT $249 WHICH IS 109% OF THE GOVERNMENT ALLOWANCE OF $229. THIS PERCENTAGE FALLS WITHIN THE 300% THRESHOLD ALLOWED BY THE FTR. THE SPONSOR HAS NOTED THAT ALL OTHER NON FEDERAL PARTICIPANTS WILL BE PROVIDE WITH THE SAME ACCOMMODATIONS. REGISTRATION WAS PAID ON BRANCH CARD. IN KIND HOTEL PLUS TAX. NIH PAYS REGISTRATION FEE, AIRFARE, PROCESSING FEE, MEALS, BAGGAGE, AND GROUND TRANSPORTATION.</t>
  </si>
  <si>
    <t>AMERICAN THYROID ASSOCIATION</t>
  </si>
  <si>
    <t>SUMMER-CRTA</t>
  </si>
  <si>
    <t>10/30/2019 -11/02/2019</t>
  </si>
  <si>
    <t>KLEEBERGER, STEVEN R</t>
  </si>
  <si>
    <t>TRAVELER HAS BEEN INVITED ON BEHALF OF INTERDISCIPLINARY FACULTY OF TOXICOLOGY TO PRESENT A SEMINAR ENTITLED, GENETIC DETERMINANTS OF SUSCEPTIBILITY TO SEVERE DISEASE CAUSED BY RESPIRATORY SYNCYTIAL VIRUS AT TEXAS A&amp;M UNIVERSITY IN COLLEGE STATION, TX ON OCTOBER 27-29, 2019. TRAVELER, WHO IS ON THE OUTSTANDING NEW ENVIRONMENTAL SCIENTIST (ONES) ADVISORY COMMITTEE WILL ALSO MEET WITH A NIEHS ONES COMMITTEE MEMBER, DR. NATALIE JOHNSON TO DISCUSS CURRENT STUDIES AND FUTURE INVESTIGATIONS TO FULFILL THE SPECIFIC AIMS OF HER ONES AWARD. OTHER ONES COMMITTEE MEMBERS WILL ATTEND AND MEET FOR THIS DISCUSSION DURING THE MEETING. THE SPONSOR, TEXAS A&amp;M UNIVERSITY, WILL PROVIDE IN-KIND ECONOMY AIRFARE, LODGING FOR TWO NIGHTS, GROUND TRANSPORTATION IN TEXAS AND SOME MEALS (DINNER ON 10/27 AND BREAKFAST AND LUNCH ON 10/29).  EFFICIENT SPENDING, ATTACHMENT G AND ETHICS APPROVAL WERE BOTH OBTAINED ON 9/11/2019 AND HAVE BEEN UPLOADED.  DR. KLEEBERGER IS REQUESTING APPROVAL OF ACTUAL SUBSISTENCE FOR SPONSOR IN-KIND LODGING VALUED AT $101.00 WHICH IS 103 PERCENT OF THE GOVERNMENT ALLOWANCE OF $98.00.  THIS PERCENTAGE FALLS WITHIN THE 300 PERCENT THRESHOLD ALLOWED BY THE FTR.  THE SPONSOR HAS NOTED THAT ALL OTHER NON-FEDERAL PARTICIPANTS WILL BE PROVIDED WITH THE SAME ACCOMMODATIONS. NO REGISTRATION FEE ASSOCIATED WITH THIS MEETING.</t>
  </si>
  <si>
    <t>KLEINER, DAVID E</t>
  </si>
  <si>
    <t>DR. KLEINER WILL SERVE AS A MODERATE AT THE 4TH BIENNIAL CHRONIC GVHD MEETING BEING HELD IN CHICAGO, IL ON OCTOBER 25-26, 2019. IN-KIND: AIRFARE, LODGING (NO BREAKFAST), AND MEALS (D 10/25; BLD 10/26; B 10/27). NO REGISTRATION.
DR. KLEINER IS REQUESTING APPROVAL OF ACTUAL SUBSISTENCE FOR SPONSOR IN-KIND LODGING VALUED AT $300, WHICH IS 131% OF THE GOVERNMENT ALLOWANCE OF $229. THIS PERCENTAGE FALLS WITHIN THE 300% THRESHOLD ALLOWED BY THE FTR. THE SPONSOR HAS NOTED THAT ALL OTHER NON-FEDERAL PARTICIPANTS WILL BE PROVIDED WITH THE SAME ACCOMMODATIONS.</t>
  </si>
  <si>
    <t>DR. KLEINER IS INVITED TO SPEAK AT THE  HISTOPATHOLOGY WORKSHOP ON AUTOIMMUNE HEPATITIS IN BRUSSELS, BELGIUM ON JANUARY 21, 2020. IN-KIND: AIRFARE, LODGING (NO BREAKFAST), AND MEALS (LD 1/21). THERE IS NO REGISTRATION FEE FOR THE WORKSHOP.
DR. KLEINER IS REQUESTING APPROVAL OF ACTUAL SUBSISTENCE FOR SPONSOR IN-KIND LODGING VALUED AT $181 WHICH IS 108% OF THE GOVERNMENT ALLOWANCE OF $167.  THIS PERCENTAGE FALLS WITHIN THE 300% THRESHOLD ALLOWED BY THE FTR.  THE SPONSOR HAS NOTED THAT ALL OTHER NON-FEDERAL PARTICIPANTS WILL BE PROVIDED WITH THE SAME ACCOMMODATIONS.</t>
  </si>
  <si>
    <t>KLEINSTREUER, NICOLE C</t>
  </si>
  <si>
    <t>TRAVELER WILL GIVE AN INVITED PRESENTATION ON INTERNATIONAL ACTIVITIES ON INTEGRATED APPROACHES TO TESTING AND ASSESSMENT AT THE PHYSICIANS COMMITTEE FOR RESPONSIBLE MEDICINE'S NEW APPROACH METHODOLOGY USE FOR REGULATORY APPLICATION TRAINING, DEC. 11-12, 2019, HOUSTON, TX. THE SPONSOR, THE PHYSICIANS COMMITTEE FOR RESPONSIBLE MEDICINE, WILL PROVIDE IN KIND ROUND-TRIP ECONOMY AIRFARE FROM RDU TO HOUSTON, TX ON DEC. 10 AND RETURN TO RDU ON DEC. 13, AND THREE NIGHTS LODGING AT GOVERNMENT PER DIEM. EFFICIENT SPENDING APPROVAL WAS OBTAINED ON NOV. 18, 2019. ETHICS APPROVAL WAS OBTAINED ON NOV. 12, 2019. TEXAS IS A TAX-EXEMPT STATE. THIS TRIP WILL BE AUTHORIZED PENDING FY 2020 FUNDS AVAILABILITY THROUGH A CONTINUING RESOLUTION.</t>
  </si>
  <si>
    <t>PHYSICIANS COMMITTEE FOR RESPO</t>
  </si>
  <si>
    <t>12/10/2019 -12/13/2019</t>
  </si>
  <si>
    <t>KLION, AMY D</t>
  </si>
  <si>
    <t>AMY KLION HAVE BEEN INVITED TO GIVE A TALK ON HYPEREOSINOPHILIA AT THE 12TH INTERNATIONAL CONGRESS ON MYELOPROLIFERATIVE NEOPLASMS BEING HELD IN NEW YORK OCTOBER 24-25, 2019.  REGISTRATION OF $249 IS WAIVED BY SPONSOR.  TRAVELER STAYING WITH PARENTS SO NO LODGING IS NEEDED.</t>
  </si>
  <si>
    <t>MELTON MEDICAL EDUCATION</t>
  </si>
  <si>
    <t>MEDICAL OFFC (INTERNAL MED)</t>
  </si>
  <si>
    <t>AMY KLION WILL PRESENT A LASKI LECTURE AT THE SICK CHILDREN'S HOSPITAL IN TORONTO, CANADA NOVEMBER 20, 2019.</t>
  </si>
  <si>
    <t>HOSPITAL FOR SICK CHILDREN FOU</t>
  </si>
  <si>
    <t>AMY KLION HAVE BEEN INVITED TO ATTEND THE NATRON INVESTIGATORS MEETING FOR PHASE 3 STUDY OF BENRALIZUMAB IN HOUSTON, TX JANUARY 30-31, 2020. ODA SUBMITTED TO ETHICS AND WAITING APPROVAL.  ODA APPROVED AND UPLOADED.</t>
  </si>
  <si>
    <t>TO DELIVER A LECTURE ON HYPEREOSINOPHILIC SYNDROME AT THE POST-ORLANDO 2019 NOVITA DAL MEETING BEING HELD IN NAPLES, ITALY FEBRUARY 13-15, 2020.</t>
  </si>
  <si>
    <t>STUDIO ER CONGRESSI GRUPPO TRI</t>
  </si>
  <si>
    <t>AMY KLION HAVE BEEN INVITED TO PARTICIPATE IN THE DUPILUMAB SCIENTIFIC ADVISORY BOARD MEETING BEING HELD IN PARIS, FRANCE FEBRUARY 21-22, 2020.  LATE MEMO IS UPLOADED. ODA IS APPROVED AND WAITING ON FINAL LODGING CONFIRMATION FROM SPONSOR.</t>
  </si>
  <si>
    <t>KNEPPER, MARK A</t>
  </si>
  <si>
    <t>DR. KNEPPER WILL PRESENT A TALK ENTITLED HOW VASOPRESSIN REGULATES AQUAPORIN-2: NEW INSIGHTS FROM SYSTEMS BIOLOGY, ON DECEMBER 2, 2019, AT THE UNIVERSITY OF VIRGINIA HEALTH SYSTEMS DIVISION OF NEPHROLOGY IN CHARLOTTESVILLE, VA. SPONSOR, UVA HEALTH SYSTEMS, WILL PROVIDE TWO NIGHTS LODGING AND SOME MEALS, INKIND.  THIS IS NOT A CONFERENCE BECAUSE IT MEETS THE FOLLOWING MISSION EXEMPTION: D. SCIENTIFIC MEETINGS WITH A SPECIFIC INVESTIGATOR OR TEAM REGARDING A SPECIFIC AREA OF SCIENTIFIC INQUIRY, OR PUBLIC HEALTH NEED.  DR. KNEPPER WILL DRIVE AND POV MILEAGE INFORMATION IS INCLUDED WITH TRAVEL DOCUMENTS.</t>
  </si>
  <si>
    <t>SECTION CHIEF (RESE</t>
  </si>
  <si>
    <t>KOCHENDERFER, JAMES N</t>
  </si>
  <si>
    <t>DR. KOCHENDERFER IS INVITED TO SPEAK AT THE 81ST ANNUAL MEETING OF THE JAPANESE SOCIETY OF HEMATOLOGY BEING HELD IN TOKYO, JAPAN ON OCTOBER 11-13, 2019.  IN-KIND:  AIRFARE, LODGING (NO BREAKFAST), REGISTRATION (MEALS INCLUDED), DINNER ON 10/10 AND GROUND TRANSPORTATION IN JAPAN.  DR. KOCHENDERFER IS REQUESTING APPROVAL OF ACTUAL SUBSISTENCE FOR SPONSOR IN-KIND LODGING VALUED AT $426 WHICH IS 153% OF THE GOVERNMENT ALLOWANCE OF $278.  THIS PERCENTAGE FALLS WITHIN THE 300% THRESHOLD BY THE FTR.  THE SPONSOR HAS NOTED THAT ALL OTHER NON-FEDERAL PARTICIPANTS WILL BE PROVIDED WITH THE SAME ACCOMMODATIONS.  AN APPROVED STO WAIVER HAS BEEN INCLUDED FOR THE USE OF BUSINESS CLASS TICKETS.</t>
  </si>
  <si>
    <t>JAPANESE SOCIETY OF HEMATOLOGY</t>
  </si>
  <si>
    <t>DR. KOCHENDERFER IS INVITED TO SPEAK AT THE 61ST AMERICAN SOCIETY OF HEMATOLOGY (ASH) ANNUAL MEETING BEING HELD IN ORLANDO, FL ON DECEMBER 6-10, 2019.  IN-KIND:  AIRFARE, LODGING (NO BREAKFAST) AND GROUND TRANSPORTATION IN FL.  REGISTRATION FEE PAID BY DR. KOCHENDERFER.  DR. KOCHENDERFER IS REQUESTING APPROVAL OF ACTUAL SUBSISTENCE FOR SPONSOR IN-KIND LODGING VALUED AT $274 WHICH IS 225% OF THE GOVERNMENT ALLOWANCE OF $122.  THIS PERCENTAGE FALLS WITHIN THE 300% THRESHOLD BY THE FTR.  THE SPONSOR HAS NOTED THAT ALL OTHER NON-FEDERAL PARTICIPANTS WILL BE PROVIDED WITH THE SAME ACCOMMODATIONS.</t>
  </si>
  <si>
    <t>CLINICAL CARE OPTIONS</t>
  </si>
  <si>
    <t>DR. KOCHENDERFER IS INVITED TO KITE PHARMA HEADQUARTERS TO PARTICIPATE IN THEIR ANNUAL ON-SITE MEETING BEING HELD IN SANTA MONICA, CA ON  FEBRUARY 10-12, 2020 TO  NO REGISTRATION FEES.  IN-KIND:  AIRFARE, LODGING (NO BREAKFAST), MEALS AND GROUND TRANSPORTATION IN CA.  DR. KOCHENDERFER IS REQUESTING APPROVAL OF ACTUAL SUBSISTENCE FOR SPONSOR IN-KIND LODGING VALUED AT $285 WHICH IS 157% OF THE GOVERNMENT ALLOWANCE OF $181.  THIS PERCENTAGE FALLS WITHIN THE 300% THRESHOLD ALLOWED BY THE FTR.  THE SPONSOR HAS NOTED THAT ALL OTHER NON-FEDERAL PARTICIPANTS WILL BE PROVIDED WITH THE SAME ACCOMMODATIONS.</t>
  </si>
  <si>
    <t>KITE PHARMA INCORPORATED</t>
  </si>
  <si>
    <t>02/10/2020 -02/12/2020</t>
  </si>
  <si>
    <t>DR. KOCHENDERFER IS INVITED TO SPEAK AT THE 2020 TRANSPLANTATION AND CELLULAR THERAPY MEETINGS OF ASTCT AND CIBMTR  BEING HELD IN IN ORLANDO, FL ON FEBRUARY 18-23, 2020. IN-KIND: LODGING (NO BREAKFAST) AND REGISTRATION (INCLUDES B/L) DR. KOCHENDERFER IS REQUESTING APPROVAL OF ACTUAL SUBSISTENCE FOR SPONSOR IN-KIND LODGING VALUED AT $254 WHICH IS 166% OF THE GOVERNMENT ALLOWANCE OF $153.  THIS PERCENTAGE FALLS WITHIN THE 300% THRESHOLD ALLOWED BY THE FTR.  THE SPONSOR HAS NOTED THAT ALL OTHER NON-FEDERAL PARTICIPANTS WILL BE PROVIDED WITH THE SAME ACCOMMODATIONS.</t>
  </si>
  <si>
    <t>KONG, HEIDI H</t>
  </si>
  <si>
    <t>DR. KONG HAS BEEN INVITED TO SPEAK ON A TOPIC RELATED TO MICROBIOME AND SKIN DISEASE AT THE MASS GENERAL/HARVARD DERMATOLOGY GRAND ROUNDS IN BOSTON, MA ON 12/3/19.</t>
  </si>
  <si>
    <t>UNIVERSITY OF MASSACHUSETTS ME</t>
  </si>
  <si>
    <t>DR. KONG WILL BE PRESENTING ON SYSTEMIC APPROACH OF MICROBIOME KNOWLEDGE AT THE 2020 CMI INTERNATIONAL MICROBIOME MEETING IN SAN DIEGO, CA ON 3-3-20 - 3-5-20.</t>
  </si>
  <si>
    <t>UNIVERSITY OF CALIFORNIA AT SA</t>
  </si>
  <si>
    <t xml:space="preserve">KOPP, JEFFREY </t>
  </si>
  <si>
    <t>PARTICIPATING IN THE DELPHI CONSENSUS MEETING PROVIDING INPUT ON APOL1 AND CKD FROM 02/05/2020 TO 02/06/2020 IN CHARLOTTE, NC USA.  ROUND TRIP AIRFARE, 1 NIGHT OF LODGING AND B AND L ON 2/6 IS PAID IN-KIND BY THE SPONSOR.  THE SPONSOR MADE A GROUP RESERVATION AT THE SHERATON AIRPORT CHARLOTTE.</t>
  </si>
  <si>
    <t>KORACH, KENNETH S</t>
  </si>
  <si>
    <t>DR. KORACH HAS BEEN INVITED TO SPEAK AT THE FOOD TOXICOLOGY WORKSHOP AT THE SCHOOL OF BIOLOGICAL SCIENCES AT THE UNIVERSITY OF HONG KONG ON OCTOBER 7-18, 2019, IN HONG KONG, CHINA AND DR. KORACHS LECTURES ARE SCHEDULED DAILY ON 10/8, 9 AND 10 AND HE WILL ALSO HAVE TUTORING/QUESTION SESSIONS FOLLOWING THE LECTURES. DR. KORACH WILL DEPART ON 10/6 TO ARRIVE IN HONG KONG ON 10/7 AROUND 4PM.  HE WILL RETURN TO RDU ON 10/11.  THE SPONSOR, UNIVERSITY OF HONG KONG, WILL PROVIDE ECONOMY AIRFARE AND LODGING. LODGING WAS BOOKED BY THE SPONSOR AT THE COURTYARD MARRIOTT HOTEL HONG KONG AND IS WITHIN PER DIEM.  NO MEALS WILL BE COVERED BY SPONSOR. NO REGISTRATION FEE. EFFICIENT SPENDING WAS APPROVED ON MARCH 19, 2019. ETHICS OBTAINED ON APRIL 15, 2019 AND IS SCANNED IN DOCUMENTS PORTION OF THIS AUTHORIZATION. NO VISA IS NEEDED FOR TRAVEL. TRAVELER WILL USE HIS PERSONAL PASSPORT. HTSOS CERTIFICATE WAS COMPLETED ON JUNE 19, 2018. GFE IT TICKET WAS COMPLETED ON 7/25/2019.</t>
  </si>
  <si>
    <t>HONG KONG, , HKG</t>
  </si>
  <si>
    <t>UNIVERSITY OF HONG KONG</t>
  </si>
  <si>
    <t>DIR ENV DISEASES   MED PROG</t>
  </si>
  <si>
    <t>DR. KENNETH KORACH IS SPEAKING AT THE OVARIAN CLUB XIV MEETING ON NOVEMBER 7-9, 2019, IN PARIS, FRANCE. ON NOVEMBER 10, 2019 THE TRAVELER WILL MEET WITH FACULTY MEMBERS TO DISCUSS PLANS FOR FUTURE MEETINGS IN FRANCE.  THE DATES OF TRAVEL ARE NOVEMBER 6-11, 2019.  THE SPONSOR CME CONGRESSES WILL COVER IN KIND ECONOMY AIRFARE, THREE NIGHTS OF LODGING WHICH IS WITHIN PER DIEM, AND WAIVED THE REGISTRATION FEE OF 540 EURO OR 590.73 US DOLLARS, WHICH INCLUDES LUNCH ON 11/8 AND 11/9. THE WAIVED REGISTRATION FEE WAS PROVIDED TO ALL COMMITTEE MEMBERS. THE TRAVELER IS RESPONSIBLE FOR ONE NIGHT LODGING ON 11/11 WHICH WILL BE PAID BY THE LAB.  EFFICIENT SPENDING APPROVED ON SEPTEMBER 11, 2019 FOR THE MEETING ON NOV 7-9TH.  ATTACHMENT G WAS APPROVED ON 10/25/2019 FOR THE MEETING ON 11/10.  ETHICS APPROVED ON APRIL 11, 2019.  HTSOS COMPLETED ON JUNE 19, 2018.  VISA REQUIRED FOR FRANCE. USING GOVERNMENT PASSPORT. ATTACHMENT G APPROVED ON OCTOBER 25, 2019.</t>
  </si>
  <si>
    <t>KORETSKY, ALAN P</t>
  </si>
  <si>
    <t>DR. ALAN KORETSKY WAS INVITED TO ATTEND THE AMPC PLANNING MEETING IN BARCELONA, SPAIN BY THE ISMRM PLANNING COMMITEE SINCE HE IS A MEMBER TO CONSTRUCT THE PROGRAM FOR THE UPCOMING ISMRM MEETING IN APRIL 2020. THIS MEETING WILL BE HELD IN BARCELONA, SPAIN FROM 1/10/20 TO 1/13/20 AND WILL BE HELD AT THE FAIRMONT REY JUAN CARLOS I, BARCELONA HOTEL WHICH IS ALSO WILL BE WHERE HE WILL BE STAYING FROM 1/10 TO 1/13/20. THE SPONSOR WILL PROVIDE LODGING AND SOME MEALS.  ALTHOUGH THE SPONSOR OFFERED AIRFARE, THE TRAVELER IS OBTAINING AIRFARE FROM OMEGA.  THERE IS NO REGISTRATION FEE. HE WILL FLY OUT OF DCA ON UNITED AIRLINES FLIGHT #4914 ON 1/09/20 ARRIVING TO BARCELONA, SPAIN ON 1/10/20. RETURNING HOME ON 1/13/20,  HE WILL LEAVE BARCELONA, SPAIN ON FLIGHT# 121 AND ARRIVING BACK TO DCA BY WAY OF UNITED AIRLINES.</t>
  </si>
  <si>
    <t>INTERNATIONAL SOCIETY FOR MAGN</t>
  </si>
  <si>
    <t>01/09/2020 -01/13/2020</t>
  </si>
  <si>
    <t>DR. ALAN KORETSKY WAS INVITED TO JOIN THE SCIENTIFIC ADVISORY BOARD FOR THE UK DEMENTIA RESEARCH INSTITUTE IN SOUTH KENSINGTON, LONDON BY THE UK DEMENTIA RESEARCH INSTITUTE REFLECT ON THE SCIENTIFIC AND MANAGEMENT STRATEGIES AS IT MOVES FORWARD WITH RESEARCH ON ALZHEIMER AND DEMENTIA. THIS MEETING WILL BE HELD IN SOUTH KENSINGTON, LONDON FROM 1/21/20 TO 1/23/20 AND WILL BE HELD AT THE RADISSON BLU EDWARDIAN VANDEBILT HOTEL WHICH IS ALSO WILL BE WHERE HE WILL BE STAYING FROM 1/21/20 TO 1/24/20. THIS IS SPONSORED TRAVEL WHICH WILL INCLUDE GROUND TRANSPORTATION, HOTEL AND MEALS AND THE REGISTRATION WILL BE WAIVED. HE WILL FLY OUT OF IAD ON AMERICAN AIRLINES FLIGHT #6167 ON 1/21/20 ARRIVING TO LONDON, ENGLAND ON 1/22/20 IN THE EARLY MORNING. RETURNING HOME ON 1/24/20, HE WILL LEAVE LONDON, ENGLAND ON FLIGHT# 6168 AND ARRIVING BACK TO IAD BY WAY OF UNITED AIRLINES. ATTACHED IS THE ODA APPROVAL, SPARC APPROVAL AND DEVICE REQUEST.</t>
  </si>
  <si>
    <t>IMPERIAL COLLEGE LONDON</t>
  </si>
  <si>
    <t>01/21/2020 -01/24/2020</t>
  </si>
  <si>
    <t>KOUP, RICHARD A</t>
  </si>
  <si>
    <t>FY19 CROSS OVER TRAVEL. TRAVELER ATTENDING CENT GARDES MEETING OCT.1-2. TRAVELER WILL CATCH TRAIN OCT. 2 FROM GENEVA TO ZURICH AS INVITED SPEAKER AT UNIVERSITY OF ZURICH OCT. 3. TRAVELER WILL MEET WITH COLLABORATORS ON HIGH-PRIORITY AND TIMES SENSITIVE  PROJECTS OCT. 3-5. NEXT, TRAVELER WILL DEPART FROM ZURICH OCT. 6 TO ATTEND IDA SYMPOSIUM HELD IN CAPE TOWN, SA, OCT. 7-11, 2019, LODGING WILL BE PAID IN-KIND. ALL OTHER EXPENSES CHARGED TO TRAVELER CAN. TRAVELER DEPARTS CAPE TOWN OCT. 12, ARRIVING INTO IDA OCT. 13.</t>
  </si>
  <si>
    <t>10/01/2019 -10/13/2019</t>
  </si>
  <si>
    <t>MERIEUX FOUNDATION</t>
  </si>
  <si>
    <t>TRAVELER IS AN INVITED PARTICIPANT AT CROI 2020 10K MEETING SCHEDULED NOV 8-9 IN SAN FRANCISCO, CA.</t>
  </si>
  <si>
    <t>INTERNATIONAL ANTIVIRAL SOCIET</t>
  </si>
  <si>
    <t>11/08/2019 -11/10/2019</t>
  </si>
  <si>
    <t>TRAVELER IS AN INVITED PARTICIPANT AT THE 18TH IVI SCIENTIFIC ADVISORY GROUP MEETING  IN SEOUL, KOREA, NOV. 12-13, 2019. HTSOS TRAINING COMPLETED</t>
  </si>
  <si>
    <t>11/10/2019 -11/13/2019</t>
  </si>
  <si>
    <t>DR. RICHARD KOUP IS INVITED SPEAKER AT 29TH ANNUAL INTERNATIONAL CONFERENCE ANTIBODY ENGINEERING &amp; THERAPEUTICS SCHEDULED DEC. 9-13, 2019 IN SAN DIEGO, CA. CONFERENCE REGISTRATION AND LODGING PAID IN-KIND BY SPONSOR. AIRFARE AND ALL OTHER EXPENSES CHARGED TO TRAVELER CAN.</t>
  </si>
  <si>
    <t>TRAVELER IS INVITED GUEST SPEAKER AT THE HIGHLIGHTS IN BASIC AND CLINICAL RESEARCH (HIBIC) MEETING IN MADRID, SPAIN ON FEBRUARY 21 - 22, 2020. AIRFARE, GROUND TRANSPORTATION, LODGING, AND SOME MEALS PROVIDED IN-KIND. ALL OTHER EXPENSES CHARGED TO TRAVELER CAN.
TRAVELER HAS COMPLETED HTSOS TRAINING.</t>
  </si>
  <si>
    <t>GILEAD SCIENCES INCORPORATED</t>
  </si>
  <si>
    <t>02/19/2020 -02/23/2020</t>
  </si>
  <si>
    <t>KOZEL, BETH A</t>
  </si>
  <si>
    <t>DR. BETH KOZEL WILL BE ATTENDING THE NAVBO DEVELOPMENTAL VASCULAR BIOLOGY AND GENETICS WORKSHOP WHICH WILL BE HELD AT THE ASILOMAR CONFERENCE GROUNDS IN PACIFIC COVE, CA FROM OCTOBER 27-31, 2019.  DR. KOZEL WILL BE SPEAKING ON THE TOPIC OF ELASTIC FIBERS DISEASE: MODIFIERS AND MECHANISMS. LODGING EXPENSES, REGISTRATION AND MEALS WILL BE SPONSORED IN-KIND BY NAVBO. THIS IS CONSIDERED NON-CONFERENCE TRAVEL, AS DR. KOZEL HAS BEEN INVITED TO SPEAK TO CLINICAL LAB DIRECTORS, TECHNOLOGISTS, RESEARCHERS AND CLINICIANS ON THIS TOPIC. HOTEL RESERVATION WILL BE ADDED WHEN RECEIVED.</t>
  </si>
  <si>
    <t>NORTH AMERICAN VASCULAR BIOLOG</t>
  </si>
  <si>
    <t>10/27/2019 -10/31/2019</t>
  </si>
  <si>
    <t>DR. BETH KOZEL WILL BE ATTENDING THE WILLIAMS SYNDROME ASSOCIATION BENEFIT FOR THE ANTHONY FILLIPAZZO RESEARCH GRANT WHICH WILL BE HELD AT THE EL CARIBE COUNTRY CLUB &amp; CATERING CENTER IN BROOKLYN, NY ON FRIDAY, NOVEMBER 22, 2019.  DR. KOZEL WILL BE MEETING WITH OTHER DOCTORS AND SCIENTISTS WHO SPECIALIZE IN WILLIAMS SYNDROME RESEARCH.
NO TRAVEL OR HOTEL RESERVATIONS WILL BE MADE AS AIRFARE, LODGING EXPENSES, MEALS AND GROUND TRANSPORTATION WILL BE SPONSORED IN-KIND BY WILLIAMS SYNDROME ASSOCIATION. THIS IS CONSIDERED NON-CONFERENCE TRAVEL, AS DR. KOZEL HAS BEEN INVITED TO SPEAK WITH CLINICAL LAB DIRECTORS, TECHNOLOGISTS, RESEARCHERS AND CLINICIANS ON THIS TOPIC. THE FLIGHT AND LODGING RESERVATIONS HAVE NOT YET BEEN FORWARDED BY THE SPONSOR, SO TRAVEL PLANNER WILL UPLOAD INTO CGE AS SOON AS IT HAS BEEN RECEIVED.</t>
  </si>
  <si>
    <t>BROOKLYN, NY, US</t>
  </si>
  <si>
    <t>WILLIAMS SYNDROME ASSOCIATION</t>
  </si>
  <si>
    <t xml:space="preserve">KRAKOFF, JONATHAN </t>
  </si>
  <si>
    <t>INVITED SPEAKER TO MEET WITH UNIVERSITY OF PISA STAFF TO REVIEW THEIR METABOLIC CHAMBER, TAKE PART IN THE THESIS COMMISSION PH.D COURSE, AND PRESENT A TALK, "DOES ENERGY EXPENDITURE MEDIATE WEIGHT CHANGE?" DEC 18-21, 2019. THE SPONSOR, UNIVERSITY OF PISA WILL FUND A NON-TMC (ROUND TRIP) AIRFARE, HOTEL, AND GROUND TRANSPORTATION, IN-KIND. AIRLINE ITINERARY AND HOTEL RESERVATIONS ATTACHED. IN-KIND LODGING COSTS ARE WITHIN THE GOVERNMENT PERDIEM RATE. MEALS AND INCIDENTALS WILL BE FUNDED BY THE TRAVELER'S LAB FUNDS. THESE EXPENSES ARE DETAILED IN THE LETTER OF INVITATION.</t>
  </si>
  <si>
    <t>PISA, , ITA</t>
  </si>
  <si>
    <t>UNIVERSITY OF PISA</t>
  </si>
  <si>
    <t>12/16/2019 -12/22/2019</t>
  </si>
  <si>
    <t>KRASHES, MICHAEL J</t>
  </si>
  <si>
    <t>TRAVELER IS INVITED TO PRESENT SEMINAR - BETH ISRAEL DEACONESS MEDICAL CENTER ON NOVEMBER 1, 2019. SPONSOR WILL LODGING &amp; MEALS (DINNER ON OCT 31 AND LUNCH ON NOV 1) IN-KIND. AIR FARE WAS OFFERED TO BE REIMBURSED BUT TRAVELER DECLINED AND BOOKED THROUGH OMEGA. TRAVELER WILL USE NOV 2ND AS A NON-DUTY DAY AND WILL STAY WITH FAMILY IN BOSTON THE NIGHT OF NOV 1 AND AT OWN EXPENSE (ELIZABETH COLANTO, 3 WOODCOCK PATH, NATICK, MA 01760). ACTUAL MEALS EXIST TO REFLECT MEALS AND LODGING PROVIDED IN-KIND AT LESS THAN THE GOVERNMENT RATE. NO AEA IS REQUIRED.</t>
  </si>
  <si>
    <t>BETH ISRAEL DEACONESS MEDICAL</t>
  </si>
  <si>
    <t>10/31/2019 -11/02/2019</t>
  </si>
  <si>
    <t>TRAVELER IS INVITED TO GIVE A SEMINAR AT PENNINGTON BIOMEDICAL RESEARCH CENTER IN BATON ROUGE, LA ON FEBRUARY 20, 2020. SPONSOR LETTER STATES THAT THE SPONSOR WILL COVER AIRFARE, HOTEL ACCOMMODATIONS, MEALS, AND GROUND TRANSPORTATION IN BATON ROUGE.</t>
  </si>
  <si>
    <t>KRAUZLIS, RICHARD J</t>
  </si>
  <si>
    <t>DR. KRAUZLIS WILL BE GIVING A TALK AT THE COLUMBIA UNIVERSITY NEUROSCIENCE SEMINAR SERIES ON DECEMBER 3RD, 2019. THIS TRIP WAS ORIGINALLY SCHEDULED FOR MARCH 2019, BUT DUE TO A FAMILY MEDICAL EMERGENCY HAD TO BE RESCHEDULED. SPONSOR, COLUMBIA UNIVERSITY, WILL BE PAYING FOR TRAIN TICKET (RT), TWO NIGHTS OF LODGING, GROUND TRANSPORTATION IN NY AND MEALS IN KIND. NO US FUNDS WILL BE USED FOR THIS TRIP. NO HONORARIUM WILL BE GIVEN TO THE TRAVELER.
DR. KRAUZLIS IS REQUESTING APPROVAL OF ACTUAL SUBSISTENCE FOR SPONSOR IN-KIND LODGING VALUED AT $300 WHICH IS 101% OF THE GOVERNMENT ALLOWANCE OF $298. THIS PERCENTAGE FALLS WITHIN THE 300% THRESHOLD ALLOWED BY THE FTR. THE SPONSOR HAS NOTED THAT ALL OTHER NON-FEDERAL PARTICIPANTS WILL BE PROVIDED WITH THE SAME ACCOMMODATIONS.</t>
  </si>
  <si>
    <t>KREIMER, AIMEE R</t>
  </si>
  <si>
    <t>&lt;01052 X1X&gt; 8038137 AMENDMENT #1 DR. KREIMER MISSED HER FLIGHT ON DECEMBER 1, UNITED AIRLINES REBOOKED HER FLIGHT TO DEPART ON DEC. 2ND AT NO EXTRA CHARGE.  SPONSOR 1 - DR. AIMEE KREIMER HAS BEEN INVITED TO PARTICIPATE AS A NON-VOTING BOARD MEMBER AT A MEETING OF THE BOARD OF THE INTERNATIONAL PAPILLOMAVIRUS SOCIETY ON DECEMBER 3, 2019. THEY ARE PROVIDING ONE NIGHT OF LODGING IN KIND ON DECEMBER 2. SPONSOR 2 ¿ DR. KREIMER HAS BEEN INVITED TO GIVE A TALK AT THE EUROGIN CONFERENCE AND ATTEND DECEMBER 4-7, 2019.  TWO NIGHTS OF LODGING AND GROUND TRANSPORTATION ARE KIND. REGISTRATION FEE IS WAIVED. NCI IS PAYING FOR FLIGHT AND REMAINING NIGHTS OF LODGING. DR. KREIMER HAS AN EXTENDED LOANER #02117203</t>
  </si>
  <si>
    <t>INTERNATIONAL PAPILLOMAVIRUS S</t>
  </si>
  <si>
    <t>KREITMAN, ROBERT J</t>
  </si>
  <si>
    <t>PRESENTING UPDATED CLINICAL RESULTS AT THE 2019 HCL FOUNDATION MEETING IN ROME, ITALY, OCTOBER 24-
25,2019. THERE IS ALSO A WEBINAR SESSION FOR PATIENTS ON OCTOBER 26, 2019 THAT WILL INCLUDE DR. KREITMAN AS A SPEAKER.
IN- KIND: HOTEL, AND AIRFARE. THERE IS NO FEE FOR REGISTRATION FOR ANY ATTENDING, BUT YOU MUST STILL REGISTER AND SOME MEALS ARE PROVIDED.  THE SPONSOR NOTED THAT ALL INVITED SPEAKERS WILL BE PROVIDED THE SAME ACCOMMODATIONS AT THE SAME COSTS.</t>
  </si>
  <si>
    <t>LEAD CLINICAL INVES</t>
  </si>
  <si>
    <t>PARTICIPATING IN THE AACR-NCI-EORTC INTERNATIONAL CONFERENCE ON MOLECULAR TARGETS AND CANCER THERAPEUTICS, TAKING PLACE OCTOBER 26-30 IN BOSTON, MASSACHUSETTS. DR.KREITMAN WILL BE PRESENTING UPDATED CLINICAL RESULTS. IN-KIND: HOTEL AND AIRFARE. TRAVELER REQUESTING APPROVAL OF ACTUAL SUBSISTENCE FOR SPONSORED IN-KIND LODGING, WHICH IS 104% OF THE GOVERNMENT ALLOWANCE OF $273. THIS PERCENTAGE FALLS WITH THE 300% THRESHOLD ALLOWED BY THE FTR. THE SPONSOR NOTED THAT ALL INVITED SPEAKERS WILL BE PROVIDED THE SAME ACCOMMODATIONS AT THE SAME COSTS. REGISTRATION FEE OF $850 IS WAIVED FOR ALL INVITED SPEAKERS.</t>
  </si>
  <si>
    <t>KUNOS, CHARLES A</t>
  </si>
  <si>
    <t>DR. KUNOS IS INVITED TO SPEAK AT THE 2020 SPECIALTY WINTER WORKSHOP: CHALLENGES &amp; SOLUTIONS IN THE ERA OF TARGETED RADIONUCLIDE-BASED THERAPY, BEING HELD IN BIG SKY, MT ON MARCH 4-6, 2020  IN-KIND: REGISTRATION (INCLUDES BREAKFAST ON 3/5 AND 3/6).    DR. KUNOS PURCHASED HIS OWN AIRFARE AND WILL NOT BE REIMBURSED. DR. KUNOS MADE HIS OWN HOTEL RESERVATION DUE TO CONFERENCE REQUIREMENTS. THE GOVERNMENT RATE IS $113 AND THE LODGING RATE AT THE BIG SKY RESORT IS $225 PER NIGHT. DR. KUNOS WILL  PAY THE DIFFERENCE OF $112 PER NIGHT.</t>
  </si>
  <si>
    <t>BIG SKY, MT, US</t>
  </si>
  <si>
    <t>RADIATION RESEARCH SOCIETY BOZ</t>
  </si>
  <si>
    <t xml:space="preserve">KUNOS, GEORGE </t>
  </si>
  <si>
    <t>DR. KUNOS WILL TRAVEL TO ST.PETERSBURG, FL FROM OCT 20 TO 23 TO PARTICIPATE IN THE 16TH INTERNATIONAL CONFERENCE ON BIOACTIVE LIPIDS AND CANCER, INFLAMMATION AND RELATED DISEASES.  ON OCT 23 TO 24, HE WILL TRAVEL TO BATON ROUGE, LA TO PRESENT A SEMINAR AT LSU PENNINGTON BIOMEDICAL RESEARCH CENTER. FROM OCT 27 TO NOV 1 HE WILL THEN TRAVEL TO SARASOTA, FL TO PARTICIPATE IN THE 51ST ANNUAL SCIENTIFIC MEETING OF THE HUNGARIAN MEDICAL ASSOCIATION OF AMERICA.  ALL MEETINGS HAVE BEEN APPROVED BY NIH.</t>
  </si>
  <si>
    <t>EICOSANOID RESEARCH FOUNDATION</t>
  </si>
  <si>
    <t>10/19/2019 -11/03/2019</t>
  </si>
  <si>
    <t>TO PARTICIPATE IN THE WORK OF THE STRATEGIC ADVISORY BODY OF THE HUNGARIAN ACADEMY OF SCIENCE ON 11/29/19-12/4/19. NIH APPROVED BY ATTACHMENT G ON 11/14/19.</t>
  </si>
  <si>
    <t>BUDAPEST, , HUN</t>
  </si>
  <si>
    <t>HUNGARIAN ACADEMY OF SCIENCES</t>
  </si>
  <si>
    <t>11/29/2019 -12/04/2019</t>
  </si>
  <si>
    <t xml:space="preserve">KWOK, RICHARD </t>
  </si>
  <si>
    <t>TRAVELER INVITED TO PRESENT A SEMINAR AT THE ENVIRONMENTAL HEALTH SCIENCE AND RESEARCH BUREAUS SEMINAR SERIES ON OCTOBER 2, 2019 IN OTTAWA, CANADA. THE SPONSOR, HEALTH CANADA, WILL PAY IN KIND ROUNDTRIP AIRFARE AND LODGING FOR ONE NIGHT WITHIN PER DIEM. THERE IS NO REGISTRATION FEE. ETHICS APPROVAL OBTAINED ON AUGUST 23, 2019. EFFICIENT SPENDING APPROVAL IN THE FORM OF AN ATTACHMENT G OBTAINED ON AUGUST 21, 2019. A VISA IS NOT REQUIRED FOR CANADA. HTSOS TRAINING IS REQUIRED FOR CANADA AND WAS COMPLETED BY THE TRAVELER ON AUGUST 22, 2018. AN NIH IT SERVICE DESK TICKET WAS SUBMITTED ON SEPTEMBER 4, 2019 FOR USE OF GOVERNMENT FURNISHED EQUIPMENT DURING FOREIGN TRAVEL. ALL DOCUMENTS ARE UPLOADED IN THE SCANNED DOCUMENT SECTION OF THIS TRAVEL AUTHORIZATION.</t>
  </si>
  <si>
    <t>HEALTH CANADA</t>
  </si>
  <si>
    <t>KWONCHUNG, KYUNG J</t>
  </si>
  <si>
    <t>DR. JUNE KWON-CHUNG HAS BEEN INVITED TO SPEAK AT THE PRESIDENTIAL LECTURE SERIES ON FEBRUARY 20, 2020 AT THE LOS ANGELES BIOMEDICAL RESEARCH INSTITUTE. THE TITLE OF HER SEMINAR IS: "HOW DIFFERENT ARE THE TWO ETIOLOGIC AGENTS OF CRYPTOCOCCOSIS?" LABIOMED BRINGS ACCOMPLISHED INVESTIGATORS-TRUE LEADERS IN THEIR FIELD TO PRESENT THEIR FINDINGS AS WELL AS TO INTERACT WITH THEIR PRINCIPAL INVESTIGATORS. THE SPONSOR AGREES TO PAY FOR THE FOLLOWING IN-KIND: ROUND TRIP AIRFARE, 2-NIGHTS OF LODGING, AND BREAKFAST/LUNCH/DINNER ON 2/19 AND 2/20/2020. THE LCIM CAN 8325779 WILL PAY THE REMAINING EXPENSES. THE HOTEL NIGHTLY RATE IS 132% OVER THE GOVERNMENT ALLOWANCE OF $181. THIS PERCENTAGE FALLS WITHIN THE 300% THRESHOLD AND THE SPONSOR HAS CONFIRMED THAT OTHER ATTENDEES WILL RECEIVE THE SAME OR SIMILAR ACCOMMODATIONS. IN ACCORDANCE WITH FEDERAL REGULATION, NO HONORARIUM WILL BE PAID, AND NO US FEDERAL FUNDS WILL BE USED. TRAVEL EXPENSES ARE DERIVED FROM THE LUNDQUIST INSTITUTE. THIS TRAVEL RECEIVED NIAID APPROVAL ON THE NTPS SITE FOR DR. KWON-CHUNG TO ATTEND. UPDATE - THE SPONSOR WE BELIEVED WAS INITIALLY PAYING FOR 3 NIGHTS BUT IT WAS ONLY 2. DR. KWON-CHUNG PAID FOR 1 NIGHT AND WILL PAY THE DIFFERENCE OUT OF POCKET FOR THE COST.</t>
  </si>
  <si>
    <t>TORRANCE, CA, US</t>
  </si>
  <si>
    <t>LABIOMED</t>
  </si>
  <si>
    <t>SECTION CHIEF</t>
  </si>
  <si>
    <t>02/18/2020 -02/21/2020</t>
  </si>
  <si>
    <t>KWONG, PETER D</t>
  </si>
  <si>
    <t>THIS TANUM IS IN CONTINUATION OF THE FIRST PORTION OF THIS TRAVEL IN FY19 TANUM0M42A. TRAVELER HAS BEEN INVITED TO ATTEND AND PRESENT A TALK AT THE 2019 LES CENT GARDES CONFERENCE IN VEYRIER DU LAC, FRANCE. THE MEETING IS HELD SEPTEMBER 30- OCTOBER 2 AND THE TRAVELER WILL SPEAK ON OCTOBER 1 TITLE OF TALK: "VACCINE INDUCTION OF BROADLY NEUTRALIZING ANTIBODIES TARGETING THE HIV-1 FUSION PEPTIDE". SPONSOR HAS PROVIDED REGISTRATION, R/T FLIGHT, LODGING AND GROUND TRANSPORTATION IN-KIND. NO FEDERAL FUNDS OR HONORARIUM HAS BEEN USED OR PROVIDED FOR THIS TRAVEL BY THE SPONSOR. ODA MEMO IS APPROVED AND ATTACHED.</t>
  </si>
  <si>
    <t>FONDATION MERIEUX LYON</t>
  </si>
  <si>
    <t>TRAVELER HAS BEEN INVITED TO PRESENT AT THE DUKE UNIVERSITY BIOCHEMISTRY SEMINAR ON OCTOBER 11, 2019 &amp; MEET WITH SENIOR FACULTY. NO FEDERAL FUNDS OR HONORARIUM WILL BE USED OR PROVIDED FOR THIS TRAVEL OR TO THE TRAVELER. SPONSOR HAS PROVIDED R/T FLIGHT, LODGING FOR 2 NIGHTS, GROUND TRANSPORTATION AND LUNCH AND DINNER ON OCT. 11. ODA MEMO IS PENDING APPROVAL.</t>
  </si>
  <si>
    <t>LEG 1: TRAVELER WILL COLLABORATE WITH LAWRENCE SHAPIRO AT COLUMBIA UNIVERSITY 11/30-12/2 IN MANHATTAN, NY. TRAVELER WILL DRIVE POV ON 11/30 AS THIS COST IS MOST COST EFFICIENT FOR HE GOVERNMENT WITH A DIFFERENCE OF $37 IF HE TOOK A TRAIN. LEG 2-TRAVELER HAS BEEN INVITED TO ATTEND THE ANNUAL COLLABORATION FOR AIDS VACCINE DISCOVERY MEETING 2019. DECEMBER 3-5, 2019 IN SEATTLE, WA. TRAVELER WILL PRESENT A TALK IN SESSION: ¿ROLE OF EARLY CLINICAL STUDIES TO INFORM VACCINE DISCOVERY¿ ON DECEMBER 3, 2019. BMGF HAS SPONSORED LODGING FOR ALL NIGHTS IN-KIND. ODA MEMO IS APPROVED AND ATTACHED. NO FEDERAL FUNDS OR HONORARIUM ARE BEING USED OR PROVIDED FOR THE TRAVELER AND HIS TRAVEL EXPENSES. BREAKFAST, LUNCH AND DINNER PROVIDED IN-KIND BY SPONSOR; TRAVELER MAY OPT OUT DEPENDING ON FOOD OPTIONS PROVIDED. THERE IS NO REGISTRATION FEE FOR THIS MEETING. TRAVEL WAS SUBMITTED LATE AS WE WERE AT=WAITING THE CONFIRMED LOI MEMO FOR ODA SUBMISSION FROM THE SPONSOR.</t>
  </si>
  <si>
    <t>MANHATTAN, NY, US</t>
  </si>
  <si>
    <t>11/30/2019 -12/06/2019</t>
  </si>
  <si>
    <t>LABER-LAIRD, KATHY E</t>
  </si>
  <si>
    <t>DR. LABER WILL ATTEND THE 70TH ANNUAL AMERICAN ASSOCIATION FOR LABORATORY ANIMAL SCIENCE (AALAS) NATIONAL MEETING AT THE DENVER CONVENTION CENTER IN DENVER, CO. DATES OF CONFERENCE ARE OCT 13-17, 2019, AND DATES OF TRAVEL ARE OCT 13 - 16.THE SPONSOR, AALAS, WAIVED A REGISTRATION FEE IN THE AMOUNT OF $340 AS A COURTESY EXTENDED TO ALL PAST AALAS PRESIDENTS, A POSITION WHICH DR LABER HELD IN 2012. ETHICS RECOMMENDED THIS ACTIVITY ON AUG 9, 2019.  REGISTRATION FEE DOES NOT INCLUDE MEALS OR LODGING. LODGING BOOKED THROUGH AALAS HOUSING AUTHORITY. SELECTED HOTEL IS OVER PER DIEM. TRAVELER WILL PAY AMOUNT OVER PER DIEM OUT OF POCKET. AIRFARE BOOKED THROUGH OMEGA TRAVEL. TRAVELER HAS APPROVAL TO FLY BUSINESS CLASS, PER APPROVED PREMIUM CLASS TRAVEL ACCOMMODATION FOR TRAVELERS WITH MEDICAL CONDITIONS WAIVER, APPROVED FEB 4, 2019, WHICH IS GOOD FOR 1 YEAR. TRAVELERS MEDICAL CONDITION REQUIRES EXTRA LEGROOM TYPICALLY AFFORDED BY BUSINESS CLASS. CONTRACT CARRIER IS SOUTHWEST, WHOSE BUSINESS CLASS SEATS AND LEGROOM ARE THE SAME SIZE AS ECONOMY SEATS. THEREFORE, TRAVELER IS REQUESTING A NON-CONTRACT CARRIER FLIGHT THAT CAN ACCOMMODATE HER NEEDS. CTTS APPROVAL RECEIVED ON MAY 21, 2019. CO IS NOT TAX EXEMPT.</t>
  </si>
  <si>
    <t>LANDI, MARIA T</t>
  </si>
  <si>
    <t>AMENDMENT TO CANCEL TRIP DUE TO CORONAVIRUS RESTRICTIONS IN MILAN, ITALY. 08010-FLK-8037071-GENERAL ADMIN-SPONSORED - 02/26/2020-TRAVELER WILL TRAVEL FROM DC AREA AND ARRIVE IN GALWAY, IRELAND ON 02/27/2020. 02/27/2020-02/28/2020-TRAVELER WILL ATTEND THE IACR/EACR CONFERENCE IN GALWAY, IRELAND AND GIVE A PRESENTATION ENTITLED, "SHERLOCK-LUNG: TRACING LUNG CANCER MUTATIONAL PROCESSES IN NEVER SMOKERS".  SPONSOR IN-KIND:  AIRFARE, HOTEL, TRANSPORTATION FROM AIRPORT TO HOTEL, FEB. 27 (BREAKFAST, LUNCH AND DINNER); FEB. 28 (BREAKFAST AND LUNCH); REGISTRATION FEE IS WAIVED. NON-SPONSORED- ON 02/28/2020-TRAVELER WILL TRAVEL TO MILAN, ITALY. 02/29/2020-03/01/2020 AND SPEND PERSONAL TIME OVER THE WEEKEND. ON 03/02/2020-TRAVELER WILL MEET WITH EAGLE INVESTIGATORS AND GIVE A TALK ENTITLED, "MUTATIONAL SIGNATURES TO STUDY CANCER ETIOLOGY" AT THE UNIVERSITY OF MILAN. 03/03/2020-TRAVELER WILL MEET WITH GEPIKID INVESTIGATORS AT THE UNIVERSITY OF MILAN TO DISCUSS THE ANALYSIS OF TUMOR MICROENVIRONMENT IN RARE KIDNEY CANCER SUBTYPES. TRAVELER PURCHASED ROUNDTRIP TICKET BETWEEN DUBLIN, IRELAND AND MILAN, ITALY.  COST OF TICKET WAS $68.00 (UNDER $100). PER MICHELLE AT OMEGA THE COST OF A ROUNDTRIP TICKET BETWEEN DUBLIN, IRELAND AND MILAN WOULD BE $1,529.  ITEB WILL COVER ALL REMAINING EXPENSES. TRAVELER'S PERSONAL EMAIL IS TERELANDI@GMAIL.COM, NIH EMAIL IS LANDIM@MAIL.NIH.GOV AND CELL #301-978-1406 AND CBITT LOANER LAPTOP #NCI-RITM0211936.</t>
  </si>
  <si>
    <t>GALWAY, , IRL</t>
  </si>
  <si>
    <t>IRISH ASSOCIATION FOR CANCER R</t>
  </si>
  <si>
    <t>TENURE TRACK INVESTIGATOR</t>
  </si>
  <si>
    <t>02/26/2020 -03/04/2020</t>
  </si>
  <si>
    <t xml:space="preserve">LANDSMAN, DAVID </t>
  </si>
  <si>
    <t>11/06/2019-11/08/2019: INVITED TO PARTICIPATE AS A MEMBER OF THE EXTERNAL ADVISORY COMMITTEE FOR THE KENTUCKY INSTITUTIONAL DEVELOPMENT AWARD PROGRAM NETWORKS OF BIOMEDICAL RESEARCH EXCELLENCE (IDEA INBRE), IN LOUISVILLE, KY.</t>
  </si>
  <si>
    <t>LOUISVILLE, KY, US</t>
  </si>
  <si>
    <t>UNIVERSITY OF LOUISVILLE</t>
  </si>
  <si>
    <t xml:space="preserve">LAROCHELLE, ANDRE </t>
  </si>
  <si>
    <t>DR. ANDRE LAROCHELLE HAS AGREED TO PRESENT A KEYNOTE ADDRESS FOR THE MIDWEST REGIONAL APSA CONFERENCE AT THE MAYO CLINIC IN ROCHESTER, MN, ON OCTOBER 5TH, 2019. SPONSOR WILL BE PROVIDING AIRFARE, HOTEL ACCOMMODATIONS, AND MEALS NOTED ON THE LOI. CAS APPROVAL PENDING.</t>
  </si>
  <si>
    <t>ROCHESTER, MN, US</t>
  </si>
  <si>
    <t>MAYO CLINIC ROCHESTER</t>
  </si>
  <si>
    <t>LASOTA, JERZY P</t>
  </si>
  <si>
    <t>DR. LASOTA WILL PRESENT: NEXT GENERATION SEQUENCING AND TUMORS WITH FUSION PROTEINS AT THE 6TH ANNUAL COURSE OF ACADEMY OF IMMUNOHISTOCHEMISTRY AND MOLECULAR PATHOLOGY BEING HELD IN KRAKOW, POLAND ON OCTOBER 9-11, 2019. IN-KIND: AIRFARE, LODGING (INCLUDES BREAKFAST), AND REGISTRATION (INCLUDES L 10/9-11).</t>
  </si>
  <si>
    <t>10/07/2019 -10/12/2019</t>
  </si>
  <si>
    <t xml:space="preserve">LAUNER, LENORE </t>
  </si>
  <si>
    <t>DR. LAUNER HAS BEEN INVITED TO SERVE AS A FACULTY MEMBER/PRESENT AT THE 2019 NEUREPIOMICS COURSE IN SAN ANTONIO TEXAS FROM OCTOBER 18-22, 2019. SPONSOR IS PAYING IN-KIND: RT FLIGHT, HOTEL, TAXIS TO/FROM AIRPORT AND HOTEL IN TX, AND MEALS. TRANSPORTATION BETWEEN THE HOTEL AND MEETING IS BEING PROVIDED FOR ALL PARTICIPANTS AT NO COST.  THE REGISTRATION FEE WAS WAIVED FOR ALL SPEAKERS. IN-KIND LODGING IS OVER THE GOVT ALLOWANCE. DR. LAUNER IS REQUESTING APPROVAL OF ACTUAL SUBSISTENCE FOR SPONSOR IN-KIND LODGING VALUED AT $149/NIGHT WHICH IS 118% OF THE GOVERNMENT ALLOWANCE OF $126/NIGHT. THIS FALLS WITHIN THE 300%THRESHOLD ALLOWED BY THE FTR. THE SPONSOR HAS NOTED THAT ALL OTHER NON-FEDERAL PARTICIPANTS WILL BE PROVIDED WITH THE SAME ACCOMMODATIONS.  ODA REQUEST WAS SUBMITTED.  BENEFIT TO THE GOV'T:  IT IS A BENEFIT TO THE GOVERNMENT FOR DR. LAUNER TO PRESENT A LECTURE IN AND ATTEND THE COURSE, NEUROEPINOMICS, BECAUSE SHE CAN MEET YOUNG SCIENTISTS WHO MAY BE INTERESTED IN RESEARCH AT NIA, AND BECAUSE SHE CAN STAY UP-TO-DATE WITH THE NEW METHODS PRESENTED DURING THE COURSE.</t>
  </si>
  <si>
    <t>INVESTIGATOR (TT)</t>
  </si>
  <si>
    <t>10/17/2019 -10/22/2019</t>
  </si>
  <si>
    <t>INVITED TO ATTEND THE INTERNATIONAL STROKE CONFERENCE FEB. 19-21 IN LA, CA.  ALSO INVITED TO SERVE AS FACULTY (SPEAKER) AT THE 2ND SOUTH TEXAS ALZHEIMER'S CONFERENCE IN SAN ANTONIO FEB. 23-25 AND TO SERVE AS AN EXTERNAL REVIEWER FOR THE GLENN BIGGS INSTITUTE ON FEB. 26TH, 2020.  IS BENEFCIAL TO GOV'T TO TRAVEL DIRECTLY FROM ONE CONFERENCE TO THE OTHER WITHOUT COMING BACK TO WASHINGTON AREA.  AHA SPONSOR FOR STROKE CONFERENCE WILL PAY ONLY FOR REGISTRATION FEES AND NIH WILL PAY FOR ALL OTHER EXPENSES INCLUDING OUTBOUND FLIGHT TO CONFERENCE. BIGGS (2ND SPONSOR) WILL PAY FOR ROUNDTRIP FLIGHT TO THEIR CONFERENCE (LAX TO SAT; SAT TO IAD), MEALS, TAXIS AND LODGING.  SPONSOR BOOKED AND IS PAYING FOR SAME HOTEL FOR ALL INVITED GUESTS. DR. LAUNER IS REQUESTING APPROVAL OF ACTUAL SUBSITENCE FOR SPONSOR IN-KIND LODGING VALUED AT $199 WHICH IS 156% ABOVE GOV'T PER DIEM.  THIS PERCENTAGE FALLS WITHIN THE 300% THRESHOLD ALLOWED BY THE FTR. THE SPONSOR HAS NOTED THAT ALL OTHER NON-FEDERAL PARTICIPANTS WILL BE PROVIDED WITH THE SAME ACCOMMODATIONS. HOTEL DOES NOT OFFER GOV'T RATES. SPONSOR WILL PROVIDED A SHUTTLE FOR ALL SPEAKERS TO/FROM THE CONFERENCE, SO TRAVELER NEEDS TO STAY WITH OTHER SPEAKERS TO CATCH SHUTTLE. BENEFIT TO GOVT:  DR. LAUNER WILL GIVE TALKS AS WELL AS LEARNING ABOUT NEW RESEARCH IMPORTANT TO THE FIELD, SHARE HER RESEARCH, AND MEET OTHER INVESTIGATORS AND DOCTORAL STUDENTS WHO MAY BE INTERESTED IN COLLABORATIONS WHICH IS BENEFICIAL TO THE IRP.</t>
  </si>
  <si>
    <t>02/19/2020 -02/26/2020</t>
  </si>
  <si>
    <t xml:space="preserve">LAZAREVIC, VANJA </t>
  </si>
  <si>
    <t>PLEASE NOTE THAT THIS AMENDMENT IS DUE TO A CHANGE IN TRAVEL PLANS AND SPONSORED EXPENSES DUE TO WEATHER. DR. LAZAREVIC'S SPONSOR HAD ARRANGED FOR GROUND TRANSPORTATION BETWEEN HER HOTEL AND ORD, HOWEVER DUE TO ICY ROADS CAUSED BY A RECENT SNOWSTORM, THE DRIVER CALLED TO TELL HER HE COULD NOT REACH HER. SHE COULD NOT TAKE A TAXI, BECAUSE THE LONG WAIT WOULD HAVE MEANT MISSING HER FLIGHT. SHE WAS FORCED TO TAKE A LAST MINUTE UBER, HER ONLY OPTION. PLEASE NOTE THAT THIS IS A RESCHEDULED TRIP. DR. LAZAREVIC RECEIVED APPROVAL FOR A PREVIOUS SPONSORED TRIP TO THE UNIVERSITY OF CHICAGO, SCHEDULED FOR APRIL 14-16, WITH THE SAME ITINERARY. IT WAS CANCELLED WHILE SHE WAS AT THE AIRPORT, DUE TO A SNOWSTORM THAT CANCELLED ALL FLIGHTS. DR. VANJA LAZAREVIC WAS INVITED TO SPEAK AT THE UNIVERSITY OF CHICAGO AS PART OF THEIR COMMITTEE ON IMMUNOLOGY SEMINAR SERIES. THE UNIVERSITY OF CHICAGO WILL BE SPONSORING HER TRIP AND PROVIDING AIRFARE, LODGING, DINNER ON SUNDAY NOVEMBER 10, LUNCH ON MONDAY NOVEMBER 11. THEY HAD PLANNED TO PROVIDE GROUND TRANSPORTATION FROM THE HOTEL TO ORD AIRPORT, BUT THIS CHANGED AT THE LAST MINUTE DUE TO UNFORESEEN TREACHEROUS CONDITIONS, AND THE DRIVER'S INABILITY TO REACH DR. LAZAREVIC. ON SUNDAY NOVEMBER 10, DR. LAZAREVIC WILL FLY FROM IAD TO ORD, AND MEET WITH THE FACULTY. SHE WILL STAY AT THE HYATT PLACE AT 5225 SOUTH HARPER AVENUE, CHICAGO, IL 60615. ON MONDAY NOVEMBER 11, SHE WILL PRESENT HER SEMINAR, ENTITLED TRANSCRIPTIONAL REGULATION OF NEUROINFLAMMATION, SPEAK WITH GRADUATE STUDENTS, AND MEET WITH ADDITIONAL FACULTY MEMBERS. ON TUESDAY NOVEMBER 12, SHE WILL FLY FROM ORD TO IAD. PLEASE NOTE THAT THE AGENDA IS ON THE INITIAL INVITATION DOCUMENTATION. PLEASE ALSO NOTE THAT THE HOTEL COST LISTED ON THE INVITATION LETTER WAS AN ESTIMATE. PLEASE SEE THE EMAIL FROM NATASHA BEALS STATING IT IS AN ESTIMATE AND THE ACTUAL COST LISTED ON THE HOTEL CONFIRMATION.</t>
  </si>
  <si>
    <t>DR. VANJA LAZAREVIC HAS BEEN INVITED TO GIVE A SEMINAR AT DUKE UNIVERSITY. HER SEMINAR IS ENTITLED TRANSCRIPTIONAL REGULATION OF NEUROINFLAMMATION. DUKE UNIVERSITY WILL BE SPONSORING HER TRAVEL AND PROVIDING AIRFARE, LODGING ON THE NIGHTS JANUARY 20 AND 21, GROUND TRANSPORTATION TO AND FROM RDU AIRPORT, D ON JANUARY 20, BLD ON JANUARY 21, AND B ON JANUARY 22, IN-KIND. PLEASE NOTE THAT DUKE UNIVERSITY HAS BOOKED THE HOTEL ROOM AS PART OF A GROUP PACKAGE, SO THERE IS NOT AN INDIVIDUAL CONFIRMATION FOR DR. LAZAREVIC, HOWEVER DUKE SENT THE CONTRACT LISTING HER NAME, THE NIGHTLY RATE, AND HER CONFIRMATION NUMBER. DUKE ALSO INCLUDED A HOTEL RECEIPT FROM A PAST SPEAKER, SHOWING THE NIGHTLY TAX RATE. THIS WAS THE ONLY DOCUMENTATION THE HOTEL WOULD PROVIDE. PLEASE ALSO NOTE THAT THE GROUND TRANSPORTATION COMPANY BOOKED BY DUKE IS CALLED ENO LIMO. THIS IS THE COMPANY THAT DUKE HAS USED FOR YEARS, AND USES FOR ALL SPEAKERS. DUKE IS NOT BOOKING A LIMO OR OTHER LUXURY VEHICLE, SIMPLY A CAR. IT IS NECESSARY TO USE THIS COMPANY SO THAT DUKE CAN PAY FOR THE GROUND TRANSPORTATION, IN-KIND. ON MONDAY JANUARY 20, AFTER WORKING IN THE LAB, DR. VANJA LAZAREVIC WILL FLY FROM IAD TO RDU. SHE WILL STAY AT THE MILLENNIUM HOTEL DURHAM AT 2800 CAMPUS WALK AVENUE, DURHAM, NC 27705-4479. ON TUESDAY JANUARY 21, SHE WILL GIVE HER SEMINAR, MEET WITH GRADUATE STUDENTS, AND MEET WITH FACULTY. ON WEDNESDAY JANUARY 22, SHE WILL FLY FROM RDU TO IAD.</t>
  </si>
  <si>
    <t>DR. VANJA LAZAREVIC HAS BEEN INVITED TO GIVE A SEMINAR AT THE UNIVERSITY OF PENNSYLVANIA INSTITUTE OF IMMUNOLOGY. THE UNIVERSITY OF PENNSYLVANIA WILL SPONSOR DR. LAZAREVIC'S TRAVEL AND PROVIDE AMTRAK, LODGING, AND BLD ON MARCH 3, IN-KIND. PLEASE NOTE THAT LODGING IS VALUED AT 269 USD, WHICH IS 145.41 PERCENT OF THE GOVERNMENT ALLOWANCE OF 185 USD. THIS PERCENTAGE FALLS WITHIN THE 300 PERCENT THRESHOLD ALLOWED BY THE FTR. ON MARCH 2, AFTER WORKING AT NIH, DR. LAZAREVIC WILL TAKE THE AMTRAK FROM UNION STATION TO 30TH STREET STATION IN PHILADELPHIA. SHE WILL STAY AT THE INN AT PENN AT 3600 SANSOM STREET, PHILADELPHIA, PA 19104. ON MARCH 3, SHE WILL SPEND THE DAY MEETING WITH STUDENTS AND FACULTY. IN THE AFTERNOON, SHE WILL GIVE HER SEMINAR, ENTITLED TRANSCRIPTIONAL REGULATION OF NEUROINFLAMMATION. ON MARCH 4, SHE WILL RETURN TO UNION STATION.</t>
  </si>
  <si>
    <t xml:space="preserve">LAZZERINI-DENCHI, EROS </t>
  </si>
  <si>
    <t>DR. LAZZERINI HAS BEEN INVITED TO PRESENT A SEMINAR AT THE NORTHWESTERN UNIVERSITY BMG SEMINAR SERIES ON OCTOBER 31, 2019. SPONSORED IN-KIND ROUND TRIP FLIGHT TICKET, 2 NIGHTS HOTEL (OCT 30 AND 31), LUNCH AND DINNER ON OCTOBER 31.</t>
  </si>
  <si>
    <t>ROBERT H LURIE COMPREHENSIVE C</t>
  </si>
  <si>
    <t>LEBLANC, AMY K</t>
  </si>
  <si>
    <t>DR. LEBLANC WILL PRESENT: COMPREHENSIVE MOLECULAR IMAGING: CHALLENGES AND OPPORTUNITIES, AT THE VETERINARY CANCER SOCIETY ANNUAL CONFERENCE IN HOUSTON, TX ON OCTOBER 17-19, 2019. IN-KIND: AIRFARE, LODGING (ONE NIGHT; NO BREAKFAST), AND REGISTRATION (INCLUDES MEALS, BUT DUE TO DR. LEBLANC'S TRAVEL SCHEDULE, SHE WILL NOT BE TAKING ANY PROVIDED MEALS AT THE CONFERENCE).
DR. LEBLANC IS REQUESTING APPROVAL OF ACTUAL SUBSISTENCE FOR SPONSOR IN-KIND LODGING VALUED AT $135, WHICH IS 102% OF THE GOVERNMENT ALLOWANCE OF $132. THIS PERCENTAGE FALLS WITHIN THE 300% THRESHOLD ALLOWED BY THE FTR. THE SPONSOR HAS NOTED THAT ALL OTHER NON-FEDERAL PARTICIPANTS WILL BE PROVIDED WITH THE SAME ACCOMMODATIONS. AN APPROVED AEA MEMO IS INCLUDED FOR LODGING COSTS ON 10/18.</t>
  </si>
  <si>
    <t>VETERINARY CANCER SOCIETY COLU</t>
  </si>
  <si>
    <t>10/17/2019 -10/19/2019</t>
  </si>
  <si>
    <t>DR. LEBLANC IS INVITED TO PRESENT:  IMPACT OF ADJUVANT SIROLIMUS ON METASTATIC PROGRESSION IN CANINE OSTEOSARCOMA: A REPORT FROM THE NCI COMPARATIVE ONCOLOGY TRIALS CONSORTIUM, AT THE MIB AGENTS FACTOR 2020 OSTEOSARCOMA CONFERENCE BEING HELD IN SCOTTSDALE AZ ON FEBRUARY 27-MARCH 1, 2020.  IN-KIND: LODGING (NO BREAKFAST) AND REGISTRATION (INCLUDES MEALS).  DR. LEBLANC IS REQUESTING APPROVAL OF ACTUAL SUBSISTENCE FOR SPONSOR IN-KIND LODGING VALUED AT
$287 WHICH IS 197% OF THE GOVERNMENT ALLOWANCE OF $146.  THIS PERCENTAGE FALLS WITHIN THE 300% THRESHOLD ALLOWED BY THE FTR.  THE SPONSOR HAS NOTED THAT ALL OTHER NON-FEDERAL PARTICIPANTS WILL BE PROVIDED WITH THE SAME ACCOMMODATIONS.</t>
  </si>
  <si>
    <t>MIB AGENTS OSTEOSARCOMA ALLIAN</t>
  </si>
  <si>
    <t>LEDGERWOOD, JULIE E</t>
  </si>
  <si>
    <t>DR. LEDGERWOOD WILL TRAVEL TO LONDON GRB FOR A LUNCH MEETING WITH POTENTIAL COLLABORATORS FROM THE JENNER INSTITUTE TO DISCUSS VRC OXFORD CONDUCTING A PHASE 1 CLINICAL TRIAL ASSESSING VRC MALARIA ANTIBODY. DR. LEGERWOOD WILL PRESENT THE VRC 612 MALARIA CLINICAL TRIAL AND POSSIBLE TRIAL DESIGN.  DURBAN SOUTH AFRICA FOR LABORATORY AND CLINIC TOURS WITH CAPRISA AND THEN ATTEND THE HIV PREVENTION WORKSHOP, LOCATED IN DRAKENSBERG, KWAZULU NATAL, DURBAN SOUTH AFRICA NOVEMBER 11 THROUGH 14, 2019. THIS IS SPONSORED TRAVEL, NO HONORARIUM  WILL BE PROVIDED, AND NO US FEDERAL GOVERNMENT FUNDS ARE BEING USED TO COVER THE SPONSORED PORTION OF TRAVEL EXPENSES. TRAVELER WILL BE IN LONDON, GBR FOR 12 TO 24 HOURS WITHOUT LODGING.</t>
  </si>
  <si>
    <t>11/08/2019 -11/15/2019</t>
  </si>
  <si>
    <t>DR. LEDGERWOOD HAS BEEN INVITED TO SPEAK AT THE DMU RESEARCH SYMPOSIUM TO BE HELD IN DES MOINES, IOWA (POLK COUNTY) ON DECEMBER 5, 2019.  THE SPONSOR WILL PROVIDE  IN-KIND LODGING AND ECONOMY AIRFARE.
IN COMPLIANCE WITH FEDERAL REGULATION, NO HONORARIUM WILL BE PROVIDED, AND NO FEDERAL FUNDS ARE BEING USED FOR THE PAYMENT OF TRAVEL EXPENSES.</t>
  </si>
  <si>
    <t>DES MOINES, IA, US</t>
  </si>
  <si>
    <t>DES MOINES UNIVERSITY</t>
  </si>
  <si>
    <t>LEE, CHRISTINE G</t>
  </si>
  <si>
    <t>DR. LEE IS A SPEAKER AND SERVING AS A CHAIR OF A COUPLE SESSIONS FOR THE ADA ADVANCING PRECISION DIABETES MEDICINE RESEARCH SYMPOSIUM IN MADRID, SPAIN OCT 8TH AND 9TH 2019. SHE IS ALSO A MEMBER OF THE ADA PRECISION MEDICINE IN DIABETES TASKFORCE AND WILL NEED TO ATTEND A MEETING FOLLOWING THE RESEARCH SYMPOSIUM FOR FURTHER PLANNING AND DISCUSSION. NO US FEDERAL FUNDS WILL BE USED.</t>
  </si>
  <si>
    <t>AMERICAN DIABETES ASSOCIATION</t>
  </si>
  <si>
    <t>10/06/2019 -10/10/2019</t>
  </si>
  <si>
    <t>LEE, JANICE S</t>
  </si>
  <si>
    <t>DR. LEE HAS BEEN INVITED TO BE A BOARD EXAMINER FOR THE ABOMS ORAL CERTIFYING EXAMINATIONS (OCE) IN RALEIGH, NC ON FEBRUARY 1, 2020 TO FEBRUARY 7, 2020</t>
  </si>
  <si>
    <t>RALEIGH, NC, US</t>
  </si>
  <si>
    <t>AMERICAN BOARD OF ORAL AND MAX</t>
  </si>
  <si>
    <t>02/01/2020 -02/07/2020</t>
  </si>
  <si>
    <t>TO ATTEND AND GIVE A TALK TITLED "ADVANCED DEEP PHENOTYPING FOR THE DIAGNOSIS OF RARE AND COMMON CRANIOFACIAL ANOMALIES" AT THE UT HEALTH SAN ANTONIO SCHOOL OF DENTISTRY'S 38TH ANNUAL RESEARCH AND CLINICAL SYMPOSIUM 2020 ON FEBRUARY 18-20, 2020.</t>
  </si>
  <si>
    <t>LEE, JENNIFER C</t>
  </si>
  <si>
    <t>?¿¿THIS TRAVEL IS NOT A CONFERENCE BECAUSE IT MEETS THE FOLLOWING MISSION EXEMPTION: SCIENTIFIC MEETINGS WITH A SPECIFIC INVESTIGATOR OR TEAM REGARDING A SPECIFIC AREA OF SCIENTIFIC INQUIRY, OR PUBLIC HEALTH NEED.
DR. JENNIFER LEE HAS AGREED TO PRESENT HER RESEARCH, "MEMBRANE INTERACTIONS AND AMYLOID FORMULATION OF A-SYNUCLEIN," TO THE CHEMISTRY DEPARTMENT OF THE UNIVERSITY OF MICHIGAN IN ANN ARBOR, MI ON OCTOBER 17, 2019.  TRAVELER WILL ARRIVE THE DAY BEFORE HER SEMINAR, AND DEPART THE FOLLOWING MORNING, MAKING THE TOTAL TRIP LENGTH FROM 10/16-18/19.  THE SPONSOR WILL PROVIDE AIRFARE, LODGING, SOME MEALS, AND SOME GROUND TRANSPORTATION.  THE NIH WILL COVER ALL OTHER TRAVEL EXPENSES INCLUDING REMAINING MIE AND GROUND TRANSPORTATION.  THE TRAVELER WILL TAKE A TAXI ROUND TRIP FROM RESIDENCE TO AIRPORT, AND FROM AIRPORT TO LODGING.  SPONSOR WILL PROVIDE ROUND-TRIP GROUND TRANSPORTATION FROM LODGING TO MEETING SITE AND FROM THE LODGING TO THE AIRPORT.  HOTEL RESERVATION WILL BE UPLOADED WHEN RECEIVED FROM THE SPONSOR.THE PROJECTED COST OF THE TICKET WAS TO BE $150 BUT A TICKET HAS BEEN ISSUED FOR HER FLIGHT SENT TO HER FOR TRAVEL IN THE AMOUNT OF $233.60.</t>
  </si>
  <si>
    <t>TRAVELER WILL PRESENT HER RESEACH, "MEMBRANE INTERACTIONS AND AMYLOID FORMULATION OF A-SYNUCLEIN," AT THE "INTERNATIONAL SYMPOSIUM ON PATHOMECHANISMS OF AMYLOID DISEASES" TO BE HELD IN MIAMI, FL FROM DECEMBER 18-20TH, 2019. TRAVELER WILL ARRIVE THE EVENING BEFORE THE MEETING STARTS, AND LEAVE THE MORNING AFTER IT CONCLUDES, MAKING THE TOTAL TRIP LENGTH 12/17-21/19.  THE SPONSOR WILL PROVIDE REGISTRATION AND LUNCH EACH DAY OF THE MEETING. THE NIH WILL COVER ALL OTHER TRAVEL EXPENSES INCLUDING FLIGHTS, LODGING, GROUND TRANSPORTATION AND REMAINING M&amp;IE.  TRAVELER WILL TAKE A TAXI FROM RESIDENCE TO AIRPORT, AND AIRPORT TO LODGING.  TRAVELER WILL ALSO TAKE A TAXI ROUND TRIP FROM LODGING TO MEETING SITE EACH DAY.</t>
  </si>
  <si>
    <t>CORAL GABLES, FL, US</t>
  </si>
  <si>
    <t>UNIVERSITY OF MIAMI</t>
  </si>
  <si>
    <t>12/17/2019 -12/21/2019</t>
  </si>
  <si>
    <t>TRAVELER WILL ATTEND THE GORDON RESEARCH CONFERENCE ON PROTEIN FOLDING DYNAMICS, HELD IN GALVESTON, TX, FROM JAN 5-10, 2020 AS AN INVITED SPEAKER TO PRESENT HER RESEARCH, "MEMBRANE INTERACTIONS AND AMYLOID FORMATION OF ALPHA-SYNUCLEIN."  SPONSOR WAIVED A PORTION OF THE REGISTRATION FOR INVITED SPEAKERS.  THE REMAINING REGISTRATION WAS PAID FOR THROUGH POTS, ON A GOVERNMENT PURCHASE CARD.  REGISTRATION INCLUDES LODGING AND SOME MEALS.  TRAVELER WILL TAKE PUBLIC TRANSPORTATION FROM RESIDENCE TO AIRPORT, AND A TAXI FROM AIRPORT TO MEETING SITE.  TRAVELER PREFERS TO TAKE A TAXI INSTEAD OF CONFERENCE SHUTTLE DUE TO FLIGHT TIMES.  TRAVELER IS AWARE THEY WILL ONLY BE REIMBURSED TO THE RATE OF THE GRC SHUTTLE, WHICH IS $40 FROM AIRPORT TO MEETING SITE. LODGING IS AT THE MEETING SITE, SO THERE WILL BE NO ASSOCIATED DAILY TRAVEL COSTS.</t>
  </si>
  <si>
    <t>01/05/2020 -01/10/2020</t>
  </si>
  <si>
    <t xml:space="preserve">LEE, JUNG-MIN </t>
  </si>
  <si>
    <t>DR. LEE IS INVITED TO SPEAK AT THE KOREAN SOCIETY OF MEDICAL ONCOLOGY (KSMO) AND 1ST INTERNATIONAL CONFERENCE BEING HELD IN SEOUL, KOREA ON NOVEMBER 7-8, 2019.  IN-KIND:  AIRFARE, LODGING (INCLUDES BREAKFAST), REGISTRATION (NO MEALS), AND GROUND TRANSPORTATION IN KOREA.   AN APPROVED STO WAIVER HAS BEEN INCLUDED FOR THE USE OF BUSINESS CLASS TICKETS.</t>
  </si>
  <si>
    <t>KOREAN SOCIETY OF MEDICAL ONCO</t>
  </si>
  <si>
    <t>11/05/2019 -11/11/2019</t>
  </si>
  <si>
    <t>DR. LEE IS INVITED TO SPEAK AT THE TRANSLATIONAL THERAPEUTICS PROGRAM SEMINAR AT THE OHIO STATE UNIVERSITY COMPREHENSIVE CANCER CENTER IN COLUMBUS, OHIO ON FEBRUARY 20, 2020. IN-KIND: AIRFARE, LODGING (NO BREAKFAST), MEALS WHICH INCLUDES DINNER ON THE 19TH, BREAKFAST AND LUNCH ON THE 20TH, AND GROUND TRANSPORTATION IN OHIO. DR. LEE IS REQUESTING APPROVAL OF ACTUAL SUBSISTENCE FOR SPONSOR IN-KIND LODGING VALUED AT $155 WHICH IS 127% OF THE GOVERNMENT ALLOWANCE OF $122. THIS PERCENTAGE FALLS WITHIN THE 300% THRESHOLD BY THE FTR.  THE SPONSOR HAS NOTED THAT ALL OTHER NON-FEDERAL PARTICIPANTS WILL BE PROVIDED WITH THE SAME ACCOMMODATIONS.</t>
  </si>
  <si>
    <t>LEE, KYUNG S</t>
  </si>
  <si>
    <t>GIVING A TALK AT THE PROTEIN FOLDING DYNAMICS MEETING IN GALVESTON, TX FROM 1/5-1/10/2019. REGISTRATION WAS PAID WITH PERSONAL FUNDS, AND INCLUDES HOTEL AND MEALS.</t>
  </si>
  <si>
    <t>LEE, LAURA M</t>
  </si>
  <si>
    <t>LAURA IS TRAVELING TO THE IACRN CONFERENCE IN PHILADELPHIA TO GIVE A TALK.</t>
  </si>
  <si>
    <t>INTERNATIONAL ASSOCIATION OF C</t>
  </si>
  <si>
    <t>NURSE CONSULTANT</t>
  </si>
  <si>
    <t>10/20/2019 -10/23/2019</t>
  </si>
  <si>
    <t>LEE, MARY R</t>
  </si>
  <si>
    <t>DR. LEE WILL ATTENDING THE 14TH ANNUAL PEPTIDE THERAPEUTICS SYMPOSIUM IN LA JOLLA, CA FROM 10-23 TO 10-25, 2019.  SPONSOR IS PROVIDING INKIND AIRFARE, TRANSPORTATION, LODGING, MEALS, AND REGISTRATION. SIMILAR ACCOMODATIONS OFFERED TO ALL SPEAKERS. ATTACHMENT G PENDING APPROVAL-WILL BE UPLOADED ONCE APPROVED.</t>
  </si>
  <si>
    <t>SAN DIEGO COUNTY, CA, US</t>
  </si>
  <si>
    <t>PEPTIDE THERAPEUTIC FOUNDATION</t>
  </si>
  <si>
    <t>MARY LEE WILL BE A SPEAKER IN THE INTERNATIONAL SYMPOSIUM OF NEUROSCIENCES TO BE HELD AT THE UNIVERSITY OF GUADALAJARA, MEXICO ON NOVEMBER 13TH AND 14TH. SPONSOR WILL PAY FOR LODGING FOR THREE NIGHTS WHICH INCLUDES MEALS WITH LODGING ONLY.  NO FEDERAL U.S. FUNDS ARE BEING USED AND NO HONORARIUM IS BEING OFFERED.  NIDA WILL COVER ALL OTHER COSTS.  THIS CONFERENCE SHOULD BE LOADED IN CGE BY WEDNESDAY.  REGISTRATION FEES ARE WAIVED.</t>
  </si>
  <si>
    <t>GUADALAJARA, , MEX</t>
  </si>
  <si>
    <t>UNIVERSIDAD DE GUADALAJARA</t>
  </si>
  <si>
    <t xml:space="preserve">LEGGIO, LORENZO </t>
  </si>
  <si>
    <t>DR. LEGGIO WAS INVITED TO SPEAK AT THE UPENN SEMINAR ON NOVEMBER 18, 2019 AT THE CENTER FOR STUDIES OF ADDICTION AT THE UNIVERSITY OF PENN HEALTH SYSTEM IN PHILADELPHIA, PA .  ATTACHMENT G HAS BEEN FILED AND IS PENDING APPROVAL.  SPONSORED INCLUDEDS LODGING ON THE 18TH, LUNCH AND DINNER. ON THE 19TH BREAKFAST ONLY.</t>
  </si>
  <si>
    <t xml:space="preserve">LEIBENLUFT, ELLEN </t>
  </si>
  <si>
    <t>DR. LEIBENLUFT  WILL BE PRESENTING AND  PANELIST THIRD ANNUAL TECHNOLOGY IN PSYCHIATRY SUMMIT SPONSORED  BY THE INSTITUTE  FOR TECHNOLOGY IN PSYCHIATRY AT MCLEAN HOSPITAL. HOTEL LESS THAN THE $305  LODGING. NIH WILL BE REIMBURSING TRAVELER FOR FOOD AND TAXI.  THE SPONSOR WILL ONLY PAY  FLIGHT  AND HOTEL IN-KIND.</t>
  </si>
  <si>
    <t>THE EVENTS IN THIS TA WERE APPROVED AS AN EXEMPTION UNDER THE CATEGORY: TO ATTEND SCIENTIFIC MEETINGS BY THE NIMH EXECUTIVE OFFICER ON 11/27/2019.
DR. ELLEN LEIBENLUFT WILL BE PRESENTING PSYCHIATRY GRAND ROUNDS AT NEW YORK - PRESBYTERIAN WESTCHESTER  BEHAVIORAL HEALTH CENTER AND NYC'S WEILL CORNELL MEDICINE ON TUESDAY FEBRUARY 25TH, 2020 AND WEDNESDAY FEBRUARY 26 ,2020. *************NOTE:  TRAVELER WILL NOT REQUIRE THE TDY GROUND TRANSPORTATION OFFERED BY THE SPONSOR AS DETAILED IN THE INVITATION LETTER.***************************</t>
  </si>
  <si>
    <t>LEI, ELISSA P</t>
  </si>
  <si>
    <t>TWO-PART TRAVEL.  FIRST, TRAVELER WILL TRAVEL TO GIVE A SEMINAR AT THE CASE WESTERN RESERVE UNIVERSITY OCT. 3, 2019 (SPONSORED). SPONSOR WILL PROVIDE LODGING FOR ONE NIGHT (10/2) AND MEALS (B, L, D ON 10/3) IN-KIND.  PLEASE NOTE: DR. LEI IS REQUESTING APPROVAL OF ACTUAL SUBSISTENCE FOR LODGING ON 10/2/19.  ON 10/2/19, THE LODGING IS VALUED AT $274.55 WHICH IS 203% OF THE GOVERNMENT ALLOWANCE OF $135.00.  SECOND, TRAVELER WILL TRAVEL TO SPEAK AT THE 8TH ANNUAL CHROMOSOME PAIRING CONFERENCE OCT 4-5, 2019.  FOR THIS TRIP, DR. LEI IS REQUESTING APPROVAL OF ACTUAL SUBSISTENCE FOR LODGING ON 10/3/19 - 10/6/19.  THE LODGING IS VALUED AT $169.00 WHICH IS 125% OF THE GOVERNMENT ALLOWANCE OF $135.00.  AN AEA MEMO IS ATTACHED FOR REVIEW AND APPROVAL.</t>
  </si>
  <si>
    <t>CASE WESTERN RESERVE UNIVERSIT</t>
  </si>
  <si>
    <t>LENARDO, MICHAEL J</t>
  </si>
  <si>
    <t>DR. MICHAEL LENARDO HAS BEEN INVITED TO PRESENT A SEMINAR A THE LATIN AMERICAN SOCIETY FOR IMMUNODEFICIENCIES (LASID) IN CANCUN, MEXICO. NO U.S. FEDERAL FUNDS WILL BE USED BY THE SPONSOR TO PROVIDE FOR OR REIMBURSE TRAVEL EXPENSES AND THAT NO HONORARIUM MAY BE ACCEPTED BY THE EMPLOYEE.</t>
  </si>
  <si>
    <t>CANCUN, , MEX</t>
  </si>
  <si>
    <t>LATIN AMERICAN SOCIETY FOR IMM</t>
  </si>
  <si>
    <t>DR. MICHAEL LENARDO HAS BEEN INVITED TO PRESENT A SEMINAR AT THE LA JOLLA INSTITUTE IN LA JOLLA, CA. NO USA  FEDERAL FUNDS WILL BE USED BY THE SPONSOR TO PROVIDE FOR OR REIMBURSE TRAVEL EXPENSES AND THAT NO HONORARIUM MAY BE ACCEPTED BY THE EMPLOYEE.</t>
  </si>
  <si>
    <t>LA JOLLA INSTITUTE FOR ALLERGY</t>
  </si>
  <si>
    <t>LEONARD, WARREN J</t>
  </si>
  <si>
    <t>DR. LEONARD WILL SPEAK AT THE COLD SPRING HARBOR ASIA CONFERENCE IN SUZHOU, CHINA. ON 10/9/19, HE WILL TAKE LEAVE IN SHANGHAI TO OBSERVE THE YOM KIPPUR HOLIDAY (NIH 2926-1 APPROVAL ATTACHED). HE WILL RETURN TO SUZHOU ON OCTOBER 10 AND RETURN HOME ON OCTOBER 11. SPONSOR CONFIRMED HOTEL RESERVATION BUT DID NOT PROVIDE DOCUMENTATION. HTSOS CERTIFICATE ATTACHED. GFE LOANER WILL BE PROCESSED.</t>
  </si>
  <si>
    <t>COLD SPRING HARBOR ASIA</t>
  </si>
  <si>
    <t>DR. WARREN LEONARD WILL TRAVEL TO BEIJING, CHINA TO SPEAK AT THE IUIS 2019 CONFERENCE. HE WILL DEPART ON OCTOBER 17, 2019 AND ARRIVE IN BEIJING ON OCTOBER 18, 2019. HE WILL RETURN ON OCTOBER 24, 2019. HTSOS CERTIFICATE ATTACHED. VISA IS REQUIRED AND WILL BE PROCESSED PRIOR TO DEPARTURE. GFE LOANER WILL ALSO BE PROCESSED PRIOR TO DEPARTURE.</t>
  </si>
  <si>
    <t>KIT GROUP ASSOCIATION AND CONF</t>
  </si>
  <si>
    <t>EDIT 12.09.19 - ADDED FLIGHT ITINERARY AND ADJUSTED EXPENSE AMOUNT. END EDIT THIS TRAVEL IS NOT A CONFERENCE BECAUSE IT MEETS ONE OF THE OTHER NIH DEFINED MISSION EXEMPTIONS: DR. WARREN LEONARD WILL TRAVEL TO LA JOLLA, CALIFORNIA TO SPEAK AT THE LA JOLLA INSTITUTE FOR IMMUNOLOGY SEMINAR SERIES. THE SUBMISSION OF THIS TRAVEL AUTHORIZATION IS LATE BECAUSE THE INVITATION CAME ON NOVEMBER 19, 2019 WHICH DID NOT ALLOW ENOUGH TIME TO GATHER DOCUMENTS FOR SUBMISSION BY THE CGE DEADLINE. AS OF SUBMISSION TIME, A FLIGHT HAS NOT BEEN PURCHASED. I WILL UPDATE ONCE THAT DOCUMENT IS AVAILABLE. LOI IS COMBINED WITH INVITATION LETTER.</t>
  </si>
  <si>
    <t>01/07/2020 -01/09/2020</t>
  </si>
  <si>
    <t>THE SUBMISSION OF THIS AUTHORIZATION THROUGH CGE IS LATE DUE TO A LATE FORMAL INVITATION FROM DUKE UNIVERSITY. THIS IS NOT A CONFERENCE BECAUSE IT MEETS ONE OF THE OTHER NIH DEFINED MISSION EXEMPTIONS: TRAVELER IS SERVING ON THE COUNCIL OF THE ASSOCIATION OF AMERICAN PHYSICIANS, AND AS PART OF THAT MEMBERSHIP HE IS REQUIRED TO MEET TWICE A YEAR. THIS TRIP IS FOR THE COUNCIL MEETING TO DISCUSS THE YEARLY MEMBERSHIP NOMINATIONS. THIS IS AN APPROVED SPONSORED TRIP, PAPERWORK ATTACHED. SPONSOR COVERS HOTEL FOR 1 NIGHT AND MEALS IN KIND, AND GROUND TRANSPORTATION. NIH WILL PAY FOR FLIGHT AND GROUND TRANSPORTATION; SPONSOR WILL REIMBURSE PER AGREEMENT APPROVED IN 2016. SEE ATTACHED FORMS. SPONSOR IS NOT ABLE TO ITEMIZE EACH MEAL'S VALUE, AS IT IS INCLUDED IN THE LODGING RATE. TRAVELER IS ALSO INVITED TO DELIVER A SEMINAR AT DUKE UNIVERSITY DEPARTMENT OF IMMUNOLOGY SEMINAR SERIES. SPONSOR WILL PROVIDE ONE NIGHT LODGING AND SOME MEALS. INFORMATION THAT WOULD BE IN AN LOI IS PROVIDED IN THE DUKE INVITATION LETTER. TRAVELER WILL STAY IN THE SAME HOTEL FOR THE TWO NIGHTS WITH EACH SPONSOR COVERING ONE NIGHT. AAP IS THE HOLDER FOR THE RESERVATION AND ATTACHED IS HOTEL INFORMATION FOR THE NIGHT DUKE IS COVERING. AAP'S RESERVATION IS A GROUP RESERVATION, THEREFORE THERE IS NO DOCUMENT FOR EACH INDIVIDUAL.</t>
  </si>
  <si>
    <t>ASSOCIATION OF AMERICAN PHYSIC</t>
  </si>
  <si>
    <t>LEOPOLD, DAVID A</t>
  </si>
  <si>
    <t>DR. LEOPOLD HAS BEEN INVITED TO SPARK IN MN ON THE EAC ADVISORY BOARD ON OCT 31ST 2019.  THE SHARING OF RESEARCH PROVIDES AN UNPARALLELED OPPORTUNITY FOR SCIENTISTS FROM DIVERSE FIELDS TO EXCHANGE DATA AND DISCUSS THE MOST RECENT ADVANCES IN NEUROSCIENCE RESEARCH; THUS, THIS ACTIVITY FULLY SUPPORTS THE NIH MISSION.</t>
  </si>
  <si>
    <t>THE EVENTS IN THIS TA WERE APPROVED AS AN EXEMPTION UNDR THE CATEGORY: SITE AND TECHNICAL ASSISTANCE BY THE NIMH EXECUTIVE OFFICER ON 5/19/19.
THIS TRAVEL WAS EXTREMELY LATE DUE TO LATE INFORMATION FROM THE SPONSOR.
DR. DAVID LEOPOLD HAS BEEN ELICITED TO PARTICIPATE IN THE CONTE EAB MEETING ON NOV 6TH 2019.  THE SHARING OF RESEARCH PROVIDES AN UNPARALLELED OPPORTUNITY FOR SCIENTISTS FROM DIVERSE FIELDS TO EXCHANGE DATA AND DISCUSS THE MOST RECENT ADVANCES IN NEUROSCIENCE RESEARCH; THUS, THIS ACTIVITY FULLY SUPPORTS THE NIH MISSION.</t>
  </si>
  <si>
    <t>LEVENS, DAVID L</t>
  </si>
  <si>
    <t>DR. LEVENS IS INVITED TO SPEAK AT THE THINK TANK FOR DEVELOPING STRATEGIES TO THERAPEUTICALLY TARGET MYCN BEING HELD IN PHILADELPHIA, PA ON NOVEMBER 6-8, 2019. IN-KIND: TRAIN FARE, LODGING (NO BREAKFAST), AND (MEALS D ON 11/6; BLD 11/7; BL 11/8). NO REGISTRATION.  DR. LEVENS IS REQUESTING APPROVAL OF ACTUAL SUBSISTENCE FOR SPONSOR IN-KIND LODGING VALUED AT $259 WHICH IS 132% OF THE GOVERNMENT ALLOWANCE OF $192.  THIS PERCENTAGE FALLS WITHIN THE 300% THRESHOLD ALLOWED BY THE FTR.  THE SPONSOR HAS NOTED THAT ALL OTHER NON-FEDERAL PARTICIPANTS WILL BE PROVIDED WITH THE SAME ACCOMMODATIONS.</t>
  </si>
  <si>
    <t>ALEX LEMONADE STAND FOUNDATION</t>
  </si>
  <si>
    <t>SPONSOR I. DR. LEVENS IS INVITED TO SPEAK AT THE 16TH ASIAN CONFERENCE ON TRANSCRIPTION BEING HELD IN DUNEDIN, NEW ZEALAND ON DECEMBER 1-4, 2019. IN-KIND: AIRFARE, LODGING (NO BREAKFAST), AND REGISTRATION (INCLUDES LUNCH). DR. LEVENS WILL PRESENT AT THE METHODS OF NON-B DNA WORKSHOP AT THE UNIVERSITY OF OTAGO IN DUNEDIN ON DECEMBER 6. DR. LEVENS WILL PRESENT A DEPARTMENT OF PATHOLOGY SEMINAR AT THE UNIVERSITY OF OTAGO ON DECEMBER 10. DR. LEVENS WILL PRESENT AT THE 3D CHROMATIN CONFORMATION WORKSHOP AT THE UNIVERSITY OF OTAGO ON DECEMBER 12. WHILE IN DUNEDIN (DECEMBER 5-14) DR. LEVENS WILL RESIDE AT AN ACADEMIC HOST¿S HOME: DR. JULIA HORSFIELD, 52 ROSEBERY ST, BELLEKNOWES, DUNEDIN 9011, PHONE: 61466431685. M&amp;IE HAS BEEN REDUCED AS THE HOST WILL PROVIDE MEALS. 
SPONSOR II:  DR. LEVENS WILL PRESENT A SEMINAR AT THE UNIVERSITY OF AUCKLAND IN AUCKLAND, NEW ZEALAND ON DECEMBER 16, 2019. DR. LEVENS WILL PARTICIPATE IN A COLLABORATIVE PROJECT WITH PROF. LEONIE QUINN ON DECEMBER 17.    WHILE IN AUCKLAND, DR. LEVENS WILL RESIDE AT AN ACADEMIC HOST¿S HOME: DR. AUSTEN GANLEY, 39 ROLAND ROAD, GREENHITHE, AUCKLAND 0632, PHONE: 61466431685. M&amp;IE HAS BEEN REDUCED AS THE HOST WILL PROVIDE MEALS.  DR. LEVENS WILL ALREADY BE IN SAN FRANCISCO FOR PERSONAL BUSINESS, AND THE COST OF FLYING HIM DIRECTLY FROM SAN FRANCISCO VERSUS DC WAS CHEAPER FOR THE SPONSOR. TA AMENDMENT TRAVELER WILL ONLY BE IN NEW ZEALAND UNTIL 5 DECEMBER THEN RETURN TO USA.</t>
  </si>
  <si>
    <t>DUNEDIN, , NZL</t>
  </si>
  <si>
    <t>UNIVERSITY OF OTAGO DUNEDIN</t>
  </si>
  <si>
    <t>11/29/2019 -12/05/2019</t>
  </si>
  <si>
    <t>LEVINE, ARIEL J</t>
  </si>
  <si>
    <t>TRAVELER WILL GIVE A PRESENTATION ON HER WORK ON CELL POPULATIONS OF THE SPINAL CORD, IN THE PITTSBURGH CENTER FOR PAIN RESEARCH (PCPR) AND DEPARTMENT OF NEUROBIOLOGY AT THE UNIVERSITY OF PITTSBURGH SCHOOL OF MEDICINE ON MARCH 11, 2020 IN PITTSBURGH, PA. TRAVELER WILL DEPART FROM DC ON 03/10 AND ARRIVE THE SAME DAY IN PITTSBURGH, PA RETURNING BACK TO DC ON 03/11. SPONSOR, PITTSBURGH UNIVERSITY, WILL PAY IN-KIND FOR FLIGHT, LODGING, AND GROUND TRANSPORTATION IN PA.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ROLE.</t>
  </si>
  <si>
    <t>03/10/2020 -03/11/2020</t>
  </si>
  <si>
    <t>LEVINE, STEWART J</t>
  </si>
  <si>
    <t>CONFERENCE APPROVED IN CAS. CONFERENCE NOT YET LISTED IN CGE. EMAIL SENT TO HAVE IT ADDED TO CGE. SPONSORED TRAVEL. NO AGENDA AVAILABLE YET.  NO WEBSITE AVAILABLE YET. INVITED TO VISIT THE XIAMEN CARDIOVASCULAR HOSPITAL, XIAMEN UNIVERSITY, AND TO PRESENT A SEMINAR AT THE 10TH CROSS-STRAITS CARDIOVASCULAR SUMMIT FORUM (CSCSF) &amp; THE 10TH XIAMEN CARDIOVASCULAR LNTERVENTIONAL SYMPOSIUM (XCIS), TO BE HELD AT THE XIAMEN WUTONG FLIPORT HOTEL, HULI DISTRICT, XIAMEN, FUJIAN CHINA, ON NOVEMBER 19-24, 2019. TITLE OF TALK: NOVEL ROLES FOR APOLIPOPROTEINS IN THE PATHOBIOLOGY AND TREATMENT OF ASTHMA: CLINICIAL STUDIES AND TRANSLATION TO THERAPY.  SPONSOR WILL PAY FOR AIRFARE, LODGINGS, AND SOME MEALS (DINNER ON 11/19, 11/20, 11/21, 11/22, AND 11/23). NIH WILL PAY FOR EVERYTHING NOT COVERED BY THE SPONSOR INCLUDING ALL GROUND TRANSPORTATION, MEALS NOT COVERED BY THE SPONSOR, AND INCIDENTAL AND MISCELLANEOUS EXPENSES. TRAVELER WILL TAKE TAXIS TO AND FROM THE AIRPORT ON BOTH ENDS. TRAVELER HAS NOT AND WILL NOT HAVE SPENT MORE THAN 45 DAYS IN DESIGNATED HTSOS/FACT-MANDATORY COUNTRIES WITHIN THE CALENDAR YEAR. HTSOS/FACT SECURITY COURSES COMPLETED ON AUGUST 29TH, 2019 TRAVELER WILL USE OFFICIAL PASSPORT AND VISA IS REQUIRED. AIRFARE ITINERARY AND LODGINGS CONFIRMATION WILL BE UPLOADED WHEN RECEIVED FROM SPONSOR.</t>
  </si>
  <si>
    <t>XIAMEN, , CHN</t>
  </si>
  <si>
    <t>XIAMEN UNIVERSITY</t>
  </si>
  <si>
    <t>LEVIN, HENRY L</t>
  </si>
  <si>
    <t>01/15/2020 - 01/17/2020; TO GIVE A TALK ENTITLED, "RETROTRANSPOSON INSERTIONS ASSOCIATED WITH RISK OF NEUROLOGIC AND PSYCHIATRIC DISEASES" AT THE FOURTH INTERNATIONAL BRAINSTORM SYMPOSIUM: THE EXPANDING ROLE OF REPETITIVE SEQUENCES IN DISEASE TO BE HELD AT THE CENTER FOR NEUROGENETICS AT THE UNIVERSITY OF FLORIDA ON JANUARY 15 - 17, 2020. 
AIRLINE AND LODGING RESERVATIONS MADE VIA SPONSORING ORGANIZATION (UNIVERSITY OF FLORIDA). 
THE SPONSORING ORGANIZATION - UNIVERSITY OF FLORIDA - WILL PROVIDE IN-KIND PAYMENT FOR THE FOLLOWING EXPENSES: AIRFARE - $252.00, GROUND TRANSPORTATION - $60.00, 3-NIGHTS LODGING - $477.00, MEALS (BREAKFAST/LUNCH/DINNER ON 1/16/20 AND 1/17/20) - $112.00. 
TRAVELER IS REQUESTING APPROVAL OF ACTUAL SUBSISTENCE FOR SPONSOR IN-KIND LODGING VALUED AT $159 WHICH IS 163% OF THE GOVERNMENT ALLOWANCE OF $98. THIS PERCENTAGE FALLS WITHIN THE 300% THRESHOLD ALLOWED BY THE FTR.</t>
  </si>
  <si>
    <t>01/15/2020 -01/18/2020</t>
  </si>
  <si>
    <t>LEVY, ELLIOT B</t>
  </si>
  <si>
    <t>AIRFARE BOOKED THROUGH OMEGA; REGISTRATION WAIVED FOR FACULTY MEMBERS. DR. LEVY IS INVITED TO PARTICIPATE IN THE SOCIETY OF INTERVENTIONAL ONCOLOGY (SIO), MASTER CLASS: CATHETER DIRECTED THERAPY FOR THE NEW IR/IO PRACTICE. HE WILL ALSO SPEAK ON TOPIC: "CTACE MECHANISM OF ACTION: WHAT REALLY HAPPENS WHEN I EMBOLIZE?". THE SPONSOR SIO WILL COVER THE COST OF HOTEL FOR ONE NIGHT  WHICH IS BELOW THE GOVERNMENT PER DIEM RATE, AND SOME MEALS PAID IN-KIND. NIH WILL PAY FOR AIRFARE, SOME MEALS AND GROUND TRANSPORTATION. HE DEPARTS ON NOVEMBER 2, 2019 AND RETURNS ON NOVEMBER 3, 2019. THE APPROVED CONFERENCE ID 1631532 IS ASSOCIATED WITH "SOCIETY OF INTERVENTIONAL ONCOLOGY (SIO), MASTER CLASS: CATHETER DIRECTED THERAPY FOR THE NEW IR/IO PRACTICE". THE CONFERENCE IS YET TO BE UPLOADED INTO CGE DUE TO LATE REQUEST.</t>
  </si>
  <si>
    <t>SOCIETY OF INTERVENTIONAL ONCO</t>
  </si>
  <si>
    <t>STAFF CLINICIAN (HS)</t>
  </si>
  <si>
    <t>INVITED TO GIVE A TALK ON THE FOLLOWING TOPICS: SESSION: HEPATOCELLULAR CARCINOMA; TOPIC: COMBINATION IO WITH IO AND SESSION: HCC TUMOR BOARD; TOPIC: HCC TUMOR BOARD. REGISTRATION FEE PAID BY SPONSOR.</t>
  </si>
  <si>
    <t>SOCIETY OF INTERVENTIONAL RADI</t>
  </si>
  <si>
    <t>LEWANDOSKI, MARK B</t>
  </si>
  <si>
    <t>DR. LEWANDOSKI WILL GIVE A LECTURE (2/3/20) AT THE GORDON CONFERENCE ON BONE AND TEETH IN GALVESTON, TX ON 2/2-7/20.  THE MEETING REGISTRATION OF $1,410.00 WAS PAID BY TRAVELER, AND WILL BE REIMBURSED BY GRC.  GORDON IS UNDER A BLANKET WAIVER THAT ALLOWS SPONSOR REIMBURSEMENT PER NIH TRAVEL POLICY EXCEPTION.  CHECK AMOUNT WILL BE APPLIED TO TRAVEL EXPENSES ON THE VOUCHER.  REGISTRATION INCLUDES LODGING 2/2-6/20 AND MEALS BEGINNING WITH DINNER ON 2/2/20 THROUGH BREAKFAST ON 2/7/20.</t>
  </si>
  <si>
    <t>02/02/2020 -02/07/2020</t>
  </si>
  <si>
    <t>LEWANDOWSKI, LAURA B</t>
  </si>
  <si>
    <t>DR. LEWANDOWSKI WILL BE ATTENDING AS PART OF PLANNING COMMITTEE MEETING FOR 2020 ANNUAL CONFERENCE ON NEW YORK, NY ON 10/28/19 - 10/29/19.</t>
  </si>
  <si>
    <t>CARRA MILWAUKEE WI</t>
  </si>
  <si>
    <t>LIANG, TSANYANG J</t>
  </si>
  <si>
    <t>THIS TRAVEL AUTHORIZATION WILL CROSS FISCAL YEARS AND CONTINUES FROM TRAVEL AUTHORIZATION FY19 TRAVEL AUTHORIZATION TANUM0LY6O. DR. JAKE LIANG IS APPROVED TO ATTEND AND PRESENT AT THE 2019 INTERNATIONAL HBV CONFERENCE IN MELBOURNE, AUSTRALIA, OCT. 1ST THRU OCT. 4TH.  REGISTRATION FOR THE HBV CONF WAS PAID VIA PCARD ($575). DR. LIANG WILL DEPART MELBOURNE WITH A LAYOVER IN SYDNEY, AUSTRALIA ON HIS WAY TO SEOUL, SOUTH KOREA.  DURING DR. LIANG?¿¿S LAYOVER IN SYDNEY, AUSTRALIA HE WILL HAVE INFORMAL MEETINGS WITH POTENTIAL COLLABORATORS.  DR. LIANG WILL FLY ON TO SEOUL, SOUTH KOREA WHERE HAS BEEN APPROVED TO PRESENT AT THE 2019 INTERNATIONAL HCV SYMPOSIUM FROM OCTOBER 5-8, 2019 IN SEOUL, KOREA. DR. LIANG WILL PRESENT ?¿¿HCV: 30 YEARS AND FUTURE?¿¿ AS ONE OF THE KEYNOTE LECTURERS. THIS PORTION OF HIS TRAVEL WILL BE SPONSORED. THE SPONSOR WILL COVER LODGING AT PER DIEM AND COMPLIMENTARY REGISTRATION; VALUED AT $680. THE COMPLIMENTARY REGISTRATION WILL INCLUDE LUNCH EACH DAY OF THE CONFERENCE PER THE WEBSITE. THE INVITATION LETTER AND ETHICS APPROVAL HAS BEEN UPLOADED TO THE TA. THE ROUNDTRIP AIRFARE BOOKED THROUGH OMEGA IS LISTED ON TANUM0LT5U ALONG WITH THE TMC FEE. PER OMEGA?¿¿S REQUEST TO COMBINE TRAVELER?¿¿S ITINERARY OCT. 4TH MELBOURNE, AUSTRALIA TO SYDNEY, AUSTRALIA, VIA QANTAS AIRWAYS 426; OCT. 6TH SYDNEY, AUSTRALIA TO SEOUL, S. KOREA VIA KOREAN AIR 122; OCT. 9TH SEOUL, S. KOREA TO WASHINGTON, DC VIA DELTA 7857. THE HT401 CERTIFICATE HAS BEEN UPLOADED. APPROVED FOREIGN FLAG CARRIER REQUEST HAS BEEN UPLOADED. DR. LIANG WILL NEED TO FLY FROM AUSTRALIA TO SOUTH KOREA AND NO U.S. CARRIERS ARE AVAILABLE. NFT INFORMATION ISN'T SAVING IN CGE FOR THE THIRD LOCATION. THIS INFORMATION HAS BEEN UPLOADED SEPARATELY.</t>
  </si>
  <si>
    <t>HCV CONFERENCES CLG</t>
  </si>
  <si>
    <t>10/01/2019 -10/09/2019</t>
  </si>
  <si>
    <t>DR. T. JAKE LIANG HAS BEEN INVITED BY INFORMED HORIZONS EDUCATION, INC. TO PRESENT AT HEP DART 2019:  FRONTIERS IN DRUG DEVELOPMENT FOR HEPATOLOGY IN KAUAI, HAWAII, DECEMBER 8 - 12, 2019. DR. LIANG'S WILL PRESENT "NEW APPROACHES AND THERAPIES FOR HCC".  ETHICS HAS APPROVED THIS TRAVEL. THE SPONSOR WILL PROVIDE IN KIND ROUNDTRIP AIRFARE, WAIVED REGISTRATION VALUED AT $1100 WHICH INCLUDES BREAKFAST (MON-THURS), LUNCH (MON-WED) AND DINNER ON DECEMBER 11TH AND FOUR NIGHTS OF LODGING (DEC. 7TH THRU DEC. 10TH). DR. LIANG WILL COVER LODGING FOR THE LAST TWO NIGHTS OF THE CONFERENCE DEC 11TH AND 12TH.  AIRFARE AND LODGING WERE BOOKED BY THE SPONSOR THEREFORE OMEGA WAS NOT NEEDED. DR. LIANG DEPARTS HAWAII ON DECEMBER 13TH BUT DOESN'T ARRIVE IN WASHINGTON, DC UNTIL DECEMBER 14TH. HE WILL RECEIVE FULL PER DIEM ON DEC. 13TH AND 3/4 PER DIEM ON DEC. 14TH.</t>
  </si>
  <si>
    <t>INFORMED HORIZONS LLC</t>
  </si>
  <si>
    <t>12/07/2019 -12/14/2019</t>
  </si>
  <si>
    <t xml:space="preserve">LIGHTBOURNE, MARISSA </t>
  </si>
  <si>
    <t>02/06-08/2020: TO ATTEND AND PRESENT  AT THE EFF FORUM ON DIABETES, OBESITY &amp; METABOLISM. OWT NOT USED FOR LODGING AND AIRFARE AS SPONSOR HAS PROVIDED R/T AIRFARE IN-KIND - $323.40, BOOKING MADE THROUGH DELTA AIRLINES; LODGING: HOTEL ACCOMMODATION AT THE HILTON DALLAS/SOUTHLAKE, TOWN SQUARE, BOOKING MADE THROUGH SPONSOR IN-KIND FOR 2 NIGHTS @ $189 PER NIGHT - AUTHORIZATION OF AEA NOT TO EXCEED $189.00 WHICH IS 117% (NTE 300%) ABOVE THE GOVERNMENT LODGING RATE PER DAY IS REQUESTED FOR THE LODGING DATES. DR. LIGHTBOURNE IS NOT RECEIVING PREFERENTIAL TREATMENT FROM THE SPONSOR AND IT¿S IN LINE WITH ALL OTHER PARTICIPANTS. REGISTRATION: $0; MEALS: DINNER ON 2/6/20; BREAKFAST, LUNCH &amp; DINNER ON 2/7/20 AND BREAKFAST ON 2/8/2020, THESE MEALS WILL BE PAID BY SPONSOR IN-KIND. GROUND TRANSPORTATION: R/T TAXI FROM AIRPORT TO HOTEL IN DALLAS TX WILL BE PROVIDED BY SPONSOR IN KIND; BAGGAGE FEE WILL BE PROVIDED BY SPONSOR. NO FEDERAL FUNDS OR HONORARIUM WILL BE USED OR PROVIDED FOR THIS TRAVEL. APPROVED EO.</t>
  </si>
  <si>
    <t>ENDOCRINE FELLOWS FOUNDATION M</t>
  </si>
  <si>
    <t>LINDWASSER, ONN W</t>
  </si>
  <si>
    <t>DR. ONN WOLF LINDWASSER WILL BE SPONSORED "IN-KIND" BY IASLC TO CHAIR SMALL CELL LUNG CANCER SESSION OF THE 2020 TARGETED THERAPIES OF LUNG CANCER MEETING; TO BE HELD IN SANTA MONICA, CALIFORNIA ON FEBRUARY 19, 2020 THROUGH FEBRUARY 22, 2020.  PLEASE NOTE:  THE SPONSOR WILL BE PAYING FOR THE FOLLOWING "IN-KIND":  TRANSPORTATION SUCH AS FLIGHTS AND GROUND TRANSPORTATION, HOTEL STAY UP TO 3-NIGHTS' ACCOMMODATION (ROOM AND TAX ONLY) BETWEEN THE DATES OF FEBRUARY 19, 2020 AND FEBRUARY 23, 2020 @ THE FAIRMONT MIRAMAR HOTEL &amp; BUNGALOWS IN SANTA MONICA, CALIFORNIA.  THE ROOMS WILL BE BOOKED BY IASLC.  MEALS WILL BE PROVIDED DURING THE CONFERENCE.  ADDITIONAL MEALS WILL NOT BE REIMBURSED.  THE SPONSOR WILL ALSO PAY THE REGISTRATION FEE OF $800.00.  PLEASE SEE LETTER OF INTENT (LOI) FOR SPECIFIC DETAILS.  ALSO, PLEASE NOTE THE FOLLOWING:  THE HOTEL IS ABOVE PERDIEM.  DR. LINDWASSER IS REQUESTING APPROVAL OF ACTUAL SUBSISTENCE FOR SPONSOR "IN-KIND" VALUED AT $369.00 PLUS TAXES PER NIGHT FEBRUARY 19, 2020 THROUGH FEBRUARY 22, 2020, WHICH IS 149% OF THE GOVERNMENT ALLOWANCE OF $248.00 PLUS TAXES.  THIS PERCENTAGE FALLS WITHIN THE 300% THRESHOLD ALLOWED BY THE FTR.  THE SPONSOR HAS NOTED THAT ALL OTHER NON-FEDERAL PARTICIPANTS WILL BE PROVIDED WITH THE SAME ACCOMMODATIONS.  THERE WILL BE NO HONORARIUM GIVEN FOR PARTICIPATING IN THIS INVITE NOR WILL THE SPONSOR USE GOVERNMENT FUNDS TO CONDUCT THIS MEETING AS ALSO STATE IN THE INVITATION LETTER.  PLEASE NOTE:  THE HOTEL RESERVATION FROM THE HOTEL IS NOT AVAILABLE AT THIS TIME BUT, YOU ARE ABLE TO VIEW THE CONFORMATION AND RESERVATION ON THE REGISTRATION CONFIRMATION THAT IS UPLOADED TO THIS TRAVEL.  THE SPONSOR WILL BE ABLE TO GIVE THE TRAVELER A COPY OF THE HOTEL INVOICE AS THE DATES ARE CLOSER TO THE CONFERENCE.</t>
  </si>
  <si>
    <t>INTERNATIONAL ASSOCIATION FOR</t>
  </si>
  <si>
    <t>02/19/2020 -02/22/2020</t>
  </si>
  <si>
    <t>LINEHAN, W M</t>
  </si>
  <si>
    <t>DR. LINEHAN WILL SERVE AS FACULTY FOR THE 2020 GENITOURINARY CANCERS SYMPOSIUM IN SAN FRANCISCO, CA ON FEBRUARY 14-15, 2020. IN-KIND: LODGING (NO BREAKFAST) AND REGISTRATION (BL ON 2/15).
DR. LINEHAN IS REQUESTING APPROVAL OF ACTUAL SUBSISTENCE FOR SPONSOR IN-KIND LODGING VALUED AT $339 WHICH IS 112% OF THE GOVERNMENT ALLOWANCE OF $302.  THIS PERCENTAGE FALLS WITHIN THE 300% THRESHOLD ALLOWED BY THE FTR.  THE SPONSOR HAS NOTED THAT ALL OTHER NON-FEDERAL PARTICIPANTS WILL BE PROVIDED WITH THE SAME ACCOMMODATION.</t>
  </si>
  <si>
    <t>MEDICAL OFFICER (UROLOGY)</t>
  </si>
  <si>
    <t xml:space="preserve">LIN, HENRY </t>
  </si>
  <si>
    <t>DR.LIN WILL PARTICIPATE IN THE ANNUAL UVEITIS FELLOW FORUM. SPONSOR IS PAYING FOR LODGING AND AIRFARE. THE REGISTRATION IS FREE. A WELCOME DINNER IS PROVIDED ON THE 16TH. TRAVELER IS REQUESTING APPROVAL OF ACTUAL SUBSISTENCE FOR SPONSORED IN KIND LODGING VALUES AT $145 WHICH IS 1.14 % OF $127. THIS PERCENTAGE FALLS WITHIN THE 300% THRESHOLD ALLOWED BY THE FTR. THE SPONSOR HAS NOTED THAT THESE ACCOMMODATIONS ARE OFFERED TO ALL INVITED GUEST.</t>
  </si>
  <si>
    <t>AMERICAN UVEITIS SOCIETY NEW O</t>
  </si>
  <si>
    <t xml:space="preserve">LIONAKIS, MICHAIL </t>
  </si>
  <si>
    <t>DR. MICHAIL LIONAKIS HAS BEEN INVITED TO GIVE A PRESENTATION ENTITLED, "OF MICE AND HUMANS: HOST DEFENSE AGAINST FUNGI" AT THE CARTD COBRE SYMPOSIUM ON NOVEMBER 7TH, 2019 AT RHODE ISLAND HOSPITAL, PROVIDENCE,RI. IN COMPLIANCE WITH FEDERAL REGULATION, NO HONORARIUM WILL BE PROVIDED, AND NO FEDERAL FUNDS ARE BEING USED FOR THE PAYMENT OF TRAVEL EXPENSES. FUNDS FOR THIS TRAVEL ARE DERIVED FROM THE BROWN MEDICINE DEPARTMENT, BROWN PHYSICIAN GROUP, LLC.  THE SPONSOR AGREES TO PROVIDE IN-KIND: ROUND-TRIP ECONOMY AIRFARE, 1 NIGHT LODGING, GROUND TRANSPORTATION TO AND FROM AIRPORT, AND THE FOLLOWING MEALS: 11/6 DINNER AND 11/7 LUNCH. TRAVEL APPROVED IN NTPS.  PENDING: ODA APPROVAL AS OF 9/23/19, LOI RECEIVED ON 9/23/19.</t>
  </si>
  <si>
    <t>DR. LIONAKIS HAS BEEN INVITED TO SPEAK AT 15TH ANNUAL SYMPOSIUM ON PRIMARY IMMUNODEFICIENCY-MAIN THEME- ADVANCES IN MOLECULAR DIAGNOSIS AND TREATMENT TO BE HELD AT THE FASHION ISLAND HOTEL, IN NEWPORT BEACH, CALIFORNIA FROM NOVEMBER 15-16, 2019. THIS SYMPOSIUM IS SUPPORTED BY THE FOUNDATION FOR PRIMARY IMMUNODEFICIENCY DISEASES (FPID), A NOT FOR PROFIT AND CHARITABLE ORGANIZATION. A TENTATIVE PROGRAM IS ATTACHED. FPID WILL BE PROVIDING FOLLOWING GOODS OR SERVICES IN-KIND TO THE NATIONAL INSTITUTES OF HEALTH FOR YOUR ATTENDANCE AND/OR PARTICIPATION IN THE ABOVE MEETING. IN COMPLIANCE WITH FEDERAL REGULATION, NO HONORARIUM WILL BE PROVIDED, AND NO FEDERAL FUNDS ARE BEING USED FOR THE PAYMENT OF TRAVEL EXPENSES.SPONSOR WILL BE PROVIDING LODGING IN-KIND VALUED AT $219 WHICH IS 121% OF THE GOVERNMENT LODGING ALLOWANCE OF $181. THIS PERCENTAGE FALLS WITHIN THE 300% THRESHOLD ALLOWED. THE SPONSOR HAS CONFIRMED THAT ALL OTHER FEDERAL AND/OR NON-FEDERAL PARTICIPANTS WILL BE PROVIDE WITH THE SAME OR SIMILAR ACCOMMODATIONS. ALL EXPENSES PAID BY FPID ARE DERIVED FROM ITS ANNUAL GALA FUNDRAISER EVENT CONTRIBUTED BY PRIVATE DONORS AND FRIENDS. THE ACCOMMODATIONS (E.G. TRANSPORTATION, LODGING), AND MEALS PROVIDED ARE COMPARABLE IN VALUE TO THAT OFFERED OR PROVIDED TO OTHER INVITED PARTICIPANTS. THE BREAKDOWN OF TRAVEL EXPENSES TO BE PAID BY OUR ORGANIZATION IS AS FOLLOWS: ROUND-TRIP AIRFARE IN-KIND; 3 NIGHTS OF LODGING IN-KIND; BREAKFAST, LUNCH AND DINNER AT PER DIEM ON 11/15 AND 11/16 ALL IN KIND; REGISTRATION FEE IN THE AMOUNT OF $200 WAIVED AND GROUND TRANSPORTATION TO AND FROM THE AIRPORT AND HOTEL IN-KIND. ALL OTHER COSTS THAT ARE NOT PROVIDED IN-KIND WILL COME OUT FROM FPS CAN 8391362.</t>
  </si>
  <si>
    <t>DR. LIONAKIS IS GIVING A TALK, ENTITLED, "THIS HOUSE BELIEVES THAT NEW IMMUNOMODULATORY THERAPIES INCREASE THE RISK OF INVASIVE FUNGAL INFECTIONS IN HEMATOLOGY," AT THE CARE XII MEETING TO BE HELD IN PARIS, FRANCE FROM NOV. 29-30, 2019.  GILEAD SCIENCES AGREES TO PROVIDE THE FOLLOWING IN-KIND:  ROUND-TRIP ECONOMY AIRFARE, 2 NIGHTS OF LODGING, GROUND TRANSPORT TO AND FROM AIRPORT, AND THE FOLLOWING MEALS: L AND D ON 11/29 AND 11/30.  IN COMPLIANCE WITH FEDERAL REGULATIONS NO HONORARIUM WILL BE ACCEPTED AND NO FEDERAL FUNDS WILL BE USED.  THIS TRAVEL IS APPROVED IN NTPS.  ETHICS APPROVAL PENDING AS OF NOV. 6, 2019.  TRAVELER COMPLETED HTSOS COURSE ON 1/22/19. 
 TRAVELER WILL BE USING OFFICIAL PASSPORT, VISA APPLICATION SUBMITTED TO FOGARTY PASSPORT OFFICE.  LATE JUSTIFICATION: SPONSOR LETTER RECEIVED ON 11/6/2019.  LATE MEMO ATTACHED.</t>
  </si>
  <si>
    <t>GILEAD SCIENCES EUROPE UXBRIDG</t>
  </si>
  <si>
    <t>11/27/2019 -11/30/2019</t>
  </si>
  <si>
    <t>DR. LIONAKIS HAS BEEN INVITED TO PARTICIPATE IN THE 1ST ANNUAL MEETING OF FINNISH PRIMARY IMMUNODEFICIENCY PHYSICIANS WHICH IS TO BE HELD IN TUUSULA, FINLAND FROM JANUARY 16-17, 2020.  THE SPONSOR HAS AGREED TO PROVIDE IN KIND: ROUNDTRIP ECONOMY AIRFARE, LODGING, ROUND TRIP GROUND TRANSPORTATION FROM AIRPORT TO HOTEL.  IN COMPLIANCE WITH FEDERAL REGULATIONS, NO HONORARIUM WILL BE ACCEPTED AND NO FEDERA FUNDS WILL BE USED.  THIS TRAVEL IS APPROVED IN NTPS.  ETHICS APPROVAL PENDING AS OF DEC. 13, 2019.  TRAVELER COMPLETED HTSOS COURSE ON 1/22/19.  TRAVELER WILL USE OFFICIAL PASSPORT, NO VISA REQUIRED FOR FINLAND.  LATE JUSTIFICATION:  SPONSOR LETTER AND FLIGHTS RECEIVED ON DEC. 12, 2019.  LATE MEMO ATTACHED.</t>
  </si>
  <si>
    <t>FINNISH SOCIETY OF PEDIATRICS</t>
  </si>
  <si>
    <t>DR. LIONAKIS HAS BEEN INVITED TO GIVE A TALK ENTITLED, "HOST DEFENSE AGAINST FUNGI: NOVEL INSIGHTS FROM PRIMARY IMMUNODEFICIENCIES," AS PART OF THE EXCELLENCE IN IMMUNOLOGY LECTURE SERIES AT THE UNIVERSITY OF TEXAS SOUTHWESTERN MEDICAL CENTER IN DALLAS, TEXAS ON FEBRUARY 26, 2020.  THE SPONSOR WILL PROVIDE THE FOLLOWING IN-KIND: ROUND-TRIP ECONOMY AIRFARE, ONE NIGHT OF LODGING, GROUND TRANSPORTATION TO AND FROM AIRPORT IN DALLAS, AND MEALS (D ON 2/25, B AND L ON 2/26).  IN COMPLIANCE WITH FEDERAL REGULATIONS, NO HONORARIUM WILL BE ACCEPTED, AND NO FEDERAL FUNDS WILL BE USED.  THIS TRAVEL HAS BEEN APPROVED BY NIAID IN NTPS. LATE JUSTIFICATION:  SPONSOR LETTER RECEIVED BY TRAVEL PLANNER ON 1/16/2020.</t>
  </si>
  <si>
    <t>UNIVERSITY OF TEXAS SOUTHWESTE</t>
  </si>
  <si>
    <t xml:space="preserve">LIPKOWITZ, STANLEY </t>
  </si>
  <si>
    <t>DR. LIPKOWITZ IS INVITED TO SPEAK AT THE SAN ANTONIO BREAST CANCER SYMPOSIUM (SABCS) INDIA AT THE RAJIV SANDHI CANCER INSTITUTE &amp; RESEARCH CENTRE AND ONCOLOGY FORUM, BEING HELD IN NEW DELHI, INDIA ON MARCH 7-8,2020.  IN-KIND: AIRFARE, LODGING(NO BREAKFAST), REGISTRATION (NO MEALS), AND MEALS.  DR. LIPKOWITZ HAS AN APPROVED APPENDIX 8 FOR THE USE OF BUSINESS CLASS TICKETS. DR. LIPKOWITZ HAS ALSO BEEN INVITED TO DELIVER A TALK AT THE GANDHI INSTITUTE OF TECHNOLOGY AND MANAGEMENT (GITAM) ON MARCH 9TH, 2020 IN VISAKHAPATNAM(VIZAG), INDIA  IN-KIND: AIRFARE (FROM NEW DELHI TO VIZAG), LODGING(NO BREAKFAST), TRANSPORTATION, AND MEALS (3/08/2020 DINNER, 3/09/2020 LUNCH), AND TRANSPORTATION (PROVIDED BY B. APPALA RAJU, MOBILE 9949368113, VASUDEVA TRAVELS AT 20 USD A DAY).</t>
  </si>
  <si>
    <t>GANDHI INSTITUTE OF TECHNOLOGY</t>
  </si>
  <si>
    <t>03/04/2020 -03/10/2020</t>
  </si>
  <si>
    <t>RAJIV GANDHI CANCER INSTITUTE</t>
  </si>
  <si>
    <t xml:space="preserve">LIU, CHENGYU </t>
  </si>
  <si>
    <t>THIS TRAVEL IS NOT A CONFERENCE BECAUSE IT MEETS THE FOLLOWING MISSION EXEMPTION: SCIENTIFIC MEETINGS WITH A SPECIFIC INVESTIGATOR OR TEAM REGARDING A SPECIFIC AREA OF SCIENTIFIC INQUIRY, OR PUBLIC HEALTH NEED: DR. LIU WAS INVITED TO PRESENT A LECTURE AT THE 22ND ANNUAL LOMA LINDA UNIVERSITY BASIC SCIENCE RESEARCH SYMPOSIUM IN LOMA LINDA, CA ON OCTOBER 31, 2019. HIS PRESENTATION IS TITLED ?¿¿USING CRISPR AND OTHER GENOME ENGINEERING METHODS TO CREATE ANIMAL MODELS FOR BIOMEDICAL RESEARCH?¿¿. THE LOMA LINDA UNIVERSITY SYMPOSIUM ORGANIZERS WILL PAY FOR THE COST OF HIS FLIGHTS, HOTEL AND MEALS FOR THE DURATION OF HIS STAY. DR. LIU?¿¿S FLIGHT RESERVATIONS HAVE NOT YET BEEN MADE BY THE SPONSOR. THE TRAVEL PLANNER WILL UPDATE THE AUTHORIZATION WHEN THE RESERVATIONS HAVE BEEN MADE. THE SPONSOR WILL PROVIDE, FLIGHTS, LODGING AND MEALS FOR THE DURATION OF DR. LIU?¿¿S STAY IN-KIND. HE WILL ARRIVE IN LOMA LINDA, CA ON OCTOBER 30 AND RETURN HOME ON NOVEMBER 1. REGISTRATION IS FREE FOR ALL, SO THIS ISN'T CONSIDERED A CONFERENCE. NIH WILL COVER ALL OVER TRAVEL COSTS, REMAINING M&amp;IE, ETC.</t>
  </si>
  <si>
    <t>LOMA LINDA, CA, US</t>
  </si>
  <si>
    <t xml:space="preserve">LIU, PU </t>
  </si>
  <si>
    <t>ON THIS SPONSORED DOMESTIC TRAVEL, THE FOLLOWING WILL BE PROVIDED IN KIND: ROUND TRIP AIRFARE-$670; TWO NIGHTS LODGING-$250/NIGHT AND THE FOLLOWING MEALS: DINNER-10/2; BREAKFAST, LUNCH AND DINNER-10/3 AND BREAKFAST AND LUNCH-10/4.THERE IS NO REGISTRATION FEE FOR THIS CONFERENCE. OTHER INVITED GUESTS ARE RECEIVING SIMILAR BENEFITS. TRAVELER IS REQUESTING APPROVAL OF ACTUAL SUBSISTENCE FOR SPONSOR IN KIND LODGING VALUED AT $250 WHICH IS 143% OF THE GOVERNMENT ALLOWANCE OF $175.00. COST COMPARISON NOT NEEDED AS OMEGA WAS NOT USED FOR THIS TRAVEL. BOTH AIRFARE AND LODGING WERE ARRANGED AND PROVIDED IN-KIND BY SPONSOR.  NHGRI PAYS FOR ALL REMAINING EXPENSES; ROUNDTRIP TAXI TO/FROM RESIDENCE ESTIMATED-$200; ROUNDTRIP TAXI TO/FROM AIRPORT IN COLORADO ESTIMATED-$300; BAG FEES-$60 AND ESTIMATED INTERNET FEES-$45 NEEDED FOR WORK DUTIES; AND MISC. EXPENSE-$48 FOR M&amp;IE NOT PROVIDED IN-KIND.  COLORADO IS NOT A HOTEL TAX EXEMPT STATE AND IS ESTIMATED.</t>
  </si>
  <si>
    <t>ON THIS SPONSORED DOMESTIC TRAVEL, THE FOLLOWING WILL BE PROVIDED IN-KIND:  ROUNDTRIP AIRFARE-$457.60; ONE NIGHT OF LODGING-$108/NIGHT; ROUNDTRIP GROUND TRANSPORTATION-$90 AND LUNCH ON 10/17 ($20). PER ETHICS, TRAVELER WILL DECLINE OFFERED DINNER ON 10/16.  OTHER INVITED GUESTS RECEIVE SIMILAR BENEFITS.  TRAVELER IS REQUESTING APPROVAL OF ACTUAL SUBSISTENCE FOR SPONSOR IN-KIND LODGING VALUED AT $108 WHICH IS 104% OF THE GOVERNMENT ALLOWANCE OF $104.  COST COMPARISON NOT NEEDED AS OMEGA WAS NOT USED FOR THIS TRAVEL. BOTH AIRFARE AND LODGING WERE PROVIDED IN-KIND BY SPONSOR. NHGRI PAYS ALL OTHER EXPENSES.  ROUNDTRIP TAXI TO/FROM RESIDENCE ESTIMATED-$200; MISC. FEE-$32.50 FOR M&amp;IE NOT PROVIDED IN-KIND; BAG FEES-$60 AND INTERNET FEES ESTIMATED-$15/DAY.  NEW YORK IS A HOTEL TAX EXEMPT STATE.</t>
  </si>
  <si>
    <t>10/16/2019 -10/17/2019</t>
  </si>
  <si>
    <t xml:space="preserve">LIU, ZHENG GANG </t>
  </si>
  <si>
    <t>DR. LIU WILL TRAVEL TO BEIJING AND SHANGHAI FOR MEETINGS WITH HIS COLLABORATORS. HE WILL DEPART FROM IAD ON 11/11 AND ARRIVE IN BEIJING ON 11/12. HE WILL VISIT THE NATIONAL CENTER OF BIOMEDICAL ANALYSIS FROM 11/13 - 11/16 TO DISCUSS CURRENT COLLABORATIONS ON THE ROLE OF CGAS IN ANTITUMOR IMMUNITY AND PROTEIN PHASE SEPARATION. THE NATIONAL CENTER OF BIOMEDICAL ANALYSIS WILL COVER IN-KIND ROUND TRIP ECONOMY AIRFARE, AND 5 NIGHTS LODGING. DR. LIU WILL DEPART BEIJING AND TRAVEL BY TRAIN TO THE NATIONAL CENTER FOR LIVER CANCER IN SHANGHAI FROM 11/17 TO 11/20. HE WILL PRESENT A SEMINAR AND VISIT THE STAFF TO DISCUSS CURRENT AND FUTURE COLLABORATIONS. THE NATIONAL CENTER FOR LIVER CANCER WILL PROVIDE IN-KIND ROUNDTRIP TRAIN FROM BEIJING TO SHANGHAI (COST ESTIMATE $90) AND 4 NIGHTS HOTEL (INCLUDES ONE BREAKFAST). HE WILL TRAVEL BY TRAIN BACK TO BEIJING, AND RETURN HOME 11/21.</t>
  </si>
  <si>
    <t>NATIONAL CENTER FOR LIVER CANC</t>
  </si>
  <si>
    <t>11/11/2019 -11/21/2019</t>
  </si>
  <si>
    <t>NATIONAL CENTER OF BIOMEDICAL</t>
  </si>
  <si>
    <t>DR. LIU WAS INVITED TO THE UNIVERSITY OF CALIFORNIA LOS ANGELES AS A FEATURED SPEAKER FOR THE UCLA JONSSON COMPREHENSIVE CANCER CENTER "LEADERS IN THE FIELD" SERIES. THE SEMINAR WILL BE HELD ON FEBRUARY 27TH. UCLA WILL PAY IN-KIND FOR DR. LIU'S ROUNDTRIP ECONOMY AIRFARE, LODGING, GROUND TRANSPORTATION TO AND FROM LAX, AND DINNER ON FEBRUARY 27TH. HE WILL DEPART ON 2/26 AND RETURN HOME 2/28. THERE IS NO REGISTRATION FEE FOR THIS EVENT. TRAVELER IS REQUESTING APPROVAL FOR ACTUAL SUBSISTENCE FOR SPONSORED IN-KIND LODGING VALUED AT 246 USD PER NIGHT. THIS AMOUNT IS 187 PERCENT OF THE GOVERNMENT ALLOWED PER DIEM OF 181 USD PER NIGHT. THIS RATE FALLS WITHIN THE 300 PERCENT THRESHOLD ALLOWED BY THE FTR.</t>
  </si>
  <si>
    <t>02/26/2020 -02/28/2020</t>
  </si>
  <si>
    <t xml:space="preserve">LIU, ZHIWEI </t>
  </si>
  <si>
    <t>&lt;01110 ZG2&gt; 8038005 DR. LIU HAS BEEN INVITED TO GIVE A TALK TITLED "SEROLOGICAL PROFILE OF EPSTEIN-BARR VIRUS (EBV) FOR EBV-ASSOCIATED CANCERS ¿ IMPLICATIONS FOR ETIOLOGY AND PREVENTION" AT THE SUN-YAT UNIVERSITY CANCER CENTER CONFERENCE IN GUANGZHOU, CHINA FROM JANUARY 11-23, 2020. HE WILL ALSO WORK WITH PROF. SU-MEI CAO ON AN ONGOING COLLABORATIVE PROJECT WITH NCE TO UNDERSTAND THE PREVENTION OF NASOPHARYNGEAL CARCINOMA. SPONSOR IS COVERING BREAKFAST, LUNCH AND DINNER DURING DR. LIU'S STAY JANUARY 11TH-22ND AND BREAKFAST AND LUNCH ONLY ON JANUARY 23RD. THE SPONSOR WILL ALSO PAY FOR ROUND-TRIP FLIGHT AND 12 NIGHTS HOTEL. FROM JANUARY 23-30 DR. LIU WILL BE ON PROGRAM TRAVEL IN SHANGHAI, CHINA WHERE HE WILL BE NETWORKING WITH COLLABORATORS IN SHANGHAI DISCUSSING HIS STUDY FOCUSING ON RISK PREDICTION OF NPC.  DR. LIU WILL NOT REQUIRE LODGING AS HE WILL BE STAYING WITH FAMILY DURING THAT TIME. IIB WILL COVER M &amp; IE &amp; TRANSPORTATION. LOANER #RITM0207487</t>
  </si>
  <si>
    <t>SUN YAT SEN UNIVERSITY CANCER</t>
  </si>
  <si>
    <t>01/11/2020 -01/30/2020</t>
  </si>
  <si>
    <t xml:space="preserve">LI, WEI </t>
  </si>
  <si>
    <t>DR. WEI LI IS INVITED TO VISIT THE FUDAN UNIVERSITY, STATE KEY LABORATORY OF MEDICAL NEUROBIOLOGY ON OCTOBER 9, 2019 AND GIVE A TALK TITLED ¿NEUROBIOLOGY OF THE GROUND SQUIRREL RETINA¿ IN SHANGHAI, CHINA. IN CONCLUSION TO DR. LI'S VISIT TO THE FUDAN UNIVERSITY, THE SPONSOR WILL PROVIDE IN-KIND TRAIN/AIRFARE FROM SHANGHAI TO SUZHOU WHERE HE WILL GIVE A TALK TITLED "¿SEEING IN THE COLD - ADAPTATIONS IN THE RETINA OF HIBERNATING GROUND SQUIRREL¿ AT THE FUDAN UNIVERSITY SYMPOSIUM ¿SINO-NIH VISION RESEARCH ¿ IN THE 13TH BI-ANNUAL MEETING OF THE CHINESE NEUROSCIENCE SOCIETY, WHICH WILL BE HELD IN SUZHOU, CHINA FROM OCTOBER 10 TO OCTOBER 13, 2019. THE MEETING WILL CONCLUDE IN THE LATE EVENING OF OCTOBER 13TH AND THE SPEAKERS WILL STAY THE NIGHT AND CATCH THE TRAIN FROM SUZHOU TO BEIJING AIRPORT ON OCTOBER 14TH.  AS A SYMPOSIUM SPEAKER, DR. LI'S REGISTRATION FEE WILL BE WAIVED (APPROX. $280.65). IN ADDITION, THE SPONSOR WILL PROVIDE IN-KIND, ROUND-TRIP AIRFARE (ECONOMY CLASS), LODGING AND MEALS, AND LOCAL TRANSPORTATION (TRAIN/AIRFARE/TAXIS) DURING HIS STAY IN CHINA. NO HONORARIUM WILL BE PROVIDED.  NO US FEDERAL FUNDS ARE BEING USED FOR THE PAYMENT OF TRAVEL EXPENSES. ***MANUAL TRAVEL ORDER CREATED AND APPROVED ON 10/9/2019.***</t>
  </si>
  <si>
    <t>DR. WEI LI IS INVITED TO PARTICIPATE IN THE MYOPIA SYMPOSIUM TO BE HELD IN CINCINNATI, OH ON JANUARY 10¿11, 2020. THE PURPOSE OF THE SYMPOSIUM IS TO MEET WITH OTHER PROFESSORS AND COLLABORATE ABOUT THE MECHANISMS OF MYOPIA, WITH THE HOPE TO ADVANCE FUTURE RESEARCH DEVELOPMENT. THE CINCINNATI CHILDREN'S MEDICAL CENTER IS PAYING IN-KIND ACCOMMODATIONS AND AIRFARE. NO HONORARIUM WILL BE PROVIDED.  NO US FEDERAL FUNDS ARE BEING USED FOR THE PAYMENT OF TRAVEL EXPENSES. DR. WEI LI IS REQUESTING APPROVAL OF ACTUAL SUBSISTENCE FOR SPONSOR IN-KIND LODGING VALUED AT $179 WHICH IS 125% OF THE GOVERNMENT ALLOWANCE OF $143. THIS PERCENTAGE FALLS WITHIN THE 300% THRESHOLD ALLOWED BY THE FTR.  THE SPONSOR HAS NOTED THAT ALL OTHER NON-FEDERAL PARTICIPANTS WILL BE PROVIDED WITH THE SAME ACCOMMODATIONS.</t>
  </si>
  <si>
    <t>CHILDRENS HOSPITAL MEDICAL CEN</t>
  </si>
  <si>
    <t>DR. WEI LI IS INVITED TO PARTICIPATE AS A SPEAKER IN THE JOAN AND GORDON BERGY, MD LECTURE SERIES IN OPHTHALMOLOGY, TO BE HELD IN SEATTLE, WASHINGTON, USA ON THURSDAY, FEBRUARY 27,2020. HE WILL GIVE A TALK TITLED  ¿SEEING IN THE COLD ¿ NEUROBIOLOGY OF THE GROUND SQUIRREL RETINA¿. THE SPONSOR (DEPARTMENT OF OPHTHALMOLOGY AT THE UNIVERSITY OF WASHINGTON) IS PROVIDING AIRFARE, LODGING, AND OTHER TRANSPORTATION FEES IN KIND. DR. LI IS INVITED TO EXTEND HIS STAY FROM FEB. 29, 2020 TO MARCH 1, 2020 TO VISIT AND MEET WITH INVESTIGATORS THE UNIVERSITY OF WASHINGTON SCHOOL OF MEDICINE DEPARTMENT OF ANESTHESIOLOGY AND PAIN MEDICINE. THE SPONSOR WILL PROVIDE LOCAL TRANSPORTATION IN KIND AND TRAVELER WILL STAY WITH A COLLEAGUE. DR. WEI LI IS REQUESTING APPROVAL OF ACTUAL SUBSISTENCE FOR SPONSOR IN-KIND LODGING VALUED AT $269 WHICH IS 146% OF THE GOVERNMENT ALLOWANCE OF $184.  THIS PERCENTAGE FALLS WITHIN THE 300% THRESHOLD ALLOWED BY THE FTR.  THE SPONSOR HAS NOTED THAT ALL OTHER NON-FEDERAL PARTICIPANTS WILL BE PROVIDED WITH THE SAME ACCOMMODATIONS.</t>
  </si>
  <si>
    <t>02/26/2020 -03/01/2020</t>
  </si>
  <si>
    <t xml:space="preserve">LI, XIAOLING </t>
  </si>
  <si>
    <t>TRAVELER APPROVED TO TRAVEL TO URBANA, IL ON JAN 23, 2020 TO PRESENT A TALK AND TO MEET WITH FACULTY AND STUDENTS OF THE MOLECULAR AND INTEGRATIVE PHYSIOLOGY DEPARTMENT, UNIVERSITY OF ILLINOIS, URBANA-CHAMPAIGN. TRAVELER DEPARTS ON 01/22/20 AND RETURNS ON 01/23/2020. THE SPONSOR, UNIVERSITY OF ILLINOIS AT URBANA-CHAMPAIGN WILL PAY IN KIND FOR ECONOMY AIRFARE, LODGING ON JAN 22ND AND MEALS BEGINNING WITH DINNER ON JAN 22ND THROUGH DINNER ON JAN 23RD.  DR. LI IS REQUESTING APPROVAL OF ACTUAL SUBSISTENCE FOR SPONSOR IN-KIND LODGING VALUED AT $126 WHICH IS 131 PERCENT OF THE GOVERNMENT ALLOWANCE OF $96.  THIS PERCENTAGE FALLS WITHIN THE 300 PERCENT THRESHOLD ALLOWED BY THE FTR.  THE SPONSOR HAS NOTED THAT ALL OTHER NON-FEDERAL PARTICIPANTS WILL BE PROVIDED WITH THE SAME ACCOMMODATIONS.  EFFICIENT SPENDING APPROVAL OBTAINED ON 11/26/2019 AND IS INCLUDED IN THE SCANNED DOCUMENT SECTION OF THIS AUTHORIZATION.</t>
  </si>
  <si>
    <t>URBANA, IL, US</t>
  </si>
  <si>
    <t>UNIVERSITY OF ILLINOIS AT URBA</t>
  </si>
  <si>
    <t>01/22/2020 -01/23/2020</t>
  </si>
  <si>
    <t>LOHOFF, FALK W</t>
  </si>
  <si>
    <t>DR. FALK LOHOFF HAS BEEN INVITED TO THE MAY CLINIC IN ROCHESTER, MN TO GIVE A TALK EPIGENETICS OF ALCOHOL USE DISORDER ON NOVEMBER 15, 2019.</t>
  </si>
  <si>
    <t xml:space="preserve">LOKE, PNG </t>
  </si>
  <si>
    <t>TO GIVE A SEMINAR AT THE UNIVERSITY OF IOWA IMMUNOLOGY SEMINAR SERIES IN IOWA CITY, IOWA MARCH 3-5, 2020.  ODA HAS BEEN SUBMITTED TO ETHICS AND WAITING APPROVAL.</t>
  </si>
  <si>
    <t>IOWA CITY, IA, US</t>
  </si>
  <si>
    <t>UNIVERSITY OF IOWA</t>
  </si>
  <si>
    <t xml:space="preserve">LONCAREK, JADRANKA </t>
  </si>
  <si>
    <t>TRAVELER INVITED TO GIVE A TALK ON CENTROSOMES AT COLD SPRING HARBOR ASIA MEETING IN SUZHOU, CHINA (10/14-18/19).  TRAVELER WILL DEPART 10/12-ARRIVE 10/13 (PERSONAL DAYS/WEEKEND), NO REIMBURSEMENT FOR EITHER OF THESE DAYS.   MEETING STARTS 10/14/19.  SPONSOR WILL PROVIDE "IN KIND" LODGING (INCLUDES BREAKFAST) FOR 10/13-17/2019, REGISTRATION FEE ($850) WHICH INCLUDES LUNCH (10/15-18) AND DINNER (10/14-17) AND R/T AIRFARE AND GROUND TRANSPORTATION WHILE IN CHINA.   MEETINGS ENDS 10/18/19 BUT TRAVELER WILL REMAIN ON OWN FUNDS 10/19/19 AND RETURN ON 10/20 (PERSONAL DAYS/WEEKEND).  NFF ACKNOWLEDGED ON TEMPLATE.  NCI TO COVER ALL OTHER EXPENSES.</t>
  </si>
  <si>
    <t>LONDON, STEPHANIE J</t>
  </si>
  <si>
    <t>STEPHANIE LONDON HAS BEEN INVITED TO GIVE A PRESENTATION AT THE EPIGENOMICS OF COMMON DISEASES 2019 CONFERENCE IN HINXTON, CAMBRIDGE, UK ON NOVEMBER 6-8, 2019. TRAVEL DATES ARE NOVEMBER 4-10, 2019. THE SPONSOR, ADVANCED COURSES AND SCIENTIFIC CONFERENCES AT THE WELLCOME GENOME CAMPUS, WILL PROVIDE IN-KIND ECONOMY AIRFARE, LODGING, MEALS (BLD ON 11/6-8/2019), REGISTRATION, AND GROUND TRANSPORTATION. TRAVELER WILL COVER HER OWN EXPENSES ON 11/9/19, WHICH IS A NON-DUTY DAY. TRAVELER WILL RETURN HOME ON 11/10/19. TRAVELER WILL TAKE GFE EQUIPMENT, HELP DESK TICKET HAS BEEN ENTERED INC 4670255. ETHICS APPROVAL OBTAINED ON 09/13/2019. EFFICIENT SPENDING APPROVAL WAS OBTAINED ON 08/29/2019 AND IS INCLUDED IN THE SCANNED DOCUMENTS PORTION OF THIS AUTHORIZATION. NO VISA REQUIRED FOR UNITED KINGDOM. HTSOS CERTIFICATE ATTACHED. FOREIGN FLAG CARRIER DOES NOT APPLY FOR IN-KIND AIR TRAVEL.</t>
  </si>
  <si>
    <t>WELLCOME GENOME CAMPUS SCIENTI</t>
  </si>
  <si>
    <t>11/04/2019 -11/10/2019</t>
  </si>
  <si>
    <t>TRAVELER INVITED TO GIVE A TALK IN THE DEPARTMENT OF ENVIRONMENTAL HEALTH, COLLEGE OF MEDICINE, UNIVERSITY OF CINCINNATI ON DECEMBER 4, 2019 IN CINCINNATI, OHIO. OFFICIAL TRAVEL WILL BEGIN WITH DEPARTURE ON DECEMBER 3, 2019 AND RETURN TO RALEIGH DURHAM ON DECEMBER 4, 2019. THE SPONSOR, THE UNIVERSITY OF CINCINNATI, WILL PAY IN KIND ROUNDTRIP ECONOMY AIRFARE, LODGING FOR ONE NIGHT AT PER DIEM, MEALS (DINNER ON 12/3 AND BREAKFAST AND LUNCH ON 12/4) AND GROUND TRANSPORTATION IN CINCINNATI. THERE IS NO REGISTRATION FEE. OHIO IS NOT TAX EXEMPT. ETHICS APPROVAL OBTAINED ON SEPTEMBER 30, 2019. EFFICIENT SPENDING APPROVAL IN THE FORM OF AN ATTACHMENT G OBTAINED ON SEPTEMBER 30, 2019. ALL ARE UPLOADED IN THE SCANNED DOCUMENTS SECTION OF THE AUTHORIZATION. THE SPONSOR COULD NOT PROVIDE A LODGING ITINERARY AT TIME OF PROCESSING BUT DID PROVIDE A LETTER WITH HOTEL DETAILS EXCEPT THE COST.</t>
  </si>
  <si>
    <t>12/03/2019 -12/04/2019</t>
  </si>
  <si>
    <t>TRAVELER INVITED TO ATTEND THE ANNUAL RETREAT OF THE EDITORS OF THE JOURNAL EPIDEMIOLOGY AT EMORY UNIVERSITY FROM DECEMBER 9 TO 10, 2019 IN ATLANTA, GEORGIA. OFFICIAL TRAVEL WILL BEGIN WITH DEPARTURE ON DECEMBER 9, 2019 AND RETURN TO RALEIGH DURHAM ON DECEMBER 10, 2019. THE SPONSOR, THE EDITORS OF THE JOURNAL EPIDEMIOLOGY, WILL PAY IN KIND ROUNDTRIP ECONOMY AIRFARE, LODGING FOR ONE NIGHT, MEALS AND GROUND TRANSPORTATION IN ATLANTA. TRAVELER IS REQUESTING ACTUAL SUBSISTENCE LODGING AT A RATE OF $197.00 PER NIGHT, WHICH IS 125 PERCENT OF THE GOVERNMENT PER DIEM RATE OF $157.00 PER NIGHT. THIS FALLS WITHIN THE 300 PERCENT THRESHOLD ALLOWED BY THE FTR. THE SPONSOR HAS NOTED THAT TRAVELER IS NOT RECEIVING PREFERENTIAL TREATMENT AND ALL OTHER NON FEDERAL PARTICIPANTS WILL BE PROVIDED WITH THE SAME ACCOMMODATIONS. THERE IS NO REGISTRATION FEE. GEORGIA IS NOT TAX EXEMPT. ETHICS APPROVAL OBTAINED ON SEPTEMBER 20, 2019. EFFICIENT SPENDING APPROVAL IN THE FORM OF AN ATTACHMENT G OBTAINED ON SEPTEMBER 23, 2019. ALL ARE UPLOADED IN THE SCANNED DOCUMENTS SECTION OF THE AUTHORIZATION.</t>
  </si>
  <si>
    <t>EPIDEMIOLOGY DURHAM NC</t>
  </si>
  <si>
    <t>12/09/2019 -12/10/2019</t>
  </si>
  <si>
    <t>TRAVELER INVITED TO ATTEND THE AMERICAN THORACIC SOCIETY BOARD OF DIRECTORS MEETING AND ASSEMBLY CHAIR FORUM FROM FEBRUARY 26 TO 28, 2020 IN PHILADELPHIA, PENNSYLVANIA. OFFICIAL TRAVEL WILL BEGIN WITH DEPARTURE ON FEBRUARY 26, 2020 AND RETURN TO RDU ON FEBRUARY 28, 2020. THE SPONSOR, AMERICAN THORACIC SOCIETY, WILL PAY IN KIND ROUNDTRIP ECONOMY CLASS AIRFARE, LODGING FOR TWO NIGHTS, MEALS (DINNER ON FEBRUARY 26, BREAKFAST, LUNCH AND DINNER ON FEBRUARY 27 AND BREAKFAST AND LUNCH ON FEBRUARY 28) AND GROUND TRANSPORTATION FROM THE AIRPORT TO THE HOTEL AND RETURN IN PHILADELPHIA. TRAVELER IS REQUESTING ACTUAL SUBSISTENCE LODGING AT A RATE OF 199.00 PER NIGHT, WHICH IS 34 PERCENT OVER THE GOVERNMENT PER DIEM RATE OF 149.00 PER NIGHT. THIS FALLS WITHIN THE 300 PERCENT THRESHOLD ALLOWED BY THE FTR. TRAVELER IS NOT RECEIVING PREFERENTIAL TREATMENT AND ALL OTHER TRAVELERS WILL BE GIVEN THE SAME ACCOMMODATION. THERE IS NO REGISTRATION FEE. ETHICS APPROVAL OBTAINED ON OCTOBER 2, 2019. EFFICIENT SPENDING APPROVAL IN THE FORM OF AN ATTACHMENT G OBTAINED ON NOVEMBER 30, 2018. ALL ARE UPLOADED IN THE SCANNED DOCUMENTS SECTION OF THE AUTHORIZATION.</t>
  </si>
  <si>
    <t>AMERICAN THORACIC SOCIETY</t>
  </si>
  <si>
    <t>LONG, ERIC O</t>
  </si>
  <si>
    <t>INVITED TO GIVE TALK IN THE IMMUNOLOGY SEMINAR SERIES TO BE HELD AT RUTGERS NEW JERSEY MEDICAL SCHOOL IN NEWARK, NJ, FEBRUARY 27, 2020. WILL DEPART ON FEB. 26 AND RETURN ON FEB. 28, 2020. NO HONORARIUM WILL BE PROVIDED AND NO FEDERAL FUNDS WILL BE USED TO REIMBURSE TRAVEL EXPENSES. SPONSOR PROVIDING IN-KIND ECONOMY TRAIN TICKET, TWO NIGHT¿S LODGING AND ONE DINNER DURING THIS PERIOD WHICH IS DEDUCTED FROM THE PER DIEM ALLOWANCE. IN-KIND LODGING VALUED AT $179/NIGHT WHICH IS 123.5% OF THE GOVERNMENT LODGING ALLOWANCE OF $145 IS PROVIDED. THE SPONSOR HAS CONFIRMED THAT ALL OTHER FEDERAL OR NON-FEDERAL PARTICIPANTS WILL BE PROVIDED WITH THE SAME OR SIMILAR ACCOMMODATIONS.</t>
  </si>
  <si>
    <t>LOVINGER, DAVID M</t>
  </si>
  <si>
    <t>DR. LOVINGER WILL BE SPEAKING AT THE UCD CENTER FOR NEUROSCIENCE 2019 2020 PERSPECTIVES IN NEUROSCIENCE SEMINAR SERIES, ON THURSDAY, OCTOBER 10, 2019.</t>
  </si>
  <si>
    <t>DAVIS, CA, US</t>
  </si>
  <si>
    <t>UNIVERSITY OF CALIFORNIA DAVIS</t>
  </si>
  <si>
    <t>DR. LOVINGER HAS BEEN ASKED TO TRAVEL TO BOSTON, MA. NOVEMBER 20 TO 24, 2019 TO ATTEND THE 5TH INTERNATIONAL MEETING ON DRUG DISCOVERY, DEVELOPMENT AND LEAD OPTIMIZATION. HOSTED BY
UNITED SCIENTIFIC GROUP USG A NON PROFIT SCIENTIFIC ORGANIZATION. HE WILL GIVE A TALK TITLED CANNABINOID DRUGS AND ENDOCANNABINOIDS IN BEHAVIORAL DISORDERS AND ADDICTION.</t>
  </si>
  <si>
    <t>11/20/2019 -11/24/2019</t>
  </si>
  <si>
    <t>DR. LOVINGER HAS BEEN ASKED TO TRAVEL TO ORLANDO, FL. DECEMBER 8-11, 2019 TO ATTEND THE 58TH ANNUAL MEETING OF THE AMERICAN COLLEGE OF NEUROPSYCHOPHARMACOLOGY.  NIH APPROVED. DR. LOVINGER WILL BE DRIVING TO AND FROM THE AIRPORT IN DC. ACNP WAIVED REGISTRATION WHICH INCLUDES LUNCH DECEMBER 8 THROUGH 11.</t>
  </si>
  <si>
    <t>DR. LOVINGER WILL SERVE AS A DISCUSSION LEADER ON ¿MONITORING AND MODULATING THE BRAIN; NEW TOOLS FOCUSING ON CATECHOLAMINES AT THE ALCOHOL AND NERVOUS SYSTEM CONFERENCE MARCH 1-6, 2020 IN GALVESTON, TX. MARCH 7TH WILL BE A NON DUTY DAY AND DR. LOVINGER WILL PAY HIS OWN HOTEL NIGHTS OF MARCH 6 AND 7. DR. LOVINGER WILL PRESENT A POSTER TITLED: ACETYLCHOLINE SIGNALING IN DORSAL STRIATUM IN RELATION TO SYNAPTIC PLASTICITY AT THE 2020 BASAL GANGLIA CONFERENCE MARCH 8-13, 2020 IN VENTURA, GA.</t>
  </si>
  <si>
    <t xml:space="preserve">LU, YONG-CHEN </t>
  </si>
  <si>
    <t>DR. LU IS INVITED TO SPEAK AS PART OF THE CANCER WELLNESS LECTURE SERIES BEING HELD IN AURORA, COLORADO ON OCTOBER 7-8, 2019. IN KIND: AIRFARE, LODGING (INCLUDES BREAKFAST), MEALS (10/7-DINNER, 10/8-LUNCH), AND GROUND TRANSPORTATION IN CO.  NO REGISTRATION.</t>
  </si>
  <si>
    <t xml:space="preserve">MACFARLAN, TODD </t>
  </si>
  <si>
    <t>10/08/2019 - 10/09/2019; PHILADELPHIA, PA TO ATTEND AND PARTICIPATE IN THE DISTINGUISHED LECTURES IN CANCER RESEARCH SERIES AT THE WISTAR INSTITUTE. DR. MACFARLAN PLANS TO DRIVE TO PA INSTEAD OF FLY. POV IS MORE ADVANTAGEOUS AS THE AIRFARE COST WOULD BE $992.60 INCLUDING GROUND TRANSPORTATION. THE SPONSOR WILL PROVIDE LODGING, PARKING AT HOTEL, LUNCH AND DINNER ON 10/8 IN-KIND. APPROVAL IS REQUESTED FOR ACTUAL EXPENSE ALLOWANCE FOR LODGING NTE 162% EXCEED GOV'T PER DIEM RATE OF $196 PER NIGHT. THERE IS NO REGISTRATION FEE FOR THIS LECTURE SERIES.</t>
  </si>
  <si>
    <t>WISTAR INSTITUTE</t>
  </si>
  <si>
    <t>10/08/2019 -10/09/2019</t>
  </si>
  <si>
    <t>MACHIELA, MITCHELL J</t>
  </si>
  <si>
    <t>DR. MACHIELA IS INVITED TO SPEAK AT THE 2ND INTERNATIONAL MOSAICISM SYMPOSIUM BEING HELD IN LONDON, UK ON NOVEMBER 1-2, 2019.  ADDITIONALLY, DR. MACHIELA WILL PARTICIPATE IN THE SYMPOSIUM AFTER-ACTION MEETING BEING HELD ON NOVEMBER 3, 2019.  IN-KIND:  AIRFARE, 2 NIGHTS LODGING (NO BREAKFAST), AND MEALS.  NO REGISTRATION.  EMAIL IS MACHIELA@GMAIL.COM AND NIH EMAIL IS MITCHELL.MACHIELA@NIH.GOV AND CELL IS 301 215 1322 AND FOREIGN TRAVEL TICKET NUMBER NCI RITM0189512.</t>
  </si>
  <si>
    <t>UNIVERSITY COLLEGE LONDON</t>
  </si>
  <si>
    <t>10/31/2019 -11/04/2019</t>
  </si>
  <si>
    <t>DR. MACHIELA IS INVITED TO SPEAK AT THE CANCER AND AGING FORBECK FORUM BEING HELD IN MILWAUKEE, WI ON NOVEMBER 7-10, 2019.  IN-KIND:  AIRFARE, LODGING (NO BREAKFAST), MEALS AND GROUND TRANSPORTATION IN WI.  DR. MACHIELA IS REQUESTING APPROVAL OF ACTUAL SUBSISTENCE FOR SPONSOR IN-KIND LODGING VALUED AT $159 WHICH IS 169% OF COST OF THE GOVERNMENT ALLOWANCE OF $94.  THE PERCENTAGE FALLS WITHIN THE 300% THRESHOLD ALLOWED BY THE FTR.  THE SPONSOR HAS NOTED THAT ALL OTHER NON-FEDERAL PARTICIPANTS WILL BE PROVIDED WITH THE SAME ACCOMMODATIONS.</t>
  </si>
  <si>
    <t>LAKE GENEVA, WI, US</t>
  </si>
  <si>
    <t>WILLIAM GUY FORBECK RESEARCH F</t>
  </si>
  <si>
    <t>11/07/2019 -11/10/2019</t>
  </si>
  <si>
    <t>MADAN, RAVI A</t>
  </si>
  <si>
    <t>DR. MADAN WILL ATTEND THE YOUNG INVESTIGATORS MEETING AND SPEAK AT THE 2019 PROSTATE CANCER FOUNDATION MEETING BEING HELD IN CARLSBAD, CA ON OCTOBER 23-25, 2019. IN-KIND: AIRFARE, LODGING (NO BREAKFAST), REGISTRATION (INCLUDES BLD 10/23; BLD 10/24; BLD 10/25).   DR. MADAN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t>
  </si>
  <si>
    <t>DR. MADAN WILL CHAIR AND SPEAK SPEAK AT THE ANNUAL 2019 EORTC-NCI-AACR MEETING BEING HELD IN BOSTON, MA ON OCTOBER 27-28, 2019. IN-KIND: AIRFARE, LODGING (NO BREAKFAST), REGISTRATION (NO MEALS), AND DINNER ON 10/27.</t>
  </si>
  <si>
    <t>10/27/2019 -10/28/2019</t>
  </si>
  <si>
    <t>DR. MADAN IS INVITED TO SPEAK AT THE 4TH 2019 INTERNATIONAL PROSTATE CANCER AND UROLOGIC ONCOLOGY SYMPOSIUM IN NEW YORK, NY ON NOVEMBER 7-8, 2019. IN-KIND: TRAIN FARE, LODGING (NO BREAKFAST) AND REGISTRATION (INCLUDES BREAKFAST AND LUNCH 11/7 AND 11/8). DR. MADAN IS REQUESTING APPROVAL OF ACTUAL SUBSISTENCE FOR SPONSOR IN-KIND LODGING VALUED AT $339 WHICH IS 114% OF THE GOVERNMENT ALLOWANCE OF $298.  THIS PERCENTAGE FALLS WITHIN THE 300% THRESHOLD ALLOWED BY THE FTR.  THE SPONSOR HAD NOTED THAT ALL OTHER NON-FEDERAL PARTICIPANTS WILL BE PROVIDED WITH THE SAME ACCOMMODATIONS.</t>
  </si>
  <si>
    <t>DR. MADAN WILL CHAIR AN ORAL ABSTRACT SESSION AT THE 2020 ASCO SITC MEETING IN ORLANDO, FL ON FEBRUARY 6-8, 2020. IN-KIND: AIRFARE, LODGING (NO BREAKFAST), AND REGISTRATION (INCLUDES BL ALL DAYS).
DR. MADAN IS REQUESTING APPROVAL OF ACTUAL SUBSISTENCE FOR SPONSOR IN-KIND LODGING VALUED AT $255 WHICH IS 167% OF THE GOVERNMENT ALLOWANCE OF $153.  THIS PERCENTAGE FALLS WITHIN THE 300% THRESHOLD ALLOWED BY THE FTR.  THE SPONSOR HAS NOTED THAT ALL OTHER NON-FEDERAL PARTICIPANTS WILL BE PROVIDED WITH THE SAME ACCOMMODATIONS.</t>
  </si>
  <si>
    <t>02/05/2020 -02/08/2020</t>
  </si>
  <si>
    <t>NON-SPONSOR: DR. MADAN WILL ATTEND THE 2020 GU ASCO MEETING BEING HELD IN SAN FRANCISCO, CA ON FEBRUARY 13, 2020.  AN APPROVED AEA MEMO HAS BEEN INCLUDED FOR LODGING COSTS ON 2/12.  SPONSOR: DR. MADAN WILL PRESENT: BLADDER CANCER: WHERE DOES IMMUNOTHERAPY STAND TODAY, AT THE PRIMO MEETING BEING HELD IN HONOLULU, HI ON FEBRUARY 13-15, 2020. IN-KIND: AIRFARE, LODGING (NO BREAKFAST), AND REGISTRATION (NO MEALS). 
DR. MADAN IS REQUESTING APPROVAL OF ACTUAL SUBSISTENCE FOR SPONSOR IN-KIND LODGING VALUED AT $339 WHICH IS 192% OF THE GOVERNMENT ALLOWANCE OF $177.  THIS PERCENTAGE FALLS WITHIN THE 300% THRESHOLD ALLOWED BY THE FTR.  THE SPONSOR HAS NOTED THAT ALL OTHER NON-FEDERAL PARTICIPANTS WILL BE PROVIDED WITH THE SAME ACCOMMODATIONS.</t>
  </si>
  <si>
    <t>PRIMO EDUCATION</t>
  </si>
  <si>
    <t>MADDEN, EBONY B</t>
  </si>
  <si>
    <t>TRAVELER WILL SPEAK AT THE AMERICAN SOCIETY OF HUMAN GENETICS (ASHG) ANNUAL MEETING IN THE ASHG-NSGC JOINT SESSION: ACHIEVING SUCCESSFUL COLLABORATIONS IN A RESEARCH SETTING, HELD OCTOBER 15-18, 2019 IN HOUSTON, TX. TRAVELER IS NIH APPROVED TO ATTEND THIS MEETING. THIS IS A SPONSORED TRAVEL; SPONSOR WILL PAY IN-KIND FOR THE REGISTRATION FEE OF $780 ONLY. TRAVELER NEEDS TO SHOW GOVERNMENT ID TO HAVE THE HOTEL TAX WAIVED. THERE IS ONLY ONE AIRPORT IN CHARLOTTE, NC. TRAVELER IS APPROVED FOR CTT. ODA MEMO ATTACHED. AEA MEMO ATTACHED. BLOCKED ROOMS IN PLACE.</t>
  </si>
  <si>
    <t>GENETICIST (RESEARCH)</t>
  </si>
  <si>
    <t>10/15/2019 -10/18/2019</t>
  </si>
  <si>
    <t>MAGONE DE QUADROS CO, MARIA T</t>
  </si>
  <si>
    <t>DR. MAGONE HAS BEEN INVITED TO PARTICIPATE IN THE 4TH BIENNIAL CHRONIC GVHD MEETING ON FRIDAY OCTOBER 25TH, 2019 AND SATURDAY OCTOBER 26TH, 2019 IN CHICAGO. IL. SPONSOR HAS PROVIDED IN-KIND AIRFARE AND LODGING AND WILL COVER GROUND TRANSPORTATION IN CHICAGO. DINNER IS PROVIDED ON 10/25 AND ALL MEALS ARE BEING PROVIDED ON 10/26. TRAVELER WILL RETURN TO DC ON 10/27.</t>
  </si>
  <si>
    <t>MAHON, MARGARET M</t>
  </si>
  <si>
    <t>2019 NATIONAL GVHD PATIENT SUMMIT, ROSEMONT, IL</t>
  </si>
  <si>
    <t>BMT INFONET</t>
  </si>
  <si>
    <t>10/11/2019 -10/12/2019</t>
  </si>
  <si>
    <t xml:space="preserve">MALASPINA, ANGELA </t>
  </si>
  <si>
    <t>DECEMBER 2-6, 2019, TO ATTEND THE 14TH CAVD MEETING, SEATTLE, WA.  NO FEDERAL FUNDS WILL BE USED AND NO PARTICIPANTS WILL RECEIVE AN HONORARIUM.  ADDITIONALLY, THE TRAVEL EXPENSES ARE PAID FROM THE BILL &amp; MELINDA GATES FOUNDATION, A PRIVATE FOUNDATION, AND ARE NOT ASSOCIATED WITH THE US GOVERNMENT OR DEPARTMENT OF HEALTH AND HUMAN SERVICES.  LODGING DONE THROUGH MTG. COORDINATOR AND FIGHTS DONE THROUGH OMEGA.  TRAVELER IS TAKING THE RED EYE AND WILL RETURN ON DEC. 6, 2019.</t>
  </si>
  <si>
    <t xml:space="preserve">MALDARELLI, FRANK </t>
  </si>
  <si>
    <t>11/24-26/19 PRESENTING A TALK AT THE NAGOYA MEDICAL CENTER (NMC) IN NAGOYA, JAPAN.  NMC WILL PROVIDE IN KIND LODGING 11/24-25/19, BREAKFAST, LUNCH AND DINNER ON 11/25/19 AND GROUND TRANSPORTATION BETWEEN NAGOYA AND KUMAMOTO, JAPAN.  11/26-28/19 WILL BE ATTENDING THE 33RD ANNUAL MEETING FOR JAPANESE SOCIETY FOR AIDS RESEARCH (JSAR) IN KUMAMOTO, JAPAN. THE TITLE OF TALKS - ROLE OF CLONAL EXPANSION OF HIV-INFECTED CELLS IN VIRAL PERSISTENCE AND PATHOGENESIS DURING LONG TERM ANTIRETROVIRAL THERAPY.  JSAR WILL PROVIDE ROUND TRIP BUSINESS CLASS AIRFARE FROM DC TO NARITA, JAPAN, IN COUNTRY AIRFARE BETWEEN NARITA AND NAGOYA, AND LODGING ON 11/26/19.  HE WILL REMAIN AT THE AIRPORT ON THE NIGHT OF NOVEMBER 27.  APPROVED STO WAIVER ON FILE.</t>
  </si>
  <si>
    <t>NAGOYA, , JPN</t>
  </si>
  <si>
    <t>JAPANESE SOCIETY FOR AIDS RESE</t>
  </si>
  <si>
    <t>11/23/2019 -11/28/2019</t>
  </si>
  <si>
    <t>NAGOYA MEDICAL CENTER</t>
  </si>
  <si>
    <t>MALECH, HARRY L</t>
  </si>
  <si>
    <t>DR. MALECH HAS BEEN INVITED TO SPEAK AT 15TH ANNUAL SYMPOSIUM ON PRIMARY IMMUNODEFICIENCY-MAIN THEME- ADVANCES IN MOLECULAR DIAGNOSIS AND TREATMENT TO BE HELD AT FASHION ISLAND HOTEL, NEWPORT BEACH, CALIFORNIA ON NOVEMBER 15-16, 2019. THIS SYMPOSIUM IS SUPPORTED BY THE FOUNDATION FOR PRIMARY IMMUNODEFICIENCY DISEASES (FPID), A NOT FOR PROFIT AND CHARITABLE ORGANIZATION.   IN COMPLIANCE WITH FEDERAL REGULATION, NO HONORARIUM WILL BE PROVIDED, AND NO FEDERAL FUNDS ARE BEING USED FOR THE PAYMENT OF TRAVEL EXPENSES. ALL EXPENSES PAID BY FPID ARE DERIVED FROM ITS ANNUAL GALA FUNDRAISER EVENT CONTRIBUTED BY PRIVATE DONORS AND FRIENDS. THE ACCOMMODATIONS (E.G. TRANSPORTATION, LODGING), AND MEALS PROVIDED ARE COMPARABLE IN VALUE TO THAT OFFERED OR PROVIDED TO OTHER INVITED PARTICIPANTS. THE BREAKDOWN OF TRAVEL EXPENSES TO BE PAID BY OUR ORGANIZATION IS AS FOLLOWS: ROUND-TRIP AIRFARE IN-KIND; 3 NIGHTS OF LODGING IN-KIND; BREAKFAST, LUNCH AND DINNER AT PER DIEM ON 11/15 AND 11/16 ALL IN KIND; REGISTRATION FEE IN THE AMOUNT OF $200 WAIVED AND GROUND TRANSPORTATION TO AND FROM THE AIRPORT AND HOTEL IN-KIND. ALL OTHER COSTS THAT ARE NOT PROVIDED IN-KIND WILL COME OUT FROM GIS CAN 8326867. THIS TRAVEL HAS BEEN APPROVED IN NTPS. 
SPONSOR WILL BE PROVIDING IN-KIND LODGING VALUED AT $219 WHICH IS 121% OF THE GOVERNMENT LODGING ALLOWANCE OF $181 FOR NEWPORT BEACH, CA. THIS PERCENTAGE FALLS WITHIN THE 300% THRESHOLD ALLOWED BY THE FEDERAL PER DIEM RATE. THE SPONSOR HAS CONFIRMED THAT ALL OTHER FEDERAL OR NON-FEDERAL PARTICIPANTS WILL BE PROVIDED WITH THE SAME OR SIMILAR ACCOMMODATIONS.</t>
  </si>
  <si>
    <t>AS A MEMBER OF THE ORCHARD THERAPEUTICS SCIENTIFIC ADVISORY BOARD, DR. MALECH HAS BEEN INVITED TO PARTICIPATE IN THE "IN PERSON" SAB MEETING THAT IS BEING HELD FROM 9AM TO 5PM ON THURSDAY 21 NOVEMBER 2019 AT ORCHARD THERAPEUTICS (EUROPE) LIMITED 108 CANNON STREET, LONDON EC4N 6EU, UK. ORCHARD THERAPEUTICS ALSO EXPECTS THAT HE WILL BE MEETING AS WELL ON FRIDAY 22 NOVEMBER AND POSSIBLY SATURDAY 23 NOVEMBER WITH SOME OF THE BOARD MEMBERS AND POSSIBLY ORCHARD STAFF MORE INFORMALLY TO DISCUSS ADDITIONAL CLINICAL AND SCIENTIFIC ISSUES RELATING TO OUR GENE THERAPY INITIATIVES IN WHICH HE HAS EXPERTISE. THEY WILL BE MAKING LODGING RESERVATIONS AT DOUBLE TREE BY HILTON HOTEL LONDON - TOWER OF LONDON 7 PEPYS STREET, LONDON, EC3N 4AF, UK WHICH IS CONVENIENT TO THE ORCHARD OFFICE AND SAB VENUE. ORCHARD ALSO EXPECTS HE ARRIVES THE DAY BEFORE THE FORMAL SCIENTIFIC ADVISORY BOARD MEETING ON WEDNESDAY 20 NOVEMBER BY OVERNIGHT AIRLINE FLIGHT LEAVING FROM A WASHINGTON, DC AREA AIRPORT, AND AFTER ALSO PARTICIPATING IN INFORMAL MEETINGS ON THE FOLLOWING DAYS, HE WILL BE RETURNING HOME ON A FLIGHT DEPARTING ON SUNDAY 24 NOVEMBER 2019.
THEY WILL SUPPORT TRAVEL AND LODGING IN-KIND AND SOME MEALS IN-KIND FOR HIS PARTICIPATION IN THE MEETING AND FOLLOW UP SCIENTIFIC DISCUSSIONS. IN COMPLIANCE WITH FEDERAL REGULATION, NO HONORARIUM AND NO US FEDERAL FUNDS WILL BE USED. SUPPORT FOR HIS TRAVEL WILL NOT BE DERIVED FROM ANY US GOVERNMENT OR OTHER GOVERNMENT FUNDS BUT WILL DERIVE FROM ORCHARD THERAPEUTICS WORKING FUNDS. AS OF SEPT 9TH WE ARE AWAITING ITINERARIES AND ETHICS APPROVAL. THEY WILL BE UPLOADED AS SOON AS THEY ARE RECEIVED. THIS TRAVEL HAS BEEN APPROVED IN NTPS. TRAVELER IS AWARE HE NEEDS TO TAKE THE HTST FOR THIS TRAVEL AS OF SEPT 18TH.</t>
  </si>
  <si>
    <t>ORCHARD THERAPEUTICS</t>
  </si>
  <si>
    <t>11/19/2019 -11/24/2019</t>
  </si>
  <si>
    <t>DR. MALECH HAS BEEN INVITED TO CHAIR THE AVRO-SPONSORED DINNER SYMPOSIUM AT THE WORLDSYMPOSIUM ON LYSOSOMAL DISEASES TO BE HELD AT THE HYATT REGENCY IN ORLANDO, FL ON TUESDAY 11TH FEBRUARY 2020. IN COMPLIANCE WITH FEDERAL REGULATIONS NO HONORARIUM WILL BE PROVIDED AND NO FEDERAL FUNDS WILL BE USED. AVRO BIO HAS AGREED TO PAY FOR THE FOLLOWING IN-KIND: R/T AIRFARE, 2 NIGHTS OF LODGING, SOME MEALS AND TAXIS WHILE IN ORLANDO, FL. THIS TRAVEL HAS BEEN APPROVED IN NTPS. THE SPONSOR HAS CONFIRMED THE FOLLOWING STATEMENT: SPONSOR WILL BE PROVIDING IN-KIND LODGING VALUED AT $270.00 WHICH IS 176% OF THE GOVERNMENT LODGING ALLOWANCE OF $153 FOR ORLANDO, FL.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THE HOTEL CONFIRMATION WILL BE UPLOADED AS SOON AS IT IS RECEIVED FROM THE SPONSOR.</t>
  </si>
  <si>
    <t>AVROBIO</t>
  </si>
  <si>
    <t>DR. MALECH HAS BEEN INVITED YOU TO PARTICIPATE AS A SPEAKER FOR THE ASTCT &amp; ASGCT JOINT SESSION ¿GENE EDITING &amp; SAFETY¿ SESSION WHICH IS CURRENTLY SCHEDULED TO BE HELD SATURDAY, FEBRUARY 22, 2020 AT THE TRANSPLANTATION &amp; CELLULAR THERAPY MEETINGS OF ASTCT &amp; CIBMTR FEBRUARY 19-23, 2019 IN ORLANDO, FL. IN COMPLIANCE WITH FEDERAL REGULATION, NO HONORARIUM WILL BE PROVIDED, AND NO FEDERAL FUNDS ARE BEING USED FOR THE PAYMENT OF TRAVEL EXPENSES.  TRAVEL EXPENSES ARE DERIVED FROM THE ASTCT BUDGET. AMERICAN SOCIETY FOR TRANSPLANTATION AND CELLULAR THERAPY (ASTCT) AGREES TO PROVIDE THE FOLLOWING GOODS OR SERVICES IN-KIND; R/T AIRFARE, 2 NIGHTS OF LODGING ALONG WITH  BREAKFAST AND LUNCH. REGISTRATION FEES ARE WAIVED FOR ALL GUEST SPEAKERS. THE HOTEL AND FLIGHT CONFIRMATIONS WILL BE UPLOADED AS SOON AS THEY ARE RECEIVED FROM THE SPONSOR.</t>
  </si>
  <si>
    <t>MALOZOWSKI, SAUL N</t>
  </si>
  <si>
    <t>DR. MALOZOWSKI WILL TRAVEL TO BUENOS AIRES, ARGENTINA 10/30 - 11/24/2019. HE HAS BEEN INVITED BY CENTRO DE INVESTIGACIONES ENDOCRINOLOGICAS "DR. CESAR BERGADA" (CEDIE) IN THEIR TEACHING PROGRAM AT THE HOSPITAL DE NINOS RICARDO GUTIERREZ IN BUENOS AIRES, ARGENTINA. HE WILL ASSIST AT THE DIFFERENT EDUCATIONAL VENUES, PATIENT CARE AND CONSULTS. AAIRFARE, GROUND TRANSPORTATION, AND MEALS WILL BE PROVIDED IN BUENOS AIRES "IN-KIND". "NO US FEDERAL FUNDS WILL BE USED". LODGING IS NOT NEEDED SINCE DR. MALOZOWSKI WILL BE STAYING WITH FAMILY.</t>
  </si>
  <si>
    <t>BUENOS AIRES, , ARG</t>
  </si>
  <si>
    <t>CENTRO DE INVESTIGACIONES ENDO</t>
  </si>
  <si>
    <t>10/30/2019 -11/25/2019</t>
  </si>
  <si>
    <t>MAMMEN, ANDREW L</t>
  </si>
  <si>
    <t>DR. MAMMEN HAS BEEN INVITED TO SPEAK AT THE NEUROLOGY GRAND ROUNDS AT UCLA ON WEDNESDAY NOVEMBER 13, 2019. THE DEPARTMENT OF NEUROLOGY WILL BE SPONSORING HIS VISIT. SPONSOR IS COVERING LODGING AND AIRFARE COSTS. BY SPEAKING AT THE NEUROLOGY GRAN ROUNDS, DR. MAMMEN WILL BE WORKING WITHIN THE MISSION OF NIH.</t>
  </si>
  <si>
    <t>DR. MAMMEN HAS BEEN INVITED TO ATTEND THE RA PHARMA RA 101495-02.202 INVESTIGATORS' MEETING. THE MEETING IS SCHEDULED FOR 
NOVEMBER 14 -16, 2019 AT THE REVERE HOTEL IN BOSTON, MA. MEALS PROVIDED: 11/14-DINNER (DR. MAMMEN IS ARRIVING AFTER DINNER), 
11/15-BREAKFAST, LUNCH AND DINNER, 11/16-BREAKFAST AND LUNCH. DR. MAMMEN WILL BE WORKING WITHIN THE MISSION OF NIH.</t>
  </si>
  <si>
    <t>PRA HEALTH SCIENCES GLOBAL HEA</t>
  </si>
  <si>
    <t>MANOLIO, TERI A</t>
  </si>
  <si>
    <t>TRAVELER WILL SERVE AS A MEMBER OF THE INTERNATIONAL SCIENTIFIC ADVISORY BOARD (ISAB) MEETING ON OCT. 10-11, 2019. THIS IS A SPONSORED MEETING. SPONSOR IN-KIND FOR: AIRFARE ON OCT. 07, FROM WASHINGTON, DC TO LONDON, UK, AS WELL AS LODGING FOR OCT. 09 AND OCT. 10. THERE IS NO REGISTRATION FEE FOR THIS MEETING. TRAVELER IS NIH APPROVED TO ATTEND THIS MEETING. TRAVELER WILL DEPART WASHINGTON, DC ON OCT. 07, ARRIVING IN LONDON ON OCT. 08. TRAVELER WILL IMMEDIATELY FLY FROM LONDON TO EDINBURGH, SCOTLAND TO SPEAK AT THE UNIVERSITY OF EDINBURGH, SCOTLAND ON OCT. 08. TRAVELER WILL TAKE THE TRAIN ON THE SAME DAY TO NEWCASTLE TO SPEAK AT THE UNIVERSITY OF NEWCASTLE ON OCT. 09-TRAVELER WILL LODGE WITH A FRIEND ON OCT. 8 AND WILL LEAVE THE ON OCT. 9 BY TRAIN FOR LONDON, UK. EDINBURGH AND NEWCASTLE SPEAKING ENGAGEMENTS ARE NIH APPROVED. TRAVELER WILL ATTEND THE BRITISH SOCIETY FOR GENETIC MEDICINE ANNUAL CONFERENCE IN LONDON ON OCT. 10; TRAVELER IS NIH APPROVED TO ATTEND THIS MEETING. TRAVELER PAID THE MEMBER REGISTRATION FEE. ON THE SAME DAY, THE TRAVELER WILL ATTEND THE ISAB MEETING (OCT. 10-11). TRAVELER WILL DEPART LONDON ON OCT. 11, ARRIVING THE SAME DAY IN WASHINGTON, DC. HTSOS CERTIFICATE ATTACHED.</t>
  </si>
  <si>
    <t>UNITED KINGDOM BIOBANK</t>
  </si>
  <si>
    <t>DIRECTOR EBP</t>
  </si>
  <si>
    <t>AS A MEMBER OF THE ASHG COMMITTEE, THE TRAVELER WILL ATTEND AND SPEAK AT THE ASHG 2019 MEETING IN HOUSTON, TX ON OCT. 15-19, 2019. TRAVELER IS NIH APPROVED TO ATTEND THIS MEETING. THIS TRAVEL IS SPONSORED IN-KIND; THIS INCLUDES THE WAIVED REGISTRATION FEE OF $465.00, AND ONE-NIGHT LODGING.
BLOCKED ROOMS IN PLACE. TRAVELER NEEDS TO SHOW GOVERNMENT ID TO WAIVE THE HOTEL TAX. ODA MEMO ATTACHED. THE AIRPORT SELECTED HAS THE LOWEST OVERALL COST; COST COMPARISON ATTACHED.</t>
  </si>
  <si>
    <t>MARAIA, RICHARD J</t>
  </si>
  <si>
    <t>3/4/20 - 3/6/20, IOWA CITY, IOWA:  TO PRESENT RESEARCH RESULTS TO THE DEPARTMENT OF BIOCHEMISTRY &amp; TO MEET WITH GRADUATE STUDENTS WHO ARE PROSPECTIVE POSTDOC FELLOWS TO RECRUIT AT THE UNIVERSITY OF IOWA. THE AGENDA IS ATTACHED. OWT NOT USED FOR FLIGHT AND LODGING AS THIS IS COVERED IN-KIND BY SPONSOR.  TRAVELER IS REQUESTING AEA FOR LODGING NOT TO EXCEED $139 PER NIGHT WHICH IS AT 145% OF THE GOVERNMENT LODGING RATE OF $96 FOR IOWA CITY, IA. THIS PERCENTAGE FALLS WITHIN THE 300% THRESHOLD ALLOWED BY THE FTR.SOME MEALS ARE INCLUDED.</t>
  </si>
  <si>
    <t xml:space="preserve">MARCHAND, CHRISTOPHE </t>
  </si>
  <si>
    <t>TRAVELER INVITED TO PRESENT AS A GUEST SPEAKER AT HARVARD MEDICAL SCHOOL POSTGRADUATE MEDICAL EDUCATION 2019-2020 HIGH-IMPACT CANCER RESEARCH WORKSHOP ON OCT 21-26, 2019 AT THE ALDEN CASTLE, 20 CHAPEL ST, BROOKLINE, MASSACHUSETTS.  SPONSOR HAS PAID AIRFARE, LODGING, GROUND TRANSPORTATION AND BREAKFAST/LUNCH ON OCTOBER 22ND. LODGING VALUED AT $239 WHICH IS BELOW THE GOVERNMENT ALLOWANCE OF $305.  THIS PERCENTAGE FALLS WITHIN THE 300% THRESHOLD ALLOWED BY THE FTR.  TRAVELER IS REQUESTING APPROVAL OF ACTUAL SUBSISTENCE FOR LODGING VALUE. THERE IS NO REGISTRATION FEE ASSOCIATED WITH THIS WORKSHOP.</t>
  </si>
  <si>
    <t xml:space="preserve">MARGOLIS, LEONID </t>
  </si>
  <si>
    <t>OCTOBER 5-14, 2019; MOSCOW, RUSSIA; 1) 10/7-10/2019; TO CHAIR A SESSION ON ?¿¿ATHEROSCLEROSIS: FROM BENCH TO BEDSIDE?¿¿ AND GIVE A PLENARY LECTURE ENTITLED ?¿¿EXOSOME-ASSOCIATED CYTOKINES IN CARDIOVASCULAR DISEASE?¿¿ AT THE 2ND MOSCOW INTERNATIONAL CARDIOLOGY CONGRESS CONFERENCE; MOSCOW CARDIOLOGY CONGRESS, MOSCOW UNIVERSITY OF MEDICINE AND DENTISTRY.  2) 10/11-13/2019; PROGRAM MEETING TO CONTINUE DISCUSSION ON THE RESULT OF THE INTERNATIONAL CONFERENCE ?¿¿MOSCOW CARDIOLOGY CONGRESS 2019?¿¿. MOSCOW UNIVERSITY OF MEDICINE AND DENTISTRY. OWT NOT USED FOR LODGING AS TRAVELER WILL STAY WITH FAMILY. MOSCOW CARDIOLOGY CONGRESS COVERS AIRFARE IN KIND.</t>
  </si>
  <si>
    <t>MOSCOW, , RUS</t>
  </si>
  <si>
    <t>MOSCOW STATE UNIVERSITY OF MED</t>
  </si>
  <si>
    <t>10/05/2019 -10/14/2019</t>
  </si>
  <si>
    <t>12/6-12/2019; MOSCOW, RUSSIA, MARGOLIS, L.; 1) 12/8-10/2019; TO GIVE 2 LECTURES ON HIV RESEARCH AND TREATING HIV-INFECTED PATIENTS, NATIONAL VIRUS ASSOCIATION INFORMATION REGARDING RESEARCH ON HIV AND EXTRACELLULAR VESICLES. 2) 12/11/2019; FOLLOW UP DISCUSSION ON SCIENTIFIC ISSUES OF MUTUAL INTEREST AND POSSIBLE COLLABORATION WITH NATIONAL VIRUS ASSOCIATION STAFF; NATIONAL VIRUS ASSOCIATION OWT NOT USED FOR LODGING AS TRAVELER WILL STAY WITH FAMILY. NATIONAL VIRUS ASSOCIATION COVERS AIRFARE AND MEALS IN KIND.</t>
  </si>
  <si>
    <t>NATIONAL VIRUS ASSOCIATION MOS</t>
  </si>
  <si>
    <t>12/06/2019 -12/12/2019</t>
  </si>
  <si>
    <t>JANUARY 11-15, 2020; MOSCOW, RUSSIA: 1) 1/13-15/2020; COLLABORATE WITH DR. KOCHETKOV AND TO DISCUSS FUTURE PLANS UNDER THE FRAMEWORK OF THE NIH OAR PROGRAM I-TO-R; ENGELHARDT INSTITUTE OF MOLECULAR BIOLOGY OF THE RUSSIAN ACADEMY OF SCIENCES. 2) 1/16-19/2020; TO GIVE TWO LECTURES PRESENTING DATA OBTAINED AT THE NIH ON THE ROLE OF EXTRACELLULAR VESICLES IN ATHEROSCLEROSIS AND HIV INFECTION AT THE TWO LECTURES AT ALL-CITY FESTIVAL ON BIOMEDICINE ¿HEALTH ASSEMBLY¿; MOSCOW UNIVERSITY OF MEDICINE AND DENTISTRY.  OWT FOR NOT USED LODGING AS TRAVELER WILL STAY WITH FAMILY.  TRAVELER WILL EAT WITH FAMILY 01/13-15/2020 AND GET FREE LOCAL TRANSPORTATION IN MOSCOW FROM COLLEAGUE.  MOSCOW UNIVERSITY OF MEDICINE AND DENTISTRY COVERS AIRFARE AND MEALS IN KIND, 1/16-19/2020.</t>
  </si>
  <si>
    <t>01/11/2020 -01/20/2020</t>
  </si>
  <si>
    <t>01/26/2020 - 01/28/2020; TO GIVE A TALK ENTITLED EXTRACELLULAR VESICLES AND HIV PATHOGENESIS AT THE UNIVERSITY OF VIRGINIA, CHARLOTTESVILLE, CARTER IMMUNOLOGY CENTER AND WILL BE FOLLOWED BY DISCUSSIONS WITH THE RESEARCHERS ON POSSIBLE COLLABORATION ON IMMUNOLOGY OF INFECTIOUS DISEASES. OWT NOT USED FOR LODGING OR TRAIN AS THIS IS BEING COVERED IN KIND.  TRAVELER IS REQUESTING APPROVAL OF ACTUAL SUBSISTENCE FOR SPONSOR IN KIND LODGING VALUED AT $138.00 WHICH IS 107% OF THE GOVERNMENT ALLOWANCE OF $129.00.  THE TRAVEL ACCOMMODATIONS ARE SIMILAR TO THOSE PROVIDED TO OTHER EXPECTED PARTICIPANTS.</t>
  </si>
  <si>
    <t>01/26/2020 -01/28/2020</t>
  </si>
  <si>
    <t>FEBRUARY 15-23, 2020; MOSCOW, RUSSIA: 2/16-17/2020 ARE NON-DUTY DAYS. 1) 2/18-19/2020; COLLABORATION WITH THE SCIENTISTS FROM THE MOSCOW UNIVERSITY OF MEDICINE TO INVESTIGATE THE ROLE OF EXTRACELLULAR VESICLES IN ATHEROSCLEROSIS; MOSCOW UNIVERSITY OF MEDICINE AND DENTISTRY. 2) 2/20-22/2020; TO ATTEND THE THIRD INTERNATIONAL CONFERENCE ¿HOMO SAPIENS LIBERATUS¿ WITH FOLLOW UP DISCUSSION. THE CONFERENCE IS ORGANIZED IN OCCASION OF THE 85THANNIVERSARY OF PROFESSOR VLADIMIR P. SKULACHEV; LOMONOSOV MOSCOW STATE UNIVERSITY (MSU). OWT NOT USED FOR LODGING AS TRAVELER WILL STAY WITH FAMILY. LOMONOSOV MOSCOW STATE UNIVERSITY (MSU) COVERS MEALS 02/20-22/2020 IN KIND. TRAVELER WILL GET FREE TRANSPORTATION FROM COLLEAGUE IN MOSCOW (DAILY FROM FAMILY RESIDENCE TO MEETING PLACE). TRAVELER IS DEPARTING FOR HOME ON SUNDAY 2/23/2020.</t>
  </si>
  <si>
    <t>MV LOMONOSSOV MOSCOW STATE UNI</t>
  </si>
  <si>
    <t>MARCH 4-8, 2020; NASSAU, BAHAMAS; 3/5-8/2020: TRAVELER IS INVITED TO CO-CHAIR THE INTERNATIONAL CONFERENCE ON THE EXOSOMES IN HUMAN INFECTIOUS DISEASES; FUSION CONFERENCE. OWT NOT USED FOR LODGING AS BOTH LODGING AND MEALS ARE INCLUSIVE IN REGISTRATION COVERED BY SPONSOR IN-KIND (3/4-8/20).  SPONSOR WILL REIMBURSE NIH UP TO $800 FOR AIRFARE.  SEE ATTACHED APPROVED STO WAIVER.  TRAVELER IS DEPARTING FOR HOME ON SUNDAY, 3/8/2020.</t>
  </si>
  <si>
    <t>FUSION CONFERENCES LIMITED UNI</t>
  </si>
  <si>
    <t>MARGULIES, DAVID H</t>
  </si>
  <si>
    <t>DR. DAVID MARGULIES HAS BEEN INVITED TO PRESENT A SEMINAR A THE STANLEY G. NATHENSON MEMORIAL LECTURE AT THE ALBERT EINSTEIN COLLEGE OF MEDICINE. NO FEDERAL FUNDS WILL BE USED BY THE SPONSOR TO PROVIDE FOR OR REIMBURSE TRAVEL EXPENSES. NO HONORARIUM MAY BE ACCEPTED BY THE EMPLOYEE.</t>
  </si>
  <si>
    <t>BRONX, NY, US</t>
  </si>
  <si>
    <t>ALBERT EINSTEIN COLLEGE OF MED</t>
  </si>
  <si>
    <t>SENIOR RESEARCH INV</t>
  </si>
  <si>
    <t>10/22/2019 -10/24/2019</t>
  </si>
  <si>
    <t xml:space="preserve">MARIC, DRAGAN </t>
  </si>
  <si>
    <t>SPARC ID SP013064, TOMS APPROVED BY DR. ROLE, ODA 2491, NO REG FEES. DR. DRAGAN MARIC WAS INVITED TO THE DISTINGUISHED SPEAKER SEMINAR SERIES HELD ON OCTOBER 24TH AT MD ANDERSON CANCER CENTER IN HOUSTON, TX. THE TITLE OF HIS TALK IS "DEVELOPMENT OF NOVEL MULTISPECTRAL BIOMARKER SCREENING TECHNIQUES USING MULTIPLEX IMMUNOHISTOLOGY AND LARGE SCALE IMAGING TO STUDY FUNCTION AND DISORDERS OF THE NERVOUS SYSTEM FROM SINGLE CELLS TO SYSTEMS BIOLOGY".THE SPONSOR IS PROVIDING HIS FLIGHT, HOTEL, AND SOME MEALS IN-KIND. 
DR. MARIC IS REQUESTING APPROVAL OF ACTUAL SUBSISTENCE FOR SPONSORED IN-KIND LODGING VALUED AT $168 WHICH IS 127% OF THE GOVERNMENT ALLOWANCE OF $132. THIS PERCENTAGE FALLS WITHIN THE 300% THRESHOLD ALLOWED BY THE FTR. THE SPONSOR HAS NOTED THAT ALL OTHER NON-FEDERAL PARTICIPANTS WILL BE PROVIDED WITH THE SAME ACCOMMODATIONS.
DR. MARIC WILL TAKE A TAXI TO THE AIRPORT ON THE 23RD AND THEN TAKE A TAXI FROM THE AIRPORT IN TX TO THE HOTEL. DINNER WILL BE PROVIDED ON THE 23RD. ON THE 24TH BREAKFAST AND LUNCH WILL BE PROVIDED. AFTER THE SEMINAR, DR. MARIC WILL TAKE A TAXI FROM THE UNIVERSITY TO THE AIRPORT. HE WILL TAKE A TAXI FROM THE AIRPORT IN MD TO HIS RESIDENCE. THE SPONSOR HAS NOTED THAT NO HONORARIUM WILL BE PROVIDED AND ATTESTED TO THE LODGING STATEMENT.</t>
  </si>
  <si>
    <t xml:space="preserve">MARINO RAMIREZ, LEONARDO </t>
  </si>
  <si>
    <t>11/04/2019-12/02/2019: INVITED SPEAKER AT THE GLOBAL INFECTIOUS DISEASE RESEARCH TRAINING PROGRAM WHERE I WILL GIVE TWO SPEECHES ENTITLED, "BIOINFORMATICS RESOURCES AND TRAINING IN INFECTIOUS DISEASES" AND "THE NATIONAL CENTER FOR BIOTECHNOLOGY INFORMATION SERVICES FOR GLOBAL INFECTIOUS DISEASE RESEARCH" AND WILL BE INVOLVED IN THE DEVELOPMENT OF A TRAINING INITIATIVE AT STELLENBOSCH UNIVERSITY, IN CAPE TOWN, SOUTH AFRICA.</t>
  </si>
  <si>
    <t>CAPE TOWN, , ZAF</t>
  </si>
  <si>
    <t>STELLENBOSCH UNIVERSITY</t>
  </si>
  <si>
    <t>11/04/2019 -12/02/2019</t>
  </si>
  <si>
    <t>MARIOTTO, ANGELA B</t>
  </si>
  <si>
    <t>DR. MARIOTTO IS INVITED TO SPEAK AT THE METHODS AND SOFTWARE FOR ESTIMATING CANCER PREVALENCE: SEER STAT AND COMPREV COURSE BEING HELD IN ROME, ITALY ON DECEMBER 16-17, 2019.  ADDITIONALLY, DR. MARIOTTO IS ALSO INVITED TO ATTEND ROUNDTABLE DISCUSSIONS AND WORKSHOPS THAT WILL OCCUR ON DECEMBER 18-20, 2019.  IN-KIND: AIRFARE.  NO REGISTRATION.</t>
  </si>
  <si>
    <t>ISTITUTO SUPERIORE DI SANITA</t>
  </si>
  <si>
    <t>12/14/2019 -12/21/2019</t>
  </si>
  <si>
    <t>MARKIEWICZ POTOCZNY, MARTA A</t>
  </si>
  <si>
    <t>DR. MARKIEWICZ , POST DOC FELLOW (NON FTE) , HAS RECEIVED THE FORBECK SCHOLAR AWARD TO ATTEND  THE MEETING : TELOMERES TO BE HELD ON OCTOBER 17-20,2019. SPONSORED EXPENSES ARE COVERED IN-KIND CAPTURED IN FORMS 10A AND B , (AIRFARE FOR THE ROUNDTRIP, LODGING FOR 3 NIGHTS  AND MEALS FOR OCTOBER 17, 18 , 19 AND BREAKFAST ON OCT 20 )  AIRPORT TRANSFER IS PROVIDED BY FORBECK VOLUNTEERS.</t>
  </si>
  <si>
    <t>MARTINEZ, JENNIFER A</t>
  </si>
  <si>
    <t>TRAVELER APPROVED TO TRAVEL TO HOUSTON, TX TO GIVE A LECTURE FOR THE BAYLOR COLLEGE OF MEDICINE AND TEXAS CHILDREN'S HOSPITAL RESEARCH SEMINAR SERIES STEERING COMMITTEE OCT 3, 2019. TRAVELER WILL DEPART ON OCT 2ND AND RETURN ON OCT 4, 2019.  THE SPONSOR WILL PAY IN KIND FOR THE AIR TICKET AND MEALS ON OCT 3, 2019.  NO LODGING IS REQUIRED BECAUSE TRAVELER WILL BE LODGING WITH A FRIEND AT NO COST. ATTACHMENT G APPROVAL OBTAINED ON OCT 3, 2019.</t>
  </si>
  <si>
    <t xml:space="preserve">MARTINEZ ORENGO, NEYSHA </t>
  </si>
  <si>
    <t>AIRFARE AND HOTEL PAID IN-KIND BY THE SPONSOR. DR. MARTINEZ-ORENGO IS INVITED TO JOIN THE FACULTY OF THE NIH-SPONSORED ADVANCED COURSE FRONTIERS IN STEM CELLS IN CANCER. SHE WILL BE RUNNING THE LAB SESSION DURING TRAINING.  SHE DEPARTS ON FEBRUARY 23, 2020 AND RETURNS ON FEBRUARY 26, 202020.</t>
  </si>
  <si>
    <t>MAGEE WOMENS RESEARCH INSTITUT</t>
  </si>
  <si>
    <t>POST BACCALATE-IRTA</t>
  </si>
  <si>
    <t>MARTIN, MALCOLM A</t>
  </si>
  <si>
    <t>THIS IS SPONSORED FOREIGN TRAVEL.  NTPS REQUEST APPROVED AND UPLOADED.  ODA APPROVED AND UPLOADED.  GFE APPROVED AND UPLOADED.  SUPERVISOR APPROVAL UPLOADED.  AIRPORT COST COMPARISON DOES NOT APPLY TO SPONSORED FOREIGN TRAVEL.  HIGH RISK THREAT OVERSEAS SECURITY TRAINING CERTIFICATE UPLOADED.  TRAVELER HAS BEEN INVITED TO VISIT THE INSTITUTE OF CLINICAL AND MOLECULAR VIROLOGY AT FRIEDRICH-ALEXANDER UNIVERSITY - FAU - IN ERLANGEN, GERMANY AND TO LECTURE AT A RESEARCH SEMINAR AT THE INSTITUTE OF CLINICAL AND MOLECULAR VIROLOGY AT FRIEDRICH-ALEXANDER UNIVERSITY - FAU - IN ERLANGEN, GERMANY.  THE ACTIVITY IS SCHEDULED FOR FOUR DAYS FROM TUESDAY, JANUARY 7 UNTIL FRIDAY, JANUARY 10.  TRAVEL DAYS ARE SUNDAY, JANUARY 5 AND SATURDAY, JANUARY 11, 2020.  THE SCIENTIFIC PROGRAM WILL INCLUDE MEETINGS WITH SENIOR RESEARCHERS OF THE INSTITUTE AND DISCUSSIONS WITH YOUNG SCIENTISTS AND DOCTORAL STUDENTS, PARTICULARLY WITH MEMBERS OF THE NEWLY ESTABLISHED GRADUATE PROGRAM, NOVEL ANTIVIRAL STRATEGIES FROM SMALL MOLECULES TO IMMUNE INTERVENTION - GRK2504.  TRAVELER WILL ALSO GIVE A LECTURE AND SEMINAR ON FRIDAY, JANUARY 10, 2020.  TITLE OF THE LECTURE IS, THE USE OF ANTI-HIV-1 BROADLY NEUTRALIZING ANTIBODIES IN PREVENTION AND TREATMENT EXPERIMENTS.  THE SPONSOR WILL PROVIDE IN-KIND ROUNDTRIP ECONOMY AIRFARE, LODGING FOR FIVE NIGHTS, AND GROUND TRANSPORTATION FROM MUNICH AIRPORT TO ERLANGEN.  IN COMPLIANCE WITH FEDERAL REGULATION, NO HONORARIUM WILL BE PROVIDED, AND NO FEDERAL FUNDS ARE BEING USED FOR THE PAYMENT OF TRAVEL EXPENSES.  THE ACCOMMODATIONS - TRANSPORTATION, LODGING - PROVIDED ARE COMPARABLE IN VALUE TO THAT OFFERED OR PROVIDED TO OTHER INVITED SCIENTISTS.  TRAVEL EXPENSES ARE DERIVED FROM THE UNIVERSITY CLINICAL CENTER - UNIVERSITATSKLINKUM ERLANGEN -  AND THE GRADUATE PROGRAMME GRK2504 FUNDED BY THE GERMAN RESEARCH FOUNDATION  - DFG.</t>
  </si>
  <si>
    <t>FRIEDRICH ALEXANDER UNIVERSITY</t>
  </si>
  <si>
    <t>01/05/2020 -01/11/2020</t>
  </si>
  <si>
    <t>MASCOLA, JOHN R</t>
  </si>
  <si>
    <t>DR. MASCOLA IS AN INVITED SPEAKER THAT WILL TRAVEL TO WAKE-FOREST TO GIVE A GRAND ROUNDS PRESENTATION AND MEET WITH STUDENTS AND FACULTY. AIRFARE, LODGING, AND GROUND TRANSPORTATION WILL BE PROVIDED IN KIND TO TRAVELER. NO HONORARIUM WILL BE PROVIDED, AND NO US FEDERAL GOVERNMENT FUNDS ARE BEING USED TO COVER SPONSORED TRAVEL EXPENSES. THE SPONSOR ORGANIZER IS SHEILA RUTLEDGE, OF WAKE FOREST HEALTH. WAKE FOREST HEALTH WILL BE TAKING CARE OF THE TRAVELER'S EXPENSES IN-KIND.</t>
  </si>
  <si>
    <t>WINSTON-SALEM, NC, US</t>
  </si>
  <si>
    <t>WAKE FOREST UNIVERSITY</t>
  </si>
  <si>
    <t>DEP. DIRECTOR (VRC)</t>
  </si>
  <si>
    <t>DR. MASCOLA WILL TRAVEL TO BOSTON, MA TO ATTEND THE 2019 VACCINES RESEARCH AND DEVELOPMENT CONFERENCE, HELD NOVEMBER 18-20. HE WILL ALSO GIVE THE OPENING PLENARY PRESENTATION ON NOVEMBER 18. THIS PART OF THE TRIP IS SPONSORED. ON NOVEMBER 19, TRAVELER WILL ACCOMPANY COLLABORATORS AT MODERNA TO A TOUR OF THEIR FACILITY IN NORWOOD, MA. THIS PART OF THE TRIP IS NOT SPONSORED.</t>
  </si>
  <si>
    <t>MASISON, DANIEL C</t>
  </si>
  <si>
    <t>DR. MASISON IS INVITED TO ATTEND THE J-DOMAIN PROTEINS FROM MOLECULAR MECHANISMS TO DISEASES INTERNATIONAL WORKSHOP OF CELL STRESS SOCIETY INTERNATIONAL (CSSI) TAKING PLACE MARCH 25-29, 2020 IN GDANSK, POLAND. THE SPONSOR WILL COVER IN-KIND 4 NIGHTS LODGING (MARCH 25 ¿ 29), AND SOME MEALS ON MARCH 26, 27, AND 28. AIRFARE WILL BE COVERED USING LAB FUNDS.  TRIP WAS INITIALLY SUBMITTED AS A STEP HOWEVER IS A CONFERENCE AND IS CURRENTLY NOT IN CGE AND WILL BE AMENDED BEFORE VOUCHER IS CREATED.</t>
  </si>
  <si>
    <t>GDANSK, , POL</t>
  </si>
  <si>
    <t>UNIVERSITY OF GDANSK</t>
  </si>
  <si>
    <t>03/24/2020 -03/29/2020</t>
  </si>
  <si>
    <t>MATTHEWS, CHARLES E</t>
  </si>
  <si>
    <t>&lt;10605&gt;8037519-CHM-DR. MATTHEWS WILL BE SPEAKING AT THE CANCER PREVENTION AND PHYSICAL ACTIVITY MEETING IN UNITED KINGDOM MARCH 9-10, 2020. IN-KIND:  AIRFARE R/T, HOTEL FOR 3 NIGHTS. NCI TO PAY ALL MEALS AND ALL GROUND TRANSPORTATION. HTSOS ATTACHED.  CBITT#RITM01213969. TRAVELER WILL BE DEPARTING ON FRIDAY EVENING, MARCH 6TH AND WILL BE SPENDING PERSONAL TIME IN LONDON ON SATURDAY, MARCH 7. HE WILL NOT BE CLAIMING M&amp;IE AND SPONSOR WILL NOT BE PAYING FOR THAT EVENING. ON SUNDAY, MARCH 8, DR. MATTHEWS WILL MEET WITH DR. CHRISTINE FRIEDENREICH BEFORE THE MEETING TO DISCUSS ON-GOING COLLABORATIONS ON THEIR AMBER AND ALPHA PROJECTS. TRAVELER IS SCHEDULED TO SPEAK MONDAY MORNING AT ROUNDTABLE DISCUSSIONS.</t>
  </si>
  <si>
    <t>LUDWIG INSTITUTE FOR CANCER RE</t>
  </si>
  <si>
    <t>03/06/2020 -03/11/2020</t>
  </si>
  <si>
    <t>MATUS NICODEMOS, RODRIGO A</t>
  </si>
  <si>
    <t>RODRIGO MATUS-NICODEMOS IS A INVITED PARTICIPANT AND RECEIVED A NEW INVESTIGATOR SCHOLARSHIP TO ATTEND 2020 CROI CONFERENCE HELD MARCH 8-11, 2020 IN BOSTON, MA. REGISTRATION FEE, FLIGHTS, AND HOTEL (EXCEPT ONE NIGHT) PAID IN-KIND BY SPONSOR. ALL OTHER EXPENSES CHARGED TO IML CAN. TRAVELER DEPARTING FROM BWI AIRPORT LOCATION. NON FTE SPONSORED TA.</t>
  </si>
  <si>
    <t>CONFERENCE ON RETROVIRUSES AND</t>
  </si>
  <si>
    <t>TECHNICAL IRTA</t>
  </si>
  <si>
    <t>03/07/2020 -03/12/2020</t>
  </si>
  <si>
    <t>MAYER-BARBER, KATRIN D</t>
  </si>
  <si>
    <t>DR. MAYER-BARBER WILL BE ATTENDING AND PRESENTING A SEMINAR AT THE IMMUNOLOGY &amp; MICROBIAL PATHOGENESIS PROGRAM RESEARCH SEMINAR AT THE TRUDEAU RESEARCH INSTITUTE IN SARANAC LAKE, NEW YORK FROM 10/10/19-10/11/19. THE SPONSOR IS PROVIDING THE FOLLOWING IN-KIND: AIRFARE, HOTEL AND SOME MEALS. DINNER WILL BE PROVIDED ON 10/10, AND B/L/D ON 10/11. THE REGISTRATION WAS WAIVED BY THE SPONSOR. ALL OTHER EXPENSES WILL GO TO THE LAB CAN. ON 10/10/2019- DR. BARBER WILL MEET WITH SEVERAL STAFF MEMBERS, PRIOR TO THE SPONSORED DINNER THAT EVENING. DR. MAYER-BARBER AND DR. BARBER WILL BE ARRIVING ON 10/9 AND THE COST OF THE ROOM WILL BE SPLIT BETWEEN THEM. 10/10 - 10/11 WILL BE SPONSORED IN-KIND. THE SPONSOR WILL BE PROVING IN-KIND LODGINGS VALUED AT $101.00 WHICH IS 1.0744% OVER THE GOVERNMENT LOADING ALLOWANCE OF $94.00 FOR SARANAC LAKE, NY.  THIS PERCENTAGE FALLS WITHIN THE 300% THRESHOLD ALLOWED BY THE FEDERAL PER DIEM RATE.  THE SPONSOR HAS CONFIRMED THAT ALL OTHER FEDERAL OR NON-FEDERAL PARTICIPANTS WILL BE PROVIDED WITH THE SAME OR SIMILAR ACCOMMODATIONS.  IN COMPLIANCE WITH FEDERAL REGULATION, NO US FEDERAL FUNDS WILL BE USED, AND NO HONORARIUM WILL BE PROVIDED. DR. MAYER-BARBER RECEIVED NIAID APPROVAL TO ATTEND THIS VIA NTPS ON 7/19. THE MEETING SITE IS 2.5 HOURS AWAY FROM ALBANY INTERNATIONAL AIRPORT. DR. MAYER-BARBER AND DR. BARBER WILL RENT A CAR TO GET FROM THE AIRPORT TO THE SITE. THIS WILL BE ON LPD'S CAN AND NOT CHARGED TO THE IIIU. DR. MAYER-BARBER WILL TAKE A NON-DUTY DAY ON SATURDAY 10/12 AT NETG. THE SPONSOR HAS PROVIDED THEIR FLIGHT-BACK IN-KIND ON SUNDAY 10/13.</t>
  </si>
  <si>
    <t>TRUDEAU RESEARCH INSTITUTE</t>
  </si>
  <si>
    <t>DR. MAYER-BARBER HAS BEEN INVITED TO PRESENT AT THE 59TH MIDWINTER CONFERENCE OF IMMUNOLOGISTS TO BE HELD IN PACIFIC GROVE, CA, FROM JANUARY 25-28, 2020. HER SPEECH IS: "GRANULOCYTES IN HOST RESISTANCE TO TUBERCULOSIS". THE SPONSOR WILL PROVIDE THE FOLLOWING IN-KIND: ROUND TRIP AIRFARE AND THREE NIGHTS OF LODGING. DINNER ON 1/25, BREAKFAST, LUNCH AND DINNER FROM 1/26-1/27, AND BREAKFAST AND LUNCH ONLY ON THE 28TH ARE INCLUDED IN THE REGISTRATION COSTS. THE TRAVELER WILL BE REIMBURSED FOR OTHER TRAVEL RELATED COSTS FROM CAN 8020285. IN COMPLIANCE WITH FEDERAL REGULATION, NO FEDERAL FUNDS WILL BE USED AND NO HONORARIUM WILL BE OFFERED/PROVIDED. THIS TRAVEL RECEIVED NIAID APPROVAL ON THE NTPS SITE FOR DR. MAYER-BARBER TO ATTEND. THE REGISTRATION WAS PAID THRU AMBIS SEQ. NUMBER 1996148. FOR THE HOTEL DIFFERENCE ON 1/24, DR. MAYER-BARBER WILL PAY THE DIFFERENCE OUT OF POCKET.</t>
  </si>
  <si>
    <t>MIDWINTER CONF OF IMMUNOLOGIST</t>
  </si>
  <si>
    <t>01/24/2020 -01/29/2020</t>
  </si>
  <si>
    <t xml:space="preserve">MAYS, JACQUELINE </t>
  </si>
  <si>
    <t>DR. JACKI MAYS WILL TRAVEL TO THE UNIVERSITY OF IOWA SCHOOL OF DENTISTRY AS AN INVITED GUEST SPEAKER FROM OCTOBER 6-7, 2019.  TRAVEL AND LODGING HAS BEEN PAID FOR IN-KIND THERE IS NO REGISTRATION FEE FOR THIS TRAVEL.</t>
  </si>
  <si>
    <t>CORALVILLE, IA, US</t>
  </si>
  <si>
    <t>DR. MAYS WILL TRAVEL TO ROSEMONT, ILLINOIS AS A INVITED GUEST SPEAKER AT THE BONE MARROW &amp; TRANSPLANT 2019 NATIONAL GRAFT-VERSUS-HOST DISEASE PATIENT SUMMIT FROM OCTOBER 11-13, 2019.  FLIGHT, LODGING AND MEALS ARE BEING PAID FOR IN-KIND.  REGISTRATION FEE OF $50 WAIVED BY SPONSOR. THE MEETING WILL BE HELD AT THE HOTEL SITE.</t>
  </si>
  <si>
    <t>DR. JACQUELINE MAYS WILL TRAVEL TO THE UNIVERSITY OF ILLINOIS AT CHICAGO, DEPARTMENT OF OPHTHALMOLOGY &amp; VISUAL SCIENCES AS AN INVITED GUEST SPEAKER.  THERE IS NO REGISTRATION FEE, THE LODGING, FLIGHT  AS WELL AS SOME MEALS ARE BEING PAID FOR IN-KIND.  THE SPONSOR WILL PROVIDE PICK-UP AND DROP-OFF AT THE AIRPORT IN CHICAGO.</t>
  </si>
  <si>
    <t>MCBAIN, CHRISTOPHE J</t>
  </si>
  <si>
    <t>10/13/19 ?¿¿ 10/18/19; STOCKHOLM, SWEDEN; ON 10/15/19 GIVE A SEMINAR TALK ENTITLED METABOLIC REGULATION OF GABA/GLUTAMATE CO-RELEASE FOR THE DEPT. OF MEDICAL BIOCHEMISTRY AND BIOPHYSICS, KAROLINSKA INSTITUTET AND ATTEND THE SEMINAR TALKS GIVEN BY TWO PH.D. COMMITTEE MEMBERS -- DR. OLE KIEHN AND DR. ERIC HANSE. ON 10/16/19 ATTEND THE PH.D. THESIS DEFENSE OF CAROLINA BENGTSSON GONZALES (FORMER NIH GPP PREDOC IN THE MCBAIN LAB) AS A CO-SUPERVISOR. ON 10/17 MEET WITH DR. ANDRE FISAHN AND HIS LAB STAFF AT HIS KAROLINSKA INSTITUTET LABORATORY, DISCUSS A JOINT APPLICATION FOR A PHD POSITION IN THE KI-NIH GRADUATE PARTNERSHIP PROGRAM, DISCUSS AREG PELTEKIANS PROJECT PROPOSAL, AND DISCUSS FUTURE RESEARCH COLLABORATIONS BETWEEN OUR LABS. OWT USED FOR AIRFARE ONLY.  OWT WAS NOT USED FOR LODGING AS THE SPONSOR MADE THE LODGING ARRANGEMENTS AND IS COVERING INKIND.  SPONSOR IS ONLY COVERING 3 NIGHTS OF LODGING FOR 10/14-16/19. ON 10/17, DR. MCBAIN WILL SPEND THE NIGHT AT DR. FISAHNS HOME BEFORE RETURNING TO THE U.S. THE NEXT DAY. ALL OTHER TRAVEL EXPENSES ARE BEING COVERED BY NIH. TAXIS WILL USE THROUGHOUT THIS TRAVEL. SPONSOR HAS PROVIDED THE NO HONORARIUM AND NO FEDERAL FUNDS STATEMENTS; SEE ATTACHED.</t>
  </si>
  <si>
    <t>12/11/2019 - 12/13/2019; PORTLAND, OREGON; ON 12/12 GIVE A SEMINAR TALK ENTITLED METABOLIC REGULATION OF GABA/GLUTAMATE CO-RELEASE FOR THE VOLLUM SEMINAR SERIES AT OHSU; LUNCHEON WITH GRADUATE STUDENTS; AND MEET WITH SEVERAL FACULTY MEMBERS; AND GO TO DINNER WITH HOST - DR. HAINING ZHONG, VOLLUM INSTITUTE. OWT NOT USED FOR AIRFARE OR LODGING AS THE SPONSOR MADE THE AIRFARE AND LODGING ARRANGEMENTS AND COVERING BOTH IN-KIND. SPONSOR IS  COVERING 2 NIGHTS OF LODGING, MEALS ON 12/12 (BREAKFAST, LUNCH, AND DINNER), AND GROUND TRANSPORTATION INKIND FROM AIRPORT TO HOTEL AND HOTEL BACK TO AIRPORT.  THE TRAVELER IS REQUESTING APPROVAL OF ACTUAL SUBSISTENCE FOR SPONSOR IN-KIND LODGING VALUED AT $179.00 WHICH IS 115% OF THE GOVERNMENT ALLOWANCE OF $157.00.  THIS PERCENTAGE FALLS WITHIN THE 300% THRESHOLD ALLOWED BY THE FTR.  SPONSOR HAS PROVIDED A NO HONORARIUM STATEMENT, NO FEDERAL FUNDS STATEMENT, AND NO PREFERENTIAL TREATMENT STATEMENT FOR SPONSORED LODGING WHICH IS ABOVE PER DIEM.  NIH IS COVERING SOME MIE AND SOME GROUND TRANSPORTATION IN DC AREA.</t>
  </si>
  <si>
    <t>PORTLAND, OR, US</t>
  </si>
  <si>
    <t>VOLLUM INSTITUTE</t>
  </si>
  <si>
    <t>MCBRIDE, ALISON A</t>
  </si>
  <si>
    <t>ALISON MCBRIDE HAS BEEN INVITED BE PARTICIPATING AT THE PATHOGEN-ASSOCIATED MALIGNANCIES SEMINAR SERIES IN SEATTLE, WASHINGTON. THE SEMINAR DATE IS JANUARY 29TH,2019 AND THE TRAVEL DATES ARE JANUARY 28-30,2019. THIS IS A SPONSORED TRIP, SPONSOR PROVIDING IN-KIND HOTEL LODGING, FLIGHT AND SOME MEALS. NIH WILL PAY FOR ALL OTHER EXPENSES. SPONSOR PROVIDING IN-KIND LODGING VALUED AT $256 WHICH IS 139% OF THE GOVERNMENT LODGING ALLOWANCE OF $184.THE SPONSOR HAS CONFIRMED THAT ALL OTHER FEDERAL OR NON-FEDERAL PARTICIPANTS WILL BE PROVIDED WITH THE SAME OR SIMILAR ACCOMMODATIONS. APPROVED ODA IS ATTACHED.</t>
  </si>
  <si>
    <t>FRED HUTCHINSON CANCER RESEARC</t>
  </si>
  <si>
    <t>DR. MCBRIDE HAS BEEN INVITED TO PARTICIPATE IN THE MMG SEMINAR HELD IN EAST LANSING, MICHIGAN ON FEBRUARY 11, 2020. HER TRAVEL DATES WILL BE FROM FEBRUARY 11-12, 2020. SPONSOR WILL COVER AIRFARE, LODGING, MEALS, AND TRANSPORTATION COSTS. SPONSOR PROVIDING IN-KIND LODGING VALUED AT $174 WHICH IS 164% OF THE GOVERNMENT LODGING ALLOWANCE OF $106. THE SPONSOR HAS CONFIRMED THAT ALL OTHER FEDERAL OR NON-FEDERAL PARTICIPANTS WILL BE PROVIDED WITH THE SAME OR SIMILAR ACCOMMODATIONS.</t>
  </si>
  <si>
    <t>DR. ALISON MCBRIDE HAS BEEN INVITED TO BE A SPEAKER FOR THE 2019-2020 CANCER BIOLOGY SEMINAR SERIES HELD IN MADISON, WISCONSIN. TRAVEL DATES ARE FROM FEBRUARY 25-27, 2020 AND THE SEMINAR WILL BE ON FEBRUARY 26, 2020. THE SPONSOR IS COVERING AIRFARE, LODGING, AND SOME MEALS.</t>
  </si>
  <si>
    <t>MCDERMOTT, ADRIAN B</t>
  </si>
  <si>
    <t>DR. ADRIAN MCDERMOTT IS INVITED GUEST SPEAKER AT 2019 ISV ANNUAL CONGRESS HELD IS GHENT, BELGIUM, OCT. 27-29, 2019.</t>
  </si>
  <si>
    <t>ADRIAN MCDERMOTT IS A PARTICIPANT AT THE 2019 INFLUENZA IMPRINTING MEETING HELD IN SEATTLE, WA, NOVEMBER 12, 2019. FLIGHTS AND LODGING EXPENSES PROVIDED IN-KIND BY SPONSOR. ALL OTHER TRAVEL COSTS CHARGED TO TRAVELER CAN.</t>
  </si>
  <si>
    <t>ADRIAN MCDERMOTT, PH.D., IS AN INVITED PARTICIPANT AT VIDD SCIENTIFIC SEMINAR SCHEDULED FEB. 11, 2020. AIRFARE, LODGING, AND GROUND TRANSPORTATION PAID IN-KIND. ALL OTHER TRAVEL EXPENSES CHARGED TO VIP CAN.</t>
  </si>
  <si>
    <t>DR. ADRIAN MCDERMOTT IS AN INVITED SPEAKER AT VACCINE AND GENE THERAPY INSTITUTE SEMINAR HELD IN BEAVERTON, OR FEB. 27. AIRFARE, LODGING, AND SOME MEALS PROVIDED IN -KIND. ALL OTHER EXPENSES CHARGED TO VIP CAN.</t>
  </si>
  <si>
    <t>BEAVERTON, OR, US</t>
  </si>
  <si>
    <t>VACCINE AND GENE THERAPY INSTI</t>
  </si>
  <si>
    <t>MCGAUGHEY, DAVID M</t>
  </si>
  <si>
    <t>DR. DAVID MCGAUGHEY WILL TRAVEL TO LUCCA, ITALY TO SPEAK AT THE GORDON RESEARCH CONFERENCE (GRC): MAINTAINING AND RESTORING CORNEAL AND OCULAR SURFACE HEALTH, 2/16-21/2020. HIS PRESENTATION IS ENTITLED TRANSCRIPTOME AND PROTEOMICS: CORNEAL CELL TYPES AND CHANGES IN DISEASE. GRC PROVIDED $750 OF $1530 REGISTRATION FEE IN KIND. BALANCE OF $780 PAID WITH LAB PURCHASE CARD. REGISTRATION FEE INCLUDES LODGING AND MEALS.</t>
  </si>
  <si>
    <t>MCGAVERN, DORIAN B</t>
  </si>
  <si>
    <t>APPROVED SP013327 AND ODA 2655 ALONG WITH TA APPROVED BY DR. ROLE ATTACHED. DR. MCGAVERN WAS INVITED TO GIVE A TALK AT THE ICAHN SCHOOL OF MEDICINE AT M. SINAI IN NEW YORK ON NOVEMBER 12, 2019. THIS TALK IS FOR THE IMMUNOLOGY SEMINAR SERIES AND HIS TALK TITLE IS "HOW INFECTIONS AND INJURIES RESHAPE THE CNS MYELOID CELL LANDSCAPE". SPONSOR AT MT. SINAI IS COVERING LODGING, FLIGHT, LUNCH AND DINNER ON THE 12TH, AND TAXI FARES TO AND FROM THE AIRPORT. SPONSORED HOTEL IS UNDER PER DIEM AT $250 AND FLIGHT IS ECONOMY SEATING. TAXI IS LISTED AS A PERSONAL EXPENSE IN CASE DR. MCGAVERN IS CHARGED INSTEAD OF IT BEING COVERED BY SPONSOR. THERE IS NO REGISTRATION FEE FOR THE SEMINAR SERIES. HE WILL DRIVE TO AND PARK AT THE AIRPORT ON NOVEMBER 11TH AND RETURN HOME ON THE 13TH. SPONSOR HAS ATTESTED TO THE LODGING AND NO HONORARIUM STATEMENT. THE SPONSOR HAS INDICATED NO HONORARIUM WOULD BE PAID, FEDERAL FUNDS WOULD NOT BE USED TO FUND THIS TRIP AND THERE IS NO CONFLICT OF INTEREST, AND ACCOMMODATION BEING OFFERED ARE THE SAME OR LIKE PAST INVITED GUESTS.</t>
  </si>
  <si>
    <t>SP013326, TA APPROVED BY DR. ROLE, ODA 2657. 
DR. MCGAVERN HAS BEEN INVITED TO GIVE A TALK AT THE MCGILL UNIVERSITY SEMINAR SERIES ON NOVEMBER 15TH. THE TITLE OF HIS TALK IS "IMMUNE MECHANISMS UNDERLYING RESTORATION OF INJURED CNS BARRIERS". MCGILL UNIVERSITY IS SPONSORING HIS FLIGHT, HOTEL, AND 2 MEALS ON THE 15TH. THE HOTEL PROVIDES BREAKFAST. WILL ADJUST AT VOUCHER TIME ONCE CONVERSION CAN BE DONE.  LODGING STATEMENT AND NO HONORARIUM STATEMENT ATTESTED TO. DR. MCGAVERN IS TAKING HIS GFE WHICH HAS BEEN APPROVED. DEVICE APPROVAL ATTACHED. HE COMPLETED THE HTSOS TRAINING IN MARCH 2019. ON THE 14TH HE WILL DEPART FROM HOME AND DRIVE TO THE AIRPORT AND PARK. ONCE HE ARRIVES IN MONTREAL, HE WILL TAKE A TAXI FROM THE AIRPORT TO THE HOTEL AND BACK.</t>
  </si>
  <si>
    <t>SPARC SP014442, TOMS APPROVED BY DR. ROLE, ODA APPROVED 2733. DR. MCGAVERN HAS BEEN INVITED TO GIVE A TALK AT THE INDIANA UNIVERSITY STARK RESEARCH INSTITUTE ON FEBRUARY 6, 2020. THE TITLE OF HIS TALK IS "HOW INNATE IMMUNE RESPONSES MEND THE INJURED BRAIN". THE SPONSOR HAS PROVIDED IN-KIND, HIS FLIGHT AND HOTEL. FLIGHT IS ECONOMY SEATING.  DR. MCGAVERN IS REQUESTING APPROVAL OF ACTUAL SUBSISTENCE FOR SPONSOR IN-KIND LODGING VALUED AT $139.  THIS IS 108.6% ABOVE THE GOVERNMENT ALLOWANCE OF $128. THIS PERCENTAGE FALLS WITHIN THE 300% THRESHOLD ALLOWED BY THE FTR. BREAKFAST AND DINNER ARE COVERED BY SPONSOR ON 2/6/2019.  APPROVED SPARC AND ODA ARE ATTACHED.  THE SPONSOR HAS NOTED THAT ALL OTHER NON-FEDERAL PARTICIPANTS WILL BE PROVIDED WITH THE SAME ACCOMMODATIONS. NO HONORARIUM WILL BE PROVIDED EITHER, AS ATTESTED TO BY SPONSOR. HE WILL DRIVE AND PARK AT THE AIRPORT ON FEB. 5TH AND RETURN ON FEB 7TH.</t>
  </si>
  <si>
    <t>DR. MCGAVERN HAS BEEN INVITED TO GIVE A TALK AT THE ANNUAL CONFERENCE OF ACTRIMS HELD FROM FEBRUARY 26-29, 2020 IN WEST PALM BEACH, FL. THE TITLE OF HIS TALK IS "IMAGING OF THE IMMUNE CELL-ENDOTHELIAL CELL NETWORK DURING CNS REPAIR".  SPARC SP013516, TOMS APPROVED BY DR. ROLE, ODA 2712. REGISTRATION FEE, VALUED AT $575 DOESN'T INCLUDE ANY MEALS AND IS WAIVED FOR SPEAKERS. AS AN INVITED SPEAKER, DR. MCGAVERN WAS PROVIDED ECONOMY AIRFARE, SPONSORED IN-KIND. THE HOTEL, SPONSORED IN KIND, IS OVER PER DIEM. DR. DORIAN MCGAVERN IS REQUESTING APPROVAL OF ACTUAL SUBSISTENCE FOR SPONSOR IN-KIND LODGING VALUED AT $256.  THIS IS 126% ABOVE THE GOVERNMENT ALLOWANCE OF $203. THIS PERCENTAGE FALLS WITHIN THE 300% THRESHOLD ALLOWED BY THE FTR. THE SPONSOR HAS NOTED THAT ALL OTHER NON-FEDERAL PARTICIPANTS WILL BE PROVIDED WITH THE SAME ACCOMMODATIONS.  DR. MCGAVERN WILL DRIVE AND PARK AT DCA AIRPORT ON FEB. 27TH. HE WILL TAKE A TAXI FROM THE AIRPORT TO THE HOTEL IN FLORIDA. HE WILL DEPART FLORIDA ON MARCH 1ST AND ARRIVE BACK TO DCA. THE SPONSOR INDICATED THAT TRANSPORTATION AND MEALS COULD BE REIMBURSED AFTER THE FACT WHICH IS NOT PERMISSIBLE. DR. MCGAVERN IS AWARE OF THIS POLICY AND WILL NOT SUBMIT HIS RECEIPTS TO THE SPONSOR.  SPONSOR ATTESTED TO LODGING AND HONORARIUM STATEMENT IN THE ATTACHED SPONSOR LETTER.</t>
  </si>
  <si>
    <t>SP014835, TOMS APPROVED BY DR. ROLE, ODA 2796. NO REGISTRATION FEE. 
DR. MCGAVERN HAS BEEN INVITED TO GIVE A TALK AT THE PRINCESS MARGARET CANCER CENTRE IN TORONTO, CANADA ON MARCH 6. THE TITLE OF HIS TALK IS "HOW INFLAMMATION AND INFECTIONS INFLUENCE THE RESTORATION OF INJURED CNS BARRIERS". ON MARCH 7TH, HE WILL ATTEND A SCIENTIFIC DISCUSSION AT THE SAME VENUE. DR. MCGAVERN WILL RETURN ON MARCH 8TH. DR. MCGAVERN WILL DRIVE TO THE AIRPORT, IAD, AND PARK. POV HAS BEEN ADDED BASED ON MAPQUEST FROM HOME TO AIRPORT. ECONOMY FLIGHT AND HOTEL WAS BOOKED BY THE SPONSOR AND IS PAID FOR IN-KIND. SPONSOR CONFIRMATION LETTER AND INVITATION ATTACHED. SPONSOR WILL ALSO PAY FOR MEALS ON MARCH 6TH. LODGING STATEMENT AND NO HONORARIUM STATEMENT ATTESTED TO. LODGING IS AT PER DIEM AND CURRENCY CONVERSION FOR RELEVANT EXPENSES WILL BE REFLECTED ON THE VOUCHER. THE HOTEL IS APPROX. 1 MILE FROM THE CANCER CENTER. TAXI HAS BEEN ADDED IF NEEDED. DR. MCGAVERN WILL TAKE A TAXI FROM THE AIRPORT TO THE HOTEL WHICH IS APPROX. 11 MILES EACH WAY. HE WILL TAKE HIS GFE AND DEVICE REQUEST WAS APPROVED. HTSOS TRAINING COMPLETED AND UPLOADED IN DOCUMENTS.</t>
  </si>
  <si>
    <t>UNIVERSITY HEALTH NETWORK MICR</t>
  </si>
  <si>
    <t>MCGHEE, MARGARET A</t>
  </si>
  <si>
    <t>FUTURE OF SCIENCE: A LEADERSHIP SUMMIT, LONDON, GREAT BRITAIN, 10/10/19, SPEAKER, OUTSELL</t>
  </si>
  <si>
    <t>OUTSELL INC</t>
  </si>
  <si>
    <t>TECHNICAL INFO SPECIALIST</t>
  </si>
  <si>
    <t>10/08/2019 -10/11/2019</t>
  </si>
  <si>
    <t xml:space="preserve">MCJUNKIN, KATHERINE </t>
  </si>
  <si>
    <t>TRAVEL AS AN INVITED SPEAKER TO THE TEXAS MEDICAL CENTER WORK CLUB TO BE HELD IN HOUSTON, TX ON 11/14/2019. SPONSORED TRAVEL. SPONSOR WILL COVER LODGING, FLIGHT, R/T GROUND TRANSPORTATION IN HOUSTON AND MEALS (L-11/14, D-11/13-14) IN-KIND.  PLEASE NOTE: DR. MCJUNKIN IS REQUESTING APPROVAL OF ACTUAL SUBSISTENCE FOR SPONSOR IN-KIND LODGING VALUED AT $149 WHICH IS 114% OF THE GOVERNMENT ALLOWANCE OF $131.  THIS PERCENTAGE FALLS WITHIN THE 300% THRESHOLD ALLOWED BY THE FTR.  THE SPONSOR HAS NOTED THAT ALL OTHER NON-FEDERAL PARTICIPANTS WILL BE PROVIDED WITH THE SAME ACCOMMODATIONS.  WITH, NO AEA MEMO REQUIRED.</t>
  </si>
  <si>
    <t xml:space="preserve">MCLAUGHLIN, PATRICK </t>
  </si>
  <si>
    <t>10/24/2019 TO 11/05/2019  REPRESENTING THE US AT THE BIANNUAL MEETING OF THE INTERNATIONAL HEALTH TERMINOLOGY STANDARDS.</t>
  </si>
  <si>
    <t>KUALA LUMPUR, , MYS</t>
  </si>
  <si>
    <t>SNOWMED INTERNATIONAL</t>
  </si>
  <si>
    <t>TECHNICAL INFORMATION SPEC</t>
  </si>
  <si>
    <t>10/24/2019 -11/04/2019</t>
  </si>
  <si>
    <t>MCMAHON, FRANCIS J</t>
  </si>
  <si>
    <t>THE EVENTS IN THIS TA WERE APPROVED AS AN EXEMPTION UNDER THE CATEGORY: TO ATTEND SCIENTIFIC MEETINGS BY THE NIMH EXECUTIVE OFFICER ON 10/29/2019. DR. FRANCIS MCMAHON WILL BE ATTENDING THE 2019 58TH AMERICAN COLLEGE OF NEUROPSYCHOPHARMACOLOGY (ACNP) CONFERENCE IN ORLANDO, FL.  ----- SPONSOR AEA: "DR. FRANCIS MCMAHON  IS REQUESTING APPROVAL OF ACTUAL SUBSISTENCE FOR SPONSOR IN-KIND LODGING VALUED AT $142.00 WHICH IS 11.81102% INCREASE OVER THE GOVERNMENT ALLOWANCE OF $127.00. THIS PERCENTAGE FALLS WITHIN THE 300% THRESHOLD ALLOWED BY THE FTR. THE SPONSOR HAS NOTED THAT ALL OTHER NON-FEDERAL PARTICIPANTS WILL BE PROVIDED WITH THE SAME ACCOMMODATIONS."</t>
  </si>
  <si>
    <t>CLINICAL INVESTIGATOR</t>
  </si>
  <si>
    <t xml:space="preserve">MCSHANE, LISA </t>
  </si>
  <si>
    <t>DR. MCSHANE IS INVITED TO PARTICIPATE IN THE 2ND MIRACUM SYMPOSIUM BEING HELD IN FRANKFURT, GERMANY ON OCTOBER 5 -7TH 2019. DR. MCSHANE WILL GIVE A PRESENTATION ON OCTOBER 7TH MID AFTERNOON.  IN-KIND:  AIRFARE, LODGING, MEALS IN GERMANY. NO REGISTRATION FEE. NIH EXPENSES: M&amp;IE ON 10/4-5/2019 AND B &amp; L ON  10/6/19 AND D ON 10/7/19. ALL GROUND TRANSPORTATION..</t>
  </si>
  <si>
    <t>FRIEDRICH ALEXANDER UNIVERSITA</t>
  </si>
  <si>
    <t>10/04/2019 -10/08/2019</t>
  </si>
  <si>
    <t>MCVICAR, DANIEL W</t>
  </si>
  <si>
    <t>INVITED SPEAKER: INVITED TO SPEAK IN SEMINAR SERIES, AT THE UNIVERSITY OF PITTSBURGH, IMMUNOLOGY DEPT., PITTSBURGH, PENNSYLVANIA, 10/23-25/2019.  PARTIAL 348 IN KIND TRAVEL, SPONSOR TO PROVIDE LODGING AND MEALS (LUNCH/DINNER 10/24).  NCI TO COVER REMAINING EXPENSES.  NFF VERIFIED BY EMAIL FROM SPONSOR. TRAVELER IS REQUESTING APPROVAL OF ACTUAL SUBSISTENCE FOR SPONSORED IN-KIND LODGING VALUED AT $284.00 WHICH IS 227% OF THE GOVT. ALLOWANCE OF $125.00. THIS PERCENTAGE FALLS WITHIN THE 300% THRESHOLD ALLOWED B THE FTR. THE SPONSOR HAS NOTED THAT THESE ARE SIMILAR ACCOMMODATIONS TO OTHER NON-FEDERAL SPEAKERS.  TRAVELER WILL TAKE POV TO/FROM MEETING.</t>
  </si>
  <si>
    <t>INVITED SPEAKER: INVITED TO SPEAK IN SEMINAR SERIES, AT THE UNIVERSITY OF IOWA, GRADUATE PROGRAM IN MOLECULAR MEDICINE, IOWA CITY, IOWA, 11/18-20/2019. TITLE: "METABOLIC NICHES IN CANCER AND INFLAMMATION." PARTIAL 348 IN KIND TRAVEL, SPONSOR TO PROVIDE AIRFARE, LODGING AND PARTIAL MEALS (DINNER ON 11/18 AND LUNCH ON 11/19). NCI TO COVER REMAINING EXPENSES. NFF VERIFIED BY EMAIL FROM SPONSOR. TRAVELER IS REQUESTING APPROVAL OF ACTUAL SUBSISTENCE FOR SPONSORED IN-KIND LODGING VALUED AT $139.00 WHICH IS 145% OF THE GOVT. ALLOWANCE OF $96.00.  THIS PERCENTAGE FALLS WITHIN THE 300% THRESHOLD ALLOWED BY THE FTR. THE SPONSOR HAS NOTED THAT ALL OTHER NON-FEDERAL PARTICIPANTS WILL BE PROVIDED WITH THE SAME ACCOMMODATIONS.</t>
  </si>
  <si>
    <t>MEHTA, NEHAL N</t>
  </si>
  <si>
    <t>THIS TRAVEL IS NOT A CONFERENCE BECAUSE IT MEETS THE FOLLOWING MISSION EXEMPTION: SCIENTIFIC MEETINGS WITH A SPECIFIC INVESTIGATOR OR TEAM REGARDING A SPECIFIC AREA OF SCIENTIFIC INQUIRY, OR PUBLIC HEALTH NEED. DR. NEHAL MEHTA HAS BEEN INVITED TO GIVE A TALK AT THE SCHOOL OF CARDIOLOGY OF THE UNIVERSITY OF PADUA. THE UNIVERSITY IS CREATING A NEW EDUCATIONAL INITATIVE. TO HELP START, DR. MEHTA WILL GIVE A TALK ENTITLED "INFLAMMATION AND CARDIOVASCULAR RISK." THIS TRIP IS A SPONSORED TRIP. THE SPONSOR WILL BE PROVIDING MEALS, HOTEL , GROUND TRANSPORTATION AND LODGING. NIH WILL COVER THE OTHER TRAVEL EXPENSES. THE DATES OF THE TRIP ARE OCTOBER 22-24,2019. HE WILL BE TRAVELING TO VENICE, ITALY. THIS IS NOT A CONFERENCE SO THERE IS NO REGISTRATION. THE SPONSOR IS PROVIDING ALL THREE MEALS FOR 10/23 AND BREAKFAST ON 10/24.</t>
  </si>
  <si>
    <t>SUPERVISORY MEDICAL OFFICER</t>
  </si>
  <si>
    <t>THIS TRAVEL IS NOT A CONFERENCE BECAUSE IT MEETS THE FOLLOWING MISSION EXEMPTION: SCIENTIFIC MEETINGS WITH A SPECIFIC INVESTIGATOR OR TEAM REGARDING A SPECIFIC AREA OF SCIENTIFIC INQUIRY, OR PUBLIC HEALTH NEED. DR. NEHAL MEHTA HAS BEEN INVITED TO GIVE A TALK ON INFLAMMATION, ATHEROSCLEROSIS AND PSORIASIS AT THE NEXT RESEARCH SEMINAR BEING HELD AT UCLA'S CAMPUS. THERE IS NO REGISTRATION FOR THIS EVENT AS IT IS NOT A CONFERENCE; PLEASE REFERENCE ATTACHMENT FROM SPONSOR REFERRING TO THIS WEEKLY MEETING AS A RESEARCH SEMINAR - PREVIOUS DOCUMENTATION REFERRED TO THIS AS A "RESEARCH CONFERENCE" BUT IT IS THE UCLA DEPARTMENT'S INTERNAL SEMINAR SERIES AND NOT A RECURRING EVENT OPEN TO OUTSIDE ATTENDEES WITH REGISTRATION OR A PUBLICLY AVAILABLE AGENDA. THE SPONSOR WILL BE PAYING FOR THE MEALS, HOTEL, AND FLIGHTS. THE NIH WILL BE COVERING ALL OTHER EXPENSES. THE MEALS THE SPONSOR WILL BE COVERING ARE DINNER ON 11/20 AND BREAKFAST, LUNCH AND DINNER ON 11/21.</t>
  </si>
  <si>
    <t>DR. NEHAL MEHTA HAS BEEN INVITED TO  JOIN THE IPC THINK TANK. THIS IS AN ANNUAL EVENT WHERE THE IPC MEMBERS, PARTNERS AND COUNCILORS GET TOGETHER TO DISCUSS CURRENT GLOBAL ISSUES FACING PSORIASIS. DR. MEHTA¿S ROLE WILL BE TO GIVE HIS INPUT BASED ON HIS RESEARCH AND STUDIES HERE AT THE NIH. THE DATES FOR THE THINK TANK ARE DECEMBER 6-7,2019. DR. MEHTA WILL BE TRAVELING DECEMBER 4-7,2019. THE SPONSOR WILL BE COVERING THE FLIGHT ONLY. NIH WILL PAY FOR HOTEL, GROUND TRANSPORTATION AND MEALS. THIS TRIP IS A LATE ENTRY DUE TO DR. MEHTA RECEIVING HIS INVITATION ON NOVEMBER 6, 2019. THERE IS NO AIRPORT COST COMPARISON SINCE THE SPONSOR IS PAYING FOR THE AIRFARE.</t>
  </si>
  <si>
    <t>INTERNATIONAL PSORIASIS COUNCI</t>
  </si>
  <si>
    <t>MEIER, JORDAN L</t>
  </si>
  <si>
    <t>INVITED SEMINAR SPEAKER AND COLLABORATIVE DISCUSSIONS ON STUDIES USING CHEMICAL PROTEOMICS AND SYSTEMS BIOLOGY APPROACHES TO INTERROGATE PROTEIN-METABOLITE INTERACTIONS IN CANCER, PEKING UNIV, BEIJING, CHINA 12/12-13. LODGING AT THE CROWN PLAZA INCLDS COMPLEMENTARY WIFI. ALL EXPENSES PAID BY NIH. INVITED SPEAKER, IUPAC INTERNATL SYMPOSIUM ON BIOORGANIC CHEMISTRY (ISBOC-12), TSINGHUA SHENZHEN INTERNATL SCHOOL (TSINGHUA SIGS), SHENZHEN, CHINA, 12/15-18/2019. IUPAC PAYING IK 423.18 LODGING AT THE SHERATON SHENZHEN NANSHAN HOTEL NIGHTS OF 12/15-18, LODG INLCDS HOT BREAKFAST AND COMPLIMENTARY WIFI, 14.11 RT TRANSPORTATION TO AND FROM LOCAL AIRPORT, AND 282.12 REGISTRATION FEE, INCLDS LUNCH 12/16-18 AND DINNER 12/16-17. TRAVELER WILL NOT PARTICIPATE IN LUNCH 12/18 DUE TO 1:00PM FLIGHT DEPARTURE. NIH PAYING LODGING IN SHENZHEN NIGHT OF 12/14, INCLUDES HOT BREAKFAST. IN FLIGHT STATUS NIGHT OF 12/10, NO LODGING REQUIRED. TRAVELER DECLINED REIMBURSEMENT FOR LOCAL AP MILEAGE AND PERSONAL CALLS, WILL USE GOV PROVIDED PHONE. LOWEST COST AIRFARE SELECTED. TRAVEL PENDING AVAILABILITY OF FUNDS.</t>
  </si>
  <si>
    <t>INTERNATIONAL UNION OF PURE AN</t>
  </si>
  <si>
    <t>MENSAH, GEORGE A</t>
  </si>
  <si>
    <t>TRAVELER IS INVITED TO ATTEND THE WORLD HEALTH ORGANIZATION (WHO) REFERENCE GROUP ON HEALTH STATISTIC (RGHS), DEC. 9-10, 2019; GENEVA, SWITZERLAND
SPONSOR: WHO-RGHS WILL PROVE AIRFARE AND LODGING
NHLBI WILL PROVIDE M&amp;IE, BAGGAGE, INTERNET FEES AND GRAND TRANSPORTATION. 
NO REGISTRATION IS REQUIRED. ODA MEMO AND ETHIC APPROVALS ARE ATTACHED. 
THIS IS NOT A CONFERENCE. CAS APPROVAL IS NOT REQUIRED.</t>
  </si>
  <si>
    <t>MERIDETH, MELISSA A</t>
  </si>
  <si>
    <t>ON THIS SPONSORED DOMESTIC TRAVEL, THE FOLLOWING WILL BE PROVIDED IN-KIND:  ROUNDTRIP AIRFARE-$132.96, TWO NIGHTS OF LODGING-$109/NIGHT PLUS TAX. THE FOLLOWING MEALS WILL ALSO BE PROVIDED IN-KIND:  12/10-BREAKFAST, LUNCH AND DINNER; 12/11-BREAKFAST AND LUNCH. THERE IS NO REGISTRATION FOR THIS MEETING.  OTHER INVITED GUESTS ARE RECEIVING SIMILAR BENEFITS.  COST COMPARISON NOT NEEDED AS OMEGA WAS NOT USED.  BOTH AIRFARE AND LODGING WERE PROVIDED IN-KIND.  NHGRI PAYS ALL OTHER EXPENSES.  ROUNDTRIP TAXI TO/FROM RESIDENCE ESTIMATED-$200 AND ROUNDTRIP TAXI TO/FROM CHICAGO AIRPORT ESTIMATED-$200. TRAVELER IS REQUESTING WI-FI FOR WORK RELATED BUSINESS ESTIMATED-$15/DAY.  ILLINOIS IS NOT A HOTEL TAX EXEMPT STATE.</t>
  </si>
  <si>
    <t>ACCREDITATION COUNCIL FOR GRAD</t>
  </si>
  <si>
    <t>ROG OFFICER - CLINI</t>
  </si>
  <si>
    <t>MERIKANGAS, KATHLEEN R</t>
  </si>
  <si>
    <t>THE EVENTS IN THIS TA WERE APPROVED AS A NON-NIMH HOSTED CONFERENCE OR MEETING BY THE OFFICE OF FINANCIAL MANAGEMENT ON 5/21/19.
TRAVELER CELL: 301-310-4714
DR. KATHLEEN MERIKANGAS?¿¿ BENEFIT TO ATTEND THESE ACTIVITIES AND DELIVER AN INVITED KEYNOTE LECTURE IS TO FURTHER THE EDUCATION OF THE GENERAL MEMBERSHIP OF THE BRAZILIAN ASSOCIATION OF PSYCHIATRY IN ADVANCES IN CLINICAL AND BASIC SCIENCE, AND PROMOTE DIVERSITY OF MEMBERSHIP THROUGH IDENTIFYING YOUNG PEOPLE EARLY IN THEIR CAREER FOR MENTORSHIP. THE OTHER GOAL OF THE MEETING IS TO INTERACT WITH SCIENTISTS WITH EXPERTISE IN NEUROBIOLOGY WHO CAN PROVIDE INPUT ON HER ONGOING RESEARCH AT THE NIMH IN A RANGE OF DOMAINS IN ORDER TO IDENTIFY THE BIOLOGICAL PROCESSES UNDERLYING BIPOLAR DISORDER.</t>
  </si>
  <si>
    <t>RIO DE JANEIRO, , BRA</t>
  </si>
  <si>
    <t>BRAZILIAN ASSOCIATION OF PSYCH</t>
  </si>
  <si>
    <t>MEMBER NACDA</t>
  </si>
  <si>
    <t>THE EVENTS IN THIS TA WERE APPROVED AS AN EXEMPTION UNDER THE CATEGORY: TO ATTEND SCIENTIFIC MEETINGS BY THE NIMH EXECUTIVE OFFICER ON 8/14/19. 
DR. KATHLEEN MERIKANGAS' GOAL IS TO PARTICIPATE AS A CONSULTANT ON ESTABLISHING PRIORITIES FOR PUBLICATIONS FOR ONE OF THE MAJOR JOURNALS IN PSYCHIATRY AND TO DEVELOP PLANS FOR EDITORIALS AND TOPICAL ISSUES TO ADVANCE RESEARCH IN MENTAL HEALTH IN THE JAMA PSYCHIATRY EDITORIAL BOARD MEETING.
BENEFIT TO NIH MISSION: PARTICIPATING IN THE EDITORIAL PROCESS WILL HELP TO MAINTAIN STANDARDS FOR NIMH RESEARCH WITH RESPECT TO NON-NIH RESEARCH IN INTERNATIONAL SETTINGS, AND IMPROVE HER ABILITY TO DIRECT FELLOWS AND TRAINEES IN THE PUBLICATION PROCESS.</t>
  </si>
  <si>
    <t>JAMA NETWORK</t>
  </si>
  <si>
    <t>10/16/2019 -10/19/2019</t>
  </si>
  <si>
    <t xml:space="preserve">MERKE, DEBORAH </t>
  </si>
  <si>
    <t>TO ATTEND THE DIUR-006 INVESTIGATOR MEETING FROM 2/25-28/2020 IN UNITED KINGDOM.</t>
  </si>
  <si>
    <t>SENIOR CLINICAL SPE</t>
  </si>
  <si>
    <t>MERLINO, GLENN T</t>
  </si>
  <si>
    <t>DR. MERLINO HAS BEEN INVITED TO SPEAK AT THE H. LEE MOFFITT CANCER CENTER AND RESEARCH INSTITUTE ON OCTOBER 16, 2019 IN TAMPA, FLORIDA . IN-KIND: AIRFARE, GROUND TRANSPORTATION, LODGING AND MEALS. TRAVELER IS REQUESTING APPROVAL OF ACTUAL SUBSISTENCE FOR SPONSOR IN-KIND LODGING VALUED AT $122 WHICH IS 101% OF THE GOVERNMENT ALLOWANCE OF $121.¿ THIS PERCENTAGE FALLS WITHIN THE 300% THRESHOLD ALLOWED BY THE FTR.¿ THE SPONSOR HAS NOTED THAT ALL OTHER NON-FEDERAL PARTICIPANTS WILL BE PROVIDED WITH THE SAME ACCOMMODATIONS.</t>
  </si>
  <si>
    <t>H LEE MOFFITT CANCER CENTER RE</t>
  </si>
  <si>
    <t>MERRIAM, ELISHA P</t>
  </si>
  <si>
    <t>THE EVENTS IN THIS TA WERE APPROVED AS AN EXCEPTION UNDER THE CATEGORY: TO ATTEND SCIENTIFIC MEETINGS BY THE NIMH EXECUTIVE OFFICER ON 9/13/19.
TRAVELER CELL: (917)783-3180
ELISHA MERRIAM HAS BEEN ASKED TO SERVE AS AN EXTERNAL REVIEWER FOR DAAN VAN ES' PH.D. DEFENSE. HE WILL ALSO COLLABORATE WITH INVESTIGATORS AT THE VRIJE UNIVERSITEIT AND ROYAL DUTCH ACADEMY OF SCIENCES. THE SPONSOR IS PROVIDING LODGING, FLIGHT, AND SOME MEALS IN-KIND. THE TRAVELER WILL VERIFY WHICH MEALS WERE PROVIDED UPON HIS RETURN, AS THE SPONSOR DID NOT SPECIFY WHICH MEALS ARE COVERED. TRAVELER'S PERSONAL EMAIL IS ELI.MERRIAM@GMAIL.COM TRAVELER'S CELL PHONE IS: (917)783-3180
LATE SUBMISSION - SPONSOR PROVIDED LODGING AND FLIGHT CONFIRMATIONS ON 11/8/19. ETHICS ODA SUBMITTED ON 9/9/19; APPROVED ON 11/12/19.</t>
  </si>
  <si>
    <t>VRIJE UNIVERSITEIT AMSTERDAM T</t>
  </si>
  <si>
    <t>11/17/2019 -12/01/2019</t>
  </si>
  <si>
    <t xml:space="preserve">MIAO, LINGLING </t>
  </si>
  <si>
    <t>DR. MIAO WILL BE PRESENTING ON ?¿¿APPLYING THE CUTTING-EDGE TECHNOLOGY SINGLE-CELL RNA SEQUENCING TO STUDY MERKEL CELL DEVELOPMENT?¿¿ IN TAMPA, FL ON 10/21/19 - 10/22/19.</t>
  </si>
  <si>
    <t xml:space="preserve">MICHAELIDES, MICHAEL </t>
  </si>
  <si>
    <t>DR. MICHAEL MICHAELIDES WILL BE TRAVELING TO MADISON, WI TO SPEAK AT THE UNIVERSITY OF WISCONSIN MADISON' S MOLECULAR AND CELLULAR PHARMACOLOGY SERIES. HE WILL DEPART HOME ON OCTOBER 27TH, AND RETURN ON OCTOBER 29TH. LODGING, SOME MEALS, ROUND TRIP AIRFARE, AND LOCAL GROUND TRANSPORTATION TO BE SPONSORED IN KIND BY UNIVERSITY OF WISCONSIN-MADISON.</t>
  </si>
  <si>
    <t>DR. MICHAEL MICHAELIDES WILL BE TRAVELING TO CALGARY, ALBERTA CANADA TO GIVE A LECTURE AT THE HOTCHKISS BRAIN INSTITUTE ON NOVEMBER 8TH , 2019. HE WILL DEPART FROM HOME ON NOVEMBER 7TH AND RETURN ON NOVEMBER 9TH.</t>
  </si>
  <si>
    <t>HOTCHKISS BRAIN INSTITUTE</t>
  </si>
  <si>
    <t>MIDDLEBROOKS, CANDACE D</t>
  </si>
  <si>
    <t>CONT: WITH INCREASED RISK FOR CANCERS OF THE FEMALE REPRODUCTIVE SYSTEM OTHER THAN BREAST AND OVARIAN AS WELL AS OTHER CANCERS. THIS IS A SPONSORED DOMESTIC TRIP. THE TMC WAS NOT USED TO BOOK FLIGHTS ($382.96) AS THEY ARE PROVIDED BY SPONSOR IN-KIND. AIRPORT COST COMPARIOSN DOES NOT APPLY TO FLIGHTS PROVIDED BY SPONSOR. HOTEL FOR 10/11-15/19 WAS BOOKED THROUGH TMC AT A RATE OF $131/NIGHT WHICH IS UNDER PER DIEM. TEXAS IS A TAX EXEMPT STATE, THEREFORE, TRAVELER WILL BE GIVEN THE NECESSARY FORMS TO ENSURE NO HOTEL TAX IS INCURRED. HOTEL FOR 10/15-19/19 IS BEING PROVIDED IN-KIND BY SPONSOR AT A RATE OF $114.50 WHICH IS ALSO UNDER PER DIEM. A REGISTRATION FEE FOR IGES WAS PAID FOR WITH POTS #19-006884 ($400). A REGISTRATION FEE FOR ASHG WAS PROVIDED IN-KIND BY SPONSOR ($465). THE IGES REGISTRATION INCLUDES TICKETS TO EVENTS WHICH PROVIDE THE FOLLOWING MEALS: LUNCH AND DINNER ON 10/13. OTHER EXPENSES BEING CLAIMED FOR THIS TRIP: $60 BAGGAGE FEES; $200 TAXI.</t>
  </si>
  <si>
    <t>MIETTINEN, MARKKU M</t>
  </si>
  <si>
    <t>DR. MIETTINEN WILL PRESENT: DIAGNOSTICS PITFALLS IN MESENCHYMAL TUMORS AND IMMUNOHISTOCHEMICAL TUMORS OF THE GI TRACT, AT THE 6TH ANNUAL COURSE OF ACADEMY OF IMMUNOHISTOCHEMISTRY AND MOLECULAR PATHOLOGY BEING HELD IN KRAKOW, POLAND ON OCTOBER 9-11, 2019. IN-KIND: AIRFARE, LODGING (INCLUDES BREAKFAST), AND WAIVED REGISTRATION (INCLUDES L 10/9-11).</t>
  </si>
  <si>
    <t>SENIOR CLINICIAN (HS)</t>
  </si>
  <si>
    <t>DR. MIETTINEN WILL PRESENT GRAND ROUNDS AT THE DEPARTMENT OF PATHOLOGY AT THE YALE SCHOOL OF MEDICINE IN NEW HAVEN, CT ON NOVEMBER 21, 2019. IN-KIND: AIRFARE, LODGING (NO BREAKFAST), MEALS (D 11/20; BL 11/21), AND GROUND TRANSPORTATION IN CT.  NO REGISTRATION.  DR. MIETTINEN IS REQUESTING APPROVAL OF ACTUAL SUBSISTENCE FOR SPONSOR IN-KIND LODGING VALUED AT $180 WHICH IS 158% OF THE GOVERNMENT ALLOWANCE OF $114.  THIS PERCENTAGE FALLS WITHIN THE 300% THRESHOLD ALLOWED BY THE FTR.  THE SPONSOR HAS NOTED THAT ALL OTHER NON-FEDERAL PARTICIPANTS WILL BE PROVIDED WITH THE SAME ACCOMMODATIONS.</t>
  </si>
  <si>
    <t>MILGRAM, SHARON L</t>
  </si>
  <si>
    <t>TO PARTICIPATE IN A SEMINAR SERIES, UNIVERSITY OF ARKANSAS FOR MEDICAL SCIENCES, LITTLE ROCK, AR, OCTOBER 16-18, 2019.  ALSO, TO PARTICIPATE IN THE ?¿¿BECOMING A RESILIENT SCIENTIST?¿¿ PROFESSIONAL DEVELOPMENT WORKSHOP AT SOCIETY FOR NEUROSCIENCE, CHICAGO, IL, OCTOBER 19, 2019. UNIVERSITY OF ARKANSAS WILL SPONSOR A ONE-WAY FLIGHT FROM DCA TO LIT, 2 NIGHTS OF LODGING AND 3 MEALS.  SOME MEALS PROVIDED.  TRAVELER WILL USE TAXICAB SERVICE AS MODE OF TRANSPORTATION IN TDY LOCATION.  TRAVELER RECEIVED COMPLIMENTARY REGISTRATION FROM SFN. NON-SPONSORED FLIGHT BOOKED VIA CGE.  NON-SPONSORED HOTEL BOOKED BY OMEGA WORLD TRAVEL.  ACCORDING TO GSA, ILLINOIS IBA'S ARE NOT TAX EXEMPT.  REQUEST SENT TO SFN HOUSING BUREAU TO ADJUST LODGING DEPARTURE DATE TO OCTOBER 20, 2019.</t>
  </si>
  <si>
    <t>DIRECTOR, OITE</t>
  </si>
  <si>
    <t xml:space="preserve">MILI, STAVROULA </t>
  </si>
  <si>
    <t>TRAVELER WILL BE PARTICIPATING IN WORKSHOP SESSION AT THE 42ND ANNUAL MEETING OF THE MOLECULAR BIOLOGY SOCIETY OF JAPAN WHICH WILL TAKE PLACE IN FUKUOKA JAPAN ON DECEMBER 3 2019 THROUGH DECEMBER 6 2019.  THE RESEARCH GRANT OF KYOTA YASUDA AT HIROSHIMA UNIVERSITY WILL COVER IN KIND ROUNDTRIP AIRFARE, 4 NIGHTS LODGING AND LUNCH DURING THE MEETING, THE REGISTRATION IS WAIVED.  NCI WILL COVER REMAINING MIE, TAXIS, LOCAL TRANSPORT, BAGGAGE FEES AND ANY OTHER TRAVEL EXPENSE THAT MAY INCUR.  REQUEST FOR FOREIGN TRAVEL SUBMITTED NCI_RITM0195707 ALONG WITH LAPTOP LOANER REQUEST NCI-RITM0195708.  CTPS REQUEST PENDING APPROVAL.  HT401 HIGH THREAT SECURITY OVERSEAS SEMINAR COURSE COMPLETED CERTIFICATE ENCLOSED.</t>
  </si>
  <si>
    <t>FUKUOKA, , JPN</t>
  </si>
  <si>
    <t>MOLECULAR BIOLOGY SOCIETY OF J</t>
  </si>
  <si>
    <t>MILLER, AUBREY K</t>
  </si>
  <si>
    <t>AUBREY MILLER HAS BEEN INVITED TO SPEAK AND PARTICIPATE AT THE 2019 AMERICAN GEOPHYSICAL UNION (AGU) ANNUAL MEETING IN SAN FRANCISCO, CA DEC 9-13, 2019. DEC 8, 2019 TRAVELER WILL BE PARTICIPATING IN THE AGU PRE-LEADERSHIP MEETING. AGU (SPONSOR) WILL PROVIDE IN KIND LODGING FOR 4 NIGHTS (DEC 7-10, 2019) AND SOME MEALS.  AUBREY MILLER IS REQUESTING APPROVAL OF ACTUAL SUBSISTENCE FOR SPONSOR IN-KIND LODGING VALUED AT $258 WHICH IS 106% OF THE GOVERNMENT ALLOWANCE OF $244. THIS PERCENTAGE FALLS WITHIN THE 300% THRESHOLD ALLOWED BY THE FTR. TRAVELER WILL PERSONALLY COVER LODGING THAT'S OVER PER DIEM FROM DEC. 11-12, 2019. THE SPONSOR HAS NOTED THAT ALL OTHER NON-FEDERAL PARTICIPANTS WILL BE PROVIDED WITH THE SAME ACCOMMODATIONS. REGISTRATION IS WAIVED FOR ALL SPEAKERS ATTENDING AGU. TRAVEL DATES DEC. 7-15, 2019. AUBREY WILL ALSO ATTEND THE INTERNATIONAL VOLCANIC HEALTH HAZARD NETWORK (IVHHN) US ERUPTION HEALTH RESPONSE WORKSHOP ON 12/14/2019. FLIGHTS HAVE BEEN BOOKED BY OMEGA. CA IS NOT A TAX EXEMPT STATE, LODGING HAS BEEN BOOKED DIRECTLY THROUGH CONFERENCE WEBSITE TO OBTAIN COMPLIMENTARY LODGING CREDIT FOR FOUR NIGHTS. ETHICS 11/19/2019. CTTS 11/12/2019, ATTACHMENT G (IVHHN) 11/25/2019. ATTACHMENT G FOR AGU PRE-LEADERSHIP MTG 12/02/2019. BASED ON COST COMPARISON UPLOADED IN FILES, THE TRAVELER WILL BE REIMBURSED FOR THE MOST COST ADVANTAGEOUS METHOD OF TRANSPORTATION TO AND FROM AIRPORT, POV VS TAXI.</t>
  </si>
  <si>
    <t>AMERICAN GEOPHYSICAL UNION</t>
  </si>
  <si>
    <t>SUPERVISORY PUBLIC HEAL</t>
  </si>
  <si>
    <t>12/07/2019 -12/15/2019</t>
  </si>
  <si>
    <t>MILLER, BENJAMIN T</t>
  </si>
  <si>
    <t>OFM APPROVAL NOT REQUIRED - ATTENDING THE XSEDE RESOURCE ALLOCATION COMMITTEE (XRAC) Q4 2019 MEETING</t>
  </si>
  <si>
    <t>XSEDE IS A NATIONAL SCIENCE FOUNDATION RESOURCES THAT ASSIGNS COMPUTER TIME AT NATIONAL SUPERCOMPUTING CENTERS ON A COMPETITIVE BASIS. MR. MILLER'S PARTICIPATION AS PART OF THE REVIEW PANEL SERVES THE NIH MISSION BY DISSEMINATING KNOWLEDGE AND SKILLS TO HELP SELECT DESERVING COMPUTATIONAL BIOLOGY RESEARCH PROJECTS FOR COMPUTER TIME AWARDS.</t>
  </si>
  <si>
    <t>03/08/2020 -03/10/2020</t>
  </si>
  <si>
    <t>MILLER, MARISSA A</t>
  </si>
  <si>
    <t>TRAVELER TO ATTEND AND PARTICIPATE AT THE EUROPEAN ASSOCIATION FOR CARDIO-THORACIC SURGERY (EACTS) ANNUAL MEETING IN LISBON, PORTUGAL ON OCTOBER 3-5, 2019.  TRAVELER WILL FLY OUT THE NIGHT OF OCT 1 AND ARRIVE OCT 2 TO HAVE TIME ADJUST AND IN ORDER TO ATTEND THE MEETING.  TRAVELER WILL BE ALSO ATTENDING THE CTSN INVESTIGATORS MEETING ON OCTOBER 6 AT THE SAME SITE.  TRAVELER WILL DEPART PORTUGAL ON OCT 9 AND GO DIRECTLY TO GERMANY, VIA FLIGHT TO LUXEMBOURG AND TAXI TO TRIER, TO ATTEND AND PARTICIPATE AT THE INTERFACES/EUROMACS  AND SCIENTIFIC WORKSHOP IN TRIER, GERMANY ON OCTOBER 10-12 AND WILL BE A KEY NOTE SPEAKER.  ON OCTOBER 7-8,2019  THE TRAVELER WILL BE ANNUAL LEAVE.</t>
  </si>
  <si>
    <t>UNIVERSITAET TRIER</t>
  </si>
  <si>
    <t>ANTIMICROBIAL RESIS</t>
  </si>
  <si>
    <t>MILLER, MARK F</t>
  </si>
  <si>
    <t>TRAVELER WILL ATTEND THE GLOBAL PER- AND POLYFLUOROALKYL SUBSTANCES SCIENCE PANEL WORKSHOP IN BRUSSELS, BELGIUM ON FEB 20-22, 2020. TRAVEL DATES: FEB 18, 19 AND 23, 2020. TRAVELER WILL LEAVE PARIS ON JAN 19, 2020 VIA TRAIN TO BRUSSEL, BELGIUM AND RETURN TO PARIS VIA TRAIN ON FEB 23, 2020 TO RETURN TO RDU.  SPONSOR PROVIDING IN-KIND ROUND-TRIP ECONOMY AIRFARE, TRAIN FARE, AND FOUR NIGHTS OF LODGING.  NO REGISTRATION. ETHICS JAN 23 2020, CTTS JAN 29 2020 AND HTSOS JUN 10 2019. GFE HELPDESK TICKET SUBMITTED JAN 16 2020. COST COMPARISON FOR POV VS TAXI TO AIRPORT AND WILL BE REIMBURSED WHAT IS MOST ADVANTAGEOUS TO GOVERNMENT. NO LODGING ITINERARY AS SPONSORED RESERVED VIA BLOCK OF ROOMS. SPONSOR IS THE SWISS FEDERAL INSTITUTE OF TECHNOLOGY.</t>
  </si>
  <si>
    <t>SWISS FEDERAL INSTITUTE OF TEC</t>
  </si>
  <si>
    <t>02/18/2020 -02/23/2020</t>
  </si>
  <si>
    <t>MILLUM, JOSEPH R</t>
  </si>
  <si>
    <t>DR. MILLUM HAS BEEN INVITED TO GIVE A TALK AT WHARTON SCHOOL OF THE UNIVERSITY OF PENNSYLVANIA.</t>
  </si>
  <si>
    <t>WHARTON SCHOOL OF BUSINESS OF</t>
  </si>
  <si>
    <t>MINDELL, JOSEPH A</t>
  </si>
  <si>
    <t>TRAVELER HAS BEEN INVITED TO THE INAUGURAL ION CHANNEL DYNAMICS &amp; MECHANISMS CONFERENCE IN AUSTIN, TX FROM 11/15/19 ¿ 11/17/19.  THE TILE OF HIS TALK IS "PROTONS TO PATIENTS: EVALUATING THE ROLE OF THE CHLORIDE TRANSPORTER CLC-7 ON LYSOSOMAL ACIDIFICATION". TRAVELER WILL DEPART FROM HOME ON 11/15/2019 AND RETURN ON 11/18/2019. TRAVELER WILL BE STAYING AT THE AT&amp;T HOTEL &amp; CONFERENCE CENTER AT A RATE OF $189 PER NIGHT WHICH IS ABOVE THE PER DIEM RATE OF $140/NIGHT. TRAVELER IS REQUESTING APPROVAL OF ACTUAL SUBSISTENCE FOR SPONSOR IN-KIND LODGING VALUED AT $189 WHICH IS 135% OF THE GOVERNMENT ALLOWANCE OF $140. THIS PERCENTAGE FALLS WITHIN THE 300% THRESHOLD ALLOWED BY THE FTR. THE CONFERENCE WAS APPROVED IN SPARC AND BY THE SUPERVISOR, DR. LORNA ROLE. THE SPONSOR HAS CONFIRMED THAT NO HONORARIUM WILL BE 
GIVEN AND NO FEDERAL FUNDS WILL BE USED TO SUPPORT THE TRAVEL.   THE SPONSOR HAS NOTED THAT ALL OTHER NON-FEDERAL PARTICIPANTS WILL BE PROVIDED WITH THE SAME ACCOMMODATIONS.  THE LISTED EXPENSES ARE ESTIMATES AND ACTUALS WILL BE ENTERED DURING VOUCHER TIME.</t>
  </si>
  <si>
    <t>INVESTIGATOR (TENURE-TRACK)</t>
  </si>
  <si>
    <t>MISTELI, THOMAS A</t>
  </si>
  <si>
    <t>DR. MISTELI IS AN INVITED SPEAKER AT THE 2019 IMB CONFERENCE ON "CHROMOSOME TERRITORIES AND NUCLEAR ARCHITECTURE" DURING OCT 30-NOV 1, 2019 AT THE IMB IN MAINZ, GERMANY. REGISTRATION FEE WAIVED FOR SPEAKERS INCLUDES MEALS.
IN-KIND: FLIGHT, LODGING, REGISTRATION INCLUDING MEALS</t>
  </si>
  <si>
    <t>INSTITUTE OF MOLECULAR BIOLOGY</t>
  </si>
  <si>
    <t>INVESTIGATOR  VP</t>
  </si>
  <si>
    <t>DR. MISTELI IS INVITED TO SPEAK AT THE FIRST SINO-US AGING AND CANCER RESEARCH SYMPOSIUM BEING HELD AT HAINAN MEDICAL UNIVERSITY IN HAIKOU, CHINA ON DECEMBER 15-17, 2019 .  IN-KIND:  AIRFARE, LODGING (INCLUDES BREAKFAST), AND GROUND TRANSPORTATION IN CHINA.  NO REGISTRATION.  AN APPROVED APPENDIX 8 HAS BEEN INCLUDED FOR THE USE OF BUSINESS CLASS TICKETS.</t>
  </si>
  <si>
    <t>HAIKOU, , CHN</t>
  </si>
  <si>
    <t>HAINAN MEDICAL UNIVERSITY</t>
  </si>
  <si>
    <t>DR. MISTELI IS AN INVITED SPEAKER FOR THE GENOME MAINTENANCE AND CANCER SEMINAR SERIES AT WASHINGTON UNIVERSITY SCHOOL OF MEDICINE, ST. LOUIS, MO ON JANUARY 17, 2020. THERE IS NO REGISTRATION FEE FOR ATTENDEES. TRAVELER WILL RETURN ON SUNDAY, 1/19, NO PER DIEM. TRAVELER WILL COVER COST OF 3RD NIGHT LODGING.
IN-KIND: FLIGHT, 2 NIGHTS LODGING, MEALS
DR. MISTELI IS REQUESTING APPROVAL OF ACTUAL SUBSISTENCE FOR SPONSOR IN-KIND LODGING VALUED AT $179 WHICH IS 133% OF THE GOVERNMENT ALLOWANCE OF $135. THIS PERCENTAGE FALLS WITHIN THE 300% THRESHOLD ALLOWED BY THE FTR. THE SPONSOR HAS NOTED THAT ALL OTHER NON-FEDERAL PARTICIPANTS WILL BE PROVIDED WITH THE SAME ACCOMMODATIONS.</t>
  </si>
  <si>
    <t>DR. MISTELI IS AN INVITED SPEAKER FOR THE BESE DISTINGUISHED LECTURE SERIES AT KING ABDULLAH UNIVERSITY OF SCIENCE AND TECHNOLOGY. THE LECTURE WILL BE HELD ON FEBRUARY 18TH, 2020 AND DR. MISTELI WILL SPEND 19TH AND 20TH MEETING WITH SCIENTISTS AT KAUST. THERE IS NO REGISTRATION FEE FOR ATTENDEES. TRAVELER WILL COVER FLIGHT AT OWN EXPENSE.
IN-KIND: LODGING, MEALS, GROUND TRANSPORTATION</t>
  </si>
  <si>
    <t>INVITED SPEAKER AT THE FRONTIERS IN STEM CELLS IN CANCER ADVANCED TRAINING COURSE AT MOREHOUSE SCHOOL OF MEDICINE, ATLANTA, GA FROM FEBRUARY 25-27, 2020. THERE IS NO REGISTRATION FEE FOR ATTENDEES. 
IN-KIND: FLIGHT, LODGING</t>
  </si>
  <si>
    <t xml:space="preserve">MITCHELL, SANDRA </t>
  </si>
  <si>
    <t>NON-SPONSOR:  DR. MITCHELL WILL SPEAK AT THE INTERNATIONAL SOCIETY FOR QUALITY OF LIFE RESEARCH (ISOQOL) 26TH ANNUAL CONFERENCE BEING HELD IN SAN DIEGO, CA ON OCTOBER 20-23, 2019.  AN APPROVED AEA MEMO HAS BEEN INCLUDED FOR THE LODGING COSTS IN SAN DIEGO.  REGISTRATION PAID WITH PROGRAM P-CARD AND INCLUDES LUNCHES. 
SPONSOR:  DR. MITCHELL IS INVITED TO SPEAK AT THE 2019 SUPPORTIVE CARE IN ONCOLOGY SYMPOSIUM BEING HELD IN SAN FRANCISCO, CA ON OCTOBER 25-26, 2019.   IN-KIND: LODGING (TWO NIGHTS, NO BREAKFAST), AND REGISTRATION (INCLUDES MEALS).</t>
  </si>
  <si>
    <t>NURSE PRACTITIONER</t>
  </si>
  <si>
    <t>10/20/2019 -10/27/2019</t>
  </si>
  <si>
    <t>MIZRACHI, ILENE B</t>
  </si>
  <si>
    <t>10/15/2019-10/22/1019: ATTENDING/PARTICIPATING IN THE SCIENTIFIC ADVISORY BOARD OF BIG DATA CENTER AS A MEMBER OF THE BOARD, IN BEIJING, CHINA.</t>
  </si>
  <si>
    <t>BEIJING INSTITUTE OF GENOMICS</t>
  </si>
  <si>
    <t>10/15/2019 -10/22/2019</t>
  </si>
  <si>
    <t>MO, ANNIE X</t>
  </si>
  <si>
    <t>CELL NUMBER 301 538 8515 DR ANNIE MO WILL TRAVEL TO OXFORD UK FROM FEB 4 TO 8 2020  DR MO WILL ATTEND THE 3RD HUMAN CHALLENGE TRIALS IN VACCINE DEVELOPMENT WORKSHOP ORGANIZED BY THE INTERNATIONAL ALLIANCE FOR BIOLOGICAL STANDARDS TO BE HELD FROM FEB 6 TO 7 2020 IN OXFORD UK THIS WORKSHOP IS TO ADDRESS THE GENERALLY BROADER THEMES OF HUMAN CHALLENGE STUDIES IN THE CONTEXT OF BASIC INFECTION AND VACCINE TRIALS AND HOW THE STUDIES CAN BENEFIT AND ACCELERATE VACCINE RESEARCH AND DEVELOPMENT  SHE WILL ATTEND AS A MEETING PARTICIPANT BUT WILL BE ASKED TO PROVIDE PERSPECTIVES ON HUMAN CHALLENGES STUDIES DURING PANEL DISCUSSIONS  NIAID DMID SUPPORTS DEVELOPMENT OF HUMAN CHALLENGE MODELS FOR MALARIA AND OTHER INFECTIOUS DISEASES AS WELL AS FOR VACCINE AND DRUG EVALUATION SAFETY REGULATORY AND ETHICAL ISSUES AND THE UTILITIES OF HUMAN CHALLENGE STUDIES FOR CLINICAL EVALUATION OF VACCINES WILL BE DISCUSSED DURING THE WORKSHOP AND ARE IMPORTANT TOPICS FOR NIAID RESEARCH COMMUNITIES  SHE WILL MEET AND DISCUSS WITH KEY FUNDERS AND EXPERTS AND SEEK FEEDBACKS TO GUIDE PROGRAMMATIC DEVELOPMENT EFFORT OF HUMAN CHALLENGE MODELS AND VACCINE PRODUCTS FOR MALARIA AND NEGLECTED PARASITIC DISEASES  ADDITIONALLY THE WORKSHOP SERVES AS A GREAT OPPORTUNITY TO ENGAGE THE RELEVANT RESEARCH COMMUNITIES AND GUIDE THE ONGOING ORGANIZATION OF THE COMING GLOBAL VACCINE IMMUNIZATION AND RESEARCH FORUM GVIRF CO ORGANIZED BY THE WHO BMGF AND NIAID FOR WHICH A PLENARY SESSION TO ADDRESS HUMAN CHALLENGE MODELS FOR VACCINE R AND D IS BEING ORGANIZED BY ME AND WILL COVER A WIDE RANGE OF HUMAN CHALLENGE STUDY TOPICS INCLUDING CHALLENGE MODELS FOR ENTERIC DISEASES RSV AND INFLUENZA TRAVELER HAS NOT AND WILL NOT HAVE SPENT MORE THAN 45 DAYS IN DESIGNATED HTSOS FACT MANDATORY COUNTRIES WITHIN THE CALENDAR YEAR  THE HIGH THREAT SECURITY TRAINING WAS COMPLETED ON MAR 7 2016 SPONSOR WILL ISSUE AIRLINE TICKETS ON BRITISH AIRWAYS AND NO FEDERAL FUNDS WILL BE USED</t>
  </si>
  <si>
    <t>OXFORD, , GBR</t>
  </si>
  <si>
    <t>MOCK, BEVERLY A</t>
  </si>
  <si>
    <t>SPONSORED TRAVEL: DR. BEVERLY MOCK IS TRAVELING TO RANCHO SANTA FE, CA TO PARTICIPATE IN THE LEVERAGING SYNTHETIC LETHALITY TO TREAT CANCER FORBECK FORUM HOSTED BY THE WILLIAM GUY FORBECK RESEARCH FOUNDATION ON FEBRUARY 20 - 23, 2020 AT THE INN AT RANCHO SANTA FE.  THERE IS NOT A REGISTRATION FEE FOR PARTICIPANTS. THE SPONSOR WILL PROVIDE THE FOLLOWING IN-KIND TRAVEL EXPENSES: ROUND TRIP ECONOMY AIRFARE BETWEEN WASHINGTON, DC AND SAN DIEGO, CA;  3 NIGHTS LODGING AT THE CONFERENCE HOTEL;  GROUND TRANSPORTATION FROM THE SAN DIEGO AIRPORT TO THE HOTEL AND THEN BACK TO THE AIRPORT AFTER THE MEETING.  ALL MEALS WILL BE COVERED DURING THE MEETING, STARTING WITH DINNER ON 2-20 AND ENDING WITH BREAKFAST ON 2-23.  HOTEL CONFIRMATION FROM THE SPONSOR IS FORTHCOMING.  DR. MOCK IS REQUESTING APPROVAL OF ACTUAL SUBSISTENCE FOR SPONSOR IN-KIND LODGING VALUED AT 249.00 PER NIGHT WHICH IS 143 PERCENT OF THE GOVERNMENT ALLOWANCE OF 173.00 PER NIGHT.¿THIS PERCENTAGE FALLS WITHIN THE 300 PERCENT THRESHOLD ALLOWED BY THE FTR.</t>
  </si>
  <si>
    <t>RANCHO SANTA FE, CA, US</t>
  </si>
  <si>
    <t>ASSOC DIR SCIENT POL PLAN</t>
  </si>
  <si>
    <t xml:space="preserve">MOIR, SUSAN </t>
  </si>
  <si>
    <t>DR. MOIR HAS BEEN INVITED TO PRESENT A PLENARY TALK AT AN INTERNATIONAL MEETING ON THE FRONTIERS IN THE FIELD OF B LYMPHOCYTE BIOLOGY, A CELL PRESS CONFERENCE ENTITLED "NEW HORIZONS IN B CELL BIOLOGY" TO BE HELD IN SHANGHAI, CHINA, JANUARY 13-15, 2020. SHE WILL SPEAK ABOUT MEMORY B CELLS IN HIV INFECTION AND OTHER CONDITIONS. THIS IS AN OPPORTUNITY TO HIGHLIGHT THE WORK DONE AT NIH AND EXCHANGE IDEAS TO FURTHER OUR MISSION OF ADVANCING OUR UNDERSTANDING OF DISEASE PROCESSES AND IMPROVE HUMAN HEALTH. THIS IS SPONSORED TRAVEL. NO US FEDERAL FUNDS ARE BEING USED BY SPONSOR TO PAY FOR THESE TRAVEL EXPENSES AND NO HONORARIUM IS BEING GIVEN. SPONSOR WILL PAY INKIND ROUNDTRIP AIRFARE FROM WASHINGTON DC TO SHANGHAI, CHINA; ALL NIGHTS OF LODGING 1/12 - 1/15/20; MEALS DURING THE CONFERENCE; GROUND TRANSPORTATION IN SHANGHAI.  GROUND TRANSPORTATION FROM RESIDENCE TO LOCAL AIRPORT, M&amp;IE ON TRAVEL DAYS AND ALL OTHER EXPENSES WILL BE CHARGED TO LAB CAN.</t>
  </si>
  <si>
    <t>CELL PRESS</t>
  </si>
  <si>
    <t>01/11/2020 -01/15/2020</t>
  </si>
  <si>
    <t>MONTOYA, IVAN D</t>
  </si>
  <si>
    <t>TRAVELER IS INVITED TO ATTEND AND PRESENT AT THE INTERNATIONAL SYMPOSIUM ON ADDICTIONS, AIDS, AND HEPATITIS (ATHS) THAT WILL BE HELD IN BIARRITZ, FRANCE OCTOBER 1-4, 2019.  THE TITLE OF HIS PRESENTATION IS:  ?¿¿ADVANCES IN THE TREATMENT OF OPIOID USE DISORDERS AND OVERDOSE."  TRAVELER IS ALSO INVITED TO EVALUATE THE PRESENTATION OF DOCTORAL THESIS OF A STUDENT COMPLETING THE PH.D. PROGRAM ON ADDICTIONS RESEARCH, AT THE UNIVERSITY OF VALENCIA, VALENCIA, SPAIN OCTOBER 7TH, 2019.  THIS IS A CROSS FY TRAVEL.  TANUM 0MBT1 FOR SEPTEMBER 30 WILL BE ATTACHED TO THIS TRAVEL.
PERSONAL EMAIL ADDRESS:  IVAND.2004@GMAIL.COM.</t>
  </si>
  <si>
    <t>ASSOCIATION BIZIA</t>
  </si>
  <si>
    <t>10/01/2019 -10/08/2019</t>
  </si>
  <si>
    <t>UNIVERSITY OF VALENCIA</t>
  </si>
  <si>
    <t>MORALES, MARISELA F</t>
  </si>
  <si>
    <t>DR. MORALES WAS INVITED TO ATTEND AND SPEAK AT THE INTERNATIONAL BORDEAUX NEUROCAMPUS MEETING, WHICH WILL BE HELD IN BORDEAUX, FRANCE ON OCTOBER 2-4, 2019.  THE SPONSOR WILL BE PAYING FOR DEPARTING AIRFARE ONLY, LODGING, REGISTRATION, AND SELECT MEALS (MEALS AS PART OF THE REGISTRATION).  NIDA WILL PAY ALL OTHER COSTS.  THIS TA IS LINKED WITH THE FY19 TA- TANUM0MFJQ.</t>
  </si>
  <si>
    <t>10/01/2019 -10/05/2019</t>
  </si>
  <si>
    <t>TRAVELER IS ATTENDING THE 2019 NIDA-NIAAA MINI-CONVENTION ON "FRONTIERS IN ADDICTION RESEARCH?¿¿ ON OCTOBER 18, 2019 IN CHICAGO, ILLINOIS.  TRAVELER IS ALSO ATTENDING THE SOCIETY FOR NEUROSCIENCE (SFN) ANNUAL MEETING FROM OCTOBER 19-23 IN CHICAGO.  NIDA WILL PAY ALL COSTS-AIRFARE, HOTEL, BAGGAGE FEES, TRANSPORTATION IN MD AND CHICAGO, AND TAV FEES. HOTEL BOOKED USING CONFERENCE BLOCK.  SPONSOR PROVIDED COMPLIMENTARY ANNUAL MEETING REGISTRATION AND EARLY HOUSING TO MINISYMPOSIUM PRESENTERS.  THERE IS A DAILY, COMPLIMENTARY SHUTTLE FROM HOTEL TO CONFERENCE ROUNDTRIP.  TRAVEL WAS SUBMITTED LATE DUE TO INVITATION LETTER FROM SPONSOR AND HOUSING RESERVATION BEING ON HOLD TO GET GOVERNMENT RATE BY SPONSOR.</t>
  </si>
  <si>
    <t>10/17/2019 -10/23/2019</t>
  </si>
  <si>
    <t>TRAVELER HAS BEEN INVITED TO SPEAK AT THE 2019-2020 NEUROSCIENCE COLLOQUIUM SERIES AT THE MEDICAL UNIVERSITY OF SOUTH CAROLINA IN CHARLESTON, SC ON NOVEMBER 13-14, 2019.  THE SPONSOR WILL PAY FOR IN KIND LODGING, AIRFARE, AIRPORT TRANSFERS IN SC, AND SELECT MEALS: DINNER ON 11/13 AND LUNCH ON 11/14.  NIDA WILL PAY ALL OTHER COSTS.  AGENDA WILL BE UPLOADED IF/WHEN IT BECOMES AVAILABLE.</t>
  </si>
  <si>
    <t>CHARLESTON, SC, US</t>
  </si>
  <si>
    <t>MEDICAL UNIVERSITY OF SOUTH CA</t>
  </si>
  <si>
    <t>** TRAVELER ACTUALLY RETURNED ON FEBRUARY 22ND.**TRAVELER HAS BEEN INVITED TO BE A SEMINAR SPEAKER AT THE UNIVERSITY OF TEXAS MEDICAL BRANCH (UTMB) AT GALVESTON, TEXAS FEBRUARY 20-21, 2020.  THE SPONSOR WILL PAY FOR IN KIND AIRFARE ,1 NIGHT OF LODGING, AND TRANSPORTATION TO AND FROM THE AIRPORT IN TEXAS.  NIDA WILL PAY ALL OTHER COSTS.  DR. MORALES IS REQUESTING APPROVAL OF ACTUAL SUBSISTENCE FOR SPONSOR IN-KIND LODGING VALUED AT $112 WHICH IS 109% OF THE GOVERNMENT ALLOWANCE OF $103.  THIS PERCENTAGE FALLS WITHIN THE 300% THRESHOLD ALLOWED BY THE FTR.  THE SPONSOR HAS NOTED THAT ALL OTHER NON-FEDERAL PARTICIPANTS WILL BE PROVIDED WITH THE SAME ACCOMMODATIONS.</t>
  </si>
  <si>
    <t>MORASSO, MARIA I</t>
  </si>
  <si>
    <t>DR. MORASSO HAS BEEN INVITED TO SPEAK AT THE PINNELL SEMINAR SERIES ON OCTOBER 8, 2019, IN 
DURHAM, NC. BY SPEAKING AT THIS MEETING, DR. MORASSO WILL BE WORKING WITHIN THE MISSION OF NIH. NO REGISTRATION FEE, MEALS ARE PROVIDED AND HOTEL IS COVERED BY SPONSOR.</t>
  </si>
  <si>
    <t>INVESTIGATOR TENURE TRACK</t>
  </si>
  <si>
    <t>DR. MORASSO HAS BEEN INVITED TO ATTEND THE SID BOARD OF DIRECTORS MEETING ON OCTOBER 18, 2019, IN CHICAGO, IL. BY ATTENDING THIS MEETING, DR. MORASSO WILL BE WORKING WITHIN THE MISSION OF NIH.</t>
  </si>
  <si>
    <t>SOCIETY FOR INVESTIGATIVE DERM</t>
  </si>
  <si>
    <t>MORRIS, SARAH E</t>
  </si>
  <si>
    <t>THE EVENTS IN THIS TA WERE APPROVED AS AN EXEMPTION UNDER THE CATEGORY: TO ATTEND SCIENTIFIC MEETINGS BY THE NIMH EXECUTIVE OFFICER ON 11/14/19.
TRAVELER CELL: 301-980-7208
DR. MORRIS WAS INVITED TO GIVE A TALK TO THE UNIVERSITY INSTITUTE OF MENTAL HEALTH HOSPITAL OF MONTREAL (IUSMM) AS PART OF THEIR FALL SEMESTER SEMINAR SERIES, AS WELL AS TO PAY A VISIT TO THE RESEARCH CENTER AND SIGNATURE BANK. THIS LIST WILL ALLOW DR. MORRIS TO ENCOURAGE AND FURTHER THE USAGE OF THE RDOC FRAMEWORK, AS WELL AS TO PERHAPS UNDERSTAND THEIR METHODS IN INCORPORATING IDEAS FROM THE FRAMEWORK SO AS TO RELAY TO OTHER GROUPS OF RESEARCHERS. SARAH MOBILE: 301-980-7208</t>
  </si>
  <si>
    <t>MOSCOW, JEFFREY A</t>
  </si>
  <si>
    <t>DR. MOSCOW IS INVITED TO SPEAK AND BE A SCIENTIFIC COMMITTEE MEMBER AT THE ANNUAL AACR-NCI-EORTC MOLECULAR TARGETS AND CANCER THERAPEUTICS CONFERENCE BEING HELD IN BOSTON, MA ON OCTOBER 26-30, 2019.  IN-KIND: REGISTRATION (INCLUDES BREAKFAST) AND DINNER ON 10/27.</t>
  </si>
  <si>
    <t>10/25/2019 -10/30/2019</t>
  </si>
  <si>
    <t>MOTSINGER-REIF, ALISON A</t>
  </si>
  <si>
    <t>TRAVELER PARTICIPATING IN SCIENTIFIC MEETING ON CUTTING EDGE RESEARCH THAT IS NOT YET IN PUBLICATIONS AT EUROPEAN BIOINFORMATICS INSTITUTE'S GENOME CAMPUS IN HINXTON, UNITED KINGDOM ON MARCH 9-10, 2020. THE SPONSOR, EUROPEAN BIOINFORMATICS INSTITUTE, WILL PROVIDE IN-KIND LODGING FOR MARCH 8TH AND 9TH ($112.84 USD/NIGHT). MARCH 10, LODGING BOOK THROUGH OMEGA (258.11 USD/NIGHT).  IN-KIND ROUND-TRIP GROUND TRANSPORTATION WILL BE PROVIDED BETWEEN THE AIRPORT AND THE GENOME CAMPUS.  INC5008373 WAS ENTERED TO PREPARE THE GFE THE TRAVELER PLANS TO TAKE ON THIS TRAVEL.  IT RISK IS MEDIUM SO NO LOANER MACHINE NEEDED.  SCAN BEFORE AND AFTER TRAVEL PER INC5008373 - EMAIL ATTACHED IN THE DOCUMENTS SECTION OF CGE.  THIS LOCATION REQUIRES A CROSSING OF TIMELINES AND THE TRAVELER WILL NEED TO DEPART RDU ON THE EVENING OF MARCH 7TH TO ARRIVE MARCH 8TH, THE DAY BEFORE THE MEETING BEGINS.  TRAVELER WILL RETURN ON A MORNING FLIGHT MARCH 11TH, THE DAY FOLLOWING THE END OF THE MEETING.  EFFICIENT SPENDING APPROVED ON 1/29/20 AND ETHICS APPROVAL WAS OBTAINED ON 2/21/20 AND IS UPLOADED IN THE SCANNED PORTION OF THIS AUTHORIZATION VISA IS NOT REQUIRED. HTSOS CERTIFICATION OBTAINED 12/19/2018. GFE IT TICKET SUBMITTED 02/25/20. NO REGISTRATION FEE REQUIRED.</t>
  </si>
  <si>
    <t>MOUNT, BOBBIE A</t>
  </si>
  <si>
    <t>1630710 CONFERENCE APPROVED AND EO APPROVED. BOBBIE MOUNT WILL SERVE AS AN ORGANIZING MEMBER FOR THE DRUG RE-POSITIONING: CURRENT APPROACHES, PLATFORMS, AND RECENT BREAKTHROUGHS SYMPOSIUM.</t>
  </si>
  <si>
    <t>MOUTSOPOULOS, NIKI M</t>
  </si>
  <si>
    <t>INVITED BY THE AMERICAN COLLEGE OF RHEUMATOLOGY TO SPEAK AT THEIR ANNUAL MEETING BEING HELD IN ATLANTA, GA ON NOVEMBER 8-9, 2019</t>
  </si>
  <si>
    <t>11/08/2019 -11/09/2019</t>
  </si>
  <si>
    <t xml:space="preserve">MUALLEM, SHMUEL </t>
  </si>
  <si>
    <t>TO MEET WITH FACULTY AND STUDENTS AND TO PRESENT TALKS AT THE UNIVERSITY OF HASSAN IN CASABLANCA (AND SATELLITE CAMPUSES: RABAT AND TANGIER) ON OCTOBER 20-26, 2019.  TO ATTEND AND PRESENT A TALK AT THE CALCIUM SIGNALING CONFERENCE IN FES, MOROCCO ON 10/27-30/2019.</t>
  </si>
  <si>
    <t>CASABLANCA, , MAR</t>
  </si>
  <si>
    <t>HASSAN II UNIVERSITY MOHAMMEDI</t>
  </si>
  <si>
    <t>10/19/2019 -10/30/2019</t>
  </si>
  <si>
    <t>TO ASSIST IN THE PLANNING OF THE 2020 MEETING ON NOVEMBER 5, 2019 AND TO ATTEND AND PRESENT A TALK AT THE 50TH ANNUAL AMERICAN PANCREATIC ASSOCIATION (APA) IN MAUI, HAWAII ON NOVEMBER 6-9, 2019.</t>
  </si>
  <si>
    <t>ISLE OF MAUI, HI, US</t>
  </si>
  <si>
    <t>AMERICAN PANCREATIC ASSOCIATIO</t>
  </si>
  <si>
    <t>TO BE A MEMBER OF THE EVALUATING COMMITTEE FOR DOCTORAL THESIS AT THE UNIVERSITY OF OSLO IN OSLO, NORWAY ON DECEMBER 17-19, 2019.</t>
  </si>
  <si>
    <t>UNIVERSITY OF OSLO</t>
  </si>
  <si>
    <t>12/16/2019 -12/19/2019</t>
  </si>
  <si>
    <t>TO PRESENT A DEPARTMENTAL SEMINAR AT THE UNIVERSITY OF MIAMI MILLER SCHOOL OF MEDICINE DEPARTMENT OF SURGERY AND THE SYLVESTER PANCREATIC CANCER RESEARCH INSTITUTE ON JANUARY 6, 2020 IN MIAMI, FLORIDA.</t>
  </si>
  <si>
    <t>01/05/2020 -01/06/2020</t>
  </si>
  <si>
    <t>TO ASSIST IN THE PROGRAM ORGANIZATION OF THE SATELLITE MEETING IN DELHI OR JANUARY 26, 2020. TO SPEAK AND ATTEND THE EMBO SYMPOSIUM TITLED ¿CALCIUM SIGNALING: MOLECULAR MECHANISMS TO ROLE IN HEALTH AND DISEASES¿ IN BANGALORE, INDIA ON JANUARY 26-29, 2020.  TO ATTEND AND PRESENT A TALK THE SATELLITE EMBO MEETING IN NEW DELHI, INDIA ON JANUARY 31-FEBRUARY 1, 2020.</t>
  </si>
  <si>
    <t>NATIONAL CENTER FOR BIOLOGICAL</t>
  </si>
  <si>
    <t>01/24/2020 -02/03/2020</t>
  </si>
  <si>
    <t>REGIONAL CENTRE FOR BIOTECHNOL</t>
  </si>
  <si>
    <t xml:space="preserve">MUKOYAMA, YOSUKE </t>
  </si>
  <si>
    <t>OCT 27-31, 2019; MONTEREY CA: DR. MUKOYAMA IS GOING TO ATTEND THE NORTH AMERICAN VASCULAR BIOLOGY ORGANIZATION (NAVBO). NOV 1, 2019: SAN FRANCISCO, CA:  DR. MUKOYAMA IS INVITED TO GIVE A TALK AT UNIVERSITY OF CA, SAN FRANCISCO, SCHOOL OF MEDICINE, DEPARTMENT OF PEDIATRICS.
CAR RENTAL REQUEST:  CAR RENTAL WILL BE SHARED WITH HIS TWO LAB MEMBERS THAT GO TO THE SAME MEETING, DRIVING FROM SAN FRANCISCO TO MONTEREY, HE WILL ALSO USING THE CAR FOR HIS COLLABORATION AT UCSF AS WELL. RENTAL CAR COST IS MORE ADVANTAGEOUS TO THE GOVERNMENT THAN THE COST OF TAXI PLEASE SEE ATTACHED JUSTIFICATION. TRAVELER WILL BE SHARING A ROOM WITH HIS COLLEAGUE. 3 MEALS INCLUDED IN HOTEL REGISTRATION DURING THE CONFERENCE AT NAVBO.</t>
  </si>
  <si>
    <t>10/27/2019 -11/02/2019</t>
  </si>
  <si>
    <t>11/29/2019-12/10/2019: JAPAN: DR. MUKOYAMA IS GOING TO ATTEND THE 42TH ANNUAL MEETING OF MOLECULAR BIOLOGY SOCIETY OF JAPAN.
12/2/2019: GIVING A SEMINAR AT KOBE KAKUIN UNIVERSITY
12/3-7/2019" ATTENDING THE MBSJ 2019
12/7/2019: COLLABORATION MEETING AT INSTITUTE FOR QUANTITATIVE BIOSCIENCES, THE UNIVERSITY OF TOKYO.
12/9/2019: COLLABORATION MEETING AT MEDICAL RESEARCH INSTITUTE, TOKYO MEDICAL AND DENTAL UNIVERSITY.</t>
  </si>
  <si>
    <t>KOBE GAKUIN UNIVERSITY</t>
  </si>
  <si>
    <t>11/29/2019 -12/10/2019</t>
  </si>
  <si>
    <t>MULJO, STEFAN A</t>
  </si>
  <si>
    <t>DR. STEFAN MULJO HAS BEEN INVITED TO PRESENT A SEMINAR AT THE 3RD INTERNATIONAL CONFERENCE ON ADVANCE GENETICS IN BALTIMORE, MD. NO GOVERNMENT FEDERAL FUNDS ARE USED TO COVER TRAVEL EXPENSES AND NOT HONORARIUM HAS BEEN OFFERED TO TRAVELER.</t>
  </si>
  <si>
    <t>MUNSTER, VINCENT J</t>
  </si>
  <si>
    <t>TRAVELER TO DEPART US 10-22 TO ARRIVE IN BERLIN 10-23 TO PRESENT AT THE ONE WORLD - ONE HEALTH IN PRACTICE MEETING TAKING PLACE ON 10-25.  TRAVELER HAS ADDITIONAL MEETINGS 10-24 AT THE ROBERT KOCH INSTITUTE AND 10-26 AT THE CHARITE UNIVERSITY HOSPITAL, BOTH IN BERLIN. SPONSOR OF ONE HEALTH MEETING TO PROVIDE IN-KIND FLIGHT AND LODGING WITH SOME MEALS. NO HONORARIUM WILL BE ACCEPTED AND NO FEDERAL FUNDS WILL BE USED FOR EXPENSES.  HTSOS COMPLETED 10-28-2016, FACT TRAINING COMPLETED 3-22-19. CERTIFICATES UPLOADED.  AWAITING APPROVED ODA MEMO AND HOTEL CONFIRMATION.  WILL UPLOAD AS SOON AS AVAILABLE.</t>
  </si>
  <si>
    <t>WILDLIFE CONSERVATION SOCIETY</t>
  </si>
  <si>
    <t>10/22/2019 -10/27/2019</t>
  </si>
  <si>
    <t xml:space="preserve">MURPHY, ELIZABETH </t>
  </si>
  <si>
    <t>DR. ELIZABETH MURPHY WILL TRAVEL TO SAN DIEGO, CALIFORNIA ON FEBRUARY 15, 2020 FOR THE BIOPHYSICAL SOCIETY 64TH ANNUAL MEETING. THE MEETING IS FROM FEBRUARY 15-19, 2020 AND SHE WILL SPEAK DURING THE SYMPOSIUM TITLED, MITOCHONDRIAL CALCIUM FLUXES. DR. MURPHY¿S ATTENDANCE AT THIS ANNUAL MEETING IS SPONSORED BY THE BIOPHYSICAL SOCIETY, SHE WILL RECEIVE COMPLIMENTARY REGISTRATION. 
FROM FEBRUARY 15 THROUGH FEBRUARY 18, THE TRAVELER IS REQUESTING LODGING THAT IS ABOVE PER DIEM. AN AEA MEMO IS INCLUDED IN THE TRAVEL DOCUMENTS.
ON FEBRUARY 19, 2020, DR. MURPHY WILL FLY FROM SAN DIEGO, CALIFORNIA TO SAN FRANCISCO, CALIFORNIA FOR THE 6TH UC DAVIS CARDIOVASCULAR SYMPOSIUM, INTEGRATIVE STUDY OF CARDIAC E-C COUPLING AND HEART DISEASES, WHICH TAKES PLACE FEBRUARY 20-21, 2020 . DR. MURPHY¿S ATTENDANCE AT THE CARDIOVASCULAR SYMPOSIUM IS SPONSORED. UC DAVIS WILL PROVIDE LODGING FOR TWO NIGHTS (FEBRUARY 19 AND FEBRUARY 20) AND THE FOLLOWING MEALS: FEBRUARY 19 ¿ DINNER; FEBRUARY 20 ¿ BREAKFAST, LUNCH, AND DINNER; AND FEBRUARY 21 ¿ BREAKFAST AND LUNCH. 
TRAVELER WILL STAY WITH A FRIEND ON FEBRUARY 21, 2020 AND FEBRUARY 22, 2020 (NON-DUTY DAY) AT 2554 BANKS DRIVE, WOODLAND, CA 95776.</t>
  </si>
  <si>
    <t>RESEARCH PHYSIOLOGIST</t>
  </si>
  <si>
    <t>THIS TRAVEL IS NOT A CONFERENCE BECAUSE IT IS A SCIENTIFIC MEETING LIKE GRAND ROUNDS WHERE DR. MURPHY WILL SPEAK ON THE ROLE OF MITOCHONDRIAL CALCIUM IN CELL DEATH. DR. ELIZABETH MURPHY WILL PRESENT A SEMINAR TITLED THE ROLE OF MITOCHONDRIAL CALCIUM IN CELL DEATH AT THE CARDIOVASCULAR (CV) CENTER OF EXCELLENCE AT THE LSU SCHOOL OF MEDICINE IN NEW ORLEANS, LOUISIANA ON WEDNESDAY, MARCH 4, 2020. THE TRAVEL IS SPONSORED, THE CARDIOVASCULAR CENTER OF EXCELLENCE WILL PROVIDE AIRFARE, LODGING, DINNER ON MARCH 3, 2020 AND LUNCH ON MARCH 4, 2020.</t>
  </si>
  <si>
    <t>LOUISIANA STATE UNIVERSITY HEA</t>
  </si>
  <si>
    <t>MURPHY, TERENCE D</t>
  </si>
  <si>
    <t>11/06/2019-11/08/2019: ATTENDING THE HUGO GENE NOMENCLATURE COMMITTEE (HGNC) SCIENTIFIC ADVISORY BOARD ANNUAL MEETING AS A MEMBER TO PROVIDE INPUT ON PROGRESS AND FUTURE GOALS AT THE EUROPEAN INSTITUTE OF BIOINFORMATICS,IN HINXTON, U.K.</t>
  </si>
  <si>
    <t>1/10/20 - 1/14/20 TRAVELER IS PARTICIPATING IN INTERNATIONAL PLANT AND ANIMAL GENOME MEETING IN SAN DIEGO CA TO ORGANIZE WORKSHOPS PRESENTING VARIOUS NCBI RESOURCES.</t>
  </si>
  <si>
    <t>PLANT GENOME</t>
  </si>
  <si>
    <t>01/10/2020 -01/14/2020</t>
  </si>
  <si>
    <t>MURRAY, ELISABETH A</t>
  </si>
  <si>
    <t>DR. MURRAY WAS INVITED TO BE A PRESENTER IN THE ORBITOFRONTAL CORTEX DECISION MAKING, AND ANTICIPATORY AUTONOMIC AROUSAL PANEL AT THE ACNP 58TH ANNUAL MEETING ON DEC 8TH -11TH 2019.</t>
  </si>
  <si>
    <t>THE EVENTS IN THIS TA WERE APPROVED AS AN EXEMPTION UNDER THE CATEGORY: TO ATTEND SCIENTIFIC MEETINGS BY THE NIMH EXECUTIVE OFFICER ON 1/6/2020.  DR. ELISABETH MURRAY WILL PARTICIPATE IN THE NATIONAL SCIENTIFIC ADVISORY BOARD (NSAB) FOR THE OREGON NATIONAL PRIMATE RESEARCH CENTER (ONPRC) ON FEB 10TH - 12TH 2020 IN PORTLAND, OR. ATTENDANCE AND PARTICIPATION IN SCIENTIFIC CONFERENCES, SYMPOSIUM, AND WORKSHOPS OFFER SCIENTIFIC PERSONNEL THE OPPORTUNITY TO DISCUSS AND EVALUATE THE MOST RECENT RESEARCH DATA AND ELUCIDATE EMERGING TRENDS IN THEIR RESPECTIVE DISCIPLINES.  THUS, THIS ACTIVITY SUPPORTS THE NIH MISSION TO ENGAGE IN RESEARCH THAT WILL ENHANCE HEALTH, LENGTHEN LIFE, AND REDUCE THE BURDENS OF ILLNESS AND DISABILITY.</t>
  </si>
  <si>
    <t>OREGON NATIONAL PRIMATE RESEAR</t>
  </si>
  <si>
    <t xml:space="preserve">MUSSEL, MATAN </t>
  </si>
  <si>
    <t>11/07/19-11/08/19; CLEVELAND, OH; TO ATTEND THE SEMINAR AT CASE UNIVERSITY TO DISCUSS HIS RESEARCH. OWT NOT USED FOR LODGING OR FLIGHT NON-FTE TRAVELER PAID FOR BOTH NO REIMBURSEMENT REQUESTED.</t>
  </si>
  <si>
    <t>11/07/2019 -11/08/2019</t>
  </si>
  <si>
    <t xml:space="preserve">NAGAO, KEISUKE </t>
  </si>
  <si>
    <t>DR. NAGAO HAS BEEN INVITED TO THE 83RD ANNUAL MEETING OF THE TOKYO AND EASTERN DIVISIONS OF JDA (JAPANESE DERMATOLOGICAL ASSOCIATION) ON 11/15/19 - 11/17/19, FOLLOWED BY HIS ATTENDANCE AT A COLLABORATIVE DRUG HYPERSENSITIVITY PROJECT MEETING AT KEIO UNIVERSITY/HOKKAIDO UNIVERSITY ON 11/19/19 - 11/20/19.  FINALLY HE WILL ATTEND THE DIVISION OF DERMATOLOGY AT NIIGATA UNIVERSITY SCHOOL OF MEDICAL AND DENTAL SCIENCES IN NIIGATA, JAPAN ON 11/22/19.</t>
  </si>
  <si>
    <t>JAPANESE DERMATOLOGICAL ASSOCI</t>
  </si>
  <si>
    <t>11/14/2019 -11/24/2019</t>
  </si>
  <si>
    <t>NIIGATA UNIVERSITY</t>
  </si>
  <si>
    <t>DR. NAGAO HAS BEEN INVITED TO SPEAK DURING THE "ALLERGY: PATHOGENESIS AND ITS CLINICAL APPLICATION" SESSION AT THE 48TH ANNUAL MEETING OF THE JAPANESE SOCIETY FOR IMMUNOLOGY (JSI) ON 12-11-19 - 12-13-19 IN HAMAMATSU, JAPAN.</t>
  </si>
  <si>
    <t>JAPANESE SOCIETY FOR IMMUNOLOG</t>
  </si>
  <si>
    <t>12/09/2019 -12/15/2019</t>
  </si>
  <si>
    <t>DR. NAGAO HAS BEEN INVITED TO SPEAK AT VIRGINIA COMMONWEALTH UNIVERSITY'S GRAND ROUNDS IN RICHMOND, VA ON 1/22/20.</t>
  </si>
  <si>
    <t>RICHMOND, VA, US</t>
  </si>
  <si>
    <t>VIRGINIA COMMONWEALTH UNIVERSI</t>
  </si>
  <si>
    <t>01/22/2020 -01/22/2020</t>
  </si>
  <si>
    <t>DR. NAGAO HAS BEEN INVITED TO SPEAK AT THE WASHINGTON UNIVERSITY IMMUNOLOGY PROGRAM SEMINAR SERIES IN ST. LOUIS, MO ON 1/26/20 - 1/28/20.</t>
  </si>
  <si>
    <t>NAQASH, ABDUL RAFEH</t>
  </si>
  <si>
    <t>DR. NAQASH IS INVITED TO THE SOCIETY FOR IMMUNOTHERAPY OF CANCER (SITC) WINTER SCHOOL BEING HELD IN HOUSTON, TX ON JANUARY 13-17, 2020.  IN-KIND:  AIRFARE, LODGING (NO BREAKFAST), REGISTRATION (INCLUDES MEALS) AND DINNER ON 1/13-1/17.    DR. NAQASH IS REQUESTING APPROVAL OF ACTUAL SUBSISTENCE FOR SPONSOR IN KIND LODGING VALUED AT $149 WHICH IS 119% OF THE GOVERNMENT ALLOWANCE OF $125.  THIS PERCENTAGE FALLS WITHIN THE 300 PERCENT THRESHOLD BY THE FTR.  THE SPONSOR HAS NOTED THAT ALL OTHER NON FEDERAL PARTICIPANTS WILL BE PROVIDED WITH THE SAME ACCOMMODATIONS.</t>
  </si>
  <si>
    <t xml:space="preserve">NARENDRA, DEREK </t>
  </si>
  <si>
    <t>TRAVELER IS INVITED TO PRESENT A TALK AT A MEDICAL SEMINAR AT THE NORTHWESTERN UNIVERSITY IN CHICAGO, IL ON OCTOBER 15, 2019. TITLE OF THE TALK IS  (MIS)COMMUNICATING MITOCHONDRIAL DISTRESS IN EARLY ONSET PARKINSON?¿¿S DISEASE AND ALS/FTD. TRAVELER WILL DEPART ON 10/14 FROM DCA AND ARRIVE THE SAME DAY TO CHICAGO. TRAVELER WILL DEPART FROM CHICAGO ON 10/15 AND ARRIVE THE SAME DAY TO DCA.  SPONSOR, NORTHWESTERN UNIVERSITY, IS PAYING IN-KIND FOR AIRFARE, LODGING AND GROUND TRANSPORTATION ON 10/15. TRAVELER WILL STAY AT THE OMNI CHICAGO HOTEL AT 307USD WHICH IS OVER THE PER DIEM RATE. TRAVELER IS REQUESTING APPROVAL OF ACTUAL SUBSISTENCE FOR SPONSOR IN-KIND LODGING VALUED AT 307USD  WHICH IS 138 PERCENT OF THE GOVERNMENT ALLOWANCE OF 223USD.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THE TRAVEL. TRAVEL IS APPROVED BY DR. BLACKSTONE AND STE APPROVE IN SPARC.</t>
  </si>
  <si>
    <t>TRAVELER IS INVITED TO PARTICIPATE AND GIVE A TALK AT THE UNIVERSITY OF PITTSBURGH AGING INSTITUTE?¿¿S RESEARCH SEMINAR SERIES ON OCTOBER 17, 2019 IN PITTSBURGH, PA. TALK OF THE TALK IS MITOCHONDRIAL CARDIOMYOPATHY PHENOCOPIED IN ALS/FTD/MYOPATHY MUTANT CHCHD10 AND CHCHD2/10 DKO MICE. TRAVELER WILL DEPART FROM DCA ON 10/17 AND ARRIVE THE SAME DAY TO PITTSBURGH. TRAVELER WILL DEPART FROM PITTSBURGH ON 10/18 AND ARRIVE TO DCA THE SAME DAY. SPONSOR, UNIVERSITY OF PITTSBURGH, WILL PAY IN-KIND FOR AIRFARE, LODGING, MIE AND GROUND TRANSPORTATION IN PITTSBURGH. TRAVELER WILL STAY AT THE HOTEL INDIGO AT 139USD PER NIGHT WHICH IS OVER THE PER DIEM RATE ALLOWED. TRAVELER IS REQUESTING APPROVAL OF ACTUAL SUBSISTENCE FOR SPONSOR IN-KIND LODGING VALUED AT 139USD  WHICH IS 111 PERCENT OF THE GOVERNMENT ALLOWANCE OF 125USD.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THE TRAVEL. TRAVEL IS APPROVED BY DR. BLACKSTONE AND STE APPROVED IN SPARC.</t>
  </si>
  <si>
    <t xml:space="preserve">NATANSON, CHARLES </t>
  </si>
  <si>
    <t>CHARLES NATANSON, WILL BE SPEAKING AT THE 2019 AMERICAN ASSOCIATION OF BLOOD BANKS ANNUAL MEETING.</t>
  </si>
  <si>
    <t>10/18/2019 -10/22/2019</t>
  </si>
  <si>
    <t xml:space="preserve">NATH, AVINDRA </t>
  </si>
  <si>
    <t>TRAVELER IS INVITED TO THE THIRD INTERNATIONAL WORKSHOP ON HUMAN ENDOGENOUS RETROVIRUSES AND DISEASES IN LYON, FRANCE FROM NOVEMBER 5, 2019 TO NOVEMBER 6, 2019. TRAVELER WILL MEET WITH THE ATTENDEES FROM THE WORKSHOP ON NOVEMBER 7THH TO PLAN ON REPURPOSING EXISTING HIV THERAPIES TO TREAT ENDOGENOUS RETROVIRAL DISEASES. IT?¿¿S VERY RARE ALL THE KEY ATTENDEES ARE IN ONE LOCATION AND VERY DIFFICULT TO PLAN FOR FUTURE MEETINGS DUE TO HEAVY WORK SCHEDULES. TRAVELER WILL DEPART FROM DC ON 11/3 AND ARRIVE TO LYON THE NEXT DAY (LAYOVER IN FRANKFURT). TRAVELER WILL DEPART FROM LYON ON 11/8 AND ARRIVE TO DC THE SAME DAY (LAYOVER IN PARIS). SPONSOR, GENEURO INNOVATION LYON FRANCE, WILL PAY IN-KIND FOR LODGING. TRAVELER WILL STAY AT THE CROWE PLAZA HOTEL  AT AN ESTIMATED COST OF 164.09USD PER NIGHT WHICH IS BELOW THE PER DIEM RATE ALLOWED OF 219USD FOR 11/4 ?¿¿ 11/6. TRAVELER WILL STAY WITH COLLEAGUES ON 11/7 WITH NO COST TO THE GOVERNMENT. ODA IS APPROVED AND ATTACHED. CONFIRMED WITH THE SPONSOR THAT NO HONORARIUM WILL BE GIVEN AND NO FEDERAL FUNDS WILL BE USED TO SUPPORT THIS TRAVEL. TRAVEL IS APPROVED BY DR. KOROSHETZ AND STE APPROVED IN SPARC.</t>
  </si>
  <si>
    <t>GENEURO INNOVATION LYON FRANCE</t>
  </si>
  <si>
    <t>11/03/2019 -11/08/2019</t>
  </si>
  <si>
    <t>DR. NATH HAS BEEN INVITED TO PRESENT AT THE AUSTRALASIAN NEUROSCIENCE SOCIETY (ANS) 39TH ANNUAL SCIENTIFIC MEETING IN ADELAIDE, AUSTRALIA FROM DECEMBER 2, 2019 TO DECEMBER 5, 2019. TITLE IS NEW INSIGHTS IN MOTOR NEURON DISEASE PATHOGENESIS , THERAPEUTICS AND BIOMARKERS. TRAVELER WILL THEN PRESENT AT THE 30TH INTERNATIONAL SYMPOSIUM ON AMYOTROPHIC LATERAL SCLEROSIS / MOTOR NEURON DISEASE IN PERTH, AUSTRALIA FROM DECEMBER 4, 2019 TO DECEMBER 6, 2019. TITLE IS INVESTIGATING THE ROLE OF ENDOGENOUS RETROVIRUSES IN ALS. TRAVELER WILL DEPART FROM BWI ON 11/30 AND ARRIVE IN TWO DAYS (12/2) TO ADELAIDE, AUSTRALIA (LAYOVER IN SAN FRANCISCO AND MELBOURNE). TRAVELER WILL DEPART ADELAIDE ON 12/3 AND ARRIVE THE SAME DAY TO PERTH. TRAVELER WILL DEPART FROM PERTH ON 12/5 AND ARRIVE THE NEXT DAY, 12/6 TO BWI (LAYOVER IN SYDNEY, LOS ANGELES AND CHICAGO). OXFORD UNIVERSITY, WILL PAY IN-KIND FOR AIRFARE, REGISTRATION FEE, AND LODGING DURING HIS STAY IN PERTH.  ANS (FLINDERS UNIVERSITY) WILL PROVIDE ONE NIGHT OF LODGING ON DECEMBER 2 AND THE FLIGHT FROM ADELAIDE TO PERTH ON DECEMBER 3. NO LODGING WILL BE REQUIRED ON 11/30, 12/1 AND 12/5 DUE TO BEING IN TRANSIT. IN ADELAIDE, THE TRAVELER WILL STAY AT THE INTERCONTINENTAL HOTEL AT 165USD. TRAVELER IS REQUESTING APPROVAL OF ACTUAL SUBSISTENCE FOR SPONSOR IN-KIND LODGING VALUED AT 165USD  WHICH IS 113 PERCENT  OF THE GOVERNMENT ALLOWANCE OF 146USD. THIS PERCENTAGE FALLS WITHIN THE 300 PERCENT THRESHOLD ALLOWED BY THE FTR. THE SPONSOR HAS NOTED THAT ALL OTHER NON-FEDERAL PARTICIPANTS WILL BE PROVIDED WITH THE SAME ACCOMMODATIONS.  THE TRAVELER WILL STAY AT THE PARMELIA HILTON HOTEL AT 175USD PER NIGHT WHICH IS BELOW THE PER DIEM RATE ALLOWED OF 200USD. ODAS ARE APPROVED AND ATTACHED. CONFIRMED WITH THE SPONSOR THAT NO HONORARIUM WILL BE GIVEN AND NO FEDERAL FUNDS WILL BE USED TO SUPPORT THIS TRAVEL.  DR. KOROSHETZ APPROVED THE TRAVEL AND IT'S NIH APPROVED IN SPARC.</t>
  </si>
  <si>
    <t>FLINDERS UNIVERSITY ADELAIDE A</t>
  </si>
  <si>
    <t>MULTIPLE FOREIGN CITY AND 2 SPONSOR TRAVEL. TRAVELER WILL ATTEND AND DELIVER A LECTURE ON IMMUNOLOGY AND INFECTIOUS DISEASES AT THE 2020 NEURO UPDATE CONFERENCE CONDUCTED BY MADRAS NEURO TRUST IN CHENNAI, INDIA FROM JANUARY 10, 2020 TO JANUARY 12, 2020. TRAVELER WILL DEPART FROM DC ON 1/8 AND ARRIVE THE NEXT DAY, 1/9 TO CHENNAI. SPONSOR, MADRAS NEURO TRUST, WILL PAY IN-KIND FOR AIRFARE (ROUNDTRIP FROM DC TO CHENNAI AND FROM BENGALURU (ALSO KNOWN AS BANGALORE) TO DC AND FLIGHT FROM CHENNAI TO BENGALURU) AND LODGING (WHICH INCLUDES BREAKFAST). TRAVELER WILL DEPART FROM CHENNAI ON 1/12 AND ARRIVE TO BENGLAURU THE SAME DAY. TRAVELER WILL MEET WITH THE ATTENDEES FROM THE CONFERENCE HE JUST ATTENDED FROM 1/12 TO 1/14 TO DISCUSS IMMUNOLOGY AND INFECTIOUS DISEASES. IT¿S VERY RATE ALL THE KEY ATTENDEES ARE IN ONE LOCATION AND IT¿S VERY DIFFICULT TO PLAN FOR FUTURE MEETINGS WITH ALL ATTENDEES DUE TO HEAVY WORK SCHEDULES. TRAVELER WILL STAY WITH COLLEAGUES AT NO COST TO THE GOVERNMENT.  ON 1/14, TRAVELER WILL DEPART BENGLAURU AND ARRIVE TO VELLORE. TRAVELER IS INVITED BY THE CHRISTIAN MEDICAL COLLEGE IN VELLORE, INDIA TO GIVE A LECTURE ON JANUARY 15, 2020 TO VISIT THE COLLEGE, MEET WITH THE NEUROLOGY DEPARTMENT¿S FACULTY AND STAFF. LECTURE ENTITLED, A CRITICAL LOOK AT EVIDENCE FOR ASSOCIATION OF MICROBIAL AGENTS AND ALZHEIMER¿S DISEASE. THE SPONSOR, CHRISTIAN MEDICAL COLLEGE, WILL PAY IN-KIND FOR ROUND-TRIP TRANSPORTATION TO AND FROM BENGLAURU, 1 NIGHT LODGING (1/14) WHICH INCLUDES BREAKFAST AND LUNCH ON 1/15. TRAVELER WILL DEPART VELLORE ON 1/15 AT NIGHT AND RETURN TO BENGLAURU AND WILL STAY WITH COLLEAGUES AT NO COST TO THE GOVERNMENT. ON 1/16, TRAVELER WILL DEPART FROM BENGLAURU AND ARRIVE TO DUBAI THE SAME DAY. TRAVELER IS INVITED TO GIVE A LECTURE AT THE M.S. RAMAIAH MEDICAL COLLETE AND TEACHING HOSPITAL CEM MEETING IN DUBAI, UAE. TITLE OF LECTURE IS GLOBAL THREAT OF ENCEPHALITIS FROM MOSQUITOS, BATS AND BRIDES. CONTINUED IN ATTACHMENT/COMMENTS.</t>
  </si>
  <si>
    <t>01/08/2020 -01/18/2020</t>
  </si>
  <si>
    <t>MADRAS NEURO TRUST</t>
  </si>
  <si>
    <t>TRAVELER HAS BEEN INVITED TO SPEAK AT THE NEUROIMMUNOLOGY SEMINAR AND MEET WITH FELLOWS, RESIDENTS, AND VIROLOGY GROUPS A THE UCSF CZ BIOHUB AND ALSO ATTEND A CASE CONFERENCE AT THE UNIVERSITY OF CALIFORNIA SAN FRANCISCO'S (UCSF) DEPARTMENT OF NEUROLOGY FROM JANUARY 27, 2020 TO JANUARY 31, 2020 IN SAN FRANCISCO, CA. TITLE OF TALK IS NEW INSIGHTS IN MOTOR NEURON DISEASE PATHOGENESIS, THERAPEUTICS AND BIOMARKERS. TRAVELER WILL DEPART FROM BWI ON 1/26 AND ARRIVE IN SFO ON THE SAME DAY (LAYOVER IN DETROIT). TRAVELER WILL DEPART FROM SFO ON 1/31 AND ARRIVE TO BWI THE FOLLOWING DAY, 2/1 (LAYOVER IN CINCINNATI).  SPONSOR, UNIVERSITY OF CALIFORNIA SAN FRANCISCO, WILL PAY IN-KIND FOR AIRFARE, LODGING AND GROUND TRANSPORTATION IN SF.  TRAVELER WILL STAY AT THE GRAND HYATT SAN FRANCISCO AT AN ESTIMATED COST OF 309USD PER NIGHT WHICH IS ABOVE THE PER DIEM RATE ALLOWED OF 302USD. TRAVELER IS REQUESTING APPROVAL OF ACTUAL SUBSISTENCE FOR SPONSOR IN-KIND LODGING VALUED AT 309USD WHICH IS 102 PERCENT OF THE GOVERNMENT ALLOWANCE OF 302USD.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APPROVED BY DR. KOROSHETZ AND STE APPROVED IN SPARC.</t>
  </si>
  <si>
    <t>UNIVERSITY OF CALIFORNIA SAN F</t>
  </si>
  <si>
    <t>01/26/2020 -02/01/2020</t>
  </si>
  <si>
    <t>TRAVELER HAS BEEN INVITED TO SPEAK AT THE YALE DEPARTMENT OF NEUROLOGY GRAND ROUND SERIES ON MARCH 6, 2020 IN NEW HAVEN, CT. TITLE OF TALK IS RETROVIRAL ELEMENTS IN HUMAN EVOLUTION AND NEURODEGENERATIVE DISEASES. HE WILL DEPART DULLES AIRPORT (IAD) ON 3/5 AND ARRIVE IN NEW YORK (LGA) ON THE SAME DAY. TRAVELER WILL DEPART LGA ON 3/6 AND ARRIVE BACK AT IAD THE SAME DAY. THE SPONSOR, YALE UNIVERSITY, WILL PAY IN-KIND FOR AIRFARE, LODGING AND GROUND TRANSPORTATION IN CT. TRAVELER WILL STAY AT THE BLAKE HOTEL AT 219USD PER NIGHT WHICH IS OVER THE ALLOWED AMOUNT OF 114USD. TRAVELER IS REQUESTING APPROVAL OF ACTUAL SUBSISTENCE FOR SPONSOR IN-KIND LODGING VALUED AT 219USD  WHICH IS 192 PERCENT OF THE GOVERNMENT ALLOWANCE OF 114USD.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DR. KOROSHETZ APPROVED THE TRAVEL AND ITS STE APPROVED IN SPARC.</t>
  </si>
  <si>
    <t>03/05/2020 -03/06/2020</t>
  </si>
  <si>
    <t>NAWROCKI, ERIC P</t>
  </si>
  <si>
    <t>11/12/2019-11/16/2019: INVITED TO ATTEND THE RNA CENTRAL MEETING AT THE EUROPEAN BIOINFORMATICS INSTITUTE, IN HINXTON, U.K.</t>
  </si>
  <si>
    <t>11/12/2019 -11/16/2019</t>
  </si>
  <si>
    <t xml:space="preserve">NAYAK, AMRITHA </t>
  </si>
  <si>
    <t>DR. AMRITHA NAYAK HAS BEEN INVITED TO CONDUCT THE DTI BOOTCAMP TRAINING AND COLLABORATE ON RESEARCH PROJECTS TO BE HELD IN BENGALURU, INDIA AND CHANDIGARH, INDIA, FEBRUARY 7-16, 2020.  
- SPONSOR WILL COVER AIRFARE, LODGING, ALL MEALS, REGISTRATION WAIVED, AND LOCAL GROUND TRANSPORTATION.
- NO ETHICS APPROVAL IS NEEDED FOR NON-FTES.  SUPERVISOR, DR. CARLO PIERPAOLI, HAS APPROVED TRIP ON 12/20/2019.
-HTSOS TRAINING TAKEN 4/12/19</t>
  </si>
  <si>
    <t>NATIONAL INSTITUTE OF MENTAL H</t>
  </si>
  <si>
    <t>02/05/2020 -02/17/2020</t>
  </si>
  <si>
    <t xml:space="preserve">NEGISHI, MASAHIKO </t>
  </si>
  <si>
    <t>DR. NEGISHI HAS BEEN INVITED TO TOYAMA PREFECTURAL UNIVERSITY FOR THEIR ON-GOING COLLABORATIVE PROJECTS THAT INVESTIGATE VARIOUS ASPECTS OF NUCLEAR RECEPTORS AND THEIR ACTIONS AND TO GIVE PRESENTATIONS ABOUT RECENT DEVELOPMENTS OF HIS RESEARCH AS WELL AS DISCUSS AND DIRECT RESEARCHES OF THEIR STUDENTS IN TOYAMA, JAPAN ON SEPTEMBER 23, 2019 TO OCTOBER 11, 2019.  TRAVELER WILL DEPART ON 9/19/19 TO ARRIVE IN JAPAN ON 9/20/19. HE WILL RETURN TO RDU ON OCTOBER 12, 2019. THE SPONSOR TOYAMA PREFECTURAL UNIVERSITY WILL PROVIDE IN KIND BUSINESS CLASS AIRFARE, LODGING, GROUND TRANSPORTATION FROM AIRPORT TO HOTEL AND RETURN AND SOME MEALS. NO REGISTRATION FEE ASSOCIATED WITH THIS TRAVEL. DR. NIEGISHI IS REQUESTING APPROVAL OF ACTUAL SUBSISTENCE FOR A SPONSORED IN KIND LODGING VALUED AT 166.00, WHICH IS 119.43 PERCENT OF THE GOVERNMENT ALLOWANCE OF 139.00.  THIS PERCENTAGE FALLS WITHIN THE 300 PERCENT THRESHOLD ALLOWED BY THE FTR.  THE SPONSOR HAS NOTED THAT ALL OTHER NON-FEDERAL PARTICIPANTS WILL BE PROVIDED WITH THE SAME ACCOMMODATIONS. EFFICIENT SPENDING APPROVED ON APRIL 18, 2019 AND ETHICS APPROVAL OBTAINED ON APRIL 12, 2019.  HTSOS COMPLETED ON JULY 11, 2019.  ALL DOCUMENTS ARE INCLUDED IN THE SCANNED PORTION OF THIS AUTHORIZATION. VISA REQUIRED, TRAVELER WILL USE HIS PERSONAL PASSPORT.  GFE IT TICKET COMPLETED ON 8/29/2019.  APPENDIX 8 APPROVED 9/12/2019 FOR BUSINESS CLASS TICKET.  STO WAVIER FOR LEAVE AND 13 DAY TRAVEL HAS BEEN APPROVED 9/17/2019.  CROSSOVER TRAVEL PART 2 REFERENCE TANUM0LKNH (PART 1).  DUE TO INCLEMENT WEATHER (TYPHOON) IN JAPAN, TRAVELER WAS DELAYED IN RETURNING TO THE STATES. SPONSOR PROVIDED IN KIND OCT 12-15 AND OCT 19 OF LODGING AND MEALS.  OCT 17-18, THE TRAVELER STAYED WITH FAMILY.</t>
  </si>
  <si>
    <t>TOYAMA, , JPN</t>
  </si>
  <si>
    <t>TOYAMA PREFECTURAL UNIVERSITY</t>
  </si>
  <si>
    <t>10/01/2019 -10/20/2019</t>
  </si>
  <si>
    <t>DR. MASAHIKO NEGISHI HAS BEEN INVITED TO SPEAK AT THE 4TH LING NAN INTERNATIONAL DMPK FORUM IN GUANGZHOU, CHINA ON NOVEMBER 22-25, 2019. TRAVELER WILL DEPART ON 11/20 TO ARRIVE ON 11/21 AND WILL TAKE THE AIRPORT EXPRESS AND TRAIN FROM HONG KONG TO GUANGZHOU, ARRIVING AT 6 PM. THE SPONSOR, SUN YAO-SEN UNIVERSITY, WILL COVER IN KIND ROUND TRIP AIRFARE AND LODGING FROM NOVEMBER 22-26, 2019. LODGING BOOKED THROUGH A BLOCK OF ROOMS RESERVED AT THE GUANGZHOU OCEAN HOTEL, GUANGZHOU, CHINA ON NOVEMBER 21-26. TRAVELER HAS ALSO BEEN INVITED TO SPEAK AT THE UNIVERSITY OF MACAU, IN MACAU S.A.R CHINA ON NOVEMBER 26-28, 2019. TRAVELER WILL TAKE A TRAIN FROM GUANGZHOU TO MACAU ON NOVEMBER 26. THE SPONSOR, UNIVERSITY OF MACAU, WILL COVER IN KIND LODGING FROM NOVEMBER 26-28, 2019 AT THE POSTGRADUATE HOUSE IN MACAU, CHINA. TRAVELER WILL TAKE A TRAIN TO HONG KONG ON NOVEMBER 28 TO LODGE NEAR THE AIRPORT BEFORE HIS DEPARTURE FLIGHT BACK TO THE US ON NOVEMBER 29. LODGING ON NOV 28TH BOOKED OUTSIDE OF OMEGA, BUT TRAVELER HAS BEEN COUNSELED TO BOOK ALL RESERVATIONS THROUGH OMEGA IN THE FUTURE. LODGING IS WITHIN PER DIEM. ATTACHMENT G APPROVAL OBTAINED ON 8/7/19 AND 9/12/19. TRAVELER WILL USE HIS PERSONAL PASSPORT. A VISA IS NOT REQUIRED FOR CHINA. HTSOS COMPLETED ON 7/11/18. GFE ENTERED ON 11/18/2019. ALL DOCUMENTS UPLOADED IN THE SCANNED PORTION OF THIS AUTHORIZATION. ETHICS APPROVAL OBTAINED ON 8/7/19. APPENDIX 8 APPROVED ON 11/19/2019 FOR BUSINESS CLASS FLIGHTS FROM NY TO HONG KONG AND BACK TO NY.</t>
  </si>
  <si>
    <t>11/20/2019 -11/29/2019</t>
  </si>
  <si>
    <t>UNIVERSITY OF MACAU</t>
  </si>
  <si>
    <t>NELSON, MARTHA I</t>
  </si>
  <si>
    <t>TO ATTEND THE UNIVERSITY OF OKLAHOMA PRESIDENTIAL DREAM COURSE: EVOLUTION AND SOCIETY, TO GIVE A LECTURE NOVEMBER 19-20, 2019 IN NORMAN, OKLAHOMA.</t>
  </si>
  <si>
    <t>NORMAN, OK, US</t>
  </si>
  <si>
    <t>UNIVERSITY OF OKLAHOMA NORMAN</t>
  </si>
  <si>
    <t>11/19/2019 -11/20/2019</t>
  </si>
  <si>
    <t>NEUMAN, KEIR C</t>
  </si>
  <si>
    <t>TRAVELER ATTENDING THE ANNUAL BIOPHYSICAL APPROACHES TO DISEASE WORKSHOP ON JANUARY 24-26, 2020 IN HINTON, AB, CANADA. TITLE: ¿MECHANISMS OF ILLEGITIMATE RECOMBINATION SUPPRESSION BY RECQ HELICASES¿. REGISTRATION, LODGING, AND SOME MEALS WILL BE SPONSORED. LUNCH AND DINNER WILL BE PROVIDED ON JANUARY 24, ALL MEALS WILL BE PROVIDED ON JANUARY 25, AND BREAKFAST WILL BE PROVIDED ON JANUARY 26. TRAVELER WILL BE STAYING WITH THE HOST, MICHAEL WOODSIDE, IN EDMONTON ON JANUARY 23 AND 26. HE WILL BE TRAVELING WITH THE HOST TO/FROM THE WORKSHOP LOCATION. CAS HAS BEEN SUBMITTED. HTSOS CERTIFICATE HAS BEEN UPLOADED. TRAVELER WILL USE HIS OFFICIAL PASSPORT. A VISA IS NOT REQUIRED. TRAVELER HAS NOT AND WILL NOT HAVE SPENT MORE THAN 45 DAYS IN DESIGNATED HTSOS/FACT-MANDATORY COUNTRIES WITHIN THE CALENDAR YEAR. ***NO WEBSITE OR AGENDA ARE AVAILABLE. SPONSOR IS NOT ABLE TO PROVIDE HOTEL RESERVATION UNTIL JANUARY.</t>
  </si>
  <si>
    <t>UNIVERSITY OF ALBERTA AT EDMON</t>
  </si>
  <si>
    <t>01/23/2020 -01/27/2020</t>
  </si>
  <si>
    <t>NEUMANN, SUSANNE E</t>
  </si>
  <si>
    <t>TRAVELER IS INVITED TO GIVE A TALK AT THE EUGOGO 20TH ANNIVERSARY MEETING NOVEMBER 7-9, 2019 IN PISA, ITALY. TRAVELER WILL GIVE A TALK ON "BETA-ARRESTIN AND LOW MOLECULAR WEIGHT TSH RECEPTOR ANTAGONISTS." AIRFARE, 4 NIGHTS LODGING, AND FULL COMPLIMENTARY REGISTRATION FEE OF 450 EUROS (INCLUDES LUNCHES AND CONGRESS DINNER ON 11/8/2019) SPONSORED IN-KIND.</t>
  </si>
  <si>
    <t>NICASTRO, HOLLY L</t>
  </si>
  <si>
    <t>TRAVELER WILL TRAVEL TO AMERICAN HEART ASSOCIATION, NOV. 17-18, 2019 FOR A PRESENTATION ON EVIDENCE FOR CVD PREVENTION IN ADOLESCENTS AND YOUNG ADULTS IN PHILADELPHIA, PA. REGISTRATION FEE COMPLIMENTARY BY HOST (AMERICAN HEART ASSOCIATION) TO ATTEND SESSION ONLY (NOT SPONSORED TRAVEL).</t>
  </si>
  <si>
    <t>11/17/2019 -11/18/2019</t>
  </si>
  <si>
    <t>NIEMAN, LYNNETTE K</t>
  </si>
  <si>
    <t>TRAVELER IS INVITED TO SPEAK AT THE CUSHING?¿¿S SUPPORT AND RESEARCH FOUNDATION (CSRF) 2019 PATIENT CONFERENCE IN ATLANTA, GA ON OCTOBER 4 THROUGH 6, 2019. THE SPONSOR HAS OFFERED IN-KIND R/T ECONOMY AIRFARE WITH A VALUE OF $222.60, ONE NIGHT OF LODGING AT $160 P/N (APPROXIMATELY 102% ABOVE THE GOVERNMENT ALLOWED RATE, NO AEA IS REQUIRED) AT THE EMORY CONFERENCE CENTER HOTEL. BREAKFAST IS INCLUDED IN LODGING. REGISTRATION IS REQUIRED, BUT NO REGISTRATION FEE IS APPLICABLE. HOWEVER, LUNCH, AND DINNER ARE PROVIDED AS PART OF THE CONFERENCE (OCTOBER 4 AND 5) BUT DUE TO TRAVEL DATES AND TIMES, TRAVELER WILL NOT BENEFIT FROM ALL MEALS. ALL SERVICES PROVIDED BY THE SPONSOR ARE COMPARABLE IN VALUE TO THAT OFFERED OR PROVIDED TO OTHER INVITED PARTICIPANTS. NO US FEDERAL FUNDS ARE BEING USED TO FUND THIS TRIP AND WILL BE COVERED BY THE CUSHING SUPPORT AND RESEARCH FOUNDATION.</t>
  </si>
  <si>
    <t>CUSHINGS SUPPORT AND RESEARCH</t>
  </si>
  <si>
    <t>TRAVELER IS INVITED TO SPEAK AT THE ARGENTINE SOCIETY OF ENDOCRINOLOGY (SAEM) IN BUENOS AIRES, ARGENTINA ON OCTOBER 22 THROUGH 24, 2019. THE SPONSOR HAS OFFERED IN-KIND R/T ECONOMY AIRFARE FROM IAD TO ARGENTINA AT USD VALUE OF $1,373. LODGING WILL BE PROVIDED IN-KIND AT THE HOTEL MADERO (OCTOBER 21 TO 25) AT AN ESTIMATED VALUE OF $155+ TAX IN USD P/N (BELOW THE GOVERNMENT ALLOWED RATE). LODGING INCLUDES BREAKFAST. LUNCH AND DINNERS ARE INCLUDED IN CONFERENCE. ROUND-TRIP GROUND TRANSPORTATION FROM AIRPORT TO HOTEL WILL BE PROVIDED IN-KIND. REGISTRATION FEE OF $536 IS WAIVED. ALL SERVICES PROVIDED BY THE SPONSOR ARE COMPARABLE IN VALUE TO THAT OFFERED OR PROVIDED TO OTHER INVITED PARTICIPANTS. NO US FEDERAL FUNDS ARE BEING USED TO FUND THIS TRIP AND WILL BE COVERED BY THE ARGENTINE SOCIETY OF ENDOCRINOLOGY (SAEM). TRAVELER PLANS TO END TRIP IN UPON ARRIVING TO THE US. IN NJ (NONDUTY DAYS) AND RETURN HOME AT OWN EXPENSE FROM NJ TO MD.</t>
  </si>
  <si>
    <t>SOCIEDAD ARGENTINA DE ENDOCRIN</t>
  </si>
  <si>
    <t>10/20/2019 -10/26/2019</t>
  </si>
  <si>
    <t>TRAVELER HAS BEEN INVITED TO SPEAK AT THE 2019 ASSOCIATION OF SOUTH EAST ASIAN NATIONS ASEAN FEDERATION OF ENDOCRINE SOCIETIES IN MANILA, PHILIPPINES ON NOVEMBER 21 THROUGH 23, 2019. ROUND-TRIP AIRFARE, LODGING, AND ROUND-TRIP GROUND TRANSPORTATION FROM AIRPORT TO HOTEL HAVE BEEN OFFERED SPONSORED IN-KIND. ROUND TRIP ECONOMY AIRFARE FROM IAD TO MNL IS VALUED AT $2222 USD. LODGING WILL BE PROVIDED IN-KIND AT THE SOFITEL HOTEL (NOVEMBER 19 TO 24) AT AN ESTIMATED VALUE OF $201.10 USD PER NIGHT, FOR A TOTAL OF 5 NIGHTS (WITHIN THE GOVERNMENT ALLOWED RATE). LODGING INCLUDES BREAKFAST. ROUND-TRIP GROUND TRANSPORTATION FROM AIRPORT TO HOTEL WILL BE PROVIDED IN-KIND AT AN ESTIMATED VALUE OF $25 EACH WAY. REGISTRATION FEE OF $850 HAS BEEN WAIVED. ADMISSION TO INDUSTRY LUNCH AND DINNER SYMPOSIUMS AT CONFERENCE (LIMITED SLOTS ONLY), TRAVELER WILL CONFIRM IF SHE BENEFITED AT VOUCHER TIME. ALL SERVICES PROVIDED BY THE SPONSOR ARE COMPARABLE IN VALUE TO THAT OFFERED OR PROVIDED TO OTHER INVITED PARTICIPANTS. NO US FEDERAL FUNDS ARE BEING USED TO FUND THIS TRIP AND WILL BE COVERED BY THE PHILIPPINE SOCIETY OF ENDOCRINOLOGY, DIABETES, AND METABOLISM (PSEDM).</t>
  </si>
  <si>
    <t>MANILA, , PHL</t>
  </si>
  <si>
    <t>PHILIPPINE ENDOCRINOLOGY SOCIE</t>
  </si>
  <si>
    <t>TRAVELER HAS BEEN INVITED TO SPEAK AT THE MEDICAL GRAND ROUNDS SEMINAR AT NORTHWESTERN UNIVERSITY IN CHICAGO, IL ON JANUARY 6 THROUGH 7, 2020. THE SPONSOR HAS OFFERED IN-KIND R/T ECONOMY AIRFARE WITH A VALUE OF APPROXIMATELY $310.83, ONE NIGHT OF LODGING AT THE WARWICK ALLERTON HOTEL AT $107 P/N (BELOW THE GOVERNMENT ALLOWED RATE), DINNER ON JANUARY 6, BREAKFAST AND LUNCH ON JANUARY 7. NO REGISTRATION FEE REQUIRED. ALL SERVICES PROVIDED BY THE SPONSOR ARE COMPARABLE IN VALUE TO THAT OFFERED OR PROVIDED TO OTHER INVITED PARTICIPANTS.</t>
  </si>
  <si>
    <t>01/06/2020 -01/07/2020</t>
  </si>
  <si>
    <t>TRAVELER HAS BEEN INVITED TO SPEAK AT ENDODIABETES 2020 ON MARCH 11--13, 2020 IN UPPSALA, SWEDEN. THE SPONSOR HAS OFFERED IN-KIND ROUND TRIP ECONOMY AIRFARE FROM IAD TO ARN AT $2414.25 USD. LODGING IS SPONSORED IN-KIND AT SCANDIC UPLANDIA AT AN ESTIMATED VALUE OF $206.34 USD (INCLUDING TAX) PER NIGHT (AT THE GOVERNMENT ALLOWED RATE). DR. NIEMAN IS REQUESTING APPROVAL OF ACTUAL SUBSISTENCE FOR SPONSORED IN KIND LODGING VALUED AT $206.34/NIGHT WHICH IS 105% OVER THE GOVERNMENT ALLOWANCE OF $196. THIS PERCENTAGE FALLS WITHIN THE 300% THRESHOLD ALLOWED BY THE FTR. LODGING INCLUDES BREAKFAST. DINNER WILL BE PROVIDED ON MARCH 12. REGISTRATION FEE OF $315 IS WAIVED. ALL SERVICES PROVIDED BY THE SPONSOR ARE COMPARABLE IN VALUE TO THAT OFFERED OR PROVIDED TO OTHER INVITED PARTICIPANTS. NO US FEDERAL FUNDS ARE BEING USED TO FUND THIS TRIP AND WILL BE COVERED BY THE SWEDISH ENDOCRINE SOCIETY. TRAVELER PLANS TO END TRIP UPON ARRIVING TO THE US IN NJ (NONDUTY DAYS) AND RETURN HOME AT OWN EXPENSE FROM NJ TO MD.</t>
  </si>
  <si>
    <t>[OTHER], , SWE</t>
  </si>
  <si>
    <t>SWEDISH ENDOCRINE SOCIETY</t>
  </si>
  <si>
    <t>03/09/2020 -03/14/2020</t>
  </si>
  <si>
    <t xml:space="preserve">NISHIMURA, YOSHIAKI </t>
  </si>
  <si>
    <t>THIS IS A FOREIGN SPONSORED, MULTI-LEG TRIP.  TRAVELER WILL BE ATTENDING TWO MEETINGS, WHICH ARE BACK-TO-BACK.  NTPS APPROVAL IS PENDING.  SUPERVISOR APPROVAL IS UPLOADED.  ODA MEMO APPROVAL UPLOADED.  NO AIRPORT COST COMPARISON IS REQUIRED (SPONSORED TRAVEL).  GFE IS UPLOADED.  CERTIFICATE OF COMPLETION FOR HIGH THREAT SECURITY OVERSEAS SEMINAR TRAINING IS UPLOADED.  TRAVELER HAS BEEN INVITED TO SPEAK AT THE 20TH KUMAMOTO AIDS SEMINAR (11-26-2019), AND WILL ALSO ATTEND THE 33RD ANNUAL MEETING OF THE JAPANESE SOCIETY FOR AIDS RESEARCH (11/27-29/2019).  THESE ARE BACK-TO-BACK EVENTS TAKING PLACE AT THE SAME LOCATION IN KUMAMOTO, JAPAN.  THE SPONSORED EVENT IS THE SEMINAR.  SPONSOR AGREES TO PROVIDE IN-KIND ECONOMY AIRFARE, THREE NIGHTS LODGING (11/26, 27, 28), AND LUNCH AND DINNER ON NOVEMBER 26.   REGISTRATION IS NOT REQUIRED FOR ANY PARTICIPANT ATTENDING THE SEMINAR. TRAVELER WILL PAY FOR THE REGISTRATION TO THE ANNUAL MEETING AND BE REIMBURSED UPON VOUCHERING.   TITLE OF THE TALK TO BE DELIVERED AT THE 20TH KUMAMOTO AIDS SEMINAR IS PRE-EXPOSURE PROPHYLAXIS (PREP) TO PREVENT SHIV INFECTION IN MACAQUES.   AT THE 33RD ANNUAL MEETING OF THE JAPANESE SOCIETY FOR AIDS RESEARCH, THE TRAVELER WILL DELIVER A TALK ENTITLED, BNAB IMMUNOTHERAPY DURING THE ACUTE INFECTION CAN INDUCE LONG-LASTING CELLULAR IMMUNITY TO SHIV.  TRAVELER WILL USE TAXI ROUND TRIP FROM RESIDENCE TO THE AIRPORT.  WHILE IN JAPAN, TRAVELER WILL USE PUBLIC TRANSPORTATION WHEN NEEDED - $200 HAS BEEN ADDED TO THE TA TO COVER THAT EXPENSE.  AN ADDITIONAL $300 WILL BE ADDED FOR UNEXPECTED, COVERED MISCELLANEOUS EXPENSES.  NOTE: IN COMPLIANCE WITH FEDERAL REGULATIONS, NO HONORARIUM WILL BE PROVIDED, NO FEDERAL FUNDS ARE BEING USED FOR THE PAYMENT OF TRAVEL EXPENSES.  TRAVEL EXPENSES ARE DERIVED FROM THE JOINT RESEARCH CENTER FOR HUMAN RETROVIRUS INFECTION, KUMAMOTO UNIVERSITY.  ACCOMMODATIONS (TRANSPORTATION, LODGING) PROVIDED ARE COMPARABLE IN VALUE TO THAT OFFERED OR PROVIDED TO OTHER INVITED PARTICIPANTS.</t>
  </si>
  <si>
    <t>KUMAMOTO, , JPN</t>
  </si>
  <si>
    <t>KUMAMOTO UNIVERSITY</t>
  </si>
  <si>
    <t>11/24/2019 -11/29/2019</t>
  </si>
  <si>
    <t>NITA-LAZAR, ALEKSANDRA U</t>
  </si>
  <si>
    <t>DR. ALEKSANDRA NITA-LAZAR HAS BEEN INVITED TO ATTEND THE 11TH ANNUAL MEETING ON PROTEOMICS FOR SYSTEM INTEGRATED BIO-OMICS, ONE HEALTH AND FOOD SAFETY AT NDRI, HARYANA, INDIA AS A DISTINGUISHED SPEAKER IN THIS CONFERENCE AND SHARE HER KNOWLEDGE AND VALUABLE EXPERIENCE. TALK TITLE: ADP-RIBOSYLATION REGULATES THE INNATE IMMUNE SIGNALING IN MACROPHAGES. THE SPONSOR WILL COVER LODGING, AND SOME MEALS. THE ATTACHED ITINERARY FOR THE FLIGHT TO THE INVITED CONFERENCE IN INDIA. ALEKSANDRA MUST REQUEST APPROVAL FOR THE NON-CONTRACT CARRIER BECAUSE THE CONTRACT CARRIER, AMERICAN, DOES NOT HAVE A REASONABLE CONNECTION. SHE WOULD HAVE TO TRAVEL TWO DAYS EARLIER, EITHER THROUGH HONG KONG OR LONDON WITH A LONG LAYOVER, AND SIMILARLY, THE TRAVEL BACK WOULD ALSO TAKE TWO DAYS, THEREFORE, SHE HAS BOOKED THE FLIGHT WITH UNITED AIRLINES. NO U.S. FEDERAL FUNDS WILL BE USED BY THE SPONSOR TO PROVIDE FOR OR REIMBURSE TRAVEL EXPENSES AND NO HONORARIUM MAY BE ACCEPTED BY THE EMPLOYEE. THE TRAVELER WILL BE REIMBURSED FOR REMAINING RELEVANT COSTS BY THE NIH.</t>
  </si>
  <si>
    <t>PROTEOMICS SOCIETY INDIA</t>
  </si>
  <si>
    <t>11/30/2019 -12/05/2019</t>
  </si>
  <si>
    <t>NOGUCHI, AUDREY C</t>
  </si>
  <si>
    <t>AUDREY NOGUCHI HAS BEEN INVITED TO BE A FACULTY MEMBER TO TEACH THE MICROSURGERY SKILLS TRAINING USING SURGICAL LOUPES WORKSHOPS AT THE 70TH AALAS NATIONAL MEETING AT THE COLORADO CONVENTION CENTER IN DENVER, CO DURING OCTOBER 13-17, 2019. CAS APPROVED. SPONSOR IS COVERING AIRFARE, LODGING FOR 2 NIGHTS, AND HAS WAIVED REGISTRATION FEE. NHLBI'S ANIMAL SURGERY CORE IS COVERING FINAL NIGHT OF LODGING AND TAX (SEE APPROVED AEA MEMO.)</t>
  </si>
  <si>
    <t>NOTARANGELO, LUIGI D</t>
  </si>
  <si>
    <t>DR. NOTARANGELO HAS BEEN INVITED TO GIVE A TALK ON OCT. 10, 2019 ENTITLED, "A JOURNEY INTO THE THYMUS IN HEALTH AND DISEASE," AT THE BIENNIAL MEETING OF THE LATIN AMERICAN SOCIETY FOR IMMUNODEFICIENCIES (LASID) 2019, THAT WILL BE HELD IN CANCUN, MEXICO FROM OCTOBER 9-12, 2019.  LASID IS PROVIDING IN-KIND: ONE-WAY FLIGHT (WAS TO CANCUN), LODGING ON 10/9, ROUNDTRIP CAR FROM AIRPORT TO HOTEL, BREAKFAST AND LUNCH ON 10/10, AND REGISTRATION.   TRAVEL EXPENSES ARE DERIVED FROM FUNDS GENERATED BY LASID.  PLEASE SEE ATTACHED WORD DOCUMENT FOR COMPLETE DOCUMENT DETAILS.</t>
  </si>
  <si>
    <t>EUROPEAN ACADEMY OF ALLERGY AN</t>
  </si>
  <si>
    <t>10/09/2019 -10/18/2019</t>
  </si>
  <si>
    <t>EUROPEAN SOCIETY FOR BLOOD AND</t>
  </si>
  <si>
    <t>UNIVERSITY OF BRESCIA</t>
  </si>
  <si>
    <t>DR. LUIGI NOTARANGELO HAS BEEN INVITED TO SERVE AS A FACULTY MEMBER FOR THE CLINICAL IMMUNOLOGY SOCIETY (CIS) 2019 SCHOOL IN PRIMARY IMMUNODEFICIENCY DISEASES TO BE HELD IN FORT LAUDERDALE, FLORIDA FROM OCTOBER 24-27, 2019 AT THE SONESTA FT.LAUDERDALE BEACH. IN COMPLIANCE WITH FEDERAL REGULATION, NO HONORARIUM WILL BE PROVIDED, AND NO FEDERAL FUNDS ARE BEING USED FOR THE PAYMENT OF TRAVEL EXPENSES. SPONSOR WILL PROVIDE THE FOLLOWING IN-KIND: ROUNDTRIP ECONOMY AIRFARE, LODGING FOR 3 NIGHTS AT THE SONESTA FT. LAUDERDALE BEACH, AND TRANSPORTATION TO AND FROM AIRPORT. THE FOLLOWING MEALS ARE PROVIDED BY MEETING: B, L, &amp; D ON 10/25 AND 10/26, B &amp; L ON 10/27.  PENDING ITEMS: NTPS APPROVAL, ODA APPROVAL AND HOTEL CONFIRMATION FROM SPONSOR AS OF 8/29/19</t>
  </si>
  <si>
    <t>DR. NOTARANGELO HAS BEEN INVITED TO GIVE A TALK ENTITLED, "RAG DEFICIENCY: WHEN IMMUNODEFICIENCY MEETS IMMUNE DYSREGULATION," AS PART OF UCLA'S CLINICAL AND TRANSLATIONAL SCIENCE INSTITUTE DISTINGUISHED SPEAKER SERIES, AND MEET WITH VARIOUS FACULTY MEMBERS THROUGHOUT THE DAY ON NOVEMBER 13, 2019 IN LOS ANGELES, CA. UCLA WILL PROVIDE THE FOLLOWING IN-KIND: 2 NIGHTS OF LODGING; GROUND TRANSPORTATION TO AND FROM LAX; MEALS -  B, L, AND D ON NOV. 13.  ON NOV. 14, HE WILL LEAVE FROM LOS ANGELES TO NEWPORT BEACH, CA WHERE HE HAS BEEN INVITED TO SPEAK AT THE 15TH ANNUAL SYMPOSIUM ON PRIMARY IMMUNODEFICIENCY TO BE HELD AT FASHION ISLAND HOTEL, NEWPORT BEACH, CALIFORNIA ON NOVEMBER 15-16, 2019. THIS SYMPOSIUM IS SUPPORTED BY THE FOUNDATION FOR PRIMARY IMMUNODEFICIENCY DISEASES (FPID), A NOT FOR PROFIT AND CHARITABLE ORGANIZATION. FPID WILL PROVIDE THE FOLLOWING IN-KIND: ROUND-TRIP AIRFARE; 3 NIGHTS OF LODGING; BREAKFAST, LUNCH AND DINNER AT PER DIEM ON 11/15 AND 11/16; REGISTRATION FEE IN THE AMOUNT OF $200 WAIVED AND GROUND TRANSPORTATION TO AND FROM THE AIRPORT AND HOTEL. IN COMPLIANCE WITH FEDERAL REGULATION, NO HONORARIUM WILL BE PROVIDED, AND NO FEDERAL FUNDS ARE BEING USED FOR THE PAYMENT OF TRAVEL EXPENSES. ALL EXPENSES PAID BY UCLA ARE DERIVED FROM NON-GRANT UNRESTRICTED INSTITUTIONAL FUNDING.  ALL EXPENSES PAID BY FPID ARE DERIVED FROM ITS ANNUAL GALA FUNDRAISER EVENT CONTRIBUTED BY PRIVATE DONORS AND FRIENDS. THE ACCOMMODATIONS (E.G. TRANSPORTATION, LODGING), AND MEALS PROVIDED ARE COMPARABLE IN VALUE TO THAT OFFERED OR PROVIDED TO OTHER INVITED PARTICIPANTS. ALL COSTS THAT ARE NOT PROVIDED IN-KIND WILL COME OUT FROM IDGS CAN 8024889.  BOTH TRAVELS HAVE BEEN APPROVED IN NTPS.  ODA APPROVAL FOR FPID GRANTED ON AUG. 23, 2019.  PENDING ITEMS: HOTEL CONFIRMATION FROM FPID, AND ODA APPROVAL FOR UCLA (LOI RECEIVED ON 9/20/19).</t>
  </si>
  <si>
    <t>DR. NOTARANGELO HAS BEEN INVITED TO GIVE A TALK AT THE 2019 ISRAELI ASSOCIATION OF ALLERGY AND CLINICAL IMMUNOLOGY ANNUAL MEETING, WHICH WILL BE HELD IN KFAR BLUM, ISRAEL FROM NOV. 20-23, 2019.  SPONSOR HAS AGREED TO PROVIDE IN-KIND: ROUND-TRIP ECONOMY AIRFARE, 2 NIGHTS OF LODGING, REGISTRATION TO MEETING,  IN COMPLIANCE WITH FEDERAL REGULATION, NO HONORARIUM WILL BE PROVIDED, AND NO FEDERAL FUNDS ARE BEING USED FOR THE PAYMENT OF TRAVEL EXPENSES.  TRAVEL HAS BEEN APPROVED IN NTPS.  ODA APPROVAL GRANTED ON 10/10/19.  TRAVELER COMPLETED HTSOS COURSE ON 1/3/17.  TRAVELER WILL BE USING OFFICIAL PASSPORT AND VISA APPLICATION WAS SUBMITTED TO FOGARTY PASSPORT OFFICE.</t>
  </si>
  <si>
    <t>ISRAEL ASSOCIATION OF ALLERGY</t>
  </si>
  <si>
    <t>DR. NOTARANGELO HAS BEEN INVITED TO SPEAK IN THE SESSION ENTITLED, "PRIMARY IMMUNODEFIENCIES FOR THE HEMATOLOGIST: FINDING THE NEEDLE IN THE HAYSTACK," AT THE 61ST AMERICAN SOCIETY OF HEMATOLOGY (ASH) ANNUAL MEETING AND EXPOSITION TO BE HELD IN ORLANDO, FL FROM DEC. 7-10, 2019.  ASH WILL BE PROVIDING IN-KIND: ROUND-TRIP ECONOMY AIRFARE, 2 NIGHTS OF LODGING, NON-MEMBER REGISTRATION FEE (VALUED AT $1350), AND ROUNDTRIP AIRPORT TRANSFERS IN ORLANDO.  IN COMPLIANCE WITH FEDERAL REGULATION, NO HONORARIUM WILL BE PROVIDED AND NO FEDERAL FUNDS ARE BEING USED FOR THE PAYMENT OF TRAVEL EXPENSES.  TRAVEL HAS BEEN APPROVED IN NTPS.  ODA APPROVAL GRANTED ON 9/11/19.  LATE JUSTIFICATION:  TECHNICAL DIFFICULTIES WITH THIS TRAVELER'S PROFILE IN THE TRAVEL SYSTEM CAUSED THE TRAVEL PLANNER TO FALL BEHIND WITH GETTING ALL THE TRAVELS SUBMITTED.  LATE MEMO ATTACHED.</t>
  </si>
  <si>
    <t>12/06/2019 -12/08/2019</t>
  </si>
  <si>
    <t>DR. NOTARANGELO HAS BEEN INVITED TO PRESENT A TALK ENTITLED, "DON'T MESS UP! WHAT NOT TO TRANSPLANT," AT THE 2020 TRANSPLANTATION AND CELLULAR THERAPY (TCT) MEETING OF THE AMERICAN SOCIETY OF TRANSPLANTATION AND CELLULAR THERAPY (ASTCT), AND THE CENTER FOR INTERNATIONAL BLOOD AND MARROW TRANSPLANT RESEARCH (CIBMTR) TO BE HELD IN ORLANDO, FL FROM FEBRUARY 19-23, 2020.  TCT WILL BE PROVIDING IN-KIND: ROUND-TRIP ECONOMY AIRFARE, 2 NIGHTS OF LODGING, AND REGISTRATION (VALUED AT $845).  AS PART OF THE REGISTRATION, BREAKFAST IS PROVIDED 2/19-2/23, AND LUNCH IS PROVIDED 2/19-2/22.  IN COMPLIANCE WITH FEDERAL REGULATION, NO HONORARIUM WILL BE PROVIDED AND NO FEDERAL FUNDS ARE BEING USED FOR THE PAYMENT OF TRAVEL EXPENSES.  LODGING IS VALUED AT $264 WHICH IS 172% OF THE GOVERNMENT LODGING ALLOWANCE OF $153 FOR ORLANDO, FL.  THIS PERCENTAGE FALLS WITHIN THE 300% THRESHOLD ALLOWED BY THE FEDERAL PER DIEM RATE. THIS IS THE CONFERENCE RATE AND THE SPONSOR HAS CONFIRMED THAT ALL OTHER PARTICIPANTS WILL BE PROVIDED WITH THE SAME OR SIMILAR ACCOMMODATIONS.  TRAVEL HAS BEEN APPROVED IN NTPS.  ODA APPROVAL PENDING AS OF 1/3/2020.</t>
  </si>
  <si>
    <t xml:space="preserve">NUSSENZWEIG, ANDRE </t>
  </si>
  <si>
    <t>1. OCT 16-17: TRAVELER INVITED BY DR. STARK, BECKMAN RESEARCH INSTITUTE/COH (DUARTE CA) TO DISCUSS CURRENT &amp; FUTURE COLLABORATIONS. ONE-WAY FLIGHT DC-LA (OCT 16) LODGING (OCT 16-17) BOOKED W/ OMEGA. 2. OCT 18-24: TRAVELER INVITED AS KEYNOTE SPEAKER AT THE SYMPOSIUM ON THE INTERPLAY OF EPIGENETIC REGULATION AND GENOME INTEGRITY SUZHOU, CHINA. TRAVELER PAID ON HIS OWN R/T FLIGHTS LA/SHANGHAI (OCT 18 &amp; 27). NO NEED TO BE REIMBURSED. IN-KIND: REGISTRATION FEE, R/T GROUND TRANSPORTATION SHANGHAI/SUZHOU (OCT 19 &amp; 24) LODGING (5 NIGHTS OCT.19-23) MEALS (D-ON OCT 20, B-L-D ON OCT 21 &amp; 23, B-L ON OCT 22 &amp; 24). CTPS APPROVAL &amp; HTSOS COMPLETED ATTACHED. VISA REQUESTED TO FIC (JEFF CHEN). LAPTOP LOANER REQUESTED TO IT. 3. OCT 24-27: TRAVELER INVITED TO GIVE A SEMINAR &amp; DISCUSS POTENTIAL COLLABORATIONS AT SHANGHAI INST OF BIOCHEMISTRY &amp; CELL BIOLOGY IN SHANGHAI, CHINA. HOTEL OCT 24-27 BOOKED W/ OMEGA. 4. OCT 27-29: TRAVELER INVITED TO GIVE A SEMINAR AT THE CITY OF HOPE SEMINAR SERIES. IN-KIND: LODGING (OCT 27 AND 28) AND ROUND TRIP GROUND TRANSPORTATION LA AIRPORT TO HOTEL (OCT 27 &amp; 29). TRAVELER REQUEST APPROVAL OF ACTUARIAL SUBSISTENCE FOR SPONSOR IN KIND LODGING VALUED AT DAILY RATE FOR OCT 27TH WHICH IS 108.33% &amp; FOR OCT 28 WHICH IS 116.66% OF THE GOVERNMENT ALLOWANCE OF $180.00 THESE PERCENTAGES FALL WITHIN THE 300% THRESHOLD ALLOWED BY THE FTR. THE SPONSOR HAS NOTED THAT ALL OTHER NONFEDERAL PARTICIPANTS WILL BE PROVIDED WITH THE SAME ACCOMMODATION. CANCELLED OCTOBER 29-31: TRAVELER INVITED PARTICIPATE MD ANDERSON CC BRCA WORKSHOP, HOUSTON, TX. TRAVELER RETURNED BACK TO DC OCTOBER 29. FLIGHT LA-DCA BOOKED WITH OMEGA.</t>
  </si>
  <si>
    <t>AMERICAN SOCIETY OF BIOCHEMIST</t>
  </si>
  <si>
    <t>10/16/2019 -10/31/2019</t>
  </si>
  <si>
    <t>BIOPHYSICAL SOCIETY OF CHINA B</t>
  </si>
  <si>
    <t>CITY OF HOPE NATIONAL MEDICAL</t>
  </si>
  <si>
    <t>NUTMAN, THOMAS B</t>
  </si>
  <si>
    <t>TO PARTICIPATE IN THE TARGET PROFILES FOR TRIPLE DRUG STOPPING..... AT THE WORLD HEALTH ORGANIZATION (WHO) IN GENEVA, SWITZERLAND.  
DATES:  10/14/19.  
SPONSOR COVERING AIRFARE, HOTEL, MEALS, AND GROUND TRANSPORTATION - IN KIND -  AIRFARE FROM BRUSSELS TO GENEVA AND BACK.  WILL THEN CONTINUE ON TO LOME, TOGO FOR NEXT MEETING.
TO ATTEND AND PARTICIPATE IN THE 62ND MEC MEETING TO BE HELD IN LOME, TOGO.
DATES OF MEETING:  10/14/19 TO 10/18/19
SPONSOR COVERING AIRFARE, LODGINGS, AND MOST MEALS - IN KIND.
EXPENSES NOT COVERED BY SPONSOR WILL BE COVERED BY LAB CAN.
SEE UPLOADED APPROVED AEA MEMO FOR HOTEL ON 10/14.
SEE EXCEPTIONS TAB FOR AEA HOTEL COVERED BY SPONSOR.</t>
  </si>
  <si>
    <t>SECTION CHIEF (CLIN</t>
  </si>
  <si>
    <t>MECTIZAN DONATION PROGRAM</t>
  </si>
  <si>
    <t>TO PARTICIPATE IN WORKING GROUP O PCR FOR ONCHOCERCIASIS AT THE TASK FORCE FOR GLOBAL HEALTH IN DECATUR, GA.
DATES:  10/24/19 TO 10/25/19</t>
  </si>
  <si>
    <t>DECATUR, GA, US</t>
  </si>
  <si>
    <t>TASK FORCE FOR GLOBAL HEALTH</t>
  </si>
  <si>
    <t>TO ATTEND AND PRESENT SEMINAR ENTAILED "IMMUNITY TO HUMAN HELMINTH INFECTIONS" AT THE KEYSTONE T4 2019 HELMINTHS MEETING IN CAPE TOWN, SOUTH AFRICA.
DATES OF MEETING:  12/8/19 TO 2/13/19.
SPONSOR WILL COVER $3,474.00 - WILL REIMBURSE NIH AFTER MEETING AT VOUCHER TIME.  REGISTRATION COVERED IN KIND BY SPONSOR.  SEE EMAIL UPLOADED.</t>
  </si>
  <si>
    <t>12/06/2019 -12/14/2019</t>
  </si>
  <si>
    <t>OBERMAN, LINDSAY M</t>
  </si>
  <si>
    <t>THE EVENTS IN THIS TA WERE APPROVED AS A NON-NIMH HOSTED CONFERENCE OR MEETING BY THE OFFICE OF FINANCIAL MANAGEMENT ON 9/3/19.
TO ATTEND THE 58TH ANNUAL MEETING OF THE AMERICAN COLLEGE OF NEUROPSYCHOPHARMACOLOGY (ACNP) AND GIVE A PRESENTATION. TRAVELER WAS AWARDED TRAVEL SUPPORT FUNDING BY THE ACNP.  SPONSORED IN-KIND HOTEL AND REGISTRATION PROVIDED. REGISTRATION FEE INCLUDES LUNCHEONS (MONDAY-THURSDAY), M-IE TO BE APPROPRIATELY REDUCED. TRAVEL IS SUBJECT TO AVAILABILITY OF FUNDS.
NOTE: TRAVELER IS A NIMH SPECIAL VOLUNTEER. ACCORDING TO THE CHIEF, NIMH ETHICS AND POLICY BRANCH, ETHICS APPROVAL IS NOT REQUIRED FOR A NIMH SPECIAL VOLUNTEER AND SUGGESTED INCLUSION OF A TRAINEE REVIEW FORM WITHIN CGE FOR DOCUMENTATION PURPOSES. UPLOAD OF INVITATION LETTER VERIFYING NO US FEDERAL FUNDS, HONORARIUM OR REIMBURSEMENT ARE INVOLVED IS INCLUDED. TRAVEL IS SUBJECT TO AVAILABILITY OF FUNDS.</t>
  </si>
  <si>
    <t>O CONNELL, KEVIN F</t>
  </si>
  <si>
    <t>DR. KEVIN O'CONNELL HAS BEEN INVITED TO GIVE A TALK AT THE UNIVERSITY OF TULSA DEPARTMENT OF CHEMISTRY AND BIOCHEMISTRY SEMINAR SERIES ON THURSDAY, OCTOBER 7,  2019.  THE SPONSOR WILL PAY AIRFARE $406.50, LODGING $196.00 &amp; TAXES $32.38, 10/6-10/7/19 AND DINNER 10/6, BREAKFAST, LUNCH, DINNER 10/7/19 AND BREAKFAST 10/8.</t>
  </si>
  <si>
    <t>UNIVERSITY OF TULSA</t>
  </si>
  <si>
    <t>OH, APRIL Y</t>
  </si>
  <si>
    <t>DR. OH IS INVITED TO SPEAK AT THE OBESITY SOCIETY'S ANNUAL CONFERENCE BEING HELD IN LAS VEGAS, NV ON NOVEMBER 3-7, 2019.  IN-KIND:  LODGING (NO BREAKFAST) AND REGISTRATION (NO MEALS).   DR. OH IS REQUESTING APPROVAL OF ACTUAL SUBSISTENCE FOR SPONSOR IN-KIND LODGING VALUED AT $179 AND $219 WHICH IS 175% AND 215% OF THE GOVERNMENT ALLOWANCE OF $102.  THIS PERCENTAGE FALLS WITHIN THE 300% THRESHOLD BY THE FTR.  THE SPONSOR HAS NOTED THAT ALL OTHER NON-FEDERAL PARTICIPANTS WILL BE PROVIDED WITH THE SAME ACCOMMODATIONS.</t>
  </si>
  <si>
    <t xml:space="preserve">OH, YOUNGSUK </t>
  </si>
  <si>
    <t>AMERICAN HEART ASSOCIATION (AHA) ANNUAL SCIENTIFIC SESSIONS MEETING IS ONE OF THE MOST IMPORTANT NATIONAL SCIENTIFIC MEETINGS IN CARDIOVASCULAR RESEARCH, WHERE MANY INVESTIGATORS IN THE FIELD ATTEND AND PRESENT THEIR CONTEMPORARY RESEARCHES AND EXCHANGE IDEAS. YOUNG OH HAS BEEN INVITED TO CHAIR A SCIENTIFIC SESSION, ¿STEM CELLS, EXOSOMES AND HYPERTENSION¿ ON MONDAY, NOVEMBER 18; AND AHA WAIVED THE REGISTRATION FEE. ATTENDANCE IN THIS MEETING WILL GREATLY HELP YOUNG OH PERFORMANCE AS A PROGRAM DIRECTOR AT NHLBI AND WILL BENEFIT NIH.   TRAVELER IS A NON-MEMBER AND VALUE OF REGISTRATION IS $1265.  APPROVED IN CAS. SHUTTLE SERVICE BETWEEN HOTEL AND EVENT IS NOT PROVIDED.</t>
  </si>
  <si>
    <t>OKEEFE, BARRY R</t>
  </si>
  <si>
    <t>DR. O'KEEFE HAS BEEN INVITED BY THE UNIVERSITY OF NORTH CAROLINA WILMINGTON (UNCW), DEPT. OF CHEMISTRY AND BIOCHEMISTRY, TO PARTICIPATE IN THEIR 2019 GLOBAL MARINE SUMMIT, TO BE HELD AT UNCW CENTER FOR MARINE SCIENCE, OCTOBER 9-11, 2019.  UNCW WILL PAY IN KIND DR. O'KEEFE'S AIRFARE, LODGING (10/8-12) AND REGISTRATION FEE WHICH INCLUDES DINNER 10/9 AND BREAKFAST/LUNCH ON 10/10-11. DR. O'KEEFE COULD RETURN HOME ON SATURDAY, OCTOBER 12; HOWEVER, HE WILL STAY THE WEEKEND (10/12-13) AND RETURN ON 10/14 (FEDERAL HOLIDAY). PER DIEM HAS BEEN COMPUTED ACCORDINGLY. DR. O'KEEFE IS REQUESTING APPROVAL OF ACTUAL SUBSISTENCE FOR SPONSOR IN-KIND LODGING VALUED AT $150 WHICH IS 142% OF THE GOVERNMENT ALLOWANCE OF $106.  THIS PERCENTAGE FALLS WITHIN THE 300% THRESHOLD ALLOWED BY THE FTR.  THE SPONSOR HAS NOTED THAT ALL OTHER NON-FEDERAL PARTICIPANTS WILL BE PROVIDED WITH THE SAME ACCOMMODATIONS.</t>
  </si>
  <si>
    <t>OLIVER, BRIAN C</t>
  </si>
  <si>
    <t>TRAVEL TO PRESENT A SEMINAR AT UNIVERSITY OF VIENNA TO BE HELD IN VIENNA, AUSTRIA 10/5-7/2019. SPONSORED TRAVEL. SPONSOR WILL PROVIDE FLIGHT, LODGING AND MEALS (10/6 - DINNER, 10/7 BREAKFAST, LUNCH, AND DINNER, 10/8 - BREAKFAST)) IN-KIND. BRIANO@NIDDK.NIH.GOV.</t>
  </si>
  <si>
    <t>UNIVERSITY OF VIENNA</t>
  </si>
  <si>
    <t>TRAVEL TO PAUL SABATIER UNIVERSITY TOULOUSE III TO REVIEW A THESIS DEFENSE.  TRAVEL DATES ARE 10/17/19 - 10/26/19. TRAVELER ARRIVES IN PARIS ON 10/18/19 TO A LAYOVER.  TRAVELER WILL STAY IN PARIS ON 10/19/19 AND 10/20/19 (NON-DUTY DAYS) AT NO EXPENSE TO THE GOVERNMENT.  TRAVELER FLY FROM PARIS ON 10/21/19 TO TOULOUSE TO ATTEND THE THESIS DEFENSE THAT TAKES PLACE ON 10/25/19.  THIS IS SPONSORED TRAVEL. THE SPONSOR WILL COVER FLIGHT, MEALS LUNCH AND DINNER 10/21-25 AND LODGING FOR THE NIGHTS OF OCT 21-26, 2019.</t>
  </si>
  <si>
    <t>PAUL SABATIER UNIVERSITY</t>
  </si>
  <si>
    <t>10/17/2019 -10/26/2019</t>
  </si>
  <si>
    <t>TRAVELER HAS BEEN INVITED TO THE SCIENTIFIC ADVISORY BOARD ALL HANDS MEETING AT HARVARD UNIVERSITY DEC 10-12, 2019 BEING HELD IN CAMBRIDGE, MA. PARTICIPATION IN THIS ACTIVITY HAS BEEN APPROVED AS PART OF OFFICIAL DUTIES. TRIP WILL BE SPONSORED BY BOTH, THE HARVARD UNIVERSITY AND THE CALIFORNIA INSTITUTE OF TECHNOLOGY (CAL TECH). CALTTECH WILL PROVIDE IN-KIND ECONOMY R/T FLIGHT VALUED AT $214.59. HARVARD UNIVERSITY PROVIDE IN-KIND LODGING FOR TWO NIGHT AT $129 P/N, AND MEALS AS FOLLOWS: B: DEC 11-12, L: DEC 11-12, D: DEC 10, DEC,11.</t>
  </si>
  <si>
    <t>HARVARD UNIVERSITY CAMBRIDGE</t>
  </si>
  <si>
    <t>OLIVIER, KENNETH N</t>
  </si>
  <si>
    <t>DR. KENNETH OLIVIER WILL BE PARTICIPATING IN THE NJH SYMPOSIUM TITLED UPDATES IN NTM: NEW GUIDELINES FOR CLINICAL PRACTICE IN DIAGNOSIS, MANAGEMENT, AND PERSONALIZED TREATMENT SELECTION AT THE CHEST ANNUAL MEETING 2019 FROM OCT. 19 TO OCT. 21, 2019, IN NEW ORLEANS, LA. THE SPONSOR, NATIONAL JEWISH HEALTH, WILL BE PROVIDING IN-KIND ROUNDTRIP ECONOMY AIRFARE VALUED AT $400, IN-KIND LODGING FOR TWO NIGHTS AT $295/NIGHT, IN-KIND TAXIS UP TO $100, AND IN-KIND MEALS FROM OCT. 19 TO OCT. 21 WITH A TOTAL VALUE OF $132. REGISTRATION HAS BEEN PAID IN POTS. A HOTEL BLOCK WAS BOOKED BY THE SPONSOR AT THE NEW ORLEANS MARRIOTT FOR 2 NIGHTS. INDIVIDUAL CONFIRMATION EMAILS ARE NOT AVAILABLE, BUT A PRICE OF $295 PER NIGHT HAS BEEN CONFIRMED VIA EMAIL.</t>
  </si>
  <si>
    <t>10/19/2019 -10/21/2019</t>
  </si>
  <si>
    <t>DR. OLIVIER WILL BE ATTENDING THE MAC 2V3 STUDY ADVISORY COMMITTEE MEETING AND THE 6TH ANNUAL NTM CONSORTIUM MEETING IN PORTLAND, OR, WHICH RUN CONCURRENTLY DURING NOVEMBER 14 - 15, 2019. OREGON HEALTH &amp; SCIENCE UNIVERSITY WILL BE PROVIDING IN-KIND ROUNDTRIP ECONOMY AIRFARE, LODGING FOR 3 NIGHTS, MEALS ON NOV. 14-15, AND TAXIS. THIS MEETING DOES NOT CHARGE A REGISTRATION FEE. CONFERENCE HAS CAS APPROVAL. CONFERENCE NAME NOT IN CGE DROPDOWN SO 'DOMESTIC' TRIP PURPOSE SELECTED. AT THIS MEETING DR. OLIVIER WILL GIVE A SITE UPDATE ON THE NTM RESEARCH THAT IS BEING CONDUCTED IN THE PULMONARY BRANCH AT THE NIH. THIS MEETING WILL COVER TOPICS ASSOCIATED WITH THE NATURAL HISTORY OF PULMONARY NTM. PULMONARY NTM DISEASE DISPROPORTIONATELY AFFECTS THE ELDERLY AND WOMEN, AND THOSE WITH EXISTING UNDERLYING LUNG DISEASES LIKE EMPHYSEMA OR BRONCHIECTASIS.</t>
  </si>
  <si>
    <t>OREGON HEALTH AND SCIENCE UNIV</t>
  </si>
  <si>
    <t>11/13/2019 -11/17/2019</t>
  </si>
  <si>
    <t>THIS TRAVEL IS NOT A CONFERENCE BECAUSE IT MEETS THE FOLLOWING MISSION EXEMPTION: SCIENTIFIC MEETINGS WITH A SPECIFIC INVESTIGATOR OR TEAM REGARDING A SPECIFIC AREA OF SCIENTIFIC INQUIRY, OR PUBLIC HEALTH NEED:
DR. KENNETH OLIVIER WILL TRAVEL TO DENVER, CO, NOVEMBER 21-22, 2019. HE WILL BE ATTENDING AN IN-PERSON MEETING WITH KEY PERSONNEL AND ID PHYSICIANS AT THE ACUTE UNIT AT DENVER HEALTH. TRAVELER WILL DISCUSS WITH OTHER SCIENTISTS POTENTIAL IMPROVEMENT AND APPLICATION METHODS. THE SPONSOR AGREES TO PAY FOR IN-KIND AIRFARE, LODGING, GROUND TRANSPORTATION, AND SOME MEALS. NIH WILL COVER ANY REMAINING EXPENSES. THIS IS NOT A CONFERENCE SO THERE IS NO REGISTRATION FEE. TRAC APPROVAL IS ATTACHED.</t>
  </si>
  <si>
    <t>ACUTE CENTER FOR EATING DISORD</t>
  </si>
  <si>
    <t>11/21/2019 -11/22/2019</t>
  </si>
  <si>
    <t>DR. KENNETH OLIVIER HAS BEEN INVITED TO SPEAK AT THE NYU BRONCHIECTASIS AND NTM SYMPOSIUM HELD IN NEW YORK, NY, ON DECEMBER 9, 2019. HE WILL BE PRESENTING ON ¿GENETIC TESTING IN CYSTIC FIBROSIS AND PRIMARY CILIARY DYSKINESIA.¿ THE SPONSOR WILL PROVIDE ECONOMY TRAVEL, LODGING, SOME MEALS, TAXI, AND HAS WAIVED THE REGISTRATION FEE. REGISTRATION FEE HAS BEEN ADDED TO THE EXPENSES IN A NUMBER AMOUNT PER ETHICS' REQUEST. NIH WILL COVER ALL REMAINING EXPENSES. CONFERENCE HAS BEEN APPROVED IN CAS-- CONFERENCE NOT IN GGE.</t>
  </si>
  <si>
    <t>NEW YORK SCHOOL OF MEDICINE</t>
  </si>
  <si>
    <t>THIS TRAVEL IS NOT A CONFERENCE BECAUSE IT MEETS THE FOLLOWING MISSION EXEMPTION: SCIENTIFIC MEETINGS WITH A SPECIFIC INVESTIGATOR OR TEAM REGARDING A SPECIFIC AREA OF SCIENTIFIC INQUIRY, OR PUBLIC HEALTH NEED.  DR. KENNETH OLIVIER HAS BEEN INVITED TO VISIT TULANE SCHOOL OF MEDICINE AND GIVE A SEMINAR ON MYCOBACTERIUM RESEARCH AT THE CENTER FOR CELLULAR AND MOLECULAR DIAGNOSTICS FROM FEBRUARY 5-8, 2020, IN NEW ORLEANS, LA. THE SPONSOR, TULANE SCHOOL OF MEDICINE, WILL BE PROVIDING IN-KIND ECONOMY TRAVEL, LODGING, MEALS, AND GROUND TRANSPORTATION. NIH WILL COVER ANY REMAINING EXPENSES. THERE IS NO REGISTRATION FEE.</t>
  </si>
  <si>
    <t>TULANE UNIVERSITY NEW ORLEANS</t>
  </si>
  <si>
    <t>OMBRELLO, MICHAEL J</t>
  </si>
  <si>
    <t>DR. OMBRELLO SERVES ON THE ACR ANNUAL MEETING PLANNING COMMITTEE (AMPC) WHICH IS TASKED TO DEVELOP A COMPREHENSIVE PROGRAM THAT WILL ADDRESS DIVERSE EDUCATION NEEDS OF ITS MEMBERSHIP AND CONSTITUENTS WHILE ENSURING SCIENTIFIC RIGOR, BALANCE AND CURRENT PRACTICES IN THE TREATMENT OF RHEUMATIC AND MUSCULOSKELETAL DISEASES.  HE IS REQUESTING APPROVAL OF ACTUAL SUBSISTENCE FOR SPONSOR-IN-KIND LODGING VALUED AT $209 WHICH IS 127% OF THE GOVERNMENT ALLOWANCE OF $164.  THIS  PERCENTAGE FALLS WITHIN THE 300% THRESHOLD ALLOWED BY THE FTR.  THE SPONSOR HAS  NOTED THAT ALL OTHER NON-FEDERAL PARTICIPANTS WILL BE PROVIDED WITH THE SAME ACCOMMODATIONS</t>
  </si>
  <si>
    <t>OPPENHEIM, JOOST J</t>
  </si>
  <si>
    <t>SPONSORED TRAVEL -  10/16-18/19 INVITED TO GIVE LECTURE AND PARTICIPATE IN PANEL DISCUSSION AT MEETING, INTERNATIONAL PRECISION VACCINES CONFERENCE, BOSTON, MASSACHUSETTS.  SPONSOR PROVIDING IN KIND (WAIVED) REGISTRATION FEE ($300), BREAKFAST AND LUNCH (10/17-18/19), DINNER ON (10/17/19), AND LODGING (10/16-17/19).  TRAVELER IS REQUESTING APPROVAL OF ACTUAL SUBSISTENCE FOR SPONSOR IN-KIND LODGING VALUED AT $299 WHICH IS 110% OF THE GOVERNMENT ALLOWANCE OF $273.  THIS PERCENTAGE FALLS WITHIN THE 300% THRESHOLD ALLOWED BY THE FTR.  THE SPONSOR HAS NOTED THAT ALL OTHER NON-FEDERAL PARTICIPANTS WILL BE PROVIDED WITH THE SAME ACCOMMODATIONS.  NCI TO COVER AIRFARE (BOOKED THRU OMEGA) AND GROUND TRANSPORTATION. NFF VERIFIED BY EMAIL FROM SPONSOR. 
10/18/18 IS COULD HAVE TRAVEL DAY HOME, BUT DR. OPPENHEIM IS RETURNING ON 10/19/19, WHICH IS A PERSONAL NON-DUTY DAY SATURDAY.  NO PER DIEM BEING ALLOWED FOR 10/19/19.</t>
  </si>
  <si>
    <t>BOSTON CHILDRENS HOSPITAL</t>
  </si>
  <si>
    <t>CHIEF LMI</t>
  </si>
  <si>
    <t>OSHEA, JOHN J</t>
  </si>
  <si>
    <t>DR. O'SHEA HAS BEEN INVITED TO PROVIDE SCIENTIFIC EXPERTISE ON EMERGING SCIENCE AND OPPORTUNITIES FOR COLLABORATIONS AND PARTNERSHIPS, AND TO TAKE ACTIVE PARTICIPATION IN THE DISCUSSIONS, AT THE LUPUS RESEARCH ALLIANCE  2019 FORUM FOR DISCOVERY, OCTOBER 20-22, 2019 IN NEW YORK, NEW YORK.  SPONSOR WILL PROVIDE AIRFARE, LODGING, GROUND TRANSPORTATION, AND SOME MEALS IN-KIND.  THERE IS NO REGISTRATION FEE FOR ATTENDING THIS MEETING.</t>
  </si>
  <si>
    <t>LUPUS RESEARCH ALLIANCE</t>
  </si>
  <si>
    <t>DR. O'SHEA HAS BEEN INVITED TO GIVE A TALK AT THE 29TH ANNUAL SYMPOSIUM OF THE CENTER FOR THE STUDY OF INFLAMMATORY BOWEL DISEASE (CSIBD) IN BOSTON, MA, NOVEMBER 7-8, 2019.</t>
  </si>
  <si>
    <t>DR. O'SHEA WILL BE ATTENDING THE ACR MEETING AS WELL AS RECEIVING AN ACR MASTER'S AWARD DURING THE CONFERENCE.  AS AN ACR MASTER, HIS REGISTRATION FEE IS WAIVED.  SINCE HE WILL BE RETURNING HOME ON THE 8TH FROM OFFICIAL TRAVEL STATUS, HE IS REQUESTING A NON-CONTRACT CARRIER IN ORDER TO GET HIM TO ATLANTA ON TIME TO RECEIVE HIS RECOGNITION AS AN ACR MASTER AT 4:30 PM ON NOVEMBER 9TH.</t>
  </si>
  <si>
    <t>DR. O'SHEA HAS BEEN INVITED TO BE A GUEST SPEAKER AT THE ANNUAL NATHAN J. ZVAIFLER RHEUMATOLOGY LECTURE ON WEDNESDAY, NOVEMBER, 20, 2019.   SPONSOR WILL PAY FOR AN ECONOMY ROUNDTRIP COACH CLASS FARE, LODGING, MEALS AND GROUND TRANSPORTATION IN-KIND.</t>
  </si>
  <si>
    <t>DR. O'SHEA HAS BEEN INVITED AS A SPEAKER FOR THE 2019 PATHOLOGY, MICROBIOLOGY, AND IMMUNOLOGY SEMINAR SERIES AT THE VANDERBILT UNIVERSITY, NASHVILLE, TENNESSEE, DECEMBER 8-9, 2019.  THE TITLE OF HIS TALK: "GENOMIC VIEWS OF LYMPHOCYTES."  SPONSOR WILL PAY FOR AIR TICKET, DINNER WITH FACULTY MEMBERS ON THE 8TH, AND LUNCH ON THE 9TH.  GROUND TRANSPORTATION WILL BE PROVIDED TO AND FROM THE SEMINAR.  DR. O'SHEA WILL BE STAYING WITH HIS SON IN NASHVILLE FROM THE 6-9, 2019 AT NO COST TO THE GOVERNMENT.</t>
  </si>
  <si>
    <t>12/06/2019 -12/09/2019</t>
  </si>
  <si>
    <t>OSTRANDER, ELAINE A</t>
  </si>
  <si>
    <t>CONT. FROM ABOVE. PART. 1-DR. OSTRANDER WILL BE PRESENTING AT THE UNIVERSITY OF CALIFORNIA, SAN DIEGO SCHOOL OF MEDICINE FALL 2019 GENETICS, BIOINFORMATICS AND SYSTEMS BIOLOGY COLLOQUIUM. TITLE: HOW TO BUILD A DOG IN 2,392,715,236 EASY STEPS (10/17). PART. 2-DR. OSTRANDER WILL KEYNOTE AT THE ARIZONA STATE UNIVERSITY CANINE SCIENCE CONFERENCE. TITLE: GENETICS OF THE DOMESTIC DOG REVEALS NEW RELATIONSHIPS BETWEEN HUMANS AND CANINES (10/19). **THIS IS A SPONSORED DOMESTIC TRAVEL.  NHGRI PAYS FOR ROUNDTRIP AIRFARE-$1,637.90.  PART 1-THE FOLLOWING WILL BE PROVIDED IN KIND: TWO NIGHTS OF LODGING-$209/NIGHT AND THE FOLLOWING MEALS:  LUNCH AND DINNER ON 10/17.  PART 2-THE FOLLOWING WILL BE PROVIDED IN-KIND: TWO NIGHTS OF LODGING-$165/NIGHT PLUS TAX AND REGISTRATION FEE-$280 (INCLUDES LUNCH AND DINNER ON 10/19. OTHER INVITED GUESTS ARE RECEIVING SIMILAR BENEFITS AT BOTH LOCATIONS. TRAVELER IS DECLINING OFFERED AIRFARE.  OMEGA WAS USED FOR AIRFARE AND PER COST COMPARISON, TRAVELER CHOSE THE LOWEST AIRFARE OUT OF IAD AND RETURNING TO DCA COMPARED TO DEPARTING FROM BWI-$1522.70 AND DCA-$1501.30. TRAVELER HAS A MEDICAL WAIVER TO FLY PREMIUM CLASS OTHER THAN FIRST CLASS FOR FLIGHTS OVER THREE HOURS IN DURATION.  OUTBOUND FLIGHT WAS THE ONLY FLIGHT THAT HAD THIS OPTION.  MEDICAL WAIVER PAPERWORK IS INCLUDED IN TRAVEL PACKET.  OMEGA WAS NOT USED FOR LODGING AS THIS WAS ARRANGED AND PROVIDED IN-KIND AT BOTH LOCATIONS. TRAVELER IS REQUESTING APPROVAL OF ACTUAL SUBSISTENCE FOR SPONSOR IN-KIND LODGING VALUED AT $209 WHICH IS 121% OF THE GOVERNMENT ALLOWANCE OF $173 AND $165 WHICH IS 113% OF THE GOVERNMENT ALLOWANCE OF $146. NHGRI PAYS ALL OTHER EXPENSES: BAG FEES-$60; ROUNDTRIP TAXI TO/FROM RESIDENCE ESTIMATED-$300; ROUNDTRIP TAXI TO/FROM AIRPORT IN CALIFORNIA ESTIMATED-$200; ROUNDTRIP TAXI TO/FROM AIRPORT IN ARIZONA ESTIMATED-$200, INTERNET FEES-$15/DAY FOR WORK RELATED BUSINESS AND MISC. EXPENSE-$22 FOR MIE NOT PROVIDED IN-KIND ON 10/17. NEITHER LOCATION IS A HOTEL TAX EXEMPT STATE.</t>
  </si>
  <si>
    <t>ARIZONA STATE UNIVERSITY TEMPE</t>
  </si>
  <si>
    <t>CHIEF, CGB</t>
  </si>
  <si>
    <t>ON THIS SPONSORED DOMESTIC TRAVEL THE FOLLOWING WILL BE PROVIDED IN-KIND:  ROUNDTRIP AIRFARE-$267.60 AND TWO NIGHTS OF LODGING-$209/NIGHT. THE FOLLOWING MEALS WILL BE PROVIDED IN-KIND: BREAKFAST, LUNCH AND DINNER-11/15. SPONSORED DINNER IS VALUED AT $35. OFFERED DINNER ON 11/14 WILL BE PAID BY TRAVELER PER ETHICS. OTHER INVITED ATTENDEES ARE RECEIVING SIMILAR BENEFITS. THERE IS NO REGISTRATION FOR THIS EVENT.  TRAVELER IS REQUESTING APPROVAL OF ACTUAL SUBSISTENCE FOR SPONSOR IN-KIND LODGING VALUED AT $209 WHICH IS 188% OF THE GOVERNMENT ALLOWANCE OF $111. COST COMPARISON NOT NEEDED AS OMEGA WAS NOT USED FOR ANY PORTION OF THIS TRAVEL.  BOTH AIRFARE AND LODGING WERE ARRANGED AND PROVIDED IN-KIND. NHGRI PAYS ALL OTHER EXPENSES:  ROUNDTRIP TAXI TO/FROM RESIDENCE ESTIMATED-$300; BAG FEES-$60; INTERNET FEES ESTIMATED-$15/DAY FOR WORK RELATED BUSINESS; ROUNDTRIP TAXI TO/FROM AIRPORT IN NC ESTIMATED-$200 AND MISC. EXPENSE-$5 FOR INCIDENTALS NOT PROVIDED IN-KIND ON 11/15. NORTH CAROLINA IS NOT A HOTEL TAX EXEMPT STATE.</t>
  </si>
  <si>
    <t>ON THIS SPONSORED DOMESTIC TRAVEL THE FOLLOWING WILL BE PROVIDED IN-KIND:  ROUNDTRIP AIRFARE-$242.30 AND ONE NIGHT OF LODGING-$138/NIGHT. IN-KIND DINNER ON 1/30 CANNOT BE ACCEPTED PER ETHICS. OTHER INVITED ATTENDEES ARE RECEIVING SIMILAR BENEFITS. THERE IS NO REGISTRATION FOR THIS EVENT.  TRAVELER IS REQUESTING APPROVAL OF ACTUAL SUBSISTENCE FOR SPONSOR IN-KIND LODGING VALUED AT $138 WHICH IS 144% OF THE GOVERNMENT ALLOWANCE OF $96. COST COMPARISON NOT NEEDED AS OMEGA WAS NOT USED FOR ANY PORTION OF THIS TRAVEL.  BOTH AIRFARE AND LODGING WERE ARRANGED AND PROVIDED IN-KIND. NHGRI PAYS ALL OTHER EXPENSES:  ROUNDTRIP TAXI TO/FROM RESIDENCE ESTIMATED-$300; BAG FEES-$60; INTERNET FEES ESTIMATED-$15/DAY FOR WORK RELATED BUSINESS; ROUNDTRIP TAXI TO/FROM AIRPORT IN SC ESTIMATED-$200. SOUTH CAROLINA IS NOT A HOTEL TAX EXEMPT STATE.</t>
  </si>
  <si>
    <t>GREENWOOD, SC, US</t>
  </si>
  <si>
    <t>CLEMSON UNIVERSITY</t>
  </si>
  <si>
    <t>O'SULLIVAN COYNE, GERALDINE H</t>
  </si>
  <si>
    <t>DR. O'SULLIVAN-COYNE IS INVITED TO SPEAK AT THE GATHERING AROUND CANCER CONFERENCE BEING HELD IN DUBLIN, IRELAND ON NOVEMBER 7-8, 2019.   IN-KIND: AIRFARE, LODGING (INCLUDES BREAKFAST), REGISTRATION (INCLUDES MEALS), AND GROUND TRANSPORTATION IN IRELAND.</t>
  </si>
  <si>
    <t>GLOBAL TEAMWORK</t>
  </si>
  <si>
    <t xml:space="preserve">OTTO, MICHAEL </t>
  </si>
  <si>
    <t>DR. OTTO TO TAIPEI, TAIWAN, A KEYNOTE SPEAKER AT THE MRSA SYMPOSIUM OCT 26, 2019. TRAVELER WILL GIVE PRESENTATION BACILLUS PROBIOTICS TO CONTROL MRSA. TRAVEL DATES OCT 24TH-28TH, WITH SUNDAY NIGHT OCT 27TH A NON-DUTY WEEKEND DAY ON PERSONAL TIME AT NETG. SPONSORED, AIRFARE, HOTEL, B,L,D AND TRANSPORT PROVIDED IN-KIND BY THE INFECTIOUS DISEASES SOCIETY OF TAIWAN. NO HONORARIUM WILL BE GIVEN OR ACCEPTED, AND NO U.S. FEDERAL FUNDS ARE BEING USED FOR TRAVEL EXPENSES.  BUSINESS CLASS AIRFARE IS BEING USED PURSUANT TO NIH POLICY 1500-13-00-2-D-H, TRAVEL IN EXCESS OF 14 HOURS. APPENDIX 8 FORM NIH 2934 UPLOADED. ODA SUBMITTED 08-30-19, APPROVED 09-16-19. ATTENDANCE APPROVED NTPS AR 6299. AEA-SPONSORED HOTEL COST IS 204.90 PER NIGHT, WHICH IS 117.7 OF THE ALLOWED PER DIEM, THE SAME OR COMPARABLE TO THAT OFFERED TO OTHER INVITED SPEAKERS. LATE JUSTIFICATION: COLLECTION OF THE MANY NEEDED DOCUMENTS AND ITEMS FROM SPONSOR BEGAN 07-22-19. LAST PIECE NEEDED WAS RECEIVED 09-17-19.</t>
  </si>
  <si>
    <t>TAIPEI VETERANS GENERAL HOSPIT</t>
  </si>
  <si>
    <t>10/24/2019 -10/28/2019</t>
  </si>
  <si>
    <t>DR. OTTO AND 4 OTHER MEMBERS OF HIS LAB ARE INVITED TO DR. MIN LI'S LAB AT RENJI HOSPITAL SCHOOL OF MEDICINE, SHANGHAI, CHINA, NOV 17-23, 2019, TO CONTINUE AND EXPAND THEIR ON-GOING COLLABORATION. HIS AIRFARE, LODGING, L AND D NOV 18-23, AND GROUND TRANSPORTATION ARE SPONSORED. NO HONORARIUM WILL BE PROVIDED AND NO U.S. FEDERAL FUNDS WILL BE USED FOR TRAVEL EXPENSES.  ATTENDANCE HAS BEEN APPROVED  NTPS AR 7883. ODA APPROVED 09-04-2019.</t>
  </si>
  <si>
    <t>DR. OTTO IS AN INVITED SPEAKER AT THE DEPT. OF MICROBIOLOGY AND IMMUNOLOGY SEMINAR SERIES OF THE LEWIS KATZ SCHOOL OF MEDICINE AT TEMPLE UNIVERSITY IN PHILADELPHIA, PA, ON FEB 20, 2020.  ACTUAL TRAVEL DATES ARE FEB 19-20TH. ATTENDANCE APPROVAL WAS REQUESTED VIA NTPS AR 9150. SPONSORED TRAVEL, WITH THE DEPARTMENT OF M AND I PROVIDING RT TRAIN FARE, LODGING, DINNER FEB. 19TH AND LUNCH FEB. 20TH. ODA WAS SUBMITTED 01-9-2020.  APPROVAL WILL BE UPLOADED WHEN RECEIVED. TITLE OF PRESENTATION- PATHOGEN ELIMINATION BY PROBIOTIC BACILLUS VIA SIGNALING INTERFERENCE. NO HONORARIUM WILL BE GIVEN AND NO U.S. FEDERAL FUNDS WILL BE USED FOR SPONSORED TRAVEL EXPENSES. AEA - HOTEL CHOSEN BY SPONSOR IS 157 PER NIGHT, WHICH IS 105 PERCENT OF THE ALLOWED LODGING PER DIEM OF 149. THE SPONSOR HAS CONFIRMED THAT ALL OTHER FEDERAL OR NON-FEDERAL PARTICIPANTS WILL BE PROVIDED WITH THE SAME OR SIMILAR ACCOMMODATIONS.</t>
  </si>
  <si>
    <t>TEMPLE UNIVERSITY</t>
  </si>
  <si>
    <t xml:space="preserve">OUWERKERK, RONALD </t>
  </si>
  <si>
    <t>THIS IS A SPONSORED TRAVEL. THE TRAVELER WILL ATTEND THE ISMRM  ANNUAL MEETING PROGRAM COMMITTEE CONSTRUCTION MEETING FROM 1/10-12/2020 IN BARCELONA, SPAIN. SPONSOR PROVIDING ROUNDTRIP AIRFARE, LODGING FOR 3 NIGHTS ALONG WITH DINNER ON 1/10, BREAKFAST, LUNCH, AND DINNER ON 1/11, AND BREAKFAST AND LUNCH ON 1/12.  THE MEETING ENDS AT NOON ON SUNDAY, JANUARY 12TH; THE TRAVELER WILL BE ATTENDING INFORMAL COLLABORATIVE MEETINGS ON MONDAY JANUARY 13TH WITH SOME OF THE COMMITTEE MEMBERS AND WILL RETURN TO THE US ON TUESDAY, JANUARY 14TH SINCE THAT IS THE RETURN DATE FOR THE SPONSOR PURCHASED TICKET WHICH IS NOT REFUNDABLE.  TRAVELER WILL STAY AT THE PETIT PALACE BOQUERIA GARDEN, CALLE DE LA BOQUERIA, 10 BARCELONA, 08002 ES, +34 933020092 ON MONDAY, JANUARY 13TH WHICH WAS BOOKED THROUGH THE MEETING ORGANIZERS.
FOREIGN FLAG CARRIER, BRITISH AIRWAYS, IS UNDER THE OPEN SKY AGREEMENT.</t>
  </si>
  <si>
    <t>01/09/2020 -01/14/2020</t>
  </si>
  <si>
    <t xml:space="preserve">PACAK, KAREL </t>
  </si>
  <si>
    <t>10/22-10/27/2019; PACAK, K; PRAGUE, CZECH REPUBLIC; DR. PACAK HAS BEEN INVITED TO THE NEXT MEETING OF THE INTERNATIONAL ADVISORY PANEL OF THE BOARD FOR RESEARCH, DEVELOPMENT, AND INNOVATION (RVVI) OF THE GOVERNMENT OF THE CZECH REPUBLIC, WHICH WILL BE HELD ON OCT. 24-25, 2019, IN PRAGUE, CZECH REPUBLIC. EVEN THOUGH HIS ROLE ON THE PANEL IS ONLY ADVISORY, TO PROVIDE HIS OPINION ON SCIENCE AND RESEARCH ISSUES, HIS PRESENCE IS VERY ESSENTIAL FOR THE PROCEEDINGS. OMEGA WORLD TRAVEL WAS NOT USED FOR AIRFARE OR LODGING AS AIRFARE WAS PROVIDED IN-KIND BY THE SPONSOR, THE GOVERNMENT OF THE CZECH REPUBLIC AND DR. PACAK WILL BE STAYING AT HIS OWN APARTMENT IN PRAGUE. GOVERNMENT OF CZECH REPUBLIC WILL SPONSOR IN-KIND AIRFARE ($1754.72 ESTIMATED USD), AND ON OCT 24TH 1 LUNCH AND 1 DINNER PROVIDED IN-KIND. THERE ARE NO REGISTRATION FEES AND NO WEBSITE FOR THESE GOVERNMENT OF THE CZECH REPUBLIC R &amp; D COUNCIL MEETINGS. GROUND TRANSPORTATION AT DESTINATION (EST 66 USD ROUNDTRIP TO/FROM AIRPORT TO LOCAL APARTMENT. LOCAL GROUND TRANSPORTATION, ROUND TRIP, TO AIRPORT (EST 150 USD) AND MOST M&amp;IE WILL BE PROVIDED BY NIH.  OCTOBER 26, 2019 WILL BE A NON-DUTY DAY FOR THE TRAVELER.</t>
  </si>
  <si>
    <t>PRAGUE, , CZE</t>
  </si>
  <si>
    <t>GOVERNMENT OF THE CZECH REPUBL</t>
  </si>
  <si>
    <t>11/20 - 11/21/2019 PACAK, K;  PROVIDENCE, RI; DR. PACAK IS INVITED TO SPEAK AT THE WARREN ALPERT MEDICAL SCHOOL OF BROWN UNIV. ADULT AND PEDIATRIC ENDOCRINE GRAND ROUNDS SERIES ON NOVEMBER 20, 2019 TO PRESENT ¿NEUROENDOCRINE TUMOR¿.  OMEGA WORLD TRAVEL WAS NOT USED FOR AIRFARE OR LODGING. SPONSOR, BROWN UNIV. DIV. OF ENDOCRINOLOGY IS PROVIDING ROUND TRIP AIRFARE FROM BETHESDA, MD TO PROVIDENCE, AND ONE NIGHT LODGING.  NIH TO PROVIDE LOCAL GROUND TRANSPORTATION AND MOST MEALS AND INCIDENTAL EXPENSES.  ONLY DINNER ON 11/20 IS PROVIDED IN-KIND BY RHODE ISLAND DIABETES AND ENDOCRINE SOCIETY. DR. PACAK WILL PRESENT A TALK AT THAT DINNER ENTITLED "NEW BIOLOGY OF PHEOCHROMOCYTOMA AND PARAGANGLIOMA:  IMPLICATIONS FOR ITS GENETICS, DIAGNOSIS AND TREATMENT."</t>
  </si>
  <si>
    <t>12/11 - 12/14/2019 PACAK, K; BOSTON, MA DR KAREL PACAK HAS BEEN INVITED TO TWO SEPARATE GRAND ROUNDS SERIES EVENTS IN BOSTON, MA.  THIS TRAVEL IS SPONSORED BY MASS. GENERAL CANCER CENTER GRAND ROUNDS AND DEPT. OF MEDICINE AT TUFTS MEDICAL CENTER.  OMEGA WORLD TRAVEL WAS NOT USED FOR AIRFARE OR LODGING. LODGING PROVIDED IN-KIND BY 2 SPONSORS, 1ST NIGHT SPONSORED IN-KIND BY MASSACHUSETTS GENERAL AND 2 NIGHTS SPONSORED IN-KIND BY TUFTS UNIV. MEDICAL CTR.  AIRFARE TRAVEL WAS ARRANGED/PROVIDED BY 1 SPONSOR MASS. GEN.  HOSPITAL CANCER CTR.  NO REGISTRATION FOR EITHER OF THE GRAND ROUNDS TALKS.  HARVARD GR TITLE OF TALK: ¿NEW BIOLOGY OF PHEOCHROMOCYTOMA AND PARAGANGLIOMA: IMPLICATIONS FOR ITS GENETICS, DIAGNOSIS, AND TREATMENT¿.  TUFTS GR TITLE OF TALK: ¿CURRENT DIAGNOSTIC AND THERAPEUTIC APPROACHES TO PHEOCHROMOCYTOMA.¿ M&amp;IE AND GROUND TRANSPORTATION PROVIDED BY NIH.  NO HONORARIUM WILL BE PROVIDED, AND NO FEDERAL FUNDS WILL BE USED TO SPONSOR THIS TRAVEL.  TUFTS GR (2 NIGHTS) LODGING APPROVAL IS REQUESTED FOR AEA REQUESTED FOR LODGING NOT TO EXCEED 153% (1ST NIGHT) AND 190% (2ND &amp; 3RD NIGHTS) OF THE GOVERNMENT LODGING RATE OF $163 FOR (BOSTON, MA). THIS PERCENTAGE FALLS WITHIN THE 300% THRESHOLD ALLOWED BY THE FTR.  NO PREFERENTIAL TREATMENT IS BEING GIVEN TO TRAVELER BY SPONSOR AND IS IN LINE WITH ALL LODGING BEING PROVIDED FOR ALL INVITED SPEAKERS.  THERE IS NO DIRECT PHARMACEUTICAL COMPANY INVOLVEMENT OR NIH GRANT SUPPORT PAYING FOR EITHER OF THESE LECTURE SERIES.</t>
  </si>
  <si>
    <t>TUFTS UNIVERSITY BOSTON</t>
  </si>
  <si>
    <t xml:space="preserve">PACHER, PAL </t>
  </si>
  <si>
    <t>DR. PACHER WILL TRAVEL TO QUEBEC CITY, CANADA TO PRESENT A TALK TO THE CANADA EXCELLENCE RESEARCH CHAIR ON THE GUT MICROBIOME ENDOCANNABINOIDOM AXIS IN METABOLIC HEALTH AT THE QUEBEC HEART AND LUNG INSTITUTE, UNIVERSITY OF LAVAL.  THE TALK WILL BE ON THE SUBJECT OF CARDIOVASCULAR EFFECTS OF THE ALCOHOL BINGE DRINKING AND ITS CONNECTION WITH THE ENDOCANNABINOID SYSTEM AND THE GUT.  MEETING EO APPROVED AUGUST 2019.</t>
  </si>
  <si>
    <t>QUEBEC, , CAN</t>
  </si>
  <si>
    <t>LAVAL UNIVERSITY</t>
  </si>
  <si>
    <t>DR. PACHER WILL TRAVEL TO BUDAPEST, HUNGARY TO PARTICIPATE IN THE 2019 SEMMELWEIS SYMPOSIUM TAKING PLACE AT SEMMELWEIS UNIVERSITY, FROM NOVEMBER 5 TO 7.  FOR THE REMAINDER OF HIS TIME AT SEMMELWEIS, HE HAS BEEN INVITED TO STAY LONGER IN ORDER TO PRESENT ADDITIONAL SEMINARS TO FACULTY AND STUDENTS ON HIS WORK THAT'S CURRENTLY BEING PERFORMED IN HIS NIH LABORATORY.  THE TITLE OF HIS PRESENTATION AT THE SYMPOSIUM WILL BE "CARDIOVASCULAR EFFECTS OF ENDOCANNABINOIDS, MARIJUANA AND SYNTHETIC CANNABINOIDS."  MEETING EO APPROVED.  NO REGISTRATION FEE ASSOCIATED WITH THE MEETING.</t>
  </si>
  <si>
    <t>11/02/2019 -11/12/2019</t>
  </si>
  <si>
    <t xml:space="preserve">PANJETI-MOORE, DEEPA </t>
  </si>
  <si>
    <t>DR. DEEPA PANJETI-MOORE WILL ATTEND THE J. KIFFIN PENRY EPILEPSY MINIFELLOWSHIP PROGRAM IN WINSTON-SALEM, NC FROM JANUARY 24TH, 2020 TO JANUARY, 29TH, 2020. TRAVELER WILL DEPART FROM DC ON 1/24/20 AND ARRIVE THE SAME DAY TO WINSTON-SALEM, NC. TRAVELER WILL DEPART WINSTON-SALEM ON 1/29/20 AND ARRIVE ON THE SAME DAY TO DC. ARRANGEMENTS FOR BOTH MEALS AND LODGING WILL BE MADE BY J. KIFFIN PENRY EPILEPSY EDUCATION PROGRAMS. THE TUITION FOR THE PROGRAM WILL ALSO BE PAID BY THE J. KIFFIN PENRY EPILEPSY EDUCATION PROGRAMS. REGISTRATION FEE OF 300USD WAS PAID BY GOVERNMENT PURCHASE CARD. TRAVEL IS NIH APPROVED IN SPARC AND BY DR. INATI. ETHICS HAS ALSO APPROVED THE REQUEST FOR APPROVAL TO ACCEPT GIFTS ASSOCIATED WITH AN AWARD FROM AN OUTSIDE ORGANIZATION.  THE TRAVELER IS REQUESTING APPROVAL OF ACTUAL SUBSISTENCE FOR SPONSOR IN-KIND LODGING VALUED AT $186.26 WHICH IS 194% OF THE GOVERNMENT ALLOWANCE OF $96. THIS PERCENTAGE FALLS WITHIN THE 300% THRESHOLD ALLOWED BY THE FTR. THE SPONSOR HAS NOTED THAT ALL OTHER NON-FEDERAL PARTICIPANTS WILL BE PROVIDED WITH THE SAME ACCOMMODATIONS.</t>
  </si>
  <si>
    <t>J KIFFIN PENRY PEDIATRIC EPILE</t>
  </si>
  <si>
    <t xml:space="preserve">PARK, EUN CHUNG </t>
  </si>
  <si>
    <t>WHO  DR EUN CHUNG PARK
WHAT  2019 NIPAH INTERNATIONAL CONFERENCE
WHEN DECEMBER 9 TO 10 2019
WHERE  SINGAPORE
WHY  DR. PARK IS A MEMBER OF CEPI TASK FORCE
FOR BIOLOGICAL STANDARDS AND THE TASK FORCE MEMBERS WILL HAVE A FACE TO FACE MEETING AT THIS CONFERENCE  REGISTRATION FEES WAIVED BY SPONSOR. IT DOES NOT INCLUDE LODGING OR MEALS. 1 CONFERENCE DINNER AND LUNCH (12/9/19) AND 1 CONFERENCE LUNCH (12/10/19) ARE PROVIDED IN-KIND.</t>
  </si>
  <si>
    <t>12/06/2019 -12/11/2019</t>
  </si>
  <si>
    <t xml:space="preserve">PATTERSON, AMY PATE </t>
  </si>
  <si>
    <t>DR. AMY PATTERSON WILL TRAVEL TO SEATTLE, WA DECEMBER 3-7TH, 2019 TO ATTEND AND SPEAK AT THE GATES FOUNDATION'S "THE COLLABORATION FOR AIDS VACCINE DISCOVERY MEETING" WHERE SHE WILL REPRESENT THE NHLBI. AS CHIEF SCIENCE ADVISOR TO THE NATIONAL HEART, LUNG, AND BLOOD INSTITUTE, DR. PATTERSON WILL BE ABLE TO PROVIDE INVALUABLE INSIGHT TO THE BILL &amp; MELINDA GATES FOUNDATION AS THE FOUNDATION SUPPORTS COLLABORATION FOR AN AIDS VACCINE DISCOVERY.DR. PATTERSON WILL BE RESPONSIBLE FOR HER STAY ON DEC 6 ¿ 7 BUT PLANS TO TELEWORK ON DEC 6. AS THE EVENT ENDS AT 3PM ON THE 5TH, IT IS NOT LIKELY THAT DR. PATTERSON WOULD RETURN THAT EVENING IF SHE WAS NOT ALREADY STAYING- NIH WILL COVER LODGING THE NIGHT OF THE 5TH. DR. PATTERSON WILL  INCUR COSTS ON THE 6TH OUT OF POCKET.</t>
  </si>
  <si>
    <t>12/03/2019 -12/07/2019</t>
  </si>
  <si>
    <t>PATTERSON, GEORGE H</t>
  </si>
  <si>
    <t>DR. GEORGE PATTERSON HAS BEEN INVITED TO PARTICIPATE AS THE EXTERNAL EXAMINER FOR A STUDENT'S PHD EXAMINATION, WILLIAM CAMERON, UNIVERSITY OF TORONTO, CANADA, JANUARY 8, 2020.
- ODA APPROVED BY JASON FORD ON
- SPONSOR WILL COVER AIRFARE AND LODGING.</t>
  </si>
  <si>
    <t>01/07/2020 -01/08/2020</t>
  </si>
  <si>
    <t>PAVLAKIS, GEORGE N</t>
  </si>
  <si>
    <t>10/17-20 - TRAVELER INVITED TO GIVE A LECTURE ON CANCER IMMUNOTHERAPY VACCINE DEVELOPMENT AT THE 20TH CONGRESS OF THE HELLENIC SOCIETY OF PERINATAL MEDICINE HELD ON OCTOBER 18-20, 2019 IN ATHENS, GREECE. SPONSOR COVERS IN KIND AIRFARE FROM WASH DULLES-ATHENS, GREECE AND BRUSSELS, BELGIUM TO WASH DULLES; 3 NIGHTS LODGING PLUS TAX, BREAKFAST INCLUDED IN HOTEL, GALA DINNER ON 10/19 AND TAXIS TO AND FROM AIRPORT AND HOTEL $112.66. SPONSOR IN KIND WAIVED REGISTRATION FEE. GOVT PORTION AIRFARE BOOKED THROUGH OMEGA FROM ATHENS TO VIENNA ON 10/20; VIENNA TO AMSTERDAM ON 10/24; INCIDENTALS ON 10/16-20, AND LUNCH ON 10/17-20; DINNER ON 10/17-18. 10/20-24 - TRAVELER WILL ATTEND THE 7TH ANNUAL MEETING OF THE INTERNATIONAL CYTOKINE AND INTERFERON SOCIETY (ICIS) IN VIENNA, AUSTRIA ON 10/20-23/19. TRAVELER IS REQUESTING APPROVAL FOR ACTUAL SUBSISTENCE FOR LODGING VALUED AT $260.12 WHICH IS 117.70% OF THE GOVERNMENT ALLOWANCE OF $221.00. THIS PERCENTAGE FALLS WITHIN THE 300% THRESHOLD ALLOWED BY THE FTR. THE REGISTRATION FEE PAID WITH PERSONAL CREDIT CARD. BREAKFAST IS INCLUDED IN HOTEL. TRAVELER PAID SEPARATE FOR NETWORKING DINNER ON 10/22 AND WILL ONLY RECEIVE PER DIEM. 10/24-26 - INVITED TO VISIT THE DEPARTMENT OF BIOCHEMISTRY AT THE NETHERLANDS CANCER INSTITUTE (NKI) IN AMSTERDAM, THE NETHERLANDS ON OCTOBER 25, 2019 TO DISCUSS COLLABORATIVE RESEARCH PLANS WITH DR. A. PERRAKIS AND COLLEAGUES. TRAVELER IS REQUESTING APPROVAL FOR ACTUAL SUBSISTENCE FOR LODGING VALUED AT $257.47 WHICH IS 110.50% OF THE GOVERNMENT ALLOWANCE OF 233.00. THIS PERCENTAGE FALLS WITHIN THE 300% THRESHOLD ALLOWED BY THE FTR. 10/26-30 - TO ATTEND THE INTERNATIONAL SOCIETY FOR VACCINES (ISV) ANNUAL CONFERENCE HELD IN GHENT, BELGIUM ON OCTOBER 27-29, 2019. THE REG FEE PAID W/PERSONAL CC INCL. LUNCH 3 DAYS. TRAVELER SHARING HOTEL ROOM W/TRAVELER B. FELBER, BREAKFAST IS INCLUDED IN HOTEL RATE. CTPS APPROVAL RECEIVED, NO CTPS/STEPS NEEDED FOR AMSTERDAM. FOREIGN FLAG CARRIER APPROVAL. HT401 TRAINING 2/4/19.</t>
  </si>
  <si>
    <t>ATHENS, , GRC</t>
  </si>
  <si>
    <t>HELLENIC SOCIETY OF PERINATAL</t>
  </si>
  <si>
    <t>10/16/2019 -10/30/2019</t>
  </si>
  <si>
    <t>PAVLETIC, STEVEN Z</t>
  </si>
  <si>
    <t>SPONSOR I:  DR. PAVLETIC IS INVITED TO PARTICIPATE AS A CO-LEADER AND A SPEAKER AT THE CHRONIC-VERSUS-HOST DISEASE POSTGRADUATE COURSE AT THE POSTGRADUATE HEMATOLOGY STUDY, MEDICAL SCHOOL UNIVERSITY OF ZAGREB IN ZAGREB, CROATIA ON OCTOBER 20-22, 2019.  IN-KIND:  AIRFARE R/T GERMANY TO CROATIA. NO REGISTRATION.  DR. PAVLETIC WILL STAY WITH RELATIVES IN CROATIA.  SPONSOR II:  DR. STEVEN PAVLETIC IS INVITED TO SPEAK AT THE 5TH CONGRESS ON CONTROVERSIES IN STEM CELL TRANSPLANTATION AND CELLULAR THERAPIES (COSTEM) IN BERLIN, GERMANY ON OCTOBER 24-27, 2019.  IN-KIND:  AIRFARE (R/T DC TO BERLIN),  LODGING (INCLUDES BREAKFAST),  REGISTRATION (INCLUDES LUNCHES) AND DINNER ON 10/25.</t>
  </si>
  <si>
    <t>ZAGREB, , HRV</t>
  </si>
  <si>
    <t>10/18/2019 -10/27/2019</t>
  </si>
  <si>
    <t>UNIVERSITY HOSPITAL CENTER ZAG</t>
  </si>
  <si>
    <t>PEARSON, JANE L</t>
  </si>
  <si>
    <t>JANE PEARSON WILL TRAVEL TO MIAMI, FLORIDA FOR TO ATTEND AND SPEAK AT THE INTERNATIONAL SUMMIT ON SUICIDE RESEARCH ON OCTOBER 27TH, 2019 THROUGH OCTOBER 30TH, 2019. HER REGISTRATION FEE HAS BEEN WAIVED FOR  $600 BY THE INTERNATIONAL ACADEMY OF SUICIDE RESERCH.  APPROVED OFFICIAL DUTY MEMO ATTACHED.</t>
  </si>
  <si>
    <t>AMERICAN FOUNDATION FOR SUICID</t>
  </si>
  <si>
    <t>10/27/2019 -10/30/2019</t>
  </si>
  <si>
    <t xml:space="preserve">PEGORARO, GIANLUCA </t>
  </si>
  <si>
    <t>DR. PEGORARO IS INVITED TO SPEAK AT THE ST. JUDE'S CHILDREN'S RESEARCH HOSPITAL IN MEMPHIS, TN ON JANUARY 9, 2020.  IN-KIND:  AIRFARE, LODGING (NO BREAKFAST), MEALS AND GROUND TRANSPORTATION IN TN.  NO REGISTRATION.  DR. PEGORARO IS REQUESTING APPROVAL OF ACTUAL SUBSISTENCE FOR SPONSOR IN-KIND LODGING VALUED AT $165 WHICH IS 134% OF THE GOVERNMENT ALLOWANCE OF $123.  THIS PERCENTAGE FALLS WITHIN THE 300% THRESHOLD BY THE FTR.  THE SPONSOR HAS NOTED THAT ALL OTHER NON-FEDERAL PARTICIPANTS WILL BE PROVIDED WITH THE SAME ACCOMMODATIONS.</t>
  </si>
  <si>
    <t xml:space="preserve">PEGU, AMARENDRA </t>
  </si>
  <si>
    <t>TRAVELER WILL ATTEND THE CAVD MEETING IN SEATTLE, WA DECEMBER 3-5, 2019. THERE IS NO REGISTRATION FEE FOR THIS MEETING. LODGING AND MEALS WILL BE COVERED BY THE SPONSOR IN-KIND. FLIGHTS HAVE BEEN RESERVED THRU OMEGA, ROUNDTRIP AIR QUOTED AT 671.60USD. TRAVELER HAS OPTED TO TAKE A RED EYE FLIGHT FOR THE RETURN ON DEC 5 WHICH WILL MAKE THE TRAVELERS RETURN DATE DEC 6. THE REASON FOR THIS IS BECAUSE THE CAVD MEETING DOES NOT END UNTIL 3:30PM AND ALL FLIGHTS DEPARTING AFTER 3:30PM ARE RED EYE FLIGHTS. NO HONORARIUM WILL BE OFFERED AND NO US FEDERAL GOVERNMENT FUNDS WILL BE USED FOR SPONSORED TRAVEL EXPENSES.</t>
  </si>
  <si>
    <t>TRAVELER WILL ATTEND THE 2019 ANTIBODY ENGINEERING AND THERAPEUTICS CONFERENCE LOCATED IN SAN DIEGO, CA DECEMBER 8TH THRU 13TH, 2019. SPONSOR WILL COVER 3 NIGHTS OF LODGING IN-KIND. TRAVELER WILL CHANGE HOTELS TO A NEARBY HOTEL WITH PER DIEM LODGING RATES FOR REMAINING 2 NIGHTS. SPONSOR IS ALSO WAIVING THE $799 REGISTRATION FEE. SPONSOR IS UNABLE TO PAY FOR AIRFARE IN-KIND, SO VRC WILL COVER. NO HONORARIUM IS BEING OFFERED AND NO US FEDERAL GOVERNMENT FUNDS ARE BEING USED TO COVER SPONSOR-RELATED TRAVEL COSTS. REMAINING EXPENSES WILL BE PAID FROM APPROPRIATED TRAVEL FUNDS TO THE VRC. OMEGA CONFIRMED CONTRACT FARE FOR TRAVEL BETWEEN IAD AND SAN.</t>
  </si>
  <si>
    <t xml:space="preserve">PENAS-PRADO, MARTA </t>
  </si>
  <si>
    <t>DR. PENAS-PRADO IS INVITED TO SPEAK AT THE MEDULLOBLASTOMA IN THE MOUNTAINS MEETING BEING HELD IN OBERGURGL, AUSTRIA ON JANUARY 9-12, 2020. IN-KIND: LODGING, SHUTTLE BETWEEN INNSBRUCK AND OBERGURGL, AND MEALS (D 1/9; BD 1/10; BD 1/1; B 1/12). BECAUSE ALL EXPENSES HAVE BEEN BOOKED BY THE SPONSOR AS A LUMPED GROUP RATE, THEY WERE UNABLE TO PROVIDE AN INDIVIDUAL COST BREAKDOWN. 
A FOREIGN FLAG CARRIER IS INCLUDED FOR THE RETURN TRIP DUE TO THE TIMING OF THE SHUTTLE FROM OBERGURGL TO INNSBRUCK. THE SHUTTLE DEPARTS AT 8AM, ARRIVING IN INNSBRUCK AT 10AM, MEANING THAT DR. PENAS-PRADO CANNOT TAKE A FLIGHT EARLIER THAN 12PM. THIS ONLY LEAVES FOREIGN FLAG CARRIERS FOR THE FIRST LEG OF THE RETURN FLIGHT. THE AIRPORT WITH THE LOWEST COSTING CITY PAIR FARE HAS BEEN SELECTED.</t>
  </si>
  <si>
    <t>INNSBRUCK, , AUT</t>
  </si>
  <si>
    <t>UNIVERSITY OF CAMBRIDGE</t>
  </si>
  <si>
    <t>01/07/2020 -01/12/2020</t>
  </si>
  <si>
    <t>PERFETTO, STEPHEN P</t>
  </si>
  <si>
    <t>TRAVELER IS AN INVITED INSTRUCTOR AND GUEST SPEAKER  AT THE 2019 FLOW CYTOMETRY WORKSHOP FROM OCTOBER 14-21, 2019 IN CAPE TOWN, SOUTH AFRICA
HTSOS CERTIFIED</t>
  </si>
  <si>
    <t>UNIVERSITY OF CAPE TOWN</t>
  </si>
  <si>
    <t>10/12/2019 -10/22/2019</t>
  </si>
  <si>
    <t>PERON, STACIA M</t>
  </si>
  <si>
    <t>DR. PERON WILL PRESENT A GRAND ROUNDS LECTURE AT THE RUTGERS RWJMS DEPARTMENT OF PSYCHIATRY IN PISCATAWAY, NJ ON FEBRUARY 6, 2020. IN-KIND: TRAIN FARE, LODGING (NO BREAKFAST), GROUND TRANSPORTATION IN NJ.    NO REGISTRATION.  DR. PERON IS REQUESTING APPROVAL OF ACTUAL SUBSISTENCE FOR SPONSOR IN-KIND LODGING VALUED AT $160 WHICH IS 143% OF THE GOVERNMENT ALLOWANCE OF $112. THIS PERCENTAGE FALLS WITHIN THE 300% THRESHOLD ALLOWED BY THE FTR. THE SPONSOR HAS NOTED THAT ALL OTHER NON-FEDERAL PARTICIPANTS WILL BE PROVIDED WITH THE SAME ACCOMMODATIONS.</t>
  </si>
  <si>
    <t>PERSKY, SUSAN J</t>
  </si>
  <si>
    <t>ON THIS SPONSORED TRAVEL THE TRAVELER WILL BE IN TRANSIT ON 10/07 AND WON?¿¿T ARRIVE UNTIL 10/08. ON 10/08 TRAVELER WILL USE THE DAY TO REST AND PREPARE FOR MEETING ON 10/09. THE FOLLOWING WILL BE PROVIDED IN-KIND: ROUND-TRIP AIRFARE- $2,123.25, TWO NIGHTS OF LODGING $385.08 (10/08-10/10). NO REGISTRATION FEES. DINNER IS PROVIDED ON 10/09 BUT TRAVELER HAS DECLINED. BREAKFAST IS PROVIDED AT HOTEL ON 10/09-10/10 AND LUNCH PROVIDED AT MEETING ON 10/09-10/10. BREAKFAST AND LUNCH ARE ONLY MARKED ON TA FOR 10/09 DUE TO THE ARRIVAL/DEPARTURE OF FLIGHT. OTHER INVITED GUESTS ARE RECEIVING SIMILAR BENEFITS. OMEGA WAS NOT USED FOR THE AIRFARE OR LODGING BECAUSE IT WAS COVERED IN-KIND BY SPONSOR. NHGRI PAYS ALL OTHER EXPENSES. THE FOLLOWING EXPENSES HAVE BEEN ADDED: 10/07 UNFORESEEN EXPENSES $200.00, TAP AIRLINE BAGGAGE FEE $55.00 TAXI FROM RESIDENCE TO IAD $67.92, GVA TO LAUSANNE TRAIN STATION ESTIMATE $13.77; 10/09 R/T HOTEL TO MEETING $33.70; 10/10 TAP AIRLINE BAGGAGE FEE $55.00, GVA TO LAUSANNE TRAIN STATION $13.77, IAD TO RESIDENCE $67.92. HOTEL OFFERS FREE INTERNET AND SHUTTLE SERVICE TO/FROM LAUSANNE TRAIN STATION. COST COMPARISON IS NOT NEEDED AS R/T FLIGHT WAS PURCHASED IN-KIND BY SPONSOR. HOTEL TAX-EXEMPTIONS DO NOT APPLY TO THIS TRAVEL. HTSOS UPLOADED TO CGE. PENDING AVAILABILITY OF FY 20 FUNDS.</t>
  </si>
  <si>
    <t>UNIVERSITY OF LAUSANNE</t>
  </si>
  <si>
    <t>10/07/2019 -10/10/2019</t>
  </si>
  <si>
    <t>THIS IS A PARTIALLY SPONSORED FOREIGN TRAVEL. OMEGA WAS USED TO BOOK ONE-NIGHT HOTEL- $172.17(11/01). TRAVELER WILL BE IN TRANSIT ON 10/31 AND WON?¿¿T ARRIVE UNTIL 11/01. OMEGA WAS NOT USED TO BOOK THE R/T FLIGHT OR REMAINING NIGHTS OF HOTEL (11/02-11/05) BECAUSE IT WAS PURCHASED IN-KIND BY SPONSOR. NO REGISTRATION IS ASSOCIATED WITH THIS MEETING. THE FOLLOWING MEALS ARE BEING PROVIDED AND MARKED ON THE TA: 11/02 DINNER, 11/03-11/04 BREAKFAST, LUNCH, AND DINNER. AN AGENDA IS ASSOCIATED WITH THE TRAVEL AND INCLUDED. THE SPONSOR IS COVERING THE FOLLOWING EXPENSES IN-KIND: R/T FLIGHT $6,604.00, HOTEL (11/02-11/05), $279.00 PER NIGHT. THE SPONSOR HAS NOTED THAT SIMILARLY SITUATED PARTICIPANTS ARE RECEIVING THE SAME BENEFITS. THE FOLLOWING EXPENSES HAVE BEEN ADDED: R/T TAXI FROM RESIDENCE TO IAD $129.14, R/T TAXI FROM DXB TO HOTEL $20.06, R/T TAXIS FROM HOTEL TO MEETING $49.08, $150.00 FOR UNFORESEEN EXPENSES. HOTEL OFFERS FREE INTERNET. TAX-EXEMPTIONS DO NOT APPLY TO FOREIGN TRAVEL. PENDING AVAILABILITY OF FY 20 FUNDS.</t>
  </si>
  <si>
    <t>DUBAI, , ARE</t>
  </si>
  <si>
    <t>WORLD ECONOMIC FORUM SWITZERLA</t>
  </si>
  <si>
    <t>10/31/2019 -11/06/2019</t>
  </si>
  <si>
    <t>ON THIS SPONSORED DOMESTIC TRAVEL, THE FOLLOWING IS PROVIDED IN-KIND: ROUND-TRIP TRAIN- $106.00 AND ONE NIGHT OF LODGING- $320.00. THE FOLLOWING MEALS WILL ALSO BE PROVIDED IN-KIND: BREAKFAST AND LUNCH ON 12/12-12/13.  DINNER ON 12/13 BUT TRAVELER WILL NOT ACCEPT. TRAVELER WILL NOT BE ABLE TO ACCEPT BREAKFAST OR LUNCH ON 12/12 BECAUSE SHE DOES NOT ARRIVE UNTIL 10:37PM. TRAVELER IS REQUESTING APPROVAL OF ACTUAL SUBSISTENCE FOR SPONSORED IN-KIND LODGING AT $320.00 WHICH IS 107% OF THE GOVERNMENT ALLOWANCE OF $298.00. OTHER INVITED GUESTS ARE RECEIVING SIMILAR BENEFITS. THERE IS NO REGISTRATION FOR THIS MEETING. AN AGENDA IS PROVIDED AND INCLUDED IN TRAVEL. NHGRI PAYS ALL OTHER EXPENSES ON THIS TRAVEL.  OMEGA WAS NOT USED TO BOOK THE R/T TRAIN OR HOTEL AS BOTH WERE ARRANGED AND PROVIDED IN-KIND. OTHER EXPENSES ADDED: ROUND-TRIP TAXIS TO/FROM RESIDENCE ESTIMATED $150; ROUND-TRIP AND GROUND TRANSPORTATION IN NY ESTIMATED- $200.00; MISC. EXPENSES $100.00 FOR UNFORESEEN ISSUES, AND MISC. EXPENSE- $20 DINNER AND INCIDENTALS NOT PROVIDED IN-KIND BY SPONSOR. HOTEL TAX-EXEMPTIONS DO NOT APPLY AS THE HOTEL WAS ARRANGED IN-KIND.</t>
  </si>
  <si>
    <t>CONT. FROM ABOVE . SHE WILL THEN BE TRAVELING TO NASHVILLE,TN ON MARCH 01-04, 2020 TO ATTEND AND SPEAK AT 2020-VIRTUAL REALITY AND HEALTHCARE SYMPOSIUM. TITLE OF TALK: PHYSICAL MOVEMENT BEHAVIOR IN VR IMPLICATIONS FOR HEALTH AND WELL-BEING. THIS IS A MULTILEG, PARTIALLY SPONSORED DOMESTIC TRAVEL. LEG 1- NEW ORLEANS, LA (NON-SPONSORED 2/26-3/01). REGISTRATION FEE IN THE AMOUNT OF $460.00 WAS PAID VIA POTS: 20-001332, AND INCLUDES BREAKFAST AND LUNCH ON 02/27. OMEGA WAS USED TO BOOK FLIGHT BUT NOT HOTEL AS TRAVELER WILL SHARE A ROOM WITH COLLEAGUE (NON-GOVERNMENT) AND SPLIT THE COST AT $114.50/NIGHT ON (02/26-0/29). PER CITY PAIRS TRAVELER CHOSE THE CONTRACT CARRIER FROM THE AIRPORT HAVING THE LOWEST OVERALL COSTS FROM DCA-$158 VS IAD-$316, BWI-N/A. LA IS A TAX-EXEMPT STATE AND FORM IS INCLUDED. LEG 2- NASHVILLE, TN (SPONSORED 3/01-3/04). SPONSOR HAS AGREED TO COVER THE FOLLOWING EXPENSES IN-KIND: REGISTRATION IN THE AMOUNT OF $499.00 FOR ONE DAY (3/02). ONLY LIGHT HORS D¿OEUVRES WILL BE PROVIDED AT THE WELCOME RECEPTIONS ON 3/01-3/03. THE SPONSOR HAS NOTED THAT ALL SIMILARLY SITUATED PARTICIPANTS HAVE BEEN OFFERED THE SAME BENEFITS. ONE DAY REGISTRATION FEE IN THE AMOUNT OF $499.00 (3/03) WAS PAID FOR VIA POTS: 20-003013. BREAKFAST AND LUNCH ON 03/02 AND 03/03 AND INCLUDED IN REGISTRATION FEES. OMEGA WAS USED TO BOOK FLIGHTS AND HOTEL FOR TN. FLIGHT- $415.60 (MSY TO BNA THEN BNA TO DCA) AND LODGING NIGHTS (03/01 - 03/03) AT $223/NIGHT PLUS TAXES. PER CITY PAIRS TRAVELER CHOSE THE CONTRACT CARRIER FROM THE AIRPORT HAVING THE LOWEST OVERALL COST TO DCA-$118 VS IAD-$207, BWI-$N/A. TENNESSEE IS NOT A TAX-EXEMPT STATE. THE FOLLOWING EXPENSES HAVE BEEN ADDED: R/T MD TAXIS ESTIMATING 107.60, LA R/T TAXIS FROM MSY TO HOTEL $84.86, AMERICAN AIRLINES BAGGAGE FEES ONE-WAY $25.00. TN R/T, TAXIS FROM BNA TO HOTEL THEN HOTEL TO CONFERENCE $83.92. MISC. EXP FOR UNFORESEEN EXPENSES $100.00. BOTH HOTELS OFFER FREE INTERNET.</t>
  </si>
  <si>
    <t>COOL BLUE MEDIA</t>
  </si>
  <si>
    <t>PETERSON, KARIN E</t>
  </si>
  <si>
    <t>DR. KARIN PETERSON WILL BE TRAVELING TO BETHESDA MD TO COLLABORATE WITH DR. RAHUL BASU AND CO-MENTOR IAIN FRASER.  DIR HAS PROVIDED THE RML-BETHESDA TRAVEL CAN 8028191.  DR. PETERSON WILL THEN TRAVEL TO NEW BRUNSWICK NJ TO GIVE A SEMINAR AT RUTGERS UNIVERSITY.  TITLE-NEUROPATHOGENESIS OF CALIFORNIA SEROGROUP OF ORTHOBUNYAVIRUSES.  RETURN FLIGHT, 1 NIGHTS LODGING, AND SOME MEALS WILL BE PROVIDED IN-KIND BY THE RUTGERS UNIVERSITY. NO U.S. FEDERAL FUNDS WILL BE USED BY ANY OF THE SPONSORS FOR OR REIMBURSE TRAVEL EXPENSES AND THAT NO HONORARIUM MAY BE ACCEPTED BY THE EMPLOYEE. SPONSOR PROVIDING IN-KIND LODGING VALUED AT 160 DOLLARS WHICH IS 143 PERCENT OF THE GOVERNMENT LODGING ALLOWANCE OF 112 DOLLARS.  THE SPONSOR HAS CONFIRMED THAT ALL OTHER FEDERAL OR NON-FEDERAL PARTICIPANTS WILL BE PROVIDED WITH THE SAME OR SIMILAR ACCOMMODATIONS. LATE JUSTIFICATION-PREPARED HAD TO WAIT UNTIL HOTELS COULD BE BOOKED FOR FY20.  THE REQUIRED DOCUMENTS WERE PREPARED AND FORWARDED TO IAMB PROMPTLY.</t>
  </si>
  <si>
    <t>BETHESDA, MD, US</t>
  </si>
  <si>
    <t>RUTGERS UNIVERSITY NEWARK NJ</t>
  </si>
  <si>
    <t>DR. KARIN PETERSON HAS BEEN INVITED TO GIVE A TALK AT LOUISIANA STATE UNIVERSITY SCHOOL OF VETERINARY MEDICINE LSU-SVM, DEPARTMENT OF PATHOBIOLOGICAL SCIENCES FALL 2019 SEMINAR SERIES ON 10-24-19.  TITLE- NEUROPATHOGENESIS OF THE CALIFORNIA SEROGROUP OF ORTHOBUNYAVIRUSES. ROUND TRIP AIRFARE, TWO NIGHTS LODGING, AND SOME MEALS WILL BE PROVIDED IN-KIND BY LSU-SVM.  NO U.S. FEDERAL FUNDS WILL BE USED BY ANY OF THE SPONSORS FOR OR REIMBURSE TRAVEL EXPENSES AND THAT NO HONORARIUM MAY BE ACCEPTED BY THE EMPLOYEE.  SPONSOR PROVIDING IN-KIND LODGING VALUED AT 200 DOLLARS WHICH IS 200 PERCENT OF THE GOVERNMENT LODGING ALLOWANCE OF 100 DOLLARS.  THE SPONSOR HAS CONFIRMED THAT ALL OTHER FEDERAL OR NON-FEDERAL PARTICIPANTS WILL BE PROVIDED WITH THE SAME OR SIMILAR ACCOMMODATIONS.  WHILE IN LA DR. PETERSON PLANS TO COLLABORATE WITH DR. STEPHANIA CORMIER ON 10-23 AND 10-25.  10-26 WEEKEND NETG. DR. PETERSON WILL STAY WITH FRIENDS IN LA ON THE ADDITIONAL NIGHTS.</t>
  </si>
  <si>
    <t>LOUISIANA STATE UNIVERSITY AT</t>
  </si>
  <si>
    <t>UPLOADED ETHICS CHECKLIST AS DR. PETERSON IS OUT OF THE OFFICE AND UNABLE TO SIGN-CERTIFY HER TA.  DR. KARIN PETERSON WILL BE PARTICIPATING IN THE INDO-US SYMPOSIUM NEW INSIGHTS INTO THE PATHOBIOLOGY AND EPIBOLIOMICS OF  INFLAMMATORY DISEASES 12-4 THROUGH 12-9-19, COLLABORATING WITH DR. JAYASRI DAS SARMA FROM IISER ON 12-10, AND COLLABORATING WITH DR. PIYALI MUKHERJEE 12-11 WHILE IN KOLKATA BEFORE EARLY DEPARTURE ON 12-12-19.  ROUND TRIP AIRFARE WILL BE PROVIDED IN-KIND BY THE INDIAN INSTITUTE OF SCIENCE EDUCATION AND RESEARCH IISER.  REGISTRATION, PAID VIA AMBIS, INCLUDES 6 NIGHTS LODGING AND MEALS, 12-3 LUNCH THROUGH 12-9 BREAKFAST.  ALL OTHER LODGING IS AT NETG AS DR. PETERSON WILL STAY WITH COLLABORATORS.  LATE JUSTIFICATION- PREPARER WAS WAITING ON SPONSOR TO CONFIRM FLIGHT DATES AND FOR THE CGE SYSTEM TO BECOME AVAILABLE.</t>
  </si>
  <si>
    <t>[OTHER], , IND</t>
  </si>
  <si>
    <t>11/29/2019 -12/13/2019</t>
  </si>
  <si>
    <t xml:space="preserve">PETROS, TIMOTHY </t>
  </si>
  <si>
    <t>02/19/2020 ¿ 02/21/2020, SAN ANTONIO, TEXAS; TO PRESENT A TALK ENTITLED MECHANISMS REGULATING THE FATE AND MATURATION OF FOREBRAIN GABAERGIC INTERNEURONS AT THE SPRING 2020 UNIVERSITY OF TEXAS SAN ANTONIO NEUROBIOLOGY SEMINAR SERIES. THE MEETING IS BEING HELD ON CAMPUS AT UTSA DEPARTMENT OF BIOLOGY AND THE NEUROSCIENCES INSTITUTE.  OWT WAS NOT USED FOR AIRFARE OR LODGING AS THE SPONSOR MADE THE AIRFARE AND LODGING ARRANGEMENTS AND IS COVERING BOTH IN KIND. SPONSOR ALSO COVERING LUNCH ON 2/20/20 IN KIND.  GROUND TRANSPORTATION WILL BE BY TAXI.  NO HONORARIUM AND NO FEDERAL FUNDS STATEMENT INCLUDED IN SPONSOR LETTER.</t>
  </si>
  <si>
    <t xml:space="preserve">PETROVAS, CONSTANTINOS </t>
  </si>
  <si>
    <t>SEE CROSS OVER FY TA -  TRAVELER IS INVITED TO JOIN SCIENTIFIC ADVISORY BOARD AT CENT GARDES MEETING SEPT. 30 - OCT. 2, 2019. HOTEL EXPENSE IS SPONSORED IN-KIND. TRAVELER IS ALSO INVITED TO GIVE TALK ON OCT. 3 AT SORBONNE UNIVERSITY IN PARIS, NON-SPONSORED. TRAVELER WILL THEN GIVE SEMINAR AT INSTITUTE PASTEUR ALSO LOCATED IN PARIS, SCHEDULED OCT. 4, NON-SPONSORED. TRAVELER WILL STAY AT PRIVATE RESIDENCE OCT. 2-6, (THRU WEEKEND). ALL OTHER EXPENSES WILL BE CHARGED TO TRAVELER CAN.</t>
  </si>
  <si>
    <t>PHAN, LON D</t>
  </si>
  <si>
    <t>12/08/2019-12/11/2019: PARTICIPATING IN THE MEETING OF THE EUROPEAN VARIATION ARCHIVE (EVA) SCIENTIFIC ADVISORY BOARD (SAB) MEETING AS A MEMBER EVALUATING PROGRAMS AND PROGRESS, AS WELL AS PROVIDING GUIDANCE AND ASSISTANCE IN SCIENTIFIC ISSUES, IN CAMBRIDGE, U.K.</t>
  </si>
  <si>
    <t>PHILPOTT, CAROLINE C</t>
  </si>
  <si>
    <t>TRAVELER IS INVITED TO SPEAK AT THE 2019-2020 PENN-CHOP BLOOD CENTER FOR PATIENT CARE AND DISCOVERY SEMINAR SERIES, PHILADELPHIA, PA, OCTOBER 30, 2019.  THE SPONSOR WILL PROVIDE IN KIND ONE ROUNDTRIP ECONOMY TRAIN TICKET, ONE NIGHT OF LODGING  AND DINNER ON OCTOBER 29TH.  DR. PHILPOTT IS CURRENTLY OUT OF THE OFFICE AND UNABLE TO ELECTRONICALLY SIGN THE TRAVEL AUTHORIZATION.  HOWEVER, SHE WAS ABLE TO REVIEW AND APPROVE VIA EMAIL.. THE EMAIL HAS BEEN UPLOADED TO THE TA.</t>
  </si>
  <si>
    <t>CHILDRENS HOSPITAL OF PHILADEL</t>
  </si>
  <si>
    <t xml:space="preserve">PHUNG, EMILY </t>
  </si>
  <si>
    <t>NON-FTE SPONSORED TRAVEL.  EMILY PHUNG IS AN INVITED PRESENTER AT THE RSVVW19, A GLOBAL CONFERENCE ON NOVEL RSV PREVENTION AND THERAPEUTIC INVENTIONS, NOVEMBER 12 - 14, 2019, ACCRA, GHANA. 
SPONSOR WILL PROVIDE IN-KIND ROUND TRIP ECONOMY CLASS AIRFARE, LODGING, REGISTRATION, AND SOME MEALS.  
AEA JUSTIFICATION:  LODGING IN-KIND OF $250.00 PER NIGHT WHICH IS 108% OF THE PER DIEM OF $232.00. SPONSOR HAS RESERVED A ROOM IN A HOTEL EXCEEDING PER DIEM AND ALL FEDERAL EMPLOYEES ARE PROVIDED THE SAME ACCOMMODATIONS.</t>
  </si>
  <si>
    <t xml:space="preserve">PIERPAOLI, CARLO </t>
  </si>
  <si>
    <t>DR. CARLO PIERPAOLI HAS BEEN INVITED TO CONDUCT THE DTI BOOTCAMP TRAINING AND COLLABORATE ON RESEARCH PROJECTS TO BE HELD IN BENGALURU, INDIA AND CHANDIGARH, INDIA, FEBRUARY 7-16, 2020.  
- SPONSOR WILL COVER AIRFARE, LODGING, ALL MEALS, REGISTRATION WAIVED, AND LOCAL GROUND TRANSPORTATION.
- ODA APPROVED BY JASON FORD ON 1/7/2020.</t>
  </si>
  <si>
    <t>02/05/2020 -02/16/2020</t>
  </si>
  <si>
    <t>PIKE, VICTOR W</t>
  </si>
  <si>
    <t>THE EVENTS IN THIS TA WERE APPROVED AS AN EXEMPTION UNDER THE CATEGORY: TO ATTEND SCIENTIFIC MEETINGS BY THE NIMH EXECUTIVE OFFICER ON 7/12/19.
TRAVELER CELL:413-992-9985
TO ATTEND THE FINAL ISOTOPICS MEETING AS AN ADVISORY BOARD MEMBER TO HEAR AND CRITIQUE SCIENTIFIC PROGRESS AND TO DISCUSS PROJECT SUMMARY, CONCLUSIONS, AND FORWARD STEPS. THE MAIN OBJECTIVE OF THE ISOTOPIC'S PROJECT HAS BEEN TO DEVELOP AND INNOVATE GENERAL ISOTOPIC LABELING CHEMISTRY AND RADIOCHEMISTRY, AND TO TRAIN EARLY STAGE RESEARCHERS IN THIS AREA. ISTOPICS WAS IMPLEMENTED TO SERVE THE NEEDS OF ACADEMIA AND INDUSTRY BY PROVIDING NEW RESEARCHERS FROM A DUAL ACADEMIC/INDUSTRIAL CULTURE WHO ARE SPECIALIZED IN RADIOLABELING CHEMISTRY. THE SPONSOR IS PAYING FOR THE AIRFARE, 3 NIGHTS LODGING, AND 3 DAYS MEALS.</t>
  </si>
  <si>
    <t>FRENCH ALTERNATIVE AND ATOMIC</t>
  </si>
  <si>
    <t>THE EVENTS IN THIS TA WERE APPROVED AS A NON-NIMH HOSTED CONFERENCE OR MEETING BY THE OFFICE OF FINANCIAL MANAGEMENT ON 12/19/19.
TO ATTEND THE 2020 SOCIETY OF NUCLEAR MEDICINE AND MOLECULAR IMAGING TO GIVE AN INVITED LECTURE TO HIS PEERS ON HIS RESEARCH UNDER THE TITLE OF "IMAGING OF NEUROINFLAMMATION". THIS WILL INFORM HIS FIELD ABOUT RECENT ADVANCES FROM HIS BRANCH. DR. PIKE'S ATTENDANCE WILL ALSO PROVIDE HIM WITH OPPORTUNITIES TO INTERACT AND NETWORK WITH OTHER LEADING SCIENTISTS IN HIS FIELD AND TO LEARN OF THEIR RECENT ADVANCE.</t>
  </si>
  <si>
    <t>01/22/2020 -01/25/2020</t>
  </si>
  <si>
    <t>PINOL MANCHON, RAMON A</t>
  </si>
  <si>
    <t>TRAVELER WILL ATTEND AND SPEAK AT THE OBESITY WEEK 2019 CONFERENCE BEING HELD IN LAS VEGAS, NV ON NOVEMBER 3-7, 2019. AS AN INVITED SPEAKER, THE SPONSOR HAS WAIVED REGISTRATION WITH A VALUE OF $870. REGISTRATION FEE DOES NOT INCLUDE MEALS. SPONSOR TO BE PROVIDE TWO NIGHTS OF LODGING IN-KIND, TBD WHICH NIGHTS. AEA APPROVAL IS BEING REQUESTED FOR THE HIGHER NIGHTLY RATES AS A PRECAUTION TO BE FLEXIBLE UPON THE SPONSOR'S DECISION AND WILL BE ADJUSTED AT VOUCHER TIME. LODGING AT GOVERNMENT PER DIEM COULD NOT BE FOUND WITHIN THE 5-MILE RADIUS ON THE CONFERENCE LOCATION. TRAVELER BOOKED THROUGH CONFERENCE ORGANIZER AT ABOVE THE GOVERNMENT ALLOWED RATE: NOV 3. AT $139 (AT ABOUT 136%), NOV 4 AT $179 (AT ABOUT 175%), NOV 5-6 AT ABOUT $219 (ABOUT 215%) PER NIGHT, PLUS TAX.</t>
  </si>
  <si>
    <t>PINSKY, PAUL F</t>
  </si>
  <si>
    <t>DR. PINSKY IS INVITED TO ATTEND THE OSLO GROUP CONFERENCE, A COLLABORATIVE MEETING, WITH GROUP DISCUSSIONS OF POTENTIAL JOINT PROJECTS BEING HELD IN LILLEHAMMER, NORWAY ON FEBRUARY 11-14, 2020. IN-KIND: LODGING (INCLUDES MEALS), NO REGISTRATION.</t>
  </si>
  <si>
    <t>STATISTICIAN</t>
  </si>
  <si>
    <t>02/10/2020 -02/15/2020</t>
  </si>
  <si>
    <t>PINTO, PETER A</t>
  </si>
  <si>
    <t>DR. PINTO WILL MODERATE A SESSION TILTED: FOCAL THERAPY PROSTATE IMAGING AND PRESENT: TAKE HOME MESSAGE, AT THE 39TH CONGRESS OF THE SOCIETE INTERNATIONALE D'UROLOGIE BEING HELD IN  ATHENS, GREECE ON OCTOBER 17-20, 2019. IN-KIND: REGISTRATION FEE (NO MEALS). AN APPROVED AEA MEMO HAS BEEN INCLUDED FOR THE LODGING COSTS.</t>
  </si>
  <si>
    <t>SIU CONGRESS SERVICES</t>
  </si>
  <si>
    <t>SPONSOR II: DR. PINTO WILL PRESENT THE PAUL SCHELLHAMMER LECTURE AT THE 77TH ANNUAL MEETING OF THE MID-ATLANTIC AUA BEING HELD IN POCONO MANOR, PA ON OCTOBER 23-25, 2019. IN-KIND: AIRFARE, LODGING (NO BREAKFAST), AND REGISTRATION (INCLUDES BLD 10/24).  DR. PINTO IS REQUESTING APPROVAL OF ACTUAL SUBSISTENCE FOR SPONSORED IN-KIND LODGING VALUED AT $250 WHICH IS 260% OF THE GOVERNMENT ALLOWANCE OF $96.00. THIS PERCENTAGE FALLS WITHIN THE 300% THRESHOLD ALLOWED BY THE FTR. THE SPONSOR HAS NOTED THAT ALL OTHER NON-FEDERAL PARTICIPANTS WILL BE PROVIDED WITH THE SAME ACCOMMODATIONS.  SPONSOR I:  DR. PINTO WILL SPEAK AT THE 2019 PROSTATE CANCER FOUNDATION MEETING BEING HELD IN CARLSBAD, CA ON OCTOBER 25-26, 2019. IN-KIND: LODGING (NO BREAKFAST) AND REGISTRATION (INCLUDES LD 10/25 AND BL 10/26). 
DR. PINTO IS REQUESTING APPROVAL OF ACTUAL SUBSISTENCE FOR SPONSORED IN-KIND LODGING VALUED AT $289 WHICH IS 167% OF THE GOVERNMENT ALLOWANCE OF $173. THIS PERCENTAGE FALLS WITHIN THE 300% THRESHOLD ALLOWED BY THE FTR. THE SPONSOR HAS NOTED THAT ALL OTHER NON-FEDERAL PARTICIPANTS WILL BE PROVIDED WITH THE SAME ACCOMMODATIONS.</t>
  </si>
  <si>
    <t>MOUNT POCONO, PA, US</t>
  </si>
  <si>
    <t>MID ATLANTIC SECTION OF THE AM</t>
  </si>
  <si>
    <t>DR PINTO IS INVITED TO SPEAK AT THE FRONTIERS IN ONCOLOGIC PROSTATE CARE AND ABLATIVE LOCAL THERAPY (FOCAL) MEETING BEING HELD IN MIAMI, FL ON NOVEMBER 15-16, 2019. IN-KIND: LODGING (NO BREAKFAST) AND REGISTRATION (INCLUDES BL 11/15 AND 11/16).   DR. PINTO IS REQUESTING APPROVAL OF ACTUAL SUBSISTENCE FOR SPONSOR IN-KIND LODGING VALUED AT $289 WHICH IS 214% OF THE GOVERNMENT ALLOWANCE OF $135.  THIS PERCENTAGE FALLS WITHIN THE 300% THRESHOLD ALLOWED BY THE FTR.  THE SPONSOR HAS NOTED THAT ALL OTHER NON-FEDERAL PARTICIPANTS WILL BE PROVIDED WITH THE SAME ACCOMMODATIONS.</t>
  </si>
  <si>
    <t>UNIVERSITY OF MICHIGAN HEALTH</t>
  </si>
  <si>
    <t>PISZCZEK, GRZEGORZ P</t>
  </si>
  <si>
    <t>DR. GRZEGORZ PISZCZEK HAS BEEN INVITED TO PRESENT A LECTURE SERIES IN THE FEBS ADVANCED COURSE ¿HYDRODYNAMIC AND THERMODYNAMIC ANALYSIS OF BIOLOGICAL MACROMOLECULES AND THEIR INTERACTIONS¿ FROM JANUARY 26-31, 2020 AT THE INSTITUTE DE BIOLOGIE STRUCTURALE IN GRENOBLE, FRANCE. THE MEETING IS AN OPEN ACADEMIC SCIENTIFIC EVENT SPONSORED BY THE FEDERATION OF EUROPEAN BIOCHEMICAL SOCIETIES AND ATTENDED BY SENIOR SCIENTISTS AND STUDENTS FROM THROUGHOUT EUROPE.
DR. PISZCZEK WILL BE STAYING AT THE GUEST HOUSE OF THE EUROPEAN PHOTON &amp; NEUTRON SCIENCE CAMPUS FROM JANUARY 26 TO FEBRUARY 1 (6 NIGHTS).  HE WILL DEPART FROM IAD ON JANUARY 25, AND WILL ARRIVE IN LYON, FRANCE ON JANUARY 26.  HIS RETURN FLIGHT WILL DEPART LYON ON FEBRUARY 1, AND WILL ARRIVE IN IAD ON THE SAME DAY.  
LODGING AND FLIGHT WILL BE PROVIDED IN-KIND BY THE SPONSOR.  ALL MEALS WILL ALSO BE PROVIDED IN-KIND.  GROUND TRANSPORTATION WILL BE PROVIDED BY THE LOCAL ORGANIZERS TO INCLUDE AIRPORT SHUTTLES AND BUSES IN FRANCE.  THERE ARE NO REGISTRATION FEES FOR INVITED SPEAKERS.  NIH WILL COVER ALL OVER TRAVEL COSTS, INCIDENTAL EXPENSES, ETC. 
THIS CONFERENCE WAS ENTERED INTO CAS AS PART OF THE JANUARY ¿ MARCH 2020 DATA CALL, AND IT HAS NOT BEEN APPROVED YET.
DR. PISZCZEK HAS COMPLETED THE HT401 HIGH THREAT SECURITY OVERSEAS SEMINAR ON OCTOBER 26, 2018.  TRAVELER HAS NOT AND WILL NOT HAVE SPENT MORE THAN 45 DAYS IN DESIGNATED HTSOS/FACT-MANDATORY COUNTRIES WITHIN THE CALENDAR YEAR.</t>
  </si>
  <si>
    <t>FEBS UNITED KINGDOM</t>
  </si>
  <si>
    <t>01/25/2020 -02/01/2020</t>
  </si>
  <si>
    <t xml:space="preserve">PITTALUGA, STEFANIA </t>
  </si>
  <si>
    <t>DR. PITTALUGA WILL PRESENT: EBV AND PRIMARY IMMUNODEFICIENCIES, AT THE 11TH ASIA PACIFIC IAP CONGRESS BEING HELD IN HEFEI, CHINA ON OCTOBER 11-14, 2019. IN-KIND: AIRFARE, LODGING (NO BREAKFAST), REGISTRATION (INCLUDES L 10/11-14), AND FACULTY DINNER ON 10/13.</t>
  </si>
  <si>
    <t>INTERNATONAL ACADEMY OF PATHOL</t>
  </si>
  <si>
    <t xml:space="preserve">PLENZ, DIETMAR </t>
  </si>
  <si>
    <t>THE EVENTS IN THIS TA WERE APPROVED AS A NON-NIMH HOSTED CONFERENCE OR MEETING BY THE OFFICE OF FINANCIAL MANAGEMENT ON 5/21/19. 
DR. PLENZ WILL ATTEND SFI COGNITIVE REGIME SHIFT II WG ON NOVEMBER 12-13, 2019 IN SANTA FE, NEW MEXICO.  DR. PLENZ WILL PARTICIPATE IN WORKING GROUPS FOCUSED SIGNIFICANT DEBATE AROUND THE MERITS OF CORRELATION VS. CAUSATION, INDICATORS OR INDICES OF THE LOSS OF FUNCTION, AND THE RELATIONSHIP AMONG LEVELS REQUIRED TO EXPLAIN FAILURE - FROM THE GENETIC AND CELLULAR TO THE COGNITIVE AND BEHAVIORAL (INCLUDING STATES SUCH AS SLEEP AND ANESTHESIA). THIS WILL ALLOW COLLABORATION BETWEEN THE SANTA FE INSTITUTE AND NIMH.</t>
  </si>
  <si>
    <t>SANTA FE COUNTY, NM, US</t>
  </si>
  <si>
    <t>SANTA FE INSTITUTE SANTA FE NE</t>
  </si>
  <si>
    <t>INVESTIGATOR VP</t>
  </si>
  <si>
    <t>11/11/2019 -11/14/2019</t>
  </si>
  <si>
    <t xml:space="preserve">POMMIER, YVES </t>
  </si>
  <si>
    <t>FY CROSSOVER TRAVEL WITH TANUM0MAEG: NON-SPONSOR: DR. POMMIER WILL BE WORKING ON AN ONGOING JOINT PROJECT BETWEEN THE NCI-CURIE INSTITUTE AS WELL AS WORKING ON REVISING A MANUSCRIPT BETWEEN THE TWO INSTITUTES IN PARIS, FRANCE ON SEPTEMBER 26, 2019. SPONSOR II: DR. POMMIER IS INVITED TO SERVE ON THE PROMOTION COMMITTEE REVIEW BOARD FOR TWO INSTITUTE CURIE GROUP LEADERS IN PARIS FRANCE ON SEPTEMBER 27, 2019. IN-KIND: AIRFARE (R/T DC TO PARIS) NO REGISTRATION. SPONSOR I: DR. POMMIER IS INVITED TO SPEAK AT THE 4TH INTERNATIONAL CANCER SYMPOSIUM OF THE CANCER RESEARCH CENTER OF LYON BEING HELD IN LYON, FRANCE ON OCTOBER 2-4, 2019. IN-KIND: TRAIN FARE, REGISTRATION (INCLUDES LUNCH) AND DINNER ON 10/3. TRAVELER CONTACT: (301) 219-2584 - CELL; POMMIER@NIH.GOV-EMAIL.</t>
  </si>
  <si>
    <t>DR. POMMIER WILL PRESENT: CANCER CELL LINE PHARMACOGENOMIC DATABASES, AT THE 5TH INTERNATIONAL CONFERENCE ON DRUG DISCOVERY, DEVELOPMENT AND LEAD OPTIMIZATION BEING HELD IN BOSTON, MA ON NOVEMBER 21-23, 2019. IN-KIND: AIRFARE, LODGING (INCLUDES BREAKFAST), AND REGISTRATION (INCLUDES L 11/22 AND 11/23).</t>
  </si>
  <si>
    <t>DR. POMMIER WILL PRESENT: DNA TOPOLOGY AND TOPOISOMERASE IN GENOME DYNAMICS, AT THE UNIVERSITY OF VIRGINIA¿S DEPARTMENT OF BIOCHEMISTRY AND MOLECULAR GENETICS SPRING SEMINAR SERIES IN CHARLOTTESVILLE, VA ON FEBRUARY 27, 2020. IN-KIND: AIRFARE, LODGING (NO BREAKFAST), MEALS (D 2/26; L 2/27), AND GROUND TRANSPORTATION IN CHARLOTTESVILLE.  NO REGISTRATION.</t>
  </si>
  <si>
    <t>CHARLOTTESVILLE (CITY), VA, US</t>
  </si>
  <si>
    <t xml:space="preserve">PORAT-SHLIOM, NATALIE </t>
  </si>
  <si>
    <t>DR NATALIE PORAT-SHLIOM IS INVITED TO SPEAK AT THE 17TH ANNUAL ADVANCED IMAGING METHODS WORKSHOP IN SAN FRANCISCO, CA ON JANUARY 29-31, 2020. IN-KIND: AIRFARE, LODGING (NO BREAKFAST), AND REGISTRATION (INCLUDES LUNCHES).</t>
  </si>
  <si>
    <t>PORTER, FORBES D</t>
  </si>
  <si>
    <t>11/06-08/2019 - LOMBARD, IL: TO ATTEND AND  ASSEMBLE A GROUP OF THE WORLD?¿¿S LEADING RESEARCHERS IN THE CHICAGO AREA TO DISCUSS RECENT PROGRESS AND FUTURE DIRECTIONS IN TRANSLATIONAL RESEARCH FOR ALL FORMS OF BATTEN DISEASE. THE CONFERENCE TITLED ?¿¿5TH BIENNIAL TRANSLATIONAL RESEARCH CONFERENCE FOR THE MANAGEMENT OF NCLS.  OWT NOT USED FOR LODGING AND AIRFARE AS SPONSOR HAS PROVIDED ECONOMY CLASS R/T AIRFARE IN-KIND - $464.60, BOOKING MADE THROUGH UNITED AIRLINES, (SPONSOR) LODGING ACCOMMODATIONS AT THE WESTIN LOMBARD YORKTOWN CENTER HOTEL IN-KIND FOR 2 NIGHTS @ $134.00. AUTHORIZATION OF AEA NOT TO EXCEED $134 WHICH IS 118 % (NTE 300%) ABOVE THE GOVERNMENT LODGING RATE PER DAY IS REQUESTED FOR THE DATES. NO FEDERAL FUNDS OR HONORARIUM WILL BE USED OR PROVIDED FOR THIS TRAVEL.  REGISTRATION: $250.00 WAIVED BY SPONSOR IN KIND - DR. PORTER IS NOT RECEIVING PREFERENTIAL TREATMENT FROM THE SPONSOR AND IT?¿¿S IN LINE WITH ALL OTHER PARTICIPANTS. BREAKFAST, LUNCH &amp; DINNER ON 11/7/2019 AND BREAKFAST &amp; LUNCH ON 11/8/2019 (INCLUDED IN REGISTRATION) WILL BE PAID BY SPONSOR IN-KIND. ESTIMATED GROUND TRANSPORTATION OF 175.00 WILL BE PAID BY NIH.  APPROVED BY THE EO.</t>
  </si>
  <si>
    <t>LOMBARD, IL, US</t>
  </si>
  <si>
    <t>SANFORD HEALTH</t>
  </si>
  <si>
    <t xml:space="preserve">PRAKASH, GYAN </t>
  </si>
  <si>
    <t>TRAVELER IS INVITED TO PARTICIPATE IN THE GEGC RESEARCH COLLABORATION SYMPOSIUM PART 1 FEB 6-7, 2020 IN NEW DELHI, INDIA. TRAVELER IS INVITED TO SPEAK AT THE GEGC RESEARCH COLLABORATION SYMPOSIUM PART 2 FEB 10, 2020 IN MUMBAI, INDIA. TRAVELER IS INVITED TO MEETING WITH SECRETARY OF DEPARTMENT OF BIOTECHNOLOGY FEB 11TH, 2020 IN NEW DELHI, INDA. TRAVELER IS INVITED TO AIOS PRESIDENTIAL DINNER FEB 12TH, 2020 IN NEW DELHI, INDIA. TRAVELER IS INVITED AS THE GUEST OF HONOR AT THE ALL INDIA OPHTHALMOLOGY SOCIETY CONFERENCE TO BE HELD IN GURUGRAM INDIA FEB 13-16, 2020. AS AN INVITED SPEAKER, THE HOSTING ORGANIZATION IS PROVIDING IN-KIND REGISTRATION. ETHICS HAS REVIEWED AND THE ODA MEMO IS ATTACHED. THE FINAL MEETING AT THE ICMR WILL OCCUR IN NEW DELHI, INDIA FEB 17, 2020.  AN INVITATION LETTER AND APPROVAL FOR EACH IS INCLUDED IN THE TA.  TRAVELER HAS PASSED THE HTSOS COURSE AND HIS CERTIFICATE IS INCLUDED IN THE TA.  TRAVEL HAS REQUESTED GFE FOR HIS TECHNOLOGY NEEDS.  TRAVEL EXCEEDS 14 HOURS, AN APPENDIX 8 FOR BUSINESS CLASS TRAVEL IS INCLUDED.  TAXI FARES ARE ESTIMATES.  MISCELLANEOUS IS INCLUDED TO COVER CHANGES IN EXCHANGE RATES BETWEEN NOW AND TRAVEL.  ONCE APPROVED TRIP NEEDS TO BE TICKETED IMMEDIATELY IN ORDER TO SECURE THE INTERNAL FLIGHTS IN INDIA.</t>
  </si>
  <si>
    <t>ALL INDIA OPHTHALMOLOGICAL SOC</t>
  </si>
  <si>
    <t>02/04/2020 -02/18/2020</t>
  </si>
  <si>
    <t>PRATT, CHARLOTTE A</t>
  </si>
  <si>
    <t>TRAVELER WILL PARTICIPATE IN SCIENTIFIC SESSIONS ON NUTRITION AND HEALTHY EATING AND FACILITATE A FUNDER¿S ROUND TABLE HOSTED BY ROBERT WOOD JOHNSON FOUNDATION, HEALTHY EATING RESEARCH AT DUKE UNIVERSITY, MARCH 3-5, 2020.
THIS IS SPONSORED TRAVEL. THE SPONSOR WILL COVER FLIGHT, HOTEL, R/T GROUND TRANSPORTATION TO AND FROM AIRPORT AND MEALS.</t>
  </si>
  <si>
    <t>ROBERT WOOD JOHNSON FOUNDATION</t>
  </si>
  <si>
    <t>NUTRITIONIST</t>
  </si>
  <si>
    <t>PRESTON, KENZIE L</t>
  </si>
  <si>
    <t>DR. PRESTON WILL VISIT MUSC TO GIVE A TALK AS A FEATURED GUEST SPEAKER AT MUSC¿ 2019-2020 NEUROSCIENCE COLLOQUIUM SERIES AND MEET WITH FACULTY IN THE SPECIALIZED CENTER OF RESEARCH EXCELLENCE (SCORE) TO DISCUSS HER USE OF MOBILE TECHNOLOGY TO RESEARCH OPIOID ADDICTION.  HER TALK WILL COVER FINDINGS FROM OBSERVATIONAL STUDIES AND RANDOMIZED CLINICAL TRIALS AND LESSONS LEARNED WHILE ADOPTING MOBILE DEVICES FOR COLLECTION OF DATA IN PATIENTS WITH OPIOID USE DISORDER. THIS IS A SPONSORED TRAVEL THAT WILL COVER LODGING AND AIRFARE.</t>
  </si>
  <si>
    <t>SUPVY PHARMACOLOGIST</t>
  </si>
  <si>
    <t xml:space="preserve">PREVOTS, D REBECCA </t>
  </si>
  <si>
    <t>DR. PREVOTS HAS BEEN INVITED TO ATTEND AND PRESENT AT THE 6TH ANNUAL NTM RESEARCH CONSORTIUM MEETING IN PORTLAND, OR FROM NOVEMBER 14-15,2019. IN COMPLIANCE WITH FEDERAL REGULATION, NO HONORARIUM IS BEING PROVIDED AND NO FEDERAL FUNDS ARE BEING USED BY THE SPONSOR TO PAY FOR OR REIMBURSE THE TRAVELER. THE SPONSOR WILL PROVIDE THE FOLLOWING IN-KIND: LUNCH AND DINNER ON 11/14, BREAKFAST/LUNCH/DINNER ON 11/15, ROUND-TRIP AIRFARE, AND 2 NIGHTS OF LODGING. THIS TRAVEL WAS APPROVED IN THE NTPS AND DR. PREVOTS HAS APPROVAL TO ATTEND/PRESENT.</t>
  </si>
  <si>
    <t>EPIDEMIOLOGIST</t>
  </si>
  <si>
    <t>PROIA, RICHARD L</t>
  </si>
  <si>
    <t>TRAVELER WILL BE LEADING A DISCUSSION ABOUT SPHINGOSINE AND SPHINGOSINE-1-PHOSPHATE BIOLOGY AND PATHOPHYSIOLOGY AT THE GRC: GLYCOLIPID AND SPHINGOLIPID BIOLOGY CONFERENCE IN LUCCA (BARGA), ITALY, MARCH 22-27, 2020. THE GRC HAS WAIVED REGISTRATION FEE OF $1,530 USD. REGISTRATION FEE INCLUDES LODGING AND MEALS AT THE CONFERENCE. FOREIGN FLAG CARRIER JUSTIFICATION AND APPROVAL ATTACHED. HTSOS CERTIFICATE ATTACHED.</t>
  </si>
  <si>
    <t>03/21/2020 -03/27/2020</t>
  </si>
  <si>
    <t>PRZYTYCKA, TERESA M</t>
  </si>
  <si>
    <t>03/01/2020-03/05/2020: INVITED TO PRESENT A TALK ENTITLED "APTATRACE AND OTHER COMPUTATIONAL TOOLS FOR COMPUTATIONAL ANALYSIS HT-SELEX DATA" IN THE SYMPOSIUM ¿APTAMER-BASED SENSORS¿ AT THE PITTCON 2020 CONFERENCE. HELD IN CHICAGO, IL.</t>
  </si>
  <si>
    <t>PITTCON</t>
  </si>
  <si>
    <t xml:space="preserve">PUERTOLLANO MORO, ROSA </t>
  </si>
  <si>
    <t>TRAVELER HAS BEEN INVITED TO GIVE A TALK AT THE 19TH EIBSEE MEETING ON "CELLULAR MECHANISMS OF NEURODEGENERATION", NOVEMBER 6-8, 2019 IN MUNICH (GRAINAU) GERMANY. THE MEETING WILL BE HELD AT THE ELBSEE HOTEL. LODGING AND FOODS WILL BE COVERED BY THE ORGANIZER UNDER A CONFERENCE FEE SET BY THE HOTEL. AIRFARE, ROUND TRIP TRAIN TICKET, AND MEALS ARE IN-KIND, COVERED BY THE GERMAN CENTER FOR NEURODEGENERATIVE DISEASE (DZE) AND DEPARTMENT OF BIOCHEMISTRY, MUNICH, GERMANY. MISCELLANEOUS EXPENSES RELATED TO THE TRIP NOT COVERED BY THE SPONSOR WILL BE COVERED BY NHLBI.</t>
  </si>
  <si>
    <t>MUNICH, , DEU</t>
  </si>
  <si>
    <t>QUASNEY, JUDIT A</t>
  </si>
  <si>
    <t>JUDY QUASNEY WILL BE SPEAKING AT THE TRADELINES CONFERENCE IN SAN DIEGO ON 11/ 7-8,  FROM NOVEMBER 6 THRU 8, JUDY WILL BE LODGING AT THE HILTON SAN DIEGO BAYFRONT HOTEL. JUDY IS A GENERAL ASSEMBLY SPEAKER. THE TRADELINE SPONSOR WILL COVER LODGING IN-KIND, AND SOME MEALS. THE SPONSOR WILL COVER REGISTRATION FEES IN FULL. NOVEMBER 9TH IS A TRAVEL DAY BETWEEN SAN DIEGO AND PALM SPRINGS, ABOUT 2.5 HOURS OF DRIVING, JUDY HAS REQUESTED A RENTAL CAR FOR HER TRIP TO HEALTHSPACES CONFERENCE IN PALM SPRINGS, WHICH IS MOST ADVANTAGEOUS TO THE GOVERNMENT. THE CONFERENCE DATES ARE NOVEMBER 10  THRU 12. JUDY IS ONLY AN ATTENDEE. THE SPONSOR, THE INFLUENCE GROUP WILL PROVIDE FREE LODGING AND ADMISSION DUE TO JUDY'S STATUS AS A FEDERAL EMPLOYEE. LODGING ON 11/9 WILL BE PAID BY THE GOVT. AT THE GOVT. RATE OF $140, AT THE RANCHO LAS PALMAS RESORT IN PALM SPRINGS.</t>
  </si>
  <si>
    <t>INFLUENCE GROUP</t>
  </si>
  <si>
    <t>ARCHITECT</t>
  </si>
  <si>
    <t>11/06/2019 -11/12/2019</t>
  </si>
  <si>
    <t>TRADELINE INCORPORATED</t>
  </si>
  <si>
    <t>RADTKE, ANDREA J</t>
  </si>
  <si>
    <t>1 OCTOBER - 6 OCTOBER 2019 SPONSORED FOREIGN  LINKED TO 30TH SEPT 2019 TA TANUM0MQNW - 5TH INTERNATIONAL CONFERENCE ON NEW CONCEPTS IN LYMPHOID MALIGNANCIES - ESTORIL PORTUGAL - SPONSOR IS THE EUROPEAN SCHOOL OF HAEMATOLOGY ESH- LODGING PAID BY ESH IN THE TOTAL AMOUNT OF $774 USD FOR THE NIGHTS OF 10.2-10.05.19  - MEALS LUNCHEONS AND REFRESHMENTS ARE PROVIDED ON THE 3RD-4TH OF OCTOBER 2019 - LATE JUSTIFICATION TRAVELER CONVERTED TO AN FTE ON SEPT. 3RD 2019 - OCT 1ST 2019 AEA JUSTIFICATION LODGING VALUED AT THE BLOCKED ROOM RATE OF $193.50 PER NIGHT WHICH IS 182% OF THE GOVERNMENT LODGING ALLOWANCE OF $106. NO GOVERNMENT RATE IS AVAILABLE WITHIN THE 5 MILE RADIUS OF THE VENUE.  APPROVED AEA MEMO IS FORTHCOMING. - OCT. 2-5 2019 AEA SPONSORED JUSTIFICATION SPONSORING PROVIDING IN-KIND LODGING VALUED AT $193.50 PER NIGHT WHICH IS 182% OF THE GOVERNMENT LODGING ALLOWANCE OF $106. THE SPONSOR HAS CONFIRMED THAT ALL OTHER FEDERAL OR NON- FEDERAL PARTICIPANTS WILL BE PROVIDED WITH THE SAME OR SIMILAR CIRCUMSTANCES.</t>
  </si>
  <si>
    <t>ESTORIL, , PRT</t>
  </si>
  <si>
    <t>EUROPEAN SCHOOL OF HAEMATOLOGY</t>
  </si>
  <si>
    <t xml:space="preserve">RAY-CHAUDHURY, ABHIK </t>
  </si>
  <si>
    <t>DR. RAY-CHAUDHURY WILL BE CONTINUING TRAINING/GUIDANCE FOR THE LAB PERSONNEL INCLUDING NEUROPATHOLOGISTS AT THE INSTITUTE OF NEUROSCIENCE, KOLTATA (IKN), INDIA FROM DECEMBER 25, 2019-JANUARY 19, 2020. VALUABLE INFORMATION WILL BE GATHERED FOR STUDY AND RESEARCH PURPOSES FROM THAT PART OF THE GLOBE. CLINICAL PRACTICE INVOLVING UPGRADING OF NEUROPATHOLOGY LAB AND TRAINING OF LAB PERSONNEL. ALSO EDUCATIONAL ACTIVITY LECTURES OF NEUROLOGICAL DISORDERS. APPROVED ODA #2178 IS ATTACHED AND TIME FRAME INVOLVED IS FROM 12/02/2018 THROUGH 11/30/2020. THIS IS SPONSORED TRAVEL WHICH INCLUDES AIRFARE, LODGING, MEALS. INVITATION LETTER ATTACHED. LODGING IS BELOW PER DIEM RATE. APPROVED SPARC SP13691. TOMS APPROVAL ATTACHED. DR. RAY-CHAUDHURY HAS TAKEN ALL THE NECESSARY FOREIGN TRAVEL REQUIREMENTS.  SPONSOR HAS CONFIRMED THAT DR. RAY-CHAUDHURY WILL NOT RECEIVE A HONORARIUM, US FUNDS WILL NOT BE USED TO SUPPORT THIS TRIP AND THERE IS NO CONFLICT OF INTEREST. HE WILL BE FLYING BUSINESS CLASS AND MEETS THE NIH TRAVEL POLICY CHAPTER 1500-03, 14-HOUR RULE.</t>
  </si>
  <si>
    <t>KOLKATA, , IND</t>
  </si>
  <si>
    <t>INSTITUTE OF NEUROSCIENCES KOL</t>
  </si>
  <si>
    <t>12/25/2019 -01/19/2020</t>
  </si>
  <si>
    <t>RAZNAHAN, ARMIN N</t>
  </si>
  <si>
    <t>THE EVENTS IN THIS TA WERE APPROVED AS AN EXEMPTION UNDER THE CATEGORY: TO ATTEND SCIENTIFIC MEETINGS BY THE NIMH EXECUTIVE OFFICER ON 10/01/2019.  DR. ARMIN RAZNAHAN WILL BE ATTENDING THE LIFESPAN BRAIN INSTITUTE LIBI SEMINAR ON NOVEMBER 7, 2019. HE WILL BE PRESENTING HIS TALK SEX-BIASED BRAIN DEVELOPMENT IN HUMANS: MAPS, MECHANISMS AND MEANINGS.</t>
  </si>
  <si>
    <t>THE EVENTS IN THIS TA WERE APPROVED SEPTEMBER 24, 2019. THE TRAVELER, ARMIN RAZNAHAN IS ATTENDING THE WELLCOME CENTRE FOR INTEGRATIVE NEUROIMAGING (WIN). HE WILL ALSO BE HAVING COLLABORATOR VISITS AT CARDIFF, CAMBRIDGE AND LONDON WHILE ON THE TRIP. DR. RAZNAHAN'S CELL NUMBER IS 240-447-4259, EMAIL ARMIN.RAZNAHAN@MAC.COM, NEXT OF KIN SHIRLEY ROJAS, CELL NUMBER 240-447-4503, EMAIL SHIRLEYROJAS@ME.COM. DR. RAZNAHAN WILL BE STAYING WITH FAMILY WHILE ON THIS TRIP. HE WILL HAVE NO HOTEL EXPENSES.</t>
  </si>
  <si>
    <t>01/04/2020 -01/12/2020</t>
  </si>
  <si>
    <t>THE EVENTS IN THIS TA WERE APPROVED AS AN EXEMPTION UNDER THE CATEGORY: TO ATTEND SCIENTIFIC MEETINGS BY THE NIMH EXECUTIVE OFFICER ON 9/24/2019. 
SEPTEMBER 24, 2019. THE TRAVELER, ARMIN RAZNAHAN IS ATTENDING THE SEMINAR AT THE UNIVERSITY OF WASHINGTON FROM FEBRUARY 12-14, 2020.</t>
  </si>
  <si>
    <t>REDMOND, THOMAS M</t>
  </si>
  <si>
    <t>TRAVELER IS INVITED TO ATTEND THE FALL ARVO BOARD OF TRUSTEES MEETING IN SAN FRANCISCO, CA.  MEETING WILL BE OCTOBER 15, 2019. TRAVELER WILL REPRESENT ARVO AS A MEMBER OF THE BOARD OF TRUSTEES. SPONSOR WILL COVER IN-KIND AIRFARE, LODGING FOR ONE NIGHT AND DINNER ON OCT 15. THE SPONSOR HAS NOTED THAT ALL OTHER NON-FEDERAL PARTICIPANTS WILL BE PROVIDED WITH THE SAME ACCOMMODATIONS. BREAKFAST ON OCTOBER 16TH THAT SPONSOR IS PROVIDING IS CONTINENTAL, ACCORDING TO THE ALM. NO HONORARIUM OR FEDERAL FUNDS WILL BE USED FOR THIS TRAVEL. SIGNED AND APPROVED ODA LETTER ATTACHED AS WELL. TRAVELER'S FLIGHT WILL ARRIVE AT HOME ON OCT 17 @ 12:46 AM THEREFORE TRAVELER IS ENTITLED TO 0.75% OF M&amp;IE ON OCTOBER 17.</t>
  </si>
  <si>
    <t>ARVO</t>
  </si>
  <si>
    <t>TRAVELER INVITED TO GIVE A TALK AT DEPARTMENT OF BIOCHEMISTRY, UNIVERSITY OF DELHI, SOUTH CAMPUS, INDIA. TRAVELER WILL TALK AT SYMPOSIUM ENTITLED "FRONTIERS IN BIOCHEMISTRY AND BIOTECHNOLOGY: STRATEGIES TO COMBAT HUMAN DISEASES"  SYMPOSIUM WILL BE FEB 12-13, 2020.  TRAVELER WILL COLLABORATE RESEARCH METHODS AND FINDINGS. SPONSOR WILL PROVIDE REGISTRATION FEE, LODGING WITHIN THE GOVT REQUIRED PER DIEM RATE, MEALS AND LOCAL TRAVEL. TITLE OF TALK:¿RPE65 AND INHERITED BLINDNESS: LIGHTING THE WAY¿.  DETAILS TRAVELER  PREFERS TO TRAVEL NONSTOP. THERE IS NO NONSTOP FLIGHT FROM THE NATIONAL CAPITAL REGION TO NEW DELHI, INDIA. THUS, THE TRAVELER SELECTED A CONTRACT CARRIER FLIGHT FROM NEWARK, NJ (EWR). THE CHOSEN NONSTOP FROM EWR IS ~14 HOURS OUTBOUND/~15 HR RETURN, THE FLIGHT FROM IAD (AMERICAN CODE-SHARING WITH BRITISH) WITH CONNECTIONS IS ~20 HOURS OUTBOUND/~22 HR RETURN. THE STOPOVER IN LONDON ADDS OVER 6 HOURS TO EACH TRIP OUTBOUND AND RETURN, INCLUDING ~1.5 HOURS EXTRA FLYING TIME TO EACH TRIP COMPARED TO THE DIRECT FLIGHT. THE OUTBOUND FLIGHT WITH CONNECTIONS ARRIVES IN DELHI AT 1:15 AM LOCAL TIME ON THE SECOND DAY AFTER DEPARTURE, WHILE THE NON-STOP FLIGHT ARRIVES AT 9:30 PM ON THE FIRST DAY AFTER DEPARTURE. THE STOPOVER, EXTRA LENGTH OF THE FLIGHT, ALONG WITH THE DIFFICULT SCHEDULE MAKES THIS A FAR MORE ONEROUS FLIGHT THAN THE DIRECT ONE. IN ADDITION, LONDON IS ALSO A VERY DIFFICULT AND TROUBLESOME AIRPORT TO CONNECT/TRANSIT THROUGH. AMSTERDAM OR FRANKFURT ARE FAR EASIER. THE AMTRAK TICKET INCLUDES THE AIRTRAIN NEWARK PORTION.</t>
  </si>
  <si>
    <t>UNIVERSITY OF DELHI SOUTH CAMP</t>
  </si>
  <si>
    <t>02/09/2020 -02/16/2020</t>
  </si>
  <si>
    <t xml:space="preserve">REHERMANN, BARBARA </t>
  </si>
  <si>
    <t>TRAVELER WILL ATTEND THE AMERICAN ASSOCIATION FOR THE STUDY OF LIVER DISEASES (AASLD) - THE LIVER
MEETING 2019; NOVEMBER 8TH -10TH IN BOSTON, MA. THE TRAVELER WILL ATTEND VARIOUS WORKSHOPS ON RAPID
SCIENTIFIC ADVANCES IN THE FIELD OF HEPATOLOGY. CONFERENCE REGISTRATION WAS PAID VIA GOVERNMENT P CARD- $500. OMEGA WAS USED TO BOOK AIRFARE AND LODGING WAS BOOKED THROUGH CONFERENCE ORGANIZERS. ACTUALS USED FOR LODGING AND PER DIEM BECAUSE CGE WASN'T PROPERLY CALCULATING. ON NOVEMBER 11TH DR. REHERMANN WILL TRAVEL TO ST. LOUIS TO SPEAK AT THE WASHINGTON UNIVERSITY SCHOOL OF MEDICINE, MOLECULAR MICROBIOLOGY &amp; MICROBIAL PARTHENOGENESIS SEMINAR SERIES ON SPONSORED TRAVEL. THE SPONSOR WILL PROVIDE 2 NIGHTS OF LODGING IN KIND, DINNER ON NOVEMBER 11TH AND ALL MEALS ON NOVEMBER 12TH. DR. REHERMANN IS REQUESTING APPROVAL OF ACTUAL SUBSISTENCE FOR SPONSORED IN KIND LODGING VALUED AT $153 WHICH IS 113% OVER THE GOVERNMENT ALLOWANCE OF $135. THIS PERCENTAGE FALLS WITHIN THE 300% THRESHOLD ALLOWED BY THE FTR.</t>
  </si>
  <si>
    <t>DR. BARBARA REHERMANN IS INVITED BY MICHAEL D. ROBEK, PH.D. TO GIVE A SEMINAR AT THE ALBANY MEDICAL COLLEGE, DEPARTMENT OF IMMUNOLOGY &amp; MICROBIAL DISEASE, FEBRUARY 13, 2020.  HER PRESENTATION TOPIC IS ¿NATURAL VERSUS LABORATORY WORLD: WILD MOUSE MICROBIOTA IMPROVE HOST FITNESS AND PRECLINICAL MODELS¿.  THE SPONSOR WILL PROVIDE THE FOLLOWING IN KIND ITEMS:  ONE ECONOMY ROUNDTRIP AIRLINE TICKET, ONE NIGHT¿S LODGING ACCOMMODATION AND THREE MEALS (DINNER ON 02/12, BREAKFAST AND LUNCH ON 02/13). OMEGA WASN'T USED FOR LODGING OR AIRFARE. THE LODGING RATE IS $169/NIGHT WHICH IS 146% OVER THE GOVERNMENT ALLOWANCE OF $115/NIGHT. THIS PERCENTAGE FALLS WITHIN THE 300 PERCENT THRESHOLD ALLOWED BY THE FTR.</t>
  </si>
  <si>
    <t>ALBANY, NY, US</t>
  </si>
  <si>
    <t>ALBANY MEDICAL CENTER</t>
  </si>
  <si>
    <t>REICH, DANIEL S</t>
  </si>
  <si>
    <t>DR. REICH HAS BEEN INVITED TO ATTEND THE CMSC MRI GUIDELINES MEETING IN NEWARK, NJ FROM OCTOBER 24-25, 2019.  THIS TRIP IS SPONSORED IN KIND BY THE CONSORTIUM OF MULTIPLE SCLEROSIS CENTERS AND THEY ARE PROVIDING TRANSPORTATION, LODGING, AND SOME MEALS IN KIND.  THERE IS NO REGISTRATION FEE.  THE ODA IS ATTACHED.  SPARC IS ATTACHED,</t>
  </si>
  <si>
    <t>CONSORTIUM OF MULTIPLE SCLEROS</t>
  </si>
  <si>
    <t>INVESTIGATOR (HS)</t>
  </si>
  <si>
    <t>DR. REICH HAS BEEN INVITED TO ATTEND THE ISTANBUL MS DAYS 2019 IN ISTANBUL, TURKEY ON OCTOBER 31 TO NOVEMBER 2, 2019.  DR. REICH WILL FLY TO ISTANBUL ON OCTOBER 29TH AND ARRIVE ON OCTOBER 30TH.  HE WILL RETURN HOME ON NOVEMBER 3RD.  THIS TRIP IS SPONSORED IN KIND BY ISTANBUL MS DAYS.  THEY ARE PROVIDING AIRFARE, LODGING, SOME MEALS, AND SOME GROUND TRANSPORTATION IN KIND.  THERE IS NO REGISTRATION FEE.  DR. REICH WILL BE STAYING AT THE HOTEL SWISSOTEL THE BOSPHORUS ISTANBUL, WHICH IS ON THE APPROVED HOTEL LIST.  THIS TRIP HAS BEEN APPROVED IN SPARC.  THE APPROVED ODA IS UPLOADED.  DR. REICH CAN BE REACHED AT 301-655-5480 OR REICHDS@NINDS.NIH.GOV.</t>
  </si>
  <si>
    <t>ISTANBUL, , TUR</t>
  </si>
  <si>
    <t>FLAPT TOUR</t>
  </si>
  <si>
    <t>10/29/2019 -11/03/2019</t>
  </si>
  <si>
    <t>DR. REICH HAS BEEN INVITED TO ATTEND THE AMRF MEETING IN LAS VEGAS, NV ON NOVEMBER 11-13, 2019.  HE FLIES TO LAS VEGAS NOVEMBER 11TH, DEPARTS NOVEMBER 13TH, AND LANDS IN WASHINGTON, DC ON NOVEMBER 14TH.  THIS TRIP IS SPONSORED IN KIND BY AMRF AND THEY ARE PROVIDING AIRFARE, LODGING, AND SOME MEALS IN KIND.  THE ODA AND SPARC APPROVALS ARE ATTACHED.</t>
  </si>
  <si>
    <t>ADELSON MEDICAL RESEARCH FOUND</t>
  </si>
  <si>
    <t>DR. REICH HAS BEEN INVITED TO ATTEND THE CENTER FOR NEUROIMMUNOLOGY AND NEUROINFECTIOUS DISEASES (CNND) MINI SYMPOSIUM ON NOVEMBER 20, 2019 IN ST. LOUIS, MISSOURI.  HE WILL FLY TO ST. LOUIS ON NOVEMBER 19TH AND RETURN TO DC ON NOVEMBER 20TH.  THIS TRIP IS SPONSORED BY CNND AND THEY ARE PROVIDING AIRFARE, LODGING, AND SOME MEALS IN KIND.  THERE IS NO REGISTRATION FEE.  THE ODA AND SPARC ARE ATTACHED.</t>
  </si>
  <si>
    <t>DR. REICH HAS BEEN INVITED TO PRESENT A LECTURE AT THE UNIVERSITY OF FERRARA IN FERRARA, ITALY ON NOVEMBER 22-23, 2019.  HE HAS ALSO BEEN INVITED TO ATTEND THE WORKSHOP: DIAGNOSIS OF PROGRESSIVE MS: THE IMAGING PERSPECTIVE AT SAN RAFFAELE UNIVERSITY IN MILAN, ITALY ON NOVEMBER 25-26, 2019.  DR. REICH WILL DEPART FOR ITALY ON NOVEMBER 20TH, AND ARRIVE NOVEMBER 21ST.  ON NOVEMBER 24TH, HE WILL TAKE A TRAIN FROM FERRARA TO MILAN, ITALY FOR HIS SECOND MEETING.  HE WILL RETURN TO DC AFTER THE WORKSHOP ON NOVEMBER 26TH.  UNIVERSITY OF FERRARA IS SPONSORING HIS HOTEL AND SOME MEALS FROM NOVEMBER 21-23, 2019.  SAN RAFFAELE IS SPONSORING ROUNDTRIP ECONOMY AIRFARE, LODGING AND SOME MEALS ON NOVEMBER 24-26, 2019.  HOTELS PROVIDED BY SPONSOR ARE ALL WITHIN PER DIEM, AEA MEMO IS NOT REQUIRED.  THE OUTBOUND FLIGHT TO ITALY IS OVER 14 HOURS AND THE APPROVED BUSINESS CLASS MEMO WILL BE ATTACHED UPON APPROVAL.  THE CASH TICKET MEMO WILL ALSO BE ATTACHED TO ALLOW REIMBURSEMENT FOR THE BUSINESS CLASS UPGRADE.  THERE ARE NO REGISTRATION FEES.  SPARC AND ODA APPROVALS ARE ATTACHED. HTSOS COURSE HAS BEEN ATTACHED.  HE CAN BE REACHED AT 301-655-5480.</t>
  </si>
  <si>
    <t>FERRARA, , ITA</t>
  </si>
  <si>
    <t>BIOMEDIA</t>
  </si>
  <si>
    <t>11/20/2019 -11/26/2019</t>
  </si>
  <si>
    <t>UNIVERSITY OF FERRARA</t>
  </si>
  <si>
    <t>DR. REICH HAS BEEN INVITED TO ATTEND MAGNIMS 2019 IN BASEL, SWITZERLAND DECEMBER 13, 2019 AND THEN VISIT THE UNIVERSITY OF BASEL ON DECEMBER 14, 2019.  DR. REICH WILL FLY TO BASEL ON DECEMBER 11TH, ARRIVE DECEMBER 12TH, AND RETURN HOME ON DECEMBER 15TH.  THIS TRIP IS SPONSORED IN KIND BY UNIVERSITY OF BASEL AND THEY ARE PROVIDING LODGING AND SOME MEALS IN KIND.  THERE IS NO REGISTRATION FEE.  THE SPONSORED LODGING IS WITHIN PER DIEM.  SPARC HAS BEEN APPROVED AND ATTACHED.  THE ODA HAS BEEN APPROVED AND ATTACHED.  HTSOS IS ATTACHED.  HE CAN BE REACHED AT 301-655-5480.</t>
  </si>
  <si>
    <t>UNIVERSITY OF BASEL</t>
  </si>
  <si>
    <t>12/11/2019 -12/15/2019</t>
  </si>
  <si>
    <t>DR. REICH HAS BEEN INVITED TO ATTEND ACTRIMS 2020 IN WEST PALM BEACH, FL ON FEB. 26-29, 2020.  HE WILL FLY TO FLORIDA ON FEB. 25TH AND RETURN MARCH 1ST.  THIS TRIP IS SPONSORED IN KIND BY ACTRIMS AND THEY ARE PROVIDING AIRFARE, LODGING, SOME MEALS, AND A WAIVED REGISTRATION FEE.  THE SPONSOR IN KIND LODGING VALUED AT $245 WHICH IS 120% OF THE GOVERNMENT ALLOWANCE OF $203 IS WITHIN THE 300% ALLOWANCE.  THE LAST DAY, FEB. 29TH WILL BE AT NO EXPENSE TO THE GOVERNMENT, HE IS STAYING WITH A COLLEAGUE.  THE SPONSOR IS PROVIDING THIS TO ALL PARTICIPANTS.  THE APPROVED ODA AND SPARC DOCS ARE ATTACHED.</t>
  </si>
  <si>
    <t>02/25/2020 -03/01/2020</t>
  </si>
  <si>
    <t>REILLY, KARLYNE R</t>
  </si>
  <si>
    <t>DR. REILLY IS INVITED TO SPEAK AT THE 2019 FIBROLAMELLAR RESEARCH SUMMIT IN GREENWICH, CT ON NOVEMBER 5-7, 2019. IN-KIND: TRAIN FARE, LODGING (NO BREAKFAST), AND MEALS (D 11/5; BLD 11/6; B 11/7). NO REGISTRATION.  DR. REILLY IS REQUESTING APPROVAL OF ACTUAL SUBSISTENCE FOR SPONSOR IN-KIND LODGING VALUED AT $179 WHICH IS 139% OF THE GOVERNMENT ALLOWANCE OF $129.  THIS PERCENTAGE FALLS WITHIN THE 300% THRESHOLD ALLOWED BY THE FTR.  THE SPONSOR HAS NOTED THAT ALL OTHER NON-FEDERAL PARTICIPANTS WILL BE PROVIDED WITH THE SAME ACCOMMODATIONS.</t>
  </si>
  <si>
    <t>REIN, ALAN R</t>
  </si>
  <si>
    <t>DR. REIN WILL BE GIVING A TALK AT THE CANCER BIOLOGY SEMINAR SERIES TITLE TBD, AT THE MCARDLE LAB FOR CANCER RESEARCH AT UNIVERSITY OF WISCONSIN MADISON. TRAVEL DATES ARE 11/12-14/2019. SPONSOR PROVIDING AIRFARE AND HOTEL FOR 10/12-13 IN KIND.  VERIFIED NO FEDERAL FUNDS WILL BE ISSUED VIA PHONE CONVERSATION ON 9/30/2019 AND TRAVELER AND SPONSOR KNOW THAT NO HONORARIUM  CAN BE ACCEPTED.</t>
  </si>
  <si>
    <t>REMALEY, ALAN T</t>
  </si>
  <si>
    <t>DR. ALAN REMALEY HAS BEEN INVITED TO SPEAK AT THE 14TH ANNUAL PEPTIDE THERAPEUTICS SYMPOSIUM AT THE SALK INSTITUTE FOR BIOLOGICAL STUDIES IN LA JOLLA, CA FROM OCTOBER 23-25, 2019.  DR. REMALEY WILL BE SPEAKING ON THE TOPIC OF APOC-II MIMETIC PEPTIDES. FLIGHTS, LODGING, MEALS, REGISTRATION AND GROUND TRANSPORT WILL BE SPONSORED IN-KIND BY THE PEPTIDE THERAPEUTICS FOUNDATION. THIS IS CONSIDERED NON-CONFERENCE TRAVEL, AS DR. REMALEY HAS BEEN INVITED TO SPEAK TO CLINICAL LAB DIRECTORS, TECHNOLOGISTS, RESEARCHERS AND CLINICIANS ON THIS TOPIC.</t>
  </si>
  <si>
    <t>CLINICAL SPECIALTY</t>
  </si>
  <si>
    <t>DR. ALAN REMALEY HAS BEEN INVITED TO SPEAK AT THE YALE UNIVERSITY SCHOOL OF MEDICINE IN NEW HAVEN, CT ON DECEMBER 11, 2019.  DR. REMALEY WILL BE SPEAKING ON THE TOPIC OF ¿CALCULATING LOW DENSITY LIPOPROTEIN: CHOLESTEROL AND ITS SUBFRACTIONS FOR CARDIOVASCULAR RISK PREDICTION."  TRAIN FARE, 1 NIGHT OF LODGING, SOME MEALS AND GROUND TRANSPORTATION WILL BE SPONSORED IN-KIND BY THE YALE UNIVERSITY SCHOOL OF MEDICINE. THIS IS CONSIDERED NON-CONFERENCE TRAVEL, AS DR. REMALEY HAS BEEN INVITED TO SPEAK TO STUDENTS, CLINICAL LAB DIRECTORS, TECHNOLOGISTS, RESEARCHERS AND CLINICIANS ON THIS TOPIC.</t>
  </si>
  <si>
    <t>YALE NEW HAVEN HOSPITAL</t>
  </si>
  <si>
    <t>THIS TRAVEL IS NOT A CONFERENCE BECAUSE IT MEETS THE FOLLOWING MISSION EXEMPTION: D) SCIENTIFIC MEETINGS WITH A SPECIFIC INVESTIGATOR OR TEAM REGARDING A SPECIFIC AREA OF SCIENTIFIC INQUIRY, OR PUBLIC HEALTH NEED.  
DR. REMALEY HAS BEEN INVITED TO PARTICIPATE AS A GUEST SPEAKER AT THE EAS CONSENSUS PANEL MEETING ON HTGEMIA.  HE WILL PRESENT A TALK ENTITLED APOC-II MIMETIC PEPTIDES FOR TRIGLYCERIDE LOWERING.  THE SPONSOR IS PROVIDING AIRFARE, LODGING AND SOME MEALS (LUNCH AND DINNER ON 1/17, LUNCH ON 1/18), BREAKFAST IS INCLUDED WITH THE HOTEL STAY.  ALL OTHER EXPENSES WILL BE PROVIDED BY THE NIH.</t>
  </si>
  <si>
    <t>EUROPEAN ATHEROSCLEROSIS SOCIE</t>
  </si>
  <si>
    <t>RESNICK, SUSAN M</t>
  </si>
  <si>
    <t>DR. RESNICK HAS BEEN INVITED TO BE A KEYNOTE SPEAKER AT THE 2020 CENTRE FOR RESEARCH IN HUMAN DEVELOPMENT¿S (CRDH) ANNUAL CONFERENCE ON JANUARY 23-24, 2020 IN MONTREAL, CANADA.  THE SPONSOR HAS OFFERED TO PROVIDE IN-KIND ROUND-TRIP AIRFARE, LODGING, GROUND TRANSPORTATION TO AND FROM THE AIRPORT; DINNER ON 1/23/20 AND BREAKFASTS WILL BE CHARGED TO THE HOTEL ON 1/23-24/20, WHICH WILL BE PAID BY THE SPONSOR.  THERE IS NOT A REGISTRATION FEE TO ATTEND THE CRDH MEETING.
DR. RESNICK IS REQUESTING APPROVAL OF ACTUAL SUBSISTENCE FOR SPONSOR IN-KIND LODGING VALUED AT, $229.64 ON THE NIGHT OF 1/22/20, WHICH IS 131% AND $207.08 ON THE NIGHT OF 1/23/20, WHICH IS 118%, OF THE GOVERNMENT ALLOWANCE OF $176.  THIS PERCENTAGE FALLS WITHIN THE 300% THRESHOLD ALLOWED BY THE FTR.  THE SPONSOR HAS NOTED THAT ALL OTHER NON-FEDERAL PARTICIPANTS WILL BE PROVIDED WITH THE SAME ACCOMMODATIONS.  NO AGENDA AVAILABLE AT THIS TIME.  JANUARY 23RD AND 24TH WILL CONSIST OF LECTURES.  
THE ODA REQUEST IS APPROVED AND ADDED TO DOCUMENT.
PENDING AVAILABILITY OF FY20 FUNDS.</t>
  </si>
  <si>
    <t>CONCORDIA UNIVERSITY CANADA</t>
  </si>
  <si>
    <t>INVESTIAGTOR</t>
  </si>
  <si>
    <t>01/22/2020 -01/24/2020</t>
  </si>
  <si>
    <t>RESNIK, DAVID B</t>
  </si>
  <si>
    <t>RESNIK, DAVID: 12/02/-12/04/19; TRAVELER WILL BE PARTICIPATING ON A WORKSHOP PANEL  FOR BOSTON UNIVERSITY (SYSTEMS AND SYNTHETIC BIOLOGY &amp; CLIMATE CHANGE): 12/03-04/19. THE UNIVERSITY WILL PROVIDE LODGING FOR 2NIGHTS AND AIRFARE, LUNCH &amp; DINNER ON 12/03 AND LUNCH ON 12/04/19 WILL BE PROVIDED. TRAVELER WILL BE USING POV TO/FROM AIRPORT &amp; PARKING AT AIRPORT, COST COMPARISON IS ADDED AND TRAVELER WILL BE REIMBURSED AT LOWEST COST TO GOVERNMENT. ETHICS APPROVAL: 11/25/19; CTTS APPROVED 09/30/19. **THIS TRIP WILL BE AUTHORIZED PENDING FUNDS AVAILABILITY THROUGH A CONTINUING RESOLUTION.  DR. RESNICK IS REQUESTING APPROVAL OF ACTUAL SUBSISTENCE FOR SPONSOR IN-KIND LODGING VALUED AT $285 WHICH IS 168% OF THE GOVERNMENT ALLOWANCE OF $165.  THIS PERCENTAGE FALLS WITHIN THE 300% THRESHOLD ALLOWED BY THE FTR.  THE SPONSOR HAS NOTED THAT ALL OTHER NON-FEDERAL PARTICIPANTS WILL BE PROVIDED WITH THE SAME ACCOMMODATIONS.
NO LODGING ITINERARY WAS PROVIDED BY THE SPONSOR.  THE INVITATION LETTER STATES THAT LODGING COST WILL BE $285. PER THE SPONSOR: BOSTON UNIVERSITY, MA: STATES THAT "NO US FEDERAL FUNDS ARE USED TO FUND THIS WORKSHOP OR TRAVEL" (SEE EMAIL). BOSTON, MA IS A TAX EXEMPT STATE, SO NO LODGING TAXES ARE ADDED TO THIS TA.</t>
  </si>
  <si>
    <t>REZNICK, JEFFREY S</t>
  </si>
  <si>
    <t>11/13/2019-11/15/2019: INVITED GUEST LECTURER IN THE CONTINUING MEDICAL EDUCATION AT THE HOUSTON METHODIST HOSPITAL, ENTITLED: 2019 SELMA AND LOIS DEBAKEY LECTURESHIP IN BIOMEDICAL COMMUNICATION, FOCUSING ON LOIS DEBAKEY'S IMPORTANT INVOLVEMENT WITH AN UNWAVERING SUPPORT OF THE NATIONAL LIBRARY OF MEDICINE, IN HOUSTON, TX.</t>
  </si>
  <si>
    <t>HOUSTON METHODIST RESEARCH INS</t>
  </si>
  <si>
    <t>SUPERVISORY HISTORIAN</t>
  </si>
  <si>
    <t>11/21/2019-11/22/2019: INVITED FOR TWO PART ACTIVITIES (1) FALL ARCHIVES ADVISORY COMMITTEE; (2) TO LECTURE IN TITLED "SO COMES THE SACRED WORK: DISABLED SOLDIERS AND THE HUMANITARIANISM OF JOHN GALSWORTHY DURING THE GREAT WAR." AS PART OF THE HEBERDEN SOCIETY HISTORY OF MEDICINE LECTURE SERIES, IN NEW YORK, NY.</t>
  </si>
  <si>
    <t>WEILL CORNELL MEDICINE</t>
  </si>
  <si>
    <t>RICHMOND, BARRY J</t>
  </si>
  <si>
    <t>THE EVENTS IN THIS TA WERE APPROVED AS A NON-NIMH HOSTED CONFERENCE OR MEETING BY THE OFFICE OF FINANCIAL MANAGEMENT ON 4/1/2019.
TRAVELER CELL: 301-897-5647
THIS TA IS THE CONTINUATION OF A TRIP THAT BEGINS IN FY2019 AND IS COVERED BY THE TA: TRIP00KO48 / TANUM0S70</t>
  </si>
  <si>
    <t>EUROPEAN NEURAL NETWORK SOCIET</t>
  </si>
  <si>
    <t>LEAD RESEARCH INVES</t>
  </si>
  <si>
    <t>THE EVENTS IN THIS TA WERE APPROVED AS AN EXEMPTION UNDER THE CATEGORY: TO ATTEND SCIENTIFIC MEETINGS BY THE NIMH EXECUTIVE OFFICER ON  8/23/19.
TRAVELER CELL: 202-262-0681
DR. BARRY RICHMOND WILL TRAVEL TO TSUKUBA AND KYOTO JAPAN ON DEC 1ST - 7TH 2019 TO MEET AND WORK WITH SCIENTISTS AT THE NATIONAL INSTITUTE OF RADIOLOGICAL SCIENCE AS PART OF AN ONGOING COLLABORATION BETWEEN NIH AND NIRS.</t>
  </si>
  <si>
    <t>NATIONAL INSTITUTE OF RADIOLOG</t>
  </si>
  <si>
    <t>12/01/2019 -12/07/2019</t>
  </si>
  <si>
    <t>THE EVENTS IN THIS TA WERE APPROVED AS A NON-NIMH HOSTED CONFERENCE OR MEETING BY THE OFFICE OF FINANCIAL MANAGEMENT ON 8/20/19. 
DR. BARRY RICHMOND HAS BEEN INVITED TO THE 2020 PHYSICS OF NEURAL NETWORKS AND DYNAMICS BEING HELD AT STONY BROOK UNIVERSITY IN STONY BROOK, NY ON JAN 26TH - 31ST, 2020.ATTENDANCE AND PARTICIPATION IN SCIENTIFIC CONFERENCES, SYMPOSIUM, AND WORKSHOPS OFFER SCIENTIFIC PERSONNEL THE OPPORTUNITY TO DISCUSS AND EVALUATE THE MOST RECENT RESEARCH DATA AND ELUCIDATE EMERGING TRENDS IN THEIR RESPECTIVE DISCIPLINES.  THUS, THIS ACTIVITY SUPPORTS THE NIH MISSION TO ENGAGE IN RESEARCH THAT WILL ENHANCE HEALTH, LENGTHEN LIFE, AND REDUCE THE BURDENS OF ILLNESS AND DISABILITY.</t>
  </si>
  <si>
    <t>01/26/2020 -01/31/2020</t>
  </si>
  <si>
    <t xml:space="preserve">RID, ANNETTE </t>
  </si>
  <si>
    <t>DR. RID WAS INVITED TO PARTICIPATE IN THE HEALTHCARE PRIORITY-SETTING WORKSHOP-COLLABORATION MEETING IN LONDON ON 10-17-10-18.(1 OF 2)
SHE WAS ALSO INVITED TO PARTICIPATE IN A SECOND MEETING/WORKSHOP (WHICH IS SPONSORED-1630769HN) AT GLASGOW CALEDONIAN UNIVERSITY WORKSHOP:INTERDISCIPLINARY PERSPECTIVES ON PUBLIC VALUES AND PLURALITY IN HEALTH PRIORITY SETTING CONSISTENCY, COHERENCE AND CONSENSUS IN LONDON ON 10-21-10-22-2019. HER CONTACT INFORMATION IS 202-531-7812, ANNETTE.RID@NIH.GOV.</t>
  </si>
  <si>
    <t>GLASGOW CALEDONIAN UNIVERSITY</t>
  </si>
  <si>
    <t>10/16/2019 -10/23/2019</t>
  </si>
  <si>
    <t>RIDER, CYNTHIA V</t>
  </si>
  <si>
    <t>TRAVELER WILL SERVE AS A COUNSELOR AT THE SOCIETY OF TOXICOLOGY COUNCIL MEETING NOVEMBER 4-5, 2019 IN TYSONS CORNER, VA. TRAVEL DATES ARE NOV. 3 AND 5. THE SPONSOR, SOT, WILL PROVIDE, IN-KIND, LODGING FOR 2 NIGHTS, ECONOMY CLASS ROUND-TRIP AIRFARE, AND DINNER ON NOV. 4.  LODGING AND FLIGHTS BOOKED BY SPONSORS TRAVEL AGENT.  DR. CYNTHIA RIDER IS REQUESTING APPROVAL OF ACTUAL SUBSISTENCE FOR SPONSORED IN-KIND LODGING VALUED AT $249 WHICH IS 135 PERCENT OF THE GOVERNMENT ALLOWANCE OF $184.  THIS PERCENTAGE FALLS WITHIN THE 300 PERCENT THRESHOLD ALLOWED BY THE FTR.  THE SPONSOR HAS NOTED THAT ALL OTHER NON-FEDERAL PARTICIPANTS WILL BE PROVIDED WITH THE SAME ACCOMMODATIONS.  THERE IS NO REGISTRATION FEE. ETHICS APPROVAL WAS OBTAINED ON 5/29/19 AND A RECURRING ATTACHMENT G WAS OBTAINED ON 5/7/19.</t>
  </si>
  <si>
    <t>11/03/2019 -11/05/2019</t>
  </si>
  <si>
    <t>AMENDMENT NOTES, THE MEETING LOCATION WAS CHANGED TO TYSONS, VA DUE TO THE CURRENT STATE OF EMERGENCY IN PUERTO RICO. THE MEETING DATES REMAIN THE SAME.  TRAVEL DATES ARE JAN. 14 AND 17.  THE SPONSOR-PAID EXPENSES WILL REMAIN THE SAME EXCEPT FOR AIRFARE AND HOTEL PARKING. THE SPONSOR WILL NOT BE PROVIDING AIRFARE AS THE TRAVELER WILL DRIVE A GOVERNMENT VEHICLE TO TDY AND BACK.  THE SPONSOR WILL PROVIDE IN-KIND HOTEL PARKING FOR THREE DAYS.  THE LODGING VALUED AT $279 IS 152 PERCENT OF THE GOVERNMENT ALLOWANCE OF $184 FOR TYSONS, VA.  THIS PERCENTAGE STILL FALLS WITHIN THE 300 PERCENT THRESHOLD ALLOWED BY THE FTR. END NOTES. TRAVELER WILL SERVE AS A COUNSELOR AT THE SOCIETY OF TOXICOLOGY COUNCIL MEETING JAN. 15-17, 2020 IN CAROLINA, PUERTO RICO.  TRAVELER WILL DEPART HOME AND ARRIVE IN PUERTO RICO ON JAN. 14 AND WILL DEPART PUERTO RICO ON JAN. 17 AND ARRIVE AT RESIDENCE ON JAN. 18. THE SPONSOR WILL PROVIDE, IN-KIND, 3 NIGHTS LODGING, ROUND-TRIP AIRFARE, ALL MEALS 15-16, AND BREAKFAST AND LUNCH ON 17.  RESERVATIONS MADE BY SPONSOR¿S TRAVEL AGENT.  DR. CYNTHIA RIDER IS REQUESTING APPROVAL OF ACTUAL SUBSISTENCE FOR SPONSOR IN-KIND LODGING VALUED AT $279 WHICH IS 143 PERCENT OF THE GOVERNMENT ALLOWANCE OF $195.  THIS PERCENTAGE FALLS WITHIN THE 300 PERCENT THRESHOLD ALLOWED BY THE FTR.  THE SPONSOR HAS NOTED THAT ALL OTHER NON-FEDERAL PARTICIPANTS WILL BE PROVIDED WITH THE SAME ACCOMMODATIONS.  NO REGISTRATION FEES.  RECURRING ATTACHMENT G 6/12/1 AND ETHICS APPROVAL OBTAINED 07/15/19. BOTH DOCUMENTS IN SCANNED SECTION OF THIS AUTHORIZATION.</t>
  </si>
  <si>
    <t>01/14/2020 -01/17/2020</t>
  </si>
  <si>
    <t>ROBERTS, GEORGIA K</t>
  </si>
  <si>
    <t>TRAVELER WILL SERVE AS AN INVITED PARTICIPANT IN THE INTERNATIONAL AGENCY FOR RESEARCH ON CANCER, IARC, ADVISORY GROUP TO RECOMMEND AGENTS TO CONSIDER IN IARC MONOGRAPHS THAT WILL BE DEVELOPED DURING 2020-2024. MEETING DATES NOV 5 -11, 2019, IN LYON, FRANCE. TRAVELER WILL DEPART RDU ON NOV 3 AND ARRIVE IN LYON ON NOV 4, AND RETURN TO RDU ON NOV 12, 2019. SPONSOR WILL PROVIDE IN KIND ROUND-TRIP ECONOMY AIRFARE, LODGING, AND SOME MEALS. EFFICIENT SPENDING APPROVAL OBTAINED ON AUG 29, 2019. ETHICS APPROVAL OBTAINED ON MAY 12, 2019. BOTH APPROVALS ARE INCLUDED IN THE SCANNED DOCUMENTS PORTION OF THIS AUTHORIZATION. TRAVELER HAS AN OFFICIAL GOVERNMENT PASSPORT AND VISA IS REQUIRED FOR FRANCE. HTSOS COMPLETION DATE JUN 14, 2018. GFE FOR FOREIGN TRAVEL HELP DESK TICKET WAS SUBMITTED OCTOBER 15, 2019 AND CSP'S WILL SERVICE HER COMPUTER ON NOVEMBER 1, 2019. PER INCLUDED DOCUMENTATION FROM THE OFFICE OF  TECHNOLOGY TRANSFER, THE AGREEMENT WAS NOT REQUIRED. PER CONVERSATION WITH THE NIEHS ETHICS OFFICE, ALTHOUGH THE ODA IS INCLUDED, APPROVAL FROM THE DEC WAS NOT REQUIRED.  SUPERVISORY APPROVAL IS SUFFICIENT AND THE DOCUMENTATION WILL BE RETAINED IN THE ETHICS FILE IF NEEDED.</t>
  </si>
  <si>
    <t>11/03/2019 -11/12/2019</t>
  </si>
  <si>
    <t>ROBEY, PAMELA G</t>
  </si>
  <si>
    <t>DR. ROBEY WILL CHAIR A SESSION AT THE BONES AND TEETH GORDON RESEARCH CONFERENCE IN GALVESTON, TX.  REGISTRATION IS PAID IN-KIND. THE REGISTRATION COST INCLUDES LODGING A MEALS.</t>
  </si>
  <si>
    <t>CHIEF  CSDB</t>
  </si>
  <si>
    <t>ROCHE, KATHERINE W</t>
  </si>
  <si>
    <t>DR. ROCHE HAS BEEN ELECTED TO SERVE AS A COUNCILOR FOR THE SFN COUNCIL AND WILL ALSO BE ATTENDING THE SFN CONFERENCE, FOR WHICH SPARC (SP013280) HAS BEEN APPROVED. HER DUTIES AS A COUNCILOR FOR THE NEXT 3 YEARS WILL INCLUDE: MAKING DECISIONS REGARDING THE USE OF SFN'S NAME; ACTING ON BEHALF OF COUNCIL BETWEEN MEETINGS, SUBJECT TO APPLICABLE PROVISIONS OF LAW, THE ARTICLES OF INCORPORATION, AND THE BYLAWS, AS WELL AS TO THE DIRECTION AND CONTINUING OVERSIGHT OF COUNCIL; MAKING DECISIONS AS TO THE SUITABILITY OF ANY USE OF THE SOCIETY'S NAME BY COMMITTEE CHAIRS, OFFICERS, AND COUNCILORS IN ANY PUBLICATION OR PUBLIC ADDRESS; REPORTING ROUTINE ACTIONS TO COUNCIL EITHER DIRECTLY OR VIA THE EXECUTIVE DIRECTOR ON A REGULAR BASIS; AND REFERRING TO COUNCIL FOR DUE CONSIDERATION AND ACTION ANY ISSUES RELATING TO MAJOR POLICY CHANGES, MAJOR FINANCIAL CHANGES, AND MAJOR DISPUTES. TRAVELER WILL BE FLYING OUT ON 10/17 AND RETURNING 10/24. THE SFN COUNCIL MEETINGS WILL RUN CONCURRENT WITH SFN CONFERENCE.  MEETINGS ARE SCHEDULED ON 10/18, 10/23 AND 10/24. NIH WILL COVER THE FLIGHT COST. SPONSOR WILL PAY FOR LODGING AT HYATT MCCORMICK AT 320USD PER NIGHT. SPONSOR HAS WAIVED REGISTRATION FEE OF 420USD. SPONSOR WILL COVER LUNCH ON 10/18 AND 10/23; AS WELL AS BREAKFAST AND LUNCH ON 10/24. ODA APPROVED. DR. ROLE APPROVED TRAVEL AS PER ATTACHED TA. DR. ROCHE IS REQUESTING APPROVAL OF ACTUAL SUBSISTENCE FOR SPONSOR IN-KIND LODGING VALUED AT 320USD, WHICH IS 139.7% OF THE GOVERNMENT ALLOWANCE. THIS PERCENTAGE FALLS WITHIN THE 300% THRESHOLD ALLOWED BY THE FTR. PER ISSUANCE IN THE NIH POLICY MANUAL 1500-08-01/A2 AND HHS POLICY MANUAL 5.1.3.6 DR. ROCHE WILL NOT BE PROVIDED AN HONORARIUM NOR WILL US FEDERAL FUNDS BE USED TO SUPPORT THIS TRIP AND THERE IS NO CONFLICT OF INTEREST.</t>
  </si>
  <si>
    <t>INVESTIGATOR(TENURE TRACK)</t>
  </si>
  <si>
    <t>TRAVELER WILL PARTICIPATE IN THE CAMKII AND ITS ROLE AS A SELF-TUNING STRUCTURAL PROTEIN AT THE SYNAPSE MEETING TO BE HELD IN LLOYD HARBOR, NEW YORK, UNITED STATES ON OCTOBER 27-30, 2019. TITLE OF PRESENTATION IS REGULATION OF SYNAPTIC NMDA RECEPTORS BY CAMKII PHOSPHORYLATION. TRAVELER WILL BE ARRIVING VIA AIRFARE ON 10/27 AND RETURNING VIA AIRFARE ON 10/30.  SPONSOR PAYING FOR LODGING AT 136 PER NIGHT ATH THE BANBURY ESTATE, DINNER ON 10/27, BREAKFAST LUNCH AND DINNER ON 10/28-10/29, AND BREAKFAST AND LUNCH 10/30. SPONSOR IS PROVIDING MEALS AT GOVERNMENT PER DIEM RATES. SPONSOR WILL ALSO COVER LOCAL GROUND TRANSPORTATION ESTIMATED AT 200USD. ODA APPROVED. SP013293 IS STE APPROVED. DR. ROCHE IS REQUESTING APPROVAL OF ACTUAL SUBSISTENCE FOR SPONSOR IN-KIND LODGING VALUED AT $136 PER NIGHT WHICH IS 103.8% OF THE GOVERNMENT ALLOWANCE OF $131 PER NIGHT. THIS PERCENTAGE
FALLS WITHIN THE 300% THRESHOLD ALLOWED BY THE FTR. THERE'S NO REGISTRATION FEE ASSOCIATED WITH THIS TRAVEL. PER ISSUANCE IN THE NIH POLICY MANUAL 1500-08-01/A2 AND HHS POLICY MANUAL 5.1.3.6. THE SPONSOR STATED THAT ALL ATTENDEES WILL RECEIVE SAME BENEFITS.</t>
  </si>
  <si>
    <t>LLOYD HARBOR, NY, US</t>
  </si>
  <si>
    <t>TRAVELER HAS BEEN INVITED TO PARTICIPATE IN TRUST - NEUROPSYCHIATRIC DISEASE COLLOQUIUM AS A SPEAKER FOR THE SESSION TITLED ''NEUROTRANSMITTER RECEPTOR EXPRESSION AT THE SYNAPSE. TRAVELER WILL DEPART ON 11/14 VIA AIRFARE AND RETURN 11/16 VIA AIRFARE.
SPONSOR IS PAYING TRAVEL AND LODGING EXPENSES.  FLIGHT IS 178.60 USD. LODGING IS 375 USD PER NIGHT. SP013649 APPROVED. ODA APPROVED. DR. ROLE APPROVED. DR. ROCHE IS REQUESTING APPROVAL OF ACTUAL SUBSISTENCE FOR LODGING VALUED AT $375 WHICH IS 123% OF THE GOVERNMENT ALLOWANCE OF $305. THIS PERCENTAGE FALLS WITHIN THE 300% THRESHOLD ALLOWED BY THE FTR. PER ISSUANCE IN THE NIH POLICY MANUAL 1500-08-01/A2 AND HHS POLICY MANUAL 5.1.3.6. THE SPONSOR STATED THAT ALL ATTENDEES WILL RECEIVE SAME BENEFITS.</t>
  </si>
  <si>
    <t>THIRD ROCK VENTURES</t>
  </si>
  <si>
    <t>DR. ROCHE WILL BE PARTICIPATING AS A MEMBER OF THE SCIENTIFIC ADVISORY REVIEW PANEL FOR THE WELLCOME TRUST COMMITTEE THAT WILL TAKE PLACE IN LONDON, FROM DECEMBER 3RD THROUGH DECEMBER 5TH, 2019. DR. ROCHE WILL BE DEPARTING ON DECEMBER 1ST, WILL ARRIVE ON DECEMBER 2ND AND WILL BE RETURNING DECEMBER 6TH. THIS IS A SPONSORED TRAVEL, THE SPONSOR WILL BE PROVIDING, AIRFARE (2580.49 USD ECONOMY PLUS SEATING), A TRAIN TO AND FROM AIRPORT (55.61 USD) TO THE MEETING LOCATION, LODGING, AND LUNCH ON THE 3RD-5TH (ESTIMATED AROUND 50USD). DR. ROCHE WILL BE STAYING AT PULLMAN LONDON ST. PANCRAS AT A NIGHTLY RATE OF 262 USD WHICH FALLS WITHIN PER DIEM RATE. BREAKFAST IS INCLUDED IN THE PRICE OF THE HOTEL AS PER SPONSOR RESERVATION (TRAVELER WILL GET IN AFTER BREAKFAST HOURS SO NIH WILL COVER BREAKFAST ON 2ND). SPONSOR WILL COVER DINNERS FOR MEETING DAYS (ESTIMATED 80USD WITH DINNER ON THE SECOND MEETING DAY BEING 70USD) DR. ROCHE IS REQUESTING APPROVAL OF ACTUAL SUBSISTENCE FOR SPONSOR IN-KIND MEALS VALUED AT $458 WHICH IS 108% OF THE GOVERNMENT ALLOWANCE OF $423 (MEALS). THIS PERCENTAGE FALLS WITHIN THE 300% THRESHOLD ALLOWED BY THE FTR. PER ISSUANCE IN THE NIH POLICY MANUAL 1500-08-01/A2 AND HHS POLICY MANUAL 5.1.3.6. THE SPONSOR HAS INDICATED NO HONORARIUM WOULD BE PAID, FEDERAL FUNDS WOULD NOT BE USED TO FUND THIS TRIP AND THERE IS NO CONFLICT OF INTEREST, AND ACCOMMODATION BEING OFFERED ARE THE SAME OR LIKE PAST INVITED GUESTS. TRAVEL HAS BEEN APPROVED IN SPARC (SP013281), GFE HAS BEEN SUBMITTED AND ODA APPROVAL IS ATTACHED. FOREIGN TRAVEL TRAINING CERTIFICATE IS ATTACHED.</t>
  </si>
  <si>
    <t>WELLCOME TRUST LONDON UNITED K</t>
  </si>
  <si>
    <t>RODGERS, GRIFFIN P</t>
  </si>
  <si>
    <t>AMENDED TO DELAY DEPARTURE BY ONE DAY FROM OCTOBER 1 TO OCTOBER 2.  ---  DR. RODGERS IS TRAVELING TO DENVER ON OCTOBER 2-4, 2019 TO ATTEND HAROLD AMOS MEDICAL FACULTY DEVELOPMENT PROGRAM'S ANNUAL MEETING TO BE HELD AT THE CURTIS DENVER LOCATED IN DENVER, CO.  --- HOTELS WERE NOT BOOKED THROUGH OMEGA AS THEY WERE ARRANGED BY THE CONFERENCE PLANNER (SPONSOR). --- AMFDP WILL SPONSOR IN-KIND: HOTEL AND ASSOCIATED
TAXES AND SOME MEALS AS FOLLOWS: 10/2 DINNER, 10/3 BREAKFAST AND LUNCH, AND 10/4 BREAKFAST AND LUNCH. ALL PARTICIPANTS ARE OFFERED EQUIVALENT LODGING. ($199/NIGHT, WHICH IS 102% OF PER DIEM). THIS IS AN APPROVED SINGLE TRAVEL EVENT. --- ODA IS ATTACHED.</t>
  </si>
  <si>
    <t>DEPUTY INSTITUTE DI</t>
  </si>
  <si>
    <t>AMENDED TO SELECT CONFERENCE IN CGE. --- DR. RODGERS IS TRAVELING ON DECEMBER 7 - 9, 2019 TO ORLANDO, FLORIDA TO SPEAK AT THE AMERICAN SOCIETY OF HEMATOLOGY¿S 61ST ASH ANNUAL MEETING &amp; EXPOSITION.  THIS IS AN APPROVED CONFERENCE THAT WILL BE HELD AT THE ORANGE COUNTY CONVENTION CENTER (OCCC) IN ORLANDO, FL.  --- CONFERENCE IS NOT AVAILABLE IN CGE, SO THIS DOCUMENT SHOWS DOMESTIC. WILL BE UPDATED AT VOUCHER. --- CONFERENCE REGISTRATION FEES HAVE BEEN WAIVED, AS DR. RODGERS IS SPEAKING AT THE CONFERENCE.  --- HOTELS WERE NOT BOOKED THROUGH OMEGA, AS THEY WERE ARRANGED THROUGH THE CONFERENCE.  HOTEL ACCOMMODATIONS FOR UP TO 4 NIGHTS AND ALL ASSOCIATED FEES WILL BE PAID BY THE SPONSOR. (TRAVELER WILL BE THERE FOR 2 NIGHTS.)  HOTEL IS 216% OF PER DIEM, UNDER 300% ALLOWABLE UNDER THE FTR.  ALL TRAVELERS ARE BEING OFFERED SAME ACCOMMODATIONS.  ---  ETHICS HAS APPROVED ACCEPTING TRAVEL FOR THIS CONFERENCE.  BLANKET ODA IS INCLUDED.  (OTHER ITEMS, WHICH DO NOT AFFECT TRAVEL, ARE STILL PENDING ETHICS APPROVAL.) ------- DR. RODGERS IS ALSO TRAVELING TO SAN JUAN, PUERTO RICO FROM ORLANDO ON DECEMBER 9 - 13, 2019 TO CONDUCT A STEP-UP SITE VISIT.  --- TRAVELER WILL JOIN DR. LARRY AGODOA AND ROB RIVERS AND WILL MEET WITH GROUPS IN THE WILFREDO SAN JUAN REGION, PONCE, AND MAYAGUEZ DURING THIS VISIT.  --- HOTELS WERE BOOKED THROUGH OMEGA.  THIS IS AN APPROVED SINGLE TRAVEL EVENT. REACHED OUT TO THE CONFERENCE ORGANIZERS VIA EMAIL TO CONFIRM "NO FEDERAL FUNDS WILL BE USED FOR COVERED EXPENSES."</t>
  </si>
  <si>
    <t>12/07/2019 -12/13/2019</t>
  </si>
  <si>
    <t xml:space="preserve">RODRIGUEZ, HENRY </t>
  </si>
  <si>
    <t>DR. HENRY RODRIGUEZ WILL TRAVEL TO FORT LAUDERDALE, FL ON NOVEMBER 3-5, 2019. DR. RODRIGUEZ IS INVITED TO GIVE A TALK ON "ADVANCING CANCER BIOLOGY  AND MEDICINE: THE POTENTIAL OF PROTEOGENOMICS AND OPEN SCIENCE" AT FLORIDA ATLANTIC UNIVERSITY COURSE LECTURES. SPONSOR WILL COVER LODGING AND AIRLINE EXPENSE. NIH WILL COVER ALL MEALS AND GROUND TRANSPORTATION. TRAVELER IS REQUESTING APPROVAL FOR RENTAL CAR, COST COMPARISON WITH TAXI COST IS MORE HIGHER THAN RENTAL CAR FOR THE TRAVEL DAYS.</t>
  </si>
  <si>
    <t>FLORIDA ATLANTIC UNIVERSITY JU</t>
  </si>
  <si>
    <t>CANCER PROTEOMICS TECH PRG</t>
  </si>
  <si>
    <t xml:space="preserve">ROEDERER, MARIO </t>
  </si>
  <si>
    <t>TRAVELER IS SPEAKING AND ATTENDING THE CENT GARDES CONFERENCE ON HIV VACCINES IN GENEVA, SWITZERLAND ON SEPTEMBER 30-03OCTOBER 2019
HTSOS CERTIFIED
SEE FY2019 CROSS-OVER TA - 0L9FB</t>
  </si>
  <si>
    <t>TRAVELER IS A KEYNOTE SPEAKER AT THE 37TH ANNUAL SYMPOSIUM FOR NONHUMAN PRIMATE MODELS FOR AIDS TAKING PLACE IN SAN ANTONIO, TX ON NOVEMBER 12-15, 2019</t>
  </si>
  <si>
    <t>SOUTHWEST NATIONAL PRIMATE RES</t>
  </si>
  <si>
    <t>TRAVELER IS AN INVITED PARTICIPANT AT A COLLABORATIVE RESEARCH MEETING ON JANUARY 31, 2020 IN COVINGTON, LA</t>
  </si>
  <si>
    <t>COVINGTON, LA, US</t>
  </si>
  <si>
    <t>01/30/2020 -02/01/2020</t>
  </si>
  <si>
    <t>ROLE, LORNA W</t>
  </si>
  <si>
    <t>TRAVELER WILL ATTEND AND PARTICIPATE/LEAD IN A PROFESSIONAL DEVELOPMENT WORKSHOP ENTITLED BUILDING A RESILIENT SCIENTIST AT THE SOCIETY FOR NEUROSCIENCE (SFN) ANNUAL MEETING IN CHICAGO, IL FROM OCTOBER 19, 2019 TO OCTOBER 23, 2019. TRAVELER WILL DEPART FROM DC ON 10/19 AND ARRIVE TO CHICAGO THE SAME DAY. TRAVELER WILL DEPART CHICAGO ON 10/24 AND ARRIVE THE SAME DAY TO DC. TRAVELER WILL STAY AT THE STAYPINEAPPLE HOTEL AND SPILT THE COST WITH A COLLEAGUE WHICH IS BELOW THE PER DIEM RATE ALLOWED AND A COST SAVINGS TO THE GOVERNMENT. ODA IS APPROVED AND ATTACHED. THE REGISTRATION FEE HAS BEEN WAIVED BY THE ORGANIZERS. CONFIRMED NO HONORARIUM OR FEDERAL FUNDS WILL BE USED TO SUPPORT THIS TRAVEL. NO OTHER EXPENSES BEING PAID BY THE SPONSOR EITHER. DR. KOROSHETZ APPROVED THE TRAVEL AND IT?¿¿S NIH APPROVED IN SPARC</t>
  </si>
  <si>
    <t>TRAVELER IS INVITED TO SPEAK AT THE 2019 ¿ WEIZMANN INSTITUTE OF SCIENCE ¿ 16THH INTERNATIONAL SYMPOSIUM ON CHOLINERGIC MECHANISMS (ISCM-XVI) IN REHOVOT, ISRAEL FROM DECEMBER 8, 2019 TO DECEMBER 13, 2019.
THE TITLE OF HER TALK IS MAPPING THE CHOLINERGIC ENGRAM OF MEMORY AND MEMORY LOSS. TRAVELER WILL DEPART DC ON 12/6 AND ARRIVE THE NEXT DAY, 12/7 TO TEL AVIV, ISRAEL (LAYOVER IN NEWARK, NJ). TRAVELER WILL DEPART FROM ISRAEL ON 12/14 AND ARRIVE THE SAME DAY TO DC (LAYOVER IN NEWARK, NJ). APPENDIX 7 IS APPROVED AND ATTACHED FOR TRAVELER TO FLY PREMIUM CLASS DUE TO MEDICAL CONDITION. SPONSOR, WEIZMAN INSTITUTE OF SCIENCE, WAIVED THE REGISTRATION FEE FOR ALL SPEAKERS AND IS PAYING IN-KIND FOR LODGING AND IN-KIND FOR LUNCH FROM 12/8 TO 12/13. TRAVELER WILL STAY AT THE LEONARDO HOTEL AT 160USD WHICH IS BELOW THE PER DIEM RATE ALLOWED FROM 12/7 TO 12/12. DR. ROLE WILL PAY FOR LODGING ON 12/13 AND THE EXTRA 20USD PER NIGHT FOR A ROOM UPGRADE SO THE ROOM CAN BE SHARED WITH ANOTHER COLLEAGUE AND THE TOTAL WILL STILL BE BELOW THE ALLOWED PER DIEM RATE. ODA IS APPROVED AND ATTACHED. CONFIRMED WITH SPONSOR THAT NO HONORARIUM WILL BE GIVEN AND NO FEDERAL FUNDS WILL BE USED TO SUPPORT THIS TRAVEL. DR. KOROSHETZ APPROVED THE TRAVEL AND NIH APPROVED IN SPARC.</t>
  </si>
  <si>
    <t>WEIZMAN INSTITUTE OF SCIENCE I</t>
  </si>
  <si>
    <t>DR. ROLE HAS BEEN INVITED TO SPEAK AT THE UNIVERSITY OF COLORADO, NEUROSCIENCE GRADUATE PROGRAM IN AURORA, COLORADO ON JANUARY 7, 2020. TITLE OF TALK IS CHOLINERGIC MODULATION AND ENCODING OF EMOTIONAL MEMORIES. TRAVELER WILL DEPART FROM DC ON 1/6 AND ARRIVE THE SAME DAY TO DENVER. TRAVELER WILL DEPART DENVER ON 1/8 AND ARRIVE TO DC THE SAME DAY. SPONSOR, UNIVERSITY OF COLORADO, WILL PAY IN-KIND FOR AIRFARE, LODGING AND PROVIDE MIE ON 1/7. TRAVELER IS REQUESTING APPROVAL OF ACTUAL SUBSISTENCE FOR SPONSOR IN-KIND LODGING VALUED AT 165USD WHICH IS 101.85% OF THE GOVERNMENT ALLOWANCE OF 162USD.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STE APPROVED AND APPROVED BY DR. KOROSHETZ.</t>
  </si>
  <si>
    <t>01/06/2020 -01/08/2020</t>
  </si>
  <si>
    <t>ROLL MECAK, ANTONINA I</t>
  </si>
  <si>
    <t>DR. ROLL-MECAK HAS BEEN INVITED TO GIVE A SEMINAR AT PENN STATE UNIVERSITY ON OCTOBER 7, 2019 FOR THE DEPARTMENT OF BIOCHEMISTRY AND MOLECULAR BIOLOGY. THE TITLE OF THE SEMINAR IS: ?¿¿NEW PARADIGMS IS MICROTUBULE BIOLOGY: INFORMATION ENCODING AND LATTICE DYNAMICS?¿¿ SPONSOR WILL PROVIDE AIRFARE (421.08), LODGING (124/NIGHT), AND SOME MEALS.  ODA APPROVED. SP012968 APPROVED. DR. ROLE APPROVED. DR. ROLL-MECAK IS REQUESTING APPROVAL OF ACTUAL SUBSISTENCE FOR IN-KIND LODGING VALUED AT $124 WHICH IS 120% OF THE GOVERNMENT ALLOWANCE OF $103. THIS PERCENTAGE FALLS WITHIN THE 300% THRESHOLD ALLOWED BY THE FTR. THE SPONSOR STATED THAT ALL ATTENDEES WILL RECEIVE SAME BENEFITS.</t>
  </si>
  <si>
    <t>STATE COLLEGE, PA, US</t>
  </si>
  <si>
    <t>PENN STATE UNIVERSITY AT UNIVE</t>
  </si>
  <si>
    <t>DR. ROLL-MECAK HAS BEEN INVITED TO GIVE THE DIVISIONS OF BIOCHEMISTRY, BIOPHYSICS &amp; STRUCTURAL BIOLOGY, CELL &amp; DEVELOPMENTAL BIOLOGY, AND GENETICS, GENOMICS &amp; DEVELOPMENT SEMINAR AT U.C. BERKELEY ON NOVEMBER 6, 2019. TITLE OF SEMINAR IS MICROTUBULE DYNAMICS: NOT ONLY AT THE TIPS. DR. ROLL-MECAK WILL DEPART VIA AIRFARE ON 11/05 ARRIVING SAME DAY AND RETURN VIA AIRFARE ON 11/07 ARRIVING SAME DAY. SP012400 APPROVED. ODA APPROVED. SPONSOR PAYING FOR FLIGHT 685.60 USD FARE + 34.00 USD FEE AMOUNT. SPONSOR PAYING FOR LODGING 215USD PER NIGHT. DR. ROLL-MECAK IS REQUESTING APPROVAL OF ACTUAL SUBSISTENCE FOR SPONSOR IN-KIND LODGING VALUED AT $215 WHICH IS 116% OF THE GOVERNMENT ALLOWANCE OF $186. THIS PERCENTAGE FALLS WITHIN THE 300% THRESHOLD ALLOWED BY THE FTR. PER ISSUANCE IN THE NIH POLICY MANUAL 1500-08-01/A2 AND HHS POLICY MANUAL 5.1.3.6. THE SPONSOR STATED THAT ALL ATTENDEES WILL RECEIVE SAME BENEFITS.</t>
  </si>
  <si>
    <t>DR. ROLL-MECAK WILL BE PARTICIPATING IN THE SCIENTIFIC ADVISORY BOARD MEETING IN DORTMUND FROM NOVEMBER 13-15 AT THE MAX PLANCK INSTITUTE.SHE WILL BE FLYING OUT ON 11/11, ARRIVING ON NOV 12 AND LEAVING FOR ANOTHER SPONSORED TRAVEL ON NOV 16. 1ST SPONSOR WILL COVER LODGING, AIRFARE TO AND FROM GERMANY, LOCAL TRANSPORTATION,AND MEALS. FOR SECOND PART OF TRAVEL, DR. ROLL-MECAK WILL BE GIVING A SEMINAR TALK AT THE CENTER FOR MOLECULAR NEUROBIOLOGY IN HAMBURG. SHE WILL MEET WITH STUDENTS AND RESEARCHER AT THE INSTITUTE AFTER HER TALK TO DISCUSS PROJECTS . SHE WILL TAKE THE TRAIN FROM DORTMUND TO HAMBURG ON 11/16 AND FLY BACK TO FRANKFURT ON 11/19. FROM FRANKFURT SHE WILL FLY BACK TO THE BETHESDA. SPONSOR WILL COVER TRAIN FROM DORTMUND TO HAMBURG AS WELL AS LOCAL TRANSPORTATION, LODGING, LUNCH AND DINNER ON THE 18TH, AND FLIGHT FROM HAMBURG TO FRANKFURT. DR. ROLE APPROVED. ODA APPROVED. SP013274 AND SP013275 APPROVED. DR. ROLL-MECAK WILL NOT BE PROVIDED AN HONORARIUM NOR WILL US FEDERAL FUNDS BE USED TO SUPPORT THIS TRIP AND THERE IS NO CONFLICT OF INTEREST.</t>
  </si>
  <si>
    <t>MAX PLANCK INSTITUTE FOR MOLEC</t>
  </si>
  <si>
    <t>11/11/2019 -11/19/2019</t>
  </si>
  <si>
    <t>UNIVERSITAETSKLINIKUM HAMBURG</t>
  </si>
  <si>
    <t>TRAVELER IS AN ORGANIZER OF THE AAA+ PROTEINS: FROM ATOMIC STRUCTURES TO ORGANISMS, BEING HELD AT THE GRANLIBAKKEN TAHOE IN TAHOE CITY, TITLE OF TALK IS MICROTUBULE DYNAMICS: NOT ONLY AT THE TIPS. CALIFORNIA, USA, JANUARY 26-30, 2020. TRAVELER WILL LEAVE ON 01/25 VIA AIRFARE AND ARRIVE IN NV SAME DAY WITH CONNECTING FLIGHT IN ARIZONA. TRAVELER WILL RETURN ON 01/30 ARRIVING IN MD SAME DAY WITH CONNECTING FLIGHT IN ARIZONA. SHUTTLE PROVIDED FROM NV TO TAHOE CITY AND RETURN.  BLANKET WAIVER FOR KEYSTONE REIMBURSEMENT. SPONSOR WILL COVER COSTS OF LODGING (1330) AND SHUTTLE (98.00 PER RIDE). THE SPONSOR HAS CONFIRMED THAT NO HONORARIUM WILL BE 
GIVEN AND NO FEDERAL FUNDS WILL BE USED TO SUPPORT THE TRAVEL. THE SPONSOR HAS NOTED THAT ALL OTHER NON-FEDERAL PARTICIPANTS WILL BE PROVIDED WITH THE SAME ACCOMMODATIONS. DR. ROLE APPROVED. SP013724 APPROVED. REGISTRATION WAIVED AND INCLUDES BREAKFAST AND DINNER JANUARY 27-29. DR. ROLL-MECAK IS REQUESTING APPROVAL OF ACTUAL SUBSISTENCE FOR LODGING VALUED AT $233.20 WHICH IS 191% OF THE GOVERNMENT ALLOWANCE OF $122. THIS PERCENTAGE FALLS WITHIN THE 300% THRESHOLD ALLOWED BY THE FTR. PER ISSUANCE IN THE NIH POLICY MANUAL 1500-08-01/A2 AND HHS POLICY MANUAL 5.1.3.6. THE SPONSOR STATED THAT ALL ATTENDEES WILL RECEIVE SAME BENEFITS.
TRAVELER NEEDS TO CHANGE FLIGHT DAY TO 26TH COST OF AIRFARE ROSE TO 568.40. EXTRA TMC FEES ACCRUED</t>
  </si>
  <si>
    <t>TAHOE CITY, CA, US</t>
  </si>
  <si>
    <t>01/26/2020 -01/30/2020</t>
  </si>
  <si>
    <t>ROMERO, ROBERTO J</t>
  </si>
  <si>
    <t>10/9/19-10/19/19; BERLIN, GERMANY: TRAVELER WILL BE ATTENDING THE FETAL GROWTH MEETING FROM 10/10-10/11. FROM 10/12-10/16, TRAVELER WILL ATTEND AND PARTICIPATE IN THE ISUOG WORLD CONGRESS. ON 10/14, DR. ROMERO WILL GIVE A TALK ENTITLED FROM ULTRASOUND TO PROTEOMICS AND WILL CHAIR A SESSION ENTITLED PREDICTION OF PREGNANCY COMPLICATIONS. ON 10/18, DR. ROMERO MET WITH PROFESSORS STEFAN VERLOHREN AND WOLFGANG HENRICH (DIRECTOR) AT THE CHARITE. SPONSORS ARE PROVIDING AIRFARE, FETAL GROWTH REGISTRATION, AND LODGING IN-KIND. NO HONORARIUM WILL BE PROVIDED AND NO FEDERAL FUNDS ARE USED. TRAVELER IS REQUESTING APPROVAL OF ACTUAL SUBSISTENCE FOR SPONSOR IN-KIND LODGING VALUED AT $399, WHICH IS 176% OF THE GOVERNMENT ALLOWANCE $227.  THIS PERCENTAGE FALLS WITHIN THE 300% THRESHOLD ALLOWED BY THE FTR.</t>
  </si>
  <si>
    <t>10/09/2019 -10/19/2019</t>
  </si>
  <si>
    <t>10/30-11/1/19; WASHINGTON, DC: TRAVELER HAS BEEN INVITED TO ATTEND AND GIVE A KEYNOTE LECTURE AT THE DPSG-NA MEETING. THE TITLE OF HIS LECTURE IS, GREAT OBSTETRICAL SYNDROMES AND WILL BE ON 10/31. NO HONORARIUM PROVIDED AND NO FEDERAL FUNDS USED. SPONSOR IS PROVIDING AIRFARE AND LODGING IN-KIND.  TRAVELER IS REQUESTING APPROVAL OF ACTUAL SUBSISTENCE FOR SPONSOR IN-KIND LODGING VALUED AT $320.71, WHICH IS 134% (10/30) AND 174% (10/31) OF THE GOVERNMENT ALLOWANCE OF $240 AND $184, RESPECTIVELY. THIS PERCENTAGE FALLS WITHIN THE 300% THRESHOLD ALLOWED BY THE FTR.</t>
  </si>
  <si>
    <t>UNIVERSITY OF MARYLAND BALTIMO</t>
  </si>
  <si>
    <t>11/21-11/24/19; CHICAGO, IL: TRAVELER IS EDITOR-IN-CHIEF FOR OBSTETRICS FOR THE AMERICAN JOURNAL OF OBSTETRICS AND ATTENDS THE EDITORS MEETING EVERY YEAR. THE MEETING WILL FOCUS ON THE PUBLISHER'S REPORT, THE EDITORIAL PROCESS, GOALS AND OBJECTIVES FOR 2020, AND MORE. SPONSOR IS PROVIDING ROUNDTRIP AIRFARE IN ECONOMY CLASS, LODGING, AND TRANSPORTATION IN DETROIT IN-KIND. TRAVELER IS REQUESTING APPROVAL OF ACTUAL SUBSISTENCE FOR SPONSORED IN-KIND LODGING VALUED AT $239, WHICH IS 104% OF THE GOVERNMENT ALLOWANCE $229. NO HONORARIUM PROVIDED AND NO FEDERAL FUNDS ARE USED.</t>
  </si>
  <si>
    <t>12/8-12/18/19; BUENOS AIRES, ARGENTINA; MONTEVIDEO, URUGUAY: TRAVELER WILL BE ATTENDING AND GIVING TALKS AT THE PREIS MEETING (EMERGENCIES IN LABOR AND DELIVERY, CESAREAN SECTION EPIDEMICS AND HOW TO DECREASE PREMATURITY COURSE) FROM 12/9 TO 12/10. ON 12/11, DR. ROMERO WILL DEPART TO URUGUAY WHERE HE WILL ACCEPT AN HONORARY DOCTORATE DEGREE FROM UNIVERSIDAD DE LA REPUBLICA. ON 12/12, DR. ROMERO WILL VISIT THE UNIVERSITY HOSPITAL AND THE CENTER OF LATIN AMERICAN STUDIES OF PERINATOLOGY ON 12/13. ON 12/13, TRAVELER WILL RETURN TO BUENOS AIRES, WILL MEET WITH DR. LILIANA VOTO ON 12/14, WITH FACULTY MEMBERS OF THE UNIVERSITY OF BUENOS AIRES ON 12/15, AND WILL GIVE A TALK AT HOSPITAL FERNANDEZ ON 12/16. NO HONORARIUMS WILL BE PROVIDED AND NO FEDERAL FUNDS ARE USED. SPONSOR IS PROVIDING ROUNDTRIP ECONOMY AIRFARE BETWEEN DETROIT AND BUENOS AIRES, AND BUENOS AIRES AND URUGUAY, LODGING IN BUENOS AIRES AND URUGUAY, AND TRANSPORTATION IN DETROIT. THEREFORE, OMEGA WAS NOT UTILIZED. TRAVELER IS REQUESTING APPROVAL OF ACTUAL SUBSISTENCE FOR SPONSORED IN-KIND LODGING VALUED AT $433.50 (12/8-12/10), $180.50 (12/11-12/13), AND $476 (12/14-12/17), WHICH IS 162%, 113%, AND 178% RESPECTIVELY, OF THE GOVERNMENT ALLOWANCE OF $267 (ARGENTINA) AND $160 (URUGUAY). THIS PERCENTAGE FALLS WITHIN THE 300% THRESHOLD ALLOWED BY THE FTR.</t>
  </si>
  <si>
    <t>12/08/2019 -12/18/2019</t>
  </si>
  <si>
    <t>2/4-2/7/20 GRAPEVINE, TX: TRAVELER WILL BE ATTENDING, SPEAKING, AND CHAIRING A SESSION AT THE SMFM MEETING. DR. ROMERO WILL BE GIVING TWO TALKS ENTITLED, ¿IS THERE STILL A ROLE FOR IM PROGESTERONE?¿ AND ¿WHAT PROGESTERONE FOR WHAT INDICATION TO PREVENT PRETERM BIRTH¿. DR. ROMERO WILL BE CHAIRING A SESSION ENTITLED, ¿PREMATURITY¿. SPONSOR IS PROVIDING AIRFARE, LODGING, AND TRANSPORTATION IN DETROIT IN-KIND. NO HONORARIUM WILL BE PROVIDED, AND NO FEDERAL FUNDS ARE USED. TRAVELER IS REQUESTING APPROVAL OF ACTUAL SUBSISTENCE FOR SPONSOR IN-KIND LODGING VALUED AT $297.05, WHICH IS 179% OF THE GOVERNMENT ALLOWANCE $166. THIS PERCENTAGE FALLS WITHIN THE 300% THRESHOLD ALLOWED BY THE FTR.</t>
  </si>
  <si>
    <t>ROONEY, ANDREW A</t>
  </si>
  <si>
    <t>TRAVELER WILL MODERATE A SESSION AT THE FEDERAL LEAD ACTION PLAN RESEARCH WORKSHOP,12/4/2019, NATIONAL INSTITUTES OF HEALTH, BETHESDA, MD. TRAVELER WILL PRESENT AN INVITED TALK AT THE UNIVERSITY OF OTTAWA WORKSHOP TO DEVELOP AN EVIDENCE BASED RISK ASSESSMENT FRAMEWORK, 12/5-6/2019, OTTAWA, CANADA. TRAVELER WILL DEPART RDU AND ARRIVE IN BETHESDA, MD, ON 12/3/2019. TRAVELER WILL DEPART BETHESDA, MD AND ARRIVE IN OTTAWA, CANADA, ON 12/4/2019. TRAVELER WILL RETURN TO RDU ON 12/6/2019. NO REGISTRATION FEES FOR EITHER MEETING. LODGING FOR LEAD ACTION WORKSHOP RESERVED THROUGH A MEETING ROOM BLOCK AT GOVERNMENT PER DIEM. ONE-WAY CONTRACT AIRFARE RDU TO DCA BOOKED THROUGH THE TMC, OMEGA WORLD TRAVEL. THE SPONSOR, THE UNIVERSITY OF OTTAWA, IS PROVIDING THE FOLLOWING IN KIND, ECONOMY AIRFARE FROM WASHINGTON, DC TO OTTAWA AND RETURN TO RDU, TWO NIGHTS LODGING, AND SOME MEALS. EFFICIENT SPENDING APPROVAL OBTAINED ON 10/16/2019 AND 10/23/2019. ETHICS APPROVAL OBTAINED ON 10/22/2019. TRAVEL ON OFFICIAL GOVERNMENT PASSPORT. VISA NOT REQUIRED FOR CANADA. HTSOS CERTIFICATION OBTAINED ON 12/5/2018. GFE IT TICKET SUBMITTED 12/12/2019. THIS TRIP WILL BE AUTHORIZED PENDING FY2020 FUNDS AVAILABILITY THROUGH A CONTINUING RESOLUTION.</t>
  </si>
  <si>
    <t>UNIVERSITY OF OTTAWA</t>
  </si>
  <si>
    <t>HEALTH SCIENTIST</t>
  </si>
  <si>
    <t>ROSCHEWSKI, MARK J</t>
  </si>
  <si>
    <t>DR. ROSCHEWSKI IS INVITED TO SPEAK AT THE HEMATOLOGY/MEDICAL ONCOLOGY EDUCATIONAL CONFERENCE AT THE UNIVERSITY OF MIAMI SYLVESTER COMPREHENSIVE CANCER CENTER IN MIAMI, FL ON OCTOBER 24-25, 2019.  IN-KIND:  AIRFARE, LODGING (NO BREAKFAST) AND LUNCH ON 10/25.  NO REGISTRATION.  DR. ROSCHEWSKI IS REQUESTING APPROVAL OF ACTUAL SUBSISTENCE FOR SPONSORED IN-KIND LODGING VALUED AT $299 WHICH IS 214% OF THE GOVERNMENT ALLOWANCE OF $140. THIS PERCENTAGE FALLS WITHIN THE 300% THRESHOLD ALLOWED BY THE FTR. THE SPONSOR HAS NOTED THAT ALL OTHER NON-FEDERAL PARTICIPANTS WILL BE PROVIDED WITH THE SAME ACCOMMODATIONS.</t>
  </si>
  <si>
    <t>ROSEAN, TIMOTHY R</t>
  </si>
  <si>
    <t>SPONSORED INVITED GUEST SPEAKER:  MR. TIM ROSEAN HAS BEEN INVITED TO GIVE A PRESENTATION AT UNIVERSITY OF IOWA, IOWA CITY, IOWA ON FEBRUARY 12, 2020.  TRAVEL DATES ARE FEBRUARY 11-13, 2020.  TITLE OF TALK IS BEYOND THE BENCH:  SCIENTIFIC REVIEW AND ADMINISTRATION.  SPONSOR IS PROVIDING IN-KIND ROUND-TRIP AIRFARE, GROUND TRANSPORTATION IN IOWA, LODGING ON 2/11-12/20, DINNER ON 2/11/20, AND BREAKFAST, LUNCH AND DINNER ON 2/12/20. SPONSOR CONFIRMED NFF TO BE USED AND NO HONORARIUM IS BEING OFFERED.  NCI SUPERVISORY APPROVAL ATTACHED.  STEPS APPROVAL NO LONGER REQUIRED.  "DR. ROSEAN IS REQUESTING APPROVAL OF ACTUAL SUBSISTENCE FOR SPONSOR IN-KIND LODGING VALUED AT $139.00 WHICH IS 144% OF THE GOVERNMENT ALLOWANCE OF $96.00.  THIS PERCENTAGE FALLS WITHIN THE 300% THRESHOLD ALLOWED BY THE FTR.  THE SPONSOR HAS NOTED THAT ALL OTHER NON-FEDERAL PARTICIPANTS WILL BE PROVIDED WITH THE SAME ACCOMMODATIONS."</t>
  </si>
  <si>
    <t>ROSENBERG, STEVEN A</t>
  </si>
  <si>
    <t>DR. ROSENBERG IS INVITED TO SPEAK AT THE SACHS VISITING PROFESSOR LECTURE AT MASSACHUSETTS GENERAL HOSPITAL IN BOSTON, MA ON OCTOBER 23-24, 2019.  HE WILL PRESENT: CELLULAR IMMUNOTHERAPY FOR PATIENTS WITH METASTATIC CANCER.   IN-KIND: AIRFARE, LODGING (NO BREAKFAST), MEALS (DINNER ON 10/23 AND BREAKFAST ON 10/24), AND GROUND TRANSPORTATION IN MA.  NO REGISTRATION.  DR. ROSENBERG IS REQUESTING APPROVAL OF ACTUAL SUBSISTENCE FOR SPONSOR IN-KIND LODGING VALUED AT $499 WHICH IS 164% OF THE GOVERNMENT ALLOWANCE OF $305. THIS PERCENTAGE FALLS WITHIN THE 300% THRESHOLD BY THE FTR. THE SPONSOR HAS NOTED THAT ALL OTHER NON-FEDERAL PARTICIPANTS WILL BE PROVIDED WITH THE SAME ACCOMMODATIONS.</t>
  </si>
  <si>
    <t>MEDICAL OFFICER (GEN SURG)</t>
  </si>
  <si>
    <t>DR. ROSENBERG IS INVITED TO SPEAK AT THE AMERICAN ASSOCIATION FOR CANCER RESEARCH (AACR) SPECIAL CONFERENCE ON TUMOR IMMUNOLOGY AND IMMUNOTHERAPY BEING HELD IN BOSTON, MA ON NOVEMBER 20, 2019. IN-KIND: LODGING (NO BREAKFAST) AND REGISTRATION (NO MEALS). 
DR. ROSENBERG IS REQUESTING APPROVAL OF ACTUAL SUBSISTENCE FOR SPONSOR IN-KIND LODGING VALUED AT $309 WHICH IS 101% OF THE GOVERNMENT ALLOWANCE OF $305.  THIS PERCENTAGE FALLS WITHIN THE 300% THRESHOLD ALLOWED BY THE FTR.  THE SPONSOR HAS NOTED THAT ALL OTHER NON-FEDERAL PARTICIPANTS WILL BE PROVIDED WITH THE SAME ACCOMMODATIONS.</t>
  </si>
  <si>
    <t>ROSENZWEIG, SERGIO D</t>
  </si>
  <si>
    <t>DR. ROSENZWEIG WILL PRESENT HIS EXPERIENCE ON IKAROS RESEARCH AND SUSCEPTIBILITY TO MALIGNANCIES AMONG THIS POPULATION OF NEWLY DESCRIBED PIDS.</t>
  </si>
  <si>
    <t>RESEARCH FELLOW VP</t>
  </si>
  <si>
    <t>DR. ROSENZWEIG WILL PRESENT HIS EXPERIENCE ON PRIMARY IMMUNODEFICIENCY DIAGNOSIS AND RESEARCH.</t>
  </si>
  <si>
    <t>DR. ROSENZWEIG WILL PRESENT HIS EXPERIENCE ON IKAROS ASSOCIATED DISEASES AND PRIMARY IMMUNODEFICIENCY</t>
  </si>
  <si>
    <t>CHILDRENS HOSPITAL AT MONTEFIO</t>
  </si>
  <si>
    <t>DR. ROSENZWEIG WILL PRESENT HIS EXPERIENCE ON PRIMARY IMMUNODEFICIENCY SOCIETIES AND NETWORKING AS WELL AS HIS RESEARCH ON IKAROS.</t>
  </si>
  <si>
    <t>NUTUVA ORGANIZATION</t>
  </si>
  <si>
    <t>DR. ROSENZWEIG WILL PRESENT HIS EXPERIENCE ON PRIMARY IMMUNODEFICIENCY DIAGNOSIS AND RESEARCH IN LISBON, PORTUGAL 01/29-02/02/2020.</t>
  </si>
  <si>
    <t>ROTIMI, CHARLES N</t>
  </si>
  <si>
    <t>THIS IS AN FTE DOMESTIC SPONSORED TRAVEL. THE SPONSOR IS COVERING THE FOLLOWING EXPENSES IN-KIND: LODGING FOR 4 NIGHTS ON 10/14/19-10/17/19 AT $275 A NIGHT; AIRFARE ($488.60) AND WAIVED REGISTRATION VALUED AT $465. MEALS ARE NOT INCLUDED IN THE REGISTRATION FEE. OMEGA WAS NOT USED FOR AIRFARE OR LODGING AS THESE WERE PROVIDED IN-KIND, THEREFORE A COST COMPARISON WAS NOT DONE. TRAVELER IS REQUESTING APPROVAL OF ACTUAL SUBSISTENCE FOR SPONSORED IN-KIND LODGING VALUED AT $275 WHICH IS 208% OF THE GOVERNMENT ALLOWANCE OF $132 IN HOUSTON. TRAVELER IS RECEIVING SAME BENEFITS AS THOSE OFFERED TO SIMILARLY SITUATED TRAVELERS. THE FOLLOWING EXPENSES HAVE BEEN ADDED: 10/14/19 - $61.86 TAXI TO AIRPORT, $74.74 TAXI TO HOTEL; 10//18/19 - $74.74 TAXI TO AIRPORT, $61.86 TAXI TO RESIDENCE. BAGGAGE FEE OF $60 IS ALSO ADDED. TRAVELER WILL NOT ACCEPT SPONSORED IN-CASH REIMBURSEMENT OF GROUND TRANSPORTATION OR MEALS. ADMINISTRATIVE LEAVE HAS BEEN AUTHORIZED BY THE SUPERVISOR FOR ACCEPTANCE OF THE CURT STERN AWARD. PENDING AVAILABILITY OF FY20 FUNDS.</t>
  </si>
  <si>
    <t>10/14/2019 -10/18/2019</t>
  </si>
  <si>
    <t>TRAVEL WAS AMENDED DUE TO AN INCREASE IN AIRFARE (THE NEW COST IS $7908.150 DURING THE NBS DOWNTIME AND COULD NOT BE PROCESSED IN CGE BUT WAS APPROVED VIA AN HHS-1. THE TRAVEL DATES WERE ALSO CHANGED TO OCTOBER 25-NOVEMBER 2, 2019. OMEGA NOTIFIED THE TRAVELER THAT THE FLIGHT ON 10/31 WAS CANCELLED AND THE NEXT AVAILABLE FLIGHT WAS NOT UNTIL LATE 11/1 ARRIVING ON 11/2; THEREFORE LODGING WAS NOT NEEDED ON 11/1 BUT A LATE CHECKOUT FEE WAS INCURRED. THE SPONSOR COVERED THE LODGING FOR THE ADDITIONAL NIGHTS OF 10/30-31. ADDITIONAL EXPENSES WERE INCURRED FOR LODGING, MEALS, GROUND TRANSPORTATION, VISA FEE AND CHECKOUT. 
THIS IS AN FTE FOREIGN SPONSORED TRAVEL. THE SPONSOR IS COVERING THE FOLLOWING EXPENSES IN-KIND: LODGING FOR 4 NIGHTS ON 10/26/19-10/29/19 AND REGISTRATION FEE OF $1500. REGISTRATION FEE INCLUDES REGISTRATION, GROUND TRANSPORTATION, AIRPORT TRANSFERS AND MEALS DURING THE CONFERENCE. MEALS INCLUDED ARE; LUNCH ON 10/28/19, LUNCH AND DINNER ON 10/29/19 AND LUNCH ON 10/30/19. TRAVELER IS RECEIVING SAME BENEFITS AS THOSE OFFERED TO SIMILARLY SITUATED TRAVELERS. OMEGA WAS USED TO BOOK THE AIRFARE RESERVATIONS BUT NOT LODGING SINCE THE SPONSOR PROVIDED IN-KIND. NO LODGING IS NEEDED ON 10/25/19 AS THE TRAVELER WILL BE IN FLIGHT STATUS AND LANDING ON 10/26/19. NO LODGING IS NEEDED ON 10/30/19 AS THE TRAVELER HAS A DEPARTURE OF 12:15 AM ON 10/31/19 ARRIVING IN THE US THE SAME DAY. THE FOLLOWING EXPENSES HAVE BEEN ADDED: 10/25/19 - $154.64 TAXI TO AIRPORT; 10/31/19 - $154.64 TAXI TO RESIDENCE. BAGGAGE FEE OF $60 IS ALSO ADDED. IAD WAS SELECTED BECAUSE IT PROVIDES THE LOWEST OVERALL COST OF $7,406.63. THE TOTAL COST FOR BWI IS $8,609.96 AND DCA IS $8,738.92 WHICH INCLUDES FLIGHT AND ROUNDTRIP GROUND TRANSPORTATION. PENDING AVAILABILITY OF FY20 FUNDS.</t>
  </si>
  <si>
    <t>10/25/2019 -11/02/2019</t>
  </si>
  <si>
    <t>PRESENTATION TITLES:1. ANCESTRY, GENOMICS AND THE ENVIRONMENT IN COMPLEX DISEASE RESEARCH. 2. ENSURING GENOMIC MEDICINE FOR ALL GLOBAL POPULATIONS: THE TRANSFORMATIVE IMPACT OF H3AFRICA.
THIS IS AN FTE FOREIGN SPONSORED TRAVEL. OMEGA/CGE WAS NOT USED TO BOOK THE FLIGHT OR HOTEL BECAUSE THEY ARE SPONSORED IN-KIND.
THE SPONSOR IS COVERING THE FOLLOWING EXPENSES IN-KIND: ROUND-TRIP AIRFARE ($4,222.85), LODGING FOR 3 NIGHTS ON 2/22- 24, AND GROUND TRANSPORTATION IN INDIA TO/ FROM THE AIRPORT AT $21.06/ EACH WAY. NO LODGING IS NEEDED ON 02/21/20 AS THE TRAVELER WILL BE IN FLIGHT STATUS AND LANDING ON 2/22/20. NO LODGING IS NEEDED ON 2/25/20 AS THE TRAVELER WILL BE IN FLIGHT STATUS ARRIVING IN THE US ON 2/26/20. FLIGHTS EXCEED 14 HOURS EACH WAY AND BUSINESS CLASS AIRFARE HAS BEEN PROVIDED BY THE SPONSOR. TRAVELER IS RECEIVING SAME BENEFITS AS THOSE OFFERED TO SIMILARLY SITUATED TRAVELERS. 
A REGISTRATION FEE IS NOT ASSOCIATED WITH THESE MEETINGS AND MEALS WILL NOT BE PROVIDED.
THE FOLLOWING EXPENSES HAVE BEEN ADDED: 02/21/20- $145.07 TAXI TO AIRPORT; 02/26/20- $145.07 TAXI TO RESIDENCE. BAGGAGE FEE OF $60 IS ALSO ADDED.</t>
  </si>
  <si>
    <t>NATIONAL INSTITUTE OF BIOMEDIC</t>
  </si>
  <si>
    <t>02/21/2020 -02/26/2020</t>
  </si>
  <si>
    <t>ROUAULT, TRACEY A</t>
  </si>
  <si>
    <t>10/23-25/19 NEW YORK, NY: DR. ROUAULT WILL ATTEND THE EAST-WEST IRON CLUB 2019 AT THE NEW YORK BLOOD CENTER, AND WILL GIVE THE KEYNOTE ADDRESS ENTITLED "NEW INSIGHTS INTO REGULATION OF MAMMALIAN IRON HOMEOSTASIS AND EXPANDING ROLES OF IRON SULFUR PROTEINS IN MAMMALIAN METABOLISM". THERE IS NO REGISTRATION FEE FOR ANY ATTENDEES. SPONSOR IS COVERING R/T BUS; 2 NIGHTS OF LODGING ON 10/23-24; NIH IS COVERING THE LAST NIGHT OF LODGING ON 10/25. OWT WAS NOT USED FOR AIRFARE AS SPONSOR IS PROVIDING A R/T BUS TICKET AND 2 NIGHTS LODGING IN-KIND. SPONSOR HAS PROVIDED A NO FEDERAL FUNDS AND NO HONORARIUM STATEMENT.</t>
  </si>
  <si>
    <t>NEW YORK BLOOD CENTER</t>
  </si>
  <si>
    <t>NY, NY - 02/28-03/03. THE TRAVELER WILL VISIT THE ROCKEFELLER UNIVERSITY ON 3/2/2020 TO PRESENT A LECTURE TO GRADUATE STUDENTS AND MEET WITH COLLABORATORS. OMEGA/OWT WAS NOT USED, AS TRAVELER WILL BE STAYING WITH FAMILY AND LODGING IS NO EXPENSE TO THE GOVERNMENT.  TRAVELER PURCHASED HER OWN BUS TICKET AS WELL.  NIH WILL PAY FOR MEALS AND TRANSPORTATION. THE TRAVELER WILL TAKE A PERSONAL DAY ON 2/28 AND NO EXPENSES WILL BE CLAIMED ON THAT DAY AS WELL AS 2/29.</t>
  </si>
  <si>
    <t>ROCKEFELLER UNIVERSITY</t>
  </si>
  <si>
    <t>RUCKWARDT, TRACY J</t>
  </si>
  <si>
    <t>DR. TRACY RUCKWARDT IS AN INVITED CHAIR AND SPEAKER FOR THE RSVVW19, A GLOBAL CONFERENCE ON NOVEL RSV PREVENTION AND THERAPEUTIC INVENTIONS, NOVEMBER 12 - 14, 2019, ACCRA, GHANA. 
SPONSOR WILL PROVIDE IN-KIND ROUND TRIP BUSINESS CLASS AIRFARE, LODGING, REGISTRATION, GROUND TRANSPORTATION IN COUNTRY, AND SOME MEALS. 
TRAVELER DEPARTS NOV 9 INSTEAD OF NOV 10.  PER SPONSOR, DIFFERENCE IN FARE IS $1984.00 LESS. 
AEA JUSTIFICATION:  LODGING IN-KIND OF $250.00 A NIGHT WHICH IS 108% OF THE PER DIEM OF $232.00  (ACCRA, GHANA).  SPONSOR HAS RESERVED A ROOM IN A HOTEL EXCEEDING PER DIEM AND ALL FEDERAL EMPLOYEES ARE PROVIDED THE SAME  ACCOMMODATIONS.
APPROVED MEDICAL WAIVER ON FILE SIGNED BY ALFRED C. JOHNSON 10 18 2017.</t>
  </si>
  <si>
    <t xml:space="preserve">RUPPIN, EYTAN </t>
  </si>
  <si>
    <t>TRAVELER WILL PRESENT A TALK AT THE UNIVERSITY OF CALIFORNIA AT SAN DIEGO SCIENTIST SEMINAR ON DECEMBER 4-6, 2019. SPONSOR WILL COVER FLIGHT AND LODGING IN-KIND. NIH WILL COVER ALL OTHER EXPENSES.</t>
  </si>
  <si>
    <t>TRAVELER WILL PRESENT AT THE EMBL 2020 MEETING IN HEIDELBERG, GERMANY 02/04/20-02/07/20. SPONSOR WILL COVER REGISTRATION WHICH INCLUDES SOME MEALS; LODGING; AND GERMANY GROUND TRANSPORTATION. NIH WILL COVER ALL OTHER EXPENSES.
EMAIL: EYTAN.RUPPIN@NIH.GOV
TEL: 301-957-4052</t>
  </si>
  <si>
    <t>RUSAN, NASSER M</t>
  </si>
  <si>
    <t>THIS TRAVEL IS NOT A CONFERENCE BECAUSE IT MEETS OTHER NIH DEFINE MISSION EXEMPTIONS.
10/9-11/2019, DR. RUSAN IS GOING TO GIVE A TALK AT WASHINGTON UNIVERSITY AT ST. LOUIS, DEPARTMENT O GENETICS.
OWT IS NOT USING FOR FLIGHT/HOTEL BECAUSE SPONSOR (IN-KIND).
AEA REQUEST: ?¿¿TRAVELER IS REQUESTING APPROVAL OF ACTUAL ACCOMMODATIONS FOR SPONSORED LODGING VALUED AT $189, WHICH IS 142% OF THE GOVERNMENT ALLOWANCE OF $133 ALLOWED FOR LODGING ST. LOUIS, MO, THESE PERCENTAGES FALL WITHIN THE 300% THRESHOLD ALLOWED BY THE FTR. THE SPONSOR HAS NOTED THAT ALL OTHER NON-FEDERAL PARTICIPANTS WILL BE PROVIDED WITH THE SAME ACCOMMODATIONS.?¿¿</t>
  </si>
  <si>
    <t>THIS TRAVEL IS NOT A CONFERENCE BECAUSE IT MEETS OTHER NIH DEFINE MISSION EXEMPTIONS.
11/6-8/2019: DR. RUSAN IS INVITED TO GIVE A SEMINAR AT THE UNIVERSITY OF KANSAS, MEDICAL CENTER.
SPONSOR IS WORKING ON BOOKING THE HOTEL, THEY WILL BE FORWARDING IT LATER.</t>
  </si>
  <si>
    <t>KANSAS CITY, MO, US</t>
  </si>
  <si>
    <t>SAADE, DIMAH N</t>
  </si>
  <si>
    <t>DR. SAADE IS GIVINING A LECTURE AT CURE AP-4 MEETING OF SCIENTIFIC ADVISORS AND FAMILIES, TO BE HELD AT THE CENTER FOR LIFE SCIENCES IN BOSTON MA, ON 11/01-02/2019. DR. SAADE WILL ONLY ATTEND THE RESEARCH SESSION, IN HER ROLE AS INVITED SPEAKER PRESENTING A TALK ENTITLED: FIRST IN HUMAN INTRATHECAL GENE THERAPY FOR GIANT AXONAL NEUROPATHY, REVIEW OF SAFETY, IMMUNE RESPONSE AND INTERIM ANALYSIS OF EFFICACY. TRIP IS A 12-24 HOURS, NO LODGING TRAVEL. DEPARTURE AND ARRIVAL DATE ON THE SAME DAY, 11/01/2019. FROM WASHINGTON TO BOSTON. 
SPONSOR CURE AP-4 (NATIONAL ORGANIZATION FOR RARE DISORDERS)  WILL PAY IN-KIND FOR AIRFARE, LAND GROUND TRANSPORTATION TO AND FROM AIRPORT, AND MEETING SITE. 
IT HAS BEEN CONFIRM WITH THE SPONSOR THAT NO HONORARIUM WILL BE GIVEN, AND NO FEDERAL FUNDS ARE BEING USED TO SUPPORT THIS TRAVEL ALL OTHER NON-FEDERAL PARTICIPANTS WILL BE PROVIDED WITH THE SAME ACCOMMODATIONS. NO REGISTRATION FEE. 
ODA APPROVED FOR THE ACCEPTANCE OF SPONSOR TRAVEL.
NO COST COMPARISON NEEDED. AIRFARE IS PAID IN-KIND BY THE SPONSOR.
SUPERVISOR DR. BONNEMANN HAS APPROVED TRAVEL AND UPLOADED APPROVALS SPARC, ODA.</t>
  </si>
  <si>
    <t>NATIONAL ORGANIZATION FOR RARE</t>
  </si>
  <si>
    <t>11/01/2019 -11/01/2019</t>
  </si>
  <si>
    <t>SAAD, WAEL E</t>
  </si>
  <si>
    <t>INVITED TO GIVE FOUR (4) TALKS AT THE JOHN AND BETTE KLACSMANN VISITING PROFESSORSHIP IN RADIOLOGY 2020 TITLED: TIPS: IS THERE EVIDENCE OF EARLY SHUNT CREATION; DUODENAL VARICEAL: ANATOMY &amp; ENDOVASCULAR MANAGEMENT; STOMAL VARICEAL: ANATOMY &amp; ENDOVASCULAR MANAGEMENT AND MANAGEMENT OF HEPATIC ENCEPHALOPATHY. REGISTRATION FEE PAID BY SPONSOR. LATE REQUEST" CONFERENCE TRAVEL HAS NOT BEEN UPLOADED INTO CGE."</t>
  </si>
  <si>
    <t>MAYO CLINIC JACKSONVILLE FLORI</t>
  </si>
  <si>
    <t>INVITED TO GIVE FOUR (4) TALKS TTITLED: MANAGEMENT OF DUODENAL VARICES
SESSION: SESSION XVI: HEPATOBILIARY INTERVENTIONS
SESSION XVI: HEPATOBILIARY INTERVENTIONS
SESSION: SESSION XVI: HEPATOBILIARY INTERVENTIONS
BRTO IN PORTAL VEIN OCCLUSION
SESSION: SESSION XVI: HEPATOBILIARY INTERVENTIONS
SESSION XVII: HEPATOBILIARY PART 2
SESSION: SESSION XVII: HEPATOBILIARY PART 2.
"REGISTRATION FEES ARE WAIVED FOR SPEAKERS.</t>
  </si>
  <si>
    <t>COMPLETE CONFERENCE MANAGEMENT</t>
  </si>
  <si>
    <t>01/17/2020 -01/21/2020</t>
  </si>
  <si>
    <t>INVITED TO MODERATE, AND GIVE A TALK AT THE TSIR-EVIS 2020 CONFERENCE TITLED: ECTOPIC VARIX EMBOLIZATION, SESSION CASE BASED: COMPLEX EMBOLIZATION; MODERATE: PORTAL VENOUS.  INTERVENTIONS; GIVE A TALK TITLED: BRTO-INDICATIONS-CONTRAINDICATIONS-TECHNIQUE; SESSION NAME: PORTAL VENOUS INTERVENTIONS; AND GIVE A TALK TITLED: WHEN TIPS AND RTO SHOULD BE COMBINED? SESSION NAME: PORTAL VENOUS INTERVENTIONS. REGISTRATION COST IS PAID IN-KIND THROUGH TSIR ORGANIZATION. AEA IS APPROVED AND UPLOADED INTO TRAVEL DOCUMENTS.</t>
  </si>
  <si>
    <t>TURKISH SOCIETY OF INTERVENTIO</t>
  </si>
  <si>
    <t>03/06/2020 -03/10/2020</t>
  </si>
  <si>
    <t xml:space="preserve">SABOURY SICHANI, BABAK </t>
  </si>
  <si>
    <t>PRESENT AT THE AMERICAN COLLEGE OF NUCLEAR MEDICINE</t>
  </si>
  <si>
    <t>01/21/2020 -01/26/2020</t>
  </si>
  <si>
    <t xml:space="preserve">SACKS, DAVID </t>
  </si>
  <si>
    <t>SPONSORED LEG OF TRIP-DAVID SACKS HAVE BEEN INVITED TO TEACH AND BE A FACILITATOR IN THE SAO PAULO SCHOOL OF ADVANCED SCIENCE ON MOLECULAR BASIS OF INFLAMMATORY DISEASES, ORGANIZED BY THE CENTER FOR RESEARCH IN INFLAMMATORY DISEASES (CRID) OF RIBEIR¿PRETO MEDICAL SCHOOL OF UNIVERSITY OF S¿PAULO (FMRP/USP), NOV. 3-10, 2019.  NON-SPONSORED LEG OF TRIP- WHILE IN BRAZIL, HE WILL TRAVEL TO BELO HORIZONTE WHERE HE HAVE BEEN INVITED TO GIVE A SEMINAR, SPEAK WITH GRADUATE STUDENTS, AND ESTABLISH POSSIBLE COLLABORATIONS NOV 10-14, 2019.  TRAVELER WILL BE STAYING WITH A COLLEAGUE LEDA VIEIRA THE NIGHT OF NOVEMBER 9TH BECAUSE THERE WAS LIMITED SCHEDULE FLIGHTS ON SUNDAY TO GET HIM TO MEETING IN TIME.  ODA MEMO SUBMITTED TO ETHICS AND WAITING ON APPROVAL.</t>
  </si>
  <si>
    <t>UNIVERSITY OF SAO PAULO RIBEIR</t>
  </si>
  <si>
    <t>11/03/2019 -11/14/2019</t>
  </si>
  <si>
    <t>DAVID SACKS WILL BE PRESENTING A TALK TITLED "DERMIS RESIDENT MACROPHAGES ARE MAINTAINED AS A REPLICATIVE NICHE FOR LEISHMANIA IN A TH1 IMMUNE ENVIRONMENT" AT THE KEYSTONE SYMPOSIA BEING HELD JANUARY 16-21, 2019 IN SANTA FE, NM.</t>
  </si>
  <si>
    <t>01/16/2020 -01/20/2020</t>
  </si>
  <si>
    <t>DAVID SACKS WILL PARTICIPATE IN THE CONFERENCE IMMUNE-ETHIOPIA-2020: NEGLECTED TROPICAL DISEASES AND MALARIA CHALLENGES IN SUB-SAHARAN AFRICA. HE WILL PRESENT TWO LECTURES, XENODIAGNOSTIC STUDIES ON HUMAN VISCERAL LEISHMANIASIS, AND ADAPTIVE IMMUNITY IN LEISHMANIASIS BEING HELD AT LAKEMARK HOTEL FEBRUARY 23-29, 2020.  SPONSOR PROVIDED LODGING CONFIRMATION VIA EMAIL BECAUSE THE HOTEL DID A GROUP BOOKING.</t>
  </si>
  <si>
    <t>[OTHER], , ETH</t>
  </si>
  <si>
    <t>UNIVERSITY HOSPITAL UKSH CAMPU</t>
  </si>
  <si>
    <t>02/22/2020 -03/01/2020</t>
  </si>
  <si>
    <t>SACKS, DAVID B</t>
  </si>
  <si>
    <t>DR. SACKS WILL BE PARTICIPATING IN A MEETING OF THE CLINICAL CHEMISTRY COMMITTEE.</t>
  </si>
  <si>
    <t>COLLEGE OF AMERICAN PATHOLOGY</t>
  </si>
  <si>
    <t>10/04/2019 -10/06/2019</t>
  </si>
  <si>
    <t>DR. SACKS WILL PRESENT A LECTURE FOR THE CME ACTIVITY, WASHINGTON UNIVERSITY KILO DIABETES &amp; MIDWEST PEDIATRIC ENDOCRINE SOCIETY SYMPOSIUM.</t>
  </si>
  <si>
    <t>SADTLER, KAITLYN N</t>
  </si>
  <si>
    <t>DR. KAITLYN SADTLER HAS BEEN INVITED AS A KEYNOTE SPEAKER AT DREXEL UNIVERSITY, PHILADELPHIA, PA, OCTOBER 16, 2019.  DR. SADTLER WILL ALSO ATTEND THE 2019 BIOMEDICAL ENGINEERING SOCIETY ANNUAL MEETING, PHILADELPHIA, PA, OCTOBER 16-19, 2019.
- ODA APPROVED BY JASON FORD ON 9/20/19
- SPONSOR WILL COVER THREE NIGHTS OF LODGING.</t>
  </si>
  <si>
    <t xml:space="preserve">SAFAVI, FARINAZ </t>
  </si>
  <si>
    <t>TRAVELER WILL ATTEND AND PRESENT AT THE 2020 AMERICA'S COMMITTEE FOR TREATMENT AND RESEARCH IN MULTIPLE SCLEROSIS (ACTRIMS) FORUM IN WEST PALM BEACH, FLORIDA FROM FEBRUARY 26, 2020 TO FEBRUARY 29, 2020. TITLE OF HER PRESENTATION IS THE ESSENTIAL ROLE OF IFNG IN TR1 CELLS INDUCTION. 
TRAVELER WILL DEPART DC ON 2/26 AND ARRIVE THE SAME DAY TO WEST PALM BEACH, FL. TRAVELER WILL DEPART FL ON 2/29 AND ARRIVE THE SAME DAY TO DC. TRAVELER WILL STAY AT THE HILTON HOTEL AT 245USD PER NIGHT WHICH IS OVER THE PER DIEM RATE. AEA IS APPROVED AND ATTACHED. SPONSOR, ACTRIMS, WILL REIMBURSE NIH 600USD FOR TRAVEL TOWARDS THIS TRAVEL FROM THE TRAVEL AWARD THE TRAVELER RECEIVED. (WILL BE USED FOR THE LODGING AND 1 TAXI EXPENSE). NIH WAIVER IS APPROVED AND ATTACHED. ODA IS APPROVED AND ATTACHED. CONFIRMED WITH THE SPONSOR THAT NO HONORARIUM WILL BE GIVEN AND NO FEDERAL FUNDS WILL BE USED TO SUPPORT THIS TRAVEL. TRAVELER IS APPROVED BY DR. NATH AND NIH APPROVED IN SPARC.</t>
  </si>
  <si>
    <t>02/26/2020 -02/29/2020</t>
  </si>
  <si>
    <t>SAMELSON, LAWRENCE E</t>
  </si>
  <si>
    <t>TRAVELER HAS BEEN SELECTED AS A CO RECIPIENT OF THE WILLIAM B COLEY AWARD FOR DISTINGUISHED RESEARCH IN BASIC IMMUNOLOGY.  TRAVELER WILL RECEIVE THE AWARD AT THE CANCER RESEARCH INSTITUTES AWARDS GALA ON MONDAY OCTOBER 7 2019.  TRAVELER WILL DEPART ON SATURDAY OCTOBER 5 AND RETURN ON OCTOBER 8 2019.  TRAVELER WILL TAKE LEAVE ON SATURDAY OCTOBER 5 AND 6 AND NO LODGING OR MIE IS REQUIRED.  CANCER RESEARCH INSTITUTE CRI WILL COVER IN KIND THE ROUNDTRIP ECONOMY TRAIN AND ONE NIGHT LODGING WITH COST OF DINNER AND BREAKFAST.  NCI WILL COVER TAXIS AND ANY OTHER TRAVEL EXPENSE THAT MAY INCUR.  TRAVELER REQUESTS APPROVAL OF ACTUARIAL SUBSISTENCE FOR SPONSOR IN KIND LODGING VALUED AT $319 DAILY RATE FOR ONE NIGHT WHICH IS 111 PERCENT OF THE GOVERNMENT ALLOWANCE OF $288  THIS PERCENTAGE FALLS WITHIN THE 300 PERCENT THRESHOLD ALLOWED BY THE FTR.  THE SPONSOR NOTED THAT ALL OTHER NON FEDERAL PARTICIPANTS WILL BE PROVIDED WITH THE SAME ACCOMMODATIONS.</t>
  </si>
  <si>
    <t>CANCER RESEARCH INSTITUTE NY N</t>
  </si>
  <si>
    <t>SUPV MEDICAL OFFCR (RES)</t>
  </si>
  <si>
    <t xml:space="preserve">SANDLER, ABBY </t>
  </si>
  <si>
    <t>DR. SANDLER IS INVITED TO SPEAK AT THE 2019 FIBROLAMELLAR RESEARCH SUMMIT BEING HELD IN GREENWICH, CT ON NOVEMBER 5-7, 2019. IN-KIND: TRAIN FARE, LODGING (NO BREAKFAST), AND MEALS (D 11/5; BLD 11/6; B 11/7).  NO REGISTRATION.  DR. SANDLER IS REQUESTING APPROVAL OF ACTUAL SUBSISTENCE FOR SPONSOR IN-KIND LODGING VALUED AT $179 WHICH IS 139% OF THE GOVERNMENT ALLOWANCE OF $129.  THIS PERCENTAGE FALLS WITHIN THE 300% THRESHOLD ALLOWED BY THE FTR.  THE SPONSOR HAS NOTED THAT ALL OTHER NON-FEDERAL PARTICIPANTS WILL BE PROVIDED WITH THE SAME ACCOMMODATIONS.</t>
  </si>
  <si>
    <t>HEALTH SCIENCE ADMIN</t>
  </si>
  <si>
    <t>SANDLER, DALE P</t>
  </si>
  <si>
    <t>DALE SANDLER HAS BEEN INVITED TO GIVE A PRESENTATION AT THE AMERICAN CANCER SOCIETY (ACS) AND BE A MEMBER OF THE ENVIRONMENTAL TOXINS ROUNDTABLE DISCUSSION IN ATLANTA, GA ON NOVEMBER 5, 2019. TRAVEL DATES ARE NOVEMBER 4-5, 2019. THE SPONSOR, AMERICAN CANCER SOCIETY, WILL PROVIDE IN-KIND, ECONOMY AIRFARE, PER DIEM FOR LODGING, OTHER HOTEL TAX AND MEALS PER DIEM. ETHICS APPROVAL OBTAINED ON 09/23/2019. EFFICIENT SPENDING APPROVAL WAS OBTAINED ON 08/14/2019. NO TAX EXEMPTION FOR GA.</t>
  </si>
  <si>
    <t>SANTOS, JANINE H</t>
  </si>
  <si>
    <t>DR. JANINE SANTOS WILL BE TRAVELING TO CHINA NOV 6-18, 2019. TRAVEL DAYS ARE NOV 6/7 AND 17/18. HER TRIP HAS THREE PARTS. THE FIRST PART WILL TAKE PLACE IN GUANGZHOU, CHINA WHERE SHE HAS BEEN INVITED BY GUANGZHOU INSTITUTES OF BIOMEDICINE AND HEALTH, CHINESE ACADEMY OF SCIENCE TO VISIT THEM NOV 7-10, 2019. THEY WILL BE COVERING ALL FLIGHTS, LODGING NOV 7-10 AND ALL MEALS DURING HER VISIT WITH THEM. PART 2, SHE WILL TRAVEL VIA PLANE TO SUZHOU ON NOV 11 FOR THE COLD SPRING HARBOR MITOCHONDRIA CONFERENCE WHERE SHE WILL STAY UNTIL THE AFTERNOON OF NOV 15. PART 3, SHE WILL DEPART SUZHOU VIA PROVIDED SHUTTLE BACK TO SHANGHAI ON NOV 15 WHERE SHE WILL SPEND TWO NIGHTS BEFORE DEPARTING FOR THE US ON NOV 17. DUE TO FLIGHT COSTS, THE SPONSOR OPTED TO HAVE HER DEPART ON NOV 17. SHE WILL COVER LODGING HERSELF FOR NOV 16. SHE WILL DEPART NOV 17 AND ARRIVE HOME IN THE US AT 1204 AM NOV 18. REG FEE IN THE AMOUNT OF 850 USD PAID WITH GOVT PURCHASE CARD ON 9/5/19 AND IT INCLUDES MEALS. TRAVELER WILL BE USING OFFICIAL GOVT PASSPORT AND A VISA WILL BE OBTAINED PRIOR TO TRAVEL. IT TICKET SUBMITTED ON 9/9/19. HTSOS TRAINING COMPLETED ON JUNE 22, 2018. CTTS APPROVAL RECEIVED FOR CONFERENCE ON 8/29/19, AG FOR MEETING APPROVED ON 8/12/19 AND ETHICS APPROVAL RECEIVED ON 8/8/19.</t>
  </si>
  <si>
    <t>GUANGZHOU INSTITUTES OF BIOMED</t>
  </si>
  <si>
    <t>11/06/2019 -11/18/2019</t>
  </si>
  <si>
    <t xml:space="preserve">SARTORELLI, VITTORIO </t>
  </si>
  <si>
    <t>DR. SARTORELLI IS INVITED TO SPEAK AT THE 3RD INTERNATIONAL AEGEAN CONFERENCE ON STEM CELLS, IN CHANIA, GREECE WHICH RUNS FROM OCTOBER 3RD TO 8TH, 2019. DR. SARTORELLI WILL MEET WITH COLLEAGUES TO DISCUSS A RESEARCH PROJECTS AND GIVE A TALK.  WHILE ON TRAVEL FOR THIS MEETING, DR. SARTORELLI WILL BE WORKING WITHIN THE MISSION OF NIH. SPONSOR COVERED $540 EURO OF THE REGISTRATION WHICH INCLUDES LODGING AND MEALS.</t>
  </si>
  <si>
    <t>10/02/2019 -10/08/2019</t>
  </si>
  <si>
    <t>SASLOWSKY, DAVID E</t>
  </si>
  <si>
    <t>DR. SASLOWSKY WILL ATTEND AND PARTICIPATE AS A SPEAKER AT THE 2020 AGA-AASLD ACADEMIC SKILLS WORKSHOP IN CHARLOTTE, NC ON FEBRUARY 8-9, 2020.  THERE IS NO REGISTRATION FEE FOR THIS MEETING.  SPONSOR IS PROVIDING THE FOLLOWING GOODS AND SERVICES IN KIND:  AIRFARE $347.30,  LODGING FOR 2 NIGHTS AT THE CHARLOTTE MARRIOTT CITY CENTER AND SOME MEALS: 2/8 BREAKFAST, LUNCH AND DINNER.  DR. SASLOWSKY WILL BE LEAVING IN THE EARLY AM ON THE 9TH SO WILL NOT HAVE MEALS FOR THAT DAY. LODGING WILL BE PAID IN KIND BY THE SPONSOR. IT IS COMPARABLE IN VALUE TO THAT OFFERED OR PROVIDED TO OTHER INVITED PARTICIPANTS.</t>
  </si>
  <si>
    <t>AMERICAN GASTROENTEROLOGICAL A</t>
  </si>
  <si>
    <t xml:space="preserve">SATI, PASCAL </t>
  </si>
  <si>
    <t>DR. SATI HAS BEEN INVITED TO PRESENT AT THE CEDARS-SINAI LECTURE SERIES IN LOS ANGELES, CA ON OCTOBER 9-11, 2019.  PASCAL WILL FLY HOME ON OCTOBER 11TH AND THE PLANE LANDS ON OCTOBER 12TH.  THIS TRIP IS SPONSORED IN KIND BY CEDARS-SINAI AND THEY ARE PROVIDING AIRFARE, LODGING, SOME MEALS, AND SOME GROUND TRANSPORTATION IN KIND.  THIS TRIP HAS BEEN APPROVED IN SPARC.  A COPY OF THE APPROVED ODA IS UPLOADED.  THERE IS NO REGISTRATION FEE.</t>
  </si>
  <si>
    <t>DR. PASCAL SATI HAS BEEN INVITED TO PRESENT A SEMINAR AT SWISS FEDERAL INSTITUTE OF TECHNOLOGY LAUSANNE (EPFL) ON DECEMBER 12, 2019.  HE HAS THEN BEEN INVITED TO ATTEND MAGNIMS 2019 ON DECEMBER 13TH AND VISIT THE UNIVERSITY OF BASEL ON DECEMBER 14TH.  PASCAL WILL FLY TO SWITZERLAND ON DECEMBER 10TH, ARRIVE DECEMBER 11TH, AND RETURN HOME ON DECEMBER 15TH.  THIS TRIP IS SPONSORED IN KIND BY UNIVERSITY OF BASEL AND THEY ARE PROVIDING AIRFARE, ONE NIGHT OF LODGING, AND SOME MEALS IN KIND.  IT IS ALSO SPONSORED BY EPFL WHO WILL BE PROVIDING ONE NIGHT OF LODGING, GROUND TRANSPORTATION, AND SOME MEALS IN KIND.  PASCAL WILL STAY WITH A COLLEAGUE THE REMAINING TWO NIGHTS FOR LODGING.  THERE ARE NO REGISTRATION FEES.  THESE EVENTS HAVE BEEN APPROVED IN SPARC.  HTSOS IS ATTACHED.  THE APPROVED ODAS HAVE BEEN UPLOADED.  HE CAN BE REACHED AT PASCAL.SATI@NIH.GOV.</t>
  </si>
  <si>
    <t>MONTREUX, , CHE</t>
  </si>
  <si>
    <t>12/10/2019 -12/15/2019</t>
  </si>
  <si>
    <t>DR. PASCAL SATI HAS BEEN INVITED TO SPEAK AT A SEMINAR IN THE CHILDREN'S HOSPITAL OF PHILADELPHIA (CHOP) ON DECEMBER 18-19, 2019.  THIS TRIP WILL BE SPONSORED IN KIND BY CHOP AND THEY WILL PROVIDE RT TRAIN AND LODGING.  THE LODGING IS OVER PER DIEM BY $1. DR. PASCAL SATI IS REQUESTING APPROVAL OF ACTUAL SUBSISTENCE FOR SPONSOR IN-KIND LODGING VALUED AT $150.  THIS IS 100% ABOVE THE GOVERNMENT ALLOWANCE OF $149. THIS PERCENTAGE FALLS WITHIN THE 300% THRESHOLD ALLOWED BY THE FTR. THE SPONSOR HAS NOTED THAT ALL OTHER NON-FEDERAL PARTICIPANTS WILL BE PROVIDED WITH THE SAME ACCOMMODATIONS.  SPONSOR HAS ATTESTED TO THE LODGING STATEMENT AND NO HONORARIUM STATEMENT.   THIS TRIP HAS BEEN APPROVED IN SPARC, AND TOMS, AND THE ODA WILL BE ATTACHED UPON APPROVAL.</t>
  </si>
  <si>
    <t>12/18/2019 -12/19/2019</t>
  </si>
  <si>
    <t>SAVAGE, SHARON A</t>
  </si>
  <si>
    <t>{CO-SPONSORED} &lt;SVV-10374&gt;  DYSKERATOSIS CONGENITA CAN 8037911. DR. SAVAGE WAS INVITED SPEAK ON "CLINICAL AND EPIDEMIOLOGY APPROACHES TO UNDERSTANDING LI-FRAUMENI SYNDROME, AT WELLS CENTER FOR PEDIATRIC RESEARCH SEMINAR, INDIANAPOLIS, IN OCTOBER 9-10, 2019.
IN KIND: R/T ECONOMY AIRFARE $364.60, OCT. 9- DINNER, OCT. 10- LUNCH, LODGING $286.23 PLUS TAX, GROUND TRANSPORTATION $150.00 AIRPORT/HOTEL/MEETING IN INDIANAPOLIS. NO REGISTRATION FEE.
AEA MEMO: TRAVELERS IS REQUESTING APPROVAL OF ACTUAL SUBSISTENCE FOR SPONSOR IN-KIND LODGING VALUED AT $286.23, WHICH IS 229% OF THE GOVERNMENT ALLOWANCE OF $125.  THIS PERCENTAGE FALLS WITHIN THE 300% THRESHOLD ALLOWED BY THE FTR. THE SPONSOR HAS NOTE THAT ALL OTHER NON-FEDERAL PARTICIPANTS WILL BE PROVIDED WITH THE SAME ACCOMMODATIONS. 
CGB WILL COVER: R/T TRANSPORTATION HOME/AIRPORT IN DC, MEALS NOT COVERED BY SPONSOR</t>
  </si>
  <si>
    <t>{CO-SPONSOR-DOMESTIC}
&lt;10374-SVV&gt; 8037911 -DYSKERATOSIS CONGENITATRAVELER WAS INVITED TO GIVE A TALK AT THE TELOMERASE-MEDIATED TELOMERE TARGETING IN PEDIATRIC CANCERS IN DENVER, CO ON OCTOBER 17TH - 20TH, 2019
THERE IS NO REGISTRATION FEE TO ATTEND THIS MEETING
TICKET IS IN KIND
HOTEL IS IN KIND ($160/NIGHT + 34.60/NIGHT ROOM TAX)
MEALS IS IN KIND (DINNER ON THURSDAY. BREAKFAST, LUNCH AND DINNER ON FRIDAY, BREAKFAST, LUNCH AND DINNER ON SATURDAY, BREAKFAST ON SUNDAY)
AIRPORT TRANSPORT IS IN KIND
CGB WILL COVER HER MEALS AND GROUND TRANSPORTATION FROM HOME TO MEETING AREA.</t>
  </si>
  <si>
    <t>SCHILLER, JOHN T</t>
  </si>
  <si>
    <t>DR. SCHILLER HAS BEEN INVITED BY NOVA MEDICAL SCHOOL'S STUDENT UNION, UNI OF LISBON TO SPEAK AT THEIR 11TH EDITION IMED CONFERENCE IN LISBON, PORTUGAL RUNNING FROM 10.16.19 - 10.20.19.  THEY ARE OFFERING IN-KIND ECONOMY RETURN AIRFARE LEAVING DC 10.17.19 (ARRIVING PORTUGAL 10.18.19) RETURNING 10.20.19, X2NIGHTS' HOTEL ACCOMMODATION AT A GROUP RATE BOOKING AT THE RAMADA LISBON HOTEL (BREAKFASTS NOT INCLUDED), WAIVER OF REGISTRATION FEES, CONFERENCE TO INCLUDE ONE GALA DINNER ON 10.19.19. TRAVELER REQUESTING APPROVAL OF ACTUAL SUBSISTENCE FOR SPONSORED IN KIND TRAVEL VALUED AT USD203.11 PER NIGHT. THIS RATE IS 112 PER CENT OF THE GOVERNMENT ALLOWED AMOUNT OF USD181.00 PER NIGHT.  THIS FALLS WITHIN THE 300 PER CENT THRESHOLD ALLOWED BY THE FTR. PLEASE NOTE; AS OF 08.05.19 GOVT PASSPORT RENEWAL STILL PENDING - WILL UPDATE NFT ONCE RECEIVED - UPDATED 08.09.19</t>
  </si>
  <si>
    <t>UNIVERSIDADE NOVA DE LISBOA</t>
  </si>
  <si>
    <t>DR. SCHILLER HAS BEEN INVITED TO PRESENT AS PART OF A SEMINAR SERIES AT THE DEPT. OF MICROBIOLOGY AND MOLECULAR GENETICS AT MICHIGAN STATE UNIVERSITY 10.29.19 - 10.30.19.  SPONSOR PROVIDING IN-KIND ROUNDTRIP AIRFARE, AIRPORT/HOTEL GROUND TRANSFERS ON DATES OF DEPARTURE AND ARRIVAL, LODGING FOR X1 NIGHT; DINNER ON 10.29.19 WITH BREAKFAST, LUNCH AND DINNER 10.30.19 (ACTUALS USED TO REFLECT COST OF IN KIND MEAL PROVISION SUBTRACTED FROM 3/4 MANDIE BOTH DAYS). CONFIRMED NO CTPS REQUIRED. TRAVELER REQUESTING APPROVAL OF ACTUAL SUBSISTENCE FOR SPONSORED IN-KIND TRAVEL VALUED AT USD114 PER NIGHT. THIS RATE IS 105 PER CENT OF THE GOVERNMENT ALLOWED AMOUNT OF USD108 PER NIGHT. THIS FALLS WITHIN THE 300 PER CENT THRESHOLD ALLOWED BY THE FTR.</t>
  </si>
  <si>
    <t>SCHNEEKLOTH, JOHN S</t>
  </si>
  <si>
    <t>INVITED TO VISIT AND ATTEND THE RIBOMETRIX SCIENTIFIC ADVISORY BOARD (SAB) MEETINGS/DISCUSSIONS IN DURHAM, NC 11/21-22/2019. RIBOMETRIX PROVIDING IN KIND RT AIRFARE, LODG AT THE 21C MUSEUM HOTEL DURHAM INCLDS COMPLIMENTARY WIFI, AND DINNER 11/21, BREAKFAST, LUNCH 11/22. TRAVELER IS REQUESTING APPROVAL OF ACTUAL SUBSISTENCE FOR SPONSORED IN-KIND LODG VALUED AT 219.00 WHICH IS 197 PERCENT OF THE GOV ALLOWANCE OF 111. THIS PERCENTAGE FALLS WITHIN THE 300 PERCENT THRESHOLD ALLOWED BY THE FTR. TRAVELER DOES NOT REQUIRE REIMB FOR LOCAL AP MILEAGE NOR AUTH PERSONAL CALLS, WILL USE GOV PROVIDED TEL. TRAVEL PENDING AVAILABILITY OF FUNDS.</t>
  </si>
  <si>
    <t>RIBOMETRIX</t>
  </si>
  <si>
    <t>INVITED SPEAKER, 2ND RNA-TARGETED DRUG DISCOVERY SUMMIT 2019, AND TO ATTEND THE PRE-CONFERENCE WORKSHOP C, WESTIN COPLEY PLACE, BOSTON, MA, 12/2-4/2019. HANSON WADE PROVIDING IN KIND REG FEE 2399.00 INCLDS CONTINENTAL BREAKFAST AND LUNCH 12/3-4. LODGING AT THE COPLEY SQUARE HOTEL INCLDS COMPLIMENTARY WIFI. TRAVELER DECLINED REIMBURSEMENT FOR LOCAL AP MILEAGE AND PERSONAL CALLS, WILL USE GOV PROVIDED PHONE.</t>
  </si>
  <si>
    <t>INVITED SPEAKER, SOCIETY FOR LABORATORY AUTOMATION AND SCREENING (SLAS) MEETING, SAN DIEGO CONVENTION CTR, SAN DIEGO, CA, 1/25-29/2020 (TRAVELER ONLY ATTENDING 1/27-29/20). SLAS PROVIDING IN KIND R/T AIRFARE, LODGING NIGHT OF 1/28, 809.00 REGISTRATION, INCLDS LUNCH ON CONFERENCE DAYS 1/28-29,  1/27 RECEPTION (HORS D¿OEUVRES ONLY), WHICH TRAVELER WILL NOT ATTEND, AS HE WILL NOT ARRIVE UNTIL 1/28. 1/28 OFF-SITE PARTY 6:30PM-9:30PM, WHICH IS INCLUDED IN REGISTRATION (NOT IN KIND).  REQUESTING APPROVAL OF ACTUAL SUBSISTENCE FOR SPONSORED IN-KIND LODG FOR THE NIGHT OF 1/28, WHICH IS 167 PERCENT OF THE GOV ALLOWANCE OF 173.00. THIS PERCENTAGE FALLS WITHIN THE 300 PERCENT THRESHOLD ALLOWED BY THE FTR. AEA MEMO ON FILE FOR THE NIGHT OF 1/29 PAID BY NCI VALUED AT 289.00 . TRAVELER DECLINED REIMBURSEMENT FOR LOCAL AP MILEAGE AND AUTH PERSONAL CALLS, WILL USE GOV PROVIDED PHONE. TRAVEL PENDING AVAILABILITY OF FUNDS.</t>
  </si>
  <si>
    <t>INVITED SEMINAR SPEAKER, COLLEGE OF PHARMACY, ROSALIND FRANKLIN UNIVERSITY, CHICAGO, IL. ROSALIND FRANKLIN UNIV WILL PROVIDE IN KIND R/T AIRFARE, LODGING NIGHT OF 2/23 INCLDS HOT BREAKFAST AND COMPLIMENTARY WIFI, LUNCH ON 2//24, AND 181.92 R/T GROUND TRANSPORTATION BETWEEN ORD AP AND HOTEL. TRAVELER DECLINED REIMBURSEMENT FOR LOCAL AP MILEAGE, PERSONAL CALLS, WILL USE GOV PROVIDED TEL.</t>
  </si>
  <si>
    <t>ROSALIND FRANKLIN UNIVERSITY O</t>
  </si>
  <si>
    <t>02/23/2020 -02/24/2020</t>
  </si>
  <si>
    <t>SCHNEIDER, JOEL P</t>
  </si>
  <si>
    <t>10/13-19/19 - TRAVELER WILL LEAVE BWI ON 10/13 AND ARRIVE IN SEOUL, KOREA ON 10/14/19, NO LODGING REQUIRED 10/13/18.  10/15/19 - PRESENT TALK AT THE COLLEGE PHARMACY, SUNGKYUNKWAN UNIVERSITY IN SUWON, SOUTH KOREA. 10/16/19 - PRESENT TALK AT THE NATIONAL SEOUL UNIVERSITY, IN SEOUL, SOUTH KOREA. HE WILL LEAVE NATIONAL SEOUL UNIV. AND TRAVEL BY TRAIN FROM SEOUL TO CHANGWON ON 10/16.  10/17-18/19 ATTENDING AND SPEAKING AT THE 124TH KOREAN CHEMICAL SOCIETY NATIONAL MEETING IN CHANGWON. TRAVELER WILL LEAVE CHANGWON BY TRAIN ON 10/18 EVENING AND TRAVEL TO SEOUL TO DEPART AT THE INCHEON AP ON 10/19. CLOSEST AIRPORT TO CHANGWON IS INCHEON INTERNATIONAL AIRPORT. CONFERENCE ENDS IN EVENING OF 10/18 NO FLIGHTS AVAILABLE THAT HE COULD MAKE IN ORDER TO LEAVE ON 10/18. THE KOREAN CHEMICAL SOCIETY WILL PAY IN KIND RT AIRFARE, REGISTRATION, AND LODGING IN SUWON ON THE NIGHTS OF 10/14-15/19 AND IN CHANGWON ON THE NIGHTS OF 10/16-17/19. REGISTRATION DOES NOT INCLUDE MEALS. DR. SCHNEIDER IS REQUESTING APPROVAL OF ACTUAL SUBSISTENCE FOR SPONSOR IN-KIND FOR THE NIGHTS OF 10/16-17/19 IN CHANGWON VALUED AT $150.00 WHICH IS 127% OF THE GOVERNMENT ALLOWANCE OF $118 IN CHANGWON. THIS PERCENTAGE FALLS WITHIN THE 300% THRESHOLD ALLOWED BY THE FTR. THE SPONSOR HAS NOTED THAT ALL OTHER NON-FEDERAL PARTICIPANTS WILL BE PROVIDED WITH THE SAME ACCOMMODATIONS. NCI TO FUND ALL OTHER EXPENSES. HOTEL PROVIDES COMPLIMENTARY INTERNET. TRAVELER DECLINES REIMBURSEMENT FOR TRAVEL TO/FROM RESIDENCE AND AIRPORT.</t>
  </si>
  <si>
    <t>SUWON AB, , KOR</t>
  </si>
  <si>
    <t>THE KOREAN CHEMICAL SOCIETY</t>
  </si>
  <si>
    <t>10/13/2019 -10/19/2019</t>
  </si>
  <si>
    <t>TRAVELER WILL BE TRAVELING TO LUND, SWEDEN ON THE DATES OF MARCH 3, 2020 - MARCH 8, 2020. ON 3/5 THERE WILL BE WORKSHOPS IN THE AFTERNOON AND THE TRAVELER WILL BE GIVING A TALK TO FACULTY MEMBERS. TRAVELER WILL BE ACTING AS A FACULTY OPPONENT FOR DR. AXEL'S DEFENSE THAT WILL BE HELD ON 3/6.  3/7 A SMALL GROUP DISCUSSION WILL BE CONDUCTED TO GO OVER THE THESIS THAT WAS PRESENTED THE DAY BEFORE. TRAVELER THEN WILL DEPART ON 3/8.  LUND UNIVERSITY WILL PAY IN-KIND LODGING FOR THE NIGHTS OF 3/3 - 3/8, RT AIRFARE, AND RT TRAIN TO/FROM AIRPORT AND HOTEL IN LUND. INTERNET AND BREAKFAST IS COMPLIMENTARY AT HOTEL. NCI TO FUND ALL OTHER EXPENSES. TRAVELER WILL BE IN FLIGHT STATUS ON 3/3 AND DOES NOT REQUIRE LODGING. TRAVELER WILL BE DEPARTING FROM BWI AND ARRIVING BACK IN IAD.</t>
  </si>
  <si>
    <t>LUND UNIVERSITY LUND</t>
  </si>
  <si>
    <t>03/03/2020 -03/08/2020</t>
  </si>
  <si>
    <t>SCHNERMANN, MARTIN J</t>
  </si>
  <si>
    <t>INVITED SEMINAR SPEAKER AND COLLABORATIVE DISCUSSIONS ON STUDIES INTEGRATING CYANINE PHOTOCAGES, PEKING UNIV, BEIJING, CHINA 12/12-13. LODGING AT THE CROWN PLAZA INCLDS COMPLEMENTARY WIFI. ALL EXPENSES PAID BY NIH. INVITED SPEAKER, IUPAC INTERNATL SYMPOSIUM ON BIOORGANIC CHEMISTRY (ISBOC-12), TSINGHUA SHENZHEN INTERNATL SCHOOL (TSINGHUA SIGS), SHENZHEN, CHINA, 12/15-18/2019. IUPAC PAYING IK 423.18 LODGING AT THE SHERATON SHENZHEN NANSHAN HOTEL NIGHTS OF 12/15-18, LODG INLCDS HOT BREAKFAST AND COMPLIMENTARY WIFI, 14.11 RT TRANSPORTATION TO AND FROM LOCAL AIRPORT, AND 282.12 REGISTRATION FEE, INCLDS LUNCH 12/16-18 AND DINNER 12/16-17. TRAVELER WILL NOT PARTICIPATE IN LUNCH 12/18 DUE TO 1:00PM FLIGHT DEPARTURE. NIH PAYING LODGING IN SHENZHEN NIGHT OF 12/14. IN FLIGHT STATUS NIGHT OF 12/10, NO LODGING REQUIRED. TRAVELER DECLINED REIMBURSEMENT FOR LOCAL AP MILEAGE. LOWEST COST AIRFARE SELECTED. TRAVEL PENDING AVAILABILITY OF FUNDS.</t>
  </si>
  <si>
    <t>SCHOENBAUM, GEOFFREY M</t>
  </si>
  <si>
    <t>DR. SCHOENBAUM WILL BE ATTENDING/PRESENTING AT THE ANNUAL PAVLOVIAN SOCIETY MEETING IN VANCOUVER, BC, CANADA ON OCTOBER 3-6, 2019. DR. SCHOENBAUM HAS ALSO BEEN INVITED TO MEET WITH JEREMY SEAMANS DURING HIS VISIT IN VANCOUVER ON OCT 2ND. [TRAVEL DATES OCT 1-6, 2019]</t>
  </si>
  <si>
    <t>VANCOUVER, , CAN</t>
  </si>
  <si>
    <t>PRINCETON UNIVERSITY</t>
  </si>
  <si>
    <t>DR. SCHOENBAUM WILL BE CO-CHAIRING/ATTENDING THE FOURTH QUADRENNIAL MEETING ON ORBITOFRONTAL CORTEX FUNCTION IN PARIS, FRANCE NOVEMBER 13-15, 2019. IN ADDITION, FOLLOWING THE CONFERENCE DR. SCHOENBAUM WILL BE MEETING WITH DR. YAEL NIV TO DISCUSS DATA ON NOVEMBER 16, 2019. [TRAVEL DATES NOVEMBER 11-17, 2019.]</t>
  </si>
  <si>
    <t>11/11/2019 -11/17/2019</t>
  </si>
  <si>
    <t>DR. SCHOENBAUM HAS BEEN INVITED TO GIVE A SEMINAR AT VANDERBILT UNIVERSITY ON FEBRUARY 26, 2020 [TRAVEL DATES FEBRUARY 25-27, 2020].</t>
  </si>
  <si>
    <t>SCHOR, NINA F</t>
  </si>
  <si>
    <t>DR. NINA SCHOR WILL BE ATTENDING THE AMERICAN BOARD OF PSYCHIATRY AND NEUROLOGY WINTER POLICY MEETING IN KAILUA-KONA, HI, FEBRUARY 4-9, 2020. THE FLIGHT WAS SECURED THROUGH OMEGA FOR $828. SEE COST COMPARISON WORKSHEET. THE HOTEL WAS RESERVED AND WILL BE PAID BY THE AMERICAN BOARD OF PSYCHIATRY AND NEUROLOGY. THERE IS NO REGISTRATION FEE. DINNER ON FEBRUARY 5 PROVIDED BY SPONSOR.  THE MEETING IS STE APPROVED. ODA APPROVED.</t>
  </si>
  <si>
    <t>ISLE OF HAWAII: OTHER, HI, US</t>
  </si>
  <si>
    <t>AMERICAN BOARD OF PSYCHIATRY A</t>
  </si>
  <si>
    <t>02/04/2020 -02/10/2020</t>
  </si>
  <si>
    <t>SCHRUMP, DAVID S</t>
  </si>
  <si>
    <t>DR. SCHRUMP IS INVITED TO SPEAK AT THE 2ND BAODI HEALTH FORUM BEING HELD IN BAODI, CHINA ON OCTOBER 17-19, 2019. IN-KIND: AIRFARE, 3 NIGHTS LODGING (NO BREAKFAST), AND MEALS (D 10/17; BLD 10/18 AND 10/19).  NO REGISTRATION.  AN APPROVED STO WAIVER HAS BEEN INCLUDED FOR THE USE OF BUSINESS CLASS TICKETS.</t>
  </si>
  <si>
    <t>INSHINE HEALTH CARE COMPANY</t>
  </si>
  <si>
    <t>MEDICAL OFFICER (THO SURG)</t>
  </si>
  <si>
    <t>10/14/2019 -10/20/2019</t>
  </si>
  <si>
    <t>DR. SCHRUMP WILL SERVE ON THE EXTERNAL ADVISORY BOARD AT THE MEMORIAL SLOAN KETTERING (MSK) DRUCKENMILLER LUNG CENTER IN NEW YORK, NY ON OCTOBER 25, 2019. IN-KIND: AIRFARE, LODGING, AND MEALS (D 10/24; BL 10/25). DR. SCHRUMP WILL REMAIN IN NY ON THE EVENING ON 10/25 THROUGH 10/27 AT HIS OWN COST DUE TO IT BEING NON-DUTY DAYS.
DR. SCHRUMP IS REQUESTING APPROVAL OF ACTUAL SUBSISTENCE FOR SPONSOR IN-KIND LODGING VALUED AT $299 WHICH IS 100% OF THE GOVERNMENT ALLOWANCE OF $298.  THIS PERCENTAGE FALLS WITHIN THE 300% THRESHOLD ALLOWED BY THE FTR.  THE SPONSOR HAS NOTED THAT ALL OTHER NON-FEDERAL PARTICIPANTS WILL BE PROVIDED WITH THE SAME ACCOMMODATIONS.</t>
  </si>
  <si>
    <t>SCHUCK, PETER W</t>
  </si>
  <si>
    <t>DR. PETER SCHUCK HAS BEEN INVITED TO PRESENT LECTURES AND SERVE AS INSTRUCTOR IN THE FEBS 2020 ADVANCED COURSE, GRENOBLE, FRANCE, JANUARY 26-FEBRUARY 1, 2020.
- ODA APPROVED BY JASON FORD ON
- SPONSOR WILL COVER AIRFARE, LODGING, DINNER ON 1/26, ALL MEALS FROM 1/27-31, AND BREAKFAST ON 2/1.</t>
  </si>
  <si>
    <t>INSTITUT DE BIOLOGIE STRUCTURA</t>
  </si>
  <si>
    <t>SCHWARTZBERG, PAMELA L</t>
  </si>
  <si>
    <t>DR. SCHWARTZBERG WILL PARTICIPATE IN THE UNC LINEBERGER COMPREHENSIVE CANCER CENTER?¿¿S WEEKLY SEMINAR. SHE WILL GIVE A PRESENTATION ON WEDNESDAY, OCTOBER 2, 2019. THE SPONSOR WILL PROVIDE TAXI AND OR SOME GROUND TRANSPORTATION; LODGING AT THE CAROLINA INN; AND SOME MEALS ARE IN-KIND. THE FLIGHT HAS BEEN DECLINED. UNC REQUEST FOR THE TRAVELER TO COMPLETE AN W9 FORM FOR BOOKING HER FLIGHT. THE TRAVELER WILL BE REIMBURSED FOR REMAINING RELEVANT COSTS BY THE NIH. ODA AND TPS SUBMITTED FOR APPROVAL HAVE BEEN UPLOADED. SPONSOR HAS PROVIDED IN KIND LODGING VALUED AT 174.00, WHICH IS 15 PERCENT OF THE GOVERNMENT LODGING ALLOWANCE OF 116.00. THE SPONSOR HAS CONFIRMED, THAT ALL OTHER FEDERAL OR NON-FEDERAL PARTICIPANTS HAVE BE PROVIDED WITH THE SAME OR SIMILAR ACCOMMODATION.</t>
  </si>
  <si>
    <t>CHAPEL HILL, NC, US</t>
  </si>
  <si>
    <t>UNIVERSITY OF NORTH CAROLINA A</t>
  </si>
  <si>
    <t>DR. SCHWARTZBERG WILL BE TRAVELING TO NEW YORK TO PARTICIPATE IN THE IMMUNOLOGY CLUB SEMINAR SERIES. TO SPEAK IN THE WEEKLY IMMUNOLOGY CLUB SEMINAR SERIES IN THE UPCOMING 2019-2020 ACADEMIC YEAR. THIS SEMINAR SERIES CONSTITUTES A CORE PART OF THE ACADEMIC PROGRAM AT NYU, AND THE TALKS ARE WELL ATTENDED BY SCIENTISTS FROM NYU AND FROM ADJACENT INSTITUTIONS. THE SPONSOR WILL PROVIDE FLIGHT AND TRAIN FARE HOME, LODGING AND MEALS IN-KIND. THE TRAVELER WILL BE REIMBURSED FOR REMAINING RELEVANT COSTS BY THE NIH. THE TITLE OF HER PRESENTATION IS INTEGRATING LYMPHOCYTE SIGNALS: LESSONS FROM A MOUSE MODEL OF ACTIVATED PI3 KINASE AND SYNDROME. SPONSOR HAS PROVIDED IN KIND LODGING VALUED AT 379.00, WHICH IS 127 PERCENT OF THE GOVERNMENT LODGING ALLOWANCE OF 298.00. THE SPONSOR HAS CONFIRMED, THAT ALL OTHER FEDERAL OR NON-FEDERAL PARTICIPANTS HAVE BE PROVIDED WITH THE SAME OR SIMILAR ACCOMMODATION.</t>
  </si>
  <si>
    <t>DR. PAM SCHWARTZBERG HAS BEEN INVITED TO YALE UNIVERSITY HUMAN AND TRANSLATIONAL IMMUNOLOGY LECTURE SERIES AND WILL BE SPEAKING AS PART OF THE HUMAN AND TRANSLATIONAL IMMUNOLOGY LECTURE SERIES. THE TALK IS ENTITLED PI3K AND IMMUNE REGULATION: LESSONS FROM A PRIMARY IMMUNODEFICIENCY. SPONSOR WILL PROVIDE TRAIN FARE, LODGING AND SOME MEALS IN-KIND. A COMPLIMENTARY MEAL PROVIDED BY A HOTEL OR COMMON CARRIER IS NOT COUNTED AS A MEAL. THEREFORE, BREAKFAST WILL BE UPDATED ON VOUCHER IF IT IS PROVED BY THE HOTEL. THIS CONFERENCE HAS BEEN APPROVED BY NIH. THE TRAVELER WILL BE REIMBURSED FOR REMAINING RELEVANT COSTS BY THE NIH. THE SPONSOR HAS BOOKED THE RETURN FLIGHT. ODA AND TPS ATTACHED TO TRAVEL. THE DATE OF THIS TRIP WAS CANCELLED IN APRIL AND RESCHEDULED FOR OCTOBER. THE TRAVEL WILL BE AWAY OVER THE WEEKEND OF TRAVEL AND WILL DEPART FOR THAT LOCATION AND RETURN HOME. THE SPONSOR WILL BOOK A CAR SERVICE IN-KIND TO GET PAM TO THE MEETING LOCATION. THIS WILL BE ADDED ONCE RECEIVED. SPONSOR PROVIDING IN KIND LODGING VALUED AT 149.00 WHICH IS 131 PERCENT OF THE GOVERNMENT LODGING ALLOWANCE OF 114.00. THE SPONSOR HAS CONFIRMED, THAT ALL OTHER FEDERAL OR NON-FEDERAL PARTICIPANTS WILL BE PROVIDED WITH THE SAME OR SIMILAR ACCOMMODATION.</t>
  </si>
  <si>
    <t>LATE JUSTIFICATION: PAM HAS BEEN WORKING WITH THE SPONSOR TO SEE IF SHE WAS ABLE TO LEAVE EARLY SO SHE CAN ATTEND THE KEYSTONE MEETING. PAM WAS NOT ABLE TO CHANGE OR CANCEL THE MEETING IN CHICAGO DUE TO THE BEING MANDATORY. PAM JUST RECEIVED FLIGHTS ON MONDAY. PAM TO ATTEND THE ANNUAL ON ADVISORY BOARD MEETING WHERE SHE WILL DISCUSS APPLICANTS AND MAKE RECOMMENDATIONS TO THE CHICAGO COMMUNITY TRUST/SEARLE SCHOLAR¿S PROGRAM. THE SPONSOR WILL COVER ROUND TRIP FLIGHTS, TAXI TO AND FROM AIRPORT IN CHICAGO, LODGING AT THE LANGHAM HOTEL, AND SOME MEALS ARE PROVIDED, HOWEVER, PAM WILL NOT BE THERE ON THOSE DAYS. SHE WILL DEPART EARLY TO ATTEND THE KEYSTONE MEETING. IF MEALS ARE PROVIDED IT WILL BE UPDATED ON THE VOUCHER. AEA STATEMENT FOR THIS PART OF THE TRIP. SPONSOR PROVIDING IN KIND LODGING VALUED AT 285, WHICH IS 228 PERCENT OF THE GOVERNMENT LODGING ALLOWANCE OF 125. THE SPONSOR HAS CONFIRMED, THAT ALL OTHER FEDERAL OR NON-FEDERAL PARTICIPANTS WILL BE PROVIDED WITH THE SAME OR SIMILAR ACCOMMODATION. THIS CONFERENCE HAS BEEN APPROVED BY NIH. THE TRAVELER WILL BE REIMBURSED FOR REMAINING RELEVANT COSTS BY THE NIH. PREPARE IS UNABLE TO LOCATE CONFERENCE ON THE LIST, THEREFORE THIS TRAVEL HAS BEEN MARKED AS DOMESTIC. PAM WILL TRAVEL FROM CHICAGO TO CANADA ON MARCH 3, 2020 TO ATTEND KEYSTONE. SHE HAS BEEN INVITED TO SPEAK AT THE JOINT 2020 KEYSTONE SYMPOSIA ON B CELL RENAISSANCE: EPIGENETICS, REGULATION AND IMMUNOTHERAPY / T CELL MEMORY. THIS MEETING WILL BE HELD AT THE FAIRMONT BANFF SPRINGS IN BANFF, ALBERTA, CANADA. AS AN INVITED SPEAKER, THE REGISTRATION FEE 945 DOLLARS WILL BE PAID IN¿KIND. KEYSTONE WILL REIMBURSE FOR AIRFARE, LODGING AND GROUND TRANSPORTATION IN THE AMOUNT UP TO 1409 DOLLARS. THIS FEE WILL INCLUDE JUST THREE NIGHTS OF LODGING. ROOM RATE BOOKED AT 245. THIS FEE WILL CHANGE ON VOUCHER. THE TPS HAVE BEEN APPROVED. THE ODAS ARE BOTH SUBMITTED AND WILL BE UPLOADED ONCE APPROVED.</t>
  </si>
  <si>
    <t>SEARLE SCHOLARS PROGRAM</t>
  </si>
  <si>
    <t>SCOTT, JANE D</t>
  </si>
  <si>
    <t>TRAVELER WILL ATTEND THE RESUSCITATION SCIENCE SYMPOSIUM NOV. 16-17, 2019, LOCATED AT THE PHILADELPHIA 201 HOTEL. 
THIS TRAVEL IS NOT A
CONFERENCE BECAUSE IT MEETS NIH DEFINED MISSION EXEMPTIONS: AS "OTHER" 
TRAVELER IS A MEMBER OF THE RESS PLANNING COMMITTEE AND HAS BEEN GIVEN WAIVED REGISTRATION FEES TO ATTEND THE PLANNING MEETING ONLY (NOT SPONSORED). TRAVELER WILL USE POV TO TDY (MAP QUEST IS ATTACHED), LODGING WILL BE AT HOST HOTEL (CONFIRMATION ATTACHED). LODGING IS ABOVE GOV. RATE (AEA MEMO IS ATTACHED).</t>
  </si>
  <si>
    <t>11/16/2019 -11/17/2019</t>
  </si>
  <si>
    <t>SEDER, ROBERT A</t>
  </si>
  <si>
    <t>DR. SEDER IS INVITED TO PARTICIPATE IN THE 2019 GRAND CHALLENGES MEETING IN ADDIS ABABA, ETHIOPIA ON OCTOBER 26-29TH, 2019. SPONSOR WILL PROVIDE LODGING AND AIRFARE IN-KIND, PREMIUM CLASS AIRFARE: DR. SEDER HAS A MEDICAL WAIVER ON FILE, ATTACHED. SPONSOR COVERING REGISTRATION FEE IN KIND AS WELL, $1,500. REGISTRATION FEE INCLUDES REGISTRATION, GROUND TRANSPORTATION, AIRPORT TRANSFERS TO AND FROM THE OFFICIAL HOTELS, MEALS DURING THE CONFERENCE AND EVENING EVENTS. MEALS COVERED ARE DINNER ON 10/27, BREAKFAST-LUNCH-DINNER ON 09/28, BREAKFAST-LUNCH ON 09/29.</t>
  </si>
  <si>
    <t>FOUNDATION FOR NIH</t>
  </si>
  <si>
    <t>DR. SEDER WILL BE DELIVERING A SEMINAR AT OXFORD UNIVERSITY, IN OXFORD UK, NOVEMBER 8-9, 2019. HE HAS ALSO BEEN INVITED TO DELIVER A TALK AT THE 10TH ANNUAL HIV PREVENTION WORKSHOP IN KWAZULU-NATAL, SOUTH AFRICA, TAKING PLACE NOV. 11-14, 2019</t>
  </si>
  <si>
    <t>CENTRE FOR THE AIDS PROGRAMME</t>
  </si>
  <si>
    <t>11/07/2019 -11/15/2019</t>
  </si>
  <si>
    <t>DR. SEDER HAS BEEN INVITED TO ATTEND THE TURNSTONE BIOLOGICS SCIENTIFIC ADVISORY BOARD MEETING TAKING PLACE DEC. 2, 2019 IN NEW YORK, NY.
PS: LATE JUSTIFICATION: RECEIVED LATE INVITATION FROM SPONSOR. LETTER OF INVITATION WAS RECEIVED NOV. 19, 2019.</t>
  </si>
  <si>
    <t>TURNSTONE BIOLOGICS</t>
  </si>
  <si>
    <t>12/02/2019 -12/02/2019</t>
  </si>
  <si>
    <t>TRAVELER IS AN INVITED GUEST SPEAKER AT THE KEYSTONE SYMPOSIUM - T CELL MEMORY ON MARCH 1-5, 2020 AT BANFF, ALBERTA, CANADA. NIH HAS A BLANKET WAIVER WITH KEYSTONE SYMPOSIA AND SPONSOR WILL REIMBURSE NTE $1821.00 FOR TRAVEL RELATED EXPENSES. THE $1821.00 WILL BE APPLIED TO THE AIRFARE WHEN VOUCHERED. $945.00 REGISTRATION FEE PROVIDED IN-KIND. APPROVED MEDICAL WAIVER APPENDIX 7- SEE ATTACHED.</t>
  </si>
  <si>
    <t>SEGRE, JULIA A</t>
  </si>
  <si>
    <t>CONTINUED FROM ABOVE?¿?.PART 2-BERLIN, GERMANY OCT. 27-29, 2019-DR. SEGRE WILL PRESENT AT THE 2019 WORLD HEALTH SUMMIT TITLE: HOW MICRO BIOMEDICAL RESEARCH IS CHANGING AND PRESENT AT THE MAX-DELBRUCK CENTER FOR A MINI-SYMPOSIUM (TBD-10/28).  ON THIS TWO-PART FOREIGN SPONSORED TRAVEL, SOME EXPENSES WILL BE PROVIDED IN-KIND:  PART 1-CAMBRIDGE, UK (NON-SPONSORED). TWO NIGHTS OF LODGING-$119.62/NIGHT (INCLUDES BREAKFAST) AND ROUNDTRIP GROUND TRANSPORTATION TO/FROM UK AIRPORT ESTIMATED-$300. THERE IS NO REGISTRATION FOR THIS UK VISIT. OMEGA WAS NOT USED FOR THIS LODGING AS THEY COULD NOT SECURE ROOMS ON THE OXFORD WELLCOME CAMPUS.  PART 2-BERLIN, GERMANY (SPONSORED)-ON THIS FOREIGN SPONSORED TRAVEL, THE FOLLOWING WILL BE PROVIDED IN-KIND:  ROUNDTRIP AIRFARE (IAD TO LONDON-BERLIN-IAD)-$929.54. SPONSOR CONFIRMED THIS ITINERARY IS A LOWER FARE WITH STOPOVER IN THE UK THEN FLYING DIRECTLY TO BERLIN.  SPONSOR WILL ALSO PROVIDE THREE NIGHTS OF LODGING-$226.13/NIGHT AND WAIVED REGISTRATION-$683.91.  REGISTRATION INCLUDES THE FOLLOWING MEALS:  LUNCHES 10/27-29 AND DINNERS 10/27 AND 10/28.  OTHER INVITED ATTENDEES ARE RECEIVING SIMILAR BENEFITS.  OMEGA WAS NOT USED FOR AIRFARE OR BERLIN LODGING AS BOTH WERE ARRANGED AND PROVIDED IN-KIND. OTHER EXPENSES ADDED: BAG FEES-$60, INTERNET ESTIMATED-$12/DAY FOR WORK RELATED BUSINESS; ROUNDTRIP TAXI TO/FROM RESIDENCE ESTIMATED-$18; ROUNDTRIP TAXI TO/FROM AIRPORT IN GERMANY ESTIMATED-$300 AND MISC. EXPENSE-$200 FOR UNFORESEEN ISSUES THAT MAY OCCUR. HOTEL TAX EXEMPTIONS DO NOT APPLY TO THIS FOREIGN TRAVEL.</t>
  </si>
  <si>
    <t>WORLD HEALTH SUMMIT FOUNDATION</t>
  </si>
  <si>
    <t>INVESTIGATOR - TT</t>
  </si>
  <si>
    <t>10/24/2019 -10/29/2019</t>
  </si>
  <si>
    <t>FOR THIS DOMESTIC SPONSORED TRAVEL, THE FOLLOWING EXPENSES ARE PROVIDED IN KIND. ROUNDTRIP AIRFARE-$504; 2 NIGHTS LODGING AT $149/NIGHT, BREAKFAST AND LUNCH ON 1/24. THERE IS NO REGISTRATION FEE FOR THIS MEETING. OTHER INVITED GUESTS ARE RECEIVING SAME/SIMILAR BENEFITS. PER ETHICS, TRAVELER HAS DECLINED DINNER SPONSORSHIP AND WILL PAY USING NHGRI FUNDS ON 1/23. OWT WAS NOT USED FOR AIRFARE OR LODGING AS IT WAS SECURED BY SPONSOR IN KIND. AS SUCH, A COST COMPARISON WAS NOT NEEDED. NHGRI PAYS ALL OTHER EXPENSES: ESTIMATED EXPENSES, BAGGAGE FEES-$60; ROUNDTRIP TAXI TO/FROM RESIDENCE ESTIMATED-$150; ROUNDTRIP TAXI TO/FROM SNA AIRPORT ESTIMATED-$150; MISC. EXPENSE-$33 FOR MEALS NOT COVERED BY SPONSOR. CA IS NOT A HOTEL TAX-EXEMPT STATE.</t>
  </si>
  <si>
    <t>IRVINE, CA, US</t>
  </si>
  <si>
    <t>FOR THIS DOMESTIC SPONSORED TRAVEL, THE FOLLOWING EXPENSES ARE PROVIDED IN KIND.ROUND TRIP AIRFARE OF-$321.96, 1-NIGHT LODGING AT $129/NIGHT +TAX AND LUNCH ON 02/03. TRAVELER WILL MISS THE DINNER ON 2/3 TO CATCH HER RETURN FLIGHT TO DC. THERE IS NO REGISTRATION FEE FOR THIS EVENT. TRAVELER WILL ARRIVE TO TDY ON 02/02. TRAVELER IS REQUESTING APPROVAL OF SPONSORED IN-KIND ACTUAL SUBSISTENCE FOR LODGING VALUED AT $129 WHICH IS 104% ABOVE GOVERNMENT ALLOWANCE OF $125. OTHER INVITED GUESTS ARE RECEIVING SAME/SIMILAR BENEFITS. OMEGA WAS NOT USED FOR THE AIRFARE OR LODGING AS THEY WERE SECURED VIA SPONSOR. AS A RESULT, AN AIRPORT COST COMPARISON WAS NOT NEEDED. TRAVELER WILL RETURN HOME ON 02/03. NHGRI PAYS ALL OTHER EXPENSES: BAG FEES-$60; ROUNDTRIP TAXI TO/FROM RESIDENCE ESTIMATED-$150; ROUNDTRIP TAXI TO/FROM CHICAGO AIRPORT ESTIMATED-$150; HOTEL TAX EXEMPTIONS DO NOT APPLY TO THIS TRAVEL.</t>
  </si>
  <si>
    <t>02/02/2020 -02/03/2020</t>
  </si>
  <si>
    <t>FOR THIS FOREIGN SPONSORED TRAVEL, THE FOLLOWING EXPENSES ARE PROVIDED IN KIND. RT AIRFARE-$865.18, 2-NIGHTS LODGING AT $145.92 (CAN$193.88) AND MEALS - DINNER ON 02/19; BREAKFAST, LUNCH AND DINNER ON 02/20; AND BREAKFAST AND LUNCH ON 02/21. TRAVELER WILL BE LEAVING MEETING AT 11:30 AM TO CATCH RETURN FLIGHT AND WILL MISS LUNCH ON 02/21.THERE IS NO REGISTRATION FEE FOR THIS MEETING. OTHER INVITED GUESTS ARE RECEIVING SAME/ SIMILAR BENEFITS. OWT WAS NOT USED FOR AIRFARE OR LODGING AS BOTH WERE SECURED VIA SPONSOR IN-KIND. AS SUCH COST COMPARISON WAS NOT NEEDED. NHGRI PAYS ALL OTHER EXPENSES. TRAVELER WILL DEPART ON 02/21 AND ARRIVE ON 02/22. ADDED ESTIMATED EXPENSES ARE BAG FEE-$60.00, RT TAXI TO/FROM RESIDENCE ESTIMATED-$150; RT TAXI TO/FROM CANADA AIRPORT ESTIMATED-$150; MISC. EXPENSE-$200 FOR UNFORESEEN ISSUES THAT MAY ARISE. HOTEL TAX EXEMPTIONS DOES NOT APPLY TO THIS FOREIGN TRAVEL.</t>
  </si>
  <si>
    <t>GENOME CANADA</t>
  </si>
  <si>
    <t>SEN, HATICE N</t>
  </si>
  <si>
    <t>PRESENT AT YALE EYE CENTER GRAND ROUNDS AND PARTICIPATE IN THE CLINICAL CONFERENCE SERIES TO REVIEW UVEITIS CASES ON DEC 5-6, 2019. SPONSOR IS PAYING FOR AIRFARE, LODGING, GROUND TRANSPORTATION TO AND FROM AIRPORT IN CT AS WELL AS TO AND FROM AIRPORT IN MD. ODA IS NOT REQUIRED FOR GRAND ROUNDS PRESENTATIONS PER TREVOR.  NOTE: APPROVAL OF ACTUAL SUBSISTENCE FOR SPONSORED IN-KIND LODGING, VALUED AT $207, WHICH IS 182% OF THE GOVERNMENT ALLOWANCE OF $114 IS BEING REQUESTED. THIS PERCENTAGE FALLS WITHIN THE 300% THRESHOLD ALLOWED BY THE FTR. THE SPONSOR HAS NOTED THAT ALL OTHER PARTICIPANTS WILL BE PROVIDED WITH THE SAME ACCOMMODATIONS.</t>
  </si>
  <si>
    <t>DR. SEN WILL PARTICIPATE IN THE ANNUAL MTG OF THE OPTHALMOLOGICAL SOCIETY OF TAIWAN (TOS) ON DEC 13-15 IN TAIPEI, TAIWAN. DR. SEN WILL BE A SPEAKER IN THE UVEITIS  PART OF THE MTG.  TOS WILL PAY FOR HOTEL, AIRFARE AND REG. FEE IN-KIND. A CAR SERVICE WILL BE PROVIDED BETWEEN TAOYUAN-SONGSHAN AIRPORT AND GRAND HYATT HOTEL. DR. SEN DEPARTS ON 12/11 AND ARRIVES IN TAIPEI ON 12/12, THERE IS NO LODGING ON 12/11. NOTE: TRAVELER IS REQUESTING APPROVAL OF ACTUAL SUBSISTENCE FOR SPONSORED IN-KIND  LODGING VALUED AT $223 WHICH IS APPROXIMATELY 128% OF THE GOV'T ALLOWANCE OF $174. THIS PERCENTAGE FALLS WITHIN THE 300% THRESHOLD ALLOWED BY THE FTR. SPONSOR HAS NOTED THAT THESE ACCOMMODATIONS ARE OFFERED TO ALL INVITED GUESTS/SPEAKERS.</t>
  </si>
  <si>
    <t>OPHTHALMOLOGICAL SOCIETY OF TA</t>
  </si>
  <si>
    <t>12/11/2019 -12/16/2019</t>
  </si>
  <si>
    <t>DR.SEN WILL BE PARTICIPATING IN THE UVEITIS STUDY GROUP FEB 8-11 IN ACCRU GHANA. THEY WILL BE PROVIDING HER AIRFARE AND LODGING COST.THE PURPOSE OF THE MEETING IS TO GIVE DETAILED EDUCATION ABOUT ALL TYPES OF UVEITIS,ABOUT PATHOPHYSIOLGY,DIAGNOSTIC AND TREATMENT. SPONSOR IS PAYING FOR AIRFARE AND HOTEL</t>
  </si>
  <si>
    <t>INTERNATIONAL UVEITIS STUDY GR</t>
  </si>
  <si>
    <t>02/08/2020 -02/11/2020</t>
  </si>
  <si>
    <t xml:space="preserve">SEN, PAYEL </t>
  </si>
  <si>
    <t>TRAVELER WILL HAS BEEN INVITED TO SPEAK AT THE BIOCHEMISTRY SEMINAR SERIES AT THE ALBERT EINSTEIN SCHOOL OF MEDICINE ON IN BRONX, NEW YORK ON OCTOBER 8TH, 2019. SPONSOR WILL COVER ROUND TRIP TRAIN FARE, LODGING AT 124 DOLLARS PER NIGHT, AND MEALS. MEALS ARE BREAKFAST ON OCTOBER 8, AND 9. LUNCH ON OCTOBER 8, AND DINNER ON OCTOBER 7, AND 8TH. THERE IS NO REGISTRATION FEE. ODA APPROVED ON 7.29.2019. TRAVELER WILL NOT ACCEPT ANY ALCOHOLIC DRINKS. PENDING FY2020 FUNDS.</t>
  </si>
  <si>
    <t>10/07/2019 -10/09/2019</t>
  </si>
  <si>
    <t xml:space="preserve">SERETI, IRINI </t>
  </si>
  <si>
    <t>DR. SERETI HAS BEEN INVITED TO THE SECOND BIENNIAL LANDSBERG SOCIETY ¿WEEKEND UPDATE IN THE SCIENCE AND PRACTICE OF MEDICINE¿ OF NORTHWESTERN UNIVERSITY. I WILL BE PRESENTING A MORNING REPORT AND WILL HAVE THE OPPORTUNITY TO INTERACT WITH HOUSE STAFF. THIS IS SPONSORED TRAVEL.  THE SPONSOR IS PAYING REGISTRATION FEES AND 2 NIGHTS OF LODGING 10/24 AND 10/25.  ROUNDTRIP AIRLINE FLIGHT FROM WASHINGTON, D.C TO CHICAGO IL, 1 NIGHT OF LODGING 10/26, ALL GROUND TRANSPORTATION, ALL M&amp;IE, AND ALL OTHER EXPENSES WILL BE CHARGED TO LAB CAN.  NO US FEDERAL FUNDS ARE BEING USED BY SPONSOR TO PAY FOR THESES TRAVEL EXPENSES AND NO HONORARIUM IS BEING GIVEN.</t>
  </si>
  <si>
    <t>DR. SERETI HAS BEEN INVITED TO THE UNIVERSITY OF MINNESOTA ON NOV 13TH TO NOV 14TH TO GIVE MEDICINE GRAND ROUNDS (ANNUAL WESLEY W. SPINA MEMORIAL LECTURESHIP) ON IRIS FROM BEDSIDE TO BENCH AND BACK. HE WILL ALSO ATTEND CLINICAL ROUNDS AND SEVERAL MEETINGS (AGENDA PENDING) WITH STAFF AND COLLABORATORS (DRS. JASON BAKER AND DAVID BOULWARE) WITH WHOM HE HAVE ONGOING PROJECTS INCLUDING A BENCH TO BEDSIDE AWARD WITH DR. BOULWARE. THIS IS SPONSORED TRAVEL. NO US FEDERAL FUNDS ARE BEING USED BY SPONSOR TO PAY FOR THESE TRAVEL EXPENSES AND NO HONORARIUM IS BEING GIVEN.  SPONSOR IS PAYING INKIND ROUNDTRIP AIRFARE FROM WASHINGTON, DC TO MINNEAPOLIS, MN, 1 NIGHTS OF LODGING AND GROUND TRANSPORTATION IN MINNEAPOLIS.  PERDIEM, GROUND TRANSPORTATION IN WASHINGTON, DC, AND ALL OTHER EXPENSES WILL BE CHARGED TO LAB CAN.  THE GOVERNMENT LODGING PERDIEM MAX LODGING FOR MINNEAPOLIS, MN IS $130/NIGHT, SPONSOR IS PAYING 1 NIGHT OF LODGING INKIND AT  $167/NIGHT, WHICH IS 129% OVER THE GOVERNMENT PERDIEM MAX RATE.</t>
  </si>
  <si>
    <t>DR. SERETI HAS BEEN INVITED TO GIVE A PLENARY TALK AT AN HIV AGING MEETING IN BUENOS AIRES,  ARGENTINA, NOVEMBER 20-23, 2019 . THE TALK IS TITLED "THE ROLE OF MICROBIOME IN HIV AGING". PARTICIPATION WILL HIGHLIGHT THE ROLE OF US GOVERNMENT  AND THE NIH IN ADDRESSING THE VERY SIGNIFICANT PROBLEM OF AGING IN HIV, AND SHE WILL ALSO HAVE THE OPPORTUNITY TO NETWORK WITH EXISTING COLLABORATORS IN THE FIELD TO DISCUSS PROJECTS OF MUTUAL INTEREST.  THIS IS SPONSORED TRAVEL.  NO US FEDERAL FUNDS ARE BEING USED BY THE SPONSOR TO PAY FOR THESE EXPENSES AND NO HONORARIUM IS BEING GIVEN. THE SPONSOR IS PAYING INKIND ROUNDTRIP AIRFARE FROM WASHINGTON, D.C. TO BUENOS AIRES, ARGENTINA, AND ALL LODGING EXPENSES.  M&amp;IE, GROUND TRANSPORTATION AND ALL OTHER EXPENSES WILL BE CHARGED TO LAB CAN.  NO LODGING IS REQUIRED THE NIGHT OF 11/20/19 . DR. SERETI IS IN TRAVEL STATUS.</t>
  </si>
  <si>
    <t>FUNDACION HUESPED</t>
  </si>
  <si>
    <t xml:space="preserve">SHAHAM, YAVIN </t>
  </si>
  <si>
    <t>INVITED TO VISIT AND DISCUSS RESEARCH PROJECT WITH STUDENTS AND FACULTY AT THE CENTER ON SOCIAL AND AFFECTIVE NEUROSCIENCE IN LINKOPING UNIVERSITY FROM OCTOBER 5 TO 7, 2019, AND ATTEND AND GIVE A LECTURE ENTITLED BRAIN MECHANISMS OF DRUG RELAPSE AT THE DEPARTMENT?¿¿S ANNUAL RETREAT NEAR LINKOPING IN HOOKS HERRGARD, SWEDEN FROM OCTOBER 2 TO 4, 2019. 
TRAVELER WILL LEAVE THE RESIDENCE ON MONDAY, 9/30 AND ARRIVE IN LINKOPING ON 10/1. THE LINKOPING UNIVERSITY WILL COVER IN-KIND: R/T AIRFARE AND R/T TRAIN FROM COPENHAGEN AIRPORT TO LINKOPING, RT TAXI FROM LINKOPING TRAIN STATION TO HOTEL, LODGING FOR THE NIGHTS OF 10/1 TO 10/7. THE LODGING RATE ON NIGHT OF 10/7 SPONSOR COVERED IN-KIND IS 17.77% HIGHER THAN GOVERNMENT RATE. SPONSOR CONFIRMED SAME ACCOMMODATION OFFERS TO ALL THEIR INVITED SPEAKERS. PLEASE SEE CONFIRMATION EMAIL FROM SPONSOR. TRAVELER WILL RETURN TO THE RESIDENCE ON TUESDAY, 10/8.   
THIS TRIP IS CROSS FISCAL YEAR. THE EXPENSES ON 9/30 FALLS UNDER FY19 SO ENTERED IN ANOTHER TA, TANUM0M8VE. PLEASE SEE ATTACHED AND NECESSARY DOCUMENTS</t>
  </si>
  <si>
    <t>LINKOPING UNIVERSITY</t>
  </si>
  <si>
    <t>INVITED TO GIVE A LECTURE ON RELAPSE AFTER VOLUNTARY ABSTINENCE:
BEHAVIOR AND CIRCUITS AND MEET WITH STUDENTS AND FACULTY TO DISCUSS RESEARCH PROJECTS AT THE DEPARTMENT OF NEUROBIOLOGY &amp; BEHAVIOR, UNIVERSITY OF CALIFORNIA, IRVIN IN IRVIN, CA ON OCTOBER 14, 2019. 
TRAVELER WILL LEAVE THE RESIDENCE ON SUNDAY, 10/13. UC IRVIN WILL COVER IN-KIND: RT FLIGHT, GROUND TRANSPORTATION, AND LODGING ON NIGHTS OF 10/13 AND 10/14. THE SPONSOR IS UNABLE TO PROVIDE THE CONFIRMATION FOR GROUND TRANSPORTATION, SO THE COST IN THIS TA IS ON NIDA EXPENSES. TRAVELER WILL RETURN TO THE RESIDENCE ON TUESDAY, 10/15.
THIS TA WAS SUBMITTED LATE BECAUSE FLIGHT AND HOTEL CONFIRMATIONS WAS RECEIVED ON 8/19 WHICH WAS ALREADY DEADLINE FOR SPONSOR TRAVEL SUBMISSION FOR OCTOBER FY20. 
PLEASE SEE ATTACHED AND NECESSARY DOCUMENTS.</t>
  </si>
  <si>
    <t>ORANGE COUNTY, CA, US</t>
  </si>
  <si>
    <t>10/13/2019 -10/15/2019</t>
  </si>
  <si>
    <t>INVITED AS ASSOCIATE EDITOR OF NEUROPSYCHOPHARMACOLOGY, THE OFFICIAL JOURNAL OF THE COLLEGE TO ATTEND THE EDITORS¿ MEETING, THE EDITORIAL BOARD MEETING, AND ITS ANNUAL MEETING 2019 OF AMERICAN COLLEGE OF NEUROPSYCHOPHARMACOLOGY IN ORLANDO, FL FROM DECEMBER 7 TO 11, 2019. 
TRAVELER WILL LEAVE THE RESIDENCE ON SATURDAY, 12/7.  THE ACNP WILL COVER IN-KIND: RT FLIGHT, LODGING FROM NIGHTS OF 12/7 TO 12/11, MEAL EXPENSES DURING THE VISITING, AND REGISTRATION FEE WAIVED. THE REGISTRATION FEE INCLUDES DINNER ON 12/8 AND LUNCH FROM 12/8 TO 12/11. TRAVELER WILL ARRIVE IN TDY IN THE MORNING ON 12/7 SO ONLY LUNCH AND DINNER WILL BE COVERED IN-KIND BY SPONSOR ON THIS DATE. TRAVELER WILL LEAVE THE CONFERENCE IN LATE MORNING ON 12/12 SO ONLY BREAKFAST WILL BE COVERED IN KIND BY SPONSOR. THIS IS CONFERENCE, SO TRAVELER IS ENTITLED TO BE REIMBURSED WITH MEAL INCIDENTALS EVERY DAY DURING CONFERENCE. PLEASE SEE ATTACHED INVITATION LETTER AND REGISTRATION INCLUSION. TRAVELER WILL RETURN TO THE RESIDENCE ON THURSDAY, 12/12.  
TRAVELER IS REQUESTING APPROVAL OF ACTUAL SUBSISTENCE FOR SPONSOR IN-KIND LODGING VALUED AT $259 WHICH IS 203.94% OF THE GOVERNMENT ALLOWANCE OF $127.  THIS PERCENTAGE FALLS WITHIN THE 300% THRESHOLD ALLOWED BY THE FTR.  THE SPONSOR HAS NOTED THAT ALL OTHER NON-FEDERAL PARTICIPANTS WILL BE PROVIDED WITH THE SAME ACCOMMODATIONS. PLEASE SEE ATTACHED EMAIL CONFIRMATION FROM SPONSOR FOR LODGING RATE.    
THIS TA IS SUBMITTED LATE BECAUSE THE SPONSOR¿S CONFIRMATION FOR LODGING RATE WAS RECEIVED ON 11/15 WHICH IS LESS TO REQUIRED 45 DAYS FOR REVIEWING DOMESTIC SPONSOR TRAVEL. 
PLEASE SEE ATTACHED AND NECESSARY DOCUMENTS.</t>
  </si>
  <si>
    <t>INVITED TO GIVE A LECTURE ON THE RESEARCH ON BRAIN MECHANISMS OF DRUG RELAPSE AT UNIVERSITY OF SOUTH WALES FROM JANUARY 12 TO 15, 2020 IN SYDNEY, AUSTRALIA, AT THE FLOREY INSTITUTE OF NEUROSCIENCE &amp; MENTAL HEALTH, MELBOURNE UNIVERSITY FROM JANUARY 16 TO 18, 2020 IN PARKVILLE, VIC, AUSTRALIA, AND AT THE BRAIN AND MIND CENTRE, UNIVERSITY OF SYDNEY ON JANUARY 20, 2020 IN SYDNEY, AUSTRALIA. DURING THE VISIT AT EACH SCHOOL, TRAVELER WILL DISCUSS ADDICTION RELATED RESEARCH PROJECTS WITH STUDENTS AND FACULTY. 
TRAVELER WILL LEAVE RESIDENCE ON FRIDAY, 1/10 AND ARRIVE IN AUSTRALIA ON SUNDAY, 1/12. UNIVERSITY OF NEW SOUTH WALES COVERED IN-KIND RT FLIGHT BALTIMORE TO SYDNEY TO MELBOURNE AND BACK TO SYDNEY.  PROVIDED ALL LEGS OF THE TRIP AS PART OF COLLABORATION AGREEMENT.  ALSO COVERING GROUND TRANSPORTATION, LODGING ON NIGHTS OF 1/12 TO 1/15. FLOREY INSTITUTE COVERED IN-KIND GROUND TRANSPORTATION AND LODGING FROM NIGHTS OF 1/16 TO 1/18. UNIVERSITY OF SYDNEY COVERED IN-KIND LODGING FROM NIGHTS OF 1/19 TO 1/20.  THE LODGING RATE FLOREY INSTITUTE PROVIDED IN MELBOURNE IS HIGHER THAN GOVERNMENT LODGING RATE. TRAVELER IS REQUESTING APPROVAL OF ACTUAL SUBSISTENCE FOR SPONSOR IN-KIND LODGING VALUED AT $217.28 WHICH IS 119.38% OF THE GOVERNMENT ALLOWANCE OF $182.  THIS PERCENTAGE FALLS WITHIN THE 300% THRESHOLD ALLOWED BY THE FTR.  THE SPONSOR HAS NOTED THAT ALL OTHER NON-FEDERAL PARTICIPANTS WILL BE PROVIDED WITH THE SAME ACCOMMODATIONS. PLEASE SEE ATTACHED EMAIL CONFIRMATION FROM SPONSOR FOR LODGING RATE. TRAVELER WILL RETURN TO RESIDENCE ON TUESDAY, 1/21.
THIS TA IS SUBMITTED LATE BECAUSE FLIGHT CONFIRMATION WAS RECEIVED ON 11/27 WHICH IS LESS THAN REQUIRED 45 DAYS FOR REVIEWING FOREIGN SPONSOR TRAVEL. 
PLEASE SEE ATTACHED AND NECESSARY DOCUMENTS.</t>
  </si>
  <si>
    <t>FLOREY INSTITUTE OF NEUROSCIEN</t>
  </si>
  <si>
    <t>01/10/2020 -01/21/2020</t>
  </si>
  <si>
    <t>SHAHAN, TRACY A</t>
  </si>
  <si>
    <t>DR. TRACY SHAHAN WILL BE TRAVELING TO DUBLIN, IRL FROM 02/28/20-03/08/20 TO SPEAK AT THE IRISH RESEARCH COUNCIL MEETING FROM 3/2-4/2020 TO CONTRIBUTE TO A DISCUSSION ON NIH GRANT/CONTRACT ADMINISTRATION SYSTEMS AND A DEMONSTRATION OF THE SYSTEMS THAT HAVE DEVELOPED FOR THE NATIONAL INSTITUTES OF HEALTH. DR. SHAHAN WILL ALSO BE PRESENTING AT A GRANTSMANSHIP SEMINAR AT THE TRINITY BIOMEDICAL SCIENCES INSTITUTE BUILDING AT TRINITY COLLEGE ON 03/06 FOR THE MEETING AS WELL. THE IRISH RESEARCH COUNCIL WILL BE FUNDING THE LODGING, FLIGHT AND MEALS FOR THE TRAVELER (DR. TRACY SHAHAN). CONTACT ELIZABETH MARRON HAS SUPPLIED THE TRAVEL PLANNER WITH DOCUMENTATION JANUARY 11, 2020. TRACY SHAHAN WILL BE FLYING OUT OF WASHINGTON DULLES AIRPORT TO DUBLIN, IRELAND AND STAYING AT THE ALOFT DUBLIN CITY, IRELAND. DRIVING SERVICE PROVIDED BY IRC WILL PICK UP TRAVELER FROM AIRPORT AND TAKE TRAVELER TO AIRPORT WHEN DEPARTING BACK TO WASHINGTON, DC AS WELL AS  ROUND TRIP TRANSPORTATION TO THE MEETINGS FROM THE HOTEL AT NO CHARGE TO THE TRAVELER. BAGGAGE FEES ARE INCURRED THROUGH THE AIRLINE AER LINGUS AT A HIGHER RATE OF $65.61 ONE WAY. TRACY PAID OUT OF POCKET $535.23 THE COST OF HIS WIFE'S ROUND TRIP AIRFARE.</t>
  </si>
  <si>
    <t>IRISH RESEARCH COUNCIL</t>
  </si>
  <si>
    <t>HEALTH SCIENCE ADMIN (GEN)</t>
  </si>
  <si>
    <t>02/28/2020 -03/08/2020</t>
  </si>
  <si>
    <t>SHAH, NIRALI N</t>
  </si>
  <si>
    <t>DR. SHAH WILL SERVE AS A CIBMTR WORKING COMMITTEE MEMBER AND WILL PRESENT AT THE TRANSPLANTATION AND CELLULAR THERAPY MEETING BEING HELD IN ORLANDO, FL FROM FEBRUARY 19-22, 2020. IN-KIND: REGISTRATION (INCLUDES B/L). DR. SHAH IS DECLINING THE OFFERED STIPEND. AN APPROVED AEA MEMO HAS BEEN INCLUDED FOR THE LODGING COSTS.</t>
  </si>
  <si>
    <t xml:space="preserve">SHALABI, HANEEN </t>
  </si>
  <si>
    <t>DR. SHALABI IS INVITED TO SPEAK AT THE TCT NURSING CONFERENCE BEING HELD IN ORLANDO, FL ON FEBRUARY 19-22, 2020. IN-KIND: REGISTRATION (INCLUDES LUNCH).  AN APPROVED AEA MEMO HAS BEEN INCLUDED FOR THE LODGING COSTS.</t>
  </si>
  <si>
    <t xml:space="preserve">SHARON, ELAD </t>
  </si>
  <si>
    <t>SPONSOR I:  DR. SHARON IS INVITED TO SPEAK AT THE AMERICAN COLLEGE OF RHEUMATOLOGY/ASSOCIATION OF RHEUMATOLOGY PROFESSIONALS ANNUAL MEETING BEING HELD IN ATLANTA, GA ON NOVEMBER 8-13, 2019.  IN-KIND:  AIRFARE, 2 NIGHTS LODGING (NO BREAKFAST), AND REGISTRATION (NO MEALS).  SPONSOR II:  DR. SHARON IS INVITED TO SPEAK AT  THE GRAND ROUNDS LECTURE SERIES AT THE WINSHIP CANCER INSTITUTE OF EMORY UNIVERSITY IN ATLANTA, GA ON NOVEMBER 12-13, 2019.  IN-KIND: 2 NIGHTS LODGING (NO BREAKFAST), AND MEALS.  NO REGISTRATION.  DR. SHARON IS REQUESTING APPROVAL OF ACTUAL SUBSISTENCE FOR SPONSOR IN-KIND LODGING VALUED AT $189 WHICH IS 120% OF THE GOVERNMENT ALLOWANCE OF $157.  THIS PERCENTAGE FALLS WITHIN THE 300% THRESHOLD BY THE FTR.  THE SPONSOR HAS NOTED THAT ALL OTHER NON-FEDERAL PARTICIPANTS WILL BE PROVIDED WITH THE SAME ACCOMMODATIONS.</t>
  </si>
  <si>
    <t>DR. SHARON IS INVITED TO SPEAK AT THE ASCO-SITC CLINICAL IMMUNO-ONCOLOGY SYMPOSIUM BEING HELD IN ORLANDO, FL ON FEBRUARY 6-8, 2020.  IN-KIND:  AIRFARE, LODGING (NO BREAKFAST) AND REGISTRATION (INCLUDES B/L).  DR. SHARON IS REQUESTING APPROVAL OF ACTUAL SUBSISTENCE FOR SPONSOR IN-KIND LODGING VALUED AT $255 WHICH IS 167% OF THE GOVERNMENT ALLOWANCE OF $153. THIS PERCENTAGE FALLS WITHIN THE 300% THRESHOLD ALLOWED BY THE FTR. THE SPONSOR HAS NOTED THAT ALL OTHER NON-FEDERAL PARTICIPANTS WILL BE PROVIDED WITH THE SAME ACCOMMODATION.</t>
  </si>
  <si>
    <t>SHARON IS INVITED TO SPEAK AT THE 6TH ANNUAL IMMUNO-ONCOLOGY 360 MEETING BEING HELD IN NEW YORK CITY, NY ON FEBRUARY 26 - 28, 2020. IN-KIND:  TRAIN FARE, LODGING (NO BREAKFAST), AND REGISTRATION (INCLUDES MEALS).</t>
  </si>
  <si>
    <t>DR. SHARON IS INVITED TO SPEAK AT THE SITC-AACR CANCER BIOLOGY UNDERLYING IMMUNOTHERAPY-INDUCED AUTOIMMUNITY WORKSHOP, BEING HELD IN HOUSTON, TX ON MARCH 4-6, 2020.  IN-KIND: AIRFARE, LODGING (NO BREAKFAST), AND MEALS.  NO REGISTRATION.  DR. SHARON IS REQUESTING APPROVAL OF ACTUAL SUBSISTENCE FOR SPONSOR IN-KIND LODGING VALUED AT $239  191% OF THE GOVERNMENT ALLOWANCE OF $125. THIS PERCENTAGE FALLS WITHIN THE 300% THRESHOLD ALLOWED BY THE FTR. THE SPONSOR HAS NOTED THAT ALL OTHER NON-FEDERAL PARTICIPANTS WILL BE PROVIDED WITH THE SAME ACCOMMODATION.</t>
  </si>
  <si>
    <t>SHAW, WALLACE P</t>
  </si>
  <si>
    <t>**TRAVELER DEPARTS US 11/04 AND ARRIVES IN NETHERLANDS 11/05** ON THIS SPONSORED FOREIGN TRAVEL, THE FOLLOWING IS PROVIDED IN-KIND: ROUNDTRIP AIRFARE-$1,422.43 AND THREE NIGHTS OF LODGING-$200.75/NIGHT. LODGING RATE INCLUDES BREAKFAST. THE FOLLOWING MEALS WILL ALSO BE PROVIDED IN-KIND: LUNCH AND DINNERS-11/07 AND 11/08. TRAVELER IS REQUESTING APPROVAL OF ACTUAL SUBSISTENCE FOR SPONSORED LODGING AT $200.75 WHICH IS $108% OF THE GOVERNMENT ALLOWANCE $185.00. OTHER INVITED GUEST ARE RECEIVING SIMILAR BENEFITS. THERE IS NO REGISTRATION OR AGENDA FOR THIS MEETING. NHGRI PAYS ALL OTHER EXPENSES ON THIS TRAVEL. ONE NIGHT OF LODGING (11/05)-$273.91. TRAVELER IS REQUESTING APPROVAL OF ACTUAL SUBSISTENCE FOR LODGING VALUED AT $273.91 WHICH IS 148% OF THE GOVERNMENT ALLOWANCE $185.00. OMEGA WAS USED TO BOOK LODGING FOR 11/05 AND STATED THERE ARE NO HOTELS IN THE AREA UNDER PER DIEM. OMEGA WAS NOT USED TO BOOK SPONSORED LODGING NIGHTS AND AIRFARE AS BOTH WERE ARRANGED AND PROVIDED IN-KIND. OTHER EXPENSES ADDED: ROUND-TRIP TAXI TO/FROM RESIDENCE ESTIMATED-$150; ROUND-TRIP TAXI AND GROUND TRANSPORTATION IN THE NETHERLANDS ESTIMATED-$200.00' MISC. EXPENSES-$200.00 FOR UNFORESEEN ISSUES AND MISC. EXPENSE-$50.00 FOR INCIDENTALS NOT PROVIDED IN-KIND. TRAVELER IS STAYING AND EXTRA DAY (NON-DUTY DAY-11/09-SATURDAY) AT NO EXPENSE TO THE GOVERNMENT. ALL EXPENSES WILL BE ZEROED OUT ON THIS DAY. SPONSOR CONFIRMED THE AIRFARE IS THE SAME PRICE. HOTEL TAX EXEMPTIONS DO NOT APPLY TO THIS FOREIGN TRAVEL.</t>
  </si>
  <si>
    <t>ROTTERDAM, , NLD</t>
  </si>
  <si>
    <t>SOPHIA CHILDRENS HOSPITAL FOUN</t>
  </si>
  <si>
    <t>SHEARS, STEPHEN B</t>
  </si>
  <si>
    <t>TRAVELER APPROVED TO ATTEND THE 60TH INTERNATIONAL SYMPOSIUM ON BIOLOGICAL REGULATION AND ENZYME ACTIVITY IN NORMAL NEOPLASTIC TISSUES AT THE UNIVERSITY OF BOLOGNA IN BOLOGNA, ITALY SEP 29 - OCT 1, 2019 AND TO GIVE A LECTURE AND MEET WITH COLLABORATING COLLEAGUES AT OXFORD UNIVERSITY IN OXFORD, GBR OCT 2-3, 2019.  THIS AUTHORIZATION IN IN CONJUNCTION WITH TANUM0MK7J. TRAVELER AUTHORIZED TO DEPART FROM CHARLOTTE INTERNATIONAL AIRPORT (COST TO FLY FROM RDU TO CHARLOTTE AND THEN TO ROME IS MORE THEN MILEAGE COST FROM RESIDENCE TO CHARLOTTE AIRPORT) ON SEP 28TH FOR ARRIVAL TO ROME, ITALY ON SEP 29TH AND WILL TRAVEL FROM ROME TO BOLOGNA BY RAIL. TRAVELER WILL DEPART BOLOGNA ON OCT 2ND FOR TRAVEL BY AIR TO LONDON(OXFORD), GBR AND WILL DEPART LONDON AND RETURN TO CHARLOTTE ON OCT 3, 2019. NO REGISTRATION FEE FOR THIS EVENT FOR ANY ATTENDEES.  SPONSOR FOR THE BOLOGNA CONFERENCE WILL PAY LODGING SEP 29-OCT 1 AND MEALS BEGINNING WITH LUNCH SEP 29TH AND ENDING WITH DINNER OCT 1, 2019 IN KIND. SPONSOR WAS UNABLE TO PROVIDE LODGING CONFIRMATION. FOR OXFORD LODGING TRAVELER HAD CALLED OMEGA AND THEY COULD NOT RESERVE LODGING IN THE LOCATION FOR PER DIEM AND SO TRAVELER CONTRACTED THE ORGANIZERS OF THE EVENT AND THEY SUGGESTED LODGING FOR HIM AND HE RESERVED THAT FOR BELOW PER DIEM.  EFFICIENT SPENDING APPROVALS OBTAINED ON JUL 11, 2019 AND IS INCLUDED IN THE SCANNED DOCUMENT SECTION OF THIS AUTHORIZATION. HIGH THREAT OVERSEAS TRAINING COMPLETED ON AUG 16, 2018. GFE FOR FOREIGN TRAVEL ENTERED ON AUG 20, 2019.  NO VISA REQUIREMENT FOR ITALY OR GBR. TRAVELER WILL USE GOVT PASSPORT. ETHICS APPROVAL OBTAINED 8/23/19 AND HAS BEEN ULOADED TO THE SCANNED DOCUMENTS SECTION OF THIS AUTHORIZATION.</t>
  </si>
  <si>
    <t>BOLOGNA, , ITA</t>
  </si>
  <si>
    <t>UNIVERSITY OF BOLOGNA</t>
  </si>
  <si>
    <t>TRAVELER HAS BEEN INVITED TO PRESENT A SEMINAR AND MEET WITH COLLEAGUES AT THE UNIVERSITY OF GENEVA IN GENEVA, SWITZERLAND OCT 14-16, 2019. TRAVELER WILL DEPART RALEIGH ON OCT 13TH AND ARRIVE IN ZURICH, SWITZERLAND OCT 14TH, TRAVEL BY RAIL (3 HRS) FROM ZURICH TO THE UNIV OF GENEVA. THE SPONSOR, UNIV OF GENEVA WILL PAY IN KIND FOR RAIL TRAVEL FROM ZURICH TO GENEVA, LODGING AT THE HOTEL NOVOTEL GENEVE CENTER (SPONSOR WAS UNABLE TO PROVIDE A HOTEL CONFIRMATION AND IS 8 MIN TO THE UNIVERSITY) AND MEALS OCT 14 AND 15.  TRAVELER WILL TRAVEL BY RAIL (ABOUT 5 HRS) TO FRANCE AND THEN TAKE THE BUS (ABOUT 2 HRS) TO MONT SAINTE-ODLIE, FRANCE TO ATTEND THE 44TH SYMPOSIUM ON HORMONES AND CELL REGULATION ON OCT 16-19, 2019. REGISTRATION FEE OF $920 PAID BY GOVT CHARGE CARD AND INCLUDES LODGING AT THE MONT ST ODILE HOTEL AND MEALS OCT 16-18, 2019. TRAVELER WILL DEPART BY BUS (ABOUT 2 HRS) BACK TO THE RAIL STATION ON OCT 19TH AND TRAVEL BY RAIL (AROUND 3 HRS) TO ZURICH, SWITZERLAND TO STAY OVERNIGHT (RESERVED LODGING THROUGH OMEGA) (AS NO FLIGHTS ARE AVAILABLE UNTIL THE NEXT MORNING 10/20/19) AT GOVT EXPENSE AND DEPART ZURICH TO RETURN TO RDU. ATTACHMENT G APPROVAL FOR GENEVA APPROVED ON 9/18/2019 AND EFFICIENT SPENDING APPROVAL OBTAINED ON MAY 21, 2019 FOR THE SYMPOSIUM AND IS INCLUDED IN THE SCANNED DOCUMENT SECTION OF THIS ITINERARY. HTSOS COMPLETED ON AUG 16, 2018. GFE IT TICKET COMPLETED ON SEP 10, 2019.  FRANCE DOES REQUIRE A VISA AND SWITZERLAND DOES NOT REQUIRE A VISA. TRAVELER WILL USE HIS OFFICIAL GOVERNMENT PASSPORT.  ETHICS APPROVED ON 9/17/19.</t>
  </si>
  <si>
    <t>10/13/2019 -10/20/2019</t>
  </si>
  <si>
    <t>SHEEHAN, JERRARD R</t>
  </si>
  <si>
    <t>01/27/2020-02/01/2020: US DELEGATE AT THE 2020 DRAFTING WORKSHOP ON THE REVISION OF THE RECOMMENDATION CONCERNING ACCESS TO RESEARCH DATFROM PUBLIC FUNDING
SERVING AS THE U.S. FEDERAL LIAISON AND REPRESENTING U.S. INTERESTS TO THE ORGANIZATION FOR ECONOMIC COOPERATION AND DEVELOPMENT (OECD) ADVISORY GROUP ON THE REVISION OF THE RECOMMENDATION ON PUBLIC ACCESS TO PUBLICLY FUNDED RESEARCH DATA AT THE UK REASEARCH AND INNOVATION-SCIENCE AND TECHNOLOGY FACILITIES COUNCIL (UKRI-STEC), IN ABINGDON, UK.</t>
  </si>
  <si>
    <t>UK RESEARCH AND INNOVATION</t>
  </si>
  <si>
    <t>SHER, FRANKLIN A</t>
  </si>
  <si>
    <t>DR. SHER WILL ATTEND THE ANNUAL MEETING OF CLEAR-TB PROGRAM AS MEMBER OF ADVISORY BOARD.
DATES OF MEETING:  10/21/19 TO 10/22/19
SPONSOR COVERING:  TRAIN FARE, HOTEL, AND MEALS. SPONSOR WILL SEND CONFIRMATIONS FOR LODGING AND TRAIN FARE LATE SEPTEMBER.
EXPENSES NOT COVERED BY SPONSOR WILL GO TO LAB CAN.
SPONSOR AGREES:  SPONSOR WILL BE PROVIDING IN-KIND LODGING VALUED AT $175.00 WHICH IS 124.11% OVER THE GOVERNMENT LOADING ALLOWANCE OF $141.00 FOR NEWARK, N.J.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</si>
  <si>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SUPERVISORY MICROBIOLOGIST</t>
  </si>
  <si>
    <t>DR. SHER WILL PARTICIPATE IN THE PATH ADVISORS MEETING FOR BURROUGHS WELLCOME FUND IN DALLAS, TEXAS. 
DATES OF MEETING: 12/11/19 - 12/13/19
SPONSOR WILL COVER: AIRFARE, HOTEL, SOME MEALS- IN KIND. ALL OTHER EXPENSES WILL BE COVERED BY HIS DIRECT CAN. 
LATE JUSTIFICATION:  SPONSOR CONTACT WAS OUT ON TRAVEL AND FINALLY SENT INVITE LETTER. ODA APPROVED AND SENT TO US ON 11/14.
SPONSOR WILL BE PROVING IN-KIND LODGINGS VALUED AT $159.00 WHICH IS 106.00% OVER THE GOVERNMENT LOADING ALLOWANCE OF $150.00 FOR DALLAS, TX.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</si>
  <si>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BURROUGHS WELLCOME FUND RESEAR</t>
  </si>
  <si>
    <t>DR. SHER WILL BE PARTICIPATING &amp; PRESENT AN ABSTRACT ENTITLED "GENETIC EVIDENCE DELINEATING THE ROLE OF FERROPTOSIS IN MTB INDUCED CELLULAR NECROSIS AND HOST SUSCEPTIBILITY IN VIVO"  AT THAT KEYSTONE SYMPOSIA ON TUBERCULOSIS THAT IS HELD IN SANTA FE, MEXICO.
DATES OF MEETING: 1/16/2020 - 1/21/2020
SPONSOR ONLY COVERING REGISTRATION- IN KIND</t>
  </si>
  <si>
    <t>SHERKER, AVERELL H</t>
  </si>
  <si>
    <t>DR. SHERKER WILL TRAVEL TO THE JEWISH GENERAL HOSPITAL TO GIVE A TALK AT GRAND ROUNDS:  "CAN WE ELIMINATE HEPATITIS C?" ON NOVEMBER 25, 2019 IN MONTREAL, QUEBEC, CANADA.  NO REGISTRATION FEE FOR THIS TRIP.  SPONSOR WILL PROVIDE IN-KIND AIRFARE $560.05; 1 NIGHT OF LODGING AT HOTEL LE CRYSTAL MONTREAL AND SOME MEALS 11/24 LUNCH &amp; DINNER 11/25 BREAKFAST &amp; LUNCH.  APPROVED ON STEP.  LODGING IS AT 109% OF GOVERNMENT PER DIEM, HOWEVER, IT'S PAID IN KIND BY SPONSOR AND COMPARABLE TO WHAT IS BEING OFFERED TO OTHER PARTICIPANTS.</t>
  </si>
  <si>
    <t>JEWISH GENERAL HOSPITAL</t>
  </si>
  <si>
    <t>SENIOR SCIENTIFIC OFFICER</t>
  </si>
  <si>
    <t>11/24/2019 -11/25/2019</t>
  </si>
  <si>
    <t>SHERN, JOHN F</t>
  </si>
  <si>
    <t>DR. SHERN WILL PRESENT ON TARGETING METABOLISM IN RHABDOMYOSARCOMA AND TAKE PART IN PANEL DISCUSSIONS AND QUESTION AND ANSWER SESSIONS AT TEXAS CHILDREN¿S CANCER CENTER¿S PEDIATRIC SOFT TISSUE SARCOMA CONFERENCE BEING HELD IN HOUSTON, TX ON FEBRUARY 6-7, 2020. IN-KIND: AIRFARE, LODGING, MEALS (BLD 2/6; BL 2/7), AND GROUND TRANSPORTATION IN TX.   NO REGISTRATION.  DR. SHERN IS REQUESTING APPROVAL OF ACTUAL SUBSISTENCE FOR SPONSOR IN-KIND LODGING VALUED AT $189 WHICH IS 151% OF THE GOVERNMENT ALLOWANCE OF $125. THIS PERCENTAGE FALLS WITHIN THE 300% THRESHOLD ALLOWED BY THE FTR. THE SPONSOR HAS NOTED THAT ALL OTHER NON-FEDERAL PARTICIPANTS WILL BE PROVIDED WITH THE SAME ACCOMMODATIONS.</t>
  </si>
  <si>
    <t xml:space="preserve">SHI, LEI </t>
  </si>
  <si>
    <t>DR. LEI SHI HAS BEEN INVITED TO SPEAK AT THE JOINT CARNEGIE MELLON-UNIVERSITY OF PITTSBURGH PHD PROGRAM IN COMPUTATIONAL BIOLOGY SEMINAR SERIES, FROM DECEMBER 5TH - 6TH 2019. THIS TRAVEL IS SPONSORED, BUT THERE IS NO HONORARIUM. ¿TRAVELER IS REQUESTING APPROVAL OF ACTUAL SUBSISTENCE FOR SPONSOR IN-KIND LODGING VALUED AT $149 WHICH IS 118% OF THE GOVERNMENT ALLOWANCE OF $126.  THIS PERCENTAGE FALLS WITHIN THE 300% THRESHOLD ALLOWED BY THE FTR.  THE SPONSOR HAS NOTED THAT ALL OTHER NON-FEDERAL PARTICIPANTS WILL BE PROVIDED WITH THE SAME ACCOMMODATIONS.</t>
  </si>
  <si>
    <t>SHIROMA, ERIC J</t>
  </si>
  <si>
    <t>DR. SHIROMA IS INVITED TO ATTEND THE PH.D. DEFEND OF ASIER MANAS IN TOLEDO, SPAIN. BENEFIT TO THE GOV'T:  DR. SHIROMA WILL ATTEND THE DOCTORAL DEFENSE THESIS OF ASIER MANAS. HE WILL LEARN ABOUT NEW RESEARCHIMPORTANT TO THE FIELD, SHARE HIS RESEARCH, AND MEET OTHER INVESTIGATORS AND DOCTORAL STUDENTS WHO ARE INVESTIGATING SIMILAR RESEARCH AREAS. THIS ENHANCES THE RESEARCH PROGRAM IN THE IRP, WHICH BENEFITS THE
GOV'T. TRAVELER WILL DEPART ON 12/18, ARRIVE IN SPAIN ON 12/19, ATTEND THE MEETING ON 12/20. AND RETURN ON 12/21. SPONSOR WILL PAY FOR FLIGHTS, HOTEL, B,L,D ON 12/19-20. LATE APPROVAL WAS GRANTED. ODA WAS APPROVED.</t>
  </si>
  <si>
    <t>12/18/2019 -12/21/2019</t>
  </si>
  <si>
    <t xml:space="preserve">SHOKRI KOJORI, EHSAN </t>
  </si>
  <si>
    <t>TO ATTEND SFN MEETING AND PROVIDE TALK TITLED SLEEP DEPRIVATION REVERSES THE CONTRIBUTIONS OF RETICULAR FORMATION AND SYMPATHETIC TONE TO CORTICAL ACTIVITY AT CHICAGO, IL ON 10/19/-23/2019. NIH APPROVED TRAVEL ON SEPTEMBER 20, 2019.
TRAVEL ORDER AMENDED BECAUSE OF TWO MORE DAYS (10/17 AND 10/19) WERE ADDED FOR TRAINING.</t>
  </si>
  <si>
    <t xml:space="preserve">SHROFF, HARI </t>
  </si>
  <si>
    <t>DR. HARI SHROFF HAS BEEN INVITED TO SPEAK AT THE EPFL BIOENGINEERING COLLOQUIA AND WILL ALSO MEET WITH FACULTY MEMBERS, GRADUATE STUDENTS AND POST-DOCTORAL FELLOWS IN LAUSANNE, SWITZERLAND, OCTOBER 7-8, 2019.
- ODA APPROVED BY JASON FORD ON
- SPONSOR WILL COVER AIRFARE, TRAIN TRANSPORTATION TO/FROM GENEVA AIRPORT, MEALS AND LODGING (STAYING WITH HOST OF SEMINAR, PROFESSOR ALEKSANDRA RADENOVIC).
- DR. SHROFF HAS TAKEN THE HTOS TRAINING, AND CERTIFICATE IS FILED WITH FOGARTY.</t>
  </si>
  <si>
    <t>ECOLE POLYTECHNIQUE FEDERALE D</t>
  </si>
  <si>
    <t>10/05/2019 -10/09/2019</t>
  </si>
  <si>
    <t>DR. HARI SHROFF HAS BEEN INVITED TO GIVE A SEMINAR AT ICAHN SCHOOL OF MEDICINE AT MOUNT SINAI, NEW YORK, NY, OCTOBER 17, 2019.
- ODA APPROVED BY JASON FORD ON
- SPONSOR WILL COVER TRAIN, LODGING AND ALL MEALS ON 10/17/19.</t>
  </si>
  <si>
    <t>DR. HARI SHROFF HAS BEEN INVITED TO GIVE A SEMINAR TO THE DEPARTMENT OF BIOLOGY AT THE UNIVERSITY OF NORTH CAROLINA, CHAPEL HILL, NOVEMBER 5, 2019.
- UNAUTHORIZED TRAVEL AUTHORIZATION APPROVED BY JASON FORD ON 11/18/19.</t>
  </si>
  <si>
    <t>SIBLEY, DAVID R</t>
  </si>
  <si>
    <t>THE TRAVELER HAS BEEN INVITED TO GIVE A SEMINAR, ENTITLED, "SEARCHING FOR SELECTIVITY: THE IDENTIFICATION OF NOVEL MODULATORS THAT TARGET DOPAMINERGIC SIGNALING", ON OCTOBER 30, 2019 AT THE UT HEALTH SAN ANTONIO, DEPARTMENT OF PHARMACOLOGY, IN SAN ANTONIO, TEXAS. TRAVELER WILL DEPART FROM DC ON 10/29 AND ARRIVE THE SAME DAY IN SAN ANTONIO, TX. TRAVELER WILL RETURN ON 10/30 AND ARRIVE THE SAME DAY TO DC. SPONSOR, UT HEALTH SAN ANTONIO, WILL PAY IN-KIND FOR AIRFARE AND LODGING. THE TRAVELER WILL STAY AT THE EMBASSY SUITES BY HILTON FROM 10/29 TO 10/30 AT THE RATE OF 106.53USD/NIGHT WHICH IS BELOW THE ALLOWED PER DIEM OF 126USD/NIGHT A COST SAVINGS TO THE GOVERNMENT.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ROLE.</t>
  </si>
  <si>
    <t>PHARMACOLOGIST</t>
  </si>
  <si>
    <t xml:space="preserve">SIDRANSKY, ELLEN </t>
  </si>
  <si>
    <t>TRAVELER DEPARTS 10/22 AND ARRIVES UK 10/23. P1-SPONSORED FOREIGN-TRAVELER INVITED TO THE MED-LYSOSOMAL MEETING OCT. 24-25. TITLE ENZYME REPLACEMENT THERAPY. THE FOLLOWING WILL BE PROVIDED IN-KIND R/T AIRFARE $771.13, TWO NIGHTS OF LODGING $217.70 INCL. BREAKFAST, REGISTRATION FEES $661.12 INCL. LUNCHES 10/24-10/25, OTHER INVITED GUESTS ARE RECEIVING SIMILAR BENEFITS. COST COMPARISON WAS NOT COMPLETED AS OMEGA WAS NOT USED FOR THIS PORTION. BOTH AIRFARE AND LODGING WERE ARRANGED AND PROVIDED IN-KIND. NHGRI PAYS FOR REMAINDER OF TRAVEL. TWO NIGHTS OF LODGING AT SAME HOTEL $217.70 INCL. BREAKFAST. OMEGA WAS NOT USED FOR LODGING AS THIS WAS PRE-ARRANGED BY SPONSOR 10/25-10/26. IT IS MORE COST EFFECTIVE FOR TRAVELER TO STAY OVER THE WEEKEND THEN RETURN TO US AND FLY BACK ON 10/27.  P2 NON-SPONSORED-OXFORD, UK. TRAVELER INVITED TO SPEAK AT OXFORD PARKINSON'S DISEASE CENTRE, OXFORD, UK 10/28, TITLE THE MAGIC IN THE WEB OF IT HOW A RARE DISORDER IS HELPING TO UNTANGLE THE MYSTERIES OF PARKINSON'S DISEASE. ONE-NIGHT LODGING 10/27$159.77/NIGHT INCL. BREAKFAST. OMEGA WAS NOT USE FOR LODGING AS THIS WAS A PRE-ARRANGED LOCATION.  PART 3 NON SPONSORED BASEL, SWITZERLAND 10/28-10/30.  TRAVELER INVITED TO ROCHE PHARMA RESEARCH, BASEL SWITZERLAND. TITLE  TO PRESENT A TALK TITLED GAUCHER'S, GBA-PD AND GLUCOCEREBROSIDASE 10/29 P3 NHGRI PAYS ROUNDTRIP AIRFARE TO/FROM BASEL TO SWITZERLAND $946.50 AND TWO NIGHTS OF LODGING $216.57/NIGHT INCL. BREAKFAST. OMEGA WAS UNABLE TO BOOK DUE TO CONFERENCE BLOCK.  COST COMPARISON WAS NOT COMPLETED AS THERE WAS ONLY ONE AIRPORT TO FLY INTO IN BASEL. NO REG. FEE FOR PART 2 AND 3. OTHER EXPENSES BAG FEES-$120.00, TAXI TO/FROM RESIDENCE EST. $200 TAXIS IN LONDON AND BASEL $400, MISC. EXPENSE $200 ADDED FOR UNFORESEEN ISSUES. INTERNET FEES $15/DAY FOR WORK RELATED BUSINESS. HOTEL TAX EXEMPTION DOES NOT APPLY.</t>
  </si>
  <si>
    <t>BIOEVENTS LIMITED</t>
  </si>
  <si>
    <t>10/22/2019 -10/30/2019</t>
  </si>
  <si>
    <t>ON THIS DOMESTIC SPONSORED TRAVEL, THE FOLLOWING WILL BE PROVIDED IN-KIND-ROUNDTRIP AIRFARE-$190.97, FIVE NIGHTS OF LODGING-$129 PLUS LOCAL TAXES/FEES; AND REGISTRATION FEE-$640 (INCLUDES CONFERENCE BREAKFAST AND LUNCHES ON 2/10-2/13). OTHER INVITED GUESTS ARE RECEIVING SIMILAR BENEFITS.  COST COMPARISON NOT NEEDED AS OMEGA WAS NOT USED. BOTH AIRFARE AND LODGING WERE ARRANGED AND PROVIDED IN-KIND.  NHGRI PAYS ALL OTHER EXPENSES: ROUNDTRIP TAXI TO/FROM RESIDENCE EST.-$200; ROUNDTRIP TAXI TO/FROM AIRPORT IN FLORIDA EST.-$200; BAG FEES-$60.  TRAVELER IS REQUESTING REIMBURSEMENT FOR INTERNET FEES EST.-$15/DAY FOR WORK RELATED BUSINESS.  FLORIDA IS A HOTEL TAX EXEMPT STATE AND TRAVEL MUST PROVIDE FORM UPON CHECK-IN.</t>
  </si>
  <si>
    <t>GLOBAL MEETINGS INCENTIVES</t>
  </si>
  <si>
    <t>SILLS, ROBERT C</t>
  </si>
  <si>
    <t>TRAVELER WILL SERVE AS A MEMBER OF THE EXTERNAL ADVISORY COMMITTEE (EAC) FOR THE MICHIGAN STATE UNIVERSITY'S CENTER FOR RESEARCH ON INGREDIENT SAFETY ON NOVEMBER 13, 2019 IN EAST LANSING, MICHIGAN. ACTUAL DATES OF TRAVEL ARE NOVEMBER 13 - 15, 2019. NO REGISTRATION FEE IS ASSOCIATED WITH THIS TRAVEL.  THE SPONSOR, MICHIGAN STATE UNIVERSITY WILL PROVIDE ECONOMY AIRFARE, LODGING AND SOME MEALS IN-KIND.  EFFICIENT SPENDING (ATTACHMENT G) WAS OBTAINED ON 10/08/2019 AND ETHICS APPROVAL WAS OBTAINED ON OCTOBER 10, 2019, BOTH ARE INCLUDED IN UPLOADS. NO TAX EXCEPTION FOR MI.</t>
  </si>
  <si>
    <t>SIMMONETT, ANDREW C</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</si>
  <si>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DECEMBER 8-9, 2019, NEW ORLEANS, LOUISIANA. LODGING, AIRFARE, DINNER ON DECEMBER 8, BREAKFAST AND LUNCH ON DECEMBER 9 PAID IN-KIND. TRAVELER IS REQUESTING APPROVAL OF SPONSORED IN-KIND ACTUAL  MEALS.  MEALS ARE VALUED AT $30 FOR BREAKFAST, $40 FOR LUNCH, AND $70 FOR DINNER, WHICH IS 176%, 222%, AND 226% OVER THE GOVERNMENT ALLOWANCE OF $17 FOR BREAKFAST, $18 FOR LUNCH, AND $31 FOR DINNER. THESE PERCENTAGES FALL WITHIN THE 300% THRESHOLD ALLOWED BY THE FTR. THE SPONSOR HAS NOTED THAT ALL OTHER NON-FEDERAL PARTICIPANTS WILL BE PROVIDED WITH THE SAME ACCOMMODATIONS. TRAVELER IS IN THE NIH TRANSHARE PROGRAM AND DOES NOT NEED REIMBURSEMENT FOR METRO FROM HOME TO AIRPORT AND RETURN.</t>
  </si>
  <si>
    <t>THIS TRAVEL IS BEING SUBMITTED LATE BECAUSE THE TRAVELER WAS INVITED LAST MINUTE BY THE MEETING ORGANIZER. THIS TRAVEL IS NOT A CONFERENCE BECAUSE IT MEETS THE FOLLOWING MISSION EXEMPTION: SCIENTIFIC MEETINGS WITH UNIVERSITY OF TEXAS ADVANCED COMPUTING CENTER, AUSTIN, TEXAS, THE SITE PROVIDER THAT OVERSEES THE FUNCTION FOR THE NATIONAL SCIENCE FOUNDATION-FUNDED XSEDE PROGRAM THAT ASSIGNS COMPUTER TIME AT NATIONAL SUPERCOMPUTING CENTERS ON A COMPETITIVE BASIS. DR. SIMMONETT WILL REVIEW PROPOSALS TO HELP SELECT DESERVING COMPUTATIONAL BIOLOGY RESEARCH PROJECTS FOR COMPUTER TIME AWARDS, FEBRUARY 19-20, 2020, AUSTIN, TEXAS. LODGING, AIRFARE, DINNER ON FEBRUARY 19, BREAKFAST AND LUNCH ON FEBRUARY 20 PAID IN-KIND. TRAVELER IS REQUESTING APPROVAL OF SPONSORED IN-KIND ACTUAL  MEALS. MEALS ARE VALUED AT $35 FOR BREAKFAST, $35 FOR LUNCH, AND $75 FOR DINNER, WHICH IS 250%, 219%, AND 288% OVER THE GOVERNMENT ALLOWANCE OF $14 FOR BREAKFAST, $16 FOR LUNCH, AND $26 FOR DINNER. THESE PERCENTAGES FALL WITHIN THE 300% THRESHOLD ALLOWED BY THE FTR. THE SPONSOR HAS NOTED THAT ALL OTHER NON-FEDERAL PARTICIPANTS WILL BE PROVIDED WITH THE SAME ACCOMMODATIONS. TRAVELER IS IN THE NIH TRANSHARE PROGRAM AND DOES NOT NEED REIMBURSEMENT FOR METRO FROM HOME TO AIRPORT AND RETURN. INFORMATION ABOUT THE TEXAS ADVANCED COMPUTING CENTER (TACC) CAN BE FOUND AT HTTPS://FRONTERAWEB.TACC.UTEXAS.EDU/ALLOCATIONS/POLICY/. MEETING WEBSITE:  HTTPS://FRONTERAWEB.TACC.UTEXAS.EDU/.</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</si>
  <si>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MARCH 8-10, 2020, LA JOLLA, CALIFORNIA. LODGING, AIRFARE, DINNER ON MARCH 8, BREAKFAST AND LUNCH ON MARCH 9 PAID IN-KIND. TRAVELER IS REQUESTING APPROVAL OF SPONSORED IN-KIND ACTUAL  MEALS AND LODGING.  MEALS ARE VALUED AT $30 FOR BREAKFAST, $40 FOR LUNCH, AND $70 FOR DINNER, WHICH IS 226%, 167%, AND 222% OVER THE GOVERNMENT ALLOWANCE OF $17 FOR BREAKFAST, $18 FOR LUNCH, AND $31 FOR DINNER. LODGING IS VALUED AT $209 PER NIGHT WHICH IS 121% OVER THE GOVERNMENT ALLOWANCE OF $173 PER NIGHT. THESE PERCENTAGES FALL WITHIN THE 300% THRESHOLD ALLOWED BY THE FTR. THE SPONSOR HAS NOTED THAT ALL OTHER NON-FEDERAL PARTICIPANTS WILL BE PROVIDED WITH THE SAME ACCOMMODATIONS. TRAVELER IS IN THE NIH TRANSHARE PROGRAM AND DOES NOT NEED REIMBURSEMENT FOR METRO FROM HOME TO AIRPORT AND RETURN. TRAVELER DEPARTING ON LATE NIGHT FLIGHT ON MARCH 9, ARRIVING IN DC ON MARCH 10. NO LODGING ON MARCH 9.</t>
  </si>
  <si>
    <t xml:space="preserve">SIMONDS, WILLIAM </t>
  </si>
  <si>
    <t>SPEAKING AT THE ALBERT EINSTEIN COLLEGE OF MEDICINE DIABETES CENTER CONFERENCE ON 11/15/2019 IN BRONX, NY USA.  SPONSOR IS PROVIDING ROUND TRIP TRAIN FARE, ONE NIGHT LODGING ON 11/14/19 AT LESS THAN THE GOVERNMENT RATE, DINNER ON 11/14/2019 AND LUNCH ON 11/15/2019 IN-KIND.</t>
  </si>
  <si>
    <t xml:space="preserve">SIMPSON, R MARK </t>
  </si>
  <si>
    <t>SPONSORED TRAVEL - DR. ROBERT MARK SIMPSON IS TRAVELING TO PHOENIX, AZ TO GIVE A PRESENTATION AT THE AMERICAN COLLEGE OF TOXICOLOGY CONFERENCE BEING HELD NOVEMBER 17 - 20, 2019 AT THE JW MARRIOTT DESERT RIDGE HOTEL.  THE SPONSOR IS OFFERING TO WAIVE THE REGISTRATION FEE FOR THE DAY OF THE PRESENTATION (495.00) AND COVER 1 NIGHT OF LODGING (NOV 18).  ACCORDING TO THE MEETING PROGRAM, CONTINENTAL BREAKFASTS ARE INCLUDED ON THE 18TH AND 19TH, LUNCH IS INCLUDED ON THE 19TH. TITLE OF PRESENTATION IS DRUG DISCOVERY AND DEVELOPMENT IN THE 21ST CENTURY.  3 NIGHTS LODGING IN PHOENIX.  DR. SIMPSON WILL DRIVE HIS PERSONAL VEHICLE FROM HIS RESIDENCE IN POTOMAC, MD TO THE DC NATIONAL AIRPORT AND PARK AT THE AIRPORT.</t>
  </si>
  <si>
    <t>AMERICAN COLLEGE OF TOXICOLOGY</t>
  </si>
  <si>
    <t>STAFF SCIENTIST-INVEST PATH</t>
  </si>
  <si>
    <t>11/16/2019 -11/19/2019</t>
  </si>
  <si>
    <t>SINGLETON, ANDREW B</t>
  </si>
  <si>
    <t>DR. SINGLETON HAS BEEN INVITED TO ATTEND AND PARTICIPATE IN THE PPMI STEERING MEETING AS A COMMITTEE MEMBER WITH MICHAEL J. FOX FOUNDATION IN NEW YORK, NY, OCT. 2, 2019. SPONSOR IS PROVIDING IN-KIND RT TRAIN FARE AT 117 USD, LODGING FOR ONE NIGHT AT 279 USD. BREAKFAST AND LUNCH WILL ALSO BE PROVIDED IN-KIND VALUED AT GOVT PER DIEM RATE FOR TDY LOCATION 37 USD. NIH SHALL REIMBURSE TRAVELER FOR POV MILEAGE AT 61.48 USD, PARKING AT BWI 18 USD, TAXI FROM PENN STATION TO LODGING AT 12 50 USD, TAXI FROM LODGING TO MJFF OFFICE AT 16 45 USD, TAXI FROM MJFF OFFICE TO PENN AT 13 57 USD AND REMAINING M IE AT 86.25 USD. THERE IS NO FORMAL AGENDA FOR THIS MEETING. APPVD ODA, TRF SIGNED.</t>
  </si>
  <si>
    <t>PARTICIPATE IN THE MICHAEL J. FOX FOUNDATION'S GP2 KICKOFF MEETING IN NEW YORK CITY, JAN 24, 2020.
SPONSOR TO PAY IN-KIND: TRAIN, HOTEL. AND BREAKFAST AND LUNCH THE DAY OF THE MEETING. NO FORMAL AGENDA.</t>
  </si>
  <si>
    <t>INVITED TO GIVE A PRESENTATION FOR THE PHYSIOLOGY SEMINAR SERIES AT NORTHWESTERN UNIVERSITY, FEINBERG SCHOOL OF MEDICINE IN CHICAGO, FEB 28, 2020. SPONSOR IS PAYING IN-KIND: RT AIRFARE, ONE NIGHT HOTEL, DINNER ON 2/27, LUNCH ON 2/28, AND GROUND TRANSPORTATION TO AND FROM CHICAGO AIRPORT. THERE IS NO FORMAL AGENDA. TRAVELER WILL WALK FROM HOTEL TO MTG--LESS THAN HALF A MILE. ODA_1734 SUBMITTED FOR APPROVAL ON 1/17/20.</t>
  </si>
  <si>
    <t xml:space="preserve">SINHA, RASHMI </t>
  </si>
  <si>
    <t>&lt;10673&gt;8037441-SR6-CROSSOVER TRAVEL FISCAL YR 20 DR.SINHA WILL BE COLLABORATING WITH IARC RESEARCHERS TO SUPPORT MICROBIOME RESEARCH IN POPULATION-BASED STUDIES CONVENING COHORTS USING THE RESIDUAL FIT SAMPLES AND UNDERTAKE THE STANDARDIZATION OF MICROBIOME ANALYSIS IN LABORATORIES IN DIFFERENT COUNTRIES. TRAVELER WILL BE FLYING INTO GENEVA AS THIS IS THE CONTRACT CARRIER.  TRAVELER WILL THEN BE TAKING A TRAIN FROM GENEVA TO LYON. IN KIND: LODGING AND WEEKDAY MEALS.  THIS IS ALSO CONSIDERED LONG-TERM TRAVEL 10/1/19-10/30/19.   HTSOS ATTACHED, CELL#301-728-1996.  CBIT#RITM013952. CROSSOVER TRAVEL WITH TANUM0LZ4V AND TANUMMCJN.</t>
  </si>
  <si>
    <t>RESEARCH EPIDEMIOLOGIST</t>
  </si>
  <si>
    <t>10/01/2019 -10/30/2019</t>
  </si>
  <si>
    <t>&lt;10673&gt;8037441-SR6-CROSSOVER TRAVEL FISCAL YR 20 DR.SINHA WILL BE COLLABORATING WITH IARC RESEARCHERS TO SUPPORT MICROBIOME RESEARCH IN POPULATION-BASED STUDIES CONVENING COHORTS USING THE RESIDUAL FIT SAMPLES AND UNDERTAKE THE STANDARDIZATION OF MICROBIOME ANALYSIS IN LABORATORIES IN DIFFERENT COUNTRIES. TRAVELER WILL BE FLYING INTO GENEVA AS THIS IS THE CONTRACT CARRIER.  TRAVELER WILL THEN BE TAKING A TRAIN FROM GENEVA TO LYON. IN KIND: LODGING AND WEEKDAY MEALS.  THIS IS A CONTINUING LONG-TERM TRAVEL 10/31/19-11/22/19.   HTSOS ATTACHED, CELL#301-728-1996.  CBIT#RITM013952. CROSSOVER TRAVEL WITH TANUMLZ4V AND TANUM0M582.</t>
  </si>
  <si>
    <t>10/31/2019 -11/22/2019</t>
  </si>
  <si>
    <t>&lt;10673&gt;8037441-SR6-DR.SINHA WILL BE COLLABORATING WITH IARC RESEARCHERS TO SUPPORT MICROBIOME RESEARCH IN POPULATION-BASED STUDIES CONVENING COHORTS USING THE RESIDUAL FIT SAMPLES AND UNDERTAKE THE STANDARDIZATION OF MICROBIOME ANALYSIS IN LABORATORIES IN DIFFERENT COUNTRIES.   IN KIND: AIRFARE R/T, LODGING AND WEEKDAY MEALS.  THIS IS A CONTINUING LONG-TERM TRAVEL 12/07/19-12/31/19.   HTSOS ATTACHED, CELL#301-728-1996.  CBIT#RITM013952.  {LONG TERM TRAVEL FROM STARTING FROM AUG 31-NOV 22. TA#S TANUM0LZ4V, TANUM0M582 AND TANUM0MCJN.}</t>
  </si>
  <si>
    <t>12/07/2019 -12/31/2019</t>
  </si>
  <si>
    <t>&lt;10673&gt;8037441-SR6- THIS IS A CONTINUING LONG-TERM TRAVEL 1/1/20-1/31/20 TRIP EXTENDING FROM 8/2019-12/2019. DR. SINHA WILL BE COLLABORATING WITH IARC RESEARCHERS TO SUPPORT MICROBIOME RESEARCH IN POPULATION-BASED STUDIES CONVENING COHORTS USING THE RESIDUAL FIT SAMPLES AND UNDERTAKE THE STANDARDIZATIONS OF MICROBIOME ANALYSIS IN LABORATORIES IN DIFFERENT COUNTRIES.  INKIND-AIRFARE R/T (THIS RESERVATION COVERS DECEMBER, JANUARY AND FEBRUARY).  PURCHASE PRICE IS ON DECEMBER'S ORDERS. IN-KIND-LODGING AND WEEKDAY MEALS.  .  HTSOS ATTACHED, CELL#301-728-1996. STO WAIVER ATTACHED. CBIT#RITM013952.</t>
  </si>
  <si>
    <t>01/01/2020 -01/31/2020</t>
  </si>
  <si>
    <t>&lt;10673&gt;8037441-SRG-DR. SINHA WILL BE IN LYON, FRANCE FROM 2/1/20 ¿ 2/29/20 COLLABORATING WITH IARC RESEARCHERS TO SUPPORT MICROBIOME RESEARCH IN POPULATION-BASED STUDIES CONVENING COHORTS USING THE RESIDUAL FIT SAMPLES AND UNDERTAKE THE STANDARDIZATION OF MICROBIOME ANALYSIS IN LABORATORIES IN DIFFERENT COUNTRIES. THIS IS A CONTINUING LONG-TERM TRAVEL FROM AUGUST 31-FEBRUARY 29, 2020.  TA#'S TANUM0LZ4V, TANUM0M582 AND TANUM0MCJN, TANUM0NJI9, TANUM0NPXR. IN-KIND: AIRFARE R/T, LODGING AND WEEKDAY MEALS. TRAVELER IS RETURNING TO DC ON 2/29. ROUND TRIP AIRFARE COST WAS INCLUDED ON TANUM0NJI9. HTSOS ATTACHED. CELL#301-728-1996. CBITT#RITM013952.</t>
  </si>
  <si>
    <t>02/01/2020 -02/29/2020</t>
  </si>
  <si>
    <t>&lt;03152 (SR6) 8037583)&gt; TRAVELER WILL ATTEND THE THIRD MEETING OF THE RICHARD DOLL EPIDEMIOLOGY STUDIES CONSORTIUM TO BE HELD IN OXFORD, UNITED KINGDOM FROM THE MARCH 22 - 25, 2020. SHE WILL BE DISCUSSING DIETARY DATA IN LARGE CHRONIC DISEASE MORTALITY. THE SPONSOR WILL COVER ROUNDTRIP AIRFARE,  HOTEL FROM MARCH 21ST-MARCH 24TH (WHICH INCLUDE BREAKFAST AND TAXES) AND MEALS WHICH CONSIST OF DINNER ON 3/22, BREAKFAST/LUNCH/DINER ON 3/23, AND BREAKFAST/LUNCH ON 3/24.  AFTER MEETING ENDS ON 3/24 THE TRAVELER WILL TAKE A BUS TO THE HILTON GARDEN HEATHROW AIRPORT (BOTH COVERED BY NCI) AND STAY OVERNIGHT TO TAKE AN EARLY MORNING FLIGHT ON 3/25. CBITT#RITM0217181. COMP TIME APPROVED FOR THIS TRAVEL.</t>
  </si>
  <si>
    <t>03/20/2020 -03/25/2020</t>
  </si>
  <si>
    <t>SODT, ALEXANDER J</t>
  </si>
  <si>
    <t>OCTOBER 15-17, 2019; TRAVELER IS GIVING A TALK ENTITLED ?¿¿ALL-ATOM MODELING NANOMETER-SCALE LATERAL COMPOSITIONAL HETEROGENEITY OF THE LIQUID ORDERED PHASE AGREES WITH SMALL ANGLE NEUTRON SCATTERING EXPERIMENTS?¿¿ AT THE WORKSHOP ON PHASE SEPARATION IN BIOLOGICAL MEMBRANES; THE SHULL-WOLLAN CENTER, THE OAK RIDGE NATIONAL LABORATORY IN OAK RIDGE, TENNESSEE AND TO DISCUSS ON WIDE RANGE OF THEORISTS AND EXPERIMENTALISTS WORKING ON DIFFERENT ASPECTS OF PHASE SEPARATION IN LIPID MEMBRANES INCLUDING THE PRESENTATION OF DATA OBTAINED FROM UMCP LAB. OWT NOT USED FOR LODGING AS THE SHULL-WOLLAN CENTER COVERS AIRFARE AND LODGING IN KIND.</t>
  </si>
  <si>
    <t>OAK RIDGE, TN, US</t>
  </si>
  <si>
    <t>OAK RIDGE NATIONAL LABORATORY</t>
  </si>
  <si>
    <t xml:space="preserve">SOLDATOS, ARIANE </t>
  </si>
  <si>
    <t>TRAVELER WILL ATTEND AND PARTICIPATE IN THE AMERICAN ACADEMY OF NEUROLOGY (AAN) WOMEN LEADING IN NEUROLOGY PROGRAM MEETING IN LAS VEGAS, NV FROM OCTOBER 16 2019 TO OCTOBER 18, 2019. TRAVELER WILL DEPART DC ON 10/16 AND ARRIVE THE SAME DAY TO LAS VEGAS. TRAVELER WILL DEPART LAS VEGAS ON 10/18 AND ARRIVE THE SAME DAY TO DC. THE SPONSOR, AAN, WILL PAY IN-KIND FOR AIRFARE, LODGING AND PROVIDE DINNER ON 10/16 AND 10/17. TRAVELER WILL STAY AT THE COSMOPOLITAN OF LAS VEGAS AT 249 USD WHICH IS OVER THE ALLOWED PER DIEM OF 102USD. TRAVELER IS REQUESTING APPROVAL OF ACTUAL SUBSISTENCE FOR SPONSOR IN-KIND LODGING VALUED AT 249USD WHICH IS 244 PERCENT OF THE GOVERNMENT ALLOWANCE OF 102USD.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THE TRAVEL HAS BEEN STE APPROVED IN SPARC AND APPROVED BY DR. NATH.</t>
  </si>
  <si>
    <t>AMERICAN ACADEMY OF NEUROLOGY</t>
  </si>
  <si>
    <t>TRAVELER WILL ATTEND AND PARTICIPATE IN THE 2019-2020 AMERICAN ACADEMY OF NEUROLOGY (AAN) WOMEN LEADING IN NEUROLOGY PROGRAM (WLN) MEETING IN PHOENIX, ARIZONA FROM FEBRUARY 6, 2020 TO FEBRUARY 9, 2020. TRAVELER WILL DEPART DCA ON 2/6 AND ARRIVE THE SAME DAY TO PHX. TRAVELER WILL DEPART PHX ON 2/9 AND ARRIVE THE NEXT DAY, 2/10 TO DC (LAYOVER IN DALLAS). THE SPONSOR, AAN, WILL PAY IN-KIND FOR AIRFARE AND LODGING. TRAVELER WILL STAY AT THE JW MARRIOTT PHOENIX DESERT RIDGE RESORT AT 315 USD WHICH IS OVER THE ALLOWED PER DIEM OF 146USD. TRAVELER IS REQUESTING APPROVAL OF ACTUAL SUBSISTENCE FOR SPONSOR IN-KIND LODGING VALUED AT 315USD WHICH IS 215 PERCENT OF THE GOVERNMENT ALLOWANCE OF 146USD.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THE TRAVEL HAS BEEN STE APPROVED IN SPARC AND APPROVED BY DR. NATH.</t>
  </si>
  <si>
    <t>02/06/2020 -02/10/2020</t>
  </si>
  <si>
    <t>SOLDIN, STEVEN J</t>
  </si>
  <si>
    <t>DR. SOLDIN IS INVITED TO SHARE HIS CLINICAL EXPERIENCE WITH THE MEDICAL AND SCIENTIFIC COMMUNITY TO ASSURE QUALITY STANDARDS IN CLINICAL LABORATORIES.  HE WILL PARTICIPATE IN THE MEDPATH CONFERENCE.</t>
  </si>
  <si>
    <t>SOOKDEO, KATHLEEN M</t>
  </si>
  <si>
    <t>KATHLEEN WILL COMPLETE A TRAINING COURSE FOR A NEWLY ACQUIRED CHEMISTRY ANALYZER.</t>
  </si>
  <si>
    <t>01/19/2020 -01/24/2020</t>
  </si>
  <si>
    <t xml:space="preserve">SOPKO, GEORGE </t>
  </si>
  <si>
    <t>DR. GEORGE SOPKO WILL TRAVEL TO DALLAS, TX OCTOBER 17-18 TO ATTEND MEETING WITH PROGRAM OFFICIALS ATTENDING THE AHA ECC FALL COMMITTEE MEETING. HE WILL NOT BE FORMALLY ATTENDING THE AHA EEC MEETING AND HIS TRAVEL FALLS WITHIN HIS DAILY OPERATIONAL DUTIES. ODA NOT REQUIRED ACCORDING TO ETHICS OFFICE.</t>
  </si>
  <si>
    <t>SOUTHALL, NOEL T</t>
  </si>
  <si>
    <t>NOEL HAS BEEN INVITED TO PRESENT ON DRUG RE-PURPOSING EFFORTS ACROSS NCATS TO 29TH ERTC WORKSHOP (EURORDIS ROUND TABLE OF COMPANIES) IN BRUSSELS, BELGIUM ON FEBRUARY 18TH AND 19TH. THIS TRAVEL WILL BE SPONSOR BY EURORDIS. SPONSOR HAS INDICATED THEY WILL BE COVERING ROUND TRIP AIRFARE, 2 NIGHTS OF LODGING AND REGISTRATION HAS BEEN WAIVED.   NOEL WILL ALSO VISIT NETHERLANDS MEDICINES EVALUATION BOARD WHO COLLABORATES WITH FDA AND NCATS ON THE GLOBAL SUBSTANCE REGISTRATION SYSTEM SOFTWARE ON FEBRUARY 20TH. HE WILL TRAVEL BACK TO BRUSSELS ON THE SAME DAY. NOEL WILL DEPART THE EVENING OF FEBRUARY 17TH AND WILL RETURN BACK ON FEBRUARY 21.</t>
  </si>
  <si>
    <t>INTERNATIONAL RARE DISEASES RE</t>
  </si>
  <si>
    <t>02/17/2020 -02/21/2020</t>
  </si>
  <si>
    <t>SOWALSKY, ADAM G</t>
  </si>
  <si>
    <t>DR. SOWALSKY WILL ATTEND THE YOUNG INVESTIGATORS MEETING AND SPEAK AT THE 2019 PROSTATE CANCER FOUNDATION MEETING BEING HELD IN CARLSBAD, CA ON OCTOBER 23-25, 2019. IN-KIND: AIRFARE, LODGING (NO BREAKFAST), REGISTRATION (INCLUDES BLD 10/23; BLD 10/24; BLD 10/25).   DR. SOWALSKY IS REQUESTING APPROVAL OF ACTUAL SUBSISTENCE FOR SPONSOR IN-KIND LODGING VALUED AT $289 WHICH IS 167% OF THE GOVERNMENT ALLOWANCE OF $173.  THIS PERCENTAGE FALLS WITHIN THE 300% THRESHOLD ALLOWED BY THE FTR.  THE SPONSOR HAS NOTED THAT ALL OTHER NON-FEDERAL PARTICIPANTS WILL BE PROVIDED WITH THE SAME ACCOMMODATIONS.</t>
  </si>
  <si>
    <t xml:space="preserve">SRIVASTAVA, SUDHIR </t>
  </si>
  <si>
    <t>DR. SRIVASTAVA IS INVITED TO SPEAK AT THE 7TH US-JAPAN WORKSHOP ON BIOMARKERS FOR EARLY DETECTION RESEARCH NETWORK (ERDN) AND THE JAPAN AGENCY FOR MEDICAL RESEARCH AND DEVELOPMENT (AMED) BEING HELD IN TOKYO, JAPAN ON JANUARY 26-28, 2020.  IN-KIND:  AIRFARE, LODGING (INCLUDES BREAKFAST) , AND REGISTRATION (INCLUDES MEALS).  AN APPROVED APPENDIX 8 HAS BEEN INCLUDED FOR THE USE OF BUSINESS CLASS TICKETS.</t>
  </si>
  <si>
    <t>JAPAN AGENCY FOR MEDICAL RESEA</t>
  </si>
  <si>
    <t>HLTH SCIENCE ADMINISTRATOR</t>
  </si>
  <si>
    <t>UNIVERSAL CANCER SCREENING SUMMIT   -   MEETING DATES:  02/03/2020 - 02/04/2020   -   TRAVEL DATES:  02/02/2020 - 02/04/2020   -   THIS IS CONSIDERED A STEPS TRAVEL SO NO CTPS OR ATTACHMENT C APPROVAL.</t>
  </si>
  <si>
    <t>MINNEAPOLIS/ST PAU, MN, US</t>
  </si>
  <si>
    <t>02/02/2020 -02/04/2020</t>
  </si>
  <si>
    <t>DR. SRIVASTAVA IS INVITED TO SPEAK AT THE OXFORD GLOBAL BIOMARKERS SERIES BEING HELD IN MNCHESTER, UNITED KINGDOM ON FEBRUARY 18-20, 2020.  IN-KIND:  LODGING (INCLUDES BREAKFAST) AND REGISTRATION (INCLUDES MEALS).   -   GENOMIC MARKERS CONGRESS - MEETING DATES: FEBRUARY 18 - 20, 2020 - TRAVEL DATES: FEBRUARY 16 - 21, 2020 - OMEGA LOCATOR #: N5QTTL - THIS IS CONSIDERED A STEPS (SINGLE TRAVELLER) TRAVEL SO NO CTPS OR ATTACHMENT C IS INCLUDED IN THIS PACKAGE. - SPONSOR WILL PAY IN-KIND, 4 NIGHTS LODGING AND IS WAIVING THE REGISTRATION FEE FOR SPEAKERS. - TRIP REPORT WILL BE COMPLETED AND DELIVERED AT THE CU STAFF MEETING UPON RETURN.   -   PREVIOUS AUTHORIZATION (TRIP00LONK / TANUM0NYEB) WAS ALREADY APPROVED BY FOGERTY, ETHICS, AND TCP BUT HAD TO BE RECREATED DUE TO A ROUTING ERROR IN THE SYSTEM CAUSED BY BOOKING THE FLIGHT ONLINE THEN CHANGING IT WITH OMEGA OVER THE PHONE.</t>
  </si>
  <si>
    <t>OXFORD GLOBAL</t>
  </si>
  <si>
    <t>STANLEY, ROBIN E</t>
  </si>
  <si>
    <t>TRAVELER INVITED TO ATTEND AND TO PRESENT A LECTURE AT THE CANADIAN INSTITUTE FOR THE ADVANCED RESEARCH, IN TORONTO, CANADA ON NOV 4-6, 2019. TRAVELER WILL DEPART ON NOV 4, 2019 AND RETURN ON NOV 6, 2019.  THE SPONSOR WILL PROVIDE IN KIND ECONOMY AIRFARE, LODGING NOV 4-5, 2019, AND MEALS (BLD) ON NOV 5-6, 2019. EFFICIENT SPENDING, ATTACH G APPROVAL OBTAINED ON SEP 5, 2019 AND IS INCLUDED IN THE SCANNED DOCUMENT SECTION OF THIS AUTHORIZATION. HTSOS TRAINING COMPLETED JUL 16, 2018.  GFE FOR FOREIGN TRAVEL IT REQUEST ENTERED ON SEP 24, 2019. ETHICS APPROVED ON 10/4/2019. NO VISA IS REQUIRED TO ENTER CANADA.</t>
  </si>
  <si>
    <t>CANADIAN INSTITUTE FOR ADVANCE</t>
  </si>
  <si>
    <t>TRAVELER APPROVED TO GIVE A LECTURE FOR UNIVERSITY OF NORTH CAROLINA AT CHARLOTTE, UNCC, DEPT. OF CHEMISTRY IN CHARLOTTE, NC ON NOV 14, 2019. TRAVELER WILL DEPART ON 11/13 BY POV AND RETURN ON 11/14/19 BY POV WHICH IS MORE ADVANTAGEOUS TO THE GOVERNMENT AS DRIVING WILL COST AROUND $237.20 AND FLYING WOULD COST AROUND $524.55. SPONSOR WILL PROVIDE IN-KIND LODGING WHICH IS UNDER PER DIEM ON 11/13/19 AND ALL MEALS BEGINNING WITH DINNER ON 11/13/19 AND ENDING WITH DINNER ON 11/14/19. BREAKFAST INCLUDE IN LODGING. EFFICIENT SPENDING APPROVAL OBTAINED ON OCT 30, 2019 AND ETHICS APPROVAL OBTAINED ON NOVEMBER 4, 2019. BOTH HAVE BEEN INCLUDED IN THE SCANNED DOCUMENT SECTION ON THIS AUTHORIZATION.</t>
  </si>
  <si>
    <t>TRAVELER INVITED TO PRESENT A SEMINAR AT THE UNIVERSITY OF CALIFORNIA AT BERKELEY, CA ON JANUARY 24, 2020 IN BERKELEY, CA.  TRAVELER WILL DEPART ON JANUARY 23.  SPONSOR, UNIVERSITY OF CALIFORNIA, BERKELEY, WILL PAY IN KIND FOR LOCAL GROUND TRANSPORTATION, LODGING BELOW PER DIEM AND SOME SOME MEALS.  TRAVELER WILL THEN DEPART ON JANUARY 25 FOR TAHOE CITY, CA TO ATTEND AND PRESENT AT THE KEYSTONE SYMPOSIA, AAA PROTEINS FROM ATOMIC STRUCTURES BEING HELD ON JANUARY 26-29, 2020 (NOT SPONSORED). THE REGISTRATION FEE IN THE AMOUNT OF $795 HAS BEEN WAIVED FOR ALL INVITED SPEAKERS OF THIS SYMPOSIA AND DOES NOT INCLUDE MEALS OR LODGING SO THIS WILL NOT BE A SPONSORED EVENT.  LODGING FOR THE KEYSTONE SYMPOSIA OBTAINED THROUGH A BLOCK OF ROOMS RESERVED FOR SYMPOSIA ATTENDEES AND DOES INCLUDE BREAKFAST AND DINNER ON 1/27-29 AND BREAKFAST ON 1/30. LODGING IS OVER PER DIEM ONLY BECAUSE B AND D ARE INCLUDED IN LODGING COST AND MEALS HAVE BEEN REDUCED,  THEREFORE NO AEA IS REQUIRED. TRAVELER WILL DEPART TAHOE CITY, CA ON 01/30/20.  TRAVELER WILL USE ROUND TRIP SHUTTLE SERVICE FOR TRANSPORTATION FROM RENO, NV AIRPORT TO TAHOE CITY, CA. ATTACH G APPROVAL OBTAINED FOR UC BERKELEY ON SEP 4, 2019. EFFICIENT SPENDING APPROVAL FOR THE KEYSTONE SYMPOSIA OBTAINED ON OCT 15, 2019. BOTH APPROVALS INCLUDED IN THE SCANNED DOCUMENT SECTION OF THIS AUTHORIZATION. CALIFORNIA IS NOT TAX EXEMPT.</t>
  </si>
  <si>
    <t>01/23/2020 -01/30/2020</t>
  </si>
  <si>
    <t>STAR, ROBERT A</t>
  </si>
  <si>
    <t>DR. STAR WILL PARTICIPATE AS A SPEAKER AND ATTEND THE INTERNATIONAL SOCIETY OF NEPHROLOGY (ISN) RESEARCH COLLABORATIVE MEETING AND 1ST INTERNATIONAL CONSENSUS MEETING ON DEFINING KIDNEY FAILURE IN CLINICAL TRIALS ON JANUARY 31 TO FEBRUARY 1, 2020 AT THE SIMON FRASER UNIVERSITY IN VANCOUVER, CANADA. THERE IS NO REGISTRATION FEE FOR THIS MEETING. THE SPONSOR WILL PAY IN KIND FOR AIRFARE TO VANCOUVER $794.26, 3 NIGHTS OF LODGING AT THE DELTA HOTELS VANCOUVER DOWNTOWN SUITES AND THE COST OF THE LODGING IS COMPARABLE IN VALUE TO THAT OFFERED OR PROVIDED TO OTHER INVITED PARTICIPANTS, SOME MEALS ARE PROVIDED AS FOLLOWS: JANUARY 31 BREAKFAST, LUNCH, DINNER; FEBRUARY 1 BREAKFAST, LUNCH, DINNER.   DR. STAR WILL NOT ARRIVE UNTIL LATE EVENING ON JANUARY 30, 2020 AND WILL NOT PARTICIPATE IN THE WELCOME RECEPTION.  SUPERVISOR'S STATEMENT: "I CERTIFY THAT THERE ARE NO MATTERS PENDING AT THE AGENCY OF A NATURE AND SENSITIVITY WHICH MAY AFFECT THE INTEREST OF THE NON-FEDERAL SOURCE."</t>
  </si>
  <si>
    <t>INTERNATIONAL SOCIETY OF NEPHR</t>
  </si>
  <si>
    <t>STAUDT, LOUIS M</t>
  </si>
  <si>
    <t>PRESENTING "TARGETING NF-KB AND JAK KINASES IN LYMPHOMA" AT THE COLD SPRING HARBOR ASIA MEETING NF-KB, JAK-STAT &amp;MAPK IN HEALTH, DISEASE &amp; THERAPY ON OCTOBER 7-11, 2019 IN SUZHOU, CHINA
PRESENTING ?¿¿USING GENOMICS TO FOSTER PRECIOUS THERAPY OF LYMPHOMA?¿¿ AT ACERTA PHAMA ON OCTOBER 3 IN SOUTH SAN FRANCISCO, CA. TRAVELER WILL STAY WITH FRIENDS IN SAN FRANCISCO. NO HOTEL NEEDED. WILL GET PER DIEM.
IN KIND (CHINA): HOTEL, REGISTRATION FEE (MEALS INCLUDED).  HOTEL RATE BELOW GOVERNMENT PER DIEM. NO AEA STATEMENT NEEDED. TRAVELER WILL GO TO SHANGHAI ON OCT 11-12 WHICH ARE NON DUTY DAYS. NO LODGING AND M&amp;IE. TRAVELER WILL TAKE BUSINESS FLIGHTS FROM ROUNDTRIP SAN FRANCISCO TO SHANGHAI. MEDICAL WAIVER ON FILE.  THE CONTRACT CARRIER FOR THIS FISCAL YEAR IS UNITED WITH A BUSINESS CLASS TICKET AT $6711.13</t>
  </si>
  <si>
    <t>10/02/2019 -10/13/2019</t>
  </si>
  <si>
    <t>TRAVELER WILL BE ATTENDING BY INVITATION THE HAROLD VARMUS SYMPOSIUM AND CELEBRATION AT THE COLD SPRING HARBOR LABORATORY ON DECEMBER 13-14, 2019.
IN KIND: REGISTRATION FEE (INCLUDE LODGING AND MEALS).  REGISTRATION FEE BELOW THE $500 THRESHOLD. ADVANCE APPROVAL FROM ETHICS THAT TRAVELER IS GRANTED THE WAIVED FEE OF $395.  NO AEA MEMO NEEDED. LODGING INCLUDED IN REGISTRATION FEE.</t>
  </si>
  <si>
    <t>12/13/2019 -12/14/2019</t>
  </si>
  <si>
    <t>STAVREVA, DIANA A</t>
  </si>
  <si>
    <t>DR. STAVREVA IS AN INVITED SPEAKER AT THE INSTITUTE OF BIOPHYSICS OF THE CZECH ACADEMY OF SCIENCES IN BRNO, CZECH REPUBLIC DURING NOV. 16-19. DR. STAVREVA WILL ALSO BE MEETING WITH RESEARCHERS OF THE INSTITUTE OF BIOPHYSICS TO DISCUSS COLLABORATIONS. THERE IS NO REGISTRATION FEE FOR ATTENDEES.
IN-KIND: FLIGHT, LODGING, MEALS, GROUND TRANSPORTATION.</t>
  </si>
  <si>
    <t>BRNO, , CZE</t>
  </si>
  <si>
    <t>CZECH ACADEMY OF SCIENCES BRNO</t>
  </si>
  <si>
    <t>11/15/2019 -11/19/2019</t>
  </si>
  <si>
    <t>STEEG, PATRICIA S</t>
  </si>
  <si>
    <t>DR. STEEG IS INVITED TO SPEAK AT THE 2019 EUROPEAN ASSOCIATION FOR CANCER RESEARCH MEETING BEING HELD IN BERLIN, GERMANY ON OCTOBER 7-9, 2019.  IN-KIND: AIRFARE, LODGING (INCLUDES BREAKFAST) AND REGISTRATION (INCLUDES MEALS).</t>
  </si>
  <si>
    <t>10/05/2019 -10/10/2019</t>
  </si>
  <si>
    <t xml:space="preserve">STETLERSTEVENSON, MARYALICE </t>
  </si>
  <si>
    <t>SPONSOR: DR. STETLER-STEVENSON WILL SERVE AS FACULTY AT THE 12TH ANNUAL CYTOMETRY SOCIETY MEETING 2019 BEING HELD IN LUCKNOW, INDIA ON OCTOBER 9-12, 2019. ON 10/7 AND 10/8, DR. STETLER-STEVENSON WILL BE INVOLVED WITH PRE-CONFERENCE FACULTY DISCUSSIONS AND WORKSHOP PREPARATION. IN-KIND: LODGING (NO BREAKFAST), REGISTRATION (INCLUDES L 10/9-12), AND LUNCH ON 10/7.  NON-SPONSOR: ON OCTOBER 14 AND 15 SHE WILL TOUR THE HEMATOPATHOLOGY LAB AND FLOW CYTOMETRY FACILITY AND PROVIDE CONSULTATION FOR THE WORKSHOP.  DR. STETLER-STEVENSON WILL ATTEND A WORKSHOP AND LECTURE AT THE CD19+ CAR-T CELL PROTOCOL WORKSHOP BEING HELD IN MUMBAI, INDIA ON OCTOBER 17, 2019. ON 10/18 SHE WILL PARTICIPATE IN THE LECTURE SERIES ON MRD MONITORING IN THE ERA OF TARGETED THERAPY.   AN APPROVED APPENDIX 7 IS INCLUDED FOR THE USE OF COACH CLASS TICKETS DURING DEPARTURE FLIGHTS AND AN APPROVED APPENDIX 8 IS INCLUDED FOR THE USE OF BUSINESS CLASS TICKETS DURING THE RETURN FLIGHTS.</t>
  </si>
  <si>
    <t>CYTOMETRY SOCIETY INDIA</t>
  </si>
  <si>
    <t>MEDICAL OFFICER (PATHOLOGY)</t>
  </si>
  <si>
    <t>10/04/2019 -10/20/2019</t>
  </si>
  <si>
    <t>STOBER, VANDY I</t>
  </si>
  <si>
    <t>TRAVELER WILL PERFORM A SITE VISIT TO SET-UP A TRACHEAL RING ORGAN BATH AND CONDUCT TRAINING AT THE CLEVELAND CLINIC, DEPARMENT OF INFLAMMATION AND IMMUNITY IN CLEVELAND, OH, 01/15-16/20. TRAVEL DATES ARE 01/14-17/20. THE SPONSOR, CLEVELAND CLINIC WILL PROVIDE IN-KIND ECONOMY AIRFARE, LODGING FOR 3 NIGHTS AND SOME MEALS. LODGING IS WITHIN PER DIEM. TRAVELER CHOOSES TO DRIVE HER POV TO THE MEETING AND WILL NOT ACCEPT IN-KIND AIRFARE. TRAVELER UNDERSTANDS THAT SHE WILL ONLY BE REIMBURSED TRANSPORTATION THAT IS MOST ADVANTAGEOUS TO THE GOVERNMENT, WHICH IS UP TO THE AIRFARE COST OF $340.60.  EFFICIENT SPENDING WAS APPROVED ON 12/3/2019 AND ETHICS APPROVAL WAS OBTAINED ON 12/5/2019, BOTH ARE UPLOADED IN THE SCANNED PORTION OF THIS DOCUMENT. OH IS NOT TAX-EXEMPT STATE.</t>
  </si>
  <si>
    <t xml:space="preserve">STORZ, GISELA </t>
  </si>
  <si>
    <t>10/14/19 ?¿¿ 10/16/19; WURZBURG, GERMANY; TO GIVE A TALK ENTITLED REDUNDANCY IN REGULATORY RNA NETWORKS AT THE MICROBIOLOGICAL SEMINAR AND RNA SEMINAR, UNIVERSITY OF WURZBURG ON OCTOBER 15, 2019. THE UNIVERSITY WILL COVER IN KIND HOTEL ACCOMMODATIONS, LUNCH AND DINNER ON OCTOBER 15, 2019.  10/16/19 ?¿¿ 10/19/19; HEIDELBURG, GERMANY; TO GIVE A TALK ENTITLED REDUNDANCY IN REGULATORY RNA NETWORKS AT THE EMBO/EMBL NON-CODING GENOME CONFERENCE.  CONFERENCE WILL COVER IN KIND AIRFARE, REGISTRATION WHICH INCLUDES SOME MEALS AND LODGING FOR THE NIGHTS OF OCTOBER 16-19, 2019.  OWT NOT USED FOR AIRFARE OR LODGING AS THIS IS BEING COVERED IN KIND BY SPONSORS.</t>
  </si>
  <si>
    <t>EMBO HEIDELBERG</t>
  </si>
  <si>
    <t>01/12/20¿01/16/20; VENTURA, CA; TO PRESENT A TALK ENTITLED COMPLEXITY AND REDUNDANCY IN REGULATORY RNA NETWORKS AT THE GRC: 2020 SENSORY TRANSDUCTION IN MICROORGANISMS CONFERENCE.  SPONSOR WILL BE COVERING SOME PORTION OF THE REGISTRATION FEE.  THE REGISTRATION FEE ONLY WAS PAID VIA POTS 20-001246 AND DR. STORZ PAID THE REMAINING BALANCE WHICH INCLUDES MEALS AND LODGING TO BE REIMBURSED BY THE SPONSOR.  OWT USED FOR AIRFARE.</t>
  </si>
  <si>
    <t>01/12/2020 -01/16/2020</t>
  </si>
  <si>
    <t>2/04-05/2020 GUELPH, CANADA.  TRAVELER STORZ, G. WILL GIVE A TALK TITLED "HIDDEN SECRETS OF SMALL GENES" AT THE COLLEGE OF BIOLOGICAL SCIENCE DISTINGUISHED SPEAKER SEMINAR SERIES.   OWT NOT USED FOR AIRFARE AND LODGING AS SPONSOR WILL COVER IN-KIND AIRFARE, HOTEL, GROUND TRANSPORTATION IN CANADA, DINNER ON 2/4 AND LUNCH 2/5.
TRAVELER IS REQUESTING APPROVAL OF ACTUAL SUBSISTENCE FOR SPONSOR IN-KIND LODGING VALUED AT $132.19, WHICH IS 107% OF THE GOVERNMENT ALLOWANCE $124. THIS PERCENTAGE FALLS WITHIN THE 300% THRESHOLD ALLOWED BY THE FTR.</t>
  </si>
  <si>
    <t>[OTHER], , CAN</t>
  </si>
  <si>
    <t>UNIVERSITY OF GUELPH</t>
  </si>
  <si>
    <t>STRATAKIS, CONSTANTINE A</t>
  </si>
  <si>
    <t>10/4/19. ATLANTA, GA. TO ATTEND THE CSRF 2019 PATIENT SUMMIT TO PARTICIPATE IN A PANEL DISCUSSION ON THE TOPICS OF "DEFINING THE NEW NORMAL; WHAT TO EXPECT AFTER SURGERY" AND "NIH PROGRAMS AND A PATIENT PERSPECTIVE ON THE NIH PROCESS." SPONSOR HAS PAID IN-KIND FOR AIRFARE AND NIH WILL COVER ALL GROUND TRANSPORTATION. SPONSOR HAS STATED NO HONORARIUM WILL BE GIVEN AND NO FEDERAL FUNDS WILL BE USED.</t>
  </si>
  <si>
    <t>10/04/2019 -10/04/2019</t>
  </si>
  <si>
    <t>11/5-11/14/2019. 11/5-11/10. NICOSIA, CYPRUS. INVITED TO ATTEND THE 7TH INTERNATIONAL MULTITHEMATIC BIO-MEDICAL CONGRESS (IMBMC); BIO-MEDICAL SCIENTIFIC CYPRUS (BSC) AT THE EUROPEAN UNIVERSITY CYPRUS. TRAVELER WILL PRESENT TWO TALKS ENTITLED ?¿¿MEDICINE, RESEARCH AND TRAINING FOR THE 21ST CENTURY: SIC ITUR AD ASTRA?¿¿ AND ?¿¿DISCOVERING NEW GENETIC SYNDROMES SEEING PATIENTS: CARNEY-STRATAKIS SYNDROME, 3PAS, IMAD, X-LAG AND OTHERS.?¿¿ OMEGA WAS NOT USED FOR THE AIRFARE AND LODGING. SPONSOR WILL COVER IN-KIND, AIRFARE, LODGING AND ALL MEALS IN ADDITION TO PROVIDING A FREE SHUTTLE FOR ROUND TRIP GROUND TRANSPORTATION FROM THE LACARNA AIRPORT TO HOTEL. 11/10-11/14. BRIGHTON, UNITED KINGDOM.TRAVELER HAS BEEN SELECTED TO RECEIVE THE 2019 DALE MEDAL AWARD AT THE SOCIETY FOR ENDOCRINOLOGY CONFERENCE AT THE BRIGHTON CENTRE. TRAVELER WILL PRESENT A TALK ENTITLED ?¿¿FROM CARNEY COMPLEX TO GIGANTISM AND CUSHING DISEASE: AN INSIGHT IN THE GENETICS OF PITUITARY TUMORS.?¿¿ OMEGA WAS NOT USED FOR AIRFARE AND LODGING. SPONSOR IS PROVIDING LODGING, AIRFARE, REGISTRATION FEE AND SOME MEALS IN-KIND. NIH WILL COVER ALL INCIDENTALS, GROUND TRANSPORTATION AND MEALS NOT COVERED BY SPONSOR. NO FEDERAL FUNDS OR HONORARIUM WILL BE USED OR PROVIDED DURING THIS TRAVEL. NO PREFERENTIAL TREATMENT IS BEING GIVEN TO TRAVELER BY SPONSORS AND IS IN LINE WITH ALL LODGING BEING PROVIDED FOR ALL INVITED SPEAKERS.</t>
  </si>
  <si>
    <t>NICOSIA, , CYP</t>
  </si>
  <si>
    <t>EUROPEAN UNIVERSITY CYPRUS</t>
  </si>
  <si>
    <t>11/05/2019 -11/14/2019</t>
  </si>
  <si>
    <t>SOCIETY FOR ENDOCRINOLOGY</t>
  </si>
  <si>
    <t>12/8/19-12/9/19. HOUSTON, TX. TRAVELER IS INVITED TO PRESENT A TALK ENTITLED "RARE GENETIC SYNDROMES WITH WIDE CLINICAL IMPLICATIONS" FOR BAYLOR COLLEGE'S INSTITUTE FOR CLINICAL AND TRANSLATIONAL RESEARCH AT ST. LUKE'S MEDICAL CENTER. OMEGA WAS NOT USED FOR AIRFARE OR LODGING SINCE IT IS BEING PROVIDED BY THE SPONSOR IN- KIND. SPONSOR IS PAYING IN-KIND FOR DINNER ON 12/8 AND BREAKFAST AND LUNCH ON 12/9. TRAVELER IS REQUESTING APPROVAL FOR ACTUAL SUBSISTENCE FOR SPONSOR IN-KIND LODGING ON 12/8/19 VALUED AT $211, WHICH IS 168% OF THE GOVERNMENT ALLOWANCE OF
$125. THIS PERCENTAGE FALLS WITHIN THE 300% THRESHOLD ALLOWED BY THE FTR.</t>
  </si>
  <si>
    <t>12/10/19-12/14/19. MONTREAL, CANADA. TO ATTEND A SITE VISIT AT THE MONTREAL CLINICAL RESEARCH INSTITUTE (IRCM) AS PART OF AN INTERNATIONAL COMMITTEE TO EVALUATE THE DEVELOPMENT OF THE IRCM UNDER THE NEW LEADERSHIP. TRAVELER WILL HAVE DISCUSSIONS ON THE IRCM STRATEGIC PLAN, BASIC AND CLINICAL RESEARCH, AND TRAINING AND RESEARCH SERVICES WITH MEMBERS OF BOTH THEIR MANAGEMENT AND ACADEMIC AFFAIRS DEPARTMENTS. OMEGA WAS NOT USED FOR AIRFARE OR LODGING SINCE IT IS BEING PROVIDED BY THE SPONSOR. NO FEDERAL FUNDS OR HONORARIUM WILL BE USED OR PROVIDED IN THIS TRAVEL. NO PREFERENTIAL TREATMENT IS BEING GIVEN TO TRAVELER BY SPONSOR AND IS IN LINE WITH ALL LODGING BEING PROVIDED FOR ALL INVITED COMMITTEE MEMBERS.</t>
  </si>
  <si>
    <t>12/10/2019 -12/14/2019</t>
  </si>
  <si>
    <t>1/17-21/2020, RAMAT GAN, ISRAEL: PRESENTING A TALK ENTITLED "IDENTIFYING GENES FOR ENDOCRINE (AND OTHER) TUMOR SYNDROMES: EXAMPLES FROM A CLINICIAN TO CLINICIANS", AT THE 1ST INTERNATIONAL SCHOOL FOR MULTIPLE ENDOCRINE-NEOPLASIA SYNDROMES. OMEGA WAS NOT USED FOR THE AIRFARE AND LODGING BECAUSE THE SPONSOR WILL BE PROVIDING AIRFARE AND LODGING FOR 3 NIGHTS IN-KIND, AS WELL AS ALL MEALS. DR. STRATAKIS IS REQUESTING APPROVAL OF ACTUAL SUBSISTENCE FOR SPONSOR IN-KIND LODGING VALUED AT $425 ON 1/18/20, WHICH IS 101% OF THE GOVERNMENT ALLOWANCE OF $420 AND $455 ON 1/19/20 AND 1/20/20 WHICH IS 108% OF THE GOVERNMENT ALLOWANCE OF $420. THESE PERCENTAGES FALL WITHIN THE 300% THRESHOLD ALLOWED BY THE FTR. SPONSOR CONFIRMED THAT NO PREFERENTIAL TREATMENT IS BEING GIVEN TO TRAVELER AND ACCOMMODATIONS BEING OFFERED TO THE TRAVELER ARE COMPARABLE TO OTHER INVITED SPEAKERS.</t>
  </si>
  <si>
    <t>TEL AVIV UNIVERSITY</t>
  </si>
  <si>
    <t>2/26/20-2/28/20. TRAVELER IS INVITED TO PRESENT A TALK AT THE TULANE UNIVERSITY AND CHILDREN'S HOSPITAL NEW ORLEANS (CHNO) GRAND ROUNDS. HE WILL PARTICIPATE IN RESEARCH ACTIVITIES WITH PHYSICIANS FROM TULANE UNIVERSITY SCHOOL OF MEDICINE AND LOUISIANA STATE UNIVERSITY (LSU) SCHOOL OF MEDICINE STAFF CHNO. TRAVELER WILL ALSO HAVE THE OPPORTUNITY TO TOUR THE TULANE NATIONAL PRIMATE RESEARCH CENTER AND HAVE AN INFORMAL DISCUSSION WITH RESEARCH FACULTY FROM AREA INSTITUTIONS. OMEGA WAS NOT USED FOR AIRFARE OR LODGING SINCE IT IS BEING PROVIDED BY THE SPONSOR IN- KIND. NO FEDERAL FUNDS OR HONORARIUM WILL BE USED OR PROVIDED IN THIS TRAVEL. NO PREFERENTIAL TREATMENT IS BEING GIVEN TO TRAVELER BY SPONSOR AND IS IN LINE WITH ALL LODGING BEING PROVIDED FOR ALL INVITED SPEAKERS.</t>
  </si>
  <si>
    <t>STRONCEK, DAVID F</t>
  </si>
  <si>
    <t>DR. DAVID STRONCEK WILL BE TRAVELING TO SAN ANTONIO, TX ON OCTOBER 16-17, 2019 TO LECTURE AT THE BIOMEDICAL EXCELLENCE FOR SAFER TRANSFUSION (BEST) COLLABORATION MEETING, SPONSORED-REIMBURSABLE TRAVEL AND TO TRAVEL TO SAN ANTONIO, TX TO PARTICIPATE IN THE AABB ANNUAL MEETING ON OCTOBER 18-22, 2019, NON-SPONSORED TRAVEL.</t>
  </si>
  <si>
    <t>BIOMEDICAL EXCELLENCE FOR SAFE</t>
  </si>
  <si>
    <t>DR. STRONCEK IS GOING TO SAN DIEGO ON DECEMBER 11TH-14TH FOR THE CTTACC CONFERENCE. HE WILL ATTEND THE CONFERENCE PROVIDE A LECTURE ENTITLED "FACTORS EFFECTING THE QUALITY OF CLINICAL MESENCHYME STEM CELL PRODUCTS."</t>
  </si>
  <si>
    <t>STURKE, RACHEL M</t>
  </si>
  <si>
    <t>1. THE GLOBAL ALLIANCE FOR CHRONIC DISEASES (GACD), IN COLLABORATION WITH THAILAND?¿¿S HEALTH SYSTEMS RESEARCH INSTITUTE (HSRI) AND MAHIDOL UNIVERSITY (MU) WILL HOLD A 5-DAY IMPLEMENTATION SCIENCE (IS) SCHOOL IN BANGKOK, THAILAND, ON THE CAMPUS OF MAHIDOL UNIVERSITY, FROM NOV. 5-9, 2019, AT WHICH DR. STURKE WILL SERVE AS FACULTY.  ROUNDTRIP AIRFARE TO BE PROVIDED IN KIND BY SPONSOR, AS WELL AS IN KIND LODGING NOV.  4 -8, AND IN KIND MEALS NOVEMBER 5-9, AT SALAYA HOTEL AND TRAINING CENTER, PART OF MAHIDOL UNIVERSITY.  AFTER THE IS SCHOOL, TRAVELER WILL REMAIN IN 
BANGKOK TO MEET ON NOV. 10-11 WITH COLLABORATORS WHO WILL BE ATTENDING THE 2019 GACD ANNUAL SCIENTIFIC MEETING BEING HELD IN BANGKOK.  LODGING TO BE COVERED BY FIC ON NOV. 9-11;  M  AND I.E. TO BE COVERED BY FIC NOV. 10-12, AS WELL AS ALL GROUND TRANSPORTATION EXPENSES AND MISCELLANEOUS EXPENSES.</t>
  </si>
  <si>
    <t>HEALTH SYSTEMS RESEARCH INSTIT</t>
  </si>
  <si>
    <t>PUBLIC HEALTH ANALYST</t>
  </si>
  <si>
    <t>SU, HELEN C</t>
  </si>
  <si>
    <t>DR. SU HAS BEEN INVITED AS A FEATURED SPEAKER IN THE WASHINGTON UNIVERSITY IN ST. LOUIS, MO IMMUNOLOGY PROGRAM SEMINAR SERIES FROM FEBRUARY 9-11, 2020. WA UNIVERSITY WILL BE COVERING R/T AIRFARE, 2 NIGHTS OF LODGING AND SOME MEALS (BREAKFAST, LUNCH AND DINNER ON THE 10TH AND BREAKFAST ON THE 11TH IN-KIND. HOWEVER, TRAVELER IS LEAVING EARLY AM AND WON'T MAKE THE BREAKFAST. ADDITIONALLY, THE SPONSOR WILL PROVIDE GROUND TRANSPORTATION TO/FROM THE HOTEL TO THE AIRPORT IN-KIND. IN COMPLIANCE WITH FEDERAL REGULATION, NO HONORARIUM WILL BE PROVIDED, AND NO FEDERAL FUNDS ARE BEING USED FOR THE PAYMENT OF TRAVEL EXPENSES. THIS MEETING HAS BEEN APPROVED IN NTPS. AS OF 1-2-2020, WE ARE STILL WAITING ON SPONSOR FOR THE ITINERARIES.</t>
  </si>
  <si>
    <t>SUK, WILLIAM A</t>
  </si>
  <si>
    <t>CHULABHORN RESEARCH INSTITUTE (CRI) MEETING, BANGKOK, THAILAND JAN 18-FEB 1 2020.  EFFICIENT SPENDING APPROVED NOV 18 2019. SPONSOR LETTER ATTACHED.  EO APPROVED 12/19/2019 - BUSINESS CLASS NON-MEDICAL (RDU-BKK BUSINESS CLASS). BKK-RDU COACH CLASS APPROVED 12/19/2019.  FLIGHTS BOOKED VIA OMEGA. ETHICS RECOMMENDATION ATTACHED.  ODA APPROVED 12/31/2019. SPONSORED IN-KIND FOR MEALS, LODGING AND GROUND TRANSPORTATION. GOVERNMENT FURNISHED EQUIPMENT IT TICKET #INC4888370 SUBMITTED ON 1/2/2020.</t>
  </si>
  <si>
    <t>01/18/2020 -02/01/2020</t>
  </si>
  <si>
    <t>SULLIVAN, NANCY J</t>
  </si>
  <si>
    <t>DR. SULLIVAN HAS BEEN INVITED TO SPEAK AND ATTEND THE FIFTH EDITION INTERNATIONAL CONFERENCE ON VACCINES RESEARCH AND DEVELOPMENT CONFERENCE IN BOSTON, MA ON NOV. 18-20, 2019. DR. SULLIVAN IS A KEYNOTE SPEAKER. THE UNITED SCIENTIFIC GROUP WILL PROVIDE AIRFARE, LODGING AND REGISTRATION FEE IN-KIND. THIS TRAVEL IS LATE BECAUSE THE TRAVEL SYSTEM WAS DOWN FOR MAINTENANCE. THE CURRENT FLIGHT ITINERARY HAS DR. SULLIVAN DEPARTING ON 11/16, THIS WILL BE UPDATED TO HER DEPARTING 11/17. THE PERSON WHO HANDLES CHANGING TRAVEL BY THE SPONSOR IS OUT TODAY, WE WILL HAVE THIS UPDATED AS SOON AS POSSIBLE.</t>
  </si>
  <si>
    <t>DR. SULLIVAN HAS BEEN INVITED TO ATTEND AND SPEAK AT THE WORLD VACCINE &amp; IMMUNOTHERAPY ON DECEMBER 3-5, 2019 IN SAN FRANCISCO, CA. TERRAPINN WILL PROVIDE LODGING AND REGISTRATION FEE IN-KIND. THE HOTEL IS OVER THE PER DIEM. THE SPONSOR PROVIDES THE SAME LODGING ACCOMMODATIONS TO ALL INVITED SPEAKERS.</t>
  </si>
  <si>
    <t>TERRAPINN LONDON UNITED KINGDO</t>
  </si>
  <si>
    <t>DR. SULLIVAN HAS BEEN INVITED TO PARTICIPATE AS A GUEST SPEAKER AT THE MICROBIAL PATHOGENESIS AND IMMUNOLOGY SEMINAR SERIES TO BE HELD AT BOSTON UNIVERSITY ON DECEMBER 11, 2019. THE HOTEL IS OVER THE PER DIEM, THE SPONSOR IS PROVIDING THIS IN-KIND AND THIS IS THE HOTEL THEY PREFER. THIS TRIP IS LATE BECAUSE THE SPONSOR DID NOT GET INFORMATION TO US EARLIER. THE FLIGHT ITINERARY SHOWS FIRST CLASS AS THE TRAVELER USED MILES TO UPGRADE TO FIRST CLASS. THE SPONSOR DID NOT PAY FOR THE FIRST CLASS TICKET.</t>
  </si>
  <si>
    <t>SUMMERS, RONALD M</t>
  </si>
  <si>
    <t>DR. SUMMERS IS INVITED TO SPEAK AT THE GRAND ROUNDS AT THE UNIVERSITY OF CALIFORNIA IRVINE ON  02-05-2020. HE WILL SPEAK ON TOPIC "ARTIFICIAL INTELLIGENT IN RADIOLOGY". HE DEPARTS ON 2/04/2019 AND RETURNS ON 02/06/2020. UNIVERSITY OF CALIFORNIA IS THE SPONSOR PAYING  FOR ROUND TRIP AIRFARE, HOTEL, AND SOME MEALS.</t>
  </si>
  <si>
    <t>02/04/2020 -02/06/2020</t>
  </si>
  <si>
    <t>SUMNER, ANNE E</t>
  </si>
  <si>
    <t>TRAVELER IS INVITED TO SPEAK ON THE VALUE OF THE METABOLIC SYNDROME IN THE AFRICAN CONTEXT AT THE 5TH EAST AFRICAN DIABETES STUDY GROUP (EADSG) CONGRESS &amp; SCIENTIFIC SESSIONS IN ENTEBBE, UGANDA ON FEBRUARY 23-26, 2020.  IN ADDITION, IMMEDIATELY AFTER THE EADSG CONGRESS IS COMPLETED, THE EADSG WILL HOST THE EAST AND CENTRAL AFRICA NON-COMMUNICABLE DISEASES SUMMIT, THE DATES ARE FEB 27-28, 2020.  IN ADDITION, THE TRAVELER WILL TAKE A BRIEF TRIP TO NEARBY KAMPALA TO VISIT STUDENTS, FACULTY, ET.AL AT MAKERERE UNIVERSITY, HOSPITAL.  REGISTRATION FEE OF $400 IS WAIVED FOR THIS TRAVEL. DR. ARSENE HOBABAGABO (TANUM# 0PNUM) WILL PRESENT AND ACCOMPANY DR. SUMNER AT THE EADSG CONFERENCE.  THE HOTEL ROOM RATE REMAINS AT PER DIEM TO ALLOW FOR VAT TAXES AND WILL BE ADJUSTED AT VOUCHER TIME.  THE SPONSOR HAS AGREED TO COVER HOTEL ACCOMMODATIONS FROM FEB 22-25.  NIH WILL COVER HOTEL ACCOMMODATIONS FEB 26-MAR 1.  DAILY BREAKFAST IS INCLUDED AT HOTEL.  REGISTRATION FEE OF $250 IS PAID BY TRAVELER ONSITE AT THE NCD SUMMIT.</t>
  </si>
  <si>
    <t>ENTEBBE, , UGA</t>
  </si>
  <si>
    <t>EAST AFRICA DIABETES STUDY GRO</t>
  </si>
  <si>
    <t>02/21/2020 -03/02/2020</t>
  </si>
  <si>
    <t xml:space="preserve">SWAROOP, ANAND </t>
  </si>
  <si>
    <t>DR. ANAND SWAROOP WILL TRAVEL TO MEMPHIS, TN TO  SERVE AS AN INVITED GUEST SPEAKER FOR THE JAMES H. HORNER, MD DISTINGUISHED VISITING PROFESSORSHIP ON NOVEMBER 1, 2019, IN THE DEPT. OF OPHTHALMOLOGY AT THE UNIV. OF TENNESSEE   DR. SWAROOP WAS INVITED BY DR. MONICA JABLONSKI. THE UNIV. OF TN WILL PROVIDE AIRFARE, LODGING FOR 1 NIGHT AND 1 MEAL--ALL IN-KIND.  NO HONORARIUM WILL BE GIVEN TO DR. SWAROOP FOR HIS TALK. DR. SWAROOP IS REQUESTING APPROVAL OF ACTUAL SUBSISTENCE FOR SPONSOR IN-KIND LODGING VALUED AT $169 WHICH IS 140% OF THE GOVERNMENT ALLOWANCE OF $123. THIS PERCENTAGE FALLS WITHIN THE 300% THRESHOLD ALLOWED BY THE FTR. THE SPONSOR HAS NOTED THAT ALL OTHER NON-FEDERAL PARTICIPANTS WILL BE PROVIDED WITH THE SAME ACCOMMODATIONS. NO FORMAL AGENDA HAS BEEN PROVIDED AT THIS TIME.</t>
  </si>
  <si>
    <t>SWARTZ, KENTON J</t>
  </si>
  <si>
    <t>TRAVELER HAS BEEN INVITED TO THE INAUGURAL ION CHANNEL DYNAMICS &amp; MECHANISMS CONFERENCE IN AUSTIN, TX FROM 11/15/19 ¿ 11/17/19. TRAVELER WILL DEPART FROM HOME ON 11/14/2019 AND RETURN ON 11/18/2019. TRAVELER WILL BE STAYING AT THE AT&amp;T HOTEL &amp; CONFERENCE CENTER AT A RATE OF $189 PER NIGHT WHICH IS ABOVE THE PER DIEM RATE OF $140/NIGHT. TRAVELER IS REQUESTING APPROVAL OF ACTUAL SUBSISTENCE FOR SPONSOR IN-KIND LODGING VALUED AT $189 WHICH IS 135% OF THE GOVERNMENT ALLOWANCE OF $140. THIS PERCENTAGE FALLS WITHIN THE 300% THRESHOLD ALLOWED BY THE FTR. THE CONFERENCE WAS APPROVED IN SPARC AND BY THE SUPERVISOR, DR. LORNA ROLE. THE LISTED EXPENSES ARE ESTIMATES AND ACTUALS WILL BE ENTERED DURING VOUCHER TIME.</t>
  </si>
  <si>
    <t xml:space="preserve">SZABO, ATTILA </t>
  </si>
  <si>
    <t>INVITED FOR ON-GOING COLLABORATION WITH FORMER COLLEAGUE GERHARD HUMMER ON SINGLE-MOLECULE BIOPHYSICS AND MOLECULAR KINETICS ON AN APPROVED OFFICIAL DUTY ACTIVITY, AT THE MAX PLANCK INSTITUTE OF BIOPHYSICS, FRANKFURT, GERMANY, NOVEMBER 19-23, 2019.
SPONSOR TO PROVIDE IN-KIND LODGING FOR THE NIGHTS OF 11/19-11/22 UNDER PER DIEM RATE (DOES NOT INCLUDE BREAKFAST) AND WILL REIMBURSE $887 (800 EUROS) ON AN APPROVED TRAVEL WAIVER FOR TRAVEL EXPENSES.
TRAVELER IS CLAIMING COMP TIME FOR TRAVEL.
ETHICS CLEARANCE ATTACHED. STO WAVIER ATTACHED FOR SPONSOR REIMBURSABLE EXPENSES.</t>
  </si>
  <si>
    <t>MAX PLANCK INSTITUTE OF BIOPHY</t>
  </si>
  <si>
    <t>ATTILA SZABO¿S CELL PHONE: 240-475-1224.
INVITED TO PRESENT LECTURE ¿THEORY OF SINGLE-MOLECULE FORCE AND FLUORESCENCE SPECTROSCOPY¿ AND PLANNED DISCUSSIONS WITH STUDENTS AND GROUP LEADERS AT WEIZMANN INSTITUTE OF SCIENCE, MARCH 23-26, 2020.
SPONSOR TO PROVIDE IN-KIND LODGING AT GUEST HOUSE UNDER PER DIEM RATE.
ETHICS APPROVAL ATTACHED.
TRAVELER IS REQUESTING COMP TIME FOR TRAVEL (CTT).
NO LODGING NEEDED FOR THE NIGHT OF 3/26 AS TRAVELER IS IN TRAVEL STATUS.</t>
  </si>
  <si>
    <t>03/22/2020 -03/27/2020</t>
  </si>
  <si>
    <t xml:space="preserve">SZABO, EVA </t>
  </si>
  <si>
    <t>HEAD AND NECK CANCER SYMPOSIUM</t>
  </si>
  <si>
    <t>DR. SZABO IS INVITED TO SPEAK AT THE INTERNATIONAL ASSOCIATION FOR THE STUDY OF LUNG CANCER 2020 TARGETED THERAPIES OF LUNG CANCER MEETING BEING HELD IN SANTA MONICA, CA ON FEBRUARY 19-22, 2020.  IN-KIND:  AIRFARE, LODGING (NO BREAKFAST), REGISTRATION (INCLUDES MEALS).  DR. SZABO IS REQUESTING APPROVAL OF ACTUAL SUBSISTENCE FOR SPONSOR IN-KIND LODGING VALUED AT $369 WHICH IS 149% OF THE GOVERNMENT ALLOWANCE OF $248.  THIS PERCENTAGE FALLS WITHIN THE 300% THRESHOLD BY THE FTR.  THE SPONSOR HAS NOTED THAT ALL OTHER NON-FEDERAL PARTICIPANTS WILL BE PROVIDED WITH THE SAME ACCOMMODATIONS.</t>
  </si>
  <si>
    <t>TAGLE, DANILO A</t>
  </si>
  <si>
    <t>DR. TAGLE HAS BEEN INVITED TO SPEAK/ATTEND THE TEDD SINO-SWISS WORKSHOP ON TISSUE ENGINEERING AND FOLLOWING TEDD ANNUAL MEETING 2019 IN OCTOBER 21-25, 2019 IN WADENSWIL, SWITZERLAND. THIS CONFERENCE HAS BEEN APPROVED BY NIH.</t>
  </si>
  <si>
    <t>ZURICH UNIVERSITY OF APPLIED S</t>
  </si>
  <si>
    <t>10/19/2019 -10/26/2019</t>
  </si>
  <si>
    <t>DR. TAGLE HAS BEEN INVITED AS A SPEAKER FOR THE 13TH ASIA PACIFIC CONFERENCE ON HUMAN GENETICS ON NOVEMBER 7-9, 2019 IN MANILA, PHILIPPINES. THIS CONFERENCE HAS BEEN APPROVED BY NIH.</t>
  </si>
  <si>
    <t>UNIVERSITY OF THE PHILIPPINES</t>
  </si>
  <si>
    <t xml:space="preserve">TAKAHAMA, YOUSUKE </t>
  </si>
  <si>
    <t>DR. YOUSUKE TAKAHAMA HAS BEEN INVITED BY DR. JUAN CARLOS ZUNIGA-PFLUCKER TO GIVE A SEMINAR AT THE UNIVERSITY OF TORONTO DEPARTMENT OF IMMUNOLOGY. THE UNIVERSITY OF TORONTO WILL BE SPONSORING DR. TAKAHAMA'S TRAVEL AND PROVIDING AIRFARE, LODGING, GROUND TRANSPORTATION FROM THE AIRPORT TO THE HOTEL AND BACK, NOV 17 D, NOVEMBER 18 BLD, AND NOVEMBER 19 B, IN-KIND. LODGING IS VALUED AT 271.32 USD, WHICH IS 100.86 PERCENT OF THE GOVERNMENT ALLOWANCE OF 269 USD. THIS PERCENTAGE FALLS WITHIN THE 300 PERCENT THRESHOLD ALLOWED BY THE FTR. ON NOVEMBER 17, DR. TAKAHAMA WILL TRAVEL FROM DCA TO YYZ. HE WILL STAY AT THE INTERCONTINENTAL TORONTO YORKVILLE AT 220 BLOOR STREET WEST, TORONTO, ONTARIO M5S 1T8. ON NOVEMBER 18, HE WILL GIVE HIS SEMINAR ENTITLED DEVELOPMENT AND FUNCTION OF THYMIC EPITHELIAL CELLS. HE WILL ALSO MEET WITH UNIVERSITY OF TORONTO PROFESSORS AND STUDENTS THROUGHOUT HIS TRIP. ON NOVEMBER 19, HE WILL FLY FROM YYZ TO DCA.</t>
  </si>
  <si>
    <t>DR. YOUSUKE TAKAHAMA HAS BEEN INVITED BY DR. IZUMI OHIGASHI TO MENTOR GRADUATE STUDENTS, AND WORK ON THEIR ONGOING COLLABORATION. TOKUSHIMA UNIVERSITY IS SPONSORING DR. TAKAHAMA'S TRIP AND PROVIDING AIRFARE, AND ALL MEALS FROM FEBRUARY 16TH TO FEBRUARY 22ND, IN-KIND. ON FEBRUARY 14TH, HE WILL FLY FROM IAD TO TOKUSHIMA, ARRIVING ON FEBRUARY 15TH. HE WILL STAY WITH A RELATIVE IN TOKUSHIMA AT 48-15 HACHIMANNIJO, TOKUSHIMA 770-8081, JAPAN. FROM FEBRUARY 16TH TO FEBRUARY 22ND, DR. TAKAHAMA WILL BE AT TOKUSHIMA UNIVERSITY, MEETING WITH MULTIPLE DIFFERENT SCIENTISTS AND DR. IZUMI OHIGASH TO WORK ON THEIR COLLABORATION, AND ALSO MENTORING GRADUATE STUDENTS. ON FEBRUARY 23RD, DR. TAKAHAMA WILL FLY FROM TOKUSHIMA TO IAD, ARRIVING THE SAME DAY. PLEASE NOTE THAT DR. TAKAHAMA COMPLETED HIS HTSOS ON OCTOBER 22, 2018. PLEASE ALSO NOTE THAT A FOREIGN TRAVEL TICKET, NCI-RITM0209960, AND LOANER LAPTOP TICKET, NCI-RITM0209961, HAVE BEEN SUBMITTED.</t>
  </si>
  <si>
    <t>TOKUSHIMA, , JPN</t>
  </si>
  <si>
    <t>UNIVERSITY OF TOKUSHIMA</t>
  </si>
  <si>
    <t>02/14/2020 -02/23/2020</t>
  </si>
  <si>
    <t>TAM, JOHNNY C</t>
  </si>
  <si>
    <t>DR. JOHNNY TAM WILL TRAVEL TO MOUNTAIN VIEW, CA FOR A SITE VISIT AT STANFORD UNIVERSITY FROM 11/5-6/2019. ON 11/7 HE WILL TRAVEL TO LAKE ARROWHEAD, CA TO ATTEND THE CENTER FOR ADAPTIVE OPTICS (CFAO) FALL RETREAT, 11/8-10. DR. TAM WILL TRAVEL TO DOHENY EYE INSTITUTE, LOS ANGELES, 11/12, TO DISCUSS COLLABORATIONS.  CFAO PROVIDES REGISTRATION, LODGING AND MEALS IN KIND. RENTAL CAR REQUESTED FOR TRAVEL TO/FROM LAKE ARROWHEAD. DR. ANDREW BOWER IS TRAVELING TO STANFORD UNIV AND CFAO WITH DR. TAM.</t>
  </si>
  <si>
    <t>MOUNTAIN VIEW, CA, US</t>
  </si>
  <si>
    <t>DR. TAM WILL TRAVEL TO IRVINE, CA TO SPEAK AT THE IRVINE 2020 RETINAL IMAGING COLLOQUIUM 2/6-7/2020. HIS TALK IS ENTITLED UNRAVELING THE RICH WORLD OF NIR IMAGING USING MULTIMODAL ADAPTIVE OPTICS ENHANCED INDOCYANINE GREEN (AO-ICG) ANGIOGRAPHY. THE REGENTS OF THE UNIVERSITY OF CALIFORNIA ARE PROVIDING LODGING AND GROUND TRANSPORTATION IN KIND. DR. TAM IS STAYING WEEKEND DAYS 2/8-9 NETG.</t>
  </si>
  <si>
    <t>TANEJA, VANDANA S</t>
  </si>
  <si>
    <t>THIS TRAVEL IS NOT A CONFERENCE BECAUSE IT MEETS THE FOLLOWING MISSION EXEMPTION: SCIENTIFIC MEETINGS WITH A SPECIFIC INVESTIGATOR OR TEAM REGARDING A SPECIFIC AREA OF SCIENTIFIC INQUIRY, OR PUBLIC HEALTH NEED. DR. SACHDEV WILL TRAVEL TO ATTEND THE 2019 ASE BOARD OF DIRECTORS STRATEGIC PLANNING SESSION FROM NOV. 22-24. THIS TRIP IS SPONSORED BY THE AMERICAN SOCIETY OF ELECTROCARDIOGRAPHY WHO IS COVERING RT AIRFARE, GROUND TRANSPORTATION, 2 NIGHTS OF LODGING AND MEALS ON 11/22 (L AND D), 11/23 (B, L,D) AND 11/24 (B AND L).</t>
  </si>
  <si>
    <t>AMERICAN SOCIETY OF ECHOCARDIO</t>
  </si>
  <si>
    <t>11/22/2019 -11/24/2019</t>
  </si>
  <si>
    <t>DR. VANDANA SACHDEV HAS BEEN INVITED TO ATTEND THE ASE BOARD MEETING HELD ON FEBRUARY 20 - 24, 2020 AT THE WESTIN KIERLAND RESORT AND SPA IN SCOTTSDALE, AZ. IN ADDITION, DR. SACHDEV WILL ALSO ATTEND THE "STATE OF THE ART ECHO" MEETING HELD ON FEBRUARY 24, 2020 HOSTED BY THE ASE. THE ASE IS SPONSORING DR. SACHDEV FOR TWO NIGHTS OF LODGING, WITH ROUNDTRIP AIRFARE AND SOME MEALS. NIH CAN# 8031689 WILL COVER GROUND TRANSPORTATION, SOME MEALS AND THE ADDITIONAL TWO NIGHTS OF LODGING FOR DR. SACHDEV TO PARTICIPATE IN THE CONFERENCE.</t>
  </si>
  <si>
    <t>02/20/2020 -02/24/2020</t>
  </si>
  <si>
    <t>TANNER, KANDICE D</t>
  </si>
  <si>
    <t>DR. TANNER WILL BE PRESENTING A RESEARCH POSTER SESSION AT THE SCIALOG CHEMICAL MACHINERY OF THE CELL CONFERENCE ON OCTOBER 09-13, 2019. THE RESEARCH CORPORATION FOR SCIENCE ADVANCEMENT WILL PROVIDE IN-KIND ROUNDTRIP ECONOMY AIRFARE, 4 NIGHTS LODGING, AND MEALS FOR THE DURATION OF THE CONFERENCE. THERE ARE NO REGISTRATION FEES. GROUND TRANSPORTATION WILL NOT BE NEEDED AS THE CONFERENCE WILL BE HELD AT THE SAME HOTEL DR. TANNER IS STAYING IN. DR. TANNER IS REQUESTING APPROVAL OF ACTUAL SUBSISTENCE FOR SPONSOR IN-KIND LODGING VALUED AT $159 PER NIGHT WHICH IS 169% OF THE GOVERNMENT ALLOWANCE OF $94 PER DIEM.  THIS PERCENTAGE FALLS WITHIN THE 300% THRESHOLD ALLOWED BY THE FTR.  THE SPONSOR HAS NOTED THAT ALL OTHER NON-FEDERAL PARTICIPANTS WILL BE PROVIDED WITH THE SAME ACCOMMODATIONS.</t>
  </si>
  <si>
    <t>RESEARCH CORPORATION FOR SCIEN</t>
  </si>
  <si>
    <t>DR. TANNER WILL BE GOING TO MELDOLA, ITALY AS PART OF THE EXISTING RESEARCH COLLABORATION AGREEMENT BETWEEN IRST AND NIH. SHE WILL BE TRAVELING ON 10/20/2019 RETURNING 10/29/2019.  THEY WILL BE HAVING ONGOING SCIENTIFIC MEETING THROUGHOUT THEIR VISIT AS STATED ON THEIR INVITATION LETTER.THIS IS A SPONSORED TRIP. IN-KIND: AIRFARE, LODGING, GROUND TRANSPORTATION IN ITALY.</t>
  </si>
  <si>
    <t>ISTITUTO SCIENTIFICO ROMAGNOLO</t>
  </si>
  <si>
    <t>10/19/2019 -10/29/2019</t>
  </si>
  <si>
    <t>TARASKA, JUSTIN W</t>
  </si>
  <si>
    <t>SCIENTIFIC MEETINGS WITH A SPECIFIC INVESTIGATOR OR TEAM REGARDING A SPECIFIC AREA OF SCIENTIFIC INQUIRY, OR PUBLIC HEATH NEED: DR. TARASKA WILL MEET WITH DR. DAVID ZENISEK, FACULTY AND STUDENTS AT YALE UNIVERSITY IN NEW HAVEN, CT AND PRESENT "IMAGING THE NANOMETER SCALE STRUCTURE OF THE CELL'S PLASMA MEMBRANE" ON OCTOBER 24, 2019. YALE UNIVERSITY WILL SPONSOR AIRFARE, GROUND TRANSPORTATION TO/FROM THE AIRPORT, LODGING, AND LUNCH AND DINNER ON OCTOBER 24. THIS MEETING WAS ORIGINALLY PLANNED FOR JANUARY 23, 2020, BUT WAS CHANGED TO OCTOBER. ETHICS WAS NOTIFIED AND DOES NOT REQUIRE AN UPDATED ODA/DOCUMENTATION.</t>
  </si>
  <si>
    <t>DR. TARASKA WILL SPEAK AT THE AUSTIN CONFERENCE ON ION CHANNEL DYNAMICS &amp; MECHANISMS ON NOVEMBER 15-17, 2019 IN AUSTIN, TEXAS. HE WILL PRESENT ?¿¿IMAGING THE NANOSCALE STRUCTURE OF THE PLASMA MEMBRANE WITH LIGHT AND ELECTRON MICROSCOPY?¿¿. SPONSOR WAIVED REGISTRATION FEE AND WILL PROVIDE FLIGHT, LODGING AND DINNER ON SATURDAY, NOVEMBER 16. LUNCH, ON NOVEMBER 15-17, IS INCLUDED IN THE CONFERENCE PACKAGE AND IS OFFERED TO ALL CONFERENCE ATTENDEES. DAILY TAXI ARE NOT REQUIRED AS LODGING IS WITHIN THE CONFERENCE SITE. CAS IS APPROVED, BUT THE CONFERENCE IS NOT AVAILABLE IN CGE. THE EMAIL REQUEST TO UPLOAD CONFERENCE HAS BEEN INCLUDED IN THE SUPPORTING DOCUMENTS. SPONSOR HAS PROVIDED THE ATT HOTEL CONTRACT CONFIRMING HOTEL RESERVATION, TENTATIVE AGENDA, AND CONFERENCE MEAL PACKAGE. NO WEBSITE IS AVAILABLE.</t>
  </si>
  <si>
    <t>TAUBENBERGER, JEFFERY K</t>
  </si>
  <si>
    <t>DR. JEFFERY K. TAUBENBERGER RECEIVED AN INVITATION FROM ANNIE WESTCOTT TO PARTICIPATE IN THE AMERICAN PHILOSOPHICAL SOCIETY MEETING ON NOVEMBER 7-9, IN PHILADELPHIA, PA. THE AMERICAN PHILOSOPHICAL SOCIETY WILL COVER ROUNDTRIP TRAIN FARE, LODGING, MEALS, AND TAXI SERVICE IN-KIND.</t>
  </si>
  <si>
    <t>AMERICAN PHILOSOPHICAL SOCIETY</t>
  </si>
  <si>
    <t xml:space="preserve">TAYLOR, NAOMI </t>
  </si>
  <si>
    <t>DR. TAYLOR IS INVITED TO SPEAK AT THE PROMISE OF INTERLEUKIN-2 THERAPY MEETING BEING HELD IN PARIS, FRANCE ON NOVEMBER 13-16, 2019. IN-KIND: AIRFARE, LODGING (INCLUDES BREAKFAST), AND REGISTRATION (INCLUDES LUNCHES). FOREIGN TRAVEL #NCI-RITM0188508.</t>
  </si>
  <si>
    <t>SORBONNE UNIVERSITY PARIS III</t>
  </si>
  <si>
    <t>TAYLOR, PAUL A</t>
  </si>
  <si>
    <t>THE EVENTS IN THIS TA FOR BENGALURU, INDIA BY THE OFFICE OF FINANCIAL MANAGEMENT ON 1/16/2020.
THE EVENTS IN THIS TA FOR CHANDIGARH, INDIA BY THE OFFICE OF FINANCIAL MANAGEMENT ON 1/16/2020.
TRAVELER CELL: 202-368-4463
DTI BOOTCAMP TRAINING, FEBRUARY 8-10, 2020 PGIMER CHANDIGARH, INDIA
DTI BOOTCAMP TRAINING, FEBRUARY 13-16,2020 NIMHANS, BENGALURU, INDIA</t>
  </si>
  <si>
    <t>THE EVENTS IN THIS TA WERE APPROVED AS AN EXEMPTION UNDER THE CATEGORY: TRAINING (NON-CONFERENCE) BY THE NIMH EXECUTIVE OFFICER ON 1/22/2020.
AFNI BOOTCAMP
TULSA, OKLAHOMA
MARCH 2 - 6, 2020</t>
  </si>
  <si>
    <t>TEJEDA, HUGO A</t>
  </si>
  <si>
    <t>THE EVENTS IN THIS TA WERE APPROVED AS A NON-NIMH HOSTED CONFERENCE OR MEETING BY THE OFFICE OF FINANCIAL MANAGMENT ON 7/15/19.
PARTICIPATING AT ACNP FROM 7-11 DEC IN ORLANDO FL.  PREAPPROVAL OBTAINED AND ATTACHED.</t>
  </si>
  <si>
    <t>TEN HAGEN, KELLY G</t>
  </si>
  <si>
    <t>INVITED TO VISIT AND PRESENT A SEMINAR AT THE UNIVERSITY OF SOUTHERN CALIFORNIA ON NOVEMBER 14-16, 2019 IN LOS ANGELES, CA. SPONSORED TRAVEL.</t>
  </si>
  <si>
    <t>SENIOR RESEARCH FELLOW</t>
  </si>
  <si>
    <t>INVITED TO ATTEND AND SPEAK AT THE COHEN SYMPOSIUM 2020 FROM FEBRUARY 14-17, 2020 IN APTOS, CA. SPONSORED TRAVEL.</t>
  </si>
  <si>
    <t>APTOS, CA, US</t>
  </si>
  <si>
    <t>02/14/2020 -02/17/2020</t>
  </si>
  <si>
    <t xml:space="preserve">THAMBISETTY, MADHAV </t>
  </si>
  <si>
    <t>SPONSOR IS COVERING LODGING ON THE NIGHTS OF 9/9-10/19.  THE LETTER OF INVITATION SHOWS INCORRECT DATES.  DR. THAMBISETTY AGREED TO PAY THE $1 OVER PER DIEM FOR LODGING ON THE 11TH.    DR. THAMBISETTY HAS BEEN INVITED TO BE A MEMBER OF THE ORGANIZING COMMITTEE FOR THE 10TH INTERNATIONAL WORKSHOP ON HIV &amp; AGING, IN NEW YORK, NY ON OCTOBER 10-11, 2019.  THE SPONSOR HAS OFFERED TO PAY IN-KIND FOR AMTRAK ROUND-TRIP TRAIN FARE, LODGING FOR TWO NIGHTS (OCTOBER 9-10, 2019) AT A RATE OF $310 PER NIGHT PLUS HOTEL TAX, THE WORKSHOP DINNER ON 10/10/19 AND THE REGISTRATION FEE OF $495.  THE REGISTRATION FEE INCLUDES LUNCH ON OCTOBER 10-11, 2019.  IN ADDITION TO THE WORKSHOP, ON OCTOBER 12, 2019, DR. THAMBISETTY IS SCHEDULED TO MEET WITH 3 EXPERTS IN ARV DRUGS TO DISCUSS SPECIFIC DATA ANALYTICAL STRATEGIES RELEVANT TO THESE DRUGS IN THE DREAM STUDY.  NEW YORK IS A TAX-EXEMPT STATE, TRAVELER HAS BEEN PROVIDED WITH THE EXEMPTION CERTIFICATE FOR THE NIGHT OF 10/11/19.
THE ODA REQUEST IS APPROVED.  
DR. THAMBISETTY IS REQUESTING APPROVAL OF ACTUAL SUBSISTENCE FOR SPONSOR IN-KIND LODGING VALUED AT $310 WHICH IS 107% OF THE GOVERNMENT ALLOWANCE OF $288.  THIS PERCENTAGE FALLS WITHIN THE 300% THRESHOLD ALLOWED BY THE FTR.  THE SPONSOR HAS NOTED THAT ALL OTHER NON-FEDERAL PARTICIPANTS WILL BE PROVIDED WITH THE SAME ACCOMMODATIONS.
PENDING AVAILABILITY OF FUNDS</t>
  </si>
  <si>
    <t>VIROLOGY EDUCATION</t>
  </si>
  <si>
    <t>DR. THAMBISETTY HAS BEEN INVITED TO PRESENT A TALK TITLED ¿FROM MECHANISMS TO MEDICINES: REALIZING THE DREAM OF AN ALZHEIMER¿S CURE¿ AT THE NINTH NANTZ NATIONAL ALZHEIMER CENTER SYMPOSIUM ON PRECISION MEDICINE IN ALZHEIMER¿S DISEASE AND RELATED DISORDERS ON FEBRUARY 21, 2020 IN HOUSTON, TX.  THE SPONSOR HAS OFFERED TO PAY IN-KIND FOR ROUND TRIP AIRFARE AND LODGING FOR TWO NIGHTS AT A RATE OF $169 PER NIGHT.  THERE IS A REGISTRATION FEE FOR ATTENDEES, NOT INVITED SPEAKERS.  THE SPONSOR CONFIRMED THAT BREAKFAST AND LUNCH WILL BE SERVED TO ALL SPEAKING FACILITY/PARTICIPANTS AT THE MEETING.    
THE ODA REQUEST HAS BEEN SUBMITTED AND THE APPROVED REQUEST WILL BE ADDED TO THE AUTHORIZATION ONCE IT IS RECEIVED.  
DR. THAMBISETTY IS REQUESTING APPROVAL OF ACTUAL SUBSISTENCE FOR SPONSOR IN-KIND LODGING VALUED AT $169 WHICH IS 135% OF THE GOVERNMENT ALLOWANCE OF $125.  THIS PERCENTAGE FALLS WITHIN THE 300% THRESHOLD ALLOWED BY THE FTR.  THE SPONSOR HAS NOTED THAT ALL OTHER NON-FEDERAL PARTICIPANTS WILL BE PROVIDED WITH THE SAME ACCOMMODATIONS.
PENDING AVAILABILITY OF FUNDS</t>
  </si>
  <si>
    <t>NANTZ NATIONAL ALZHEIMER CENTE</t>
  </si>
  <si>
    <t xml:space="preserve">THEIN, SWEE LAY </t>
  </si>
  <si>
    <t>DR. SWEE LAY THEIN WILL TRAVEL TO ORLANDO, FL, TO CHAIR AND PRESENT A SESSION IN THE EDUCATION PROGRAM REGARDING OPTIMAL DISEASE MANAGE AND HEALTH MONITORING IN OLDER ADULTS AT THE 61ST ASH ANNUAL MEETING FROM 12/05/2019 - 12/10/2019. THE SPONSOR WILL PROVIDE A COMPLIMENTARY REGISTRATION FEE VALUED AT $795, AND WILL PAY IN-KIND FOR A ROUNDTRIP COACH CLASS AIRFARE WITH A VALUE OF TO $303.60, AND PROVIDE MEALS (BREAKFAST, LUNCH, AND DINNER) IN-KIND AT GOVERNMENT PER DIEM RATE. ALTHOUGH THE SPONSOR OFFERED TO PAY FOR 3/5 NIGHTS OF LODGING IN-KIND, TRAVELER WANTED TO PAY FOR IT IN ORDER TO BOOK THE HOTEL ROOMS IN A TIMELY MANNER-- SO NIH IS PAYING FOR LODGING FOR ALL NIGHTS.</t>
  </si>
  <si>
    <t>THEODORE, WILLIAM H</t>
  </si>
  <si>
    <t>INVITED TO PARTICIPATE IN THE"THE SECOND INTERNATIONAL EPILEPSY TRAINING COURSE", SANBO BRAIN HOSPITAL   AFFILIATED WITH CAPITAL MEDICAL UNIVERSITY, NOVEMBER 11TH  THROUGH NOVEMBER 13/2019.  TITLE OF HIS TALK IS" INFLAMMATION AND EPILEPSY THE USE OF ANTIEPILEPTIC DRUGS"
 AT  BEIJING CHINA, AND SHAANXI ASSOCIATION AGAINST EPILEPSY FROM NOVEMBER/14TH THOROUGH NOVEMBER 17TH/2019 AT  BEIJING/CHINA. SPONSORS WILL COVER PIK AIRFARE, LODGING, MEALS, AND IN COUNTRY LOCAL TRANSPORTATION. NO HONORARIUM WILL BE PAID, AND NO FEDERAL FUNDING IS BEING USED TO SUPPORT THE SPONSOR TRAVEL EXPENSES. NIH WILL COVER AIRPORT TAXIS RESIDENCE TO AIRPORT, FIRST LUGGAGE, AND INCIDENTALS NOT COVERED BY SPONSORS.</t>
  </si>
  <si>
    <t>SANBO BRAIN HOSPITAL</t>
  </si>
  <si>
    <t>11/09/2019 -11/18/2019</t>
  </si>
  <si>
    <t>TO ATTEND AND GIVE A TALK "FUNCTIONAL NEUROIMAGING OF MEDICATION EFFECTS, BOTH THERAPEUTIC AND ADVERSE" AT SOUTHERN EPILEPSY &amp; EEG SOCIETY 2020 ANNUAL MEETING 
FORT LAUDERDALE, FLORIDA
FEBRUARY 28 ¿ MARCH 1, 2020
SPONSOR WILL PAY IN KIND FOR AIR AND HOTEL. REGISTRATION HAS BEEN WAIVED.</t>
  </si>
  <si>
    <t>SOUTHERN EPILEPSY AND EEG SOCI</t>
  </si>
  <si>
    <t>02/28/2020 -03/01/2020</t>
  </si>
  <si>
    <t>THOMPSON, JULIE G</t>
  </si>
  <si>
    <t>DR. THOMPSON HAS BEEN INVITED TO ATTEND THE RA PHARMA IMNM INVESTIGATORS MEETING. THE MEETING IS SCHEDULED FOR NOVEMBER 14 - 17, 2019. AT THE THE REVERE HOTEL IN BOSTON, MA. MEALS PROVIDED: 11/15 - BREAKFAST, LUNCH, AND DINNER, 11/16 - BREAKFAST AND LUNCH. DR. THOMPSON WILL BE WORKING WITHIN THE MISSION OF NIH</t>
  </si>
  <si>
    <t>CLINICAL NURSE</t>
  </si>
  <si>
    <t xml:space="preserve">THURIN, MAGDALENA </t>
  </si>
  <si>
    <t>DR. THURIN IS INVITED TO SPEAK AT THE MELANOMA AND IMMUNOTHERAPY BRIDGE CONGRESS BEING HELD IN NAPLES, ITALY ON DECEMBER 4-7, 2019.  IN-KIND:  AIRFARE, LODGING INCLUDES BREAKFAST, AND REGISTRATION INCLUDES MEALS  DR. THURIN HAS REQUESTED A LOANER LAPTOP TO USE WHILE ON TRAVEL.  THE LOANER LAPTOP REQUESTED INFORMATION IS 
NCI-RITM0203113.</t>
  </si>
  <si>
    <t>3P SOLUTION</t>
  </si>
  <si>
    <t>12/02/2019 -12/08/2019</t>
  </si>
  <si>
    <t>THURM, AUDREY E</t>
  </si>
  <si>
    <t>DR. THURM IS INVITED TO MAKE A PRESENTATION ENTITLED "MEASURING MEANINGFUL CHANGES IN INDIVIDUALS WITH AUTISM SPECTRUM DISORDER AT THE 2019 CNS MEETING.
SPONSOR PAYS THE FOLLOWING EXPENSES IN KIND:
ROUNDTRIP AIRFARE, LODGING FOR THE NIGHTS OF 10/23-24/2019; DINNER WEDNESDAY 10/23/2019; BREAKFAST AND LUNCH THURSDAY 10/24/2019; BREAKFAST AND LUNCH FRIDAY 10/25/2019.
5/21/2019:  NON-NIMH APPROVED #213623
8/16/2019:  TR APPROVED  #221154
8/29/2019:  ODA APPROVED  #214487</t>
  </si>
  <si>
    <t>PSYCHOLOGIST</t>
  </si>
  <si>
    <t>THE EVENTS IN THIS TA WERE APPROVED AS AN EXEMPTION UNDER THE CATEGORY: TO ATTEND SCIENTIFIC MEETINGS BY THE NIMH EXECUTIVE OFFICER ON 1/9/2020.
DR. THURM IS INVITED TO PARTICIPATE IN THE UNICEF/AUTISM SPEAKS MEETING AND THE UNICEF CP IMPLEMENTATION MEETING WHICH WILL BE HELD IN NEW YORK FEBRUARY 23-26, 2020.  SPONSOR PAYS THE FOLLOWING EXPENSES IN KIND:
ROUNDTRIP AIRFARE $178.00; BREAKFAST AND LUNCH ON 24 AND 25:  $64.75.  NIMH PAYS ALL OTHER EXPENSES</t>
  </si>
  <si>
    <t>TISDALE, JOHN F</t>
  </si>
  <si>
    <t>THIS TRAVEL IS NOT A CONFERENCE BECAUSE IT MEETS THE FOLLOWING MISSION EXEMPTION: SCIENTIFIC MEETING WITH A SPECIFIC INVESTIGATOR OR TEAM REGARDING A SPECIFIC AREA OF SCIENTIFIC INQUIRY, OR PUBLIC HEALTH NEED: DR. JOHN TISDALE WILL BE PRESENTING HIS RESEARCH ON SICKLE CELL DISEASE WITH HIV VECTORS AT THE YALE SCHOOL OF MEDICINE PEDIATRIC GRAND ROUNDS IN NEW HAVEN, CT ON OCTOBER 23, 2019. THERE IS NO REGISTRATION FOR THIS EVENT. SPONSOR WILL BE PROVIDING ROUNDTRIP, ECONOMY AIRFARE, ONE NIGHT OF HOTEL, GROUND TRANSPORTATION TO AND FROM THE AIRPORT, AS WELL AS DINNER ON 10/22 AND BREAKFAST AND LUNCH ON 10/23.</t>
  </si>
  <si>
    <t>THIS TRAVEL IS NOT A CONFERENCE BECAUSE IT MEETS THE FOLLOWING MISSION EXEMPTION: SCIENTIFIC MEETINGS WITH A SPECIFIC INVESTIGATOR OR TEAM REGARDING A SPECIFIC AREA OF SCIENTIFIC INQUIRY, OR PUBLIC HEALTH NEEDS: DR. TISDALE WILL BE PRESENTING A TALK ON GENE THERAPY FOR SICKLE CELL DISEASE AT THE 2019 NORFLEET FORUM TITLED "MORE THAN 100 YEARS OF SICKLE CELL DISEASE: DEVELOPMENT OF NOVEL THERAPIES" IN MEMPHIS, TN ON NOVEMBER 1, 2019. THE FORUM WILL BE TAKING PLACE AT THE NATIONAL CIVIL RIGHTS MUSEUM. UTHSC WILL BE PROVIDING DINNER ON 10/31 AS WELL AS BREAKFAST, LUNCH AND DINNER ON 11/1. UTHSC WILL BE PROVIDING GROUND TRANSPORTATION TO AND FROM THE AIRPORT IN MEMPHIS WHICH HAS ALREADY BEEN PRE-ARRANGED. SPONSOR ADDED IS INCORRECT AND WILL BE CHANGED TO THE CENTER FOR SICKLE CELL DISEASE AT UTHSC ONCE IT IS ADDED.  WAITING ON AN UPDATED HOTEL CONFIRMATION DUE TO ADDITIONAL NIGHT ADDED</t>
  </si>
  <si>
    <t>THIS TRAVEL IS NOT A CONFERENCE BECAUSE IT MEETS THE FOLLOWING MISSION EXEMPTION: SCIENTIFIC MEETINGS WITH A SPECIFIC INVESTIGATOR OR TEAM REGARDING A SPECIFIC AREA OF SCIENTIFIC INQUIRY OR PUBLIC HEALTH NEED: DR. JOHN TISDALE WILL BE PRESENTING A TALK ON GENE THERAPY AT THE 5TH ANNUAL ATRIUM HEALTH SICKLE CELL DISEASE SYMPOSIUM- SICKLE CELL DISEASE: THE NEXT GENERATION OF PATIENTS AND PROVIDERS AT THE SPEEDWAY CLUB AT CHARLOTTE MOTOR SPEEDWAY IN CHARLOTTE, NORTH CAROLINA ON SATURDAY, NOVEMBER 9, 2019. THE $100 REGISTRATION FEE IS WAIVED FOR SPEAKERS OF THE EVENT. THE SPONSOR WILL BE PROVIDING DINNER ON 11/8 AS WELL AS BREAKFAST, LUNCH, AND DINNER ON 11/9.</t>
  </si>
  <si>
    <t>CAROLINAS HEALTHCARE SYSTEM NO</t>
  </si>
  <si>
    <t xml:space="preserve">TODD, JOSHUA </t>
  </si>
  <si>
    <t>DR. JOSHUA TODD WILL BE ATTENDING THE RYR-1 FOUNDATION SCIENTIFIC ADVISORY BOARD ON DECEMBER 7, 2019. TRAVELER WILL DEPART ON DECEMBER 6, 2019 AND RETURN ON DECEMBER 8, 2019. TRAVEL APPROVED BY OFM. NO REGISTRATION FOR EVENT. SPONSOR TO TAKE CARE OF HOTEL ACCOMMODATIONS DEC. 6 AND DEC. 7 ($433.75 PER NIGHT), BREAKFAST ($16), LUNCH ($17)  AND DINNER ($28) ON THE 7TH AND FLIGHT ACCOMMODATIONS ($241.60). NIH TO TAKE CARE OF M AND IE ON THE 6TH  ($49.50), IE ON THE 7TH ($5), M AND IE ON THE 8TH ($49.50) AND GROUND TRANSPORTATION ($200). TA IS BEING DONE AFTER THE FACT BECAUSE OF AN OVERSIGHT BY TRAVEL PLANNER WHO STARTED PREPARING TRAVEL, BUT DIDN'T COMPLETE IT. ACTUAL LODGING IS REQUESTED FOR THIS AUTHORIZATION FOR THE RATE SPECIFIED; HOWEVER, AN ACTUAL EXPENSE AUTHORIZATION (AEA) MEMO IS NOT REQUIRED CONSISTENT WITH REVISIONS TO NIH MANUAL CHAPTER 1500-04-06, SECTION F(3) AND G(3) DATED 4/23/2012, WHICH REFLECT THAT SPONSORED IN-KIND LODGING DOES NOT REQUIRE THIS AEA MEMO WHEN THE TRAVELER IS NOT BEING OFFERED ACCOMMODATIONS WHICH EXCEED THOSE OFFERED BY THE SPONSOR TO OTHER PARTICIPANTS. THIS STIPULATION IS REFLECTED IN BOTH THE SPONSOR'S INVITATION LETTER AS WELL AS DOCUMENTED IN THE HOTEL LODGING SUMMARY RECEIPT FOR MEETING ATTENDEES IN THE ATTACHED DOCUMENTATION.</t>
  </si>
  <si>
    <t>RYR1 FOUNDATION</t>
  </si>
  <si>
    <t>TONG, TINA L</t>
  </si>
  <si>
    <t>TO ATTEND AND PARTICIPATE IN THE CAVD MEETING IN SEATTLE, WA ON DECEMBER 3-5, 2019.  THIS IS BEING PROCESSED LATE BECAUSE TRAVELER WAS ON TRAVEL AND HAD TO WAIT FOR THE ETHICS ODA APPROVAL.</t>
  </si>
  <si>
    <t>BILL MELINDA GATES FOUNDATION</t>
  </si>
  <si>
    <t>TRABERT, BRITTON L</t>
  </si>
  <si>
    <t>&lt;10766&gt;BRT-8037549 NON-SPONSORED - IARC MEETING- DR. TRABERT WILL BE ORGANIZING THE ANNUAL JOINT IARC/NCI SYMPOSIUM AND THIS YEARS TOPIC IS ?¿¿DIFFICULT QUESTIONS IN OVARIAN CANCER RESEARCH?¿¿.  IN ADDITION TO COORDINATING THE MEETING SHE IS GIVING A TALK ON EMERGING RISK FACTORS FOR OVARIAN CANCER FROM OCT 22ND-OCT 25TH.  ON WEDNESDAY OCTOBER 23RD SHE WILL BE AT IARC MEETING WITH THE OTHER CONFERENCE ORGANIZERS ?¿¿ PAUL BRENNAN, STEPHEN CHANOCK, AND SHAMA VIRANI.  INDEPENDENT OF THE CONFERENCE ORGANIZATION SHE IS ALSO MEETING WITH LAURE DOSSUS AT IARC ON THE 23RD AND POSSIBLY WITH ELISABETE WEIDERPASS.  DR. TRABERT WILL NEED NO LODGING WHILE IN LYON.  SHE WILL BE STAYING WITH COLLEAGUE. 
SPONSORED PORTION- DR. TRABERT HAS BEEN INVITED TO GIVE A TALK AT THE EUROPEAN MOLECULAR BIOLOGY ORGANIZATION (EMBO).  ON THE IMPACT OF BACTERIAL INFECTIONS ON HUMAN CANCER.  HER TALK IS ENTITLED: CHLAMYDIA TRACHOMATIS AND ITS ROLE IN THE ETIOLOGY OF OVARIAN CANCER.  SPONSOR TO COVER IN-KIND-5 NIGHTS HOTEL STAY, REGISTRATION FEE $519.21 USD (MEALS INCLUDED-LUNCH 10/26-10/29 AND DINNER 10/26-10/28).  NCI TO COVER-ALL GROUND TRANSPORTATION, SOME MEALS AND R/T AIRFARE TO US-LYON-BERLIN-US. TRABERT CELL#240-682-6372 CBITT-RITM0143343, HTSOS ATTACHED. $111 17 28 44 22.  M&amp;IE BREAKDOWN.</t>
  </si>
  <si>
    <t>10/21/2019 -10/30/2019</t>
  </si>
  <si>
    <t>TRACHMAN, ROBERT J</t>
  </si>
  <si>
    <t>THIS TRAVEL IS NOT A CONFERENCE BECAUSE IT MEETS THE FOLLOWING MISSION EXEMPTION: SCIENTIFIC MEETINGS WITH A SPECIFIC INVESTIGATOR OR TEAM REGARDING A SPECIFIC AREA OF SCIENTIFIC INQUIRY, OR PUBLIC HEALTH NEED: TO PARTICIPATE IN A SMALL COMPANY CONFERENCE FOR ACADEMIC AND INDUSTRIAL RESEARCHERS HOSTED AND SPONSORED BY HORIZON DISCOVERY, LTD TO BE HELD IN CAMBRIDGE, MA, ON OCTOBER 3, 2019.  HORIZON DISCOVERY WILL PROVIDE AIRFARE AND LODGINGS.  NO REGISTRATION FEE.  TRAVELER WILL TAKE TAXIS TO AND FROM THE AIRPORT ON BOTH ENDS.  NIH WILL PAY FOR GROUND TRANSPORTATION AND MEALS.  THIS SPONSORED TRAVEL REQUEST IS LATE BECAUSE THE INVITATION WAS RECEIVED ON AUGUST 29, 2019.  TITLE OF TALK: TRACKING RNA WITH LIGHT: STRUCTURE GUIDED ENGINEERING OF FLUORESCENT RNA.  THIS IS ONLY A SCIENTIFIC PRESENTATION AND DISCUSSION WITH NO COMMERCIAL IMPLICATIONS. AIRFARE ITINERARY AND HOTEL RESERVATION WILL BE UPLOADED WHEN RECEIVED FROM THE SPONSOR.  NO AGENDA OR WEBSITE AVAILABLE.  THE NHLBI ETHICS OFFICE DOES NOT APPROVE OR DISAPPROVE NON-FTE SPONSORED TRAVEL (SEE THEIR RESPONSE ATTACHED).  SPEAKING/PRESENTING IS AN APPROVED NON-FTE ACTIVITY PER THE NIH SOURCEBOOK (HTTPS://OIR.NIH.GOV/SOURCEBOOK/ETHICAL-CONDUCT/GOVERNMENT-ETHICS/GUIDELINES-NON-FTES-TRAINEES-NIH-RELATED-ACTIVITIES-OUTSIDE-ACTIVITIES).</t>
  </si>
  <si>
    <t>HORIZON DISCOVERY LIMITED UNIT</t>
  </si>
  <si>
    <t xml:space="preserve">TRINCHIERI, GIORGIO </t>
  </si>
  <si>
    <t>10/7-10/19, CAPRI, ITALY (SPONSORED) - INVITED SPEAKER AT THE MICROBES AND IMMUNITY CANCER COURSE.  TITLE OF TALK - INFLAMMATION INNATE RESISTANCE, AND IMMUNITY IN CARCINOGENESIS, CANCER PROGRESSION, AND PREVENTION OR DESTRUCTION.  10/11-14/19 (NOT SPONSORED), COLLABORATION WITH DR. LORENZO MORETTA, DIRECTOR, IMMUNOLOGY AREA, PEDIATRIC HOSPITAL BAMBINO GESU AND HIS GROUP TO DISCUSS THE ROLE OF THE MICROBIOTA ON INNATE IMMUNITY AND CANCER THERAPY RESPONSE. SPONSOR PAYING IN KIND RT AIRFARE, REGISTRATION FEE $615.56, WHICH INCLUDES DINNERS ON 10/8-9/19 AND LUNCH ON 10/9/19, HOTEL FOR 2 NIGHTS (10/8-9/19). NCI WILL PAY FOR LODGING ON 10/10/19. BREAKFAST INCLUDED IN ALL LODGING IN CAPRI AND ROME. NCI WILL COVER ALL OTHER EXPENSES.</t>
  </si>
  <si>
    <t>SPEAKING AT TWO MEETINGS:  INVITED TO GIVE LECTURE AT THE INAUGURAL CEREMONY FOR THE ITALIAN NATIONAL DAY FOR THE RESEARCH ON CANCER, ROME, ITALY FROM 10/22-25/2019. ATTENDING &amp; CHAIRING:  ALSO, ON 10/24 WILL BE THE FIRST MEETING OF THE ITALIAN ASSN. FOR CANCER RESEARCH (AIRC) SCIENTIFIC ADVISORY BOARD, OF WHICH TRAVELER IS THE CHAIRMAN. PARTIAL 348 IN KIND TRAVEL, SPONSOR TO COVER AIRFARE IN KIND.  NCI TO COVER GROUND TRANSPORTATION AND P/D. NO LODGING REQUIRED, WILL STAY W/RELATIVES.  NFF VERIFIED BY LETTER OF INVITE. THERE IS NO WEBSITE NOR REG. FEE INVOLVED W/EITHER OF THESE MEETINGS. DR. TRINCHIERI HAS ODA APPROVAL AS CHAIR OF THE AIRC ADVISORY BOARD.</t>
  </si>
  <si>
    <t>ITALIAN ASSOCIATION FOR CANCER</t>
  </si>
  <si>
    <t>10/22/2019 -10/25/2019</t>
  </si>
  <si>
    <t>11/15-18/19: BOSTON, MA: INVITED SPEAKER AT THE 52ND ANNUAL MTG OF THE SOCIETY FOR LEUKOCYTE BIOLOGY: TISSUES SPECIFIC IMMUNITY: TRANSLATING OUR DISCOVERIES".  TITLE OF TALK:  ACQUIRED IMMUNITY IN CANCER. 11/19/19: SAN FRANCISCO, CA: INVITED SPEAKER AT THE MICROBIOME SUMMIT; 11/20-23/19: MILAN, ITALY: INVITED SPEAKER AT THE MIBIOC - THE WAY OF THE MICROBIOTA IN CANCER MEETING.  TITLE OF TALK: THE INFLUENCE OF GUT MICROBIOTA ON ANTI-TUMOR IMMUNITY. SPONSOR 1 (BOSTON) PAYING IN KIND: AIRFARE (BWI TO BOSTON), LODGING (3 NIGHTS 11/15-18) AND REGISTRATION FEE ($885, INCLUDES MEALS 11/16-D, 11/17 B/D, 11/18 B/L) .  SPONSOR 2 (SAN FRANCISCO) PAYING IN KIND: AIRFARE (BOSTON TO SAN FRANCISCO) LODGING 1 NIGHT (11/19).  TRAVELER IS REQUESTING APPROVAL OF ACTUAL SUBSISTENCE FOR SPONSOR IN-KIND LODGING VALUED AT $579 WHICH IS 237% OF THE GOVERNMENT ALLOWANCE OF $244.  THIS PERCENTAGE FALLS WITHIN THE 300% THRESHOLD ALLOWED BY THE FTR. THE SPONSOR HAS NOTED THAT ALL OTHER NON-FEDERAL PARTICIPANTS WILL BE PROVIDED WITH THE SAME ACCOMMODATIONS.  THERE IS NO REGISTRATION FEE ASSOCIATED WITH THIS MEETING.  SPONSOR 3 (MILAN, ITALY) PAYING IN KIND: AIRFARE (SAN FRANCISCO TO MILAN TO DC) LODGING FOR 3 NIGHTS (11/20-23) AND REGISTRATION FEE ($274.42 WHICH INCLUDES MEALS 11/21-22 LUNCH).  COST COMPARISON OF A R/T FLIGHT PAID BY NCI, BOOKED THROUGH OMEGA FROM DC/MILAN IS $1306.95 AND FLIGHT FROM SF TO ITALY IS $1515.37 (ECONOMY), PAID IN KIND BY SPONSOR..  TRAVELER IS REQUESTING APPROVAL OF ACTUAL SUBSISTENCE FOR SPONSOR IN-KIND LODGING VALUED AT $308 WHICH IS 103% OF THE GOVERNMENT ALLOWANCE OF $298.  THIS PERCENTAGE FALLS WITHIN THE 300% THRESHOLD ALLOWED BY THE FTR. THE SPONSOR HAS NOTED THAT ALL OTHER NON-FEDERAL PARTICIPANTS WILL BE PROVIDED WITH THE SAME ACCOMMODATIONS.   NCI COVERING ALL OTHER EXPENSES.  NFFS PROVIDED BY ALL 3 SPONSORS.</t>
  </si>
  <si>
    <t>FONDAZIONE ISTITUTO NAZIONALE</t>
  </si>
  <si>
    <t>12/2-8/2019, NAPLES, ITALY. INVITED SPEAKER AT BRIDGE 2019, WHICH INCLUDES THE IMMUNOTHERAPY BRIDGE IN NAPLES, ITALY WHICH IS HELD 12/4-5/2019 AND THE MELANOMA BRIDGE, WHICH IS HELD 12/5-7/2019. TITLE OF TALK IS: "MICROBIOTA OR NUTRITION?"  SPONSOR TO COVER "IN KIND", RT AIRFARE, 5 NIGHTS LODGING 12/3-8, AND GROUND TRANSPORTATION FROM NAPLES AIRPORT TO HOTEL AND MEETINGS. SPONSOR HAS WAIVED IN KIND REGISTRATION FEE ($1,776.39 USD AND 22% VAT 
({$389.87 USD) NOT INCLUDED IN REG. FEE). REGISTRATION FEE INCLUDES LUNCH AND DINNER 12/3-7/19.  NCI TO COVER ALL OTHER EXPENSES.</t>
  </si>
  <si>
    <t>AMENDMENT - STRIKES IN PARIS AT TIME OF TRAVEL FOR PARIS TO LYON - UNABLE TO USE TRAIN.  WILL NEED TO FLY INSTEAD.12/16-18/19 PARTIAL 348 NON SPONSORED PORTION LYON, FRANCE 12/17 COLLABORATIVE MEETING WITH DR. UZMA HASAN, CENTRE INTERNATIONAL DE RECHERCHE EN INFECTIOLOGI (CIRI)-NO LODGING REQUIRED AS TRAVELER WILL STAY WITH A COLLEAGUE; 12/18 PRESENTING SEMINAR ENTITLED:  MICROBIOME AND DIET IN CANCER THERAPY.  SPONSORED PORTION12/19-20/19 PARIS, FRANCE INVITED PARTICIPANT AT THE TORINO-LUMIERE ANNUAL MTG AT GUSTAVE ROUSSY AND WILL SERVE AS A MEMBER FOR THE PH.D. THESIS DEFENSE FOR CONRAD RAUBER.  SPONSOR PAYING IN KIND RT AIRFARE, LODGING 12/18-20/19.  NCI COVERING ALL OTHER EXPENSES.</t>
  </si>
  <si>
    <t>CANCER INSTITUTE GUSTAVE ROUSS</t>
  </si>
  <si>
    <t>12/16/2019 -12/20/2019</t>
  </si>
  <si>
    <t>FEBRUARY 21-24, 2020, ORLANDO, FL. INVITED CO-CHAIR AND SPEAKER AT THE AMERICAN ASSOCIATION FOR CANCER RESEARCH (AACR) SPECIAL CONFERENCE ON THE MICROBIOME, VIRUSES, AND CANCER. TITLE OF TALK IS: "TARGETING THE MICROBIOTA IN CANCER THERAPY." SPONSOR IN KIND: RT AIRFARE, 3 NIGHTS LODGING (2/21-24) AND WAIVED REGISTRATION FEE $930.00 (INCLUDES BREAKFAST 2/22-24, LUNCH 2/22).  TRAVELER IS REQUESTING APPROVAL OF ACTUAL SUBSISTENCE FOR SPONSORED IN-KIND LODGING VALUED AT $234 WHICH IS 153% OF THE GOVERNMENT ALLOWANCE OF $153. THIS PERCENTAGE FALLS WITHIN THE 300% THRESHOLD ALLOWED BY THE FTR. THE SPONSOR HAS NOTED THAT ALL OTHER NON-FEDERAL PARTICIPANTS WILL BE PROVIDED WITH THE SAME ACCOMMODATIONS. NCI TO COVER ALL OTHER EXPENSES. NO FFS INCLUDED IN LETTER OF INVITE.</t>
  </si>
  <si>
    <t>MARCH 8-11, 2020: MILAN, ITALY. INVITED ADVISORY BOARD MEMBER AT THE FIRST MEETING OF THE AIRC ADVISORY BOARD.  SPONSOR TO COVER IN-KIND R/T AIRFARE, 2 NIGHTS LODGING 3/9-11/2020 (INCLUDES BREAKFAST/FREE WIFI), GROUND TRANSPORTATION IN ITALY AND MEALS-LUNCH/DINNER ON 3/9-10/2020.  NCI TO COVER ALL OTHER EXPENSES.</t>
  </si>
  <si>
    <t>03/08/2020 -03/11/2020</t>
  </si>
  <si>
    <t>TROIANO, RICHARD P</t>
  </si>
  <si>
    <t>DR. TROIANO IS INVITED TO SPEAK AT THE USE OF WEARABLE IMPLANTABLE DEVICES IN HEALTH RESEARCH WORKSHOP BEING HELD AT THE BANFF INTERNATIONAL RESEARCH STATION IN BANFF, ALBERTA, CANADA ON FEBRUARY 23-28, 2020.  IN-KIND:  5 NIGHTS LODGING (INCLUDES MEALS).  NO REGISTRATION.</t>
  </si>
  <si>
    <t>BANFF INTERNATIONAL RESEARCH S</t>
  </si>
  <si>
    <t>SENIOR RESEARCH SCI</t>
  </si>
  <si>
    <t>02/23/2020 -02/29/2020</t>
  </si>
  <si>
    <t>TSANG, JOHN S</t>
  </si>
  <si>
    <t>SPONSORED TRAVEL: I WILL DISSEMINATE OUR WORK TO A DIVERSE AUDIENCE, INCLUDING IMMUNOLOGISTS, CLINICIANS, VACCINE DEVELOPERS, AND FELLOW COLLEAGUES IN COMPUTATIONAL AND SYSTEMS IMMUNOLOGY. THIS WILL ALSO PROVIDE AN OPPORTUNITY TO RECRUIT STUDENTS AND FELLOWS TO THE NIH.
*TRAVELER HASN'T PROVIDED THE ITINERARY FOR THIS TRIP YET, DUE TO TO CGE SHUTTING DOWN SOON I WAS TOLD TO PUSH THIS PACKAGE THROUGH*SPONSOR PROVIDING IN-KIND LODGING VALUED AT [$343.70], WHICH IS [112%] OF THE GOVERNMENT LODGING ALLOWANCE OF [$305]. THE SPONSOR HAS CONFIRMED THAT ALL OTHER FEDERAL OR NON-FEDERAL PARTICIPANTS WILL BE PROVIDED WITH THE SAME OR SIMILAR ACCOMMODATIONS.</t>
  </si>
  <si>
    <t>CHILDRENS HOSPITAL BOSTON</t>
  </si>
  <si>
    <t xml:space="preserve">TYCKO, ROBERT </t>
  </si>
  <si>
    <t>ATTEND AND PRESENT LECTURES ¿QUANTUM MECHANICS AND NMR: HOW MUCH DO YOU NEED TO KNOW?¿  ON JANUARY 5, 2020 AND ¿MULTIPLE-PULSE SEQUENCES, AVERAGE HAMILTONIANS, AND HOMONUCLEAR RECOUPLING IN SOLID STATE NMR¿ ON JANUARY 6, 2020 AT THE 2020 WINTER SCHOOL ON BIOMOLECULAR SSNMR, JANUARY 5-8, 2020, STOWE, VT.
SPONSOR TO PROVIDE REGISTRATION FEE OF $750 IN-KIND WHICH INCLUDES LODGING FOR FIVE NIGHTS AND MEALS FROM DINNER 1/5 THRU BREAKFAST 1/8.
JUSTIFICATION FOR USE OF RENTAL CAR: TO DRIVE FROM BURLINGTON AIRPORT TO STOWE, VT MEETING SITE/HOTEL ESTIMATED AT 35 MILES ONE WAY. TAXIS ARE LIMITED AND ESTIMATED TO COST $280 ROUNDTRIP INCLUDING TIP. RENTAL CAR IS ESTIMATED TO COST $166 PLUS $30 GAS, WHICH IS MORE COST EFFECTIVE FOR THE GOVERNMENT.
ETHICS CLEARANCE ATTACHED.</t>
  </si>
  <si>
    <t>STOWE, VT, US</t>
  </si>
  <si>
    <t>CHF SOLID STATE NMR BIO SEC</t>
  </si>
  <si>
    <t>01/05/2020 -01/08/2020</t>
  </si>
  <si>
    <t>INVITED TO PRESENT LECTURE ¿STRUCTURES OF AMYLOID-B AND FUS LOW-COMPLEXITY DOMAIN FIBRILS¿ AT THE DEPARTMENT OF CHEMISTRY AND BIOCHEMISTRY, UNIVERSITY OF CALIFORNIA AT LOS ANGELES, LOS ANGELES, CA, JANUARY 31, 2020.
SPONSOR TO PROVIDE LODGING AT THE UCLA GUEST HOUSE ABOVE GOVERNMENT PER DIEM RATE AND INCLUDES BREAKFAST 1/31 AND 2/1. SPONSOR TO PROVIDE IN-KIND AIRLINE TICKET. DR. ROBERT TYKO IS REQUESTING APPROVAL OF ACTUAL SUBSISTENCE FOR SPONSOR IN-KIND LODGING VALUED AT $249.00 WHICH IS 137.5% OF THE GOVERNMENT ALLOWANCE OF $181.00. THIS PERCENTAGE FALLS WITHIN THE 300% THRESHOLD ALLOWED BY THE FTR. THE SPONSOR HAS NOTED THAT ALL OTHER NON-FEDERAL PARTICIPANTS WILL BE PROVIDED WITH THE SAME ACCOMMODATIONS.
ETHICS CLEARANCE ATTACHED.</t>
  </si>
  <si>
    <t>INVITED TO PRESENT A TALK ENTITLED STRUCTURES OF AMYLOID-B AND FUS LOW-COMPLEXITY DOMAIN FIBRILS AT THE BIOPHYSICS OF AMYOID FORMATION SYMPOSIUM, FEBRUARY 16 - 21, 2020 IN ULM, GERMANY.  SPONSOR IS WAIVING REGISTRATION FEE WHICH INCLUDES LUNCHES (2/18, 2/19, 2/20) AND DINNERS (2/18 AND 2/19).  BREAKFAST IS INCLUDED IN HOTEL.  SPONSOR WILL REIMBURSE AIRFARE, HOTEL, AND PUBLIC TRANSIT FROM AIRPORT AND RETURN.  ETHICS AND STO APPROVAL ATTACHED.</t>
  </si>
  <si>
    <t>UNIVERSITY OF ULM</t>
  </si>
  <si>
    <t xml:space="preserve">TZENG, JAWLIN </t>
  </si>
  <si>
    <t>JAWLIN TZENG WILL BE ATTENDING THE 2019 AABB ASSESSMENTS OF PROGENIES CARD BLOOD CRYOBANK FOR EVALUATION OF THE FACILITY'S QUALITY AND OPERATIONAL SYSTEMS TO DETERMINE WHETHER THE SERVICE THEY PROVIDE IS APPROPRIATE.</t>
  </si>
  <si>
    <t>ADVANCING TRANSFUSION AND CELL</t>
  </si>
  <si>
    <t xml:space="preserve">UCHIDA, NAOYA </t>
  </si>
  <si>
    <t>DR. NAOYA UCHIDA WILL BE PRESENTING AN ORAL ABSTRACT TITLED "A SINGLE DOSE OF CD117 ANTIBODY DRUG CONJUGATE ENABLES HEMATOPOIETIC STEM CELL BASED GENE THERAPY IN NONHUMAN PRIMATES" AT THE 2020 TRANSPLANTATION AND CELLULAR THERAPY ANNUAL MEETING IN ORLANDO, FLORIDA FROM 2/18/20 TO 2/22/20.  CAS APPROVAL ATTACHED. REGISTRATION PAID THROUGH POTS, AND DOES NOT MENTION THE INCLUSION OF ANY MEALS. NAOYA WILL BE STAYING AT THE CONFERENCE HOTEL (COVERED BY THE SPONSOR) AND WILL NOT REQUIRE ANY GROUND TRANSPORTATION BESIDES GETTING FROM THE AIRPORT TO HOTEL AND BACK IN ORLANDO.  THE SPONSOR IS ALSO PROVIDING AIRFARE.</t>
  </si>
  <si>
    <t>02/18/2020 -02/22/2020</t>
  </si>
  <si>
    <t xml:space="preserve">UMAR, ASAD </t>
  </si>
  <si>
    <t>DR. UMAR IS INVITED TO SPEAK AT THE INAUGURAL GASTRIC CENTER CANCER SUMMIT BEING HELD AT THE STANFORD UNIVERSITY SCHOOL OF MEDICINE IN PALO ALTO, CA ON MARCH 5-6, 2020.  IN-KIND AIRFARE, LODGING (NO BREAKFAST), AND MEALS.  NO REGISTRATION.  DR. UMAR IS REQUESTING APPROVAL OF ACTUAL SUBSISTENCE FOR SPONSOR IN-KIND LODGING VALUED AT $389 WHICH IS 154% OF THE GOVERNMENT ALLOWANCE OF $253.  THIS PERCENTAGE FALLS WITHIN THE 300% THRESHOLD BY THE FTR.  THE SPONSOR HAS NOTED THAT ALL OTHER NON-FEDERAL PARTICIPANTS WILL BE PROVIDED WITH THE SAME ACCOMMODATIONS.</t>
  </si>
  <si>
    <t>03/04/2020 -03/07/2020</t>
  </si>
  <si>
    <t>UNDERHILL, SUZANNE M</t>
  </si>
  <si>
    <t>PRESENTING AT ACNP IN ORLANDO FL FROM 7-12 DEC 2019.  PREAPPROVAL OBTAINED AND ATTACHED.</t>
  </si>
  <si>
    <t>USDIN, KAREN P</t>
  </si>
  <si>
    <t>TRAVELER WILL BE PARTICIPATING IN A SEMINAR FOR GENETICS AND MOLECULAR BIOLOGY, AND WILL BE A GUEST LECTURER AND GUEST SPEAKER AT A GENETICS COURSE AND LATER MEET WITH STUDENTS AND FACULTY.
SPONSOR PAYING IN-KIND FOR ALL EXPENSES WHILE AT EMORY UNIVERSITY. THIS INCLUDES ROUNDTRIP AIRFARE, 2 NIGHTS LODGINGS, ROUNDTRIP GROUND TRANSPORTATION TO AND FROM AIRPORT IN ATLANTA AND THE FOLLOWING MEALS: DINNER ON NOVEMBER 4TH AND 5TH. BREAKFAST ON NOVEMBER 5TH AND 6TH. LUNCH ON NOVEMBER 5TH.</t>
  </si>
  <si>
    <t>2/23: TRAVEL FROM DC TO PALM SPRINGS, CA.  2/24-2/27:  TRAVELER IS AN INVITED SPEAKER AT THE 15TH ANNUAL HUNTINGTON'S DISEASE THERAPEUTICS CONFERENCE THAT WILL BE HELD AT THE PARKER HOTEL IN PALM SPRINGS, CA. THE SPONSOR,CHDI FOUNDATION, WILL BE PROVIDING THE FOLLOWING IN-KIND: ROUNDTRIP AIRLINE TICKET, 5 NIGHT'S LODGING (FEB 23-28), AND REGISTRATION FEE.  REGISTRATION FEE INCLUDES MEALS DURING THE CONFERENCE, EXCEPT DINNER ON 2/25.  2/28: NON-DUTY DAY.  2/29:  TRAVELER WILL TAKE EITHER A SHUTTLE OR TAXI FROM PALM SPRINGS TO VENTURA, CA. NO LODGING REIMBURSEMENT IS BEING REQUESTED FOR THIS NIGHT. 
3/1 - 3/6:  TRAVELER IS AN INVITED SPEAKER AT THE GORDON RESEARCH CONFERENCE ON DNA DAMAGE, MUTATION AND CANCER.  SPONSOR, GRC, WILL PROVIDE IN-KIND REGISTRATION FEE.  REGISTRATION INCLUDES LODGING AND MEALS DURING THE CONFERENCE.  TRAVELER WILL FLY BACK TO DC FROM LAX WHICH WAS SPONSORED BY THE CHDI FOUNDATION.</t>
  </si>
  <si>
    <t>CHDI FOUNDATION NEW YORK NY</t>
  </si>
  <si>
    <t>02/23/2020 -03/06/2020</t>
  </si>
  <si>
    <t xml:space="preserve">UZEL, GULBU </t>
  </si>
  <si>
    <t>DR. UZEL, HAS BEEN INVITED TO SPEAK AT SITC AND AACR, WORKSHOP ON ¿THE CANCER BIOLOGY UNDERLYING IMMUNOTHERAPY-INDUCED AUTOIMMUNITY.¿  THIS WORKSHOP WILL INVITE LEADING RESEARCHERS AND CLINICIANS TO SHARE EXPERTISE AND ADVANCE UNDERSTANDING OF THE SCIENCE BEHIND IMMUNOTHERAPY TOXICITIES. THE CONFERENCE IS FROM MARCH 4-6, 2020 IN HOUSTON TX. HER TALK WILL BE: "HOW PRIMARY IMMUNODEFICIENCY CAN CONTRIBUTE TO UNDERSTANDING IRAES." THE SPONSOR WILL PROVIDE THE FOLLOWING IN-KIND: ROUND TRIP AIRFARE, TWO NIGHTS OF LODGING, 2 BREAKFASTS/2 LUNCHES, AND 2 DINNERS FROM 3/4- 3/6 . THE HOTEL NIGHTLY RATE IS 191% OVER THE GOVERNMENT ALLOWANCE OF $125. THE PERCENTAGE FALLS WITHIN THE 300% THRESHOLD AND THE SPONSOR HAS CONFIRMED THAT OTHER ATTENDEES WILL RECEIVE THE SAME OR SIMILAR ACCOMMODATIONS NO FEDERAL FUNDS WILL BE USED AND NO HONORARIUM WILL BE OFFERED. THIS TRAVEL RECEIVED NIAID APPROVAL ON THE NTPS SITE FOR DR. UZEL TO ATTEND.</t>
  </si>
  <si>
    <t xml:space="preserve">VAN WAES, CARTER </t>
  </si>
  <si>
    <t>THIS TRIP WAS RESCHEDULED FOR THE UCLA DEPT OF HEAD &amp; NECK SURGERY TRAVEL PREVIOUSLY APPROVED AUTH TANUM0J7GM, THE TRAVELER IS AN INVITED SPEAKER PRESENTING A TALK ENTITLED, "GENOMICS AND TARGETED THERAPY FOR SQUAMOUS CELL CARCINOMA" . THE TRAVEL DATES ARE NOVEMBER 20-21, 2019. THE ORIGINAL APPROVALS FROM AUTH TANUM0J7GM ARE UPLOADED AS WELL AS THE NEW EMAILED APPROVAL FROM ETHICS, RESERVATIONS AND SPONSOR IN-KIND CONFIRMATION, SPONSOR IS PROVIDING AIRFARE, ONE NIGHT LODGING, SELECT MEALS, AND CA GROUND TRANSPORTATION IN-KIND.</t>
  </si>
  <si>
    <t>VENDITTI, CHARLES P</t>
  </si>
  <si>
    <t>FOR THIS SPONSORED, DOMESTIC TRAVEL, THE FOLLOWING WILL BE PROVIDED, IN-KIND: ROUND-TRIP AIRFARE-$407.37, ONE NIGHT OF LODGING-$191 PLUS TAX, GROUND TRANSPORTATION-$207 AND BREAKFAST ON 2/24.  THERE IS NO REGISTRATION FEE FOR THIS EVENT.  PER ETHICS, TRAVELER WILL PAY FOR OFFERED DINNER ON 1/23. OTHER INVITED GUESTS RECEIVE SIMILAR BENEFITS. TRAVELER IS REQUESTING APPROVAL FOR ACTUAL SUBSISTENCE SPONSORED LODGING VALUED AT $191, WHICH IS 116% OF THE PER DIEM OF $164.  OMEGA WAS NOT USED FOR LODGING OR AIRFARE, AS BOTH WERE ARRANGED AND PROVIDED, IN-KIND.  NHGRI WILL PAY ALL OTHER EXPENSES: TAXI TO/FROM RESIDENCE ESTIMATED-$200, BAGGAGE-$60, MISC. FEE-$33.50 FOR M&amp;IE NOT PROVIDED IN-KIND, AND INTERNET FEES EST. $15/DAY FOR WORK RELATED BUSINESS. GEORGIA IS NOT A HOTEL TAX EXEMPT STATE.</t>
  </si>
  <si>
    <t>PHYSICIAN SCIENTIST</t>
  </si>
  <si>
    <t>VIBOUD, CECILE G</t>
  </si>
  <si>
    <t>TRAVELER WILL BE PARTICIPATING IN A MEETING ON MODELING OF THE IMPACT OF UNIVERSAL FLU VACCINES AT THE 2019 CONSULTATION ON THE USE OF MODELING TO INFORM THE INVESTMENT CASE FOR UNIVERSAL VACCINE DEVELOPMENT MEETING IN DECATUR, GA, OCTOBER 7, 2019.</t>
  </si>
  <si>
    <t>TRAVELER WILL ATTEND A BIRD STUDY COLLABORATOR MEETING DECEMBER 16-19,2019 IN PARIS, FRANCE.  TRAVELER SERVES AS A PRIMARY SCIENTIFIC ADVISOR FOR THE BIRD STUDY ON THE GLOBAL BURDEN OF RESPIRATORY VIRUSES AND HAS BEEN ASKED TO ATTEND THIS MEETING TO SERVE AS AN ADVISOR TO BE ON THE COMMITTEE TO REVIEW PRELIMINARY ESTIMATES FOR 4 PILOT COUNTRIES AND DATASETS FOR THE 12 COUNTRIES THAT WILL BE PRESENTED FOR THE STUDY.</t>
  </si>
  <si>
    <t>OPENHEALTH</t>
  </si>
  <si>
    <t>12/14/2019 -12/20/2019</t>
  </si>
  <si>
    <t>VOGEL, STEVEN S</t>
  </si>
  <si>
    <t>DR. VOGEL WILL BE TRAVELING TO THE BANBURY CENTER FOR THE CAMKII AND ITS ROLE AS A SELF TUNING STRUCTURAL PROTEIN AT THE SYNAPSE MEETING. THIS MEETING WILL TAKE PLACE IN LLOYD HARBOR, NY</t>
  </si>
  <si>
    <t>DR. STEVEN VOGEL HAS BEEN INVITED TO SPEAK AT THE 16TH ANNUAL ADVANCED IMAGING METHODS WORKSHOP AIM 2019 IN BERKELEY, CA FROM JANUARY 29 - 31, 2020. HE WILL TRAVEL TO SAN FRANCISCO, CA  FEBRUARY 1 - 5, 2020 TO BE ON THE CONFERENCE COMMITTEE AND BE A SESSION CHAIR AT THE SPIE PHOTONICS WEST CONFERENCE.</t>
  </si>
  <si>
    <t>SPIE</t>
  </si>
  <si>
    <t>01/28/2020 -02/05/2020</t>
  </si>
  <si>
    <t>DR. VOGEL WILL TRAVEL TO PALM SPRINGS, CA, FEBRUARY 29 - MARCH 3, 2020 THE ABRF 2020 EMPOWERING TEAM SCIENCE MEETING/CONFERENCE.</t>
  </si>
  <si>
    <t>ASSOCIATION OF BIOMOLECULAR RE</t>
  </si>
  <si>
    <t>02/29/2020 -03/04/2020</t>
  </si>
  <si>
    <t>DR.STEVEN VOGEL HAS BEEN INVITED TO GIVE SEVERAL TALKS AT THE 19TH ANNUAL WORKSHOP ON FLIM AND FRET MICROSCOPY IMAGING PROTEIN PROTEIN INTERACTIONS FROM MARCH 8 THROUGH 11, 2020 AT THE UNIVERSITY OF VIRGINIA CHARLOTTESVILLE, VA.</t>
  </si>
  <si>
    <t>WALDMANN, THOMAS A</t>
  </si>
  <si>
    <t>NON-SPONSOR: DR. WALDMANN IS INVITED TO ATTEND BIONIZ THERAPEUTICS' SCIENTIFIC ADVISORY MEETING BEING HELD IN NEWPORT BEACH, CA ON NOVEMBER 14, 2019.  AN APPROVED AEA MEMO HAS BEEN INCLUDED FOR THE LODGING COSTS ON 11/13.   SPONSORED: DR. WALDMANN IS INVITED TO CHAIR A SESSION AT THE 15TH ANNUAL SYMPOSIUM ON PRIMARY IMMUNODEFICIENCY BEING HELD IN NEWPORT BEACH, CA ON NOVEMBER 15-16, 2019.  IN-KIND: AIRFARE, LODGING (NO BREAKFAST), REGISTRATION (INCLUDES MEALS) AND GROUND TRANSPORTATION IN CA.  DR. WALDMANN IS REQUESTING APPROVAL OF ACTUAL SUBSISTENCE FOR SPONSORED IN-KIND LODGING VALUED AT $219 WHICH IS 121% OF THE GOVERNMENT ALLOWANCE OF $181. THIS PERCENTAGE FALLS WITHIN THE 300% THRESHOLD ALLOWED BY THE FTR.  THE SPONSOR HAS NOTED THAT ALL OTHER NON-FEDERAL PARTICIPANTS WILL BE PROVIDED WITH THE SAME ACCOMMODATIONS. AN APPROVED APPENDIX 7 IS INCLUDED FOR THE USE OF BUSINESS CLASS TICKETS.</t>
  </si>
  <si>
    <t xml:space="preserve">WALSENG, EVEN </t>
  </si>
  <si>
    <t>PLEASE NOTE THE AUTHORIZATION IS BEING AMENDED BEACUSE DR. WALSENG CHANGED HIS MIND AND, INSTEAD OF TAKING A TAXI, HAD HIS WIFE DRIVE HIM TO THE AIRPORT IN THEIR POV. POV USE IS MUCH MORE COST EFFECTIVE THAN A TAXI AND VERY ADVANTAGEOUS TO THE GOVERNMENT. DR. EVEN WALSENG HAS BEEN INVITED TO SPEAK AT THE 2ND WORLD CONFERENCE OF IMMUNO-ONCOLOGY 2019. HIS PRESENTATION IS ENTITLED EXPRESSION OF A FUNCTIONAL TCR CAR IN NON T CELLS. HIS TRAVEL IS SPONSORED BY THE 2ND WORLD CONFERENCE OF IMMUNO-ONCOLOGY 2019 ORGANIZING COMMITTEE, PART OF BIT CONGRESS INC, SO WE WERE ASKED TO LIST BIT AS THE SPONSOR. THE SPONSOR IS PROVIDING HIS REGISTRATION FEE, IN-KIND. THE REGISTRATION FEE INCLUDES OCTOBER 11 LD, OCTOBER 12 L, AND OCTOBER 13 L. PLEASE NOTE THAT THERE IS NO CONTRACT CARRIER TO DALIAN, CHINA. AS A RESULT, DR. WALSENG WILL BE TRAVELING BY GOVERNMENT CONTRACT CARRIER TO SEOUL, SOUTH KOREA, AND THEN A FOREIGN FLAG CARRIER TO DALIAN, CHINA. THIS PARTICULAR ITINERARY AND FOREIGN FLAG CARRIER WAS CHOSEN BECAUSE IT WAS THE ONLY CARRIER WITH A LATE TICKETING DEADLINE THAT WOULD ENABLE DR. WALSENG'S TRAVEL TO GO THROUGH THE REQUIRED APPROVALS, AS REQUIRED, WITHOUT BEING CANCELLED BEFORE BEING TICKETED. IT WAS ALSO MORE COST EFFECTIVE THAN THE OTHER POSSIBLE ITINERARIES. ON OCTOBER 8, DR. WALSENG WILL FLY FROM IAD TO ICN TO DLC, ARRIVING ON OCTOBER 9. HE WILL STAY AT THE HILTON DALIAN AT 1 GANGPU ROAD, ZHONGSHAN DISTRICT, DALIAN 116001 CHINA. ON OCTOBER 10, HE WILL BEGIN ATTENDING THE CONFERENCE. HE WILL ATTEND THE CONFERENCE FROM OCTOBER 10 TO OCTOBER 13. ON OCTOBER 14, DR. WALSENG WILL FLY FROM DLC TO ICN TO ATL TO IAD, ARRIVING HOME JUST PAST MIDNIGHT ON OCTOBER 15.</t>
  </si>
  <si>
    <t>PVFA PREDOCTORAL VF</t>
  </si>
  <si>
    <t>10/08/2019 -10/15/2019</t>
  </si>
  <si>
    <t>WALTERS, KYLIE J</t>
  </si>
  <si>
    <t>DR. WALTERS HAS BEEN INVITED TO GIVE A TALK AT THE CANADIAN INSTITUTES FOR ADVANCED RESEARCH (CIFAR) IN TORONTO, CANADA, ON 11/5/19-11/6/19. THE SPONSOR WILL PROVIDE AIRFARE, LODGING, MEALS, AND GROUND TRANSPORTATION IN CANADA.  TRAVELER OUT OF THE COUNTRY AND CANNOT CERTIFY IN CGE IN TIME TO MEET FOREIGN SPONSORED TRAVEL DEADLINE.  HARD COPY SPONSORED CHECKLIST AND FOREIGN CERTIFICATION UPLOADED.  AIRFARE ITINERARY WILL NOT BE SENT BY SPONSOR UNTIL CLOSER TO TRAVEL DATE.</t>
  </si>
  <si>
    <t>CIFAR</t>
  </si>
  <si>
    <t>DR. WALTERS WILL BE A SPEAKER AT THE 2020 GUMPOLDSKIRCHEN MEETING ON MECHANISMS OF INTRACELLULAR PROTEOLYSIS AND THEIR POTENTIAL FOR THERAPEUTIC APPLICATIONS AT THE HOTEL TURMHOF, GUMPOLDSKIRCHEN, AUSTRIA FROM 1/15-1/17/20. THE SPONSOR IS COVERING AIRFARE, LODGING, WHICH INCLUDES BREAKFAST, LUNCH ON 1/16-17, DINNER ON 1/15-16, AND GROUND TRANSPORTATION IN AUSTRIA. APPROVED STO WAIVER FOR SPONSOR PURCHASING BUSINESS CLASS AIRFARE.  THERE IS NO REGISTRATION.</t>
  </si>
  <si>
    <t>RESEARCH INSTITUTE OF MOLECULA</t>
  </si>
  <si>
    <t xml:space="preserve">WANG, HAO-WEI </t>
  </si>
  <si>
    <t>DR. WANG WILL PRESENT: CSI CASE, AT THE INTERNATIONAL CLINICAL CYTOMETRY SOCIETY (ICCS) MEETING BEING HELD IN ATLANTA, GA ON OCTOBER 5-8, 2019. IN-KIND: AIRFARE, LODGING (NO BREAKFAST), AND REGISTRATION (NO MEALS).   DR. WANG IS REQUESTING APPROVAL OF ACTUAL SUBSISTENCE FOR SPONSOR IN-KIND LODGING VALUED AT $189 WHICH IS 119% OF THE GOVERNMENT ALLOWANCE OF $159.  THIS PERCENTAGE FALLS WITHIN THE 300% THRESHOLD ALLOWED BY THE FTR.  THE SPONSOR HAS NOTED THAT ALL OTHER NON-FEDERAL PARTICIPANTS WILL BE PROVIDED WITH THE SAME ACCOMMODATIONS.</t>
  </si>
  <si>
    <t>WANG, XIN W</t>
  </si>
  <si>
    <t>ST JUDE'S CHILDREN'S RESEARCH HOSPITAL IN MEMPHIS, TN HAS INVITED DR. WANG TO ATTEND THE DEVELOPMENTAL BIOLOGY AND SOLID TUMOR PROGRAM SEMINAR AS A PRESENTER, 11.04.19 - 11.05.19. SPONSOR WILL PROVIDE ONE NIGHT ACCOMMODATION, ROUNDTRIP FLIGHT BETWEEN BETHESDA AND MEMPHIS, LUNCH AND DINNER 11.04.19 AND BREAKFAST AND LUNCH 11.05.19. TRAVELER REQUESTING APPROVAL OF ACTUAL SUBSISTENCE FOR SPONSORED IN-KIND TRAVEL VALUED AT $171 PER NIGHT. THIS RATE IS 141PER CENT OF THE GOVERNMENT ALLOWED AMOUNT OF $121 PER NIGHT. THIS FALLS WITHIN THE 300 PER CENT OF THRESHOLD ALLOWED BY THE FTR. HOTEL IS WITHIN WALKING DISTANCE OF MEETING VENUE.</t>
  </si>
  <si>
    <t>LEG 1: SHANGHAI, CHINA; DR. WANG HAS BEEN INVITED TO SPEAK AT THE 17TH NATIONAL LIVER CANCER CONF. COURTESY OF CHINESE ANTI-CANCER SOCIETY 5-9 DEC. SPONSOR PROVIDING IN-KIND 3NIGHTS LODGING, ROUNDTRIP BUSINESS AIRFARE (APPENDIX 8 APPROVAL INCLUDED IN SUPPORTING DOCUMENTS), REG FEE AND SOME MEALS. TRAVELER DEP DC 3 DEC, ARR. SHANGHAI LATE 4 DEC, EVENING BEFORE CONFERENCE STARTS FOLLOWING MORNING ON 5 DEC. LEG 2: HANGZHOU, CHINA; DR. WANG HAS BEEN INVITED TO LEAD A SEMINAR AND ATTEND A COLLAB. MTG ON LIVER CANCER RESEARCH AT THE LIFE SCIENCES INSTITUTE AT ZHEJIANG UNIVERSITY DEC 9 - 12. SPONSOR PROVIDING IN-KIND ROUNDTRIP RAIL TRAVEL BTW. HANGZHOU AND SHANGHAI (NB TRAIN TICKET CANNOT BE PURCHASED THIS FAR IN ADVANCE IN CHINA. SPONSOR WILL CONFIRM TICKET APPROX. 30DAYS BEFORE DAY OF TRAVEL), 3 NIGHTS' LODGING, LUNCH AND DINNER ON DEC 11.  NO REG. FEE, NO CTPS REQUIRED. LEG 3: TAIPEI, TAIWAN: DR. WANG HAS BEEN INVITED TO SPEAK (TITLE: TRENDS IN THE MGT. OF LIVER DISEASES IN THE 2020S) BY THE TAIWAN ASSOCIATION FOR THE STUDY OF THE LIVER AT THEIR 1ST TASL2019 ANNUAL MTG 14-15DEC WITH COLLAB. MTG DEC. 13 AT THE NAT'L YANG-MING UNI (NON-SPONSORED). NO REG FEE FOR FOREIGNERS. SPONSOR PROVIDING IN-KIND LODGING FOR 4 NIGHTS (TRAVELER REQUESTING APPROVAL OF ACTUAL SUBSISTENCE FOR SPONSORED IN-KIND TRAVEL VALUED AT USD261 PER NIGHT. THIS RATE IS 150PER CENT OF THE GOVERNMENT ALLOWED AMOUNT OF USD174 PER  NIGHT. THIS FALLS WITHIN THE 300 PER CENT THRESHOLD ALLOWED BY THE FTR) X2 ONE-WAY FLIGHTS; ONE IS SHANGHAI TO TAIPEI DEC. 12 WITH SECOND BEING ONWARD FLIGHT FROM TAIPEI TO TOKYO DEC. 16 IN ORDER FOR TRAVELER TO CONNECT WITH HIS ORIGINAL SPONSORED FLIGHT, TOKYO TO DC.  AS OF OCT 29, PENDING CHINESE VISA, FOR WHICH TRAVELER PAID WITH PERSONAL CHECK; OFFICIAL PASSPORT WILL BE USED FOR CHINA PORTION OF TRAVEL WITH PERSONAL PASSPORT USED FOR TAIWAN PORTION OF TRAVEL IN ACCORDANCE WITH INDIVIDUAL COUNTRIES' INTERNATIONAL VISITOR REQUIREMENTS.</t>
  </si>
  <si>
    <t>SOCIETY OF LIVER CANCER CHINA</t>
  </si>
  <si>
    <t>12/03/2019 -12/16/2019</t>
  </si>
  <si>
    <t>TAIWAN ASSOCIATION FOR THE STU</t>
  </si>
  <si>
    <t>DR. XIN WANG WAS INVITED BY DR. MATHUROS RUCHIRAWAT OF THE CHULABHORN RESEARCH INSTITUTE TO ATTEND THE "THAILAND'S INITIATIVE IN GENOMICS AND EXPRESSION RESEARCH FOR LIVER CANCER (TIGER-LC) " JANUARY 22-28,2020 AT THE CHULABHORN RESEARCH INSTITUTE , BANGKOK, THAILAND. 23 JAN MEETING ATTENDEES LEAVE BANGKOK FOR BAN LUANG DISTRICT AND THE TA WANG PHA DISTRICT - NO MIE RATES AVAILABLE FOR THESE LOCATIONS. RETURN TO BANGKOK JAN 27. SPONSOR PROVIDING LODGING AND MEALS FOR JANUARY 22-28, 2020. LODGING FOR 1/22-1/23 AND 1/27-1/29 INCLUDES BREAKFAST. SPONSOR ALSO PROVIDING LOCAL FLIGHTS FOR ATTENDEES TO VISIT PROJECT STUDY SITES. CONTRACT FARE IS UNAVAILABLE FOR DC TO BANGKOK AS CONFIRMED BY OMEGA.</t>
  </si>
  <si>
    <t>01/21/2020 -01/29/2020</t>
  </si>
  <si>
    <t>DR. WANG IS INVITED TO SPEAK AT THE PRIMARY LIVER CANCER-EMERGING CONCEPTS AND NOVEL TREATMENTS MAINZ, GERMANY FEBRUARY 13-14, 2020. SPONSOR WILL COVER LODGING, AIRFARE, GERMANY LOCAL, TRANSPORTATION, REGISTRATION FEE WHICH COVERS LUNCH DURING THE WORKSHOP. STO WAIVER FOR BUSINESS CLASS TRAVEL APPROVED.</t>
  </si>
  <si>
    <t>WARD, MICHAEL E</t>
  </si>
  <si>
    <t>TRAVELER IS INVITED TO PRESENT A TALK BY NIDO BIOSCIENCES ON NOVEMBER 22, 2019 IN SAN FRANCISCO, CA. TITLE OF THE TALK IS CONDUCTING CRISPRI SCREENS IN IPSC-DERIVED NEURONS.
TRAVELER WILL DEPART FROM DC ON 11/21 AND ARRIVE THE SAME DAY TO SAN FRANCISCO. TRAVELER WILL DEPART SAN FRANCISCO ON 11/22 AND ARRIVE THE NEXT DAY, 11/23 TO DC. SPONSOR, NIDO BIOSCIENCES, WILL PAY IN-KIND FOR AIRFARE, LODGING AND WILL PROVIDE LUNCH ON 11/22. TRAVELER WILL STAY AT THE HOTEL VIA AT 385USD PER NIGHT WHICH IS OVER THE ALLOWED PER DIEM RATE OF 244USD. TRAVELER IS REQUESTING APPROVAL OF ACTUAL SUBSISTENCE FOR SPONSOR IN-KIND LODGING VALUED AT 385USD WHICH IS 157.78 PERCENT OF THE GOVERNMENT ALLOWANCE OF 244USD.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DR. BLACKSTONE APPROVED THE TRAVEL AND IT¿S STE APPROVED IN SPARC.</t>
  </si>
  <si>
    <t>NIDO BIOSCIENCES INCORPORATED</t>
  </si>
  <si>
    <t>TRAVELER HAS BEEN INVITED TO GIVE TWO GRAND ROUNDS TALKS AT THE WEIZMANN INSTITUTE AND THE UNIVERSITY OF TEL AVIV  IN TEL AVIV, ISRAEL. THE TITLE OF THE PRESENTATIONS ARE, COMBINING IPSCS AND ¿OMICS TO IDENTIFY MOLECULAR CONVERGENCE IN NEURODEGENERATIVE DISORDERS. TRAVELER WILL DEPART DC ON JAN. 14 AND FLY THROUGH NEWARK, NJ TO TEL AVIV, ISRAEL ARRIVING THE NEXT DAY. TRAVELER WILL STAY AT THE WEIZMANN INSTITUTE GUEST HOUSING AT MARKET HOUSE HOTEL FOR 5 DAYS AT THE COST OF 250ILS PER NIGHT WHICH CONVERTS AT APPROX. 72USD PER NIGHT AND IS BELOW THE PER DIEM OF 420USD PER NIGHT, AND HAS BEEN PAID IN KIND.. TRAVELER WILL SPEAK AT THE WEIZMANN INSTITUTE ON THURSDAY, 1/16 AND AT TEL AVIV UNIVERSITY ON 1/19, AND DEPART LATE 1/20 ARRIVING BACK IN DC ON 1/21/20. SPONSORSHIP OF THIS TRAVEL WILL BE SUPPLIED BY THE WEIZMANN INSTITUTE. SPONSORSHIP INCLUDES ECONOMY ROUND TRIP FLIGHTS, LODGING, AND MEALS AT PER DIEM RATE, ALL SUPPLIED IN KIND. THE TRAVELER'S FLIGHT HAS BEEN UPGRADED TO BUSINESS CLASS PER AN APPROVED APPENDIX 7 MEDICAL WAIVER AND THE FLIGHTS ARE OVER 14 HOURS IN DURATION WITH LAY OVER IN NEWARK, NJ EACH LEG OF THE TRIP. CONFIRMED WITH THE SPONSOR THAT NO HONORARIUM WILL BE GIVEN, NO FEDERAL FUNDS WILL BE USED TO SUPPORT THIS TRAVEL, AND THAT ALL OTHER NON-FEDERAL PARTICIPANTS WILL BE SUPPLIED WITH THE SAME ACCOMMODATIONS. THIS TRAVEL HAS BEEN STE APPROVED IN SPARC, APPROVED BY HIS SUPERVISOR, DR. CRAIG BLACKSTONE, AND TWO ODAS, 2741 AND 2742 FOR SPONSORED TRAVEL  HAVE BEEN APPROVED. THE TRAVELER COMPLETED HIS HTSOS FOREIGN TRAVEL TRAINING ON 9/26/17 AND A GFE FORM HAS BEEN SUBMITTED AND APPROVED FOR A LOANER COMPUTER AND CELL PHONE BY DR. FANN.</t>
  </si>
  <si>
    <t>01/14/2020 -01/21/2020</t>
  </si>
  <si>
    <t>DR. MICHAEL WARD HAS BEEN INVITED TO SPEAK AT THE UNIVERSITY OF OXFORD¿S 2020 OXFORD PARKINSON'S DISEASE CENTRE SEMINAR. THE TRAVELER WILL PRESENT A TALK ENTITLED, COMBINING IPSCS AND ¿OMICS TO IDENTIFY MOLECULAR CONVERGENCE IN NEURODEGENERATIVE DISORDERS AND MEET WITH HIS HOST DR. RICHARD WADE-MARTINS. BOTH DR. WARD AND DR. WADE-MARTINS MENTOR THE OX- CAM PRE-DOC FELLOW, STEWART HUMBLE. THE TRAVELER WILL DEPART BETHESDA ON FEB 2ND AND ARRIVE IN THE UK VERY EARLY ON FEB 3RD. THIS TRAVEL IS BEING SPONSORED BY THE UNIVERSITY OF OXFORD'S PARKINSON'S DISEASE CENTRE. THE SPONSOR IS PROVIDING, ECONOMY AIRFARE, LODGING FOR 2 NIGHTS AND LUNCH AND DINNER ON 2/3/2020 IN-KIND. DR. WARD WILL STAY ONE NIGHT AT CHRIST CHURCH COLLEGE HOUSING AT THE RATE OF 48.34 GBP WHICH CONVERTS TO APPROXIMATELY 63USD AND IS WELL BELOW THE GOVT PER DIEM OF 269USD PER NIGHT. TRAVELER WILL PRESENT HIS TALK ON FEB 3RD AND HAVE MEETINGS ON WITH DR. WADE- MARTINS ON THE MORNING OF FEB 4TH PRIOR TO DEPARTING TO FLY HOME. CONFIRMED WITH SPONSOR THAT NO HONORARIUM WILL BE GIVEN, AND NO FEDERAL FUNDS ARE BEING USED TO SUPPORT THIS TRAVEL. ALL OTHER NON-FEDERAL TRAVELERS WILL BE PROVIDED WITH THE SAME ACCOMMODATIONS.  AN APPENDIX 7 MEDICAL WAIVER IS APPROVED BY OMS FOR DR. WARD AND A CASH TICKET MEMO HAS BEEN APPROVED TO REIMBURSE THE TRAVELER FOR HIS AIRFARE UPGRADES. THE TRAVELER COMPLETED HIS HTSOS TRAINING ON 9/26/2017 AND A GFE REQUEST HAS BEEN APPROVED BY DR. FANN.</t>
  </si>
  <si>
    <t>DR. MICHAEL WARD HAS BEEN INVITED TO PRESENT A TALK ENTITLED, 'COMBINING IPSCS AND ¿OMICS TO IDENTIFY MOLECULAR CONVERGENCE IN NEURODEGENERATIVE DISORDERS' ON FEBRUARY 21, 2020 AT THE UNIVERSITY OF MICHIGAN¿S NEUROLOGY RESEARCH SEMINAR. DURING THIS SPONSORED TRIP, THE TRAVELER WILL DEPART FROM DC ON FEB 20TH AND ARRIVE IN DETROIT, MI THE SAME DAY. THE TRAVELER WILL DEPART FROM DETROIT ON FEB 21ST AND WILL RETURN TO THE DC AREA ON THE SAME DAY. ALL FLIGHTS ARE ECONOMY CLASS AND SPONSORED IN KIND. LODGING WILL ALSO BE PROVIDED IN-KIND. THE TRAVELER WILL STAY ONE NIGHT AT THE GRADUATE ANN ARBOR HOTEL AT THE RATE OF 203USD PER NIGHT. THE TRAVELER IS REQUESTING APPROVAL OF ACTUAL SUBSISTENCE FOR SPONSOR IN-KIND LODGING VALUED AT 203USD WHICH IS 169 PERCENT OF THE GOVERNMENT ALLOWANCE OF 120USD FOR ANN ARBOR, MI. THIS PERCENTAGE FALLS WITHIN THE 300 PERCENT THRESHOLD ALLOWED BY THE FTR. THE SPONSOR HAS NOTED THAT ALL OTHER NON-FEDERAL PARTICIPANTS WILL BE PROVIDED WITH THE SAME ACCOMMODATIONS. CONFIRMED WITH THE SPONSOR THAT NO HONORARIUM WILL BE GIVEN, AND NO FEDERAL FUNDS WILL BE USED TO SUPPORT THIS TRAVEL. THE TRAVELER WILL PRESENT HIS TALK ON FRIDAY FEB 20TH MID-DAY AND WILL RECEIVE AN IN-KIND DINNER ON FEB 20TH AND IN-KIND LUNCH AND DINNER ON FEB 21ST. THIS TRAVEL HAS BEEN STE APPROVED IN SPARC, AND ODA 2775 HAS BEEN APPROVED, SEE ATTACHED. TOMS TRAVEL REQUEST WAS APPROVED BY HIS SUPERVISOR DR. KENNETH FISCHBECK.</t>
  </si>
  <si>
    <t>WATERMAN, CLARE M</t>
  </si>
  <si>
    <t>DR. WATERMAN WILL BE GIVING A TALK AT THE UNIVERSITY OF CONNECTICUT MOLECULAR AND CELL BIOLOGY SEMINAR SERIES.  SPONSOR WILL BE PROVIDING AIRFARE, LODGING, MEALS AND GROUND TRANSPORTATION. NIH WILL PROVIDE ALL OTHER EXPENSES NOT PROVIDED BY THE SPONSOR.</t>
  </si>
  <si>
    <t xml:space="preserve">WEIGERT, ROBERTO </t>
  </si>
  <si>
    <t>TRAVELER HAS BEEN INVITED TO SPEAK AT A SEMINAR AT THE UNIVERSITY OF COPENHAGEN, COPENHAGEN DENMARK FROM FEBRUARY 11 TO FEBRUARY 16 2020.  THE UNIVERSITY OF COPENHAGEN WILL SPONSOR IN KIND ECONOMY AIRFARE, FIVE NIGHTS LODGING AND MEALS.  NCI WILL COVER TAXIS, BAGGAGE FEES AND ALL ANY OTHER TRAVEL EXPENSE THAT MAY INCUR.  TRAVELER HAS DECLINED A LOANER LAPTOP FOR FOREIGN TRAVEL.</t>
  </si>
  <si>
    <t>02/11/2020 -02/16/2020</t>
  </si>
  <si>
    <t>WEINSTEIN, BRANT M</t>
  </si>
  <si>
    <t>10/27-31/19 MONTEREY, CA. TRAVELER IS AN INVITED SPEAKER AT THE 2019 NAVBO DEVELOPMENT VASCULAR BIOLOGY AND GENETICS CONFERENCE IN MONTEREY, CA. OWT USED FOR AIRFARE. OWT NOT USED FOR LODGING. THE SPONSOR WILL PAY FOR LODGING, MEALS AND REGISTRATION. DR. WEINSTEIN WILL NEED TO RENT A CAR DUE TO THE REMOTE LOCATION OF THE MEETING SITE. THE COST OF THE RENTAL CAR IS $267.00 INCLUDING GAS AND A TAXI ONE WAY WOULD COST $364.00. THE SHUTTLE SERVICE SCHEDULE DOES NOT ALLOW FOR THE TRAVELER TO ARRIVE ON TIME AT THE MEETING (SEE ATTACHED MEMO).  REGISTRATION OF $565.00 PAID BY SPONSOR.  TRAVELER IS REQUESTING APPROVAL AEA FOR LODGING COVERED IN-KIND BY THE SPONSOR VALUED AT $210.48 PER NIGHT, WHICH IS 131% ABOVE PER DIEM OF $161 PER NIGHT. ACCOMMODATIONS ARE AT CONFERENCE HOTEL AND THE COST TO COMMUTE TO AND FROM THE LESS EXPENSIVE HOTELS WOULD CONSUME ANY POTENTIAL SAVINGS TO THE GOVERNMENT. SPONSOR IS PROVIDING COMPARABLE ACCOMMODATION FOR ALL SPONSORED SPEAKERS.</t>
  </si>
  <si>
    <t>11/12-13/19 EL PASO, TX: DR. WEINSTEIN HAS BEEN ASKED TO SPEAK AT THE TEXAS TECH UNIVERSITY DEPARTMENT OF MOLECULAR AND TRANSLATIONAL MEDICINE ON WEDNESDAY, NOVEMBER 13, 2019 IN EL PASO, TEXAS. OWT NOT USED FOR AIRFARE OR LODGING.  AIRFARE, LODGING, GROUND TRANSPORTATION, AND MEALS IN TX WILL BE COVERED IN-KIND BY THE SPONSOR. 
TRAVELER IS REQUESTING APPROVAL AEA FOR LODGING COVERED IN-KIND BY THE SPONSOR VALUED AT $123.77 PER NIGHT, WHICH 
IS 128% ABOVE PER DIEM OF $97 PER NIGHT. THIS PERCENTAGE FALL WITH IN THE 300% THRESHOLD ALLOWED BY THE FTR. SPONSOR IS PROVIDING COMPARABLE ACCOMMODATION FOR ALL SPONSORED SPEAKERS. ACCOMMODATIONS ARE AT MEETING HOTEL AND THE COST TO COMMUTE TO AND FROM THE LESS EXPENSIVE HOTELS WOULD CONSUME ANY POTENTIAL SAVINGS TO THE GOVERNMENT.</t>
  </si>
  <si>
    <t>EL PASO, TX, US</t>
  </si>
  <si>
    <t>TEXAS TECH UNIVERSITY HEALTH S</t>
  </si>
  <si>
    <t xml:space="preserve">WEINSTEIN, LEE </t>
  </si>
  <si>
    <t>SPEAKING AT THE MEND RESEARCH CONFERENCE SERIES - THE ROLE OF CNS G PROTEIN SIGNALING IN METABOLIC REGULATION ON 10/25/2019 AT THE UNIVERSITY OF MICHIGAN IN ANN ARBOR, MI USA. THIS IS AN APPROVED SINGLE TRAVEL EVENT (STEP). SPONSOR IS PROVIDING ROUND TRIP AIRFARE, ONE NIGHT OF LODGING ON 10/24/19 AND THE TRAVELER WILL STAY WITH THE SPONSOR ON 10/25/19 BECAUSE THE HOTEL IS SOLD OUT, DINNER ON 10/24/2019, LUNCH ON 10/25/2019 AND GROUND TRANSPORTATION WHILE IN MICHIGAN.  TRAVELER IS STAYING ONE ADDITIONAL NIGHT AT NO EXPENSE TO THE GOVERNMENT ON 10/26/2019 (NON-DUTY DAY) AND WILL NOT CLAIM REIMBURSEMENT FOR LODGING.</t>
  </si>
  <si>
    <t>WEIS, CHRISTOPHER P</t>
  </si>
  <si>
    <t>TRAVELER ATTENDING WHO CHEMICAL RISK ASSESSMENT NETWORK MEETING IN STOCKHOLM, SWEDEN ON NOV 15, 2019. TRAVEL DATES ARE NOV 13 AND 17, 2019. ARRIVAL SWEDEN ON NOV 14, 2019, THIS DAY WILL BE USED TO PREPARE FOR MEETING. NON DUTY DAY NOV 16, 2019. LODGING IS WITHIN PER DIEM AND BOOKED THROUGH SPONSOR TRAVEL AGENT.   ETHICS 10/24/2019. EFFICIENT SPENDING 10/30/2019. HTSOS 1/22/2019. GFE TICKET SUBMITTED 11/4/2019. SPONSOR WILL COVER IN-KIND AIRFARE AND LODGING FOR NOVEMBER 14-15, 2019. BASED ON COST COMPARISON, TRAVELER WILL BE REIMBURSED FOR POV AND PARKING AT AIRPORT, COST COMPARISON UPLOADED IN DOCUMENTS.</t>
  </si>
  <si>
    <t>WEISZ, CATHERINE J</t>
  </si>
  <si>
    <t>GIVE AN INVITED LECTURE, "SYNAPTIC INHIBITION OF AUDITORY EFFERENT NEURONS" AT OTOLARYNGOLOGY RESEARCH SEMINAR AND MEET WITH FACULTY IN THE WASHINGTON UNIVERSITY AT ST. LOUIS' DEPARTMENT OF OTOLARYNGOLOGY FROM DECEMBER 5, 2019 THROUGH DECEMBER 6, 2019.</t>
  </si>
  <si>
    <t>WENDLER, DAVID S</t>
  </si>
  <si>
    <t>DR. WENDLER WILL PRESENT AT JOINT ETHICS GRAND ROUNDS AT NORTHWESTERN. HIS TALK WILL BE ON THE ETHICS OF MANDATING BROAD CONSENT AS A CONDITION OF RECEIVING CARE.</t>
  </si>
  <si>
    <t>LURIE CHILDRENS HOSPITAL ETHIC</t>
  </si>
  <si>
    <t>SENIOR STAFF FELLOW</t>
  </si>
  <si>
    <t>03/04/2020 -03/04/2020</t>
  </si>
  <si>
    <t>WENG, NAN PING P</t>
  </si>
  <si>
    <t>DR. WENG WILL PRESENT A SEMINAR AT THE DUKE UNIVERSITY DEPARTMENT OF IMMUNOLOGY SEMINAR SERIES ON 2/4/2020.  HE WILL ALSO MEET WITH FACULTY, GRAD STUDENTS AND POST DOCS.
___
THIS IS SPONSORED TRAVEL.  NO HONORARIUM TO BE PAID.  SPONSOR-PROVIDED EXPENSES TO BE PROVIDED IN-KIND, ECONOMY AIRFARE; 2 NIGHTS LODGING WITHIN PER DIEM; DINNER ON 2/3; BREAKFAST, LUNCH DINNER ON 2/4; BREAKFAST ON 2/5; AIRPORT TRANSPORTATION IN DURHAM.  SPONSOR STATES NO FEDERAL FUNDS USED TO PAY EXPENSES.</t>
  </si>
  <si>
    <t xml:space="preserve">WENTZENSEN, NICOLAS </t>
  </si>
  <si>
    <t>{CO-SPONSOR-FOREIGN}
&lt;10631-NW1&gt; 8038809- TRIAGE OF HPV-POSITIVE WOMEN-THE TRAVELER WILL ATTEND THE EUROGIN 2019 INTERNATIONAL CONGRESS AS INVITED SPEAKER IN MONACO, MCO ON DEC 4-7.
REGISTRATION FEE EUR 790 (902 USD) WAS WAIVED AND DOESN'T INCLUDE MEALS.
3 NIGHTS OF HOTEL AND GROUND TRANSPORTATION IN MONACO ARE IN KIND.
THE TRAVELER WILL STAY AT HOTEL HERMITAGE MONTE-CARLO AT SQUARE BEAUMARCHAIS, 98000 MONACO, FRANCE PHONE 377 98 06 40 00.
CGB WILL COVER HIS TICKET, MEALS AND GROUND TRANSPORTATION FROM HOME TO MEETING AREA. 
(240) 688-1121 NWENTZENSEN@HOTMAIL.COM 
LOANER REQUEST NCI-RITM0189920</t>
  </si>
  <si>
    <t>SVFA SUPPLEMENTAL POSTDOCTORAL VF</t>
  </si>
  <si>
    <t>WHITE, BENJAMIN H</t>
  </si>
  <si>
    <t>THE EVENTS IN THIS TA WERE APPROVED AS AN EXEMPTION UNDER THE CATEGORY: TO ATTEND SCIENTIFIC MEETINGS BY THE NIMH EXECUTIVE OFFICER ON 10/1/2019.
TO GIVE A TALK AT THE UNIVERSITY OF TENNESSEE KNOXVILLE</t>
  </si>
  <si>
    <t>KNOXVILLE, TN, US</t>
  </si>
  <si>
    <t>UNIVERSITY OF TENNESSEE AT KNO</t>
  </si>
  <si>
    <t>WHITEHEAD, STEPHEN S</t>
  </si>
  <si>
    <t>DR. WHITEHEAD WILL BE TRAVELLING TO NEW DELHI, INDIA TO PARTICIPATE IN THE INDO-US VACCINE ACTION PROGRAM JOINT WORKING GROUP FROM NOV 15-16. HE WILL BE MEETING WITH SCIENTISTS AT PANACEA BIOTEC TO DISCUSS DEVELOPMENT PLANS ON NOV 18. HE WILL ALSO BE SPEAKING AT THE 2019 WORLD CONFERENCE ON ACCESS TO MEDICAL PRODUCTS FROM NOV 19-20. TRAVEL DAYS WILL BE FROM NOV 13-21, 2019. LODGING FROM NOV 14-18 WILL BE AT THE IMPERIAL HOTEL. SPONSORED LODGING WILL BE FROM NOV 18-20 AT THE TAJ PALACE. OMEGA WAS USED FOR AIRFARE. NON-CONTRACT CARRIER WAS USED BECAUSE OF FLIGHT TIME AND ARRIVAL SCHEDULE. SPONSOR PROVIDING IN-KIND LODGING VALUED AT $300 PER NIGHT WHICH IS 116% OF THE GOVERNMENT PER DIEM ALLOWANCE OF $259. THE SPONSOR HAS CONFIRMED THAT ALL OTHER FEDERAL OR NON-FEDERAL PARTICIPANTS WILL PROVIDE WITH THE SAME OR SIMILAR ACCOMMODATIONS. THE TRAVELER AGREES TO PAY OUT OF POCKET ANY CHARGES ASSOCIATED WITH MAKING A CHANGE OR CANCELING THE TICKET BECAUSE OF PERSONAL ACTIONS. LATE JUSTIFICATION: TRAVELER RECEIVED INVITE MID/LATE OCTOBER FROM SPONSOR, AND THERE WERE A FEW ITINERARY UPDATES AFTERWARDS. ODA APPROVED</t>
  </si>
  <si>
    <t>TRANSLATIONAL HEALTH SCIENCE A</t>
  </si>
  <si>
    <t>11/13/2019 -11/21/2019</t>
  </si>
  <si>
    <t>**SPOSNSORED/FOREIGN**STEPHEN WHITEHEAD HAS BEEN INVITED TO JOIN THE CLINICAL TRIALS AND PHARMACOVIGILANCE DIVISION OF BUTANTAN INSTITUTE OF SAO PAULO, BRAZIL. THE MEETING DATES ARE DECEMBER 11-13,2019 AND THE TRAVEL DATES ARE DECEMBER 10-14,2019. HOTEL BOOKED BY OMEGA AT BELOW PER DIEM. NO CONTRACT CITY PAIR IS AVAILABLE FOR GIVEN CRITERIA (LOCATION). NO REGISTRATION FEES. SPONSOR WILL BE PROVIDING IN-KIND GROUND TRANSPORTATION IN BRAZIL. HTSOS TRAINING IS REQUIRED AND IS ATTACHED. ODA IS ALSO IN ROUTE. THE SPONSOR SENT THE INVITATION LETTER ON 11/11, WHICH DID NOT ALLOW ENOUGH TIME TO GET ALL THE NECESSARY TRAVEL INFORMATION IN PLACE IN A TIMELY FASHION.</t>
  </si>
  <si>
    <t>INSTITUTO BUTANTAN</t>
  </si>
  <si>
    <t>STEPHEN WHITEHEAD HAS BEEN INVITED TO SPEAK AT THE SERUM INSTITUTE OF INDIA, PVT. LTD. (SIIPL) IN PUNE, INDIA. THE MEETING DATES ARE 2/18-2/20 AND THE TRAVEL DATES ARE 2/16-2/21. THIS IS A SPONSORED TRAVEL THE SPONSOR WILL BE PROVIDING IN-KIND AIRFARE AND HOTEL. NIH WILL PAY FOR ALL OTHER EXPENSES. HTSOS IS ATTACHED, APPROVED ODA IS ATTACHED AS WELL.</t>
  </si>
  <si>
    <t>SERUM INSTITUTE OF INDIA</t>
  </si>
  <si>
    <t>WICKNER, REED B</t>
  </si>
  <si>
    <t>DR. WICKNER IS INVITED TO GIVE A TALK AT THE CSHL - YEAST AS EXPERIMENTAL MODEL: ORIGINS, INSIGHTS &amp; BREAKTHROUGHS, IN CSH, NY ON WEDNESDAY, OCTOBER 23-26, 2019.  THE SPONSOR WILL COVER REGISTRATION FEE WHICH INCLUDES LODGING AND MEALS OF $1,220.</t>
  </si>
  <si>
    <t>WIDEMANN, BRIGITTE C</t>
  </si>
  <si>
    <t>DR. WIDEMANN IS INVITED TO SPEAK AT TEXAS CHILDREN?¿¿S HOSPITAL?¿¿S WEEKLY RESEARCH SEMINAR SERIES IN HOUSTON, TX ON OCTOBER 3, 2019. IN-KIND: AIRFARE, LODGING (NO BREAKFAST), GROUND TRANSPORTATION IN TX, AND MEALS (D 10/2; BL 10/3).
DR. WIDEMANN IS REQUESTING APPROVAL OF ACTUAL SUBSISTENCE FOR SPONSOR IN-KIND LODGING VALUED AT $179 WHICH IS 137% OF THE GOVERNMENT ALLOWANCE OF $131.  THIS PERCENTAGE FALLS WITHIN THE 300% THRESHOLD ALLOWED BY THE FTR.  THE SPONSOR HAS NOTED THAT ALL OTHER NON-FEDERAL PARTICIPANTS WILL BE PROVIDED WITH THE SAME ACCOMMODATIONS.</t>
  </si>
  <si>
    <t>DR. WIDEMANN IS INVITED TO GIVE THE KEYNOTE SPEECH AT THE 6TH ANNUAL UC DAVIS HEALTH AND HUMAN GENOMICS SYMPOSIUM BEING HELD IN SACRAMENTO, CA ON NOVEMBER 22, 2019. IN-KIND: AIRFARE, LODGING (NO BREAKFAST), AND MEALS (D 11/21; BL 11/22). THE REGISTRATION IS A NO COST EVENT.
DR. WIDEMANN IS REQUESTING APPROVAL OF ACTUAL SUBSISTENCE FOR SPONSOR IN-KIND LODGING VALUED AT $169 WHICH IS 121% OF THE GOVERNMENT ALLOWANCE OF $140.  THIS PERCENTAGE FALLS WITHIN THE 300% THRESHOLD ALLOWED BY THE FTR.  THE SPONSOR HAS NOTED THAT ALL OTHER NON-FEDERAL PARTICIPANTS WILL BE PROVIDED WITH THE SAME ACCOMMODATIONS.</t>
  </si>
  <si>
    <t>DR. WIDEMANN IS INVITED TO SPEAK AT THE WEEKLY SEMINAR SERIES FOR THE DIVISION OF HEMATOLOGY/ONCOLOGY HOSPITAL FOR SICK CHILDREN IN TORONTO, CANADA ON DECEMBER 12, 2019. IN-KIND: AIRFARE, LODGING (NO BREAKFAST), MEALS (BLD 10/12), AND GROUND TRANSPORTATION IN CANADA.  NO REGISTRATION.</t>
  </si>
  <si>
    <t>HOSPITAL FOR SICK CHILDREN</t>
  </si>
  <si>
    <t>DR. WIDEMANN WILL SERVE ON THE ASTRAZENCA EXTERNAL STEERING COMMITTEE MEETING BEING HELD IN BOSTON, MA ON FEBRUARY 3, 2020. IN-KIND: AIRFARE, LODGING (INCLUDES BREAKFAST), AND MEALS (D 2/2; L 2/3), AND GROUND TRANSPORTATION IN MA.    DR. WIDEMANN IS REQUESTING APPROVAL OF ACTUAL SUBSISTENCE FOR SPONSOR IN-KIND LODGING VALUED AT $184 WHICH IS 109% OF THE GOVERNMENT ALLOWANCE OF $169.  THIS PERCENTAGE FALLS WITHIN THE 300% THRESHOLD ALLOWED BY THE FTR.  THE SPONSOR HAS NOTED THAT ALL OTHER NON-FEDERAL PARTICIPANTS WILL BE PROVIDED WITH THE SAME ACCOMMODATIONS.</t>
  </si>
  <si>
    <t>ASTRAZENECA BOSTON</t>
  </si>
  <si>
    <t xml:space="preserve">WIENER, LORI </t>
  </si>
  <si>
    <t>NCI FOREIGN TRAVEL REQUEST NUMBER NCI-RITM0205194
DR. WIENER IS INVITED TO SPEAK AT THE PAEDIATRIC HAEMATOLOGY/ONCOLOGY/BMT DIVISIONAL ROUNDS AND TEACH A SESSION AND MEET WITH THE PSYCHOSOCIAL TEAM AT THE HOSPITAL FOR SICK CHILDREN IN TORONTO, CANADA ON JANUARY 15-16, 2020. IN-KIND: AIRFARE AND LODGING (NO BREAKFAST).
NO REGISTRATION.</t>
  </si>
  <si>
    <t>PSYCHOSOCIAL RESEARCH SPEC</t>
  </si>
  <si>
    <t>DR. WIENER IS INVITED TO SPEAK AT THE JONATHAN KELLERMAN LECTURE IN PSYCHOSOCIAL ONCOLOGY AND HEMATOLOGY AT THE CHILDREN'S HOSPITAL OF LOS ANGELES IN LOS ANGELES, CA ON JANUARY 27, 2020. ON JANUARY 26, DR. WIENER WILL MEET WITH THE CHLA BEHAVIORAL SCIENCE TEAM MEMBERS, TRAINEES AND STAFF. IN KIND: AIRFARE AND LODGING (NO BREAKFAST). NO REGISTRATION.  DR. WIENER IS REQUESTING APPROVAL OF ACTUAL SUBSISTENCE FOR SPONSOR IN-KIND LODGING VALUED AT $229 WHICH IS 127% OF THE GOVERNMENT ALLOWANCE OF $181.  THIS PERCENTAGE FALLS WITHIN THE 300% THRESHOLD ALLOWED BY THE FTR.  THE SPONSOR HAS NOTED THAT ALL OTHER NON-FEDERAL PARTICIPANTS WILL BE PROVIDED WITH THE SAME ACCOMMODATIONS.</t>
  </si>
  <si>
    <t>CHILDRENS HOSPITAL OF LOS ANGE</t>
  </si>
  <si>
    <t>01/25/2020 -01/28/2020</t>
  </si>
  <si>
    <t>WIESTNER, ADRIAN U</t>
  </si>
  <si>
    <t>THIS TRAVEL IS NOT A CONFERENCE BECAUSE IT MEETS ONE OF THE OTHER NIH DEFINED MISSION EXEMPTIONS:  DR. WIESTNER WILL PRESENT TALK TITLED, " TARGET THERAPY OF CLL: COMING OF AGE" AT GRAND ROUNDS AT THE OHIO STATE UNIVERSITY COMPREHENSIVE CANCER CENTER ¿ JAMES CANCER HOSPITAL AND SOLOVE RESEARCH INSTITUTE 1/17/2020 AND ATTEND MEETINGS AND A DINNER THE DAY BEFORE ON 1/16/2020.  DR. WIESTNER WILL MEET WITH HEMATOLOGISTS AND ONCOLOGISTS AND OTHER LEADERS IN THE FIELD OF IMMUNOTHERAPY FOR CLL, EXCHANGE IDEAS AND EXPLORE OPPORTUNITIES FOR COLLABORATION.  OHIO STATE UNIVERSITY WILL PAY AIRFARE, LODGING, AND MEALS AND GROUND TRANSPORTATION IN OHIO.  NIH WILL PAY FOR MEALS IN TRANSIT AND GROUND TRANSPORTATION TO AND FROM THE AIRPORT IN WASHINGTON, DC.  FLIGHT ITINERARY AND HOTEL RESERVATION WILL BE UPLOADED WHEN RECEIVED FROM THE SPONSOR.</t>
  </si>
  <si>
    <t>WILEY, TISHA R</t>
  </si>
  <si>
    <t>TISHA WILEY TRAVEL TO AMERICAN ASSOCIATION FOR THE ADVANCEMENT OF SCIENCE (AAAS) AND NATIONAL JUDICIAL COLLEGE (NJC) STAKEHOLDER SUMMIT ON THE USE OF SCIENCE IN THE JUDICIAL SYSTEM IN RENO, NEVADA FROM 11/21-23/2019.</t>
  </si>
  <si>
    <t>RENO, NV, US</t>
  </si>
  <si>
    <t>AMERICAN ASSOCIATION FOR THE A</t>
  </si>
  <si>
    <t>WILLIAMS, CARMEN J</t>
  </si>
  <si>
    <t>DR. CARMEN WILLIAMS IS INVITED TO PRESENT A LECTURE AT THE REPRODUCTIVE PHYSIOLOGY/ENDOCRINOLOGY SEMINAR SERIES, AT CORNELL UNIVERSITY ON MARCH 25, 2020.  THE DATES OF TRAVEL ARE MARCH 24-26, 2020.  THE SPONSOR, CORNELL UNIVERSITY WILL PROVIDE IN KIND ECONOMY CLASS AIRFARE, LODGING FOR TWO NIGHTS, GROUND TRANSPORTATION FROM ITH AIRPORT TO HOTEL AND RETURN, AND DINNER ON 03/25/20.  NO REGISTRATION ASSOCIATED WITH THIS TRAVEL.  DR. WILLIAMS IS REQUESTING APPROVAL OF ACTUAL SUBSISTENCE FOR A SPONSOR IN KIND LODGING VALUED AT 129.00 WHICH IS 102.38 PERCENT OF THE GOVERNMENT ALLOWANCE OF 126.00.  SPONSOR NOTES THAT ALL SPEAKERS RECEIVE THE SAME ACCOMMODATIONS. EFFICIENT SPENDING OBTAINED ON DECEMBER 30, 2019 AND IS UPLOADED IN THE SCANNED PORTION OF THIS AUTHORIZATION.  ETHICS OBTAINED ON DECEMBER 26, 2019.</t>
  </si>
  <si>
    <t>03/24/2020 -03/26/2020</t>
  </si>
  <si>
    <t>WILLIAMSON, PETER R</t>
  </si>
  <si>
    <t>DR. PETER WILLIAMSON WILL GIVE A SEMINAR, HOSTED BY THE CASANOVA LAB, AT THE ROCKEFELLER UNIVERSITY IN NEW YORK, NY ON NOVEMBER 7, 2019.  THIS TRAVEL HAS RECEIVED NTPS APPROVAL FOR HIM TO SPEAK AT ROCKEFELLER UNIVERSITY ON NOVEMBER 7, 2019.  THE ROCKEFELLER UNIV. AGREED TO PROVIDE THE FOLLOWING SERVICES IN-KIND: ROUND TRIP TRAIN FARE, LODGING FOR 1 NIGHT, DINNER ON 11/6 AND LUNCH ON 11/7, AND 3 TAXIS IN NYC. IN COMPLIANCE WITH FEDERAL REGULATION, NO HONORARIUM WILL BE PROVIDED AND NO FEDERAL FUNDS ARE BEING USED FOR THE PAYMENT OF TRAVEL EXPENSES.</t>
  </si>
  <si>
    <t>WILLIAMS, REBECCA J</t>
  </si>
  <si>
    <t>10/07/2019-10/09/1209: PROVIDING A TWO-DAY CLINICALTRIALS.GOV TRAIN-THE-TRAINER WORKSHOP AT THE COUNTWAY LIBRARY OF MEDICINE AT HARVARD MEDICAL SCHOOL, IN BOSTON MA.</t>
  </si>
  <si>
    <t>HARVARD CATALYST</t>
  </si>
  <si>
    <t>WILLIAMS, ROBERT S</t>
  </si>
  <si>
    <t>TRAVELER INVITED TO ATTEND AND PRESENT A TALK AT THE 4TH DNA REPLICATION REPAIR STRUCTURES AND CANCER CONFERENCE FROM FEBRUARY 16 TO FEBRUARY 20, 2020 IN NASSAU, BAHAMAS. OFFICIAL TRAVEL WILL BEGIN WITH DEPARTURE ON FEBRUARY 16 AND RETURN TO RDU ON FEBRUARY 20. REGISTRATION FEE $1699 ($849 PLUS $850) WAS PAID WITH THE GOVERNMENT CREDIT CARD AND INCLUDES LODGING FOR FOUR NIGHTS AND MEALS FOR THE CONFERENCE PERIOD. NIEHS WILL FULLY FUND THIS TA. A VISA IS NOT REQUIRED FOR THE BAHAMAS. TRAVELER COMPLETED THE HTSOS TRAINING ON FEBRUARY 9, 2018. EFFICIENT SPENDING APPROVAL WAS OBTAINED ON OCTOBER 15, 2019 AND AN NIH SERVICE DESK TICKET WAS SUBMITTED ON DECEMBER 31, 2019 FOR GOVERNMENT FURNISHED EQUIPMENT. ALL ARE UPLOADED IN THE SCANNED DOCUMENTS SECTION OF THE AUTHORIZATION.</t>
  </si>
  <si>
    <t>WILSON, AMANDA J</t>
  </si>
  <si>
    <t>10/27/2019-10/28/2019: ATTENDING THE AMERICAN LIBRARY ASSOCIATION ADVISORY COMMITTEE MEETING, IN CHICAGO, IL.</t>
  </si>
  <si>
    <t>AMERICAN LIBRARY ASSOCIATION</t>
  </si>
  <si>
    <t>WINK, DAVID A</t>
  </si>
  <si>
    <t>1/31/20 - 2/10/20: THIRUVANANTHAPURAM, INDIA:  2/2-3/20: COLLABORATIVE MEETING WITH DR. DANNY DHANASEKARAN, DEPUTY DIRECTOR FOR BASIC SCIENCES, STEPHENSON CANCER CENTER TO DISCUSS AND ONGOING COLLABORATION ON OVARIAN CANCER PRECISION.  THIS MEETING WILL INVOLVE DISCUSSIONS ON THE STRATEGIES TO INTERROGATE THE POTENTIAL THERAPEUTIC TARGETS IN NOS SIGNALING PATHWAYS USING SPATIAL IMAGINEER TECHNOLOGY.  2/4-7/20: INVITED SPEAKER AND CHAIR AT THE 2020 INDIAN ASSOCIATION FOR CANCER RESEARCH (IACR) CONFERENCE.  TITLE OF TALK: NOS2 AND COX2 AS MAJOR DRIVERS OF POOR OUTCOME IN ER- BREAST CANCER.  INFLAMMATION AND TUMOR IMMUNE COMMUNICATION IS ESSENTIAL.  2/8-10/19 (WEEKEND/PERSONAL DAYS).  SPONSOR PAYING IN KIND: REGISTRATION FEE ($400), LODGING FOR 4 NIGHTS AND MEALS DURING THE CONFERENCE.  NCI COVERING ALL OTHER EXPENSES.  TRAVELER WILL PAY FOR LODGING AND MEALS FROM 2/8-10/19 WHICH IS THE WEEKEND/PERSONAL DAYS.</t>
  </si>
  <si>
    <t>TRIVANDRUM, , IND</t>
  </si>
  <si>
    <t>RAJIV GANDHI CENTRE FOR BIOTEC</t>
  </si>
  <si>
    <t>CHEMIST</t>
  </si>
  <si>
    <t>01/31/2020 -02/09/2020</t>
  </si>
  <si>
    <t>WINKLER, ANDERSON M</t>
  </si>
  <si>
    <t>THE EVENTS IN THIS TA WERE APPROVED AS AN EXEMPTION UNDER THE CATEGORY: TO ATTEND SCIENTIFIC MEETING BY THE NIMH EXECUTIVE OFFICER ON 9/18/19 . TRAVELER CELL - (202) 763-1303.  EMAIL - ANDERSON.WINKLER@GMAIL.COM.   DR. WINKLER WILL TRAVEL TO TRONDHEIM, NORWAY TO ATTEND AND PARTICIPATE IN THE FMRI 20 YEAR ANNIVERSARY SEMINAR BEING SPONSORED BY NORWEGIAN UNIVERSITY OF SCIENCE AND TECHNOLOGY ON NOV 4 - 9, 2019, AT WHICH HE WILL GIVE A PRESENTATION OF THE APPLICATIONS OF FMRI IN THE STUDY OF EMOTION AND DEVELOPMENT IN HUMANS.</t>
  </si>
  <si>
    <t>NORWEGIAN UNIVERSITY OF SCIENC</t>
  </si>
  <si>
    <t>WIRES, EMILY S</t>
  </si>
  <si>
    <t>DR. EMILY WIRES HAS BEEN INVITED TO THE MEETING OF THE RYR-1 FOUNDATION SCIENTIFIC ADVISORY BOARD ON DECEMBER 7, 2019, IN FORT LAUDERDALE, FLORIDA.  THE SPONSOR, RYR-1 FOUNDATION, WILL PAY FOR IN KIND: ECONOMY-CLASS FLIGHT ARRANGEMENTS AND HOTEL ARRANGEMENTS FOR 12/6 &amp; 12/7. NIH WILL PAY ALL OTHER COSTS.</t>
  </si>
  <si>
    <t xml:space="preserve">WLODAWER, ALEXANDER </t>
  </si>
  <si>
    <t>DR. WLODAWER IS ON THE PHOTON FACTORY SCIENCE ADVISORY COMMITTEE (PF-SAC) AND HAS BEEN INVITED TO ATTEND A MEETING IN IBARAKI JAPAN TO CONSULT WITH OTHER DISTINGUISHED SCIENTISTS REGARDING PF ACTIVITY.  AIRFARE, ACCOMMODATIONS, AND MEALS DURING THE MEETING (2/13-15/20) ARE PROVIDED BY THE SPONSOR.  PREMIUM ECONOMY CLASS IN KIND TICKET ONLY $80 MORE THAN ECONOMY CLASS TICKET.  TRAVELER PAID DIFFERENCE.  NO REGISTRATION FEE.</t>
  </si>
  <si>
    <t>HIGH ENERGY ACCELERATOR RESEAR</t>
  </si>
  <si>
    <t>WONG, WAI T</t>
  </si>
  <si>
    <t>DR. WAI T. WONG IS INVITED TO GIVE A PRESENTATION TITLED ?¿¿ MICROGLIA IN THE RETINA:  ROLES IN HEALTH, AGING AND DISEASE?¿¿ AND MEET WITH FACULTY &amp; STUDENTS AS PART THE OPHTHALMOLOGY DISTINGUISHED SPEAKER SEMINAR SERIES ON OCTOBER 15-17, 2019 IN SALT LAKE CITY, UT. THE SPONSOR (UNIVERSITY OF UTAH SCHOOL OF MEDICINE) IS PROVIDING IN-KIND AIRFARE AND HOTEL ACCOMMODATIONS. DR. WONG IS REQUESTING APPROVAL OF ACTUAL SUBSISTENCE FOR SPONSOR IN-KIND LODGING VALUED AT $135 WHICH IS 106% OF THE GOVERNMENT ALLOWANCE OF $127. THIS PERCENTAGE FALLS WITHIN THE 300% THRESHOLD ALLOWED BY THE FTR.  THE SPONSOR HAS NOTED THAT ALL OTHER NON-FEDERAL PARTICIPANTS WILL BE PROVIDED WITH THE SAME ACCOMMODATIONS.</t>
  </si>
  <si>
    <t>DR. WAI T. WONG IS INVITED TO GIVE A LECTURE TO THE OKINAWA INSTITUTE OF SCIENCE AND TECHNOLOGY GRADUATE UNIVERSITY (OIST) WORKSHOP - RETINA: MECHANISM OF PHOTORECEPTOR DEGENERATION AND REGENERATION AND ROLES OF IMMUNE SYSTEM NOVEMBER 9-15, 2019 IN OKINAWA, JAPAN. DR. WONG'S PRESENTATION TITLE IS MICROGLIA IN THE RETINA:  ROLES IN HEALTH, AGING AND DISEASE. DR. WONG IS GIVING A LECTURE ON THE PROGRESS OF HIS CURRENT RESEARCH AT THE RETINA WORKSHOP THAT WILL CONSTITUTE FIVE MAJOR SESSIONS COVERING (1) PHOTORECEPTOR DIFFERENTIATION AND DEGENERATION, (2) PHOTORECEPTOR REGENERATION, (3) THE ROLE OF IMMUNE SYSTEM IN PHOTORECEPTOR DEGENERATION AND REGENERATION, (4) ROLES OF IMMUNE SYSTEM IN AMD, AND (5) CONSTRUCTION OF NEURAL CIRCUIT OF IN VIVO AND IN VITRO RETINA. THE SPONSOR IS PROVIDING IN-KIND AIRFARE, LODGING, GROUND TRANSPORTATION, AND MEALS (BREAKFAST, LUNCH, AND DINNER) DURING HIS STAY. HE IN-KIND AIRFARE PROVIDED BY SPONSOR IS PARTIALLY BUSINESS CLASS TICKET. THE FLIGHT TIME BETWEEN THE ORIGINATING DEPARTURE POINT AND THE TRIP DESTINATION TOTALS MORE THAN 14 HOURS AND DOES NOT INCLUDE ANY DETOURS OR PERSONAL LEAVE STOPS.</t>
  </si>
  <si>
    <t>OKINAWA PREFECTURE, , JPN</t>
  </si>
  <si>
    <t>OKINAWA INSTITUTE OF SCIENCE A</t>
  </si>
  <si>
    <t>11/09/2019 -11/15/2019</t>
  </si>
  <si>
    <t>WOOD, BRADFORD J</t>
  </si>
  <si>
    <t>DEPART: 12/8, ARRIVE LATE 12/9,  MTG 12/10 - 11, INVITED TO MODERATE SESSION I TITLED: CANCER IMMUNOLOGY: BASICS, GIVE A LECTURE TITLED: IMMUNOTHERAPIES: THE ROLE OF BIOPSY AND COMBINED LOCOREGIONAL AND SYSTEMIC IMMUNOTHERAPY:
CLINICAL RESULTS: DEPART: MILAN DEPART: ARRIVAL 12/11 MTG 12/11 - 13 INNSBRUCK RETURN 12/14.</t>
  </si>
  <si>
    <t>TRIUMPH GROUP INTERNATIONAL RO</t>
  </si>
  <si>
    <t>INVITED TO MODERATE SESSION IV: IMMUNO-ONCOLOGY &amp; TECHNICAL ADVANCES IN IO; GIVE A TALK ON IMMUNOTHERAPY AND THE INTERVENTIONAL ONCOLOGIST: CHALLENGES AND OPPORTUNITIES AND ON ADDING FUSION IMAGING AND NAVIGATION TO YOUR WORKFLOW.
"REGISTRATION FEES ARE WAIVED FOR SPEAKERS.</t>
  </si>
  <si>
    <t>01/17/2020 -01/20/2020</t>
  </si>
  <si>
    <t xml:space="preserve">WOODGATE, ROGER </t>
  </si>
  <si>
    <t>1/24/20-1/31/20; WOLLONGONG, AUSTRALIA; TO DISCUSS ONGOING COLLABORATION ON "VISULATIONS OF ERROR-PRONE DNA SYNTHESIS AT THE SINGLE MOLECULE LEVEL" WITH DR. ANTOINE VAN OIJEN AND COLLEAGUES AT THE UNIVERSITY OF WOLLONGONG.  HE WILL ALSO PRESENT A SEMINAR AND MEET WITH STUDENT AND FACULTIES.  OWT NOT USED FOR LODGING AS SPONSOR IS COVERING LODGING IN-KIND 1/26-1/30, NIH WILL PAY FOR HOTEL ON 1/30 FOR FLIGHT ON 1/31. OWT USED FOR FLIGHT AND ONE NIGHT OF LODGING.</t>
  </si>
  <si>
    <t>UNIVERSITY OF WOLLONGONG</t>
  </si>
  <si>
    <t xml:space="preserve">WU, CHUAN </t>
  </si>
  <si>
    <t>DR. CHUAN WU HAS BEEN INVITED BY FIVE DIFFERENT HOSTS TO GIVE SEMINARS. THREE OF HIS HOSTS ARE SPONSORING HIS TRAVEL. FUDAN UNIVERSITY ZHONGSHAN HOSPITAL IS PROVIDING HIS ROUND-TRIP AIRFARE FROM DC TO SHANGHAI, IN-KIND. CHINESE ACADEMY OF SCIENCES INSTITUTE OF MICROBIOLOGY IS PROVIDING HIS LODGING ON THE NIGHT OF DECEMBER 12, IN-KIND. TSINGHUA UNIVERSITY IS PROVIDING HIS LODGING ON THE NIGHTS OF DEC 13 AND 14, IN-KIND. ON DECEMBER 3, DR. WU WILL FLY FROM IAD TO PEK, ARRIVING ON DECEMBER 4. HE WILL THEN FLY FROM PEK TO SHA. WHILE IN SHANGHAI, HE WILL STAY WITH RELATIVES AT ROOM 1609, BUILDING 6, 500 LANE, MAOTAI ROAD, SHANGHAI 200336. FROM DECEMBER 5-7, DR. WU WILL VISIT FUDAN UNIVERSITY ZHONGSHAN HOSPITAL. HE WILL GIVE HIS SEMINAR ENTITLED GENE-COMMENSAL INTERACTIONS REGULATE INTESTINAL BARRIER INTEGRITY, MEET WITH STUDENTS FOR A COMMENSALISM FOR INTESTINAL HOMEOSTASIS DISCUSSION, MEET WITH PIS, AND MEET WITH STAFF SCIENTISTS. FROM DECEMBER 8-10, DR. WU WILL VISIT THE SHANGHAI INSTITUTE OF IMMUNOLOGY. HE WILL GIVE A SEMINAR, ENGAGE IN A DISCUSSION SESSION, AND MEET WITH PIS, STUDENTS, AND STAFF SCIENTISTS. FROM DECEMBER 11-12, HE WILL VISIT THE CHINESE ACADEMY OF SCIENCES INSTITUTE OF BIOCHEMISTRY AND CELL BIOLOGY. HE WILL GIVE A SEMINAR WITH DISCUSSION, AND MEET WITH PIS AND STUDENTS. HE WILL THEN FLY FROM SHA TO PEK. ON DECEMBER 12, HE WILL STAY AT THE YA'AO INTERNATIONAL HOTEL BEIJING AT NO. 1 JIA, DATUM ROAD, BEIJING 100101. THIS HOTEL IS SPONSORED BY THE CHINESE ACADEMY OF SCIENCES, WHICH HE WILL VISIT ON DECEMBER 13 TO GIVE A SEMINAR. ON DECEMBER 13-15, HE WILL VISIT TSINGHUA UNIVERSITY INSTITUTE OF IMMUNOLOGY. HE WILL GIVE A SEMINAR AND DISCUSSION, MEET WITH DR. WANLI LIU AND HIS LAB MEMBERS, AND MEET WITH PIS AND STUDENTS. HE WILL STAY AT THE JIN CHUNYUAN HOTEL IN THE GUEST SERVICE CENTER AT TSINGHUA UNIVERSITY, HAIDIAN DISTRICT, BEIJING 100084. ON DECEMBER 15, HE WILL FLY HOME FROM PEK TO IAD.</t>
  </si>
  <si>
    <t>12/03/2019 -12/15/2019</t>
  </si>
  <si>
    <t>WU, XUFENG S</t>
  </si>
  <si>
    <t>DR. XUFENG WU WAS INVITED TO SPEAK AT THE BARRIERS BIOLOGY BIOSCIENCES INITIATIVE WORKSHOP IN ANN ARBOR. THE SPONSOR WILL COVER THE COSTS OF MEALS, FLIGHTS, HOTEL AND GROUND TRANSPORTATION. NIH WILL COVER ALL OTHER COSTS. THERE ARE NO REGISTRATION FEES.</t>
  </si>
  <si>
    <t xml:space="preserve">YANG, LI </t>
  </si>
  <si>
    <t>FOREIGN SPONSORED TRAVEL - CONTINUED FROM TANUM0MIG7 FOR CROSSOVER INTO NEXT FISCAL YEAR.  DR. LI YANG WILL VISIT SEOUL NATIONAL UNIVERSITY IN SEOUL, SOUTH KOREA FROM 9-30 TO 10-03-2019.  SHE WILL GIVE A PRESENTATION ABOUT HER RESEARCH ON THE TOPIC OF TRANSFORMING GROWTH FACTOR BETA 1 OR TGFB AND WILL MEET WITH COLLABORATORS AT THE UNIVERSITY INCLUDING DR. SEONG-JIN KIM, DIRECTOR OF THE PRECISION MEDICINE RESEARCH CENTER.  SEOUL NATIONAL UNIVERSITY WILL COVER THE AIRFARE FROM OSAKA, JAPAN TO SEOUL, KOREA, LODGING IN SEOUL, MEALS, AND GROUND TRANSPORTATION WHILE IN SEOUL.  3 NIGHTS LODGING. LI YANG WILL THEN RETURN TO WASHINGTON, DC. A TICKET FOR A LOANER LAPTOP HAS BEEN SUBMITTED, TICKET NUMBER NCI-RITM0190552.</t>
  </si>
  <si>
    <t>SEOUL NATIONAL UNIVERSITY</t>
  </si>
  <si>
    <t xml:space="preserve">YANG, WEI </t>
  </si>
  <si>
    <t>IAD TO CAPE  SOUNIO, GREECE (VIA FRANKFURT, GERMANY AND ATHENS, GREECE), ON 10/6/19, (ARRIVING ON 10/7/19). SHE WILL ATTEND AND SPEAK AT THE EMB WORKSHOP ON "THE DNA-DAMAGE RESPONSE IN CELL PHYSIOLOGY AND DISEASE", (OCT 7-11, 2019), IN CAPE SOUNIO, GREECE. REG. FEE WILL BE PIK, (410 EUROS). LODGING WILL BE PIK, (640 EUROS), FOR 4 NIGHTS. NOTE: PIK LODGING IS OVER PER DIEM, (ENTERED AS ACTUALS), AND BOTH LODGING AND REG. FEE (USD CONVERSIONS),ARE ATTACHED, (FYI). LODGING PLACE: CRECOTEL CAPE SOUNIO, GR-195 00 SOUNIO, ATTICA.  PH: 30 22920 69700. CONTACT: MADALENA TARSOUNAS, PHD. PH: 44 1865 617319. SHE WILL RET'N ON EVENING OF 10/11/19.  DR. YANG IS REQUESTING 113% OVER THE GOVERNMENT RATE OF $157 AS SPONSORED IN KIND OFFERED BY THE SPONSOR.</t>
  </si>
  <si>
    <t>PIK FLIGHTS FROM IAD TO SUZHOU, CHINA, (VIA SHANGHAI), ON 10/19/19, (ARRIV ON 10/20/19). RNDTRIP LOCAL TAXIS. INVITED TO ATTEND AND PRESENT A KEYNOTE SPEECH AT THE ASBMB-BPC, ON "THE INTERPLAY OF EPIGENETIC REGULATION AND GENOME INTEGRITY", IN SUZHOU, CHINA. CONF WILL BE HELD AT THE CSH ASIA CAMPUS, IN SUZHOU, CHINA, 10/20-24/19. LODGING WILL BE (PIK)  (4 NIGHTS), AT PAN PACIFIC SUZHOU, DUSHU LAKE CONF. CTR, 299 QIYUE ST., SUZHOU, CHINA. PH: 86 512 6272 9029. MEALS WILL ALSO BE PIK. SEE INVITATION. CONTACT:  PROF. ZHIGUO ZHANG. PH: 212/851-5274.</t>
  </si>
  <si>
    <t>AMERICAN SOCIETY FOR BIOCHEMIS</t>
  </si>
  <si>
    <t>TRAVELER WILL BE ON PERSONAL LEAVE, IN BEIJING, CHINA, BEFORE THE CONF BEGINS. SHE THEREFORE, WILL NOT NEED A FLIGHT TO BE BOOKED, TO GET TO HER FIRST SPEAKING EVENT, IN BEIJING, NOV 9-11, 2019. SHE WILL SPEAK AT THE 2019 TSINGHUA-AAAS SYMP., ON "NOVEL PROTEINS AND STRUCTURES", WHICH WILL BE HELD AT TSINGHUA UNIVERSITY. LODGING WILL BE AT MODERN TOWER HOTEL, (HAIDIAN, WUDAO KOU, BEIJING, CHINA. CONTACT: DR. MINHAO LIU. PH: 866-2-27899966 
RNDTRIP TAXIS FROM BOTH AIRPORTS. NOV 11, 2019, SHE WILL FLY (PIK) TO TAIPEI, CHINA, WHERE SHE HAS BEEN INVITED TO PARTICIPATE IN THE SCIENTIFIC REVIEW/SYMPOSIUM, AT THE INST. OF MOLECULAR BIOLOGY, ACADEMIA SINICA, TAIWAN, (NOV 12-14, 2019).  LODGING WILL BE AT COURTYARD TAIPEI, 359 SECTION 7, ZHONGXIAO EAST RD., NANGANG DISTRICT, TAIPEI CITY, TAIWAN. PH: 886-2-2789-9966..  SHE WILL RET'N TO THE STATES ON (PIK) FLIGHT FROM TAIWAN, NOV. 15, 2019.  COPY OF APPROVED STO WAIVER ATTACHED FOR LEAVE IN CONJUNCTION WITH SPONSORED TRAVEL.</t>
  </si>
  <si>
    <t>10/31/2019 -11/15/2019</t>
  </si>
  <si>
    <t>PIK FLIGHT FROM DCA TO MEMPHIS, TN., ON 3/26/2020. INVITED TO GIVE A SEMINAR, THE (DANNY THOMAS LECTURE SERIES), AT THE ST. JUDE CHILDREN'S HOSPITAL, ON 3/27/2020. PIK ITINERARY IS ATTACHED. LODGING WILL ALSO BE PIK, AT THE RIVER INN OF HARBOR TOWN, 50 HARBOR TOWN SQUARE, MEMPHIS, TN 38103. SHE WILL RET'N ON THE EVENING AFTER THE SEMINAR, (3/7/2020).  DR. YANG IS REQUESTING APPROVAL OF ACTUAL SUBSISTENCE FOR SPONSORED IN KIND LODGING VALUED AT $191 WHICH IS 155% OVER THE GOVERNMENT ALLOWANCE OF $123. THIS PERCENTAGE FALLS WITHIN THE 300% THRESHOLD ALLOWED BY THE FTR</t>
  </si>
  <si>
    <t>03/26/2020 -03/27/2020</t>
  </si>
  <si>
    <t xml:space="preserve">YANG, YIHONG </t>
  </si>
  <si>
    <t>DR. YIHONG YANG HAS BEEN INVITED TO VISIT THE INSTITUTE OF SCIENCE AND TECHNOLOGY FOR BRAIN-INSPIRED INTELLIGENCE (ISTBI) OF FUDAN UNIVERSITY IN SHANGHAI, CHINA AND FROM NOVEMBER 6TH-10TH, 2019. HE WILL THEN VISIT THE SHANGHAI KEY LABORATORY OF PSYCHOTIC DISORDERS OF THE SHANGHAI MENTAL HEALTH CENTER ON NOVEMBER 11TH AND 12TH. HE WILL DEPART HOME ON NOVEMBER 4TH AND RETURN ON NOVEMBER 13TH, 2019.</t>
  </si>
  <si>
    <t>11/04/2019 -11/13/2019</t>
  </si>
  <si>
    <t>SHANGHAI MENTAL HEALTH CENTER</t>
  </si>
  <si>
    <t>YANOVSKI, JACK A</t>
  </si>
  <si>
    <t>10/28-29/2019, CHICAGO, IL; DR. YANOVSKI WILL ATTEND THE INVESTIGATORS MEETING FOR THE BASKET STUDY: SETMELANOTIDE (RM-493) PHASE 2 TREATMENT TRIAL IN PATIENTS WITH RARE GENETIC DISORDERS OF OBESITY, TO BE PRESENTED AT THE GENERAL SESSION IN CHICAGO, IL ON OCT 29TH. OMEGA WORLD TRAVEL WAS NOT USED FOR AIRFARE OR LODGING. 
TRAVELER IS REQUESTING APPROVAL AEA FOR LODGING COVERED IN-KIND BY THE SPONSOR VALUED AT $264.16 PER NIGHT, WHICH 
IS 116% ABOVE PER DIEM OF $229 PER NIGHT FOR CHICAGO, IL. THIS PERCENTAGE FALLS WITHIN THE 300% THRESHOLD ALLOWED BY THE FTR. NO PREFERENTIAL TREATMENT IS BEING GIVEN TO TRAVELER BY SPONSOR AND IS IN LINE WITH ALL LODGING BEING PROVIDED FOR ALL INVITED SPEAKERS. AIRFARE AND LODGING PROVIDED IN-KIND BY SPONSOR RHYTHM PHARM. LOCAL GROUND TRANSPORTATION AND M&amp;IE FUNDED BY NIH. DESTINATION GROUND TRANSPORTATION PROVIDED BY RHYTHM PHARMACEUTICALS. NO REGISTRATION OR ABSTRACT PAYMENTS FOR THIS MEETING.</t>
  </si>
  <si>
    <t>YAO, HUMPHREY H</t>
  </si>
  <si>
    <t>DR. HUNG CHANG HUMPHREY YAO IS THE CHAIR AND INVITED SPEAKER AT THE AMERICAN SOCIETY FOR REPRODUCTIVE MEDICINE (ASRM) PRE-CONGRESS WORKSHOP IN PHILADELPHIA, PA ON OCTOBER 13, 2019.  THE DATES OF TRAVEL ARE OCTOBER 12-14, 2019.  AIRFARE BOOKED THROUGH OMEGA.  THE SPONSOR, ASRM WILL PROVIDE IN KIND LODGING FOR TWO NIGHTS AND WILL WAIVE THE REGISTRATION FEE FOR SPEAKERS. THE REGISTRATION FEE DOES NOT INCLUDE MEALS.  DR. YAO IS REQUESTING APPROVAL OF ACTUAL SUBSISTENCE FOR LODGING VALUED AT 239.00 WHICH IS 122 PERCENT OF THE GOVERNMENT ALLOWANCE OF 196.00. THIS PERCENTAGE FALLS WITHIN THE 300 PERCENT THRESHOLD ALLOWED BY THE FTR.  THE SPONSOR HAS NOTED THAT ALL OTHER NON-FEDERAL PARTICIPANTS WILL BE PROVIDED WITH THE SAME ACCOMMODATIONS. EFFICIENT SPENDING OBTAINED ON MAY 21, 2019 AND IS UPLOADED IN THE SCANNED PORTION OF THIS AUTHORIZATION.  ETHICS OBTAINED ON AUGUST 21, 2019.</t>
  </si>
  <si>
    <t>AMERICAN SOCIETY FOR REPRODUCT</t>
  </si>
  <si>
    <t>10/12/2019 -10/14/2019</t>
  </si>
  <si>
    <t>DR. YAO IS INVITED TO SPEAK AT THE 2019 SUMMIT MEETING OF OVARIAN DISEASE AND REPRODUCTIVE HEALTH ON NOVEMBER 23-24, 2019, IN SHENZHEN, CHINA. TRAVEL DATES ARE NOVEMBER 2, ARRIVING ON NOVEMBER 22 AND RETURNING ON NOV 25, 2019.  THE SPONSOR, THE UNIVERSITY OF HONG KONG - SHENZHEN HOSPITAL, WILL COVER IN KIND ECONOMY AIRFARE AND LODGING. LODGING WAS BOOKED THROUGH A BLOCK OF ROOMS AT THE ST. HELEN HOTEL PROVINCE, P.R. CHINA. REGISTRATION FEE 50 US DOLLAR IS WAIVED FOR ALL SPEAKERS.  MEALS ARE NOT INCLUDED.  LODGING IS WITHIN PER DIEM.  EFFICIENT SPENDING APPROVED ON 10/18/19 AND ETHICS APPROVAL OBTAINED ON 8/21/2019 AND IS UPLOADED IN THE SCANNED PORTION OF THIS AUTHORIZATION.  HTSOS COMPLETED ON 2/15/19.  VISA REQUIRED.  GFE COMPLETED ON OCTOBER 18, 2019.</t>
  </si>
  <si>
    <t>SHENZHEN, , CHN</t>
  </si>
  <si>
    <t>UNIVERSITY OF HONG KONG SHENZH</t>
  </si>
  <si>
    <t>11/21/2019 -11/25/2019</t>
  </si>
  <si>
    <t>DR. HUMPHREY YAO IS INVITED TO GIVE A LECTURE AND MEET WITH FACULTY AND TRAINEE STAFF AT THE REPRODUCTIVE BIOLOGY SEMINAR SERIES, UNIVERSITY OF FLORIDA, ON FEBRUARY 26, 2020, IN GAINESVILLE, FL.  THE DATES OF TRAVEL ARE FEBRUARY 25-27, 2020.  THE SPONSOR, UNIVERSITY OF FLORIDA WILL PROVIDE IN KIND ECONOMY CLASS AIRFARE AND LOCAL TRANSPORTATION FROM THE AIRPORT TO THE HOTEL/MEETING SITE AND RETURN.  MEALS NOT INCLUDED.  NO REGISTRATION FEE.  THE TRAVELER WILL LODGE WITH A COLLEAGUE, THEREFORE NO LODGING COST IS ASSOCIATED WITH THIS TRAVEL. EFFICIENT SPENDING APPROVED ON 12/6/19, AND ETHICS OBTAINED ON 12/26/19 BOTH DOCUMENTS UPLOADED IN THE SCANNED PORTION OF THIS AUTHORIZATION.</t>
  </si>
  <si>
    <t xml:space="preserve">YAO, XIANGLAN </t>
  </si>
  <si>
    <t>CONFERENCE APPROVED IN CAS. CONFERENCE NOT YET LISTED IN CGE. EMAIL SENT TO HAVE IT ADDED TO CGE. SPONSORED TRAVEL. NO AGENDA AVAILABLE YET. INVITED TO VISIT THE XIAMEN CARDIOVASCULAR HOSPITAL, XIAMEN UNIVERSITY, AND TO PRESENT A SEMINAR AT THE 10TH CROSS-STRAITS CARDIOVASCULAR SUMMIT FORUM (CSCSF) THE 10TH XIAMEN CARDIOVASCULAR LNTERVENTIONAL SYMPOSIUM (XCIS), TO BE HELD AT THE XIAMEN WUTONG FLIPORT HOTEL, HULI DISTRICT, XIAMEN, FUJIAN CHINA, ON NOVEMBER 19-24, 2019. TITLE OF TALK: NOVEL ROLES FOR APOLIPOPROTEINS IN THE PATHOBIOLOGY AND TREATMENT OF ASTHMA: INSIGHTS FROM EXPERIMENTAL MURINE MODEL SYSTEMS.  SPONSOR WILL PAY FOR AIRFARE, LODGINGS, AND SOME MEALS (DINNER ON 11/19, 11/20, 11/21, 11/22, AND 11/23).  NIH WILL PAY FOR EVERYTHING NOT COVERED BY THE SPONSOR INCLUDING ALL GROUND TRANSPORTATION, MEALS NOT COVERED BY THE SPONSOR, AND INCIDENTAL AND MISCELLANEOUS EXPENSES. TRAVELER WILL TAKE TAXIS TO AND FROM THE AIRPORT ON BOTH ENDS. TRAVELER HAS NOT AND WILL NOT HAVE SPENT MORE THAN 45 DAYS IN DESIGNATED HTSOS/FACT-MANDATORY COUNTRIES WITHIN THE CALENDAR YEAR. HTSOS/FACT SECURITY COURSES COMPLETED ON SEPTEMBER 17, 2019- TRAVELER HAS NOT YET TAKEN THE COURSE. TRAVELER WILL USE OFFICIAL PASSPORT AND VISA IS REQUIRED. AIRFARE ITINERARY AND LODGINGS CONFIRMATION WILL BE UPLOADED WHEN RECEIVED FROM SPONSOR.</t>
  </si>
  <si>
    <t>YELISEEV, ALEXEI A</t>
  </si>
  <si>
    <t>DR. ALEXEI YELISEEV WILL BE PRESENTING AT THE 2020 PEPTALK CONFERENCE IN SAN DIEGO, CA FROM JANUARY 20-23, 2020.  HIS TALK IS HIGH-LEVEL EXPRESSION OF THERMOSTABLE HUMAN CANNABINOID RECEPTOR CB2 IN EXPI293 CELLS.  NIH APPROVED. NO MEALS PROVIDED WITH SPONSORED IN KIND REGISTRATION FEE FOR PEP TALK MEETING; FROM JANUARY 24-26, 2020, HE WILL ATTEND THE ELSEVIER JOURNAL PROTEIN EXPRESSION AND PURIFICATION EDITORIAL EXECUTIVE BOARD MEETING ON SATURDAY 25TH JANUARY 2020 IN SAN DIEGO, CALIFORNIA AT THE HOTEL INDIGO. ATTACHMENT G APPROVED. THE EDITORIAL MEETING WILL PROVIDE TWO BREAKFASTS, ONE LUNCH AND ONE DINNER.  SPONSORED TRAVEL - NIH APPROVED, NIH HAS APPROVED THE PEPTALK ATTENDANCE AND NIAAA HAS APPROVED AN ATTACHMENT G FOR THE EDITORIAL BOARD MEETING FOR THE ELSEVIER JOURNAL.</t>
  </si>
  <si>
    <t>ELSEVIER NETHERLANDS</t>
  </si>
  <si>
    <t>YOULE, RICHARD J</t>
  </si>
  <si>
    <t>THIS IS A CROSS-OVER FY TRAVEL. FY19 IS UNDER TANUM0MTFY. THIS IS ALSO A 3 DIFFERENT LOCATION TRAVEL AND 2 SPONSORS. FULL DESCRIPTION IS ATTACHED FOR BOTH TRAVELS. HE WILL DEPART FROM GLASGOW ON 10/1 AND ARRIVE THE SAME DAY TO LONDON.  TRAVELER IS INVITED TO GIVE A LECTURE AT THE MRC MITOCHONDRIAL BIOLOGY UNIT AT THE UNIVERSITY OF CAMBRIDGE ON OCTOBER 2, 2019.  SPONSOR WILL PAY IN-KIND FOR AIRFARE (FROM GLASGOW TO LONDON) AND LODGING. TRAVELER WILL STAY AT THE LENSELD HOTEL AT  AN ESTIMATED 144.29USD PER NIGHT WHICH IS BELOW THE PER DIEM RATE ALLOWED OF 255USD. TRAVELER WILL DEPART LONDON ON 10/3 AND ARRIVE TO IAD THE SAME DAY ?¿¿ THE AIRFARE FOR THIS IS BEING PAID BY BEATSON INSTITUTE SPONSOR FROM FY19 TRAVEL AUTHORIZATION. ODA IS APPROVED AND ATTACHED. CONFIRMED WITH THE SPONSOR THAT NO HONORARIUM WILL BE GIVEN AND NO FEDERAL FUNDS WILL BE USED TO SUPPORT THIS TRAVEL. DR. ROLE HAS APPROVED THE TRAVEL AND THEY ARE APPROVED IN SPARC.</t>
  </si>
  <si>
    <t>GLASGOW, , GBR</t>
  </si>
  <si>
    <t>SUPVSRY RESEARCH CHEMIST</t>
  </si>
  <si>
    <t>TRAVELER IS INVITED TO GIVE A TALK AT THE JOHNSON-SOKATCH LECTURESHIP SERIES ON OCTOBER, 9, 2019 AT THE UNIVERSITY OF OKLAHOMA HEALTH SCIENCES CENTER IN OKLAHOMA CITY, OK. TITLE OF THE TALK IS TBD BUT WILL BE ON THE TOPIC OF BIOCHEMISTRY AND MOLECULAR BIOLOGY. TRAVELER WILL DEPART FROM DC ON 10/8 AND ARRIVE THE SAME DAY TO OKLAHOMA CITY, OK (LAYOVER IN CHICAGO). TRAVELER WILL DEPART OK ON 10/10 AND ARRIVE THE SAME DAY TO DC (LAYOVER IN CHICAGO). SPONSOR, UNIVERSITY OF OKLAHOMA, WILL PAY IN-KIND FOR AIRFARE AND LODGING. TRAVELER WILL STAY AT THE EMBASSY SUITES AT 139USD PER NIGHT WHICH IS OVER THE PER DIEM RATE ALLOWED. TRAVELER IS REQUESTING APPROVAL OF ACTUAL SUBSISTENCE FOR SPONSOR IN-KIND LODGING VALUED AT 139USD  WHICH IS 132 PERCENT OF THE GOVERNMENT ALLOWANCE OF 105USD.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APPROVED BY DR. ROLE AND IT?¿¿S STE APPROVED IN SPARC.</t>
  </si>
  <si>
    <t>OKLAHOMA CITY, OK, US</t>
  </si>
  <si>
    <t>UNIVERSITY OF OKLAHOMA OKLAHOM</t>
  </si>
  <si>
    <t>THIS WAS A MANUAL TRAVEL THAT WAS DONE WHILE CGE WAS DOWN AND APPROVED. THIS TRAVEL IS 3 FOREIGN LOCATIONS WITH 3 SPONSORS. TRAVELER IS INVITED TO SPEAK AT THE 2019 ¿ XXIV WORLD CONGRESS OF NEUROLOGY CONFERENCE IN DUBAI, UNITED ARAB EMIRATES FROM OCTOBER 27, 2019 TO NOVEMBER 1, 2019. TITLE OF TALK IS MITOCHONDRIA IN PARKINSON¿S DISEASE. TRAVELER IS INVITED TO SPEAK AT THE 9TH INTERNATIONAL SYMPOSIUM ON AUTOPHAGY (ISA) IN TAIPEI, TAIWAN FROM NOVEMBER 3, 2019 TO NOVEMBER 7, 2019. TITLE OF THE TALK IS HOW PINK1- AND PARKIN-MEDIATED MITOPHAGY PREVENTS NEURODEGENERATION. TRAVELER IS INVITED TO SPEAK AT THE INAUGURAL SINGAPORE MITOCHONDRIA SYMPOSIUM ON NOVEMBER 12, 2019 IN SINGAPORE. TITLE OF THE TALK IS MITOCHONDRIA, MITOPHAGY AND PROTEOTOXICITY IN RELATION TO PARKINSON¿S DISEASE. ODA IS APPROVED AND ATTACHED. CONFIRMED WITH ALL THE SPONSORS THAT NO HONORARIUM WILL BE GIVEN, AND NO FEDERAL FUNDS WILL BE USED TO SUPPORT THIS TRAVEL. TRAVEL IS APPROVED BY DR. ROLE AND APPROVED IN SPARC. FOR FULL TRAVEL DESCRIPTION, PLEASE SEE ATTACHMENT.</t>
  </si>
  <si>
    <t>10/25/2019 -11/13/2019</t>
  </si>
  <si>
    <t>NATIONAL UNIVERSITY OF SINGAPO</t>
  </si>
  <si>
    <t>DR. RICHARD YOULE WILL BE GIVING A PRESENTATION AT NEUROSCIENCE AND MENTAL HEALTH INSTITUTE (NMHI) SEMINAR SERIES. THE DATE OF THE TALK IS 1/16/2020 AND THE TRAVELER IS LEAVING ON 1/15/2020 FROM HOME, ARRIVING AT EDMONTON, THEN LEAVING ON 1/17/2020. THE UNIVERSITY OF ALBERTA IS SPONSORING IN-KIND FOR HOTEL, FLIGHT, AND MEALS WHILE IN CANADA. NIH WILL COVER MEALS AND INCIDENTALS OUTSIDE OF THE EVENT, ANY TRANSPORTATION TO AND FROM THE AIRPORT OR HOTEL, AND INTERNET FEES, BAGGAGE FEES...ETC. SPARC SINGLE DAY TRAVEL SP014770 WAS APPROVED. ACC NOT NEEDED.</t>
  </si>
  <si>
    <t>DR. YOULE HAS BEEN INVITED TO TRAVEL TO CHICAGO, IL TO SPEAK AT NORTHWESTERN UNIVERSITY¿S DISTINGUISHED LECTURES IN LIFE SCIENCES SEMINAR SERIES FROM 2/24/20 ¿ 2/26/20. DR. YOULE WILL BE SPEAKING ON ¿HOW PINK1- AND PARKIN-MEDIATED MIOPHAGY PREVENTS NEURODEGENERATION¿. DR. YOULE HAS ALSO BEEN INVITED TO TRAVEL TO NEW YORK, NY TO SPEAK AT THE PROGRESS IN NEUROSCIENCE SEMINAR SERIES FROM 2/26/20 ¿ 2/28/20 THAT IS BEING HOSTED BY THE DEPARTMENT OF BRAIN AND MIND RESEARCH INSTITUTE AT WEILL CORNELL MEDICINE COLLEGE. BOTH THE SPONSORS, NORTHWESTERN UNIVERSITY AND WEILL CORNELL MEDICINE COLLEGE, WILL PAY FOR FLIGHT AND LODGING IN-KIND. TRAVELER DEPARTS FROM DC ON 2/24 AT 3:40PM AND ARRIVES THE SAME DAY AT 5:03PM IN CHICAGO. HE WILL BE STAYING AT THE HYATT CENTRIC HOTEL AT A RATE OF $119 PER NIGHT INCLUDING TAXES, WHICH IS BELOW THE PER DIEM RATE.TRAVELER WILL DEPART CHICAGO ON 2/26 AT 5:00PM AND ARRIVE SAME DAY IN NEW YORK AT 08:14PM. DR. YOULE WILL STAY AT THE NY PRESBYTERIAN GUEST FACILITY AT THE HELMSLEY MEDICAL TOWER AT A RATE OF $323/NIGHT, WHICH IS ABOVE THE PER DIEM RATE. DR. YOULE IS REQUESTING APPROVAL OF ACTUAL SUBSISTENCE FOR SPONSOR IN-KIND LODGING AT THE HELMSLEY MEDICAL CENTER VALUED AT $323 WHICH IS 198% OF THE GOVERNMENT ALLOWANCE OF $163. THIS PERCENTAGE FALLS WITHIN THE 300% THRESHOLD ALLOWED BY THE FTR. THE SPONSOR HAS NOTED THAT ALL OTHER NON-FEDERAL PARTICIPANTS WILL BE PROVIDED WITH THE SAME ACCOMMODATIONS. THE SPONSOR HAS STATED THAT NO HONORARIUM WILL BE PAID TO TRAVELER AND NO FEDERAL FUNDS WILL BE USED TO SPONSOR THIS TRIP.</t>
  </si>
  <si>
    <t>DR. YOULE HAS BEEN INVITED TO SPEAK AT THE GORDON RESEARCH CONFERENCE ON "HOW AUTOPHAGY RECEPTORS INITIATE SELECTIVE AUTOPHAGY" BEING HELD IN VENTURA, CA MARCH 8-12, 2020. THE SPONSOR WILL PROVIDE MEALS, LODGING, AND REGISTRATION IN KIND. DR. YOULE WILL BE STAYING AT THE VENTURA BEACH MARRIOTT IN VENTURA, CA. CONFIRMED WITH SPONSOR NO HONORARIUM WILL BE PROVIDED AND NO FEDERAL FUNDS WILL BE USED TO SUPPORT THIS TRAVEL.</t>
  </si>
  <si>
    <t>YOUNG, HOWARD A</t>
  </si>
  <si>
    <t>PRESENTING:  INVITED TO GIVE ORAL PRESENTATION AT MEETING, CYTOKINES 2019, BEING HELD IN VIENNA, AUSTRIA, 10/18-24/2019. TITLE: "MULTIOMICS: LOW BUT DIFFERENTIAL EXPRESSION OF IFN-G HAS DISTINCTIVE MECHANISTIC FEATURES LINKING CHRONIC INFLAMMATION TO AUTOIMMUNITY." PARTIAL 348 IN KIND TRAVEL. TRAVELER WILL RECEIVE AWARD ($1,000).
AWARD COVERS LODGING IN KIND. NCI TO COVER AIRFARE (BOOKED THRU OMEGA), P/D AND GROUND TRANSPORTATION. AWARD DOCUMENTATION ATTACHED, NFF VERIFIED. TRAVELER NEEDS TO ARRIVE ON THE 19TH, TO ATTEND COMMITTEE MEETINGS IN THE MORNING ON OCT. 20.</t>
  </si>
  <si>
    <t>YOUNG, MATTHEW R</t>
  </si>
  <si>
    <t>DR. YOUNG IS INVITED TO SPEAK AT THE STANFORD GASTRIC CANCER SUMMIT BEING HELD IN PALO ALTO, CA ON MARCH 5-6, 2020.  IN-KIND:  AIRFARE, AND LODGING (NO BREAKFAST).  NO REGISTRATION.  DR. YOUNG IS REQUESTING APPROVAL OF ACTUAL SUBSISTENCE FOR SPONSOR IN-KIND LODGING VALUED AT $389 WHICH IS 154% OF THE GOVERNMENT ALLOWANCE OF $253.  THIS PERCENTAGE FALLS WITHIN THE 300% THRESHOLD BY THE FTR.  THE SPONSOR HAS NOTED THAT ALL OTHER NON-FEDERAL PARTICIPANTS WILL BE PROVIDED WITH THE SAME ACCOMMODATIONS.</t>
  </si>
  <si>
    <t>YOUNG, NEAL S</t>
  </si>
  <si>
    <t>1.  PRESENT TALK AT THE MDS &amp; BMF OUTREACH PROGRAM (FLORENCE, ITALY) 10/23-26/2019.    
2.  COLLABORATE AND PRESENT TALK AT ZHONGSHAN HOSPITAL/FUDAN UNIV (SHANGHAI, CHINA) 10/27-30/2019.  THIS TRAVEL IS NOT A CONFERENCE BECAUSE IT MEETS ONE OF THE OTHER NIH DEFINED MISSION  EXEMPTIONS: VISIT INCLUDES A DISCUSSION WITH STUDENTS AND RESEARCHERS IN THE FUDAN UNIVERSITY LABS, MEET WITH ZHONGSHAN HOSPITAL/FUDAN UNIV COLLEAGUES AND VISIT THEIR LABS AND HAVE AN INFORMAL MEETING TO COLLABORATE.  3.  PRESENT TWO TALKS AT BMF SYMPOSIUM &amp; THE 17TH CHINESE ANEMIA CONGRESS &amp; FORUM OF RED BLOOD CELL DISEASES (TIANJIN, CHINA) 10/31-11/3/2019.  CONFERENCE APPROVAL FOR FLORENCE AND TIANJIN CONFERENCES STILL IN CLOSED FOR REVIEW STATUS.  SEE LOI'S FOR MEALS PROVIDED INKIND.  IF DR. YOUNG'S IN-TRANSIT, THOSE MEALS WILL BE PAID BY NIH.  HOTEL AND AIR CONFIRMATIONS FORTHCOMING.  DR. YOUNG WILL FLY TO FLORENCE, TAKE TRAIN FROM FLORENCE TO MALPENSA AIRPORT (MXP), FLY FROM MXP TO SHANGHAI, FLY FROM SHANGHAI TO TIANJIN, TAKE TRAIN FROM TIANJIN TO BEIJING AIRPORT (PEK), FLY FROM PEK TO IAD.  ONCE AIR CONFIRMATIONS REC'D, WILL SUBMIT NON CONTRACT CARRIER FORM IF NEEDED. FOREIGN INSTEAD OF CONFERENCE SELECTED IN TRIP PURPOSE; COULDN'T FIND THE CONFERENCE IN THE DROP DOWN LIST.</t>
  </si>
  <si>
    <t>FLORENCE, , ITA</t>
  </si>
  <si>
    <t>CHILDRENS HOSPITAL OF FUDAN UN</t>
  </si>
  <si>
    <t>10/23/2019 -11/03/2019</t>
  </si>
  <si>
    <t>UNIVERSITY OF FLORENCE</t>
  </si>
  <si>
    <t>SERVE AS FACULTY AT THE INTERNATIONAL SYMPOSIUM ON BONE MARROW FAILURE DISORDERS AT CHRISTIAN MEDICAL COLLEGE.  SPONSOR PROVIDING AIR, LODGING NIGHTS OF 2/1-4.  LUNCH AND DINNER 2/1-4, IN-COUNTRY GROUND TRANSPORTATION AND COMPLIMENTARY $35 REGISTRATION. CAS APPROVAL ATTACHED. CONFERENCE OT AVAILABLE IN THE DROP-DOWN ON THE CONFERENCE SCREEN</t>
  </si>
  <si>
    <t>01/31/2020 -02/05/2020</t>
  </si>
  <si>
    <t>YOUNG, RYAN M</t>
  </si>
  <si>
    <t>DR. YOUNG WILL PRESENT: TARGETING STRUCTURED SIGNALING IN LYMPHOMA AND MYELOMA, AT THE WEILL CORNELL MEDICINE LYMPHOID MALIGNANCIES TRANSLATIONAL NOVEL INTERVENTION GROUP (LYTNING) SEMINAR SERIES AT WEILL CORNELL MEDICINE IN NEW YORK, NY ON DECEMBER 16, 2019. IN-KIND: TRAIN FARE, LODGING (NO BREAKFAST), AND MEALS (LD 12/16).  NO REGISTRATION.</t>
  </si>
  <si>
    <t>12/15/2019 -12/17/2019</t>
  </si>
  <si>
    <t xml:space="preserve">YUAN, QUAN </t>
  </si>
  <si>
    <t>DR. YUAN WILL BE PRESENTING AND GIVING A TALK ENTITLED "ACTIVITY-DEPENDENT REGULATIONS OF CHOLINERGIC RECEPTOR SIGNALING CONTRIBUTE TO THE MATURATION OF DEVELOPING DENDRITES" AT THE SFN CONFERENCE IN CHICAGO, IL IN 10/20-10/22. THE. ODA AND WAG FORMS ATTACHED. REGISTRATION OF $1045.00 WAS WAIVED FOR SPEAKER'S. LODGING IS $417.00 WHICH IS ABOVE THE PERDIEM RATE FOR THIS LOCATION AT $229.00 PER NIGHT. AEA ATTACHED. AIRPORT COMPARISON ATTACHED. APRROVED IN TOMS AND SPARC# SP012861.</t>
  </si>
  <si>
    <t>DR. YUAN WILL BE ATTENDING THE NEUROSCIENCE SEMINAR SERIES AT THE UNIVERSITY OF MASS. MEDICAL SCHOOL IN WORCESTER, MA ON 3/4/20-3/62020. THIS TRAVEL IS SPONSORED. THEY WILL PAY FOR 2 DAYS OF LODGING AT 168.00USD PER NIGHT. THEY WILL PROVIDE DINNER ON 3/4, ALL MEALS ON 3/5 AND BREAKFAST ON 3/6. HER FLIGHT WAS 208.80USD AND GROUND TRANSPORTATION IN MA TO AND FROM AIRPORT/HOTEL. ALL EXPENSES (MEALS AND GROUND TRANSPORTATION)  ARE PAID SPONSORED IN-KIND. APPROVED ODA ATTACHED. THIS TRAVEL WAS APPROVED BY DR. ROLE.  DR. YUAN IS REQUESTING APPROVAL
OF ACTUAL SUBSISTENCE FOR SPONSOR IN-KIND LODGING
VALUED AT 168USD WHICH IS 133PCT. OF THE GOVERNMENT
ALLOWANCE OF 126USD. THIS PERCENTAGE FALLS WITHIN THE
300PCT THRESHOLD ALLOWED BY THE FTR. THE SPONSOR HAS NOTED THAT ALL OTHER NON-FEDERAL PARTICIPANTS WILL BE PROVIDED WITH THE SAME ACCOMMODATIONS.</t>
  </si>
  <si>
    <t>WORCESTER, MA, US</t>
  </si>
  <si>
    <t xml:space="preserve">YU, YI KUO </t>
  </si>
  <si>
    <t>10/01/1019-10/22/1019: VISITING THE ACADEMIA SINICA AND ATTENDING THE NATIONAL CENTER FOR THEORETICAL SCIENCES 2019 TAIPEI INTERNATIONAL WORKSHOP ON SOFT MATTER AND BIOPHYSICS, IN TAIPEI, TAIWAN.
**FISCAL YEAR CROSS-OVER TRIP.  FY19 TANUM0LOF5**</t>
  </si>
  <si>
    <t>10/01/2019 -10/22/2019</t>
  </si>
  <si>
    <t>01/7/2020-01/18/2020: VISITING THE ACADEMIA SINICA TO CONTINUE WORKING ON THE PROJECT, ENHANCING HYDROGEN PRODUCTION/STORAGE IN GREEN ENERGY PLANTS AND MICROBES, IN TAIPEI, TAIWAN.</t>
  </si>
  <si>
    <t>01/07/2020 -01/18/2020</t>
  </si>
  <si>
    <t xml:space="preserve">ZACHARAKIS, NIKOLAOS </t>
  </si>
  <si>
    <t>DR. ZACHARAKIS IS INVITED TO SPEAK AT THE 1ST INTERNATIONAL SYMPOSIUM ON MATHEMATICAL AND COMPUTATIONAL ONCOLOGY (ISMCO?¿¿19) BEING HELD IN STATELINE, NV ON OCTOBER 12-17, 2019. IN:KIND: LODGING (NO BREAKFAST),  REGISTRATION (NO MEALS), AND DINNER ON 10/15.  DR. ZACHARAKIS IS REQUESTING APPROVAL OF ACTUAL SUBSISTENCE FOR SPONSOR IN-KIND LODGING ON 10/12 VALUED AT $139 WHICH IS 145% OF THE GOVERNMENT ALLOWANCE OF $96.  THIS PERCENTAGE FALLS WITHIN THE 300% THRESHOLD BY THE FTR.  THE SPONSOR HAS NOTED THAT ALL OTHER NON-FEDERAL PARTICIPANTS WILL BE PROVIDED WITH THE SAME ACCOMMODATIONS.</t>
  </si>
  <si>
    <t>STATELINE, NV, US</t>
  </si>
  <si>
    <t>UNIVERSITY OF NEVADA RENO</t>
  </si>
  <si>
    <t>10/12/2019 -10/17/2019</t>
  </si>
  <si>
    <t>ZARATE, CARLOS A</t>
  </si>
  <si>
    <t>THE EVENTS IN THIS TA WERE APPROVED AS A NON-NIMH HOSTED CONFERENCE OR MEETING BY THE OFFICE OF FINANCIAL MANAGEMENT ON 1/8/19.  
TRAVELER MOBILE NUMBER IS: 301-326-5836.  BY INVITATION OF THE CONGRESS MANAGER FOR THE 2019 CINP INTERNATIONAL MEETING, DR. CARLOS ZARATE WILL GIVE TWO LECTURES: BREAKTHROUGHS AND CONTROVERSIES IN MOOD DISORDERS AND NEUROBIOLOGICAL AND CLINICAL CHARACTERIZATION APPROACHES FOR DEVELOPING NOVEL THERAPEUTICS FOR TREAT-RESISTANT DEPRESSION, OCTOBER 3-5, 2019 IN ATHENS, GREECE. THREE NIGHTS HOTEL ACCOMMODATIONS PROVIDED SPONSORED IN-KIND. TRAVELER PERSONAL EMAIL ADDRESS IS: CAZARATEJR@GMAIL.COM AND  TRAVELER NEXT OF KIN IS: SILVINA ZARATE, WIFE, AT TEL: 301-461-0470 AND HER EMAIL IS: SILVINAMBZ@GMAIL.COM.  TRAVEL IS SUBJECT TO AVAILABILITY OF FUNDS.</t>
  </si>
  <si>
    <t>INTERNATIONAL COLLEGE OF NEURO</t>
  </si>
  <si>
    <t>THE EVENTS IN THIS TA WERE APPROVED AS AN EXEMPTION UNDER THE CATEGORY: TO ATTEND SCIENTIFIC MEETINGS BY NIMH EXECUTIVE OFFICER ON 5/21/19.   
BY INVITATION OF THE UNIVERSITY OF TEXAS HEALTH SCIENCE CENTER, DR. CARLOS ZARATE WILL GIVE A PRESENTATION AT THE 2ND ANNUAL SAN ANTONIO BRAIN HEALTH SYMPOSIUM ON THE LATEST ADVANCES IN TREATMENT-KETAMINE AND OTHER RAPID-ACTING ADS, TO BE HELD IN SAN ANTONIO, TX ON NOVEMBER 22, 2019. SPONSOR WILL PROVIDE ROUNDTRIP ECONOMY CLASS AIRFARE AND ONE-NIGHT HOTEL STAY. NO US FEDERAL FUNDS INVOLVED, NO THIRD-PARTY SPONSORS INVOLVED, OFFER OF SUPPORT IS THE SAME AS OFFER MADE TO OTHER GUEST SPEAKERS. NO HONORARIA OR TRAVEL REIMBURSEMENT IS INVOLVED. REGISTRATION IS REQUIRED FOR PARTICIPANTS BUT THERE IS NO REGISTRATION FEE TO ATTEND THE ONE-DAY SYMPOSIUM. DR. ZARATE WAS ETHICS APPROVED FOR SPONSORED TRAVEL ON 08-30-19. 
NOTE: TRAVELER DEPARTS FRIDAY 11-22-19 IN THE LATE EVENING AND RETURNS NEXT MORNING ON SATURDAY 11-23-19. THIS IS A NON-CONFERENCE EO APPROVAL. TRAVEL IS SUBJECT TO AVAILABILITY FOR FUNDS.</t>
  </si>
  <si>
    <t>THE EVENTS INTHIS TA WERE APPROVED AS A NON-NIMH HOSTED CONFERENCE OR MEETING BY THE OFFICE FINANCIAL MANAGEMENT ON 7/15/19.
TO ATTEND THE 58TH ANNUAL MEETING OF THE AMERICAN COLLEGE OF NEUROPSYCHOPHARMACOLOGY (ACNP) AND GIVE A PRESENTATION AND ATTEND COUNCIL MEETINGS AS AN ACNP COUNCIL-ELECT MEMBER AT THE ANNUAL CONFERENCE. ROUND-TRIP AIRFARE AND HOTEL IS BEING PROVIDED SPONSORED IN-KIND. TRAVELER WILL ALSO BE THE RECIPIENT OF THE ACNP DOLORES SHOCKLEY MINORITY MENTORING AWARD WHICH WILL PRESENTED DURING THE PRESIDENTS PLENARY SESSION AT THE ANNUAL MEETING. DR ZARATE WAS OFFICIAL DUTY REQUEST APPROVED BY NIMH ETHICS ON 11-20-2019. THE REGISTRATION FEE WAS PAID BY THE TRAVELER AND INCLUDES MEALS WHICH COULD NOT  BE SEPARATED, M-IE APPROPRIATELY REDUCED. TRAVEL SUBJECT TO AVAILABILITY OF FUNDS.</t>
  </si>
  <si>
    <t>THE EVENTS IN THIS TA WERE APPROVED AS AN EXEMPTION UNDER THE CATEGORY: TO ATTEND SCIENTIFIC MEETINGS BY THE NIMH EXECUTIVE OFFICER ON 11/19/19.
BY INVITATION OF DR. MARK H. RAPOPORT, CHIEF OF PSYCHIATRIC SERVICES, DR. CARLOS ZARATE HAS BEEN INVITED TO GIVE A GRAND ROUNDS PRESENTATION AT EMORY UNIVERSITY SCHOOL OF MEDICINE ON JANUARY 22, 2020. THE EVENT WILL INCLUDE AN Q AND A SESSION WITH RESIDENTS AND A MEETING, POSSIBLY OVER DINNER, WITH FACULTY MEMBERS. EMORY UNIVERSITY WILL PROVIDE SPONSORED IN-KIND ROUNDTRIP COACH AIRFARE TICKETS AND LODGINGS. TRAVELER WILL PURCHASE OWN MEALS WITH M-IE REIMBURSEMENT.</t>
  </si>
  <si>
    <t>01/21/2020 -01/22/2020</t>
  </si>
  <si>
    <t xml:space="preserve">ZARINGHALAM, MARYAM </t>
  </si>
  <si>
    <t>03/5/2020-03/08/2020: GIVING A KEYNOTE LECTURE ON THE IMPORTANCE OF GENDER EQUITY IN BIOMEDICAL SCIENCE IN THE CONTEXT OF OPEN SCIENTIFIC INFORMATION PLATFORMS SUCH AS WIKIPEDIA AT THE UNIVERSITY OF CALIFORNIA SAN DIEGO LIBRARIES- WOMEN'S CENTER, IN SAN DIEGO, CA.</t>
  </si>
  <si>
    <t>ZELAZNY, ADRIAN M</t>
  </si>
  <si>
    <t>DR. ZELAZNY HAS BEEN INVITED TO ATTEND THE 6TH ANNUAL NTM RESEARCH CONSORTIUM MEETING IN PORTLAND, OR.</t>
  </si>
  <si>
    <t>DR. ZELAZNY IS INVITED TO ATTEND THE CLINICAL AND LABORATORY STANDARDS INSTITUTE MEETINGS AS A COMMITTEE MEMBER.</t>
  </si>
  <si>
    <t>CLINICAL AND LABORATORY STANDA</t>
  </si>
  <si>
    <t>ZELDIN, DARRYL C</t>
  </si>
  <si>
    <t>TRAVELER INVITED TO SPEAK AT THE CONFERENCE ON BIOACTIVE LIPIDS IN CANCER, INFLAMMATION AND RELATED DISEASES FROM OCTOBER 20 TO 23, 2019 IN ST. PETERSBURG, FLORIDA. OFFICIAL TRAVEL WILL BEGIN WITH DEPARTURE ON OCTOBER 20, 2019 AND RETURN TO RALEIGH DURHAM ON OCTOBER 23, 2019. THE SPONSOR, THE EICOSANOID RESEARCH FOUNDATION, WILL WAIVE THE COST OF REGISTRATION, WHICH IS $655.00, PAY IN KIND ROUNDTRIP ECONOMY AIRFARE, LODGING FOR THREE NIGHTS FROM OCTOBER 20 TO OCTOBER 22, 2019, AND GROUND TRANSPORTATION FROM THE AIRPORT TO THE HOTEL IN FLORIDA. TRAVELER IS REQUESTING ACTUAL SUBSISTENCE LODGING AT A RATE OF $165.00 PER NIGHT, WHICH IS 136 PERCENT OF THE GOVERNMENT PER DIEM RATE OF $121.00 PER NIGHT. THIS FALLS WITHIN THE 300 PERCENT THRESHOLD ALLOWED BY THE FTR. TRAVELER IS NOT RECEIVING PREFERENTIAL TREATMENT AND ALL OTHER TRAVELERS ARE GIVEN THE SAME ACCOMMODATION. FLORIDA IS TAX EXEMPT. NIH HAS DETERMINED THAT TRAVELER?¿¿S PRE-EXISTING BLANKET ODA CAN BE USED FOR THIS ACTIVITY. EFFICIENT SPENDING APPROVAL OBTAINED ON MAY 21, 2019. ALL DOCUMENTS ARE UPLOADED IN THE SCANNED DOCUMENT SECTION OF THIS TRAVEL AUTHORIZATION.</t>
  </si>
  <si>
    <t>SAINT PETERSBURG, FL, US</t>
  </si>
  <si>
    <t>TRAVELER INVITED TO PRESENT AT CORNELL UNIVERSITY ON OCTOBER 25, 2019 IN NEW YORK, NEW YORK. OFFICIAL TRAVEL WILL BEGIN WITH DEPARTURE ON OCTOBER 24, 2019 AND RETURN TO RALEIGH DURHAM ON OCTOBER 25, 2019. THE SPONSOR, THE NEW YORK ALLERGY AND ASTHMA SOCIETY, WILL PAY IN KIND ROUNDTRIP ECONOMY AIRFARE, LODGING, AND GROUND TRANSPORTATION IN NEW YORK.  TRAVELER HAS INFORMED SPONSOR THAT HE WILL NOT ACCEPT THE MEALS THAT THEY PROVIDE AND IS OPTING FOR M&amp;IE. TRAVELER WILL ONLY LODGE ONE NIGHT, EVEN THOUGH THE SPONSOR OFFERED TO PAY FOR TWO NIGHTS. TRAVELER IS REQUESTING ACTUAL SUBSISTENCE LODGING AT A RATE OF $303.00 PER NIGHT, WHICH IS 102 PERCENT OF THE GOVERNMENT PER DIEM RATE OF $298.00 PER NIGHT. THIS FALLS WITHIN THE 300 PERCENT THRESHOLD ALLOWED BY THE FTR. TRAVELER IS NOT RECEIVING PREFERENTIAL TREATMENT AND ALL OTHER TRAVELERS ARE GIVEN THE SAME ACCOMMODATION. NEW YORK IS TAX EXEMPT. NIH HAS DETERMINED THAT TRAVELER?¿¿S PRE-EXISTING BLANKET ODA CAN BE USED FOR THIS ACTIVITY. EFFICIENT SPENDING APPROVAL OBTAINED ON JULY 29, 2019. ALL DOCUMENTS ARE UPLOADED IN THE SCANNED DOCUMENT SECTION OF THIS TRAVEL AUTHORIZATION.</t>
  </si>
  <si>
    <t>NEW YORK ALLERGY AND ASTHMA SO</t>
  </si>
  <si>
    <t>TRAVELER INVITED TO VISIT TONGJI HOSPITAL, TONGJI MEDICAL COLLEGE, HUAZHONG UNIVERSITY OF SCIENCE AND TECHNOLOGY, SPEAK AT THE 12 TONGJI CARDIOVASCULAR DISEASE FORUM AND MEET WITH LAB PERSONNEL FROM DECEMBER 6 TO 8, 2019 IN WUHAN, CHINA. OFFICIAL TRAVEL WILL BEGIN WITH DEPARTURE ON DECEMBER 5 WITH ARRIVAL IN BEIJING, CHINA ON DECEMBER 6, 2019 AND RETURN TO RDU ON DECEMBER 8, 2019. THE SPONSOR, THE TONGJI HOSPITAL, TONGJI MEDICAL COLLEGE, HUAZHONG UNIVERSITY OF SCIENCE AND TECHNOLOGY, WILL PAY IN KIND ROUNDTRIP AIRFARE AND LODGING FOR TWO NIGHTS WITHIN PER DIEM. PREMIUM CLASS OTHER THAN FIRST CLASS FLIGHTS APPROVED ON NOV 8, 2019. BUSINESS CLASS TICKETS ARE ALSO BEING PROVIDED TO SIMILARLY SITUATED INDIVIDUALS. A SECOND APPENDIX 8 FOR BUSINESS CLASS TRAVEL WAS APPROVED ON 11.26.19. THERE IS NO REGISTRATION FEE. A VISA IS REQUIRED FOR CHINA. TRAVELER COMPLETED THE HTSOS TRAINING ON JULY 15, 2017. PER THE NIEHS ETHICS OFFICE, THE TRAVELER¿S BLANKET OFFICIAL DUTY ACTIVITY CAN BE USED FOR THIS MEETING. EFFICIENT SPENDING APPROVAL IN THE FORM OF AN ATTACHMENT G WAS OBTAINED ON SEPTEMBER 25, 2019 AND AN NIH SERVICE DESK TICKET WAS SUBMITTED ON OCTOBER 31, 2019 FOR USE OF GOVERNMENT FURNISHED EQUIPMENT. ALL ARE UPLOADED IN THE SCANNED DOCUMENTS SECTION OF THE AUTHORIZATION.</t>
  </si>
  <si>
    <t>WUHAN, , CHN</t>
  </si>
  <si>
    <t>HUAZHONG UNIVERSITY OF SCIENCE</t>
  </si>
  <si>
    <t>12/05/2019 -12/08/2019</t>
  </si>
  <si>
    <t>TRAVELER INVITED TO VISIT AND GIVE A LECTURE AT THE UNIVERSITY OF MASSACHUSETTS AMHERST FROM DECEMBER 9 TO 10, 2019 IN AMHERST, MASSACHUSETTS. OFFICIAL TRAVEL WILL BEGIN WITH DEPARTURE ON DECEMBER 9 AND RETURN TO RDU ON DECEMBER 10, 2019. THE SPONSOR, THE UNIVERSITY OF MASSACHUSETTS AMHERST, WILL PAY IN KIND ROUNDTRIP AIRFARE, LODGING FOR ONE NIGHT WITHIN PER DIEM, MEALS AND GROUND TRANSPORTATION FROM THE AIRPORT TO LODGING IN AMHERST, MASSACHUSETTS. TRAVELER HAS DECLINED MEALS PROVIDED SPONSORED IN KIND. THERE IS NO REGISTRATION FEE. MASSACHUSETTS IS TAX EXEMPT. PER THE NIEHS ETHICS OFFICE, THE TRAVELER¿S BLANKET OFFICIAL DUTY ACTIVITY CAN BE USED FOR THIS MEETING. EFFICIENT SPENDING APPROVAL IN THE FORM OF AN ATTACHMENT G WAS OBTAINED ON JULY 10, 2019. ALL ARE UPLOADED IN THE SCANNED DOCUMENTS SECTION OF THE AUTHORIZATION.</t>
  </si>
  <si>
    <t>HAMPSHIRE COUNTY, MA, US</t>
  </si>
  <si>
    <t>UNIVERSITY OF MASSACHUSETTS AT</t>
  </si>
  <si>
    <t xml:space="preserve">ZENKLUSEN, JEAN CLAUDE </t>
  </si>
  <si>
    <t>INVITED KEYNOTE SPEAKER AT THE 2019 BIODATA WORLD CONGRESS IN BASIL, SWITZERLAND DECEMBER 4 - 5, 2019. . THE SPONSOR HAS NOTED THAT ALL OTHER NON-FEDERAL PARTICIPANTS WILL BE PROVIDED WITH THE SAME ACCOMMODATIONS.  SPONSOR WILL COVER THE FOLLOWING EXPENSES IN-KIND;  ECONOMY AIRFARE, TWO NIGHTS HOTEL ACCOMMODATION AND THE REGISTRATION FEE WILL BE WAIVED.  NO MEALS WILL BE ACCEPTED DUE TO DIETARY RESTRICTIONS.  THIS CONFERENCE HAS BEEN APPROVED IN THE CTPS SYSTEM.  TRAVELER WILL BE ATTENDING A PRE-MEETING ON DECEMBER 3, 2019</t>
  </si>
  <si>
    <t xml:space="preserve">ZHANG, CUILIN </t>
  </si>
  <si>
    <t>INVITED TO GIVE A TALK AT THE INTERNATIONAL DIABETES FEDERATION (IDF) CONGRESS 2019 IN BUSAN, SOUTH KOREA ON DECEMBER 2-6, 2019.  THE SPONSOR WILL PAY FOR THE FLIGHTS, FOUR NIGHTS HOTEL, AND WAIVE THE REGISTRATION FEES.  SHE WILL STAY WITH A FRIEND IN BEIJING AND WILL NOT NEED HOTEL REIMBURSEMENT.</t>
  </si>
  <si>
    <t>INTERNATIONAL DIABETES FEDERAT</t>
  </si>
  <si>
    <t>11/29/2019 -12/07/2019</t>
  </si>
  <si>
    <t xml:space="preserve">ZHANG, ZINAN </t>
  </si>
  <si>
    <t>SPONSORED TRAVEL FOR NON FTE.
ZINAN ZHANG HAS BEEN INVITED TO PRESENT A SEMINAR ENTITLED: "HUMAN IL2RB DEFICIENCY"  AT THE BIOLOGY AND THERAPEUTIC USE OF IL-2 AT THE SORBONE UNIVERSITY IN PARIS, FRANCE. NO USA FEDERAL FUNDS WILL BE USED BY THE SPONSOR TO PROVIDE FOR OR REIMBURSE TRAVEL EXPENSES.  NO HONORARIUM MAY BE ACCEPTED BY THE EMPLOYEE. MR. ZHANG WILL ALSO MEET WITH HIS SPONSOR AT CAMBRIDGE UNIVERSITY IN CAMBRIDGE, UK</t>
  </si>
  <si>
    <t xml:space="preserve">ZHAO, KEJI </t>
  </si>
  <si>
    <t>DR. ZHAO WILL PRESENT A TALK ON CURRENT RESEARCH IN EPIGENOMICS TITLED EPIGENETIC MECHANISMS OF CELLULAR HETEROGENEITY IN GENE EXPRESSION, AT THE DEPARTMENT OF CELLULAR AND MOLECULAR MEDICINE, UC SAN DIEGO, IN LA JOLLA, CA ON OCTOBER 2, 2019.  THIS IS NOT A CONFERENCE BECAUSE IT MEETS THE FOLLOWING MISSION EXEMPTION: D. SCIENTIFIC MEETINGS WITH A SPECIFIC INVESTIGATOR OR TEAM REGARDING A SPECIFIC AREA OF SCIENTIFIC INQUIRY, OR PUBLIC HEALTH NEED.  AIRFARE, LODGING, AND SOME MEALS WILL BE PROVIDED IN KIND BY THE SPONSOR, UC SAN DIEGO DEPARTMENT OF CELLULAR AND MOLECULAR MEDICINE. THE FLIGHT AND HOTEL CONFIRMATIONS SHOULD BE RECEIVED FROM THE SPONSOR WITHIN THE NEXT ONE TO TWO WEEKS AND WILL BE ADDED TO THE TRAVEL DOCUMENTS AS SOON AS RECEIVED FROM SPONSOR.</t>
  </si>
  <si>
    <t>THIS TRAVEL INCLUDES FOUR SEPARATE MEETINGS.  THE FIRST THREE MEETINGS, IN BEIJING AND SHENZHEN, ARE NOT CONFERENCES BECAUSE THEY MEET THE FOLLOWING MISSION EXEMPTION: D. SCIENTIFIC MEETINGS WITH A SPECIFIC INVESTIGATOR OR TEAM REGARDING A SPECIFIC AREA OF SCIENTIFIC INQUIRY, OR PUBLIC HEALTH NEED.  THE FOURTH MEETING IN SUZHOU IS A CONFERENCE, IS ENTERED IN CAS; APPROVAL IS PENDING; CAS APPROVAL DOCUMENTATION WILL BE ADDED TO TRAVEL DOCUMENTS WHEN AVAILABLE. MEETING 1:  DR. ZHAO WILL ATTEND AND PRESENT AT A 3D GENOMICS WORKSHOP AT TSINGHUA UNIVERSITY IN BEIJING ON OCTOBER 11 AND 12 ON EPIGENETIC MECHANISMS OF CELLULAR HETEROGENEITY IN GENE EXPRESSION.  THREE NIGHTS LODGING, SOME MEALS, AND LOCAL TRANSPORT WILL BE PROVIDED IN KIND.  MEETING 2: DR. ZHAO WILL PRESENT A TALK AND MEET WITH FACULTY AND STAFF AT PEKING UNIVERSITY IN BEIJING ON OCTOBER 15 AND 16.  THREE NIGHTS LODGING, SOME MEALS AND LOCAL TRANSPORT WILL BE PROVIDED IN KIND.  MEETING 3: DR. ZHAO WILL MEET WITH FACULTIES AND STUDENTS AT SOUTHERN UNIVERSITY OF SCIENCE AND TECHNOLOGY IN SHENZHEN ON OCTOBER 18 AND 19. THREE NIGHTS LODGING, SOME MEALS AND LOCAL TRANSPORT WILL BE PROVIDED IN KIND.  MEETING 4: DR. ZHAO WILL ATTEND AND SPEAK AT A SYMPOSIUM ON THE INTERPLAY OF EPIGENETIC REGULATION AND GENOME INTEGRITY IN SUZHOU ON OCTOBER 20 THROUGH 24, SPONSORED BY BIOPHYSICAL SOCIETY OF CHINA AND AMERICAN SOCIETY FOR BIOCHEMISTRY AND MOLECULAR BIOLOGY.  AIRFARE, REGISTRATION, 5 NIGHTS LODGING, SOME MEALS AND LOCAL TRANSPORT WILL BE PROVIDED IN KIND BY THE TWO SPONSORS. CONFIRMED FLIGHT ITINERARY AND HOTEL RESERVATION CONFIRMATIONS ARE NOT AVAILABLE AT THIS TIME, BUT WILL BE ADDED SEPARATELY WHEN AVAILABLE FROM SPONSORS. ONE NIGHT LODGING ON OCTOBER 13 IS NOT SPONSORED AND WILL BE A REIMBURSABLE EXPENSE AT WITH RATE BELOW PER DIEM. DR. ZHAO IS RENEWING HIS OFFICIAL PASSPORT; NEW PASSPORT NUMBER AND EXPIRATION DATE WILL BE ADDED AS AVAILABLE. EMAIL CONFIRMING DATE CHANGE ON MEETING 1 IS ATTACHED.</t>
  </si>
  <si>
    <t>10/10/2019 -10/25/2019</t>
  </si>
  <si>
    <t>PEKING UNIVERSITY BEIJING</t>
  </si>
  <si>
    <t>SOUTHERN UNIVERSITY OF SCIENCE</t>
  </si>
  <si>
    <t xml:space="preserve">ZHENG, ZHI MING </t>
  </si>
  <si>
    <t>11/20-24/19.  INVITED AS A THESIS COMMITTEE MEMBER FOR THE PH.D. DEFENSE OF MRS. BARBARA SNOEK, A PH.D. STUDENT AT THE UNIVERSITY MEDICAL CENTERS (UMC), AMSTERDAM, NETHERLANDS ON 11/22/19.  DR. ZHENG WAS ALSO INVITED TO SPEAK TO THE DEPARTMENT OF PATHOLOGY, UMC ON 11/23/19. HE WILL ALSO VISIT THE HPV-MIRNA AND EPIGENETIC LAB, UMC TO DISCUSS AN ONGOING PROJECT, HPV INFECTION ON HOST INCRNAS ON 11/23/19. THE SPONSOR UNIVERSITY MEDICAL CENTERS (UMC) WILL PROVIDE LODGING BOOKED THRU UMC, WHICH INCLUDES A HOT BREAKFAST ON 11/22-24/19, LUNCH ON 11/22-23/19 (HE WILL LEAVE BEFORE LUNCH ON THE 24TH), DINNER (11/21-23/19) AND GROUND TRANSPORTATION IN AMSTERDAM.  NCI WILL COVER AIRFARE OF $792.53 (BOOKED THRU OMEGA), GROUND TRANSPORTATION IN MD AND MEALS AND INCIDENTALS NOT INCLUDED IN LODGING OR PROVIDED IN KIND.</t>
  </si>
  <si>
    <t>VU UNIVERSITY AMSTERDAM</t>
  </si>
  <si>
    <t xml:space="preserve">ZHOU, TONGQING </t>
  </si>
  <si>
    <t>TRAVELER HAS BEEN INVITED TO ATTEND AND PRESENT AT THE 6TH CHINESE NATIONAL CONFERENCE FOR HIV/AIDS., OCTOBER 15-19, 2019. TRAVELER WILL PRESENT ON OCTOBER 16 WITH TALK ENTITLED: "ANTIBODY-GUIDED AND STRUCTURE-BASED DESIGN AND DEVELOPMENT OF AN EFFECTIVE HIV-1 VACCINE". APPROVED ODA MEMO IS ATTACHEDL. NO FEDERAL FUNDS OR HONORARIUM OR BUSINESS AIRFARE WILL BE USED OR PROVIDED FOR THIS TRAVEL OR TO THE TRAVELER.</t>
  </si>
  <si>
    <t>CHINESE ASSOCIATION OF STD/AID</t>
  </si>
  <si>
    <t>TRAVELER HAS BEEN INVITED TO ATTEND AND PRESENT A PLENARY TALK AT THE 33RD ANNUAL MEETING OF THE JAPANESE SOCIETY FOR AIDS RESEARCH, NOVEMBER 27-29, 2019 IN KUMAMOTO JAPAN. ODA MEMO APPROVAL IS ATTACHED. NO FEDERAL FUNDS OR HONORARIUM ARE BEING USED OR PROVIDED FOR THE PAYMENT OF THE TRAVEL EXPENSES. SPONSOR HAS PROVIDED IN-KIND R/T FLIGHT, LODGING AND WAIVED REGISTRATION FEED FOR SPEAKER. TRAVELER  MUST DEPART ON HIS OUTBOUND FLIGHT ON THE 24TH BECAUSE THE FLIGHT FROM IAD ARRIVES AT NRT AIRPORT AT 2:45PM ON NOV. 25.  IT USUALLY TAKES ABOUT 90 TO 120 MINUTES TO CLEAR THE JAPANESE CUSTOMS, THEN THE TRAVELER WILL NEED TO TAKE A 2HR SHUTTLE BUS RIDE TO HND, THE DOMESTIC AIRPORT FOR HIS CONNECTING FLIGHT TO KUMAMOTO, WHICH IS LOCATED ON THE OTHER SIDE OF TOKYO. HND USUALLY REQUIRES PASSENGERS TO ARRIVE 2HRS EARLIER, HOWEVER, THE LAST FLIGHT TO KUMAMOTO IS 7:45 PM. THUS NOT ALLOWING THE TRAVELER TO MAKE IT IN TIME FOR THE CONFERENCE ON THE 27TH. THE TRAVELER WILL STAY A NIGHT (11/25) AT HND AIRPORT HOTEL.</t>
  </si>
  <si>
    <t>HANEDA, , JPN</t>
  </si>
  <si>
    <t>TRAVELER WILL ATTEND THE ANNUAL 14TH COLLABORATION FOR AIDS VACCINE DISCOVERY ANNUAL MEETING WHICH IS BEING HELD FROM DECEMBER 3-5, 2019 IN SEATTLE, WA. SPONSOR BMGF WILL PROVIDE IN-KIND LODGING AND SOME MEALS, TRAVELER MAY OPT OUT OF SOME MEALS DEPENDING ON THE FOOD OPTIONS. ODA MEMO IS APPROVED AND ATTACHED. NO FEDERAL FUNDS OR HONORARIUM WILL BE USED OR PROVIDED FOR THIS TRAVEL OR TO THE TRAVELER. TRAVEL WAS SUBMITTED LATE AS WE WAITING FOR THE CONFIRMED LOI FOR ODA MEMO SUBMISSION AND APPROVAL FROM THE SPONSOR.</t>
  </si>
  <si>
    <t xml:space="preserve">ZHU, FENG </t>
  </si>
  <si>
    <t>PRESENTING:  GIVE POSTER PRESENTATION AT THE AACR SPECIAL CONFERENCE ON "THE MICROBIOME AND VIRUSES", ORLANDO, FLORIDA, 02/21-24/2020. REG. FEE ($560) COVERS LUNCH ON 2/22. DR. ZHU'S FEE WAIVED, DUE TO RECEIVING $1,500 SCHOLAR-IN-TRAINING AWARD IN 2019 THAT HE COULD NOT ACCEPT, SINCE FEE HAD ALREADY BEEN PAID, AND COULD NOT BE REIMBURSED DUE TO ETHICS REGULATIONS. LETTER OF EXPLANATION FROM AACR ATTACHED.  NFF VERIFIED WITHIN LETTER. NCI TO COVER AIRFARE AND LODGING (INCLUDES BREAKFAST), GROUND TRANSPORTATION, AND PARTIAL P/D.</t>
  </si>
  <si>
    <t xml:space="preserve">ZHU, JINFANG </t>
  </si>
  <si>
    <t>DR. ZHU, WILL BE ON A THREE LEGGED TRIP IN CHINA 
1. I WILL BE GIVING A TALK DURING THE ICI MEETING AND WILL SERVE AS A SESSION CHAIR.(17TH INTERNATIONAL CONGRESS OF IMMUNOLOGY)
2. I WILL HAVE THE CHANCE TO INTERACT WITH MANY NANKAI ALUMNI WHO ARE LEADERS IN THE FIELD OF BIOLOGICAL RESEARCH AND TO GET FEEDBACK ON OUR WORK. ALSO, BY PRESENTING OUR WORK TO THE STUDENTS AT THIS TOP UNIVERSITY IN CHINA, I HOPE I CAN ATTRACT EXCELLENT STUDENTS TO COME TO THE US (SPECIFICALLY NIH) TO PURSUE THEIR CAREER. REVIEWED BY(NANKAI LIFE SCIENCE ALUMNI FORUM)
3. I WILL DISCUSS VARIOUS PROJECTS WITH DR. SUN AND HIS STUDENTS TO DECIDE FUTURE DIRECTIONS FOR THESE PROJECTS. SUCH DISCUSSIONS ARE NECESSARY FOR MAXIMIZING THE PRODUCTIVITY AND EFFICIENCY OF OUR COLLABORATION.
SPONSORED TRIP.</t>
  </si>
  <si>
    <t>10/07/2019 -10/24/2019</t>
  </si>
  <si>
    <t>MINISTRY OF SCIENCE AND TECHNO</t>
  </si>
  <si>
    <t>NATIONAL NATURAL SCIENCE FOUND</t>
  </si>
  <si>
    <t>SPONSORED TRAVEL.
TO GIVE A SEMINAR ENTITLED "TRANSCRIPTIONAL REGULATION OF T CELL DIFFERENTIATION AND INNATE LYMPHOID CELLDEVELOPMENT" AND TO DISCUSS SCIENCE WITH SEVERAL IMMUNOLOGISTS AT THE UNIVERSITY OF MICHIGAN</t>
  </si>
  <si>
    <t xml:space="preserve">ZIMMERBERG, JOSHUA </t>
  </si>
  <si>
    <t>AMENDMENT NOTE:  TRAVELER DEPARTED BERLIN ON 12/12 INSTEAD OF 12/14 AND CHANGED IS FINAL ARRIVAL LOCATION FROM WASHINGTON TO NEWARK TO ATTEND THE FUNERAL OF HIS FATHER.
12/9/19 ¿ 12/10/19; LONDON, UK; IN LONDON TO COLLABORATE WITH DR. MICHAEL BLACKMAN AT THE FRANCIS CRICK INSTITUTE ON THE MOLECULAR MECHANISMS UNDERLYING MALARIA PARASITE EGRESS FROM HOST RED BLOOD CELLS. NO LODGING VIA OMEGA ON 12/9 BECAUSE TRAVELER IS LODGING WITH A DR. THURLBECK, FRANCIS CRICK INSTITUTE.  12/10 ¿ 12/14/19; BERLIN, GERMANY; TO PRESENT A TALK ENTITLED DOMAINS AND PORES IN PATHOGENS AT THE BIOMEMBRANE DAYS 2019, SPONSORED BY THE MAX PLANCK INSTITUTE OF COLLOIDS AND INTERFACES.  OWT NOT USED FOR LODGING AS THIS IS BEING SPONSORED IN KIND.  SPONSOR WILL COVER SOME MEALS FROM 12/11 ¿ 12/13.  OWT NOT USED FOR OUTBOUND FLIGHT (WASHINGTON, DC TO LONDON) AS THIS IS COVERED IN KIND.  OWT USED FOR INBOUND FLIGHT (BERLIN TO WASHINGTON, DC).</t>
  </si>
  <si>
    <t>MAX PLANCK INSTITUTE OF COLLOI</t>
  </si>
  <si>
    <t>LABORATORY CHIEF</t>
  </si>
  <si>
    <t>12/09/2019 -12/12/2019</t>
  </si>
  <si>
    <t>janet.lingo@acf.hhs.gov</t>
  </si>
  <si>
    <t>Janet Lingo</t>
  </si>
  <si>
    <t>Indian Health Service</t>
  </si>
  <si>
    <t>Justin Groves</t>
  </si>
  <si>
    <t>justin.groves@ihs.gov</t>
  </si>
  <si>
    <t>Pensyl, Carol D</t>
  </si>
  <si>
    <t>consultant for the American Optometric Association</t>
  </si>
  <si>
    <t>Baltimore, MD.</t>
  </si>
  <si>
    <t>American Optometric Association</t>
  </si>
  <si>
    <t>lodging</t>
  </si>
  <si>
    <t>Optometrist</t>
  </si>
  <si>
    <t>11/04/2019 - 11/06/2019</t>
  </si>
  <si>
    <t>Steven Sauer</t>
  </si>
  <si>
    <t>Conference</t>
  </si>
  <si>
    <t>Spokane, WA</t>
  </si>
  <si>
    <t>Society of American Military Engineers</t>
  </si>
  <si>
    <t>District Engineer</t>
  </si>
  <si>
    <t>11/18/2020 - 11/22/2019</t>
  </si>
  <si>
    <t>suzanne.milihram@cms.hhs.gov</t>
  </si>
  <si>
    <t>Suzanne Milihram</t>
  </si>
  <si>
    <t>MEALS</t>
  </si>
  <si>
    <t>LODGING</t>
  </si>
  <si>
    <t>TRANSPORTATION</t>
  </si>
  <si>
    <t>TOTAL PAYMENTS ACCEPTED FROM A NON-FEDERAL SOURCE</t>
  </si>
  <si>
    <t xml:space="preserve">       </t>
  </si>
  <si>
    <t xml:space="preserve"> TRANSPORTATION</t>
  </si>
  <si>
    <t>Transportation</t>
  </si>
  <si>
    <t>Centers for Medicare &amp; Medicaid Services</t>
  </si>
  <si>
    <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</si>
  <si>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r>
      <rPr>
        <b/>
        <sz val="10"/>
        <rFont val="Arial"/>
        <family val="2"/>
      </rPr>
      <t>OGE Form-1353</t>
    </r>
    <r>
      <rPr>
        <sz val="10"/>
        <rFont val="Arial"/>
        <family val="2"/>
      </rPr>
      <t xml:space="preserve">
(OGE-Approved Alternative for SF-326)
February 2011</t>
    </r>
  </si>
  <si>
    <t xml:space="preserve">                                                                                                                                                                                                                                                                                                                                                                                                                     </t>
  </si>
  <si>
    <t>melissa.rahmoeller@samhsa.hhs.gov</t>
  </si>
  <si>
    <t>Melissa Rahmoeller</t>
  </si>
  <si>
    <t>SAMHSA</t>
  </si>
  <si>
    <t>JanFrancis.Villano@fda.hhs.gov</t>
  </si>
  <si>
    <t>Jan  Villano</t>
  </si>
  <si>
    <t>11/30/2019-12/05/2019</t>
  </si>
  <si>
    <t>Radiological Society of North America</t>
  </si>
  <si>
    <t>Staff Scientist</t>
  </si>
  <si>
    <t>Registration Fee</t>
  </si>
  <si>
    <t>Chicago, IL</t>
  </si>
  <si>
    <t>Radiological Society of North America Annual Meeting</t>
  </si>
  <si>
    <t>Lynda Ikejimba</t>
  </si>
  <si>
    <t>12/2/2019-12/7/2019</t>
  </si>
  <si>
    <t>Andreu Badal-Soler</t>
  </si>
  <si>
    <t>11/30/19-12/4/2019</t>
  </si>
  <si>
    <t>Electrical Engineer</t>
  </si>
  <si>
    <t>Berkman Sahiner</t>
  </si>
  <si>
    <t>Taxi</t>
  </si>
  <si>
    <t>11/13/2019-11/21/2019</t>
  </si>
  <si>
    <t>Central University of Haryana Mahendergarh</t>
  </si>
  <si>
    <t>Researcher Mircobiologist</t>
  </si>
  <si>
    <t>M&amp;IE</t>
  </si>
  <si>
    <t>The International Society for BioProcess Technology (ISBiotech)</t>
  </si>
  <si>
    <t>Norfolk, VA</t>
  </si>
  <si>
    <t>60th Annual, AMI 2019 Conference</t>
  </si>
  <si>
    <t>Ben Tall</t>
  </si>
  <si>
    <t>11/3/2019-11/6/2019</t>
  </si>
  <si>
    <t>Biologist</t>
  </si>
  <si>
    <t xml:space="preserve"> Cell Banking and Characterization Program</t>
  </si>
  <si>
    <t>Haruhiko Murata</t>
  </si>
  <si>
    <t>Parking</t>
  </si>
  <si>
    <t>Baggage</t>
  </si>
  <si>
    <t>Misc Exp(Mileage)</t>
  </si>
  <si>
    <t>02/01/2020-02/05/2020</t>
  </si>
  <si>
    <t>International Agency for Research on Cancer (IARC), World Health Organization (WHO)</t>
  </si>
  <si>
    <t>Research Microbiologist</t>
  </si>
  <si>
    <t>Lyon, FRA</t>
  </si>
  <si>
    <t>Serve on a Review Panel for the World Health Organization (WHO) International Agency for Research on Cancer (IARC) Section of Mechanisms of Carcinogenesis</t>
  </si>
  <si>
    <t>Barbara Parsons</t>
  </si>
  <si>
    <t>01/17/2020-01/22/2020</t>
  </si>
  <si>
    <t>Thailand FDA, Ministry of Public Health</t>
  </si>
  <si>
    <t>Chemist</t>
  </si>
  <si>
    <t>Bangkok, THA</t>
  </si>
  <si>
    <t>Development Guidance on Recycle Plastic for Food Packaging and Understanding the U.S. Regulatory Framework of Food Contact Substances in Thailand</t>
  </si>
  <si>
    <t>Vanee Komolprasert</t>
  </si>
  <si>
    <t>12/08/2019-12/13/2019</t>
  </si>
  <si>
    <t>CaSSS</t>
  </si>
  <si>
    <t>Consumer Safety Officer</t>
  </si>
  <si>
    <t>Tokyo, JPN</t>
  </si>
  <si>
    <t>Speaker at CMC Strategy Forum Japan 2019</t>
  </si>
  <si>
    <t>Cassandra Overking</t>
  </si>
  <si>
    <t xml:space="preserve">RADIOLOGICAL SOCIETY OF NORTH </t>
  </si>
  <si>
    <t>Research Biomedical Engineer</t>
  </si>
  <si>
    <t>FDA20  Radiological Society of North America Annual Meeting</t>
  </si>
  <si>
    <t>Stephen Glick</t>
  </si>
  <si>
    <t>11/25/2019-12/12/2019</t>
  </si>
  <si>
    <t>INDIAN INSTITUTE OF TECHNOLOGY</t>
  </si>
  <si>
    <t>Kanpur, IND</t>
  </si>
  <si>
    <t>(BioTerm2019</t>
  </si>
  <si>
    <t>Sangeeta Khare</t>
  </si>
  <si>
    <t>11/13/2019-11/15/2019</t>
  </si>
  <si>
    <t>School of Pharmacy</t>
  </si>
  <si>
    <t>Historian</t>
  </si>
  <si>
    <t>Univ. of WI</t>
  </si>
  <si>
    <t>Madison, WI</t>
  </si>
  <si>
    <t>Go Big Read UW Madison Common Reading Program</t>
  </si>
  <si>
    <t>John Swann</t>
  </si>
  <si>
    <t>11/12/2012-11/14/2019</t>
  </si>
  <si>
    <t>SOCRA</t>
  </si>
  <si>
    <t>Philadelphia, PA</t>
  </si>
  <si>
    <t>FDA20 Society of Clinical Research Associates Conference FDA Clinical Trial Requirements Regulations</t>
  </si>
  <si>
    <t>Christine Drabick</t>
  </si>
  <si>
    <t>11/09/2019-11/14/2019</t>
  </si>
  <si>
    <t>DUBAI MUNICIPALITY</t>
  </si>
  <si>
    <t>Dubai, ARE</t>
  </si>
  <si>
    <t>FDA20 13th Dubai International Food Safety Conference</t>
  </si>
  <si>
    <t>Annette Mccarthy</t>
  </si>
  <si>
    <t>11/09/2019-11/15/2019</t>
  </si>
  <si>
    <t>International Alliance for Biological Standardization</t>
  </si>
  <si>
    <t>Supervisory Microbiologist</t>
  </si>
  <si>
    <t>IABS</t>
  </si>
  <si>
    <t>BRUSSELS, BELGIUM</t>
  </si>
  <si>
    <t xml:space="preserve">	2019 Next Generation Organoids for Biomedical Research and Drug Discovery Workshop</t>
  </si>
  <si>
    <t>Arifa Khan</t>
  </si>
  <si>
    <t>11/08/2019-11/12/2019</t>
  </si>
  <si>
    <t>Dept of Bionanotechnology</t>
  </si>
  <si>
    <t>Director for NCTR</t>
  </si>
  <si>
    <t>Hangyang University</t>
  </si>
  <si>
    <t>Seoul, KOR</t>
  </si>
  <si>
    <t>Korea Exposome Research Program</t>
  </si>
  <si>
    <t>Weida Tong</t>
  </si>
  <si>
    <t>11/06/2019-11/09/2019</t>
  </si>
  <si>
    <t>AMERICAN SOCIETY OF NEPHROLOGY</t>
  </si>
  <si>
    <t>Associate DIR for TECH</t>
  </si>
  <si>
    <t>Lodging</t>
  </si>
  <si>
    <t>ASN</t>
  </si>
  <si>
    <t>Washington D.C.</t>
  </si>
  <si>
    <t>American Society of Nephrology meeting</t>
  </si>
  <si>
    <t>Murray Sheldon</t>
  </si>
  <si>
    <t>11/04/2019-11/10/2019</t>
  </si>
  <si>
    <t>THE KOREAN SOCIETY OF FODD HYG</t>
  </si>
  <si>
    <t>Speak at 2019 Meeting of the Korean Society of Food Hygiene and Safety</t>
  </si>
  <si>
    <t xml:space="preserve">	JIN-YOUNG PARK</t>
  </si>
  <si>
    <t>11/04/2019-11/12/2019</t>
  </si>
  <si>
    <t>IARC/WHO</t>
  </si>
  <si>
    <t>Senior Staff Fellow</t>
  </si>
  <si>
    <t>International Agency for Research on Cancer</t>
  </si>
  <si>
    <t>IARC Monographs on the Evaluation of Carcinogenic Hazards to Humans</t>
  </si>
  <si>
    <t>Maria Luisa Camacho</t>
  </si>
  <si>
    <t>11/03/2019-11/06/2019</t>
  </si>
  <si>
    <t>ISBioTech</t>
  </si>
  <si>
    <t xml:space="preserve">Supervisory Research Microbiologist </t>
  </si>
  <si>
    <t xml:space="preserve"> International Society for BioProcess Technology </t>
  </si>
  <si>
    <t>Speak at FDA20 2nd Annual Waterside Conference, Cell Banking and Characterization</t>
  </si>
  <si>
    <t>Keith Peden</t>
  </si>
  <si>
    <t>11/01/2019-11/05/2019</t>
  </si>
  <si>
    <t>AMERICAN SOCIETY OF FUNCTIONAL</t>
  </si>
  <si>
    <t>AMERICAN SOCIETY OF FUNCTIONAL NEURORADIOLOGY</t>
  </si>
  <si>
    <t>Lecture at FDA20 ASFNR AI Workshop and Annual Meeting</t>
  </si>
  <si>
    <t>10/30/2019-11/01/2019</t>
  </si>
  <si>
    <t>CiDA</t>
  </si>
  <si>
    <t>ULTIMATE MEDICAL ACADEMY</t>
  </si>
  <si>
    <t>San Diego, CA</t>
  </si>
  <si>
    <t xml:space="preserve">	FDA20 Controversies in Dialysis Access Meeting</t>
  </si>
  <si>
    <t>10/26/2019-11/02/2019</t>
  </si>
  <si>
    <t>GUANGZHOU CUSTOMS TECHNOLOGY C</t>
  </si>
  <si>
    <t>CFSA</t>
  </si>
  <si>
    <t>Guangzhou/Beijing, CHN</t>
  </si>
  <si>
    <t>2019 International Symposium for Food Contact Material</t>
  </si>
  <si>
    <t>Paul Honigfort</t>
  </si>
  <si>
    <t>10/23/2019-10/24/2019</t>
  </si>
  <si>
    <t>Case Western Reserve University</t>
  </si>
  <si>
    <t>Research Physicist</t>
  </si>
  <si>
    <t xml:space="preserve">Case Comprehensive Cancer Center </t>
  </si>
  <si>
    <t>Cleveland, OH</t>
  </si>
  <si>
    <t>FDA20 Artificial Intelligence in Oncology</t>
  </si>
  <si>
    <t>Brandon Gallas</t>
  </si>
  <si>
    <t>10/22/2019-10/24/2019</t>
  </si>
  <si>
    <t xml:space="preserve">International Society of Pharmacometrics </t>
  </si>
  <si>
    <t>Staff Fellow</t>
  </si>
  <si>
    <t>ISOP</t>
  </si>
  <si>
    <t>Orlando, FL</t>
  </si>
  <si>
    <t>Presentation at ACOP2019</t>
  </si>
  <si>
    <t>Prasanna Pathmanathan</t>
  </si>
  <si>
    <t>10/21/2019-11/01/2019</t>
  </si>
  <si>
    <t>World Health Organization</t>
  </si>
  <si>
    <t>DIR DIV OF MICROBIOLOGY</t>
  </si>
  <si>
    <t>ROME, ITALY</t>
  </si>
  <si>
    <t xml:space="preserve">Joint Conference FAO WHO Expert Committee on Food Additives </t>
  </si>
  <si>
    <t>Carl E Cerniglia</t>
  </si>
  <si>
    <t>10/20/2019-11/01/2019</t>
  </si>
  <si>
    <t>Food and Agriculture Organization</t>
  </si>
  <si>
    <t>Pharmacologist</t>
  </si>
  <si>
    <t>FAO</t>
  </si>
  <si>
    <t>Holly A Erdely</t>
  </si>
  <si>
    <t>10/10/201-10/11/2019</t>
  </si>
  <si>
    <t>Texas Tech University</t>
  </si>
  <si>
    <t>Texas Tech University Health Sciences Center Graduate School of Biomedical Sciences</t>
  </si>
  <si>
    <t>LUBBOCK, TEXAS</t>
  </si>
  <si>
    <t>Scientific Meetings for current and new projects</t>
  </si>
  <si>
    <t>MUGIMANE G MANJANATHA</t>
  </si>
  <si>
    <t>10/08/2019-10/11/2019</t>
  </si>
  <si>
    <t>EFLA</t>
  </si>
  <si>
    <t>European Food Law Association's EU-US Conference</t>
  </si>
  <si>
    <t>Daniel Folmer</t>
  </si>
  <si>
    <t>10/07/2019-10/09/2019</t>
  </si>
  <si>
    <t>Vanderbilt University</t>
  </si>
  <si>
    <t>Supervisory Electrical Engineer</t>
  </si>
  <si>
    <t>Vanderbilt University Department of Bioengineering</t>
  </si>
  <si>
    <t>Nashville, TN</t>
  </si>
  <si>
    <t>Vanderbilt Bioengineer Seminar Series</t>
  </si>
  <si>
    <t>Daniel Hammer</t>
  </si>
  <si>
    <t>10/6/2019-10/8/2019</t>
  </si>
  <si>
    <t>TEXAS AM UNIVERSITY</t>
  </si>
  <si>
    <t>Texas A&amp;M, College of Veterinary Medicine and Biomedical Sciences</t>
  </si>
  <si>
    <t>COLLEGE STATION, TEXAS</t>
  </si>
  <si>
    <t>Veterinary Pathobiology seminar</t>
  </si>
  <si>
    <t>Jan Villano</t>
  </si>
  <si>
    <t>Kimber.Smith@OIG.HHS.GOV</t>
  </si>
  <si>
    <t>Kimber Smith</t>
  </si>
  <si>
    <r>
      <rPr>
        <b/>
        <sz val="10"/>
        <rFont val="Arial"/>
        <family val="2"/>
      </rPr>
      <t>OGE Form-1353</t>
    </r>
    <r>
      <rPr>
        <sz val="10"/>
        <rFont val="Arial"/>
      </rPr>
      <t xml:space="preserve">
(OGE-Approved Alternative for SF-326)
February 2011</t>
    </r>
  </si>
  <si>
    <t>OIG</t>
  </si>
  <si>
    <t>Richard Stern</t>
  </si>
  <si>
    <t>NAMFCU Conference</t>
  </si>
  <si>
    <t>Richmond, VA</t>
  </si>
  <si>
    <t>NAMFCU</t>
  </si>
  <si>
    <t>Registration</t>
  </si>
  <si>
    <t>Supervisor Attorney Advisor</t>
  </si>
  <si>
    <t>10/28 - 30/2019</t>
  </si>
  <si>
    <t>Ann Maxwell</t>
  </si>
  <si>
    <t>AIG  for OEI</t>
  </si>
  <si>
    <t xml:space="preserve">NAMFCU </t>
  </si>
  <si>
    <t>Susan Burbach</t>
  </si>
  <si>
    <t>Dep Dir MFPOD</t>
  </si>
  <si>
    <t>Keith Peters</t>
  </si>
  <si>
    <t>MFO Analst</t>
  </si>
  <si>
    <t>Amanda Copsey</t>
  </si>
  <si>
    <t>HCCA Healthcare Enforcement Compliance Conference</t>
  </si>
  <si>
    <t>Washington, DC</t>
  </si>
  <si>
    <t>HCCA</t>
  </si>
  <si>
    <t>Senior Counsel</t>
  </si>
  <si>
    <t xml:space="preserve">HCCA  </t>
  </si>
  <si>
    <t>11/02-03/2019</t>
  </si>
  <si>
    <t>David Fuchs</t>
  </si>
  <si>
    <t>11/02-/03/2019</t>
  </si>
  <si>
    <t>Felicia Heimer</t>
  </si>
  <si>
    <t>11/03-06/2019</t>
  </si>
  <si>
    <t>Keisha Thompson</t>
  </si>
  <si>
    <t>HCCA 2020 Board &amp; Audit Committee Compliance  Conference</t>
  </si>
  <si>
    <t>Ft. Lauderdale, FL</t>
  </si>
  <si>
    <t>2/21-25/2020</t>
  </si>
  <si>
    <t>Reg. Fee</t>
  </si>
  <si>
    <t>Laura Ellis</t>
  </si>
  <si>
    <t>02/23-26/2020</t>
  </si>
  <si>
    <t>Megan Tinker</t>
  </si>
  <si>
    <t>2020 Managed Care Compliance Conference</t>
  </si>
  <si>
    <t>Senior Advisor for Legal Affairs</t>
  </si>
  <si>
    <t>0125-28/2020</t>
  </si>
  <si>
    <t>Vicki Robinson</t>
  </si>
  <si>
    <t>AHLA Physicians and Hospitals Law Institute</t>
  </si>
  <si>
    <t>Phoenix, AZ</t>
  </si>
  <si>
    <t>AHLA</t>
  </si>
  <si>
    <t>Senior Advisor for Policy</t>
  </si>
  <si>
    <t>02/08 - 2/13/2020</t>
  </si>
  <si>
    <t>Isaac Bledsoe</t>
  </si>
  <si>
    <t>NHCAA ATC 2019</t>
  </si>
  <si>
    <t>NHCAA</t>
  </si>
  <si>
    <t>Event registration</t>
  </si>
  <si>
    <t>Special Agent</t>
  </si>
  <si>
    <t>Oct 15-18, 2019</t>
  </si>
  <si>
    <t>Ricardo Carcas</t>
  </si>
  <si>
    <t>Ian Ives</t>
  </si>
  <si>
    <t>Stephen Mahmood</t>
  </si>
  <si>
    <t>ASAC</t>
  </si>
  <si>
    <t>Anna Ferreira-Pandolfi</t>
  </si>
  <si>
    <t>NHCAA Conference</t>
  </si>
  <si>
    <t>National Healthcare Anti-Fraud Association</t>
  </si>
  <si>
    <t xml:space="preserve">NHCAA </t>
  </si>
  <si>
    <t>10/15/2019 - 10/18/19</t>
  </si>
  <si>
    <t>John Croes</t>
  </si>
  <si>
    <t>Asst Special agent in Charge</t>
  </si>
  <si>
    <t>10/16/2019-10/18/2019</t>
  </si>
  <si>
    <t>Jose Soto</t>
  </si>
  <si>
    <t>Teresa Dailey</t>
  </si>
  <si>
    <t>Annual Conference</t>
  </si>
  <si>
    <t>NHCCA Institute</t>
  </si>
  <si>
    <t>Criminal Investigator</t>
  </si>
  <si>
    <t>NHCAA Institute</t>
  </si>
  <si>
    <t>10/15/19-10/19/19</t>
  </si>
  <si>
    <t>Gary Cantrell</t>
  </si>
  <si>
    <t>DIGI</t>
  </si>
  <si>
    <t>Chris Schrank</t>
  </si>
  <si>
    <t>AIGI</t>
  </si>
  <si>
    <t>Shimon Richmond</t>
  </si>
  <si>
    <t>Tom Floersch</t>
  </si>
  <si>
    <t>Mike Fairbanks</t>
  </si>
  <si>
    <t>Mario Pinto</t>
  </si>
  <si>
    <t>Long Term Care and Law</t>
  </si>
  <si>
    <t>San Antonio, TX</t>
  </si>
  <si>
    <t>3/1/20-3/4/20</t>
  </si>
  <si>
    <t>Jason Bell</t>
  </si>
  <si>
    <t>Mike Cohen</t>
  </si>
  <si>
    <t>Inspector</t>
  </si>
  <si>
    <t>Chris Covington</t>
  </si>
  <si>
    <t>Tony Maffei</t>
  </si>
  <si>
    <t>teresa.sulton@hhs.gov</t>
  </si>
  <si>
    <t>Teresa Sulton</t>
  </si>
  <si>
    <t>HHSPA OS IEA</t>
  </si>
  <si>
    <t>Negative Report for IEA</t>
  </si>
  <si>
    <t>El.Phillips@hhs.gov</t>
  </si>
  <si>
    <t>El Phillips</t>
  </si>
  <si>
    <t xml:space="preserve">Office Of Global Affairs </t>
  </si>
  <si>
    <t>2/9 - 2/14/2019</t>
  </si>
  <si>
    <t>Portuguese Ministry of Health</t>
  </si>
  <si>
    <t>Chief Operating Officer</t>
  </si>
  <si>
    <t>Lisbon, Portugal</t>
  </si>
  <si>
    <t>2nd Cybersecurity Workshop</t>
  </si>
  <si>
    <t>Lisa Lewis</t>
  </si>
  <si>
    <t>11/22 - 11/27/2019</t>
  </si>
  <si>
    <t>MSIA Australia</t>
  </si>
  <si>
    <t>Deputy National Coordinator</t>
  </si>
  <si>
    <t>Sydney, Australia</t>
  </si>
  <si>
    <t>MSIA Summit 2019</t>
  </si>
  <si>
    <t>Steve Posnack</t>
  </si>
  <si>
    <t>10/3 - 10/4/2019</t>
  </si>
  <si>
    <t>Harvard University</t>
  </si>
  <si>
    <t>Nurse Consultant</t>
  </si>
  <si>
    <t>Ground Transportation</t>
  </si>
  <si>
    <t>Harvard University T.H. Chan School of Public Health</t>
  </si>
  <si>
    <t>Boston, MA</t>
  </si>
  <si>
    <t>Cambridge Summit on Skilled Nursing Facilities and Information Continuity</t>
  </si>
  <si>
    <t>Elizabeth Palena Hall</t>
  </si>
  <si>
    <t>Deone.Hammond-Hatcher@hhs.gov</t>
  </si>
  <si>
    <t>Deone Hammond-Hatcher</t>
  </si>
  <si>
    <t>ONC</t>
  </si>
  <si>
    <t>n/a</t>
  </si>
  <si>
    <t>N/A</t>
  </si>
  <si>
    <t>rosezina.rogers@hhs,gov</t>
  </si>
  <si>
    <t>Rosezina Rogers</t>
  </si>
  <si>
    <t>Office for Civil Rights</t>
  </si>
  <si>
    <t>01/13/20- 01/15/20</t>
  </si>
  <si>
    <t>Utah Emergency Management Association Conference</t>
  </si>
  <si>
    <t>Sr. Program Analyst, ASPR</t>
  </si>
  <si>
    <t>SALT LAKE CITY, UTAH</t>
  </si>
  <si>
    <t>SPEECH - PRESENTATION</t>
  </si>
  <si>
    <t>Levine, Cheryl</t>
  </si>
  <si>
    <t>10/19/19- 10/25/19</t>
  </si>
  <si>
    <t>Pan American Health Organization</t>
  </si>
  <si>
    <t>International Health Policy Analyst, ASPR</t>
  </si>
  <si>
    <t>BRASILIA, BRAZIL</t>
  </si>
  <si>
    <t>INFORMATION MEETING</t>
  </si>
  <si>
    <t>Tewell, Adam</t>
  </si>
  <si>
    <t>Latisha.Whitley@hhs.gov</t>
  </si>
  <si>
    <t>Latisha Whitley</t>
  </si>
  <si>
    <t>ASPR</t>
  </si>
  <si>
    <t>11/09/2019-11/12/2019</t>
  </si>
  <si>
    <t>American Nursing Credentialing Center, American Nurses Association</t>
  </si>
  <si>
    <t>Director, Commissioned Corps Headquarters</t>
  </si>
  <si>
    <t xml:space="preserve">Lodging </t>
  </si>
  <si>
    <t xml:space="preserve"> American Nursing Credentialing Center, American Nurses Association</t>
  </si>
  <si>
    <t>Accept award and provide presentation, Annual Magnet Conference for American Nursing Credentialing Center</t>
  </si>
  <si>
    <t>Susan M. Orsega</t>
  </si>
  <si>
    <t>11/08/2019-11/09/2019</t>
  </si>
  <si>
    <t>The MacLean Center for Clinical Medical Ethics, University of Chicago</t>
  </si>
  <si>
    <t>Director, Office of Human Research Protections</t>
  </si>
  <si>
    <t xml:space="preserve">Transportation </t>
  </si>
  <si>
    <t>Presenter at 31st Annual MacLean Ethics Conference</t>
  </si>
  <si>
    <t>Jerry Menikoff</t>
  </si>
  <si>
    <t>11/07/2019-11/08/2019</t>
  </si>
  <si>
    <t>American Academy of Arts and Sciences</t>
  </si>
  <si>
    <t>Cambridge, MA</t>
  </si>
  <si>
    <t>Persenter, Protecting Communities in Social Science Studies: Towards New Ethics workshop</t>
  </si>
  <si>
    <t>Bennett.McClure@hhs.gov</t>
  </si>
  <si>
    <t>Bennett McClure</t>
  </si>
  <si>
    <t>Office of the Assistant Secretary for Health (OASH)</t>
  </si>
  <si>
    <t>REPORTING PERIOD: April20-Sept20</t>
  </si>
  <si>
    <t>REPORTING PERIOD: Oct19-March20</t>
  </si>
  <si>
    <t>1353 Travel Report for Health and Human Services, HHSPAC OASH for the reporting period Oct 19 - March 20</t>
  </si>
  <si>
    <t>kimberly.bannister@hhs.gov</t>
  </si>
  <si>
    <t>Kimberly Bannister</t>
  </si>
  <si>
    <t>IOS/ONS</t>
  </si>
  <si>
    <t>Assistant Regional Counsel</t>
  </si>
  <si>
    <t>AHLA Long Term Care and the Law Conference</t>
  </si>
  <si>
    <t>Neel Gandhi</t>
  </si>
  <si>
    <t>Meredith French</t>
  </si>
  <si>
    <t>Regional Chief Counsel</t>
  </si>
  <si>
    <t>Randall Butler</t>
  </si>
  <si>
    <t>Angela Belgrove</t>
  </si>
  <si>
    <t>11/17/19-11/20/19</t>
  </si>
  <si>
    <t>Public Responsbility in Medicine and Research</t>
  </si>
  <si>
    <t>Senior Attorney</t>
  </si>
  <si>
    <t>Public Responsibility in Medicine and Research</t>
  </si>
  <si>
    <t>"Advancing Ethical Research" Conference</t>
  </si>
  <si>
    <t>Laura Odwazny</t>
  </si>
  <si>
    <t>Mara.Golden@hhs.gov</t>
  </si>
  <si>
    <t>Mara Golden</t>
  </si>
  <si>
    <t>Office of the General Counsel</t>
  </si>
  <si>
    <t>Joyce.Chisolm@hhs.gov</t>
  </si>
  <si>
    <t>Joyce Chisolm</t>
  </si>
  <si>
    <t>DAB</t>
  </si>
  <si>
    <t>NEGATIVE</t>
  </si>
  <si>
    <t>Donna.Watson@hhs.gov</t>
  </si>
  <si>
    <t>Donna Watson</t>
  </si>
  <si>
    <t>ASPE</t>
  </si>
  <si>
    <t>HHSPH OMHA</t>
  </si>
  <si>
    <t>HHSPA OS ASA OHR</t>
  </si>
  <si>
    <t>HHSPA OS OCIO</t>
  </si>
  <si>
    <t>constance.duncan@hhs.gov</t>
  </si>
  <si>
    <t>Constance Duncan</t>
  </si>
  <si>
    <t>ASFR</t>
  </si>
  <si>
    <t>HHPA OS Response:</t>
  </si>
  <si>
    <t>HHSPA ASA OHR</t>
  </si>
  <si>
    <t>HHSPAE OS ASPE</t>
  </si>
  <si>
    <t>HHSPAH OS DAB</t>
  </si>
  <si>
    <t>HHSPA ASA IO</t>
  </si>
  <si>
    <t>HHSPA ASA IOS</t>
  </si>
  <si>
    <t>HHSPAP OS ASPA</t>
  </si>
  <si>
    <t>HHSPAO OS ONC</t>
  </si>
  <si>
    <t>HHSPA ASA ONS</t>
  </si>
  <si>
    <t>HHSPAM OS ASFR</t>
  </si>
  <si>
    <t>HHSPA ASA OBMT</t>
  </si>
  <si>
    <t>HHSPA ASA OCIO</t>
  </si>
  <si>
    <t>HHSPAAE OS OGA</t>
  </si>
  <si>
    <t>Joyce Chisholm</t>
  </si>
  <si>
    <t>HHSPAG ASA OGC</t>
  </si>
  <si>
    <t>HHSPAT OS OCR</t>
  </si>
  <si>
    <t>AHRQ</t>
  </si>
  <si>
    <t xml:space="preserve">Eboni May </t>
  </si>
  <si>
    <t>Eboni.May@ahrq.hhs.gov</t>
  </si>
  <si>
    <t>Stephanie Chang</t>
  </si>
  <si>
    <t>Guidelines International Network Board of Trustees</t>
  </si>
  <si>
    <t>Adelaide, Australia</t>
  </si>
  <si>
    <t>GIN</t>
  </si>
  <si>
    <t xml:space="preserve">Director </t>
  </si>
  <si>
    <t>10/26/2019 - 11/03/2019</t>
  </si>
  <si>
    <t>Arlene Bierman</t>
  </si>
  <si>
    <t>CIHR Institute of Health Services Research  and Policy Instutional Advisory Board Meeting</t>
  </si>
  <si>
    <t>Toronto, Canada</t>
  </si>
  <si>
    <t>CIHR</t>
  </si>
  <si>
    <t>Director</t>
  </si>
  <si>
    <t xml:space="preserve">CIHR </t>
  </si>
  <si>
    <t>12/10/2019 - 12/12/2019</t>
  </si>
  <si>
    <t>Ebony May</t>
  </si>
  <si>
    <t>Kevin Hokett</t>
  </si>
  <si>
    <t>Others</t>
  </si>
  <si>
    <t>10/09/2019 - 10/10/2019</t>
  </si>
  <si>
    <t>HEALTHCARE EDUCATION AND TRAIN</t>
  </si>
  <si>
    <t>SENIOR SERVICE FELLO</t>
  </si>
  <si>
    <t>MADISON, WISCONSIN</t>
  </si>
  <si>
    <t xml:space="preserve"> October 9-10, 2019 Madison, WI Sponsored travel to present plenary talk at the 2019 Wisconsin STD summit</t>
  </si>
  <si>
    <t>Bernstein, Kyle T</t>
  </si>
  <si>
    <t>10/20/2019 - 10/26/2019</t>
  </si>
  <si>
    <t>INTERNATIONAL UNION AGAINST SE</t>
  </si>
  <si>
    <t>SHANGHAI, CHINA</t>
  </si>
  <si>
    <t xml:space="preserve">Invited Plenary speaker at International Union Against Sexually Transmitted Infections (IUSTI) Asia Pacific Conference 2019, to be held October 23-26, at Fuyue Hotel, Shanghai, China </t>
  </si>
  <si>
    <t>12/11/2019 - 12/13/2019</t>
  </si>
  <si>
    <t>DISTINGUISHED CONSUL</t>
  </si>
  <si>
    <t>ROCKVILLE, MARYLAND</t>
  </si>
  <si>
    <t xml:space="preserve"> Dr. Heneine serves on the organizing committee, will chair a session, and serve as a panel discussant at the 14th International Workshop on HIV Transmission. He will represent the Lab Branch to exchange scientific information, network with other scientists, and discuss the latest cutting-edge research on HIV transmission and prevention. </t>
  </si>
  <si>
    <t>HENEINE, WALID Maroun</t>
  </si>
  <si>
    <t>01/30/2020 - 02/01/2020</t>
  </si>
  <si>
    <t>RESEARCH MICROBIOLOG</t>
  </si>
  <si>
    <t>SEATTLE, WASHINGTON</t>
  </si>
  <si>
    <t xml:space="preserve"> The Bill and Melinda Gates Foundation has invited Dr. Jose Gerardo Garcia-Lerma to give a 45 minute presentation on January 31, 2020 on the topic of TAF for HIV Prevention at their TAF meeting. Dr. Garcia-Lerma will present and discuss preclinical animal research data and participate with other experts during the program discussions. </t>
  </si>
  <si>
    <t>GARCIA LERMA, JOSE GERARDO</t>
  </si>
  <si>
    <t>10/01/2019 - 10/02/2019</t>
  </si>
  <si>
    <t>CONRAD</t>
  </si>
  <si>
    <t>ARLINGTON, VIRGINIA</t>
  </si>
  <si>
    <t xml:space="preserve">To attend the CONRAD NIX HIV PMAC meeting, to be held at CONRAD offices in Arlington, VA on Oct 2nd.
</t>
  </si>
  <si>
    <t xml:space="preserve"> Dr. Garber is an invited speaker at the 14th International Workshop on HIV Transmission. He will present "Passive and Vectored Immunoprophylaxis for HIV Prevention."  </t>
  </si>
  <si>
    <t>Garber, David Andrew</t>
  </si>
  <si>
    <t>10/22/2019 - 10/23/2019</t>
  </si>
  <si>
    <t>RTI INTERNATIONAL</t>
  </si>
  <si>
    <t>RALEIGH, NORTH CAROLINA</t>
  </si>
  <si>
    <t xml:space="preserve">Attend and participate in the Investigators Meeting for the RTI implant programs which will take place on October 23, 2019 at RTI International in North Carolina.
</t>
  </si>
  <si>
    <t>Dobard, Charles Warren</t>
  </si>
  <si>
    <t xml:space="preserve">Mr. Campbell is an invited speaker at the 14th International Workshop on HIV Transmission. He will present " Bioinformatics Methods for Cluster Analysis." </t>
  </si>
  <si>
    <t>Campbell, Ellsworth Marvin</t>
  </si>
  <si>
    <t>10/02/2019 - 10/04/2019</t>
  </si>
  <si>
    <t>MEDICAL OFFICER III</t>
  </si>
  <si>
    <t>BALTIMORE, MARYLAND</t>
  </si>
  <si>
    <t>Invited to deliver a talk entitled 'HIV cluster and outbreak response: Using molecular and other HIV data to refine prevention efforts and improve health.' Dr. Oster will present about CDC's work to implement cluster and outbreak
detection and response, which is one of the four pillars of the federal Ending the HIV Epidemic initiative.</t>
  </si>
  <si>
    <t>Oster, Alexandra MARIE</t>
  </si>
  <si>
    <t>10/28/2019 - 10/29/2019</t>
  </si>
  <si>
    <t>UNIVERSITY OF MICHIGAN</t>
  </si>
  <si>
    <t>ANN ARBOR, MICHIGAN</t>
  </si>
  <si>
    <t xml:space="preserve">Sponsored travel to the University of Michigan to present to students in the Hospital and Molecular Epidemiology Masters program. </t>
  </si>
  <si>
    <t>France, Anne Marie</t>
  </si>
  <si>
    <t>03/07/2020 - 03/12/2020</t>
  </si>
  <si>
    <t>CROI SECRETARIAT</t>
  </si>
  <si>
    <t>BOSTON, MASSACHUSETTS</t>
  </si>
  <si>
    <t xml:space="preserve">Evin Jacobson will be attending the CROI Conference in Boston, MA.  She is being sponsored under the New Investigator Scholarship and will be presenting an abstract on Optimizing HIV Prevention efforts.  
</t>
  </si>
  <si>
    <t>Uzun Jacobson, Evin</t>
  </si>
  <si>
    <t>10/06/2019 - 10/10/2019</t>
  </si>
  <si>
    <t>EUROPEAN MONITORING CENTRE FOR</t>
  </si>
  <si>
    <t>LISBON, PORTUGAL</t>
  </si>
  <si>
    <t xml:space="preserve">The traveler is invited to present at the Drug-Related Infectious Disease Expert Meeting at the European Monitoring Centre for Drugs and Drug Addiction (EMCDDA) on October 8 and 9, 2019 in Lisbon, Portugal. The following two presentations will be given: "Recent outbreaks among drug users in the United States of America in the context of the opioid crisis" on October 8 and Experience from the US: The National HIV behavioral surveillance system for PWID on October 9. </t>
  </si>
  <si>
    <t>Broz, Dita</t>
  </si>
  <si>
    <t>10/27/2019 - 10/29/2019</t>
  </si>
  <si>
    <t>SOCIETY OF ACTUARIES</t>
  </si>
  <si>
    <t>TORONTO, CANADA</t>
  </si>
  <si>
    <t xml:space="preserve">Dr. Ya-lin Huang is an invited speaker. The conference organizers (SOA) have invited Dr. Ya-lin Huang (CDC) to present on the topic of HIV reexposure prophylaxis and an actuarial tool kit at Session 040: Viruses: An Actuarial Perspective on Public Health Risks. This event would provide CDC the opportunity to engage actuaries and health plans about PrEP. </t>
  </si>
  <si>
    <t>Huang, Ya-lin</t>
  </si>
  <si>
    <t>10/02/2019 - 10/05/2019</t>
  </si>
  <si>
    <t>INFECTIOUS DISEASES SOCIETY OF</t>
  </si>
  <si>
    <t>MEDICAL OFFICER (PUB</t>
  </si>
  <si>
    <t>BALTIMORE (CITY), MARYLAND</t>
  </si>
  <si>
    <t xml:space="preserve">John Brooks will be traveling to Washington, DC and Baltimore MD October 2-5 for ID Week 2019, and IHV Conference 2019. </t>
  </si>
  <si>
    <t>BROOKS, JOHN Trow</t>
  </si>
  <si>
    <t>01/15/2020 - 01/17/2020</t>
  </si>
  <si>
    <t>STATE OF TN DEPT OF HEALTH</t>
  </si>
  <si>
    <t>PUBLIC HEALTH ADVISO</t>
  </si>
  <si>
    <t>FORT LAUDERDALE, FLORIDA</t>
  </si>
  <si>
    <t>This will be sponsored travel by my host site to attend a NASTAD technical assistance meeting about best practices and strategies for social marketing for integrated ending the epidemic planning. This is essential as my job will be to create an integrated Ending the HIV and Hepatitis C Epidemics plan for Tennessee and the marketing strategy for this plan. The meeting is in Fort Lauderdale on  01/16/2020 and 01/17/2020</t>
  </si>
  <si>
    <t>Coyne, Amber</t>
  </si>
  <si>
    <t>10/01/2019 - 10/07/2019</t>
  </si>
  <si>
    <t>WASHINGTON, DISTRICT OF COLUMBIA</t>
  </si>
  <si>
    <t xml:space="preserve">Dr. Bolan will be traveling to ID Week beginning on October 1, 2019 thru October 5, 2019.  She will be a guest speaker and her travel to ID week is sponsored by the conference.  The conference will also be sponsoring two day of hotel for the traveler.  
Second TDY begins on 10/6 and ends on 10/07 in Washington DC.  She will be attend the NASEM (natio9nal Academic coalition for Science, engineering &amp; Medicine) meeting, titled; prevention and Control of Sexually Transmitted Infections in the United States: Meeting 3.  </t>
  </si>
  <si>
    <t>Bolan, Gail A</t>
  </si>
  <si>
    <t>EUROPEAN CENTRE FOR DISEASE PR</t>
  </si>
  <si>
    <t>PARIS, FRANCE</t>
  </si>
  <si>
    <t>To attend and present at the ECDC's meeting on PERTINET.</t>
  </si>
  <si>
    <t>Skoff, Tami H</t>
  </si>
  <si>
    <t>10/20/2019 - 10/25/2019</t>
  </si>
  <si>
    <t>CDC FOUNDATION</t>
  </si>
  <si>
    <t>EIS OFFICER</t>
  </si>
  <si>
    <t>YAOUNDE, CAMEROON</t>
  </si>
  <si>
    <t>Attend the World Health Organization's meeting of African Meningitis Belt Countries as an invited technical expert on surveillance, preparedness, and response to epidemic meningitis.</t>
  </si>
  <si>
    <t>Reese, Heather Elizabeth</t>
  </si>
  <si>
    <t>10/19/2019 - 10/26/2019</t>
  </si>
  <si>
    <t>DIRECTOR EPIDEMIOLO</t>
  </si>
  <si>
    <t xml:space="preserve">Attend the World Health Organization's meeting of African Meningitis Belt Countries as an invited technical expert on surveillance, preparedness and response to epidemic meningitis. </t>
  </si>
  <si>
    <t>NOVAK, RYAN T</t>
  </si>
  <si>
    <t>10/05/2019 - 10/10/2019</t>
  </si>
  <si>
    <t>WORLD HEALTH ORGANIZATION</t>
  </si>
  <si>
    <t>GENEVA, SWITZERLAND</t>
  </si>
  <si>
    <t>Attend the World Health Organization's SAGE Meningococcal Vaccine Working Group meeting as an invited technical expert on surveillance, preparedness and response to epidemic meningitis.</t>
  </si>
  <si>
    <t>12/15/2019 - 12/20/2019</t>
  </si>
  <si>
    <t>ATHENS, GREECE</t>
  </si>
  <si>
    <t>Provide input to WHO on development of database for case-based meningitis surveillance.</t>
  </si>
  <si>
    <t>McNamara, Lucy A</t>
  </si>
  <si>
    <t>Meet with WHO and meningitis belt country MoH staff to discuss meningitis prevention and control.</t>
  </si>
  <si>
    <t>MEDICAL OFFICER IV</t>
  </si>
  <si>
    <t xml:space="preserve">Attend the World Health Organization's meeting of African Meningitis Belt Countries as an invited technical expert on surveillance, preparedness and response to epidemic meningitis. 
</t>
  </si>
  <si>
    <t>FOX, LEANNE M</t>
  </si>
  <si>
    <t>10/05/2019 - 10/08/2019</t>
  </si>
  <si>
    <t xml:space="preserve">To provide technical assistance to the WHO SAGE Working Group on meningococcal disease. </t>
  </si>
  <si>
    <t>11/03/2019 - 11/11/2019</t>
  </si>
  <si>
    <t>SABIN VACCINE INSTITUTE</t>
  </si>
  <si>
    <t>BUENOS AIRES, ARGENTINA</t>
  </si>
  <si>
    <t xml:space="preserve">I am invited to give a talk by Sabin Vaccine Institute for their Latin American Vaccinology course; the talk will focus on the Latin American Pertussis Project.  Following this meeting, I will work with a LAPP partner on an ongoing analysis in La Pampa Argentina. </t>
  </si>
  <si>
    <t>Acosta, Anna M</t>
  </si>
  <si>
    <t>11/16/2019 - 11/23/2019</t>
  </si>
  <si>
    <t>ASSOCIATE SERVICE FELLOW</t>
  </si>
  <si>
    <t>MAPUTO, MOZAMBIQUE</t>
  </si>
  <si>
    <t>To conduct workshop on Meningitis surveillance in Mozambique</t>
  </si>
  <si>
    <t>Velusamy, Srinivasan</t>
  </si>
  <si>
    <t>HELENA HEALTH</t>
  </si>
  <si>
    <t>OAKLAND, CALIFORNIA</t>
  </si>
  <si>
    <t xml:space="preserve">Sharing experiences regarding group A strep infections with the California Emerging Infections Program </t>
  </si>
  <si>
    <t>VANBENEDEN, CHRIS Anne</t>
  </si>
  <si>
    <t>11/11/2019 - 11/15/2019</t>
  </si>
  <si>
    <t>RESEARCH EPIDEMIOLOG</t>
  </si>
  <si>
    <t>CAPE TOWN, SOUTH AFRICA</t>
  </si>
  <si>
    <t>To participate in a Group B Streptococcal (GBS) consortium meeting to discuss the 4 correlates of protection study for infant GBS disease, and to participate in a World Health Organization meeting as a strategic advisory group member for the development of a value proposition for maternal GBS vaccine</t>
  </si>
  <si>
    <t>SCHRAG, STEPHANIE J</t>
  </si>
  <si>
    <t>The purpose of this trip is to conduct a surveillance workshop for clinical, laboratory, and focal point staff who participate in the Mozambique National Meningitis Surveillance System</t>
  </si>
  <si>
    <t>McGovern, Olivia L</t>
  </si>
  <si>
    <t>03/22/2020 - 03/25/2020</t>
  </si>
  <si>
    <t>MATHEMATICAL STATIST</t>
  </si>
  <si>
    <t xml:space="preserve">Nong will travel to Seattle, WA to attend a workshop on the Statistical consideration for Group B streptococcus natural disease immune threshold. </t>
  </si>
  <si>
    <t>SHANG, NONG</t>
  </si>
  <si>
    <t>10/27/2019 - 11/02/2019</t>
  </si>
  <si>
    <t>PATH</t>
  </si>
  <si>
    <t>HANOI, VIETNAM</t>
  </si>
  <si>
    <t xml:space="preserve">Dr. Fox will travel to Hanoi, Vietnam October 27th through November 1st to participate in a regional meeting on Japanese encephalitis vaccination, as a subject matter expert and member of the WHO WPRO regional technical advisory group on immunization. </t>
  </si>
  <si>
    <t>FOX, KIMBERLEY K</t>
  </si>
  <si>
    <t>JOHNS HOPKINS UNIVERSITY</t>
  </si>
  <si>
    <t>RESEARCH SCIENTIST</t>
  </si>
  <si>
    <t>[OTHER], FRANCE</t>
  </si>
  <si>
    <t xml:space="preserve">To discuss ongoing rotavirus collaborations. </t>
  </si>
  <si>
    <t>Tate, Jacqueline E</t>
  </si>
  <si>
    <t>10/10/2019 - 10/18/2019</t>
  </si>
  <si>
    <t>SYDNEY, AUSTRALIA</t>
  </si>
  <si>
    <t>To present at the 7th calicivirus conference from Oct 13 to 17, 2019</t>
  </si>
  <si>
    <t>PARK, GEUN W</t>
  </si>
  <si>
    <t>03/08/2020 - 03/14/2020</t>
  </si>
  <si>
    <t>LEAD MEDICAL OFFICER</t>
  </si>
  <si>
    <t>[OTHER], BURMA</t>
  </si>
  <si>
    <t>To provide technical assistance for rotavirus vaccine evaluations in Myanmar.</t>
  </si>
  <si>
    <t>PARASHAR, UMESH D</t>
  </si>
  <si>
    <t>01/24/2020 - 01/30/2020</t>
  </si>
  <si>
    <t>DHAKA, BANGLADESH</t>
  </si>
  <si>
    <t>To provide technical assistance for rotavirus vaccine impact and safety evaluations.</t>
  </si>
  <si>
    <t>12/01/2019 - 12/05/2019</t>
  </si>
  <si>
    <t>To provide technical assistance to World Health Organization for rotavirus vaccine safety evaluations.</t>
  </si>
  <si>
    <t>11/17/2019 - 11/23/2019</t>
  </si>
  <si>
    <t>RIO DE JANEIRO, BRAZIL</t>
  </si>
  <si>
    <t>To provide technical assistance to the World Health Organization on rotavirus surveillance</t>
  </si>
  <si>
    <t>Presentation in the 7th International Calicivirus Conference to be held from 13-17 October 2019 in Sydney, Australia</t>
  </si>
  <si>
    <t>Chhabra, Preeti</t>
  </si>
  <si>
    <t>02/21/2020 - 03/05/2020</t>
  </si>
  <si>
    <t>GABORONE, BOTSWANA</t>
  </si>
  <si>
    <t>to meet with key partners to the evaluation and impact of the HPV vaccination program in Botswana. You will be conducting the trip with support through the CDC Foundation's Bill and Melinda Gates Foundation funded project entitled, Human papillomavirus vaccine impact evaluation.</t>
  </si>
  <si>
    <t>McClung, Nancy M</t>
  </si>
  <si>
    <t>10/05/2019 - 10/19/2019</t>
  </si>
  <si>
    <t xml:space="preserve">To provide training and support for evaluation of HPV prevalence study in Botswana </t>
  </si>
  <si>
    <t>02/21/2020 - 02/29/2020</t>
  </si>
  <si>
    <t xml:space="preserve">Provide technical assistance to University of Botswana for HPV prevalence study </t>
  </si>
  <si>
    <t>Gargano, Julia M</t>
  </si>
  <si>
    <t>10/05/2019 - 10/24/2019</t>
  </si>
  <si>
    <t>Launch baseline HPV prevalence study</t>
  </si>
  <si>
    <t>10/02/2019 - 10/03/2019</t>
  </si>
  <si>
    <t>SUPERVISORY BIOLOGIS</t>
  </si>
  <si>
    <t>Invited speaker to present at IDWeek conference on Enterovirus-Associated Neurologic Disease: Pathogenesis, Biomarkers, and Animal Models</t>
  </si>
  <si>
    <t>OBERSTE, MARK STEVEN</t>
  </si>
  <si>
    <t>11/07/2019 - 11/08/2019</t>
  </si>
  <si>
    <t>LEAD RESEARCH MICROB</t>
  </si>
  <si>
    <t>CHARLESTON, SOUTH CAROLINA</t>
  </si>
  <si>
    <t xml:space="preserve">Traveler will speak at the Medical University of South Carolina Annual Career Day. This outreach to the graduate community contributes to federal government microbiology workforce development. </t>
  </si>
  <si>
    <t>BURNS, CARA C</t>
  </si>
  <si>
    <t>03/23/2020 - 03/27/2020</t>
  </si>
  <si>
    <t>LONDON, UNITED KINGDOM</t>
  </si>
  <si>
    <t>WHO workshop on implementation of international standard and assay standardization for Respiratory Syncytial Virus</t>
  </si>
  <si>
    <t>Thornburg, Natalie J</t>
  </si>
  <si>
    <t>02/15/2020 - 02/21/2020</t>
  </si>
  <si>
    <t>MED OFC (PUB HEALTH)</t>
  </si>
  <si>
    <t>BANGKOK, THAILAND</t>
  </si>
  <si>
    <t>To attend and provide technical assistance for a data review meeting for the Thailand Single Dose Impact Study</t>
  </si>
  <si>
    <t>MARKOWITZ, LAURI E</t>
  </si>
  <si>
    <t>10/07/2019 - 10/11/2019</t>
  </si>
  <si>
    <t>PAN AMERICAN HEALTH ORGANIZATI</t>
  </si>
  <si>
    <t>MEXICO CITY, D.F., MEXICO</t>
  </si>
  <si>
    <t>participate in the Severe Acute Respiratory Infections Network (SARinet) Laboratory Network Meeting to be held in Mexico City, Mexico, from 8 to 10 October 2019 to:1. Review and discuss current challenges for laboratory surveillance for influenza and other respiratory viruses (ORV); 2. Present and discuss current knowledge and updates in the diagnostic assays for influenza and ORV; 3. Consolidate knowledge on WHO NIC terms of reference, virus sharing, data reporting, and the External Quality Assessment Project for the NICs and national reference laboratories (NRL); and 4. Provide an overview of influenza and ORV virologic surveillance in the Region.</t>
  </si>
  <si>
    <t>LINDSTROM, STEPHEN E</t>
  </si>
  <si>
    <t>10/03/2019 - 10/06/2019</t>
  </si>
  <si>
    <t xml:space="preserve">To give a presentation and participate in the 2019 IDWeek Conference, Washington, DC - </t>
  </si>
  <si>
    <t>Langley, GAYLE Ellen</t>
  </si>
  <si>
    <t>12/11/2019 - 12/15/2019</t>
  </si>
  <si>
    <t>NAT SCIENCE FOUNDATIONA</t>
  </si>
  <si>
    <t xml:space="preserve"> Dr. Glasser will serve on the panel of the NSF and NIH for NIGMS - B  (200302) working with CDC partners located at the National Science Foundation (NSF). </t>
  </si>
  <si>
    <t>GLASSER, JOHN Weakley</t>
  </si>
  <si>
    <t>11/10/2019 - 11/16/2019</t>
  </si>
  <si>
    <t>CASABLANCA, MOROCCO</t>
  </si>
  <si>
    <t>To present at the WHO EMARIS conference</t>
  </si>
  <si>
    <t>Biggs, Holly M</t>
  </si>
  <si>
    <t>02/09/2020 - 02/15/2020</t>
  </si>
  <si>
    <t xml:space="preserve">Purpose: Will provide technical assistance to WHO on pandemic influenza preparedness. 
</t>
  </si>
  <si>
    <t>ZHOU, WEIGONG</t>
  </si>
  <si>
    <t>11/11/2019 - 11/22/2019</t>
  </si>
  <si>
    <t xml:space="preserve">provide technical support to the WHO technical consultation on pandemic influenza readiness 
</t>
  </si>
  <si>
    <t>02/05/2020 - 02/07/2020</t>
  </si>
  <si>
    <t>BRIGHAM YOUNG UNIVERSITY</t>
  </si>
  <si>
    <t>PROVO, UTAH</t>
  </si>
  <si>
    <t xml:space="preserve">Invited speaker at Brigham Young University's visiting scholar series to present on the current status of influenza research.  </t>
  </si>
  <si>
    <t>Reed, Carrie</t>
  </si>
  <si>
    <t>11/03/2019 - 11/08/2019</t>
  </si>
  <si>
    <t>SENIOR EPIDEMIOLOGI</t>
  </si>
  <si>
    <t>To discuss the WHO project of Burden of Influenza Disease (BoD), Partnership Contribution (PC) of the Pandemic Influenza Preparedness (PIP) Framework, which aims to narrow the knowledge gap in understanding the burden of influenza disease. In recent years, an increased number of countries estimated national influenza disease burden, contributing important knowledge to the general understanding of influenza BoD worldwide. At country, regional and global level, disease burden estimates play a crucial role in informing decisions about influenza prevention and control programs. This meeting is aimed to discuss methods for estimating global hospitalizations in more detail and to outline a paper for publication</t>
  </si>
  <si>
    <t>Iuliano, Angela D</t>
  </si>
  <si>
    <t>11/03/2019 - 11/07/2019</t>
  </si>
  <si>
    <t>[OTHER], SWEDEN</t>
  </si>
  <si>
    <t xml:space="preserve">Attend eCDC meeting - Traveler requested to attend European Center for Disease Control meeting to present information on enhanced influenza vaccines. </t>
  </si>
  <si>
    <t>GROHSKOPF, LISA A</t>
  </si>
  <si>
    <t>03/22/2020 - 03/24/2020</t>
  </si>
  <si>
    <t>NATIONAL FOUNDATION FOR INFECT</t>
  </si>
  <si>
    <t>Sponsor has paid airfare and lodging in-kind. Traveler is presenting at the 2020Annual Conference on Vaccinology Research.</t>
  </si>
  <si>
    <t>FRY, ALICIA M</t>
  </si>
  <si>
    <t>11/14/2019 - 11/15/2019</t>
  </si>
  <si>
    <t>UNIVERSITY OF MINNESOTA</t>
  </si>
  <si>
    <t>MINNEAPOLIS, MINNESOTA</t>
  </si>
  <si>
    <t xml:space="preserve">Invited speaker - Emerging Pathogens and Innovative approaches </t>
  </si>
  <si>
    <t>FLANNERY, BRENDAN L</t>
  </si>
  <si>
    <t>10/02/2019 - 10/06/2019</t>
  </si>
  <si>
    <t>This would be partially sponsored travel.  I have an oral presentation and have received an Investigator award for New Vaccine Surveillance Network abstract regarding influenza vaccine effectiveness in hospitalized children. I will also be a moderator for oral abstract session entitled "Vaccines I - Influenza and RSV."</t>
  </si>
  <si>
    <t>Campbell, Angela Jean Peck</t>
  </si>
  <si>
    <t>10/07/2019 - 10/09/2019</t>
  </si>
  <si>
    <t>LEAD MICROBIOLOGIST</t>
  </si>
  <si>
    <t>The traveler is invited as a subject matter expert to participate in the SariNet Laboratory Network Meeting; she will present updates on global influenza surveillance and the WHO vaccine strain selection, and will participate in scientific discussions.</t>
  </si>
  <si>
    <t>XU, XIYAN</t>
  </si>
  <si>
    <t>ASSOCIATE SERVICE FE</t>
  </si>
  <si>
    <t xml:space="preserve"> The purpose of this trip is to attend the "SARInet Laboratory Network Meeting" to be held from October 8 to 10, 2019 in Mexico City, Mexico. The traveler was invited as a subject matter expert to present molecular typing and subtyping of influenza using CDC rRT-PCR assay - influenza real-time RT-PCR updates and present the summary on CDC influenza molecular quality assessment held in the spring this year. The traveler will also lead a discussion session for trouble shooting and challenges on influenza real-time RT-PCR. 
</t>
  </si>
  <si>
    <t>WU, KAI-HUI</t>
  </si>
  <si>
    <t>10/24/2019 - 11/04/2019</t>
  </si>
  <si>
    <t>MUSCAT, OMAN</t>
  </si>
  <si>
    <t>As the subject matter expert in the Influenza Genomics Team, Ms Wilson has been invited to facilitate and provide technical and scientific expertise in the, 'Sub-Regional Training on Influenza Sequencing and Molecular Phylogenetics for National Influenza Reference Centres (NICs) of Eastern Mediterranean Region'.</t>
  </si>
  <si>
    <t>Wilson, Malania M</t>
  </si>
  <si>
    <t>Traveler has been invited to provide training in the sequence analysis including: Influenza and genome composition; identification of influenza through BLAST; use of the online influenza database, GISAID.org, in comparing, uploading and downloading sequencing data. Travel will be paid for in kind by Eastern Mediterranean Regional Office of World Health Organization</t>
  </si>
  <si>
    <t>Kondor, Rebecca J</t>
  </si>
  <si>
    <t xml:space="preserve">: To attend (as a Technical Advisor) the Consultation on Implementation of Decision WHA72(12) and the Pandemic Influenza Preparedness (PIP) Framework Advisory Group Meeting </t>
  </si>
  <si>
    <t>Galloway, Summer E</t>
  </si>
  <si>
    <t>12/10/2019 - 12/14/2019</t>
  </si>
  <si>
    <t>WHO Global Influenza Programme (GIP) developed a Tool for Influenza Pandemic Risk Assessment (TIPRA) in collaboration with the WHO Collaborating Centre for Surveillance, Epidemiology &amp; Control of Influenza at the Centers for Disease Control and Prevention (CDC) Atlanta. The meeting aims to improve the overall influenza preparedness process through revising the current TIPRA. This tool development will assist ongoing assessment of risks associated with influenza viruses with pandemic potential. The meeting serves CDC's public health mission by informing influenza research prioritization and strengthening pandemic preparedness efforts by CDC.</t>
  </si>
  <si>
    <t>Davis, Charles T</t>
  </si>
  <si>
    <t xml:space="preserve">PAHO/WHO will be hosting a Severe Acute Respiratory Infections Network (SARInet) Laboratory meeting to review current challenges for virologic surveillance for influenza and other viruses. This meeting will also present updates in the diagnostic assays. </t>
  </si>
  <si>
    <t>Veguilla, Vic M</t>
  </si>
  <si>
    <t>01/29/2020 - 01/31/2020</t>
  </si>
  <si>
    <t>THE UNIVERSITY OF CALIFORNIA</t>
  </si>
  <si>
    <t>BERKELEY, CALIFORNIA</t>
  </si>
  <si>
    <t xml:space="preserve">Traveler will give an invited presentation on pandemic influenza preparedness and response policy at the University of California, Berkeley Goldman School of Public Policy, January 30, 2020. </t>
  </si>
  <si>
    <t>UYEKI, TIMOTHY MITSUO</t>
  </si>
  <si>
    <t>11/07/2019 - 11/11/2019</t>
  </si>
  <si>
    <t>INFECTIOUS DISEASE CARE</t>
  </si>
  <si>
    <t>HONG KONG, HONG KONG</t>
  </si>
  <si>
    <t xml:space="preserve">Traveler was invited to give a presentation on clinical management of influenza for the Hong Kong Thoracic Society Autumn Respiratory Seminar </t>
  </si>
  <si>
    <t>UYEKI, TIMOTHY M</t>
  </si>
  <si>
    <t>Sponsored Travel (World Health Organization/Eastern Mediterranean Region Office-ERMO): Dr. Barnes was invited to lead a training at the 'Sub-Regional Training on Influenza Sequencing and Molecular Phylogenetics for National Influenza Reference Centres (NICs) of Eastern Mediterranean Region'. He is an expert in the field of influenza genomics and diagnostics.</t>
  </si>
  <si>
    <t>Barnes, John R</t>
  </si>
  <si>
    <t>10/22/2019 - 10/24/2019</t>
  </si>
  <si>
    <t>MONTANA DEPT. OF PUBLIC HEALTH</t>
  </si>
  <si>
    <t>KALISPELL, MONTANA</t>
  </si>
  <si>
    <t>I will provide technical assistance to the clinics on improving their coverage rates for immunizations in the pediatric and adolescent age groups.</t>
  </si>
  <si>
    <t>PARRY, CAROLYN Ann</t>
  </si>
  <si>
    <t>THE ROBERT WOOD JOHNSON HEALTH</t>
  </si>
  <si>
    <t>BERLIN, GERMANY</t>
  </si>
  <si>
    <t>Representing the Advisory Committee on Immunization Practices (ACIP) Secretariat at the International Experts Workshop on Methods for Using Systematic Reviews in Berlin, Germany.</t>
  </si>
  <si>
    <t>MacNeil, Jessica R</t>
  </si>
  <si>
    <t>01/25/2020 - 01/28/2020</t>
  </si>
  <si>
    <t>TEMPE, ARIZONA</t>
  </si>
  <si>
    <t>Traveler was invited to attend the CLSI Education Workshop and the Subcommittee on Antimicrobial Susceptibility Testing meeting.</t>
  </si>
  <si>
    <t>LIMBAGO, BRANDI Michelle</t>
  </si>
  <si>
    <t>03/23/2020 - 03/25/2020</t>
  </si>
  <si>
    <t>SCIENCE OFFICER</t>
  </si>
  <si>
    <t>IRVING, TEXAS</t>
  </si>
  <si>
    <t>Traveler will be attending the Clinical and Laboratory Standards Institute' s (CLSI) Future Focus Forum and Expert Panel Session and the Expert Panel on Quality Management Systems meetings in Irving, TX.</t>
  </si>
  <si>
    <t>KUEHL, DEBRA Beth</t>
  </si>
  <si>
    <t>10/06/2019 - 10/12/2019</t>
  </si>
  <si>
    <t>Traveler will be providing technical assistance at the 11th Meeting of the Regional Certification Commission for the Polio Endgame in the Region of the Americas from Oct. 6-12th.</t>
  </si>
  <si>
    <t>Pallansch, Mark Alan</t>
  </si>
  <si>
    <t>11/15/2019 - 11/18/2019</t>
  </si>
  <si>
    <t>The Chief Medical Officer is invited to present and lead a Roundtable discussion at the National Foundation for Infectious Diseases (NFID) 2019 Fall Meeting and attend the Measles Vit A meeting on behalf of CDC.</t>
  </si>
  <si>
    <t>COHN, AMANDA COOPER</t>
  </si>
  <si>
    <t>12/02/2019 - 12/04/2019</t>
  </si>
  <si>
    <t>APPLIED EPIDEMIOLOGIST</t>
  </si>
  <si>
    <t>NEW YORK, NEW YORK</t>
  </si>
  <si>
    <t xml:space="preserve">Traveler serves as the Health Scientist for the Division of Overdose Prevention and will attend the Bloomberg Philanthropies' Opioid Initiative Annual Meeting to moderate a session and network with attendees on December 3-4, 2019. Traveler is the lead for the Division of Unintentional Injury Prevention's (DUIP) work on a public health/public safety toolkit, overseeing CDC's role in the Bloomberg Philanthropies' opioid initiative. Bloomberg Philanthropies, the donor for this work, is hosting a meeting to showcase the various activities being implemented in this Initiative. Traveler has assisted with planning of this event, will serve as a moderator, and will engage with key stakeholders involved in this project. The meeting will provide an essential opportunity for the traveler to network with public health officials to further CDC's mission of partnering with public safety to combat the overdose epidemic.  
</t>
  </si>
  <si>
    <t>Mital, Sasha</t>
  </si>
  <si>
    <t>02/17/2020 - 02/21/2020</t>
  </si>
  <si>
    <t>STOCKHOLM, SWEDEN</t>
  </si>
  <si>
    <t xml:space="preserve">Dr. Erin Sauber-Schatz, Transportation Safety Team Lead, will attend the 3rd Global Ministerial Conference on Road Safety as part of the invited delegation from the United States. Drs. Qualters and Sauber-Schatz will represent the CDC at the 3rd Ministerial Conference on Road Safety and lend their expertise in surveillance, data collection and analyses, epidemiology, injury prevention, and road safety to help prevent motor vehicle crashes and injuries that kill 1.35 million people every year, injury up to 50 million more people, and are the leading cause of death for people aged 5-29. By attending the Conference, Drs. Qualters and Sauber-Schatz can take lessons learned and best practices from other countries as well as share what is working in the United States for road safety. </t>
  </si>
  <si>
    <t>SAUBER SCHATZ, ERIN K</t>
  </si>
  <si>
    <t>02/16/2020 - 02/29/2020</t>
  </si>
  <si>
    <t>LEAD HEALTH SCIENTIS</t>
  </si>
  <si>
    <t>[OTHER], GHANA</t>
  </si>
  <si>
    <t xml:space="preserve">The purpose of the travel is to conduct scoping activities to determine whether a study may be possible to better understand drowning burden in sub Saharan Africa. Tanzania is on the countries being considered for the study. During the visit we will meet with the CDC Field office in Tanzania as well as other potential study collaborators and implementers. </t>
  </si>
  <si>
    <t>LEE, ROBIN</t>
  </si>
  <si>
    <t>02/13/2020 - 02/14/2020</t>
  </si>
  <si>
    <t xml:space="preserve">ACADEMY OF GERIATRIC PHYSICAL </t>
  </si>
  <si>
    <t>Registation Fee</t>
  </si>
  <si>
    <t>DENVER, COLORADO</t>
  </si>
  <si>
    <t>Traveler Serves as the Team Lead for the Division of Injury Prevention, Safety Promotion Team and will attend the Combined Sections Meeting of the American Physical Therapy Association (APTA) to present on CDC's work in older adult falls and mobility on what 02/14/2020. The title of the presentation is, the Physical Therapists Role in Addressing US Public Health Priorities for Aging Adults.</t>
  </si>
  <si>
    <t xml:space="preserve">Traveler has been invited to accompany the Department of Transportation at the 3rd Global Ministerial Conference on Road Safety as a CDC representative.  The focus of the event is to review progress achieved during the Decade of Action for Road Safety and the Sustainable Development Goal 3.6. The conference serves as a starting point for CDC's continued collaboration with the World Health Organization and other international partners on reducing injuries and fatalities. </t>
  </si>
  <si>
    <t>QUALTERS, JUDITH R</t>
  </si>
  <si>
    <t>The purpose of the travel is to conduct scoping activities to determine whether a study may be possible to better understand drowning burden in sub Saharan Africa. Tanzania is on the countries being considered for the study. During the visit we will meet with the CDC Field office in Tanzania as well as other potential study collaborators and implementers.</t>
  </si>
  <si>
    <t>BALLESTEROS, MICHAEL F</t>
  </si>
  <si>
    <t>11/04/2019 - 11/10/2019</t>
  </si>
  <si>
    <t>AMERICAN CONGRESS OF REHABILIT</t>
  </si>
  <si>
    <t>HEALTH SCIENTIST (PO</t>
  </si>
  <si>
    <t>CHICAGO, ILLINOIS</t>
  </si>
  <si>
    <t xml:space="preserve">Traveler Serves as the Senior Health Scientist on the Traumatic Brain Injury TBI Team  for the Division of Injury Prevention and will attend the an Congress of Rehabilitation Medicine Conference as sponsored traveler. She is an invited and sponsored speaker for the Mark Ylvisaker Memorial Symposium and has accepted presentations in symposium on the Pediatric Mild TBI Guideline, Report on Year 1 of the Galveston Brain Injury Conference, and factors contributing to medical and rehabilitation service access for families. </t>
  </si>
  <si>
    <t>Haarbauer Krupa, Juliet K</t>
  </si>
  <si>
    <t>10/01/2019 - 10/04/2019</t>
  </si>
  <si>
    <t>NATIONAL BOARD OF MEDICAL EXAM</t>
  </si>
  <si>
    <t>PHILADELPHIA, PENNSYLVANIA</t>
  </si>
  <si>
    <t>Dr. Christina Mikosz serves as a Medical Officer on the Opioid Overdose Health Systems Team for the Division of Unintentional Injury Prevention at CDC.  It is critical for Dr. Mikosz to attend this meeting in order to enhance national collaboration efforts across CDC and to advance the opioid prevention efforts of CDC by sharing resources with conference attendees.Dr. Mikosz serves on a test material development committee for the National Board of Medical Examiners, where she writes questions for the U.S. medical licensing examinations building on the recommendations in the CDC Guideline for Prescribing Opioids for Chronic Pain, thus ensuring that physicians seeking medical licensure in the United States are held accountable to best practices on safer opioid prescribing.  The opioid overdose epidemic is a priority area for CDC, NCIPC, and the Department of Health and Human Services. Attending will benefit NCIPCs mission by disseminating the guidance in the CDC Guideline to physicians.</t>
  </si>
  <si>
    <t>Mikosz, Christina Ann</t>
  </si>
  <si>
    <t>DURBAN, SOUTH AFRICA</t>
  </si>
  <si>
    <t xml:space="preserve"> Domestic drowning prevention will be a new focus for the Applied Science Branch in the Division of Injury Prevention. The traveler will attend this conference to (1) learn more about drowning prevention both domestically and internationally, (2) network with drowning prevention partners and experts, (3) learn about opportunities for collaboration around drowning prevention in the United States, and (4) expand our network of drowning prevention partnerships for future activities in research and programs. </t>
  </si>
  <si>
    <t>12/04/2019 - 12/06/2019</t>
  </si>
  <si>
    <t>AMERICAN BOARD OF EMERGENCY ME</t>
  </si>
  <si>
    <t>EAST LANSING, MICHIGAN</t>
  </si>
  <si>
    <t xml:space="preserve">Dr Josh Schier serves as an appointed member of American Board of Emergency Medicine's Medical Toxicology SubBoard which is the certification body for medical toxicology. He is in the final year of a second 4-year term. This meeting is an annual required event to review med tox certification and re-certification matters including development of certification examination questions. It is sponsored travel. He participates along with 7 other medical toxicologists in an advisory capacity for developing questions for the certification, recertification examinations as well as continuing medical education activities.  </t>
  </si>
  <si>
    <t>SCHIER, JOSHUA GILES</t>
  </si>
  <si>
    <t>10/06/2019 - 10/11/2019</t>
  </si>
  <si>
    <t xml:space="preserve">The traveler will attend the World Drowning Conference to (1) meet with Bloomberg Philanthropies (project donor and conference sponsor) to discuss the status of CDCs current Uganda drowning data project, and plans for a future project in Africa that will start in 2020; (2) discuss with Uganda partners ongoing analyses and plans to disseminate finding; (3) through conference presentations and side meetings, learn about the in-country capacity and meet with potential in-country partners for the new project (this will inform our country selection); (4) participate in discussions about project findings that are being presented at this conference, and (5) through conference presentations and follow-up discussion with presenters, learn about other global drowning data collection efforts and prevention strategies that could be adapted for future projects. </t>
  </si>
  <si>
    <t>11/12/2019 - 11/13/2019</t>
  </si>
  <si>
    <t>CHILDRENS HEALTH RESEARCH FOUN</t>
  </si>
  <si>
    <t>BEHAVIORAL SCIENTIST</t>
  </si>
  <si>
    <t xml:space="preserve">The traveler is an invited speaker at the Annual Regional Perinatal Public Health Conference Setting a Precedent for Action. â??The use of Data-to-Action Framework in the evaluation of CDCs DELTA FOCUS program  . Date of presentation: Nov 13, 2019. 
</t>
  </si>
  <si>
    <t>Armstead, Theresa Leola</t>
  </si>
  <si>
    <t>02/18/2020 - 02/19/2020</t>
  </si>
  <si>
    <t>TOGETHER FOR GIRLS</t>
  </si>
  <si>
    <t xml:space="preserve">The purpose of this travel is to attend meetings with experts to discuss adaptation of the Violence Against Children Survey  VACS to humanitarian settings. The visit will involve meetings with Together for Girls and partners to address technical aspects of adaptations to the VACS methodology and questionnaire. The discussions will focus on current and future progress of VACS for humanitarian settings and develop strategies for future partnerships. The discussions will focus developing strategies for a new VACS protocol strategies and to develop future partnerships. </t>
  </si>
  <si>
    <t>Stamatakis, Caroline Elizabeth</t>
  </si>
  <si>
    <t xml:space="preserve">The purpose of this travel is to attend meetings with Together for Girls and partners to discuss adaptation of the Violence Against Children and Youth Surveys protocol for humanitarian settings and populations.The visit will involve meetings with the Together for Girls and partners to address technical aspects of adaptations to the VACS methodology and questionnaire. The discussions will focus on current and future progress of VACS for humanitarian settings and develop strategies for future partnerships.    </t>
  </si>
  <si>
    <t>Massetti, Greta Melania</t>
  </si>
  <si>
    <t xml:space="preserve">The purpose of this travel is to attend meetings with experts to discuss adaptation of the  Violence Against Children and Youth Survey VACS to humanitarian settings. The visit will involve meetings with Together for Girls and partners to address technical aspects of adaptations to the VACS methodology and questionnaire. The discussions will focus on current and future progress of VACS for humanitarian settings and develop strategies for future partnerships. The discussions will focus developing strategies for a new VACS protocol strategies and to develop future partnerships. </t>
  </si>
  <si>
    <t>Chiang, Laura Faith</t>
  </si>
  <si>
    <t>02/06/2020 - 02/07/2020</t>
  </si>
  <si>
    <t>RALIANCE</t>
  </si>
  <si>
    <t>LEAD BEHAVIORAL SCIE</t>
  </si>
  <si>
    <t>HOUSTON, TEXAS</t>
  </si>
  <si>
    <t xml:space="preserve">Spring Sports and Sexual Violence Researcher Convening, Hosted by Raliance and  the University of California . This meeting aims to bring together a small group of researchers who study sexual violence and sports to explore key research questions that aim to explore the body of evidence for sexual violence prevention and sports with the goal of developing recommendations to advance these efforts.  </t>
  </si>
  <si>
    <t>BASILE, KATHLEEN C</t>
  </si>
  <si>
    <t>10/21/2019 - 10/25/2019</t>
  </si>
  <si>
    <t>GOOGLE INC.</t>
  </si>
  <si>
    <t xml:space="preserve">Steven Sumner is a Medical Officer for CDCs National Center of Injury Prevention and Control (NCIPC) Office of Strategy and Innovation (OSI) and will attend a Google Artificial Intelligence meeting on improving healthcare with A.I., in Tel Aviv, Israel, from Oct 21-25, 2019. Attendance is important to advance CDC priorities in overdose and suicide prevention among diverse group of healthcare and technology stakeholders. </t>
  </si>
  <si>
    <t>Sumner, Steven A</t>
  </si>
  <si>
    <t>12/10/2019 - 12/11/2019</t>
  </si>
  <si>
    <t>UNIVERSITY OF NORTH CAROLINA C</t>
  </si>
  <si>
    <t>CHAPEL HILL, NORTH CAROLINA</t>
  </si>
  <si>
    <t>Formally invited by the UNC Lineberger Comprehensive Cancer Center to participate and attend the NC Legislative Cancer Panel Meeting  as a panel/planning member for the NC Cancer Clusters to be held at UNC Chapel Hill in the Gillings School of Public Health</t>
  </si>
  <si>
    <t>Irvin Barnwell, Elizabeth Ann</t>
  </si>
  <si>
    <t>12/05/2019 - 12/06/2019</t>
  </si>
  <si>
    <t xml:space="preserve">ILSI HEALTH AND ENVIRONMENTAL </t>
  </si>
  <si>
    <t>ATLANTA, GEORGIA</t>
  </si>
  <si>
    <t>Participate in the HESI Atlanta Epidemiology and Risk Assessment Workshop.</t>
  </si>
  <si>
    <t>WENDEL, ARTHUR MACRAE</t>
  </si>
  <si>
    <t>10/18/2019 - 10/26/2019</t>
  </si>
  <si>
    <t>KAMPALA, UGANDA</t>
  </si>
  <si>
    <t xml:space="preserve">To conduct an engagement visit for the Blomberg Philanthropies Data for Health Initiative. 
</t>
  </si>
  <si>
    <t>JARVIS, DENNIS Farrell</t>
  </si>
  <si>
    <t>11/16/2019 - 11/21/2019</t>
  </si>
  <si>
    <t>MEDICAL OFFICER (PH)</t>
  </si>
  <si>
    <t>DOHA, QATAR</t>
  </si>
  <si>
    <t>To attend Qatar's First Biennial Public Health Conference and discuss epidemiologic preparations for the 2020 World Cup</t>
  </si>
  <si>
    <t>FONTAINE, ROBERT E</t>
  </si>
  <si>
    <t>11/10/2019 - 11/14/2019</t>
  </si>
  <si>
    <t>CARIBBEAN PUBLIC HEALTH AGENCY</t>
  </si>
  <si>
    <t>PORT OF SPAIN, TRINIDAD AND TOBAGO</t>
  </si>
  <si>
    <t>To provide technical assistance to the Caribbean Public Health Agency (CARPHA) in support of curriculum development for a Caribbean regional Field Epidemiology Training Program (FETP)</t>
  </si>
  <si>
    <t>DICKER, RICHARD C</t>
  </si>
  <si>
    <t>11/04/2019 - 11/09/2019</t>
  </si>
  <si>
    <t>PUBLIC HEALTH ANALYS</t>
  </si>
  <si>
    <t>PRETORIA, SOUTH AFRICA</t>
  </si>
  <si>
    <t xml:space="preserve">Phase II of the Bloomberg Data for Health Initiative began April 2019 which requires engagement visits with potential new countries. As the Bloomberg Data Impact lead, I will travel with Bloomberg and CDC Foundation staff to meet with National Department of Health staff in South Africa to share information about the initiative and gauge government interest and commitment. </t>
  </si>
  <si>
    <t>BRATTON, SHELLY</t>
  </si>
  <si>
    <t>01/17/2020 - 01/25/2020</t>
  </si>
  <si>
    <t>NATIONAL INSTITUTE OF INFECTIO</t>
  </si>
  <si>
    <t>HEALTH COMMUNICATION</t>
  </si>
  <si>
    <t>TOKYO CITY, JAPAN</t>
  </si>
  <si>
    <t xml:space="preserve"> Conduct Risk Communication and Community Engagement (RCCE) training for Japan's National Institute for Infectious Diseases (NIID) </t>
  </si>
  <si>
    <t>SMITH, JULIA Y</t>
  </si>
  <si>
    <t>10/08/2019 - 10/15/2019</t>
  </si>
  <si>
    <t>JAPAN INTERNATIONAL COOPERATIO</t>
  </si>
  <si>
    <t xml:space="preserve">
Conduct training for Japan International Cooperation Agency (JICA)
</t>
  </si>
  <si>
    <t>02/20/2020 - 03/01/2020</t>
  </si>
  <si>
    <t>UNICEF</t>
  </si>
  <si>
    <t>Provide Emergency Capacity Building Training to UNICEF and MoH staff in Myanmar</t>
  </si>
  <si>
    <t>ROTHBARD, JASON</t>
  </si>
  <si>
    <t>10/22/2019 - 11/01/2019</t>
  </si>
  <si>
    <t>ENGINEER</t>
  </si>
  <si>
    <t>HARARE, ZIMBABWE</t>
  </si>
  <si>
    <t xml:space="preserve">To attend dissemination workshops for typhoid conjugate vaccine (TCV) monitoring and evaluation campaign and inline chlorinator evaluation </t>
  </si>
  <si>
    <t>Martinsen, Andrea L</t>
  </si>
  <si>
    <t xml:space="preserve">To participate in a multi-stakeholder technical consultation on a Core Standardized Set of Nutrition Indicators and DHIS2 Nutrition Module organized by UNICEF and Gates Foundation </t>
  </si>
  <si>
    <t>Leidman, Eva Z</t>
  </si>
  <si>
    <t>03/09/2020 - 03/13/2020</t>
  </si>
  <si>
    <t>ELRHA</t>
  </si>
  <si>
    <t>Attending Elrha funding committee meeting as part of my duties as a funding committee member where we will decided on the yearly proposals to fund.</t>
  </si>
  <si>
    <t>HYNES, MICHELLE E</t>
  </si>
  <si>
    <t>DENTAL OFFICER EPI</t>
  </si>
  <si>
    <t>To conduct training on health in humanitarian emergencies for ministry of health and partners in Myanmar.</t>
  </si>
  <si>
    <t>Husain, Farah</t>
  </si>
  <si>
    <t>MGMT &amp; PROG ANALYST</t>
  </si>
  <si>
    <t xml:space="preserve">To facilitate a global rapid response team training for Japan International Cooperation Agency (JICA). </t>
  </si>
  <si>
    <t>Hoffman, Adela N</t>
  </si>
  <si>
    <t xml:space="preserve">To conduct Public Health in Emergencies training in collaboration with UNICEF </t>
  </si>
  <si>
    <t>HANDZEL, THOMAS R</t>
  </si>
  <si>
    <t>11/19/2019 - 11/27/2019</t>
  </si>
  <si>
    <t>ARUSHA, TANZANIA</t>
  </si>
  <si>
    <t xml:space="preserve">To attend the emergencies partnership meeting organized by Bill Melinda Gates Foundation </t>
  </si>
  <si>
    <t>HANDZEL, ENDANG W</t>
  </si>
  <si>
    <t>02/23/2020 - 02/27/2020</t>
  </si>
  <si>
    <t xml:space="preserve">To provide technical support for the development of WHO's GOARN eModules for Tier 1 rapid responders. </t>
  </si>
  <si>
    <t>Greiner, Ashley L</t>
  </si>
  <si>
    <t>12/02/2019 - 12/09/2019</t>
  </si>
  <si>
    <t>CAIRO, EGYPT</t>
  </si>
  <si>
    <t xml:space="preserve">Purpose: To lead the training of health information management specialists for health clusters in the EMRO region 
</t>
  </si>
  <si>
    <t>Garfield, Richard M</t>
  </si>
  <si>
    <t>02/20/2020 - 03/02/2020</t>
  </si>
  <si>
    <t xml:space="preserve">Provide invited subject matter expert technical assistance to UNICEF-sponsored Health in Emergencies Capacity Development Workshop.
</t>
  </si>
  <si>
    <t>Clarke, Kevin R</t>
  </si>
  <si>
    <t>03/21/2020 - 03/28/2020</t>
  </si>
  <si>
    <t>ACTION AGAINST HUNGER CANADA</t>
  </si>
  <si>
    <t>BUDAPEST, HUNGARY</t>
  </si>
  <si>
    <t>to support the technical meeting on new SMART software development (during March 23-25, 2020) and the Global Partners Technical Assessment Workshop (during March 26-27, 2020)</t>
  </si>
  <si>
    <t>BILUKHA, OLEG O</t>
  </si>
  <si>
    <t>01/20/2020 - 01/24/2020</t>
  </si>
  <si>
    <t>UNITED NATIONS CHILDRENS FUND</t>
  </si>
  <si>
    <t>AMMAN, JORDAN</t>
  </si>
  <si>
    <t xml:space="preserve"> To support the donor and stakeholder consultation on nutrition data to inform food security and nutrition interventions in Yemen. The consultation will include review of nutrition and food security indicators and data collection methods in Yemen and specifically focus on the data quality and results interpretation of SMART (Standardized Monitoring and Assessment of Relief and Transitions) surveys conducted in Yemen in 2018-2019. The meeting will be attended by major stakeholders including donor agencies, UN agencies, NGO partners and representatives from the Yemen MoH. </t>
  </si>
  <si>
    <t>To participate in a multi-stakeholder UN technical consultation on a Core Standardized Set of Nutrition Indicators and DHIS2 Nutrition Module</t>
  </si>
  <si>
    <t>10/28/2019 - 11/02/2019</t>
  </si>
  <si>
    <t>INTEGRATED FOOD SECURITY PHASE</t>
  </si>
  <si>
    <t xml:space="preserve">To support and facilitate a three-day unique tailored training on IPC Famine Guidelines. The training is targeted to key analysts currently actively involved in high-level countries with past, present or anticipated future famine like conditions. The aim of the training is to form a network of analysts who would be called upon to support facilitation of IPC analysis in such high-level countries. </t>
  </si>
  <si>
    <t>EIOS Meeting; CDC-WHO Ebola Liaison; GOARN Steering Committee Meeting</t>
  </si>
  <si>
    <t>ARTHUR, RAY R</t>
  </si>
  <si>
    <t>12/02/2019 - 12/07/2019</t>
  </si>
  <si>
    <t xml:space="preserve">Dr. Kashef Ijaz, Principle Deputy Director of the Division of Global Health Protection will be traveling to Cairo, Egypt December 4-6, 2019 to represent CDC at the WHO Regional meeting to review the Implementation of the International Health Regulations to accelerate the implementation of National Action plans for Health Security </t>
  </si>
  <si>
    <t>Ijaz, Kashef</t>
  </si>
  <si>
    <t>01/17/2020 - 01/22/2020</t>
  </si>
  <si>
    <t>NEW DELHI, INDIA</t>
  </si>
  <si>
    <t>Participate in the 3rd consultation of the South-East Asia regional Expert panel for verification of hepatitis B control</t>
  </si>
  <si>
    <t>TOHME, RANIA A</t>
  </si>
  <si>
    <t>BRAZZAVILLE, REPUBLIC OF THE CONGO</t>
  </si>
  <si>
    <t xml:space="preserve">Dr. Linkins is a member of the African Regional Immunization Technical Advisory Group (RITAG) and he World Health Organization Regional Office for Africa invited him to attend the meeting in Brazzaville on sponsored travel orders to discuss Africa Regional Strategic Plan for Immunization and Middle Income Countries and Vaccines. </t>
  </si>
  <si>
    <t>LINKINS, ROBERT W</t>
  </si>
  <si>
    <t>12/01/2019 - 12/06/2019</t>
  </si>
  <si>
    <t>participate in the consultation of the oral cholera vaccine working group of the global taskforce on cholera control, and follow-up discussions on typhoid and cholera vaccine issues</t>
  </si>
  <si>
    <t>Date, Kashmira A</t>
  </si>
  <si>
    <t>10/15/2019 - 10/18/2019</t>
  </si>
  <si>
    <t>To work with our WHO-HQ and Gavi colleagues on defining mechanisms for the new Gavi support for preventive oral cholera vaccines campaigns, as the chair of the OCV working group</t>
  </si>
  <si>
    <t>11/09/2019 - 11/16/2019</t>
  </si>
  <si>
    <t xml:space="preserve">As a member of the Commission, to participate and provide technical assistance at the 23rd Meeting of the Regional Commission for the Certification of Poliomyelitis the Eradication in the Western Pacific Region </t>
  </si>
  <si>
    <t>WASSILAK, STEVEN G</t>
  </si>
  <si>
    <t>03/02/2020 - 03/06/2020</t>
  </si>
  <si>
    <t>MAAREFAH MANAGEMENT DMCC</t>
  </si>
  <si>
    <t>RIYADH, SAUDI ARABIA</t>
  </si>
  <si>
    <t xml:space="preserve">To present at the Saudi International Vaccination Forum, and participate at the invitation-only Workshop focusing on immunization monitoring and management </t>
  </si>
  <si>
    <t>CHENOWETH, PAUL J</t>
  </si>
  <si>
    <t>11/02/2019 - 11/09/2019</t>
  </si>
  <si>
    <t xml:space="preserve">Participation in World Health Organization Prequalification Team Assessment Session for Vector Control Products Experts. 
</t>
  </si>
  <si>
    <t>Smith, Stephen C</t>
  </si>
  <si>
    <t>12/03/2019 - 12/05/2019</t>
  </si>
  <si>
    <t>NATIONAL ACADEMIES</t>
  </si>
  <si>
    <t>RESEARCH ENTOMOLOGIS</t>
  </si>
  <si>
    <t xml:space="preserve">Traveler will be give talk on innovation and the evolution of the global vector control response to the National Academy of Sciences forum on microbial threats.
</t>
  </si>
  <si>
    <t>Lenhart, Audrey Edmundson</t>
  </si>
  <si>
    <t>11/09/2019 - 11/14/2019</t>
  </si>
  <si>
    <t>I will be providing technical assistance to the World Health Organization's vector control advisory group.</t>
  </si>
  <si>
    <t>Lenhart, Audrey E</t>
  </si>
  <si>
    <t>I will be providing technical assistance to the World Health Organization regarding the interpretation of insecticide resistance data arising from their multi-country analysis of bioassay techniques.</t>
  </si>
  <si>
    <t>10/12/2019 - 10/15/2019</t>
  </si>
  <si>
    <t xml:space="preserve"> provide technical assistance to the Bill and Melinda Gates Foundation and the World Health Organization on the development of target product profiles for lymphatic filariasis diagnostic tools.</t>
  </si>
  <si>
    <t>WON, KIMBERLY Y</t>
  </si>
  <si>
    <t>10/01/2019 - 10/03/2019</t>
  </si>
  <si>
    <t>Veterinary Medical Officer</t>
  </si>
  <si>
    <t xml:space="preserve">Invited speaker, presentation titled "Cyclospora cayetanensis: Epidemiology, Diagnosis, and Treatment". Co-moderating symposium session "Diarrhea at the frontlines: diagnostic and management conundrums" </t>
  </si>
  <si>
    <t>Straily, Anne Marie</t>
  </si>
  <si>
    <t>SANTO DOMINGO, DOMINICAN REPUBLIC</t>
  </si>
  <si>
    <t xml:space="preserve">To provide technical assistance to the Ministry of Health of the Dominican Republic as part of a Pan American Health Organization-sponsored mission to assess schistosomiasis transmission in the country. </t>
  </si>
  <si>
    <t>SECOR, WILLIAM E</t>
  </si>
  <si>
    <t>11/04/2019 - 11/07/2019</t>
  </si>
  <si>
    <t>To provide advisory services for the trachoma expert committee.</t>
  </si>
  <si>
    <t>Martin, Diana Louise</t>
  </si>
  <si>
    <t>12/07/2019 - 12/14/2019</t>
  </si>
  <si>
    <t>THE CARTER CENTER</t>
  </si>
  <si>
    <t>ABUJA, NIGERIA</t>
  </si>
  <si>
    <t xml:space="preserve">Purpose: Provide technical assistance to the Federal Ministry of Health, for the Elimination of Onchocerciasis, as a member of the Nigeria Onchocerciasis Elimination Committee, to convene December 10-12, 2019. 
</t>
  </si>
  <si>
    <t>Cama, Vitaliano A</t>
  </si>
  <si>
    <t>ONCHOCERCIASIS ELIMINATION PRO</t>
  </si>
  <si>
    <t xml:space="preserve">Purpose: Provide technical assistance to Program Coordinating Committee of the Onchocerciasis Elimination Program for the Americas and the Inter-American Conference on Onchocerciasis, that will to convene in Brasilia, Brazil </t>
  </si>
  <si>
    <t>02/29/2020 - 03/14/2020</t>
  </si>
  <si>
    <t>EIS FELLOW</t>
  </si>
  <si>
    <t xml:space="preserve">The purpose of the trip is to provide technical assistance to WHO in malaria vaccine implementation progress review and, along with international experts, develop a standardized approach for harmonization of methodology for the malaria vaccine program evaluation. </t>
  </si>
  <si>
    <t>Westercamp, Nelli H</t>
  </si>
  <si>
    <t>DAKAR, SENEGAL</t>
  </si>
  <si>
    <t>To provide technical assistance for sampling and study design for project on scaling up genomic surveillance in Senegal</t>
  </si>
  <si>
    <t>Thwing, Julie I</t>
  </si>
  <si>
    <t>12/15/2019 - 12/18/2019</t>
  </si>
  <si>
    <t xml:space="preserve"> Traveler will attend workshop on methods for estimating the burden of Malaria. </t>
  </si>
  <si>
    <t>ROWE, ALEXANDER KNOX</t>
  </si>
  <si>
    <t xml:space="preserve">Attend 2nd annual meeting of WHO Prequalification Evaluating Laboratories </t>
  </si>
  <si>
    <t>AIDOO, MICHAEL</t>
  </si>
  <si>
    <t>WILTON PARK</t>
  </si>
  <si>
    <t xml:space="preserve">Attend meeting in Wilton Park on curriculum development for informatics and digital health along with other international donor organizations and governments. In addition, meet with CoAg partner Imperial College to review work plans, progress of work up to date, and discuss further collaboration in machine learning. </t>
  </si>
  <si>
    <t>ROSEN, DANIEL</t>
  </si>
  <si>
    <t>11/01/2019 - 11/16/2019</t>
  </si>
  <si>
    <t>UNITED NATIONS HIGH COMMISSION</t>
  </si>
  <si>
    <t>DOUALA, CAMEROON</t>
  </si>
  <si>
    <t xml:space="preserve">Entry briefing with UNHCR and Cameroon NTP, training partner staff to conduct KAP survey </t>
  </si>
  <si>
    <t>Fajans, Mark A</t>
  </si>
  <si>
    <t>12/15/2019 - 12/17/2019</t>
  </si>
  <si>
    <t>VETERINARY MED OFCR</t>
  </si>
  <si>
    <t>Traveler is a subject matter expert on refining estimates of global child malaria mortality burden.Traveler will participate in the Malaria Mortality Burden Meeting.</t>
  </si>
  <si>
    <t>Blau, Dianna Mae</t>
  </si>
  <si>
    <t>12/12/2019 - 12/12/2019</t>
  </si>
  <si>
    <t>ROTARY INTERNATIONAL</t>
  </si>
  <si>
    <t>CLEBURNE, TEXAS</t>
  </si>
  <si>
    <t xml:space="preserve">Global Health Security Texas Rotary International Meeting </t>
  </si>
  <si>
    <t>Bartee, Maureen Sinclair</t>
  </si>
  <si>
    <t>01/18/2020 - 01/23/2020</t>
  </si>
  <si>
    <t>FOUNDATION MERIEUX RCONNUE DUT</t>
  </si>
  <si>
    <t>SUPERVISORY QUARANT</t>
  </si>
  <si>
    <t>Partnership for Dengue Control Dengue pre-vaccination screening strategies workshop</t>
  </si>
  <si>
    <t>WATERMAN, STEPHEN H</t>
  </si>
  <si>
    <t>10/14/2019 - 10/19/2019</t>
  </si>
  <si>
    <t>Microbiologist</t>
  </si>
  <si>
    <t>To provide Zika molecular diagnostics training using the CDC Trioplex Assay for WHO Zika virus project.</t>
  </si>
  <si>
    <t>Santiago, Gilberto A</t>
  </si>
  <si>
    <t>10/23/2019 - 10/24/2019</t>
  </si>
  <si>
    <t>NEW HAVEN, CONNECTICUT</t>
  </si>
  <si>
    <t>Give a seminar to faculty and students as part of their weekly departmental series</t>
  </si>
  <si>
    <t>MUNOZ, JORGE L</t>
  </si>
  <si>
    <t xml:space="preserve"> Participate in meeting as an invited technical expert on using modeling to integrate novel data streams to improve public health decision making </t>
  </si>
  <si>
    <t>Johansson, Michael A</t>
  </si>
  <si>
    <t>Research Entomologist</t>
  </si>
  <si>
    <t>GALVESTON, TEXAS</t>
  </si>
  <si>
    <t>Give an invited talk at the conference: Vectorborne Infectious Diseases organized by The University of Texas Medical Branch, Nature Communications, and npj Vaccines. Mosquito lethal traps for arbovirus control.</t>
  </si>
  <si>
    <t>BARRERA, ROBERTO</t>
  </si>
  <si>
    <t>10/26/2019 - 10/29/2019</t>
  </si>
  <si>
    <t>NEW ORLEANS, LOUISIANA</t>
  </si>
  <si>
    <t xml:space="preserve">Attend American Academy of Pediatrics National Conference and Exhibition. I am required to attend this conference since I serve on an AAP Executive Committee. This conference is also useful to stay current on medical knowledge for responding to inquiries and clinical work as part of my CDC duties. </t>
  </si>
  <si>
    <t>Nelson, Christina Alice</t>
  </si>
  <si>
    <t>02/04/2020 - 02/07/2020</t>
  </si>
  <si>
    <t>FLORIDA DEPARTMENT OF HEALTH</t>
  </si>
  <si>
    <t>GAINESVILLE, FLORIDA</t>
  </si>
  <si>
    <t>Conduct hands on workshop on how to test for insecticide resistance. Project Connelly Core</t>
  </si>
  <si>
    <t>MCALLISTER, JANET CLARE</t>
  </si>
  <si>
    <t>10/26/2019 - 11/01/2019</t>
  </si>
  <si>
    <t xml:space="preserve">Purpose: Act as rapporteur from "From Neglected to Protected: 15 years of Japanese Encephalitis vaccination" meeting 
</t>
  </si>
  <si>
    <t>Lindsey, Nicole P</t>
  </si>
  <si>
    <t>11/03/2019 - 11/06/2019</t>
  </si>
  <si>
    <t>BETHESDA, MARYLAND</t>
  </si>
  <si>
    <t>Attend all day training course for the National Institute of Allergy and Infectious Diseases IACUC Institutional Animal Care IACUC 101</t>
  </si>
  <si>
    <t>KOMAR, NICHOLAS</t>
  </si>
  <si>
    <t>10/27/2019 - 11/01/2019</t>
  </si>
  <si>
    <t>Invited participant to "From Neglected to Protected: 15 years of Japanese Encephalitis vaccination" meeting</t>
  </si>
  <si>
    <t>Hills, Susan</t>
  </si>
  <si>
    <t>11/19/2019 - 11/22/2019</t>
  </si>
  <si>
    <t xml:space="preserve">WHO consultation on Zika virus research agenda. </t>
  </si>
  <si>
    <t>FISCHER, MARC A</t>
  </si>
  <si>
    <t>11/20/2019 - 11/24/2019</t>
  </si>
  <si>
    <t xml:space="preserve">Invited to attend the Zika virus research and development work group </t>
  </si>
  <si>
    <t>Brault, Aaron C</t>
  </si>
  <si>
    <t>03/02/2020 - 03/05/2020</t>
  </si>
  <si>
    <t>SUPERVISORY MEDICAL</t>
  </si>
  <si>
    <t>Traveling to University of North Carolina to speak about CDC domestic vector borne disease priorities, especially as may be relevant to a state like NC. To meet with Association of Public Health Laboratories Board of Directors to discuss
vector borne disease priorities for 2020.</t>
  </si>
  <si>
    <t>PETERSEN, LYLE Robert</t>
  </si>
  <si>
    <t>10/03/2019 - 10/05/2019</t>
  </si>
  <si>
    <t>Invited to present at IDWeek. Presentation: The Influence of Climate change on Infectious Diseases</t>
  </si>
  <si>
    <t>BEARD, CHARLES Benjamin</t>
  </si>
  <si>
    <t>11/20/2019 - 11/22/2019</t>
  </si>
  <si>
    <t xml:space="preserve">RUTGERS, THE STATE UNIVERSITY </t>
  </si>
  <si>
    <t>HEALTH SCIENTIST (PU</t>
  </si>
  <si>
    <t>NEWARK, NEW JERSEY</t>
  </si>
  <si>
    <t xml:space="preserve">Attending conference (Three Decades of DIMACS: The Journey Continues) and give panel presentation of use of mathematical modeling in Public Health and emergency response efforts. Conference name: Three Decades of DIMACS: The Journey Continues </t>
  </si>
  <si>
    <t>WASHINGTON, MICHAEL Leonard</t>
  </si>
  <si>
    <t>01/26/2020 - 01/31/2020</t>
  </si>
  <si>
    <t>To attend as a committee member the World Health Organization (WHO) Total System Effectiveness (TSE) Meeting, from 28 to 29 January 2020, at WHO HQ, Geneva, Switzerland</t>
  </si>
  <si>
    <t>MELTZER, MARTIN I</t>
  </si>
  <si>
    <t>PE Fellow</t>
  </si>
  <si>
    <t>Invited speaker for the Symposium on Advancing Research on Social Media and Vaccine Confidence, sponsored by the Sabin Vaccine Institute at the London School of Hygiene and Tropical Medicine</t>
  </si>
  <si>
    <t>Kang, Gloria J</t>
  </si>
  <si>
    <t>PREVENTION EFFECTIVE</t>
  </si>
  <si>
    <t xml:space="preserve">Attending conference (Three Decades of DIMACS: The Journey Continues) and give panel presentation of use of mathematical modeling in Public Health and emergency response efforts. Conference name:  Three Decades of DIMACS: The Journey Continues </t>
  </si>
  <si>
    <t>Greening, Bradford Robert</t>
  </si>
  <si>
    <t>03/03/2020 - 03/08/2020</t>
  </si>
  <si>
    <t>STANFORD UNIVERSITY</t>
  </si>
  <si>
    <t xml:space="preserve">Due to expertise in the field of Helicobacter pylori and its association with gastric cancer, the Division of Gastroenterology and the Center for Asian Health Research and Education at Stanford University request that you give a presentation titled Gastric Cancer among Alaskan Natives at the Stanford Gastric Cancer Summit which will occur March 5-6, 2020.
</t>
  </si>
  <si>
    <t>BRUCE, MICHAEL G</t>
  </si>
  <si>
    <t>01/24/2020 - 01/24/2020</t>
  </si>
  <si>
    <t>OKLAHOMA VETERINARY MEDICINE A</t>
  </si>
  <si>
    <t>DVM MS PhD Veterinary Medical Officer</t>
  </si>
  <si>
    <t>NORMAN, OKLAHOMA</t>
  </si>
  <si>
    <t>Traveler will present at the Oklahoma Veterinary Conference.</t>
  </si>
  <si>
    <t>Negron Sureda, Maria Eugenia</t>
  </si>
  <si>
    <t>11/15/2019 - 11/26/2019</t>
  </si>
  <si>
    <t>[OTHER], MICRONESIA, FEDERATED STATES OF</t>
  </si>
  <si>
    <t xml:space="preserve">WHO-invited consultant to participate in Training of National Leprosy Programme (NLP) Managers of Hyperendemic Island Countries; purposes of training include: â?¢ To train NLP managers and programme staff on managerial aspects of leprosy control programmes including monitoring and evaluation, referral, drug management  To facilitate development of national implementation plans for their respective island countries including mass prophylaxis with chemotherapy.  To improve the capacity of NLP staff on clinical aspects of leprosy  To inform NLP managers about Post 2020 NTD Road Map and discuss leprosy strategy and its targets alignment with NTD Roadmap  To facilitate interactions between the NLP managers and partner organizations </t>
  </si>
  <si>
    <t>BLANEY, DAVID DWIGHT</t>
  </si>
  <si>
    <t>SUPV RSCH MEDICAL OF</t>
  </si>
  <si>
    <t xml:space="preserve">Purpose: Provide technical advice on HPV laboratory testing in support of HPV vaccine demonstration project. Attend the Data Review Meeting for the Thailand HPV Single Dose Impact Study as an Advisor to International Vaccine Institute. 
</t>
  </si>
  <si>
    <t>UNGER, ELIZABETH R</t>
  </si>
  <si>
    <t>10/12/2019 - 10/19/2019</t>
  </si>
  <si>
    <t>To provide guidance and training for human papillomavirus (HPV) laboratory testing for a baseline prevalence study of HPV in Botswana.</t>
  </si>
  <si>
    <t>QUEREC, TROY D</t>
  </si>
  <si>
    <t>10/11/2019 - 10/19/2019</t>
  </si>
  <si>
    <t xml:space="preserve">To provide guidance and Training .to meet with key partners to discuss plans for evaluating the impact of the HPV vaccination program in Botswana. </t>
  </si>
  <si>
    <t>Onyekwuluje, Juanita M</t>
  </si>
  <si>
    <t>12/05/2019 - 12/14/2019</t>
  </si>
  <si>
    <t xml:space="preserve">VETERINARY MED OFCR </t>
  </si>
  <si>
    <t>INCHEON, KOREA, SOUTH</t>
  </si>
  <si>
    <t>provide training on minimally invasive tissue sampling</t>
  </si>
  <si>
    <t>Ritter, Jana M</t>
  </si>
  <si>
    <t>12/06/2019 - 12/14/2019</t>
  </si>
  <si>
    <t>[OTHER], KOREA, SOUTH</t>
  </si>
  <si>
    <t xml:space="preserve">To provide technical assistance to support Gandaki Medical College in implementation meeting for Minimally Invasive Tissue Sampling (MITS) for cause of death classification. The activities during the visit will include (1) Meeting with Research team and administration to review the design and objective of the study; (2) Review planning and preparation for study logistics; (3) Observe MITS samples collection and processing,: (4) Provide feedback to the research team to improve MITS sample collection and processing, as well as overall study methods and procedures </t>
  </si>
  <si>
    <t>Brasil Martines, Roosecelis</t>
  </si>
  <si>
    <t>01/06/2020 - 01/11/2020</t>
  </si>
  <si>
    <t>UNIVERSITY OF GLASGOW</t>
  </si>
  <si>
    <t>STAFF VETERINARY EP</t>
  </si>
  <si>
    <t>GLASGOW, UNITED KINGDOM</t>
  </si>
  <si>
    <t xml:space="preserve">Provide rabies subject matter expertise on international rabies studies conducted by the University of Glasgow. </t>
  </si>
  <si>
    <t>Wallace, Ryan M</t>
  </si>
  <si>
    <t>FOOD AND AGRICULTURE ORGANIZAT</t>
  </si>
  <si>
    <t xml:space="preserve">Food and Agriculture Organization (FAO) of the United Nations wishes to invite your participation in the â??Tripartite Zoonoses Guide Surveillance and Information Sharing Topic Area Work Group Expert Consultation for Operational Tool Developmen, at FAO Headquarters in Rome, Italy. We wish to invite you to participate in both sessions of this Expert Consultation: the Capacity Building Guide Team Meeting, to be held on 18-19 November 2019, and the Surveillance and Information Sharing Topic Area Work Group Toolkit Development Meeting, to be held on 20-22 November 2019. </t>
  </si>
  <si>
    <t>01/27/2020 - 01/30/2020</t>
  </si>
  <si>
    <t>AMERICAN SOCIETY FOR MICROBIOL</t>
  </si>
  <si>
    <t>Traveler has been invited to speak at the American Society for Microbiology Biothreats meeting.</t>
  </si>
  <si>
    <t>Petersen, Brett William</t>
  </si>
  <si>
    <t>12/08/2019 - 12/10/2019</t>
  </si>
  <si>
    <t xml:space="preserve">Traveler will participate in a smallpox tabletop exercise. it is a workshop. </t>
  </si>
  <si>
    <t>10/25/2019 - 10/28/2019</t>
  </si>
  <si>
    <t>Traveler is an invited speaker at the American Academy of Pediatrics Conference.</t>
  </si>
  <si>
    <t>02/17/2020 - 02/25/2020</t>
  </si>
  <si>
    <t>BAVARIAN NORDIC</t>
  </si>
  <si>
    <t>KUALA LUMPUR, MALAYSIA</t>
  </si>
  <si>
    <t>Dr. Petersen will travel to Kuala Lumpur to participate in the International Congress on Infectious Diseases</t>
  </si>
  <si>
    <t>Petersen, Brett W</t>
  </si>
  <si>
    <t>01/28/2020 - 01/30/2020</t>
  </si>
  <si>
    <t xml:space="preserve">Traveler will be presenting at the American Society for Microbiology Biothreats meeting. </t>
  </si>
  <si>
    <t>Olson, Victoria Ann</t>
  </si>
  <si>
    <t>01/19/2020 - 01/22/2020</t>
  </si>
  <si>
    <t>ROBERT KOCH INSTITUTE</t>
  </si>
  <si>
    <t xml:space="preserve">Provide subject matter expertise to the International STAKOB workshop being hosted by Robert Koch Institute </t>
  </si>
  <si>
    <t>Olson, Victoria A</t>
  </si>
  <si>
    <t>Traveler will participate in a smallpox tabletop exercise.</t>
  </si>
  <si>
    <t>UNIVERSITY OF CALIFORNIA</t>
  </si>
  <si>
    <t>DAVIS, CALIFORNIA</t>
  </si>
  <si>
    <t>To participate in the Research-Industry-Government discussion panels of the GeoVet 2019 (International Conference of Spatial Epidemiology, Spatial Statistics and GIS applied to animal health, public health and food safety) at the University of California, Davis, October 8-10th 2019.</t>
  </si>
  <si>
    <t>Nakazawa Ueji, Yoshinori Jorge</t>
  </si>
  <si>
    <t>02/18/2020 - 02/25/2020</t>
  </si>
  <si>
    <t>TO ATTEND, PRESENT, AND MODERATE A SESSION AT THE 19TH INTERNATIONAL CONGRESS ON INFECTIOUS DISEASES</t>
  </si>
  <si>
    <t>McCollum, Andrea M</t>
  </si>
  <si>
    <t>10/15/2019 - 10/16/2019</t>
  </si>
  <si>
    <t>LOUISVILLE, KENTUCKY</t>
  </si>
  <si>
    <t xml:space="preserve">Traveler will present a seminar and meet with members of the Center for Predictive Medicine; and discuss current and future collaborations. </t>
  </si>
  <si>
    <t>Gallardo-Romero, Nadia Fernanda</t>
  </si>
  <si>
    <t>03/05/2020 - 03/07/2020</t>
  </si>
  <si>
    <t>UNIVERSITY OF NEVADA AT RENO</t>
  </si>
  <si>
    <t>LAS VEGAS, NEVADA</t>
  </si>
  <si>
    <t xml:space="preserve">Traveler will give a presentation regarding current ecological research being conducted on poxviruses. </t>
  </si>
  <si>
    <t>DOTY, JEFFREY Brandon</t>
  </si>
  <si>
    <t>12/04/2019 - 12/04/2019</t>
  </si>
  <si>
    <t xml:space="preserve">Traveler will be presenting at Exploring the Frontier of Innovation to tackle Microbial Threats workshop. </t>
  </si>
  <si>
    <t>TOWNER, JONATHAN Steere</t>
  </si>
  <si>
    <t>12/06/2019 - 12/12/2019</t>
  </si>
  <si>
    <t>SINGAPORE, SINGAPORE</t>
  </si>
  <si>
    <t>to moderate the session devoted to the WHO R&amp;D Blueprint on Nipah virus at the Nipah Virus International Conference on December 9-10, 2019 in Singapore. The objective of the conference is to stimulate dialogue among Nipah virus experts in order to accelerate the development of diagnostics, vaccines and other medical countermeasures against Nipah.</t>
  </si>
  <si>
    <t>SPIROPOULOU, CHRISTINA F</t>
  </si>
  <si>
    <t>11/12/2019 - 11/16/2019</t>
  </si>
  <si>
    <t>KAROLINSKA INSTITUTET</t>
  </si>
  <si>
    <t xml:space="preserve">I was invited to be the PhD opponent on Carles SolÃ  Riera's doctoral thesis defense as an SME in hantaviruses, HPS/HFRS, Ebola virus disease and inflammation. Carles' project is focusing on trying to understand how hantaviruses cause pathogenesis mainly by inhibiting normal cell death and immune cell killing of infected cells. </t>
  </si>
  <si>
    <t>11/08/2019 - 11/20/2019</t>
  </si>
  <si>
    <t xml:space="preserve">FOUNDATION FOR INNOVATIVE NEW </t>
  </si>
  <si>
    <t>[OTHER], SIERRA LEONE</t>
  </si>
  <si>
    <t xml:space="preserve">To provide technical assistance training laboratory staff in Kenema on Lassa fever diagnostic and perform a comparative study of existing assays. </t>
  </si>
  <si>
    <t>KLENA, JOHN D</t>
  </si>
  <si>
    <t>COALITION FOR EPIDEMICS PREPAR</t>
  </si>
  <si>
    <t>ACCRA, GHANA</t>
  </si>
  <si>
    <t xml:space="preserve">Invited subject matter expert at a two-day technical workshop to launch the "Lassa fever epidemiological studies across West Africa" October 8 and 9, 2019 in Accra, Ghana </t>
  </si>
  <si>
    <t>11/11/2019 - 11/12/2019</t>
  </si>
  <si>
    <t>DUKE UNIVERSITY MEDICAL CENTER</t>
  </si>
  <si>
    <t>DURHAM, NORTH CAROLINA</t>
  </si>
  <si>
    <t xml:space="preserve">Traveler will be moderating One Health Course of the North Carolina One Health Collaborative Intellectual Exchange Group (IEG). </t>
  </si>
  <si>
    <t>Cossaboom, Caitlin Marie</t>
  </si>
  <si>
    <t>CANNON, DEBORAH L</t>
  </si>
  <si>
    <t>10/18/2019 - 10/25/2019</t>
  </si>
  <si>
    <t>MINISTRY OF HEALTH OF BRAZIL</t>
  </si>
  <si>
    <t>FORTALEZA, BRAZIL</t>
  </si>
  <si>
    <t>The purpose of this trip is to participate in a meeting with expert neurologists in Fortaleza, CE, Brazil and to perform meeting to a sentinel hospital in Teresina, PI, Brazil. These activities are related to the public health project that strengthening the public health surveillance system of acute flaccid paralysis by means of continuing education of health professionals in Brazil.</t>
  </si>
  <si>
    <t>Soares, Jesus</t>
  </si>
  <si>
    <t>12/14/2019 - 12/19/2019</t>
  </si>
  <si>
    <t xml:space="preserve">Traveler has been invited by the Brazilian Ministry of Health to participate in the "Seminar on Epidemiological Situation Assessment and Workshop" to review and adapt integrated surveillance strategies and response to West Nile Fever in Brazil. </t>
  </si>
  <si>
    <t>SEJVAR, JAMES J</t>
  </si>
  <si>
    <t>10/19/2019 - 10/25/2019</t>
  </si>
  <si>
    <t xml:space="preserve">The purpose of this trip is to participate in a meeting with expert neurologists in Fortaleza, CE, Brazil and to perform meeting to a sentinel hospital in Teresina, PI, Brazil. These activities are related to the public health project that strengthening the public health surveillance system of acute flaccid paralysis by means of continuing education of health professionals in Brazil. </t>
  </si>
  <si>
    <t>10/25/2019 - 10/27/2019</t>
  </si>
  <si>
    <t>AMERICAN ASSOCIATION OF VETERI</t>
  </si>
  <si>
    <t>Veterinary, Medical Officer</t>
  </si>
  <si>
    <t>PROVIDENCE, RHODE ISLAND</t>
  </si>
  <si>
    <t>Traveler is an invited speaker for the American Association of Veterinary Diagnostic Laboratory Annual Meeting.</t>
  </si>
  <si>
    <t>MCQUISTON, JENNIFER Hensley</t>
  </si>
  <si>
    <t>Division Director</t>
  </si>
  <si>
    <t>this is a planning meeting for IDWeek 2020.  I am the Chair for IDWeek 2020</t>
  </si>
  <si>
    <t>DAMON, INGER K</t>
  </si>
  <si>
    <t xml:space="preserve">scientific  committee member meeting , co-chair of the smallpox priority action team meeting (PAT)
</t>
  </si>
  <si>
    <t>vice chair of the program committee; moderating multiple sessions.</t>
  </si>
  <si>
    <t xml:space="preserve">Traveler is invited speaker to give talk on Analytical Approaches for Evaluating Quality Improvement Efforts at ID Week. </t>
  </si>
  <si>
    <t>Yi, Sarah Hope</t>
  </si>
  <si>
    <t>Traveler will review session submission ideas, planning and finalizing the healthcare-epidemiology and antimicrobial stewardship sessions to be offered for the 2020 ID Week conference, and assisting in inviting and confirming speakers and moderators for these sessions.</t>
  </si>
  <si>
    <t>Magill, Shelley Sylvester</t>
  </si>
  <si>
    <t>Traveler is ID Week Program Committee member, moderator for 2 symposia, and an abstract presenter. Anticipated title of abstract: "Evaluation of antimicrobial prescribing quality in U.S. hospitals"</t>
  </si>
  <si>
    <t>Traveler is invited Speaker "Influential Publications in Public Health and Emerging Pathogens from the Past Year Use Among US Hospitals From 2012 to 2018"</t>
  </si>
  <si>
    <t>JERNIGAN, JOHN AMIS</t>
  </si>
  <si>
    <t>12/09/2019 - 12/11/2019</t>
  </si>
  <si>
    <t>PRINCETON, NEW JERSEY</t>
  </si>
  <si>
    <t xml:space="preserve">Traveler will participate in the WHO/Wellcome Trust antibiotic resistance and vaccines workgroup meeting to review and provide technical guidance on the draft roadmap document of priority actions to strengthen the role of vaccines against AMR. </t>
  </si>
  <si>
    <t>FIORE, ANTHONY Edwards</t>
  </si>
  <si>
    <t xml:space="preserve">Traveler will interact with multiple CDC supported program leads such as Prevention Epicenters, increase knowledge of healthcare associated infections and antibiotic resistance  issues at the annual ID Week conference. </t>
  </si>
  <si>
    <t>WELLCOME TRUST</t>
  </si>
  <si>
    <t>Traveler will participate the Surveillance and Epidemiology of Drug-Resistant Infections Consortium (â??SEDRICâ??) Board meeting as CDC representative. SEDRIC identifies knowledge gaps and seeks to improve global coordination of antibiotic resistance initiatives. The major theme for this meeting is â??Mobilizing epidemiology and surveillance data to inform patient care pathwaysâ??</t>
  </si>
  <si>
    <t>FIORE, ANTHONY E</t>
  </si>
  <si>
    <t>11/30/2019 - 12/06/2019</t>
  </si>
  <si>
    <t xml:space="preserve">To participate as a panel member at the Global Vaccine Safety Summit scheduled on Dec 2-3, 2019. This panel will discuss HPV vaccine safety, especially as it pertains to concerns of postural orthostatic tachycardia syndrome and complex regional pain syndrome. During the Global Advisory Committee for Vaccine Safety, meeting scheduled Dec 4-5, I will be presenting on HPV vaccines and infertility. </t>
  </si>
  <si>
    <t>GEE, JULIANNE M</t>
  </si>
  <si>
    <t>10/03/2019 - 10/07/2019</t>
  </si>
  <si>
    <t>VERMONT OXFORD NETWORK</t>
  </si>
  <si>
    <t>SUPV MEDICAL OFFICER</t>
  </si>
  <si>
    <t xml:space="preserve">Traveler is an invited speaker at the Vermont Oxford Network (VON) Annual Quality Congress, at the Sheraton Grand Chicago Hotel,  Thursday October 3 -  Sunday October 6, 2019, and traveler is on the ICAP approved list for the Conference.  Traveler also is scheduled to meet with VON leadership following the Congress, on Sunday evening  October 6.  </t>
  </si>
  <si>
    <t>POLLOCK, DANIEL Abner</t>
  </si>
  <si>
    <t>10/25/2019 - 10/26/2019</t>
  </si>
  <si>
    <t xml:space="preserve">Dr. Budnitz was invited to present on Reducing Medication Overdoses: the PROTECT Initiative for the American Academy of Pediatrics' Section on Clinical Pharmacology and Therapeutics Panel. </t>
  </si>
  <si>
    <t>BUDNITZ, DANIEL S</t>
  </si>
  <si>
    <t>10/04/2019 - 10/05/2019</t>
  </si>
  <si>
    <t>DEP BRANCH CHIEF</t>
  </si>
  <si>
    <t>This week is the major Annual Meeting for Infectious Diseases Professionals (IDWEEK). I will be traveling to give a talk regarding the future of NHSN as well as to interact with key stakeholders in our content domains.</t>
  </si>
  <si>
    <t>Benin, Andrea Louise</t>
  </si>
  <si>
    <t xml:space="preserve">S. Vallabhaneni traveling to attend the Infectious Diseases Society of America 2019 Conference (ID Week) to discuss infection control measures for the prevention and control of Candida auris with the session "Tackling the Big Beasts of Healthcare Epidemiology". </t>
  </si>
  <si>
    <t>Vallabhaneni, Snigdha</t>
  </si>
  <si>
    <t xml:space="preserve"> traveling to Infectious Diseases Society of America (ID Week) 2019 Conference to participate in the clinical infectious disease and healthcare epidemiology meeting to represent Division of Healthcare Quality Promotion (DHQP) priorities for infection prevention in long-term care settings as an invited speaker on "Infection Prevention and Stewardship in Long-Term Care".</t>
  </si>
  <si>
    <t>Stone, Nimalie DeSilva</t>
  </si>
  <si>
    <t>ENABLED</t>
  </si>
  <si>
    <t>TBILISI, GEORGIA, REPUBLIC OF</t>
  </si>
  <si>
    <t>Travel to attend technical advisory group meeting</t>
  </si>
  <si>
    <t>PATEL, PRITI R</t>
  </si>
  <si>
    <t xml:space="preserve">to attend a planning meeting for the 2020 Infectious Diseases Week, 12/8-12/10/19 in 
Arlington, VA which is part of her official duty. This is not the conference but rather the planning for the event. CDC provides expertise in setting the scientific agenda. </t>
  </si>
  <si>
    <t>Ostrowsky, Belinda Elaine</t>
  </si>
  <si>
    <t>02/09/2020 - 02/11/2020</t>
  </si>
  <si>
    <t xml:space="preserve">ASSOCIATION FOR PROFESSIONALS </t>
  </si>
  <si>
    <t>NURSE IP</t>
  </si>
  <si>
    <t xml:space="preserve"> traveling as CDC Association for Professionals in Infection Control and Epidemiology (APIC) liaison for planning of the Annual APIC Conference with specific investigators, investigating team regarding a specific item, area of scientific inquiry or public health need. Participation in conference planning meeting promotes priorities for strengthening infection prevention and control practices. </t>
  </si>
  <si>
    <t>Ogundimu, Abimbola</t>
  </si>
  <si>
    <t>10/17/2019 - 10/19/2019</t>
  </si>
  <si>
    <t xml:space="preserve">to attend closed, invited only planning meeting for the 2019 Association for Professionals in Infection Control and Epidemiology, Inc. (APIC)annual conference, 10-17-10/19/19.  This is a subject matter expert panel in which CDC participates to provide guidance toward decisions. </t>
  </si>
  <si>
    <t>02/19/2020 - 02/20/2020</t>
  </si>
  <si>
    <t>PEW CHARITABLE TRUSTS</t>
  </si>
  <si>
    <t>Pharmacist</t>
  </si>
  <si>
    <t>LEXINGTON, KENTUCKY</t>
  </si>
  <si>
    <t xml:space="preserve"> to present and attend at The PEW Charitable Trusts invite-only meeting entitled "Kentucky Antimicrobial Use Reporting Requirement: A Collaborative Discussion" in Lexington, KY, 2/19-2/20/2020.
. This is a closed meeting that has requested CDC subject matter content and advice.</t>
  </si>
  <si>
    <t>Neuhauser, Melinda Margaret</t>
  </si>
  <si>
    <t>10/29/2019 - 10/30/2019</t>
  </si>
  <si>
    <t>NASHVILLE, TENNESSEE</t>
  </si>
  <si>
    <t xml:space="preserve"> to lecture on CDC's National Healthcare Safety Network Antimicrobial Use Option on "Data Validation and Practical Uses of Antimicrobial Use Data" at the Tennessee Health Department and Pew Charitable Trusts National Healthcare Safety Network Antibiotic Use Reporting Symposium. </t>
  </si>
  <si>
    <t>10/01/2019 - 10/05/2019</t>
  </si>
  <si>
    <t xml:space="preserve">to attend Infectious Diseases (ID) Week Conference in Wash., DC 10/1-10/5/19 as invited speaker for presentation entitled
Influential Publications in Antibiotic Stewardship in the Past Year in the session entitled Influential Publications in Healthcare Epidemiology, 2019
</t>
  </si>
  <si>
    <t>12/02/2019 - 12/06/2019</t>
  </si>
  <si>
    <t>PUBLIC HEALTH AGENCY OF CANADA</t>
  </si>
  <si>
    <t>EIS Officer</t>
  </si>
  <si>
    <t>OTTAWA, CANADA</t>
  </si>
  <si>
    <t>Invited to provide technical expertise in hemovigilance and to represent CDC at Public Health Canada's annual biovigilance meeting in Ottawa, Ontario, Canada. This part of CDC's continued engagement with Public Health Canada. I will be presenting data on CDCs National Health and Safety Network Hemovigilance Module.</t>
  </si>
  <si>
    <t>Kracalik, Ian T</t>
  </si>
  <si>
    <t>10/24/2019 - 10/25/2019</t>
  </si>
  <si>
    <t>Medical Officer</t>
  </si>
  <si>
    <t>PHOENIX, ARIZONA</t>
  </si>
  <si>
    <t xml:space="preserve">to the annual meeting of the Grand Canyon Association for Professionals in Infection Control and Epidemiology (APIC) Chapter Oct. 24- 25, 2019 in Phoenix, AZ to speak on Antibiotic Stewardship Across the Continuum of Care.  </t>
  </si>
  <si>
    <t>Kabbani, Sarah</t>
  </si>
  <si>
    <t>AMERICAN COLLEGE OF PHYSICIANS</t>
  </si>
  <si>
    <t>traveling to American College of Physicians Services (ACP) Clinical Guidelines Committee Meeting on 1/28 and 1/29 and a presentation on Antibiotic Stewardship at the Center for Pediatric Clinical Effectiveness at Children's Hospital of Philadelphia on 1/30.</t>
  </si>
  <si>
    <t>Hicks, Lauri ANN</t>
  </si>
  <si>
    <t>PROVIDENCE REGIONAL MEDICAL CE</t>
  </si>
  <si>
    <t xml:space="preserve"> to attend 35th Annual Infectious Disease Conference in Seattle, WA to give oral presentations on antibiotic stewardship.  </t>
  </si>
  <si>
    <t>10/28/2019 - 10/30/2019</t>
  </si>
  <si>
    <t>raveling to Infectious Diseases Society of America (IDSA) Inaugural Research Summit meeting on "Leveraging Existing and Novel Diagnostics for Optimizing Outpatient Antimicrobial Stewardship in Patients with Respiratory Tract Infections"</t>
  </si>
  <si>
    <t>10/10/2019 - 10/11/2019</t>
  </si>
  <si>
    <t>HARVARD UNIVERSITY</t>
  </si>
  <si>
    <t xml:space="preserve">L. Hicks traveling to be a panelist for Harvard Chan live-streamed event "Drug-Resistant Infections: Confronting an Escalating Crisis, presented jointly with NBC News Digital". ICAP is not needed for a closed expert panel. </t>
  </si>
  <si>
    <t xml:space="preserve">Lauri Hicks will travel to Washington DC to participate in the 2019 ID WEEK Conference as a Speaker at the Washington Convention Center from October 1-5, 2019.  </t>
  </si>
  <si>
    <t>03/26/2020 - 03/27/2020</t>
  </si>
  <si>
    <t>NATIONAL KIDNEY FOUNDATION</t>
  </si>
  <si>
    <t>Epidemiologist</t>
  </si>
  <si>
    <t xml:space="preserve">N.Gualandi invited to The National Kidney Foundation 2020 Spring Clinical Meeting, 3/26-3/27/20 in New Orleans, LA. The meeting convenes a group of dialysis practitioners (renal nurses, dialysis technicians, renal social workers, physicians, fellow, residents, pharmacists, physician assistants, nurse practitioners, and renal dieticians) to discuss current developments in the field of dialysis. The program covers many aspects of dialysis and sessions are planned with consideration of the multidisciplinary nature of caring for patients on dialysis. Nicole will be presenting at the conference in a session titled "Making Dialysis Safe: Reducing Risk and Improving Outcomes".  
</t>
  </si>
  <si>
    <t>Gualandi, Nicole</t>
  </si>
  <si>
    <t>K. Fleming-Dutra traveling to attend Infectious Diseases Society of America 2019 Conference (ID Week) as an invited speaker for pre-workshop on "All Things Considered: Outpatient Antibiotic Use and the Core Elements of Outpatient Antibiotic Stewardship" and presenting 2 abstracts.</t>
  </si>
  <si>
    <t>Fleming-Dutra, Katherine Elizabeth</t>
  </si>
  <si>
    <t>11/13/2019 - 11/15/2019</t>
  </si>
  <si>
    <t xml:space="preserve">NATIONAL ASSOCIATION FOR DRUG </t>
  </si>
  <si>
    <t>EPI-HAI Epidemiologist</t>
  </si>
  <si>
    <t>SAINT PETERSBURG, FLORIDA</t>
  </si>
  <si>
    <t xml:space="preserve">Matthew Crist has been invited to attend the 30th Annual Conference of the National Association of Drug Diversion Investigators (NADDI)  to speak on "Risk of Healthcare-Associated Infections from Drug Diversion and the CDC response". Conference scheduled for November 13-14, 2019 in St. Petersburg, Florida. </t>
  </si>
  <si>
    <t>Crist, Matthew Brian</t>
  </si>
  <si>
    <t>10/20/2019 - 10/23/2019</t>
  </si>
  <si>
    <t>Branch Chief</t>
  </si>
  <si>
    <t xml:space="preserve">To attend a sponsored subject matter expert meeting entitled "Common system of sharing and analysing AMR patterns (TATFAR Action 2.2)" scheduled to take place on 22 October 2019 at European Centre for Disease Prevention and Control (ECDC) premises in Stockholm, Sweden. </t>
  </si>
  <si>
    <t>ELKINS, CHRISTOPHER A</t>
  </si>
  <si>
    <t>01/19/2020 - 01/23/2020</t>
  </si>
  <si>
    <t>Doctoral Epidemiologist</t>
  </si>
  <si>
    <t>Technical consultation with World Health Organization of the application of whole genome sequencing for national, regional, and global antimicrobial resistance surveilance</t>
  </si>
  <si>
    <t>Brown, Allison C</t>
  </si>
  <si>
    <t xml:space="preserve">Expert meeting of the TransAtlantic Taskforce on Antimicrobial Resistance to discuss a common system of sharing and analyzing genomic data on carbapenem-resistant Enterobacteriaceae antimicrobial resistance and patterns. </t>
  </si>
  <si>
    <t>Health Scientist</t>
  </si>
  <si>
    <t xml:space="preserve">Dawn Sievert, scientific expert in antibiotic resistance (AR) and World Health Organization (WHO) Collaborating Centre representative is attending the World Health Organization meeting to peer review the draft document on the application of whole genome sequencing for Antimicrobial Resistance (AMR) surveillance and participate in meetings scheduled for January 21-22 to foster development of the Global Antimicrobial Resistance Surveillance System (GLASS), enable standardized, comparable and validated data on resistance in common human bacterial pathogens; further advancing CDC's priorities on combatting global antimicrobial resistance infections and to best address AR issues and challenges to reduce emergence and spread of AR. </t>
  </si>
  <si>
    <t>Sievert, Dawn Marie</t>
  </si>
  <si>
    <t>12/05/2019 - 12/08/2019</t>
  </si>
  <si>
    <t>COLLEGE OF AMERICAN PATHOLOGIS</t>
  </si>
  <si>
    <t>PHYSICIAN</t>
  </si>
  <si>
    <t>I will be attending the Microbiology Committee for the College of American Pathologists (CAP) as a member in Chicago, Illinois on December 6 and 7, 2019, to include critical review and discussion of laboratory performance data on multiple proficiency testing (PT) surveys and supporting quality results in clinical laboratories microbiology testing.  HHS Conf. exemption:        Technical assistance or regulatory oversight or monitoring meetings to fulfill a specific program oversight, monitoring, or training requirements such as to send subject matter experts to state, local, and international sites to provide and share expertise in disease intervention, public health practices, research, etc.</t>
  </si>
  <si>
    <t>Rauch, Carol Ann</t>
  </si>
  <si>
    <t>02/29/2020 - 03/06/2020</t>
  </si>
  <si>
    <t>MED OFCR (PREV MED P</t>
  </si>
  <si>
    <t xml:space="preserve">.This workshop is a planning session for developing a national system for immunizations, to include procurement and distribution, tracking vaccine, monitoring uptake and coverage, safety monitoring and other vaccine programmatic activities. The goal is obtaining information on the U.S. experience with electronic monitoring systems. NCIRD/CDC will provide an SME to discuss immunization information systems, vaccine distribution and tracking systems, coverage monitoring systems, and other programmatic activities. GID/CDC will be discussing CDCs work helping countries develop systems to further immunization program goals. </t>
  </si>
  <si>
    <t>MCNEIL, MICHAEL M</t>
  </si>
  <si>
    <t xml:space="preserve">Chair a workshop/meeting to establish consensus HAI definitions for use in resource limited settings with WHO/EMRO partners. </t>
  </si>
  <si>
    <t>Westercamp, Matthew D</t>
  </si>
  <si>
    <t>Scientific Meeting to discuss Kentucky Antimicrobial Use Reporting Requirement: A Collaborative Discussion</t>
  </si>
  <si>
    <t>SRINIVASAN, ARJUN</t>
  </si>
  <si>
    <t>02/25/2020 - 02/29/2020</t>
  </si>
  <si>
    <t>FEDERAL OFFICE OF PUBLIC HEALT</t>
  </si>
  <si>
    <t>MONTREUX, SWITZERLAND</t>
  </si>
  <si>
    <t>I will speak at the Ministerial Summit on Patient Safety on antibiotic use and resistance</t>
  </si>
  <si>
    <t>01/26/2020 - 01/27/2020</t>
  </si>
  <si>
    <t>ORGANIZATION FOR SAFETY ASEPSI</t>
  </si>
  <si>
    <t xml:space="preserve">Traveler will be discussing Patient Safety and The Safest Dental Visit and Antibiotic Resistance and Stewardship with The Organization for Safety, Asepsis and Prevention. </t>
  </si>
  <si>
    <t>01/15/2020 - 01/16/2020</t>
  </si>
  <si>
    <t>JOINT COMMISSION RESOURCES</t>
  </si>
  <si>
    <t>OAKBROOK TERRACE, ILLINOIS</t>
  </si>
  <si>
    <t xml:space="preserve">The traveler will be speaking about Antibiotic Resistance with the Joint Commission. </t>
  </si>
  <si>
    <t>02/03/2020 - 02/07/2020</t>
  </si>
  <si>
    <t>KOREA CENTER FOR DISEASE CONTR</t>
  </si>
  <si>
    <t>SEOUL, KOREA, SOUTH</t>
  </si>
  <si>
    <t>To speak at the Korea forum on antibiotic resistance</t>
  </si>
  <si>
    <t>11/20/2019 - 11/20/2019</t>
  </si>
  <si>
    <t xml:space="preserve">Traveler will be meeting with The Association for Professionals in Infection Control and Epidemiology of Northern New Jersey  to provide an update on Antibiotic Stewardship. 
</t>
  </si>
  <si>
    <t>11/17/2019 - 11/18/2019</t>
  </si>
  <si>
    <t>UNIVERSITY OF ROCHESTER</t>
  </si>
  <si>
    <t>ROCHESTER, NEW YORK</t>
  </si>
  <si>
    <t>Traveler will be giving grand rounds at the University of Rochester medical center.</t>
  </si>
  <si>
    <t>11/06/2019 - 11/08/2019</t>
  </si>
  <si>
    <t>BAPTIST HEALTH</t>
  </si>
  <si>
    <t>LITTLE ROCK, ARKANSAS</t>
  </si>
  <si>
    <t xml:space="preserve">Traveler will be speaking with Baptist Health on antibiotic resistance. </t>
  </si>
  <si>
    <t>ST. LOUIS, MISSOURI</t>
  </si>
  <si>
    <t xml:space="preserve">Traveler will be discussing Microbiology and Antibiotics with Infection Preventionist. </t>
  </si>
  <si>
    <t>10/01/2019 - 10/01/2019</t>
  </si>
  <si>
    <t xml:space="preserve">Traveler is attending a pre-meeting to discuss antimicrobial resistance. </t>
  </si>
  <si>
    <t>10/01/2019 - 10/06/2019</t>
  </si>
  <si>
    <t>MEDICAL EPIDEMIOLOG</t>
  </si>
  <si>
    <t xml:space="preserve">Traveler will attend Infectious Diseases IDWeek 2019 held in Washington, DC and will present on CDC's Core Elements of Antibiotic Stewardship Programs in Resource-Limited Settings.
</t>
  </si>
  <si>
    <t>Smith, Rachel Mann</t>
  </si>
  <si>
    <t>10/13/2019 - 10/18/2019</t>
  </si>
  <si>
    <t xml:space="preserve">To chair a meeting convened by the World Health Organization on developing healthcare-associated infection surveillance definitions.
</t>
  </si>
  <si>
    <t>Smith, Rachel M</t>
  </si>
  <si>
    <t>STATE OF MICHIGAN</t>
  </si>
  <si>
    <t>DETROIT, MICHIGAN</t>
  </si>
  <si>
    <t xml:space="preserve">Will be providing advisory services via court testimony at a Preliminary Examination hearing for the State of Michigan Attorney General's Office. </t>
  </si>
  <si>
    <t>PARK, BENJAMIN Jung joon</t>
  </si>
  <si>
    <t>12/01/2019 - 12/04/2019</t>
  </si>
  <si>
    <t xml:space="preserve">INSTITUTO DE SALUD PUBLICA DE </t>
  </si>
  <si>
    <t>SAO PAULO, BRAZIL</t>
  </si>
  <si>
    <t xml:space="preserve">Traveler will be going to meet with the Insituto de Medicina Tropical to discuss healthcare as an amplifier of infection transmission. </t>
  </si>
  <si>
    <t>CARDO, DENISE M</t>
  </si>
  <si>
    <t>11/06/2019 - 11/06/2019</t>
  </si>
  <si>
    <t>CINCINNATI, OHIO</t>
  </si>
  <si>
    <t xml:space="preserve">Traveler will be meeting with Det Norske Veritas (DNV) Healthcare to discuss antibiotic resistance. </t>
  </si>
  <si>
    <t xml:space="preserve">To discuss mobilizing surveillance and epidemiology data to inform patient care pathways. </t>
  </si>
  <si>
    <t xml:space="preserve">Attend the 2019 American Academy of Pediatrics National Conference and Exhibition, 10/25-29 and present "The Latest Data and Trends on Refugee Children and Families" 10/27/19 New Orleans, LA. </t>
  </si>
  <si>
    <t>Mitchell, Tarissa</t>
  </si>
  <si>
    <t>11/18/2019 - 11/23/2019</t>
  </si>
  <si>
    <t xml:space="preserve">Tripartite Surveillance and Information Sharing Workshop Nov 20-22. Attendees are from CDC, World Health Organization, Food and Agriculture Organization, and the World Animal Health Organization. Purpose is to finalize surveillance tools for a one health surveillance and information sharing toolkit. </t>
  </si>
  <si>
    <t>Medley, Alexandra M</t>
  </si>
  <si>
    <t>11/19/2019 - 11/21/2019</t>
  </si>
  <si>
    <t>AMERICAN SOCIETY OF</t>
  </si>
  <si>
    <t>OXON HILL, MARYLAND</t>
  </si>
  <si>
    <t xml:space="preserve">Attend the American Society of Tropical Medicine and Hygiene's Global Health Pre-meeting course, 11/20, National Harbor, MD. </t>
  </si>
  <si>
    <t>Singler, Kimberly B</t>
  </si>
  <si>
    <t>11/21/2019 - 11/27/2019</t>
  </si>
  <si>
    <t>Represent CDC at the European CDC RAGIDA and provide technical assistance. CDC will advise on disease transmission related to air travel with a focus on MERS.</t>
  </si>
  <si>
    <t>ALVARADORAMY, FRANCISCO J</t>
  </si>
  <si>
    <t>Rental car</t>
  </si>
  <si>
    <t>11/19/2019 - 11/24/2019</t>
  </si>
  <si>
    <t>DARTMOUTH HITCHCOCK MEDICAL CE</t>
  </si>
  <si>
    <t>DIRECTOR, DIVISION</t>
  </si>
  <si>
    <t>MANCHESTER, NEW HAMPSHIRE</t>
  </si>
  <si>
    <t xml:space="preserve">Director has been invited to participate in the American Society of Tropical Medicine and Hygiene (ASTMH) conference November 19-22, 2019 and invited to participate in the Northern New England Travel Medicine Symposium November 22-24, 2019. 
</t>
  </si>
  <si>
    <t>CETRON, MARTIN S.</t>
  </si>
  <si>
    <t>PIGEON FORGE, TENNESSEE</t>
  </si>
  <si>
    <t xml:space="preserve">Presenting an oral presentation on injection drug use-associated candidemia at the Association for Professionals in Infection Control and Epidemiology 2019 conference </t>
  </si>
  <si>
    <t>Rossow, John Alden</t>
  </si>
  <si>
    <t>11/11/2019 - 11/17/2019</t>
  </si>
  <si>
    <t>PARANAENSE INSTITUTE OF EDUCAT</t>
  </si>
  <si>
    <t>SALVADOR DA BAHIA, BRAZIL</t>
  </si>
  <si>
    <t xml:space="preserve">Traveler will be assisting with a workshop and presenting on an emerging fungal zoonotic pathogen, increasing awareness of a public health threat at the 17th INFOCUS-1st ISHAM Latin America Congress in Salvador, Brazil. </t>
  </si>
  <si>
    <t>11/11/2019 - 11/16/2019</t>
  </si>
  <si>
    <t>Microbologist</t>
  </si>
  <si>
    <t xml:space="preserve">To give an oral presentation on fungal identification and resistance mechanisms to enhance public health at the 17th Infocus - International Society for Human and Animal Mycology Latin America meeting </t>
  </si>
  <si>
    <t>Nunnally, Natalie S</t>
  </si>
  <si>
    <t>01/24/2020 - 01/26/2020</t>
  </si>
  <si>
    <t>Clinical and Laboratory Standards Institute invited traveler to attend the following CLSI meetings in  Tempe, Arizona as Subcommittee Subject matter Expert at meeting on Improving reports for Antifungal Susceptibility Tests.</t>
  </si>
  <si>
    <t>Lockhart, Shawn R</t>
  </si>
  <si>
    <t>11/14/2019 - 11/16/2019</t>
  </si>
  <si>
    <t xml:space="preserve">SOUTH EASTERN ASSOCIATION FOR </t>
  </si>
  <si>
    <t>MYRTLE BEACH, SOUTH CAROLINA</t>
  </si>
  <si>
    <t xml:space="preserve">To give a talk about Candida auris an emerging multidrug-resistant organism of serious public health concern at the South Eastern Association for Clinical Microbiology conference </t>
  </si>
  <si>
    <t>10/30/2019 - 10/31/2019</t>
  </si>
  <si>
    <t>AMERICAN CANCER SOCIETY</t>
  </si>
  <si>
    <t xml:space="preserve"> invited to give a presentation at the Center for Discovery and Innovation (CDI) in Nutley, New Jersey entitled: Candida auris: Should I be worried
</t>
  </si>
  <si>
    <t>11/18/2019 - 11/20/2019</t>
  </si>
  <si>
    <t>To attend the Coalition for Operational Research on Neglected Tropical Diseases meeting to provide expertise from the bacterial side for the Mycetoma working group</t>
  </si>
  <si>
    <t>Kadzik, Melissa E</t>
  </si>
  <si>
    <t xml:space="preserve">To give oral presentation and moderate sessions on how to investigate and control fungal outbreaks at 17th Infocus - International Society for Human and Animal Mycology conference. </t>
  </si>
  <si>
    <t>CHILLER, TOM M</t>
  </si>
  <si>
    <t xml:space="preserve">Traveler will be speaking at the ID Week conference. Talk title: Unsolved or Uncontrolled - Challenges in Resistant Pathogens with a Focus on Candida Auris
</t>
  </si>
  <si>
    <t>Berkow, Elizabeth Ladner</t>
  </si>
  <si>
    <t xml:space="preserve">To present at the 17th INFOCUS meeting to share with clinical laboratorians our experiences with Matrix-assisted laser desorption ionization time-of-flight mass spectrometry (MALDI TOF) and to teach a workshop on incorporating MALDI TOF in clinical mycology labs </t>
  </si>
  <si>
    <t>Berkow, Elizabeth L</t>
  </si>
  <si>
    <t>11/17/2019 - 11/20/2019</t>
  </si>
  <si>
    <t>To attend the Coalition for Operational Research on Neglected Tropical Diseases meeting with members of the Global Mycetoma Working Group for coordination and planning to reduce the burden of mycetoma, a neglected tropical disease.</t>
  </si>
  <si>
    <t>Beer, Karlyn Doraldyne</t>
  </si>
  <si>
    <t>01/12/2020 - 01/24/2020</t>
  </si>
  <si>
    <t>Env Engineer</t>
  </si>
  <si>
    <t>[OTHER], INDONESIA</t>
  </si>
  <si>
    <t xml:space="preserve">The purpose of the trip is to support the Food and Agriculture Organization in an ongoing project to improve environmental antimicrobial resistance monitoring in Indonesia. This project aims to support the CDC mission of optimizing environmental antimicrobial resistance monitoring, support the WHO-FAO-OIE work on rolling out the global environmental antimicrobial resistant monitoring protocols, and support the local Indonesian government in being a global leader in improved environmental antimicrobial resistance monitoring. Specifically, the trip aim is to provide hands on training and ensure accurate and sufficient methods are executed for the field portion of the project. Furthermore, training on appropriate data management and analysis will be provided. </t>
  </si>
  <si>
    <t>Voth Gaeddert, Lee E</t>
  </si>
  <si>
    <t>ONE DROP FOUNDATION</t>
  </si>
  <si>
    <t>Assoc Service Fellow Title 42</t>
  </si>
  <si>
    <t>SAN MIGUEL DE ALLENDE, MEXICO</t>
  </si>
  <si>
    <t xml:space="preserve"> will be presenting on CDC's WASH in healthcare facilities work at the One Drop Foundation's annual meeting. </t>
  </si>
  <si>
    <t>Person, Margaret T</t>
  </si>
  <si>
    <t>02/20/2020 - 02/21/2020</t>
  </si>
  <si>
    <t>COLLEGE OF CHARLESTON</t>
  </si>
  <si>
    <t xml:space="preserve">Traveler will give a lecture in our Health Informatics course, and meet with students to discuss EIS opportunities at CDC. </t>
  </si>
  <si>
    <t>O Laughlin, Kevin N</t>
  </si>
  <si>
    <t>Rental Car</t>
  </si>
  <si>
    <t>SOUTHERN CALIFORNIA WIHS CONSO</t>
  </si>
  <si>
    <t>Environmental Engineer</t>
  </si>
  <si>
    <t>SAN DIEGO, CALIFORNIA</t>
  </si>
  <si>
    <t xml:space="preserve">Serving as expert on technical review committee for California State Water Board funded project to evaluate human fecal inputs into San Diego River and resulting health impacts. 
</t>
  </si>
  <si>
    <t>Mattioli, Mia Catharine Morgan</t>
  </si>
  <si>
    <t>02/28/2020 - 03/01/2020</t>
  </si>
  <si>
    <t>MISSISSIPPI VETERINARY MEDICAL</t>
  </si>
  <si>
    <t>STARKVILLE, MISSISSIPPI</t>
  </si>
  <si>
    <t xml:space="preserve">MEET WITH STATE HEALTH DEPARTMENT AND AGRICULTURE DEPT COLLEAGUES AND PRESENTATION AT MISSISSIPPI VETERINARY MEDICAL ASSOCIATION CONFERENCE REGARDING ANIMAL CONTACT ILLNESS OUTBREAKS
</t>
  </si>
  <si>
    <t>Nichols, Megin CHRISTINA</t>
  </si>
  <si>
    <t>01/18/2020 - 01/20/2020</t>
  </si>
  <si>
    <t>GENERIS GROUP</t>
  </si>
  <si>
    <t>ORLANDO, FLORIDA</t>
  </si>
  <si>
    <t>Travel to the North American Veterinary Community Veterinary Medical Expo to present on outbreaks of salmonella and Campylobacter linked to animal contact to further enteric illness prevention</t>
  </si>
  <si>
    <t>MICHIGAN STATE UNIVERSITY</t>
  </si>
  <si>
    <t>LANSING, MICHIGAN</t>
  </si>
  <si>
    <t>Invited speaker at the Thomas S. Whittam Memorial seminar on evolutionary genetics in public health, to present the results of surveillance and research activities done at CDC, and to discuss topics of mutual interest for future collaborations to promote CDC's mission. Also meeting with colleagues at Michigan State University and the Michigan State Health Dept. to discuss food safety topics.</t>
  </si>
  <si>
    <t>STROCKBINE, NANCY Ann</t>
  </si>
  <si>
    <t>11/25/2019 - 11/27/2019</t>
  </si>
  <si>
    <t>[OTHER], CANADA</t>
  </si>
  <si>
    <t>To speak at the 2019 PulseNet CANADA, LABORATORY &amp; EPIDEMIOLOGY EXPERTS MEETING. I will be giving an update on PulseNet USA and our transition to WGS.</t>
  </si>
  <si>
    <t>HISE, KELLEY B</t>
  </si>
  <si>
    <t xml:space="preserve">Invited talk to present antibiotic resistance information to clinical audience at the Infectious Diseases Society of America (IDWeek2019) in Washington DC. </t>
  </si>
  <si>
    <t>FRIEDMAN, CINDY Robin</t>
  </si>
  <si>
    <t>Technical consultation Application of Whole Genome Sequencing for National, Regional, Regional and Global AMR Surveillance</t>
  </si>
  <si>
    <t>Folster, Jason P</t>
  </si>
  <si>
    <t>11/09/2019 - 11/19/2019</t>
  </si>
  <si>
    <t>DUBAI, UNITED ARAB EMIRATES</t>
  </si>
  <si>
    <t>We were invited to speak at the 13th International Dubai Food Safety Conference Nov 11-12. The trip would involve a giving a talk at the Thirteenth Dubai International Food Safety Conference, participating in a review of Dubai enteric illness detection and response systems using the global health unit-developed Baseline Capacity Review modules, and facilitating a 1.5-2 day lab/epi/EH training course.</t>
  </si>
  <si>
    <t>Concepcion-Acevedo, Jeniffer</t>
  </si>
  <si>
    <t>CALIFORNIA ASSOCIATION OF PUBL</t>
  </si>
  <si>
    <t>Invited speaker at the California Association of Public Health Laboratory Directors 70th Annual Institute.</t>
  </si>
  <si>
    <t>Carleton, Heather Ann</t>
  </si>
  <si>
    <t xml:space="preserve">Participating as a Committee Member of a Symposium at the Infectious Diseases Society of America Conference (IDWeek2019) in Washington DC.  </t>
  </si>
  <si>
    <t>GRIFFIN, PATRICIA M</t>
  </si>
  <si>
    <t xml:space="preserve">Invited speaker to Infectious Diseases Society of America (IDWeek2019) in Washington DC. </t>
  </si>
  <si>
    <t>Francois Watkins, Louise Kathleene</t>
  </si>
  <si>
    <t>11/11/2019 - 11/13/2019</t>
  </si>
  <si>
    <t>GENERAL DYNAMICS ADVANCED INFO</t>
  </si>
  <si>
    <t>Requested to speak at the 2019 Generis American Food Manufacturing Summit on current challenges and trends.  This is a scientific meeting with a specific team regarding a specific item, area of scientific inquiry, or public health need.</t>
  </si>
  <si>
    <t>LIANG, ARTHUR PING</t>
  </si>
  <si>
    <t>11/14/2019 - 11/14/2019</t>
  </si>
  <si>
    <t>COLUMBUS, OHIO</t>
  </si>
  <si>
    <t>Traveler is speaking at the Center for Foodborne Illness Research and Prevention on food safety and priorities for translating policy into practice.</t>
  </si>
  <si>
    <t>TAUXE, ROBERT VICTOR</t>
  </si>
  <si>
    <t>UNIVERSITY OF SOUTH FLORIDA</t>
  </si>
  <si>
    <t>PUBLIC AFFAIRS SPECI</t>
  </si>
  <si>
    <t>TAMPA, FLORIDA</t>
  </si>
  <si>
    <t xml:space="preserve">Traveling to University of South Florida college of Public Health to host a session on Emergency Preparedness/response. 
</t>
  </si>
  <si>
    <t>SKINNER, THOMAS W</t>
  </si>
  <si>
    <t>12/11/2019 - 12/14/2019</t>
  </si>
  <si>
    <t xml:space="preserve"> scientific expert in environmental antibiotic resistance (AR) and human health has just been invited by Wellcome Trust - Sian Williams to participate in roundtable discussions to promote global antimicrobial resistance priorities for CDC as the AR science liaison, CDC representative, and CDC AR working group participant to all of CDC partners for collaboration on how to best address AR issues and challenges to reduce emergence and spread of AR. Discussions will include and define the key questions that must be addressed to characterise the risk and impact of environmental dimensions of AMR on human health, considering needs and priorities of both scientific and policy communities. â?¢ Identify how and where existing research or wider activity is supporting or weakening our current progress towards addressing these questions. â?¢ Develop concepts for scientific studies or wider activities that might most effectively address these questions â?? supported by Wellcome Trust</t>
  </si>
  <si>
    <t>Sievert, Dawn M</t>
  </si>
  <si>
    <t>MEDICAL OFFICER IV CCS</t>
  </si>
  <si>
    <t>Participate in Dubai International Food Safety Conference and then provide training, consultancy, and evaluation to Dubai Municipality Food Control Program</t>
  </si>
  <si>
    <t>SHARP, DONALD J</t>
  </si>
  <si>
    <t>NEXT LEVEL SUMMITS</t>
  </si>
  <si>
    <t>PALM SPRINGS, CALIFORNIA</t>
  </si>
  <si>
    <t>Travel to 11th Annual NLS Food Quality Symposium</t>
  </si>
  <si>
    <t>LIANG, ARTHUR P</t>
  </si>
  <si>
    <t>11/06/2019 - 11/07/2019</t>
  </si>
  <si>
    <t>LIFESAVING SOCIETY</t>
  </si>
  <si>
    <t>SUPV EPIDEMIOLOGIST</t>
  </si>
  <si>
    <t xml:space="preserve">Traveler is attending a scientific conference to speak on behalf of the CDC on the discussion of keeping aquatic facilities clean and sanitary is a necessary part of maintenance. In this talk, you will learn how the latest disease control research is tackling cutting edge issues like Cryptosporidium inactivation, issues with surf pools, and possible paths to improving indoor air quality. </t>
  </si>
  <si>
    <t>BEACH, MICHAEL J</t>
  </si>
  <si>
    <t>QUARANTINE VETERINA</t>
  </si>
  <si>
    <t xml:space="preserve"> Traveler will be providing expert consult and representing the World of Organization of Animals (OIE) for the development of the Tripartite Zoonoses Guide Surveillance and Information Sharing Operational Tool. </t>
  </si>
  <si>
    <t>SINCLAIR, JULIE R</t>
  </si>
  <si>
    <t>10/30/2019 - 11/03/2019</t>
  </si>
  <si>
    <t xml:space="preserve">Train </t>
  </si>
  <si>
    <t>SALZBURG, AUSTRIA</t>
  </si>
  <si>
    <t>Traveler will participate in and represent CDC One Health Office at the "Salzberg Global Seminar Session 641, Finding Outbreaks faster: Metrics for One Health Surveillance."</t>
  </si>
  <si>
    <t>SHADOMY, SEAN VINCENT</t>
  </si>
  <si>
    <t>IS INVITED TO GIVE LECTURE ON EMERGENCY PREPAREDNESS RESPONSE TO RISING LEADERS AT COLLEGE OF PUBLIC HEALTH, UNIVERSITY OF SOUTH FLORIDA</t>
  </si>
  <si>
    <t>PRUE, CHRISTINE E</t>
  </si>
  <si>
    <t>BELGRADE, SERBIA</t>
  </si>
  <si>
    <t xml:space="preserve"> IS THE ASSOCIATE DIRECTOR FOR BEHAVIORAL SCIENCE, NCEZID/OD AND HAS BEEN INVITED BY THE WORLD HEALTH ORGANIZATION , OFFICE FOR EUROPE HEALTH EMERGENCIES PROGRAMME TO JOIN THE SOCIALNET TRAINING IN BELGRADE TO FINALIZE SOCIALNET PREPARATORY WORK, FACILITATE SOME OF THE INSTRUCTIONAL SESSIONS AND SUPPORT PARTICIPANTS WITH MENTORING AND PERFORMANCE EVALUATION.</t>
  </si>
  <si>
    <t>HAS BEEN INVITED BY THE WORLD HEALTH ORGANIZATION TO ATTEND THE GLOBAL VACCINE SAFETY SUMMIT ON 2-3 DECEMBER 2019 AS A TEMPORARY ADVISER AND TO ALSO ATTEND THE GLOBAL ADVISORY COMMITTEE ON VACCINE SAFETY MEETING ON 4-5 DECEMBER 2019 AS A TEMPORARY ADVISOR</t>
  </si>
  <si>
    <t>HELFAND, RITA F</t>
  </si>
  <si>
    <t>12/04/2019 - 12/05/2019</t>
  </si>
  <si>
    <t>Traveler is on the planning committee of a two day workshop on the application of novel technologies to combat microbial threats</t>
  </si>
  <si>
    <t>ARMSTRONG, GREGORY Lee</t>
  </si>
  <si>
    <t>Traveler is a speaker at the IDWeek conference.</t>
  </si>
  <si>
    <t>10/21/2019 - 10/24/2019</t>
  </si>
  <si>
    <t xml:space="preserve">Technical consultation on WHO prequalification for nucleic acid tests for hepatitis C and HIV
</t>
  </si>
  <si>
    <t>KAMILI, SALEEM S</t>
  </si>
  <si>
    <t>10/02/2019 - 10/11/2019</t>
  </si>
  <si>
    <t>INTEGRAL GLOBAL HEALTH INC</t>
  </si>
  <si>
    <t>TASHKENT, UZBEKISTAN</t>
  </si>
  <si>
    <t xml:space="preserve">Traveler will define a training plan for technical assistance, review existing laboratory quality assurance standards at the Institute of Virology, and to speak on laboratory diagnostics on Hepatitis and quality assurance programs. </t>
  </si>
  <si>
    <t>01/31/2020 - 02/14/2020</t>
  </si>
  <si>
    <t>DAR ES SALAAM, TANZANIA</t>
  </si>
  <si>
    <t>to conduct training for the implementation of a treatment program for persons infected with hepatitis B. Expected outcomes are to train the field team to identify infected persons, perform informed consent, systematically collect data and enter it into a database, and report to CDC</t>
  </si>
  <si>
    <t>Harris, Aaron M</t>
  </si>
  <si>
    <t>11/15/2019 - 11/17/2019</t>
  </si>
  <si>
    <t>CCS Officer</t>
  </si>
  <si>
    <t xml:space="preserve">will be traveling to Washington DC to deliver a presentation at the 2019 Clinical Vaccinology Course on behalf of the National Foundation for Infectious Diseases (NFID).  will be presenting on Hepatitis Vaccination Across At-Risk Populations during the session Preventing Outbreaks Through Vaccination.
</t>
  </si>
  <si>
    <t>Weng, Mark</t>
  </si>
  <si>
    <t>PENNSYLVANIA DEPT OF HEALTH</t>
  </si>
  <si>
    <t>PITTSBURGH, PENNSYLVANIA</t>
  </si>
  <si>
    <t>PA Dept of Health is requesting Tomas Rodriguez to travel to Allegheny County Health Dept to work with staff to observe - TB close cases &amp; provide advisement as needed.</t>
  </si>
  <si>
    <t>RODRIGUEZ, TOMAS Ramon</t>
  </si>
  <si>
    <t>FORT MYERS, FLORIDA</t>
  </si>
  <si>
    <t xml:space="preserve">The purpose of the travel is to provide technical assistance and advisory services associated with a TB program evaluation at the Lee County Health Department in FT. Myers, Florida. </t>
  </si>
  <si>
    <t>PRIVETT, THOMAS David</t>
  </si>
  <si>
    <t>02/26/2020 - 03/01/2020</t>
  </si>
  <si>
    <t>BRITISH COLUMBIA LUNG ASSOCIAT</t>
  </si>
  <si>
    <t xml:space="preserve"> is part of the IUATLD planning committee and will be attending the 24th annual conference of the Union-NAR meeting as well as the Post-Graduate meeting starting on 2/26 -2/29, 2020. is chairing a plenary session and coordinating a case presentation hour and the poster session. </t>
  </si>
  <si>
    <t>MORRIS, SAPNA BAMRAH</t>
  </si>
  <si>
    <t>NORTH CAROLINA DEPARTMENT OF H</t>
  </si>
  <si>
    <t>NORTH CAROLINA DEPARTMENT OF HEALTH</t>
  </si>
  <si>
    <t>WRIGHTSVILLE BEACH, NORTH CAROLINA</t>
  </si>
  <si>
    <t xml:space="preserve">Travel to Wrightsville Beach, NC to attend the Field Services Units Symposium on October 16 - 18, 2019.  This meeting is essential for NC FSU staff.  The meeting brings together staff from across the state to discuss new statewide program initiatives, disease trends, identify key disease interventions for at-risk populations and to provide updates on statewide HIV/STD and HCV prevention efforts.  meeting will be held at the Holiday Inn Resort, </t>
  </si>
  <si>
    <t>SIMMONS, DEMEATRICE</t>
  </si>
  <si>
    <t>10/07/2019 - 10/08/2019</t>
  </si>
  <si>
    <t>STATE OF OKLAHOMA DEPARTMENT O</t>
  </si>
  <si>
    <t xml:space="preserve">STATE OF OKLAHOMA DEPARTMENT </t>
  </si>
  <si>
    <t>TALLAHASSEE, FLORIDA</t>
  </si>
  <si>
    <t xml:space="preserve">As a CDC field assignee to Oklahoma State Department of Health (OSDH, is requested to travel to Tallahassee, Florida on October 7 - 8, 2019 to   attend the NASTAD PrEP Financing and Coverage Institute as OSDHâ??s representative. You are assigned to OSDH as the HIV Linkage to Care Coordinator, and have a critical role in OSDH's Ending the HIV Epidemic efforts. This meeting is of particular importance to OSDH as increasing support and demand creation for PrEP in Oklahoma is a priority EHE strategy. </t>
  </si>
  <si>
    <t>RICHARDSON-MOORE, REGINA R</t>
  </si>
  <si>
    <t xml:space="preserve">Employee will travel to Wrightsville Beach, NC to attend the Field Services Unit Symposium on October 16-18, 2019.  This meeting is essential for NC FSU staff. Themeeting brings together staff from across the state to discuss new statewide program initiatives, disease trends, identify key disease interventions for at risk populations and to provide updates on statewide HICV/STD and HCV prevention efforts.  </t>
  </si>
  <si>
    <t>MERCURIO, MICHAEL Costantino</t>
  </si>
  <si>
    <t>STATE OF LOUISIANA</t>
  </si>
  <si>
    <t>ALEXANDRIA, LOUISIANA</t>
  </si>
  <si>
    <t>Traveling October 21 - 25, 2019 to provide technical assistance and training to a newly hired DIS and the recently promoted DIS supervisor.  The primary focus of training for the DIS supervisor  will include enhancing case management and surveillance skills; performing DIS audits and assessment; developing DIS skills; training for new and experienced DIS</t>
  </si>
  <si>
    <t>GRAY, TERRI B</t>
  </si>
  <si>
    <t>02/09/2020 - 02/14/2020</t>
  </si>
  <si>
    <t>TEXAS DEPARTMENT OF STATE HEAL</t>
  </si>
  <si>
    <t>FORT WORTH, TEXAS</t>
  </si>
  <si>
    <t xml:space="preserve">The purpose of this trip is to travel to the Tarrant County Health Department located at 1101 S. Main St, Forth Worth Tx, 76104 from February 9-14, 2020 to provide technical assistance with planning, developing, implementing and evaluating disease intervention strategies and techniques. </t>
  </si>
  <si>
    <t>Carr, Deborah Ann</t>
  </si>
  <si>
    <t>12/17/2019 - 12/18/2019</t>
  </si>
  <si>
    <t>MAYO FOUNDATION FOR MEDICAL ED</t>
  </si>
  <si>
    <t>ROCHESTER, MINNESOTA</t>
  </si>
  <si>
    <t xml:space="preserve"> Rochester, Minnesota 12/17/2019-12/18/2019 Sponsored travel to Rochester, Minnesota to present a lecture on sexually transmitted diseases (STDs) at the Mayo Clinic Medical Grand Rounds. </t>
  </si>
  <si>
    <t>TORRONE, ELIZABETH A</t>
  </si>
  <si>
    <t>03/17/2020 - 03/18/2020</t>
  </si>
  <si>
    <t>INDIANAPOLIS, INDIANA</t>
  </si>
  <si>
    <t>is invited to be a key note speaker and present on the topic of Disseminated Gonococcal Infection on Wednesday, March 18th, as part of the Unity 2020 Conference that is taking place on March 17 and 18 in Indianapolis, Indiana.</t>
  </si>
  <si>
    <t>Quilter, Laura Ann</t>
  </si>
  <si>
    <t>UNIVERSITY OF WASHINGTON</t>
  </si>
  <si>
    <t xml:space="preserve">Traveler  will be traveling to Washington, DC to attend and give a presentation for the IDWeek in October 2-6, 2019. Ms. Bachmann will giving a talk at the conference. </t>
  </si>
  <si>
    <t>Bachmann, Laura Hinkle</t>
  </si>
  <si>
    <t>10/21/2019 - 10/23/2019</t>
  </si>
  <si>
    <t>NEW YORK STATE DEPT OF HEALTH</t>
  </si>
  <si>
    <t xml:space="preserve">HCVJDC -, 2019 Annual Meeting of Grantees (October 22-23, 2019) for Strengthening the U.S. Response to Resistant Gonorrhea (SURRG) in Atlanta, Georgia. 
</t>
  </si>
  <si>
    <t>SCHILLINGER, JULIA A</t>
  </si>
  <si>
    <t>INDIANA STATE DEPARTMENT OF HE</t>
  </si>
  <si>
    <t xml:space="preserve">ASSOC SERVICE FELLOW  </t>
  </si>
  <si>
    <t>HCVJDC - TDY - Indianapolis, IN to Atlanta, GA, October 22-23, 2019, SURRG Annual Grantee Meeting. The meeting is designed to report on annual activities and objectives, receive technical assistance on quality assessment and improvement planning, and improve collaboration between sites across the country. Justin Holderman will provide technical assistance and advisement services on behalf of Indiana State Department of Health.</t>
  </si>
  <si>
    <t>Holderman, Justin</t>
  </si>
  <si>
    <t>03/16/2020 - 03/18/2020</t>
  </si>
  <si>
    <t>HCVJDC - TDY 03/16-18/2020. Traveler invited by Health Care Education and Training (HCET) to provide an update on STDs as part of the Unity 2020 state-wide conference.</t>
  </si>
  <si>
    <t>FURNESS, BRUCE Webster</t>
  </si>
  <si>
    <t>10/16/2019 - 10/17/2019</t>
  </si>
  <si>
    <t xml:space="preserve">HCVJDC-Preparer - -Wrightsville Beach, NC- October 16-17, 2019. The North Carolina Division of Public Health has requested I attend the NC DIS Annual Meeting to present about syphilis and HIV epidemiology in the state gathered from partner services. </t>
  </si>
  <si>
    <t>Cope, Anna B</t>
  </si>
  <si>
    <t xml:space="preserve">Others </t>
  </si>
  <si>
    <t>02/10/2020 - 02/13/2020</t>
  </si>
  <si>
    <t xml:space="preserve">Air Transportation </t>
  </si>
  <si>
    <t xml:space="preserve">Hotel </t>
  </si>
  <si>
    <t xml:space="preserve">To participate in the COMSA Social Autopsy Core Group meeting as a subject matter expert.  </t>
  </si>
  <si>
    <t>Nichols, Erin Koers</t>
  </si>
  <si>
    <t>12/05/2019 - 12/09/2019</t>
  </si>
  <si>
    <t>SOCIAL SECURITY ADMINISTRATION</t>
  </si>
  <si>
    <t>STATISTICIAN (HEALTH</t>
  </si>
  <si>
    <t>To attend and participate on a panel about data to help service providers at the Doha International Conference for Disability and Development.</t>
  </si>
  <si>
    <t>GOLDEN, CORDELL W</t>
  </si>
  <si>
    <t>HUMANITE AND INCLUSION</t>
  </si>
  <si>
    <t>I am invited by Humanity &amp; Inclusion (HI), as a representative of the Washington Group on Disability Statistics, to participate and present in the upcoming seminar on Childhood Development: a collaboration between Health, Education and Rehabilitation that will be held in Vientiane, Laos, on October 21st-25th, 2019.</t>
  </si>
  <si>
    <t>LOEB, MITCHELL E</t>
  </si>
  <si>
    <t>01/14/2020 - 01/23/2020</t>
  </si>
  <si>
    <t>RABAT, MOROCCO</t>
  </si>
  <si>
    <t>To Provide Technical Assistance on Civil Registration an Vital Statistics to Moroccan Ministry of Health</t>
  </si>
  <si>
    <t>Notzon, Francis C</t>
  </si>
  <si>
    <t>11/03/2019 - 11/16/2019</t>
  </si>
  <si>
    <t>COLOGNE, GERMANY</t>
  </si>
  <si>
    <t>Provide technical assistance on civil registration and vital statistics to Moroccan Ministry of Health.</t>
  </si>
  <si>
    <t>Provide technical assistance on civil registration and vital statistics to Uganda Ministry of Health.</t>
  </si>
  <si>
    <t>10/04/2019 - 10/12/2019</t>
  </si>
  <si>
    <t>BANFF, CANADA</t>
  </si>
  <si>
    <t>To participate in 2019 annual meeting of the WHO Family of International Classifications</t>
  </si>
  <si>
    <t>03/18/2020 - 03/19/2020</t>
  </si>
  <si>
    <t>DATAROBOT</t>
  </si>
  <si>
    <t>PROGRAM ANALYST</t>
  </si>
  <si>
    <t xml:space="preserve">Presenter at The AI Experience </t>
  </si>
  <si>
    <t>BRAUN, PAULA Andrea</t>
  </si>
  <si>
    <t>NATIONAL ASSOCIATION FOR PUBLI</t>
  </si>
  <si>
    <t>Meeting with NAPHSS on Interoperability</t>
  </si>
  <si>
    <t>AMERICAN INDUSTRIAL HYGIENE AS</t>
  </si>
  <si>
    <t>General Engineer</t>
  </si>
  <si>
    <t>TYSONS CORNER, VIRGINIA</t>
  </si>
  <si>
    <t>Attend American Industrial Hygiene Association (AIHA) Leadership Workshop</t>
  </si>
  <si>
    <t>CAUDA, EMANUELE G</t>
  </si>
  <si>
    <t>SOUTHERN AFRICAN INSTITUTE FOR</t>
  </si>
  <si>
    <t>[OTHER], GERMANY</t>
  </si>
  <si>
    <t>Subject to availability of funds. Participation in the ISO TC 146 SC2 WG 7 on crystalline silica. The International Organization for Standardization (ISO) is an international standard-setting body composed of representatives from various national standards organizations. Founded on 23 February 1947, the organization promotes worldwide proprietary, industrial and commercial standards.</t>
  </si>
  <si>
    <t>10/10/2019 - 10/15/2019</t>
  </si>
  <si>
    <t>TAIYUAN UNIVERSITY OF TECHNOLO</t>
  </si>
  <si>
    <t>[OTHER], CHINA</t>
  </si>
  <si>
    <t>Invited Presenter at the International Conference on Ground Control in Mining China 2019; visit deep cover coal mines; visit China coal mining institute. The purpose of this travel activities is to visit coal mines and ground control labs, communicate with ground control experts in China, and to learn the ground control research and safety practice in China. In the ground control conference in China, the ground control experts will present case studies, monitoring and testing, and best practices in dealing with difficult ground conditions. The information we can learn from the conference will be beneficial to ground control research in NIOSH.</t>
  </si>
  <si>
    <t>ZHANG, YUNQING</t>
  </si>
  <si>
    <t>RENTAL CAR</t>
  </si>
  <si>
    <t>03/12/2020 - 03/14/2020</t>
  </si>
  <si>
    <t xml:space="preserve">NATIONAL COUNCIL OF EXAMINERS </t>
  </si>
  <si>
    <t>MINING ENGINEER</t>
  </si>
  <si>
    <t>CLEMSON, SOUTH CAROLINA</t>
  </si>
  <si>
    <t>Attend the National Council of Examiners for Engineering and Surveying (NCEES) PE Mining and Mineral Processing Exam committee meeting. The system is establishing computer based standards for the MME PE exam.  This is the first meeting were computer training will be given and must be done on site for security reasons.</t>
  </si>
  <si>
    <t>DOUGHERTY, HEATHER N</t>
  </si>
  <si>
    <t>10/24/2019 - 10/26/2019</t>
  </si>
  <si>
    <t>SR SUPERVISORY RESE</t>
  </si>
  <si>
    <t>I will be traveling from Cincinnati to Tampa FL on Oct 24-26 to speak at the University of South Florida Department of Communication Sciences and Disorders to lecture as a part of our Distinguished Lecture Series. The topic of your lecture will be Hearing Loss Prevention and the
Role of the Centers for Disease Control and Prevention.</t>
  </si>
  <si>
    <t>MURPHY, WILLIAM James</t>
  </si>
  <si>
    <t>01/23/2020 - 01/24/2020</t>
  </si>
  <si>
    <t>RESEARCH AUDIOLOGIST</t>
  </si>
  <si>
    <t xml:space="preserve">To meet with faculty from the School of Public Health of the University of Michigan to discuss project on systematic reviews and to lead a
workshop as part of the graduate course Interprofessional Perspectives
in Occupational Health and Safety.  
</t>
  </si>
  <si>
    <t>MORATA, THAIS Catalani</t>
  </si>
  <si>
    <t>BATTELLE ENERGY ALLIANCE LLC</t>
  </si>
  <si>
    <t>ENGINEER (O.S &amp; HLT</t>
  </si>
  <si>
    <t>IDAHO FALLS, IDAHO</t>
  </si>
  <si>
    <t>Conduct a noise assessment at the Idaho National Lab.</t>
  </si>
  <si>
    <t>KARDOUS, CHUCRI A</t>
  </si>
  <si>
    <t>10/14/2019 - 10/20/2019</t>
  </si>
  <si>
    <t>INTERNATIONAL UNIVERSITY OF KY</t>
  </si>
  <si>
    <t>[OTHER], KYRGYZSTAN</t>
  </si>
  <si>
    <t xml:space="preserve">Attend INNOVATIONS IN MEDICAL SCIENCE AND EDUCATION International Conference </t>
  </si>
  <si>
    <t>STEEGE, ANDREA L</t>
  </si>
  <si>
    <t>02/09/2020 - 02/13/2020</t>
  </si>
  <si>
    <t>KIVA CONSULTING INC</t>
  </si>
  <si>
    <t>ROSEMONT, ILLINOIS</t>
  </si>
  <si>
    <t xml:space="preserve">Traveler invited to present on "Epidemiology and Surveillance of Occupational Hearing Loss in the United Sates" to new/important audience at the Joint Defense Veterans Audiology Conference; to network with military audiologists and continue professional development.  </t>
  </si>
  <si>
    <t>MASTERSON, ELIZABETH Anne</t>
  </si>
  <si>
    <t>11/02/2019 - 11/06/2019</t>
  </si>
  <si>
    <t xml:space="preserve">To attend the annual meeting of the American Public Health Association (APHA) in Philadelphia, Pennsylvania, to be held November 2-6, 2019, to give invited for an oral presentation on your recently completed research. </t>
  </si>
  <si>
    <t>Green, Deirdre</t>
  </si>
  <si>
    <t>CLEARWATER, FLORIDA</t>
  </si>
  <si>
    <t xml:space="preserve">Will present an invited presentation on "Understanding and mitigating reproductive hazards in the workplace" at the "State of the Science, Pregnancy and Work" meeting sponsored by the Sunshine Education and Research Center at Univ of S Florida.  Attendance will allow researchers interested in occupational hazards to pregnancy to be aware of CDC and NIOSH research in the field and research priorities. </t>
  </si>
  <si>
    <t>ROCHELEAU, CARISSA Marie</t>
  </si>
  <si>
    <t>NATIONAL COUNCIL ON RADIATION</t>
  </si>
  <si>
    <t xml:space="preserve">Attend 2020 National Council on Radiation Protection and Measurements annual meet and present "Reproductive health: radiation and beyond".  Invited by NCRP to present on NIOSH research. To share NIOSH research. To meet potential collaborators. 
</t>
  </si>
  <si>
    <t>Johnson, Candice Yang</t>
  </si>
  <si>
    <t>11/03/2019 - 11/12/2019</t>
  </si>
  <si>
    <t>ENGINEER (O.S. &amp; HL</t>
  </si>
  <si>
    <t>LYON, FRANCE</t>
  </si>
  <si>
    <t xml:space="preserve">To serve as a member of the Working Group of Volume 125 of the International Agency for Research on Cancer (IARC) Monographs on the carcinogenicity of "Some Industrial Chemicals." </t>
  </si>
  <si>
    <t>ESTILL, CHERYL FAIRFIELD</t>
  </si>
  <si>
    <t>10/30/2019 - 11/02/2019</t>
  </si>
  <si>
    <t>CORPORACION DE SALUD</t>
  </si>
  <si>
    <t>MEDELLIN, COLOMBIA</t>
  </si>
  <si>
    <t xml:space="preserve"> have been invited to give a talk at the 25a Semana de la Salud Ocupacional (25th week of Occupational Health) in Medellin, Columbia. The title of the talk is "Pesticide Exposure in Agricultural Settings" </t>
  </si>
  <si>
    <t>CURWIN, BRIAN D</t>
  </si>
  <si>
    <t>02/27/2020 - 02/29/2020</t>
  </si>
  <si>
    <t>Assoc Service Fellow</t>
  </si>
  <si>
    <t>MIAMI, FLORIDA</t>
  </si>
  <si>
    <t xml:space="preserve">To attend and give a presentation at the National Firefighter Cancer Symposium on exposure to per- and polyfluoroalkyl substances (PFAS) and research efforts. Firefighters are a population very concerned about this exposure.  This conference will allow NIOSH researchers to meet with stakeholders and other researchers working on firefighter exposures and cancer outcomes. </t>
  </si>
  <si>
    <t>Calkins, Miriam Margaret</t>
  </si>
  <si>
    <t>HEALTH PHYSICIST</t>
  </si>
  <si>
    <t xml:space="preserve">Meeting with collaborators on the U.S. and Canadian Uranium Processing Workers Project.  CDC will benefit from the collaborative research with national and international experts in radiation epidemiology and dosimetry.
LOC:Westin Gaslamp Quarter, 910 Broadway Circle, San Diego, CA 92101.  POC:Dr. Lydia Zablotska 415-476-4673. Hotel same TDY reg #42941635.  Travel subject to availability of FY20 funds. </t>
  </si>
  <si>
    <t>ANDERSON, JERI L</t>
  </si>
  <si>
    <t>Meeting Nov. 13-14, 2019, with colleagues at the Institut de Radioprotection et de Surete Nucleaire (IRSN) as part of the Dosimetry Working Group of the International Pooled Analysis of Uranium Workers Study.</t>
  </si>
  <si>
    <t xml:space="preserve">To present NIOSH activites, provide information sharing, and enhance global collaborations in global OSH professionals </t>
  </si>
  <si>
    <t>Grimes, George Reed</t>
  </si>
  <si>
    <t>11/18/2019 - 11/21/2019</t>
  </si>
  <si>
    <t>TEXAS FIRE CHIEFS ASSOCIATION</t>
  </si>
  <si>
    <t>GEORGETOWN, TEXAS</t>
  </si>
  <si>
    <t>Requested speaker for conference. Will be presenting session on Wednesday, November 20, 2019:  NIOSH Health Hazard Evaluations of Rhabdomyolysis in Firefighters Heat exposure and intense physical activity are two risk factors for rhabdomyolysis (muscle breakdown) that are unavoidable job hazards for firefighters. Firefighters should know the signs and symptoms of rhabdomyolysis and be mindful of other factors that could increase their risk. Prompt medical evaluation, diagnosis, and treatment of possible rhabdomyolysis symptoms can be the difference between a fatality, permanent disability, or recovery and return to the line without residual health effects. This session will also review NIOSH resource materials on rhabdomyolysis for firefighters and their healthcare providers to facilitate a quick and accurate diagnosis.</t>
  </si>
  <si>
    <t>EISENBERG, JUDITH MICHELE</t>
  </si>
  <si>
    <t xml:space="preserve">Requested speaker for conference. Will be presenting session on Wednesday, November 20, 2019:
NIOSH Health Hazard Evaluations of Rhabdomyolysis in Firefighters
Heat exposure and intense physical activity are two risk factors for rhabdomyolysis (muscle breakdown) that are unavoidable job hazards for firefighters. Firefighters should know the signs and symptoms of rhabdomyolysis and be mindful of other factors that could increase their risk. Prompt medical evaluation, diagnosis, and treatment of possible rhabdomyolysis symptoms can be the difference between a fatality, permanent disability, or recovery and return to the line without residual health effects. This session will also review NIOSH resource materials on rhabdomyolysis for firefighters and their healthcare providers to facilitate a quick and accurate diagnosis. </t>
  </si>
  <si>
    <t>Dick, Wendi Jolea</t>
  </si>
  <si>
    <t>10/30/2019 - 11/01/2019</t>
  </si>
  <si>
    <t>LEAD INDUSTRIAL HYGI</t>
  </si>
  <si>
    <t xml:space="preserve">To present NIOSH activites, provide information sharing, and enhance global collaborations in global OSH professionals 
</t>
  </si>
  <si>
    <t>BRUECK, SCOTT E</t>
  </si>
  <si>
    <t>11/17/2019 - 11/19/2019</t>
  </si>
  <si>
    <t>INTERNATIONAL ASSOCIATION OF F</t>
  </si>
  <si>
    <t xml:space="preserve">Advisory Meeting for the IAFF HazMat Instructors Course.  Meeting is within the scope of the NIOSH Fire Fighter Fatality Investigation and Prevention Program as the government benefits from creating a cadre of first responders (fire fighters) trained in Hazardous Material (HazMat) and Weapons of Mass Destruction (WMD) response. This trained workforce protects communities from HazMat and WMD incidents.  </t>
  </si>
  <si>
    <t>HALES, THOMAS Ross</t>
  </si>
  <si>
    <t>THE POLICE FOUNDATION</t>
  </si>
  <si>
    <t>The traveler is part of a SME review team tasked with developing a national evidence-based crash prevention program for law enforcement officers. The SME team is meeting in DC to review the evidence and start developing the training program. . Subject to availability to funds.</t>
  </si>
  <si>
    <t>Tiesman, Hope Marie</t>
  </si>
  <si>
    <t>ASSOCIATION OF SAFE PATIENT HA</t>
  </si>
  <si>
    <t>SUPV RSCH EPIDEMIOLO</t>
  </si>
  <si>
    <t xml:space="preserve">To participate in an invited panel discussion of safe patient handling and movement pioneers from leading organizations in the US. During this interactive presentation, Dr. Collins will present a 25-year history of NIOSHs research on safe patient handling and answer specific questions on how to build a stronger best practice safe patient handling programs. 
</t>
  </si>
  <si>
    <t>COLLINS, JAMES WILLIAM</t>
  </si>
  <si>
    <t>10/28/2019 - 11/04/2019</t>
  </si>
  <si>
    <t>QUEENSLAND XRAY</t>
  </si>
  <si>
    <t>Fellow/Consultant</t>
  </si>
  <si>
    <t>BRISBANE, AUSTRALIA</t>
  </si>
  <si>
    <t xml:space="preserve">Provide technical assistance, training and examination of the international classification of Radiographs of the Pneumoconioses (B Reader) for physicians in Brisbane, Australia. The training is being sponsored by Sonic Healthcare in Brisbane, Australia. The training programs and examinations will be conducted at Queensland X-ray Administration in South Brisbane.
</t>
  </si>
  <si>
    <t>Tallaksen, Robert James</t>
  </si>
  <si>
    <t>02/20/2020 - 02/29/2020</t>
  </si>
  <si>
    <t>IMED QUEENSLAND PTY LTD</t>
  </si>
  <si>
    <t>EPIDEMIOLOGIST, NON</t>
  </si>
  <si>
    <t>[OTHER], AUSTRALIA</t>
  </si>
  <si>
    <t xml:space="preserve">Purpose: Dr. Halldin will administer the NIOSH B Reader Exam at the request of I-MED Radiology Network to physicians in Brisbane, Australia, February 22-23. February 22 will be used to set-up the computer programs for the exam to take place on February 23. Purpose: Invited Keynote Speaker in the session titled: Secondary Prevention of Black Lung at the Global Cut the Dust Conference on Occupational Lung and Dust Disease's, February 25-27, 2020. Presentation title: Lessons Learned from the U.S. Coal Workers Health Surveillance Program: the Role of Medical Surveillance for Prevention and Early Intervention. </t>
  </si>
  <si>
    <t>Halldin, Cara Nicole</t>
  </si>
  <si>
    <t>12/13/2019 - 12/21/2019</t>
  </si>
  <si>
    <t>CENTRAL CHEST INSTITUITE OF TH</t>
  </si>
  <si>
    <t xml:space="preserve">Provide technical assistance, training and examination of the international classification of Radiographs of the Pneumoconiosis (B Reader) for physicians in Bangkok, Thailand. This training is being sponsored by the Central Chest Institute of Thailand (CCIT), ministry of public health. The courses and exam will be conducted at the Central Chest Institute of Thailand. </t>
  </si>
  <si>
    <t>Provide technical assistance, training and examination of the international classification of Radiographs of the Pneumoconioses (B Reader) for physicians in Brisbane, Australia. The training is being sponsored by Sonic Healthcare in Brisbane, Australia. The training programs and examinations will be conducted at Queensland X-ray Administration in South Brisbane.</t>
  </si>
  <si>
    <t>TERM EMPLOYEE</t>
  </si>
  <si>
    <t xml:space="preserve"> Provide technical assistance, training and examination of the international classification of Radiographs of the Pneumoconioses (B Reader) for physicians in Brisbane, Australia. The training is being sponsored by Sonic Healthcare in Brisbane, Australia. The training programs and examinations will be conducted at Queensland X-ray Administration in South Brisbane. </t>
  </si>
  <si>
    <t>COHEN, ROBERT A</t>
  </si>
  <si>
    <t>02/28/2020 - 02/29/2020</t>
  </si>
  <si>
    <t>MIDWEST VETERINARY OPHTHALMOLO</t>
  </si>
  <si>
    <t xml:space="preserve"> The employee is an invited keynote speaker for the  Midwest Veterinary Ophthalmology Society Meeting and will present -U.S. veterinarian deaths from suicide over the past six decades- what do the trends tell us about the future-.  The meeting will take place February 28-March 1, 2020  at the Gwen Hotel, in Chicago Illinois. </t>
  </si>
  <si>
    <t>Tomasi, Suzanne E</t>
  </si>
  <si>
    <t>11/03/2019 - 11/25/2019</t>
  </si>
  <si>
    <t>KYUNG  HEE UNIVERSITY</t>
  </si>
  <si>
    <t>RESEARCH INDUSTRIAL</t>
  </si>
  <si>
    <t>Traveler will present Exposure to particulate matters and effect of using air cleaners in indoor environments at the Korean Society for Atmospheric Environment Conference-KOSAE</t>
  </si>
  <si>
    <t>PARK, JU-HYEONG</t>
  </si>
  <si>
    <t>NORTH AMERICAN VETERINARY COMM</t>
  </si>
  <si>
    <t>MEDICAL OFFICER - I</t>
  </si>
  <si>
    <t xml:space="preserve">Traveler is invited to speak on recent research findings on suicide among veterinary professionals at the Veterinary Meeting &amp; Expo- VMX 2020, taking place on January 18, 2020 in Orlando, Florida. </t>
  </si>
  <si>
    <t>Nett, Randall J</t>
  </si>
  <si>
    <t>02/12/2020 - 02/14/2020</t>
  </si>
  <si>
    <t>AMERICAN COLLEGE OF VETERINARY</t>
  </si>
  <si>
    <t>SENIOR STAFF VETERI</t>
  </si>
  <si>
    <t>YULEE, FLORIDA</t>
  </si>
  <si>
    <t xml:space="preserve">This is sponsored travel from the American College of Veterinary Preventive Medicine-ACVPM. Traveler will participate at the 2020 Examination Committee meeting on February 13th at White Oak Conservation Center near Jacksonville, Florida as the Environmental and Occupational Health Subject Matter Expert. </t>
  </si>
  <si>
    <t>Harvey, Robert R</t>
  </si>
  <si>
    <t>02/20/2020 - 02/25/2020</t>
  </si>
  <si>
    <t>IT SPECIALIST</t>
  </si>
  <si>
    <t>To set-up and administer the NIOSH B Reader Exam to physicians in Brisbane, Australian</t>
  </si>
  <si>
    <t>MARKLE, TRAVIS GERALD</t>
  </si>
  <si>
    <t>SAHLGRENSKA ACADEMY</t>
  </si>
  <si>
    <t>RESEARCH HEALTH SCIE</t>
  </si>
  <si>
    <t>As part of NIOSH's mission to provide leadership in occupational respiratory disease, Dr. Henneberger will attend the 2019 European Respiratory Society (ERS) Annual Congress in Madrid, Spain, and present the poster Asthma-related respiratory symptoms associated with indoor air quality in healthcare facilitiesâ? in Poster Discussion Session 6D Airway and Parenchymal Diseases in Occupational and Environmental Lung Diseases.</t>
  </si>
  <si>
    <t>HENNEBERGER, PAUL KEEFER</t>
  </si>
  <si>
    <t xml:space="preserve">Air Transportation n </t>
  </si>
  <si>
    <t xml:space="preserve">To provide technical training on advanced methods in benchmark dose (BMD) analysis to staff from the Bureau of Chemical Safety in the Food Directorate of Health Canada on November 18-21, 2019. </t>
  </si>
  <si>
    <t>WHEELER, MATTHEW W</t>
  </si>
  <si>
    <t>11/06/2019 - 11/10/2019</t>
  </si>
  <si>
    <t>INSTITUTE OF PUBLIC HEALTH</t>
  </si>
  <si>
    <t>ABU DHABI, UNITED ARAB EMIRATES</t>
  </si>
  <si>
    <t>Keynote speaker at the Emirates Oncology Conference 2019.</t>
  </si>
  <si>
    <t>Ovesen, Jerald L</t>
  </si>
  <si>
    <t>BILBAO, SPAIN</t>
  </si>
  <si>
    <t>Dr. Rice will be participating in the peer review of the International Chemical Safety Cards at the meeting taking place at the European Agency for Safety and Health at Work in Bilbao, Spain, from 18 to 22 November 2019.</t>
  </si>
  <si>
    <t>RICE, FAYE L</t>
  </si>
  <si>
    <t>10/22/2019 - 10/25/2019</t>
  </si>
  <si>
    <t>ASSOC DIR FOR EMERGING TECH</t>
  </si>
  <si>
    <t>BEND, OREGON</t>
  </si>
  <si>
    <t>Dr Geraci will present the Breysse Mem Lect at NW Occup Hlth Conf on Oct 24 at Riverhouse Hotel and Conf Ctr</t>
  </si>
  <si>
    <t>GERACI, CHARLES Lee</t>
  </si>
  <si>
    <t xml:space="preserve">AIHA LABORATORY ACCREDITATION </t>
  </si>
  <si>
    <t>Traveler is a member of the American Industrial Hygiene Association (AIHA) Laboratory Accreditation Programs, LLC, AIHA Analytical Accreditation Board (AAB). The purpose of this sponsored travel is to attend the 2019 November AAB Meeting that will take place in Tysons, VA</t>
  </si>
  <si>
    <t>ELLIOTT, MICHAEL Gerard</t>
  </si>
  <si>
    <t xml:space="preserve">TRIP PURPOSE:  Traveler invited to attend/present at the State of the Science Meeting:  Pregnant at Work, December 3-5, 2019 in Tampa, FL;  Presenting a poster entitled:   Cytotoxicity of Mild-Steel and Stainless-Steel Welding Fume Exposures on First Trimester Trophoblast Cells </t>
  </si>
  <si>
    <t>Olgun, Nicole Sharmila</t>
  </si>
  <si>
    <t>02/11/2020 - 02/14/2020</t>
  </si>
  <si>
    <t>THE UNIVERSITY OF TENNESSEE</t>
  </si>
  <si>
    <t>MEMPHIS, TENNESSEE</t>
  </si>
  <si>
    <t xml:space="preserve">Gulf War Illness Data review and grant writing, The University of Tennessee Health Science Center, 71 S. Manassas Street, Memphis TN 38163; 2) Reviewing our joint data from a DOD Gulf War Grant and writing new grant; 3) Advance our understanding of Neurotoxicology
</t>
  </si>
  <si>
    <t>OCALLAGHAN, JAMES Patrick</t>
  </si>
  <si>
    <t>03/14/2020 - 03/20/2020</t>
  </si>
  <si>
    <t>INTERNATIONAL DRUG ABUSE RESEA</t>
  </si>
  <si>
    <t>ANAHEIM, CALIFORNIA</t>
  </si>
  <si>
    <t xml:space="preserve">TRIP PURPOSE:  To attend the Society for Toxicology annual meeting, March 15-19, 2020, Anaheim CA;  I will be presenting a poster and I will attend presentation and poster sessions that will allow me to learn about cutting edge research and methods.
This will benefit the CDC by keeping me current in the field and gaining exposure for research that furthers the NIOSH mission;  Title of the poster: Chronic glucocorticoid exposure primes the neuroinflammatory response to nerve agent sarin;  and discussion group presentation: The role of neuroinflammation in neurotoxicity; Traveler will be meeting with other members of the International Drug Abuse Research Society (IDARS) while attending SOT. 
</t>
  </si>
  <si>
    <t>COLLEGE INTERNATIONAL DE RECHE</t>
  </si>
  <si>
    <t xml:space="preserve">Invited participant to the College International de Recherche Servier "Role of Environement in Initiation and Progression of Illnesses" symposium. Traveler has an approved outside activity request for CIRS. </t>
  </si>
  <si>
    <t>OCALLAGHAN, JAMES P</t>
  </si>
  <si>
    <t>02/17/2020 - 02/19/2020</t>
  </si>
  <si>
    <t>COCCIARDI AND ASSOCIATES INC</t>
  </si>
  <si>
    <t>ENVIR HEALTH SPEC I</t>
  </si>
  <si>
    <t>LANCASTER, PENNSYLVANIA</t>
  </si>
  <si>
    <t xml:space="preserve">Invited speaker at the South Central Task Force Health and Safety Workshop to speak on the Emergency Responder Health Monitoring and Surveillance Program </t>
  </si>
  <si>
    <t>SHUGART, JILL MARIE</t>
  </si>
  <si>
    <t xml:space="preserve">The traveler will attend the PE Environmental Exam Committee Meeting to serve as a subject matter expert on the environmental engineering exam development committee. </t>
  </si>
  <si>
    <t>HEARL, FRANK John</t>
  </si>
  <si>
    <t>03/10/2020 - 03/12/2020</t>
  </si>
  <si>
    <t>ASSOCIATION EQUIPMENT MANUFACT</t>
  </si>
  <si>
    <t xml:space="preserve">The traveler will give a presentation with the US Occupational Safety and Health Administration Directorate of Construction on Construction Safety and Health topics along with participating in a panel discussion with the Federal Highway Administration about Construction </t>
  </si>
  <si>
    <t>EARNEST, GARY Scott</t>
  </si>
  <si>
    <t>01/28/2020 - 02/01/2020</t>
  </si>
  <si>
    <t>LOS ANGELES, CALIFORNIA</t>
  </si>
  <si>
    <t xml:space="preserve">The Office for Total Worker Health's Director will speak at USC Center for Intelligent Environments
(CENTIENTS) in Los Angeles, CA tdy dates 1/28-1/30. From 1/30-2/1 the director will be at the UCLA campus meeting with affiliates to discuss latest TWH concepts and research practices. </t>
  </si>
  <si>
    <t>CHOSEWOOD, LEWIS Casey</t>
  </si>
  <si>
    <t>PORTLAND, OREGON</t>
  </si>
  <si>
    <t xml:space="preserve">This timely update on the nation's opioid overdose epidemic will provide the latest surveillance trends and health impacts of the evolving opioid crisis.   Total Worker Health Director and a member of CDC's Opioid Response Coordinating Unit, will share emerging evidence of the epidemics strong connection to workplace, working conditions and other worker issues, as well as disparities across industries and occupations, and other valuable insights for employers, occupational health psychologists and other OSH professionals. He will share the latest resources, policy approaches and workplace interventions critical to a successful workplace response to the opioid crisis.  Special attention to safety sensitive work, impairments associated with opioid use disorder, and return to work issues after treatment will be given. </t>
  </si>
  <si>
    <t xml:space="preserve">Others  </t>
  </si>
  <si>
    <t>THE SAFE WORK PROGRAM SUPERIOR</t>
  </si>
  <si>
    <t>traveler will present at the 5th International Seminar on the Safe Work Program</t>
  </si>
  <si>
    <t>CHOSEWOOD, LEWIS C</t>
  </si>
  <si>
    <t>MANHATTAN, NEW YORK</t>
  </si>
  <si>
    <t>traveler will speak at Total Worker Health (TWH) Technical Meeting hosted by the ASSP NYC Chapter in New York, NY 10/30/2019 and speak at the Department of Environmental Medicine and Public Healths Seminar on 10/31/2019 in Manhattan, NY/</t>
  </si>
  <si>
    <t>CHANG, CHIA Chia</t>
  </si>
  <si>
    <t>10/17/2019 - 10/18/2019</t>
  </si>
  <si>
    <t>TRI STATE OCCUPATIONAL MEDICAL</t>
  </si>
  <si>
    <t xml:space="preserve">Traveler will attend the 2019 Tri-State Occupational Medicine Association (TSOMA) Conference in Pittsburgh, PA. She will present on "Leadership Practices for Healthy Workforce" and other Total Worker Health latest research concepts and practices. </t>
  </si>
  <si>
    <t>01/21/2020 - 01/23/2020</t>
  </si>
  <si>
    <t>ASSOC DIR MINORITY H</t>
  </si>
  <si>
    <t xml:space="preserve">Traveler serves, as the Director in the Office of Minority Health and Health Equity, will be attending meetings at the University of Penn, Perelman School of Medicine Office of Inclusion and Diversity on January 21-23, 2019.  </t>
  </si>
  <si>
    <t>LIBURD, LEANDRIS C</t>
  </si>
  <si>
    <t>01/28/2020 - 01/29/2020</t>
  </si>
  <si>
    <t>GEORGE WASHINGTON UNIVERSITY</t>
  </si>
  <si>
    <t>WASHINGTON NAVAL DISTRICT, DISTRICT OF COLUMBIA</t>
  </si>
  <si>
    <t xml:space="preserve"> Dr. Penman-Aguilar will represent OMHHE at the Funders Forum Health Equity Convening on January 29th in Washington DC.  The Funders Forum is a collaborative of public and philanthropic funders of accountable communities for health (ACHs) for the purposes of sharing lessons learned, exploring best practices, and identifying policy options for supporting the ACH model.  Philanthropic funders include the Robert Wood Johnson Foundation, Kellogg Foundation, California Endowment, Blue Shield of California Foundation, Episcopal Health Foundation, and Commonwealth Fund (CMWF).
</t>
  </si>
  <si>
    <t>AGUILAR, Anne P</t>
  </si>
  <si>
    <t>12/02/2019 - 12/08/2019</t>
  </si>
  <si>
    <t>CALIFORNIA DEPARTMENT OF HEALT</t>
  </si>
  <si>
    <t>PUBLIC HEALTH ASSOC</t>
  </si>
  <si>
    <t xml:space="preserve">Traveler will be assisting with moving in and setting up the field office site in San Diego in preparation for the CARE study, where we will serve around 350 study participants.  </t>
  </si>
  <si>
    <t>Chan, Tiffany</t>
  </si>
  <si>
    <t>03/11/2020 - 03/13/2020</t>
  </si>
  <si>
    <t>UNIV OF NC AT CHAPEL HILL</t>
  </si>
  <si>
    <t xml:space="preserve">The traveler serves as the Senior Public Health Analyst in the Center for State, Tribal, Local, and Territorial Support (CSTLTS). The traveler has been invited to participate as advisory committee member in the inaugural Emerging Leaders in Public Health (ELPH) Cross-Cohort Convening of 3 cohorts of emerging leaders in public health as a base for planning the future and next steps. </t>
  </si>
  <si>
    <t>LIPSHUTZ, JUDITH A</t>
  </si>
  <si>
    <t xml:space="preserve">Traveler serves as Public Health Advisor in the Center for State, Tribal, Local and Territorial Support and will attend the Emerging Leaders in Public Health Advisory Committee meeting on Oct 29-30, 2019 in Chapel Hill, NC. </t>
  </si>
  <si>
    <t>EMERGENCY MANAGEMENT ACCREDITA</t>
  </si>
  <si>
    <t>SUPERVISORY EMERGENC</t>
  </si>
  <si>
    <t>Peter Rzeszotarski has been asked to serve as a SME during an on-site independent peer review process which focus on evaluating an emergency management program's organization, resources, plans, and capabilities against the current EMAP Standard.</t>
  </si>
  <si>
    <t>RZESZOTARSKI, PETER MARK</t>
  </si>
  <si>
    <t>10/26/2019 - 11/02/2019</t>
  </si>
  <si>
    <t xml:space="preserve">Air Transportation  </t>
  </si>
  <si>
    <t>BANDAR SERI BEGAWAN, BRUNEI</t>
  </si>
  <si>
    <t xml:space="preserve">Purpose of travel is to serve as team lead for the Joint External Evaluation of Brunei, in addition to evaluating preparedness and response areas of focus. This travel supports CDCs objective of engaging in external evaluations of the International Health Regulation capacities of other countries, and further supports CDC's global health security engagement with the ASEAN EOCNET countries, which focuses on enhancing their preparedness and response capacities. </t>
  </si>
  <si>
    <t>RZESZOTARSKI, PETER M</t>
  </si>
  <si>
    <t>02/06/2020 - 02/08/2020</t>
  </si>
  <si>
    <t>KEARNS AND WEST</t>
  </si>
  <si>
    <t>HEALTH COMM SPEC</t>
  </si>
  <si>
    <t>SACRAMENTO, CALIFORNIA</t>
  </si>
  <si>
    <t>Angela Brown will be conducting a training for the CERC Training Program, in Sacramento, CA. Angela Brown is the trainer for the CERC Training Program.</t>
  </si>
  <si>
    <t>Brown, Angela Bridget</t>
  </si>
  <si>
    <t>EMERGENCY MANAGEMENT</t>
  </si>
  <si>
    <t xml:space="preserve">  Other </t>
  </si>
  <si>
    <t>ST. PETERSBURG, FLORIDA</t>
  </si>
  <si>
    <t>Ms. Avery is requested to participate in the upcoming Program Review Committee (PRC) meeting held during
the 2019 EMAP Professional Week. The PRC is responsible for considering programs applying for Accreditation, reviewing assessment reports prepared by assessment teams, discussing and voting before making recommendations regarding
accreditation to the EMAP Commission.</t>
  </si>
  <si>
    <t>Avery, Kerrethel</t>
  </si>
  <si>
    <t>11/17/2019 - 11/22/2019</t>
  </si>
  <si>
    <t xml:space="preserve">0ther </t>
  </si>
  <si>
    <t xml:space="preserve">Kerrethel Avery has been asked to serve as a Subject Matter Expert during an on-site independent peer review process which focus on evaluating an emergency management program's organization, resources, plans, and capabilities against the current EMAP Standard. 
</t>
  </si>
  <si>
    <t xml:space="preserve">Training to Japanese government health staff on rapid response team creation, deployment, and management. </t>
  </si>
  <si>
    <t>BENSYL, DIANA M</t>
  </si>
  <si>
    <t>CANADIAN ASSOCIATION FOR IMMUN</t>
  </si>
  <si>
    <t>Technical support for the iCARE vaccine-preventable disease sero-epidemiology working group</t>
  </si>
  <si>
    <t>Scobie, Heather M</t>
  </si>
  <si>
    <t>LEAD EPIDEMIOLOGIST</t>
  </si>
  <si>
    <t xml:space="preserve">Purpose: Traveler to provide technical assistance and support to colleagues at the Food and Agriculture Organization on the review and finalization of the Tripartite Zoonoses Guide Operational Tool for Surveillance and Information Sharing. 
</t>
  </si>
  <si>
    <t>Murrill, Christopher S</t>
  </si>
  <si>
    <t>02/25/2020 - 02/28/2020</t>
  </si>
  <si>
    <t>To attend the Roundtable to Explore the Synergies between WASH and Oral Vaccination, hosted by the SHARE Research Consortium and WaterAid. To provide technical input as a representative of the Rotavirus Accelerated Vaccine Introduction Network (RAVIN). The objectives of the Roundtable include: reviewing the evidence of the impact of environmental enteric dysfunction on vaccine efficacy, to review the evidence on integrating hygiene promotion with routine immunization programs, to consider the future direction of research around vaccine efficacy and environmental enteric dysfunction, and to consider the policy and practical implications of the current evidence base.</t>
  </si>
  <si>
    <t>Soeters, Heidi M</t>
  </si>
  <si>
    <t xml:space="preserve">To provide technical assistance on the project to introduce rotavirus vaccine into the GAVI countries who haven't yet introduced the vaccine. This is an internal strategy meetings and in Geneva (Oct 24) where we will hold meetings with partners at Gavi and WHO to discuss project progress, planned support, application of strategy, and our plans to document lessons learned and best practices.
</t>
  </si>
  <si>
    <t xml:space="preserve"> To disseminate findings from HPV vaccine program evaluation to stakeholders </t>
  </si>
  <si>
    <t>Loharikar, Anagha R</t>
  </si>
  <si>
    <t>JOHN HOPKINS UNIVERSITY</t>
  </si>
  <si>
    <t>To provide technical assistance on the project to introduce rotavirus vaccine into the GAVI countries who haven't yet introduced the vaccine. This is an internal strategy meetings and in Geneva (Oct 24) where we will hold meetings with partners at Gavi and WHO to discuss project progress, planned support, application of strategy, and our plans to document lessons learned and best practices.</t>
  </si>
  <si>
    <t>HYDE, TERRI B</t>
  </si>
  <si>
    <t>10/10/2019 - 10/12/2019</t>
  </si>
  <si>
    <t>VETERANS ADM</t>
  </si>
  <si>
    <t xml:space="preserve">I will be presenting on the logistical challenges associated with the STRIVE trial in West Africa and rVSV-ZEBOV vaccine.    Note, the Mayo Clinic is developing recombinant oncolytic viruses as cancer therapeutics which have similar cold chain challenges as the rVSV-ZEBOV vaccine. </t>
  </si>
  <si>
    <t>Carter-Wertheim, Rosalind Jane</t>
  </si>
  <si>
    <t>10/27/2019 - 11/16/2019</t>
  </si>
  <si>
    <t xml:space="preserve">Air </t>
  </si>
  <si>
    <t>HYDERABAD, INDIA</t>
  </si>
  <si>
    <t xml:space="preserve">Purpose: Attend Union World Conference for Lung Health. 
</t>
  </si>
  <si>
    <t>Melgar, Michael F</t>
  </si>
  <si>
    <t>11/08/2019 - 12/04/2019</t>
  </si>
  <si>
    <t>STOP TB PARTNERSHIP</t>
  </si>
  <si>
    <t xml:space="preserve">Meals </t>
  </si>
  <si>
    <t>HO CHI MINH CITY, VIETNAM</t>
  </si>
  <si>
    <t xml:space="preserve">Purpose: To provide technical expertise in data health systems and monitoring and evaluation activities during the World Health Organization's Namibia Tuberculosis Programme Review from 11-22 November 2019. 
</t>
  </si>
  <si>
    <t>Fukunaga, Rena</t>
  </si>
  <si>
    <t>KNOXVILLE, TENNESSEE</t>
  </si>
  <si>
    <t>Invited speaker for University of Tennessee Dept. of Anthropology Visiting Lecture Series.</t>
  </si>
  <si>
    <t>Dirlikov, Emilio</t>
  </si>
  <si>
    <t>OXFORD UNIVERSITY</t>
  </si>
  <si>
    <t>MUSEUM CURATOR</t>
  </si>
  <si>
    <t>To consult with Oxford Vaccine Group regarding an exhibition about the history of typhoid that will be traveling to the David J. Sencer CDC Museum</t>
  </si>
  <si>
    <t>Shaw, Louise E</t>
  </si>
  <si>
    <t>01/22/2020 - 01/23/2020</t>
  </si>
  <si>
    <t>UNIVERSITY OF COLORADO</t>
  </si>
  <si>
    <t>SPECIAL PROJECTS ADV</t>
  </si>
  <si>
    <t xml:space="preserve">Traveler will attend an in-person grant peer-review meeting for Robert Wood Johnson Foundation Systems for Action in Princeton, New Jersey. By attending this review the traveler will provide his expertise to determine which new research ideas move from concept to reality, aligning strategies for medical, social and public health delivery systems.
</t>
  </si>
  <si>
    <t>VINCENT, MARTIN J</t>
  </si>
  <si>
    <t>01/22/2020 - 01/24/2020</t>
  </si>
  <si>
    <t>ACADEMYHEALTH</t>
  </si>
  <si>
    <t>SUPERVISORY HEALTH S</t>
  </si>
  <si>
    <t xml:space="preserve">Traveler will travel to participate in the AcademyHealth Paradigm January meeting which will provide significant time for each Design Team to collaborate, build additional expertise in the design thinking approach, learn from other Design Teamsâ?? challenges and successes, and provide overall feedback on the Paradigm Project. </t>
  </si>
  <si>
    <t>Puddy, Richard W</t>
  </si>
  <si>
    <t>10/12/2019 - 10/14/2019</t>
  </si>
  <si>
    <t>AMERICAN PUBLIC TRANSPORTATION</t>
  </si>
  <si>
    <t xml:space="preserve">Presentation at APTA aligns with CDC's goal to build public health capacity to collaborate with non-health sectors and build the capacity of non-health sectors to understand the value of population health. APTA is a FTA grantee and member of the Transportation Research Board, which develop products and policy for transit. My presentation is an opportunity to inform these non-health audiences on why transit is a health intervention that aligns with CDC's priorities for Safe Routes to School, clean diesel fuel buses, public transportation, walkable communities and reduction in Asthma. As the OADPS transportation lead, I will share information from this conference with my CDC colleagues and provide information to APTA on relevant CDC programs. </t>
  </si>
  <si>
    <t>HEAPS, WENDY E</t>
  </si>
  <si>
    <t>AUSTIN, TEXAS</t>
  </si>
  <si>
    <t xml:space="preserve">Traveler will attend and speak at the Pew Trust meeting on December 3 - 4 in Austin, Texas at the event titled, "Evidence to Impact: A Results First Leading States Event". </t>
  </si>
  <si>
    <t>Hall, Diane Marie</t>
  </si>
  <si>
    <t>NASHVILLE HEALTHCARE COUNCIL</t>
  </si>
  <si>
    <t xml:space="preserve">Selected as a member of the 2020 Nashville Health Care Council Fellows program.   CDC's representation in this program will provide an unique opportunity to connect CDC and its associated CIO programs to innovative leadership in policy, business, academia, and clinical medicine that are currently not available within CDC programs.   The Nashville Health Care Council Fellowship program is in particular alignment with the mission of the CDC PHHO as both groups engage partners across sectors to create collaborative opportunities that improve health outcomes, health care systems, healthcare costs, and health of communities. </t>
  </si>
  <si>
    <t>Singleton, Christa-Marie</t>
  </si>
  <si>
    <t>11/10/2019 - 11/13/2019</t>
  </si>
  <si>
    <t>NATIONAL ALLIANCE OF HEALTHCAR</t>
  </si>
  <si>
    <t>Federal liaison to National Alliance Board; Invited to speak on panel "Maintaining Public/Private Partnerships on Population Health"</t>
  </si>
  <si>
    <t>10/14/2019 - 10/16/2019</t>
  </si>
  <si>
    <t>BLACK HILLS SPECIAL SERVICES</t>
  </si>
  <si>
    <t>MITCHELL, SOUTH DAKOTA</t>
  </si>
  <si>
    <t>Lindsay has been requested by state officials to attend their state-wide meeting to present on 6|18 Initiative from a national perspective and provide technical assistance on how to improve or expand state work on the initiative.  She will learn from state officials about successes and challenges that will be used to inform evaluation and national program practices for planning in year 4.</t>
  </si>
  <si>
    <t>Bishop, Ann Lindsay</t>
  </si>
  <si>
    <t>10/03/2019 - 10/04/2019</t>
  </si>
  <si>
    <t>INTERSECTION FOR THE ARTS</t>
  </si>
  <si>
    <t>SUSTAINABILITY OFFIC</t>
  </si>
  <si>
    <t>SAN FRANCISCO, CALIFORNIA</t>
  </si>
  <si>
    <t xml:space="preserve">Traveler has been invited to be a keynote speaker in the third CIDCI Fall Forum on Oct 4, 2019 and has also been invited to a dinner the night before; hotel, airline tickets, and meals have been paid for..  </t>
  </si>
  <si>
    <t>YORK, KAREN Elizabeth</t>
  </si>
  <si>
    <t>10/20/2019 - 10/21/2019</t>
  </si>
  <si>
    <t>DUKE CLINICAL RESEARCH INSTITU</t>
  </si>
  <si>
    <t>GENERAL ATTORNEY</t>
  </si>
  <si>
    <t xml:space="preserve">As an attorney for the Office of the General Counsel, CDC travel is presenting a presentation to Duke law students, October 20-21, 2019. </t>
  </si>
  <si>
    <t>HUNTLEY, HEATHER H</t>
  </si>
  <si>
    <t>02/09/2020 - 02/12/2020</t>
  </si>
  <si>
    <t>AGENTS OF CHANGE SUMMIT ORGANI</t>
  </si>
  <si>
    <t>HEALTH  SCIENTIST</t>
  </si>
  <si>
    <t xml:space="preserve">Traveler will travel to San Diego, CA to be the main keynote speaker and breakout facilitator on evaluation for major conference on social and digital media in public health, Agents of Change Summit.  </t>
  </si>
  <si>
    <t>CHAPEL, THOMAS J</t>
  </si>
  <si>
    <t>03/02/2020 - 03/03/2020</t>
  </si>
  <si>
    <t>ARIZONA DEPARTMENT OF HEALTH S</t>
  </si>
  <si>
    <t>Division Director of Science Data Polic</t>
  </si>
  <si>
    <t xml:space="preserve"> Dr. Chris Jones, Senior Advisor and Director of Strategic Priorities and Innovation, National Center for Injury Prevention and Control, has been invited to present Title "Adverse Childhood Experiences, Substance Abuse, and Suicide: Opportunities for Public Health Prevention" at Arizona Health Improvement Plan (AzHIP) Summit.  </t>
  </si>
  <si>
    <t>Jones, Christopher McCall</t>
  </si>
  <si>
    <t>01/16/2020 - 01/17/2020</t>
  </si>
  <si>
    <t xml:space="preserve">Dr. Chris Jones, Associate Director of Strategy and Innovation, National Center for Injury Prevention and Control (NCIPC), is being sponsored by Pew Charitables to participate in roundtable discussions on the future state technical assistance in the area of substance use disorder. </t>
  </si>
  <si>
    <t>12/02/2019 - 12/03/2019</t>
  </si>
  <si>
    <t xml:space="preserve">Traveler is the Associate Director for Strategy and Innovation at the National Center for Injury Control and Prevention. Public health/public safety work, including a project funded by Bloomberg Philanthropies Opioid Initiative, is a key component of the work in this Center to reduce overdose deaths. Bloomberg Philanthropies is hosting a meeting to showcase the various activities being implemented in this Initiative. Traveler will present the epidemiologic background of the overdose epidemic and will engage with the donor and other key stakeholders at this meeting. The meeting will provide an essential opportunity for the traveler to network with the Philanthropy, universities, and public health officials to further CDC's mission of partnering with public safety to combat the overdose epidemic. </t>
  </si>
  <si>
    <t>NATIONAL LEAGUE OF CITIES</t>
  </si>
  <si>
    <t xml:space="preserve">Dr. Chris Jones is being sponsored by the National League of Cities (NLC) to participate at their Policy Convening on Mental Health, Substance Use and Homelessness. </t>
  </si>
  <si>
    <t>OREGON STATE UNIVERSITY</t>
  </si>
  <si>
    <t xml:space="preserve">Dr. Chris Jones is being sponsored by Oregon Health and Science University (OHSU) to speak at their Grand Rounds on the Federal Efforts to Prevent and Treat Opioid Use Disorders. </t>
  </si>
  <si>
    <t>Jones, Christopher M</t>
  </si>
  <si>
    <t>02/22/2020 - 02/24/2020</t>
  </si>
  <si>
    <t xml:space="preserve">AMERICAN COLLEGE OF EMERGENCY </t>
  </si>
  <si>
    <t xml:space="preserve">Dr. Houry is being sponsored to attend the Annals Editorial Board Retreat in Irving, TX, to discuss issues related to their journal, problems to solve, and opportunities to improve. Traveler is on the editorial board as an approved CDC activity. </t>
  </si>
  <si>
    <t>HOURY, DEBRA Elaine</t>
  </si>
  <si>
    <t>02/04/2020 - 02/05/2020</t>
  </si>
  <si>
    <t>ORCHSE STRATEGIES, LLC</t>
  </si>
  <si>
    <t>Traveler has been invited to address the ORCHSE Strategies joint meeting of the Corporate Health Directors Network and Occupational Safety and Health Network on the impact that a changing climate has on human health and the steps CDC and health departments are taking to address the issue.</t>
  </si>
  <si>
    <t>Schramm, PAUL John</t>
  </si>
  <si>
    <t>11/21/2019 - 11/22/2019</t>
  </si>
  <si>
    <t>UNIVERSITY OF MARYLAND</t>
  </si>
  <si>
    <t xml:space="preserve">Presentation on ecology, public health, medicine, and remote sensing communities to discuss the latest development in remote sensing based phenology products to infer springtime tree pollen dynamics.  </t>
  </si>
  <si>
    <t>Saha, Shubhayu</t>
  </si>
  <si>
    <t>NOAA</t>
  </si>
  <si>
    <t>Traveler will be discussing on gaps and future climate research priorities, the first day of the agenda will feature perspectives from a set of key sectors affected by extreme heat, urban health wildfires and fisheries.  Traveler will give presentation on the above mentioned.</t>
  </si>
  <si>
    <t>03/01/2020 - 03/07/2020</t>
  </si>
  <si>
    <t>CHANTIERS DE LATLANTIQUE YARDS</t>
  </si>
  <si>
    <t>ENVIR HEALTH SPEC V</t>
  </si>
  <si>
    <t>Purpose of travel to conduct a construction inspection on the cruise vessel Celebrity APEX in Nazaire, France on 03/01-03/07/2020 with Chantiers De Lâ??Atlantique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</si>
  <si>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TREFFILETTI, AIMEE TUCKER</t>
  </si>
  <si>
    <t>01/26/2020 - 02/01/2020</t>
  </si>
  <si>
    <t>FINCANTIERI</t>
  </si>
  <si>
    <t>GENOA, ITALY</t>
  </si>
  <si>
    <t>Purpose of travel to conduct a construction inspection on the cruise vessel Virgin Voyages Scarlett Lady in Genoa, Italy on 01/28-02/01/2020 with FINCANTIERI shipyard. This construction inspection will provide technical assistance to ship-building industry in order to develop a framework of consistent construction and design guidelines that will protect passenger and crew health. The construction inspections meet the department goals in illness prevention by ensuring sanitary construction and engineered controls are in place to reduce risks and prevent illness.</t>
  </si>
  <si>
    <t>RODRIGUEZ, LUIS O</t>
  </si>
  <si>
    <t>VENICE, ITALY</t>
  </si>
  <si>
    <t>Purpose of travel is to conduct construction inspection on cruise vessel, Carnival Panorama on Oct 08-12, 2019. Construction inspections provide technical assistance to ship-building industry in order to develop framework of consistent construction and design guidelines that will protect passenger and crew health. This construction inspection will take place Fincantieri S.p.A. in Marghera -Venice, Italy.</t>
  </si>
  <si>
    <t>ENIRONMENTAL HEALTH SPECIALIST</t>
  </si>
  <si>
    <t xml:space="preserve"> Purpose of travel to conduct a construction inspection on the cruise vessel Celebrity APEX in Nazaire, France on 03/01-03/07/2020 with Chantiers De L Atlantique shipyard. This construction inspection will provide technical assistance to ship-building industry in order to develop a framework of consistent construction and design guidelines that will protect passenger and crew health. The construction inspections meet the departments goals in illness prevention by ensuring sanitary construction and engineered controls are in place to reduce risks and prevent illness. </t>
  </si>
  <si>
    <t>Miller, James Scott</t>
  </si>
  <si>
    <t>FINCANTIERI CANTIERI NAVALI IT</t>
  </si>
  <si>
    <t xml:space="preserve">Purpose of travel is to conduct construction inspection on cruise vessel, Carnival Panorama on Oct 08-12, 2019. Construction inspections provide technical assistance to ship-building industry in order to develop framework of consistent construction and design guidelines that will protect passenger and crew health. This construction inspection will take place with Fincantieri S.p.A. in Marghera -Venice, Italy. </t>
  </si>
  <si>
    <t>Miller, James S</t>
  </si>
  <si>
    <t>ASSOCIATION OF FOOD AND DRUG O</t>
  </si>
  <si>
    <t>ENIVRONMENTAL SAFETY &amp; HEALTH</t>
  </si>
  <si>
    <t>AMES, IOWA</t>
  </si>
  <si>
    <t xml:space="preserve">Traveler is a co-presenter of the environmental sampling course designed to teach environmental health specialists how to sample in an outbreak setting in a retail food establishment. </t>
  </si>
  <si>
    <t>Kramer, Adam J</t>
  </si>
  <si>
    <t>VARD LANGSTEN</t>
  </si>
  <si>
    <t>Environmental Health Officer III</t>
  </si>
  <si>
    <t>[OTHER], NORWAY</t>
  </si>
  <si>
    <t xml:space="preserve">Purpose of travel is to conduct a final construction inspection on the cruise vessel 'Le Bellot' at Sovik, Norway. Construction inspections provide technical assistance to the industry in order to develop framework of consistent construction and design guidelines that will protect passenger and crew health. The construction inspections meet the department's goals in ensuring sanitary construction and engineered controls are in place to reduce risks and prevent illness. </t>
  </si>
  <si>
    <t>Kincaid, Erin G</t>
  </si>
  <si>
    <t>01/05/2020 - 01/10/2020</t>
  </si>
  <si>
    <t>[OTHER], ITALY</t>
  </si>
  <si>
    <t>Purpose of travel is to conduct a final construction inspection on the cruise vessel 'Seven Seas Splendor' at Ancona, Italy. Construction inspections provide technical assistance to the industry in order to develop framework of consistent construction and design guidelines that will protect passenger and crew health. The construction inspections meet the department's goals in ensuring sanitary construction and engineered controls are in place to reduce risks and prevent illness.</t>
  </si>
  <si>
    <t>02/23/2020 - 02/26/2020</t>
  </si>
  <si>
    <t xml:space="preserve">NATIONAL ENVIRONMENTAL HEALTH </t>
  </si>
  <si>
    <t>The purpose of this meeting is to meet with key officials at the National Environmental Health Association (NEHA) and to participate in an invitation only review workshop for the REHS/RS credential exam re-validation. CDR Gerding was invited to serve as an environmental health subject matter expert and provide his expertise in the field of environmental public health</t>
  </si>
  <si>
    <t>GERDING, JUSTIN Andrew</t>
  </si>
  <si>
    <t>Environmental Health Officer/Sanitarin</t>
  </si>
  <si>
    <t>Purpose of travel is to conduct a final construction inspection on the cruise vessel 'Seven Seas Splendor' at Ancona, Italy. Construction inspections provide technical assistance to the industry in order to develop framework of consistent construction and design guidelines that will protect passenger and crew health. The construction inspections meet the department's goals in ensuring sanitary construction and engineered controls are in place to reduce risks and prevent illness</t>
  </si>
  <si>
    <t>Annetta, Laura K</t>
  </si>
  <si>
    <t>BARBADOS, BARBADOS</t>
  </si>
  <si>
    <t xml:space="preserve">Purpose of travel is to conduct construction inspection on cruise vessel, Hanseatic on Nov 13 - 15, 2019. Construction inspections provide technical assistance to ship-building industry in order to develop framework of consistent construction and design guidelines that will protect passenger and crew health. This construction inspection will take place on the in Bridgetown, Barbados. </t>
  </si>
  <si>
    <t>UNIVERSITY OF CALIFORNIA MERCE</t>
  </si>
  <si>
    <t>MERCED, CALIFORNIA</t>
  </si>
  <si>
    <t xml:space="preserve">Traveler has been invited to speak at Merced University on NOV 18th - 19th, 2019. </t>
  </si>
  <si>
    <t>Rivera, Angel</t>
  </si>
  <si>
    <t>SCIENTIFIC SOLUTIONS</t>
  </si>
  <si>
    <t>RESEARCH CHEMIST (BI</t>
  </si>
  <si>
    <t>COLUMBIA, MARYLAND</t>
  </si>
  <si>
    <t xml:space="preserve">Traveler is an invited speaker that will discuss good analytical practices for e-Cigarette liquid analysis to regulatory analytical labs. </t>
  </si>
  <si>
    <t>PAPPAS, RICHARD S</t>
  </si>
  <si>
    <t>03/06/2020 - 03/13/2020</t>
  </si>
  <si>
    <t>INTERNATIONAL SOCIETY FOR NEON</t>
  </si>
  <si>
    <t>AMSTERDAM, NETHERLANDS</t>
  </si>
  <si>
    <t>Oral Presenter who will represent the DLS NSMBB Presenting "Quality Assurance and Quality Control Program for first tier testing". Public health SMEs from across CDC participate in this meeting to provide outreach to state, local, clinical and other researchers on best practices in these areas, as well as increase their own knowledge of development of new techniques and instrumentation in neonatal screening programs.</t>
  </si>
  <si>
    <t>Petritis, Konstantinos</t>
  </si>
  <si>
    <t>LEAD RESEARCH CHEMIS</t>
  </si>
  <si>
    <t>CLSI March 2020 Committees Week Schedule, Irving Texas, Travel dates March 23-25, 2020, Meeting dates:  March 24-25, 2020</t>
  </si>
  <si>
    <t>MEI, JOANNE Virginia</t>
  </si>
  <si>
    <t>01/26/2020 - 01/29/2020</t>
  </si>
  <si>
    <t>CLINICAL LABORATORY MANAGEMENT</t>
  </si>
  <si>
    <t>Traveler is a voting member of the Document Development Committee for CAH NBS.   Meeting will be held in Tempe, AZ.  Travel dates are 1/26-1/29/20.  Meeting dates are 1/27-28/20</t>
  </si>
  <si>
    <t>GREENE, CHRISTOPHER N</t>
  </si>
  <si>
    <t>01/17/2020 - 01/23/2020</t>
  </si>
  <si>
    <t>BIOFORUM</t>
  </si>
  <si>
    <t>TEL AVIV, ISRAEL</t>
  </si>
  <si>
    <t xml:space="preserve">Dr. Calafat will be traveling to Tel-Aviv Israel from 01/17/2020 through 01/23/2020. She will attend a meeting from 01/18/2020 through 01/20/2020. She will them speak at the Israel Analytical Chemistry Society from 01/21/2020 through 01/22/2020. The purpose of this conference is In recent years, ISRANALYTICA has become the most appreciated and respected analytical chemistry meeting, and definitely the largest chemistry conference in Israel, accompanied by the largest scientific exhibition. More than 3,000 participants have attended the recent 2019 ISRANALYTICA meeting from Academia, chemical industry, analytical instrument companies, major laboratories and others. Over 100 vendors presented their goods, accompanied by experts representing manufacturers and others. The scientific program of ISRANALYTICA 2020 will cover a variety of topics in analytical chemistry, from Chromatography to Nanomaterials, and from Regulatory Aspects to a new session on Food Analysis and Agri-tech  ISRANALYTICA 2020 program offers interesting and broad insight to a diverse audience. Leading researchers from the academia, industry, and government agencies in Israel and overseas will present their achievements and discuss exciting development in different fields. The program will consist of several plenary lectures by prominent international scientists, oral presentations (in parallel sessions), featuring speakers from Israel and abroad and a large poster session. </t>
  </si>
  <si>
    <t>CALAFAT, ANTONIA M</t>
  </si>
  <si>
    <t>10/15/2019 - 10/19/2019</t>
  </si>
  <si>
    <t>NATIONAL INSTITUTE OF HEALTH</t>
  </si>
  <si>
    <t xml:space="preserve">Purpose: Dr. Antonia Calafat will represent a variety of research areas involving the environment and health. Dr. Calafat will share methods and results from the various aspects of CDCs Biomonitoring Program, specifically the work related to exposures to pesticides, personal care products, and chemical mixtures. Dr. Calafat also will represent CDC among global peers in environmental epidemiology and exposure science. The conference will provide a unique opportunity for CDC scientists to benefit from the multidisciplinary nature of the conference and wide range of topics of interest in environmental health, including environmental exposures to chemicals and their effects on human health. 
</t>
  </si>
  <si>
    <t>UMWELT BUNDESAMT</t>
  </si>
  <si>
    <t>Dr. Calafat was asked to speak at the HBMEU conference</t>
  </si>
  <si>
    <t>11/30/2019 - 12/04/2019</t>
  </si>
  <si>
    <t>SUPERVISORY RESEARCH</t>
  </si>
  <si>
    <t xml:space="preserve">Traveler will discuss with the Joint Committee for Traceability in Laboratory Medicine CDC's Clinical Standardization Programs and possible collaborations. Traveler will meet with leadership from Bureau International Des Poids et Mesures to finalize collaboration on research on parathryoid hormones. </t>
  </si>
  <si>
    <t>VESPER, HUBERT W</t>
  </si>
  <si>
    <t>AACC</t>
  </si>
  <si>
    <t>Traveler will discuss with leadership of the American Association of Clinical Chemistry CDC's Clinical Standardization Programs and related educational activities.</t>
  </si>
  <si>
    <t>ASSOC SERVICE FELLOW</t>
  </si>
  <si>
    <t>Traveler will initiate conversations regarding the harmonization of parathyroid hormone (PTH) measurements within the field. In particular, traveler will work with stakeholders such as BIPM and NMI China to develop a primary reference material for PTH and coordinate an interlaboratory comparison to assess the purity and mass fraction of this potential material. Traveler will address concerns regarding the possibility of a recombinant vs. synthetic reference material, ways to stabilize the material, and the amount that should be placed in each ampoule for distribution.</t>
  </si>
  <si>
    <t>Ulmer, Candice Z</t>
  </si>
  <si>
    <t>Sponsored Committee Meeting</t>
  </si>
  <si>
    <t>WANG, RICHARD Y</t>
  </si>
  <si>
    <t>01/19/2020 - 02/06/2020</t>
  </si>
  <si>
    <t>OUAGADOUGOU, BURKINA FASO</t>
  </si>
  <si>
    <t xml:space="preserve"> The traveler has been invited to participate in a Bill and Melinda Gates Foundation mission to conduct laboratory training, clinic visits, piloting, and oversee data collection for the main Burkina Faso National Micronutrient Survey (NMS), as part of a longer term plan to strengthen nutrition surveillance and availability of micronturient status data in Burkina Faso. This trip supports CDC's goal Healthy People in a Healthy World CDc commitment to global health security, and the Division's work to support implementation of high quality assessments, monitoring and evaluation in countries.</t>
  </si>
  <si>
    <t>Jabbar, Shameem F</t>
  </si>
  <si>
    <t>11/21/2019 - 11/23/2019</t>
  </si>
  <si>
    <t>AMERICAN STATISTICAL ASSOCIATI</t>
  </si>
  <si>
    <t xml:space="preserve">Traveler is on the Board of Directors for American Statistical Association and will be attending the Board of Directors Meeting being held on November 22-23-2019 in Alexandria, VA. </t>
  </si>
  <si>
    <t>WILLIAMSON, Glen David</t>
  </si>
  <si>
    <t>11/12/2019 - 11/23/2019</t>
  </si>
  <si>
    <t>NATIONAL POISON CENTER</t>
  </si>
  <si>
    <t>TAIPEI, TAIWAN</t>
  </si>
  <si>
    <t>Dr. Yip has been invited, sponsored to speak at the 2019 International Workshop for Clinical Toxicology Taipei Veterans General Hospital ,Taipei, Taiwan 11217.</t>
  </si>
  <si>
    <t>Yip, Luke</t>
  </si>
  <si>
    <t>12/11/2019 - 12/12/2019</t>
  </si>
  <si>
    <t xml:space="preserve">Dec. 11-12:  Dr. Breysse will give a presentation at the University of South Florida College of Public Health in Tampa, FL.  He is attending the 35th Anniversary Lecture Series branded as '7 Lectures at 5', Dean's Lecture Series.  This travel is sponsored travel with all pertinent documents uploaded under Summary on this travel authorization.  Dr. Breysse serves as Director of NCEH/ATSDR and will represent CDC as a subject matter expert in the field of environmental science. </t>
  </si>
  <si>
    <t>BREYSSE, PATRICK Nolan</t>
  </si>
  <si>
    <t>INDIANA UNIVERSITY</t>
  </si>
  <si>
    <t>SUPV STATISTICIAN (H</t>
  </si>
  <si>
    <t>BLOOMINGTON, IDAHO</t>
  </si>
  <si>
    <t xml:space="preserve">David B. Allison, Dean of the IU School of Public Health, invited me be a consultant, think tank participant, and guest speaker at the workshop titled Rigor, Reproducibility, and Transparency (RRT) at the Interdisciplinary Interface. The workshop aims to address issues around and make specific recommendations for improved rigor, reproducibility, and transparency in science.
</t>
  </si>
  <si>
    <t>TOWN, GWYNETT Machell</t>
  </si>
  <si>
    <t>AMERICAN EPILEPSY SOCIETY</t>
  </si>
  <si>
    <t xml:space="preserve"> CDC has been a partner in the Partners Against Mortality in Epilepsy collaborative for about ten yearshaving served on PAME biannual conference planning groups, and/or presenting at PAME conferences.  This is an invited, sponsored meeting  coordinated by the American Epilepsy Society, to convene PAME partners to discuss strategic planning for PAME in the coming years.</t>
  </si>
  <si>
    <t>KOBAU, ROSEMARIE</t>
  </si>
  <si>
    <t>03/04/2020 - 03/05/2020</t>
  </si>
  <si>
    <t>I will represent Global Tobacco Control Branch GTCB Leadership in the CDCs Office on Smoking and Health OSH and participate in a Statistical, Economic and Social Research and Training Centre for Islamic Countries SESRICï sideevent on Followup Meeting of the OIC Statistical Commission at the UN Statistical Commission Annual Meeting on March 5, 2020 at the United Nations head quarters in NY. The meeting will introduce the survey tools on Tobacco Questions for Surveys among youth and partnerships with the National Statistical Organizations and international agencies to promote standardization of monitoring tobacco use and key policy measures among youth globally. These meetings are important to public health in that they provide an opportunity to advance tobacco prevention and control priorities of the implementing countries</t>
  </si>
  <si>
    <t>HUNTING, PAUL ROBERT</t>
  </si>
  <si>
    <t>10/09/2019 - 10/11/2019</t>
  </si>
  <si>
    <t>TANDEKA LLC</t>
  </si>
  <si>
    <t>SUPV PUBLIC HEALTH A</t>
  </si>
  <si>
    <t xml:space="preserve"> Karla Sneegas will travel to the RWJ Foundation in Princeton, NY for a meeting of the Building Capacity to Reduce Tobacco Inequities in the South and Midwest Program Initiative. As the OSH Division Director, she is serving as the OSH representative to this Initiative. This RWJF intitiate addresses health and tobacco-related inequities in several states in the South and Midwest that experience high smoking prevalence and have minimal protective tobacco control policy in place. </t>
  </si>
  <si>
    <t>Sneegas, Karla S</t>
  </si>
  <si>
    <t>10/31/2019 - 11/01/2019</t>
  </si>
  <si>
    <t>AMERICAN COLLEGE OF OSTEPATHIC</t>
  </si>
  <si>
    <t xml:space="preserve">  On November 1, 2019, Dr. Brian King will serve as a speaker at the American College of Osteopathic Internists 2019 Annual Convention and Scientific Sessions in Phoenix, Arizona. This event willbenefit public health in that it is an important opportunity to provide medical education to physicians and other healthcare professionals on the risks of cigarette use among youth. CDC will benefit in that content discussed is related to the Office on Smoking Health  tobacco control and prevention goals. The traveler was name requested to serve as a speaker given his leadership role and subject matter expertise.  </t>
  </si>
  <si>
    <t>King, Brian Alexander</t>
  </si>
  <si>
    <t>ADCARE EDUCATIONAL INSTITUTE O</t>
  </si>
  <si>
    <t>PORTLAND, MAINE</t>
  </si>
  <si>
    <t xml:space="preserve">Michael Tynan was invited to give the keynote talk at Maine's Prevention Professional Day to discuss public health issues regarding e-cigarettes.  This meeting will benefit CDC and public health by ensuring that partners and grantees (Maine Health Department) have the latest updated information on tobacco control topics. </t>
  </si>
  <si>
    <t>Tynan, Michael Anthony</t>
  </si>
  <si>
    <t>10/25/2019 - 10/29/2019</t>
  </si>
  <si>
    <t>Dr. Shapiro-Mendoza is the Branch Chief for the Division of Reproductive Health Field Support Branch. She was invited by the American Academy of Pediatric Council on Injury, Violence, and Poison Prevention to be part of a safe panel along with other Sudden Infant Death Syndrome experts Rachel Moon and Kyran Quinlan. Her focus will be on sudden unexpected infant deaths epidemiology and trends.</t>
  </si>
  <si>
    <t>SHAPIRO-MENDOZA, CARRIE Kimberly</t>
  </si>
  <si>
    <t>11/16/2019 - 11/20/2019</t>
  </si>
  <si>
    <t xml:space="preserve">Dr. Serbanescu has been invited by the World Health Organization to attend the Technical Advisory Meeting of the Mother and Newborn Information for Tracking Outcomes and Results (MoNITOR) Group. The annual WHO MONITOR meeting aims to finalize the reference descriptions for core indicators utilized in Maternal and Child Health. The MONITOR project consists of a global panel of experts that meet periodically at WHO to formulate WHO recommendations. Objectives are: 1) to review new evidence and metrics work for maternal and newborn health; to finalize ongoing MoNITOR work, including Toolkit and other documents; and to discuss dissemination of findings and next grant. This activity is an important component of CDC global efforts, contributing to one of the CDC Legacy Goals (reduction of maternal mortality) and promotes the Divisions objectives to provide a global (international, domestic, tribal) field response to maternal and infant health. </t>
  </si>
  <si>
    <t>SERBANESCU, FLORINA I</t>
  </si>
  <si>
    <t>RESEARCH SCIENCE OFF</t>
  </si>
  <si>
    <t>Dr. Warner has been invited to give a research talk as part of the seminar series of the Institute for Population Research at Ohio State University in Columbus, OH, Dr. Warner will also meet with faculty and students.</t>
  </si>
  <si>
    <t>WARNER, David L</t>
  </si>
  <si>
    <t>02/23/2020 - 02/24/2020</t>
  </si>
  <si>
    <t>VIRGINIA DEPT OF HEALTH</t>
  </si>
  <si>
    <t>RICHMOND, VIRGINIA</t>
  </si>
  <si>
    <t>this meeting will bring together maternal and child health stakeholders from across the state. my role will be to speak on national trends in maternal mortality, the work of maternal mortality review committees. and the CDC's level of care assessment tool for maternal and neonatal levels of care</t>
  </si>
  <si>
    <t>Zaharatos, Julie Pestana</t>
  </si>
  <si>
    <t>AMERICAN COLLEGE OF OBSTETRICI</t>
  </si>
  <si>
    <t>Attendance at the annual state roundtable meeting of the American College of Obstetricians and Gynecologists ïin Arlington, Virginia to speak on maternal
mortality review committees.</t>
  </si>
  <si>
    <t>SOCIETY FOR REPRODUCTIVE INVES</t>
  </si>
  <si>
    <t>VANCOUVER, CANADA</t>
  </si>
  <si>
    <t xml:space="preserve">traveler was invited to participate as a speaker during the Ovarian Biology Satellite Meeting on Long Term Health Effects of Assisted Reproductionby the Society for Reproductive Investigation. </t>
  </si>
  <si>
    <t>KISSIN, DMITRY Mikhailovich</t>
  </si>
  <si>
    <t>12/07/2019 - 12/09/2019</t>
  </si>
  <si>
    <t xml:space="preserve">NEMOURS HEALTH AND PREVENTION </t>
  </si>
  <si>
    <t>RADM  has been invited to the Hot Topics in Neonatology meeting hosted by Nemours/Alfred I. duPont Hospital for Children to give a presentation on the
"Clinical Statement from the AAP Committee on Fetus and Newborn." This trip will support the CDC mission in that it will contribute to one of the CDC Legacy Goals reduction of maternal mortality and promotes the Divisions goal to: provide a global international, domestic, tribal field response to maternal and infant health.</t>
  </si>
  <si>
    <t>BARFIELD, WANDA DENISE</t>
  </si>
  <si>
    <t xml:space="preserve">BETH ISRAEL DEACONESS MEDICAL </t>
  </si>
  <si>
    <t xml:space="preserve">RADM Barfield has been invited to the Harvard TH Chan School of Public Health Marie McCormick Symposium where she will give a lecture in Neonatal health Services Research and Epidemiology during the weekly Harvard Newborn Epidemiology &amp; clinical Research Seminar. </t>
  </si>
  <si>
    <t>11/12/2019 - 11/14/2019</t>
  </si>
  <si>
    <t>CHILDRENS HOSPITAL OF ORANGE C</t>
  </si>
  <si>
    <t>IRVINE, CALIFORNIA</t>
  </si>
  <si>
    <t xml:space="preserve">RADM  has been invited to the 17th Annual Academic Day for Neonatologist sponsored by the Children's Hospital of Orange County to give a presentation on "Improving Neonatal Outcomes: Mom's Matter. This trip will support the CDC mission in that it will contribute to one of the CDC Legacy Goals reduction of maternal mortality and promotes the Divisions goal to:  provide a global ïnternational, domestic, tribalï field response to maternal and infant health, build capacity and improve monitoring and evaluation in reproductive, maternal and infant health, and  align Division of Reproductive Health with the CDCwide activities in the agency global maternal and child health strategy. </t>
  </si>
  <si>
    <t>10/04/2019 - 10/06/2019</t>
  </si>
  <si>
    <t xml:space="preserve">RADM Barfield has been invited to the Vermont Oxford Network Annual Quality Congress Symposium to present on Neonatal Abstinence Syndrom Evidence,
Advocacy, Action. This trip supports the CDC mission in that it will contribute to one of the CDC Legacy Goals reduction of maternal mortality and promotes the
Division goal to build capacity and improve monitoring and evaluation in reproductive, maternal and infant health. </t>
  </si>
  <si>
    <t>BARFIELD, WANDA D</t>
  </si>
  <si>
    <t>02/02/2020 - 02/08/2020</t>
  </si>
  <si>
    <t>Trip Purpose: Meeting; TDY Purpose: Meeting Attendee; Area of Activity: Nutrition-Micronutrients: Traveler was invited to meet with UNICEF Country Office, Nigeria Government and key stakeholders to provide technical support and guidance on the National Food and Micronutrient Survey. This travel is critical to plan and prepare the project with the identified local partner. Traveler will provide technical support for the laboratory, inspect supplies and provide quality assurance and quality control support, and discuss pre-survey activities needed to move the laboratory component forward for the survey. Meetings will take place February 4-7, 2020, in Abuja, Nigeria. Travel supports CDC's Global Health Security goal, and the Division of Nutrition, Physical Activity and Obesity's strategic priority to improve micronutrient nutrition.</t>
  </si>
  <si>
    <t>WHITEHEAD JR., RALPH DONALD</t>
  </si>
  <si>
    <t>Meeting Attendee; Area of Activity: Nutrition-Micronutrients: Traveler was invited to meet with UNICEF Country Office, Nigeria Government and key stakeholders to provide technical support and guidance on the National Food and Micronutrient Survey. This travel is critical to plan and prepare the project with the identified local partner.Meetings will take place February 4-7, 2020, in Abuja, Nigeria. Travel supports CDC's Goal of Healthy People in a Healthy World, and the Division of Nutrition, Physical Activity and Obesity's strategic priority to improve micronutrient nutrition</t>
  </si>
  <si>
    <t>MEI, ZUGUO</t>
  </si>
  <si>
    <t>11/27/2019 - 12/06/2019</t>
  </si>
  <si>
    <t>BUSAN, KOREA, SOUTH</t>
  </si>
  <si>
    <t xml:space="preserve">Traveler will be presenting at the International Diabetes Federation (IDF) Congress 2019 in Busan, Korea on December 2-6, 2019. </t>
  </si>
  <si>
    <t>RODRIGUEZ, BETSY J</t>
  </si>
  <si>
    <t>10/28/2019 - 11/03/2019</t>
  </si>
  <si>
    <t>[OTHER], UNITED KINGDOM</t>
  </si>
  <si>
    <t xml:space="preserve">Traveler will : 1) Meet with and consult with students and fellows at Imperial College London related to the estimation of trends and determinants of diabetes complications in the United Kingdom. 2) Meeting with Dr. Gregg and Ezzati related to ongoing work related to the diversification of morbidity and mortality of diabetes; 3) Discussion and collaborative works in progress on the CDC-initiated Tirion and Lifetime risk projects. </t>
  </si>
  <si>
    <t>CHENG, YILING J</t>
  </si>
  <si>
    <t>JUVENILE DIABETES RESEARCH FOU</t>
  </si>
  <si>
    <t xml:space="preserve">The goal of this workshop is to explore several themes related to adult-onset T1D, including: (1) natural history, (2) proper diagnosis and (3) improving clinical care. All three of these facets will come together through speaker led seminars, panel discussions, and a breakout session to provide the impetus for improving diagnostic performance, optimizing treatment and clinical care of adult-onset T1D. JDRF aims to define actionable projects to address gaps in adult-onset T1D as a result of this workshop. </t>
  </si>
  <si>
    <t>SAYDAH, SHARON H</t>
  </si>
  <si>
    <t>KIDNEY DISEASE</t>
  </si>
  <si>
    <t xml:space="preserve">Kidney Disease: Improving Global Outcomes (KDIGO) is convening a Controversies Conference on Early Identification &amp; Intervention in CKD at the JW Marriott Hotel in Mexico City, Mexico from October 3- 6, 2019. As co-chairs of this conference, we would be honored to have you participate in this important initiative, joining a highly select group of invitees all of whom have documented expertise and interest in chronic disease detection and prevention of CKD or related conditions. </t>
  </si>
  <si>
    <t>Pavkov, Meda E</t>
  </si>
  <si>
    <t>03/03/2020 - 03/05/2020</t>
  </si>
  <si>
    <t>ALABAMA DEPARTMENT OF PUBLIC H</t>
  </si>
  <si>
    <t>POINT CLEAR, ALABAMA</t>
  </si>
  <si>
    <t xml:space="preserve">[traveler] has been invited to speak at the Data Quality Evaluations (DQE) Training on 3/4/2020-3/5/2020 in Point Clear, AL . The traveler has been requested to speak on her subject matter expertise. She will represent the CDC to provide technical assistance through presentations to describe their progress CDC NPR's Program Standards as they relate to annual NPCR-CSS data submissions; lead discussions to identify strengths, weaknesses, opportunities, and threats that contribute to meeting standards; and lead discussions to identify appropriate mechanisms to be implemented to assure high quality and complete cancer surveillance data are available to support cancer control and prevention initiatives.  </t>
  </si>
  <si>
    <t>Wilson, Reda Jeannette</t>
  </si>
  <si>
    <t>CANADIAN CANCER SOCIETY</t>
  </si>
  <si>
    <t xml:space="preserve">Attend the Canadian Cancer Statistics Meeting in Toronto, Canada on 12/15/2019 - 12/17/2019 as the CDC representative on the CCS Advisory Committee where she helps draft and review the annual statistics report and provides an International perspective on the interpretation of the Canadian Cancer Surveillance Data. 
</t>
  </si>
  <si>
    <t>WEIR, HANNAH KATE</t>
  </si>
  <si>
    <t>ECONOMIST</t>
  </si>
  <si>
    <t>To attend the 2019 National Colorectal Cancer Roundtable Annual Meeting (NCCRT) and has been invited to give a talk in Baltimore, MD on 11/18/2019 - 11/21/2019. Presentation title is Costs and Effectiveness of CDC's Colorectal Cancer Control Program: Cost Findings from Selected Awardees                                                           Cost and Cost-effectiveness: Recent research on the economics of colorectal cancer screening.</t>
  </si>
  <si>
    <t>TANGKA, FLORENCE K</t>
  </si>
  <si>
    <t>03/10/2020 - 03/10/2020</t>
  </si>
  <si>
    <t>FOUNDATION FOR OPIOID RESPONSE</t>
  </si>
  <si>
    <t xml:space="preserve">The Traveler has been invited to a round table discuss of 12 experts on the role of poor health and lack of economic opportunity in creating and sustaining the opioid epidemic. The discussion will inform the Foundation's grant portfolio and provides an opportunity for the OSG to put CHEP (Community Health and Economic Prosperity) into action. </t>
  </si>
  <si>
    <t>Bauer, Ursula E</t>
  </si>
  <si>
    <t>11/05/2019 - 11/07/2019</t>
  </si>
  <si>
    <t>HANOVER, NEW HAMPSHIRE</t>
  </si>
  <si>
    <t xml:space="preserve">Employee has been requested to give lecture and meet with graduate students in epidemiology at the University. 
</t>
  </si>
  <si>
    <t>YEARGINALLSOPP, MARSHALYN H</t>
  </si>
  <si>
    <t>01/26/2020 - 01/28/2020</t>
  </si>
  <si>
    <t>UNIVERSITY OF WISCONSINMADISON</t>
  </si>
  <si>
    <t>DCDD DIRECTOR</t>
  </si>
  <si>
    <t>Will be traveling to the University of Wisconsin to speak at the Population Health Sciences/Wisconsin State Laboratory of Hygiene Joint Seminar.</t>
  </si>
  <si>
    <t>Honein, Margaret Ann</t>
  </si>
  <si>
    <t>HEALTH ENHANCEMENT RESEARCH OR</t>
  </si>
  <si>
    <t xml:space="preserve">[traveler, removed name PII] will be giving a talk on " From precision medicine to precision public health ". As the director of OGPPH, he will join others leaders in a discussion on the trends in personalized medicine and precision population health and its challenges. He works to promote CDC efforts in integrating genomics and precision health technologies into public health research. </t>
  </si>
  <si>
    <t>KHOURY, MUIN JOSEPH</t>
  </si>
  <si>
    <t>UNIVERSITY OF FLORIDA</t>
  </si>
  <si>
    <t xml:space="preserve">The traveler will be participating in the Department of Epidemiology Monthly seminar series.  He will be presenting on "From Public Health Genomics to Precision Public Health: A 20 Yr Journey". The OPHG collaborates with other federal agencies, states departments and universities by  identifying, evaluating, and implementing evidence-based genomics practices to prevent and control the country's leading chronic, infectious, environmental, and occupational diseases.
</t>
  </si>
  <si>
    <t>KHOURY, MUIN J</t>
  </si>
  <si>
    <t>12/07/2019 - 12/10/2019</t>
  </si>
  <si>
    <t xml:space="preserve">NEW YORK UNIVERSITY SCHOOL OF </t>
  </si>
  <si>
    <t>Serves as a Division of Health Informatics and Surveillance/Surveillance and Data Branch Branch Chief and was invited to speak at the Symposium on Bronchiectasis and Non-Tuberculosis Mycobacteria Disease hosted by NYU Post-Graduate Medical Education Department</t>
  </si>
  <si>
    <t>Adjemian, Jennifer C</t>
  </si>
  <si>
    <t>APPLICATION DEVELOPER</t>
  </si>
  <si>
    <t>Provide an Epi info presentation during the Fifth Meeting of the Eastern Mediterranean Acute Respiratory Infection Surveillance (EMARIS) Network, and the Second Scientific Conference on Acute Respiratory Infections (ARI) in the Eastern Mediterranean Region.</t>
  </si>
  <si>
    <t>Lamtahri, Mohammed</t>
  </si>
  <si>
    <t>11/17/2019 - 11/21/2019</t>
  </si>
  <si>
    <t>SAN ANTONIO, TEXAS</t>
  </si>
  <si>
    <t>The traveler will be going on Sponsored trip to San Antonio, Texas form 11/17/2019 to 11/21/2019 to provide EpiInfo Training at the DSHS Regional Office in San Antonio for Region 8.</t>
  </si>
  <si>
    <t>APONTE, JOSE J</t>
  </si>
  <si>
    <t>10/23/2019 - 10/25/2019</t>
  </si>
  <si>
    <t>NORTHWEST PORTLAND AREA INDIAN</t>
  </si>
  <si>
    <t>As an EISO on the West Coast, CDC will benefit from me attending by having an opportunity to collaborate and learn more about other EISOs' work along the West Coast. In addition, as the only EISO assigned to a tribal epidemiology center, I will add important experience with working with tribes to the meeting. I will connect EISOs to resources regarding tribal public health at the conference.</t>
  </si>
  <si>
    <t>Wu, Alexander Chu</t>
  </si>
  <si>
    <t>NORTHWESTERN UNIVERSITY</t>
  </si>
  <si>
    <t>Participate in staff development in my assigned location and discuss/provide input on improving data sharing,program communication, and understanding workplace culture.</t>
  </si>
  <si>
    <t>02/11/2020 - 02/13/2020</t>
  </si>
  <si>
    <t>ARKANSAS DEPARTMENT OF HEALTH</t>
  </si>
  <si>
    <t>MOBILE, ALABAMA</t>
  </si>
  <si>
    <t>To participate in roundtable discussions with epidemiologists from southern states regarding recent outbreaks of Legionnaires' disease and mumps in Arkansas.</t>
  </si>
  <si>
    <t>James, Allison</t>
  </si>
  <si>
    <t>WASHINGTON STATE DEPARTMENT OF</t>
  </si>
  <si>
    <t>WENATCHEE, WASHINGTON</t>
  </si>
  <si>
    <t>Sponsored travel to the WSPHA conference.</t>
  </si>
  <si>
    <t>Holshue, Michelle L</t>
  </si>
  <si>
    <t>Attend as expert consultant to the Caribbean Regional Field Epidemiology and Laboratory Training Programme Curriculum Development Workshop</t>
  </si>
  <si>
    <t>CARROLL, DIANNA D</t>
  </si>
  <si>
    <t>FELLOW</t>
  </si>
  <si>
    <t>DALLAS, TEXAS</t>
  </si>
  <si>
    <t xml:space="preserve">Traveler is a member of the CLSI Expert Panel on Automation and Informatics. Traveler will participate in meetings to provide input to develop standards that would benefit both clinical and public health labs. </t>
  </si>
  <si>
    <t>Gama Ralalage, Manjula</t>
  </si>
  <si>
    <t>12/05/2019 - 12/07/2019</t>
  </si>
  <si>
    <t>To discuss current and potential issues impacting the future of diagnostic clinical microbiology and explore mechanisms to capitalize on opportunities and mitigate challenges to improve patient care</t>
  </si>
  <si>
    <t>Henderson-Samuel, Triona</t>
  </si>
  <si>
    <t>01/22/2020 - 01/25/2020</t>
  </si>
  <si>
    <t xml:space="preserve">Traveler is the division subject matter expert on interoperability.  At this meeting a new standard will be developed to support interoperable laboratory reporting of test result data.  Traveler  will represent DLS and participate in development of a voluntary standard.
</t>
  </si>
  <si>
    <t>GAGNON, MARIBETH CURTIS</t>
  </si>
  <si>
    <t xml:space="preserve">Traveler will Co-chair Clinical and Laboratory Standards Institute (CLSI) Evaluation Protocol (EP) Implementation of Manufacturer Test Methods.  </t>
  </si>
  <si>
    <t>ASTLES, JOHN Rex</t>
  </si>
  <si>
    <t>Attending as a CDC representative on the CLSI Consensus Council to prioritize new projects and those due for action, review the status of other
standards projects, develop a work plan for the coming fiscal year, and address any other Council business.</t>
  </si>
  <si>
    <t>Leaumont, COLLETTE Fitzgerald</t>
  </si>
  <si>
    <t>11/19/2019 - 11/30/2019</t>
  </si>
  <si>
    <t>[OTHER], SWAZILAND</t>
  </si>
  <si>
    <t xml:space="preserve">Purpose: The meeting will aim to: * Present and discuss lessons learned from the ongoing ANC initiatives related to the multidisciplinary, three-phased approach for developing computable guidelines, * Synthesize and streamline this approach as a mechanism for operationalizing evidencebased guidelines and WHO normative work for other health areas along the life course and at the primary care level, * Delineate a replicable strategic approach for creating dynamic clinical algorithms (Part III), * Define the initiatives next steps including strategically planning a proof-of-concept that would actualize all three lines of work in an implementable research project. </t>
  </si>
  <si>
    <t>Michaels, Despina Maria</t>
  </si>
  <si>
    <t>10/20/2019 - 10/22/2019</t>
  </si>
  <si>
    <t>o present on how representing clinical practice guideline recommendations in FHIR can help improve the data lifecycle through multiple means, such as clinical decision support (CDS), clinical quality measures, etc. Presented with a patient-centered lens</t>
  </si>
  <si>
    <t>11/10/2019 - 11/15/2019</t>
  </si>
  <si>
    <t>STATISTICAN</t>
  </si>
  <si>
    <t>I'm attending the WHO 2019 EIOS Global Technical Meeting.</t>
  </si>
  <si>
    <t>Lee, Scott H</t>
  </si>
  <si>
    <t>AMERICAN BOARD OF PREVENTIVE M</t>
  </si>
  <si>
    <t>CHIEF PUBLIC HEALTH OFFICER</t>
  </si>
  <si>
    <t xml:space="preserve">Invited to attend the American Board of Preventive Medicine Clinical Informatics Examination Subcommittee Meeting  as the chair of the Clinical Informatics Sub-Board for ABPM. </t>
  </si>
  <si>
    <t>Gundlapalli, Adiseshu V</t>
  </si>
  <si>
    <t xml:space="preserve"> Invited to attend the American Board of Preventive Medicine Winter Board Meeting on Jan. 29th - Feb. 1, 2020. Traveler is unable to attend on the 29th he will be leaving on the 30th to participate in the Board of Director's deliberations and subcommittee meetings as the chair of the Clinical Informatics Sub-Board for ABPM. </t>
  </si>
  <si>
    <t>. Invited to speak at the Immunity of Canadians and Risk of Epidemics (iCARE) workshop to discuss best practices and innovations in Sero-epidemiology, and to strategize about the infrastructure and priorities of those involved in the practice or sero-epidemiology. I will gain an understanding of how other health agencies perform and use sero-epidemiology to inform their practices and polices and will bring that information back to help inform how it is used here at CDC and in the U.S. Presentation will be on The US National Health and Nutrition Examination (NHANES): Seroepidemiology</t>
  </si>
  <si>
    <t>BUCKLER, AILEEN G</t>
  </si>
  <si>
    <t>KOREA OCCUPATIONAL SAFETY  HEA</t>
  </si>
  <si>
    <t xml:space="preserve">Invited by Korean NHANES to celebrate their 20th anniversary and to give a presentation on the future of NHANES. </t>
  </si>
  <si>
    <t>Nguyen, Duong T</t>
  </si>
  <si>
    <t>PENN STATE</t>
  </si>
  <si>
    <t>STATE COLLEGE, PENNSYLVANIA</t>
  </si>
  <si>
    <t xml:space="preserve"> Invited to the Annual Family Symposium on Family Issues to give a presentation talk on Disparities in Obesity Prevalence. </t>
  </si>
  <si>
    <t>OGDEN, CYNTHIA L</t>
  </si>
  <si>
    <t>12/03/2019 - 12/04/2019</t>
  </si>
  <si>
    <t>COLUMBIA UNIVERSITY IN THE CIT</t>
  </si>
  <si>
    <t>DENTAL OFFICER (EPI</t>
  </si>
  <si>
    <t xml:space="preserve">To give a presentation discussion on Using Surveillance Data to Improve the Care of Underserved Populations:  Lessons Learned from the National Health and Nutrition Examination Survey at the 12th Annual Regional Primary Care Dentistry Training Convocation. </t>
  </si>
  <si>
    <t>Fleming, Eleanor B</t>
  </si>
  <si>
    <t>11/03/2019 - 11/04/2019</t>
  </si>
  <si>
    <t>ASN NUTRILINK</t>
  </si>
  <si>
    <t>EPIDEMIOLOGIST (NUTR</t>
  </si>
  <si>
    <t>LOWELL, MASSACHUSETTS</t>
  </si>
  <si>
    <t xml:space="preserve"> As DHANES Nutrition Monitoring Advisor, need to stay current and maintain expertise in the fields of nutrition and nutrition epidemiology. Serving as Associate Editor of the premiere review journal of the American Society of Nutrition Advances in Nutrition allows to maintain scientific credibility and expertise in nutrition. </t>
  </si>
  <si>
    <t>Ahluwalia, Namanjeet</t>
  </si>
  <si>
    <t>gev5@cdc.gov</t>
  </si>
  <si>
    <t>Centers for Deisease Control and Prevention</t>
  </si>
  <si>
    <t xml:space="preserve">  See below</t>
  </si>
  <si>
    <t>mary.cisneros@psc.hhs.gov</t>
  </si>
  <si>
    <t>HHSPP PSC</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</si>
</sst>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8" formatCode="&quot;$&quot;#,##0.00_);[Red]\(&quot;$&quot;#,##0.00\)"/>
    <numFmt numFmtId="44" formatCode="_(&quot;$&quot;* #,##0.00_);_(&quot;$&quot;* \(#,##0.00\);_(&quot;$&quot;* &quot;-&quot;??_);_(@_)"/>
    <numFmt numFmtId="164" formatCode="mm/dd/yyyy\ hh:mm"/>
    <numFmt numFmtId="165" formatCode="mm\/dd\/yyyy"/>
    <numFmt numFmtId="166" formatCode="\$#,##0.00;&quot;($&quot;#,##0\).00;\ "/>
    <numFmt numFmtId="167" formatCode="&quot;$&quot;#,##0.00"/>
    <numFmt numFmtId="168" formatCode="mmm\ d\,\ yyyy\ h:mm:ss\ AM/PM"/>
  </numFmts>
  <fonts count="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6.5"/>
      <name val="Arial"/>
      <family val="2"/>
    </font>
    <font>
      <b/>
      <sz val="10"/>
      <name val="Arial"/>
      <family val="2"/>
    </font>
    <font>
      <b/>
      <sz val="8"/>
      <name val="Arial"/>
      <family val="2"/>
    </font>
    <font>
      <b/>
      <sz val="12"/>
      <name val="Arial"/>
      <family val="2"/>
    </font>
    <font>
      <sz val="10"/>
      <name val="Arial"/>
      <family val="2"/>
    </font>
    <font>
      <i/>
      <sz val="10"/>
      <name val="Arial"/>
      <family val="2"/>
    </font>
    <font>
      <b/>
      <sz val="7"/>
      <name val="Arial"/>
      <family val="2"/>
    </font>
    <font>
      <b/>
      <sz val="9"/>
      <name val="Arial"/>
      <family val="2"/>
    </font>
    <font>
      <b/>
      <sz val="12"/>
      <name val="Calibri"/>
      <family val="2"/>
    </font>
    <font>
      <sz val="10"/>
      <name val="Calibri"/>
      <family val="2"/>
    </font>
    <font>
      <b/>
      <sz val="10"/>
      <name val="Calibri"/>
      <family val="2"/>
    </font>
    <font>
      <b/>
      <i/>
      <sz val="10"/>
      <name val="Arial"/>
      <family val="2"/>
    </font>
    <font>
      <b/>
      <u/>
      <sz val="10"/>
      <name val="Arial"/>
      <family val="2"/>
    </font>
    <font>
      <i/>
      <u/>
      <sz val="10"/>
      <name val="Arial"/>
      <family val="2"/>
    </font>
    <font>
      <sz val="9"/>
      <name val="Arial"/>
      <family val="2"/>
    </font>
    <font>
      <sz val="9"/>
      <name val="Calibri"/>
      <family val="2"/>
    </font>
    <font>
      <b/>
      <sz val="14"/>
      <name val="Arial"/>
      <family val="2"/>
    </font>
    <font>
      <sz val="12"/>
      <name val="Arial"/>
      <family val="2"/>
    </font>
    <font>
      <i/>
      <sz val="10"/>
      <name val="Calibri"/>
      <family val="2"/>
    </font>
    <font>
      <sz val="10"/>
      <color rgb="FF000000"/>
      <name val="Inherit"/>
    </font>
    <font>
      <u/>
      <sz val="10"/>
      <name val="Arial"/>
      <family val="2"/>
    </font>
    <font>
      <b/>
      <i/>
      <u/>
      <sz val="10"/>
      <name val="Arial"/>
      <family val="2"/>
    </font>
    <font>
      <b/>
      <u/>
      <sz val="12"/>
      <name val="Arial"/>
      <family val="2"/>
    </font>
    <font>
      <b/>
      <sz val="11"/>
      <name val="Arial"/>
      <family val="2"/>
    </font>
    <font>
      <b/>
      <sz val="14"/>
      <color rgb="FFFF0000"/>
      <name val="Arial"/>
      <family val="2"/>
    </font>
    <font>
      <sz val="10"/>
      <color rgb="FFFF0000"/>
      <name val="Arial"/>
      <family val="2"/>
    </font>
    <font>
      <sz val="12"/>
      <color rgb="FFFF0000"/>
      <name val="Arial"/>
      <family val="2"/>
    </font>
    <font>
      <u/>
      <sz val="10"/>
      <color theme="10"/>
      <name val="Arial"/>
      <family val="2"/>
    </font>
    <font>
      <b/>
      <sz val="11"/>
      <color theme="1"/>
      <name val="Calibri"/>
      <family val="2"/>
      <scheme val="minor"/>
    </font>
    <font>
      <b/>
      <sz val="12"/>
      <color theme="1"/>
      <name val="Times New Roman"/>
      <family val="1"/>
    </font>
    <font>
      <b/>
      <sz val="12"/>
      <color rgb="FF000000"/>
      <name val="Times New Roman"/>
      <family val="1"/>
    </font>
    <font>
      <u/>
      <sz val="11"/>
      <color theme="10"/>
      <name val="Calibri"/>
      <family val="2"/>
      <scheme val="minor"/>
    </font>
    <font>
      <u/>
      <sz val="10"/>
      <color theme="10"/>
      <name val="Arial"/>
      <family val="2"/>
    </font>
    <font>
      <sz val="6"/>
      <color indexed="8"/>
      <name val="Arial"/>
      <family val="2"/>
    </font>
    <font>
      <b/>
      <sz val="12"/>
      <color indexed="8"/>
      <name val="Arial"/>
      <family val="2"/>
    </font>
    <font>
      <b/>
      <sz val="9"/>
      <color indexed="8"/>
      <name val="Arial"/>
      <family val="2"/>
    </font>
    <font>
      <sz val="9"/>
      <color indexed="8"/>
      <name val="Arial"/>
      <family val="2"/>
    </font>
    <font>
      <sz val="14"/>
      <color indexed="10"/>
      <name val="Arial"/>
      <family val="2"/>
    </font>
    <font>
      <sz val="12"/>
      <color indexed="10"/>
      <name val="Arial"/>
      <family val="2"/>
    </font>
    <font>
      <b/>
      <sz val="9"/>
      <color rgb="FF000000"/>
      <name val="Arial"/>
      <family val="2"/>
    </font>
    <font>
      <b/>
      <sz val="10"/>
      <color indexed="8"/>
      <name val="Arial"/>
      <family val="2"/>
    </font>
    <font>
      <sz val="8"/>
      <color rgb="FF333333"/>
      <name val="Arial"/>
      <family val="2"/>
    </font>
    <font>
      <sz val="8"/>
      <color rgb="FF454545"/>
      <name val="Arial"/>
      <family val="2"/>
    </font>
    <font>
      <sz val="10"/>
      <name val="Arial"/>
    </font>
    <font>
      <sz val="10"/>
      <color theme="1"/>
      <name val="Arial"/>
      <family val="2"/>
    </font>
    <font>
      <u/>
      <sz val="10"/>
      <color theme="10"/>
      <name val="Arial"/>
    </font>
    <font>
      <b/>
      <sz val="10"/>
      <color theme="1"/>
      <name val="Arial"/>
      <family val="2"/>
    </font>
    <font>
      <b/>
      <sz val="12"/>
      <color theme="1"/>
      <name val="Arial"/>
      <family val="2"/>
    </font>
    <font>
      <sz val="8"/>
      <color theme="1"/>
      <name val="Arial"/>
      <family val="2"/>
    </font>
    <font>
      <sz val="8"/>
      <color theme="4" tint="-0.499984740745262"/>
      <name val="Arial"/>
      <family val="2"/>
    </font>
    <font>
      <sz val="10"/>
      <color rgb="FF333333"/>
      <name val="Segoe UI"/>
      <family val="2"/>
    </font>
    <font>
      <sz val="8"/>
      <color theme="1"/>
      <name val="Calibri"/>
      <family val="2"/>
      <scheme val="minor"/>
    </font>
  </fonts>
  <fills count="2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9"/>
        <bgColor indexed="9"/>
      </patternFill>
    </fill>
    <fill>
      <patternFill patternType="solid">
        <fgColor indexed="47"/>
        <bgColor indexed="9"/>
      </patternFill>
    </fill>
    <fill>
      <patternFill patternType="solid">
        <fgColor indexed="26"/>
        <bgColor indexed="9"/>
      </patternFill>
    </fill>
    <fill>
      <patternFill patternType="solid">
        <fgColor indexed="27"/>
        <bgColor indexed="9"/>
      </patternFill>
    </fill>
    <fill>
      <patternFill patternType="solid">
        <fgColor indexed="43"/>
        <bgColor indexed="9"/>
      </patternFill>
    </fill>
    <fill>
      <patternFill patternType="solid">
        <fgColor indexed="22"/>
        <bgColor indexed="9"/>
      </patternFill>
    </fill>
    <fill>
      <patternFill patternType="solid">
        <fgColor indexed="22"/>
        <bgColor indexed="64"/>
      </patternFill>
    </fill>
    <fill>
      <patternFill patternType="solid">
        <fgColor theme="0" tint="-4.9989318521683403E-2"/>
        <bgColor indexed="64"/>
      </patternFill>
    </fill>
  </fills>
  <borders count="114">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ck">
        <color indexed="64"/>
      </right>
      <top/>
      <bottom/>
      <diagonal/>
    </border>
    <border>
      <left style="thin">
        <color indexed="64"/>
      </left>
      <right style="thin">
        <color indexed="64"/>
      </right>
      <top style="medium">
        <color indexed="64"/>
      </top>
      <bottom style="thick">
        <color indexed="64"/>
      </bottom>
      <diagonal/>
    </border>
    <border>
      <left/>
      <right/>
      <top style="thin">
        <color indexed="64"/>
      </top>
      <bottom/>
      <diagonal/>
    </border>
    <border>
      <left style="thick">
        <color indexed="64"/>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right style="thick">
        <color indexed="64"/>
      </right>
      <top/>
      <bottom/>
      <diagonal/>
    </border>
    <border>
      <left/>
      <right style="thick">
        <color indexed="64"/>
      </right>
      <top/>
      <bottom style="thin">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style="medium">
        <color indexed="64"/>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9"/>
      </right>
      <top style="thin">
        <color indexed="8"/>
      </top>
      <bottom style="thin">
        <color indexed="9"/>
      </bottom>
      <diagonal/>
    </border>
    <border>
      <left style="thin">
        <color indexed="9"/>
      </left>
      <right style="thin">
        <color indexed="9"/>
      </right>
      <top style="thin">
        <color indexed="9"/>
      </top>
      <bottom style="thin">
        <color indexed="9"/>
      </bottom>
      <diagonal/>
    </border>
    <border>
      <left/>
      <right/>
      <top/>
      <bottom style="thin">
        <color indexed="8"/>
      </bottom>
      <diagonal/>
    </border>
    <border>
      <left style="thin">
        <color indexed="9"/>
      </left>
      <right style="thin">
        <color indexed="9"/>
      </right>
      <top style="thin">
        <color indexed="9"/>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rgb="FFC0C2C4"/>
      </top>
      <bottom/>
      <diagonal/>
    </border>
    <border>
      <left style="medium">
        <color rgb="FFE2E2E2"/>
      </left>
      <right style="medium">
        <color rgb="FFE2E2E2"/>
      </right>
      <top style="medium">
        <color rgb="FFE2E2E2"/>
      </top>
      <bottom style="medium">
        <color rgb="FFE2E2E2"/>
      </bottom>
      <diagonal/>
    </border>
    <border>
      <left style="thick">
        <color indexed="64"/>
      </left>
      <right/>
      <top/>
      <bottom style="thick">
        <color indexed="64"/>
      </bottom>
      <diagonal/>
    </border>
    <border>
      <left style="thick">
        <color indexed="64"/>
      </left>
      <right/>
      <top/>
      <bottom/>
      <diagonal/>
    </border>
    <border>
      <left style="thick">
        <color indexed="64"/>
      </left>
      <right/>
      <top style="thick">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top/>
      <bottom style="medium">
        <color rgb="FF999CA0"/>
      </bottom>
      <diagonal/>
    </border>
  </borders>
  <cellStyleXfs count="28">
    <xf numFmtId="0" fontId="0" fillId="0" borderId="0"/>
    <xf numFmtId="0" fontId="17" fillId="8" borderId="2" applyBorder="0">
      <alignment horizontal="center" vertical="center" wrapText="1"/>
    </xf>
    <xf numFmtId="0" fontId="21" fillId="9" borderId="32" applyBorder="0">
      <alignment horizontal="center" wrapText="1"/>
      <protection hidden="1"/>
    </xf>
    <xf numFmtId="0" fontId="28" fillId="8" borderId="27" applyFont="0" applyBorder="0">
      <alignment horizontal="left" vertical="center" wrapText="1"/>
    </xf>
    <xf numFmtId="0" fontId="30" fillId="6" borderId="2" applyBorder="0">
      <alignment horizontal="center"/>
      <protection locked="0"/>
    </xf>
    <xf numFmtId="0" fontId="31" fillId="6" borderId="26" applyBorder="0">
      <alignment horizontal="center"/>
      <protection locked="0"/>
    </xf>
    <xf numFmtId="0" fontId="16" fillId="3" borderId="25" applyBorder="0">
      <alignment horizontal="center" vertical="center"/>
    </xf>
    <xf numFmtId="0" fontId="20" fillId="7" borderId="7" applyBorder="0">
      <alignment horizontal="center" vertical="center" wrapText="1"/>
    </xf>
    <xf numFmtId="0" fontId="16" fillId="2" borderId="24">
      <alignment horizontal="center" vertical="center"/>
    </xf>
    <xf numFmtId="0" fontId="16" fillId="2" borderId="29">
      <alignment horizontal="center" vertical="center" wrapText="1"/>
    </xf>
    <xf numFmtId="0" fontId="18" fillId="6" borderId="0">
      <alignment wrapText="1"/>
      <protection locked="0"/>
    </xf>
    <xf numFmtId="0" fontId="16" fillId="5" borderId="20">
      <alignment vertical="center" wrapText="1"/>
    </xf>
    <xf numFmtId="0" fontId="16" fillId="5" borderId="7">
      <alignment vertical="center" wrapText="1"/>
    </xf>
    <xf numFmtId="0" fontId="18" fillId="0" borderId="4">
      <alignment horizontal="center" vertical="center"/>
    </xf>
    <xf numFmtId="0" fontId="13" fillId="4" borderId="15" applyNumberFormat="0" applyFill="0" applyBorder="0">
      <alignment horizontal="left" vertical="center" wrapText="1"/>
      <protection locked="0"/>
    </xf>
    <xf numFmtId="0" fontId="41" fillId="0" borderId="0" applyNumberFormat="0" applyFill="0" applyBorder="0" applyAlignment="0" applyProtection="0"/>
    <xf numFmtId="0" fontId="12" fillId="0" borderId="0"/>
    <xf numFmtId="0" fontId="45" fillId="0" borderId="0" applyNumberFormat="0" applyFill="0" applyBorder="0" applyAlignment="0" applyProtection="0"/>
    <xf numFmtId="0" fontId="46" fillId="0" borderId="0" applyNumberFormat="0" applyFill="0" applyBorder="0" applyAlignment="0" applyProtection="0"/>
    <xf numFmtId="0" fontId="18" fillId="0" borderId="0"/>
    <xf numFmtId="0" fontId="18" fillId="0" borderId="0"/>
    <xf numFmtId="44" fontId="18" fillId="0" borderId="0" applyFont="0" applyFill="0" applyBorder="0" applyAlignment="0" applyProtection="0"/>
    <xf numFmtId="44" fontId="8" fillId="0" borderId="0" applyFont="0" applyFill="0" applyBorder="0" applyAlignment="0" applyProtection="0"/>
    <xf numFmtId="44" fontId="57" fillId="0" borderId="0" applyFont="0" applyFill="0" applyBorder="0" applyAlignment="0" applyProtection="0"/>
    <xf numFmtId="0" fontId="59" fillId="0" borderId="0" applyNumberFormat="0" applyFill="0" applyBorder="0" applyAlignment="0" applyProtection="0"/>
    <xf numFmtId="44" fontId="57" fillId="0" borderId="0" applyFont="0" applyFill="0" applyBorder="0" applyAlignment="0" applyProtection="0"/>
    <xf numFmtId="0" fontId="41" fillId="0" borderId="0" applyNumberFormat="0" applyFill="0" applyBorder="0" applyAlignment="0" applyProtection="0"/>
    <xf numFmtId="44" fontId="18" fillId="0" borderId="0" applyFont="0" applyFill="0" applyBorder="0" applyAlignment="0" applyProtection="0"/>
  </cellStyleXfs>
  <cellXfs count="932">
    <xf numFmtId="0" fontId="0" fillId="0" borderId="0" xfId="0"/>
    <xf numFmtId="0" fontId="0" fillId="0" borderId="0" xfId="0" applyBorder="1"/>
    <xf numFmtId="0" fontId="0" fillId="4" borderId="0" xfId="0" applyFill="1"/>
    <xf numFmtId="0" fontId="0" fillId="0" borderId="28" xfId="0" applyBorder="1"/>
    <xf numFmtId="0" fontId="0" fillId="4" borderId="28" xfId="0" applyFill="1" applyBorder="1"/>
    <xf numFmtId="14" fontId="13" fillId="4" borderId="15" xfId="0" applyNumberFormat="1" applyFont="1" applyFill="1" applyBorder="1" applyAlignment="1" applyProtection="1">
      <alignment horizontal="left" vertical="center" wrapText="1"/>
      <protection locked="0"/>
    </xf>
    <xf numFmtId="0" fontId="0" fillId="0" borderId="0" xfId="0"/>
    <xf numFmtId="0" fontId="18" fillId="0" borderId="0" xfId="0" applyFont="1"/>
    <xf numFmtId="0" fontId="0" fillId="8" borderId="0" xfId="0" applyFill="1"/>
    <xf numFmtId="0" fontId="26" fillId="8" borderId="0" xfId="0" applyFont="1" applyFill="1"/>
    <xf numFmtId="0" fontId="18" fillId="8" borderId="0" xfId="0" applyFont="1" applyFill="1" applyAlignment="1">
      <alignment horizontal="right" vertical="top"/>
    </xf>
    <xf numFmtId="0" fontId="0" fillId="0" borderId="31" xfId="0" applyBorder="1"/>
    <xf numFmtId="0" fontId="0" fillId="0" borderId="0" xfId="0"/>
    <xf numFmtId="0" fontId="13" fillId="4" borderId="15" xfId="14">
      <alignment horizontal="left" vertical="center" wrapText="1"/>
      <protection locked="0"/>
    </xf>
    <xf numFmtId="0" fontId="13" fillId="4" borderId="15" xfId="14" applyFill="1" applyBorder="1">
      <alignment horizontal="left" vertical="center" wrapText="1"/>
      <protection locked="0"/>
    </xf>
    <xf numFmtId="0" fontId="13" fillId="4" borderId="17" xfId="14" applyFill="1" applyBorder="1">
      <alignment horizontal="left" vertical="center" wrapText="1"/>
      <protection locked="0"/>
    </xf>
    <xf numFmtId="0" fontId="13" fillId="4" borderId="5" xfId="14" applyFill="1" applyBorder="1">
      <alignment horizontal="left" vertical="center" wrapText="1"/>
      <protection locked="0"/>
    </xf>
    <xf numFmtId="0" fontId="13" fillId="4" borderId="22" xfId="14" applyFill="1" applyBorder="1">
      <alignment horizontal="left" vertical="center" wrapText="1"/>
      <protection locked="0"/>
    </xf>
    <xf numFmtId="0" fontId="13" fillId="4" borderId="8" xfId="14" applyFill="1" applyBorder="1">
      <alignment horizontal="left" vertical="center" wrapText="1"/>
      <protection locked="0"/>
    </xf>
    <xf numFmtId="0" fontId="13" fillId="4" borderId="7" xfId="14" applyFill="1" applyBorder="1">
      <alignment horizontal="left" vertical="center" wrapText="1"/>
      <protection locked="0"/>
    </xf>
    <xf numFmtId="0" fontId="13" fillId="4" borderId="23" xfId="14" applyFill="1" applyBorder="1">
      <alignment horizontal="left" vertical="center" wrapText="1"/>
      <protection locked="0"/>
    </xf>
    <xf numFmtId="0" fontId="15" fillId="0" borderId="0" xfId="0" applyFont="1" applyFill="1" applyBorder="1" applyAlignment="1">
      <alignment vertical="center"/>
    </xf>
    <xf numFmtId="0" fontId="0" fillId="0" borderId="36" xfId="0" applyBorder="1"/>
    <xf numFmtId="0" fontId="16" fillId="2" borderId="24" xfId="8" applyBorder="1">
      <alignment horizontal="center" vertical="center"/>
    </xf>
    <xf numFmtId="0" fontId="15" fillId="7" borderId="38" xfId="0" applyFont="1" applyFill="1" applyBorder="1" applyAlignment="1">
      <alignment vertical="center"/>
    </xf>
    <xf numFmtId="0" fontId="15" fillId="7" borderId="39" xfId="0" applyFont="1" applyFill="1" applyBorder="1" applyAlignment="1">
      <alignment vertical="center"/>
    </xf>
    <xf numFmtId="0" fontId="0" fillId="0" borderId="38" xfId="0" applyBorder="1"/>
    <xf numFmtId="0" fontId="0" fillId="0" borderId="41" xfId="0" applyBorder="1"/>
    <xf numFmtId="0" fontId="13" fillId="4" borderId="44" xfId="14" applyFill="1" applyBorder="1">
      <alignment horizontal="left" vertical="center" wrapText="1"/>
      <protection locked="0"/>
    </xf>
    <xf numFmtId="0" fontId="13" fillId="4" borderId="45" xfId="14" applyFill="1" applyBorder="1">
      <alignment horizontal="left" vertical="center" wrapText="1"/>
      <protection locked="0"/>
    </xf>
    <xf numFmtId="0" fontId="13" fillId="4" borderId="46" xfId="14" applyFill="1" applyBorder="1">
      <alignment horizontal="left" vertical="center" wrapText="1"/>
      <protection locked="0"/>
    </xf>
    <xf numFmtId="0" fontId="13" fillId="4" borderId="12" xfId="14" applyFill="1" applyBorder="1">
      <alignment horizontal="left" vertical="center" wrapText="1"/>
      <protection locked="0"/>
    </xf>
    <xf numFmtId="0" fontId="13" fillId="4" borderId="14" xfId="14" applyFill="1" applyBorder="1">
      <alignment horizontal="left" vertical="center" wrapText="1"/>
      <protection locked="0"/>
    </xf>
    <xf numFmtId="0" fontId="19" fillId="8" borderId="0" xfId="0" applyFont="1" applyFill="1"/>
    <xf numFmtId="0" fontId="18" fillId="8" borderId="0" xfId="0" applyFont="1" applyFill="1" applyAlignment="1">
      <alignment wrapText="1"/>
    </xf>
    <xf numFmtId="0" fontId="33" fillId="8" borderId="0" xfId="0" applyFont="1" applyFill="1" applyAlignment="1">
      <alignment horizontal="left"/>
    </xf>
    <xf numFmtId="0" fontId="0" fillId="8" borderId="0" xfId="0" applyFill="1" applyAlignment="1">
      <alignment horizontal="left"/>
    </xf>
    <xf numFmtId="0" fontId="15" fillId="8" borderId="0" xfId="0" applyFont="1" applyFill="1"/>
    <xf numFmtId="0" fontId="18" fillId="8" borderId="0" xfId="0" applyFont="1" applyFill="1" applyAlignment="1">
      <alignment horizontal="right" vertical="top" wrapText="1"/>
    </xf>
    <xf numFmtId="0" fontId="27" fillId="8" borderId="0" xfId="0" applyFont="1" applyFill="1"/>
    <xf numFmtId="0" fontId="35" fillId="8" borderId="0" xfId="0" applyFont="1" applyFill="1"/>
    <xf numFmtId="0" fontId="15" fillId="0" borderId="0" xfId="0" applyFont="1"/>
    <xf numFmtId="0" fontId="36" fillId="8" borderId="0" xfId="0" applyFont="1" applyFill="1"/>
    <xf numFmtId="0" fontId="27" fillId="8" borderId="0" xfId="0" applyFont="1" applyFill="1" applyAlignment="1">
      <alignment horizontal="left" vertical="top"/>
    </xf>
    <xf numFmtId="0" fontId="16" fillId="5" borderId="7" xfId="12">
      <alignment vertical="center" wrapText="1"/>
    </xf>
    <xf numFmtId="0" fontId="0" fillId="0" borderId="0" xfId="0" applyAlignment="1">
      <alignment horizontal="center"/>
    </xf>
    <xf numFmtId="0" fontId="15" fillId="5" borderId="49" xfId="0" applyFont="1" applyFill="1" applyBorder="1" applyAlignment="1">
      <alignment vertical="center"/>
    </xf>
    <xf numFmtId="0" fontId="13" fillId="6" borderId="48" xfId="14" applyFill="1" applyBorder="1">
      <alignment horizontal="left" vertical="center" wrapText="1"/>
      <protection locked="0"/>
    </xf>
    <xf numFmtId="0" fontId="13" fillId="6" borderId="9" xfId="14" applyFill="1" applyBorder="1">
      <alignment horizontal="left" vertical="center" wrapText="1"/>
      <protection locked="0"/>
    </xf>
    <xf numFmtId="0" fontId="13" fillId="6" borderId="28" xfId="14" applyFill="1" applyBorder="1" applyAlignment="1">
      <alignment horizontal="center" vertical="center" wrapText="1"/>
      <protection locked="0"/>
    </xf>
    <xf numFmtId="0" fontId="0" fillId="0" borderId="56" xfId="0" applyBorder="1"/>
    <xf numFmtId="0" fontId="16" fillId="5" borderId="20" xfId="11" applyBorder="1" applyProtection="1">
      <alignment vertical="center" wrapText="1"/>
    </xf>
    <xf numFmtId="0" fontId="13" fillId="4" borderId="52" xfId="14" applyFill="1" applyBorder="1">
      <alignment horizontal="left" vertical="center" wrapText="1"/>
      <protection locked="0"/>
    </xf>
    <xf numFmtId="0" fontId="13" fillId="4" borderId="59" xfId="14" applyFill="1" applyBorder="1">
      <alignment horizontal="left" vertical="center" wrapText="1"/>
      <protection locked="0"/>
    </xf>
    <xf numFmtId="0" fontId="13" fillId="5" borderId="18" xfId="14" applyFill="1" applyBorder="1" applyProtection="1">
      <alignment horizontal="left" vertical="center" wrapText="1"/>
    </xf>
    <xf numFmtId="0" fontId="13" fillId="5" borderId="21" xfId="14" applyFill="1" applyBorder="1" applyProtection="1">
      <alignment horizontal="left" vertical="center" wrapText="1"/>
    </xf>
    <xf numFmtId="0" fontId="13" fillId="5" borderId="60" xfId="14" applyFill="1" applyBorder="1" applyProtection="1">
      <alignment horizontal="left" vertical="center" wrapText="1"/>
    </xf>
    <xf numFmtId="0" fontId="16" fillId="5" borderId="19" xfId="11" applyBorder="1" applyProtection="1">
      <alignment vertical="center" wrapText="1"/>
    </xf>
    <xf numFmtId="0" fontId="18" fillId="8" borderId="0" xfId="0" applyFont="1" applyFill="1" applyAlignment="1">
      <alignment horizontal="left" vertical="top" wrapText="1"/>
    </xf>
    <xf numFmtId="0" fontId="0" fillId="8" borderId="0" xfId="0" applyFill="1" applyAlignment="1">
      <alignment horizontal="left" vertical="top" wrapText="1"/>
    </xf>
    <xf numFmtId="0" fontId="0" fillId="8" borderId="0" xfId="0" applyFill="1" applyAlignment="1">
      <alignment vertical="top" wrapText="1"/>
    </xf>
    <xf numFmtId="0" fontId="0" fillId="0" borderId="0" xfId="0" applyAlignment="1">
      <alignment wrapText="1"/>
    </xf>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18" fillId="0" borderId="0" xfId="0" applyFont="1" applyAlignment="1" applyProtection="1">
      <alignment wrapText="1"/>
      <protection hidden="1"/>
    </xf>
    <xf numFmtId="0" fontId="16" fillId="5" borderId="15" xfId="11" applyBorder="1" applyProtection="1">
      <alignment vertical="center" wrapText="1"/>
    </xf>
    <xf numFmtId="0" fontId="0" fillId="5" borderId="0" xfId="0" applyFill="1" applyProtection="1"/>
    <xf numFmtId="0" fontId="13" fillId="4" borderId="15" xfId="0" applyFont="1" applyFill="1" applyBorder="1" applyAlignment="1" applyProtection="1">
      <alignment horizontal="left" vertical="center" wrapText="1"/>
    </xf>
    <xf numFmtId="14" fontId="13" fillId="4" borderId="15" xfId="0" applyNumberFormat="1" applyFont="1" applyFill="1" applyBorder="1" applyAlignment="1" applyProtection="1">
      <alignment horizontal="left"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horizontal="left" vertical="center" wrapText="1"/>
    </xf>
    <xf numFmtId="0" fontId="13" fillId="4" borderId="10" xfId="0" applyFont="1" applyFill="1" applyBorder="1" applyAlignment="1" applyProtection="1">
      <alignment horizontal="left" vertical="center" wrapText="1"/>
    </xf>
    <xf numFmtId="0" fontId="13" fillId="4" borderId="52" xfId="0" applyFont="1" applyFill="1" applyBorder="1" applyAlignment="1" applyProtection="1">
      <alignment horizontal="center" vertical="center"/>
    </xf>
    <xf numFmtId="0" fontId="13" fillId="4" borderId="15" xfId="0" applyFont="1" applyFill="1" applyBorder="1" applyAlignment="1" applyProtection="1">
      <alignment horizontal="center" vertical="center"/>
    </xf>
    <xf numFmtId="6" fontId="13" fillId="4" borderId="34" xfId="0" applyNumberFormat="1" applyFont="1" applyFill="1" applyBorder="1" applyAlignment="1" applyProtection="1">
      <alignment vertical="center"/>
    </xf>
    <xf numFmtId="0" fontId="16" fillId="5" borderId="7" xfId="12" applyProtection="1">
      <alignment vertical="center" wrapText="1"/>
    </xf>
    <xf numFmtId="0" fontId="13" fillId="4" borderId="8" xfId="0" applyFont="1" applyFill="1" applyBorder="1" applyAlignment="1" applyProtection="1">
      <alignment horizontal="left" vertical="center" wrapText="1"/>
    </xf>
    <xf numFmtId="0" fontId="13" fillId="4" borderId="7" xfId="0" applyFont="1" applyFill="1" applyBorder="1" applyAlignment="1" applyProtection="1">
      <alignment horizontal="center" vertical="center"/>
    </xf>
    <xf numFmtId="6" fontId="13" fillId="4" borderId="23" xfId="0" applyNumberFormat="1" applyFont="1" applyFill="1" applyBorder="1" applyAlignment="1" applyProtection="1">
      <alignment horizontal="right" vertical="center"/>
    </xf>
    <xf numFmtId="0" fontId="13" fillId="4" borderId="17" xfId="0" applyFont="1" applyFill="1" applyBorder="1" applyAlignment="1" applyProtection="1">
      <alignment horizontal="left" vertical="center" wrapText="1"/>
    </xf>
    <xf numFmtId="0" fontId="18" fillId="4" borderId="10" xfId="0" applyFont="1" applyFill="1" applyBorder="1" applyAlignment="1" applyProtection="1">
      <alignment vertical="center" wrapText="1"/>
    </xf>
    <xf numFmtId="0" fontId="13" fillId="4" borderId="51" xfId="0" applyFont="1" applyFill="1" applyBorder="1" applyAlignment="1" applyProtection="1">
      <alignment horizontal="left" vertical="center" wrapText="1"/>
    </xf>
    <xf numFmtId="0" fontId="13" fillId="4" borderId="51" xfId="0" applyFont="1" applyFill="1" applyBorder="1" applyAlignment="1" applyProtection="1">
      <alignment horizontal="center" vertical="center"/>
    </xf>
    <xf numFmtId="6" fontId="13" fillId="4" borderId="51" xfId="0" applyNumberFormat="1" applyFont="1" applyFill="1" applyBorder="1" applyAlignment="1" applyProtection="1">
      <alignment horizontal="right" vertical="center"/>
    </xf>
    <xf numFmtId="0" fontId="39" fillId="6" borderId="13" xfId="0" applyFont="1" applyFill="1" applyBorder="1" applyAlignment="1" applyProtection="1">
      <alignment wrapText="1"/>
      <protection locked="0"/>
    </xf>
    <xf numFmtId="0" fontId="16" fillId="5" borderId="20" xfId="11" applyBorder="1" applyProtection="1">
      <alignment vertical="center" wrapText="1"/>
    </xf>
    <xf numFmtId="0" fontId="16" fillId="5" borderId="7" xfId="12">
      <alignment vertical="center" wrapText="1"/>
    </xf>
    <xf numFmtId="0" fontId="0" fillId="0" borderId="0" xfId="0"/>
    <xf numFmtId="0" fontId="16" fillId="5" borderId="15" xfId="11" applyBorder="1" applyProtection="1">
      <alignment vertical="center" wrapText="1"/>
    </xf>
    <xf numFmtId="0" fontId="16" fillId="5" borderId="7" xfId="12" applyProtection="1">
      <alignment vertical="center" wrapText="1"/>
    </xf>
    <xf numFmtId="0" fontId="12" fillId="0" borderId="0" xfId="16"/>
    <xf numFmtId="0" fontId="43" fillId="0" borderId="0" xfId="16" applyFont="1"/>
    <xf numFmtId="22" fontId="12" fillId="0" borderId="0" xfId="16" applyNumberFormat="1"/>
    <xf numFmtId="164" fontId="12" fillId="0" borderId="0" xfId="16" applyNumberFormat="1" applyAlignment="1">
      <alignment horizontal="left"/>
    </xf>
    <xf numFmtId="0" fontId="42" fillId="11" borderId="0" xfId="16" applyFont="1" applyFill="1" applyAlignment="1">
      <alignment horizontal="center"/>
    </xf>
    <xf numFmtId="14" fontId="12" fillId="0" borderId="0" xfId="16" applyNumberFormat="1"/>
    <xf numFmtId="1" fontId="12" fillId="0" borderId="0" xfId="16" applyNumberFormat="1"/>
    <xf numFmtId="0" fontId="45" fillId="0" borderId="0" xfId="17"/>
    <xf numFmtId="0" fontId="12" fillId="0" borderId="65" xfId="16" applyBorder="1"/>
    <xf numFmtId="0" fontId="41" fillId="0" borderId="0" xfId="15"/>
    <xf numFmtId="0" fontId="47" fillId="12" borderId="0" xfId="19" applyFont="1" applyFill="1" applyAlignment="1">
      <alignment horizontal="left"/>
    </xf>
    <xf numFmtId="0" fontId="48" fillId="13" borderId="66" xfId="19" applyFont="1" applyFill="1" applyBorder="1" applyAlignment="1">
      <alignment horizontal="left"/>
    </xf>
    <xf numFmtId="49" fontId="50" fillId="15" borderId="66" xfId="19" applyNumberFormat="1" applyFont="1" applyFill="1" applyBorder="1" applyAlignment="1">
      <alignment horizontal="center"/>
    </xf>
    <xf numFmtId="0" fontId="49" fillId="12" borderId="66" xfId="19" applyFont="1" applyFill="1" applyBorder="1" applyAlignment="1">
      <alignment horizontal="center" vertical="center"/>
    </xf>
    <xf numFmtId="49" fontId="49" fillId="12" borderId="66" xfId="19" applyNumberFormat="1" applyFont="1" applyFill="1" applyBorder="1" applyAlignment="1">
      <alignment horizontal="center" vertical="center"/>
    </xf>
    <xf numFmtId="0" fontId="49" fillId="12" borderId="67" xfId="19" applyFont="1" applyFill="1" applyBorder="1" applyAlignment="1">
      <alignment horizontal="left"/>
    </xf>
    <xf numFmtId="0" fontId="50" fillId="12" borderId="70" xfId="19" applyFont="1" applyFill="1" applyBorder="1" applyAlignment="1">
      <alignment horizontal="center" vertical="center" wrapText="1"/>
    </xf>
    <xf numFmtId="0" fontId="49" fillId="12" borderId="0" xfId="19" applyFont="1" applyFill="1" applyAlignment="1">
      <alignment horizontal="left"/>
    </xf>
    <xf numFmtId="0" fontId="53" fillId="12" borderId="71" xfId="19" applyFont="1" applyFill="1" applyBorder="1" applyAlignment="1">
      <alignment horizontal="center" vertical="center" wrapText="1"/>
    </xf>
    <xf numFmtId="49" fontId="49" fillId="17" borderId="66" xfId="19" applyNumberFormat="1" applyFont="1" applyFill="1" applyBorder="1" applyAlignment="1">
      <alignment horizontal="center" vertical="center"/>
    </xf>
    <xf numFmtId="49" fontId="50" fillId="12" borderId="72" xfId="19" applyNumberFormat="1" applyFont="1" applyFill="1" applyBorder="1" applyAlignment="1">
      <alignment horizontal="left"/>
    </xf>
    <xf numFmtId="0" fontId="50" fillId="12" borderId="73" xfId="19" applyFont="1" applyFill="1" applyBorder="1" applyAlignment="1">
      <alignment horizontal="center" vertical="center" wrapText="1"/>
    </xf>
    <xf numFmtId="49" fontId="49" fillId="15" borderId="66" xfId="19" applyNumberFormat="1" applyFont="1" applyFill="1" applyBorder="1" applyAlignment="1">
      <alignment horizontal="center"/>
    </xf>
    <xf numFmtId="49" fontId="49" fillId="15" borderId="66" xfId="19" applyNumberFormat="1" applyFont="1" applyFill="1" applyBorder="1" applyAlignment="1">
      <alignment horizontal="center" wrapText="1"/>
    </xf>
    <xf numFmtId="49" fontId="49" fillId="17" borderId="66" xfId="19" applyNumberFormat="1" applyFont="1" applyFill="1" applyBorder="1" applyAlignment="1">
      <alignment horizontal="center" vertical="center" wrapText="1"/>
    </xf>
    <xf numFmtId="49" fontId="54" fillId="12" borderId="0" xfId="19" applyNumberFormat="1" applyFont="1" applyFill="1" applyAlignment="1">
      <alignment horizontal="left"/>
    </xf>
    <xf numFmtId="49" fontId="50" fillId="12" borderId="66" xfId="19" applyNumberFormat="1" applyFont="1" applyFill="1" applyBorder="1" applyAlignment="1">
      <alignment horizontal="center" vertical="center" wrapText="1"/>
    </xf>
    <xf numFmtId="165" fontId="50" fillId="12" borderId="66" xfId="19" applyNumberFormat="1" applyFont="1" applyFill="1" applyBorder="1" applyAlignment="1">
      <alignment horizontal="center" vertical="center"/>
    </xf>
    <xf numFmtId="166" fontId="50" fillId="12" borderId="66" xfId="19" applyNumberFormat="1" applyFont="1" applyFill="1" applyBorder="1" applyAlignment="1">
      <alignment horizontal="right" vertical="center" wrapText="1"/>
    </xf>
    <xf numFmtId="0" fontId="18" fillId="0" borderId="0" xfId="19"/>
    <xf numFmtId="0" fontId="16" fillId="5" borderId="20" xfId="11" applyBorder="1" applyProtection="1">
      <alignment vertical="center" wrapText="1"/>
    </xf>
    <xf numFmtId="0" fontId="16" fillId="5" borderId="7" xfId="12">
      <alignment vertical="center" wrapText="1"/>
    </xf>
    <xf numFmtId="0" fontId="0" fillId="0" borderId="0" xfId="0"/>
    <xf numFmtId="0" fontId="16" fillId="5" borderId="7" xfId="12" applyProtection="1">
      <alignment vertical="center" wrapText="1"/>
    </xf>
    <xf numFmtId="0" fontId="16" fillId="5" borderId="15" xfId="11" applyBorder="1" applyProtection="1">
      <alignment vertical="center" wrapText="1"/>
    </xf>
    <xf numFmtId="0" fontId="11" fillId="0" borderId="0" xfId="16" applyFont="1"/>
    <xf numFmtId="0" fontId="16" fillId="5" borderId="20" xfId="11" applyBorder="1" applyProtection="1">
      <alignment vertical="center" wrapText="1"/>
    </xf>
    <xf numFmtId="0" fontId="0" fillId="0" borderId="0" xfId="0"/>
    <xf numFmtId="0" fontId="16" fillId="5" borderId="7" xfId="12">
      <alignment vertical="center" wrapText="1"/>
    </xf>
    <xf numFmtId="0" fontId="10" fillId="0" borderId="0" xfId="16" applyFont="1"/>
    <xf numFmtId="0" fontId="16" fillId="5" borderId="7" xfId="12" applyProtection="1">
      <alignment vertical="center" wrapText="1"/>
    </xf>
    <xf numFmtId="0" fontId="16" fillId="5" borderId="15" xfId="11" applyBorder="1" applyProtection="1">
      <alignment vertical="center" wrapText="1"/>
    </xf>
    <xf numFmtId="0" fontId="13" fillId="4" borderId="15" xfId="14" applyAlignment="1">
      <alignment horizontal="left" vertical="center" wrapText="1"/>
      <protection locked="0"/>
    </xf>
    <xf numFmtId="14" fontId="13" fillId="4" borderId="17" xfId="14" applyNumberFormat="1" applyFill="1" applyBorder="1">
      <alignment horizontal="left" vertical="center" wrapText="1"/>
      <protection locked="0"/>
    </xf>
    <xf numFmtId="0" fontId="9" fillId="0" borderId="0" xfId="16" applyFont="1"/>
    <xf numFmtId="0" fontId="16" fillId="5" borderId="20" xfId="11" applyBorder="1" applyProtection="1">
      <alignment vertical="center" wrapText="1"/>
    </xf>
    <xf numFmtId="0" fontId="16" fillId="5" borderId="7" xfId="12">
      <alignment vertical="center" wrapText="1"/>
    </xf>
    <xf numFmtId="0" fontId="16" fillId="5" borderId="15" xfId="11" applyBorder="1" applyProtection="1">
      <alignment vertical="center" wrapText="1"/>
    </xf>
    <xf numFmtId="0" fontId="16" fillId="5" borderId="7" xfId="12" applyProtection="1">
      <alignment vertical="center" wrapText="1"/>
    </xf>
    <xf numFmtId="0" fontId="8" fillId="0" borderId="0" xfId="16" applyFont="1"/>
    <xf numFmtId="0" fontId="18" fillId="0" borderId="0" xfId="20"/>
    <xf numFmtId="0" fontId="18" fillId="0" borderId="0" xfId="20" applyAlignment="1">
      <alignment wrapText="1"/>
    </xf>
    <xf numFmtId="2" fontId="0" fillId="0" borderId="0" xfId="21" applyNumberFormat="1" applyFont="1" applyAlignment="1">
      <alignment horizontal="center"/>
    </xf>
    <xf numFmtId="0" fontId="18" fillId="0" borderId="0" xfId="20" applyAlignment="1">
      <alignment horizontal="center"/>
    </xf>
    <xf numFmtId="0" fontId="18" fillId="0" borderId="0" xfId="20" applyAlignment="1" applyProtection="1">
      <alignment wrapText="1"/>
      <protection hidden="1"/>
    </xf>
    <xf numFmtId="0" fontId="18" fillId="0" borderId="28" xfId="20" applyBorder="1"/>
    <xf numFmtId="44" fontId="13" fillId="4" borderId="85" xfId="22" applyFont="1" applyFill="1" applyBorder="1" applyAlignment="1" applyProtection="1">
      <alignment horizontal="center" vertical="center" wrapText="1"/>
      <protection locked="0"/>
    </xf>
    <xf numFmtId="0" fontId="13" fillId="4" borderId="85" xfId="14" applyFill="1" applyBorder="1" applyAlignment="1">
      <alignment horizontal="center" vertical="center" wrapText="1"/>
      <protection locked="0"/>
    </xf>
    <xf numFmtId="0" fontId="13" fillId="4" borderId="85" xfId="14" applyFill="1" applyBorder="1">
      <alignment horizontal="left" vertical="center" wrapText="1"/>
      <protection locked="0"/>
    </xf>
    <xf numFmtId="0" fontId="13" fillId="4" borderId="86" xfId="14" applyFill="1" applyBorder="1" applyAlignment="1">
      <alignment horizontal="center" vertical="center" wrapText="1"/>
      <protection locked="0"/>
    </xf>
    <xf numFmtId="0" fontId="18" fillId="5" borderId="0" xfId="13" applyFill="1" applyBorder="1">
      <alignment horizontal="center" vertical="center"/>
    </xf>
    <xf numFmtId="44" fontId="13" fillId="4" borderId="51" xfId="22" applyFont="1" applyFill="1" applyBorder="1" applyAlignment="1" applyProtection="1">
      <alignment horizontal="center" vertical="center" wrapText="1"/>
      <protection locked="0"/>
    </xf>
    <xf numFmtId="0" fontId="13" fillId="4" borderId="7" xfId="14" applyFill="1" applyBorder="1" applyAlignment="1">
      <alignment horizontal="center" vertical="center" wrapText="1"/>
      <protection locked="0"/>
    </xf>
    <xf numFmtId="0" fontId="13" fillId="4" borderId="8" xfId="14" applyFill="1" applyBorder="1" applyAlignment="1">
      <alignment horizontal="center" vertical="center" wrapText="1"/>
      <protection locked="0"/>
    </xf>
    <xf numFmtId="44" fontId="13" fillId="4" borderId="52" xfId="22" applyFont="1" applyFill="1" applyBorder="1" applyAlignment="1" applyProtection="1">
      <alignment horizontal="center" vertical="center" wrapText="1"/>
      <protection locked="0"/>
    </xf>
    <xf numFmtId="0" fontId="13" fillId="4" borderId="52" xfId="14" applyFill="1" applyBorder="1" applyAlignment="1">
      <alignment horizontal="center" vertical="center" wrapText="1"/>
      <protection locked="0"/>
    </xf>
    <xf numFmtId="0" fontId="18" fillId="0" borderId="38" xfId="20" applyBorder="1"/>
    <xf numFmtId="2" fontId="13" fillId="4" borderId="92" xfId="21" applyNumberFormat="1" applyFont="1" applyFill="1" applyBorder="1" applyAlignment="1" applyProtection="1">
      <alignment horizontal="center" vertical="center" wrapText="1"/>
      <protection locked="0"/>
    </xf>
    <xf numFmtId="14" fontId="13" fillId="4" borderId="87" xfId="14" applyNumberFormat="1" applyFill="1" applyBorder="1" applyAlignment="1">
      <alignment horizontal="center" vertical="center" wrapText="1"/>
      <protection locked="0"/>
    </xf>
    <xf numFmtId="0" fontId="13" fillId="4" borderId="89" xfId="14" applyFill="1" applyBorder="1" applyAlignment="1">
      <alignment horizontal="left" vertical="center" wrapText="1"/>
      <protection locked="0"/>
    </xf>
    <xf numFmtId="14" fontId="13" fillId="4" borderId="93" xfId="14" applyNumberFormat="1" applyFill="1" applyBorder="1" applyAlignment="1">
      <alignment horizontal="center" vertical="center" wrapText="1"/>
      <protection locked="0"/>
    </xf>
    <xf numFmtId="0" fontId="13" fillId="4" borderId="93" xfId="14" applyFill="1" applyBorder="1" applyAlignment="1">
      <alignment horizontal="center" vertical="center" wrapText="1"/>
      <protection locked="0"/>
    </xf>
    <xf numFmtId="2" fontId="13" fillId="4" borderId="52" xfId="21" applyNumberFormat="1" applyFont="1" applyFill="1" applyBorder="1" applyAlignment="1" applyProtection="1">
      <alignment horizontal="center" vertical="center" wrapText="1"/>
      <protection locked="0"/>
    </xf>
    <xf numFmtId="0" fontId="16" fillId="5" borderId="7" xfId="12" applyBorder="1" applyAlignment="1">
      <alignment horizontal="center" vertical="center" wrapText="1"/>
    </xf>
    <xf numFmtId="0" fontId="13" fillId="4" borderId="15" xfId="14" applyBorder="1" applyAlignment="1">
      <alignment horizontal="center" vertical="center" wrapText="1"/>
      <protection locked="0"/>
    </xf>
    <xf numFmtId="0" fontId="13" fillId="4" borderId="15" xfId="14" applyBorder="1" applyAlignment="1">
      <alignment horizontal="left" vertical="center" wrapText="1"/>
      <protection locked="0"/>
    </xf>
    <xf numFmtId="14" fontId="13" fillId="4" borderId="93" xfId="20" applyNumberFormat="1" applyFont="1" applyFill="1" applyBorder="1" applyAlignment="1" applyProtection="1">
      <alignment horizontal="center" vertical="center" wrapText="1"/>
      <protection locked="0"/>
    </xf>
    <xf numFmtId="2" fontId="13" fillId="5" borderId="95" xfId="21" applyNumberFormat="1" applyFont="1" applyFill="1" applyBorder="1" applyAlignment="1" applyProtection="1">
      <alignment horizontal="center" vertical="center" wrapText="1"/>
    </xf>
    <xf numFmtId="0" fontId="13" fillId="5" borderId="96" xfId="14" applyFill="1" applyBorder="1" applyAlignment="1" applyProtection="1">
      <alignment horizontal="center" vertical="center" wrapText="1"/>
    </xf>
    <xf numFmtId="0" fontId="13" fillId="5" borderId="95" xfId="14" applyFill="1" applyBorder="1" applyProtection="1">
      <alignment horizontal="left" vertical="center" wrapText="1"/>
    </xf>
    <xf numFmtId="0" fontId="16" fillId="5" borderId="97" xfId="11" applyBorder="1" applyProtection="1">
      <alignment vertical="center" wrapText="1"/>
    </xf>
    <xf numFmtId="0" fontId="16" fillId="5" borderId="95" xfId="11" applyBorder="1" applyAlignment="1" applyProtection="1">
      <alignment horizontal="center" vertical="center" wrapText="1"/>
    </xf>
    <xf numFmtId="0" fontId="13" fillId="5" borderId="96" xfId="14" applyFill="1" applyBorder="1" applyProtection="1">
      <alignment horizontal="left" vertical="center" wrapText="1"/>
    </xf>
    <xf numFmtId="0" fontId="16" fillId="5" borderId="95" xfId="11" applyBorder="1" applyProtection="1">
      <alignment vertical="center" wrapText="1"/>
    </xf>
    <xf numFmtId="2" fontId="13" fillId="4" borderId="85" xfId="21" applyNumberFormat="1" applyFont="1" applyFill="1" applyBorder="1" applyAlignment="1" applyProtection="1">
      <alignment horizontal="center" vertical="center"/>
    </xf>
    <xf numFmtId="0" fontId="13" fillId="4" borderId="85" xfId="20" applyFont="1" applyFill="1" applyBorder="1" applyAlignment="1" applyProtection="1">
      <alignment horizontal="center" vertical="center"/>
    </xf>
    <xf numFmtId="0" fontId="13" fillId="4" borderId="85" xfId="20" applyFont="1" applyFill="1" applyBorder="1" applyAlignment="1" applyProtection="1">
      <alignment horizontal="left" vertical="center" wrapText="1"/>
    </xf>
    <xf numFmtId="0" fontId="13" fillId="4" borderId="11" xfId="20" applyFont="1" applyFill="1" applyBorder="1" applyAlignment="1" applyProtection="1">
      <alignment horizontal="center" vertical="center" wrapText="1"/>
    </xf>
    <xf numFmtId="0" fontId="18" fillId="4" borderId="10" xfId="20" applyFont="1" applyFill="1" applyBorder="1" applyAlignment="1" applyProtection="1">
      <alignment vertical="center" wrapText="1"/>
    </xf>
    <xf numFmtId="14" fontId="13" fillId="4" borderId="15" xfId="20" applyNumberFormat="1" applyFont="1" applyFill="1" applyBorder="1" applyAlignment="1" applyProtection="1">
      <alignment horizontal="center" vertical="center" wrapText="1"/>
    </xf>
    <xf numFmtId="0" fontId="13" fillId="4" borderId="17" xfId="20" applyFont="1" applyFill="1" applyBorder="1" applyAlignment="1" applyProtection="1">
      <alignment horizontal="left" vertical="center" wrapText="1"/>
    </xf>
    <xf numFmtId="2" fontId="13" fillId="4" borderId="16" xfId="21" applyNumberFormat="1" applyFont="1" applyFill="1" applyBorder="1" applyAlignment="1" applyProtection="1">
      <alignment horizontal="center" vertical="center"/>
    </xf>
    <xf numFmtId="0" fontId="13" fillId="4" borderId="7" xfId="20" applyFont="1" applyFill="1" applyBorder="1" applyAlignment="1" applyProtection="1">
      <alignment horizontal="center" vertical="center"/>
    </xf>
    <xf numFmtId="0" fontId="13" fillId="4" borderId="15" xfId="20" applyFont="1" applyFill="1" applyBorder="1" applyAlignment="1" applyProtection="1">
      <alignment horizontal="center" vertical="center"/>
    </xf>
    <xf numFmtId="0" fontId="13" fillId="4" borderId="8" xfId="20" applyFont="1" applyFill="1" applyBorder="1" applyAlignment="1" applyProtection="1">
      <alignment horizontal="left" vertical="center" wrapText="1"/>
    </xf>
    <xf numFmtId="0" fontId="16" fillId="5" borderId="7" xfId="12" applyAlignment="1" applyProtection="1">
      <alignment horizontal="center" vertical="center" wrapText="1"/>
    </xf>
    <xf numFmtId="0" fontId="18" fillId="0" borderId="0" xfId="20" applyBorder="1"/>
    <xf numFmtId="2" fontId="13" fillId="4" borderId="52" xfId="21" applyNumberFormat="1" applyFont="1" applyFill="1" applyBorder="1" applyAlignment="1" applyProtection="1">
      <alignment horizontal="center" vertical="center"/>
    </xf>
    <xf numFmtId="0" fontId="13" fillId="4" borderId="52" xfId="20" applyFont="1" applyFill="1" applyBorder="1" applyAlignment="1" applyProtection="1">
      <alignment horizontal="center" vertical="center"/>
    </xf>
    <xf numFmtId="0" fontId="13" fillId="4" borderId="52" xfId="20" applyFont="1" applyFill="1" applyBorder="1" applyAlignment="1" applyProtection="1">
      <alignment horizontal="left" vertical="center" wrapText="1"/>
    </xf>
    <xf numFmtId="0" fontId="13" fillId="4" borderId="10" xfId="20" applyFont="1" applyFill="1" applyBorder="1" applyAlignment="1" applyProtection="1">
      <alignment vertical="center" wrapText="1"/>
    </xf>
    <xf numFmtId="0" fontId="13" fillId="4" borderId="15" xfId="20" applyFont="1" applyFill="1" applyBorder="1" applyAlignment="1" applyProtection="1">
      <alignment horizontal="left" vertical="center" wrapText="1"/>
    </xf>
    <xf numFmtId="2" fontId="13" fillId="4" borderId="20" xfId="21" applyNumberFormat="1" applyFont="1" applyFill="1" applyBorder="1" applyAlignment="1" applyProtection="1">
      <alignment horizontal="center" vertical="center"/>
    </xf>
    <xf numFmtId="0" fontId="13" fillId="4" borderId="20" xfId="20" applyFont="1" applyFill="1" applyBorder="1" applyAlignment="1" applyProtection="1">
      <alignment horizontal="center" vertical="center"/>
    </xf>
    <xf numFmtId="0" fontId="13" fillId="4" borderId="20" xfId="20" applyFont="1" applyFill="1" applyBorder="1" applyAlignment="1" applyProtection="1">
      <alignment horizontal="left" vertical="center" wrapText="1"/>
    </xf>
    <xf numFmtId="0" fontId="16" fillId="5" borderId="19" xfId="11" applyBorder="1" applyProtection="1">
      <alignment vertical="center" wrapText="1"/>
    </xf>
    <xf numFmtId="0" fontId="16" fillId="5" borderId="15" xfId="11" applyBorder="1" applyAlignment="1" applyProtection="1">
      <alignment horizontal="center" vertical="center" wrapText="1"/>
    </xf>
    <xf numFmtId="0" fontId="18" fillId="0" borderId="41" xfId="20" applyBorder="1"/>
    <xf numFmtId="0" fontId="15" fillId="0" borderId="0" xfId="20" applyFont="1" applyFill="1" applyBorder="1" applyAlignment="1">
      <alignment vertical="center"/>
    </xf>
    <xf numFmtId="0" fontId="15" fillId="7" borderId="39" xfId="20" applyFont="1" applyFill="1" applyBorder="1" applyAlignment="1">
      <alignment vertical="center"/>
    </xf>
    <xf numFmtId="0" fontId="39" fillId="6" borderId="13" xfId="20" applyFont="1" applyFill="1" applyBorder="1" applyAlignment="1" applyProtection="1">
      <alignment wrapText="1"/>
      <protection locked="0"/>
    </xf>
    <xf numFmtId="0" fontId="15" fillId="5" borderId="49" xfId="20" applyFont="1" applyFill="1" applyBorder="1" applyAlignment="1">
      <alignment vertical="center"/>
    </xf>
    <xf numFmtId="0" fontId="15" fillId="7" borderId="38" xfId="20" applyFont="1" applyFill="1" applyBorder="1" applyAlignment="1">
      <alignment vertical="center"/>
    </xf>
    <xf numFmtId="0" fontId="18" fillId="0" borderId="56" xfId="20" applyBorder="1"/>
    <xf numFmtId="1" fontId="13" fillId="6" borderId="28" xfId="21" applyNumberFormat="1" applyFont="1" applyFill="1" applyBorder="1" applyAlignment="1" applyProtection="1">
      <alignment horizontal="center" vertical="center" wrapText="1"/>
      <protection locked="0"/>
    </xf>
    <xf numFmtId="0" fontId="13" fillId="6" borderId="9" xfId="14" applyFill="1" applyBorder="1" applyAlignment="1">
      <alignment horizontal="center" vertical="center" wrapText="1"/>
      <protection locked="0"/>
    </xf>
    <xf numFmtId="0" fontId="13" fillId="6" borderId="48" xfId="14" applyFill="1" applyBorder="1" applyAlignment="1">
      <alignment horizontal="center" vertical="center" wrapText="1"/>
      <protection locked="0"/>
    </xf>
    <xf numFmtId="0" fontId="18" fillId="0" borderId="31" xfId="20" applyBorder="1"/>
    <xf numFmtId="2" fontId="16" fillId="2" borderId="24" xfId="21" applyNumberFormat="1" applyFont="1" applyFill="1" applyBorder="1" applyAlignment="1">
      <alignment horizontal="center" vertical="center"/>
    </xf>
    <xf numFmtId="0" fontId="16" fillId="2" borderId="24" xfId="8" applyBorder="1" applyAlignment="1">
      <alignment horizontal="center" vertical="center"/>
    </xf>
    <xf numFmtId="0" fontId="18" fillId="0" borderId="0" xfId="20" applyFont="1"/>
    <xf numFmtId="0" fontId="18" fillId="0" borderId="36" xfId="20" applyBorder="1"/>
    <xf numFmtId="0" fontId="18" fillId="0" borderId="0" xfId="20" applyBorder="1" applyAlignment="1">
      <alignment horizontal="center"/>
    </xf>
    <xf numFmtId="0" fontId="7" fillId="0" borderId="0" xfId="16" applyFont="1"/>
    <xf numFmtId="0" fontId="18" fillId="0" borderId="0" xfId="20"/>
    <xf numFmtId="14" fontId="13" fillId="4" borderId="15" xfId="20" applyNumberFormat="1" applyFont="1" applyFill="1" applyBorder="1" applyAlignment="1" applyProtection="1">
      <alignment horizontal="left" vertical="center" wrapText="1"/>
      <protection locked="0"/>
    </xf>
    <xf numFmtId="0" fontId="18" fillId="0" borderId="0" xfId="20" applyFont="1" applyAlignment="1" applyProtection="1">
      <alignment wrapText="1"/>
      <protection hidden="1"/>
    </xf>
    <xf numFmtId="0" fontId="18" fillId="4" borderId="0" xfId="20" applyFill="1"/>
    <xf numFmtId="0" fontId="18" fillId="4" borderId="28" xfId="20" applyFill="1" applyBorder="1"/>
    <xf numFmtId="0" fontId="18" fillId="0" borderId="0" xfId="20" applyAlignment="1" applyProtection="1">
      <alignment vertical="center" wrapText="1"/>
      <protection hidden="1"/>
    </xf>
    <xf numFmtId="0" fontId="18" fillId="0" borderId="0" xfId="20" applyProtection="1">
      <protection hidden="1"/>
    </xf>
    <xf numFmtId="6" fontId="13" fillId="4" borderId="51" xfId="20" applyNumberFormat="1" applyFont="1" applyFill="1" applyBorder="1" applyAlignment="1" applyProtection="1">
      <alignment horizontal="right" vertical="center"/>
    </xf>
    <xf numFmtId="0" fontId="13" fillId="4" borderId="51" xfId="20" applyFont="1" applyFill="1" applyBorder="1" applyAlignment="1" applyProtection="1">
      <alignment horizontal="center" vertical="center"/>
    </xf>
    <xf numFmtId="0" fontId="13" fillId="4" borderId="51" xfId="20" applyFont="1" applyFill="1" applyBorder="1" applyAlignment="1" applyProtection="1">
      <alignment horizontal="left" vertical="center" wrapText="1"/>
    </xf>
    <xf numFmtId="0" fontId="13" fillId="4" borderId="11" xfId="20" applyFont="1" applyFill="1" applyBorder="1" applyAlignment="1" applyProtection="1">
      <alignment horizontal="left" vertical="center" wrapText="1"/>
    </xf>
    <xf numFmtId="14" fontId="13" fillId="4" borderId="15" xfId="20" applyNumberFormat="1" applyFont="1" applyFill="1" applyBorder="1" applyAlignment="1" applyProtection="1">
      <alignment horizontal="left" vertical="center" wrapText="1"/>
    </xf>
    <xf numFmtId="6" fontId="13" fillId="4" borderId="23" xfId="20" applyNumberFormat="1" applyFont="1" applyFill="1" applyBorder="1" applyAlignment="1" applyProtection="1">
      <alignment horizontal="right" vertical="center"/>
    </xf>
    <xf numFmtId="6" fontId="13" fillId="4" borderId="34" xfId="20" applyNumberFormat="1" applyFont="1" applyFill="1" applyBorder="1" applyAlignment="1" applyProtection="1">
      <alignment vertical="center"/>
    </xf>
    <xf numFmtId="0" fontId="13" fillId="4" borderId="10" xfId="20" applyFont="1" applyFill="1" applyBorder="1" applyAlignment="1" applyProtection="1">
      <alignment horizontal="left" vertical="center" wrapText="1"/>
    </xf>
    <xf numFmtId="0" fontId="18" fillId="5" borderId="0" xfId="20" applyFill="1" applyProtection="1"/>
    <xf numFmtId="0" fontId="16" fillId="5" borderId="19" xfId="11" applyBorder="1" applyProtection="1">
      <alignment vertical="center" wrapText="1"/>
    </xf>
    <xf numFmtId="0" fontId="16" fillId="5" borderId="7" xfId="12" applyProtection="1">
      <alignment vertical="center" wrapText="1"/>
    </xf>
    <xf numFmtId="0" fontId="16" fillId="5" borderId="20" xfId="11" applyBorder="1" applyProtection="1">
      <alignment vertical="center" wrapText="1"/>
    </xf>
    <xf numFmtId="0" fontId="0" fillId="0" borderId="0" xfId="0"/>
    <xf numFmtId="0" fontId="16" fillId="5" borderId="7" xfId="12">
      <alignment vertical="center" wrapText="1"/>
    </xf>
    <xf numFmtId="0" fontId="16" fillId="5" borderId="15" xfId="11" applyBorder="1" applyProtection="1">
      <alignment vertical="center" wrapText="1"/>
    </xf>
    <xf numFmtId="0" fontId="6" fillId="0" borderId="0" xfId="16" applyFont="1"/>
    <xf numFmtId="167" fontId="13" fillId="4" borderId="98" xfId="14" applyNumberFormat="1" applyFont="1" applyFill="1" applyBorder="1">
      <alignment horizontal="left" vertical="center" wrapText="1"/>
      <protection locked="0"/>
    </xf>
    <xf numFmtId="0" fontId="13" fillId="4" borderId="85" xfId="14" applyFont="1" applyFill="1" applyBorder="1" applyAlignment="1">
      <alignment horizontal="center" vertical="center" wrapText="1"/>
      <protection locked="0"/>
    </xf>
    <xf numFmtId="0" fontId="13" fillId="4" borderId="85" xfId="14" applyFont="1" applyFill="1" applyBorder="1">
      <alignment horizontal="left" vertical="center" wrapText="1"/>
      <protection locked="0"/>
    </xf>
    <xf numFmtId="0" fontId="13" fillId="4" borderId="86" xfId="14" applyFont="1" applyFill="1" applyBorder="1">
      <alignment horizontal="left" vertical="center" wrapText="1"/>
      <protection locked="0"/>
    </xf>
    <xf numFmtId="0" fontId="13" fillId="4" borderId="87" xfId="14" applyFont="1" applyFill="1" applyBorder="1">
      <alignment horizontal="left" vertical="center" wrapText="1"/>
      <protection locked="0"/>
    </xf>
    <xf numFmtId="0" fontId="13" fillId="4" borderId="89" xfId="14" applyFont="1" applyFill="1" applyBorder="1">
      <alignment horizontal="left" vertical="center" wrapText="1"/>
      <protection locked="0"/>
    </xf>
    <xf numFmtId="14" fontId="13" fillId="4" borderId="93" xfId="14" applyNumberFormat="1" applyFont="1" applyFill="1" applyBorder="1">
      <alignment horizontal="left" vertical="center" wrapText="1"/>
      <protection locked="0"/>
    </xf>
    <xf numFmtId="0" fontId="13" fillId="4" borderId="93" xfId="14" applyFont="1" applyFill="1" applyBorder="1">
      <alignment horizontal="left" vertical="center" wrapText="1"/>
      <protection locked="0"/>
    </xf>
    <xf numFmtId="167" fontId="13" fillId="4" borderId="23" xfId="14" applyNumberFormat="1" applyFont="1" applyFill="1" applyBorder="1">
      <alignment horizontal="left" vertical="center" wrapText="1"/>
      <protection locked="0"/>
    </xf>
    <xf numFmtId="0" fontId="13" fillId="4" borderId="7" xfId="14" applyFont="1" applyFill="1" applyBorder="1" applyAlignment="1">
      <alignment horizontal="center" vertical="center" wrapText="1"/>
      <protection locked="0"/>
    </xf>
    <xf numFmtId="0" fontId="13" fillId="4" borderId="7" xfId="14" applyFont="1" applyFill="1" applyBorder="1">
      <alignment horizontal="left" vertical="center" wrapText="1"/>
      <protection locked="0"/>
    </xf>
    <xf numFmtId="0" fontId="13" fillId="4" borderId="8" xfId="14" applyFont="1" applyFill="1" applyBorder="1">
      <alignment horizontal="left" vertical="center" wrapText="1"/>
      <protection locked="0"/>
    </xf>
    <xf numFmtId="0" fontId="16" fillId="5" borderId="7" xfId="12" applyFont="1" applyBorder="1">
      <alignment vertical="center" wrapText="1"/>
    </xf>
    <xf numFmtId="167" fontId="13" fillId="4" borderId="59" xfId="14" applyNumberFormat="1" applyFont="1" applyFill="1" applyBorder="1">
      <alignment horizontal="left" vertical="center" wrapText="1"/>
      <protection locked="0"/>
    </xf>
    <xf numFmtId="0" fontId="13" fillId="4" borderId="52" xfId="14" applyFont="1" applyFill="1" applyBorder="1" applyAlignment="1">
      <alignment horizontal="center" vertical="center" wrapText="1"/>
      <protection locked="0"/>
    </xf>
    <xf numFmtId="0" fontId="13" fillId="4" borderId="52" xfId="14" applyFont="1" applyFill="1" applyBorder="1">
      <alignment horizontal="left" vertical="center" wrapText="1"/>
      <protection locked="0"/>
    </xf>
    <xf numFmtId="0" fontId="13" fillId="4" borderId="15" xfId="14" applyFont="1" applyBorder="1">
      <alignment horizontal="left" vertical="center" wrapText="1"/>
      <protection locked="0"/>
    </xf>
    <xf numFmtId="0" fontId="13" fillId="5" borderId="3" xfId="14" applyFont="1" applyFill="1" applyBorder="1" applyProtection="1">
      <alignment horizontal="left" vertical="center" wrapText="1"/>
    </xf>
    <xf numFmtId="0" fontId="13" fillId="5" borderId="1" xfId="14" applyFont="1" applyFill="1" applyBorder="1" applyAlignment="1" applyProtection="1">
      <alignment horizontal="center" vertical="center" wrapText="1"/>
    </xf>
    <xf numFmtId="0" fontId="13" fillId="5" borderId="1" xfId="14" applyFont="1" applyFill="1" applyBorder="1" applyProtection="1">
      <alignment horizontal="left" vertical="center" wrapText="1"/>
    </xf>
    <xf numFmtId="0" fontId="13" fillId="5" borderId="91" xfId="14" applyFont="1" applyFill="1" applyBorder="1" applyProtection="1">
      <alignment horizontal="left" vertical="center" wrapText="1"/>
    </xf>
    <xf numFmtId="0" fontId="16" fillId="5" borderId="90" xfId="11" applyFont="1" applyBorder="1" applyProtection="1">
      <alignment vertical="center" wrapText="1"/>
    </xf>
    <xf numFmtId="0" fontId="16" fillId="5" borderId="100" xfId="11" applyFont="1" applyBorder="1" applyProtection="1">
      <alignment vertical="center" wrapText="1"/>
    </xf>
    <xf numFmtId="0" fontId="13" fillId="4" borderId="11" xfId="14" applyFont="1" applyFill="1" applyBorder="1">
      <alignment horizontal="left" vertical="center" wrapText="1"/>
      <protection locked="0"/>
    </xf>
    <xf numFmtId="0" fontId="13" fillId="4" borderId="10" xfId="14" applyFont="1" applyFill="1" applyBorder="1">
      <alignment horizontal="left" vertical="center" wrapText="1"/>
      <protection locked="0"/>
    </xf>
    <xf numFmtId="14" fontId="13" fillId="4" borderId="15" xfId="14" applyNumberFormat="1" applyFont="1" applyFill="1" applyBorder="1">
      <alignment horizontal="left" vertical="center" wrapText="1"/>
      <protection locked="0"/>
    </xf>
    <xf numFmtId="0" fontId="13" fillId="4" borderId="15" xfId="14" applyFont="1" applyFill="1" applyBorder="1">
      <alignment horizontal="left" vertical="center" wrapText="1"/>
      <protection locked="0"/>
    </xf>
    <xf numFmtId="0" fontId="16" fillId="5" borderId="7" xfId="12" applyFont="1">
      <alignment vertical="center" wrapText="1"/>
    </xf>
    <xf numFmtId="0" fontId="13" fillId="4" borderId="15" xfId="14" applyFont="1">
      <alignment horizontal="left" vertical="center" wrapText="1"/>
      <protection locked="0"/>
    </xf>
    <xf numFmtId="0" fontId="13" fillId="5" borderId="60" xfId="14" applyFont="1" applyFill="1" applyBorder="1" applyProtection="1">
      <alignment horizontal="left" vertical="center" wrapText="1"/>
    </xf>
    <xf numFmtId="0" fontId="13" fillId="5" borderId="21" xfId="14" applyFont="1" applyFill="1" applyBorder="1" applyAlignment="1" applyProtection="1">
      <alignment horizontal="center" vertical="center" wrapText="1"/>
    </xf>
    <xf numFmtId="0" fontId="13" fillId="5" borderId="21" xfId="14" applyFont="1" applyFill="1" applyBorder="1" applyProtection="1">
      <alignment horizontal="left" vertical="center" wrapText="1"/>
    </xf>
    <xf numFmtId="0" fontId="13" fillId="5" borderId="18" xfId="14" applyFont="1" applyFill="1" applyBorder="1" applyProtection="1">
      <alignment horizontal="left" vertical="center" wrapText="1"/>
    </xf>
    <xf numFmtId="0" fontId="16" fillId="5" borderId="19" xfId="11" applyFont="1" applyBorder="1" applyProtection="1">
      <alignment vertical="center" wrapText="1"/>
    </xf>
    <xf numFmtId="0" fontId="16" fillId="5" borderId="20" xfId="11" applyFont="1" applyBorder="1" applyProtection="1">
      <alignment vertical="center" wrapText="1"/>
    </xf>
    <xf numFmtId="0" fontId="13" fillId="4" borderId="22" xfId="14" applyFont="1" applyFill="1" applyBorder="1">
      <alignment horizontal="left" vertical="center" wrapText="1"/>
      <protection locked="0"/>
    </xf>
    <xf numFmtId="0" fontId="13" fillId="4" borderId="5" xfId="14" applyFont="1" applyFill="1" applyBorder="1">
      <alignment horizontal="left" vertical="center" wrapText="1"/>
      <protection locked="0"/>
    </xf>
    <xf numFmtId="14" fontId="13" fillId="4" borderId="17" xfId="14" applyNumberFormat="1" applyFont="1" applyFill="1" applyBorder="1">
      <alignment horizontal="left" vertical="center" wrapText="1"/>
      <protection locked="0"/>
    </xf>
    <xf numFmtId="0" fontId="13" fillId="0" borderId="0" xfId="20" applyFont="1" applyAlignment="1">
      <alignment horizontal="left" vertical="top"/>
    </xf>
    <xf numFmtId="0" fontId="16" fillId="5" borderId="11" xfId="12" applyFont="1" applyFill="1" applyBorder="1" applyAlignment="1">
      <alignment horizontal="center" wrapText="1"/>
    </xf>
    <xf numFmtId="0" fontId="16" fillId="5" borderId="0" xfId="12" applyFont="1" applyFill="1" applyBorder="1" applyAlignment="1">
      <alignment horizontal="center" wrapText="1"/>
    </xf>
    <xf numFmtId="0" fontId="16" fillId="5" borderId="10" xfId="12" applyFont="1" applyFill="1" applyBorder="1" applyAlignment="1">
      <alignment horizontal="center" wrapText="1"/>
    </xf>
    <xf numFmtId="0" fontId="16" fillId="5" borderId="7" xfId="12" applyFont="1" applyAlignment="1">
      <alignment horizontal="left" vertical="top" wrapText="1"/>
    </xf>
    <xf numFmtId="0" fontId="13" fillId="4" borderId="5" xfId="14" applyFont="1" applyFill="1" applyBorder="1" applyAlignment="1">
      <alignment horizontal="left" vertical="top" wrapText="1"/>
      <protection locked="0"/>
    </xf>
    <xf numFmtId="0" fontId="13" fillId="4" borderId="23" xfId="14" applyFont="1" applyFill="1" applyBorder="1">
      <alignment horizontal="left" vertical="center" wrapText="1"/>
      <protection locked="0"/>
    </xf>
    <xf numFmtId="0" fontId="55" fillId="0" borderId="101" xfId="20" applyFont="1" applyBorder="1" applyAlignment="1">
      <alignment horizontal="left" vertical="top" wrapText="1"/>
    </xf>
    <xf numFmtId="0" fontId="55" fillId="0" borderId="0" xfId="20" applyFont="1"/>
    <xf numFmtId="0" fontId="56" fillId="0" borderId="102" xfId="20" applyFont="1" applyFill="1" applyBorder="1" applyAlignment="1">
      <alignment vertical="top"/>
    </xf>
    <xf numFmtId="0" fontId="13" fillId="0" borderId="0" xfId="20" applyFont="1"/>
    <xf numFmtId="0" fontId="13" fillId="5" borderId="9" xfId="14" applyFont="1" applyFill="1" applyBorder="1" applyProtection="1">
      <alignment horizontal="left" vertical="center" wrapText="1"/>
    </xf>
    <xf numFmtId="0" fontId="13" fillId="5" borderId="0" xfId="14" applyFont="1" applyFill="1" applyBorder="1" applyAlignment="1" applyProtection="1">
      <alignment horizontal="center" vertical="center" wrapText="1"/>
    </xf>
    <xf numFmtId="0" fontId="13" fillId="5" borderId="0" xfId="14" applyFont="1" applyFill="1" applyBorder="1" applyProtection="1">
      <alignment horizontal="left" vertical="center" wrapText="1"/>
    </xf>
    <xf numFmtId="0" fontId="13" fillId="5" borderId="10" xfId="14" applyFont="1" applyFill="1" applyBorder="1" applyProtection="1">
      <alignment horizontal="left" vertical="center" wrapText="1"/>
    </xf>
    <xf numFmtId="0" fontId="16" fillId="5" borderId="11" xfId="11" applyFont="1" applyBorder="1" applyProtection="1">
      <alignment vertical="center" wrapText="1"/>
    </xf>
    <xf numFmtId="0" fontId="16" fillId="5" borderId="15" xfId="11" applyFont="1" applyBorder="1" applyProtection="1">
      <alignment vertical="center" wrapText="1"/>
    </xf>
    <xf numFmtId="0" fontId="13" fillId="0" borderId="85" xfId="20" applyFont="1" applyBorder="1"/>
    <xf numFmtId="0" fontId="16" fillId="5" borderId="51" xfId="12" applyFont="1" applyBorder="1">
      <alignment vertical="center" wrapText="1"/>
    </xf>
    <xf numFmtId="0" fontId="13" fillId="0" borderId="15" xfId="14" applyFont="1" applyFill="1" applyBorder="1">
      <alignment horizontal="left" vertical="center" wrapText="1"/>
      <protection locked="0"/>
    </xf>
    <xf numFmtId="167" fontId="13" fillId="0" borderId="59" xfId="14" applyNumberFormat="1" applyFont="1" applyFill="1" applyBorder="1">
      <alignment horizontal="left" vertical="center" wrapText="1"/>
      <protection locked="0"/>
    </xf>
    <xf numFmtId="167" fontId="13" fillId="0" borderId="23" xfId="14" applyNumberFormat="1" applyFont="1" applyFill="1" applyBorder="1">
      <alignment horizontal="left" vertical="center" wrapText="1"/>
      <protection locked="0"/>
    </xf>
    <xf numFmtId="0" fontId="13" fillId="0" borderId="7" xfId="14" applyFont="1" applyFill="1" applyBorder="1" applyAlignment="1">
      <alignment horizontal="center" vertical="center" wrapText="1"/>
      <protection locked="0"/>
    </xf>
    <xf numFmtId="0" fontId="13" fillId="0" borderId="7" xfId="14" applyFont="1" applyFill="1" applyBorder="1">
      <alignment horizontal="left" vertical="center" wrapText="1"/>
      <protection locked="0"/>
    </xf>
    <xf numFmtId="0" fontId="13" fillId="0" borderId="8" xfId="14" applyFont="1" applyFill="1" applyBorder="1">
      <alignment horizontal="left" vertical="center" wrapText="1"/>
      <protection locked="0"/>
    </xf>
    <xf numFmtId="0" fontId="13" fillId="0" borderId="52" xfId="14" applyFont="1" applyFill="1" applyBorder="1" applyAlignment="1">
      <alignment horizontal="center" vertical="center" wrapText="1"/>
      <protection locked="0"/>
    </xf>
    <xf numFmtId="0" fontId="13" fillId="0" borderId="52" xfId="14" applyFont="1" applyFill="1" applyBorder="1">
      <alignment horizontal="left" vertical="center" wrapText="1"/>
      <protection locked="0"/>
    </xf>
    <xf numFmtId="167" fontId="13" fillId="4" borderId="23" xfId="21" applyNumberFormat="1" applyFont="1" applyFill="1" applyBorder="1" applyAlignment="1" applyProtection="1">
      <alignment horizontal="left" vertical="center" wrapText="1"/>
      <protection locked="0"/>
    </xf>
    <xf numFmtId="14" fontId="13" fillId="4" borderId="15" xfId="14" applyNumberFormat="1" applyFont="1">
      <alignment horizontal="left" vertical="center" wrapText="1"/>
      <protection locked="0"/>
    </xf>
    <xf numFmtId="0" fontId="13" fillId="4" borderId="59" xfId="14" applyFont="1" applyFill="1" applyBorder="1">
      <alignment horizontal="left" vertical="center" wrapText="1"/>
      <protection locked="0"/>
    </xf>
    <xf numFmtId="167" fontId="13" fillId="4" borderId="59" xfId="21" applyNumberFormat="1" applyFont="1" applyFill="1" applyBorder="1" applyAlignment="1" applyProtection="1">
      <alignment horizontal="left" vertical="center" wrapText="1"/>
      <protection locked="0"/>
    </xf>
    <xf numFmtId="0" fontId="16" fillId="5" borderId="7" xfId="12" applyFont="1" applyProtection="1">
      <alignment vertical="center" wrapText="1"/>
    </xf>
    <xf numFmtId="0" fontId="13" fillId="5" borderId="0" xfId="20" applyFont="1" applyFill="1" applyProtection="1"/>
    <xf numFmtId="0" fontId="5" fillId="0" borderId="0" xfId="16" applyFont="1"/>
    <xf numFmtId="8" fontId="13" fillId="4" borderId="59" xfId="14" applyNumberFormat="1" applyFill="1" applyBorder="1">
      <alignment horizontal="left" vertical="center" wrapText="1"/>
      <protection locked="0"/>
    </xf>
    <xf numFmtId="0" fontId="13" fillId="4" borderId="52" xfId="14" applyBorder="1">
      <alignment horizontal="left" vertical="center" wrapText="1"/>
      <protection locked="0"/>
    </xf>
    <xf numFmtId="0" fontId="13" fillId="4" borderId="59" xfId="14" applyBorder="1">
      <alignment horizontal="left" vertical="center" wrapText="1"/>
      <protection locked="0"/>
    </xf>
    <xf numFmtId="0" fontId="13" fillId="4" borderId="8" xfId="14" applyBorder="1">
      <alignment horizontal="left" vertical="center" wrapText="1"/>
      <protection locked="0"/>
    </xf>
    <xf numFmtId="0" fontId="13" fillId="4" borderId="7" xfId="14" applyBorder="1">
      <alignment horizontal="left" vertical="center" wrapText="1"/>
      <protection locked="0"/>
    </xf>
    <xf numFmtId="0" fontId="13" fillId="4" borderId="23" xfId="14" applyBorder="1">
      <alignment horizontal="left" vertical="center" wrapText="1"/>
      <protection locked="0"/>
    </xf>
    <xf numFmtId="14" fontId="13" fillId="4" borderId="17" xfId="14" applyNumberFormat="1" applyBorder="1">
      <alignment horizontal="left" vertical="center" wrapText="1"/>
      <protection locked="0"/>
    </xf>
    <xf numFmtId="0" fontId="13" fillId="4" borderId="5" xfId="14" applyBorder="1">
      <alignment horizontal="left" vertical="center" wrapText="1"/>
      <protection locked="0"/>
    </xf>
    <xf numFmtId="0" fontId="13" fillId="4" borderId="22" xfId="14" applyBorder="1">
      <alignment horizontal="left" vertical="center" wrapText="1"/>
      <protection locked="0"/>
    </xf>
    <xf numFmtId="0" fontId="16" fillId="5" borderId="20" xfId="11">
      <alignment vertical="center" wrapText="1"/>
    </xf>
    <xf numFmtId="0" fontId="16" fillId="5" borderId="19" xfId="11" applyBorder="1">
      <alignment vertical="center" wrapText="1"/>
    </xf>
    <xf numFmtId="167" fontId="13" fillId="4" borderId="59" xfId="14" applyNumberFormat="1" applyBorder="1">
      <alignment horizontal="left" vertical="center" wrapText="1"/>
      <protection locked="0"/>
    </xf>
    <xf numFmtId="167" fontId="13" fillId="4" borderId="23" xfId="14" applyNumberFormat="1" applyBorder="1">
      <alignment horizontal="left" vertical="center" wrapText="1"/>
      <protection locked="0"/>
    </xf>
    <xf numFmtId="0" fontId="13" fillId="0" borderId="15" xfId="12" applyFont="1" applyFill="1" applyBorder="1">
      <alignment vertical="center" wrapText="1"/>
    </xf>
    <xf numFmtId="14" fontId="13" fillId="4" borderId="22" xfId="14" applyNumberFormat="1" applyBorder="1">
      <alignment horizontal="left" vertical="center" wrapText="1"/>
      <protection locked="0"/>
    </xf>
    <xf numFmtId="0" fontId="13" fillId="4" borderId="15" xfId="0" applyFont="1" applyFill="1" applyBorder="1" applyAlignment="1">
      <alignment horizontal="left" vertical="center" wrapText="1"/>
    </xf>
    <xf numFmtId="14" fontId="13" fillId="4" borderId="15" xfId="0" applyNumberFormat="1" applyFont="1" applyFill="1" applyBorder="1" applyAlignment="1">
      <alignment horizontal="left" vertical="center" wrapText="1"/>
    </xf>
    <xf numFmtId="0" fontId="13" fillId="4" borderId="10" xfId="0" applyFont="1" applyFill="1" applyBorder="1" applyAlignment="1">
      <alignment vertical="center" wrapText="1"/>
    </xf>
    <xf numFmtId="0" fontId="13" fillId="4" borderId="11"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3" fillId="4" borderId="52" xfId="0" applyFont="1" applyFill="1" applyBorder="1" applyAlignment="1">
      <alignment horizontal="center" vertical="center"/>
    </xf>
    <xf numFmtId="0" fontId="13" fillId="4" borderId="15" xfId="0" applyFont="1" applyFill="1" applyBorder="1" applyAlignment="1">
      <alignment horizontal="center" vertical="center"/>
    </xf>
    <xf numFmtId="6" fontId="13" fillId="4" borderId="34" xfId="0" applyNumberFormat="1" applyFont="1" applyFill="1" applyBorder="1" applyAlignment="1">
      <alignment vertical="center"/>
    </xf>
    <xf numFmtId="0" fontId="13" fillId="4" borderId="8" xfId="0" applyFont="1" applyFill="1" applyBorder="1" applyAlignment="1">
      <alignment horizontal="left" vertical="center" wrapText="1"/>
    </xf>
    <xf numFmtId="0" fontId="13" fillId="4" borderId="7" xfId="0" applyFont="1" applyFill="1" applyBorder="1" applyAlignment="1">
      <alignment horizontal="center" vertical="center"/>
    </xf>
    <xf numFmtId="6" fontId="13" fillId="4" borderId="23" xfId="0" applyNumberFormat="1" applyFont="1" applyFill="1" applyBorder="1" applyAlignment="1">
      <alignment horizontal="right" vertical="center"/>
    </xf>
    <xf numFmtId="0" fontId="13" fillId="4" borderId="17" xfId="0" applyFont="1" applyFill="1" applyBorder="1" applyAlignment="1">
      <alignment horizontal="left" vertical="center" wrapText="1"/>
    </xf>
    <xf numFmtId="0" fontId="18" fillId="4" borderId="10" xfId="0" applyFont="1" applyFill="1" applyBorder="1" applyAlignment="1">
      <alignment vertical="center" wrapText="1"/>
    </xf>
    <xf numFmtId="0" fontId="13" fillId="4" borderId="51" xfId="0" applyFont="1" applyFill="1" applyBorder="1" applyAlignment="1">
      <alignment horizontal="left" vertical="center" wrapText="1"/>
    </xf>
    <xf numFmtId="0" fontId="13" fillId="4" borderId="51" xfId="0" applyFont="1" applyFill="1" applyBorder="1" applyAlignment="1">
      <alignment horizontal="center" vertical="center"/>
    </xf>
    <xf numFmtId="6" fontId="13" fillId="4" borderId="51" xfId="0" applyNumberFormat="1" applyFont="1" applyFill="1" applyBorder="1" applyAlignment="1">
      <alignment horizontal="right" vertical="center"/>
    </xf>
    <xf numFmtId="6" fontId="13" fillId="4" borderId="59" xfId="14" applyNumberFormat="1" applyBorder="1" applyAlignment="1">
      <alignment horizontal="right" vertical="center" wrapText="1"/>
      <protection locked="0"/>
    </xf>
    <xf numFmtId="44" fontId="13" fillId="4" borderId="59" xfId="23" applyFont="1" applyFill="1" applyBorder="1" applyAlignment="1" applyProtection="1">
      <alignment horizontal="left" vertical="center" wrapText="1"/>
      <protection locked="0"/>
    </xf>
    <xf numFmtId="44" fontId="13" fillId="4" borderId="23" xfId="23" applyFont="1" applyFill="1" applyBorder="1" applyAlignment="1" applyProtection="1">
      <alignment horizontal="left" vertical="center" wrapText="1"/>
      <protection locked="0"/>
    </xf>
    <xf numFmtId="0" fontId="13" fillId="0" borderId="15" xfId="14" applyFill="1">
      <alignment horizontal="left" vertical="center" wrapText="1"/>
      <protection locked="0"/>
    </xf>
    <xf numFmtId="0" fontId="13" fillId="10" borderId="15" xfId="14" applyFill="1">
      <alignment horizontal="left" vertical="center" wrapText="1"/>
      <protection locked="0"/>
    </xf>
    <xf numFmtId="0" fontId="13" fillId="4" borderId="17" xfId="14" applyBorder="1">
      <alignment horizontal="left" vertical="center" wrapText="1"/>
      <protection locked="0"/>
    </xf>
    <xf numFmtId="0" fontId="0" fillId="10" borderId="0" xfId="0" applyFill="1"/>
    <xf numFmtId="44" fontId="13" fillId="4" borderId="59" xfId="25" applyFont="1" applyFill="1" applyBorder="1" applyAlignment="1" applyProtection="1">
      <alignment horizontal="left" vertical="center" wrapText="1"/>
      <protection locked="0"/>
    </xf>
    <xf numFmtId="44" fontId="13" fillId="4" borderId="23" xfId="25" applyFont="1" applyFill="1" applyBorder="1" applyAlignment="1" applyProtection="1">
      <alignment horizontal="left" vertical="center" wrapText="1"/>
      <protection locked="0"/>
    </xf>
    <xf numFmtId="0" fontId="58" fillId="6" borderId="13" xfId="0" applyFont="1" applyFill="1" applyBorder="1" applyAlignment="1" applyProtection="1">
      <alignment wrapText="1"/>
      <protection locked="0"/>
    </xf>
    <xf numFmtId="0" fontId="13" fillId="5" borderId="9" xfId="14" applyFill="1" applyBorder="1" applyProtection="1">
      <alignment horizontal="left" vertical="center" wrapText="1"/>
    </xf>
    <xf numFmtId="0" fontId="13" fillId="5" borderId="0" xfId="14" applyFill="1" applyBorder="1" applyProtection="1">
      <alignment horizontal="left" vertical="center" wrapText="1"/>
    </xf>
    <xf numFmtId="0" fontId="13" fillId="5" borderId="10" xfId="14" applyFill="1" applyBorder="1" applyProtection="1">
      <alignment horizontal="left" vertical="center" wrapText="1"/>
    </xf>
    <xf numFmtId="0" fontId="16" fillId="5" borderId="11" xfId="11" applyBorder="1" applyProtection="1">
      <alignment vertical="center" wrapText="1"/>
    </xf>
    <xf numFmtId="0" fontId="13" fillId="4" borderId="51" xfId="14" applyFill="1" applyBorder="1">
      <alignment horizontal="left" vertical="center" wrapText="1"/>
      <protection locked="0"/>
    </xf>
    <xf numFmtId="0" fontId="13" fillId="4" borderId="51" xfId="14" applyFill="1" applyBorder="1" applyAlignment="1">
      <alignment horizontal="center" vertical="center" wrapText="1"/>
      <protection locked="0"/>
    </xf>
    <xf numFmtId="22" fontId="13" fillId="4" borderId="51" xfId="14" applyNumberFormat="1" applyFill="1" applyBorder="1" applyAlignment="1">
      <alignment horizontal="center" vertical="center" wrapText="1"/>
      <protection locked="0"/>
    </xf>
    <xf numFmtId="0" fontId="16" fillId="5" borderId="51" xfId="12" applyBorder="1">
      <alignment vertical="center" wrapText="1"/>
    </xf>
    <xf numFmtId="4" fontId="56" fillId="0" borderId="51" xfId="0" applyNumberFormat="1" applyFont="1" applyFill="1" applyBorder="1" applyAlignment="1">
      <alignment horizontal="right" vertical="top"/>
    </xf>
    <xf numFmtId="0" fontId="56" fillId="0" borderId="51" xfId="0" applyFont="1" applyBorder="1" applyAlignment="1">
      <alignment horizontal="right" vertical="top"/>
    </xf>
    <xf numFmtId="0" fontId="13" fillId="4" borderId="51" xfId="14" applyBorder="1">
      <alignment horizontal="left" vertical="center" wrapText="1"/>
      <protection locked="0"/>
    </xf>
    <xf numFmtId="168" fontId="56" fillId="0" borderId="51" xfId="0" applyNumberFormat="1" applyFont="1" applyBorder="1" applyAlignment="1">
      <alignment horizontal="center" vertical="top"/>
    </xf>
    <xf numFmtId="0" fontId="56" fillId="6" borderId="51" xfId="0" applyFont="1" applyFill="1" applyBorder="1" applyAlignment="1">
      <alignment vertical="top"/>
    </xf>
    <xf numFmtId="0" fontId="56" fillId="0" borderId="51" xfId="0" applyFont="1" applyBorder="1" applyAlignment="1">
      <alignment vertical="top"/>
    </xf>
    <xf numFmtId="0" fontId="13" fillId="5" borderId="51" xfId="14" applyFill="1" applyBorder="1" applyProtection="1">
      <alignment horizontal="left" vertical="center" wrapText="1"/>
    </xf>
    <xf numFmtId="0" fontId="16" fillId="5" borderId="51" xfId="11" applyBorder="1" applyProtection="1">
      <alignment vertical="center" wrapText="1"/>
    </xf>
    <xf numFmtId="6" fontId="13" fillId="4" borderId="7" xfId="0" applyNumberFormat="1" applyFont="1" applyFill="1" applyBorder="1" applyAlignment="1" applyProtection="1">
      <alignment horizontal="right" vertical="center"/>
    </xf>
    <xf numFmtId="0" fontId="13" fillId="4" borderId="7" xfId="0" applyFont="1" applyFill="1" applyBorder="1" applyAlignment="1" applyProtection="1">
      <alignment horizontal="left" vertical="center" wrapText="1"/>
    </xf>
    <xf numFmtId="14" fontId="13" fillId="4" borderId="52" xfId="0" applyNumberFormat="1" applyFont="1" applyFill="1" applyBorder="1" applyAlignment="1" applyProtection="1">
      <alignment horizontal="left" vertical="center" wrapText="1"/>
    </xf>
    <xf numFmtId="0" fontId="13" fillId="4" borderId="52" xfId="0" applyFont="1" applyFill="1" applyBorder="1" applyAlignment="1" applyProtection="1">
      <alignment horizontal="left" vertical="center" wrapText="1"/>
    </xf>
    <xf numFmtId="14" fontId="13" fillId="4" borderId="7" xfId="0" applyNumberFormat="1" applyFont="1" applyFill="1" applyBorder="1" applyAlignment="1" applyProtection="1">
      <alignment horizontal="left" vertical="center" wrapText="1"/>
    </xf>
    <xf numFmtId="0" fontId="62" fillId="0" borderId="51" xfId="0" applyFont="1" applyFill="1" applyBorder="1" applyAlignment="1">
      <alignment vertical="center" wrapText="1"/>
    </xf>
    <xf numFmtId="6" fontId="13" fillId="4" borderId="51" xfId="0" applyNumberFormat="1" applyFont="1" applyFill="1" applyBorder="1" applyAlignment="1" applyProtection="1">
      <alignment vertical="center"/>
    </xf>
    <xf numFmtId="0" fontId="16" fillId="5" borderId="7" xfId="12" applyAlignment="1">
      <alignment horizontal="left" vertical="center" wrapText="1"/>
    </xf>
    <xf numFmtId="14" fontId="13" fillId="4" borderId="15" xfId="0" applyNumberFormat="1" applyFont="1" applyFill="1" applyBorder="1" applyAlignment="1" applyProtection="1">
      <alignment horizontal="left" vertical="top" wrapText="1"/>
    </xf>
    <xf numFmtId="0" fontId="13" fillId="4" borderId="52" xfId="0" applyFont="1" applyFill="1" applyBorder="1" applyAlignment="1" applyProtection="1">
      <alignment horizontal="left" vertical="top" wrapText="1"/>
    </xf>
    <xf numFmtId="44" fontId="13" fillId="4" borderId="23" xfId="27" applyFont="1" applyFill="1" applyBorder="1" applyAlignment="1" applyProtection="1">
      <alignment horizontal="left" vertical="center" wrapText="1"/>
      <protection locked="0"/>
    </xf>
    <xf numFmtId="44" fontId="13" fillId="4" borderId="59" xfId="27" applyFont="1" applyFill="1" applyBorder="1" applyAlignment="1" applyProtection="1">
      <alignment horizontal="left" vertical="center" wrapText="1"/>
      <protection locked="0"/>
    </xf>
    <xf numFmtId="44" fontId="13" fillId="5" borderId="60" xfId="27" applyFont="1" applyFill="1" applyBorder="1" applyAlignment="1" applyProtection="1">
      <alignment horizontal="left" vertical="center" wrapText="1"/>
    </xf>
    <xf numFmtId="0" fontId="13" fillId="5" borderId="21" xfId="14" applyFill="1" applyBorder="1" applyAlignment="1" applyProtection="1">
      <alignment horizontal="center" vertical="center" wrapText="1"/>
    </xf>
    <xf numFmtId="0" fontId="42" fillId="0" borderId="0" xfId="0" applyFont="1"/>
    <xf numFmtId="0" fontId="16" fillId="5" borderId="19" xfId="11" applyBorder="1" applyProtection="1">
      <alignment vertical="center" wrapText="1"/>
    </xf>
    <xf numFmtId="0" fontId="16" fillId="5" borderId="7" xfId="12" applyProtection="1">
      <alignment vertical="center" wrapText="1"/>
    </xf>
    <xf numFmtId="0" fontId="16" fillId="5" borderId="20" xfId="11" applyBorder="1" applyProtection="1">
      <alignment vertical="center" wrapText="1"/>
    </xf>
    <xf numFmtId="0" fontId="0" fillId="0" borderId="0" xfId="0"/>
    <xf numFmtId="0" fontId="16" fillId="5" borderId="7" xfId="12">
      <alignment vertical="center" wrapText="1"/>
    </xf>
    <xf numFmtId="0" fontId="16" fillId="5" borderId="15" xfId="11" applyBorder="1" applyProtection="1">
      <alignment vertical="center" wrapText="1"/>
    </xf>
    <xf numFmtId="0" fontId="4" fillId="0" borderId="0" xfId="16" applyFont="1"/>
    <xf numFmtId="14" fontId="13" fillId="4" borderId="22" xfId="14" applyNumberFormat="1" applyFill="1" applyBorder="1">
      <alignment horizontal="left" vertical="center" wrapText="1"/>
      <protection locked="0"/>
    </xf>
    <xf numFmtId="0" fontId="3" fillId="0" borderId="0" xfId="16" applyFont="1"/>
    <xf numFmtId="0" fontId="16" fillId="5" borderId="19" xfId="11" applyBorder="1" applyProtection="1">
      <alignment vertical="center" wrapText="1"/>
    </xf>
    <xf numFmtId="0" fontId="16" fillId="5" borderId="7" xfId="12" applyProtection="1">
      <alignment vertical="center" wrapText="1"/>
    </xf>
    <xf numFmtId="0" fontId="0" fillId="0" borderId="0" xfId="0"/>
    <xf numFmtId="0" fontId="16" fillId="5" borderId="7" xfId="12">
      <alignment vertical="center" wrapText="1"/>
    </xf>
    <xf numFmtId="0" fontId="16" fillId="5" borderId="15" xfId="11" applyBorder="1" applyProtection="1">
      <alignment vertical="center" wrapText="1"/>
    </xf>
    <xf numFmtId="0" fontId="18" fillId="0" borderId="0" xfId="20"/>
    <xf numFmtId="0" fontId="2" fillId="0" borderId="0" xfId="16" applyFont="1"/>
    <xf numFmtId="0" fontId="16" fillId="5" borderId="19" xfId="11" applyBorder="1" applyProtection="1">
      <alignment vertical="center" wrapText="1"/>
    </xf>
    <xf numFmtId="0" fontId="16" fillId="5" borderId="7" xfId="12" applyProtection="1">
      <alignment vertical="center" wrapText="1"/>
    </xf>
    <xf numFmtId="0" fontId="16" fillId="5" borderId="20" xfId="11" applyBorder="1" applyProtection="1">
      <alignment vertical="center" wrapText="1"/>
    </xf>
    <xf numFmtId="0" fontId="0" fillId="0" borderId="0" xfId="0"/>
    <xf numFmtId="0" fontId="16" fillId="5" borderId="7" xfId="12">
      <alignment vertical="center" wrapText="1"/>
    </xf>
    <xf numFmtId="0" fontId="16" fillId="5" borderId="15" xfId="11" applyBorder="1" applyProtection="1">
      <alignment vertical="center" wrapText="1"/>
    </xf>
    <xf numFmtId="0" fontId="0" fillId="0" borderId="0" xfId="0" applyAlignment="1">
      <alignment horizontal="left"/>
    </xf>
    <xf numFmtId="4" fontId="13" fillId="0" borderId="0" xfId="20" applyNumberFormat="1" applyFont="1"/>
    <xf numFmtId="4" fontId="13" fillId="4" borderId="110" xfId="20" applyNumberFormat="1" applyFont="1" applyFill="1" applyBorder="1" applyAlignment="1">
      <alignment horizontal="right" vertical="center"/>
    </xf>
    <xf numFmtId="0" fontId="13" fillId="4" borderId="85" xfId="20" applyFont="1" applyFill="1" applyBorder="1" applyAlignment="1">
      <alignment horizontal="center" vertical="center"/>
    </xf>
    <xf numFmtId="0" fontId="13" fillId="4" borderId="85" xfId="20" applyFont="1" applyFill="1" applyBorder="1" applyAlignment="1">
      <alignment horizontal="center" vertical="center" wrapText="1"/>
    </xf>
    <xf numFmtId="0" fontId="13" fillId="4" borderId="85" xfId="20" applyFont="1" applyFill="1" applyBorder="1" applyAlignment="1">
      <alignment horizontal="left" vertical="center" wrapText="1"/>
    </xf>
    <xf numFmtId="0" fontId="13" fillId="18" borderId="87" xfId="20" applyFont="1" applyFill="1" applyBorder="1" applyAlignment="1">
      <alignment horizontal="center" vertical="center" wrapText="1"/>
    </xf>
    <xf numFmtId="0" fontId="13" fillId="18" borderId="88" xfId="20" applyFont="1" applyFill="1" applyBorder="1" applyAlignment="1">
      <alignment horizontal="center" vertical="center" wrapText="1"/>
    </xf>
    <xf numFmtId="0" fontId="13" fillId="18" borderId="89" xfId="20" applyFont="1" applyFill="1" applyBorder="1" applyAlignment="1">
      <alignment horizontal="center" vertical="center" wrapText="1"/>
    </xf>
    <xf numFmtId="0" fontId="13" fillId="4" borderId="87" xfId="20" applyFont="1" applyFill="1" applyBorder="1" applyAlignment="1">
      <alignment horizontal="left" vertical="center" wrapText="1"/>
    </xf>
    <xf numFmtId="0" fontId="18" fillId="4" borderId="89" xfId="20" applyFill="1" applyBorder="1" applyAlignment="1">
      <alignment vertical="center" wrapText="1"/>
    </xf>
    <xf numFmtId="14" fontId="13" fillId="4" borderId="93" xfId="20" applyNumberFormat="1" applyFont="1" applyFill="1" applyBorder="1" applyAlignment="1">
      <alignment horizontal="left" vertical="center" wrapText="1"/>
    </xf>
    <xf numFmtId="0" fontId="13" fillId="4" borderId="93" xfId="20" applyFont="1" applyFill="1" applyBorder="1" applyAlignment="1">
      <alignment horizontal="left" vertical="center" wrapText="1"/>
    </xf>
    <xf numFmtId="0" fontId="63" fillId="4" borderId="93" xfId="20" applyFont="1" applyFill="1" applyBorder="1" applyAlignment="1">
      <alignment horizontal="left" vertical="center" wrapText="1"/>
    </xf>
    <xf numFmtId="4" fontId="13" fillId="4" borderId="112" xfId="20" applyNumberFormat="1" applyFont="1" applyFill="1" applyBorder="1" applyAlignment="1">
      <alignment horizontal="right" vertical="center"/>
    </xf>
    <xf numFmtId="0" fontId="13" fillId="4" borderId="7" xfId="20" applyFont="1" applyFill="1" applyBorder="1" applyAlignment="1">
      <alignment horizontal="center" vertical="center"/>
    </xf>
    <xf numFmtId="0" fontId="13" fillId="4" borderId="7" xfId="20" applyFont="1" applyFill="1" applyBorder="1" applyAlignment="1">
      <alignment horizontal="left" vertical="center" wrapText="1"/>
    </xf>
    <xf numFmtId="0" fontId="16" fillId="18" borderId="11" xfId="12" applyFill="1" applyBorder="1" applyAlignment="1">
      <alignment horizontal="center" wrapText="1"/>
    </xf>
    <xf numFmtId="0" fontId="16" fillId="18" borderId="0" xfId="12" applyFill="1" applyBorder="1" applyAlignment="1">
      <alignment horizontal="center" wrapText="1"/>
    </xf>
    <xf numFmtId="0" fontId="16" fillId="18" borderId="10" xfId="12" applyFill="1" applyBorder="1" applyAlignment="1">
      <alignment horizontal="center" wrapText="1"/>
    </xf>
    <xf numFmtId="4" fontId="13" fillId="4" borderId="23" xfId="20" applyNumberFormat="1" applyFont="1" applyFill="1" applyBorder="1" applyAlignment="1">
      <alignment horizontal="right" vertical="center"/>
    </xf>
    <xf numFmtId="0" fontId="13" fillId="4" borderId="15" xfId="20" applyFont="1" applyFill="1" applyBorder="1" applyAlignment="1">
      <alignment horizontal="center" vertical="center"/>
    </xf>
    <xf numFmtId="0" fontId="13" fillId="4" borderId="8" xfId="20" applyFont="1" applyFill="1" applyBorder="1" applyAlignment="1">
      <alignment horizontal="left" vertical="center" wrapText="1"/>
    </xf>
    <xf numFmtId="4" fontId="13" fillId="4" borderId="34" xfId="20" applyNumberFormat="1" applyFont="1" applyFill="1" applyBorder="1" applyAlignment="1">
      <alignment vertical="center"/>
    </xf>
    <xf numFmtId="0" fontId="13" fillId="4" borderId="52" xfId="20" applyFont="1" applyFill="1" applyBorder="1" applyAlignment="1">
      <alignment horizontal="center" vertical="center"/>
    </xf>
    <xf numFmtId="0" fontId="13" fillId="4" borderId="10" xfId="20" applyFont="1" applyFill="1" applyBorder="1" applyAlignment="1">
      <alignment horizontal="left" vertical="center" wrapText="1"/>
    </xf>
    <xf numFmtId="0" fontId="13" fillId="4" borderId="22" xfId="20" applyFont="1" applyFill="1" applyBorder="1" applyAlignment="1">
      <alignment horizontal="center" vertical="center" wrapText="1"/>
    </xf>
    <xf numFmtId="0" fontId="13" fillId="4" borderId="5" xfId="20" applyFont="1" applyFill="1" applyBorder="1" applyAlignment="1">
      <alignment horizontal="center" vertical="center" wrapText="1"/>
    </xf>
    <xf numFmtId="14" fontId="13" fillId="4" borderId="15" xfId="20" applyNumberFormat="1" applyFont="1" applyFill="1" applyBorder="1" applyAlignment="1">
      <alignment horizontal="left" vertical="center" wrapText="1"/>
    </xf>
    <xf numFmtId="0" fontId="13" fillId="4" borderId="15" xfId="20" applyFont="1" applyFill="1" applyBorder="1" applyAlignment="1">
      <alignment horizontal="left" vertical="center" wrapText="1"/>
    </xf>
    <xf numFmtId="0" fontId="18" fillId="18" borderId="3" xfId="20" applyFill="1" applyBorder="1"/>
    <xf numFmtId="0" fontId="18" fillId="18" borderId="1" xfId="20" applyFill="1" applyBorder="1"/>
    <xf numFmtId="0" fontId="16" fillId="5" borderId="90" xfId="11" applyBorder="1">
      <alignment vertical="center" wrapText="1"/>
    </xf>
    <xf numFmtId="0" fontId="16" fillId="5" borderId="100" xfId="11" applyBorder="1">
      <alignment vertical="center" wrapText="1"/>
    </xf>
    <xf numFmtId="0" fontId="16" fillId="5" borderId="100" xfId="11" applyBorder="1" applyAlignment="1">
      <alignment horizontal="left" vertical="center" wrapText="1"/>
    </xf>
    <xf numFmtId="3" fontId="13" fillId="0" borderId="0" xfId="20" applyNumberFormat="1" applyFont="1" applyAlignment="1">
      <alignment horizontal="left" vertical="center"/>
    </xf>
    <xf numFmtId="0" fontId="16" fillId="5" borderId="11" xfId="12" applyBorder="1">
      <alignment vertical="center" wrapText="1"/>
    </xf>
    <xf numFmtId="0" fontId="16" fillId="5" borderId="10" xfId="12" applyBorder="1">
      <alignment vertical="center" wrapText="1"/>
    </xf>
    <xf numFmtId="0" fontId="16" fillId="5" borderId="15" xfId="12" applyBorder="1">
      <alignment vertical="center" wrapText="1"/>
    </xf>
    <xf numFmtId="0" fontId="16" fillId="5" borderId="15" xfId="12" applyBorder="1" applyAlignment="1">
      <alignment horizontal="left" vertical="center" wrapText="1"/>
    </xf>
    <xf numFmtId="4" fontId="13" fillId="6" borderId="110" xfId="20" applyNumberFormat="1" applyFont="1" applyFill="1" applyBorder="1" applyAlignment="1">
      <alignment horizontal="right" vertical="center"/>
    </xf>
    <xf numFmtId="0" fontId="13" fillId="6" borderId="85" xfId="20" applyFont="1" applyFill="1" applyBorder="1" applyAlignment="1">
      <alignment horizontal="center" vertical="center"/>
    </xf>
    <xf numFmtId="0" fontId="13" fillId="6" borderId="85" xfId="20" applyFont="1" applyFill="1" applyBorder="1" applyAlignment="1">
      <alignment horizontal="center" vertical="center" wrapText="1"/>
    </xf>
    <xf numFmtId="0" fontId="13" fillId="6" borderId="85" xfId="20" applyFont="1" applyFill="1" applyBorder="1" applyAlignment="1">
      <alignment horizontal="left" vertical="center" wrapText="1"/>
    </xf>
    <xf numFmtId="0" fontId="64" fillId="0" borderId="51" xfId="0" applyFont="1" applyBorder="1"/>
    <xf numFmtId="4" fontId="13" fillId="0" borderId="9" xfId="20" applyNumberFormat="1" applyFont="1" applyBorder="1" applyAlignment="1">
      <alignment horizontal="right" vertical="center"/>
    </xf>
    <xf numFmtId="0" fontId="13" fillId="0" borderId="0" xfId="20" applyFont="1" applyAlignment="1">
      <alignment horizontal="center" vertical="center"/>
    </xf>
    <xf numFmtId="0" fontId="13" fillId="0" borderId="0" xfId="20" applyFont="1" applyAlignment="1">
      <alignment horizontal="center" vertical="center" wrapText="1"/>
    </xf>
    <xf numFmtId="0" fontId="13" fillId="0" borderId="0" xfId="20" applyFont="1" applyAlignment="1">
      <alignment horizontal="left" vertical="center" wrapText="1"/>
    </xf>
    <xf numFmtId="0" fontId="13" fillId="0" borderId="87" xfId="20" applyFont="1" applyBorder="1" applyAlignment="1">
      <alignment horizontal="left" vertical="center" wrapText="1"/>
    </xf>
    <xf numFmtId="0" fontId="18" fillId="0" borderId="89" xfId="20" applyBorder="1" applyAlignment="1">
      <alignment vertical="center" wrapText="1"/>
    </xf>
    <xf numFmtId="14" fontId="13" fillId="0" borderId="93" xfId="20" applyNumberFormat="1" applyFont="1" applyBorder="1" applyAlignment="1">
      <alignment horizontal="left" vertical="center" wrapText="1"/>
    </xf>
    <xf numFmtId="0" fontId="13" fillId="0" borderId="93" xfId="20" applyFont="1" applyBorder="1" applyAlignment="1">
      <alignment horizontal="left" vertical="center" wrapText="1"/>
    </xf>
    <xf numFmtId="0" fontId="63" fillId="0" borderId="93" xfId="20" applyFont="1" applyBorder="1" applyAlignment="1">
      <alignment horizontal="left" vertical="center" wrapText="1"/>
    </xf>
    <xf numFmtId="4" fontId="13" fillId="0" borderId="110" xfId="20" applyNumberFormat="1" applyFont="1" applyBorder="1" applyAlignment="1">
      <alignment horizontal="right" vertical="center"/>
    </xf>
    <xf numFmtId="0" fontId="13" fillId="0" borderId="85" xfId="20" applyFont="1" applyBorder="1" applyAlignment="1">
      <alignment horizontal="center" vertical="center"/>
    </xf>
    <xf numFmtId="0" fontId="13" fillId="0" borderId="85" xfId="20" applyFont="1" applyBorder="1" applyAlignment="1">
      <alignment horizontal="center" vertical="center" wrapText="1"/>
    </xf>
    <xf numFmtId="0" fontId="13" fillId="0" borderId="85" xfId="20" applyFont="1" applyBorder="1" applyAlignment="1">
      <alignment horizontal="left" vertical="center" wrapText="1"/>
    </xf>
    <xf numFmtId="0" fontId="16" fillId="0" borderId="7" xfId="12" applyFill="1">
      <alignment vertical="center" wrapText="1"/>
    </xf>
    <xf numFmtId="0" fontId="16" fillId="0" borderId="7" xfId="12" applyFill="1" applyAlignment="1">
      <alignment horizontal="left" vertical="center" wrapText="1"/>
    </xf>
    <xf numFmtId="4" fontId="13" fillId="0" borderId="112" xfId="20" applyNumberFormat="1" applyFont="1" applyBorder="1" applyAlignment="1">
      <alignment horizontal="right" vertical="center"/>
    </xf>
    <xf numFmtId="0" fontId="13" fillId="0" borderId="7" xfId="20" applyFont="1" applyBorder="1" applyAlignment="1">
      <alignment horizontal="center" vertical="center"/>
    </xf>
    <xf numFmtId="0" fontId="13" fillId="0" borderId="7" xfId="20" applyFont="1" applyBorder="1" applyAlignment="1">
      <alignment horizontal="left" vertical="center" wrapText="1"/>
    </xf>
    <xf numFmtId="4" fontId="13" fillId="0" borderId="23" xfId="20" applyNumberFormat="1" applyFont="1" applyBorder="1" applyAlignment="1">
      <alignment horizontal="right" vertical="center"/>
    </xf>
    <xf numFmtId="0" fontId="13" fillId="0" borderId="15" xfId="20" applyFont="1" applyBorder="1" applyAlignment="1">
      <alignment horizontal="center" vertical="center"/>
    </xf>
    <xf numFmtId="0" fontId="13" fillId="0" borderId="8" xfId="20" applyFont="1" applyBorder="1" applyAlignment="1">
      <alignment horizontal="left" vertical="center" wrapText="1"/>
    </xf>
    <xf numFmtId="0" fontId="13" fillId="0" borderId="22" xfId="20" applyFont="1" applyBorder="1" applyAlignment="1">
      <alignment horizontal="center" vertical="center" wrapText="1"/>
    </xf>
    <xf numFmtId="0" fontId="13" fillId="0" borderId="5" xfId="20" applyFont="1" applyBorder="1" applyAlignment="1">
      <alignment horizontal="center" vertical="center" wrapText="1"/>
    </xf>
    <xf numFmtId="14" fontId="13" fillId="0" borderId="15" xfId="20" applyNumberFormat="1" applyFont="1" applyBorder="1" applyAlignment="1">
      <alignment horizontal="left" vertical="center" wrapText="1"/>
    </xf>
    <xf numFmtId="0" fontId="13" fillId="0" borderId="15" xfId="20" applyFont="1" applyBorder="1" applyAlignment="1">
      <alignment horizontal="left" vertical="center" wrapText="1"/>
    </xf>
    <xf numFmtId="4" fontId="13" fillId="0" borderId="34" xfId="20" applyNumberFormat="1" applyFont="1" applyBorder="1" applyAlignment="1">
      <alignment vertical="center"/>
    </xf>
    <xf numFmtId="0" fontId="13" fillId="0" borderId="52" xfId="20" applyFont="1" applyBorder="1" applyAlignment="1">
      <alignment horizontal="center" vertical="center"/>
    </xf>
    <xf numFmtId="0" fontId="13" fillId="0" borderId="10" xfId="20" applyFont="1" applyBorder="1" applyAlignment="1">
      <alignment horizontal="left" vertical="center" wrapText="1"/>
    </xf>
    <xf numFmtId="0" fontId="18" fillId="18" borderId="0" xfId="20" applyFill="1"/>
    <xf numFmtId="0" fontId="64" fillId="6" borderId="51" xfId="0" applyFont="1" applyFill="1" applyBorder="1" applyAlignment="1">
      <alignment wrapText="1"/>
    </xf>
    <xf numFmtId="4" fontId="13" fillId="4" borderId="34" xfId="20" applyNumberFormat="1" applyFont="1" applyFill="1" applyBorder="1" applyAlignment="1">
      <alignment horizontal="right" vertical="center"/>
    </xf>
    <xf numFmtId="4" fontId="64" fillId="0" borderId="113" xfId="0" applyNumberFormat="1" applyFont="1" applyBorder="1" applyAlignment="1">
      <alignment horizontal="right" vertical="top" wrapText="1"/>
    </xf>
    <xf numFmtId="4" fontId="13" fillId="4" borderId="7" xfId="20" applyNumberFormat="1" applyFont="1" applyFill="1" applyBorder="1" applyAlignment="1">
      <alignment vertical="center"/>
    </xf>
    <xf numFmtId="0" fontId="13" fillId="19" borderId="87" xfId="20" applyFont="1" applyFill="1" applyBorder="1" applyAlignment="1">
      <alignment horizontal="center" vertical="center" wrapText="1"/>
    </xf>
    <xf numFmtId="0" fontId="13" fillId="19" borderId="88" xfId="20" applyFont="1" applyFill="1" applyBorder="1" applyAlignment="1">
      <alignment horizontal="center" vertical="center" wrapText="1"/>
    </xf>
    <xf numFmtId="0" fontId="13" fillId="19" borderId="89" xfId="20" applyFont="1" applyFill="1" applyBorder="1" applyAlignment="1">
      <alignment horizontal="center" vertical="center" wrapText="1"/>
    </xf>
    <xf numFmtId="0" fontId="13" fillId="19" borderId="87" xfId="20" applyFont="1" applyFill="1" applyBorder="1" applyAlignment="1">
      <alignment horizontal="left" vertical="center" wrapText="1"/>
    </xf>
    <xf numFmtId="0" fontId="18" fillId="19" borderId="89" xfId="20" applyFill="1" applyBorder="1" applyAlignment="1">
      <alignment vertical="center" wrapText="1"/>
    </xf>
    <xf numFmtId="14" fontId="13" fillId="19" borderId="93" xfId="20" applyNumberFormat="1" applyFont="1" applyFill="1" applyBorder="1" applyAlignment="1">
      <alignment horizontal="left" vertical="center" wrapText="1"/>
    </xf>
    <xf numFmtId="0" fontId="13" fillId="19" borderId="93" xfId="20" applyFont="1" applyFill="1" applyBorder="1" applyAlignment="1">
      <alignment horizontal="left" vertical="center" wrapText="1"/>
    </xf>
    <xf numFmtId="0" fontId="63" fillId="19" borderId="93" xfId="20" applyFont="1" applyFill="1" applyBorder="1" applyAlignment="1">
      <alignment horizontal="left" vertical="center" wrapText="1"/>
    </xf>
    <xf numFmtId="4" fontId="13" fillId="19" borderId="112" xfId="20" applyNumberFormat="1" applyFont="1" applyFill="1" applyBorder="1" applyAlignment="1">
      <alignment horizontal="right" vertical="center" wrapText="1"/>
    </xf>
    <xf numFmtId="0" fontId="13" fillId="19" borderId="7" xfId="20" applyFont="1" applyFill="1" applyBorder="1" applyAlignment="1">
      <alignment horizontal="center" vertical="center"/>
    </xf>
    <xf numFmtId="0" fontId="13" fillId="19" borderId="7" xfId="20" applyFont="1" applyFill="1" applyBorder="1" applyAlignment="1">
      <alignment horizontal="left" vertical="center" wrapText="1"/>
    </xf>
    <xf numFmtId="0" fontId="16" fillId="19" borderId="11" xfId="12" applyFill="1" applyBorder="1" applyAlignment="1">
      <alignment horizontal="center" wrapText="1"/>
    </xf>
    <xf numFmtId="0" fontId="16" fillId="19" borderId="0" xfId="12" applyFill="1" applyBorder="1" applyAlignment="1">
      <alignment horizontal="center" wrapText="1"/>
    </xf>
    <xf numFmtId="0" fontId="16" fillId="19" borderId="10" xfId="12" applyFill="1" applyBorder="1" applyAlignment="1">
      <alignment horizontal="center" wrapText="1"/>
    </xf>
    <xf numFmtId="0" fontId="16" fillId="19" borderId="7" xfId="12" applyFill="1">
      <alignment vertical="center" wrapText="1"/>
    </xf>
    <xf numFmtId="0" fontId="16" fillId="19" borderId="7" xfId="12" applyFill="1" applyAlignment="1">
      <alignment horizontal="left" vertical="center" wrapText="1"/>
    </xf>
    <xf numFmtId="4" fontId="13" fillId="19" borderId="23" xfId="20" applyNumberFormat="1" applyFont="1" applyFill="1" applyBorder="1" applyAlignment="1">
      <alignment horizontal="right" vertical="center"/>
    </xf>
    <xf numFmtId="0" fontId="13" fillId="19" borderId="15" xfId="20" applyFont="1" applyFill="1" applyBorder="1" applyAlignment="1">
      <alignment horizontal="center" vertical="center"/>
    </xf>
    <xf numFmtId="0" fontId="13" fillId="19" borderId="8" xfId="20" applyFont="1" applyFill="1" applyBorder="1" applyAlignment="1">
      <alignment horizontal="left" vertical="center" wrapText="1"/>
    </xf>
    <xf numFmtId="4" fontId="13" fillId="19" borderId="34" xfId="20" applyNumberFormat="1" applyFont="1" applyFill="1" applyBorder="1" applyAlignment="1">
      <alignment vertical="center" wrapText="1"/>
    </xf>
    <xf numFmtId="0" fontId="13" fillId="19" borderId="52" xfId="20" applyFont="1" applyFill="1" applyBorder="1" applyAlignment="1">
      <alignment horizontal="center" vertical="center"/>
    </xf>
    <xf numFmtId="0" fontId="13" fillId="19" borderId="10" xfId="20" applyFont="1" applyFill="1" applyBorder="1" applyAlignment="1">
      <alignment horizontal="left" vertical="center" wrapText="1"/>
    </xf>
    <xf numFmtId="0" fontId="13" fillId="19" borderId="22" xfId="20" applyFont="1" applyFill="1" applyBorder="1" applyAlignment="1">
      <alignment horizontal="center" vertical="center" wrapText="1"/>
    </xf>
    <xf numFmtId="0" fontId="13" fillId="19" borderId="5" xfId="20" applyFont="1" applyFill="1" applyBorder="1" applyAlignment="1">
      <alignment horizontal="center" vertical="center" wrapText="1"/>
    </xf>
    <xf numFmtId="14" fontId="13" fillId="19" borderId="15" xfId="20" applyNumberFormat="1" applyFont="1" applyFill="1" applyBorder="1" applyAlignment="1">
      <alignment horizontal="left" vertical="center" wrapText="1"/>
    </xf>
    <xf numFmtId="0" fontId="13" fillId="19" borderId="15" xfId="20" applyFont="1" applyFill="1" applyBorder="1" applyAlignment="1">
      <alignment horizontal="left" vertical="center" wrapText="1"/>
    </xf>
    <xf numFmtId="0" fontId="18" fillId="19" borderId="3" xfId="20" applyFill="1" applyBorder="1"/>
    <xf numFmtId="0" fontId="18" fillId="19" borderId="1" xfId="20" applyFill="1" applyBorder="1"/>
    <xf numFmtId="0" fontId="16" fillId="19" borderId="90" xfId="11" applyFill="1" applyBorder="1">
      <alignment vertical="center" wrapText="1"/>
    </xf>
    <xf numFmtId="0" fontId="16" fillId="19" borderId="100" xfId="11" applyFill="1" applyBorder="1">
      <alignment vertical="center" wrapText="1"/>
    </xf>
    <xf numFmtId="0" fontId="16" fillId="19" borderId="100" xfId="11" applyFill="1" applyBorder="1" applyAlignment="1">
      <alignment horizontal="left" vertical="center" wrapText="1"/>
    </xf>
    <xf numFmtId="0" fontId="64" fillId="6" borderId="85" xfId="0" applyFont="1" applyFill="1" applyBorder="1" applyAlignment="1">
      <alignment wrapText="1"/>
    </xf>
    <xf numFmtId="0" fontId="13" fillId="4" borderId="15" xfId="20" applyFont="1" applyFill="1" applyBorder="1" applyAlignment="1">
      <alignment horizontal="left" wrapText="1"/>
    </xf>
    <xf numFmtId="0" fontId="13" fillId="4" borderId="15" xfId="20" applyFont="1" applyFill="1" applyBorder="1" applyAlignment="1">
      <alignment horizontal="left" vertical="top" wrapText="1"/>
    </xf>
    <xf numFmtId="3" fontId="13" fillId="0" borderId="0" xfId="20" applyNumberFormat="1" applyFont="1" applyAlignment="1">
      <alignment vertical="center"/>
    </xf>
    <xf numFmtId="3" fontId="39" fillId="0" borderId="0" xfId="20" applyNumberFormat="1" applyFont="1" applyAlignment="1">
      <alignment vertical="center"/>
    </xf>
    <xf numFmtId="0" fontId="16" fillId="5" borderId="7" xfId="12" applyAlignment="1" applyProtection="1">
      <alignment horizontal="left" vertical="center" wrapText="1"/>
    </xf>
    <xf numFmtId="0" fontId="16" fillId="5" borderId="15" xfId="11" applyBorder="1" applyAlignment="1" applyProtection="1">
      <alignment horizontal="left" vertical="center" wrapText="1"/>
    </xf>
    <xf numFmtId="0" fontId="39" fillId="6" borderId="13" xfId="0" applyFont="1" applyFill="1" applyBorder="1" applyAlignment="1" applyProtection="1">
      <alignment horizontal="left" wrapText="1"/>
      <protection locked="0"/>
    </xf>
    <xf numFmtId="0" fontId="0" fillId="0" borderId="0" xfId="0" applyBorder="1" applyAlignment="1">
      <alignment horizontal="left"/>
    </xf>
    <xf numFmtId="0" fontId="1" fillId="0" borderId="0" xfId="16" applyFont="1"/>
    <xf numFmtId="0" fontId="65" fillId="0" borderId="0" xfId="16" applyFont="1" applyAlignment="1">
      <alignment wrapText="1"/>
    </xf>
    <xf numFmtId="0" fontId="42" fillId="11" borderId="0" xfId="16" applyFont="1" applyFill="1" applyAlignment="1">
      <alignment horizontal="center"/>
    </xf>
    <xf numFmtId="0" fontId="44" fillId="11" borderId="63" xfId="16" applyFont="1" applyFill="1" applyBorder="1" applyAlignment="1">
      <alignment vertical="center" wrapText="1"/>
    </xf>
    <xf numFmtId="0" fontId="44" fillId="11" borderId="64" xfId="16" applyFont="1" applyFill="1" applyBorder="1" applyAlignment="1">
      <alignment vertical="center" wrapText="1"/>
    </xf>
    <xf numFmtId="0" fontId="18" fillId="8" borderId="0" xfId="0" applyFont="1" applyFill="1" applyAlignment="1">
      <alignment horizontal="left" vertical="top" wrapText="1"/>
    </xf>
    <xf numFmtId="0" fontId="0" fillId="8" borderId="0" xfId="0" applyFill="1" applyAlignment="1">
      <alignment horizontal="left" vertical="top" wrapText="1"/>
    </xf>
    <xf numFmtId="0" fontId="27" fillId="8" borderId="0" xfId="0" applyFont="1" applyFill="1" applyAlignment="1">
      <alignment horizontal="left" vertical="top" wrapText="1"/>
    </xf>
    <xf numFmtId="0" fontId="18" fillId="8" borderId="0" xfId="0" applyFont="1" applyFill="1" applyAlignment="1">
      <alignment horizontal="left" vertical="top"/>
    </xf>
    <xf numFmtId="0" fontId="17" fillId="8" borderId="8" xfId="0" applyFont="1" applyFill="1" applyBorder="1" applyAlignment="1">
      <alignment horizontal="center" vertical="center"/>
    </xf>
    <xf numFmtId="0" fontId="17" fillId="8" borderId="30" xfId="0" applyFont="1" applyFill="1" applyBorder="1" applyAlignment="1">
      <alignment horizontal="center" vertical="center"/>
    </xf>
    <xf numFmtId="0" fontId="17" fillId="8" borderId="16" xfId="0" applyFont="1" applyFill="1" applyBorder="1" applyAlignment="1">
      <alignment horizontal="center" vertical="center"/>
    </xf>
    <xf numFmtId="0" fontId="17" fillId="8" borderId="10" xfId="0" applyFont="1" applyFill="1" applyBorder="1" applyAlignment="1">
      <alignment horizontal="center" vertical="center"/>
    </xf>
    <xf numFmtId="0" fontId="17" fillId="8" borderId="0" xfId="0" applyFont="1" applyFill="1" applyBorder="1" applyAlignment="1">
      <alignment horizontal="center" vertical="center"/>
    </xf>
    <xf numFmtId="0" fontId="17" fillId="8" borderId="1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6" xfId="0" applyFont="1" applyFill="1" applyBorder="1" applyAlignment="1">
      <alignment horizontal="center" vertical="center"/>
    </xf>
    <xf numFmtId="0" fontId="17" fillId="8" borderId="22" xfId="0" applyFont="1" applyFill="1" applyBorder="1" applyAlignment="1">
      <alignment horizontal="center" vertical="center"/>
    </xf>
    <xf numFmtId="0" fontId="15" fillId="8" borderId="0" xfId="0" applyFont="1" applyFill="1" applyAlignment="1">
      <alignment horizontal="left" vertical="top" wrapText="1"/>
    </xf>
    <xf numFmtId="0" fontId="19" fillId="10" borderId="0" xfId="0" applyFont="1" applyFill="1" applyAlignment="1">
      <alignment horizontal="left" vertical="top" wrapText="1"/>
    </xf>
    <xf numFmtId="0" fontId="18" fillId="8" borderId="30" xfId="0" applyFont="1" applyFill="1" applyBorder="1" applyAlignment="1">
      <alignment vertical="top" wrapText="1"/>
    </xf>
    <xf numFmtId="0" fontId="18" fillId="8" borderId="0" xfId="0" applyFont="1" applyFill="1" applyAlignment="1">
      <alignment vertical="top" wrapText="1"/>
    </xf>
    <xf numFmtId="0" fontId="0" fillId="8" borderId="0" xfId="0" applyFill="1" applyAlignment="1">
      <alignment vertical="top" wrapText="1"/>
    </xf>
    <xf numFmtId="0" fontId="18" fillId="8" borderId="0" xfId="0" applyFont="1" applyFill="1" applyAlignment="1">
      <alignment horizontal="left" wrapText="1"/>
    </xf>
    <xf numFmtId="0" fontId="33" fillId="8" borderId="0" xfId="0" applyFont="1" applyFill="1" applyAlignment="1">
      <alignment horizontal="left" vertical="top" wrapText="1"/>
    </xf>
    <xf numFmtId="0" fontId="13" fillId="4" borderId="10" xfId="20" applyFont="1" applyFill="1" applyBorder="1" applyAlignment="1" applyProtection="1">
      <alignment horizontal="center" vertical="center" wrapText="1"/>
      <protection locked="0"/>
    </xf>
    <xf numFmtId="0" fontId="13" fillId="4" borderId="0" xfId="20" applyFont="1" applyFill="1" applyBorder="1" applyAlignment="1" applyProtection="1">
      <alignment horizontal="center" vertical="center" wrapText="1"/>
      <protection locked="0"/>
    </xf>
    <xf numFmtId="0" fontId="13" fillId="4" borderId="11" xfId="20" applyFont="1" applyFill="1" applyBorder="1" applyAlignment="1" applyProtection="1">
      <alignment horizontal="center" vertical="center" wrapText="1"/>
      <protection locked="0"/>
    </xf>
    <xf numFmtId="0" fontId="16" fillId="5" borderId="7" xfId="12" applyFont="1">
      <alignment vertical="center" wrapText="1"/>
    </xf>
    <xf numFmtId="0" fontId="16" fillId="5" borderId="10" xfId="12" applyFont="1" applyFill="1" applyBorder="1" applyAlignment="1">
      <alignment horizontal="center" wrapText="1"/>
    </xf>
    <xf numFmtId="0" fontId="16" fillId="5" borderId="0" xfId="12" applyFont="1" applyFill="1" applyBorder="1" applyAlignment="1">
      <alignment horizontal="center" wrapText="1"/>
    </xf>
    <xf numFmtId="0" fontId="16" fillId="5" borderId="11" xfId="12" applyFont="1" applyFill="1" applyBorder="1" applyAlignment="1">
      <alignment horizontal="center" wrapText="1"/>
    </xf>
    <xf numFmtId="0" fontId="13" fillId="5" borderId="12" xfId="20" applyFont="1" applyFill="1" applyBorder="1" applyAlignment="1" applyProtection="1">
      <alignment horizontal="center" vertical="center" wrapText="1"/>
    </xf>
    <xf numFmtId="0" fontId="13" fillId="5" borderId="13" xfId="20" applyFont="1" applyFill="1" applyBorder="1" applyAlignment="1" applyProtection="1">
      <alignment horizontal="center" vertical="center" wrapText="1"/>
    </xf>
    <xf numFmtId="0" fontId="13" fillId="5" borderId="14" xfId="20" applyFont="1" applyFill="1" applyBorder="1" applyAlignment="1" applyProtection="1">
      <alignment horizontal="center" vertical="center" wrapText="1"/>
    </xf>
    <xf numFmtId="14" fontId="13" fillId="4" borderId="15" xfId="14" applyNumberFormat="1" applyFont="1" applyFill="1" applyBorder="1" applyAlignment="1">
      <alignment horizontal="left" vertical="top" wrapText="1"/>
      <protection locked="0"/>
    </xf>
    <xf numFmtId="0" fontId="13" fillId="4" borderId="11" xfId="14" applyFont="1" applyFill="1" applyBorder="1" applyAlignment="1">
      <alignment horizontal="left" vertical="top" wrapText="1"/>
      <protection locked="0"/>
    </xf>
    <xf numFmtId="0" fontId="13" fillId="5" borderId="42" xfId="13" applyFont="1" applyFill="1" applyBorder="1">
      <alignment horizontal="center" vertical="center"/>
    </xf>
    <xf numFmtId="0" fontId="13" fillId="5" borderId="43" xfId="13" applyFont="1" applyFill="1" applyBorder="1">
      <alignment horizontal="center" vertical="center"/>
    </xf>
    <xf numFmtId="0" fontId="13" fillId="5" borderId="47" xfId="13" applyFont="1" applyFill="1" applyBorder="1">
      <alignment horizontal="center" vertical="center"/>
    </xf>
    <xf numFmtId="0" fontId="16" fillId="5" borderId="20" xfId="11" applyFont="1" applyBorder="1" applyProtection="1">
      <alignment vertical="center" wrapText="1"/>
    </xf>
    <xf numFmtId="0" fontId="16" fillId="5" borderId="18" xfId="11" applyFont="1" applyBorder="1" applyProtection="1">
      <alignment vertical="center" wrapText="1"/>
    </xf>
    <xf numFmtId="0" fontId="16" fillId="5" borderId="21" xfId="11" applyFont="1" applyBorder="1" applyProtection="1">
      <alignment vertical="center" wrapText="1"/>
    </xf>
    <xf numFmtId="0" fontId="13" fillId="0" borderId="0" xfId="20" applyFont="1"/>
    <xf numFmtId="0" fontId="13" fillId="0" borderId="11" xfId="20" applyFont="1" applyBorder="1"/>
    <xf numFmtId="0" fontId="13" fillId="4" borderId="15" xfId="14" applyFont="1" applyFill="1" applyBorder="1" applyAlignment="1">
      <alignment horizontal="left" vertical="top" wrapText="1"/>
      <protection locked="0"/>
    </xf>
    <xf numFmtId="0" fontId="13" fillId="4" borderId="0" xfId="14" applyFont="1" applyFill="1" applyBorder="1" applyAlignment="1">
      <alignment horizontal="left" vertical="top" wrapText="1"/>
      <protection locked="0"/>
    </xf>
    <xf numFmtId="0" fontId="13" fillId="5" borderId="4" xfId="13" applyFont="1" applyFill="1" applyBorder="1">
      <alignment horizontal="center" vertical="center"/>
    </xf>
    <xf numFmtId="0" fontId="13" fillId="5" borderId="99" xfId="13" applyFont="1" applyFill="1" applyBorder="1">
      <alignment horizontal="center" vertical="center"/>
    </xf>
    <xf numFmtId="0" fontId="16" fillId="5" borderId="100" xfId="11" applyFont="1" applyBorder="1" applyProtection="1">
      <alignment vertical="center" wrapText="1"/>
    </xf>
    <xf numFmtId="0" fontId="16" fillId="5" borderId="91" xfId="11" applyFont="1" applyBorder="1" applyProtection="1">
      <alignment vertical="center" wrapText="1"/>
    </xf>
    <xf numFmtId="0" fontId="16" fillId="5" borderId="1" xfId="11" applyFont="1" applyBorder="1" applyProtection="1">
      <alignment vertical="center" wrapText="1"/>
    </xf>
    <xf numFmtId="0" fontId="16" fillId="5" borderId="7" xfId="12" applyFont="1" applyBorder="1">
      <alignment vertical="center" wrapText="1"/>
    </xf>
    <xf numFmtId="0" fontId="13" fillId="5" borderId="89" xfId="20" applyFont="1" applyFill="1" applyBorder="1" applyAlignment="1" applyProtection="1">
      <alignment horizontal="center" vertical="center" wrapText="1"/>
    </xf>
    <xf numFmtId="0" fontId="13" fillId="5" borderId="88" xfId="20" applyFont="1" applyFill="1" applyBorder="1" applyAlignment="1" applyProtection="1">
      <alignment horizontal="center" vertical="center" wrapText="1"/>
    </xf>
    <xf numFmtId="0" fontId="13" fillId="5" borderId="87" xfId="20" applyFont="1" applyFill="1" applyBorder="1" applyAlignment="1" applyProtection="1">
      <alignment horizontal="center" vertical="center" wrapText="1"/>
    </xf>
    <xf numFmtId="0" fontId="13" fillId="5" borderId="10" xfId="20" applyFont="1" applyFill="1" applyBorder="1" applyAlignment="1" applyProtection="1">
      <alignment horizontal="center" vertical="center" wrapText="1"/>
    </xf>
    <xf numFmtId="0" fontId="13" fillId="5" borderId="0" xfId="20" applyFont="1" applyFill="1" applyBorder="1" applyAlignment="1" applyProtection="1">
      <alignment horizontal="center" vertical="center" wrapText="1"/>
    </xf>
    <xf numFmtId="0" fontId="13" fillId="5" borderId="11" xfId="20" applyFont="1" applyFill="1" applyBorder="1" applyAlignment="1" applyProtection="1">
      <alignment horizontal="center" vertical="center" wrapText="1"/>
    </xf>
    <xf numFmtId="0" fontId="13" fillId="4" borderId="16" xfId="14" applyFont="1" applyFill="1" applyBorder="1" applyAlignment="1">
      <alignment horizontal="center" vertical="center" wrapText="1"/>
      <protection locked="0"/>
    </xf>
    <xf numFmtId="0" fontId="13" fillId="4" borderId="14" xfId="14" applyFont="1" applyFill="1" applyBorder="1" applyAlignment="1">
      <alignment horizontal="center" vertical="center" wrapText="1"/>
      <protection locked="0"/>
    </xf>
    <xf numFmtId="0" fontId="13" fillId="0" borderId="0" xfId="20" applyFont="1" applyBorder="1"/>
    <xf numFmtId="0" fontId="16" fillId="5" borderId="15" xfId="11" applyFont="1" applyBorder="1" applyProtection="1">
      <alignment vertical="center" wrapText="1"/>
    </xf>
    <xf numFmtId="0" fontId="16" fillId="5" borderId="10" xfId="11" applyFont="1" applyBorder="1" applyProtection="1">
      <alignment vertical="center" wrapText="1"/>
    </xf>
    <xf numFmtId="0" fontId="41" fillId="6" borderId="13" xfId="15" applyFill="1" applyBorder="1" applyAlignment="1" applyProtection="1">
      <alignment wrapText="1"/>
      <protection locked="0"/>
    </xf>
    <xf numFmtId="0" fontId="39" fillId="6" borderId="13" xfId="10" applyFont="1" applyBorder="1">
      <alignment wrapText="1"/>
      <protection locked="0"/>
    </xf>
    <xf numFmtId="0" fontId="39" fillId="6" borderId="50" xfId="10" applyFont="1" applyBorder="1">
      <alignment wrapText="1"/>
      <protection locked="0"/>
    </xf>
    <xf numFmtId="0" fontId="16" fillId="2" borderId="48" xfId="8" applyBorder="1">
      <alignment horizontal="center" vertical="center"/>
    </xf>
    <xf numFmtId="0" fontId="16" fillId="2" borderId="53" xfId="8" applyBorder="1">
      <alignment horizontal="center" vertical="center"/>
    </xf>
    <xf numFmtId="0" fontId="15" fillId="8" borderId="37" xfId="20" applyFont="1" applyFill="1" applyBorder="1" applyAlignment="1">
      <alignment horizontal="center"/>
    </xf>
    <xf numFmtId="0" fontId="15" fillId="8" borderId="40" xfId="20" applyFont="1" applyFill="1" applyBorder="1" applyAlignment="1">
      <alignment horizontal="center"/>
    </xf>
    <xf numFmtId="0" fontId="28" fillId="8" borderId="57" xfId="20" applyFont="1" applyFill="1" applyBorder="1" applyAlignment="1">
      <alignment horizontal="left" vertical="center" wrapText="1"/>
    </xf>
    <xf numFmtId="0" fontId="14" fillId="8" borderId="58" xfId="20" applyFont="1" applyFill="1" applyBorder="1" applyAlignment="1">
      <alignment horizontal="left" vertical="center" wrapText="1"/>
    </xf>
    <xf numFmtId="0" fontId="14" fillId="8" borderId="21" xfId="20" applyFont="1" applyFill="1" applyBorder="1" applyAlignment="1">
      <alignment horizontal="left" vertical="center" wrapText="1"/>
    </xf>
    <xf numFmtId="0" fontId="14" fillId="8" borderId="36" xfId="20" applyFont="1" applyFill="1" applyBorder="1" applyAlignment="1">
      <alignment horizontal="left" vertical="center" wrapText="1"/>
    </xf>
    <xf numFmtId="0" fontId="37" fillId="8" borderId="2" xfId="20" applyFont="1" applyFill="1" applyBorder="1" applyAlignment="1">
      <alignment horizontal="center" vertical="center" wrapText="1"/>
    </xf>
    <xf numFmtId="0" fontId="37" fillId="8" borderId="1" xfId="20" applyFont="1" applyFill="1" applyBorder="1" applyAlignment="1">
      <alignment horizontal="center" vertical="center" wrapText="1"/>
    </xf>
    <xf numFmtId="0" fontId="37" fillId="8" borderId="3" xfId="20" applyFont="1" applyFill="1" applyBorder="1" applyAlignment="1">
      <alignment horizontal="center" vertical="center" wrapText="1"/>
    </xf>
    <xf numFmtId="0" fontId="37" fillId="8" borderId="26" xfId="20" applyFont="1" applyFill="1" applyBorder="1" applyAlignment="1">
      <alignment horizontal="center" vertical="center" wrapText="1"/>
    </xf>
    <xf numFmtId="0" fontId="37" fillId="8" borderId="0" xfId="20" applyFont="1" applyFill="1" applyBorder="1" applyAlignment="1">
      <alignment horizontal="center" vertical="center" wrapText="1"/>
    </xf>
    <xf numFmtId="0" fontId="37" fillId="8" borderId="9" xfId="20" applyFont="1" applyFill="1" applyBorder="1" applyAlignment="1">
      <alignment horizontal="center" vertical="center" wrapText="1"/>
    </xf>
    <xf numFmtId="0" fontId="16" fillId="2" borderId="24" xfId="9" applyBorder="1" applyAlignment="1">
      <alignment horizontal="center" vertical="center" wrapText="1"/>
    </xf>
    <xf numFmtId="0" fontId="18" fillId="0" borderId="54" xfId="20" applyBorder="1"/>
    <xf numFmtId="0" fontId="16" fillId="2" borderId="34" xfId="9" applyBorder="1" applyAlignment="1">
      <alignment horizontal="center" vertical="center" wrapText="1"/>
    </xf>
    <xf numFmtId="0" fontId="18" fillId="0" borderId="55" xfId="20" applyBorder="1"/>
    <xf numFmtId="0" fontId="16" fillId="2" borderId="48" xfId="8" applyBorder="1" applyAlignment="1">
      <alignment horizontal="center" vertical="center" wrapText="1"/>
    </xf>
    <xf numFmtId="0" fontId="16" fillId="2" borderId="53" xfId="8" applyBorder="1" applyAlignment="1">
      <alignment horizontal="center" vertical="center" wrapText="1"/>
    </xf>
    <xf numFmtId="0" fontId="16" fillId="2" borderId="48" xfId="9" applyBorder="1" applyAlignment="1">
      <alignment horizontal="center" vertical="center" wrapText="1"/>
    </xf>
    <xf numFmtId="0" fontId="16" fillId="2" borderId="53" xfId="9" applyBorder="1" applyAlignment="1">
      <alignment horizontal="center" vertical="center" wrapText="1"/>
    </xf>
    <xf numFmtId="0" fontId="16" fillId="2" borderId="26" xfId="8" applyBorder="1" applyAlignment="1">
      <alignment horizontal="center" vertical="center"/>
    </xf>
    <xf numFmtId="0" fontId="16" fillId="2" borderId="0" xfId="8" applyBorder="1" applyAlignment="1">
      <alignment horizontal="center" vertical="center"/>
    </xf>
    <xf numFmtId="0" fontId="16" fillId="2" borderId="9" xfId="8" applyBorder="1" applyAlignment="1">
      <alignment horizontal="center" vertical="center"/>
    </xf>
    <xf numFmtId="0" fontId="16" fillId="2" borderId="49" xfId="8" applyBorder="1" applyAlignment="1">
      <alignment horizontal="center" vertical="center"/>
    </xf>
    <xf numFmtId="0" fontId="16" fillId="2" borderId="13" xfId="8" applyBorder="1" applyAlignment="1">
      <alignment horizontal="center" vertical="center"/>
    </xf>
    <xf numFmtId="0" fontId="16" fillId="2" borderId="50" xfId="8" applyBorder="1" applyAlignment="1">
      <alignment horizontal="center" vertical="center"/>
    </xf>
    <xf numFmtId="0" fontId="16" fillId="9" borderId="3" xfId="6" applyFill="1" applyBorder="1" applyAlignment="1">
      <alignment horizontal="center" vertical="center" wrapText="1"/>
    </xf>
    <xf numFmtId="0" fontId="16" fillId="9" borderId="9" xfId="6" applyFill="1" applyBorder="1" applyAlignment="1">
      <alignment horizontal="center" vertical="center" wrapText="1"/>
    </xf>
    <xf numFmtId="0" fontId="16" fillId="9" borderId="50" xfId="6" applyFill="1" applyBorder="1" applyAlignment="1">
      <alignment horizontal="center" vertical="center" wrapText="1"/>
    </xf>
    <xf numFmtId="0" fontId="18" fillId="0" borderId="53" xfId="20" applyBorder="1"/>
    <xf numFmtId="0" fontId="38" fillId="6" borderId="26" xfId="20" applyFont="1" applyFill="1" applyBorder="1" applyAlignment="1" applyProtection="1">
      <alignment horizontal="center"/>
      <protection locked="0"/>
    </xf>
    <xf numFmtId="0" fontId="39" fillId="0" borderId="0" xfId="20" applyFont="1" applyBorder="1"/>
    <xf numFmtId="0" fontId="40" fillId="6" borderId="26" xfId="20" applyFont="1" applyFill="1" applyBorder="1" applyAlignment="1" applyProtection="1">
      <alignment horizontal="center"/>
      <protection locked="0"/>
    </xf>
    <xf numFmtId="0" fontId="39" fillId="0" borderId="9" xfId="20" applyFont="1" applyBorder="1"/>
    <xf numFmtId="0" fontId="37" fillId="3" borderId="10" xfId="6" applyFont="1" applyBorder="1" applyAlignment="1">
      <alignment horizontal="center" vertical="center" wrapText="1"/>
    </xf>
    <xf numFmtId="0" fontId="30" fillId="3" borderId="11" xfId="6" applyFont="1" applyBorder="1" applyAlignment="1">
      <alignment horizontal="center" vertical="center" wrapText="1"/>
    </xf>
    <xf numFmtId="0" fontId="30" fillId="3" borderId="10" xfId="6" applyFont="1" applyBorder="1" applyAlignment="1">
      <alignment horizontal="center" vertical="center" wrapText="1"/>
    </xf>
    <xf numFmtId="0" fontId="30" fillId="3" borderId="12" xfId="6" applyFont="1" applyBorder="1" applyAlignment="1">
      <alignment horizontal="center" vertical="center" wrapText="1"/>
    </xf>
    <xf numFmtId="0" fontId="30" fillId="3" borderId="14" xfId="6" applyFont="1" applyBorder="1" applyAlignment="1">
      <alignment horizontal="center" vertical="center" wrapText="1"/>
    </xf>
    <xf numFmtId="0" fontId="16" fillId="2" borderId="26" xfId="8" applyBorder="1" applyAlignment="1">
      <alignment horizontal="center" vertical="center" wrapText="1"/>
    </xf>
    <xf numFmtId="0" fontId="16" fillId="2" borderId="9" xfId="8" applyBorder="1" applyAlignment="1">
      <alignment horizontal="center" vertical="center" wrapText="1"/>
    </xf>
    <xf numFmtId="0" fontId="16" fillId="2" borderId="49" xfId="8" applyBorder="1" applyAlignment="1">
      <alignment horizontal="center" vertical="center" wrapText="1"/>
    </xf>
    <xf numFmtId="0" fontId="16" fillId="2" borderId="50" xfId="8" applyBorder="1" applyAlignment="1">
      <alignment horizontal="center" vertical="center" wrapText="1"/>
    </xf>
    <xf numFmtId="0" fontId="16" fillId="6" borderId="2" xfId="6" applyFill="1" applyBorder="1" applyAlignment="1" applyProtection="1">
      <alignment horizontal="center" vertical="center"/>
      <protection locked="0"/>
    </xf>
    <xf numFmtId="0" fontId="16" fillId="6" borderId="26" xfId="6" applyFill="1" applyBorder="1" applyAlignment="1" applyProtection="1">
      <alignment horizontal="center" vertical="center"/>
      <protection locked="0"/>
    </xf>
    <xf numFmtId="0" fontId="16" fillId="6" borderId="49" xfId="6" applyFill="1" applyBorder="1" applyAlignment="1" applyProtection="1">
      <alignment horizontal="center" vertical="center"/>
      <protection locked="0"/>
    </xf>
    <xf numFmtId="0" fontId="16" fillId="6" borderId="1" xfId="6" applyFill="1" applyBorder="1" applyAlignment="1" applyProtection="1">
      <alignment horizontal="center" vertical="center"/>
      <protection locked="0"/>
    </xf>
    <xf numFmtId="0" fontId="16" fillId="6" borderId="0" xfId="6" applyFill="1" applyBorder="1" applyAlignment="1" applyProtection="1">
      <alignment horizontal="center" vertical="center"/>
      <protection locked="0"/>
    </xf>
    <xf numFmtId="0" fontId="16" fillId="6" borderId="13" xfId="6" applyFill="1" applyBorder="1" applyAlignment="1" applyProtection="1">
      <alignment horizontal="center" vertical="center"/>
      <protection locked="0"/>
    </xf>
    <xf numFmtId="0" fontId="13" fillId="0" borderId="4" xfId="14" applyFill="1" applyBorder="1" applyAlignment="1" applyProtection="1">
      <alignment horizontal="center" vertical="center" wrapText="1"/>
      <protection locked="0"/>
    </xf>
    <xf numFmtId="0" fontId="13" fillId="0" borderId="24" xfId="14" applyFill="1" applyBorder="1" applyAlignment="1" applyProtection="1">
      <alignment horizontal="center" vertical="center" wrapText="1"/>
      <protection locked="0"/>
    </xf>
    <xf numFmtId="0" fontId="13" fillId="0" borderId="54" xfId="14" applyFill="1" applyBorder="1" applyAlignment="1" applyProtection="1">
      <alignment horizontal="center" vertical="center" wrapText="1"/>
      <protection locked="0"/>
    </xf>
    <xf numFmtId="0" fontId="16" fillId="9" borderId="1" xfId="6" applyFill="1" applyBorder="1" applyAlignment="1">
      <alignment horizontal="center" vertical="center" wrapText="1"/>
    </xf>
    <xf numFmtId="0" fontId="16" fillId="9" borderId="0" xfId="6" applyFill="1" applyBorder="1" applyAlignment="1">
      <alignment horizontal="center" vertical="center" wrapText="1"/>
    </xf>
    <xf numFmtId="0" fontId="16" fillId="9" borderId="13" xfId="6" applyFill="1" applyBorder="1" applyAlignment="1">
      <alignment horizontal="center" vertical="center" wrapText="1"/>
    </xf>
    <xf numFmtId="0" fontId="16" fillId="5" borderId="7" xfId="12" applyFont="1" applyProtection="1">
      <alignment vertical="center" wrapText="1"/>
    </xf>
    <xf numFmtId="0" fontId="13" fillId="0" borderId="61" xfId="20" applyFont="1" applyBorder="1"/>
    <xf numFmtId="0" fontId="13" fillId="0" borderId="62" xfId="20" applyFont="1" applyBorder="1"/>
    <xf numFmtId="0" fontId="15" fillId="0" borderId="0" xfId="20" applyFont="1" applyAlignment="1">
      <alignment horizontal="center" vertical="center"/>
    </xf>
    <xf numFmtId="0" fontId="28" fillId="0" borderId="0" xfId="20" applyFont="1" applyBorder="1" applyAlignment="1">
      <alignment horizontal="center" vertical="center" wrapText="1"/>
    </xf>
    <xf numFmtId="49" fontId="28" fillId="0" borderId="0" xfId="20" applyNumberFormat="1" applyFont="1" applyBorder="1" applyAlignment="1">
      <alignment horizontal="center" vertical="center"/>
    </xf>
    <xf numFmtId="0" fontId="18" fillId="0" borderId="0" xfId="20" applyFont="1" applyAlignment="1">
      <alignment horizontal="center" wrapText="1"/>
    </xf>
    <xf numFmtId="0" fontId="18" fillId="0" borderId="0" xfId="20" applyAlignment="1">
      <alignment horizontal="center"/>
    </xf>
    <xf numFmtId="0" fontId="18" fillId="0" borderId="13" xfId="20" applyBorder="1" applyAlignment="1">
      <alignment horizontal="center"/>
    </xf>
    <xf numFmtId="0" fontId="21" fillId="9" borderId="35" xfId="20" applyFont="1" applyFill="1" applyBorder="1" applyAlignment="1" applyProtection="1">
      <alignment horizontal="center" wrapText="1"/>
      <protection hidden="1"/>
    </xf>
    <xf numFmtId="0" fontId="21" fillId="9" borderId="33" xfId="20" applyFont="1" applyFill="1" applyBorder="1" applyAlignment="1" applyProtection="1">
      <alignment horizontal="center" wrapText="1"/>
      <protection hidden="1"/>
    </xf>
    <xf numFmtId="0" fontId="13" fillId="5" borderId="42" xfId="13" applyFont="1" applyFill="1" applyBorder="1" applyProtection="1">
      <alignment horizontal="center" vertical="center"/>
    </xf>
    <xf numFmtId="0" fontId="13" fillId="5" borderId="43" xfId="13" applyFont="1" applyFill="1" applyBorder="1" applyProtection="1">
      <alignment horizontal="center" vertical="center"/>
    </xf>
    <xf numFmtId="0" fontId="13" fillId="5" borderId="47" xfId="13" applyFont="1" applyFill="1" applyBorder="1" applyProtection="1">
      <alignment horizontal="center" vertical="center"/>
    </xf>
    <xf numFmtId="0" fontId="13" fillId="4" borderId="7" xfId="14" applyFont="1" applyFill="1" applyBorder="1" applyAlignment="1">
      <alignment horizontal="center" vertical="center" wrapText="1"/>
      <protection locked="0"/>
    </xf>
    <xf numFmtId="0" fontId="13" fillId="4" borderId="15" xfId="14" applyFont="1" applyFill="1" applyBorder="1" applyAlignment="1">
      <alignment horizontal="center" vertical="center" wrapText="1"/>
      <protection locked="0"/>
    </xf>
    <xf numFmtId="0" fontId="13" fillId="4" borderId="93" xfId="14" applyFont="1" applyFill="1" applyBorder="1" applyAlignment="1">
      <alignment horizontal="center" vertical="center" wrapText="1"/>
      <protection locked="0"/>
    </xf>
    <xf numFmtId="14" fontId="13" fillId="0" borderId="51" xfId="20" applyNumberFormat="1" applyFont="1" applyBorder="1" applyAlignment="1">
      <alignment horizontal="center" vertical="center"/>
    </xf>
    <xf numFmtId="14" fontId="13" fillId="0" borderId="85" xfId="20" applyNumberFormat="1" applyFont="1" applyBorder="1" applyAlignment="1">
      <alignment horizontal="center" vertical="center"/>
    </xf>
    <xf numFmtId="0" fontId="13" fillId="4" borderId="51" xfId="20" applyFont="1" applyFill="1" applyBorder="1" applyAlignment="1" applyProtection="1">
      <alignment horizontal="center" vertical="center" wrapText="1"/>
      <protection locked="0"/>
    </xf>
    <xf numFmtId="0" fontId="13" fillId="4" borderId="85" xfId="20" applyFont="1" applyFill="1" applyBorder="1" applyAlignment="1" applyProtection="1">
      <alignment horizontal="center" vertical="center" wrapText="1"/>
      <protection locked="0"/>
    </xf>
    <xf numFmtId="0" fontId="13" fillId="4" borderId="51" xfId="14" applyFont="1" applyFill="1" applyBorder="1" applyAlignment="1">
      <alignment horizontal="center" vertical="center" wrapText="1"/>
      <protection locked="0"/>
    </xf>
    <xf numFmtId="0" fontId="13" fillId="4" borderId="85" xfId="14" applyFont="1" applyFill="1" applyBorder="1" applyAlignment="1">
      <alignment horizontal="center" vertical="center" wrapText="1"/>
      <protection locked="0"/>
    </xf>
    <xf numFmtId="0" fontId="16" fillId="5" borderId="12" xfId="12" applyFont="1" applyFill="1" applyBorder="1" applyAlignment="1">
      <alignment horizontal="center" wrapText="1"/>
    </xf>
    <xf numFmtId="0" fontId="16" fillId="5" borderId="13" xfId="12" applyFont="1" applyFill="1" applyBorder="1" applyAlignment="1">
      <alignment horizontal="center" wrapText="1"/>
    </xf>
    <xf numFmtId="0" fontId="16" fillId="5" borderId="14" xfId="12" applyFont="1" applyFill="1" applyBorder="1" applyAlignment="1">
      <alignment horizontal="center" wrapText="1"/>
    </xf>
    <xf numFmtId="0" fontId="16" fillId="5" borderId="18" xfId="11" applyFont="1" applyBorder="1" applyAlignment="1" applyProtection="1">
      <alignment horizontal="center" vertical="center" wrapText="1"/>
    </xf>
    <xf numFmtId="0" fontId="16" fillId="5" borderId="21" xfId="11" applyFont="1" applyBorder="1" applyAlignment="1" applyProtection="1">
      <alignment horizontal="center" vertical="center" wrapText="1"/>
    </xf>
    <xf numFmtId="0" fontId="16" fillId="5" borderId="19" xfId="11" applyFont="1" applyBorder="1" applyAlignment="1" applyProtection="1">
      <alignment horizontal="center" vertical="center" wrapText="1"/>
    </xf>
    <xf numFmtId="0" fontId="13" fillId="4" borderId="8" xfId="14" applyFont="1" applyFill="1" applyBorder="1" applyAlignment="1">
      <alignment horizontal="center" vertical="center" wrapText="1"/>
      <protection locked="0"/>
    </xf>
    <xf numFmtId="0" fontId="13" fillId="4" borderId="12" xfId="14" applyFont="1" applyFill="1" applyBorder="1" applyAlignment="1">
      <alignment horizontal="center" vertical="center" wrapText="1"/>
      <protection locked="0"/>
    </xf>
    <xf numFmtId="0" fontId="56" fillId="0" borderId="30" xfId="20" applyFont="1" applyFill="1" applyBorder="1" applyAlignment="1">
      <alignment horizontal="left" vertical="top" wrapText="1"/>
    </xf>
    <xf numFmtId="0" fontId="56" fillId="0" borderId="13" xfId="20" applyFont="1" applyFill="1" applyBorder="1" applyAlignment="1">
      <alignment horizontal="left" vertical="top" wrapText="1"/>
    </xf>
    <xf numFmtId="14" fontId="13" fillId="4" borderId="7" xfId="14" applyNumberFormat="1" applyFont="1" applyFill="1" applyBorder="1" applyAlignment="1">
      <alignment horizontal="center" vertical="center" wrapText="1"/>
      <protection locked="0"/>
    </xf>
    <xf numFmtId="14" fontId="13" fillId="4" borderId="17" xfId="14" applyNumberFormat="1" applyFont="1" applyFill="1" applyBorder="1" applyAlignment="1">
      <alignment horizontal="center" vertical="center" wrapText="1"/>
      <protection locked="0"/>
    </xf>
    <xf numFmtId="0" fontId="13" fillId="5" borderId="61" xfId="13" applyFont="1" applyFill="1" applyBorder="1">
      <alignment horizontal="center" vertical="center"/>
    </xf>
    <xf numFmtId="0" fontId="13" fillId="4" borderId="10" xfId="20" applyFont="1" applyFill="1" applyBorder="1" applyAlignment="1" applyProtection="1">
      <alignment horizontal="center" vertical="center" wrapText="1"/>
    </xf>
    <xf numFmtId="0" fontId="13" fillId="4" borderId="0" xfId="20" applyFont="1" applyFill="1" applyBorder="1" applyAlignment="1" applyProtection="1">
      <alignment horizontal="center" vertical="center" wrapText="1"/>
    </xf>
    <xf numFmtId="0" fontId="13" fillId="4" borderId="11" xfId="20" applyFont="1" applyFill="1" applyBorder="1" applyAlignment="1" applyProtection="1">
      <alignment horizontal="center" vertical="center" wrapText="1"/>
    </xf>
    <xf numFmtId="0" fontId="16" fillId="5" borderId="10" xfId="12" applyFont="1" applyFill="1" applyBorder="1" applyAlignment="1" applyProtection="1">
      <alignment horizontal="center" wrapText="1"/>
    </xf>
    <xf numFmtId="0" fontId="16" fillId="5" borderId="0" xfId="12" applyFont="1" applyFill="1" applyBorder="1" applyAlignment="1" applyProtection="1">
      <alignment horizontal="center" wrapText="1"/>
    </xf>
    <xf numFmtId="0" fontId="16" fillId="5" borderId="11" xfId="12" applyFont="1" applyFill="1" applyBorder="1" applyAlignment="1" applyProtection="1">
      <alignment horizontal="center" wrapText="1"/>
    </xf>
    <xf numFmtId="0" fontId="16" fillId="5" borderId="91" xfId="11" applyBorder="1" applyAlignment="1" applyProtection="1">
      <alignment horizontal="center" vertical="center" wrapText="1"/>
    </xf>
    <xf numFmtId="0" fontId="16" fillId="5" borderId="1" xfId="11" applyBorder="1" applyAlignment="1" applyProtection="1">
      <alignment horizontal="center" vertical="center" wrapText="1"/>
    </xf>
    <xf numFmtId="0" fontId="16" fillId="5" borderId="90" xfId="11" applyBorder="1" applyAlignment="1" applyProtection="1">
      <alignment horizontal="center" vertical="center" wrapText="1"/>
    </xf>
    <xf numFmtId="0" fontId="16" fillId="5" borderId="10" xfId="11" applyBorder="1" applyAlignment="1" applyProtection="1">
      <alignment horizontal="center" vertical="center" wrapText="1"/>
    </xf>
    <xf numFmtId="0" fontId="16" fillId="5" borderId="0" xfId="11" applyBorder="1" applyAlignment="1" applyProtection="1">
      <alignment horizontal="center" vertical="center" wrapText="1"/>
    </xf>
    <xf numFmtId="0" fontId="16" fillId="5" borderId="11" xfId="11" applyBorder="1" applyAlignment="1" applyProtection="1">
      <alignment horizontal="center" vertical="center" wrapText="1"/>
    </xf>
    <xf numFmtId="0" fontId="16" fillId="5" borderId="89" xfId="11" applyBorder="1" applyAlignment="1" applyProtection="1">
      <alignment horizontal="center" vertical="center" wrapText="1"/>
    </xf>
    <xf numFmtId="0" fontId="16" fillId="5" borderId="88" xfId="11" applyBorder="1" applyAlignment="1" applyProtection="1">
      <alignment horizontal="center" vertical="center" wrapText="1"/>
    </xf>
    <xf numFmtId="0" fontId="16" fillId="5" borderId="87" xfId="11" applyBorder="1" applyAlignment="1" applyProtection="1">
      <alignment horizontal="center" vertical="center" wrapText="1"/>
    </xf>
    <xf numFmtId="0" fontId="18" fillId="5" borderId="43" xfId="13" applyFill="1" applyBorder="1">
      <alignment horizontal="center" vertical="center"/>
    </xf>
    <xf numFmtId="0" fontId="18" fillId="5" borderId="61" xfId="13" applyFill="1" applyBorder="1">
      <alignment horizontal="center" vertical="center"/>
    </xf>
    <xf numFmtId="0" fontId="18" fillId="5" borderId="94" xfId="13" applyFill="1" applyBorder="1">
      <alignment horizontal="center" vertical="center"/>
    </xf>
    <xf numFmtId="0" fontId="16" fillId="5" borderId="95" xfId="11" applyBorder="1" applyAlignment="1" applyProtection="1">
      <alignment horizontal="left" vertical="center" wrapText="1"/>
    </xf>
    <xf numFmtId="0" fontId="16" fillId="5" borderId="95" xfId="11" applyBorder="1" applyProtection="1">
      <alignment vertical="center" wrapText="1"/>
    </xf>
    <xf numFmtId="0" fontId="16" fillId="5" borderId="96" xfId="11" applyBorder="1" applyProtection="1">
      <alignment vertical="center" wrapText="1"/>
    </xf>
    <xf numFmtId="0" fontId="13" fillId="4" borderId="5" xfId="20" applyFont="1" applyFill="1" applyBorder="1" applyAlignment="1" applyProtection="1">
      <alignment horizontal="center" vertical="center" wrapText="1"/>
      <protection locked="0"/>
    </xf>
    <xf numFmtId="0" fontId="13" fillId="4" borderId="6" xfId="20" applyFont="1" applyFill="1" applyBorder="1" applyAlignment="1" applyProtection="1">
      <alignment horizontal="center" vertical="center" wrapText="1"/>
      <protection locked="0"/>
    </xf>
    <xf numFmtId="0" fontId="13" fillId="4" borderId="22" xfId="20" applyFont="1" applyFill="1" applyBorder="1" applyAlignment="1" applyProtection="1">
      <alignment horizontal="center" vertical="center" wrapText="1"/>
      <protection locked="0"/>
    </xf>
    <xf numFmtId="0" fontId="16" fillId="5" borderId="7" xfId="12" applyBorder="1" applyAlignment="1">
      <alignment horizontal="left" vertical="center" wrapText="1"/>
    </xf>
    <xf numFmtId="0" fontId="16" fillId="5" borderId="10" xfId="12" applyFill="1" applyBorder="1" applyAlignment="1">
      <alignment horizontal="center" wrapText="1"/>
    </xf>
    <xf numFmtId="0" fontId="16" fillId="5" borderId="0" xfId="12" applyFill="1" applyBorder="1" applyAlignment="1">
      <alignment horizontal="center" wrapText="1"/>
    </xf>
    <xf numFmtId="0" fontId="16" fillId="5" borderId="11" xfId="12" applyFill="1" applyBorder="1" applyAlignment="1">
      <alignment horizontal="center" wrapText="1"/>
    </xf>
    <xf numFmtId="0" fontId="16" fillId="5" borderId="89" xfId="12" applyFill="1" applyBorder="1" applyAlignment="1">
      <alignment horizontal="center" wrapText="1"/>
    </xf>
    <xf numFmtId="0" fontId="16" fillId="5" borderId="88" xfId="12" applyFill="1" applyBorder="1" applyAlignment="1">
      <alignment horizontal="center" wrapText="1"/>
    </xf>
    <xf numFmtId="0" fontId="16" fillId="5" borderId="87" xfId="12" applyFill="1" applyBorder="1" applyAlignment="1">
      <alignment horizontal="center" wrapText="1"/>
    </xf>
    <xf numFmtId="0" fontId="18" fillId="5" borderId="42" xfId="13" applyFill="1" applyBorder="1" applyProtection="1">
      <alignment horizontal="center" vertical="center"/>
    </xf>
    <xf numFmtId="0" fontId="18" fillId="5" borderId="43" xfId="13" applyFill="1" applyBorder="1" applyProtection="1">
      <alignment horizontal="center" vertical="center"/>
    </xf>
    <xf numFmtId="0" fontId="18" fillId="5" borderId="47" xfId="13" applyFill="1" applyBorder="1" applyProtection="1">
      <alignment horizontal="center" vertical="center"/>
    </xf>
    <xf numFmtId="0" fontId="16" fillId="5" borderId="18" xfId="11" applyBorder="1" applyProtection="1">
      <alignment vertical="center" wrapText="1"/>
    </xf>
    <xf numFmtId="0" fontId="16" fillId="5" borderId="19" xfId="11" applyBorder="1" applyProtection="1">
      <alignment vertical="center" wrapText="1"/>
    </xf>
    <xf numFmtId="0" fontId="16" fillId="5" borderId="21" xfId="11" applyBorder="1" applyProtection="1">
      <alignment vertical="center" wrapText="1"/>
    </xf>
    <xf numFmtId="0" fontId="16" fillId="5" borderId="7" xfId="12" applyProtection="1">
      <alignment vertical="center" wrapText="1"/>
    </xf>
    <xf numFmtId="0" fontId="16" fillId="5" borderId="10" xfId="12" applyFill="1" applyBorder="1" applyAlignment="1" applyProtection="1">
      <alignment horizontal="center" wrapText="1"/>
    </xf>
    <xf numFmtId="0" fontId="16" fillId="5" borderId="0" xfId="12" applyFill="1" applyBorder="1" applyAlignment="1" applyProtection="1">
      <alignment horizontal="center" wrapText="1"/>
    </xf>
    <xf numFmtId="0" fontId="16" fillId="5" borderId="11" xfId="12" applyFill="1" applyBorder="1" applyAlignment="1" applyProtection="1">
      <alignment horizontal="center" wrapText="1"/>
    </xf>
    <xf numFmtId="0" fontId="45" fillId="6" borderId="13" xfId="17" applyFill="1" applyBorder="1" applyAlignment="1" applyProtection="1">
      <alignment wrapText="1"/>
      <protection locked="0"/>
    </xf>
    <xf numFmtId="0" fontId="18" fillId="0" borderId="55" xfId="20" applyBorder="1" applyAlignment="1">
      <alignment horizontal="center"/>
    </xf>
    <xf numFmtId="2" fontId="16" fillId="2" borderId="48" xfId="21" applyNumberFormat="1" applyFont="1" applyFill="1" applyBorder="1" applyAlignment="1">
      <alignment horizontal="center" vertical="center" wrapText="1"/>
    </xf>
    <xf numFmtId="2" fontId="0" fillId="0" borderId="53" xfId="21" applyNumberFormat="1" applyFont="1" applyBorder="1" applyAlignment="1">
      <alignment horizontal="center"/>
    </xf>
    <xf numFmtId="0" fontId="40" fillId="6" borderId="26" xfId="0" applyFont="1" applyFill="1" applyBorder="1" applyAlignment="1" applyProtection="1">
      <alignment horizontal="center"/>
      <protection locked="0"/>
    </xf>
    <xf numFmtId="0" fontId="39" fillId="0" borderId="0" xfId="0" applyFont="1" applyBorder="1"/>
    <xf numFmtId="0" fontId="39" fillId="0" borderId="9" xfId="0" applyFont="1" applyBorder="1"/>
    <xf numFmtId="0" fontId="18" fillId="0" borderId="0" xfId="0" applyFont="1" applyAlignment="1">
      <alignment horizontal="center" wrapText="1"/>
    </xf>
    <xf numFmtId="0" fontId="0" fillId="0" borderId="0" xfId="0" applyAlignment="1">
      <alignment horizontal="center"/>
    </xf>
    <xf numFmtId="0" fontId="0" fillId="0" borderId="13" xfId="0" applyBorder="1" applyAlignment="1">
      <alignment horizontal="center"/>
    </xf>
    <xf numFmtId="0" fontId="15" fillId="0" borderId="0" xfId="0" applyFont="1" applyAlignment="1">
      <alignment horizontal="center" vertical="center"/>
    </xf>
    <xf numFmtId="0" fontId="28" fillId="0" borderId="0" xfId="0" applyFont="1" applyBorder="1" applyAlignment="1">
      <alignment horizontal="center" vertical="center" wrapText="1"/>
    </xf>
    <xf numFmtId="49" fontId="28" fillId="0" borderId="0" xfId="0" applyNumberFormat="1" applyFont="1" applyBorder="1" applyAlignment="1">
      <alignment horizontal="center" vertical="center"/>
    </xf>
    <xf numFmtId="0" fontId="21" fillId="9" borderId="35" xfId="0" applyFont="1" applyFill="1" applyBorder="1" applyAlignment="1" applyProtection="1">
      <alignment horizontal="center" wrapText="1"/>
      <protection hidden="1"/>
    </xf>
    <xf numFmtId="0" fontId="21" fillId="9" borderId="33" xfId="0" applyFont="1" applyFill="1" applyBorder="1" applyAlignment="1" applyProtection="1">
      <alignment horizontal="center" wrapText="1"/>
      <protection hidden="1"/>
    </xf>
    <xf numFmtId="0" fontId="15" fillId="8" borderId="37" xfId="0" applyFont="1" applyFill="1" applyBorder="1" applyAlignment="1">
      <alignment horizontal="center"/>
    </xf>
    <xf numFmtId="0" fontId="15" fillId="8" borderId="40" xfId="0" applyFont="1" applyFill="1" applyBorder="1" applyAlignment="1">
      <alignment horizontal="center"/>
    </xf>
    <xf numFmtId="0" fontId="37" fillId="8" borderId="2"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37" fillId="8" borderId="3" xfId="0" applyFont="1" applyFill="1" applyBorder="1" applyAlignment="1">
      <alignment horizontal="center" vertical="center" wrapText="1"/>
    </xf>
    <xf numFmtId="0" fontId="37" fillId="8" borderId="26" xfId="0" applyFont="1" applyFill="1" applyBorder="1" applyAlignment="1">
      <alignment horizontal="center" vertical="center" wrapText="1"/>
    </xf>
    <xf numFmtId="0" fontId="37" fillId="8" borderId="0" xfId="0" applyFont="1" applyFill="1" applyBorder="1" applyAlignment="1">
      <alignment horizontal="center" vertical="center" wrapText="1"/>
    </xf>
    <xf numFmtId="0" fontId="37" fillId="8" borderId="9" xfId="0" applyFont="1" applyFill="1" applyBorder="1" applyAlignment="1">
      <alignment horizontal="center" vertical="center" wrapText="1"/>
    </xf>
    <xf numFmtId="0" fontId="28" fillId="8" borderId="57" xfId="0" applyFont="1" applyFill="1" applyBorder="1" applyAlignment="1">
      <alignment horizontal="left" vertical="center" wrapText="1"/>
    </xf>
    <xf numFmtId="0" fontId="14" fillId="8" borderId="58" xfId="0" applyFont="1" applyFill="1" applyBorder="1" applyAlignment="1">
      <alignment horizontal="left" vertical="center" wrapText="1"/>
    </xf>
    <xf numFmtId="0" fontId="14" fillId="8" borderId="21" xfId="0" applyFont="1" applyFill="1" applyBorder="1" applyAlignment="1">
      <alignment horizontal="left" vertical="center" wrapText="1"/>
    </xf>
    <xf numFmtId="0" fontId="14" fillId="8" borderId="36" xfId="0" applyFont="1" applyFill="1" applyBorder="1" applyAlignment="1">
      <alignment horizontal="left" vertical="center" wrapText="1"/>
    </xf>
    <xf numFmtId="0" fontId="38" fillId="6" borderId="26" xfId="0" applyFont="1" applyFill="1" applyBorder="1" applyAlignment="1" applyProtection="1">
      <alignment horizontal="center"/>
      <protection locked="0"/>
    </xf>
    <xf numFmtId="0" fontId="0" fillId="0" borderId="53" xfId="0" applyBorder="1"/>
    <xf numFmtId="0" fontId="18" fillId="5" borderId="42" xfId="13" applyFill="1" applyBorder="1">
      <alignment horizontal="center" vertical="center"/>
    </xf>
    <xf numFmtId="0" fontId="18" fillId="5" borderId="47" xfId="13" applyFill="1" applyBorder="1">
      <alignment horizontal="center" vertical="center"/>
    </xf>
    <xf numFmtId="0" fontId="16" fillId="5" borderId="20" xfId="11" applyBorder="1" applyProtection="1">
      <alignment vertical="center" wrapText="1"/>
    </xf>
    <xf numFmtId="0" fontId="13" fillId="4" borderId="10" xfId="0" applyFont="1" applyFill="1" applyBorder="1" applyAlignment="1" applyProtection="1">
      <alignment horizontal="center" vertical="center" wrapText="1"/>
      <protection locked="0"/>
    </xf>
    <xf numFmtId="0" fontId="0" fillId="0" borderId="0" xfId="0"/>
    <xf numFmtId="0" fontId="0" fillId="0" borderId="11" xfId="0" applyBorder="1"/>
    <xf numFmtId="0" fontId="16" fillId="5" borderId="7" xfId="12">
      <alignment vertical="center" wrapText="1"/>
    </xf>
    <xf numFmtId="0" fontId="13" fillId="5" borderId="12" xfId="0" applyFont="1" applyFill="1" applyBorder="1" applyAlignment="1" applyProtection="1">
      <alignment horizontal="center" vertical="center" wrapText="1"/>
    </xf>
    <xf numFmtId="0" fontId="13" fillId="5" borderId="13" xfId="0" applyFont="1" applyFill="1" applyBorder="1" applyAlignment="1" applyProtection="1">
      <alignment horizontal="center" vertical="center" wrapText="1"/>
    </xf>
    <xf numFmtId="0" fontId="13" fillId="5" borderId="14" xfId="0" applyFont="1" applyFill="1" applyBorder="1" applyAlignment="1" applyProtection="1">
      <alignment horizontal="center" vertical="center" wrapText="1"/>
    </xf>
    <xf numFmtId="0" fontId="0" fillId="0" borderId="54" xfId="0" applyBorder="1"/>
    <xf numFmtId="0" fontId="0" fillId="0" borderId="55" xfId="0" applyBorder="1"/>
    <xf numFmtId="0" fontId="0" fillId="0" borderId="61" xfId="0" applyBorder="1"/>
    <xf numFmtId="0" fontId="0" fillId="0" borderId="62" xfId="0" applyBorder="1"/>
    <xf numFmtId="0" fontId="16" fillId="5" borderId="18" xfId="11" applyBorder="1" applyAlignment="1" applyProtection="1">
      <alignment horizontal="center" vertical="center" wrapText="1"/>
    </xf>
    <xf numFmtId="0" fontId="16" fillId="5" borderId="21" xfId="11" applyBorder="1" applyAlignment="1" applyProtection="1">
      <alignment horizontal="center" vertical="center" wrapText="1"/>
    </xf>
    <xf numFmtId="0" fontId="16" fillId="5" borderId="19" xfId="11" applyBorder="1" applyAlignment="1" applyProtection="1">
      <alignment horizontal="center" vertical="center" wrapText="1"/>
    </xf>
    <xf numFmtId="0" fontId="16" fillId="5" borderId="12" xfId="12" applyFill="1" applyBorder="1" applyAlignment="1">
      <alignment horizontal="center" wrapText="1"/>
    </xf>
    <xf numFmtId="0" fontId="16" fillId="5" borderId="13" xfId="12" applyFill="1" applyBorder="1" applyAlignment="1">
      <alignment horizontal="center" wrapText="1"/>
    </xf>
    <xf numFmtId="0" fontId="16" fillId="5" borderId="14" xfId="12" applyFill="1" applyBorder="1" applyAlignment="1">
      <alignment horizontal="center" wrapText="1"/>
    </xf>
    <xf numFmtId="0" fontId="16" fillId="5" borderId="100" xfId="11" applyBorder="1">
      <alignment vertical="center" wrapText="1"/>
    </xf>
    <xf numFmtId="0" fontId="16" fillId="5" borderId="91" xfId="11" applyBorder="1">
      <alignment vertical="center" wrapText="1"/>
    </xf>
    <xf numFmtId="0" fontId="13" fillId="4" borderId="10" xfId="20" applyFont="1" applyFill="1" applyBorder="1" applyAlignment="1">
      <alignment horizontal="center" vertical="center" wrapText="1"/>
    </xf>
    <xf numFmtId="0" fontId="13" fillId="4" borderId="0" xfId="20" applyFont="1" applyFill="1" applyAlignment="1">
      <alignment horizontal="center" vertical="center" wrapText="1"/>
    </xf>
    <xf numFmtId="0" fontId="13" fillId="4" borderId="11" xfId="20" applyFont="1" applyFill="1" applyBorder="1" applyAlignment="1">
      <alignment horizontal="center" vertical="center" wrapText="1"/>
    </xf>
    <xf numFmtId="0" fontId="16" fillId="18" borderId="10" xfId="12" applyFill="1" applyBorder="1" applyAlignment="1">
      <alignment horizontal="center" wrapText="1"/>
    </xf>
    <xf numFmtId="0" fontId="16" fillId="18" borderId="0" xfId="12" applyFill="1" applyBorder="1" applyAlignment="1">
      <alignment horizontal="center" wrapText="1"/>
    </xf>
    <xf numFmtId="0" fontId="16" fillId="18" borderId="11" xfId="12" applyFill="1" applyBorder="1" applyAlignment="1">
      <alignment horizontal="center" wrapText="1"/>
    </xf>
    <xf numFmtId="0" fontId="16" fillId="5" borderId="15" xfId="11" applyBorder="1" applyProtection="1">
      <alignment vertical="center" wrapText="1"/>
    </xf>
    <xf numFmtId="0" fontId="13" fillId="4" borderId="10"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11" xfId="0" applyFont="1" applyFill="1" applyBorder="1" applyAlignment="1" applyProtection="1">
      <alignment horizontal="center" vertical="center" wrapText="1"/>
    </xf>
    <xf numFmtId="0" fontId="18" fillId="18" borderId="4" xfId="13" applyFill="1" applyAlignment="1">
      <alignment horizontal="center" vertical="top"/>
    </xf>
    <xf numFmtId="0" fontId="18" fillId="18" borderId="24" xfId="13" applyFill="1" applyBorder="1" applyAlignment="1">
      <alignment horizontal="center" vertical="top"/>
    </xf>
    <xf numFmtId="0" fontId="18" fillId="18" borderId="111" xfId="13" applyFill="1" applyBorder="1" applyAlignment="1">
      <alignment horizontal="center" vertical="top"/>
    </xf>
    <xf numFmtId="0" fontId="16" fillId="2" borderId="48" xfId="8" applyBorder="1" applyAlignment="1">
      <alignment horizontal="left" vertical="center" wrapText="1"/>
    </xf>
    <xf numFmtId="0" fontId="16" fillId="2" borderId="53" xfId="8" applyBorder="1" applyAlignment="1">
      <alignment horizontal="left" vertical="center" wrapText="1"/>
    </xf>
    <xf numFmtId="3" fontId="39" fillId="0" borderId="0" xfId="20" applyNumberFormat="1" applyFont="1" applyAlignment="1">
      <alignment horizontal="left" vertical="center"/>
    </xf>
    <xf numFmtId="0" fontId="16" fillId="19" borderId="100" xfId="11" applyFill="1" applyBorder="1">
      <alignment vertical="center" wrapText="1"/>
    </xf>
    <xf numFmtId="0" fontId="16" fillId="19" borderId="91" xfId="11" applyFill="1" applyBorder="1">
      <alignment vertical="center" wrapText="1"/>
    </xf>
    <xf numFmtId="0" fontId="13" fillId="19" borderId="10" xfId="20" applyFont="1" applyFill="1" applyBorder="1" applyAlignment="1">
      <alignment horizontal="center" vertical="center" wrapText="1"/>
    </xf>
    <xf numFmtId="0" fontId="13" fillId="19" borderId="0" xfId="20" applyFont="1" applyFill="1" applyAlignment="1">
      <alignment horizontal="center" vertical="center" wrapText="1"/>
    </xf>
    <xf numFmtId="0" fontId="13" fillId="19" borderId="11" xfId="20" applyFont="1" applyFill="1" applyBorder="1" applyAlignment="1">
      <alignment horizontal="center" vertical="center" wrapText="1"/>
    </xf>
    <xf numFmtId="0" fontId="16" fillId="19" borderId="7" xfId="12" applyFill="1">
      <alignment vertical="center" wrapText="1"/>
    </xf>
    <xf numFmtId="0" fontId="16" fillId="19" borderId="10" xfId="12" applyFill="1" applyBorder="1" applyAlignment="1">
      <alignment horizontal="center" wrapText="1"/>
    </xf>
    <xf numFmtId="0" fontId="16" fillId="19" borderId="0" xfId="12" applyFill="1" applyBorder="1" applyAlignment="1">
      <alignment horizontal="center" wrapText="1"/>
    </xf>
    <xf numFmtId="0" fontId="16" fillId="19" borderId="11" xfId="12" applyFill="1" applyBorder="1" applyAlignment="1">
      <alignment horizontal="center" wrapText="1"/>
    </xf>
    <xf numFmtId="0" fontId="13" fillId="0" borderId="10" xfId="20" applyFont="1" applyBorder="1" applyAlignment="1">
      <alignment horizontal="center" vertical="center" wrapText="1"/>
    </xf>
    <xf numFmtId="0" fontId="13" fillId="0" borderId="0" xfId="20" applyFont="1" applyAlignment="1">
      <alignment horizontal="center" vertical="center" wrapText="1"/>
    </xf>
    <xf numFmtId="0" fontId="13" fillId="0" borderId="11" xfId="20" applyFont="1" applyBorder="1" applyAlignment="1">
      <alignment horizontal="center" vertical="center" wrapText="1"/>
    </xf>
    <xf numFmtId="0" fontId="16" fillId="0" borderId="7" xfId="12" applyFill="1">
      <alignment vertical="center" wrapText="1"/>
    </xf>
    <xf numFmtId="49" fontId="50" fillId="12" borderId="66" xfId="19" applyNumberFormat="1" applyFont="1" applyFill="1" applyBorder="1" applyAlignment="1">
      <alignment horizontal="center" vertical="center" wrapText="1"/>
    </xf>
    <xf numFmtId="166" fontId="50" fillId="12" borderId="66" xfId="19" applyNumberFormat="1" applyFont="1" applyFill="1" applyBorder="1" applyAlignment="1">
      <alignment horizontal="right" vertical="center" wrapText="1"/>
    </xf>
    <xf numFmtId="0" fontId="49" fillId="17" borderId="66" xfId="19" applyFont="1" applyFill="1" applyBorder="1" applyAlignment="1">
      <alignment horizontal="center" vertical="center" wrapText="1"/>
    </xf>
    <xf numFmtId="49" fontId="50" fillId="12" borderId="66" xfId="19" applyNumberFormat="1" applyFont="1" applyFill="1" applyBorder="1" applyAlignment="1">
      <alignment horizontal="left" vertical="center" wrapText="1"/>
    </xf>
    <xf numFmtId="165" fontId="50" fillId="12" borderId="66" xfId="19" applyNumberFormat="1" applyFont="1" applyFill="1" applyBorder="1" applyAlignment="1">
      <alignment horizontal="center" vertical="center"/>
    </xf>
    <xf numFmtId="0" fontId="49" fillId="17" borderId="66" xfId="19" applyFont="1" applyFill="1" applyBorder="1" applyAlignment="1">
      <alignment horizontal="center" vertical="center"/>
    </xf>
    <xf numFmtId="49" fontId="49" fillId="17" borderId="66" xfId="19" applyNumberFormat="1" applyFont="1" applyFill="1" applyBorder="1" applyAlignment="1">
      <alignment horizontal="center" vertical="center"/>
    </xf>
    <xf numFmtId="0" fontId="50" fillId="12" borderId="66" xfId="19" applyFont="1" applyFill="1" applyBorder="1" applyAlignment="1">
      <alignment horizontal="center" vertical="center" wrapText="1"/>
    </xf>
    <xf numFmtId="49" fontId="48" fillId="16" borderId="66" xfId="19" applyNumberFormat="1" applyFont="1" applyFill="1" applyBorder="1" applyAlignment="1">
      <alignment horizontal="center" vertical="center" wrapText="1"/>
    </xf>
    <xf numFmtId="49" fontId="52" fillId="12" borderId="0" xfId="19" applyNumberFormat="1" applyFont="1" applyFill="1" applyAlignment="1">
      <alignment horizontal="left"/>
    </xf>
    <xf numFmtId="49" fontId="49" fillId="15" borderId="66" xfId="19" applyNumberFormat="1" applyFont="1" applyFill="1" applyBorder="1" applyAlignment="1">
      <alignment horizontal="center" wrapText="1"/>
    </xf>
    <xf numFmtId="49" fontId="48" fillId="13" borderId="66" xfId="19" applyNumberFormat="1" applyFont="1" applyFill="1" applyBorder="1" applyAlignment="1">
      <alignment horizontal="left" wrapText="1"/>
    </xf>
    <xf numFmtId="0" fontId="49" fillId="14" borderId="66" xfId="19" applyFont="1" applyFill="1" applyBorder="1" applyAlignment="1">
      <alignment horizontal="left"/>
    </xf>
    <xf numFmtId="49" fontId="49" fillId="14" borderId="66" xfId="19" applyNumberFormat="1" applyFont="1" applyFill="1" applyBorder="1" applyAlignment="1">
      <alignment horizontal="left" vertical="center"/>
    </xf>
    <xf numFmtId="49" fontId="49" fillId="14" borderId="66" xfId="19" applyNumberFormat="1" applyFont="1" applyFill="1" applyBorder="1" applyAlignment="1">
      <alignment horizontal="left" wrapText="1"/>
    </xf>
    <xf numFmtId="0" fontId="50" fillId="14" borderId="66" xfId="19" applyFont="1" applyFill="1" applyBorder="1" applyAlignment="1">
      <alignment horizontal="left"/>
    </xf>
    <xf numFmtId="49" fontId="51" fillId="12" borderId="67" xfId="19" applyNumberFormat="1" applyFont="1" applyFill="1" applyBorder="1" applyAlignment="1">
      <alignment horizontal="left"/>
    </xf>
    <xf numFmtId="0" fontId="49" fillId="12" borderId="68" xfId="19" applyFont="1" applyFill="1" applyBorder="1" applyAlignment="1">
      <alignment horizontal="left"/>
    </xf>
    <xf numFmtId="49" fontId="50" fillId="13" borderId="69" xfId="19" applyNumberFormat="1" applyFont="1" applyFill="1" applyBorder="1" applyAlignment="1">
      <alignment horizontal="center" wrapText="1"/>
    </xf>
    <xf numFmtId="0" fontId="48" fillId="12" borderId="66" xfId="19" applyFont="1" applyFill="1" applyBorder="1" applyAlignment="1">
      <alignment horizontal="left" wrapText="1"/>
    </xf>
    <xf numFmtId="0" fontId="49" fillId="17" borderId="75" xfId="19" applyFont="1" applyFill="1" applyBorder="1" applyAlignment="1">
      <alignment horizontal="center" vertical="center" wrapText="1"/>
    </xf>
    <xf numFmtId="0" fontId="49" fillId="17" borderId="76" xfId="19" applyFont="1" applyFill="1" applyBorder="1" applyAlignment="1">
      <alignment horizontal="center" vertical="center" wrapText="1"/>
    </xf>
    <xf numFmtId="0" fontId="49" fillId="17" borderId="80" xfId="19" applyFont="1" applyFill="1" applyBorder="1" applyAlignment="1">
      <alignment horizontal="center" vertical="center" wrapText="1"/>
    </xf>
    <xf numFmtId="0" fontId="49" fillId="17" borderId="81" xfId="19" applyFont="1" applyFill="1" applyBorder="1" applyAlignment="1">
      <alignment horizontal="center" vertical="center" wrapText="1"/>
    </xf>
    <xf numFmtId="49" fontId="50" fillId="12" borderId="75" xfId="19" applyNumberFormat="1" applyFont="1" applyFill="1" applyBorder="1" applyAlignment="1">
      <alignment horizontal="left" vertical="center" wrapText="1"/>
    </xf>
    <xf numFmtId="49" fontId="50" fillId="12" borderId="76" xfId="19" applyNumberFormat="1" applyFont="1" applyFill="1" applyBorder="1" applyAlignment="1">
      <alignment horizontal="left" vertical="center" wrapText="1"/>
    </xf>
    <xf numFmtId="49" fontId="50" fillId="12" borderId="80" xfId="19" applyNumberFormat="1" applyFont="1" applyFill="1" applyBorder="1" applyAlignment="1">
      <alignment horizontal="left" vertical="center" wrapText="1"/>
    </xf>
    <xf numFmtId="49" fontId="50" fillId="12" borderId="81" xfId="19" applyNumberFormat="1" applyFont="1" applyFill="1" applyBorder="1" applyAlignment="1">
      <alignment horizontal="left" vertical="center" wrapText="1"/>
    </xf>
    <xf numFmtId="49" fontId="50" fillId="12" borderId="74" xfId="19" applyNumberFormat="1" applyFont="1" applyFill="1" applyBorder="1" applyAlignment="1">
      <alignment horizontal="center" vertical="center" wrapText="1"/>
    </xf>
    <xf numFmtId="49" fontId="50" fillId="12" borderId="82" xfId="19" applyNumberFormat="1" applyFont="1" applyFill="1" applyBorder="1" applyAlignment="1">
      <alignment horizontal="center" vertical="center" wrapText="1"/>
    </xf>
    <xf numFmtId="166" fontId="50" fillId="12" borderId="74" xfId="19" applyNumberFormat="1" applyFont="1" applyFill="1" applyBorder="1" applyAlignment="1">
      <alignment horizontal="right" vertical="center" wrapText="1"/>
    </xf>
    <xf numFmtId="166" fontId="50" fillId="12" borderId="82" xfId="19" applyNumberFormat="1" applyFont="1" applyFill="1" applyBorder="1" applyAlignment="1">
      <alignment horizontal="right" vertical="center" wrapText="1"/>
    </xf>
    <xf numFmtId="0" fontId="49" fillId="17" borderId="74" xfId="19" applyFont="1" applyFill="1" applyBorder="1" applyAlignment="1">
      <alignment horizontal="center" vertical="center"/>
    </xf>
    <xf numFmtId="0" fontId="49" fillId="17" borderId="77" xfId="19" applyFont="1" applyFill="1" applyBorder="1" applyAlignment="1">
      <alignment horizontal="center" vertical="center"/>
    </xf>
    <xf numFmtId="0" fontId="49" fillId="17" borderId="82" xfId="19" applyFont="1" applyFill="1" applyBorder="1" applyAlignment="1">
      <alignment horizontal="center" vertical="center"/>
    </xf>
    <xf numFmtId="49" fontId="49" fillId="17" borderId="68" xfId="19" applyNumberFormat="1" applyFont="1" applyFill="1" applyBorder="1" applyAlignment="1">
      <alignment horizontal="center" vertical="center"/>
    </xf>
    <xf numFmtId="49" fontId="49" fillId="17" borderId="83" xfId="19" applyNumberFormat="1" applyFont="1" applyFill="1" applyBorder="1" applyAlignment="1">
      <alignment horizontal="center" vertical="center"/>
    </xf>
    <xf numFmtId="0" fontId="49" fillId="17" borderId="68" xfId="19" applyFont="1" applyFill="1" applyBorder="1" applyAlignment="1">
      <alignment horizontal="center" vertical="center" wrapText="1"/>
    </xf>
    <xf numFmtId="0" fontId="49" fillId="17" borderId="84" xfId="19" applyFont="1" applyFill="1" applyBorder="1" applyAlignment="1">
      <alignment horizontal="center" vertical="center" wrapText="1"/>
    </xf>
    <xf numFmtId="0" fontId="49" fillId="17" borderId="83" xfId="19" applyFont="1" applyFill="1" applyBorder="1" applyAlignment="1">
      <alignment horizontal="center" vertical="center" wrapText="1"/>
    </xf>
    <xf numFmtId="0" fontId="50" fillId="12" borderId="74" xfId="19" applyFont="1" applyFill="1" applyBorder="1" applyAlignment="1">
      <alignment horizontal="center" vertical="center" wrapText="1"/>
    </xf>
    <xf numFmtId="0" fontId="50" fillId="12" borderId="82" xfId="19" applyFont="1" applyFill="1" applyBorder="1" applyAlignment="1">
      <alignment horizontal="center" vertical="center" wrapText="1"/>
    </xf>
    <xf numFmtId="165" fontId="50" fillId="12" borderId="74" xfId="19" applyNumberFormat="1" applyFont="1" applyFill="1" applyBorder="1" applyAlignment="1">
      <alignment horizontal="center" vertical="center"/>
    </xf>
    <xf numFmtId="165" fontId="50" fillId="12" borderId="82" xfId="19" applyNumberFormat="1" applyFont="1" applyFill="1" applyBorder="1" applyAlignment="1">
      <alignment horizontal="center" vertical="center"/>
    </xf>
    <xf numFmtId="49" fontId="50" fillId="12" borderId="75" xfId="19" applyNumberFormat="1" applyFont="1" applyFill="1" applyBorder="1" applyAlignment="1">
      <alignment horizontal="center" vertical="center" wrapText="1"/>
    </xf>
    <xf numFmtId="49" fontId="50" fillId="12" borderId="76" xfId="19" applyNumberFormat="1" applyFont="1" applyFill="1" applyBorder="1" applyAlignment="1">
      <alignment horizontal="center" vertical="center" wrapText="1"/>
    </xf>
    <xf numFmtId="49" fontId="50" fillId="12" borderId="80" xfId="19" applyNumberFormat="1" applyFont="1" applyFill="1" applyBorder="1" applyAlignment="1">
      <alignment horizontal="center" vertical="center" wrapText="1"/>
    </xf>
    <xf numFmtId="49" fontId="50" fillId="12" borderId="81" xfId="19" applyNumberFormat="1" applyFont="1" applyFill="1" applyBorder="1" applyAlignment="1">
      <alignment horizontal="center" vertical="center" wrapText="1"/>
    </xf>
    <xf numFmtId="49" fontId="50" fillId="12" borderId="68" xfId="19" applyNumberFormat="1" applyFont="1" applyFill="1" applyBorder="1" applyAlignment="1">
      <alignment horizontal="left" vertical="center" wrapText="1"/>
    </xf>
    <xf numFmtId="49" fontId="50" fillId="12" borderId="83" xfId="19" applyNumberFormat="1" applyFont="1" applyFill="1" applyBorder="1" applyAlignment="1">
      <alignment horizontal="left" vertical="center" wrapText="1"/>
    </xf>
    <xf numFmtId="165" fontId="50" fillId="12" borderId="77" xfId="19" applyNumberFormat="1" applyFont="1" applyFill="1" applyBorder="1" applyAlignment="1">
      <alignment horizontal="center" vertical="center"/>
    </xf>
    <xf numFmtId="49" fontId="50" fillId="12" borderId="77" xfId="19" applyNumberFormat="1" applyFont="1" applyFill="1" applyBorder="1" applyAlignment="1">
      <alignment horizontal="center" vertical="center" wrapText="1"/>
    </xf>
    <xf numFmtId="49" fontId="50" fillId="12" borderId="78" xfId="19" applyNumberFormat="1" applyFont="1" applyFill="1" applyBorder="1" applyAlignment="1">
      <alignment horizontal="center" vertical="center" wrapText="1"/>
    </xf>
    <xf numFmtId="49" fontId="50" fillId="12" borderId="79" xfId="19" applyNumberFormat="1" applyFont="1" applyFill="1" applyBorder="1" applyAlignment="1">
      <alignment horizontal="center" vertical="center" wrapText="1"/>
    </xf>
    <xf numFmtId="0" fontId="50" fillId="12" borderId="77" xfId="19" applyFont="1" applyFill="1" applyBorder="1" applyAlignment="1">
      <alignment horizontal="center" vertical="center" wrapText="1"/>
    </xf>
    <xf numFmtId="166" fontId="50" fillId="12" borderId="77" xfId="19" applyNumberFormat="1" applyFont="1" applyFill="1" applyBorder="1" applyAlignment="1">
      <alignment horizontal="right" vertical="center" wrapText="1"/>
    </xf>
    <xf numFmtId="49" fontId="50" fillId="12" borderId="78" xfId="19" applyNumberFormat="1" applyFont="1" applyFill="1" applyBorder="1" applyAlignment="1">
      <alignment horizontal="left" vertical="center" wrapText="1"/>
    </xf>
    <xf numFmtId="49" fontId="50" fillId="12" borderId="79" xfId="19" applyNumberFormat="1" applyFont="1" applyFill="1" applyBorder="1" applyAlignment="1">
      <alignment horizontal="left" vertical="center" wrapText="1"/>
    </xf>
    <xf numFmtId="0" fontId="13" fillId="4" borderId="5" xfId="0" applyFont="1" applyFill="1" applyBorder="1" applyAlignment="1" applyProtection="1">
      <alignment horizontal="left" vertical="top" wrapText="1"/>
    </xf>
    <xf numFmtId="0" fontId="13" fillId="4" borderId="22" xfId="0" applyFont="1" applyFill="1" applyBorder="1" applyAlignment="1" applyProtection="1">
      <alignment horizontal="left" vertical="top" wrapText="1"/>
    </xf>
    <xf numFmtId="16" fontId="13" fillId="4" borderId="5" xfId="0" applyNumberFormat="1" applyFont="1" applyFill="1" applyBorder="1" applyAlignment="1" applyProtection="1">
      <alignment horizontal="center" vertical="center"/>
    </xf>
    <xf numFmtId="0" fontId="13" fillId="4" borderId="22" xfId="0" applyFont="1" applyFill="1" applyBorder="1" applyAlignment="1" applyProtection="1">
      <alignment horizontal="center" vertical="center"/>
    </xf>
    <xf numFmtId="0" fontId="13" fillId="4" borderId="8" xfId="0" applyFont="1" applyFill="1" applyBorder="1" applyAlignment="1" applyProtection="1">
      <alignment horizontal="center" vertical="center" wrapText="1"/>
    </xf>
    <xf numFmtId="0" fontId="13" fillId="4" borderId="30"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top" wrapText="1"/>
    </xf>
    <xf numFmtId="0" fontId="13" fillId="4" borderId="0" xfId="0" applyFont="1" applyFill="1" applyBorder="1" applyAlignment="1" applyProtection="1">
      <alignment horizontal="center" vertical="top" wrapText="1"/>
    </xf>
    <xf numFmtId="0" fontId="13" fillId="4" borderId="11" xfId="0" applyFont="1" applyFill="1" applyBorder="1" applyAlignment="1" applyProtection="1">
      <alignment horizontal="center" vertical="top" wrapText="1"/>
    </xf>
    <xf numFmtId="0" fontId="13" fillId="4" borderId="107" xfId="0" applyFont="1" applyFill="1" applyBorder="1" applyAlignment="1" applyProtection="1">
      <alignment horizontal="left" vertical="center" wrapText="1"/>
    </xf>
    <xf numFmtId="0" fontId="13" fillId="4" borderId="106" xfId="0" applyFont="1" applyFill="1" applyBorder="1" applyAlignment="1" applyProtection="1">
      <alignment horizontal="left" vertical="center" wrapText="1"/>
    </xf>
    <xf numFmtId="0" fontId="16" fillId="5" borderId="10" xfId="11" applyBorder="1" applyProtection="1">
      <alignment vertical="center" wrapText="1"/>
    </xf>
    <xf numFmtId="0" fontId="41" fillId="6" borderId="13" xfId="26" applyFill="1" applyBorder="1" applyAlignment="1" applyProtection="1">
      <alignment wrapText="1"/>
      <protection locked="0"/>
    </xf>
    <xf numFmtId="0" fontId="16" fillId="5" borderId="51" xfId="12" applyFill="1" applyBorder="1" applyAlignment="1">
      <alignment horizontal="center" wrapText="1"/>
    </xf>
    <xf numFmtId="0" fontId="18" fillId="5" borderId="105" xfId="13" applyFill="1" applyBorder="1">
      <alignment horizontal="center" vertical="center"/>
    </xf>
    <xf numFmtId="0" fontId="0" fillId="0" borderId="104" xfId="0" applyBorder="1"/>
    <xf numFmtId="0" fontId="0" fillId="0" borderId="103" xfId="0" applyBorder="1"/>
    <xf numFmtId="0" fontId="16" fillId="5" borderId="51" xfId="11" applyBorder="1" applyProtection="1">
      <alignment vertical="center" wrapText="1"/>
    </xf>
    <xf numFmtId="0" fontId="16" fillId="5" borderId="51" xfId="12" applyBorder="1">
      <alignment vertical="center" wrapText="1"/>
    </xf>
    <xf numFmtId="0" fontId="13" fillId="4" borderId="51"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xf>
    <xf numFmtId="0" fontId="13" fillId="5" borderId="0" xfId="0" applyFont="1" applyFill="1" applyBorder="1" applyAlignment="1" applyProtection="1">
      <alignment horizontal="center" vertical="center" wrapText="1"/>
    </xf>
    <xf numFmtId="0" fontId="13" fillId="5" borderId="11" xfId="0" applyFont="1" applyFill="1" applyBorder="1" applyAlignment="1" applyProtection="1">
      <alignment horizontal="center" vertical="center" wrapText="1"/>
    </xf>
    <xf numFmtId="0" fontId="16" fillId="5" borderId="51" xfId="11" applyBorder="1" applyAlignment="1" applyProtection="1">
      <alignment horizontal="center" vertical="center" wrapText="1"/>
    </xf>
    <xf numFmtId="0" fontId="59" fillId="6" borderId="13" xfId="24" applyFill="1" applyBorder="1" applyAlignment="1" applyProtection="1">
      <alignment wrapText="1"/>
      <protection locked="0"/>
    </xf>
    <xf numFmtId="0" fontId="16" fillId="5" borderId="20" xfId="11">
      <alignment vertical="center" wrapText="1"/>
    </xf>
    <xf numFmtId="0" fontId="16" fillId="5" borderId="18" xfId="11" applyBorder="1">
      <alignment vertical="center" wrapText="1"/>
    </xf>
    <xf numFmtId="0" fontId="16" fillId="5" borderId="10" xfId="12" applyBorder="1" applyAlignment="1">
      <alignment horizontal="center" wrapText="1"/>
    </xf>
    <xf numFmtId="0" fontId="16" fillId="5" borderId="0" xfId="12" applyBorder="1" applyAlignment="1">
      <alignment horizontal="center" wrapText="1"/>
    </xf>
    <xf numFmtId="0" fontId="16" fillId="5" borderId="11" xfId="12" applyBorder="1" applyAlignment="1">
      <alignment horizontal="center" wrapText="1"/>
    </xf>
    <xf numFmtId="0" fontId="13" fillId="5" borderId="1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6" fillId="5" borderId="12" xfId="12" applyBorder="1" applyAlignment="1">
      <alignment horizontal="center" wrapText="1"/>
    </xf>
    <xf numFmtId="0" fontId="16" fillId="5" borderId="13" xfId="12" applyBorder="1" applyAlignment="1">
      <alignment horizontal="center" wrapText="1"/>
    </xf>
    <xf numFmtId="0" fontId="16" fillId="5" borderId="14" xfId="12" applyBorder="1" applyAlignment="1">
      <alignment horizontal="center" wrapText="1"/>
    </xf>
    <xf numFmtId="0" fontId="16" fillId="5" borderId="18" xfId="11" applyBorder="1" applyAlignment="1">
      <alignment horizontal="center" vertical="center" wrapText="1"/>
    </xf>
    <xf numFmtId="0" fontId="16" fillId="5" borderId="21" xfId="11" applyBorder="1" applyAlignment="1">
      <alignment horizontal="center" vertical="center" wrapText="1"/>
    </xf>
    <xf numFmtId="0" fontId="16" fillId="5" borderId="19" xfId="11" applyBorder="1" applyAlignment="1">
      <alignment horizontal="center" vertical="center" wrapText="1"/>
    </xf>
    <xf numFmtId="0" fontId="13" fillId="4" borderId="10"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1" xfId="0" applyFont="1" applyFill="1" applyBorder="1" applyAlignment="1">
      <alignment horizontal="center" vertical="center" wrapText="1"/>
    </xf>
    <xf numFmtId="0" fontId="37" fillId="10" borderId="10" xfId="6" applyFont="1" applyFill="1" applyBorder="1" applyAlignment="1">
      <alignment horizontal="center" vertical="center" wrapText="1"/>
    </xf>
    <xf numFmtId="0" fontId="30" fillId="10" borderId="11" xfId="6" applyFont="1" applyFill="1" applyBorder="1" applyAlignment="1">
      <alignment horizontal="center" vertical="center" wrapText="1"/>
    </xf>
    <xf numFmtId="0" fontId="30" fillId="10" borderId="10" xfId="6" applyFont="1" applyFill="1" applyBorder="1" applyAlignment="1">
      <alignment horizontal="center" vertical="center" wrapText="1"/>
    </xf>
    <xf numFmtId="0" fontId="30" fillId="10" borderId="12" xfId="6" applyFont="1" applyFill="1" applyBorder="1" applyAlignment="1">
      <alignment horizontal="center" vertical="center" wrapText="1"/>
    </xf>
    <xf numFmtId="0" fontId="30" fillId="10" borderId="14" xfId="6" applyFont="1" applyFill="1" applyBorder="1" applyAlignment="1">
      <alignment horizontal="center" vertical="center" wrapText="1"/>
    </xf>
    <xf numFmtId="0" fontId="13" fillId="10" borderId="4" xfId="14" applyFill="1" applyBorder="1" applyAlignment="1" applyProtection="1">
      <alignment horizontal="center" vertical="center" wrapText="1"/>
      <protection locked="0"/>
    </xf>
    <xf numFmtId="0" fontId="13" fillId="10" borderId="24" xfId="14" applyFill="1" applyBorder="1" applyAlignment="1" applyProtection="1">
      <alignment horizontal="center" vertical="center" wrapText="1"/>
      <protection locked="0"/>
    </xf>
    <xf numFmtId="0" fontId="13" fillId="10" borderId="54" xfId="14" applyFill="1" applyBorder="1" applyAlignment="1" applyProtection="1">
      <alignment horizontal="center" vertical="center" wrapText="1"/>
      <protection locked="0"/>
    </xf>
    <xf numFmtId="0" fontId="46" fillId="6" borderId="13" xfId="18" applyFill="1" applyBorder="1" applyAlignment="1" applyProtection="1">
      <alignment wrapText="1"/>
      <protection locked="0"/>
    </xf>
    <xf numFmtId="0" fontId="17" fillId="0" borderId="4" xfId="14" applyFont="1" applyFill="1" applyBorder="1" applyAlignment="1" applyProtection="1">
      <alignment horizontal="center" vertical="center" wrapText="1"/>
      <protection locked="0"/>
    </xf>
    <xf numFmtId="0" fontId="17" fillId="0" borderId="24" xfId="14" applyFont="1" applyFill="1" applyBorder="1" applyAlignment="1" applyProtection="1">
      <alignment horizontal="center" vertical="center" wrapText="1"/>
      <protection locked="0"/>
    </xf>
    <xf numFmtId="0" fontId="17" fillId="0" borderId="54" xfId="14" applyFont="1" applyFill="1" applyBorder="1" applyAlignment="1" applyProtection="1">
      <alignment horizontal="center" vertical="center" wrapText="1"/>
      <protection locked="0"/>
    </xf>
    <xf numFmtId="0" fontId="16" fillId="5" borderId="108" xfId="11" applyBorder="1" applyProtection="1">
      <alignment vertical="center" wrapText="1"/>
    </xf>
    <xf numFmtId="0" fontId="16" fillId="5" borderId="58" xfId="11" applyBorder="1" applyProtection="1">
      <alignment vertical="center" wrapText="1"/>
    </xf>
    <xf numFmtId="0" fontId="18" fillId="5" borderId="61" xfId="13" applyFill="1" applyBorder="1" applyProtection="1">
      <alignment horizontal="center" vertical="center"/>
    </xf>
    <xf numFmtId="0" fontId="18" fillId="5" borderId="62" xfId="13" applyFill="1" applyBorder="1" applyProtection="1">
      <alignment horizontal="center" vertical="center"/>
    </xf>
    <xf numFmtId="0" fontId="16" fillId="5" borderId="109" xfId="11" applyBorder="1" applyProtection="1">
      <alignment vertical="center" wrapText="1"/>
    </xf>
    <xf numFmtId="0" fontId="16" fillId="5" borderId="8" xfId="12" applyBorder="1" applyProtection="1">
      <alignment vertical="center" wrapText="1"/>
    </xf>
    <xf numFmtId="0" fontId="16" fillId="5" borderId="16" xfId="12" applyBorder="1" applyProtection="1">
      <alignment vertical="center" wrapText="1"/>
    </xf>
    <xf numFmtId="0" fontId="18" fillId="0" borderId="0" xfId="20"/>
    <xf numFmtId="0" fontId="18" fillId="0" borderId="11" xfId="20" applyBorder="1"/>
    <xf numFmtId="0" fontId="18" fillId="0" borderId="61" xfId="20" applyBorder="1"/>
    <xf numFmtId="0" fontId="18" fillId="0" borderId="62" xfId="20" applyBorder="1"/>
    <xf numFmtId="14" fontId="16" fillId="9" borderId="1" xfId="6" applyNumberFormat="1" applyFill="1" applyBorder="1" applyAlignment="1">
      <alignment horizontal="center" vertical="center" wrapText="1"/>
    </xf>
    <xf numFmtId="14" fontId="16" fillId="9" borderId="3" xfId="6" applyNumberFormat="1" applyFill="1" applyBorder="1" applyAlignment="1">
      <alignment horizontal="center" vertical="center" wrapText="1"/>
    </xf>
    <xf numFmtId="0" fontId="61" fillId="6" borderId="26" xfId="0" applyFont="1" applyFill="1" applyBorder="1" applyAlignment="1" applyProtection="1">
      <alignment horizontal="center"/>
      <protection locked="0"/>
    </xf>
    <xf numFmtId="0" fontId="60" fillId="0" borderId="0" xfId="0" applyFont="1" applyBorder="1"/>
    <xf numFmtId="0" fontId="60" fillId="0" borderId="9" xfId="0" applyFont="1" applyBorder="1"/>
  </cellXfs>
  <cellStyles count="28">
    <cellStyle name="Currency" xfId="23" builtinId="4"/>
    <cellStyle name="Currency 2" xfId="21"/>
    <cellStyle name="Currency 2 2" xfId="25"/>
    <cellStyle name="Currency 3" xfId="22"/>
    <cellStyle name="Currency 3 2" xfId="27"/>
    <cellStyle name="EntryHeading1" xfId="11"/>
    <cellStyle name="EntryHeading2" xfId="12"/>
    <cellStyle name="EntryNumber" xfId="13"/>
    <cellStyle name="FillableAgencyContact" xfId="10"/>
    <cellStyle name="FillableAgencyName" xfId="4"/>
    <cellStyle name="FillableAgencySubName" xfId="5"/>
    <cellStyle name="FillableEntry" xfId="14"/>
    <cellStyle name="FormExplanatory" xfId="3"/>
    <cellStyle name="FormHeader" xfId="1"/>
    <cellStyle name="FormHeading2" xfId="6"/>
    <cellStyle name="FormOption" xfId="7"/>
    <cellStyle name="FormSubHeading" xfId="8"/>
    <cellStyle name="FormSubHeading2" xfId="9"/>
    <cellStyle name="FormTitle" xfId="2"/>
    <cellStyle name="Hyperlink" xfId="15" builtinId="8"/>
    <cellStyle name="Hyperlink 2" xfId="17"/>
    <cellStyle name="Hyperlink 2 2" xfId="26"/>
    <cellStyle name="Hyperlink 3" xfId="18"/>
    <cellStyle name="Hyperlink 4" xfId="24"/>
    <cellStyle name="Normal" xfId="0" builtinId="0"/>
    <cellStyle name="Normal 2" xfId="16"/>
    <cellStyle name="Normal 2 2" xfId="20"/>
    <cellStyle name="Normal 3" xfId="19"/>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ponsored%20-%20In%20Kind%20Travel\CMS%20SPONSORS%20LINK%20TO%20326%20REPORT\Sponsored%20Travel%20FY%20-%2020\Sponsored%20Travel%20Report%2010-1-19-3-3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 MOTHERBOARD"/>
      <sheetName val="FY 20 SF 326 100119_033120"/>
      <sheetName val="FY 20 SF 326 under 250-cancelle"/>
    </sheetNames>
    <sheetDataSet>
      <sheetData sheetId="0">
        <row r="4">
          <cell r="K4" t="str">
            <v>SCOTT GIBERSON</v>
          </cell>
          <cell r="L4" t="str">
            <v>UNIVERSITY OF MINNESOTA COLLEGE OF PHARMACY</v>
          </cell>
          <cell r="M4">
            <v>43768</v>
          </cell>
          <cell r="O4">
            <v>43769</v>
          </cell>
          <cell r="Q4" t="str">
            <v>KEYNOTE SPEAKER AT THE JOINT FEDERAL PHARMACY SEMINAR</v>
          </cell>
          <cell r="R4" t="str">
            <v>DALLAS, TX</v>
          </cell>
          <cell r="S4" t="str">
            <v>AMERICAN PHARMACISTS ASSOCIATION</v>
          </cell>
          <cell r="T4" t="str">
            <v>DIRECTOR</v>
          </cell>
          <cell r="U4">
            <v>275.95</v>
          </cell>
          <cell r="V4">
            <v>150</v>
          </cell>
          <cell r="W4">
            <v>0</v>
          </cell>
        </row>
        <row r="6">
          <cell r="K6" t="str">
            <v>MARION COUCH</v>
          </cell>
          <cell r="L6" t="str">
            <v>PENN MEDICINE</v>
          </cell>
          <cell r="M6">
            <v>43845</v>
          </cell>
          <cell r="N6">
            <v>43845</v>
          </cell>
          <cell r="O6">
            <v>43846</v>
          </cell>
          <cell r="P6">
            <v>43846</v>
          </cell>
          <cell r="Q6" t="str">
            <v>KEYNOTE SPEAKER ON VALUE BASED CARE</v>
          </cell>
          <cell r="R6" t="str">
            <v>PHILADELPHIA, PA</v>
          </cell>
          <cell r="S6" t="str">
            <v>PENN MEDICINE</v>
          </cell>
          <cell r="T6" t="str">
            <v>SENIOR MEDICAL ADVISOR</v>
          </cell>
          <cell r="U6">
            <v>120</v>
          </cell>
          <cell r="V6">
            <v>149</v>
          </cell>
          <cell r="W6">
            <v>91.5</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anFrancis.Villano@fda.hhs.gov" TargetMode="External"/><Relationship Id="rId13" Type="http://schemas.openxmlformats.org/officeDocument/2006/relationships/hyperlink" Target="mailto:El.Phillips@hhs.gov" TargetMode="External"/><Relationship Id="rId18" Type="http://schemas.openxmlformats.org/officeDocument/2006/relationships/hyperlink" Target="mailto:Joyce.Chisolm@hhs.gov" TargetMode="External"/><Relationship Id="rId26" Type="http://schemas.openxmlformats.org/officeDocument/2006/relationships/hyperlink" Target="mailto:gev5@cdc.gov" TargetMode="External"/><Relationship Id="rId3" Type="http://schemas.openxmlformats.org/officeDocument/2006/relationships/hyperlink" Target="mailto:jennifer.hepler@acl.hhs.gov" TargetMode="External"/><Relationship Id="rId21" Type="http://schemas.openxmlformats.org/officeDocument/2006/relationships/hyperlink" Target="mailto:teresa.sulton@hhs.gov" TargetMode="External"/><Relationship Id="rId7" Type="http://schemas.openxmlformats.org/officeDocument/2006/relationships/hyperlink" Target="mailto:mary.cisneros@psc.hhs.gov" TargetMode="External"/><Relationship Id="rId12" Type="http://schemas.openxmlformats.org/officeDocument/2006/relationships/hyperlink" Target="mailto:teresa.sulton@hhs.gov" TargetMode="External"/><Relationship Id="rId17" Type="http://schemas.openxmlformats.org/officeDocument/2006/relationships/hyperlink" Target="mailto:Mara.Golden@hhs.gov" TargetMode="External"/><Relationship Id="rId25" Type="http://schemas.openxmlformats.org/officeDocument/2006/relationships/hyperlink" Target="mailto:Eboni.May@ahrq.hhs.gov" TargetMode="External"/><Relationship Id="rId2" Type="http://schemas.openxmlformats.org/officeDocument/2006/relationships/hyperlink" Target="mailto:AAkhtar@hrsa.gov" TargetMode="External"/><Relationship Id="rId16" Type="http://schemas.openxmlformats.org/officeDocument/2006/relationships/hyperlink" Target="mailto:kimberly.bannister@hhs.gov" TargetMode="External"/><Relationship Id="rId20" Type="http://schemas.openxmlformats.org/officeDocument/2006/relationships/hyperlink" Target="mailto:teresa.sulton@hhs.gov" TargetMode="External"/><Relationship Id="rId1" Type="http://schemas.openxmlformats.org/officeDocument/2006/relationships/hyperlink" Target="mailto:koitzb@od.nih.gov" TargetMode="External"/><Relationship Id="rId6" Type="http://schemas.openxmlformats.org/officeDocument/2006/relationships/hyperlink" Target="mailto:suzanne.milihram@cms.hhs.gov" TargetMode="External"/><Relationship Id="rId11" Type="http://schemas.openxmlformats.org/officeDocument/2006/relationships/hyperlink" Target="mailto:Latisha.Whitley@hhs.gov" TargetMode="External"/><Relationship Id="rId24" Type="http://schemas.openxmlformats.org/officeDocument/2006/relationships/hyperlink" Target="mailto:melissa.rahmoeller@samhsa.hhs.gov" TargetMode="External"/><Relationship Id="rId5" Type="http://schemas.openxmlformats.org/officeDocument/2006/relationships/hyperlink" Target="mailto:justin.groves@ihs.gov" TargetMode="External"/><Relationship Id="rId15" Type="http://schemas.openxmlformats.org/officeDocument/2006/relationships/hyperlink" Target="mailto:rosezina.rogers@hhs,gov" TargetMode="External"/><Relationship Id="rId23" Type="http://schemas.openxmlformats.org/officeDocument/2006/relationships/hyperlink" Target="mailto:teresa.sulton@hhs.gov" TargetMode="External"/><Relationship Id="rId10" Type="http://schemas.openxmlformats.org/officeDocument/2006/relationships/hyperlink" Target="mailto:Bennett.McClure@hhs.gov" TargetMode="External"/><Relationship Id="rId19" Type="http://schemas.openxmlformats.org/officeDocument/2006/relationships/hyperlink" Target="mailto:Donna.Watson@hhs.gov" TargetMode="External"/><Relationship Id="rId4" Type="http://schemas.openxmlformats.org/officeDocument/2006/relationships/hyperlink" Target="mailto:janet.lingo@acf.hhs.gov" TargetMode="External"/><Relationship Id="rId9" Type="http://schemas.openxmlformats.org/officeDocument/2006/relationships/hyperlink" Target="mailto:Kimber.Smith@OIG.HHS.GOV" TargetMode="External"/><Relationship Id="rId14" Type="http://schemas.openxmlformats.org/officeDocument/2006/relationships/hyperlink" Target="mailto:Deone.Hammond-Hatcher@hhs.gov" TargetMode="External"/><Relationship Id="rId22" Type="http://schemas.openxmlformats.org/officeDocument/2006/relationships/hyperlink" Target="mailto:constance.duncan@hhs.gov" TargetMode="External"/><Relationship Id="rId27"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Bennett.McClure@hhs.gov"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Latisha.Whitley@hhs.gov" TargetMode="External"/><Relationship Id="rId1" Type="http://schemas.openxmlformats.org/officeDocument/2006/relationships/hyperlink" Target="mailto:Latisha.Whitley@hhs.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imber.Smith@OIG.HHS.GOV"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ennifer.Hepler@acl.hhs.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JanFrancis.Villano@fda.hhs.gov"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boni.May@ahrq.hhs.gov" TargetMode="External"/><Relationship Id="rId1" Type="http://schemas.openxmlformats.org/officeDocument/2006/relationships/hyperlink" Target="mailto:Eboni.May@ahrq.hhs.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teresa.sulton@hhs.gov"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akhtar@hrsa.gov" TargetMode="External"/><Relationship Id="rId1" Type="http://schemas.openxmlformats.org/officeDocument/2006/relationships/hyperlink" Target="mailto:janet.lingo@acf.hhs.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melissa.rahmoeller@samhsa.hhs.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mary.cisneros@psc.hhs.gov"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akhtar@hrsa.gov" TargetMode="Externa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teresa.sulton@hhs.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Donna.Watson@hhs.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Joyce.Chisolm@hhs.gov"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uzanne.milihram@cms.hhs.gov"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teresa.sulton@hhs.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kimberly.bannister@hhs.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Deone.Hammond-Hatcher@hhs.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Mara.Golden@hhs.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constance.duncan@hhs.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teresa.sulton@hhs.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El.Phillips@hhs.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rosezina.rogers@hhs,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justin.groves@ihs.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ev5@cdc.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1"/>
  <sheetViews>
    <sheetView topLeftCell="A4" workbookViewId="0">
      <selection activeCell="E22" sqref="E22"/>
    </sheetView>
  </sheetViews>
  <sheetFormatPr defaultColWidth="8.85546875" defaultRowHeight="15"/>
  <cols>
    <col min="1" max="1" width="3" style="91" bestFit="1" customWidth="1"/>
    <col min="2" max="2" width="24.7109375" style="91" customWidth="1"/>
    <col min="3" max="3" width="20.7109375" style="91" customWidth="1"/>
    <col min="4" max="6" width="6.7109375" style="91" customWidth="1"/>
    <col min="7" max="7" width="32.140625" style="91" customWidth="1"/>
    <col min="8" max="8" width="9.7109375" style="91" bestFit="1" customWidth="1"/>
    <col min="9" max="9" width="32.28515625" style="91" bestFit="1" customWidth="1"/>
    <col min="10" max="16384" width="8.85546875" style="91"/>
  </cols>
  <sheetData>
    <row r="1" spans="1:9">
      <c r="A1" s="100"/>
    </row>
    <row r="2" spans="1:9" ht="15.75">
      <c r="A2" s="126"/>
      <c r="B2" s="92" t="s">
        <v>99</v>
      </c>
      <c r="C2" s="91" t="s">
        <v>128</v>
      </c>
    </row>
    <row r="3" spans="1:9">
      <c r="B3" s="93" t="s">
        <v>100</v>
      </c>
      <c r="C3" s="94">
        <f ca="1">NOW()</f>
        <v>43962.706234143516</v>
      </c>
      <c r="D3" s="524" t="s">
        <v>101</v>
      </c>
      <c r="E3" s="524"/>
      <c r="F3" s="524"/>
    </row>
    <row r="4" spans="1:9" ht="15.75" thickBot="1">
      <c r="B4" s="93" t="s">
        <v>127</v>
      </c>
      <c r="C4" s="94"/>
      <c r="D4" s="95"/>
      <c r="E4" s="95"/>
      <c r="F4" s="95"/>
    </row>
    <row r="5" spans="1:9" ht="31.15" customHeight="1">
      <c r="B5" s="523" t="s">
        <v>90</v>
      </c>
      <c r="D5" s="91" t="s">
        <v>102</v>
      </c>
      <c r="E5" s="91" t="s">
        <v>103</v>
      </c>
      <c r="F5" s="91" t="s">
        <v>104</v>
      </c>
      <c r="G5" s="525" t="s">
        <v>105</v>
      </c>
      <c r="H5" s="525" t="s">
        <v>106</v>
      </c>
      <c r="I5" s="525" t="s">
        <v>107</v>
      </c>
    </row>
    <row r="6" spans="1:9" ht="15.75" thickBot="1">
      <c r="D6" s="91" t="s">
        <v>108</v>
      </c>
      <c r="E6" s="91" t="s">
        <v>108</v>
      </c>
      <c r="F6" s="91" t="s">
        <v>108</v>
      </c>
      <c r="G6" s="526"/>
      <c r="H6" s="526"/>
      <c r="I6" s="526"/>
    </row>
    <row r="7" spans="1:9">
      <c r="A7" s="91">
        <v>1</v>
      </c>
      <c r="B7" s="91" t="s">
        <v>109</v>
      </c>
      <c r="D7" s="91">
        <v>1</v>
      </c>
      <c r="E7" s="91">
        <v>0</v>
      </c>
      <c r="F7" s="91">
        <f t="shared" ref="F7:F16" si="0">1-SUM(D7:E7)</f>
        <v>0</v>
      </c>
      <c r="G7" s="237" t="s">
        <v>4493</v>
      </c>
      <c r="H7" s="97">
        <v>20200421</v>
      </c>
      <c r="I7" s="100" t="s">
        <v>4492</v>
      </c>
    </row>
    <row r="8" spans="1:9">
      <c r="A8" s="91">
        <v>2</v>
      </c>
      <c r="B8" s="91" t="s">
        <v>111</v>
      </c>
      <c r="D8" s="91">
        <v>1</v>
      </c>
      <c r="E8" s="91">
        <v>0</v>
      </c>
      <c r="F8" s="91">
        <f t="shared" si="0"/>
        <v>0</v>
      </c>
      <c r="G8" s="140" t="s">
        <v>4477</v>
      </c>
      <c r="H8" s="97">
        <v>20200420</v>
      </c>
      <c r="I8" s="100" t="s">
        <v>4476</v>
      </c>
    </row>
    <row r="9" spans="1:9">
      <c r="A9" s="91">
        <v>3</v>
      </c>
      <c r="B9" s="91" t="s">
        <v>112</v>
      </c>
      <c r="D9" s="91">
        <v>1</v>
      </c>
      <c r="E9" s="91">
        <v>0</v>
      </c>
      <c r="F9" s="91">
        <f t="shared" si="0"/>
        <v>0</v>
      </c>
      <c r="G9" s="135" t="s">
        <v>4461</v>
      </c>
      <c r="H9" s="97">
        <v>20200420</v>
      </c>
      <c r="I9" s="100" t="s">
        <v>4462</v>
      </c>
    </row>
    <row r="10" spans="1:9">
      <c r="A10" s="91">
        <v>4</v>
      </c>
      <c r="B10" s="91" t="s">
        <v>113</v>
      </c>
      <c r="D10" s="91">
        <v>1</v>
      </c>
      <c r="E10" s="91">
        <v>0</v>
      </c>
      <c r="F10" s="91">
        <f t="shared" si="0"/>
        <v>0</v>
      </c>
      <c r="G10" s="397" t="s">
        <v>4892</v>
      </c>
      <c r="H10" s="97">
        <v>20200507</v>
      </c>
      <c r="I10" s="100" t="s">
        <v>6669</v>
      </c>
    </row>
    <row r="11" spans="1:9">
      <c r="A11" s="91">
        <v>5</v>
      </c>
      <c r="B11" s="91" t="s">
        <v>114</v>
      </c>
      <c r="D11" s="91">
        <v>1</v>
      </c>
      <c r="E11" s="91">
        <v>0</v>
      </c>
      <c r="F11" s="91">
        <f t="shared" si="0"/>
        <v>0</v>
      </c>
      <c r="G11" s="91" t="s">
        <v>133</v>
      </c>
      <c r="H11" s="97">
        <v>20200413</v>
      </c>
      <c r="I11" s="100" t="s">
        <v>141</v>
      </c>
    </row>
    <row r="12" spans="1:9">
      <c r="A12" s="91">
        <v>6</v>
      </c>
      <c r="B12" s="91" t="s">
        <v>115</v>
      </c>
      <c r="D12" s="91">
        <v>0</v>
      </c>
      <c r="E12" s="91">
        <v>0</v>
      </c>
      <c r="F12" s="91">
        <f t="shared" si="0"/>
        <v>1</v>
      </c>
      <c r="G12" s="522" t="s">
        <v>6671</v>
      </c>
      <c r="H12" s="96" t="s">
        <v>110</v>
      </c>
    </row>
    <row r="13" spans="1:9">
      <c r="A13" s="91">
        <v>7</v>
      </c>
      <c r="B13" s="91" t="s">
        <v>116</v>
      </c>
      <c r="D13" s="91">
        <v>1</v>
      </c>
      <c r="E13" s="91">
        <v>0</v>
      </c>
      <c r="F13" s="91">
        <f t="shared" si="0"/>
        <v>0</v>
      </c>
      <c r="G13" s="309" t="s">
        <v>4822</v>
      </c>
      <c r="H13" s="97">
        <v>20200420</v>
      </c>
      <c r="I13" s="100" t="s">
        <v>4821</v>
      </c>
    </row>
    <row r="14" spans="1:9">
      <c r="A14" s="91">
        <v>8</v>
      </c>
      <c r="B14" s="91" t="s">
        <v>117</v>
      </c>
      <c r="D14" s="91">
        <v>1</v>
      </c>
      <c r="E14" s="91">
        <v>0</v>
      </c>
      <c r="F14" s="91">
        <f t="shared" si="0"/>
        <v>0</v>
      </c>
      <c r="G14" s="309" t="s">
        <v>4668</v>
      </c>
      <c r="H14" s="97">
        <v>20200420</v>
      </c>
      <c r="I14" s="100" t="s">
        <v>4667</v>
      </c>
    </row>
    <row r="15" spans="1:9">
      <c r="A15" s="91">
        <v>9</v>
      </c>
      <c r="B15" s="91" t="s">
        <v>118</v>
      </c>
      <c r="D15" s="91">
        <v>1</v>
      </c>
      <c r="E15" s="91">
        <v>0</v>
      </c>
      <c r="F15" s="91">
        <f t="shared" si="0"/>
        <v>0</v>
      </c>
      <c r="G15" s="309" t="s">
        <v>4802</v>
      </c>
      <c r="H15" s="97">
        <v>20200420</v>
      </c>
      <c r="I15" s="100" t="s">
        <v>4801</v>
      </c>
    </row>
    <row r="16" spans="1:9">
      <c r="A16" s="91">
        <v>10</v>
      </c>
      <c r="B16" s="91" t="s">
        <v>119</v>
      </c>
      <c r="D16" s="91">
        <v>0</v>
      </c>
      <c r="E16" s="91">
        <v>1</v>
      </c>
      <c r="F16" s="91">
        <f t="shared" si="0"/>
        <v>0</v>
      </c>
      <c r="G16" s="91" t="s">
        <v>129</v>
      </c>
      <c r="H16" s="97">
        <v>20200413</v>
      </c>
      <c r="I16" s="100" t="s">
        <v>130</v>
      </c>
    </row>
    <row r="17" spans="1:9">
      <c r="A17" s="91">
        <v>11</v>
      </c>
      <c r="B17" s="91" t="s">
        <v>120</v>
      </c>
      <c r="D17" s="91">
        <v>1</v>
      </c>
      <c r="E17" s="91">
        <v>0</v>
      </c>
      <c r="F17" s="91">
        <f>1-SUM(D17:E17)</f>
        <v>0</v>
      </c>
      <c r="G17" s="390" t="s">
        <v>4891</v>
      </c>
      <c r="H17" s="97">
        <v>20200428</v>
      </c>
      <c r="I17" s="100" t="s">
        <v>4877</v>
      </c>
    </row>
    <row r="18" spans="1:9">
      <c r="A18" s="91">
        <v>12</v>
      </c>
      <c r="B18" s="91" t="s">
        <v>121</v>
      </c>
      <c r="D18" s="91">
        <v>0</v>
      </c>
      <c r="E18" s="91">
        <v>1</v>
      </c>
      <c r="F18" s="91">
        <f t="shared" ref="F18:F22" si="1">1-SUM(D18:E18)</f>
        <v>0</v>
      </c>
      <c r="G18" s="309" t="s">
        <v>4755</v>
      </c>
      <c r="H18" s="97">
        <v>20200420</v>
      </c>
      <c r="I18" s="100" t="s">
        <v>4754</v>
      </c>
    </row>
    <row r="19" spans="1:9">
      <c r="A19" s="91">
        <v>13</v>
      </c>
      <c r="B19" s="91" t="s">
        <v>122</v>
      </c>
      <c r="D19" s="91">
        <v>0</v>
      </c>
      <c r="E19" s="91">
        <v>1</v>
      </c>
      <c r="F19" s="91">
        <f t="shared" si="1"/>
        <v>0</v>
      </c>
      <c r="G19" s="130" t="s">
        <v>4459</v>
      </c>
      <c r="H19" s="97">
        <v>20200415</v>
      </c>
      <c r="I19" s="100" t="s">
        <v>4458</v>
      </c>
    </row>
    <row r="20" spans="1:9">
      <c r="A20" s="91">
        <v>14</v>
      </c>
      <c r="B20" s="91" t="s">
        <v>123</v>
      </c>
      <c r="D20" s="91">
        <v>0</v>
      </c>
      <c r="E20" s="91">
        <v>1</v>
      </c>
      <c r="F20" s="91">
        <f t="shared" si="1"/>
        <v>0</v>
      </c>
      <c r="G20" s="214" t="s">
        <v>4490</v>
      </c>
      <c r="H20" s="97">
        <v>20200421</v>
      </c>
      <c r="I20" s="100" t="s">
        <v>4489</v>
      </c>
    </row>
    <row r="21" spans="1:9">
      <c r="A21" s="91">
        <v>15</v>
      </c>
      <c r="B21" s="91" t="s">
        <v>124</v>
      </c>
      <c r="D21" s="91">
        <v>0</v>
      </c>
      <c r="E21" s="91">
        <v>1</v>
      </c>
      <c r="F21" s="91">
        <f t="shared" si="1"/>
        <v>0</v>
      </c>
      <c r="G21" s="214"/>
      <c r="H21" s="97">
        <v>20200511</v>
      </c>
      <c r="I21" s="100" t="s">
        <v>6672</v>
      </c>
    </row>
    <row r="22" spans="1:9">
      <c r="A22" s="91">
        <v>16</v>
      </c>
      <c r="B22" s="91" t="s">
        <v>96</v>
      </c>
      <c r="D22" s="91">
        <v>0</v>
      </c>
      <c r="E22" s="91">
        <v>1</v>
      </c>
      <c r="F22" s="91">
        <f t="shared" si="1"/>
        <v>0</v>
      </c>
      <c r="G22" s="91" t="s">
        <v>97</v>
      </c>
      <c r="H22" s="97">
        <v>20200410</v>
      </c>
      <c r="I22" s="98" t="s">
        <v>125</v>
      </c>
    </row>
    <row r="23" spans="1:9" ht="15.75" thickBot="1">
      <c r="B23" s="91" t="s">
        <v>126</v>
      </c>
      <c r="D23" s="99">
        <f>SUM(D7:D22)</f>
        <v>9</v>
      </c>
      <c r="E23" s="99">
        <f>SUM(E7:E22)</f>
        <v>6</v>
      </c>
      <c r="F23" s="99">
        <f>SUM(F7:F22)</f>
        <v>1</v>
      </c>
    </row>
    <row r="24" spans="1:9" ht="15.75" thickTop="1"/>
    <row r="26" spans="1:9">
      <c r="B26" s="381" t="s">
        <v>4859</v>
      </c>
      <c r="C26" s="234"/>
      <c r="D26" s="234"/>
      <c r="E26" s="234"/>
      <c r="F26" s="234"/>
    </row>
    <row r="27" spans="1:9">
      <c r="B27" s="234" t="s">
        <v>4860</v>
      </c>
      <c r="C27" s="234"/>
      <c r="D27" s="234">
        <v>0</v>
      </c>
      <c r="E27" s="234">
        <v>1</v>
      </c>
      <c r="F27" s="234">
        <f t="shared" ref="F27:F40" si="2">1-SUM(D27:E27)</f>
        <v>0</v>
      </c>
      <c r="G27" s="309" t="s">
        <v>4755</v>
      </c>
      <c r="H27" s="97">
        <v>20200420</v>
      </c>
      <c r="I27" s="100" t="s">
        <v>4754</v>
      </c>
    </row>
    <row r="28" spans="1:9">
      <c r="B28" s="234" t="s">
        <v>4861</v>
      </c>
      <c r="C28" s="234"/>
      <c r="D28" s="234">
        <v>0</v>
      </c>
      <c r="E28" s="234">
        <v>1</v>
      </c>
      <c r="F28" s="234">
        <f t="shared" si="2"/>
        <v>0</v>
      </c>
      <c r="G28" s="309" t="s">
        <v>4851</v>
      </c>
      <c r="H28" s="97">
        <v>20200420</v>
      </c>
      <c r="I28" s="100" t="s">
        <v>4850</v>
      </c>
    </row>
    <row r="29" spans="1:9">
      <c r="B29" s="234" t="s">
        <v>4862</v>
      </c>
      <c r="C29" s="234"/>
      <c r="D29" s="234">
        <v>1</v>
      </c>
      <c r="E29" s="234">
        <v>0</v>
      </c>
      <c r="F29" s="234">
        <f t="shared" si="2"/>
        <v>0</v>
      </c>
      <c r="G29" s="309" t="s">
        <v>4872</v>
      </c>
      <c r="H29" s="97">
        <v>20200420</v>
      </c>
      <c r="I29" s="100" t="s">
        <v>4846</v>
      </c>
    </row>
    <row r="30" spans="1:9">
      <c r="B30" s="234" t="s">
        <v>4756</v>
      </c>
      <c r="C30" s="234"/>
      <c r="D30" s="234">
        <v>0</v>
      </c>
      <c r="E30" s="234">
        <v>1</v>
      </c>
      <c r="F30" s="234">
        <f t="shared" si="2"/>
        <v>0</v>
      </c>
      <c r="G30" s="309" t="s">
        <v>4755</v>
      </c>
      <c r="H30" s="97">
        <v>20200420</v>
      </c>
      <c r="I30" s="100" t="s">
        <v>4754</v>
      </c>
    </row>
    <row r="31" spans="1:9">
      <c r="B31" s="234" t="s">
        <v>4863</v>
      </c>
      <c r="C31" s="234"/>
      <c r="D31" s="234">
        <v>0</v>
      </c>
      <c r="E31" s="234">
        <v>0</v>
      </c>
      <c r="F31" s="234">
        <f t="shared" si="2"/>
        <v>1</v>
      </c>
      <c r="H31" s="97"/>
    </row>
    <row r="32" spans="1:9">
      <c r="B32" s="234" t="s">
        <v>4864</v>
      </c>
      <c r="C32" s="234"/>
      <c r="D32" s="234">
        <v>0</v>
      </c>
      <c r="E32" s="234">
        <v>0</v>
      </c>
      <c r="F32" s="234">
        <f t="shared" si="2"/>
        <v>1</v>
      </c>
      <c r="G32" s="309" t="s">
        <v>4828</v>
      </c>
      <c r="H32" s="97">
        <v>20200420</v>
      </c>
      <c r="I32" s="100" t="s">
        <v>4827</v>
      </c>
    </row>
    <row r="33" spans="2:9">
      <c r="B33" s="234" t="s">
        <v>4865</v>
      </c>
      <c r="C33" s="234"/>
      <c r="D33" s="234">
        <v>0</v>
      </c>
      <c r="E33" s="234">
        <v>0</v>
      </c>
      <c r="F33" s="234">
        <f t="shared" si="2"/>
        <v>1</v>
      </c>
      <c r="H33" s="97"/>
    </row>
    <row r="34" spans="2:9">
      <c r="B34" s="234" t="s">
        <v>4866</v>
      </c>
      <c r="C34" s="234"/>
      <c r="D34" s="234">
        <v>0</v>
      </c>
      <c r="E34" s="234">
        <v>1</v>
      </c>
      <c r="F34" s="234">
        <f t="shared" si="2"/>
        <v>0</v>
      </c>
      <c r="G34" s="309" t="s">
        <v>4782</v>
      </c>
      <c r="H34" s="97">
        <v>20200420</v>
      </c>
      <c r="I34" s="100" t="s">
        <v>4781</v>
      </c>
    </row>
    <row r="35" spans="2:9">
      <c r="B35" s="234" t="s">
        <v>4867</v>
      </c>
      <c r="C35" s="234"/>
      <c r="D35" s="234">
        <v>0</v>
      </c>
      <c r="E35" s="234">
        <v>0</v>
      </c>
      <c r="F35" s="234">
        <f t="shared" si="2"/>
        <v>1</v>
      </c>
      <c r="H35" s="97"/>
    </row>
    <row r="36" spans="2:9">
      <c r="B36" s="234" t="s">
        <v>4873</v>
      </c>
      <c r="C36" s="234"/>
      <c r="D36" s="234">
        <v>1</v>
      </c>
      <c r="E36" s="234">
        <v>0</v>
      </c>
      <c r="F36" s="234">
        <f t="shared" si="2"/>
        <v>0</v>
      </c>
      <c r="G36" s="309" t="s">
        <v>4844</v>
      </c>
      <c r="H36" s="97">
        <v>20200420</v>
      </c>
      <c r="I36" s="100" t="s">
        <v>4843</v>
      </c>
    </row>
    <row r="37" spans="2:9">
      <c r="B37" s="234" t="s">
        <v>4868</v>
      </c>
      <c r="C37" s="234"/>
      <c r="D37" s="234">
        <v>0</v>
      </c>
      <c r="E37" s="234">
        <v>0</v>
      </c>
      <c r="F37" s="234">
        <f t="shared" si="2"/>
        <v>1</v>
      </c>
      <c r="G37" s="309" t="s">
        <v>4857</v>
      </c>
      <c r="H37" s="97">
        <v>20200420</v>
      </c>
      <c r="I37" s="100" t="s">
        <v>4856</v>
      </c>
    </row>
    <row r="38" spans="2:9">
      <c r="B38" s="234" t="s">
        <v>4869</v>
      </c>
      <c r="C38" s="234"/>
      <c r="D38" s="234">
        <v>0</v>
      </c>
      <c r="E38" s="234">
        <v>0</v>
      </c>
      <c r="F38" s="234">
        <f t="shared" si="2"/>
        <v>1</v>
      </c>
      <c r="H38" s="97"/>
    </row>
    <row r="39" spans="2:9">
      <c r="B39" s="234" t="s">
        <v>4870</v>
      </c>
      <c r="C39" s="234"/>
      <c r="D39" s="234">
        <v>0</v>
      </c>
      <c r="E39" s="234">
        <v>1</v>
      </c>
      <c r="F39" s="234">
        <f t="shared" si="2"/>
        <v>0</v>
      </c>
      <c r="G39" s="309" t="s">
        <v>4755</v>
      </c>
      <c r="H39" s="97">
        <v>20200420</v>
      </c>
      <c r="I39" s="100" t="s">
        <v>4754</v>
      </c>
    </row>
    <row r="40" spans="2:9">
      <c r="B40" s="234" t="s">
        <v>4871</v>
      </c>
      <c r="C40" s="234"/>
      <c r="D40" s="234">
        <v>0</v>
      </c>
      <c r="E40" s="234">
        <v>1</v>
      </c>
      <c r="F40" s="234">
        <f t="shared" si="2"/>
        <v>0</v>
      </c>
      <c r="G40" s="309" t="s">
        <v>4759</v>
      </c>
      <c r="H40" s="97">
        <v>20200420</v>
      </c>
      <c r="I40" s="100" t="s">
        <v>4758</v>
      </c>
    </row>
    <row r="41" spans="2:9">
      <c r="B41" s="388" t="s">
        <v>4874</v>
      </c>
      <c r="D41" s="234">
        <v>0</v>
      </c>
      <c r="E41" s="234">
        <v>1</v>
      </c>
      <c r="F41" s="234">
        <f t="shared" ref="F41" si="3">1-SUM(D41:E41)</f>
        <v>0</v>
      </c>
      <c r="G41" s="309" t="s">
        <v>4787</v>
      </c>
      <c r="H41" s="97">
        <v>20200420</v>
      </c>
      <c r="I41" s="100" t="s">
        <v>4786</v>
      </c>
    </row>
  </sheetData>
  <mergeCells count="4">
    <mergeCell ref="D3:F3"/>
    <mergeCell ref="G5:G6"/>
    <mergeCell ref="H5:H6"/>
    <mergeCell ref="I5:I6"/>
  </mergeCells>
  <hyperlinks>
    <hyperlink ref="I11" r:id="rId1"/>
    <hyperlink ref="I22" r:id="rId2"/>
    <hyperlink ref="I16" r:id="rId3"/>
    <hyperlink ref="I19" r:id="rId4"/>
    <hyperlink ref="I9" r:id="rId5"/>
    <hyperlink ref="I8" r:id="rId6"/>
    <hyperlink ref="I21" r:id="rId7"/>
    <hyperlink ref="I7" r:id="rId8"/>
    <hyperlink ref="I14" r:id="rId9"/>
    <hyperlink ref="I13" r:id="rId10"/>
    <hyperlink ref="I15" r:id="rId11"/>
    <hyperlink ref="I30" r:id="rId12"/>
    <hyperlink ref="I40" r:id="rId13"/>
    <hyperlink ref="I34" r:id="rId14"/>
    <hyperlink ref="I41" r:id="rId15"/>
    <hyperlink ref="I32" r:id="rId16"/>
    <hyperlink ref="I36" r:id="rId17"/>
    <hyperlink ref="I29" r:id="rId18"/>
    <hyperlink ref="I28" r:id="rId19"/>
    <hyperlink ref="I27" r:id="rId20"/>
    <hyperlink ref="I39" r:id="rId21"/>
    <hyperlink ref="I37" r:id="rId22"/>
    <hyperlink ref="I18" r:id="rId23"/>
    <hyperlink ref="I20" r:id="rId24"/>
    <hyperlink ref="I17" r:id="rId25"/>
    <hyperlink ref="I10" r:id="rId26"/>
  </hyperlinks>
  <pageMargins left="0.7" right="0.7" top="0.75" bottom="0.75" header="0.3" footer="0.3"/>
  <pageSetup orientation="portrait"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0"/>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2</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101</v>
      </c>
      <c r="B10" s="110" t="s">
        <v>76</v>
      </c>
      <c r="C10" s="115" t="s">
        <v>78</v>
      </c>
      <c r="D10" s="115" t="s">
        <v>146</v>
      </c>
      <c r="E10" s="115" t="s">
        <v>147</v>
      </c>
      <c r="F10" s="809" t="s">
        <v>71</v>
      </c>
      <c r="G10" s="809"/>
      <c r="H10" s="805"/>
      <c r="I10" s="805"/>
      <c r="J10" s="805"/>
      <c r="K10" s="805"/>
      <c r="L10" s="805"/>
    </row>
    <row r="11" spans="1:12" s="101" customFormat="1" ht="26.25" customHeight="1">
      <c r="A11" s="808"/>
      <c r="B11" s="803" t="s">
        <v>569</v>
      </c>
      <c r="C11" s="810" t="s">
        <v>573</v>
      </c>
      <c r="D11" s="807">
        <v>43786</v>
      </c>
      <c r="E11" s="803" t="s">
        <v>243</v>
      </c>
      <c r="F11" s="803" t="s">
        <v>574</v>
      </c>
      <c r="G11" s="803"/>
      <c r="H11" s="806" t="s">
        <v>152</v>
      </c>
      <c r="I11" s="806"/>
      <c r="J11" s="117" t="s">
        <v>153</v>
      </c>
      <c r="K11" s="117" t="s">
        <v>3</v>
      </c>
      <c r="L11" s="119">
        <v>600</v>
      </c>
    </row>
    <row r="12" spans="1:12" s="101" customFormat="1" ht="249.75" customHeight="1">
      <c r="A12" s="808"/>
      <c r="B12" s="803"/>
      <c r="C12" s="810"/>
      <c r="D12" s="807"/>
      <c r="E12" s="803"/>
      <c r="F12" s="803"/>
      <c r="G12" s="803"/>
      <c r="H12" s="806" t="s">
        <v>154</v>
      </c>
      <c r="I12" s="806"/>
      <c r="J12" s="117" t="s">
        <v>153</v>
      </c>
      <c r="K12" s="117" t="s">
        <v>3</v>
      </c>
      <c r="L12" s="119">
        <v>243.3</v>
      </c>
    </row>
    <row r="13" spans="1:12" s="101" customFormat="1" ht="24" customHeight="1">
      <c r="A13" s="808"/>
      <c r="B13" s="110" t="s">
        <v>77</v>
      </c>
      <c r="C13" s="115" t="s">
        <v>79</v>
      </c>
      <c r="D13" s="115" t="s">
        <v>155</v>
      </c>
      <c r="E13" s="115" t="s">
        <v>156</v>
      </c>
      <c r="F13" s="805"/>
      <c r="G13" s="805"/>
      <c r="H13" s="806" t="s">
        <v>157</v>
      </c>
      <c r="I13" s="806"/>
      <c r="J13" s="803" t="s">
        <v>153</v>
      </c>
      <c r="K13" s="803" t="s">
        <v>3</v>
      </c>
      <c r="L13" s="804">
        <v>999</v>
      </c>
    </row>
    <row r="14" spans="1:12" s="101" customFormat="1" ht="24" customHeight="1">
      <c r="A14" s="808"/>
      <c r="B14" s="117" t="s">
        <v>572</v>
      </c>
      <c r="C14" s="117" t="s">
        <v>574</v>
      </c>
      <c r="D14" s="118">
        <v>43788</v>
      </c>
      <c r="E14" s="117" t="s">
        <v>207</v>
      </c>
      <c r="F14" s="805"/>
      <c r="G14" s="805"/>
      <c r="H14" s="806"/>
      <c r="I14" s="806"/>
      <c r="J14" s="803"/>
      <c r="K14" s="803"/>
      <c r="L14" s="804"/>
    </row>
    <row r="15" spans="1:12" s="101" customFormat="1" ht="24" customHeight="1">
      <c r="A15" s="808">
        <v>102</v>
      </c>
      <c r="B15" s="110" t="s">
        <v>76</v>
      </c>
      <c r="C15" s="115" t="s">
        <v>78</v>
      </c>
      <c r="D15" s="115" t="s">
        <v>146</v>
      </c>
      <c r="E15" s="115" t="s">
        <v>147</v>
      </c>
      <c r="F15" s="809" t="s">
        <v>71</v>
      </c>
      <c r="G15" s="809"/>
      <c r="H15" s="805"/>
      <c r="I15" s="805"/>
      <c r="J15" s="805"/>
      <c r="K15" s="805"/>
      <c r="L15" s="805"/>
    </row>
    <row r="16" spans="1:12" s="101" customFormat="1" ht="26.25" customHeight="1">
      <c r="A16" s="808"/>
      <c r="B16" s="803" t="s">
        <v>569</v>
      </c>
      <c r="C16" s="810" t="s">
        <v>575</v>
      </c>
      <c r="D16" s="807">
        <v>43788</v>
      </c>
      <c r="E16" s="803" t="s">
        <v>576</v>
      </c>
      <c r="F16" s="803" t="s">
        <v>577</v>
      </c>
      <c r="G16" s="803"/>
      <c r="H16" s="806" t="s">
        <v>152</v>
      </c>
      <c r="I16" s="806"/>
      <c r="J16" s="117" t="s">
        <v>153</v>
      </c>
      <c r="K16" s="117" t="s">
        <v>3</v>
      </c>
      <c r="L16" s="119">
        <v>418</v>
      </c>
    </row>
    <row r="17" spans="1:12" s="101" customFormat="1" ht="228.75" customHeight="1">
      <c r="A17" s="808"/>
      <c r="B17" s="803"/>
      <c r="C17" s="810"/>
      <c r="D17" s="807"/>
      <c r="E17" s="803"/>
      <c r="F17" s="803"/>
      <c r="G17" s="803"/>
      <c r="H17" s="806" t="s">
        <v>154</v>
      </c>
      <c r="I17" s="806"/>
      <c r="J17" s="117" t="s">
        <v>153</v>
      </c>
      <c r="K17" s="117" t="s">
        <v>3</v>
      </c>
      <c r="L17" s="119">
        <v>480.8</v>
      </c>
    </row>
    <row r="18" spans="1:12" s="101" customFormat="1" ht="24" customHeight="1">
      <c r="A18" s="808"/>
      <c r="B18" s="110" t="s">
        <v>77</v>
      </c>
      <c r="C18" s="115" t="s">
        <v>79</v>
      </c>
      <c r="D18" s="115" t="s">
        <v>155</v>
      </c>
      <c r="E18" s="115" t="s">
        <v>156</v>
      </c>
      <c r="F18" s="805"/>
      <c r="G18" s="805"/>
      <c r="H18" s="806" t="s">
        <v>157</v>
      </c>
      <c r="I18" s="806"/>
      <c r="J18" s="803" t="s">
        <v>153</v>
      </c>
      <c r="K18" s="803" t="s">
        <v>3</v>
      </c>
      <c r="L18" s="804">
        <v>290</v>
      </c>
    </row>
    <row r="19" spans="1:12" s="101" customFormat="1" ht="24" customHeight="1">
      <c r="A19" s="808"/>
      <c r="B19" s="117" t="s">
        <v>572</v>
      </c>
      <c r="C19" s="117" t="s">
        <v>577</v>
      </c>
      <c r="D19" s="118">
        <v>43790</v>
      </c>
      <c r="E19" s="117" t="s">
        <v>578</v>
      </c>
      <c r="F19" s="805"/>
      <c r="G19" s="805"/>
      <c r="H19" s="806"/>
      <c r="I19" s="806"/>
      <c r="J19" s="803"/>
      <c r="K19" s="803"/>
      <c r="L19" s="804"/>
    </row>
    <row r="20" spans="1:12" s="101" customFormat="1" ht="24" customHeight="1">
      <c r="A20" s="808">
        <v>103</v>
      </c>
      <c r="B20" s="110" t="s">
        <v>76</v>
      </c>
      <c r="C20" s="115" t="s">
        <v>78</v>
      </c>
      <c r="D20" s="115" t="s">
        <v>146</v>
      </c>
      <c r="E20" s="115" t="s">
        <v>147</v>
      </c>
      <c r="F20" s="809" t="s">
        <v>71</v>
      </c>
      <c r="G20" s="809"/>
      <c r="H20" s="805"/>
      <c r="I20" s="805"/>
      <c r="J20" s="805"/>
      <c r="K20" s="805"/>
      <c r="L20" s="805"/>
    </row>
    <row r="21" spans="1:12" s="101" customFormat="1" ht="26.25" customHeight="1">
      <c r="A21" s="808"/>
      <c r="B21" s="803" t="s">
        <v>569</v>
      </c>
      <c r="C21" s="810" t="s">
        <v>579</v>
      </c>
      <c r="D21" s="807">
        <v>43810</v>
      </c>
      <c r="E21" s="803" t="s">
        <v>580</v>
      </c>
      <c r="F21" s="803" t="s">
        <v>581</v>
      </c>
      <c r="G21" s="803"/>
      <c r="H21" s="806" t="s">
        <v>152</v>
      </c>
      <c r="I21" s="806"/>
      <c r="J21" s="117" t="s">
        <v>153</v>
      </c>
      <c r="K21" s="117" t="s">
        <v>3</v>
      </c>
      <c r="L21" s="119">
        <v>647.03</v>
      </c>
    </row>
    <row r="22" spans="1:12" s="101" customFormat="1" ht="239.25" customHeight="1">
      <c r="A22" s="808"/>
      <c r="B22" s="803"/>
      <c r="C22" s="810"/>
      <c r="D22" s="807"/>
      <c r="E22" s="803"/>
      <c r="F22" s="803"/>
      <c r="G22" s="803"/>
      <c r="H22" s="806" t="s">
        <v>154</v>
      </c>
      <c r="I22" s="806"/>
      <c r="J22" s="117" t="s">
        <v>153</v>
      </c>
      <c r="K22" s="117" t="s">
        <v>3</v>
      </c>
      <c r="L22" s="119">
        <v>2461.71</v>
      </c>
    </row>
    <row r="23" spans="1:12" s="101" customFormat="1" ht="24" customHeight="1">
      <c r="A23" s="808"/>
      <c r="B23" s="110" t="s">
        <v>77</v>
      </c>
      <c r="C23" s="115" t="s">
        <v>79</v>
      </c>
      <c r="D23" s="115" t="s">
        <v>155</v>
      </c>
      <c r="E23" s="115" t="s">
        <v>156</v>
      </c>
      <c r="F23" s="805"/>
      <c r="G23" s="805"/>
      <c r="H23" s="806" t="s">
        <v>157</v>
      </c>
      <c r="I23" s="806"/>
      <c r="J23" s="803" t="s">
        <v>153</v>
      </c>
      <c r="K23" s="803" t="s">
        <v>153</v>
      </c>
      <c r="L23" s="804">
        <v>0</v>
      </c>
    </row>
    <row r="24" spans="1:12" s="101" customFormat="1" ht="24" customHeight="1">
      <c r="A24" s="808"/>
      <c r="B24" s="117" t="s">
        <v>572</v>
      </c>
      <c r="C24" s="117" t="s">
        <v>581</v>
      </c>
      <c r="D24" s="118">
        <v>43813</v>
      </c>
      <c r="E24" s="117" t="s">
        <v>582</v>
      </c>
      <c r="F24" s="805"/>
      <c r="G24" s="805"/>
      <c r="H24" s="806"/>
      <c r="I24" s="806"/>
      <c r="J24" s="803"/>
      <c r="K24" s="803"/>
      <c r="L24" s="804"/>
    </row>
    <row r="25" spans="1:12" s="101" customFormat="1" ht="24" customHeight="1">
      <c r="A25" s="808">
        <v>104</v>
      </c>
      <c r="B25" s="110" t="s">
        <v>76</v>
      </c>
      <c r="C25" s="115" t="s">
        <v>78</v>
      </c>
      <c r="D25" s="115" t="s">
        <v>146</v>
      </c>
      <c r="E25" s="115" t="s">
        <v>147</v>
      </c>
      <c r="F25" s="809" t="s">
        <v>71</v>
      </c>
      <c r="G25" s="809"/>
      <c r="H25" s="805"/>
      <c r="I25" s="805"/>
      <c r="J25" s="805"/>
      <c r="K25" s="805"/>
      <c r="L25" s="805"/>
    </row>
    <row r="26" spans="1:12" s="101" customFormat="1" ht="26.25" customHeight="1">
      <c r="A26" s="808"/>
      <c r="B26" s="803" t="s">
        <v>569</v>
      </c>
      <c r="C26" s="810" t="s">
        <v>583</v>
      </c>
      <c r="D26" s="807">
        <v>43843</v>
      </c>
      <c r="E26" s="803" t="s">
        <v>354</v>
      </c>
      <c r="F26" s="803" t="s">
        <v>584</v>
      </c>
      <c r="G26" s="803"/>
      <c r="H26" s="806" t="s">
        <v>152</v>
      </c>
      <c r="I26" s="806"/>
      <c r="J26" s="117" t="s">
        <v>153</v>
      </c>
      <c r="K26" s="117" t="s">
        <v>3</v>
      </c>
      <c r="L26" s="119">
        <v>348.66</v>
      </c>
    </row>
    <row r="27" spans="1:12" s="101" customFormat="1" ht="408.95" customHeight="1">
      <c r="A27" s="808"/>
      <c r="B27" s="803"/>
      <c r="C27" s="810"/>
      <c r="D27" s="807"/>
      <c r="E27" s="803"/>
      <c r="F27" s="803"/>
      <c r="G27" s="803"/>
      <c r="H27" s="806" t="s">
        <v>154</v>
      </c>
      <c r="I27" s="806"/>
      <c r="J27" s="803" t="s">
        <v>153</v>
      </c>
      <c r="K27" s="803" t="s">
        <v>3</v>
      </c>
      <c r="L27" s="804">
        <v>451.6</v>
      </c>
    </row>
    <row r="28" spans="1:12" s="101" customFormat="1" ht="19.350000000000001" customHeight="1">
      <c r="A28" s="808"/>
      <c r="B28" s="803"/>
      <c r="C28" s="810"/>
      <c r="D28" s="807"/>
      <c r="E28" s="803"/>
      <c r="F28" s="803"/>
      <c r="G28" s="803"/>
      <c r="H28" s="806"/>
      <c r="I28" s="806"/>
      <c r="J28" s="803"/>
      <c r="K28" s="803"/>
      <c r="L28" s="804"/>
    </row>
    <row r="29" spans="1:12" s="101" customFormat="1" ht="24" customHeight="1">
      <c r="A29" s="808"/>
      <c r="B29" s="110" t="s">
        <v>77</v>
      </c>
      <c r="C29" s="115" t="s">
        <v>79</v>
      </c>
      <c r="D29" s="115" t="s">
        <v>155</v>
      </c>
      <c r="E29" s="115" t="s">
        <v>156</v>
      </c>
      <c r="F29" s="805"/>
      <c r="G29" s="805"/>
      <c r="H29" s="806" t="s">
        <v>157</v>
      </c>
      <c r="I29" s="806"/>
      <c r="J29" s="803" t="s">
        <v>153</v>
      </c>
      <c r="K29" s="803" t="s">
        <v>3</v>
      </c>
      <c r="L29" s="804">
        <v>425</v>
      </c>
    </row>
    <row r="30" spans="1:12" s="101" customFormat="1" ht="24" customHeight="1">
      <c r="A30" s="808"/>
      <c r="B30" s="117" t="s">
        <v>572</v>
      </c>
      <c r="C30" s="117" t="s">
        <v>584</v>
      </c>
      <c r="D30" s="118">
        <v>43845</v>
      </c>
      <c r="E30" s="117" t="s">
        <v>283</v>
      </c>
      <c r="F30" s="805"/>
      <c r="G30" s="805"/>
      <c r="H30" s="806"/>
      <c r="I30" s="806"/>
      <c r="J30" s="803"/>
      <c r="K30" s="803"/>
      <c r="L30" s="804"/>
    </row>
    <row r="31" spans="1:12" s="101" customFormat="1" ht="24" customHeight="1">
      <c r="A31" s="808">
        <v>105</v>
      </c>
      <c r="B31" s="110" t="s">
        <v>76</v>
      </c>
      <c r="C31" s="115" t="s">
        <v>78</v>
      </c>
      <c r="D31" s="115" t="s">
        <v>146</v>
      </c>
      <c r="E31" s="115" t="s">
        <v>147</v>
      </c>
      <c r="F31" s="809" t="s">
        <v>71</v>
      </c>
      <c r="G31" s="809"/>
      <c r="H31" s="805"/>
      <c r="I31" s="805"/>
      <c r="J31" s="805"/>
      <c r="K31" s="805"/>
      <c r="L31" s="805"/>
    </row>
    <row r="32" spans="1:12" s="101" customFormat="1" ht="26.25" customHeight="1">
      <c r="A32" s="808"/>
      <c r="B32" s="803" t="s">
        <v>585</v>
      </c>
      <c r="C32" s="810" t="s">
        <v>586</v>
      </c>
      <c r="D32" s="807">
        <v>43739</v>
      </c>
      <c r="E32" s="803" t="s">
        <v>587</v>
      </c>
      <c r="F32" s="803" t="s">
        <v>588</v>
      </c>
      <c r="G32" s="803"/>
      <c r="H32" s="806" t="s">
        <v>152</v>
      </c>
      <c r="I32" s="806"/>
      <c r="J32" s="117" t="s">
        <v>153</v>
      </c>
      <c r="K32" s="117" t="s">
        <v>3</v>
      </c>
      <c r="L32" s="119">
        <v>319.18</v>
      </c>
    </row>
    <row r="33" spans="1:12" s="101" customFormat="1" ht="165.75" customHeight="1">
      <c r="A33" s="808"/>
      <c r="B33" s="803"/>
      <c r="C33" s="810"/>
      <c r="D33" s="807"/>
      <c r="E33" s="803"/>
      <c r="F33" s="803"/>
      <c r="G33" s="803"/>
      <c r="H33" s="806" t="s">
        <v>154</v>
      </c>
      <c r="I33" s="806"/>
      <c r="J33" s="117" t="s">
        <v>153</v>
      </c>
      <c r="K33" s="117" t="s">
        <v>153</v>
      </c>
      <c r="L33" s="119">
        <v>0</v>
      </c>
    </row>
    <row r="34" spans="1:12" s="101" customFormat="1" ht="24" customHeight="1">
      <c r="A34" s="808"/>
      <c r="B34" s="110" t="s">
        <v>77</v>
      </c>
      <c r="C34" s="115" t="s">
        <v>79</v>
      </c>
      <c r="D34" s="115" t="s">
        <v>155</v>
      </c>
      <c r="E34" s="115" t="s">
        <v>156</v>
      </c>
      <c r="F34" s="805"/>
      <c r="G34" s="805"/>
      <c r="H34" s="806" t="s">
        <v>157</v>
      </c>
      <c r="I34" s="806"/>
      <c r="J34" s="803" t="s">
        <v>153</v>
      </c>
      <c r="K34" s="803" t="s">
        <v>153</v>
      </c>
      <c r="L34" s="804">
        <v>0</v>
      </c>
    </row>
    <row r="35" spans="1:12" s="101" customFormat="1" ht="34.5" customHeight="1">
      <c r="A35" s="808"/>
      <c r="B35" s="117" t="s">
        <v>303</v>
      </c>
      <c r="C35" s="117" t="s">
        <v>588</v>
      </c>
      <c r="D35" s="118">
        <v>43741</v>
      </c>
      <c r="E35" s="117" t="s">
        <v>438</v>
      </c>
      <c r="F35" s="805"/>
      <c r="G35" s="805"/>
      <c r="H35" s="806"/>
      <c r="I35" s="806"/>
      <c r="J35" s="803"/>
      <c r="K35" s="803"/>
      <c r="L35" s="804"/>
    </row>
    <row r="36" spans="1:12" s="101" customFormat="1" ht="24" customHeight="1">
      <c r="A36" s="808">
        <v>106</v>
      </c>
      <c r="B36" s="110" t="s">
        <v>76</v>
      </c>
      <c r="C36" s="115" t="s">
        <v>78</v>
      </c>
      <c r="D36" s="115" t="s">
        <v>146</v>
      </c>
      <c r="E36" s="115" t="s">
        <v>147</v>
      </c>
      <c r="F36" s="809" t="s">
        <v>71</v>
      </c>
      <c r="G36" s="809"/>
      <c r="H36" s="805"/>
      <c r="I36" s="805"/>
      <c r="J36" s="805"/>
      <c r="K36" s="805"/>
      <c r="L36" s="805"/>
    </row>
    <row r="37" spans="1:12" s="101" customFormat="1" ht="26.25" customHeight="1">
      <c r="A37" s="808"/>
      <c r="B37" s="803" t="s">
        <v>589</v>
      </c>
      <c r="C37" s="810" t="s">
        <v>590</v>
      </c>
      <c r="D37" s="807">
        <v>43773</v>
      </c>
      <c r="E37" s="803" t="s">
        <v>591</v>
      </c>
      <c r="F37" s="803" t="s">
        <v>592</v>
      </c>
      <c r="G37" s="803"/>
      <c r="H37" s="806" t="s">
        <v>152</v>
      </c>
      <c r="I37" s="806"/>
      <c r="J37" s="117" t="s">
        <v>153</v>
      </c>
      <c r="K37" s="117" t="s">
        <v>3</v>
      </c>
      <c r="L37" s="119">
        <v>482</v>
      </c>
    </row>
    <row r="38" spans="1:12" s="101" customFormat="1" ht="408.95" customHeight="1">
      <c r="A38" s="808"/>
      <c r="B38" s="803"/>
      <c r="C38" s="810"/>
      <c r="D38" s="807"/>
      <c r="E38" s="803"/>
      <c r="F38" s="803"/>
      <c r="G38" s="803"/>
      <c r="H38" s="806" t="s">
        <v>154</v>
      </c>
      <c r="I38" s="806"/>
      <c r="J38" s="803" t="s">
        <v>153</v>
      </c>
      <c r="K38" s="803" t="s">
        <v>3</v>
      </c>
      <c r="L38" s="804">
        <v>500</v>
      </c>
    </row>
    <row r="39" spans="1:12" s="101" customFormat="1" ht="145.35" customHeight="1">
      <c r="A39" s="808"/>
      <c r="B39" s="803"/>
      <c r="C39" s="810"/>
      <c r="D39" s="807"/>
      <c r="E39" s="803"/>
      <c r="F39" s="803"/>
      <c r="G39" s="803"/>
      <c r="H39" s="806"/>
      <c r="I39" s="806"/>
      <c r="J39" s="803"/>
      <c r="K39" s="803"/>
      <c r="L39" s="804"/>
    </row>
    <row r="40" spans="1:12" s="101" customFormat="1" ht="24" customHeight="1">
      <c r="A40" s="808"/>
      <c r="B40" s="110" t="s">
        <v>77</v>
      </c>
      <c r="C40" s="115" t="s">
        <v>79</v>
      </c>
      <c r="D40" s="115" t="s">
        <v>155</v>
      </c>
      <c r="E40" s="115" t="s">
        <v>156</v>
      </c>
      <c r="F40" s="805"/>
      <c r="G40" s="805"/>
      <c r="H40" s="806" t="s">
        <v>157</v>
      </c>
      <c r="I40" s="806"/>
      <c r="J40" s="803" t="s">
        <v>153</v>
      </c>
      <c r="K40" s="803" t="s">
        <v>3</v>
      </c>
      <c r="L40" s="804">
        <v>200</v>
      </c>
    </row>
    <row r="41" spans="1:12" s="101" customFormat="1" ht="24" customHeight="1">
      <c r="A41" s="808"/>
      <c r="B41" s="117" t="s">
        <v>158</v>
      </c>
      <c r="C41" s="117" t="s">
        <v>592</v>
      </c>
      <c r="D41" s="118">
        <v>43778</v>
      </c>
      <c r="E41" s="117" t="s">
        <v>593</v>
      </c>
      <c r="F41" s="805"/>
      <c r="G41" s="805"/>
      <c r="H41" s="806"/>
      <c r="I41" s="806"/>
      <c r="J41" s="803"/>
      <c r="K41" s="803"/>
      <c r="L41" s="804"/>
    </row>
    <row r="42" spans="1:12" s="101" customFormat="1" ht="24" customHeight="1">
      <c r="A42" s="808">
        <v>107</v>
      </c>
      <c r="B42" s="110" t="s">
        <v>76</v>
      </c>
      <c r="C42" s="115" t="s">
        <v>78</v>
      </c>
      <c r="D42" s="115" t="s">
        <v>146</v>
      </c>
      <c r="E42" s="115" t="s">
        <v>147</v>
      </c>
      <c r="F42" s="809" t="s">
        <v>71</v>
      </c>
      <c r="G42" s="809"/>
      <c r="H42" s="805"/>
      <c r="I42" s="805"/>
      <c r="J42" s="805"/>
      <c r="K42" s="805"/>
      <c r="L42" s="805"/>
    </row>
    <row r="43" spans="1:12" s="101" customFormat="1" ht="26.25" customHeight="1">
      <c r="A43" s="808"/>
      <c r="B43" s="803" t="s">
        <v>589</v>
      </c>
      <c r="C43" s="810" t="s">
        <v>594</v>
      </c>
      <c r="D43" s="807">
        <v>43856</v>
      </c>
      <c r="E43" s="803" t="s">
        <v>591</v>
      </c>
      <c r="F43" s="803" t="s">
        <v>595</v>
      </c>
      <c r="G43" s="803"/>
      <c r="H43" s="806" t="s">
        <v>152</v>
      </c>
      <c r="I43" s="806"/>
      <c r="J43" s="117" t="s">
        <v>153</v>
      </c>
      <c r="K43" s="117" t="s">
        <v>3</v>
      </c>
      <c r="L43" s="119">
        <v>340</v>
      </c>
    </row>
    <row r="44" spans="1:12" s="101" customFormat="1" ht="312.75" customHeight="1">
      <c r="A44" s="808"/>
      <c r="B44" s="803"/>
      <c r="C44" s="810"/>
      <c r="D44" s="807"/>
      <c r="E44" s="803"/>
      <c r="F44" s="803"/>
      <c r="G44" s="803"/>
      <c r="H44" s="806" t="s">
        <v>154</v>
      </c>
      <c r="I44" s="806"/>
      <c r="J44" s="117" t="s">
        <v>153</v>
      </c>
      <c r="K44" s="117" t="s">
        <v>3</v>
      </c>
      <c r="L44" s="119">
        <v>473</v>
      </c>
    </row>
    <row r="45" spans="1:12" s="101" customFormat="1" ht="24" customHeight="1">
      <c r="A45" s="808"/>
      <c r="B45" s="110" t="s">
        <v>77</v>
      </c>
      <c r="C45" s="115" t="s">
        <v>79</v>
      </c>
      <c r="D45" s="115" t="s">
        <v>155</v>
      </c>
      <c r="E45" s="115" t="s">
        <v>156</v>
      </c>
      <c r="F45" s="805"/>
      <c r="G45" s="805"/>
      <c r="H45" s="806" t="s">
        <v>157</v>
      </c>
      <c r="I45" s="806"/>
      <c r="J45" s="803" t="s">
        <v>153</v>
      </c>
      <c r="K45" s="803" t="s">
        <v>3</v>
      </c>
      <c r="L45" s="804">
        <v>144.9</v>
      </c>
    </row>
    <row r="46" spans="1:12" s="101" customFormat="1" ht="24" customHeight="1">
      <c r="A46" s="808"/>
      <c r="B46" s="117" t="s">
        <v>158</v>
      </c>
      <c r="C46" s="117" t="s">
        <v>595</v>
      </c>
      <c r="D46" s="118">
        <v>43859</v>
      </c>
      <c r="E46" s="117" t="s">
        <v>313</v>
      </c>
      <c r="F46" s="805"/>
      <c r="G46" s="805"/>
      <c r="H46" s="806"/>
      <c r="I46" s="806"/>
      <c r="J46" s="803"/>
      <c r="K46" s="803"/>
      <c r="L46" s="804"/>
    </row>
    <row r="47" spans="1:12" s="101" customFormat="1" ht="24" customHeight="1">
      <c r="A47" s="808">
        <v>108</v>
      </c>
      <c r="B47" s="110" t="s">
        <v>76</v>
      </c>
      <c r="C47" s="115" t="s">
        <v>78</v>
      </c>
      <c r="D47" s="115" t="s">
        <v>146</v>
      </c>
      <c r="E47" s="115" t="s">
        <v>147</v>
      </c>
      <c r="F47" s="809" t="s">
        <v>71</v>
      </c>
      <c r="G47" s="809"/>
      <c r="H47" s="805"/>
      <c r="I47" s="805"/>
      <c r="J47" s="805"/>
      <c r="K47" s="805"/>
      <c r="L47" s="805"/>
    </row>
    <row r="48" spans="1:12" s="101" customFormat="1" ht="26.25" customHeight="1">
      <c r="A48" s="808"/>
      <c r="B48" s="803" t="s">
        <v>589</v>
      </c>
      <c r="C48" s="810" t="s">
        <v>596</v>
      </c>
      <c r="D48" s="807">
        <v>43885</v>
      </c>
      <c r="E48" s="803" t="s">
        <v>591</v>
      </c>
      <c r="F48" s="803" t="s">
        <v>597</v>
      </c>
      <c r="G48" s="803"/>
      <c r="H48" s="806" t="s">
        <v>152</v>
      </c>
      <c r="I48" s="806"/>
      <c r="J48" s="117" t="s">
        <v>153</v>
      </c>
      <c r="K48" s="117" t="s">
        <v>3</v>
      </c>
      <c r="L48" s="119">
        <v>371</v>
      </c>
    </row>
    <row r="49" spans="1:12" s="101" customFormat="1" ht="386.25" customHeight="1">
      <c r="A49" s="808"/>
      <c r="B49" s="803"/>
      <c r="C49" s="810"/>
      <c r="D49" s="807"/>
      <c r="E49" s="803"/>
      <c r="F49" s="803"/>
      <c r="G49" s="803"/>
      <c r="H49" s="806" t="s">
        <v>154</v>
      </c>
      <c r="I49" s="806"/>
      <c r="J49" s="117" t="s">
        <v>153</v>
      </c>
      <c r="K49" s="117" t="s">
        <v>3</v>
      </c>
      <c r="L49" s="119">
        <v>700</v>
      </c>
    </row>
    <row r="50" spans="1:12" s="101" customFormat="1" ht="24" customHeight="1">
      <c r="A50" s="808"/>
      <c r="B50" s="110" t="s">
        <v>77</v>
      </c>
      <c r="C50" s="115" t="s">
        <v>79</v>
      </c>
      <c r="D50" s="115" t="s">
        <v>155</v>
      </c>
      <c r="E50" s="115" t="s">
        <v>156</v>
      </c>
      <c r="F50" s="805"/>
      <c r="G50" s="805"/>
      <c r="H50" s="806" t="s">
        <v>157</v>
      </c>
      <c r="I50" s="806"/>
      <c r="J50" s="803" t="s">
        <v>153</v>
      </c>
      <c r="K50" s="803" t="s">
        <v>3</v>
      </c>
      <c r="L50" s="804">
        <v>125</v>
      </c>
    </row>
    <row r="51" spans="1:12" s="101" customFormat="1" ht="24" customHeight="1">
      <c r="A51" s="808"/>
      <c r="B51" s="117" t="s">
        <v>158</v>
      </c>
      <c r="C51" s="117" t="s">
        <v>597</v>
      </c>
      <c r="D51" s="118">
        <v>43888</v>
      </c>
      <c r="E51" s="117" t="s">
        <v>598</v>
      </c>
      <c r="F51" s="805"/>
      <c r="G51" s="805"/>
      <c r="H51" s="806"/>
      <c r="I51" s="806"/>
      <c r="J51" s="803"/>
      <c r="K51" s="803"/>
      <c r="L51" s="804"/>
    </row>
    <row r="52" spans="1:12" s="101" customFormat="1" ht="24" customHeight="1">
      <c r="A52" s="808">
        <v>109</v>
      </c>
      <c r="B52" s="110" t="s">
        <v>76</v>
      </c>
      <c r="C52" s="115" t="s">
        <v>78</v>
      </c>
      <c r="D52" s="115" t="s">
        <v>146</v>
      </c>
      <c r="E52" s="115" t="s">
        <v>147</v>
      </c>
      <c r="F52" s="809" t="s">
        <v>71</v>
      </c>
      <c r="G52" s="809"/>
      <c r="H52" s="805"/>
      <c r="I52" s="805"/>
      <c r="J52" s="805"/>
      <c r="K52" s="805"/>
      <c r="L52" s="805"/>
    </row>
    <row r="53" spans="1:12" s="101" customFormat="1" ht="26.25" customHeight="1">
      <c r="A53" s="808"/>
      <c r="B53" s="803" t="s">
        <v>599</v>
      </c>
      <c r="C53" s="810" t="s">
        <v>600</v>
      </c>
      <c r="D53" s="807">
        <v>43748</v>
      </c>
      <c r="E53" s="803" t="s">
        <v>205</v>
      </c>
      <c r="F53" s="803" t="s">
        <v>601</v>
      </c>
      <c r="G53" s="803"/>
      <c r="H53" s="806" t="s">
        <v>152</v>
      </c>
      <c r="I53" s="806"/>
      <c r="J53" s="117" t="s">
        <v>153</v>
      </c>
      <c r="K53" s="117" t="s">
        <v>3</v>
      </c>
      <c r="L53" s="119">
        <v>590.48</v>
      </c>
    </row>
    <row r="54" spans="1:12" s="101" customFormat="1" ht="312.75" customHeight="1">
      <c r="A54" s="808"/>
      <c r="B54" s="803"/>
      <c r="C54" s="810"/>
      <c r="D54" s="807"/>
      <c r="E54" s="803"/>
      <c r="F54" s="803"/>
      <c r="G54" s="803"/>
      <c r="H54" s="806" t="s">
        <v>154</v>
      </c>
      <c r="I54" s="806"/>
      <c r="J54" s="117" t="s">
        <v>153</v>
      </c>
      <c r="K54" s="117" t="s">
        <v>3</v>
      </c>
      <c r="L54" s="119">
        <v>279.60000000000002</v>
      </c>
    </row>
    <row r="55" spans="1:12" s="101" customFormat="1" ht="24" customHeight="1">
      <c r="A55" s="808"/>
      <c r="B55" s="110" t="s">
        <v>77</v>
      </c>
      <c r="C55" s="115" t="s">
        <v>79</v>
      </c>
      <c r="D55" s="115" t="s">
        <v>155</v>
      </c>
      <c r="E55" s="115" t="s">
        <v>156</v>
      </c>
      <c r="F55" s="805"/>
      <c r="G55" s="805"/>
      <c r="H55" s="806" t="s">
        <v>157</v>
      </c>
      <c r="I55" s="806"/>
      <c r="J55" s="803" t="s">
        <v>153</v>
      </c>
      <c r="K55" s="803" t="s">
        <v>3</v>
      </c>
      <c r="L55" s="804">
        <v>40</v>
      </c>
    </row>
    <row r="56" spans="1:12" s="101" customFormat="1" ht="24" customHeight="1">
      <c r="A56" s="808"/>
      <c r="B56" s="117" t="s">
        <v>181</v>
      </c>
      <c r="C56" s="117" t="s">
        <v>601</v>
      </c>
      <c r="D56" s="118">
        <v>43750</v>
      </c>
      <c r="E56" s="117" t="s">
        <v>602</v>
      </c>
      <c r="F56" s="805"/>
      <c r="G56" s="805"/>
      <c r="H56" s="806"/>
      <c r="I56" s="806"/>
      <c r="J56" s="803"/>
      <c r="K56" s="803"/>
      <c r="L56" s="804"/>
    </row>
    <row r="57" spans="1:12" s="101" customFormat="1" ht="24" customHeight="1">
      <c r="A57" s="808">
        <v>110</v>
      </c>
      <c r="B57" s="110" t="s">
        <v>76</v>
      </c>
      <c r="C57" s="115" t="s">
        <v>78</v>
      </c>
      <c r="D57" s="115" t="s">
        <v>146</v>
      </c>
      <c r="E57" s="115" t="s">
        <v>147</v>
      </c>
      <c r="F57" s="809" t="s">
        <v>71</v>
      </c>
      <c r="G57" s="809"/>
      <c r="H57" s="805"/>
      <c r="I57" s="805"/>
      <c r="J57" s="805"/>
      <c r="K57" s="805"/>
      <c r="L57" s="805"/>
    </row>
    <row r="58" spans="1:12" s="101" customFormat="1" ht="26.25" customHeight="1">
      <c r="A58" s="808"/>
      <c r="B58" s="803" t="s">
        <v>603</v>
      </c>
      <c r="C58" s="810" t="s">
        <v>604</v>
      </c>
      <c r="D58" s="807">
        <v>43747</v>
      </c>
      <c r="E58" s="803" t="s">
        <v>605</v>
      </c>
      <c r="F58" s="803" t="s">
        <v>606</v>
      </c>
      <c r="G58" s="803"/>
      <c r="H58" s="806" t="s">
        <v>152</v>
      </c>
      <c r="I58" s="806"/>
      <c r="J58" s="117" t="s">
        <v>153</v>
      </c>
      <c r="K58" s="117" t="s">
        <v>3</v>
      </c>
      <c r="L58" s="119">
        <v>400</v>
      </c>
    </row>
    <row r="59" spans="1:12" s="101" customFormat="1" ht="407.25" customHeight="1">
      <c r="A59" s="808"/>
      <c r="B59" s="803"/>
      <c r="C59" s="810"/>
      <c r="D59" s="807"/>
      <c r="E59" s="803"/>
      <c r="F59" s="803"/>
      <c r="G59" s="803"/>
      <c r="H59" s="806" t="s">
        <v>154</v>
      </c>
      <c r="I59" s="806"/>
      <c r="J59" s="117" t="s">
        <v>153</v>
      </c>
      <c r="K59" s="117" t="s">
        <v>3</v>
      </c>
      <c r="L59" s="119">
        <v>600</v>
      </c>
    </row>
    <row r="60" spans="1:12" s="101" customFormat="1" ht="24" customHeight="1">
      <c r="A60" s="808"/>
      <c r="B60" s="110" t="s">
        <v>77</v>
      </c>
      <c r="C60" s="115" t="s">
        <v>79</v>
      </c>
      <c r="D60" s="115" t="s">
        <v>155</v>
      </c>
      <c r="E60" s="115" t="s">
        <v>156</v>
      </c>
      <c r="F60" s="805"/>
      <c r="G60" s="805"/>
      <c r="H60" s="806" t="s">
        <v>157</v>
      </c>
      <c r="I60" s="806"/>
      <c r="J60" s="803" t="s">
        <v>153</v>
      </c>
      <c r="K60" s="803" t="s">
        <v>3</v>
      </c>
      <c r="L60" s="804">
        <v>300</v>
      </c>
    </row>
    <row r="61" spans="1:12" s="101" customFormat="1" ht="24" customHeight="1">
      <c r="A61" s="808"/>
      <c r="B61" s="117" t="s">
        <v>240</v>
      </c>
      <c r="C61" s="117" t="s">
        <v>606</v>
      </c>
      <c r="D61" s="118">
        <v>43749</v>
      </c>
      <c r="E61" s="117" t="s">
        <v>607</v>
      </c>
      <c r="F61" s="805"/>
      <c r="G61" s="805"/>
      <c r="H61" s="806"/>
      <c r="I61" s="806"/>
      <c r="J61" s="803"/>
      <c r="K61" s="803"/>
      <c r="L61" s="804"/>
    </row>
    <row r="62" spans="1:12" s="101" customFormat="1" ht="24" customHeight="1">
      <c r="A62" s="808">
        <v>111</v>
      </c>
      <c r="B62" s="110" t="s">
        <v>76</v>
      </c>
      <c r="C62" s="115" t="s">
        <v>78</v>
      </c>
      <c r="D62" s="115" t="s">
        <v>146</v>
      </c>
      <c r="E62" s="115" t="s">
        <v>147</v>
      </c>
      <c r="F62" s="809" t="s">
        <v>71</v>
      </c>
      <c r="G62" s="809"/>
      <c r="H62" s="805"/>
      <c r="I62" s="805"/>
      <c r="J62" s="805"/>
      <c r="K62" s="805"/>
      <c r="L62" s="805"/>
    </row>
    <row r="63" spans="1:12" s="101" customFormat="1" ht="26.25" customHeight="1">
      <c r="A63" s="808"/>
      <c r="B63" s="803" t="s">
        <v>608</v>
      </c>
      <c r="C63" s="810" t="s">
        <v>609</v>
      </c>
      <c r="D63" s="807">
        <v>43845</v>
      </c>
      <c r="E63" s="803" t="s">
        <v>234</v>
      </c>
      <c r="F63" s="803" t="s">
        <v>610</v>
      </c>
      <c r="G63" s="803"/>
      <c r="H63" s="806" t="s">
        <v>152</v>
      </c>
      <c r="I63" s="806"/>
      <c r="J63" s="117" t="s">
        <v>153</v>
      </c>
      <c r="K63" s="117" t="s">
        <v>3</v>
      </c>
      <c r="L63" s="119">
        <v>401</v>
      </c>
    </row>
    <row r="64" spans="1:12" s="101" customFormat="1" ht="249.75" customHeight="1">
      <c r="A64" s="808"/>
      <c r="B64" s="803"/>
      <c r="C64" s="810"/>
      <c r="D64" s="807"/>
      <c r="E64" s="803"/>
      <c r="F64" s="803"/>
      <c r="G64" s="803"/>
      <c r="H64" s="806" t="s">
        <v>154</v>
      </c>
      <c r="I64" s="806"/>
      <c r="J64" s="117" t="s">
        <v>153</v>
      </c>
      <c r="K64" s="117" t="s">
        <v>3</v>
      </c>
      <c r="L64" s="119">
        <v>152</v>
      </c>
    </row>
    <row r="65" spans="1:12" s="101" customFormat="1" ht="24" customHeight="1">
      <c r="A65" s="808"/>
      <c r="B65" s="110" t="s">
        <v>77</v>
      </c>
      <c r="C65" s="115" t="s">
        <v>79</v>
      </c>
      <c r="D65" s="115" t="s">
        <v>155</v>
      </c>
      <c r="E65" s="115" t="s">
        <v>156</v>
      </c>
      <c r="F65" s="805"/>
      <c r="G65" s="805"/>
      <c r="H65" s="806" t="s">
        <v>157</v>
      </c>
      <c r="I65" s="806"/>
      <c r="J65" s="803" t="s">
        <v>153</v>
      </c>
      <c r="K65" s="803" t="s">
        <v>3</v>
      </c>
      <c r="L65" s="804">
        <v>24.44</v>
      </c>
    </row>
    <row r="66" spans="1:12" s="101" customFormat="1" ht="24" customHeight="1">
      <c r="A66" s="808"/>
      <c r="B66" s="117" t="s">
        <v>193</v>
      </c>
      <c r="C66" s="117" t="s">
        <v>610</v>
      </c>
      <c r="D66" s="118">
        <v>43847</v>
      </c>
      <c r="E66" s="117" t="s">
        <v>611</v>
      </c>
      <c r="F66" s="805"/>
      <c r="G66" s="805"/>
      <c r="H66" s="806"/>
      <c r="I66" s="806"/>
      <c r="J66" s="803"/>
      <c r="K66" s="803"/>
      <c r="L66" s="804"/>
    </row>
    <row r="67" spans="1:12" s="101" customFormat="1" ht="24" customHeight="1">
      <c r="A67" s="808">
        <v>112</v>
      </c>
      <c r="B67" s="110" t="s">
        <v>76</v>
      </c>
      <c r="C67" s="115" t="s">
        <v>78</v>
      </c>
      <c r="D67" s="115" t="s">
        <v>146</v>
      </c>
      <c r="E67" s="115" t="s">
        <v>147</v>
      </c>
      <c r="F67" s="809" t="s">
        <v>71</v>
      </c>
      <c r="G67" s="809"/>
      <c r="H67" s="805"/>
      <c r="I67" s="805"/>
      <c r="J67" s="805"/>
      <c r="K67" s="805"/>
      <c r="L67" s="805"/>
    </row>
    <row r="68" spans="1:12" s="101" customFormat="1" ht="26.25" customHeight="1">
      <c r="A68" s="808"/>
      <c r="B68" s="803" t="s">
        <v>612</v>
      </c>
      <c r="C68" s="810" t="s">
        <v>613</v>
      </c>
      <c r="D68" s="807">
        <v>43774</v>
      </c>
      <c r="E68" s="803" t="s">
        <v>614</v>
      </c>
      <c r="F68" s="803" t="s">
        <v>615</v>
      </c>
      <c r="G68" s="803"/>
      <c r="H68" s="806" t="s">
        <v>152</v>
      </c>
      <c r="I68" s="806"/>
      <c r="J68" s="117" t="s">
        <v>153</v>
      </c>
      <c r="K68" s="117" t="s">
        <v>3</v>
      </c>
      <c r="L68" s="119">
        <v>661.5</v>
      </c>
    </row>
    <row r="69" spans="1:12" s="101" customFormat="1" ht="123.75" customHeight="1">
      <c r="A69" s="808"/>
      <c r="B69" s="803"/>
      <c r="C69" s="810"/>
      <c r="D69" s="807"/>
      <c r="E69" s="803"/>
      <c r="F69" s="803"/>
      <c r="G69" s="803"/>
      <c r="H69" s="806" t="s">
        <v>154</v>
      </c>
      <c r="I69" s="806"/>
      <c r="J69" s="117" t="s">
        <v>153</v>
      </c>
      <c r="K69" s="117" t="s">
        <v>3</v>
      </c>
      <c r="L69" s="119">
        <v>374.46</v>
      </c>
    </row>
    <row r="70" spans="1:12" s="101" customFormat="1" ht="24" customHeight="1">
      <c r="A70" s="808"/>
      <c r="B70" s="110" t="s">
        <v>77</v>
      </c>
      <c r="C70" s="115" t="s">
        <v>79</v>
      </c>
      <c r="D70" s="115" t="s">
        <v>155</v>
      </c>
      <c r="E70" s="115" t="s">
        <v>156</v>
      </c>
      <c r="F70" s="805"/>
      <c r="G70" s="805"/>
      <c r="H70" s="806" t="s">
        <v>157</v>
      </c>
      <c r="I70" s="806"/>
      <c r="J70" s="803" t="s">
        <v>153</v>
      </c>
      <c r="K70" s="803" t="s">
        <v>3</v>
      </c>
      <c r="L70" s="804">
        <v>1160</v>
      </c>
    </row>
    <row r="71" spans="1:12" s="101" customFormat="1" ht="34.5" customHeight="1">
      <c r="A71" s="808"/>
      <c r="B71" s="117" t="s">
        <v>303</v>
      </c>
      <c r="C71" s="117" t="s">
        <v>615</v>
      </c>
      <c r="D71" s="118">
        <v>43777</v>
      </c>
      <c r="E71" s="117" t="s">
        <v>616</v>
      </c>
      <c r="F71" s="805"/>
      <c r="G71" s="805"/>
      <c r="H71" s="806"/>
      <c r="I71" s="806"/>
      <c r="J71" s="803"/>
      <c r="K71" s="803"/>
      <c r="L71" s="804"/>
    </row>
    <row r="72" spans="1:12" s="101" customFormat="1" ht="24" customHeight="1">
      <c r="A72" s="808">
        <v>113</v>
      </c>
      <c r="B72" s="110" t="s">
        <v>76</v>
      </c>
      <c r="C72" s="115" t="s">
        <v>78</v>
      </c>
      <c r="D72" s="115" t="s">
        <v>146</v>
      </c>
      <c r="E72" s="115" t="s">
        <v>147</v>
      </c>
      <c r="F72" s="809" t="s">
        <v>71</v>
      </c>
      <c r="G72" s="809"/>
      <c r="H72" s="805"/>
      <c r="I72" s="805"/>
      <c r="J72" s="805"/>
      <c r="K72" s="805"/>
      <c r="L72" s="805"/>
    </row>
    <row r="73" spans="1:12" s="101" customFormat="1" ht="26.25" customHeight="1">
      <c r="A73" s="808"/>
      <c r="B73" s="803" t="s">
        <v>612</v>
      </c>
      <c r="C73" s="810" t="s">
        <v>617</v>
      </c>
      <c r="D73" s="807">
        <v>43793</v>
      </c>
      <c r="E73" s="803" t="s">
        <v>197</v>
      </c>
      <c r="F73" s="803" t="s">
        <v>618</v>
      </c>
      <c r="G73" s="803"/>
      <c r="H73" s="806" t="s">
        <v>152</v>
      </c>
      <c r="I73" s="806"/>
      <c r="J73" s="117" t="s">
        <v>153</v>
      </c>
      <c r="K73" s="117" t="s">
        <v>3</v>
      </c>
      <c r="L73" s="119">
        <v>666</v>
      </c>
    </row>
    <row r="74" spans="1:12" s="101" customFormat="1" ht="239.25" customHeight="1">
      <c r="A74" s="808"/>
      <c r="B74" s="803"/>
      <c r="C74" s="810"/>
      <c r="D74" s="807"/>
      <c r="E74" s="803"/>
      <c r="F74" s="803"/>
      <c r="G74" s="803"/>
      <c r="H74" s="806" t="s">
        <v>154</v>
      </c>
      <c r="I74" s="806"/>
      <c r="J74" s="117" t="s">
        <v>153</v>
      </c>
      <c r="K74" s="117" t="s">
        <v>3</v>
      </c>
      <c r="L74" s="119">
        <v>2568.77</v>
      </c>
    </row>
    <row r="75" spans="1:12" s="101" customFormat="1" ht="24" customHeight="1">
      <c r="A75" s="808"/>
      <c r="B75" s="110" t="s">
        <v>77</v>
      </c>
      <c r="C75" s="115" t="s">
        <v>79</v>
      </c>
      <c r="D75" s="115" t="s">
        <v>155</v>
      </c>
      <c r="E75" s="115" t="s">
        <v>156</v>
      </c>
      <c r="F75" s="805"/>
      <c r="G75" s="805"/>
      <c r="H75" s="806" t="s">
        <v>157</v>
      </c>
      <c r="I75" s="806"/>
      <c r="J75" s="803" t="s">
        <v>153</v>
      </c>
      <c r="K75" s="803" t="s">
        <v>153</v>
      </c>
      <c r="L75" s="804">
        <v>0</v>
      </c>
    </row>
    <row r="76" spans="1:12" s="101" customFormat="1" ht="34.5" customHeight="1">
      <c r="A76" s="808"/>
      <c r="B76" s="117" t="s">
        <v>303</v>
      </c>
      <c r="C76" s="117" t="s">
        <v>618</v>
      </c>
      <c r="D76" s="118">
        <v>43797</v>
      </c>
      <c r="E76" s="117" t="s">
        <v>619</v>
      </c>
      <c r="F76" s="805"/>
      <c r="G76" s="805"/>
      <c r="H76" s="806"/>
      <c r="I76" s="806"/>
      <c r="J76" s="803"/>
      <c r="K76" s="803"/>
      <c r="L76" s="804"/>
    </row>
    <row r="77" spans="1:12" s="101" customFormat="1" ht="24" customHeight="1">
      <c r="A77" s="808">
        <v>114</v>
      </c>
      <c r="B77" s="110" t="s">
        <v>76</v>
      </c>
      <c r="C77" s="115" t="s">
        <v>78</v>
      </c>
      <c r="D77" s="115" t="s">
        <v>146</v>
      </c>
      <c r="E77" s="115" t="s">
        <v>147</v>
      </c>
      <c r="F77" s="809" t="s">
        <v>71</v>
      </c>
      <c r="G77" s="809"/>
      <c r="H77" s="805"/>
      <c r="I77" s="805"/>
      <c r="J77" s="805"/>
      <c r="K77" s="805"/>
      <c r="L77" s="805"/>
    </row>
    <row r="78" spans="1:12" s="101" customFormat="1" ht="26.25" customHeight="1">
      <c r="A78" s="808"/>
      <c r="B78" s="803" t="s">
        <v>620</v>
      </c>
      <c r="C78" s="810" t="s">
        <v>621</v>
      </c>
      <c r="D78" s="807">
        <v>43780</v>
      </c>
      <c r="E78" s="803" t="s">
        <v>550</v>
      </c>
      <c r="F78" s="803" t="s">
        <v>622</v>
      </c>
      <c r="G78" s="803"/>
      <c r="H78" s="806" t="s">
        <v>152</v>
      </c>
      <c r="I78" s="806"/>
      <c r="J78" s="117" t="s">
        <v>153</v>
      </c>
      <c r="K78" s="117" t="s">
        <v>3</v>
      </c>
      <c r="L78" s="119">
        <v>992</v>
      </c>
    </row>
    <row r="79" spans="1:12" s="101" customFormat="1" ht="408.95" customHeight="1">
      <c r="A79" s="808"/>
      <c r="B79" s="803"/>
      <c r="C79" s="810"/>
      <c r="D79" s="807"/>
      <c r="E79" s="803"/>
      <c r="F79" s="803"/>
      <c r="G79" s="803"/>
      <c r="H79" s="806" t="s">
        <v>154</v>
      </c>
      <c r="I79" s="806"/>
      <c r="J79" s="803" t="s">
        <v>153</v>
      </c>
      <c r="K79" s="803" t="s">
        <v>3</v>
      </c>
      <c r="L79" s="804">
        <v>7047.04</v>
      </c>
    </row>
    <row r="80" spans="1:12" s="101" customFormat="1" ht="113.85" customHeight="1">
      <c r="A80" s="808"/>
      <c r="B80" s="803"/>
      <c r="C80" s="810"/>
      <c r="D80" s="807"/>
      <c r="E80" s="803"/>
      <c r="F80" s="803"/>
      <c r="G80" s="803"/>
      <c r="H80" s="806"/>
      <c r="I80" s="806"/>
      <c r="J80" s="803"/>
      <c r="K80" s="803"/>
      <c r="L80" s="804"/>
    </row>
    <row r="81" spans="1:12" s="101" customFormat="1" ht="24" customHeight="1">
      <c r="A81" s="808"/>
      <c r="B81" s="110" t="s">
        <v>77</v>
      </c>
      <c r="C81" s="115" t="s">
        <v>79</v>
      </c>
      <c r="D81" s="115" t="s">
        <v>155</v>
      </c>
      <c r="E81" s="115" t="s">
        <v>156</v>
      </c>
      <c r="F81" s="805"/>
      <c r="G81" s="805"/>
      <c r="H81" s="806" t="s">
        <v>157</v>
      </c>
      <c r="I81" s="806"/>
      <c r="J81" s="803" t="s">
        <v>153</v>
      </c>
      <c r="K81" s="803" t="s">
        <v>153</v>
      </c>
      <c r="L81" s="804">
        <v>0</v>
      </c>
    </row>
    <row r="82" spans="1:12" s="101" customFormat="1" ht="24" customHeight="1">
      <c r="A82" s="808"/>
      <c r="B82" s="117" t="s">
        <v>562</v>
      </c>
      <c r="C82" s="117" t="s">
        <v>622</v>
      </c>
      <c r="D82" s="118">
        <v>43785</v>
      </c>
      <c r="E82" s="117" t="s">
        <v>623</v>
      </c>
      <c r="F82" s="805"/>
      <c r="G82" s="805"/>
      <c r="H82" s="806"/>
      <c r="I82" s="806"/>
      <c r="J82" s="803"/>
      <c r="K82" s="803"/>
      <c r="L82" s="804"/>
    </row>
    <row r="83" spans="1:12" s="101" customFormat="1" ht="24" customHeight="1">
      <c r="A83" s="808">
        <v>115</v>
      </c>
      <c r="B83" s="110" t="s">
        <v>76</v>
      </c>
      <c r="C83" s="115" t="s">
        <v>78</v>
      </c>
      <c r="D83" s="115" t="s">
        <v>146</v>
      </c>
      <c r="E83" s="115" t="s">
        <v>147</v>
      </c>
      <c r="F83" s="809" t="s">
        <v>71</v>
      </c>
      <c r="G83" s="809"/>
      <c r="H83" s="805"/>
      <c r="I83" s="805"/>
      <c r="J83" s="805"/>
      <c r="K83" s="805"/>
      <c r="L83" s="805"/>
    </row>
    <row r="84" spans="1:12" s="101" customFormat="1" ht="26.25" customHeight="1">
      <c r="A84" s="808"/>
      <c r="B84" s="803" t="s">
        <v>620</v>
      </c>
      <c r="C84" s="810" t="s">
        <v>624</v>
      </c>
      <c r="D84" s="807">
        <v>43794</v>
      </c>
      <c r="E84" s="803" t="s">
        <v>625</v>
      </c>
      <c r="F84" s="803" t="s">
        <v>626</v>
      </c>
      <c r="G84" s="803"/>
      <c r="H84" s="806" t="s">
        <v>152</v>
      </c>
      <c r="I84" s="806"/>
      <c r="J84" s="117" t="s">
        <v>153</v>
      </c>
      <c r="K84" s="117" t="s">
        <v>3</v>
      </c>
      <c r="L84" s="119">
        <v>22.5</v>
      </c>
    </row>
    <row r="85" spans="1:12" s="101" customFormat="1" ht="375.75" customHeight="1">
      <c r="A85" s="808"/>
      <c r="B85" s="803"/>
      <c r="C85" s="810"/>
      <c r="D85" s="807"/>
      <c r="E85" s="803"/>
      <c r="F85" s="803"/>
      <c r="G85" s="803"/>
      <c r="H85" s="806" t="s">
        <v>154</v>
      </c>
      <c r="I85" s="806"/>
      <c r="J85" s="117" t="s">
        <v>153</v>
      </c>
      <c r="K85" s="117" t="s">
        <v>3</v>
      </c>
      <c r="L85" s="119">
        <v>250</v>
      </c>
    </row>
    <row r="86" spans="1:12" s="101" customFormat="1" ht="24" customHeight="1">
      <c r="A86" s="808"/>
      <c r="B86" s="110" t="s">
        <v>77</v>
      </c>
      <c r="C86" s="115" t="s">
        <v>79</v>
      </c>
      <c r="D86" s="115" t="s">
        <v>155</v>
      </c>
      <c r="E86" s="115" t="s">
        <v>156</v>
      </c>
      <c r="F86" s="805"/>
      <c r="G86" s="805"/>
      <c r="H86" s="806" t="s">
        <v>157</v>
      </c>
      <c r="I86" s="806"/>
      <c r="J86" s="803" t="s">
        <v>153</v>
      </c>
      <c r="K86" s="803" t="s">
        <v>153</v>
      </c>
      <c r="L86" s="804">
        <v>0</v>
      </c>
    </row>
    <row r="87" spans="1:12" s="101" customFormat="1" ht="34.5" customHeight="1">
      <c r="A87" s="808"/>
      <c r="B87" s="117" t="s">
        <v>562</v>
      </c>
      <c r="C87" s="117" t="s">
        <v>626</v>
      </c>
      <c r="D87" s="118">
        <v>43794</v>
      </c>
      <c r="E87" s="117" t="s">
        <v>627</v>
      </c>
      <c r="F87" s="805"/>
      <c r="G87" s="805"/>
      <c r="H87" s="806"/>
      <c r="I87" s="806"/>
      <c r="J87" s="803"/>
      <c r="K87" s="803"/>
      <c r="L87" s="804"/>
    </row>
    <row r="88" spans="1:12" s="101" customFormat="1" ht="24" customHeight="1">
      <c r="A88" s="808">
        <v>116</v>
      </c>
      <c r="B88" s="110" t="s">
        <v>76</v>
      </c>
      <c r="C88" s="115" t="s">
        <v>78</v>
      </c>
      <c r="D88" s="115" t="s">
        <v>146</v>
      </c>
      <c r="E88" s="115" t="s">
        <v>147</v>
      </c>
      <c r="F88" s="809" t="s">
        <v>71</v>
      </c>
      <c r="G88" s="809"/>
      <c r="H88" s="805"/>
      <c r="I88" s="805"/>
      <c r="J88" s="805"/>
      <c r="K88" s="805"/>
      <c r="L88" s="805"/>
    </row>
    <row r="89" spans="1:12" s="101" customFormat="1" ht="26.25" customHeight="1">
      <c r="A89" s="808"/>
      <c r="B89" s="803" t="s">
        <v>620</v>
      </c>
      <c r="C89" s="810" t="s">
        <v>628</v>
      </c>
      <c r="D89" s="807">
        <v>43888</v>
      </c>
      <c r="E89" s="803" t="s">
        <v>629</v>
      </c>
      <c r="F89" s="803" t="s">
        <v>630</v>
      </c>
      <c r="G89" s="803"/>
      <c r="H89" s="806" t="s">
        <v>152</v>
      </c>
      <c r="I89" s="806"/>
      <c r="J89" s="117" t="s">
        <v>153</v>
      </c>
      <c r="K89" s="117" t="s">
        <v>3</v>
      </c>
      <c r="L89" s="119">
        <v>406</v>
      </c>
    </row>
    <row r="90" spans="1:12" s="101" customFormat="1" ht="239.25" customHeight="1">
      <c r="A90" s="808"/>
      <c r="B90" s="803"/>
      <c r="C90" s="810"/>
      <c r="D90" s="807"/>
      <c r="E90" s="803"/>
      <c r="F90" s="803"/>
      <c r="G90" s="803"/>
      <c r="H90" s="806" t="s">
        <v>154</v>
      </c>
      <c r="I90" s="806"/>
      <c r="J90" s="117" t="s">
        <v>153</v>
      </c>
      <c r="K90" s="117" t="s">
        <v>3</v>
      </c>
      <c r="L90" s="119">
        <v>800</v>
      </c>
    </row>
    <row r="91" spans="1:12" s="101" customFormat="1" ht="24" customHeight="1">
      <c r="A91" s="808"/>
      <c r="B91" s="110" t="s">
        <v>77</v>
      </c>
      <c r="C91" s="115" t="s">
        <v>79</v>
      </c>
      <c r="D91" s="115" t="s">
        <v>155</v>
      </c>
      <c r="E91" s="115" t="s">
        <v>156</v>
      </c>
      <c r="F91" s="805"/>
      <c r="G91" s="805"/>
      <c r="H91" s="806" t="s">
        <v>157</v>
      </c>
      <c r="I91" s="806"/>
      <c r="J91" s="803" t="s">
        <v>153</v>
      </c>
      <c r="K91" s="803" t="s">
        <v>3</v>
      </c>
      <c r="L91" s="804">
        <v>500</v>
      </c>
    </row>
    <row r="92" spans="1:12" s="101" customFormat="1" ht="24" customHeight="1">
      <c r="A92" s="808"/>
      <c r="B92" s="117" t="s">
        <v>562</v>
      </c>
      <c r="C92" s="117" t="s">
        <v>630</v>
      </c>
      <c r="D92" s="118">
        <v>43890</v>
      </c>
      <c r="E92" s="117" t="s">
        <v>631</v>
      </c>
      <c r="F92" s="805"/>
      <c r="G92" s="805"/>
      <c r="H92" s="806"/>
      <c r="I92" s="806"/>
      <c r="J92" s="803"/>
      <c r="K92" s="803"/>
      <c r="L92" s="804"/>
    </row>
    <row r="93" spans="1:12" s="101" customFormat="1" ht="24" customHeight="1">
      <c r="A93" s="808">
        <v>117</v>
      </c>
      <c r="B93" s="110" t="s">
        <v>76</v>
      </c>
      <c r="C93" s="115" t="s">
        <v>78</v>
      </c>
      <c r="D93" s="115" t="s">
        <v>146</v>
      </c>
      <c r="E93" s="115" t="s">
        <v>147</v>
      </c>
      <c r="F93" s="809" t="s">
        <v>71</v>
      </c>
      <c r="G93" s="809"/>
      <c r="H93" s="805"/>
      <c r="I93" s="805"/>
      <c r="J93" s="805"/>
      <c r="K93" s="805"/>
      <c r="L93" s="805"/>
    </row>
    <row r="94" spans="1:12" s="101" customFormat="1" ht="26.25" customHeight="1">
      <c r="A94" s="808"/>
      <c r="B94" s="803" t="s">
        <v>632</v>
      </c>
      <c r="C94" s="810" t="s">
        <v>633</v>
      </c>
      <c r="D94" s="807">
        <v>43787</v>
      </c>
      <c r="E94" s="803" t="s">
        <v>634</v>
      </c>
      <c r="F94" s="803" t="s">
        <v>635</v>
      </c>
      <c r="G94" s="803"/>
      <c r="H94" s="806" t="s">
        <v>152</v>
      </c>
      <c r="I94" s="806"/>
      <c r="J94" s="117" t="s">
        <v>153</v>
      </c>
      <c r="K94" s="117" t="s">
        <v>3</v>
      </c>
      <c r="L94" s="119">
        <v>494.7</v>
      </c>
    </row>
    <row r="95" spans="1:12" s="101" customFormat="1" ht="407.25" customHeight="1">
      <c r="A95" s="808"/>
      <c r="B95" s="803"/>
      <c r="C95" s="810"/>
      <c r="D95" s="807"/>
      <c r="E95" s="803"/>
      <c r="F95" s="803"/>
      <c r="G95" s="803"/>
      <c r="H95" s="806" t="s">
        <v>154</v>
      </c>
      <c r="I95" s="806"/>
      <c r="J95" s="117" t="s">
        <v>153</v>
      </c>
      <c r="K95" s="117" t="s">
        <v>3</v>
      </c>
      <c r="L95" s="119">
        <v>876.05</v>
      </c>
    </row>
    <row r="96" spans="1:12" s="101" customFormat="1" ht="24" customHeight="1">
      <c r="A96" s="808"/>
      <c r="B96" s="110" t="s">
        <v>77</v>
      </c>
      <c r="C96" s="115" t="s">
        <v>79</v>
      </c>
      <c r="D96" s="115" t="s">
        <v>155</v>
      </c>
      <c r="E96" s="115" t="s">
        <v>156</v>
      </c>
      <c r="F96" s="805"/>
      <c r="G96" s="805"/>
      <c r="H96" s="806" t="s">
        <v>157</v>
      </c>
      <c r="I96" s="806"/>
      <c r="J96" s="803" t="s">
        <v>153</v>
      </c>
      <c r="K96" s="803" t="s">
        <v>3</v>
      </c>
      <c r="L96" s="804">
        <v>150</v>
      </c>
    </row>
    <row r="97" spans="1:12" s="101" customFormat="1" ht="45" customHeight="1">
      <c r="A97" s="808"/>
      <c r="B97" s="117" t="s">
        <v>636</v>
      </c>
      <c r="C97" s="117" t="s">
        <v>635</v>
      </c>
      <c r="D97" s="118">
        <v>43794</v>
      </c>
      <c r="E97" s="117" t="s">
        <v>637</v>
      </c>
      <c r="F97" s="805"/>
      <c r="G97" s="805"/>
      <c r="H97" s="806"/>
      <c r="I97" s="806"/>
      <c r="J97" s="803"/>
      <c r="K97" s="803"/>
      <c r="L97" s="804"/>
    </row>
    <row r="98" spans="1:12" s="101" customFormat="1" ht="24" customHeight="1">
      <c r="A98" s="808">
        <v>118</v>
      </c>
      <c r="B98" s="110" t="s">
        <v>76</v>
      </c>
      <c r="C98" s="115" t="s">
        <v>78</v>
      </c>
      <c r="D98" s="115" t="s">
        <v>146</v>
      </c>
      <c r="E98" s="115" t="s">
        <v>147</v>
      </c>
      <c r="F98" s="809" t="s">
        <v>71</v>
      </c>
      <c r="G98" s="809"/>
      <c r="H98" s="805"/>
      <c r="I98" s="805"/>
      <c r="J98" s="805"/>
      <c r="K98" s="805"/>
      <c r="L98" s="805"/>
    </row>
    <row r="99" spans="1:12" s="101" customFormat="1" ht="26.25" customHeight="1">
      <c r="A99" s="808"/>
      <c r="B99" s="803" t="s">
        <v>632</v>
      </c>
      <c r="C99" s="810" t="s">
        <v>638</v>
      </c>
      <c r="D99" s="807">
        <v>43838</v>
      </c>
      <c r="E99" s="803" t="s">
        <v>639</v>
      </c>
      <c r="F99" s="803" t="s">
        <v>640</v>
      </c>
      <c r="G99" s="803"/>
      <c r="H99" s="806" t="s">
        <v>152</v>
      </c>
      <c r="I99" s="806"/>
      <c r="J99" s="117" t="s">
        <v>153</v>
      </c>
      <c r="K99" s="117" t="s">
        <v>3</v>
      </c>
      <c r="L99" s="119">
        <v>701</v>
      </c>
    </row>
    <row r="100" spans="1:12" s="101" customFormat="1" ht="408.95" customHeight="1">
      <c r="A100" s="808"/>
      <c r="B100" s="803"/>
      <c r="C100" s="810"/>
      <c r="D100" s="807"/>
      <c r="E100" s="803"/>
      <c r="F100" s="803"/>
      <c r="G100" s="803"/>
      <c r="H100" s="806" t="s">
        <v>154</v>
      </c>
      <c r="I100" s="806"/>
      <c r="J100" s="803" t="s">
        <v>153</v>
      </c>
      <c r="K100" s="803" t="s">
        <v>3</v>
      </c>
      <c r="L100" s="804">
        <v>361.37</v>
      </c>
    </row>
    <row r="101" spans="1:12" s="101" customFormat="1" ht="19.350000000000001" customHeight="1">
      <c r="A101" s="808"/>
      <c r="B101" s="803"/>
      <c r="C101" s="810"/>
      <c r="D101" s="807"/>
      <c r="E101" s="803"/>
      <c r="F101" s="803"/>
      <c r="G101" s="803"/>
      <c r="H101" s="806"/>
      <c r="I101" s="806"/>
      <c r="J101" s="803"/>
      <c r="K101" s="803"/>
      <c r="L101" s="804"/>
    </row>
    <row r="102" spans="1:12" s="101" customFormat="1" ht="24" customHeight="1">
      <c r="A102" s="808"/>
      <c r="B102" s="110" t="s">
        <v>77</v>
      </c>
      <c r="C102" s="115" t="s">
        <v>79</v>
      </c>
      <c r="D102" s="115" t="s">
        <v>155</v>
      </c>
      <c r="E102" s="115" t="s">
        <v>156</v>
      </c>
      <c r="F102" s="805"/>
      <c r="G102" s="805"/>
      <c r="H102" s="806" t="s">
        <v>157</v>
      </c>
      <c r="I102" s="806"/>
      <c r="J102" s="803" t="s">
        <v>153</v>
      </c>
      <c r="K102" s="803" t="s">
        <v>153</v>
      </c>
      <c r="L102" s="804">
        <v>0</v>
      </c>
    </row>
    <row r="103" spans="1:12" s="101" customFormat="1" ht="45" customHeight="1">
      <c r="A103" s="808"/>
      <c r="B103" s="117" t="s">
        <v>636</v>
      </c>
      <c r="C103" s="117" t="s">
        <v>640</v>
      </c>
      <c r="D103" s="118">
        <v>43840</v>
      </c>
      <c r="E103" s="117" t="s">
        <v>641</v>
      </c>
      <c r="F103" s="805"/>
      <c r="G103" s="805"/>
      <c r="H103" s="806"/>
      <c r="I103" s="806"/>
      <c r="J103" s="803"/>
      <c r="K103" s="803"/>
      <c r="L103" s="804"/>
    </row>
    <row r="104" spans="1:12" s="101" customFormat="1" ht="24" customHeight="1">
      <c r="A104" s="808">
        <v>119</v>
      </c>
      <c r="B104" s="110" t="s">
        <v>76</v>
      </c>
      <c r="C104" s="115" t="s">
        <v>78</v>
      </c>
      <c r="D104" s="115" t="s">
        <v>146</v>
      </c>
      <c r="E104" s="115" t="s">
        <v>147</v>
      </c>
      <c r="F104" s="809" t="s">
        <v>71</v>
      </c>
      <c r="G104" s="809"/>
      <c r="H104" s="805"/>
      <c r="I104" s="805"/>
      <c r="J104" s="805"/>
      <c r="K104" s="805"/>
      <c r="L104" s="805"/>
    </row>
    <row r="105" spans="1:12" s="101" customFormat="1" ht="26.25" customHeight="1">
      <c r="A105" s="808"/>
      <c r="B105" s="803" t="s">
        <v>642</v>
      </c>
      <c r="C105" s="810" t="s">
        <v>643</v>
      </c>
      <c r="D105" s="807">
        <v>43844</v>
      </c>
      <c r="E105" s="803" t="s">
        <v>644</v>
      </c>
      <c r="F105" s="803" t="s">
        <v>645</v>
      </c>
      <c r="G105" s="803"/>
      <c r="H105" s="806" t="s">
        <v>152</v>
      </c>
      <c r="I105" s="806"/>
      <c r="J105" s="117" t="s">
        <v>3</v>
      </c>
      <c r="K105" s="117" t="s">
        <v>153</v>
      </c>
      <c r="L105" s="119">
        <v>859</v>
      </c>
    </row>
    <row r="106" spans="1:12" s="101" customFormat="1" ht="408.95" customHeight="1">
      <c r="A106" s="808"/>
      <c r="B106" s="803"/>
      <c r="C106" s="810"/>
      <c r="D106" s="807"/>
      <c r="E106" s="803"/>
      <c r="F106" s="803"/>
      <c r="G106" s="803"/>
      <c r="H106" s="806" t="s">
        <v>154</v>
      </c>
      <c r="I106" s="806"/>
      <c r="J106" s="803" t="s">
        <v>153</v>
      </c>
      <c r="K106" s="803" t="s">
        <v>153</v>
      </c>
      <c r="L106" s="804">
        <v>0</v>
      </c>
    </row>
    <row r="107" spans="1:12" s="101" customFormat="1" ht="239.85" customHeight="1">
      <c r="A107" s="808"/>
      <c r="B107" s="803"/>
      <c r="C107" s="810"/>
      <c r="D107" s="807"/>
      <c r="E107" s="803"/>
      <c r="F107" s="803"/>
      <c r="G107" s="803"/>
      <c r="H107" s="806"/>
      <c r="I107" s="806"/>
      <c r="J107" s="803"/>
      <c r="K107" s="803"/>
      <c r="L107" s="804"/>
    </row>
    <row r="108" spans="1:12" s="101" customFormat="1" ht="24" customHeight="1">
      <c r="A108" s="808"/>
      <c r="B108" s="110" t="s">
        <v>77</v>
      </c>
      <c r="C108" s="115" t="s">
        <v>79</v>
      </c>
      <c r="D108" s="115" t="s">
        <v>155</v>
      </c>
      <c r="E108" s="115" t="s">
        <v>156</v>
      </c>
      <c r="F108" s="805"/>
      <c r="G108" s="805"/>
      <c r="H108" s="806" t="s">
        <v>157</v>
      </c>
      <c r="I108" s="806"/>
      <c r="J108" s="803" t="s">
        <v>3</v>
      </c>
      <c r="K108" s="803" t="s">
        <v>153</v>
      </c>
      <c r="L108" s="804">
        <v>138.76</v>
      </c>
    </row>
    <row r="109" spans="1:12" s="101" customFormat="1" ht="24" customHeight="1">
      <c r="A109" s="808"/>
      <c r="B109" s="117" t="s">
        <v>153</v>
      </c>
      <c r="C109" s="117" t="s">
        <v>645</v>
      </c>
      <c r="D109" s="118">
        <v>43848</v>
      </c>
      <c r="E109" s="117" t="s">
        <v>646</v>
      </c>
      <c r="F109" s="805"/>
      <c r="G109" s="805"/>
      <c r="H109" s="806"/>
      <c r="I109" s="806"/>
      <c r="J109" s="803"/>
      <c r="K109" s="803"/>
      <c r="L109" s="804"/>
    </row>
    <row r="110" spans="1:12" s="101" customFormat="1" ht="24" customHeight="1">
      <c r="A110" s="808">
        <v>120</v>
      </c>
      <c r="B110" s="110" t="s">
        <v>76</v>
      </c>
      <c r="C110" s="115" t="s">
        <v>78</v>
      </c>
      <c r="D110" s="115" t="s">
        <v>146</v>
      </c>
      <c r="E110" s="115" t="s">
        <v>147</v>
      </c>
      <c r="F110" s="809" t="s">
        <v>71</v>
      </c>
      <c r="G110" s="809"/>
      <c r="H110" s="805"/>
      <c r="I110" s="805"/>
      <c r="J110" s="805"/>
      <c r="K110" s="805"/>
      <c r="L110" s="805"/>
    </row>
    <row r="111" spans="1:12" s="101" customFormat="1" ht="26.25" customHeight="1">
      <c r="A111" s="808"/>
      <c r="B111" s="803" t="s">
        <v>647</v>
      </c>
      <c r="C111" s="810" t="s">
        <v>648</v>
      </c>
      <c r="D111" s="807">
        <v>43804</v>
      </c>
      <c r="E111" s="803" t="s">
        <v>228</v>
      </c>
      <c r="F111" s="803" t="s">
        <v>649</v>
      </c>
      <c r="G111" s="803"/>
      <c r="H111" s="806" t="s">
        <v>152</v>
      </c>
      <c r="I111" s="806"/>
      <c r="J111" s="117" t="s">
        <v>153</v>
      </c>
      <c r="K111" s="117" t="s">
        <v>3</v>
      </c>
      <c r="L111" s="119">
        <v>1345</v>
      </c>
    </row>
    <row r="112" spans="1:12" s="101" customFormat="1" ht="249.75" customHeight="1">
      <c r="A112" s="808"/>
      <c r="B112" s="803"/>
      <c r="C112" s="810"/>
      <c r="D112" s="807"/>
      <c r="E112" s="803"/>
      <c r="F112" s="803"/>
      <c r="G112" s="803"/>
      <c r="H112" s="806" t="s">
        <v>154</v>
      </c>
      <c r="I112" s="806"/>
      <c r="J112" s="117" t="s">
        <v>153</v>
      </c>
      <c r="K112" s="117" t="s">
        <v>3</v>
      </c>
      <c r="L112" s="119">
        <v>387.95</v>
      </c>
    </row>
    <row r="113" spans="1:12" s="101" customFormat="1" ht="24" customHeight="1">
      <c r="A113" s="808"/>
      <c r="B113" s="110" t="s">
        <v>77</v>
      </c>
      <c r="C113" s="115" t="s">
        <v>79</v>
      </c>
      <c r="D113" s="115" t="s">
        <v>155</v>
      </c>
      <c r="E113" s="115" t="s">
        <v>156</v>
      </c>
      <c r="F113" s="805"/>
      <c r="G113" s="805"/>
      <c r="H113" s="806" t="s">
        <v>157</v>
      </c>
      <c r="I113" s="806"/>
      <c r="J113" s="803" t="s">
        <v>153</v>
      </c>
      <c r="K113" s="803" t="s">
        <v>3</v>
      </c>
      <c r="L113" s="804">
        <v>795</v>
      </c>
    </row>
    <row r="114" spans="1:12" s="101" customFormat="1" ht="34.5" customHeight="1">
      <c r="A114" s="808"/>
      <c r="B114" s="117" t="s">
        <v>650</v>
      </c>
      <c r="C114" s="117" t="s">
        <v>649</v>
      </c>
      <c r="D114" s="118">
        <v>43809</v>
      </c>
      <c r="E114" s="117" t="s">
        <v>651</v>
      </c>
      <c r="F114" s="805"/>
      <c r="G114" s="805"/>
      <c r="H114" s="806"/>
      <c r="I114" s="806"/>
      <c r="J114" s="803"/>
      <c r="K114" s="803"/>
      <c r="L114" s="804"/>
    </row>
    <row r="115" spans="1:12" s="101" customFormat="1" ht="24" customHeight="1">
      <c r="A115" s="808">
        <v>121</v>
      </c>
      <c r="B115" s="110" t="s">
        <v>76</v>
      </c>
      <c r="C115" s="115" t="s">
        <v>78</v>
      </c>
      <c r="D115" s="115" t="s">
        <v>146</v>
      </c>
      <c r="E115" s="115" t="s">
        <v>147</v>
      </c>
      <c r="F115" s="809" t="s">
        <v>71</v>
      </c>
      <c r="G115" s="809"/>
      <c r="H115" s="805"/>
      <c r="I115" s="805"/>
      <c r="J115" s="805"/>
      <c r="K115" s="805"/>
      <c r="L115" s="805"/>
    </row>
    <row r="116" spans="1:12" s="101" customFormat="1" ht="26.25" customHeight="1">
      <c r="A116" s="808"/>
      <c r="B116" s="803" t="s">
        <v>652</v>
      </c>
      <c r="C116" s="803" t="s">
        <v>653</v>
      </c>
      <c r="D116" s="807">
        <v>43892</v>
      </c>
      <c r="E116" s="803" t="s">
        <v>654</v>
      </c>
      <c r="F116" s="803" t="s">
        <v>655</v>
      </c>
      <c r="G116" s="803"/>
      <c r="H116" s="806" t="s">
        <v>152</v>
      </c>
      <c r="I116" s="806"/>
      <c r="J116" s="117" t="s">
        <v>153</v>
      </c>
      <c r="K116" s="117" t="s">
        <v>153</v>
      </c>
      <c r="L116" s="119">
        <v>0</v>
      </c>
    </row>
    <row r="117" spans="1:12" s="101" customFormat="1" ht="81.75" customHeight="1">
      <c r="A117" s="808"/>
      <c r="B117" s="803"/>
      <c r="C117" s="803"/>
      <c r="D117" s="807"/>
      <c r="E117" s="803"/>
      <c r="F117" s="803"/>
      <c r="G117" s="803"/>
      <c r="H117" s="806" t="s">
        <v>154</v>
      </c>
      <c r="I117" s="806"/>
      <c r="J117" s="117" t="s">
        <v>153</v>
      </c>
      <c r="K117" s="117" t="s">
        <v>3</v>
      </c>
      <c r="L117" s="119">
        <v>930</v>
      </c>
    </row>
    <row r="118" spans="1:12" s="101" customFormat="1" ht="24" customHeight="1">
      <c r="A118" s="808"/>
      <c r="B118" s="110" t="s">
        <v>77</v>
      </c>
      <c r="C118" s="115" t="s">
        <v>79</v>
      </c>
      <c r="D118" s="115" t="s">
        <v>155</v>
      </c>
      <c r="E118" s="115" t="s">
        <v>156</v>
      </c>
      <c r="F118" s="805"/>
      <c r="G118" s="805"/>
      <c r="H118" s="806" t="s">
        <v>157</v>
      </c>
      <c r="I118" s="806"/>
      <c r="J118" s="803" t="s">
        <v>153</v>
      </c>
      <c r="K118" s="803" t="s">
        <v>3</v>
      </c>
      <c r="L118" s="804">
        <v>600</v>
      </c>
    </row>
    <row r="119" spans="1:12" s="101" customFormat="1" ht="24" customHeight="1">
      <c r="A119" s="808"/>
      <c r="B119" s="117" t="s">
        <v>193</v>
      </c>
      <c r="C119" s="117" t="s">
        <v>655</v>
      </c>
      <c r="D119" s="118">
        <v>43895</v>
      </c>
      <c r="E119" s="117" t="s">
        <v>656</v>
      </c>
      <c r="F119" s="805"/>
      <c r="G119" s="805"/>
      <c r="H119" s="806"/>
      <c r="I119" s="806"/>
      <c r="J119" s="803"/>
      <c r="K119" s="803"/>
      <c r="L119" s="804"/>
    </row>
    <row r="120" spans="1:12" s="101" customFormat="1" ht="24" customHeight="1">
      <c r="A120" s="808">
        <v>122</v>
      </c>
      <c r="B120" s="110" t="s">
        <v>76</v>
      </c>
      <c r="C120" s="115" t="s">
        <v>78</v>
      </c>
      <c r="D120" s="115" t="s">
        <v>146</v>
      </c>
      <c r="E120" s="115" t="s">
        <v>147</v>
      </c>
      <c r="F120" s="809" t="s">
        <v>71</v>
      </c>
      <c r="G120" s="809"/>
      <c r="H120" s="805"/>
      <c r="I120" s="805"/>
      <c r="J120" s="805"/>
      <c r="K120" s="805"/>
      <c r="L120" s="805"/>
    </row>
    <row r="121" spans="1:12" s="101" customFormat="1" ht="26.25" customHeight="1">
      <c r="A121" s="808"/>
      <c r="B121" s="803" t="s">
        <v>657</v>
      </c>
      <c r="C121" s="810" t="s">
        <v>658</v>
      </c>
      <c r="D121" s="807">
        <v>43853</v>
      </c>
      <c r="E121" s="803" t="s">
        <v>234</v>
      </c>
      <c r="F121" s="803" t="s">
        <v>659</v>
      </c>
      <c r="G121" s="803"/>
      <c r="H121" s="806" t="s">
        <v>152</v>
      </c>
      <c r="I121" s="806"/>
      <c r="J121" s="117" t="s">
        <v>153</v>
      </c>
      <c r="K121" s="117" t="s">
        <v>3</v>
      </c>
      <c r="L121" s="119">
        <v>156</v>
      </c>
    </row>
    <row r="122" spans="1:12" s="101" customFormat="1" ht="102.75" customHeight="1">
      <c r="A122" s="808"/>
      <c r="B122" s="803"/>
      <c r="C122" s="810"/>
      <c r="D122" s="807"/>
      <c r="E122" s="803"/>
      <c r="F122" s="803"/>
      <c r="G122" s="803"/>
      <c r="H122" s="806" t="s">
        <v>154</v>
      </c>
      <c r="I122" s="806"/>
      <c r="J122" s="117" t="s">
        <v>153</v>
      </c>
      <c r="K122" s="117" t="s">
        <v>3</v>
      </c>
      <c r="L122" s="119">
        <v>161</v>
      </c>
    </row>
    <row r="123" spans="1:12" s="101" customFormat="1" ht="24" customHeight="1">
      <c r="A123" s="808"/>
      <c r="B123" s="110" t="s">
        <v>77</v>
      </c>
      <c r="C123" s="115" t="s">
        <v>79</v>
      </c>
      <c r="D123" s="115" t="s">
        <v>155</v>
      </c>
      <c r="E123" s="115" t="s">
        <v>156</v>
      </c>
      <c r="F123" s="805"/>
      <c r="G123" s="805"/>
      <c r="H123" s="806" t="s">
        <v>157</v>
      </c>
      <c r="I123" s="806"/>
      <c r="J123" s="803" t="s">
        <v>153</v>
      </c>
      <c r="K123" s="803" t="s">
        <v>153</v>
      </c>
      <c r="L123" s="804">
        <v>0</v>
      </c>
    </row>
    <row r="124" spans="1:12" s="101" customFormat="1" ht="24" customHeight="1">
      <c r="A124" s="808"/>
      <c r="B124" s="117" t="s">
        <v>153</v>
      </c>
      <c r="C124" s="117" t="s">
        <v>659</v>
      </c>
      <c r="D124" s="118">
        <v>43854</v>
      </c>
      <c r="E124" s="117" t="s">
        <v>660</v>
      </c>
      <c r="F124" s="805"/>
      <c r="G124" s="805"/>
      <c r="H124" s="806"/>
      <c r="I124" s="806"/>
      <c r="J124" s="803"/>
      <c r="K124" s="803"/>
      <c r="L124" s="804"/>
    </row>
    <row r="125" spans="1:12" s="101" customFormat="1" ht="24" customHeight="1">
      <c r="A125" s="808">
        <v>123</v>
      </c>
      <c r="B125" s="110" t="s">
        <v>76</v>
      </c>
      <c r="C125" s="115" t="s">
        <v>78</v>
      </c>
      <c r="D125" s="115" t="s">
        <v>146</v>
      </c>
      <c r="E125" s="115" t="s">
        <v>147</v>
      </c>
      <c r="F125" s="809" t="s">
        <v>71</v>
      </c>
      <c r="G125" s="809"/>
      <c r="H125" s="805"/>
      <c r="I125" s="805"/>
      <c r="J125" s="805"/>
      <c r="K125" s="805"/>
      <c r="L125" s="805"/>
    </row>
    <row r="126" spans="1:12" s="101" customFormat="1" ht="26.25" customHeight="1">
      <c r="A126" s="808"/>
      <c r="B126" s="803" t="s">
        <v>661</v>
      </c>
      <c r="C126" s="810" t="s">
        <v>662</v>
      </c>
      <c r="D126" s="807">
        <v>43769</v>
      </c>
      <c r="E126" s="803" t="s">
        <v>663</v>
      </c>
      <c r="F126" s="803" t="s">
        <v>664</v>
      </c>
      <c r="G126" s="803"/>
      <c r="H126" s="806" t="s">
        <v>152</v>
      </c>
      <c r="I126" s="806"/>
      <c r="J126" s="117" t="s">
        <v>153</v>
      </c>
      <c r="K126" s="117" t="s">
        <v>3</v>
      </c>
      <c r="L126" s="119">
        <v>727.01</v>
      </c>
    </row>
    <row r="127" spans="1:12" s="101" customFormat="1" ht="302.25" customHeight="1">
      <c r="A127" s="808"/>
      <c r="B127" s="803"/>
      <c r="C127" s="810"/>
      <c r="D127" s="807"/>
      <c r="E127" s="803"/>
      <c r="F127" s="803"/>
      <c r="G127" s="803"/>
      <c r="H127" s="806" t="s">
        <v>154</v>
      </c>
      <c r="I127" s="806"/>
      <c r="J127" s="117" t="s">
        <v>153</v>
      </c>
      <c r="K127" s="117" t="s">
        <v>3</v>
      </c>
      <c r="L127" s="119">
        <v>650</v>
      </c>
    </row>
    <row r="128" spans="1:12" s="101" customFormat="1" ht="24" customHeight="1">
      <c r="A128" s="808"/>
      <c r="B128" s="110" t="s">
        <v>77</v>
      </c>
      <c r="C128" s="115" t="s">
        <v>79</v>
      </c>
      <c r="D128" s="115" t="s">
        <v>155</v>
      </c>
      <c r="E128" s="115" t="s">
        <v>156</v>
      </c>
      <c r="F128" s="805"/>
      <c r="G128" s="805"/>
      <c r="H128" s="806" t="s">
        <v>157</v>
      </c>
      <c r="I128" s="806"/>
      <c r="J128" s="803" t="s">
        <v>153</v>
      </c>
      <c r="K128" s="803" t="s">
        <v>153</v>
      </c>
      <c r="L128" s="804">
        <v>0</v>
      </c>
    </row>
    <row r="129" spans="1:12" s="101" customFormat="1" ht="34.5" customHeight="1">
      <c r="A129" s="808"/>
      <c r="B129" s="117" t="s">
        <v>665</v>
      </c>
      <c r="C129" s="117" t="s">
        <v>664</v>
      </c>
      <c r="D129" s="118">
        <v>43772</v>
      </c>
      <c r="E129" s="117" t="s">
        <v>666</v>
      </c>
      <c r="F129" s="805"/>
      <c r="G129" s="805"/>
      <c r="H129" s="806"/>
      <c r="I129" s="806"/>
      <c r="J129" s="803"/>
      <c r="K129" s="803"/>
      <c r="L129" s="804"/>
    </row>
    <row r="130" spans="1:12" s="101" customFormat="1" ht="24" customHeight="1">
      <c r="A130" s="808">
        <v>124</v>
      </c>
      <c r="B130" s="110" t="s">
        <v>76</v>
      </c>
      <c r="C130" s="115" t="s">
        <v>78</v>
      </c>
      <c r="D130" s="115" t="s">
        <v>146</v>
      </c>
      <c r="E130" s="115" t="s">
        <v>147</v>
      </c>
      <c r="F130" s="809" t="s">
        <v>71</v>
      </c>
      <c r="G130" s="809"/>
      <c r="H130" s="805"/>
      <c r="I130" s="805"/>
      <c r="J130" s="805"/>
      <c r="K130" s="805"/>
      <c r="L130" s="805"/>
    </row>
    <row r="131" spans="1:12" s="101" customFormat="1" ht="26.25" customHeight="1">
      <c r="A131" s="808"/>
      <c r="B131" s="803" t="s">
        <v>667</v>
      </c>
      <c r="C131" s="810" t="s">
        <v>668</v>
      </c>
      <c r="D131" s="807">
        <v>43746</v>
      </c>
      <c r="E131" s="803" t="s">
        <v>669</v>
      </c>
      <c r="F131" s="803" t="s">
        <v>670</v>
      </c>
      <c r="G131" s="803"/>
      <c r="H131" s="806" t="s">
        <v>152</v>
      </c>
      <c r="I131" s="806"/>
      <c r="J131" s="117" t="s">
        <v>153</v>
      </c>
      <c r="K131" s="117" t="s">
        <v>3</v>
      </c>
      <c r="L131" s="119">
        <v>412</v>
      </c>
    </row>
    <row r="132" spans="1:12" s="101" customFormat="1" ht="102.75" customHeight="1">
      <c r="A132" s="808"/>
      <c r="B132" s="803"/>
      <c r="C132" s="810"/>
      <c r="D132" s="807"/>
      <c r="E132" s="803"/>
      <c r="F132" s="803"/>
      <c r="G132" s="803"/>
      <c r="H132" s="806" t="s">
        <v>154</v>
      </c>
      <c r="I132" s="806"/>
      <c r="J132" s="117" t="s">
        <v>153</v>
      </c>
      <c r="K132" s="117" t="s">
        <v>3</v>
      </c>
      <c r="L132" s="119">
        <v>1598.7</v>
      </c>
    </row>
    <row r="133" spans="1:12" s="101" customFormat="1" ht="24" customHeight="1">
      <c r="A133" s="808"/>
      <c r="B133" s="110" t="s">
        <v>77</v>
      </c>
      <c r="C133" s="115" t="s">
        <v>79</v>
      </c>
      <c r="D133" s="115" t="s">
        <v>155</v>
      </c>
      <c r="E133" s="115" t="s">
        <v>156</v>
      </c>
      <c r="F133" s="805"/>
      <c r="G133" s="805"/>
      <c r="H133" s="806" t="s">
        <v>157</v>
      </c>
      <c r="I133" s="806"/>
      <c r="J133" s="803" t="s">
        <v>153</v>
      </c>
      <c r="K133" s="803" t="s">
        <v>153</v>
      </c>
      <c r="L133" s="804">
        <v>0</v>
      </c>
    </row>
    <row r="134" spans="1:12" s="101" customFormat="1" ht="24" customHeight="1">
      <c r="A134" s="808"/>
      <c r="B134" s="117" t="s">
        <v>181</v>
      </c>
      <c r="C134" s="117" t="s">
        <v>670</v>
      </c>
      <c r="D134" s="118">
        <v>43752</v>
      </c>
      <c r="E134" s="117" t="s">
        <v>671</v>
      </c>
      <c r="F134" s="805"/>
      <c r="G134" s="805"/>
      <c r="H134" s="806"/>
      <c r="I134" s="806"/>
      <c r="J134" s="803"/>
      <c r="K134" s="803"/>
      <c r="L134" s="804"/>
    </row>
    <row r="135" spans="1:12" s="101" customFormat="1" ht="24" customHeight="1">
      <c r="A135" s="808">
        <v>125</v>
      </c>
      <c r="B135" s="110" t="s">
        <v>76</v>
      </c>
      <c r="C135" s="115" t="s">
        <v>78</v>
      </c>
      <c r="D135" s="115" t="s">
        <v>146</v>
      </c>
      <c r="E135" s="115" t="s">
        <v>147</v>
      </c>
      <c r="F135" s="809" t="s">
        <v>71</v>
      </c>
      <c r="G135" s="809"/>
      <c r="H135" s="805"/>
      <c r="I135" s="805"/>
      <c r="J135" s="805"/>
      <c r="K135" s="805"/>
      <c r="L135" s="805"/>
    </row>
    <row r="136" spans="1:12" s="101" customFormat="1" ht="26.25" customHeight="1">
      <c r="A136" s="808"/>
      <c r="B136" s="803" t="s">
        <v>672</v>
      </c>
      <c r="C136" s="810" t="s">
        <v>673</v>
      </c>
      <c r="D136" s="807">
        <v>43782</v>
      </c>
      <c r="E136" s="803" t="s">
        <v>674</v>
      </c>
      <c r="F136" s="803" t="s">
        <v>675</v>
      </c>
      <c r="G136" s="803"/>
      <c r="H136" s="806" t="s">
        <v>152</v>
      </c>
      <c r="I136" s="806"/>
      <c r="J136" s="117" t="s">
        <v>153</v>
      </c>
      <c r="K136" s="117" t="s">
        <v>3</v>
      </c>
      <c r="L136" s="119">
        <v>353</v>
      </c>
    </row>
    <row r="137" spans="1:12" s="101" customFormat="1" ht="408.95" customHeight="1">
      <c r="A137" s="808"/>
      <c r="B137" s="803"/>
      <c r="C137" s="810"/>
      <c r="D137" s="807"/>
      <c r="E137" s="803"/>
      <c r="F137" s="803"/>
      <c r="G137" s="803"/>
      <c r="H137" s="806" t="s">
        <v>154</v>
      </c>
      <c r="I137" s="806"/>
      <c r="J137" s="803" t="s">
        <v>153</v>
      </c>
      <c r="K137" s="803" t="s">
        <v>3</v>
      </c>
      <c r="L137" s="804">
        <v>299.95</v>
      </c>
    </row>
    <row r="138" spans="1:12" s="101" customFormat="1" ht="50.85" customHeight="1">
      <c r="A138" s="808"/>
      <c r="B138" s="803"/>
      <c r="C138" s="810"/>
      <c r="D138" s="807"/>
      <c r="E138" s="803"/>
      <c r="F138" s="803"/>
      <c r="G138" s="803"/>
      <c r="H138" s="806"/>
      <c r="I138" s="806"/>
      <c r="J138" s="803"/>
      <c r="K138" s="803"/>
      <c r="L138" s="804"/>
    </row>
    <row r="139" spans="1:12" s="101" customFormat="1" ht="24" customHeight="1">
      <c r="A139" s="808"/>
      <c r="B139" s="110" t="s">
        <v>77</v>
      </c>
      <c r="C139" s="115" t="s">
        <v>79</v>
      </c>
      <c r="D139" s="115" t="s">
        <v>155</v>
      </c>
      <c r="E139" s="115" t="s">
        <v>156</v>
      </c>
      <c r="F139" s="805"/>
      <c r="G139" s="805"/>
      <c r="H139" s="806" t="s">
        <v>157</v>
      </c>
      <c r="I139" s="806"/>
      <c r="J139" s="803" t="s">
        <v>153</v>
      </c>
      <c r="K139" s="803" t="s">
        <v>3</v>
      </c>
      <c r="L139" s="804">
        <v>166.4</v>
      </c>
    </row>
    <row r="140" spans="1:12" s="101" customFormat="1" ht="24" customHeight="1">
      <c r="A140" s="808"/>
      <c r="B140" s="117" t="s">
        <v>254</v>
      </c>
      <c r="C140" s="117" t="s">
        <v>675</v>
      </c>
      <c r="D140" s="118">
        <v>43784</v>
      </c>
      <c r="E140" s="117" t="s">
        <v>676</v>
      </c>
      <c r="F140" s="805"/>
      <c r="G140" s="805"/>
      <c r="H140" s="806"/>
      <c r="I140" s="806"/>
      <c r="J140" s="803"/>
      <c r="K140" s="803"/>
      <c r="L140" s="804"/>
    </row>
    <row r="141" spans="1:12" s="101" customFormat="1" ht="24" customHeight="1">
      <c r="A141" s="808">
        <v>126</v>
      </c>
      <c r="B141" s="110" t="s">
        <v>76</v>
      </c>
      <c r="C141" s="115" t="s">
        <v>78</v>
      </c>
      <c r="D141" s="115" t="s">
        <v>146</v>
      </c>
      <c r="E141" s="115" t="s">
        <v>147</v>
      </c>
      <c r="F141" s="809" t="s">
        <v>71</v>
      </c>
      <c r="G141" s="809"/>
      <c r="H141" s="805"/>
      <c r="I141" s="805"/>
      <c r="J141" s="805"/>
      <c r="K141" s="805"/>
      <c r="L141" s="805"/>
    </row>
    <row r="142" spans="1:12" s="101" customFormat="1" ht="26.25" customHeight="1">
      <c r="A142" s="808"/>
      <c r="B142" s="803" t="s">
        <v>677</v>
      </c>
      <c r="C142" s="810" t="s">
        <v>678</v>
      </c>
      <c r="D142" s="807">
        <v>43773</v>
      </c>
      <c r="E142" s="803" t="s">
        <v>679</v>
      </c>
      <c r="F142" s="803" t="s">
        <v>680</v>
      </c>
      <c r="G142" s="803"/>
      <c r="H142" s="806" t="s">
        <v>152</v>
      </c>
      <c r="I142" s="806"/>
      <c r="J142" s="117" t="s">
        <v>153</v>
      </c>
      <c r="K142" s="117" t="s">
        <v>3</v>
      </c>
      <c r="L142" s="119">
        <v>252.94</v>
      </c>
    </row>
    <row r="143" spans="1:12" s="101" customFormat="1" ht="239.25" customHeight="1">
      <c r="A143" s="808"/>
      <c r="B143" s="803"/>
      <c r="C143" s="810"/>
      <c r="D143" s="807"/>
      <c r="E143" s="803"/>
      <c r="F143" s="803"/>
      <c r="G143" s="803"/>
      <c r="H143" s="806" t="s">
        <v>154</v>
      </c>
      <c r="I143" s="806"/>
      <c r="J143" s="117" t="s">
        <v>153</v>
      </c>
      <c r="K143" s="117" t="s">
        <v>3</v>
      </c>
      <c r="L143" s="119">
        <v>1142</v>
      </c>
    </row>
    <row r="144" spans="1:12" s="101" customFormat="1" ht="24" customHeight="1">
      <c r="A144" s="808"/>
      <c r="B144" s="110" t="s">
        <v>77</v>
      </c>
      <c r="C144" s="115" t="s">
        <v>79</v>
      </c>
      <c r="D144" s="115" t="s">
        <v>155</v>
      </c>
      <c r="E144" s="115" t="s">
        <v>156</v>
      </c>
      <c r="F144" s="805"/>
      <c r="G144" s="805"/>
      <c r="H144" s="806" t="s">
        <v>157</v>
      </c>
      <c r="I144" s="806"/>
      <c r="J144" s="803" t="s">
        <v>153</v>
      </c>
      <c r="K144" s="803" t="s">
        <v>153</v>
      </c>
      <c r="L144" s="804">
        <v>0</v>
      </c>
    </row>
    <row r="145" spans="1:12" s="101" customFormat="1" ht="24" customHeight="1">
      <c r="A145" s="808"/>
      <c r="B145" s="117" t="s">
        <v>254</v>
      </c>
      <c r="C145" s="117" t="s">
        <v>680</v>
      </c>
      <c r="D145" s="118">
        <v>43775</v>
      </c>
      <c r="E145" s="117" t="s">
        <v>681</v>
      </c>
      <c r="F145" s="805"/>
      <c r="G145" s="805"/>
      <c r="H145" s="806"/>
      <c r="I145" s="806"/>
      <c r="J145" s="803"/>
      <c r="K145" s="803"/>
      <c r="L145" s="804"/>
    </row>
    <row r="146" spans="1:12" s="101" customFormat="1" ht="24" customHeight="1">
      <c r="A146" s="808">
        <v>127</v>
      </c>
      <c r="B146" s="110" t="s">
        <v>76</v>
      </c>
      <c r="C146" s="115" t="s">
        <v>78</v>
      </c>
      <c r="D146" s="115" t="s">
        <v>146</v>
      </c>
      <c r="E146" s="115" t="s">
        <v>147</v>
      </c>
      <c r="F146" s="809" t="s">
        <v>71</v>
      </c>
      <c r="G146" s="809"/>
      <c r="H146" s="805"/>
      <c r="I146" s="805"/>
      <c r="J146" s="805"/>
      <c r="K146" s="805"/>
      <c r="L146" s="805"/>
    </row>
    <row r="147" spans="1:12" s="101" customFormat="1" ht="26.25" customHeight="1">
      <c r="A147" s="808"/>
      <c r="B147" s="803" t="s">
        <v>677</v>
      </c>
      <c r="C147" s="810" t="s">
        <v>682</v>
      </c>
      <c r="D147" s="807">
        <v>43810</v>
      </c>
      <c r="E147" s="803" t="s">
        <v>683</v>
      </c>
      <c r="F147" s="803" t="s">
        <v>684</v>
      </c>
      <c r="G147" s="803"/>
      <c r="H147" s="806" t="s">
        <v>152</v>
      </c>
      <c r="I147" s="806"/>
      <c r="J147" s="117" t="s">
        <v>153</v>
      </c>
      <c r="K147" s="117" t="s">
        <v>3</v>
      </c>
      <c r="L147" s="119">
        <v>174.95</v>
      </c>
    </row>
    <row r="148" spans="1:12" s="101" customFormat="1" ht="270.75" customHeight="1">
      <c r="A148" s="808"/>
      <c r="B148" s="803"/>
      <c r="C148" s="810"/>
      <c r="D148" s="807"/>
      <c r="E148" s="803"/>
      <c r="F148" s="803"/>
      <c r="G148" s="803"/>
      <c r="H148" s="806" t="s">
        <v>154</v>
      </c>
      <c r="I148" s="806"/>
      <c r="J148" s="117" t="s">
        <v>153</v>
      </c>
      <c r="K148" s="117" t="s">
        <v>3</v>
      </c>
      <c r="L148" s="119">
        <v>847.41</v>
      </c>
    </row>
    <row r="149" spans="1:12" s="101" customFormat="1" ht="24" customHeight="1">
      <c r="A149" s="808"/>
      <c r="B149" s="110" t="s">
        <v>77</v>
      </c>
      <c r="C149" s="115" t="s">
        <v>79</v>
      </c>
      <c r="D149" s="115" t="s">
        <v>155</v>
      </c>
      <c r="E149" s="115" t="s">
        <v>156</v>
      </c>
      <c r="F149" s="805"/>
      <c r="G149" s="805"/>
      <c r="H149" s="806" t="s">
        <v>157</v>
      </c>
      <c r="I149" s="806"/>
      <c r="J149" s="803" t="s">
        <v>153</v>
      </c>
      <c r="K149" s="803" t="s">
        <v>153</v>
      </c>
      <c r="L149" s="804">
        <v>0</v>
      </c>
    </row>
    <row r="150" spans="1:12" s="101" customFormat="1" ht="24" customHeight="1">
      <c r="A150" s="808"/>
      <c r="B150" s="117" t="s">
        <v>254</v>
      </c>
      <c r="C150" s="117" t="s">
        <v>684</v>
      </c>
      <c r="D150" s="118">
        <v>43811</v>
      </c>
      <c r="E150" s="117" t="s">
        <v>685</v>
      </c>
      <c r="F150" s="805"/>
      <c r="G150" s="805"/>
      <c r="H150" s="806"/>
      <c r="I150" s="806"/>
      <c r="J150" s="803"/>
      <c r="K150" s="803"/>
      <c r="L150" s="804"/>
    </row>
    <row r="151" spans="1:12" s="101" customFormat="1" ht="24" customHeight="1">
      <c r="A151" s="808">
        <v>128</v>
      </c>
      <c r="B151" s="110" t="s">
        <v>76</v>
      </c>
      <c r="C151" s="115" t="s">
        <v>78</v>
      </c>
      <c r="D151" s="115" t="s">
        <v>146</v>
      </c>
      <c r="E151" s="115" t="s">
        <v>147</v>
      </c>
      <c r="F151" s="809" t="s">
        <v>71</v>
      </c>
      <c r="G151" s="809"/>
      <c r="H151" s="805"/>
      <c r="I151" s="805"/>
      <c r="J151" s="805"/>
      <c r="K151" s="805"/>
      <c r="L151" s="805"/>
    </row>
    <row r="152" spans="1:12" s="101" customFormat="1" ht="26.25" customHeight="1">
      <c r="A152" s="808"/>
      <c r="B152" s="803" t="s">
        <v>686</v>
      </c>
      <c r="C152" s="810" t="s">
        <v>687</v>
      </c>
      <c r="D152" s="807">
        <v>43801</v>
      </c>
      <c r="E152" s="803" t="s">
        <v>306</v>
      </c>
      <c r="F152" s="803" t="s">
        <v>307</v>
      </c>
      <c r="G152" s="803"/>
      <c r="H152" s="806" t="s">
        <v>152</v>
      </c>
      <c r="I152" s="806"/>
      <c r="J152" s="117" t="s">
        <v>153</v>
      </c>
      <c r="K152" s="117" t="s">
        <v>3</v>
      </c>
      <c r="L152" s="119">
        <v>816</v>
      </c>
    </row>
    <row r="153" spans="1:12" s="101" customFormat="1" ht="249.75" customHeight="1">
      <c r="A153" s="808"/>
      <c r="B153" s="803"/>
      <c r="C153" s="810"/>
      <c r="D153" s="807"/>
      <c r="E153" s="803"/>
      <c r="F153" s="803"/>
      <c r="G153" s="803"/>
      <c r="H153" s="806" t="s">
        <v>154</v>
      </c>
      <c r="I153" s="806"/>
      <c r="J153" s="117" t="s">
        <v>153</v>
      </c>
      <c r="K153" s="117" t="s">
        <v>153</v>
      </c>
      <c r="L153" s="119">
        <v>0</v>
      </c>
    </row>
    <row r="154" spans="1:12" s="101" customFormat="1" ht="24" customHeight="1">
      <c r="A154" s="808"/>
      <c r="B154" s="110" t="s">
        <v>77</v>
      </c>
      <c r="C154" s="115" t="s">
        <v>79</v>
      </c>
      <c r="D154" s="115" t="s">
        <v>155</v>
      </c>
      <c r="E154" s="115" t="s">
        <v>156</v>
      </c>
      <c r="F154" s="805"/>
      <c r="G154" s="805"/>
      <c r="H154" s="806" t="s">
        <v>157</v>
      </c>
      <c r="I154" s="806"/>
      <c r="J154" s="803" t="s">
        <v>153</v>
      </c>
      <c r="K154" s="803" t="s">
        <v>153</v>
      </c>
      <c r="L154" s="804">
        <v>0</v>
      </c>
    </row>
    <row r="155" spans="1:12" s="101" customFormat="1" ht="24" customHeight="1">
      <c r="A155" s="808"/>
      <c r="B155" s="117" t="s">
        <v>193</v>
      </c>
      <c r="C155" s="117" t="s">
        <v>307</v>
      </c>
      <c r="D155" s="118">
        <v>43805</v>
      </c>
      <c r="E155" s="117" t="s">
        <v>688</v>
      </c>
      <c r="F155" s="805"/>
      <c r="G155" s="805"/>
      <c r="H155" s="806"/>
      <c r="I155" s="806"/>
      <c r="J155" s="803"/>
      <c r="K155" s="803"/>
      <c r="L155" s="804"/>
    </row>
    <row r="156" spans="1:12" s="101" customFormat="1" ht="24" customHeight="1">
      <c r="A156" s="808">
        <v>129</v>
      </c>
      <c r="B156" s="110" t="s">
        <v>76</v>
      </c>
      <c r="C156" s="115" t="s">
        <v>78</v>
      </c>
      <c r="D156" s="115" t="s">
        <v>146</v>
      </c>
      <c r="E156" s="115" t="s">
        <v>147</v>
      </c>
      <c r="F156" s="809" t="s">
        <v>71</v>
      </c>
      <c r="G156" s="809"/>
      <c r="H156" s="805"/>
      <c r="I156" s="805"/>
      <c r="J156" s="805"/>
      <c r="K156" s="805"/>
      <c r="L156" s="805"/>
    </row>
    <row r="157" spans="1:12" s="101" customFormat="1" ht="26.25" customHeight="1">
      <c r="A157" s="808"/>
      <c r="B157" s="803" t="s">
        <v>689</v>
      </c>
      <c r="C157" s="810" t="s">
        <v>690</v>
      </c>
      <c r="D157" s="807">
        <v>43744</v>
      </c>
      <c r="E157" s="803" t="s">
        <v>444</v>
      </c>
      <c r="F157" s="803" t="s">
        <v>691</v>
      </c>
      <c r="G157" s="803"/>
      <c r="H157" s="806" t="s">
        <v>152</v>
      </c>
      <c r="I157" s="806"/>
      <c r="J157" s="117" t="s">
        <v>153</v>
      </c>
      <c r="K157" s="117" t="s">
        <v>3</v>
      </c>
      <c r="L157" s="119">
        <v>614</v>
      </c>
    </row>
    <row r="158" spans="1:12" s="101" customFormat="1" ht="408.95" customHeight="1">
      <c r="A158" s="808"/>
      <c r="B158" s="803"/>
      <c r="C158" s="810"/>
      <c r="D158" s="807"/>
      <c r="E158" s="803"/>
      <c r="F158" s="803"/>
      <c r="G158" s="803"/>
      <c r="H158" s="806" t="s">
        <v>154</v>
      </c>
      <c r="I158" s="806"/>
      <c r="J158" s="803" t="s">
        <v>153</v>
      </c>
      <c r="K158" s="803" t="s">
        <v>3</v>
      </c>
      <c r="L158" s="804">
        <v>1823.24</v>
      </c>
    </row>
    <row r="159" spans="1:12" s="101" customFormat="1" ht="8.85" customHeight="1">
      <c r="A159" s="808"/>
      <c r="B159" s="803"/>
      <c r="C159" s="810"/>
      <c r="D159" s="807"/>
      <c r="E159" s="803"/>
      <c r="F159" s="803"/>
      <c r="G159" s="803"/>
      <c r="H159" s="806"/>
      <c r="I159" s="806"/>
      <c r="J159" s="803"/>
      <c r="K159" s="803"/>
      <c r="L159" s="804"/>
    </row>
    <row r="160" spans="1:12" s="101" customFormat="1" ht="24" customHeight="1">
      <c r="A160" s="808"/>
      <c r="B160" s="110" t="s">
        <v>77</v>
      </c>
      <c r="C160" s="115" t="s">
        <v>79</v>
      </c>
      <c r="D160" s="115" t="s">
        <v>155</v>
      </c>
      <c r="E160" s="115" t="s">
        <v>156</v>
      </c>
      <c r="F160" s="805"/>
      <c r="G160" s="805"/>
      <c r="H160" s="806" t="s">
        <v>157</v>
      </c>
      <c r="I160" s="806"/>
      <c r="J160" s="803" t="s">
        <v>153</v>
      </c>
      <c r="K160" s="803" t="s">
        <v>153</v>
      </c>
      <c r="L160" s="804">
        <v>0</v>
      </c>
    </row>
    <row r="161" spans="1:12" s="101" customFormat="1" ht="24" customHeight="1">
      <c r="A161" s="808"/>
      <c r="B161" s="117" t="s">
        <v>254</v>
      </c>
      <c r="C161" s="117" t="s">
        <v>691</v>
      </c>
      <c r="D161" s="118">
        <v>43751</v>
      </c>
      <c r="E161" s="117" t="s">
        <v>692</v>
      </c>
      <c r="F161" s="805"/>
      <c r="G161" s="805"/>
      <c r="H161" s="806"/>
      <c r="I161" s="806"/>
      <c r="J161" s="803"/>
      <c r="K161" s="803"/>
      <c r="L161" s="804"/>
    </row>
    <row r="162" spans="1:12" s="101" customFormat="1" ht="24" customHeight="1">
      <c r="A162" s="808">
        <v>130</v>
      </c>
      <c r="B162" s="110" t="s">
        <v>76</v>
      </c>
      <c r="C162" s="115" t="s">
        <v>78</v>
      </c>
      <c r="D162" s="115" t="s">
        <v>146</v>
      </c>
      <c r="E162" s="115" t="s">
        <v>147</v>
      </c>
      <c r="F162" s="809" t="s">
        <v>71</v>
      </c>
      <c r="G162" s="809"/>
      <c r="H162" s="805"/>
      <c r="I162" s="805"/>
      <c r="J162" s="805"/>
      <c r="K162" s="805"/>
      <c r="L162" s="805"/>
    </row>
    <row r="163" spans="1:12" s="101" customFormat="1" ht="26.25" customHeight="1">
      <c r="A163" s="808"/>
      <c r="B163" s="803" t="s">
        <v>689</v>
      </c>
      <c r="C163" s="810" t="s">
        <v>693</v>
      </c>
      <c r="D163" s="807">
        <v>43779</v>
      </c>
      <c r="E163" s="803" t="s">
        <v>694</v>
      </c>
      <c r="F163" s="803" t="s">
        <v>695</v>
      </c>
      <c r="G163" s="803"/>
      <c r="H163" s="806" t="s">
        <v>152</v>
      </c>
      <c r="I163" s="806"/>
      <c r="J163" s="117" t="s">
        <v>153</v>
      </c>
      <c r="K163" s="117" t="s">
        <v>3</v>
      </c>
      <c r="L163" s="119">
        <v>791</v>
      </c>
    </row>
    <row r="164" spans="1:12" s="101" customFormat="1" ht="407.25" customHeight="1">
      <c r="A164" s="808"/>
      <c r="B164" s="803"/>
      <c r="C164" s="810"/>
      <c r="D164" s="807"/>
      <c r="E164" s="803"/>
      <c r="F164" s="803"/>
      <c r="G164" s="803"/>
      <c r="H164" s="806" t="s">
        <v>154</v>
      </c>
      <c r="I164" s="806"/>
      <c r="J164" s="117" t="s">
        <v>153</v>
      </c>
      <c r="K164" s="117" t="s">
        <v>3</v>
      </c>
      <c r="L164" s="119">
        <v>2048</v>
      </c>
    </row>
    <row r="165" spans="1:12" s="101" customFormat="1" ht="24" customHeight="1">
      <c r="A165" s="808"/>
      <c r="B165" s="110" t="s">
        <v>77</v>
      </c>
      <c r="C165" s="115" t="s">
        <v>79</v>
      </c>
      <c r="D165" s="115" t="s">
        <v>155</v>
      </c>
      <c r="E165" s="115" t="s">
        <v>156</v>
      </c>
      <c r="F165" s="805"/>
      <c r="G165" s="805"/>
      <c r="H165" s="806" t="s">
        <v>157</v>
      </c>
      <c r="I165" s="806"/>
      <c r="J165" s="803" t="s">
        <v>153</v>
      </c>
      <c r="K165" s="803" t="s">
        <v>153</v>
      </c>
      <c r="L165" s="804">
        <v>0</v>
      </c>
    </row>
    <row r="166" spans="1:12" s="101" customFormat="1" ht="24" customHeight="1">
      <c r="A166" s="808"/>
      <c r="B166" s="117" t="s">
        <v>254</v>
      </c>
      <c r="C166" s="117" t="s">
        <v>695</v>
      </c>
      <c r="D166" s="118">
        <v>43791</v>
      </c>
      <c r="E166" s="117" t="s">
        <v>696</v>
      </c>
      <c r="F166" s="805"/>
      <c r="G166" s="805"/>
      <c r="H166" s="806"/>
      <c r="I166" s="806"/>
      <c r="J166" s="803"/>
      <c r="K166" s="803"/>
      <c r="L166" s="804"/>
    </row>
    <row r="167" spans="1:12" s="101" customFormat="1" ht="24" customHeight="1">
      <c r="A167" s="808">
        <v>131</v>
      </c>
      <c r="B167" s="110" t="s">
        <v>76</v>
      </c>
      <c r="C167" s="115" t="s">
        <v>78</v>
      </c>
      <c r="D167" s="115" t="s">
        <v>146</v>
      </c>
      <c r="E167" s="115" t="s">
        <v>147</v>
      </c>
      <c r="F167" s="809" t="s">
        <v>71</v>
      </c>
      <c r="G167" s="809"/>
      <c r="H167" s="805"/>
      <c r="I167" s="805"/>
      <c r="J167" s="805"/>
      <c r="K167" s="805"/>
      <c r="L167" s="805"/>
    </row>
    <row r="168" spans="1:12" s="101" customFormat="1" ht="26.25" customHeight="1">
      <c r="A168" s="808"/>
      <c r="B168" s="803" t="s">
        <v>689</v>
      </c>
      <c r="C168" s="810" t="s">
        <v>693</v>
      </c>
      <c r="D168" s="807">
        <v>43779</v>
      </c>
      <c r="E168" s="803" t="s">
        <v>694</v>
      </c>
      <c r="F168" s="803" t="s">
        <v>697</v>
      </c>
      <c r="G168" s="803"/>
      <c r="H168" s="806" t="s">
        <v>152</v>
      </c>
      <c r="I168" s="806"/>
      <c r="J168" s="117" t="s">
        <v>153</v>
      </c>
      <c r="K168" s="117" t="s">
        <v>3</v>
      </c>
      <c r="L168" s="119">
        <v>375</v>
      </c>
    </row>
    <row r="169" spans="1:12" s="101" customFormat="1" ht="407.25" customHeight="1">
      <c r="A169" s="808"/>
      <c r="B169" s="803"/>
      <c r="C169" s="810"/>
      <c r="D169" s="807"/>
      <c r="E169" s="803"/>
      <c r="F169" s="803"/>
      <c r="G169" s="803"/>
      <c r="H169" s="806" t="s">
        <v>154</v>
      </c>
      <c r="I169" s="806"/>
      <c r="J169" s="117" t="s">
        <v>153</v>
      </c>
      <c r="K169" s="117" t="s">
        <v>153</v>
      </c>
      <c r="L169" s="119">
        <v>0</v>
      </c>
    </row>
    <row r="170" spans="1:12" s="101" customFormat="1" ht="24" customHeight="1">
      <c r="A170" s="808"/>
      <c r="B170" s="110" t="s">
        <v>77</v>
      </c>
      <c r="C170" s="115" t="s">
        <v>79</v>
      </c>
      <c r="D170" s="115" t="s">
        <v>155</v>
      </c>
      <c r="E170" s="115" t="s">
        <v>156</v>
      </c>
      <c r="F170" s="805"/>
      <c r="G170" s="805"/>
      <c r="H170" s="806" t="s">
        <v>157</v>
      </c>
      <c r="I170" s="806"/>
      <c r="J170" s="803" t="s">
        <v>153</v>
      </c>
      <c r="K170" s="803" t="s">
        <v>153</v>
      </c>
      <c r="L170" s="804">
        <v>0</v>
      </c>
    </row>
    <row r="171" spans="1:12" s="101" customFormat="1" ht="24" customHeight="1">
      <c r="A171" s="808"/>
      <c r="B171" s="117" t="s">
        <v>254</v>
      </c>
      <c r="C171" s="117" t="s">
        <v>697</v>
      </c>
      <c r="D171" s="118">
        <v>43791</v>
      </c>
      <c r="E171" s="117" t="s">
        <v>696</v>
      </c>
      <c r="F171" s="805"/>
      <c r="G171" s="805"/>
      <c r="H171" s="806"/>
      <c r="I171" s="806"/>
      <c r="J171" s="803"/>
      <c r="K171" s="803"/>
      <c r="L171" s="804"/>
    </row>
    <row r="172" spans="1:12" s="101" customFormat="1" ht="24" customHeight="1">
      <c r="A172" s="808">
        <v>132</v>
      </c>
      <c r="B172" s="110" t="s">
        <v>76</v>
      </c>
      <c r="C172" s="115" t="s">
        <v>78</v>
      </c>
      <c r="D172" s="115" t="s">
        <v>146</v>
      </c>
      <c r="E172" s="115" t="s">
        <v>147</v>
      </c>
      <c r="F172" s="809" t="s">
        <v>71</v>
      </c>
      <c r="G172" s="809"/>
      <c r="H172" s="805"/>
      <c r="I172" s="805"/>
      <c r="J172" s="805"/>
      <c r="K172" s="805"/>
      <c r="L172" s="805"/>
    </row>
    <row r="173" spans="1:12" s="101" customFormat="1" ht="26.25" customHeight="1">
      <c r="A173" s="808"/>
      <c r="B173" s="803" t="s">
        <v>689</v>
      </c>
      <c r="C173" s="810" t="s">
        <v>698</v>
      </c>
      <c r="D173" s="807">
        <v>43803</v>
      </c>
      <c r="E173" s="803" t="s">
        <v>580</v>
      </c>
      <c r="F173" s="803" t="s">
        <v>699</v>
      </c>
      <c r="G173" s="803"/>
      <c r="H173" s="806" t="s">
        <v>152</v>
      </c>
      <c r="I173" s="806"/>
      <c r="J173" s="117" t="s">
        <v>153</v>
      </c>
      <c r="K173" s="117" t="s">
        <v>3</v>
      </c>
      <c r="L173" s="119">
        <v>556</v>
      </c>
    </row>
    <row r="174" spans="1:12" s="101" customFormat="1" ht="207.75" customHeight="1">
      <c r="A174" s="808"/>
      <c r="B174" s="803"/>
      <c r="C174" s="810"/>
      <c r="D174" s="807"/>
      <c r="E174" s="803"/>
      <c r="F174" s="803"/>
      <c r="G174" s="803"/>
      <c r="H174" s="806" t="s">
        <v>154</v>
      </c>
      <c r="I174" s="806"/>
      <c r="J174" s="117" t="s">
        <v>153</v>
      </c>
      <c r="K174" s="117" t="s">
        <v>3</v>
      </c>
      <c r="L174" s="119">
        <v>1015.58</v>
      </c>
    </row>
    <row r="175" spans="1:12" s="101" customFormat="1" ht="24" customHeight="1">
      <c r="A175" s="808"/>
      <c r="B175" s="110" t="s">
        <v>77</v>
      </c>
      <c r="C175" s="115" t="s">
        <v>79</v>
      </c>
      <c r="D175" s="115" t="s">
        <v>155</v>
      </c>
      <c r="E175" s="115" t="s">
        <v>156</v>
      </c>
      <c r="F175" s="805"/>
      <c r="G175" s="805"/>
      <c r="H175" s="806" t="s">
        <v>157</v>
      </c>
      <c r="I175" s="806"/>
      <c r="J175" s="803" t="s">
        <v>153</v>
      </c>
      <c r="K175" s="803" t="s">
        <v>153</v>
      </c>
      <c r="L175" s="804">
        <v>0</v>
      </c>
    </row>
    <row r="176" spans="1:12" s="101" customFormat="1" ht="24" customHeight="1">
      <c r="A176" s="808"/>
      <c r="B176" s="117" t="s">
        <v>254</v>
      </c>
      <c r="C176" s="117" t="s">
        <v>699</v>
      </c>
      <c r="D176" s="118">
        <v>43806</v>
      </c>
      <c r="E176" s="117" t="s">
        <v>700</v>
      </c>
      <c r="F176" s="805"/>
      <c r="G176" s="805"/>
      <c r="H176" s="806"/>
      <c r="I176" s="806"/>
      <c r="J176" s="803"/>
      <c r="K176" s="803"/>
      <c r="L176" s="804"/>
    </row>
    <row r="177" spans="1:12" s="101" customFormat="1" ht="24" customHeight="1">
      <c r="A177" s="808">
        <v>133</v>
      </c>
      <c r="B177" s="110" t="s">
        <v>76</v>
      </c>
      <c r="C177" s="115" t="s">
        <v>78</v>
      </c>
      <c r="D177" s="115" t="s">
        <v>146</v>
      </c>
      <c r="E177" s="115" t="s">
        <v>147</v>
      </c>
      <c r="F177" s="809" t="s">
        <v>71</v>
      </c>
      <c r="G177" s="809"/>
      <c r="H177" s="805"/>
      <c r="I177" s="805"/>
      <c r="J177" s="805"/>
      <c r="K177" s="805"/>
      <c r="L177" s="805"/>
    </row>
    <row r="178" spans="1:12" s="101" customFormat="1" ht="26.25" customHeight="1">
      <c r="A178" s="808"/>
      <c r="B178" s="803" t="s">
        <v>689</v>
      </c>
      <c r="C178" s="810" t="s">
        <v>701</v>
      </c>
      <c r="D178" s="807">
        <v>43852</v>
      </c>
      <c r="E178" s="803" t="s">
        <v>702</v>
      </c>
      <c r="F178" s="803" t="s">
        <v>703</v>
      </c>
      <c r="G178" s="803"/>
      <c r="H178" s="806" t="s">
        <v>152</v>
      </c>
      <c r="I178" s="806"/>
      <c r="J178" s="117" t="s">
        <v>153</v>
      </c>
      <c r="K178" s="117" t="s">
        <v>153</v>
      </c>
      <c r="L178" s="119">
        <v>0</v>
      </c>
    </row>
    <row r="179" spans="1:12" s="101" customFormat="1" ht="408.95" customHeight="1">
      <c r="A179" s="808"/>
      <c r="B179" s="803"/>
      <c r="C179" s="810"/>
      <c r="D179" s="807"/>
      <c r="E179" s="803"/>
      <c r="F179" s="803"/>
      <c r="G179" s="803"/>
      <c r="H179" s="806" t="s">
        <v>154</v>
      </c>
      <c r="I179" s="806"/>
      <c r="J179" s="803" t="s">
        <v>153</v>
      </c>
      <c r="K179" s="803" t="s">
        <v>3</v>
      </c>
      <c r="L179" s="804">
        <v>1331.82</v>
      </c>
    </row>
    <row r="180" spans="1:12" s="101" customFormat="1" ht="8.85" customHeight="1">
      <c r="A180" s="808"/>
      <c r="B180" s="803"/>
      <c r="C180" s="810"/>
      <c r="D180" s="807"/>
      <c r="E180" s="803"/>
      <c r="F180" s="803"/>
      <c r="G180" s="803"/>
      <c r="H180" s="806"/>
      <c r="I180" s="806"/>
      <c r="J180" s="803"/>
      <c r="K180" s="803"/>
      <c r="L180" s="804"/>
    </row>
    <row r="181" spans="1:12" s="101" customFormat="1" ht="24" customHeight="1">
      <c r="A181" s="808"/>
      <c r="B181" s="110" t="s">
        <v>77</v>
      </c>
      <c r="C181" s="115" t="s">
        <v>79</v>
      </c>
      <c r="D181" s="115" t="s">
        <v>155</v>
      </c>
      <c r="E181" s="115" t="s">
        <v>156</v>
      </c>
      <c r="F181" s="805"/>
      <c r="G181" s="805"/>
      <c r="H181" s="806" t="s">
        <v>157</v>
      </c>
      <c r="I181" s="806"/>
      <c r="J181" s="803" t="s">
        <v>153</v>
      </c>
      <c r="K181" s="803" t="s">
        <v>3</v>
      </c>
      <c r="L181" s="804">
        <v>812</v>
      </c>
    </row>
    <row r="182" spans="1:12" s="101" customFormat="1" ht="24" customHeight="1">
      <c r="A182" s="808"/>
      <c r="B182" s="117" t="s">
        <v>254</v>
      </c>
      <c r="C182" s="117" t="s">
        <v>703</v>
      </c>
      <c r="D182" s="118">
        <v>43858</v>
      </c>
      <c r="E182" s="117" t="s">
        <v>704</v>
      </c>
      <c r="F182" s="805"/>
      <c r="G182" s="805"/>
      <c r="H182" s="806"/>
      <c r="I182" s="806"/>
      <c r="J182" s="803"/>
      <c r="K182" s="803"/>
      <c r="L182" s="804"/>
    </row>
    <row r="183" spans="1:12" s="101" customFormat="1" ht="24" customHeight="1">
      <c r="A183" s="808">
        <v>134</v>
      </c>
      <c r="B183" s="110" t="s">
        <v>76</v>
      </c>
      <c r="C183" s="115" t="s">
        <v>78</v>
      </c>
      <c r="D183" s="115" t="s">
        <v>146</v>
      </c>
      <c r="E183" s="115" t="s">
        <v>147</v>
      </c>
      <c r="F183" s="809" t="s">
        <v>71</v>
      </c>
      <c r="G183" s="809"/>
      <c r="H183" s="805"/>
      <c r="I183" s="805"/>
      <c r="J183" s="805"/>
      <c r="K183" s="805"/>
      <c r="L183" s="805"/>
    </row>
    <row r="184" spans="1:12" s="101" customFormat="1" ht="26.25" customHeight="1">
      <c r="A184" s="808"/>
      <c r="B184" s="803" t="s">
        <v>689</v>
      </c>
      <c r="C184" s="810" t="s">
        <v>701</v>
      </c>
      <c r="D184" s="807">
        <v>43852</v>
      </c>
      <c r="E184" s="803" t="s">
        <v>702</v>
      </c>
      <c r="F184" s="803" t="s">
        <v>699</v>
      </c>
      <c r="G184" s="803"/>
      <c r="H184" s="806" t="s">
        <v>152</v>
      </c>
      <c r="I184" s="806"/>
      <c r="J184" s="117" t="s">
        <v>153</v>
      </c>
      <c r="K184" s="117" t="s">
        <v>3</v>
      </c>
      <c r="L184" s="119">
        <v>472</v>
      </c>
    </row>
    <row r="185" spans="1:12" s="101" customFormat="1" ht="408.95" customHeight="1">
      <c r="A185" s="808"/>
      <c r="B185" s="803"/>
      <c r="C185" s="810"/>
      <c r="D185" s="807"/>
      <c r="E185" s="803"/>
      <c r="F185" s="803"/>
      <c r="G185" s="803"/>
      <c r="H185" s="806" t="s">
        <v>154</v>
      </c>
      <c r="I185" s="806"/>
      <c r="J185" s="803" t="s">
        <v>153</v>
      </c>
      <c r="K185" s="803" t="s">
        <v>153</v>
      </c>
      <c r="L185" s="804">
        <v>0</v>
      </c>
    </row>
    <row r="186" spans="1:12" s="101" customFormat="1" ht="8.85" customHeight="1">
      <c r="A186" s="808"/>
      <c r="B186" s="803"/>
      <c r="C186" s="810"/>
      <c r="D186" s="807"/>
      <c r="E186" s="803"/>
      <c r="F186" s="803"/>
      <c r="G186" s="803"/>
      <c r="H186" s="806"/>
      <c r="I186" s="806"/>
      <c r="J186" s="803"/>
      <c r="K186" s="803"/>
      <c r="L186" s="804"/>
    </row>
    <row r="187" spans="1:12" s="101" customFormat="1" ht="24" customHeight="1">
      <c r="A187" s="808"/>
      <c r="B187" s="110" t="s">
        <v>77</v>
      </c>
      <c r="C187" s="115" t="s">
        <v>79</v>
      </c>
      <c r="D187" s="115" t="s">
        <v>155</v>
      </c>
      <c r="E187" s="115" t="s">
        <v>156</v>
      </c>
      <c r="F187" s="805"/>
      <c r="G187" s="805"/>
      <c r="H187" s="806" t="s">
        <v>157</v>
      </c>
      <c r="I187" s="806"/>
      <c r="J187" s="803" t="s">
        <v>153</v>
      </c>
      <c r="K187" s="803" t="s">
        <v>153</v>
      </c>
      <c r="L187" s="804">
        <v>0</v>
      </c>
    </row>
    <row r="188" spans="1:12" s="101" customFormat="1" ht="24" customHeight="1">
      <c r="A188" s="808"/>
      <c r="B188" s="117" t="s">
        <v>254</v>
      </c>
      <c r="C188" s="117" t="s">
        <v>699</v>
      </c>
      <c r="D188" s="118">
        <v>43858</v>
      </c>
      <c r="E188" s="117" t="s">
        <v>704</v>
      </c>
      <c r="F188" s="805"/>
      <c r="G188" s="805"/>
      <c r="H188" s="806"/>
      <c r="I188" s="806"/>
      <c r="J188" s="803"/>
      <c r="K188" s="803"/>
      <c r="L188" s="804"/>
    </row>
    <row r="189" spans="1:12" s="101" customFormat="1" ht="24" customHeight="1">
      <c r="A189" s="808">
        <v>135</v>
      </c>
      <c r="B189" s="110" t="s">
        <v>76</v>
      </c>
      <c r="C189" s="115" t="s">
        <v>78</v>
      </c>
      <c r="D189" s="115" t="s">
        <v>146</v>
      </c>
      <c r="E189" s="115" t="s">
        <v>147</v>
      </c>
      <c r="F189" s="809" t="s">
        <v>71</v>
      </c>
      <c r="G189" s="809"/>
      <c r="H189" s="805"/>
      <c r="I189" s="805"/>
      <c r="J189" s="805"/>
      <c r="K189" s="805"/>
      <c r="L189" s="805"/>
    </row>
    <row r="190" spans="1:12" s="101" customFormat="1" ht="26.25" customHeight="1">
      <c r="A190" s="808"/>
      <c r="B190" s="803" t="s">
        <v>689</v>
      </c>
      <c r="C190" s="810" t="s">
        <v>705</v>
      </c>
      <c r="D190" s="807">
        <v>43873</v>
      </c>
      <c r="E190" s="803" t="s">
        <v>523</v>
      </c>
      <c r="F190" s="803" t="s">
        <v>706</v>
      </c>
      <c r="G190" s="803"/>
      <c r="H190" s="806" t="s">
        <v>152</v>
      </c>
      <c r="I190" s="806"/>
      <c r="J190" s="117" t="s">
        <v>153</v>
      </c>
      <c r="K190" s="117" t="s">
        <v>3</v>
      </c>
      <c r="L190" s="119">
        <v>287</v>
      </c>
    </row>
    <row r="191" spans="1:12" s="101" customFormat="1" ht="197.25" customHeight="1">
      <c r="A191" s="808"/>
      <c r="B191" s="803"/>
      <c r="C191" s="810"/>
      <c r="D191" s="807"/>
      <c r="E191" s="803"/>
      <c r="F191" s="803"/>
      <c r="G191" s="803"/>
      <c r="H191" s="806" t="s">
        <v>154</v>
      </c>
      <c r="I191" s="806"/>
      <c r="J191" s="117" t="s">
        <v>153</v>
      </c>
      <c r="K191" s="117" t="s">
        <v>3</v>
      </c>
      <c r="L191" s="119">
        <v>564.98</v>
      </c>
    </row>
    <row r="192" spans="1:12" s="101" customFormat="1" ht="24" customHeight="1">
      <c r="A192" s="808"/>
      <c r="B192" s="110" t="s">
        <v>77</v>
      </c>
      <c r="C192" s="115" t="s">
        <v>79</v>
      </c>
      <c r="D192" s="115" t="s">
        <v>155</v>
      </c>
      <c r="E192" s="115" t="s">
        <v>156</v>
      </c>
      <c r="F192" s="805"/>
      <c r="G192" s="805"/>
      <c r="H192" s="806" t="s">
        <v>157</v>
      </c>
      <c r="I192" s="806"/>
      <c r="J192" s="803" t="s">
        <v>3</v>
      </c>
      <c r="K192" s="803" t="s">
        <v>3</v>
      </c>
      <c r="L192" s="804">
        <v>122.38</v>
      </c>
    </row>
    <row r="193" spans="1:12" s="101" customFormat="1" ht="24" customHeight="1">
      <c r="A193" s="808"/>
      <c r="B193" s="117" t="s">
        <v>254</v>
      </c>
      <c r="C193" s="117" t="s">
        <v>706</v>
      </c>
      <c r="D193" s="118">
        <v>43875</v>
      </c>
      <c r="E193" s="117" t="s">
        <v>707</v>
      </c>
      <c r="F193" s="805"/>
      <c r="G193" s="805"/>
      <c r="H193" s="806"/>
      <c r="I193" s="806"/>
      <c r="J193" s="803"/>
      <c r="K193" s="803"/>
      <c r="L193" s="804"/>
    </row>
    <row r="194" spans="1:12" s="101" customFormat="1" ht="24" customHeight="1">
      <c r="A194" s="808">
        <v>136</v>
      </c>
      <c r="B194" s="110" t="s">
        <v>76</v>
      </c>
      <c r="C194" s="115" t="s">
        <v>78</v>
      </c>
      <c r="D194" s="115" t="s">
        <v>146</v>
      </c>
      <c r="E194" s="115" t="s">
        <v>147</v>
      </c>
      <c r="F194" s="809" t="s">
        <v>71</v>
      </c>
      <c r="G194" s="809"/>
      <c r="H194" s="805"/>
      <c r="I194" s="805"/>
      <c r="J194" s="805"/>
      <c r="K194" s="805"/>
      <c r="L194" s="805"/>
    </row>
    <row r="195" spans="1:12" s="101" customFormat="1" ht="26.25" customHeight="1">
      <c r="A195" s="808"/>
      <c r="B195" s="803" t="s">
        <v>689</v>
      </c>
      <c r="C195" s="810" t="s">
        <v>708</v>
      </c>
      <c r="D195" s="807">
        <v>43892</v>
      </c>
      <c r="E195" s="803" t="s">
        <v>709</v>
      </c>
      <c r="F195" s="803" t="s">
        <v>710</v>
      </c>
      <c r="G195" s="803"/>
      <c r="H195" s="806" t="s">
        <v>152</v>
      </c>
      <c r="I195" s="806"/>
      <c r="J195" s="117" t="s">
        <v>153</v>
      </c>
      <c r="K195" s="117" t="s">
        <v>3</v>
      </c>
      <c r="L195" s="119">
        <v>540</v>
      </c>
    </row>
    <row r="196" spans="1:12" s="101" customFormat="1" ht="333.75" customHeight="1">
      <c r="A196" s="808"/>
      <c r="B196" s="803"/>
      <c r="C196" s="810"/>
      <c r="D196" s="807"/>
      <c r="E196" s="803"/>
      <c r="F196" s="803"/>
      <c r="G196" s="803"/>
      <c r="H196" s="806" t="s">
        <v>154</v>
      </c>
      <c r="I196" s="806"/>
      <c r="J196" s="117" t="s">
        <v>153</v>
      </c>
      <c r="K196" s="117" t="s">
        <v>3</v>
      </c>
      <c r="L196" s="119">
        <v>1728.72</v>
      </c>
    </row>
    <row r="197" spans="1:12" s="101" customFormat="1" ht="24" customHeight="1">
      <c r="A197" s="808"/>
      <c r="B197" s="110" t="s">
        <v>77</v>
      </c>
      <c r="C197" s="115" t="s">
        <v>79</v>
      </c>
      <c r="D197" s="115" t="s">
        <v>155</v>
      </c>
      <c r="E197" s="115" t="s">
        <v>156</v>
      </c>
      <c r="F197" s="805"/>
      <c r="G197" s="805"/>
      <c r="H197" s="806" t="s">
        <v>157</v>
      </c>
      <c r="I197" s="806"/>
      <c r="J197" s="803" t="s">
        <v>153</v>
      </c>
      <c r="K197" s="803" t="s">
        <v>153</v>
      </c>
      <c r="L197" s="804">
        <v>0</v>
      </c>
    </row>
    <row r="198" spans="1:12" s="101" customFormat="1" ht="24" customHeight="1">
      <c r="A198" s="808"/>
      <c r="B198" s="117" t="s">
        <v>254</v>
      </c>
      <c r="C198" s="117" t="s">
        <v>710</v>
      </c>
      <c r="D198" s="118">
        <v>43896</v>
      </c>
      <c r="E198" s="117" t="s">
        <v>711</v>
      </c>
      <c r="F198" s="805"/>
      <c r="G198" s="805"/>
      <c r="H198" s="806"/>
      <c r="I198" s="806"/>
      <c r="J198" s="803"/>
      <c r="K198" s="803"/>
      <c r="L198" s="804"/>
    </row>
    <row r="199" spans="1:12" s="101" customFormat="1" ht="24" customHeight="1">
      <c r="A199" s="808">
        <v>137</v>
      </c>
      <c r="B199" s="110" t="s">
        <v>76</v>
      </c>
      <c r="C199" s="115" t="s">
        <v>78</v>
      </c>
      <c r="D199" s="115" t="s">
        <v>146</v>
      </c>
      <c r="E199" s="115" t="s">
        <v>147</v>
      </c>
      <c r="F199" s="809" t="s">
        <v>71</v>
      </c>
      <c r="G199" s="809"/>
      <c r="H199" s="805"/>
      <c r="I199" s="805"/>
      <c r="J199" s="805"/>
      <c r="K199" s="805"/>
      <c r="L199" s="805"/>
    </row>
    <row r="200" spans="1:12" s="101" customFormat="1" ht="26.25" customHeight="1">
      <c r="A200" s="808"/>
      <c r="B200" s="803" t="s">
        <v>712</v>
      </c>
      <c r="C200" s="803" t="s">
        <v>713</v>
      </c>
      <c r="D200" s="807">
        <v>43751</v>
      </c>
      <c r="E200" s="803" t="s">
        <v>714</v>
      </c>
      <c r="F200" s="803" t="s">
        <v>715</v>
      </c>
      <c r="G200" s="803"/>
      <c r="H200" s="806" t="s">
        <v>152</v>
      </c>
      <c r="I200" s="806"/>
      <c r="J200" s="117" t="s">
        <v>153</v>
      </c>
      <c r="K200" s="117" t="s">
        <v>3</v>
      </c>
      <c r="L200" s="119">
        <v>1078</v>
      </c>
    </row>
    <row r="201" spans="1:12" s="101" customFormat="1" ht="113.25" customHeight="1">
      <c r="A201" s="808"/>
      <c r="B201" s="803"/>
      <c r="C201" s="803"/>
      <c r="D201" s="807"/>
      <c r="E201" s="803"/>
      <c r="F201" s="803"/>
      <c r="G201" s="803"/>
      <c r="H201" s="806" t="s">
        <v>154</v>
      </c>
      <c r="I201" s="806"/>
      <c r="J201" s="117" t="s">
        <v>153</v>
      </c>
      <c r="K201" s="117" t="s">
        <v>153</v>
      </c>
      <c r="L201" s="119">
        <v>0</v>
      </c>
    </row>
    <row r="202" spans="1:12" s="101" customFormat="1" ht="24" customHeight="1">
      <c r="A202" s="808"/>
      <c r="B202" s="110" t="s">
        <v>77</v>
      </c>
      <c r="C202" s="115" t="s">
        <v>79</v>
      </c>
      <c r="D202" s="115" t="s">
        <v>155</v>
      </c>
      <c r="E202" s="115" t="s">
        <v>156</v>
      </c>
      <c r="F202" s="805"/>
      <c r="G202" s="805"/>
      <c r="H202" s="806" t="s">
        <v>157</v>
      </c>
      <c r="I202" s="806"/>
      <c r="J202" s="803" t="s">
        <v>153</v>
      </c>
      <c r="K202" s="803" t="s">
        <v>153</v>
      </c>
      <c r="L202" s="804">
        <v>0</v>
      </c>
    </row>
    <row r="203" spans="1:12" s="101" customFormat="1" ht="24" customHeight="1">
      <c r="A203" s="808"/>
      <c r="B203" s="117" t="s">
        <v>181</v>
      </c>
      <c r="C203" s="117" t="s">
        <v>715</v>
      </c>
      <c r="D203" s="118">
        <v>43756</v>
      </c>
      <c r="E203" s="117" t="s">
        <v>716</v>
      </c>
      <c r="F203" s="805"/>
      <c r="G203" s="805"/>
      <c r="H203" s="806"/>
      <c r="I203" s="806"/>
      <c r="J203" s="803"/>
      <c r="K203" s="803"/>
      <c r="L203" s="804"/>
    </row>
    <row r="204" spans="1:12" s="101" customFormat="1" ht="24" customHeight="1">
      <c r="A204" s="808">
        <v>138</v>
      </c>
      <c r="B204" s="110" t="s">
        <v>76</v>
      </c>
      <c r="C204" s="115" t="s">
        <v>78</v>
      </c>
      <c r="D204" s="115" t="s">
        <v>146</v>
      </c>
      <c r="E204" s="115" t="s">
        <v>147</v>
      </c>
      <c r="F204" s="809" t="s">
        <v>71</v>
      </c>
      <c r="G204" s="809"/>
      <c r="H204" s="805"/>
      <c r="I204" s="805"/>
      <c r="J204" s="805"/>
      <c r="K204" s="805"/>
      <c r="L204" s="805"/>
    </row>
    <row r="205" spans="1:12" s="101" customFormat="1" ht="26.25" customHeight="1">
      <c r="A205" s="808"/>
      <c r="B205" s="803" t="s">
        <v>712</v>
      </c>
      <c r="C205" s="810" t="s">
        <v>717</v>
      </c>
      <c r="D205" s="807">
        <v>43876</v>
      </c>
      <c r="E205" s="803" t="s">
        <v>718</v>
      </c>
      <c r="F205" s="803" t="s">
        <v>719</v>
      </c>
      <c r="G205" s="803"/>
      <c r="H205" s="806" t="s">
        <v>152</v>
      </c>
      <c r="I205" s="806"/>
      <c r="J205" s="117" t="s">
        <v>153</v>
      </c>
      <c r="K205" s="117" t="s">
        <v>3</v>
      </c>
      <c r="L205" s="119">
        <v>1614</v>
      </c>
    </row>
    <row r="206" spans="1:12" s="101" customFormat="1" ht="60.75" customHeight="1">
      <c r="A206" s="808"/>
      <c r="B206" s="803"/>
      <c r="C206" s="810"/>
      <c r="D206" s="807"/>
      <c r="E206" s="803"/>
      <c r="F206" s="803"/>
      <c r="G206" s="803"/>
      <c r="H206" s="806" t="s">
        <v>154</v>
      </c>
      <c r="I206" s="806"/>
      <c r="J206" s="117" t="s">
        <v>153</v>
      </c>
      <c r="K206" s="117" t="s">
        <v>3</v>
      </c>
      <c r="L206" s="119">
        <v>2195.58</v>
      </c>
    </row>
    <row r="207" spans="1:12" s="101" customFormat="1" ht="24" customHeight="1">
      <c r="A207" s="808"/>
      <c r="B207" s="110" t="s">
        <v>77</v>
      </c>
      <c r="C207" s="115" t="s">
        <v>79</v>
      </c>
      <c r="D207" s="115" t="s">
        <v>155</v>
      </c>
      <c r="E207" s="115" t="s">
        <v>156</v>
      </c>
      <c r="F207" s="805"/>
      <c r="G207" s="805"/>
      <c r="H207" s="806" t="s">
        <v>157</v>
      </c>
      <c r="I207" s="806"/>
      <c r="J207" s="803" t="s">
        <v>153</v>
      </c>
      <c r="K207" s="803" t="s">
        <v>153</v>
      </c>
      <c r="L207" s="804">
        <v>0</v>
      </c>
    </row>
    <row r="208" spans="1:12" s="101" customFormat="1" ht="24" customHeight="1">
      <c r="A208" s="808"/>
      <c r="B208" s="117" t="s">
        <v>181</v>
      </c>
      <c r="C208" s="117" t="s">
        <v>719</v>
      </c>
      <c r="D208" s="118">
        <v>43884</v>
      </c>
      <c r="E208" s="117" t="s">
        <v>720</v>
      </c>
      <c r="F208" s="805"/>
      <c r="G208" s="805"/>
      <c r="H208" s="806"/>
      <c r="I208" s="806"/>
      <c r="J208" s="803"/>
      <c r="K208" s="803"/>
      <c r="L208" s="804"/>
    </row>
    <row r="209" spans="1:12" s="101" customFormat="1" ht="24" customHeight="1">
      <c r="A209" s="808">
        <v>139</v>
      </c>
      <c r="B209" s="110" t="s">
        <v>76</v>
      </c>
      <c r="C209" s="115" t="s">
        <v>78</v>
      </c>
      <c r="D209" s="115" t="s">
        <v>146</v>
      </c>
      <c r="E209" s="115" t="s">
        <v>147</v>
      </c>
      <c r="F209" s="809" t="s">
        <v>71</v>
      </c>
      <c r="G209" s="809"/>
      <c r="H209" s="805"/>
      <c r="I209" s="805"/>
      <c r="J209" s="805"/>
      <c r="K209" s="805"/>
      <c r="L209" s="805"/>
    </row>
    <row r="210" spans="1:12" s="101" customFormat="1" ht="26.25" customHeight="1">
      <c r="A210" s="808"/>
      <c r="B210" s="803" t="s">
        <v>721</v>
      </c>
      <c r="C210" s="810" t="s">
        <v>722</v>
      </c>
      <c r="D210" s="807">
        <v>43792</v>
      </c>
      <c r="E210" s="803" t="s">
        <v>723</v>
      </c>
      <c r="F210" s="803" t="s">
        <v>724</v>
      </c>
      <c r="G210" s="803"/>
      <c r="H210" s="806" t="s">
        <v>152</v>
      </c>
      <c r="I210" s="806"/>
      <c r="J210" s="117" t="s">
        <v>153</v>
      </c>
      <c r="K210" s="117" t="s">
        <v>3</v>
      </c>
      <c r="L210" s="119">
        <v>1222</v>
      </c>
    </row>
    <row r="211" spans="1:12" s="101" customFormat="1" ht="375.75" customHeight="1">
      <c r="A211" s="808"/>
      <c r="B211" s="803"/>
      <c r="C211" s="810"/>
      <c r="D211" s="807"/>
      <c r="E211" s="803"/>
      <c r="F211" s="803"/>
      <c r="G211" s="803"/>
      <c r="H211" s="806" t="s">
        <v>154</v>
      </c>
      <c r="I211" s="806"/>
      <c r="J211" s="117" t="s">
        <v>153</v>
      </c>
      <c r="K211" s="117" t="s">
        <v>3</v>
      </c>
      <c r="L211" s="119">
        <v>2089.63</v>
      </c>
    </row>
    <row r="212" spans="1:12" s="101" customFormat="1" ht="24" customHeight="1">
      <c r="A212" s="808"/>
      <c r="B212" s="110" t="s">
        <v>77</v>
      </c>
      <c r="C212" s="115" t="s">
        <v>79</v>
      </c>
      <c r="D212" s="115" t="s">
        <v>155</v>
      </c>
      <c r="E212" s="115" t="s">
        <v>156</v>
      </c>
      <c r="F212" s="805"/>
      <c r="G212" s="805"/>
      <c r="H212" s="806" t="s">
        <v>157</v>
      </c>
      <c r="I212" s="806"/>
      <c r="J212" s="803" t="s">
        <v>153</v>
      </c>
      <c r="K212" s="803" t="s">
        <v>153</v>
      </c>
      <c r="L212" s="804">
        <v>0</v>
      </c>
    </row>
    <row r="213" spans="1:12" s="101" customFormat="1" ht="24" customHeight="1">
      <c r="A213" s="808"/>
      <c r="B213" s="117" t="s">
        <v>254</v>
      </c>
      <c r="C213" s="117" t="s">
        <v>724</v>
      </c>
      <c r="D213" s="118">
        <v>43799</v>
      </c>
      <c r="E213" s="117" t="s">
        <v>725</v>
      </c>
      <c r="F213" s="805"/>
      <c r="G213" s="805"/>
      <c r="H213" s="806"/>
      <c r="I213" s="806"/>
      <c r="J213" s="803"/>
      <c r="K213" s="803"/>
      <c r="L213" s="804"/>
    </row>
    <row r="214" spans="1:12" s="101" customFormat="1" ht="24" customHeight="1">
      <c r="A214" s="808">
        <v>140</v>
      </c>
      <c r="B214" s="110" t="s">
        <v>76</v>
      </c>
      <c r="C214" s="115" t="s">
        <v>78</v>
      </c>
      <c r="D214" s="115" t="s">
        <v>146</v>
      </c>
      <c r="E214" s="115" t="s">
        <v>147</v>
      </c>
      <c r="F214" s="809" t="s">
        <v>71</v>
      </c>
      <c r="G214" s="809"/>
      <c r="H214" s="805"/>
      <c r="I214" s="805"/>
      <c r="J214" s="805"/>
      <c r="K214" s="805"/>
      <c r="L214" s="805"/>
    </row>
    <row r="215" spans="1:12" s="101" customFormat="1" ht="26.25" customHeight="1">
      <c r="A215" s="808"/>
      <c r="B215" s="803" t="s">
        <v>721</v>
      </c>
      <c r="C215" s="810" t="s">
        <v>726</v>
      </c>
      <c r="D215" s="807">
        <v>43843</v>
      </c>
      <c r="E215" s="803" t="s">
        <v>694</v>
      </c>
      <c r="F215" s="803" t="s">
        <v>695</v>
      </c>
      <c r="G215" s="803"/>
      <c r="H215" s="806" t="s">
        <v>152</v>
      </c>
      <c r="I215" s="806"/>
      <c r="J215" s="117" t="s">
        <v>153</v>
      </c>
      <c r="K215" s="117" t="s">
        <v>3</v>
      </c>
      <c r="L215" s="119">
        <v>84.88</v>
      </c>
    </row>
    <row r="216" spans="1:12" s="101" customFormat="1" ht="408.95" customHeight="1">
      <c r="A216" s="808"/>
      <c r="B216" s="803"/>
      <c r="C216" s="810"/>
      <c r="D216" s="807"/>
      <c r="E216" s="803"/>
      <c r="F216" s="803"/>
      <c r="G216" s="803"/>
      <c r="H216" s="806" t="s">
        <v>154</v>
      </c>
      <c r="I216" s="806"/>
      <c r="J216" s="803" t="s">
        <v>153</v>
      </c>
      <c r="K216" s="803" t="s">
        <v>3</v>
      </c>
      <c r="L216" s="804">
        <v>1008.34</v>
      </c>
    </row>
    <row r="217" spans="1:12" s="101" customFormat="1" ht="113.85" customHeight="1">
      <c r="A217" s="808"/>
      <c r="B217" s="803"/>
      <c r="C217" s="810"/>
      <c r="D217" s="807"/>
      <c r="E217" s="803"/>
      <c r="F217" s="803"/>
      <c r="G217" s="803"/>
      <c r="H217" s="806"/>
      <c r="I217" s="806"/>
      <c r="J217" s="803"/>
      <c r="K217" s="803"/>
      <c r="L217" s="804"/>
    </row>
    <row r="218" spans="1:12" s="101" customFormat="1" ht="24" customHeight="1">
      <c r="A218" s="808"/>
      <c r="B218" s="110" t="s">
        <v>77</v>
      </c>
      <c r="C218" s="115" t="s">
        <v>79</v>
      </c>
      <c r="D218" s="115" t="s">
        <v>155</v>
      </c>
      <c r="E218" s="115" t="s">
        <v>156</v>
      </c>
      <c r="F218" s="805"/>
      <c r="G218" s="805"/>
      <c r="H218" s="806" t="s">
        <v>157</v>
      </c>
      <c r="I218" s="806"/>
      <c r="J218" s="803" t="s">
        <v>153</v>
      </c>
      <c r="K218" s="803" t="s">
        <v>3</v>
      </c>
      <c r="L218" s="804">
        <v>250</v>
      </c>
    </row>
    <row r="219" spans="1:12" s="101" customFormat="1" ht="24" customHeight="1">
      <c r="A219" s="808"/>
      <c r="B219" s="117" t="s">
        <v>254</v>
      </c>
      <c r="C219" s="117" t="s">
        <v>695</v>
      </c>
      <c r="D219" s="118">
        <v>43853</v>
      </c>
      <c r="E219" s="117" t="s">
        <v>727</v>
      </c>
      <c r="F219" s="805"/>
      <c r="G219" s="805"/>
      <c r="H219" s="806"/>
      <c r="I219" s="806"/>
      <c r="J219" s="803"/>
      <c r="K219" s="803"/>
      <c r="L219" s="804"/>
    </row>
    <row r="220" spans="1:12" s="101" customFormat="1" ht="24" customHeight="1">
      <c r="A220" s="808">
        <v>141</v>
      </c>
      <c r="B220" s="110" t="s">
        <v>76</v>
      </c>
      <c r="C220" s="115" t="s">
        <v>78</v>
      </c>
      <c r="D220" s="115" t="s">
        <v>146</v>
      </c>
      <c r="E220" s="115" t="s">
        <v>147</v>
      </c>
      <c r="F220" s="809" t="s">
        <v>71</v>
      </c>
      <c r="G220" s="809"/>
      <c r="H220" s="805"/>
      <c r="I220" s="805"/>
      <c r="J220" s="805"/>
      <c r="K220" s="805"/>
      <c r="L220" s="805"/>
    </row>
    <row r="221" spans="1:12" s="101" customFormat="1" ht="26.25" customHeight="1">
      <c r="A221" s="808"/>
      <c r="B221" s="803" t="s">
        <v>728</v>
      </c>
      <c r="C221" s="810" t="s">
        <v>729</v>
      </c>
      <c r="D221" s="807">
        <v>43755</v>
      </c>
      <c r="E221" s="803" t="s">
        <v>730</v>
      </c>
      <c r="F221" s="803" t="s">
        <v>731</v>
      </c>
      <c r="G221" s="803"/>
      <c r="H221" s="806" t="s">
        <v>152</v>
      </c>
      <c r="I221" s="806"/>
      <c r="J221" s="117" t="s">
        <v>153</v>
      </c>
      <c r="K221" s="117" t="s">
        <v>3</v>
      </c>
      <c r="L221" s="119">
        <v>399.54</v>
      </c>
    </row>
    <row r="222" spans="1:12" s="101" customFormat="1" ht="408.95" customHeight="1">
      <c r="A222" s="808"/>
      <c r="B222" s="803"/>
      <c r="C222" s="810"/>
      <c r="D222" s="807"/>
      <c r="E222" s="803"/>
      <c r="F222" s="803"/>
      <c r="G222" s="803"/>
      <c r="H222" s="806" t="s">
        <v>154</v>
      </c>
      <c r="I222" s="806"/>
      <c r="J222" s="803" t="s">
        <v>153</v>
      </c>
      <c r="K222" s="803" t="s">
        <v>3</v>
      </c>
      <c r="L222" s="804">
        <v>677</v>
      </c>
    </row>
    <row r="223" spans="1:12" s="101" customFormat="1" ht="397.35" customHeight="1">
      <c r="A223" s="808"/>
      <c r="B223" s="803"/>
      <c r="C223" s="810"/>
      <c r="D223" s="807"/>
      <c r="E223" s="803"/>
      <c r="F223" s="803"/>
      <c r="G223" s="803"/>
      <c r="H223" s="806"/>
      <c r="I223" s="806"/>
      <c r="J223" s="803"/>
      <c r="K223" s="803"/>
      <c r="L223" s="804"/>
    </row>
    <row r="224" spans="1:12" s="101" customFormat="1" ht="24" customHeight="1">
      <c r="A224" s="808"/>
      <c r="B224" s="110" t="s">
        <v>77</v>
      </c>
      <c r="C224" s="115" t="s">
        <v>79</v>
      </c>
      <c r="D224" s="115" t="s">
        <v>155</v>
      </c>
      <c r="E224" s="115" t="s">
        <v>156</v>
      </c>
      <c r="F224" s="805"/>
      <c r="G224" s="805"/>
      <c r="H224" s="806" t="s">
        <v>157</v>
      </c>
      <c r="I224" s="806"/>
      <c r="J224" s="803" t="s">
        <v>153</v>
      </c>
      <c r="K224" s="803" t="s">
        <v>3</v>
      </c>
      <c r="L224" s="804">
        <v>380.89</v>
      </c>
    </row>
    <row r="225" spans="1:12" s="101" customFormat="1" ht="24" customHeight="1">
      <c r="A225" s="808"/>
      <c r="B225" s="117" t="s">
        <v>254</v>
      </c>
      <c r="C225" s="117" t="s">
        <v>731</v>
      </c>
      <c r="D225" s="118">
        <v>43758</v>
      </c>
      <c r="E225" s="117" t="s">
        <v>732</v>
      </c>
      <c r="F225" s="805"/>
      <c r="G225" s="805"/>
      <c r="H225" s="806"/>
      <c r="I225" s="806"/>
      <c r="J225" s="803"/>
      <c r="K225" s="803"/>
      <c r="L225" s="804"/>
    </row>
    <row r="226" spans="1:12" s="101" customFormat="1" ht="24" customHeight="1">
      <c r="A226" s="808">
        <v>142</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728</v>
      </c>
      <c r="C227" s="810" t="s">
        <v>733</v>
      </c>
      <c r="D227" s="807">
        <v>43761</v>
      </c>
      <c r="E227" s="803" t="s">
        <v>734</v>
      </c>
      <c r="F227" s="803" t="s">
        <v>735</v>
      </c>
      <c r="G227" s="803"/>
      <c r="H227" s="806" t="s">
        <v>152</v>
      </c>
      <c r="I227" s="806"/>
      <c r="J227" s="117" t="s">
        <v>153</v>
      </c>
      <c r="K227" s="117" t="s">
        <v>3</v>
      </c>
      <c r="L227" s="119">
        <v>515.5</v>
      </c>
    </row>
    <row r="228" spans="1:12" s="101" customFormat="1" ht="408.95" customHeight="1">
      <c r="A228" s="808"/>
      <c r="B228" s="803"/>
      <c r="C228" s="810"/>
      <c r="D228" s="807"/>
      <c r="E228" s="803"/>
      <c r="F228" s="803"/>
      <c r="G228" s="803"/>
      <c r="H228" s="806" t="s">
        <v>154</v>
      </c>
      <c r="I228" s="806"/>
      <c r="J228" s="803" t="s">
        <v>153</v>
      </c>
      <c r="K228" s="803" t="s">
        <v>3</v>
      </c>
      <c r="L228" s="804">
        <v>263</v>
      </c>
    </row>
    <row r="229" spans="1:12" s="101" customFormat="1" ht="365.85" customHeight="1">
      <c r="A229" s="808"/>
      <c r="B229" s="803"/>
      <c r="C229" s="810"/>
      <c r="D229" s="807"/>
      <c r="E229" s="803"/>
      <c r="F229" s="803"/>
      <c r="G229" s="803"/>
      <c r="H229" s="806"/>
      <c r="I229" s="806"/>
      <c r="J229" s="803"/>
      <c r="K229" s="803"/>
      <c r="L229" s="804"/>
    </row>
    <row r="230" spans="1:12" s="101" customFormat="1" ht="24" customHeight="1">
      <c r="A230" s="808"/>
      <c r="B230" s="110" t="s">
        <v>77</v>
      </c>
      <c r="C230" s="115" t="s">
        <v>79</v>
      </c>
      <c r="D230" s="115" t="s">
        <v>155</v>
      </c>
      <c r="E230" s="115" t="s">
        <v>156</v>
      </c>
      <c r="F230" s="805"/>
      <c r="G230" s="805"/>
      <c r="H230" s="806" t="s">
        <v>157</v>
      </c>
      <c r="I230" s="806"/>
      <c r="J230" s="803" t="s">
        <v>153</v>
      </c>
      <c r="K230" s="803" t="s">
        <v>153</v>
      </c>
      <c r="L230" s="804">
        <v>0</v>
      </c>
    </row>
    <row r="231" spans="1:12" s="101" customFormat="1" ht="24" customHeight="1">
      <c r="A231" s="808"/>
      <c r="B231" s="117" t="s">
        <v>254</v>
      </c>
      <c r="C231" s="117" t="s">
        <v>735</v>
      </c>
      <c r="D231" s="118">
        <v>43763</v>
      </c>
      <c r="E231" s="117" t="s">
        <v>736</v>
      </c>
      <c r="F231" s="805"/>
      <c r="G231" s="805"/>
      <c r="H231" s="806"/>
      <c r="I231" s="806"/>
      <c r="J231" s="803"/>
      <c r="K231" s="803"/>
      <c r="L231" s="804"/>
    </row>
    <row r="232" spans="1:12" s="101" customFormat="1" ht="24" customHeight="1">
      <c r="A232" s="808">
        <v>143</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728</v>
      </c>
      <c r="C233" s="810" t="s">
        <v>737</v>
      </c>
      <c r="D233" s="807">
        <v>43789</v>
      </c>
      <c r="E233" s="803" t="s">
        <v>738</v>
      </c>
      <c r="F233" s="803" t="s">
        <v>739</v>
      </c>
      <c r="G233" s="803"/>
      <c r="H233" s="806" t="s">
        <v>152</v>
      </c>
      <c r="I233" s="806"/>
      <c r="J233" s="117" t="s">
        <v>153</v>
      </c>
      <c r="K233" s="117" t="s">
        <v>3</v>
      </c>
      <c r="L233" s="119">
        <v>768.2</v>
      </c>
    </row>
    <row r="234" spans="1:12" s="101" customFormat="1" ht="408.95" customHeight="1">
      <c r="A234" s="808"/>
      <c r="B234" s="803"/>
      <c r="C234" s="810"/>
      <c r="D234" s="807"/>
      <c r="E234" s="803"/>
      <c r="F234" s="803"/>
      <c r="G234" s="803"/>
      <c r="H234" s="806" t="s">
        <v>154</v>
      </c>
      <c r="I234" s="806"/>
      <c r="J234" s="803" t="s">
        <v>3</v>
      </c>
      <c r="K234" s="803" t="s">
        <v>153</v>
      </c>
      <c r="L234" s="804">
        <v>1547</v>
      </c>
    </row>
    <row r="235" spans="1:12" s="101" customFormat="1" ht="365.85" customHeight="1">
      <c r="A235" s="808"/>
      <c r="B235" s="803"/>
      <c r="C235" s="810"/>
      <c r="D235" s="807"/>
      <c r="E235" s="803"/>
      <c r="F235" s="803"/>
      <c r="G235" s="803"/>
      <c r="H235" s="806"/>
      <c r="I235" s="806"/>
      <c r="J235" s="803"/>
      <c r="K235" s="803"/>
      <c r="L235" s="804"/>
    </row>
    <row r="236" spans="1:12" s="101" customFormat="1" ht="24" customHeight="1">
      <c r="A236" s="808"/>
      <c r="B236" s="110" t="s">
        <v>77</v>
      </c>
      <c r="C236" s="115" t="s">
        <v>79</v>
      </c>
      <c r="D236" s="115" t="s">
        <v>155</v>
      </c>
      <c r="E236" s="115" t="s">
        <v>156</v>
      </c>
      <c r="F236" s="805"/>
      <c r="G236" s="805"/>
      <c r="H236" s="806" t="s">
        <v>157</v>
      </c>
      <c r="I236" s="806"/>
      <c r="J236" s="803" t="s">
        <v>153</v>
      </c>
      <c r="K236" s="803" t="s">
        <v>153</v>
      </c>
      <c r="L236" s="804">
        <v>0</v>
      </c>
    </row>
    <row r="237" spans="1:12" s="101" customFormat="1" ht="24" customHeight="1">
      <c r="A237" s="808"/>
      <c r="B237" s="117" t="s">
        <v>254</v>
      </c>
      <c r="C237" s="117" t="s">
        <v>739</v>
      </c>
      <c r="D237" s="118">
        <v>43792</v>
      </c>
      <c r="E237" s="117" t="s">
        <v>293</v>
      </c>
      <c r="F237" s="805"/>
      <c r="G237" s="805"/>
      <c r="H237" s="806"/>
      <c r="I237" s="806"/>
      <c r="J237" s="803"/>
      <c r="K237" s="803"/>
      <c r="L237" s="804"/>
    </row>
    <row r="238" spans="1:12" s="101" customFormat="1" ht="24" customHeight="1">
      <c r="A238" s="808">
        <v>144</v>
      </c>
      <c r="B238" s="110" t="s">
        <v>76</v>
      </c>
      <c r="C238" s="115" t="s">
        <v>78</v>
      </c>
      <c r="D238" s="115" t="s">
        <v>146</v>
      </c>
      <c r="E238" s="115" t="s">
        <v>147</v>
      </c>
      <c r="F238" s="809" t="s">
        <v>71</v>
      </c>
      <c r="G238" s="809"/>
      <c r="H238" s="805"/>
      <c r="I238" s="805"/>
      <c r="J238" s="805"/>
      <c r="K238" s="805"/>
      <c r="L238" s="805"/>
    </row>
    <row r="239" spans="1:12" s="101" customFormat="1" ht="26.25" customHeight="1">
      <c r="A239" s="808"/>
      <c r="B239" s="803" t="s">
        <v>728</v>
      </c>
      <c r="C239" s="810" t="s">
        <v>740</v>
      </c>
      <c r="D239" s="807">
        <v>43839</v>
      </c>
      <c r="E239" s="803" t="s">
        <v>741</v>
      </c>
      <c r="F239" s="803" t="s">
        <v>742</v>
      </c>
      <c r="G239" s="803"/>
      <c r="H239" s="806" t="s">
        <v>152</v>
      </c>
      <c r="I239" s="806"/>
      <c r="J239" s="117" t="s">
        <v>153</v>
      </c>
      <c r="K239" s="117" t="s">
        <v>153</v>
      </c>
      <c r="L239" s="119">
        <v>0</v>
      </c>
    </row>
    <row r="240" spans="1:12" s="101" customFormat="1" ht="408.95" customHeight="1">
      <c r="A240" s="808"/>
      <c r="B240" s="803"/>
      <c r="C240" s="810"/>
      <c r="D240" s="807"/>
      <c r="E240" s="803"/>
      <c r="F240" s="803"/>
      <c r="G240" s="803"/>
      <c r="H240" s="806" t="s">
        <v>154</v>
      </c>
      <c r="I240" s="806"/>
      <c r="J240" s="803" t="s">
        <v>153</v>
      </c>
      <c r="K240" s="803" t="s">
        <v>3</v>
      </c>
      <c r="L240" s="804">
        <v>390.01</v>
      </c>
    </row>
    <row r="241" spans="1:12" s="101" customFormat="1" ht="408.95" customHeight="1">
      <c r="A241" s="808"/>
      <c r="B241" s="803"/>
      <c r="C241" s="810"/>
      <c r="D241" s="807"/>
      <c r="E241" s="803"/>
      <c r="F241" s="803"/>
      <c r="G241" s="803"/>
      <c r="H241" s="806"/>
      <c r="I241" s="806"/>
      <c r="J241" s="803"/>
      <c r="K241" s="803"/>
      <c r="L241" s="804"/>
    </row>
    <row r="242" spans="1:12" s="101" customFormat="1" ht="208.7" customHeight="1">
      <c r="A242" s="808"/>
      <c r="B242" s="803"/>
      <c r="C242" s="810"/>
      <c r="D242" s="807"/>
      <c r="E242" s="803"/>
      <c r="F242" s="803"/>
      <c r="G242" s="803"/>
      <c r="H242" s="806"/>
      <c r="I242" s="806"/>
      <c r="J242" s="803"/>
      <c r="K242" s="803"/>
      <c r="L242" s="804"/>
    </row>
    <row r="243" spans="1:12" s="101" customFormat="1" ht="24" customHeight="1">
      <c r="A243" s="808"/>
      <c r="B243" s="110" t="s">
        <v>77</v>
      </c>
      <c r="C243" s="115" t="s">
        <v>79</v>
      </c>
      <c r="D243" s="115" t="s">
        <v>155</v>
      </c>
      <c r="E243" s="115" t="s">
        <v>156</v>
      </c>
      <c r="F243" s="805"/>
      <c r="G243" s="805"/>
      <c r="H243" s="806" t="s">
        <v>157</v>
      </c>
      <c r="I243" s="806"/>
      <c r="J243" s="803" t="s">
        <v>153</v>
      </c>
      <c r="K243" s="803" t="s">
        <v>153</v>
      </c>
      <c r="L243" s="804">
        <v>0</v>
      </c>
    </row>
    <row r="244" spans="1:12" s="101" customFormat="1" ht="24" customHeight="1">
      <c r="A244" s="808"/>
      <c r="B244" s="117" t="s">
        <v>254</v>
      </c>
      <c r="C244" s="117" t="s">
        <v>742</v>
      </c>
      <c r="D244" s="118">
        <v>43846</v>
      </c>
      <c r="E244" s="117" t="s">
        <v>743</v>
      </c>
      <c r="F244" s="805"/>
      <c r="G244" s="805"/>
      <c r="H244" s="806"/>
      <c r="I244" s="806"/>
      <c r="J244" s="803"/>
      <c r="K244" s="803"/>
      <c r="L244" s="804"/>
    </row>
    <row r="245" spans="1:12" s="101" customFormat="1" ht="24" customHeight="1">
      <c r="A245" s="808">
        <v>145</v>
      </c>
      <c r="B245" s="110" t="s">
        <v>76</v>
      </c>
      <c r="C245" s="115" t="s">
        <v>78</v>
      </c>
      <c r="D245" s="115" t="s">
        <v>146</v>
      </c>
      <c r="E245" s="115" t="s">
        <v>147</v>
      </c>
      <c r="F245" s="809" t="s">
        <v>71</v>
      </c>
      <c r="G245" s="809"/>
      <c r="H245" s="805"/>
      <c r="I245" s="805"/>
      <c r="J245" s="805"/>
      <c r="K245" s="805"/>
      <c r="L245" s="805"/>
    </row>
    <row r="246" spans="1:12" s="101" customFormat="1" ht="26.25" customHeight="1">
      <c r="A246" s="808"/>
      <c r="B246" s="803" t="s">
        <v>728</v>
      </c>
      <c r="C246" s="810" t="s">
        <v>740</v>
      </c>
      <c r="D246" s="807">
        <v>43839</v>
      </c>
      <c r="E246" s="803" t="s">
        <v>741</v>
      </c>
      <c r="F246" s="803" t="s">
        <v>235</v>
      </c>
      <c r="G246" s="803"/>
      <c r="H246" s="806" t="s">
        <v>152</v>
      </c>
      <c r="I246" s="806"/>
      <c r="J246" s="117" t="s">
        <v>153</v>
      </c>
      <c r="K246" s="117" t="s">
        <v>153</v>
      </c>
      <c r="L246" s="119">
        <v>0</v>
      </c>
    </row>
    <row r="247" spans="1:12" s="101" customFormat="1" ht="408.95" customHeight="1">
      <c r="A247" s="808"/>
      <c r="B247" s="803"/>
      <c r="C247" s="810"/>
      <c r="D247" s="807"/>
      <c r="E247" s="803"/>
      <c r="F247" s="803"/>
      <c r="G247" s="803"/>
      <c r="H247" s="806" t="s">
        <v>154</v>
      </c>
      <c r="I247" s="806"/>
      <c r="J247" s="803" t="s">
        <v>153</v>
      </c>
      <c r="K247" s="803" t="s">
        <v>3</v>
      </c>
      <c r="L247" s="804">
        <v>2905.41</v>
      </c>
    </row>
    <row r="248" spans="1:12" s="101" customFormat="1" ht="408.95" customHeight="1">
      <c r="A248" s="808"/>
      <c r="B248" s="803"/>
      <c r="C248" s="810"/>
      <c r="D248" s="807"/>
      <c r="E248" s="803"/>
      <c r="F248" s="803"/>
      <c r="G248" s="803"/>
      <c r="H248" s="806"/>
      <c r="I248" s="806"/>
      <c r="J248" s="803"/>
      <c r="K248" s="803"/>
      <c r="L248" s="804"/>
    </row>
    <row r="249" spans="1:12" s="101" customFormat="1" ht="208.7" customHeight="1">
      <c r="A249" s="808"/>
      <c r="B249" s="803"/>
      <c r="C249" s="810"/>
      <c r="D249" s="807"/>
      <c r="E249" s="803"/>
      <c r="F249" s="803"/>
      <c r="G249" s="803"/>
      <c r="H249" s="806"/>
      <c r="I249" s="806"/>
      <c r="J249" s="803"/>
      <c r="K249" s="803"/>
      <c r="L249" s="804"/>
    </row>
    <row r="250" spans="1:12" s="101" customFormat="1" ht="24" customHeight="1">
      <c r="A250" s="808"/>
      <c r="B250" s="110" t="s">
        <v>77</v>
      </c>
      <c r="C250" s="115" t="s">
        <v>79</v>
      </c>
      <c r="D250" s="115" t="s">
        <v>155</v>
      </c>
      <c r="E250" s="115" t="s">
        <v>156</v>
      </c>
      <c r="F250" s="805"/>
      <c r="G250" s="805"/>
      <c r="H250" s="806" t="s">
        <v>157</v>
      </c>
      <c r="I250" s="806"/>
      <c r="J250" s="803" t="s">
        <v>153</v>
      </c>
      <c r="K250" s="803" t="s">
        <v>153</v>
      </c>
      <c r="L250" s="804">
        <v>0</v>
      </c>
    </row>
    <row r="251" spans="1:12" s="101" customFormat="1" ht="24" customHeight="1">
      <c r="A251" s="808"/>
      <c r="B251" s="117" t="s">
        <v>254</v>
      </c>
      <c r="C251" s="117" t="s">
        <v>235</v>
      </c>
      <c r="D251" s="118">
        <v>43846</v>
      </c>
      <c r="E251" s="117" t="s">
        <v>743</v>
      </c>
      <c r="F251" s="805"/>
      <c r="G251" s="805"/>
      <c r="H251" s="806"/>
      <c r="I251" s="806"/>
      <c r="J251" s="803"/>
      <c r="K251" s="803"/>
      <c r="L251" s="804"/>
    </row>
    <row r="252" spans="1:12" s="101" customFormat="1" ht="24" customHeight="1">
      <c r="A252" s="808">
        <v>146</v>
      </c>
      <c r="B252" s="110" t="s">
        <v>76</v>
      </c>
      <c r="C252" s="115" t="s">
        <v>78</v>
      </c>
      <c r="D252" s="115" t="s">
        <v>146</v>
      </c>
      <c r="E252" s="115" t="s">
        <v>147</v>
      </c>
      <c r="F252" s="809" t="s">
        <v>71</v>
      </c>
      <c r="G252" s="809"/>
      <c r="H252" s="805"/>
      <c r="I252" s="805"/>
      <c r="J252" s="805"/>
      <c r="K252" s="805"/>
      <c r="L252" s="805"/>
    </row>
    <row r="253" spans="1:12" s="101" customFormat="1" ht="26.25" customHeight="1">
      <c r="A253" s="808"/>
      <c r="B253" s="803" t="s">
        <v>728</v>
      </c>
      <c r="C253" s="810" t="s">
        <v>744</v>
      </c>
      <c r="D253" s="807">
        <v>43872</v>
      </c>
      <c r="E253" s="803" t="s">
        <v>745</v>
      </c>
      <c r="F253" s="803" t="s">
        <v>746</v>
      </c>
      <c r="G253" s="803"/>
      <c r="H253" s="806" t="s">
        <v>152</v>
      </c>
      <c r="I253" s="806"/>
      <c r="J253" s="117" t="s">
        <v>153</v>
      </c>
      <c r="K253" s="117" t="s">
        <v>3</v>
      </c>
      <c r="L253" s="119">
        <v>689.8</v>
      </c>
    </row>
    <row r="254" spans="1:12" s="101" customFormat="1" ht="408.95" customHeight="1">
      <c r="A254" s="808"/>
      <c r="B254" s="803"/>
      <c r="C254" s="810"/>
      <c r="D254" s="807"/>
      <c r="E254" s="803"/>
      <c r="F254" s="803"/>
      <c r="G254" s="803"/>
      <c r="H254" s="806" t="s">
        <v>154</v>
      </c>
      <c r="I254" s="806"/>
      <c r="J254" s="803" t="s">
        <v>153</v>
      </c>
      <c r="K254" s="803" t="s">
        <v>3</v>
      </c>
      <c r="L254" s="804">
        <v>2584.19</v>
      </c>
    </row>
    <row r="255" spans="1:12" s="101" customFormat="1" ht="145.35" customHeight="1">
      <c r="A255" s="808"/>
      <c r="B255" s="803"/>
      <c r="C255" s="810"/>
      <c r="D255" s="807"/>
      <c r="E255" s="803"/>
      <c r="F255" s="803"/>
      <c r="G255" s="803"/>
      <c r="H255" s="806"/>
      <c r="I255" s="806"/>
      <c r="J255" s="803"/>
      <c r="K255" s="803"/>
      <c r="L255" s="804"/>
    </row>
    <row r="256" spans="1:12" s="101" customFormat="1" ht="24" customHeight="1">
      <c r="A256" s="808"/>
      <c r="B256" s="110" t="s">
        <v>77</v>
      </c>
      <c r="C256" s="115" t="s">
        <v>79</v>
      </c>
      <c r="D256" s="115" t="s">
        <v>155</v>
      </c>
      <c r="E256" s="115" t="s">
        <v>156</v>
      </c>
      <c r="F256" s="805"/>
      <c r="G256" s="805"/>
      <c r="H256" s="806" t="s">
        <v>157</v>
      </c>
      <c r="I256" s="806"/>
      <c r="J256" s="803" t="s">
        <v>153</v>
      </c>
      <c r="K256" s="803" t="s">
        <v>3</v>
      </c>
      <c r="L256" s="804">
        <v>40</v>
      </c>
    </row>
    <row r="257" spans="1:12" s="101" customFormat="1" ht="24" customHeight="1">
      <c r="A257" s="808"/>
      <c r="B257" s="117" t="s">
        <v>254</v>
      </c>
      <c r="C257" s="117" t="s">
        <v>746</v>
      </c>
      <c r="D257" s="118">
        <v>43874</v>
      </c>
      <c r="E257" s="117" t="s">
        <v>747</v>
      </c>
      <c r="F257" s="805"/>
      <c r="G257" s="805"/>
      <c r="H257" s="806"/>
      <c r="I257" s="806"/>
      <c r="J257" s="803"/>
      <c r="K257" s="803"/>
      <c r="L257" s="804"/>
    </row>
    <row r="258" spans="1:12" s="101" customFormat="1" ht="24" customHeight="1">
      <c r="A258" s="808">
        <v>147</v>
      </c>
      <c r="B258" s="110" t="s">
        <v>76</v>
      </c>
      <c r="C258" s="115" t="s">
        <v>78</v>
      </c>
      <c r="D258" s="115" t="s">
        <v>146</v>
      </c>
      <c r="E258" s="115" t="s">
        <v>147</v>
      </c>
      <c r="F258" s="809" t="s">
        <v>71</v>
      </c>
      <c r="G258" s="809"/>
      <c r="H258" s="805"/>
      <c r="I258" s="805"/>
      <c r="J258" s="805"/>
      <c r="K258" s="805"/>
      <c r="L258" s="805"/>
    </row>
    <row r="259" spans="1:12" s="101" customFormat="1" ht="26.25" customHeight="1">
      <c r="A259" s="808"/>
      <c r="B259" s="803" t="s">
        <v>748</v>
      </c>
      <c r="C259" s="810" t="s">
        <v>749</v>
      </c>
      <c r="D259" s="807">
        <v>43845</v>
      </c>
      <c r="E259" s="803" t="s">
        <v>234</v>
      </c>
      <c r="F259" s="803" t="s">
        <v>750</v>
      </c>
      <c r="G259" s="803"/>
      <c r="H259" s="806" t="s">
        <v>152</v>
      </c>
      <c r="I259" s="806"/>
      <c r="J259" s="117" t="s">
        <v>153</v>
      </c>
      <c r="K259" s="117" t="s">
        <v>3</v>
      </c>
      <c r="L259" s="119">
        <v>262.43</v>
      </c>
    </row>
    <row r="260" spans="1:12" s="101" customFormat="1" ht="113.25" customHeight="1">
      <c r="A260" s="808"/>
      <c r="B260" s="803"/>
      <c r="C260" s="810"/>
      <c r="D260" s="807"/>
      <c r="E260" s="803"/>
      <c r="F260" s="803"/>
      <c r="G260" s="803"/>
      <c r="H260" s="806" t="s">
        <v>154</v>
      </c>
      <c r="I260" s="806"/>
      <c r="J260" s="117" t="s">
        <v>153</v>
      </c>
      <c r="K260" s="117" t="s">
        <v>3</v>
      </c>
      <c r="L260" s="119">
        <v>158</v>
      </c>
    </row>
    <row r="261" spans="1:12" s="101" customFormat="1" ht="24" customHeight="1">
      <c r="A261" s="808"/>
      <c r="B261" s="110" t="s">
        <v>77</v>
      </c>
      <c r="C261" s="115" t="s">
        <v>79</v>
      </c>
      <c r="D261" s="115" t="s">
        <v>155</v>
      </c>
      <c r="E261" s="115" t="s">
        <v>156</v>
      </c>
      <c r="F261" s="805"/>
      <c r="G261" s="805"/>
      <c r="H261" s="806" t="s">
        <v>157</v>
      </c>
      <c r="I261" s="806"/>
      <c r="J261" s="803" t="s">
        <v>153</v>
      </c>
      <c r="K261" s="803" t="s">
        <v>153</v>
      </c>
      <c r="L261" s="804">
        <v>0</v>
      </c>
    </row>
    <row r="262" spans="1:12" s="101" customFormat="1" ht="24" customHeight="1">
      <c r="A262" s="808"/>
      <c r="B262" s="117" t="s">
        <v>164</v>
      </c>
      <c r="C262" s="117" t="s">
        <v>750</v>
      </c>
      <c r="D262" s="118">
        <v>43846</v>
      </c>
      <c r="E262" s="117" t="s">
        <v>236</v>
      </c>
      <c r="F262" s="805"/>
      <c r="G262" s="805"/>
      <c r="H262" s="806"/>
      <c r="I262" s="806"/>
      <c r="J262" s="803"/>
      <c r="K262" s="803"/>
      <c r="L262" s="804"/>
    </row>
    <row r="263" spans="1:12" s="101" customFormat="1" ht="24" customHeight="1">
      <c r="A263" s="808">
        <v>148</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751</v>
      </c>
      <c r="C264" s="810" t="s">
        <v>752</v>
      </c>
      <c r="D264" s="807">
        <v>43869</v>
      </c>
      <c r="E264" s="803" t="s">
        <v>753</v>
      </c>
      <c r="F264" s="803" t="s">
        <v>754</v>
      </c>
      <c r="G264" s="803"/>
      <c r="H264" s="806" t="s">
        <v>152</v>
      </c>
      <c r="I264" s="806"/>
      <c r="J264" s="117" t="s">
        <v>153</v>
      </c>
      <c r="K264" s="117" t="s">
        <v>3</v>
      </c>
      <c r="L264" s="119">
        <v>1672</v>
      </c>
    </row>
    <row r="265" spans="1:12" s="101" customFormat="1" ht="408.95" customHeight="1">
      <c r="A265" s="808"/>
      <c r="B265" s="803"/>
      <c r="C265" s="810"/>
      <c r="D265" s="807"/>
      <c r="E265" s="803"/>
      <c r="F265" s="803"/>
      <c r="G265" s="803"/>
      <c r="H265" s="806" t="s">
        <v>154</v>
      </c>
      <c r="I265" s="806"/>
      <c r="J265" s="803" t="s">
        <v>153</v>
      </c>
      <c r="K265" s="803" t="s">
        <v>153</v>
      </c>
      <c r="L265" s="804">
        <v>0</v>
      </c>
    </row>
    <row r="266" spans="1:12" s="101" customFormat="1" ht="145.35" customHeight="1">
      <c r="A266" s="808"/>
      <c r="B266" s="803"/>
      <c r="C266" s="810"/>
      <c r="D266" s="807"/>
      <c r="E266" s="803"/>
      <c r="F266" s="803"/>
      <c r="G266" s="803"/>
      <c r="H266" s="806"/>
      <c r="I266" s="806"/>
      <c r="J266" s="803"/>
      <c r="K266" s="803"/>
      <c r="L266" s="804"/>
    </row>
    <row r="267" spans="1:12" s="101" customFormat="1" ht="24" customHeight="1">
      <c r="A267" s="808"/>
      <c r="B267" s="110" t="s">
        <v>77</v>
      </c>
      <c r="C267" s="115" t="s">
        <v>79</v>
      </c>
      <c r="D267" s="115" t="s">
        <v>155</v>
      </c>
      <c r="E267" s="115" t="s">
        <v>156</v>
      </c>
      <c r="F267" s="805"/>
      <c r="G267" s="805"/>
      <c r="H267" s="806" t="s">
        <v>157</v>
      </c>
      <c r="I267" s="806"/>
      <c r="J267" s="803" t="s">
        <v>153</v>
      </c>
      <c r="K267" s="803" t="s">
        <v>153</v>
      </c>
      <c r="L267" s="804">
        <v>0</v>
      </c>
    </row>
    <row r="268" spans="1:12" s="101" customFormat="1" ht="34.5" customHeight="1">
      <c r="A268" s="808"/>
      <c r="B268" s="117" t="s">
        <v>303</v>
      </c>
      <c r="C268" s="117" t="s">
        <v>754</v>
      </c>
      <c r="D268" s="118">
        <v>43877</v>
      </c>
      <c r="E268" s="117" t="s">
        <v>755</v>
      </c>
      <c r="F268" s="805"/>
      <c r="G268" s="805"/>
      <c r="H268" s="806"/>
      <c r="I268" s="806"/>
      <c r="J268" s="803"/>
      <c r="K268" s="803"/>
      <c r="L268" s="804"/>
    </row>
    <row r="269" spans="1:12" s="101" customFormat="1" ht="24" customHeight="1">
      <c r="A269" s="808">
        <v>149</v>
      </c>
      <c r="B269" s="110" t="s">
        <v>76</v>
      </c>
      <c r="C269" s="115" t="s">
        <v>78</v>
      </c>
      <c r="D269" s="115" t="s">
        <v>146</v>
      </c>
      <c r="E269" s="115" t="s">
        <v>147</v>
      </c>
      <c r="F269" s="809" t="s">
        <v>71</v>
      </c>
      <c r="G269" s="809"/>
      <c r="H269" s="805"/>
      <c r="I269" s="805"/>
      <c r="J269" s="805"/>
      <c r="K269" s="805"/>
      <c r="L269" s="805"/>
    </row>
    <row r="270" spans="1:12" s="101" customFormat="1" ht="26.25" customHeight="1">
      <c r="A270" s="808"/>
      <c r="B270" s="803" t="s">
        <v>756</v>
      </c>
      <c r="C270" s="810" t="s">
        <v>757</v>
      </c>
      <c r="D270" s="807">
        <v>43747</v>
      </c>
      <c r="E270" s="803" t="s">
        <v>758</v>
      </c>
      <c r="F270" s="803" t="s">
        <v>759</v>
      </c>
      <c r="G270" s="803"/>
      <c r="H270" s="806" t="s">
        <v>152</v>
      </c>
      <c r="I270" s="806"/>
      <c r="J270" s="117" t="s">
        <v>153</v>
      </c>
      <c r="K270" s="117" t="s">
        <v>3</v>
      </c>
      <c r="L270" s="119">
        <v>236.48</v>
      </c>
    </row>
    <row r="271" spans="1:12" s="101" customFormat="1" ht="144.75" customHeight="1">
      <c r="A271" s="808"/>
      <c r="B271" s="803"/>
      <c r="C271" s="810"/>
      <c r="D271" s="807"/>
      <c r="E271" s="803"/>
      <c r="F271" s="803"/>
      <c r="G271" s="803"/>
      <c r="H271" s="806" t="s">
        <v>154</v>
      </c>
      <c r="I271" s="806"/>
      <c r="J271" s="117" t="s">
        <v>153</v>
      </c>
      <c r="K271" s="117" t="s">
        <v>3</v>
      </c>
      <c r="L271" s="119">
        <v>451.56</v>
      </c>
    </row>
    <row r="272" spans="1:12" s="101" customFormat="1" ht="24" customHeight="1">
      <c r="A272" s="808"/>
      <c r="B272" s="110" t="s">
        <v>77</v>
      </c>
      <c r="C272" s="115" t="s">
        <v>79</v>
      </c>
      <c r="D272" s="115" t="s">
        <v>155</v>
      </c>
      <c r="E272" s="115" t="s">
        <v>156</v>
      </c>
      <c r="F272" s="805"/>
      <c r="G272" s="805"/>
      <c r="H272" s="806" t="s">
        <v>157</v>
      </c>
      <c r="I272" s="806"/>
      <c r="J272" s="803" t="s">
        <v>153</v>
      </c>
      <c r="K272" s="803" t="s">
        <v>3</v>
      </c>
      <c r="L272" s="804">
        <v>147.88</v>
      </c>
    </row>
    <row r="273" spans="1:12" s="101" customFormat="1" ht="24" customHeight="1">
      <c r="A273" s="808"/>
      <c r="B273" s="117" t="s">
        <v>164</v>
      </c>
      <c r="C273" s="117" t="s">
        <v>759</v>
      </c>
      <c r="D273" s="118">
        <v>43748</v>
      </c>
      <c r="E273" s="117" t="s">
        <v>760</v>
      </c>
      <c r="F273" s="805"/>
      <c r="G273" s="805"/>
      <c r="H273" s="806"/>
      <c r="I273" s="806"/>
      <c r="J273" s="803"/>
      <c r="K273" s="803"/>
      <c r="L273" s="804"/>
    </row>
    <row r="274" spans="1:12" s="101" customFormat="1" ht="24" customHeight="1">
      <c r="A274" s="808">
        <v>150</v>
      </c>
      <c r="B274" s="110" t="s">
        <v>76</v>
      </c>
      <c r="C274" s="115" t="s">
        <v>78</v>
      </c>
      <c r="D274" s="115" t="s">
        <v>146</v>
      </c>
      <c r="E274" s="115" t="s">
        <v>147</v>
      </c>
      <c r="F274" s="809" t="s">
        <v>71</v>
      </c>
      <c r="G274" s="809"/>
      <c r="H274" s="805"/>
      <c r="I274" s="805"/>
      <c r="J274" s="805"/>
      <c r="K274" s="805"/>
      <c r="L274" s="805"/>
    </row>
    <row r="275" spans="1:12" s="101" customFormat="1" ht="26.25" customHeight="1">
      <c r="A275" s="808"/>
      <c r="B275" s="803" t="s">
        <v>756</v>
      </c>
      <c r="C275" s="803" t="s">
        <v>761</v>
      </c>
      <c r="D275" s="807">
        <v>43781</v>
      </c>
      <c r="E275" s="803" t="s">
        <v>367</v>
      </c>
      <c r="F275" s="803" t="s">
        <v>368</v>
      </c>
      <c r="G275" s="803"/>
      <c r="H275" s="806" t="s">
        <v>152</v>
      </c>
      <c r="I275" s="806"/>
      <c r="J275" s="117" t="s">
        <v>153</v>
      </c>
      <c r="K275" s="117" t="s">
        <v>3</v>
      </c>
      <c r="L275" s="119">
        <v>215.75</v>
      </c>
    </row>
    <row r="276" spans="1:12" s="101" customFormat="1" ht="60.75" customHeight="1">
      <c r="A276" s="808"/>
      <c r="B276" s="803"/>
      <c r="C276" s="803"/>
      <c r="D276" s="807"/>
      <c r="E276" s="803"/>
      <c r="F276" s="803"/>
      <c r="G276" s="803"/>
      <c r="H276" s="806" t="s">
        <v>154</v>
      </c>
      <c r="I276" s="806"/>
      <c r="J276" s="117" t="s">
        <v>153</v>
      </c>
      <c r="K276" s="117" t="s">
        <v>3</v>
      </c>
      <c r="L276" s="119">
        <v>291.24</v>
      </c>
    </row>
    <row r="277" spans="1:12" s="101" customFormat="1" ht="24" customHeight="1">
      <c r="A277" s="808"/>
      <c r="B277" s="110" t="s">
        <v>77</v>
      </c>
      <c r="C277" s="115" t="s">
        <v>79</v>
      </c>
      <c r="D277" s="115" t="s">
        <v>155</v>
      </c>
      <c r="E277" s="115" t="s">
        <v>156</v>
      </c>
      <c r="F277" s="805"/>
      <c r="G277" s="805"/>
      <c r="H277" s="806" t="s">
        <v>157</v>
      </c>
      <c r="I277" s="806"/>
      <c r="J277" s="803" t="s">
        <v>153</v>
      </c>
      <c r="K277" s="803" t="s">
        <v>3</v>
      </c>
      <c r="L277" s="804">
        <v>74.7</v>
      </c>
    </row>
    <row r="278" spans="1:12" s="101" customFormat="1" ht="24" customHeight="1">
      <c r="A278" s="808"/>
      <c r="B278" s="117" t="s">
        <v>164</v>
      </c>
      <c r="C278" s="117" t="s">
        <v>368</v>
      </c>
      <c r="D278" s="118">
        <v>43782</v>
      </c>
      <c r="E278" s="117" t="s">
        <v>762</v>
      </c>
      <c r="F278" s="805"/>
      <c r="G278" s="805"/>
      <c r="H278" s="806"/>
      <c r="I278" s="806"/>
      <c r="J278" s="803"/>
      <c r="K278" s="803"/>
      <c r="L278" s="804"/>
    </row>
    <row r="279" spans="1:12" s="101" customFormat="1" ht="24" customHeight="1">
      <c r="A279" s="808">
        <v>151</v>
      </c>
      <c r="B279" s="110" t="s">
        <v>76</v>
      </c>
      <c r="C279" s="115" t="s">
        <v>78</v>
      </c>
      <c r="D279" s="115" t="s">
        <v>146</v>
      </c>
      <c r="E279" s="115" t="s">
        <v>147</v>
      </c>
      <c r="F279" s="809" t="s">
        <v>71</v>
      </c>
      <c r="G279" s="809"/>
      <c r="H279" s="805"/>
      <c r="I279" s="805"/>
      <c r="J279" s="805"/>
      <c r="K279" s="805"/>
      <c r="L279" s="805"/>
    </row>
    <row r="280" spans="1:12" s="101" customFormat="1" ht="26.25" customHeight="1">
      <c r="A280" s="808"/>
      <c r="B280" s="803" t="s">
        <v>756</v>
      </c>
      <c r="C280" s="803" t="s">
        <v>763</v>
      </c>
      <c r="D280" s="807">
        <v>43874</v>
      </c>
      <c r="E280" s="803" t="s">
        <v>764</v>
      </c>
      <c r="F280" s="803" t="s">
        <v>765</v>
      </c>
      <c r="G280" s="803"/>
      <c r="H280" s="806" t="s">
        <v>152</v>
      </c>
      <c r="I280" s="806"/>
      <c r="J280" s="117" t="s">
        <v>153</v>
      </c>
      <c r="K280" s="117" t="s">
        <v>3</v>
      </c>
      <c r="L280" s="119">
        <v>229.26</v>
      </c>
    </row>
    <row r="281" spans="1:12" s="101" customFormat="1" ht="39.75" customHeight="1">
      <c r="A281" s="808"/>
      <c r="B281" s="803"/>
      <c r="C281" s="803"/>
      <c r="D281" s="807"/>
      <c r="E281" s="803"/>
      <c r="F281" s="803"/>
      <c r="G281" s="803"/>
      <c r="H281" s="806" t="s">
        <v>154</v>
      </c>
      <c r="I281" s="806"/>
      <c r="J281" s="117" t="s">
        <v>153</v>
      </c>
      <c r="K281" s="117" t="s">
        <v>3</v>
      </c>
      <c r="L281" s="119">
        <v>412.3</v>
      </c>
    </row>
    <row r="282" spans="1:12" s="101" customFormat="1" ht="24" customHeight="1">
      <c r="A282" s="808"/>
      <c r="B282" s="110" t="s">
        <v>77</v>
      </c>
      <c r="C282" s="115" t="s">
        <v>79</v>
      </c>
      <c r="D282" s="115" t="s">
        <v>155</v>
      </c>
      <c r="E282" s="115" t="s">
        <v>156</v>
      </c>
      <c r="F282" s="805"/>
      <c r="G282" s="805"/>
      <c r="H282" s="806" t="s">
        <v>157</v>
      </c>
      <c r="I282" s="806"/>
      <c r="J282" s="803" t="s">
        <v>153</v>
      </c>
      <c r="K282" s="803" t="s">
        <v>3</v>
      </c>
      <c r="L282" s="804">
        <v>23.78</v>
      </c>
    </row>
    <row r="283" spans="1:12" s="101" customFormat="1" ht="24" customHeight="1">
      <c r="A283" s="808"/>
      <c r="B283" s="117" t="s">
        <v>164</v>
      </c>
      <c r="C283" s="117" t="s">
        <v>765</v>
      </c>
      <c r="D283" s="118">
        <v>43875</v>
      </c>
      <c r="E283" s="117" t="s">
        <v>766</v>
      </c>
      <c r="F283" s="805"/>
      <c r="G283" s="805"/>
      <c r="H283" s="806"/>
      <c r="I283" s="806"/>
      <c r="J283" s="803"/>
      <c r="K283" s="803"/>
      <c r="L283" s="804"/>
    </row>
    <row r="284" spans="1:12" s="101" customFormat="1" ht="24" customHeight="1">
      <c r="A284" s="808">
        <v>152</v>
      </c>
      <c r="B284" s="110" t="s">
        <v>76</v>
      </c>
      <c r="C284" s="115" t="s">
        <v>78</v>
      </c>
      <c r="D284" s="115" t="s">
        <v>146</v>
      </c>
      <c r="E284" s="115" t="s">
        <v>147</v>
      </c>
      <c r="F284" s="809" t="s">
        <v>71</v>
      </c>
      <c r="G284" s="809"/>
      <c r="H284" s="805"/>
      <c r="I284" s="805"/>
      <c r="J284" s="805"/>
      <c r="K284" s="805"/>
      <c r="L284" s="805"/>
    </row>
    <row r="285" spans="1:12" s="101" customFormat="1" ht="26.25" customHeight="1">
      <c r="A285" s="808"/>
      <c r="B285" s="803" t="s">
        <v>756</v>
      </c>
      <c r="C285" s="803" t="s">
        <v>767</v>
      </c>
      <c r="D285" s="807">
        <v>43880</v>
      </c>
      <c r="E285" s="803" t="s">
        <v>768</v>
      </c>
      <c r="F285" s="803" t="s">
        <v>742</v>
      </c>
      <c r="G285" s="803"/>
      <c r="H285" s="806" t="s">
        <v>152</v>
      </c>
      <c r="I285" s="806"/>
      <c r="J285" s="117" t="s">
        <v>153</v>
      </c>
      <c r="K285" s="117" t="s">
        <v>3</v>
      </c>
      <c r="L285" s="119">
        <v>162</v>
      </c>
    </row>
    <row r="286" spans="1:12" s="101" customFormat="1" ht="39.75" customHeight="1">
      <c r="A286" s="808"/>
      <c r="B286" s="803"/>
      <c r="C286" s="803"/>
      <c r="D286" s="807"/>
      <c r="E286" s="803"/>
      <c r="F286" s="803"/>
      <c r="G286" s="803"/>
      <c r="H286" s="806" t="s">
        <v>154</v>
      </c>
      <c r="I286" s="806"/>
      <c r="J286" s="117" t="s">
        <v>153</v>
      </c>
      <c r="K286" s="117" t="s">
        <v>3</v>
      </c>
      <c r="L286" s="119">
        <v>462.95</v>
      </c>
    </row>
    <row r="287" spans="1:12" s="101" customFormat="1" ht="24" customHeight="1">
      <c r="A287" s="808"/>
      <c r="B287" s="110" t="s">
        <v>77</v>
      </c>
      <c r="C287" s="115" t="s">
        <v>79</v>
      </c>
      <c r="D287" s="115" t="s">
        <v>155</v>
      </c>
      <c r="E287" s="115" t="s">
        <v>156</v>
      </c>
      <c r="F287" s="805"/>
      <c r="G287" s="805"/>
      <c r="H287" s="806" t="s">
        <v>157</v>
      </c>
      <c r="I287" s="806"/>
      <c r="J287" s="803" t="s">
        <v>153</v>
      </c>
      <c r="K287" s="803" t="s">
        <v>3</v>
      </c>
      <c r="L287" s="804">
        <v>280</v>
      </c>
    </row>
    <row r="288" spans="1:12" s="101" customFormat="1" ht="24" customHeight="1">
      <c r="A288" s="808"/>
      <c r="B288" s="117" t="s">
        <v>164</v>
      </c>
      <c r="C288" s="117" t="s">
        <v>742</v>
      </c>
      <c r="D288" s="118">
        <v>43881</v>
      </c>
      <c r="E288" s="117" t="s">
        <v>769</v>
      </c>
      <c r="F288" s="805"/>
      <c r="G288" s="805"/>
      <c r="H288" s="806"/>
      <c r="I288" s="806"/>
      <c r="J288" s="803"/>
      <c r="K288" s="803"/>
      <c r="L288" s="804"/>
    </row>
    <row r="289" spans="1:12" s="101" customFormat="1" ht="24" customHeight="1">
      <c r="A289" s="808">
        <v>153</v>
      </c>
      <c r="B289" s="110" t="s">
        <v>76</v>
      </c>
      <c r="C289" s="115" t="s">
        <v>78</v>
      </c>
      <c r="D289" s="115" t="s">
        <v>146</v>
      </c>
      <c r="E289" s="115" t="s">
        <v>147</v>
      </c>
      <c r="F289" s="809" t="s">
        <v>71</v>
      </c>
      <c r="G289" s="809"/>
      <c r="H289" s="805"/>
      <c r="I289" s="805"/>
      <c r="J289" s="805"/>
      <c r="K289" s="805"/>
      <c r="L289" s="805"/>
    </row>
    <row r="290" spans="1:12" s="101" customFormat="1" ht="26.25" customHeight="1">
      <c r="A290" s="808"/>
      <c r="B290" s="803" t="s">
        <v>770</v>
      </c>
      <c r="C290" s="810" t="s">
        <v>771</v>
      </c>
      <c r="D290" s="807">
        <v>43792</v>
      </c>
      <c r="E290" s="803" t="s">
        <v>709</v>
      </c>
      <c r="F290" s="803" t="s">
        <v>772</v>
      </c>
      <c r="G290" s="803"/>
      <c r="H290" s="806" t="s">
        <v>152</v>
      </c>
      <c r="I290" s="806"/>
      <c r="J290" s="117" t="s">
        <v>153</v>
      </c>
      <c r="K290" s="117" t="s">
        <v>3</v>
      </c>
      <c r="L290" s="119">
        <v>612</v>
      </c>
    </row>
    <row r="291" spans="1:12" s="101" customFormat="1" ht="408.95" customHeight="1">
      <c r="A291" s="808"/>
      <c r="B291" s="803"/>
      <c r="C291" s="810"/>
      <c r="D291" s="807"/>
      <c r="E291" s="803"/>
      <c r="F291" s="803"/>
      <c r="G291" s="803"/>
      <c r="H291" s="806" t="s">
        <v>154</v>
      </c>
      <c r="I291" s="806"/>
      <c r="J291" s="803" t="s">
        <v>153</v>
      </c>
      <c r="K291" s="803" t="s">
        <v>3</v>
      </c>
      <c r="L291" s="804">
        <v>618</v>
      </c>
    </row>
    <row r="292" spans="1:12" s="101" customFormat="1" ht="250.35" customHeight="1">
      <c r="A292" s="808"/>
      <c r="B292" s="803"/>
      <c r="C292" s="810"/>
      <c r="D292" s="807"/>
      <c r="E292" s="803"/>
      <c r="F292" s="803"/>
      <c r="G292" s="803"/>
      <c r="H292" s="806"/>
      <c r="I292" s="806"/>
      <c r="J292" s="803"/>
      <c r="K292" s="803"/>
      <c r="L292" s="804"/>
    </row>
    <row r="293" spans="1:12" s="101" customFormat="1" ht="24" customHeight="1">
      <c r="A293" s="808"/>
      <c r="B293" s="110" t="s">
        <v>77</v>
      </c>
      <c r="C293" s="115" t="s">
        <v>79</v>
      </c>
      <c r="D293" s="115" t="s">
        <v>155</v>
      </c>
      <c r="E293" s="115" t="s">
        <v>156</v>
      </c>
      <c r="F293" s="805"/>
      <c r="G293" s="805"/>
      <c r="H293" s="806" t="s">
        <v>157</v>
      </c>
      <c r="I293" s="806"/>
      <c r="J293" s="803" t="s">
        <v>153</v>
      </c>
      <c r="K293" s="803" t="s">
        <v>3</v>
      </c>
      <c r="L293" s="804">
        <v>300</v>
      </c>
    </row>
    <row r="294" spans="1:12" s="101" customFormat="1" ht="24" customHeight="1">
      <c r="A294" s="808"/>
      <c r="B294" s="117" t="s">
        <v>773</v>
      </c>
      <c r="C294" s="117" t="s">
        <v>772</v>
      </c>
      <c r="D294" s="118">
        <v>43796</v>
      </c>
      <c r="E294" s="117" t="s">
        <v>774</v>
      </c>
      <c r="F294" s="805"/>
      <c r="G294" s="805"/>
      <c r="H294" s="806"/>
      <c r="I294" s="806"/>
      <c r="J294" s="803"/>
      <c r="K294" s="803"/>
      <c r="L294" s="804"/>
    </row>
    <row r="295" spans="1:12" s="101" customFormat="1" ht="24" customHeight="1">
      <c r="A295" s="808">
        <v>154</v>
      </c>
      <c r="B295" s="110" t="s">
        <v>76</v>
      </c>
      <c r="C295" s="115" t="s">
        <v>78</v>
      </c>
      <c r="D295" s="115" t="s">
        <v>146</v>
      </c>
      <c r="E295" s="115" t="s">
        <v>147</v>
      </c>
      <c r="F295" s="809" t="s">
        <v>71</v>
      </c>
      <c r="G295" s="809"/>
      <c r="H295" s="805"/>
      <c r="I295" s="805"/>
      <c r="J295" s="805"/>
      <c r="K295" s="805"/>
      <c r="L295" s="805"/>
    </row>
    <row r="296" spans="1:12" s="101" customFormat="1" ht="26.25" customHeight="1">
      <c r="A296" s="808"/>
      <c r="B296" s="803" t="s">
        <v>775</v>
      </c>
      <c r="C296" s="810" t="s">
        <v>776</v>
      </c>
      <c r="D296" s="807">
        <v>43871</v>
      </c>
      <c r="E296" s="803" t="s">
        <v>162</v>
      </c>
      <c r="F296" s="803" t="s">
        <v>777</v>
      </c>
      <c r="G296" s="803"/>
      <c r="H296" s="806" t="s">
        <v>152</v>
      </c>
      <c r="I296" s="806"/>
      <c r="J296" s="117" t="s">
        <v>153</v>
      </c>
      <c r="K296" s="117" t="s">
        <v>3</v>
      </c>
      <c r="L296" s="119">
        <v>966</v>
      </c>
    </row>
    <row r="297" spans="1:12" s="101" customFormat="1" ht="207.75" customHeight="1">
      <c r="A297" s="808"/>
      <c r="B297" s="803"/>
      <c r="C297" s="810"/>
      <c r="D297" s="807"/>
      <c r="E297" s="803"/>
      <c r="F297" s="803"/>
      <c r="G297" s="803"/>
      <c r="H297" s="806" t="s">
        <v>154</v>
      </c>
      <c r="I297" s="806"/>
      <c r="J297" s="117" t="s">
        <v>153</v>
      </c>
      <c r="K297" s="117" t="s">
        <v>3</v>
      </c>
      <c r="L297" s="119">
        <v>900</v>
      </c>
    </row>
    <row r="298" spans="1:12" s="101" customFormat="1" ht="24" customHeight="1">
      <c r="A298" s="808"/>
      <c r="B298" s="110" t="s">
        <v>77</v>
      </c>
      <c r="C298" s="115" t="s">
        <v>79</v>
      </c>
      <c r="D298" s="115" t="s">
        <v>155</v>
      </c>
      <c r="E298" s="115" t="s">
        <v>156</v>
      </c>
      <c r="F298" s="805"/>
      <c r="G298" s="805"/>
      <c r="H298" s="806" t="s">
        <v>157</v>
      </c>
      <c r="I298" s="806"/>
      <c r="J298" s="803" t="s">
        <v>153</v>
      </c>
      <c r="K298" s="803" t="s">
        <v>3</v>
      </c>
      <c r="L298" s="804">
        <v>100</v>
      </c>
    </row>
    <row r="299" spans="1:12" s="101" customFormat="1" ht="24" customHeight="1">
      <c r="A299" s="808"/>
      <c r="B299" s="117" t="s">
        <v>773</v>
      </c>
      <c r="C299" s="117" t="s">
        <v>777</v>
      </c>
      <c r="D299" s="118">
        <v>43875</v>
      </c>
      <c r="E299" s="117" t="s">
        <v>778</v>
      </c>
      <c r="F299" s="805"/>
      <c r="G299" s="805"/>
      <c r="H299" s="806"/>
      <c r="I299" s="806"/>
      <c r="J299" s="803"/>
      <c r="K299" s="803"/>
      <c r="L299" s="804"/>
    </row>
    <row r="300" spans="1:12" s="101" customFormat="1" ht="24" customHeight="1">
      <c r="A300" s="808">
        <v>155</v>
      </c>
      <c r="B300" s="110" t="s">
        <v>76</v>
      </c>
      <c r="C300" s="115" t="s">
        <v>78</v>
      </c>
      <c r="D300" s="115" t="s">
        <v>146</v>
      </c>
      <c r="E300" s="115" t="s">
        <v>147</v>
      </c>
      <c r="F300" s="809" t="s">
        <v>71</v>
      </c>
      <c r="G300" s="809"/>
      <c r="H300" s="805"/>
      <c r="I300" s="805"/>
      <c r="J300" s="805"/>
      <c r="K300" s="805"/>
      <c r="L300" s="805"/>
    </row>
    <row r="301" spans="1:12" s="101" customFormat="1" ht="26.25" customHeight="1">
      <c r="A301" s="808"/>
      <c r="B301" s="803" t="s">
        <v>779</v>
      </c>
      <c r="C301" s="803" t="s">
        <v>780</v>
      </c>
      <c r="D301" s="807">
        <v>43770</v>
      </c>
      <c r="E301" s="803" t="s">
        <v>205</v>
      </c>
      <c r="F301" s="803" t="s">
        <v>781</v>
      </c>
      <c r="G301" s="803"/>
      <c r="H301" s="806" t="s">
        <v>152</v>
      </c>
      <c r="I301" s="806"/>
      <c r="J301" s="117" t="s">
        <v>153</v>
      </c>
      <c r="K301" s="117" t="s">
        <v>3</v>
      </c>
      <c r="L301" s="119">
        <v>454</v>
      </c>
    </row>
    <row r="302" spans="1:12" s="101" customFormat="1" ht="102.75" customHeight="1">
      <c r="A302" s="808"/>
      <c r="B302" s="803"/>
      <c r="C302" s="803"/>
      <c r="D302" s="807"/>
      <c r="E302" s="803"/>
      <c r="F302" s="803"/>
      <c r="G302" s="803"/>
      <c r="H302" s="806" t="s">
        <v>154</v>
      </c>
      <c r="I302" s="806"/>
      <c r="J302" s="117" t="s">
        <v>153</v>
      </c>
      <c r="K302" s="117" t="s">
        <v>3</v>
      </c>
      <c r="L302" s="119">
        <v>350</v>
      </c>
    </row>
    <row r="303" spans="1:12" s="101" customFormat="1" ht="24" customHeight="1">
      <c r="A303" s="808"/>
      <c r="B303" s="110" t="s">
        <v>77</v>
      </c>
      <c r="C303" s="115" t="s">
        <v>79</v>
      </c>
      <c r="D303" s="115" t="s">
        <v>155</v>
      </c>
      <c r="E303" s="115" t="s">
        <v>156</v>
      </c>
      <c r="F303" s="805"/>
      <c r="G303" s="805"/>
      <c r="H303" s="806" t="s">
        <v>157</v>
      </c>
      <c r="I303" s="806"/>
      <c r="J303" s="803" t="s">
        <v>153</v>
      </c>
      <c r="K303" s="803" t="s">
        <v>3</v>
      </c>
      <c r="L303" s="804">
        <v>145.66</v>
      </c>
    </row>
    <row r="304" spans="1:12" s="101" customFormat="1" ht="24" customHeight="1">
      <c r="A304" s="808"/>
      <c r="B304" s="117" t="s">
        <v>782</v>
      </c>
      <c r="C304" s="117" t="s">
        <v>781</v>
      </c>
      <c r="D304" s="118">
        <v>43774</v>
      </c>
      <c r="E304" s="117" t="s">
        <v>783</v>
      </c>
      <c r="F304" s="805"/>
      <c r="G304" s="805"/>
      <c r="H304" s="806"/>
      <c r="I304" s="806"/>
      <c r="J304" s="803"/>
      <c r="K304" s="803"/>
      <c r="L304" s="804"/>
    </row>
    <row r="305" spans="1:12" s="101" customFormat="1" ht="24" customHeight="1">
      <c r="A305" s="808">
        <v>156</v>
      </c>
      <c r="B305" s="110" t="s">
        <v>76</v>
      </c>
      <c r="C305" s="115" t="s">
        <v>78</v>
      </c>
      <c r="D305" s="115" t="s">
        <v>146</v>
      </c>
      <c r="E305" s="115" t="s">
        <v>147</v>
      </c>
      <c r="F305" s="809" t="s">
        <v>71</v>
      </c>
      <c r="G305" s="809"/>
      <c r="H305" s="805"/>
      <c r="I305" s="805"/>
      <c r="J305" s="805"/>
      <c r="K305" s="805"/>
      <c r="L305" s="805"/>
    </row>
    <row r="306" spans="1:12" s="101" customFormat="1" ht="26.25" customHeight="1">
      <c r="A306" s="808"/>
      <c r="B306" s="803" t="s">
        <v>779</v>
      </c>
      <c r="C306" s="810" t="s">
        <v>784</v>
      </c>
      <c r="D306" s="807">
        <v>43893</v>
      </c>
      <c r="E306" s="803" t="s">
        <v>785</v>
      </c>
      <c r="F306" s="803" t="s">
        <v>786</v>
      </c>
      <c r="G306" s="803"/>
      <c r="H306" s="806" t="s">
        <v>152</v>
      </c>
      <c r="I306" s="806"/>
      <c r="J306" s="117" t="s">
        <v>153</v>
      </c>
      <c r="K306" s="117" t="s">
        <v>3</v>
      </c>
      <c r="L306" s="119">
        <v>292</v>
      </c>
    </row>
    <row r="307" spans="1:12" s="101" customFormat="1" ht="408.95" customHeight="1">
      <c r="A307" s="808"/>
      <c r="B307" s="803"/>
      <c r="C307" s="810"/>
      <c r="D307" s="807"/>
      <c r="E307" s="803"/>
      <c r="F307" s="803"/>
      <c r="G307" s="803"/>
      <c r="H307" s="806" t="s">
        <v>154</v>
      </c>
      <c r="I307" s="806"/>
      <c r="J307" s="803" t="s">
        <v>153</v>
      </c>
      <c r="K307" s="803" t="s">
        <v>3</v>
      </c>
      <c r="L307" s="804">
        <v>549</v>
      </c>
    </row>
    <row r="308" spans="1:12" s="101" customFormat="1" ht="29.85" customHeight="1">
      <c r="A308" s="808"/>
      <c r="B308" s="803"/>
      <c r="C308" s="810"/>
      <c r="D308" s="807"/>
      <c r="E308" s="803"/>
      <c r="F308" s="803"/>
      <c r="G308" s="803"/>
      <c r="H308" s="806"/>
      <c r="I308" s="806"/>
      <c r="J308" s="803"/>
      <c r="K308" s="803"/>
      <c r="L308" s="804"/>
    </row>
    <row r="309" spans="1:12" s="101" customFormat="1" ht="24" customHeight="1">
      <c r="A309" s="808"/>
      <c r="B309" s="110" t="s">
        <v>77</v>
      </c>
      <c r="C309" s="115" t="s">
        <v>79</v>
      </c>
      <c r="D309" s="115" t="s">
        <v>155</v>
      </c>
      <c r="E309" s="115" t="s">
        <v>156</v>
      </c>
      <c r="F309" s="805"/>
      <c r="G309" s="805"/>
      <c r="H309" s="806" t="s">
        <v>157</v>
      </c>
      <c r="I309" s="806"/>
      <c r="J309" s="803" t="s">
        <v>153</v>
      </c>
      <c r="K309" s="803" t="s">
        <v>3</v>
      </c>
      <c r="L309" s="804">
        <v>15</v>
      </c>
    </row>
    <row r="310" spans="1:12" s="101" customFormat="1" ht="24" customHeight="1">
      <c r="A310" s="808"/>
      <c r="B310" s="117" t="s">
        <v>782</v>
      </c>
      <c r="C310" s="117" t="s">
        <v>786</v>
      </c>
      <c r="D310" s="118">
        <v>43897</v>
      </c>
      <c r="E310" s="117" t="s">
        <v>787</v>
      </c>
      <c r="F310" s="805"/>
      <c r="G310" s="805"/>
      <c r="H310" s="806"/>
      <c r="I310" s="806"/>
      <c r="J310" s="803"/>
      <c r="K310" s="803"/>
      <c r="L310" s="804"/>
    </row>
    <row r="311" spans="1:12" s="101" customFormat="1" ht="24" customHeight="1">
      <c r="A311" s="808">
        <v>157</v>
      </c>
      <c r="B311" s="110" t="s">
        <v>76</v>
      </c>
      <c r="C311" s="115" t="s">
        <v>78</v>
      </c>
      <c r="D311" s="115" t="s">
        <v>146</v>
      </c>
      <c r="E311" s="115" t="s">
        <v>147</v>
      </c>
      <c r="F311" s="809" t="s">
        <v>71</v>
      </c>
      <c r="G311" s="809"/>
      <c r="H311" s="805"/>
      <c r="I311" s="805"/>
      <c r="J311" s="805"/>
      <c r="K311" s="805"/>
      <c r="L311" s="805"/>
    </row>
    <row r="312" spans="1:12" s="101" customFormat="1" ht="26.25" customHeight="1">
      <c r="A312" s="808"/>
      <c r="B312" s="803" t="s">
        <v>788</v>
      </c>
      <c r="C312" s="810" t="s">
        <v>789</v>
      </c>
      <c r="D312" s="807">
        <v>43740</v>
      </c>
      <c r="E312" s="803" t="s">
        <v>790</v>
      </c>
      <c r="F312" s="803" t="s">
        <v>791</v>
      </c>
      <c r="G312" s="803"/>
      <c r="H312" s="806" t="s">
        <v>152</v>
      </c>
      <c r="I312" s="806"/>
      <c r="J312" s="117" t="s">
        <v>153</v>
      </c>
      <c r="K312" s="117" t="s">
        <v>3</v>
      </c>
      <c r="L312" s="119">
        <v>289.10000000000002</v>
      </c>
    </row>
    <row r="313" spans="1:12" s="101" customFormat="1" ht="281.25" customHeight="1">
      <c r="A313" s="808"/>
      <c r="B313" s="803"/>
      <c r="C313" s="810"/>
      <c r="D313" s="807"/>
      <c r="E313" s="803"/>
      <c r="F313" s="803"/>
      <c r="G313" s="803"/>
      <c r="H313" s="806" t="s">
        <v>154</v>
      </c>
      <c r="I313" s="806"/>
      <c r="J313" s="117" t="s">
        <v>153</v>
      </c>
      <c r="K313" s="117" t="s">
        <v>3</v>
      </c>
      <c r="L313" s="119">
        <v>588</v>
      </c>
    </row>
    <row r="314" spans="1:12" s="101" customFormat="1" ht="24" customHeight="1">
      <c r="A314" s="808"/>
      <c r="B314" s="110" t="s">
        <v>77</v>
      </c>
      <c r="C314" s="115" t="s">
        <v>79</v>
      </c>
      <c r="D314" s="115" t="s">
        <v>155</v>
      </c>
      <c r="E314" s="115" t="s">
        <v>156</v>
      </c>
      <c r="F314" s="805"/>
      <c r="G314" s="805"/>
      <c r="H314" s="806" t="s">
        <v>157</v>
      </c>
      <c r="I314" s="806"/>
      <c r="J314" s="803" t="s">
        <v>153</v>
      </c>
      <c r="K314" s="803" t="s">
        <v>153</v>
      </c>
      <c r="L314" s="804">
        <v>0</v>
      </c>
    </row>
    <row r="315" spans="1:12" s="101" customFormat="1" ht="24" customHeight="1">
      <c r="A315" s="808"/>
      <c r="B315" s="117" t="s">
        <v>792</v>
      </c>
      <c r="C315" s="117" t="s">
        <v>791</v>
      </c>
      <c r="D315" s="118">
        <v>43744</v>
      </c>
      <c r="E315" s="117" t="s">
        <v>793</v>
      </c>
      <c r="F315" s="805"/>
      <c r="G315" s="805"/>
      <c r="H315" s="806"/>
      <c r="I315" s="806"/>
      <c r="J315" s="803"/>
      <c r="K315" s="803"/>
      <c r="L315" s="804"/>
    </row>
    <row r="316" spans="1:12" s="101" customFormat="1" ht="24" customHeight="1">
      <c r="A316" s="808">
        <v>158</v>
      </c>
      <c r="B316" s="110" t="s">
        <v>76</v>
      </c>
      <c r="C316" s="115" t="s">
        <v>78</v>
      </c>
      <c r="D316" s="115" t="s">
        <v>146</v>
      </c>
      <c r="E316" s="115" t="s">
        <v>147</v>
      </c>
      <c r="F316" s="809" t="s">
        <v>71</v>
      </c>
      <c r="G316" s="809"/>
      <c r="H316" s="805"/>
      <c r="I316" s="805"/>
      <c r="J316" s="805"/>
      <c r="K316" s="805"/>
      <c r="L316" s="805"/>
    </row>
    <row r="317" spans="1:12" s="101" customFormat="1" ht="26.25" customHeight="1">
      <c r="A317" s="808"/>
      <c r="B317" s="803" t="s">
        <v>794</v>
      </c>
      <c r="C317" s="810" t="s">
        <v>795</v>
      </c>
      <c r="D317" s="807">
        <v>43744</v>
      </c>
      <c r="E317" s="803" t="s">
        <v>205</v>
      </c>
      <c r="F317" s="803" t="s">
        <v>796</v>
      </c>
      <c r="G317" s="803"/>
      <c r="H317" s="806" t="s">
        <v>152</v>
      </c>
      <c r="I317" s="806"/>
      <c r="J317" s="117" t="s">
        <v>153</v>
      </c>
      <c r="K317" s="117" t="s">
        <v>153</v>
      </c>
      <c r="L317" s="119">
        <v>0</v>
      </c>
    </row>
    <row r="318" spans="1:12" s="101" customFormat="1" ht="408.95" customHeight="1">
      <c r="A318" s="808"/>
      <c r="B318" s="803"/>
      <c r="C318" s="810"/>
      <c r="D318" s="807"/>
      <c r="E318" s="803"/>
      <c r="F318" s="803"/>
      <c r="G318" s="803"/>
      <c r="H318" s="806" t="s">
        <v>154</v>
      </c>
      <c r="I318" s="806"/>
      <c r="J318" s="803" t="s">
        <v>153</v>
      </c>
      <c r="K318" s="803" t="s">
        <v>153</v>
      </c>
      <c r="L318" s="804">
        <v>0</v>
      </c>
    </row>
    <row r="319" spans="1:12" s="101" customFormat="1" ht="82.35" customHeight="1">
      <c r="A319" s="808"/>
      <c r="B319" s="803"/>
      <c r="C319" s="810"/>
      <c r="D319" s="807"/>
      <c r="E319" s="803"/>
      <c r="F319" s="803"/>
      <c r="G319" s="803"/>
      <c r="H319" s="806"/>
      <c r="I319" s="806"/>
      <c r="J319" s="803"/>
      <c r="K319" s="803"/>
      <c r="L319" s="804"/>
    </row>
    <row r="320" spans="1:12" s="101" customFormat="1" ht="24" customHeight="1">
      <c r="A320" s="808"/>
      <c r="B320" s="110" t="s">
        <v>77</v>
      </c>
      <c r="C320" s="115" t="s">
        <v>79</v>
      </c>
      <c r="D320" s="115" t="s">
        <v>155</v>
      </c>
      <c r="E320" s="115" t="s">
        <v>156</v>
      </c>
      <c r="F320" s="805"/>
      <c r="G320" s="805"/>
      <c r="H320" s="806" t="s">
        <v>157</v>
      </c>
      <c r="I320" s="806"/>
      <c r="J320" s="803" t="s">
        <v>153</v>
      </c>
      <c r="K320" s="803" t="s">
        <v>3</v>
      </c>
      <c r="L320" s="804">
        <v>799</v>
      </c>
    </row>
    <row r="321" spans="1:12" s="101" customFormat="1" ht="24" customHeight="1">
      <c r="A321" s="808"/>
      <c r="B321" s="117" t="s">
        <v>240</v>
      </c>
      <c r="C321" s="117" t="s">
        <v>796</v>
      </c>
      <c r="D321" s="118">
        <v>43747</v>
      </c>
      <c r="E321" s="117" t="s">
        <v>797</v>
      </c>
      <c r="F321" s="805"/>
      <c r="G321" s="805"/>
      <c r="H321" s="806"/>
      <c r="I321" s="806"/>
      <c r="J321" s="803"/>
      <c r="K321" s="803"/>
      <c r="L321" s="804"/>
    </row>
    <row r="322" spans="1:12" s="101" customFormat="1" ht="24" customHeight="1">
      <c r="A322" s="808">
        <v>159</v>
      </c>
      <c r="B322" s="110" t="s">
        <v>76</v>
      </c>
      <c r="C322" s="115" t="s">
        <v>78</v>
      </c>
      <c r="D322" s="115" t="s">
        <v>146</v>
      </c>
      <c r="E322" s="115" t="s">
        <v>147</v>
      </c>
      <c r="F322" s="809" t="s">
        <v>71</v>
      </c>
      <c r="G322" s="809"/>
      <c r="H322" s="805"/>
      <c r="I322" s="805"/>
      <c r="J322" s="805"/>
      <c r="K322" s="805"/>
      <c r="L322" s="805"/>
    </row>
    <row r="323" spans="1:12" s="101" customFormat="1" ht="26.25" customHeight="1">
      <c r="A323" s="808"/>
      <c r="B323" s="803" t="s">
        <v>798</v>
      </c>
      <c r="C323" s="810" t="s">
        <v>799</v>
      </c>
      <c r="D323" s="807">
        <v>43765</v>
      </c>
      <c r="E323" s="803" t="s">
        <v>243</v>
      </c>
      <c r="F323" s="803" t="s">
        <v>800</v>
      </c>
      <c r="G323" s="803"/>
      <c r="H323" s="806" t="s">
        <v>152</v>
      </c>
      <c r="I323" s="806"/>
      <c r="J323" s="117" t="s">
        <v>153</v>
      </c>
      <c r="K323" s="117" t="s">
        <v>3</v>
      </c>
      <c r="L323" s="119">
        <v>305</v>
      </c>
    </row>
    <row r="324" spans="1:12" s="101" customFormat="1" ht="92.25" customHeight="1">
      <c r="A324" s="808"/>
      <c r="B324" s="803"/>
      <c r="C324" s="810"/>
      <c r="D324" s="807"/>
      <c r="E324" s="803"/>
      <c r="F324" s="803"/>
      <c r="G324" s="803"/>
      <c r="H324" s="806" t="s">
        <v>154</v>
      </c>
      <c r="I324" s="806"/>
      <c r="J324" s="117" t="s">
        <v>153</v>
      </c>
      <c r="K324" s="117" t="s">
        <v>3</v>
      </c>
      <c r="L324" s="119">
        <v>270.72000000000003</v>
      </c>
    </row>
    <row r="325" spans="1:12" s="101" customFormat="1" ht="24" customHeight="1">
      <c r="A325" s="808"/>
      <c r="B325" s="110" t="s">
        <v>77</v>
      </c>
      <c r="C325" s="115" t="s">
        <v>79</v>
      </c>
      <c r="D325" s="115" t="s">
        <v>155</v>
      </c>
      <c r="E325" s="115" t="s">
        <v>156</v>
      </c>
      <c r="F325" s="805"/>
      <c r="G325" s="805"/>
      <c r="H325" s="806" t="s">
        <v>157</v>
      </c>
      <c r="I325" s="806"/>
      <c r="J325" s="803" t="s">
        <v>153</v>
      </c>
      <c r="K325" s="803" t="s">
        <v>153</v>
      </c>
      <c r="L325" s="804">
        <v>0</v>
      </c>
    </row>
    <row r="326" spans="1:12" s="101" customFormat="1" ht="24" customHeight="1">
      <c r="A326" s="808"/>
      <c r="B326" s="117" t="s">
        <v>326</v>
      </c>
      <c r="C326" s="117" t="s">
        <v>800</v>
      </c>
      <c r="D326" s="118">
        <v>43767</v>
      </c>
      <c r="E326" s="117" t="s">
        <v>801</v>
      </c>
      <c r="F326" s="805"/>
      <c r="G326" s="805"/>
      <c r="H326" s="806"/>
      <c r="I326" s="806"/>
      <c r="J326" s="803"/>
      <c r="K326" s="803"/>
      <c r="L326" s="804"/>
    </row>
    <row r="327" spans="1:12" s="101" customFormat="1" ht="24" customHeight="1">
      <c r="A327" s="808">
        <v>160</v>
      </c>
      <c r="B327" s="110" t="s">
        <v>76</v>
      </c>
      <c r="C327" s="115" t="s">
        <v>78</v>
      </c>
      <c r="D327" s="115" t="s">
        <v>146</v>
      </c>
      <c r="E327" s="115" t="s">
        <v>147</v>
      </c>
      <c r="F327" s="809" t="s">
        <v>71</v>
      </c>
      <c r="G327" s="809"/>
      <c r="H327" s="805"/>
      <c r="I327" s="805"/>
      <c r="J327" s="805"/>
      <c r="K327" s="805"/>
      <c r="L327" s="805"/>
    </row>
    <row r="328" spans="1:12" s="101" customFormat="1" ht="26.25" customHeight="1">
      <c r="A328" s="808"/>
      <c r="B328" s="803" t="s">
        <v>802</v>
      </c>
      <c r="C328" s="810" t="s">
        <v>803</v>
      </c>
      <c r="D328" s="807">
        <v>43758</v>
      </c>
      <c r="E328" s="803" t="s">
        <v>491</v>
      </c>
      <c r="F328" s="803" t="s">
        <v>804</v>
      </c>
      <c r="G328" s="803"/>
      <c r="H328" s="806" t="s">
        <v>152</v>
      </c>
      <c r="I328" s="806"/>
      <c r="J328" s="117" t="s">
        <v>153</v>
      </c>
      <c r="K328" s="117" t="s">
        <v>3</v>
      </c>
      <c r="L328" s="119">
        <v>387.53</v>
      </c>
    </row>
    <row r="329" spans="1:12" s="101" customFormat="1" ht="165.75" customHeight="1">
      <c r="A329" s="808"/>
      <c r="B329" s="803"/>
      <c r="C329" s="810"/>
      <c r="D329" s="807"/>
      <c r="E329" s="803"/>
      <c r="F329" s="803"/>
      <c r="G329" s="803"/>
      <c r="H329" s="806" t="s">
        <v>154</v>
      </c>
      <c r="I329" s="806"/>
      <c r="J329" s="117" t="s">
        <v>153</v>
      </c>
      <c r="K329" s="117" t="s">
        <v>3</v>
      </c>
      <c r="L329" s="119">
        <v>334.96</v>
      </c>
    </row>
    <row r="330" spans="1:12" s="101" customFormat="1" ht="24" customHeight="1">
      <c r="A330" s="808"/>
      <c r="B330" s="110" t="s">
        <v>77</v>
      </c>
      <c r="C330" s="115" t="s">
        <v>79</v>
      </c>
      <c r="D330" s="115" t="s">
        <v>155</v>
      </c>
      <c r="E330" s="115" t="s">
        <v>156</v>
      </c>
      <c r="F330" s="805"/>
      <c r="G330" s="805"/>
      <c r="H330" s="806" t="s">
        <v>157</v>
      </c>
      <c r="I330" s="806"/>
      <c r="J330" s="803" t="s">
        <v>153</v>
      </c>
      <c r="K330" s="803" t="s">
        <v>3</v>
      </c>
      <c r="L330" s="804">
        <v>320.70999999999998</v>
      </c>
    </row>
    <row r="331" spans="1:12" s="101" customFormat="1" ht="24" customHeight="1">
      <c r="A331" s="808"/>
      <c r="B331" s="117" t="s">
        <v>240</v>
      </c>
      <c r="C331" s="117" t="s">
        <v>804</v>
      </c>
      <c r="D331" s="118">
        <v>43760</v>
      </c>
      <c r="E331" s="117" t="s">
        <v>223</v>
      </c>
      <c r="F331" s="805"/>
      <c r="G331" s="805"/>
      <c r="H331" s="806"/>
      <c r="I331" s="806"/>
      <c r="J331" s="803"/>
      <c r="K331" s="803"/>
      <c r="L331" s="804"/>
    </row>
    <row r="332" spans="1:12" s="101" customFormat="1" ht="24" customHeight="1">
      <c r="A332" s="808">
        <v>161</v>
      </c>
      <c r="B332" s="110" t="s">
        <v>76</v>
      </c>
      <c r="C332" s="115" t="s">
        <v>78</v>
      </c>
      <c r="D332" s="115" t="s">
        <v>146</v>
      </c>
      <c r="E332" s="115" t="s">
        <v>147</v>
      </c>
      <c r="F332" s="809" t="s">
        <v>71</v>
      </c>
      <c r="G332" s="809"/>
      <c r="H332" s="805"/>
      <c r="I332" s="805"/>
      <c r="J332" s="805"/>
      <c r="K332" s="805"/>
      <c r="L332" s="805"/>
    </row>
    <row r="333" spans="1:12" s="101" customFormat="1" ht="26.25" customHeight="1">
      <c r="A333" s="808"/>
      <c r="B333" s="803" t="s">
        <v>802</v>
      </c>
      <c r="C333" s="803" t="s">
        <v>805</v>
      </c>
      <c r="D333" s="807">
        <v>43774</v>
      </c>
      <c r="E333" s="803" t="s">
        <v>806</v>
      </c>
      <c r="F333" s="803" t="s">
        <v>807</v>
      </c>
      <c r="G333" s="803"/>
      <c r="H333" s="806" t="s">
        <v>152</v>
      </c>
      <c r="I333" s="806"/>
      <c r="J333" s="117" t="s">
        <v>153</v>
      </c>
      <c r="K333" s="117" t="s">
        <v>3</v>
      </c>
      <c r="L333" s="119">
        <v>655.48</v>
      </c>
    </row>
    <row r="334" spans="1:12" s="101" customFormat="1" ht="39.75" customHeight="1">
      <c r="A334" s="808"/>
      <c r="B334" s="803"/>
      <c r="C334" s="803"/>
      <c r="D334" s="807"/>
      <c r="E334" s="803"/>
      <c r="F334" s="803"/>
      <c r="G334" s="803"/>
      <c r="H334" s="806" t="s">
        <v>154</v>
      </c>
      <c r="I334" s="806"/>
      <c r="J334" s="117" t="s">
        <v>153</v>
      </c>
      <c r="K334" s="117" t="s">
        <v>3</v>
      </c>
      <c r="L334" s="119">
        <v>481.6</v>
      </c>
    </row>
    <row r="335" spans="1:12" s="101" customFormat="1" ht="24" customHeight="1">
      <c r="A335" s="808"/>
      <c r="B335" s="110" t="s">
        <v>77</v>
      </c>
      <c r="C335" s="115" t="s">
        <v>79</v>
      </c>
      <c r="D335" s="115" t="s">
        <v>155</v>
      </c>
      <c r="E335" s="115" t="s">
        <v>156</v>
      </c>
      <c r="F335" s="805"/>
      <c r="G335" s="805"/>
      <c r="H335" s="806" t="s">
        <v>157</v>
      </c>
      <c r="I335" s="806"/>
      <c r="J335" s="803" t="s">
        <v>153</v>
      </c>
      <c r="K335" s="803" t="s">
        <v>3</v>
      </c>
      <c r="L335" s="804">
        <v>376.54</v>
      </c>
    </row>
    <row r="336" spans="1:12" s="101" customFormat="1" ht="24" customHeight="1">
      <c r="A336" s="808"/>
      <c r="B336" s="117" t="s">
        <v>240</v>
      </c>
      <c r="C336" s="117" t="s">
        <v>807</v>
      </c>
      <c r="D336" s="118">
        <v>43776</v>
      </c>
      <c r="E336" s="117" t="s">
        <v>808</v>
      </c>
      <c r="F336" s="805"/>
      <c r="G336" s="805"/>
      <c r="H336" s="806"/>
      <c r="I336" s="806"/>
      <c r="J336" s="803"/>
      <c r="K336" s="803"/>
      <c r="L336" s="804"/>
    </row>
    <row r="337" spans="1:12" s="101" customFormat="1" ht="24" customHeight="1">
      <c r="A337" s="808">
        <v>162</v>
      </c>
      <c r="B337" s="110" t="s">
        <v>76</v>
      </c>
      <c r="C337" s="115" t="s">
        <v>78</v>
      </c>
      <c r="D337" s="115" t="s">
        <v>146</v>
      </c>
      <c r="E337" s="115" t="s">
        <v>147</v>
      </c>
      <c r="F337" s="809" t="s">
        <v>71</v>
      </c>
      <c r="G337" s="809"/>
      <c r="H337" s="805"/>
      <c r="I337" s="805"/>
      <c r="J337" s="805"/>
      <c r="K337" s="805"/>
      <c r="L337" s="805"/>
    </row>
    <row r="338" spans="1:12" s="101" customFormat="1" ht="26.25" customHeight="1">
      <c r="A338" s="808"/>
      <c r="B338" s="803" t="s">
        <v>802</v>
      </c>
      <c r="C338" s="803" t="s">
        <v>809</v>
      </c>
      <c r="D338" s="807">
        <v>43867</v>
      </c>
      <c r="E338" s="803" t="s">
        <v>228</v>
      </c>
      <c r="F338" s="803" t="s">
        <v>286</v>
      </c>
      <c r="G338" s="803"/>
      <c r="H338" s="806" t="s">
        <v>152</v>
      </c>
      <c r="I338" s="806"/>
      <c r="J338" s="117" t="s">
        <v>153</v>
      </c>
      <c r="K338" s="117" t="s">
        <v>3</v>
      </c>
      <c r="L338" s="119">
        <v>573.76</v>
      </c>
    </row>
    <row r="339" spans="1:12" s="101" customFormat="1" ht="71.25" customHeight="1">
      <c r="A339" s="808"/>
      <c r="B339" s="803"/>
      <c r="C339" s="803"/>
      <c r="D339" s="807"/>
      <c r="E339" s="803"/>
      <c r="F339" s="803"/>
      <c r="G339" s="803"/>
      <c r="H339" s="806" t="s">
        <v>154</v>
      </c>
      <c r="I339" s="806"/>
      <c r="J339" s="117" t="s">
        <v>153</v>
      </c>
      <c r="K339" s="117" t="s">
        <v>3</v>
      </c>
      <c r="L339" s="119">
        <v>287.63</v>
      </c>
    </row>
    <row r="340" spans="1:12" s="101" customFormat="1" ht="24" customHeight="1">
      <c r="A340" s="808"/>
      <c r="B340" s="110" t="s">
        <v>77</v>
      </c>
      <c r="C340" s="115" t="s">
        <v>79</v>
      </c>
      <c r="D340" s="115" t="s">
        <v>155</v>
      </c>
      <c r="E340" s="115" t="s">
        <v>156</v>
      </c>
      <c r="F340" s="805"/>
      <c r="G340" s="805"/>
      <c r="H340" s="806" t="s">
        <v>157</v>
      </c>
      <c r="I340" s="806"/>
      <c r="J340" s="803" t="s">
        <v>153</v>
      </c>
      <c r="K340" s="803" t="s">
        <v>3</v>
      </c>
      <c r="L340" s="804">
        <v>670</v>
      </c>
    </row>
    <row r="341" spans="1:12" s="101" customFormat="1" ht="24" customHeight="1">
      <c r="A341" s="808"/>
      <c r="B341" s="117" t="s">
        <v>240</v>
      </c>
      <c r="C341" s="117" t="s">
        <v>286</v>
      </c>
      <c r="D341" s="118">
        <v>43869</v>
      </c>
      <c r="E341" s="117" t="s">
        <v>810</v>
      </c>
      <c r="F341" s="805"/>
      <c r="G341" s="805"/>
      <c r="H341" s="806"/>
      <c r="I341" s="806"/>
      <c r="J341" s="803"/>
      <c r="K341" s="803"/>
      <c r="L341" s="804"/>
    </row>
    <row r="342" spans="1:12" s="101" customFormat="1" ht="24" customHeight="1">
      <c r="A342" s="808">
        <v>163</v>
      </c>
      <c r="B342" s="110" t="s">
        <v>76</v>
      </c>
      <c r="C342" s="115" t="s">
        <v>78</v>
      </c>
      <c r="D342" s="115" t="s">
        <v>146</v>
      </c>
      <c r="E342" s="115" t="s">
        <v>147</v>
      </c>
      <c r="F342" s="809" t="s">
        <v>71</v>
      </c>
      <c r="G342" s="809"/>
      <c r="H342" s="805"/>
      <c r="I342" s="805"/>
      <c r="J342" s="805"/>
      <c r="K342" s="805"/>
      <c r="L342" s="805"/>
    </row>
    <row r="343" spans="1:12" s="101" customFormat="1" ht="26.25" customHeight="1">
      <c r="A343" s="808"/>
      <c r="B343" s="803" t="s">
        <v>811</v>
      </c>
      <c r="C343" s="810" t="s">
        <v>812</v>
      </c>
      <c r="D343" s="807">
        <v>43857</v>
      </c>
      <c r="E343" s="803" t="s">
        <v>476</v>
      </c>
      <c r="F343" s="803" t="s">
        <v>813</v>
      </c>
      <c r="G343" s="803"/>
      <c r="H343" s="806" t="s">
        <v>152</v>
      </c>
      <c r="I343" s="806"/>
      <c r="J343" s="117" t="s">
        <v>153</v>
      </c>
      <c r="K343" s="117" t="s">
        <v>3</v>
      </c>
      <c r="L343" s="119">
        <v>223.35</v>
      </c>
    </row>
    <row r="344" spans="1:12" s="101" customFormat="1" ht="270.75" customHeight="1">
      <c r="A344" s="808"/>
      <c r="B344" s="803"/>
      <c r="C344" s="810"/>
      <c r="D344" s="807"/>
      <c r="E344" s="803"/>
      <c r="F344" s="803"/>
      <c r="G344" s="803"/>
      <c r="H344" s="806" t="s">
        <v>154</v>
      </c>
      <c r="I344" s="806"/>
      <c r="J344" s="117" t="s">
        <v>153</v>
      </c>
      <c r="K344" s="117" t="s">
        <v>3</v>
      </c>
      <c r="L344" s="119">
        <v>234.61</v>
      </c>
    </row>
    <row r="345" spans="1:12" s="101" customFormat="1" ht="24" customHeight="1">
      <c r="A345" s="808"/>
      <c r="B345" s="110" t="s">
        <v>77</v>
      </c>
      <c r="C345" s="115" t="s">
        <v>79</v>
      </c>
      <c r="D345" s="115" t="s">
        <v>155</v>
      </c>
      <c r="E345" s="115" t="s">
        <v>156</v>
      </c>
      <c r="F345" s="805"/>
      <c r="G345" s="805"/>
      <c r="H345" s="806" t="s">
        <v>157</v>
      </c>
      <c r="I345" s="806"/>
      <c r="J345" s="803" t="s">
        <v>153</v>
      </c>
      <c r="K345" s="803" t="s">
        <v>3</v>
      </c>
      <c r="L345" s="804">
        <v>100</v>
      </c>
    </row>
    <row r="346" spans="1:12" s="101" customFormat="1" ht="24" customHeight="1">
      <c r="A346" s="808"/>
      <c r="B346" s="117" t="s">
        <v>773</v>
      </c>
      <c r="C346" s="117" t="s">
        <v>813</v>
      </c>
      <c r="D346" s="118">
        <v>43858</v>
      </c>
      <c r="E346" s="117" t="s">
        <v>814</v>
      </c>
      <c r="F346" s="805"/>
      <c r="G346" s="805"/>
      <c r="H346" s="806"/>
      <c r="I346" s="806"/>
      <c r="J346" s="803"/>
      <c r="K346" s="803"/>
      <c r="L346" s="804"/>
    </row>
    <row r="347" spans="1:12" s="101" customFormat="1" ht="24" customHeight="1">
      <c r="A347" s="808">
        <v>164</v>
      </c>
      <c r="B347" s="110" t="s">
        <v>76</v>
      </c>
      <c r="C347" s="115" t="s">
        <v>78</v>
      </c>
      <c r="D347" s="115" t="s">
        <v>146</v>
      </c>
      <c r="E347" s="115" t="s">
        <v>147</v>
      </c>
      <c r="F347" s="809" t="s">
        <v>71</v>
      </c>
      <c r="G347" s="809"/>
      <c r="H347" s="805"/>
      <c r="I347" s="805"/>
      <c r="J347" s="805"/>
      <c r="K347" s="805"/>
      <c r="L347" s="805"/>
    </row>
    <row r="348" spans="1:12" s="101" customFormat="1" ht="26.25" customHeight="1">
      <c r="A348" s="808"/>
      <c r="B348" s="803" t="s">
        <v>815</v>
      </c>
      <c r="C348" s="810" t="s">
        <v>816</v>
      </c>
      <c r="D348" s="807">
        <v>43773</v>
      </c>
      <c r="E348" s="803" t="s">
        <v>806</v>
      </c>
      <c r="F348" s="803" t="s">
        <v>817</v>
      </c>
      <c r="G348" s="803"/>
      <c r="H348" s="806" t="s">
        <v>152</v>
      </c>
      <c r="I348" s="806"/>
      <c r="J348" s="117" t="s">
        <v>153</v>
      </c>
      <c r="K348" s="117" t="s">
        <v>3</v>
      </c>
      <c r="L348" s="119">
        <v>553.30000000000007</v>
      </c>
    </row>
    <row r="349" spans="1:12" s="101" customFormat="1" ht="302.25" customHeight="1">
      <c r="A349" s="808"/>
      <c r="B349" s="803"/>
      <c r="C349" s="810"/>
      <c r="D349" s="807"/>
      <c r="E349" s="803"/>
      <c r="F349" s="803"/>
      <c r="G349" s="803"/>
      <c r="H349" s="806" t="s">
        <v>154</v>
      </c>
      <c r="I349" s="806"/>
      <c r="J349" s="117" t="s">
        <v>153</v>
      </c>
      <c r="K349" s="117" t="s">
        <v>153</v>
      </c>
      <c r="L349" s="119">
        <v>0</v>
      </c>
    </row>
    <row r="350" spans="1:12" s="101" customFormat="1" ht="24" customHeight="1">
      <c r="A350" s="808"/>
      <c r="B350" s="110" t="s">
        <v>77</v>
      </c>
      <c r="C350" s="115" t="s">
        <v>79</v>
      </c>
      <c r="D350" s="115" t="s">
        <v>155</v>
      </c>
      <c r="E350" s="115" t="s">
        <v>156</v>
      </c>
      <c r="F350" s="805"/>
      <c r="G350" s="805"/>
      <c r="H350" s="806" t="s">
        <v>157</v>
      </c>
      <c r="I350" s="806"/>
      <c r="J350" s="803" t="s">
        <v>153</v>
      </c>
      <c r="K350" s="803" t="s">
        <v>3</v>
      </c>
      <c r="L350" s="804">
        <v>870</v>
      </c>
    </row>
    <row r="351" spans="1:12" s="101" customFormat="1" ht="24" customHeight="1">
      <c r="A351" s="808"/>
      <c r="B351" s="117" t="s">
        <v>164</v>
      </c>
      <c r="C351" s="117" t="s">
        <v>817</v>
      </c>
      <c r="D351" s="118">
        <v>43776</v>
      </c>
      <c r="E351" s="117" t="s">
        <v>818</v>
      </c>
      <c r="F351" s="805"/>
      <c r="G351" s="805"/>
      <c r="H351" s="806"/>
      <c r="I351" s="806"/>
      <c r="J351" s="803"/>
      <c r="K351" s="803"/>
      <c r="L351" s="804"/>
    </row>
    <row r="352" spans="1:12" s="101" customFormat="1" ht="24" customHeight="1">
      <c r="A352" s="808">
        <v>165</v>
      </c>
      <c r="B352" s="110" t="s">
        <v>76</v>
      </c>
      <c r="C352" s="115" t="s">
        <v>78</v>
      </c>
      <c r="D352" s="115" t="s">
        <v>146</v>
      </c>
      <c r="E352" s="115" t="s">
        <v>147</v>
      </c>
      <c r="F352" s="809" t="s">
        <v>71</v>
      </c>
      <c r="G352" s="809"/>
      <c r="H352" s="805"/>
      <c r="I352" s="805"/>
      <c r="J352" s="805"/>
      <c r="K352" s="805"/>
      <c r="L352" s="805"/>
    </row>
    <row r="353" spans="1:12" s="101" customFormat="1" ht="26.25" customHeight="1">
      <c r="A353" s="808"/>
      <c r="B353" s="803" t="s">
        <v>819</v>
      </c>
      <c r="C353" s="803" t="s">
        <v>820</v>
      </c>
      <c r="D353" s="807">
        <v>43859</v>
      </c>
      <c r="E353" s="803" t="s">
        <v>354</v>
      </c>
      <c r="F353" s="803" t="s">
        <v>821</v>
      </c>
      <c r="G353" s="803"/>
      <c r="H353" s="806" t="s">
        <v>152</v>
      </c>
      <c r="I353" s="806"/>
      <c r="J353" s="117" t="s">
        <v>153</v>
      </c>
      <c r="K353" s="117" t="s">
        <v>3</v>
      </c>
      <c r="L353" s="119">
        <v>384.21</v>
      </c>
    </row>
    <row r="354" spans="1:12" s="101" customFormat="1" ht="92.25" customHeight="1">
      <c r="A354" s="808"/>
      <c r="B354" s="803"/>
      <c r="C354" s="803"/>
      <c r="D354" s="807"/>
      <c r="E354" s="803"/>
      <c r="F354" s="803"/>
      <c r="G354" s="803"/>
      <c r="H354" s="806" t="s">
        <v>154</v>
      </c>
      <c r="I354" s="806"/>
      <c r="J354" s="117" t="s">
        <v>153</v>
      </c>
      <c r="K354" s="117" t="s">
        <v>3</v>
      </c>
      <c r="L354" s="119">
        <v>450</v>
      </c>
    </row>
    <row r="355" spans="1:12" s="101" customFormat="1" ht="24" customHeight="1">
      <c r="A355" s="808"/>
      <c r="B355" s="110" t="s">
        <v>77</v>
      </c>
      <c r="C355" s="115" t="s">
        <v>79</v>
      </c>
      <c r="D355" s="115" t="s">
        <v>155</v>
      </c>
      <c r="E355" s="115" t="s">
        <v>156</v>
      </c>
      <c r="F355" s="805"/>
      <c r="G355" s="805"/>
      <c r="H355" s="806" t="s">
        <v>157</v>
      </c>
      <c r="I355" s="806"/>
      <c r="J355" s="803" t="s">
        <v>153</v>
      </c>
      <c r="K355" s="803" t="s">
        <v>153</v>
      </c>
      <c r="L355" s="804">
        <v>0</v>
      </c>
    </row>
    <row r="356" spans="1:12" s="101" customFormat="1" ht="24" customHeight="1">
      <c r="A356" s="808"/>
      <c r="B356" s="117" t="s">
        <v>193</v>
      </c>
      <c r="C356" s="117" t="s">
        <v>821</v>
      </c>
      <c r="D356" s="118">
        <v>43861</v>
      </c>
      <c r="E356" s="117" t="s">
        <v>822</v>
      </c>
      <c r="F356" s="805"/>
      <c r="G356" s="805"/>
      <c r="H356" s="806"/>
      <c r="I356" s="806"/>
      <c r="J356" s="803"/>
      <c r="K356" s="803"/>
      <c r="L356" s="804"/>
    </row>
    <row r="357" spans="1:12" s="101" customFormat="1" ht="24" customHeight="1">
      <c r="A357" s="808">
        <v>166</v>
      </c>
      <c r="B357" s="110" t="s">
        <v>76</v>
      </c>
      <c r="C357" s="115" t="s">
        <v>78</v>
      </c>
      <c r="D357" s="115" t="s">
        <v>146</v>
      </c>
      <c r="E357" s="115" t="s">
        <v>147</v>
      </c>
      <c r="F357" s="809" t="s">
        <v>71</v>
      </c>
      <c r="G357" s="809"/>
      <c r="H357" s="805"/>
      <c r="I357" s="805"/>
      <c r="J357" s="805"/>
      <c r="K357" s="805"/>
      <c r="L357" s="805"/>
    </row>
    <row r="358" spans="1:12" s="101" customFormat="1" ht="26.25" customHeight="1">
      <c r="A358" s="808"/>
      <c r="B358" s="803" t="s">
        <v>823</v>
      </c>
      <c r="C358" s="810" t="s">
        <v>824</v>
      </c>
      <c r="D358" s="807">
        <v>43882</v>
      </c>
      <c r="E358" s="803" t="s">
        <v>228</v>
      </c>
      <c r="F358" s="803" t="s">
        <v>825</v>
      </c>
      <c r="G358" s="803"/>
      <c r="H358" s="806" t="s">
        <v>152</v>
      </c>
      <c r="I358" s="806"/>
      <c r="J358" s="117" t="s">
        <v>153</v>
      </c>
      <c r="K358" s="117" t="s">
        <v>3</v>
      </c>
      <c r="L358" s="119">
        <v>733.88</v>
      </c>
    </row>
    <row r="359" spans="1:12" s="101" customFormat="1" ht="260.25" customHeight="1">
      <c r="A359" s="808"/>
      <c r="B359" s="803"/>
      <c r="C359" s="810"/>
      <c r="D359" s="807"/>
      <c r="E359" s="803"/>
      <c r="F359" s="803"/>
      <c r="G359" s="803"/>
      <c r="H359" s="806" t="s">
        <v>154</v>
      </c>
      <c r="I359" s="806"/>
      <c r="J359" s="117" t="s">
        <v>153</v>
      </c>
      <c r="K359" s="117" t="s">
        <v>153</v>
      </c>
      <c r="L359" s="119">
        <v>0</v>
      </c>
    </row>
    <row r="360" spans="1:12" s="101" customFormat="1" ht="24" customHeight="1">
      <c r="A360" s="808"/>
      <c r="B360" s="110" t="s">
        <v>77</v>
      </c>
      <c r="C360" s="115" t="s">
        <v>79</v>
      </c>
      <c r="D360" s="115" t="s">
        <v>155</v>
      </c>
      <c r="E360" s="115" t="s">
        <v>156</v>
      </c>
      <c r="F360" s="805"/>
      <c r="G360" s="805"/>
      <c r="H360" s="806" t="s">
        <v>157</v>
      </c>
      <c r="I360" s="806"/>
      <c r="J360" s="803" t="s">
        <v>153</v>
      </c>
      <c r="K360" s="803" t="s">
        <v>3</v>
      </c>
      <c r="L360" s="804">
        <v>1125</v>
      </c>
    </row>
    <row r="361" spans="1:12" s="101" customFormat="1" ht="24" customHeight="1">
      <c r="A361" s="808"/>
      <c r="B361" s="117" t="s">
        <v>276</v>
      </c>
      <c r="C361" s="117" t="s">
        <v>825</v>
      </c>
      <c r="D361" s="118">
        <v>43885</v>
      </c>
      <c r="E361" s="117" t="s">
        <v>826</v>
      </c>
      <c r="F361" s="805"/>
      <c r="G361" s="805"/>
      <c r="H361" s="806"/>
      <c r="I361" s="806"/>
      <c r="J361" s="803"/>
      <c r="K361" s="803"/>
      <c r="L361" s="804"/>
    </row>
    <row r="362" spans="1:12" s="101" customFormat="1" ht="24" customHeight="1">
      <c r="A362" s="808">
        <v>167</v>
      </c>
      <c r="B362" s="110" t="s">
        <v>76</v>
      </c>
      <c r="C362" s="115" t="s">
        <v>78</v>
      </c>
      <c r="D362" s="115" t="s">
        <v>146</v>
      </c>
      <c r="E362" s="115" t="s">
        <v>147</v>
      </c>
      <c r="F362" s="809" t="s">
        <v>71</v>
      </c>
      <c r="G362" s="809"/>
      <c r="H362" s="805"/>
      <c r="I362" s="805"/>
      <c r="J362" s="805"/>
      <c r="K362" s="805"/>
      <c r="L362" s="805"/>
    </row>
    <row r="363" spans="1:12" s="101" customFormat="1" ht="26.25" customHeight="1">
      <c r="A363" s="808"/>
      <c r="B363" s="803" t="s">
        <v>827</v>
      </c>
      <c r="C363" s="810" t="s">
        <v>828</v>
      </c>
      <c r="D363" s="807">
        <v>43774</v>
      </c>
      <c r="E363" s="803" t="s">
        <v>829</v>
      </c>
      <c r="F363" s="803" t="s">
        <v>830</v>
      </c>
      <c r="G363" s="803"/>
      <c r="H363" s="806" t="s">
        <v>152</v>
      </c>
      <c r="I363" s="806"/>
      <c r="J363" s="117" t="s">
        <v>153</v>
      </c>
      <c r="K363" s="117" t="s">
        <v>3</v>
      </c>
      <c r="L363" s="119">
        <v>463</v>
      </c>
    </row>
    <row r="364" spans="1:12" s="101" customFormat="1" ht="323.25" customHeight="1">
      <c r="A364" s="808"/>
      <c r="B364" s="803"/>
      <c r="C364" s="810"/>
      <c r="D364" s="807"/>
      <c r="E364" s="803"/>
      <c r="F364" s="803"/>
      <c r="G364" s="803"/>
      <c r="H364" s="806" t="s">
        <v>154</v>
      </c>
      <c r="I364" s="806"/>
      <c r="J364" s="117" t="s">
        <v>153</v>
      </c>
      <c r="K364" s="117" t="s">
        <v>3</v>
      </c>
      <c r="L364" s="119">
        <v>316.59000000000003</v>
      </c>
    </row>
    <row r="365" spans="1:12" s="101" customFormat="1" ht="24" customHeight="1">
      <c r="A365" s="808"/>
      <c r="B365" s="110" t="s">
        <v>77</v>
      </c>
      <c r="C365" s="115" t="s">
        <v>79</v>
      </c>
      <c r="D365" s="115" t="s">
        <v>155</v>
      </c>
      <c r="E365" s="115" t="s">
        <v>156</v>
      </c>
      <c r="F365" s="805"/>
      <c r="G365" s="805"/>
      <c r="H365" s="806" t="s">
        <v>157</v>
      </c>
      <c r="I365" s="806"/>
      <c r="J365" s="803" t="s">
        <v>153</v>
      </c>
      <c r="K365" s="803" t="s">
        <v>3</v>
      </c>
      <c r="L365" s="804">
        <v>150</v>
      </c>
    </row>
    <row r="366" spans="1:12" s="101" customFormat="1" ht="24" customHeight="1">
      <c r="A366" s="808"/>
      <c r="B366" s="117" t="s">
        <v>276</v>
      </c>
      <c r="C366" s="117" t="s">
        <v>830</v>
      </c>
      <c r="D366" s="118">
        <v>43776</v>
      </c>
      <c r="E366" s="117" t="s">
        <v>808</v>
      </c>
      <c r="F366" s="805"/>
      <c r="G366" s="805"/>
      <c r="H366" s="806"/>
      <c r="I366" s="806"/>
      <c r="J366" s="803"/>
      <c r="K366" s="803"/>
      <c r="L366" s="804"/>
    </row>
    <row r="367" spans="1:12" s="101" customFormat="1" ht="24" customHeight="1">
      <c r="A367" s="808">
        <v>168</v>
      </c>
      <c r="B367" s="110" t="s">
        <v>76</v>
      </c>
      <c r="C367" s="115" t="s">
        <v>78</v>
      </c>
      <c r="D367" s="115" t="s">
        <v>146</v>
      </c>
      <c r="E367" s="115" t="s">
        <v>147</v>
      </c>
      <c r="F367" s="809" t="s">
        <v>71</v>
      </c>
      <c r="G367" s="809"/>
      <c r="H367" s="805"/>
      <c r="I367" s="805"/>
      <c r="J367" s="805"/>
      <c r="K367" s="805"/>
      <c r="L367" s="805"/>
    </row>
    <row r="368" spans="1:12" s="101" customFormat="1" ht="26.25" customHeight="1">
      <c r="A368" s="808"/>
      <c r="B368" s="803" t="s">
        <v>831</v>
      </c>
      <c r="C368" s="803" t="s">
        <v>832</v>
      </c>
      <c r="D368" s="807">
        <v>43785</v>
      </c>
      <c r="E368" s="803" t="s">
        <v>833</v>
      </c>
      <c r="F368" s="803" t="s">
        <v>834</v>
      </c>
      <c r="G368" s="803"/>
      <c r="H368" s="806" t="s">
        <v>152</v>
      </c>
      <c r="I368" s="806"/>
      <c r="J368" s="117" t="s">
        <v>153</v>
      </c>
      <c r="K368" s="117" t="s">
        <v>3</v>
      </c>
      <c r="L368" s="119">
        <v>345</v>
      </c>
    </row>
    <row r="369" spans="1:12" s="101" customFormat="1" ht="102.75" customHeight="1">
      <c r="A369" s="808"/>
      <c r="B369" s="803"/>
      <c r="C369" s="803"/>
      <c r="D369" s="807"/>
      <c r="E369" s="803"/>
      <c r="F369" s="803"/>
      <c r="G369" s="803"/>
      <c r="H369" s="806" t="s">
        <v>154</v>
      </c>
      <c r="I369" s="806"/>
      <c r="J369" s="117" t="s">
        <v>153</v>
      </c>
      <c r="K369" s="117" t="s">
        <v>3</v>
      </c>
      <c r="L369" s="119">
        <v>1110</v>
      </c>
    </row>
    <row r="370" spans="1:12" s="101" customFormat="1" ht="24" customHeight="1">
      <c r="A370" s="808"/>
      <c r="B370" s="110" t="s">
        <v>77</v>
      </c>
      <c r="C370" s="115" t="s">
        <v>79</v>
      </c>
      <c r="D370" s="115" t="s">
        <v>155</v>
      </c>
      <c r="E370" s="115" t="s">
        <v>156</v>
      </c>
      <c r="F370" s="805"/>
      <c r="G370" s="805"/>
      <c r="H370" s="806" t="s">
        <v>157</v>
      </c>
      <c r="I370" s="806"/>
      <c r="J370" s="803" t="s">
        <v>153</v>
      </c>
      <c r="K370" s="803" t="s">
        <v>153</v>
      </c>
      <c r="L370" s="804">
        <v>0</v>
      </c>
    </row>
    <row r="371" spans="1:12" s="101" customFormat="1" ht="24" customHeight="1">
      <c r="A371" s="808"/>
      <c r="B371" s="117" t="s">
        <v>326</v>
      </c>
      <c r="C371" s="117" t="s">
        <v>834</v>
      </c>
      <c r="D371" s="118">
        <v>43790</v>
      </c>
      <c r="E371" s="117" t="s">
        <v>835</v>
      </c>
      <c r="F371" s="805"/>
      <c r="G371" s="805"/>
      <c r="H371" s="806"/>
      <c r="I371" s="806"/>
      <c r="J371" s="803"/>
      <c r="K371" s="803"/>
      <c r="L371" s="804"/>
    </row>
    <row r="372" spans="1:12" s="101" customFormat="1" ht="24" customHeight="1">
      <c r="A372" s="808">
        <v>169</v>
      </c>
      <c r="B372" s="110" t="s">
        <v>76</v>
      </c>
      <c r="C372" s="115" t="s">
        <v>78</v>
      </c>
      <c r="D372" s="115" t="s">
        <v>146</v>
      </c>
      <c r="E372" s="115" t="s">
        <v>147</v>
      </c>
      <c r="F372" s="809" t="s">
        <v>71</v>
      </c>
      <c r="G372" s="809"/>
      <c r="H372" s="805"/>
      <c r="I372" s="805"/>
      <c r="J372" s="805"/>
      <c r="K372" s="805"/>
      <c r="L372" s="805"/>
    </row>
    <row r="373" spans="1:12" s="101" customFormat="1" ht="26.25" customHeight="1">
      <c r="A373" s="808"/>
      <c r="B373" s="803" t="s">
        <v>836</v>
      </c>
      <c r="C373" s="810" t="s">
        <v>837</v>
      </c>
      <c r="D373" s="807">
        <v>43775</v>
      </c>
      <c r="E373" s="803" t="s">
        <v>346</v>
      </c>
      <c r="F373" s="803" t="s">
        <v>347</v>
      </c>
      <c r="G373" s="803"/>
      <c r="H373" s="806" t="s">
        <v>152</v>
      </c>
      <c r="I373" s="806"/>
      <c r="J373" s="117" t="s">
        <v>153</v>
      </c>
      <c r="K373" s="117" t="s">
        <v>3</v>
      </c>
      <c r="L373" s="119">
        <v>349</v>
      </c>
    </row>
    <row r="374" spans="1:12" s="101" customFormat="1" ht="323.25" customHeight="1">
      <c r="A374" s="808"/>
      <c r="B374" s="803"/>
      <c r="C374" s="810"/>
      <c r="D374" s="807"/>
      <c r="E374" s="803"/>
      <c r="F374" s="803"/>
      <c r="G374" s="803"/>
      <c r="H374" s="806" t="s">
        <v>154</v>
      </c>
      <c r="I374" s="806"/>
      <c r="J374" s="117" t="s">
        <v>153</v>
      </c>
      <c r="K374" s="117" t="s">
        <v>3</v>
      </c>
      <c r="L374" s="119">
        <v>259.95999999999998</v>
      </c>
    </row>
    <row r="375" spans="1:12" s="101" customFormat="1" ht="24" customHeight="1">
      <c r="A375" s="808"/>
      <c r="B375" s="110" t="s">
        <v>77</v>
      </c>
      <c r="C375" s="115" t="s">
        <v>79</v>
      </c>
      <c r="D375" s="115" t="s">
        <v>155</v>
      </c>
      <c r="E375" s="115" t="s">
        <v>156</v>
      </c>
      <c r="F375" s="805"/>
      <c r="G375" s="805"/>
      <c r="H375" s="806" t="s">
        <v>157</v>
      </c>
      <c r="I375" s="806"/>
      <c r="J375" s="803" t="s">
        <v>153</v>
      </c>
      <c r="K375" s="803" t="s">
        <v>3</v>
      </c>
      <c r="L375" s="804">
        <v>200</v>
      </c>
    </row>
    <row r="376" spans="1:12" s="101" customFormat="1" ht="24" customHeight="1">
      <c r="A376" s="808"/>
      <c r="B376" s="117" t="s">
        <v>240</v>
      </c>
      <c r="C376" s="117" t="s">
        <v>347</v>
      </c>
      <c r="D376" s="118">
        <v>43777</v>
      </c>
      <c r="E376" s="117" t="s">
        <v>271</v>
      </c>
      <c r="F376" s="805"/>
      <c r="G376" s="805"/>
      <c r="H376" s="806"/>
      <c r="I376" s="806"/>
      <c r="J376" s="803"/>
      <c r="K376" s="803"/>
      <c r="L376" s="804"/>
    </row>
    <row r="377" spans="1:12" s="101" customFormat="1" ht="24" customHeight="1">
      <c r="A377" s="808">
        <v>170</v>
      </c>
      <c r="B377" s="110" t="s">
        <v>76</v>
      </c>
      <c r="C377" s="115" t="s">
        <v>78</v>
      </c>
      <c r="D377" s="115" t="s">
        <v>146</v>
      </c>
      <c r="E377" s="115" t="s">
        <v>147</v>
      </c>
      <c r="F377" s="809" t="s">
        <v>71</v>
      </c>
      <c r="G377" s="809"/>
      <c r="H377" s="805"/>
      <c r="I377" s="805"/>
      <c r="J377" s="805"/>
      <c r="K377" s="805"/>
      <c r="L377" s="805"/>
    </row>
    <row r="378" spans="1:12" s="101" customFormat="1" ht="26.25" customHeight="1">
      <c r="A378" s="808"/>
      <c r="B378" s="803" t="s">
        <v>838</v>
      </c>
      <c r="C378" s="810" t="s">
        <v>839</v>
      </c>
      <c r="D378" s="807">
        <v>43740</v>
      </c>
      <c r="E378" s="803" t="s">
        <v>840</v>
      </c>
      <c r="F378" s="803" t="s">
        <v>841</v>
      </c>
      <c r="G378" s="803"/>
      <c r="H378" s="806" t="s">
        <v>152</v>
      </c>
      <c r="I378" s="806"/>
      <c r="J378" s="117" t="s">
        <v>153</v>
      </c>
      <c r="K378" s="117" t="s">
        <v>3</v>
      </c>
      <c r="L378" s="119">
        <v>247.75</v>
      </c>
    </row>
    <row r="379" spans="1:12" s="101" customFormat="1" ht="302.25" customHeight="1">
      <c r="A379" s="808"/>
      <c r="B379" s="803"/>
      <c r="C379" s="810"/>
      <c r="D379" s="807"/>
      <c r="E379" s="803"/>
      <c r="F379" s="803"/>
      <c r="G379" s="803"/>
      <c r="H379" s="806" t="s">
        <v>154</v>
      </c>
      <c r="I379" s="806"/>
      <c r="J379" s="117" t="s">
        <v>153</v>
      </c>
      <c r="K379" s="117" t="s">
        <v>3</v>
      </c>
      <c r="L379" s="119">
        <v>935</v>
      </c>
    </row>
    <row r="380" spans="1:12" s="101" customFormat="1" ht="24" customHeight="1">
      <c r="A380" s="808"/>
      <c r="B380" s="110" t="s">
        <v>77</v>
      </c>
      <c r="C380" s="115" t="s">
        <v>79</v>
      </c>
      <c r="D380" s="115" t="s">
        <v>155</v>
      </c>
      <c r="E380" s="115" t="s">
        <v>156</v>
      </c>
      <c r="F380" s="805"/>
      <c r="G380" s="805"/>
      <c r="H380" s="806" t="s">
        <v>157</v>
      </c>
      <c r="I380" s="806"/>
      <c r="J380" s="803" t="s">
        <v>153</v>
      </c>
      <c r="K380" s="803" t="s">
        <v>153</v>
      </c>
      <c r="L380" s="804">
        <v>0</v>
      </c>
    </row>
    <row r="381" spans="1:12" s="101" customFormat="1" ht="24" customHeight="1">
      <c r="A381" s="808"/>
      <c r="B381" s="117" t="s">
        <v>842</v>
      </c>
      <c r="C381" s="117" t="s">
        <v>841</v>
      </c>
      <c r="D381" s="118">
        <v>43743</v>
      </c>
      <c r="E381" s="117" t="s">
        <v>843</v>
      </c>
      <c r="F381" s="805"/>
      <c r="G381" s="805"/>
      <c r="H381" s="806"/>
      <c r="I381" s="806"/>
      <c r="J381" s="803"/>
      <c r="K381" s="803"/>
      <c r="L381" s="804"/>
    </row>
    <row r="382" spans="1:12" s="101" customFormat="1" ht="24" customHeight="1">
      <c r="A382" s="808">
        <v>171</v>
      </c>
      <c r="B382" s="110" t="s">
        <v>76</v>
      </c>
      <c r="C382" s="115" t="s">
        <v>78</v>
      </c>
      <c r="D382" s="115" t="s">
        <v>146</v>
      </c>
      <c r="E382" s="115" t="s">
        <v>147</v>
      </c>
      <c r="F382" s="809" t="s">
        <v>71</v>
      </c>
      <c r="G382" s="809"/>
      <c r="H382" s="805"/>
      <c r="I382" s="805"/>
      <c r="J382" s="805"/>
      <c r="K382" s="805"/>
      <c r="L382" s="805"/>
    </row>
    <row r="383" spans="1:12" s="101" customFormat="1" ht="26.25" customHeight="1">
      <c r="A383" s="808"/>
      <c r="B383" s="803" t="s">
        <v>838</v>
      </c>
      <c r="C383" s="810" t="s">
        <v>844</v>
      </c>
      <c r="D383" s="807">
        <v>43851</v>
      </c>
      <c r="E383" s="803" t="s">
        <v>243</v>
      </c>
      <c r="F383" s="803" t="s">
        <v>845</v>
      </c>
      <c r="G383" s="803"/>
      <c r="H383" s="806" t="s">
        <v>152</v>
      </c>
      <c r="I383" s="806"/>
      <c r="J383" s="117" t="s">
        <v>153</v>
      </c>
      <c r="K383" s="117" t="s">
        <v>3</v>
      </c>
      <c r="L383" s="119">
        <v>283.84000000000003</v>
      </c>
    </row>
    <row r="384" spans="1:12" s="101" customFormat="1" ht="323.25" customHeight="1">
      <c r="A384" s="808"/>
      <c r="B384" s="803"/>
      <c r="C384" s="810"/>
      <c r="D384" s="807"/>
      <c r="E384" s="803"/>
      <c r="F384" s="803"/>
      <c r="G384" s="803"/>
      <c r="H384" s="806" t="s">
        <v>154</v>
      </c>
      <c r="I384" s="806"/>
      <c r="J384" s="117" t="s">
        <v>153</v>
      </c>
      <c r="K384" s="117" t="s">
        <v>3</v>
      </c>
      <c r="L384" s="119">
        <v>166.61</v>
      </c>
    </row>
    <row r="385" spans="1:12" s="101" customFormat="1" ht="24" customHeight="1">
      <c r="A385" s="808"/>
      <c r="B385" s="110" t="s">
        <v>77</v>
      </c>
      <c r="C385" s="115" t="s">
        <v>79</v>
      </c>
      <c r="D385" s="115" t="s">
        <v>155</v>
      </c>
      <c r="E385" s="115" t="s">
        <v>156</v>
      </c>
      <c r="F385" s="805"/>
      <c r="G385" s="805"/>
      <c r="H385" s="806" t="s">
        <v>157</v>
      </c>
      <c r="I385" s="806"/>
      <c r="J385" s="803" t="s">
        <v>153</v>
      </c>
      <c r="K385" s="803" t="s">
        <v>153</v>
      </c>
      <c r="L385" s="804">
        <v>0</v>
      </c>
    </row>
    <row r="386" spans="1:12" s="101" customFormat="1" ht="24" customHeight="1">
      <c r="A386" s="808"/>
      <c r="B386" s="117" t="s">
        <v>842</v>
      </c>
      <c r="C386" s="117" t="s">
        <v>845</v>
      </c>
      <c r="D386" s="118">
        <v>43853</v>
      </c>
      <c r="E386" s="117" t="s">
        <v>846</v>
      </c>
      <c r="F386" s="805"/>
      <c r="G386" s="805"/>
      <c r="H386" s="806"/>
      <c r="I386" s="806"/>
      <c r="J386" s="803"/>
      <c r="K386" s="803"/>
      <c r="L386" s="804"/>
    </row>
    <row r="387" spans="1:12" s="101" customFormat="1" ht="24" customHeight="1">
      <c r="A387" s="808">
        <v>172</v>
      </c>
      <c r="B387" s="110" t="s">
        <v>76</v>
      </c>
      <c r="C387" s="115" t="s">
        <v>78</v>
      </c>
      <c r="D387" s="115" t="s">
        <v>146</v>
      </c>
      <c r="E387" s="115" t="s">
        <v>147</v>
      </c>
      <c r="F387" s="809" t="s">
        <v>71</v>
      </c>
      <c r="G387" s="809"/>
      <c r="H387" s="805"/>
      <c r="I387" s="805"/>
      <c r="J387" s="805"/>
      <c r="K387" s="805"/>
      <c r="L387" s="805"/>
    </row>
    <row r="388" spans="1:12" s="101" customFormat="1" ht="26.25" customHeight="1">
      <c r="A388" s="808"/>
      <c r="B388" s="803" t="s">
        <v>847</v>
      </c>
      <c r="C388" s="803" t="s">
        <v>848</v>
      </c>
      <c r="D388" s="807">
        <v>43763</v>
      </c>
      <c r="E388" s="803" t="s">
        <v>849</v>
      </c>
      <c r="F388" s="803" t="s">
        <v>850</v>
      </c>
      <c r="G388" s="803"/>
      <c r="H388" s="806" t="s">
        <v>152</v>
      </c>
      <c r="I388" s="806"/>
      <c r="J388" s="117" t="s">
        <v>153</v>
      </c>
      <c r="K388" s="117" t="s">
        <v>3</v>
      </c>
      <c r="L388" s="119">
        <v>498</v>
      </c>
    </row>
    <row r="389" spans="1:12" s="101" customFormat="1" ht="18" customHeight="1">
      <c r="A389" s="808"/>
      <c r="B389" s="803"/>
      <c r="C389" s="803"/>
      <c r="D389" s="807"/>
      <c r="E389" s="803"/>
      <c r="F389" s="803"/>
      <c r="G389" s="803"/>
      <c r="H389" s="806" t="s">
        <v>154</v>
      </c>
      <c r="I389" s="806"/>
      <c r="J389" s="117" t="s">
        <v>153</v>
      </c>
      <c r="K389" s="117" t="s">
        <v>3</v>
      </c>
      <c r="L389" s="119">
        <v>456.57</v>
      </c>
    </row>
    <row r="390" spans="1:12" s="101" customFormat="1" ht="24" customHeight="1">
      <c r="A390" s="808"/>
      <c r="B390" s="110" t="s">
        <v>77</v>
      </c>
      <c r="C390" s="115" t="s">
        <v>79</v>
      </c>
      <c r="D390" s="115" t="s">
        <v>155</v>
      </c>
      <c r="E390" s="115" t="s">
        <v>156</v>
      </c>
      <c r="F390" s="805"/>
      <c r="G390" s="805"/>
      <c r="H390" s="806" t="s">
        <v>157</v>
      </c>
      <c r="I390" s="806"/>
      <c r="J390" s="803" t="s">
        <v>153</v>
      </c>
      <c r="K390" s="803" t="s">
        <v>3</v>
      </c>
      <c r="L390" s="804">
        <v>100</v>
      </c>
    </row>
    <row r="391" spans="1:12" s="101" customFormat="1" ht="24" customHeight="1">
      <c r="A391" s="808"/>
      <c r="B391" s="117" t="s">
        <v>193</v>
      </c>
      <c r="C391" s="117" t="s">
        <v>850</v>
      </c>
      <c r="D391" s="118">
        <v>43767</v>
      </c>
      <c r="E391" s="117" t="s">
        <v>851</v>
      </c>
      <c r="F391" s="805"/>
      <c r="G391" s="805"/>
      <c r="H391" s="806"/>
      <c r="I391" s="806"/>
      <c r="J391" s="803"/>
      <c r="K391" s="803"/>
      <c r="L391" s="804"/>
    </row>
    <row r="392" spans="1:12" s="101" customFormat="1" ht="24" customHeight="1">
      <c r="A392" s="808">
        <v>173</v>
      </c>
      <c r="B392" s="110" t="s">
        <v>76</v>
      </c>
      <c r="C392" s="115" t="s">
        <v>78</v>
      </c>
      <c r="D392" s="115" t="s">
        <v>146</v>
      </c>
      <c r="E392" s="115" t="s">
        <v>147</v>
      </c>
      <c r="F392" s="809" t="s">
        <v>71</v>
      </c>
      <c r="G392" s="809"/>
      <c r="H392" s="805"/>
      <c r="I392" s="805"/>
      <c r="J392" s="805"/>
      <c r="K392" s="805"/>
      <c r="L392" s="805"/>
    </row>
    <row r="393" spans="1:12" s="101" customFormat="1" ht="26.25" customHeight="1">
      <c r="A393" s="808"/>
      <c r="B393" s="803" t="s">
        <v>852</v>
      </c>
      <c r="C393" s="810" t="s">
        <v>853</v>
      </c>
      <c r="D393" s="807">
        <v>43754</v>
      </c>
      <c r="E393" s="803" t="s">
        <v>718</v>
      </c>
      <c r="F393" s="803" t="s">
        <v>854</v>
      </c>
      <c r="G393" s="803"/>
      <c r="H393" s="806" t="s">
        <v>152</v>
      </c>
      <c r="I393" s="806"/>
      <c r="J393" s="117" t="s">
        <v>153</v>
      </c>
      <c r="K393" s="117" t="s">
        <v>3</v>
      </c>
      <c r="L393" s="119">
        <v>630</v>
      </c>
    </row>
    <row r="394" spans="1:12" s="101" customFormat="1" ht="207.75" customHeight="1">
      <c r="A394" s="808"/>
      <c r="B394" s="803"/>
      <c r="C394" s="810"/>
      <c r="D394" s="807"/>
      <c r="E394" s="803"/>
      <c r="F394" s="803"/>
      <c r="G394" s="803"/>
      <c r="H394" s="806" t="s">
        <v>154</v>
      </c>
      <c r="I394" s="806"/>
      <c r="J394" s="117" t="s">
        <v>153</v>
      </c>
      <c r="K394" s="117" t="s">
        <v>3</v>
      </c>
      <c r="L394" s="119">
        <v>1671.51</v>
      </c>
    </row>
    <row r="395" spans="1:12" s="101" customFormat="1" ht="24" customHeight="1">
      <c r="A395" s="808"/>
      <c r="B395" s="110" t="s">
        <v>77</v>
      </c>
      <c r="C395" s="115" t="s">
        <v>79</v>
      </c>
      <c r="D395" s="115" t="s">
        <v>155</v>
      </c>
      <c r="E395" s="115" t="s">
        <v>156</v>
      </c>
      <c r="F395" s="805"/>
      <c r="G395" s="805"/>
      <c r="H395" s="806" t="s">
        <v>157</v>
      </c>
      <c r="I395" s="806"/>
      <c r="J395" s="803" t="s">
        <v>153</v>
      </c>
      <c r="K395" s="803" t="s">
        <v>3</v>
      </c>
      <c r="L395" s="804">
        <v>100</v>
      </c>
    </row>
    <row r="396" spans="1:12" s="101" customFormat="1" ht="24" customHeight="1">
      <c r="A396" s="808"/>
      <c r="B396" s="117" t="s">
        <v>254</v>
      </c>
      <c r="C396" s="117" t="s">
        <v>854</v>
      </c>
      <c r="D396" s="118">
        <v>43758</v>
      </c>
      <c r="E396" s="117" t="s">
        <v>855</v>
      </c>
      <c r="F396" s="805"/>
      <c r="G396" s="805"/>
      <c r="H396" s="806"/>
      <c r="I396" s="806"/>
      <c r="J396" s="803"/>
      <c r="K396" s="803"/>
      <c r="L396" s="804"/>
    </row>
    <row r="397" spans="1:12" s="101" customFormat="1" ht="24" customHeight="1">
      <c r="A397" s="808">
        <v>174</v>
      </c>
      <c r="B397" s="110" t="s">
        <v>76</v>
      </c>
      <c r="C397" s="115" t="s">
        <v>78</v>
      </c>
      <c r="D397" s="115" t="s">
        <v>146</v>
      </c>
      <c r="E397" s="115" t="s">
        <v>147</v>
      </c>
      <c r="F397" s="809" t="s">
        <v>71</v>
      </c>
      <c r="G397" s="809"/>
      <c r="H397" s="805"/>
      <c r="I397" s="805"/>
      <c r="J397" s="805"/>
      <c r="K397" s="805"/>
      <c r="L397" s="805"/>
    </row>
    <row r="398" spans="1:12" s="101" customFormat="1" ht="26.25" customHeight="1">
      <c r="A398" s="808"/>
      <c r="B398" s="803" t="s">
        <v>856</v>
      </c>
      <c r="C398" s="803" t="s">
        <v>857</v>
      </c>
      <c r="D398" s="807">
        <v>43753</v>
      </c>
      <c r="E398" s="803" t="s">
        <v>243</v>
      </c>
      <c r="F398" s="803" t="s">
        <v>858</v>
      </c>
      <c r="G398" s="803"/>
      <c r="H398" s="806" t="s">
        <v>152</v>
      </c>
      <c r="I398" s="806"/>
      <c r="J398" s="117" t="s">
        <v>153</v>
      </c>
      <c r="K398" s="117" t="s">
        <v>3</v>
      </c>
      <c r="L398" s="119">
        <v>337.05</v>
      </c>
    </row>
    <row r="399" spans="1:12" s="101" customFormat="1" ht="18" customHeight="1">
      <c r="A399" s="808"/>
      <c r="B399" s="803"/>
      <c r="C399" s="803"/>
      <c r="D399" s="807"/>
      <c r="E399" s="803"/>
      <c r="F399" s="803"/>
      <c r="G399" s="803"/>
      <c r="H399" s="806" t="s">
        <v>154</v>
      </c>
      <c r="I399" s="806"/>
      <c r="J399" s="117" t="s">
        <v>153</v>
      </c>
      <c r="K399" s="117" t="s">
        <v>3</v>
      </c>
      <c r="L399" s="119">
        <v>175.6</v>
      </c>
    </row>
    <row r="400" spans="1:12" s="101" customFormat="1" ht="24" customHeight="1">
      <c r="A400" s="808"/>
      <c r="B400" s="110" t="s">
        <v>77</v>
      </c>
      <c r="C400" s="115" t="s">
        <v>79</v>
      </c>
      <c r="D400" s="115" t="s">
        <v>155</v>
      </c>
      <c r="E400" s="115" t="s">
        <v>156</v>
      </c>
      <c r="F400" s="805"/>
      <c r="G400" s="805"/>
      <c r="H400" s="806" t="s">
        <v>157</v>
      </c>
      <c r="I400" s="806"/>
      <c r="J400" s="803" t="s">
        <v>153</v>
      </c>
      <c r="K400" s="803" t="s">
        <v>3</v>
      </c>
      <c r="L400" s="804">
        <v>25</v>
      </c>
    </row>
    <row r="401" spans="1:12" s="101" customFormat="1" ht="24" customHeight="1">
      <c r="A401" s="808"/>
      <c r="B401" s="117" t="s">
        <v>326</v>
      </c>
      <c r="C401" s="117" t="s">
        <v>858</v>
      </c>
      <c r="D401" s="118">
        <v>43754</v>
      </c>
      <c r="E401" s="117" t="s">
        <v>859</v>
      </c>
      <c r="F401" s="805"/>
      <c r="G401" s="805"/>
      <c r="H401" s="806"/>
      <c r="I401" s="806"/>
      <c r="J401" s="803"/>
      <c r="K401" s="803"/>
      <c r="L401" s="804"/>
    </row>
    <row r="402" spans="1:12" s="101" customFormat="1" ht="24" customHeight="1">
      <c r="A402" s="808">
        <v>175</v>
      </c>
      <c r="B402" s="110" t="s">
        <v>76</v>
      </c>
      <c r="C402" s="115" t="s">
        <v>78</v>
      </c>
      <c r="D402" s="115" t="s">
        <v>146</v>
      </c>
      <c r="E402" s="115" t="s">
        <v>147</v>
      </c>
      <c r="F402" s="809" t="s">
        <v>71</v>
      </c>
      <c r="G402" s="809"/>
      <c r="H402" s="805"/>
      <c r="I402" s="805"/>
      <c r="J402" s="805"/>
      <c r="K402" s="805"/>
      <c r="L402" s="805"/>
    </row>
    <row r="403" spans="1:12" s="101" customFormat="1" ht="26.25" customHeight="1">
      <c r="A403" s="808"/>
      <c r="B403" s="803" t="s">
        <v>860</v>
      </c>
      <c r="C403" s="803" t="s">
        <v>861</v>
      </c>
      <c r="D403" s="807">
        <v>43740</v>
      </c>
      <c r="E403" s="803" t="s">
        <v>862</v>
      </c>
      <c r="F403" s="803" t="s">
        <v>863</v>
      </c>
      <c r="G403" s="803"/>
      <c r="H403" s="806" t="s">
        <v>152</v>
      </c>
      <c r="I403" s="806"/>
      <c r="J403" s="117" t="s">
        <v>153</v>
      </c>
      <c r="K403" s="117" t="s">
        <v>3</v>
      </c>
      <c r="L403" s="119">
        <v>500</v>
      </c>
    </row>
    <row r="404" spans="1:12" s="101" customFormat="1" ht="102.75" customHeight="1">
      <c r="A404" s="808"/>
      <c r="B404" s="803"/>
      <c r="C404" s="803"/>
      <c r="D404" s="807"/>
      <c r="E404" s="803"/>
      <c r="F404" s="803"/>
      <c r="G404" s="803"/>
      <c r="H404" s="806" t="s">
        <v>154</v>
      </c>
      <c r="I404" s="806"/>
      <c r="J404" s="117" t="s">
        <v>153</v>
      </c>
      <c r="K404" s="117" t="s">
        <v>3</v>
      </c>
      <c r="L404" s="119">
        <v>643.5</v>
      </c>
    </row>
    <row r="405" spans="1:12" s="101" customFormat="1" ht="24" customHeight="1">
      <c r="A405" s="808"/>
      <c r="B405" s="110" t="s">
        <v>77</v>
      </c>
      <c r="C405" s="115" t="s">
        <v>79</v>
      </c>
      <c r="D405" s="115" t="s">
        <v>155</v>
      </c>
      <c r="E405" s="115" t="s">
        <v>156</v>
      </c>
      <c r="F405" s="805"/>
      <c r="G405" s="805"/>
      <c r="H405" s="806" t="s">
        <v>157</v>
      </c>
      <c r="I405" s="806"/>
      <c r="J405" s="803" t="s">
        <v>153</v>
      </c>
      <c r="K405" s="803" t="s">
        <v>153</v>
      </c>
      <c r="L405" s="804">
        <v>0</v>
      </c>
    </row>
    <row r="406" spans="1:12" s="101" customFormat="1" ht="24" customHeight="1">
      <c r="A406" s="808"/>
      <c r="B406" s="117" t="s">
        <v>164</v>
      </c>
      <c r="C406" s="117" t="s">
        <v>863</v>
      </c>
      <c r="D406" s="118">
        <v>43742</v>
      </c>
      <c r="E406" s="117" t="s">
        <v>416</v>
      </c>
      <c r="F406" s="805"/>
      <c r="G406" s="805"/>
      <c r="H406" s="806"/>
      <c r="I406" s="806"/>
      <c r="J406" s="803"/>
      <c r="K406" s="803"/>
      <c r="L406" s="804"/>
    </row>
    <row r="407" spans="1:12" s="101" customFormat="1" ht="24" customHeight="1">
      <c r="A407" s="808">
        <v>176</v>
      </c>
      <c r="B407" s="110" t="s">
        <v>76</v>
      </c>
      <c r="C407" s="115" t="s">
        <v>78</v>
      </c>
      <c r="D407" s="115" t="s">
        <v>146</v>
      </c>
      <c r="E407" s="115" t="s">
        <v>147</v>
      </c>
      <c r="F407" s="809" t="s">
        <v>71</v>
      </c>
      <c r="G407" s="809"/>
      <c r="H407" s="805"/>
      <c r="I407" s="805"/>
      <c r="J407" s="805"/>
      <c r="K407" s="805"/>
      <c r="L407" s="805"/>
    </row>
    <row r="408" spans="1:12" s="101" customFormat="1" ht="26.25" customHeight="1">
      <c r="A408" s="808"/>
      <c r="B408" s="803" t="s">
        <v>860</v>
      </c>
      <c r="C408" s="803" t="s">
        <v>864</v>
      </c>
      <c r="D408" s="807">
        <v>43743</v>
      </c>
      <c r="E408" s="803" t="s">
        <v>476</v>
      </c>
      <c r="F408" s="803" t="s">
        <v>865</v>
      </c>
      <c r="G408" s="803"/>
      <c r="H408" s="806" t="s">
        <v>152</v>
      </c>
      <c r="I408" s="806"/>
      <c r="J408" s="117" t="s">
        <v>153</v>
      </c>
      <c r="K408" s="117" t="s">
        <v>3</v>
      </c>
      <c r="L408" s="119">
        <v>567</v>
      </c>
    </row>
    <row r="409" spans="1:12" s="101" customFormat="1" ht="29.25" customHeight="1">
      <c r="A409" s="808"/>
      <c r="B409" s="803"/>
      <c r="C409" s="803"/>
      <c r="D409" s="807"/>
      <c r="E409" s="803"/>
      <c r="F409" s="803"/>
      <c r="G409" s="803"/>
      <c r="H409" s="806" t="s">
        <v>154</v>
      </c>
      <c r="I409" s="806"/>
      <c r="J409" s="117" t="s">
        <v>153</v>
      </c>
      <c r="K409" s="117" t="s">
        <v>3</v>
      </c>
      <c r="L409" s="119">
        <v>293.60000000000002</v>
      </c>
    </row>
    <row r="410" spans="1:12" s="101" customFormat="1" ht="24" customHeight="1">
      <c r="A410" s="808"/>
      <c r="B410" s="110" t="s">
        <v>77</v>
      </c>
      <c r="C410" s="115" t="s">
        <v>79</v>
      </c>
      <c r="D410" s="115" t="s">
        <v>155</v>
      </c>
      <c r="E410" s="115" t="s">
        <v>156</v>
      </c>
      <c r="F410" s="805"/>
      <c r="G410" s="805"/>
      <c r="H410" s="806" t="s">
        <v>157</v>
      </c>
      <c r="I410" s="806"/>
      <c r="J410" s="803" t="s">
        <v>153</v>
      </c>
      <c r="K410" s="803" t="s">
        <v>3</v>
      </c>
      <c r="L410" s="804">
        <v>550</v>
      </c>
    </row>
    <row r="411" spans="1:12" s="101" customFormat="1" ht="24" customHeight="1">
      <c r="A411" s="808"/>
      <c r="B411" s="117" t="s">
        <v>164</v>
      </c>
      <c r="C411" s="117" t="s">
        <v>865</v>
      </c>
      <c r="D411" s="118">
        <v>43746</v>
      </c>
      <c r="E411" s="117" t="s">
        <v>866</v>
      </c>
      <c r="F411" s="805"/>
      <c r="G411" s="805"/>
      <c r="H411" s="806"/>
      <c r="I411" s="806"/>
      <c r="J411" s="803"/>
      <c r="K411" s="803"/>
      <c r="L411" s="804"/>
    </row>
    <row r="412" spans="1:12" s="101" customFormat="1" ht="24" customHeight="1">
      <c r="A412" s="808">
        <v>177</v>
      </c>
      <c r="B412" s="110" t="s">
        <v>76</v>
      </c>
      <c r="C412" s="115" t="s">
        <v>78</v>
      </c>
      <c r="D412" s="115" t="s">
        <v>146</v>
      </c>
      <c r="E412" s="115" t="s">
        <v>147</v>
      </c>
      <c r="F412" s="809" t="s">
        <v>71</v>
      </c>
      <c r="G412" s="809"/>
      <c r="H412" s="805"/>
      <c r="I412" s="805"/>
      <c r="J412" s="805"/>
      <c r="K412" s="805"/>
      <c r="L412" s="805"/>
    </row>
    <row r="413" spans="1:12" s="101" customFormat="1" ht="26.25" customHeight="1">
      <c r="A413" s="808"/>
      <c r="B413" s="803" t="s">
        <v>860</v>
      </c>
      <c r="C413" s="803" t="s">
        <v>867</v>
      </c>
      <c r="D413" s="807">
        <v>43891</v>
      </c>
      <c r="E413" s="803" t="s">
        <v>868</v>
      </c>
      <c r="F413" s="803" t="s">
        <v>869</v>
      </c>
      <c r="G413" s="803"/>
      <c r="H413" s="806" t="s">
        <v>152</v>
      </c>
      <c r="I413" s="806"/>
      <c r="J413" s="117" t="s">
        <v>153</v>
      </c>
      <c r="K413" s="117" t="s">
        <v>3</v>
      </c>
      <c r="L413" s="119">
        <v>179</v>
      </c>
    </row>
    <row r="414" spans="1:12" s="101" customFormat="1" ht="39.75" customHeight="1">
      <c r="A414" s="808"/>
      <c r="B414" s="803"/>
      <c r="C414" s="803"/>
      <c r="D414" s="807"/>
      <c r="E414" s="803"/>
      <c r="F414" s="803"/>
      <c r="G414" s="803"/>
      <c r="H414" s="806" t="s">
        <v>154</v>
      </c>
      <c r="I414" s="806"/>
      <c r="J414" s="117" t="s">
        <v>153</v>
      </c>
      <c r="K414" s="117" t="s">
        <v>3</v>
      </c>
      <c r="L414" s="119">
        <v>521.79999999999995</v>
      </c>
    </row>
    <row r="415" spans="1:12" s="101" customFormat="1" ht="24" customHeight="1">
      <c r="A415" s="808"/>
      <c r="B415" s="110" t="s">
        <v>77</v>
      </c>
      <c r="C415" s="115" t="s">
        <v>79</v>
      </c>
      <c r="D415" s="115" t="s">
        <v>155</v>
      </c>
      <c r="E415" s="115" t="s">
        <v>156</v>
      </c>
      <c r="F415" s="805"/>
      <c r="G415" s="805"/>
      <c r="H415" s="806" t="s">
        <v>157</v>
      </c>
      <c r="I415" s="806"/>
      <c r="J415" s="803" t="s">
        <v>153</v>
      </c>
      <c r="K415" s="803" t="s">
        <v>3</v>
      </c>
      <c r="L415" s="804">
        <v>699</v>
      </c>
    </row>
    <row r="416" spans="1:12" s="101" customFormat="1" ht="24" customHeight="1">
      <c r="A416" s="808"/>
      <c r="B416" s="117" t="s">
        <v>164</v>
      </c>
      <c r="C416" s="117" t="s">
        <v>869</v>
      </c>
      <c r="D416" s="118">
        <v>43894</v>
      </c>
      <c r="E416" s="117" t="s">
        <v>249</v>
      </c>
      <c r="F416" s="805"/>
      <c r="G416" s="805"/>
      <c r="H416" s="806"/>
      <c r="I416" s="806"/>
      <c r="J416" s="803"/>
      <c r="K416" s="803"/>
      <c r="L416" s="804"/>
    </row>
    <row r="417" spans="1:12" s="101" customFormat="1" ht="24" customHeight="1">
      <c r="A417" s="808">
        <v>178</v>
      </c>
      <c r="B417" s="110" t="s">
        <v>76</v>
      </c>
      <c r="C417" s="115" t="s">
        <v>78</v>
      </c>
      <c r="D417" s="115" t="s">
        <v>146</v>
      </c>
      <c r="E417" s="115" t="s">
        <v>147</v>
      </c>
      <c r="F417" s="809" t="s">
        <v>71</v>
      </c>
      <c r="G417" s="809"/>
      <c r="H417" s="805"/>
      <c r="I417" s="805"/>
      <c r="J417" s="805"/>
      <c r="K417" s="805"/>
      <c r="L417" s="805"/>
    </row>
    <row r="418" spans="1:12" s="101" customFormat="1" ht="26.25" customHeight="1">
      <c r="A418" s="808"/>
      <c r="B418" s="803" t="s">
        <v>870</v>
      </c>
      <c r="C418" s="803" t="s">
        <v>871</v>
      </c>
      <c r="D418" s="807">
        <v>43893</v>
      </c>
      <c r="E418" s="803" t="s">
        <v>872</v>
      </c>
      <c r="F418" s="803" t="s">
        <v>873</v>
      </c>
      <c r="G418" s="803"/>
      <c r="H418" s="806" t="s">
        <v>152</v>
      </c>
      <c r="I418" s="806"/>
      <c r="J418" s="117" t="s">
        <v>153</v>
      </c>
      <c r="K418" s="117" t="s">
        <v>3</v>
      </c>
      <c r="L418" s="119">
        <v>148.66</v>
      </c>
    </row>
    <row r="419" spans="1:12" s="101" customFormat="1" ht="113.25" customHeight="1">
      <c r="A419" s="808"/>
      <c r="B419" s="803"/>
      <c r="C419" s="803"/>
      <c r="D419" s="807"/>
      <c r="E419" s="803"/>
      <c r="F419" s="803"/>
      <c r="G419" s="803"/>
      <c r="H419" s="806" t="s">
        <v>154</v>
      </c>
      <c r="I419" s="806"/>
      <c r="J419" s="117" t="s">
        <v>153</v>
      </c>
      <c r="K419" s="117" t="s">
        <v>3</v>
      </c>
      <c r="L419" s="119">
        <v>368.64</v>
      </c>
    </row>
    <row r="420" spans="1:12" s="101" customFormat="1" ht="24" customHeight="1">
      <c r="A420" s="808"/>
      <c r="B420" s="110" t="s">
        <v>77</v>
      </c>
      <c r="C420" s="115" t="s">
        <v>79</v>
      </c>
      <c r="D420" s="115" t="s">
        <v>155</v>
      </c>
      <c r="E420" s="115" t="s">
        <v>156</v>
      </c>
      <c r="F420" s="805"/>
      <c r="G420" s="805"/>
      <c r="H420" s="806" t="s">
        <v>157</v>
      </c>
      <c r="I420" s="806"/>
      <c r="J420" s="803" t="s">
        <v>153</v>
      </c>
      <c r="K420" s="803" t="s">
        <v>153</v>
      </c>
      <c r="L420" s="804">
        <v>0</v>
      </c>
    </row>
    <row r="421" spans="1:12" s="101" customFormat="1" ht="34.5" customHeight="1">
      <c r="A421" s="808"/>
      <c r="B421" s="117" t="s">
        <v>874</v>
      </c>
      <c r="C421" s="117" t="s">
        <v>873</v>
      </c>
      <c r="D421" s="118">
        <v>43894</v>
      </c>
      <c r="E421" s="117" t="s">
        <v>875</v>
      </c>
      <c r="F421" s="805"/>
      <c r="G421" s="805"/>
      <c r="H421" s="806"/>
      <c r="I421" s="806"/>
      <c r="J421" s="803"/>
      <c r="K421" s="803"/>
      <c r="L421" s="804"/>
    </row>
    <row r="422" spans="1:12" s="101" customFormat="1" ht="24" customHeight="1">
      <c r="A422" s="808">
        <v>179</v>
      </c>
      <c r="B422" s="110" t="s">
        <v>76</v>
      </c>
      <c r="C422" s="115" t="s">
        <v>78</v>
      </c>
      <c r="D422" s="115" t="s">
        <v>146</v>
      </c>
      <c r="E422" s="115" t="s">
        <v>147</v>
      </c>
      <c r="F422" s="809" t="s">
        <v>71</v>
      </c>
      <c r="G422" s="809"/>
      <c r="H422" s="805"/>
      <c r="I422" s="805"/>
      <c r="J422" s="805"/>
      <c r="K422" s="805"/>
      <c r="L422" s="805"/>
    </row>
    <row r="423" spans="1:12" s="101" customFormat="1" ht="26.25" customHeight="1">
      <c r="A423" s="808"/>
      <c r="B423" s="803" t="s">
        <v>870</v>
      </c>
      <c r="C423" s="810" t="s">
        <v>876</v>
      </c>
      <c r="D423" s="807">
        <v>43897</v>
      </c>
      <c r="E423" s="803" t="s">
        <v>877</v>
      </c>
      <c r="F423" s="803" t="s">
        <v>878</v>
      </c>
      <c r="G423" s="803"/>
      <c r="H423" s="806" t="s">
        <v>152</v>
      </c>
      <c r="I423" s="806"/>
      <c r="J423" s="117" t="s">
        <v>153</v>
      </c>
      <c r="K423" s="117" t="s">
        <v>3</v>
      </c>
      <c r="L423" s="119">
        <v>851</v>
      </c>
    </row>
    <row r="424" spans="1:12" s="101" customFormat="1" ht="113.25" customHeight="1">
      <c r="A424" s="808"/>
      <c r="B424" s="803"/>
      <c r="C424" s="810"/>
      <c r="D424" s="807"/>
      <c r="E424" s="803"/>
      <c r="F424" s="803"/>
      <c r="G424" s="803"/>
      <c r="H424" s="806" t="s">
        <v>154</v>
      </c>
      <c r="I424" s="806"/>
      <c r="J424" s="117" t="s">
        <v>153</v>
      </c>
      <c r="K424" s="117" t="s">
        <v>3</v>
      </c>
      <c r="L424" s="119">
        <v>1190.8800000000001</v>
      </c>
    </row>
    <row r="425" spans="1:12" s="101" customFormat="1" ht="24" customHeight="1">
      <c r="A425" s="808"/>
      <c r="B425" s="110" t="s">
        <v>77</v>
      </c>
      <c r="C425" s="115" t="s">
        <v>79</v>
      </c>
      <c r="D425" s="115" t="s">
        <v>155</v>
      </c>
      <c r="E425" s="115" t="s">
        <v>156</v>
      </c>
      <c r="F425" s="805"/>
      <c r="G425" s="805"/>
      <c r="H425" s="806" t="s">
        <v>157</v>
      </c>
      <c r="I425" s="806"/>
      <c r="J425" s="803" t="s">
        <v>153</v>
      </c>
      <c r="K425" s="803" t="s">
        <v>153</v>
      </c>
      <c r="L425" s="804">
        <v>0</v>
      </c>
    </row>
    <row r="426" spans="1:12" s="101" customFormat="1" ht="34.5" customHeight="1">
      <c r="A426" s="808"/>
      <c r="B426" s="117" t="s">
        <v>874</v>
      </c>
      <c r="C426" s="117" t="s">
        <v>878</v>
      </c>
      <c r="D426" s="118">
        <v>43904</v>
      </c>
      <c r="E426" s="117" t="s">
        <v>879</v>
      </c>
      <c r="F426" s="805"/>
      <c r="G426" s="805"/>
      <c r="H426" s="806"/>
      <c r="I426" s="806"/>
      <c r="J426" s="803"/>
      <c r="K426" s="803"/>
      <c r="L426" s="804"/>
    </row>
    <row r="427" spans="1:12" s="101" customFormat="1" ht="24" customHeight="1">
      <c r="A427" s="808">
        <v>180</v>
      </c>
      <c r="B427" s="110" t="s">
        <v>76</v>
      </c>
      <c r="C427" s="115" t="s">
        <v>78</v>
      </c>
      <c r="D427" s="115" t="s">
        <v>146</v>
      </c>
      <c r="E427" s="115" t="s">
        <v>147</v>
      </c>
      <c r="F427" s="809" t="s">
        <v>71</v>
      </c>
      <c r="G427" s="809"/>
      <c r="H427" s="805"/>
      <c r="I427" s="805"/>
      <c r="J427" s="805"/>
      <c r="K427" s="805"/>
      <c r="L427" s="805"/>
    </row>
    <row r="428" spans="1:12" s="101" customFormat="1" ht="26.25" customHeight="1">
      <c r="A428" s="808"/>
      <c r="B428" s="803" t="s">
        <v>880</v>
      </c>
      <c r="C428" s="810" t="s">
        <v>881</v>
      </c>
      <c r="D428" s="807">
        <v>43749</v>
      </c>
      <c r="E428" s="803" t="s">
        <v>868</v>
      </c>
      <c r="F428" s="803" t="s">
        <v>882</v>
      </c>
      <c r="G428" s="803"/>
      <c r="H428" s="806" t="s">
        <v>152</v>
      </c>
      <c r="I428" s="806"/>
      <c r="J428" s="117" t="s">
        <v>153</v>
      </c>
      <c r="K428" s="117" t="s">
        <v>3</v>
      </c>
      <c r="L428" s="119">
        <v>405.9</v>
      </c>
    </row>
    <row r="429" spans="1:12" s="101" customFormat="1" ht="354.75" customHeight="1">
      <c r="A429" s="808"/>
      <c r="B429" s="803"/>
      <c r="C429" s="810"/>
      <c r="D429" s="807"/>
      <c r="E429" s="803"/>
      <c r="F429" s="803"/>
      <c r="G429" s="803"/>
      <c r="H429" s="806" t="s">
        <v>154</v>
      </c>
      <c r="I429" s="806"/>
      <c r="J429" s="117" t="s">
        <v>153</v>
      </c>
      <c r="K429" s="117" t="s">
        <v>3</v>
      </c>
      <c r="L429" s="119">
        <v>651.14</v>
      </c>
    </row>
    <row r="430" spans="1:12" s="101" customFormat="1" ht="24" customHeight="1">
      <c r="A430" s="808"/>
      <c r="B430" s="110" t="s">
        <v>77</v>
      </c>
      <c r="C430" s="115" t="s">
        <v>79</v>
      </c>
      <c r="D430" s="115" t="s">
        <v>155</v>
      </c>
      <c r="E430" s="115" t="s">
        <v>156</v>
      </c>
      <c r="F430" s="805"/>
      <c r="G430" s="805"/>
      <c r="H430" s="806" t="s">
        <v>157</v>
      </c>
      <c r="I430" s="806"/>
      <c r="J430" s="803" t="s">
        <v>153</v>
      </c>
      <c r="K430" s="803" t="s">
        <v>153</v>
      </c>
      <c r="L430" s="804">
        <v>0</v>
      </c>
    </row>
    <row r="431" spans="1:12" s="101" customFormat="1" ht="24" customHeight="1">
      <c r="A431" s="808"/>
      <c r="B431" s="117" t="s">
        <v>153</v>
      </c>
      <c r="C431" s="117" t="s">
        <v>882</v>
      </c>
      <c r="D431" s="118">
        <v>43751</v>
      </c>
      <c r="E431" s="117" t="s">
        <v>883</v>
      </c>
      <c r="F431" s="805"/>
      <c r="G431" s="805"/>
      <c r="H431" s="806"/>
      <c r="I431" s="806"/>
      <c r="J431" s="803"/>
      <c r="K431" s="803"/>
      <c r="L431" s="804"/>
    </row>
    <row r="432" spans="1:12" s="101" customFormat="1" ht="24" customHeight="1">
      <c r="A432" s="808">
        <v>181</v>
      </c>
      <c r="B432" s="110" t="s">
        <v>76</v>
      </c>
      <c r="C432" s="115" t="s">
        <v>78</v>
      </c>
      <c r="D432" s="115" t="s">
        <v>146</v>
      </c>
      <c r="E432" s="115" t="s">
        <v>147</v>
      </c>
      <c r="F432" s="809" t="s">
        <v>71</v>
      </c>
      <c r="G432" s="809"/>
      <c r="H432" s="805"/>
      <c r="I432" s="805"/>
      <c r="J432" s="805"/>
      <c r="K432" s="805"/>
      <c r="L432" s="805"/>
    </row>
    <row r="433" spans="1:12" s="101" customFormat="1" ht="26.25" customHeight="1">
      <c r="A433" s="808"/>
      <c r="B433" s="803" t="s">
        <v>880</v>
      </c>
      <c r="C433" s="810" t="s">
        <v>884</v>
      </c>
      <c r="D433" s="807">
        <v>43756</v>
      </c>
      <c r="E433" s="803" t="s">
        <v>885</v>
      </c>
      <c r="F433" s="803" t="s">
        <v>886</v>
      </c>
      <c r="G433" s="803"/>
      <c r="H433" s="806" t="s">
        <v>152</v>
      </c>
      <c r="I433" s="806"/>
      <c r="J433" s="117" t="s">
        <v>153</v>
      </c>
      <c r="K433" s="117" t="s">
        <v>3</v>
      </c>
      <c r="L433" s="119">
        <v>460.89</v>
      </c>
    </row>
    <row r="434" spans="1:12" s="101" customFormat="1" ht="408.95" customHeight="1">
      <c r="A434" s="808"/>
      <c r="B434" s="803"/>
      <c r="C434" s="810"/>
      <c r="D434" s="807"/>
      <c r="E434" s="803"/>
      <c r="F434" s="803"/>
      <c r="G434" s="803"/>
      <c r="H434" s="806" t="s">
        <v>154</v>
      </c>
      <c r="I434" s="806"/>
      <c r="J434" s="803" t="s">
        <v>153</v>
      </c>
      <c r="K434" s="803" t="s">
        <v>3</v>
      </c>
      <c r="L434" s="804">
        <v>164.3</v>
      </c>
    </row>
    <row r="435" spans="1:12" s="101" customFormat="1" ht="71.849999999999994" customHeight="1">
      <c r="A435" s="808"/>
      <c r="B435" s="803"/>
      <c r="C435" s="810"/>
      <c r="D435" s="807"/>
      <c r="E435" s="803"/>
      <c r="F435" s="803"/>
      <c r="G435" s="803"/>
      <c r="H435" s="806"/>
      <c r="I435" s="806"/>
      <c r="J435" s="803"/>
      <c r="K435" s="803"/>
      <c r="L435" s="804"/>
    </row>
    <row r="436" spans="1:12" s="101" customFormat="1" ht="24" customHeight="1">
      <c r="A436" s="808"/>
      <c r="B436" s="110" t="s">
        <v>77</v>
      </c>
      <c r="C436" s="115" t="s">
        <v>79</v>
      </c>
      <c r="D436" s="115" t="s">
        <v>155</v>
      </c>
      <c r="E436" s="115" t="s">
        <v>156</v>
      </c>
      <c r="F436" s="805"/>
      <c r="G436" s="805"/>
      <c r="H436" s="806" t="s">
        <v>157</v>
      </c>
      <c r="I436" s="806"/>
      <c r="J436" s="803" t="s">
        <v>153</v>
      </c>
      <c r="K436" s="803" t="s">
        <v>153</v>
      </c>
      <c r="L436" s="804">
        <v>0</v>
      </c>
    </row>
    <row r="437" spans="1:12" s="101" customFormat="1" ht="24" customHeight="1">
      <c r="A437" s="808"/>
      <c r="B437" s="117" t="s">
        <v>153</v>
      </c>
      <c r="C437" s="117" t="s">
        <v>886</v>
      </c>
      <c r="D437" s="118">
        <v>43762</v>
      </c>
      <c r="E437" s="117" t="s">
        <v>176</v>
      </c>
      <c r="F437" s="805"/>
      <c r="G437" s="805"/>
      <c r="H437" s="806"/>
      <c r="I437" s="806"/>
      <c r="J437" s="803"/>
      <c r="K437" s="803"/>
      <c r="L437" s="804"/>
    </row>
    <row r="438" spans="1:12" s="101" customFormat="1" ht="24" customHeight="1">
      <c r="A438" s="808">
        <v>182</v>
      </c>
      <c r="B438" s="110" t="s">
        <v>76</v>
      </c>
      <c r="C438" s="115" t="s">
        <v>78</v>
      </c>
      <c r="D438" s="115" t="s">
        <v>146</v>
      </c>
      <c r="E438" s="115" t="s">
        <v>147</v>
      </c>
      <c r="F438" s="809" t="s">
        <v>71</v>
      </c>
      <c r="G438" s="809"/>
      <c r="H438" s="805"/>
      <c r="I438" s="805"/>
      <c r="J438" s="805"/>
      <c r="K438" s="805"/>
      <c r="L438" s="805"/>
    </row>
    <row r="439" spans="1:12" s="101" customFormat="1" ht="26.25" customHeight="1">
      <c r="A439" s="808"/>
      <c r="B439" s="803" t="s">
        <v>880</v>
      </c>
      <c r="C439" s="810" t="s">
        <v>887</v>
      </c>
      <c r="D439" s="807">
        <v>43867</v>
      </c>
      <c r="E439" s="803" t="s">
        <v>234</v>
      </c>
      <c r="F439" s="803" t="s">
        <v>888</v>
      </c>
      <c r="G439" s="803"/>
      <c r="H439" s="806" t="s">
        <v>152</v>
      </c>
      <c r="I439" s="806"/>
      <c r="J439" s="117" t="s">
        <v>153</v>
      </c>
      <c r="K439" s="117" t="s">
        <v>3</v>
      </c>
      <c r="L439" s="119">
        <v>185.95</v>
      </c>
    </row>
    <row r="440" spans="1:12" s="101" customFormat="1" ht="408.95" customHeight="1">
      <c r="A440" s="808"/>
      <c r="B440" s="803"/>
      <c r="C440" s="810"/>
      <c r="D440" s="807"/>
      <c r="E440" s="803"/>
      <c r="F440" s="803"/>
      <c r="G440" s="803"/>
      <c r="H440" s="806" t="s">
        <v>154</v>
      </c>
      <c r="I440" s="806"/>
      <c r="J440" s="803" t="s">
        <v>153</v>
      </c>
      <c r="K440" s="803" t="s">
        <v>3</v>
      </c>
      <c r="L440" s="804">
        <v>110</v>
      </c>
    </row>
    <row r="441" spans="1:12" s="101" customFormat="1" ht="71.849999999999994" customHeight="1">
      <c r="A441" s="808"/>
      <c r="B441" s="803"/>
      <c r="C441" s="810"/>
      <c r="D441" s="807"/>
      <c r="E441" s="803"/>
      <c r="F441" s="803"/>
      <c r="G441" s="803"/>
      <c r="H441" s="806"/>
      <c r="I441" s="806"/>
      <c r="J441" s="803"/>
      <c r="K441" s="803"/>
      <c r="L441" s="804"/>
    </row>
    <row r="442" spans="1:12" s="101" customFormat="1" ht="24" customHeight="1">
      <c r="A442" s="808"/>
      <c r="B442" s="110" t="s">
        <v>77</v>
      </c>
      <c r="C442" s="115" t="s">
        <v>79</v>
      </c>
      <c r="D442" s="115" t="s">
        <v>155</v>
      </c>
      <c r="E442" s="115" t="s">
        <v>156</v>
      </c>
      <c r="F442" s="805"/>
      <c r="G442" s="805"/>
      <c r="H442" s="806" t="s">
        <v>157</v>
      </c>
      <c r="I442" s="806"/>
      <c r="J442" s="803" t="s">
        <v>153</v>
      </c>
      <c r="K442" s="803" t="s">
        <v>153</v>
      </c>
      <c r="L442" s="804">
        <v>0</v>
      </c>
    </row>
    <row r="443" spans="1:12" s="101" customFormat="1" ht="24" customHeight="1">
      <c r="A443" s="808"/>
      <c r="B443" s="117" t="s">
        <v>153</v>
      </c>
      <c r="C443" s="117" t="s">
        <v>888</v>
      </c>
      <c r="D443" s="118">
        <v>43868</v>
      </c>
      <c r="E443" s="117" t="s">
        <v>889</v>
      </c>
      <c r="F443" s="805"/>
      <c r="G443" s="805"/>
      <c r="H443" s="806"/>
      <c r="I443" s="806"/>
      <c r="J443" s="803"/>
      <c r="K443" s="803"/>
      <c r="L443" s="804"/>
    </row>
    <row r="444" spans="1:12" s="101" customFormat="1" ht="24" customHeight="1">
      <c r="A444" s="808">
        <v>183</v>
      </c>
      <c r="B444" s="110" t="s">
        <v>76</v>
      </c>
      <c r="C444" s="115" t="s">
        <v>78</v>
      </c>
      <c r="D444" s="115" t="s">
        <v>146</v>
      </c>
      <c r="E444" s="115" t="s">
        <v>147</v>
      </c>
      <c r="F444" s="809" t="s">
        <v>71</v>
      </c>
      <c r="G444" s="809"/>
      <c r="H444" s="805"/>
      <c r="I444" s="805"/>
      <c r="J444" s="805"/>
      <c r="K444" s="805"/>
      <c r="L444" s="805"/>
    </row>
    <row r="445" spans="1:12" s="101" customFormat="1" ht="26.25" customHeight="1">
      <c r="A445" s="808"/>
      <c r="B445" s="803" t="s">
        <v>890</v>
      </c>
      <c r="C445" s="803" t="s">
        <v>891</v>
      </c>
      <c r="D445" s="807">
        <v>43767</v>
      </c>
      <c r="E445" s="803" t="s">
        <v>892</v>
      </c>
      <c r="F445" s="803" t="s">
        <v>893</v>
      </c>
      <c r="G445" s="803"/>
      <c r="H445" s="806" t="s">
        <v>152</v>
      </c>
      <c r="I445" s="806"/>
      <c r="J445" s="117" t="s">
        <v>153</v>
      </c>
      <c r="K445" s="117" t="s">
        <v>3</v>
      </c>
      <c r="L445" s="119">
        <v>142.84</v>
      </c>
    </row>
    <row r="446" spans="1:12" s="101" customFormat="1" ht="71.25" customHeight="1">
      <c r="A446" s="808"/>
      <c r="B446" s="803"/>
      <c r="C446" s="803"/>
      <c r="D446" s="807"/>
      <c r="E446" s="803"/>
      <c r="F446" s="803"/>
      <c r="G446" s="803"/>
      <c r="H446" s="806" t="s">
        <v>154</v>
      </c>
      <c r="I446" s="806"/>
      <c r="J446" s="117" t="s">
        <v>153</v>
      </c>
      <c r="K446" s="117" t="s">
        <v>3</v>
      </c>
      <c r="L446" s="119">
        <v>348.6</v>
      </c>
    </row>
    <row r="447" spans="1:12" s="101" customFormat="1" ht="24" customHeight="1">
      <c r="A447" s="808"/>
      <c r="B447" s="110" t="s">
        <v>77</v>
      </c>
      <c r="C447" s="115" t="s">
        <v>79</v>
      </c>
      <c r="D447" s="115" t="s">
        <v>155</v>
      </c>
      <c r="E447" s="115" t="s">
        <v>156</v>
      </c>
      <c r="F447" s="805"/>
      <c r="G447" s="805"/>
      <c r="H447" s="806" t="s">
        <v>157</v>
      </c>
      <c r="I447" s="806"/>
      <c r="J447" s="803" t="s">
        <v>153</v>
      </c>
      <c r="K447" s="803" t="s">
        <v>3</v>
      </c>
      <c r="L447" s="804">
        <v>310</v>
      </c>
    </row>
    <row r="448" spans="1:12" s="101" customFormat="1" ht="24" customHeight="1">
      <c r="A448" s="808"/>
      <c r="B448" s="117" t="s">
        <v>498</v>
      </c>
      <c r="C448" s="117" t="s">
        <v>893</v>
      </c>
      <c r="D448" s="118">
        <v>43768</v>
      </c>
      <c r="E448" s="117" t="s">
        <v>894</v>
      </c>
      <c r="F448" s="805"/>
      <c r="G448" s="805"/>
      <c r="H448" s="806"/>
      <c r="I448" s="806"/>
      <c r="J448" s="803"/>
      <c r="K448" s="803"/>
      <c r="L448" s="804"/>
    </row>
    <row r="449" spans="1:12" s="101" customFormat="1" ht="24" customHeight="1">
      <c r="A449" s="808">
        <v>184</v>
      </c>
      <c r="B449" s="110" t="s">
        <v>76</v>
      </c>
      <c r="C449" s="115" t="s">
        <v>78</v>
      </c>
      <c r="D449" s="115" t="s">
        <v>146</v>
      </c>
      <c r="E449" s="115" t="s">
        <v>147</v>
      </c>
      <c r="F449" s="809" t="s">
        <v>71</v>
      </c>
      <c r="G449" s="809"/>
      <c r="H449" s="805"/>
      <c r="I449" s="805"/>
      <c r="J449" s="805"/>
      <c r="K449" s="805"/>
      <c r="L449" s="805"/>
    </row>
    <row r="450" spans="1:12" s="101" customFormat="1" ht="26.25" customHeight="1">
      <c r="A450" s="808"/>
      <c r="B450" s="803" t="s">
        <v>890</v>
      </c>
      <c r="C450" s="810" t="s">
        <v>895</v>
      </c>
      <c r="D450" s="807">
        <v>43848</v>
      </c>
      <c r="E450" s="803" t="s">
        <v>174</v>
      </c>
      <c r="F450" s="803" t="s">
        <v>896</v>
      </c>
      <c r="G450" s="803"/>
      <c r="H450" s="806" t="s">
        <v>152</v>
      </c>
      <c r="I450" s="806"/>
      <c r="J450" s="117" t="s">
        <v>153</v>
      </c>
      <c r="K450" s="117" t="s">
        <v>3</v>
      </c>
      <c r="L450" s="119">
        <v>642</v>
      </c>
    </row>
    <row r="451" spans="1:12" s="101" customFormat="1" ht="134.25" customHeight="1">
      <c r="A451" s="808"/>
      <c r="B451" s="803"/>
      <c r="C451" s="810"/>
      <c r="D451" s="807"/>
      <c r="E451" s="803"/>
      <c r="F451" s="803"/>
      <c r="G451" s="803"/>
      <c r="H451" s="806" t="s">
        <v>154</v>
      </c>
      <c r="I451" s="806"/>
      <c r="J451" s="117" t="s">
        <v>153</v>
      </c>
      <c r="K451" s="117" t="s">
        <v>3</v>
      </c>
      <c r="L451" s="119">
        <v>2816.87</v>
      </c>
    </row>
    <row r="452" spans="1:12" s="101" customFormat="1" ht="24" customHeight="1">
      <c r="A452" s="808"/>
      <c r="B452" s="110" t="s">
        <v>77</v>
      </c>
      <c r="C452" s="115" t="s">
        <v>79</v>
      </c>
      <c r="D452" s="115" t="s">
        <v>155</v>
      </c>
      <c r="E452" s="115" t="s">
        <v>156</v>
      </c>
      <c r="F452" s="805"/>
      <c r="G452" s="805"/>
      <c r="H452" s="806" t="s">
        <v>157</v>
      </c>
      <c r="I452" s="806"/>
      <c r="J452" s="803" t="s">
        <v>153</v>
      </c>
      <c r="K452" s="803" t="s">
        <v>153</v>
      </c>
      <c r="L452" s="804">
        <v>0</v>
      </c>
    </row>
    <row r="453" spans="1:12" s="101" customFormat="1" ht="24" customHeight="1">
      <c r="A453" s="808"/>
      <c r="B453" s="117" t="s">
        <v>498</v>
      </c>
      <c r="C453" s="117" t="s">
        <v>896</v>
      </c>
      <c r="D453" s="118">
        <v>43852</v>
      </c>
      <c r="E453" s="117" t="s">
        <v>897</v>
      </c>
      <c r="F453" s="805"/>
      <c r="G453" s="805"/>
      <c r="H453" s="806"/>
      <c r="I453" s="806"/>
      <c r="J453" s="803"/>
      <c r="K453" s="803"/>
      <c r="L453" s="804"/>
    </row>
    <row r="454" spans="1:12" s="101" customFormat="1" ht="24" customHeight="1">
      <c r="A454" s="808">
        <v>185</v>
      </c>
      <c r="B454" s="110" t="s">
        <v>76</v>
      </c>
      <c r="C454" s="115" t="s">
        <v>78</v>
      </c>
      <c r="D454" s="115" t="s">
        <v>146</v>
      </c>
      <c r="E454" s="115" t="s">
        <v>147</v>
      </c>
      <c r="F454" s="809" t="s">
        <v>71</v>
      </c>
      <c r="G454" s="809"/>
      <c r="H454" s="805"/>
      <c r="I454" s="805"/>
      <c r="J454" s="805"/>
      <c r="K454" s="805"/>
      <c r="L454" s="805"/>
    </row>
    <row r="455" spans="1:12" s="101" customFormat="1" ht="26.25" customHeight="1">
      <c r="A455" s="808"/>
      <c r="B455" s="803" t="s">
        <v>890</v>
      </c>
      <c r="C455" s="810" t="s">
        <v>898</v>
      </c>
      <c r="D455" s="807">
        <v>43885</v>
      </c>
      <c r="E455" s="803" t="s">
        <v>885</v>
      </c>
      <c r="F455" s="803" t="s">
        <v>899</v>
      </c>
      <c r="G455" s="803"/>
      <c r="H455" s="806" t="s">
        <v>152</v>
      </c>
      <c r="I455" s="806"/>
      <c r="J455" s="117" t="s">
        <v>153</v>
      </c>
      <c r="K455" s="117" t="s">
        <v>3</v>
      </c>
      <c r="L455" s="119">
        <v>265</v>
      </c>
    </row>
    <row r="456" spans="1:12" s="101" customFormat="1" ht="144.75" customHeight="1">
      <c r="A456" s="808"/>
      <c r="B456" s="803"/>
      <c r="C456" s="810"/>
      <c r="D456" s="807"/>
      <c r="E456" s="803"/>
      <c r="F456" s="803"/>
      <c r="G456" s="803"/>
      <c r="H456" s="806" t="s">
        <v>154</v>
      </c>
      <c r="I456" s="806"/>
      <c r="J456" s="117" t="s">
        <v>153</v>
      </c>
      <c r="K456" s="117" t="s">
        <v>3</v>
      </c>
      <c r="L456" s="119">
        <v>258.12</v>
      </c>
    </row>
    <row r="457" spans="1:12" s="101" customFormat="1" ht="24" customHeight="1">
      <c r="A457" s="808"/>
      <c r="B457" s="110" t="s">
        <v>77</v>
      </c>
      <c r="C457" s="115" t="s">
        <v>79</v>
      </c>
      <c r="D457" s="115" t="s">
        <v>155</v>
      </c>
      <c r="E457" s="115" t="s">
        <v>156</v>
      </c>
      <c r="F457" s="805"/>
      <c r="G457" s="805"/>
      <c r="H457" s="806" t="s">
        <v>157</v>
      </c>
      <c r="I457" s="806"/>
      <c r="J457" s="803" t="s">
        <v>153</v>
      </c>
      <c r="K457" s="803" t="s">
        <v>3</v>
      </c>
      <c r="L457" s="804">
        <v>90</v>
      </c>
    </row>
    <row r="458" spans="1:12" s="101" customFormat="1" ht="24" customHeight="1">
      <c r="A458" s="808"/>
      <c r="B458" s="117" t="s">
        <v>498</v>
      </c>
      <c r="C458" s="117" t="s">
        <v>899</v>
      </c>
      <c r="D458" s="118">
        <v>43887</v>
      </c>
      <c r="E458" s="117" t="s">
        <v>351</v>
      </c>
      <c r="F458" s="805"/>
      <c r="G458" s="805"/>
      <c r="H458" s="806"/>
      <c r="I458" s="806"/>
      <c r="J458" s="803"/>
      <c r="K458" s="803"/>
      <c r="L458" s="804"/>
    </row>
    <row r="459" spans="1:12" s="101" customFormat="1" ht="24" customHeight="1">
      <c r="A459" s="808">
        <v>186</v>
      </c>
      <c r="B459" s="110" t="s">
        <v>76</v>
      </c>
      <c r="C459" s="115" t="s">
        <v>78</v>
      </c>
      <c r="D459" s="115" t="s">
        <v>146</v>
      </c>
      <c r="E459" s="115" t="s">
        <v>147</v>
      </c>
      <c r="F459" s="809" t="s">
        <v>71</v>
      </c>
      <c r="G459" s="809"/>
      <c r="H459" s="805"/>
      <c r="I459" s="805"/>
      <c r="J459" s="805"/>
      <c r="K459" s="805"/>
      <c r="L459" s="805"/>
    </row>
    <row r="460" spans="1:12" s="101" customFormat="1" ht="26.25" customHeight="1">
      <c r="A460" s="808"/>
      <c r="B460" s="803" t="s">
        <v>900</v>
      </c>
      <c r="C460" s="810" t="s">
        <v>901</v>
      </c>
      <c r="D460" s="807">
        <v>43775</v>
      </c>
      <c r="E460" s="803" t="s">
        <v>614</v>
      </c>
      <c r="F460" s="803" t="s">
        <v>902</v>
      </c>
      <c r="G460" s="803"/>
      <c r="H460" s="806" t="s">
        <v>152</v>
      </c>
      <c r="I460" s="806"/>
      <c r="J460" s="117" t="s">
        <v>153</v>
      </c>
      <c r="K460" s="117" t="s">
        <v>3</v>
      </c>
      <c r="L460" s="119">
        <v>271.5</v>
      </c>
    </row>
    <row r="461" spans="1:12" s="101" customFormat="1" ht="323.25" customHeight="1">
      <c r="A461" s="808"/>
      <c r="B461" s="803"/>
      <c r="C461" s="810"/>
      <c r="D461" s="807"/>
      <c r="E461" s="803"/>
      <c r="F461" s="803"/>
      <c r="G461" s="803"/>
      <c r="H461" s="806" t="s">
        <v>154</v>
      </c>
      <c r="I461" s="806"/>
      <c r="J461" s="117" t="s">
        <v>153</v>
      </c>
      <c r="K461" s="117" t="s">
        <v>3</v>
      </c>
      <c r="L461" s="119">
        <v>343.55</v>
      </c>
    </row>
    <row r="462" spans="1:12" s="101" customFormat="1" ht="24" customHeight="1">
      <c r="A462" s="808"/>
      <c r="B462" s="110" t="s">
        <v>77</v>
      </c>
      <c r="C462" s="115" t="s">
        <v>79</v>
      </c>
      <c r="D462" s="115" t="s">
        <v>155</v>
      </c>
      <c r="E462" s="115" t="s">
        <v>156</v>
      </c>
      <c r="F462" s="805"/>
      <c r="G462" s="805"/>
      <c r="H462" s="806" t="s">
        <v>157</v>
      </c>
      <c r="I462" s="806"/>
      <c r="J462" s="803" t="s">
        <v>153</v>
      </c>
      <c r="K462" s="803" t="s">
        <v>3</v>
      </c>
      <c r="L462" s="804">
        <v>69.78</v>
      </c>
    </row>
    <row r="463" spans="1:12" s="101" customFormat="1" ht="24" customHeight="1">
      <c r="A463" s="808"/>
      <c r="B463" s="117" t="s">
        <v>193</v>
      </c>
      <c r="C463" s="117" t="s">
        <v>902</v>
      </c>
      <c r="D463" s="118">
        <v>43777</v>
      </c>
      <c r="E463" s="117" t="s">
        <v>271</v>
      </c>
      <c r="F463" s="805"/>
      <c r="G463" s="805"/>
      <c r="H463" s="806"/>
      <c r="I463" s="806"/>
      <c r="J463" s="803"/>
      <c r="K463" s="803"/>
      <c r="L463" s="804"/>
    </row>
    <row r="464" spans="1:12" s="101" customFormat="1" ht="24" customHeight="1">
      <c r="A464" s="808">
        <v>187</v>
      </c>
      <c r="B464" s="110" t="s">
        <v>76</v>
      </c>
      <c r="C464" s="115" t="s">
        <v>78</v>
      </c>
      <c r="D464" s="115" t="s">
        <v>146</v>
      </c>
      <c r="E464" s="115" t="s">
        <v>147</v>
      </c>
      <c r="F464" s="809" t="s">
        <v>71</v>
      </c>
      <c r="G464" s="809"/>
      <c r="H464" s="805"/>
      <c r="I464" s="805"/>
      <c r="J464" s="805"/>
      <c r="K464" s="805"/>
      <c r="L464" s="805"/>
    </row>
    <row r="465" spans="1:12" s="101" customFormat="1" ht="26.25" customHeight="1">
      <c r="A465" s="808"/>
      <c r="B465" s="803" t="s">
        <v>900</v>
      </c>
      <c r="C465" s="810" t="s">
        <v>903</v>
      </c>
      <c r="D465" s="807">
        <v>43789</v>
      </c>
      <c r="E465" s="803" t="s">
        <v>904</v>
      </c>
      <c r="F465" s="803" t="s">
        <v>905</v>
      </c>
      <c r="G465" s="803"/>
      <c r="H465" s="806" t="s">
        <v>152</v>
      </c>
      <c r="I465" s="806"/>
      <c r="J465" s="117" t="s">
        <v>153</v>
      </c>
      <c r="K465" s="117" t="s">
        <v>3</v>
      </c>
      <c r="L465" s="119">
        <v>300.8</v>
      </c>
    </row>
    <row r="466" spans="1:12" s="101" customFormat="1" ht="207.75" customHeight="1">
      <c r="A466" s="808"/>
      <c r="B466" s="803"/>
      <c r="C466" s="810"/>
      <c r="D466" s="807"/>
      <c r="E466" s="803"/>
      <c r="F466" s="803"/>
      <c r="G466" s="803"/>
      <c r="H466" s="806" t="s">
        <v>154</v>
      </c>
      <c r="I466" s="806"/>
      <c r="J466" s="117" t="s">
        <v>153</v>
      </c>
      <c r="K466" s="117" t="s">
        <v>3</v>
      </c>
      <c r="L466" s="119">
        <v>477.6</v>
      </c>
    </row>
    <row r="467" spans="1:12" s="101" customFormat="1" ht="24" customHeight="1">
      <c r="A467" s="808"/>
      <c r="B467" s="110" t="s">
        <v>77</v>
      </c>
      <c r="C467" s="115" t="s">
        <v>79</v>
      </c>
      <c r="D467" s="115" t="s">
        <v>155</v>
      </c>
      <c r="E467" s="115" t="s">
        <v>156</v>
      </c>
      <c r="F467" s="805"/>
      <c r="G467" s="805"/>
      <c r="H467" s="806" t="s">
        <v>157</v>
      </c>
      <c r="I467" s="806"/>
      <c r="J467" s="803" t="s">
        <v>153</v>
      </c>
      <c r="K467" s="803" t="s">
        <v>153</v>
      </c>
      <c r="L467" s="804">
        <v>0</v>
      </c>
    </row>
    <row r="468" spans="1:12" s="101" customFormat="1" ht="24" customHeight="1">
      <c r="A468" s="808"/>
      <c r="B468" s="117" t="s">
        <v>193</v>
      </c>
      <c r="C468" s="117" t="s">
        <v>905</v>
      </c>
      <c r="D468" s="118">
        <v>43791</v>
      </c>
      <c r="E468" s="117" t="s">
        <v>906</v>
      </c>
      <c r="F468" s="805"/>
      <c r="G468" s="805"/>
      <c r="H468" s="806"/>
      <c r="I468" s="806"/>
      <c r="J468" s="803"/>
      <c r="K468" s="803"/>
      <c r="L468" s="804"/>
    </row>
    <row r="469" spans="1:12" s="101" customFormat="1" ht="24" customHeight="1">
      <c r="A469" s="808">
        <v>188</v>
      </c>
      <c r="B469" s="110" t="s">
        <v>76</v>
      </c>
      <c r="C469" s="115" t="s">
        <v>78</v>
      </c>
      <c r="D469" s="115" t="s">
        <v>146</v>
      </c>
      <c r="E469" s="115" t="s">
        <v>147</v>
      </c>
      <c r="F469" s="809" t="s">
        <v>71</v>
      </c>
      <c r="G469" s="809"/>
      <c r="H469" s="805"/>
      <c r="I469" s="805"/>
      <c r="J469" s="805"/>
      <c r="K469" s="805"/>
      <c r="L469" s="805"/>
    </row>
    <row r="470" spans="1:12" s="101" customFormat="1" ht="26.25" customHeight="1">
      <c r="A470" s="808"/>
      <c r="B470" s="803" t="s">
        <v>900</v>
      </c>
      <c r="C470" s="810" t="s">
        <v>907</v>
      </c>
      <c r="D470" s="807">
        <v>43806</v>
      </c>
      <c r="E470" s="803" t="s">
        <v>228</v>
      </c>
      <c r="F470" s="803" t="s">
        <v>239</v>
      </c>
      <c r="G470" s="803"/>
      <c r="H470" s="806" t="s">
        <v>152</v>
      </c>
      <c r="I470" s="806"/>
      <c r="J470" s="117" t="s">
        <v>153</v>
      </c>
      <c r="K470" s="117" t="s">
        <v>153</v>
      </c>
      <c r="L470" s="119">
        <v>0</v>
      </c>
    </row>
    <row r="471" spans="1:12" s="101" customFormat="1" ht="228.75" customHeight="1">
      <c r="A471" s="808"/>
      <c r="B471" s="803"/>
      <c r="C471" s="810"/>
      <c r="D471" s="807"/>
      <c r="E471" s="803"/>
      <c r="F471" s="803"/>
      <c r="G471" s="803"/>
      <c r="H471" s="806" t="s">
        <v>154</v>
      </c>
      <c r="I471" s="806"/>
      <c r="J471" s="117" t="s">
        <v>153</v>
      </c>
      <c r="K471" s="117" t="s">
        <v>153</v>
      </c>
      <c r="L471" s="119">
        <v>0</v>
      </c>
    </row>
    <row r="472" spans="1:12" s="101" customFormat="1" ht="24" customHeight="1">
      <c r="A472" s="808"/>
      <c r="B472" s="110" t="s">
        <v>77</v>
      </c>
      <c r="C472" s="115" t="s">
        <v>79</v>
      </c>
      <c r="D472" s="115" t="s">
        <v>155</v>
      </c>
      <c r="E472" s="115" t="s">
        <v>156</v>
      </c>
      <c r="F472" s="805"/>
      <c r="G472" s="805"/>
      <c r="H472" s="806" t="s">
        <v>157</v>
      </c>
      <c r="I472" s="806"/>
      <c r="J472" s="803" t="s">
        <v>153</v>
      </c>
      <c r="K472" s="803" t="s">
        <v>3</v>
      </c>
      <c r="L472" s="804">
        <v>840</v>
      </c>
    </row>
    <row r="473" spans="1:12" s="101" customFormat="1" ht="24" customHeight="1">
      <c r="A473" s="808"/>
      <c r="B473" s="117" t="s">
        <v>193</v>
      </c>
      <c r="C473" s="117" t="s">
        <v>239</v>
      </c>
      <c r="D473" s="118">
        <v>43810</v>
      </c>
      <c r="E473" s="117" t="s">
        <v>908</v>
      </c>
      <c r="F473" s="805"/>
      <c r="G473" s="805"/>
      <c r="H473" s="806"/>
      <c r="I473" s="806"/>
      <c r="J473" s="803"/>
      <c r="K473" s="803"/>
      <c r="L473" s="804"/>
    </row>
    <row r="474" spans="1:12" s="101" customFormat="1" ht="24" customHeight="1">
      <c r="A474" s="808">
        <v>189</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900</v>
      </c>
      <c r="C475" s="810" t="s">
        <v>909</v>
      </c>
      <c r="D475" s="807">
        <v>43835</v>
      </c>
      <c r="E475" s="803" t="s">
        <v>910</v>
      </c>
      <c r="F475" s="803" t="s">
        <v>911</v>
      </c>
      <c r="G475" s="803"/>
      <c r="H475" s="806" t="s">
        <v>152</v>
      </c>
      <c r="I475" s="806"/>
      <c r="J475" s="117" t="s">
        <v>153</v>
      </c>
      <c r="K475" s="117" t="s">
        <v>3</v>
      </c>
      <c r="L475" s="119">
        <v>150</v>
      </c>
    </row>
    <row r="476" spans="1:12" s="101" customFormat="1" ht="408.95" customHeight="1">
      <c r="A476" s="808"/>
      <c r="B476" s="803"/>
      <c r="C476" s="810"/>
      <c r="D476" s="807"/>
      <c r="E476" s="803"/>
      <c r="F476" s="803"/>
      <c r="G476" s="803"/>
      <c r="H476" s="806" t="s">
        <v>154</v>
      </c>
      <c r="I476" s="806"/>
      <c r="J476" s="803" t="s">
        <v>153</v>
      </c>
      <c r="K476" s="803" t="s">
        <v>153</v>
      </c>
      <c r="L476" s="804">
        <v>0</v>
      </c>
    </row>
    <row r="477" spans="1:12" s="101" customFormat="1" ht="50.85" customHeight="1">
      <c r="A477" s="808"/>
      <c r="B477" s="803"/>
      <c r="C477" s="810"/>
      <c r="D477" s="807"/>
      <c r="E477" s="803"/>
      <c r="F477" s="803"/>
      <c r="G477" s="803"/>
      <c r="H477" s="806"/>
      <c r="I477" s="806"/>
      <c r="J477" s="803"/>
      <c r="K477" s="803"/>
      <c r="L477" s="804"/>
    </row>
    <row r="478" spans="1:12" s="101" customFormat="1" ht="24" customHeight="1">
      <c r="A478" s="808"/>
      <c r="B478" s="110" t="s">
        <v>77</v>
      </c>
      <c r="C478" s="115" t="s">
        <v>79</v>
      </c>
      <c r="D478" s="115" t="s">
        <v>155</v>
      </c>
      <c r="E478" s="115" t="s">
        <v>156</v>
      </c>
      <c r="F478" s="805"/>
      <c r="G478" s="805"/>
      <c r="H478" s="806" t="s">
        <v>157</v>
      </c>
      <c r="I478" s="806"/>
      <c r="J478" s="803" t="s">
        <v>153</v>
      </c>
      <c r="K478" s="803" t="s">
        <v>3</v>
      </c>
      <c r="L478" s="804">
        <v>150</v>
      </c>
    </row>
    <row r="479" spans="1:12" s="101" customFormat="1" ht="24" customHeight="1">
      <c r="A479" s="808"/>
      <c r="B479" s="117" t="s">
        <v>193</v>
      </c>
      <c r="C479" s="117" t="s">
        <v>911</v>
      </c>
      <c r="D479" s="118">
        <v>43842</v>
      </c>
      <c r="E479" s="117" t="s">
        <v>912</v>
      </c>
      <c r="F479" s="805"/>
      <c r="G479" s="805"/>
      <c r="H479" s="806"/>
      <c r="I479" s="806"/>
      <c r="J479" s="803"/>
      <c r="K479" s="803"/>
      <c r="L479" s="804"/>
    </row>
    <row r="480" spans="1:12" s="101" customFormat="1" ht="24" customHeight="1">
      <c r="A480" s="808">
        <v>190</v>
      </c>
      <c r="B480" s="110" t="s">
        <v>76</v>
      </c>
      <c r="C480" s="115" t="s">
        <v>78</v>
      </c>
      <c r="D480" s="115" t="s">
        <v>146</v>
      </c>
      <c r="E480" s="115" t="s">
        <v>147</v>
      </c>
      <c r="F480" s="809" t="s">
        <v>71</v>
      </c>
      <c r="G480" s="809"/>
      <c r="H480" s="805"/>
      <c r="I480" s="805"/>
      <c r="J480" s="805"/>
      <c r="K480" s="805"/>
      <c r="L480" s="805"/>
    </row>
    <row r="481" spans="1:12" s="101" customFormat="1" ht="26.25" customHeight="1">
      <c r="A481" s="808"/>
      <c r="B481" s="803" t="s">
        <v>900</v>
      </c>
      <c r="C481" s="810" t="s">
        <v>909</v>
      </c>
      <c r="D481" s="807">
        <v>43835</v>
      </c>
      <c r="E481" s="803" t="s">
        <v>910</v>
      </c>
      <c r="F481" s="803" t="s">
        <v>913</v>
      </c>
      <c r="G481" s="803"/>
      <c r="H481" s="806" t="s">
        <v>152</v>
      </c>
      <c r="I481" s="806"/>
      <c r="J481" s="117" t="s">
        <v>153</v>
      </c>
      <c r="K481" s="117" t="s">
        <v>3</v>
      </c>
      <c r="L481" s="119">
        <v>176.7</v>
      </c>
    </row>
    <row r="482" spans="1:12" s="101" customFormat="1" ht="408.95" customHeight="1">
      <c r="A482" s="808"/>
      <c r="B482" s="803"/>
      <c r="C482" s="810"/>
      <c r="D482" s="807"/>
      <c r="E482" s="803"/>
      <c r="F482" s="803"/>
      <c r="G482" s="803"/>
      <c r="H482" s="806" t="s">
        <v>154</v>
      </c>
      <c r="I482" s="806"/>
      <c r="J482" s="803" t="s">
        <v>153</v>
      </c>
      <c r="K482" s="803" t="s">
        <v>153</v>
      </c>
      <c r="L482" s="804">
        <v>0</v>
      </c>
    </row>
    <row r="483" spans="1:12" s="101" customFormat="1" ht="50.85" customHeight="1">
      <c r="A483" s="808"/>
      <c r="B483" s="803"/>
      <c r="C483" s="810"/>
      <c r="D483" s="807"/>
      <c r="E483" s="803"/>
      <c r="F483" s="803"/>
      <c r="G483" s="803"/>
      <c r="H483" s="806"/>
      <c r="I483" s="806"/>
      <c r="J483" s="803"/>
      <c r="K483" s="803"/>
      <c r="L483" s="804"/>
    </row>
    <row r="484" spans="1:12" s="101" customFormat="1" ht="24" customHeight="1">
      <c r="A484" s="808"/>
      <c r="B484" s="110" t="s">
        <v>77</v>
      </c>
      <c r="C484" s="115" t="s">
        <v>79</v>
      </c>
      <c r="D484" s="115" t="s">
        <v>155</v>
      </c>
      <c r="E484" s="115" t="s">
        <v>156</v>
      </c>
      <c r="F484" s="805"/>
      <c r="G484" s="805"/>
      <c r="H484" s="806" t="s">
        <v>157</v>
      </c>
      <c r="I484" s="806"/>
      <c r="J484" s="803" t="s">
        <v>153</v>
      </c>
      <c r="K484" s="803" t="s">
        <v>3</v>
      </c>
      <c r="L484" s="804">
        <v>190</v>
      </c>
    </row>
    <row r="485" spans="1:12" s="101" customFormat="1" ht="24" customHeight="1">
      <c r="A485" s="808"/>
      <c r="B485" s="117" t="s">
        <v>193</v>
      </c>
      <c r="C485" s="117" t="s">
        <v>913</v>
      </c>
      <c r="D485" s="118">
        <v>43842</v>
      </c>
      <c r="E485" s="117" t="s">
        <v>912</v>
      </c>
      <c r="F485" s="805"/>
      <c r="G485" s="805"/>
      <c r="H485" s="806"/>
      <c r="I485" s="806"/>
      <c r="J485" s="803"/>
      <c r="K485" s="803"/>
      <c r="L485" s="804"/>
    </row>
    <row r="486" spans="1:12" s="101" customFormat="1" ht="24" customHeight="1">
      <c r="A486" s="808">
        <v>191</v>
      </c>
      <c r="B486" s="110" t="s">
        <v>76</v>
      </c>
      <c r="C486" s="115" t="s">
        <v>78</v>
      </c>
      <c r="D486" s="115" t="s">
        <v>146</v>
      </c>
      <c r="E486" s="115" t="s">
        <v>147</v>
      </c>
      <c r="F486" s="809" t="s">
        <v>71</v>
      </c>
      <c r="G486" s="809"/>
      <c r="H486" s="805"/>
      <c r="I486" s="805"/>
      <c r="J486" s="805"/>
      <c r="K486" s="805"/>
      <c r="L486" s="805"/>
    </row>
    <row r="487" spans="1:12" s="101" customFormat="1" ht="26.25" customHeight="1">
      <c r="A487" s="808"/>
      <c r="B487" s="803" t="s">
        <v>900</v>
      </c>
      <c r="C487" s="810" t="s">
        <v>914</v>
      </c>
      <c r="D487" s="807">
        <v>43863</v>
      </c>
      <c r="E487" s="803" t="s">
        <v>516</v>
      </c>
      <c r="F487" s="803" t="s">
        <v>334</v>
      </c>
      <c r="G487" s="803"/>
      <c r="H487" s="806" t="s">
        <v>152</v>
      </c>
      <c r="I487" s="806"/>
      <c r="J487" s="117" t="s">
        <v>3</v>
      </c>
      <c r="K487" s="117" t="s">
        <v>153</v>
      </c>
      <c r="L487" s="119">
        <v>988.52</v>
      </c>
    </row>
    <row r="488" spans="1:12" s="101" customFormat="1" ht="281.25" customHeight="1">
      <c r="A488" s="808"/>
      <c r="B488" s="803"/>
      <c r="C488" s="810"/>
      <c r="D488" s="807"/>
      <c r="E488" s="803"/>
      <c r="F488" s="803"/>
      <c r="G488" s="803"/>
      <c r="H488" s="806" t="s">
        <v>154</v>
      </c>
      <c r="I488" s="806"/>
      <c r="J488" s="117" t="s">
        <v>3</v>
      </c>
      <c r="K488" s="117" t="s">
        <v>153</v>
      </c>
      <c r="L488" s="119">
        <v>486.6</v>
      </c>
    </row>
    <row r="489" spans="1:12" s="101" customFormat="1" ht="24" customHeight="1">
      <c r="A489" s="808"/>
      <c r="B489" s="110" t="s">
        <v>77</v>
      </c>
      <c r="C489" s="115" t="s">
        <v>79</v>
      </c>
      <c r="D489" s="115" t="s">
        <v>155</v>
      </c>
      <c r="E489" s="115" t="s">
        <v>156</v>
      </c>
      <c r="F489" s="805"/>
      <c r="G489" s="805"/>
      <c r="H489" s="806" t="s">
        <v>157</v>
      </c>
      <c r="I489" s="806"/>
      <c r="J489" s="803" t="s">
        <v>3</v>
      </c>
      <c r="K489" s="803" t="s">
        <v>3</v>
      </c>
      <c r="L489" s="804">
        <v>977</v>
      </c>
    </row>
    <row r="490" spans="1:12" s="101" customFormat="1" ht="24" customHeight="1">
      <c r="A490" s="808"/>
      <c r="B490" s="117" t="s">
        <v>193</v>
      </c>
      <c r="C490" s="117" t="s">
        <v>334</v>
      </c>
      <c r="D490" s="118">
        <v>43867</v>
      </c>
      <c r="E490" s="117" t="s">
        <v>915</v>
      </c>
      <c r="F490" s="805"/>
      <c r="G490" s="805"/>
      <c r="H490" s="806"/>
      <c r="I490" s="806"/>
      <c r="J490" s="803"/>
      <c r="K490" s="803"/>
      <c r="L490" s="804"/>
    </row>
    <row r="491" spans="1:12" s="101" customFormat="1" ht="24" customHeight="1">
      <c r="A491" s="808">
        <v>192</v>
      </c>
      <c r="B491" s="110" t="s">
        <v>76</v>
      </c>
      <c r="C491" s="115" t="s">
        <v>78</v>
      </c>
      <c r="D491" s="115" t="s">
        <v>146</v>
      </c>
      <c r="E491" s="115" t="s">
        <v>147</v>
      </c>
      <c r="F491" s="809" t="s">
        <v>71</v>
      </c>
      <c r="G491" s="809"/>
      <c r="H491" s="805"/>
      <c r="I491" s="805"/>
      <c r="J491" s="805"/>
      <c r="K491" s="805"/>
      <c r="L491" s="805"/>
    </row>
    <row r="492" spans="1:12" s="101" customFormat="1" ht="26.25" customHeight="1">
      <c r="A492" s="808"/>
      <c r="B492" s="803" t="s">
        <v>916</v>
      </c>
      <c r="C492" s="810" t="s">
        <v>917</v>
      </c>
      <c r="D492" s="807">
        <v>43747</v>
      </c>
      <c r="E492" s="803" t="s">
        <v>555</v>
      </c>
      <c r="F492" s="803" t="s">
        <v>918</v>
      </c>
      <c r="G492" s="803"/>
      <c r="H492" s="806" t="s">
        <v>152</v>
      </c>
      <c r="I492" s="806"/>
      <c r="J492" s="117" t="s">
        <v>153</v>
      </c>
      <c r="K492" s="117" t="s">
        <v>3</v>
      </c>
      <c r="L492" s="119">
        <v>1542</v>
      </c>
    </row>
    <row r="493" spans="1:12" s="101" customFormat="1" ht="165.75" customHeight="1">
      <c r="A493" s="808"/>
      <c r="B493" s="803"/>
      <c r="C493" s="810"/>
      <c r="D493" s="807"/>
      <c r="E493" s="803"/>
      <c r="F493" s="803"/>
      <c r="G493" s="803"/>
      <c r="H493" s="806" t="s">
        <v>154</v>
      </c>
      <c r="I493" s="806"/>
      <c r="J493" s="117" t="s">
        <v>153</v>
      </c>
      <c r="K493" s="117" t="s">
        <v>3</v>
      </c>
      <c r="L493" s="119">
        <v>7081</v>
      </c>
    </row>
    <row r="494" spans="1:12" s="101" customFormat="1" ht="24" customHeight="1">
      <c r="A494" s="808"/>
      <c r="B494" s="110" t="s">
        <v>77</v>
      </c>
      <c r="C494" s="115" t="s">
        <v>79</v>
      </c>
      <c r="D494" s="115" t="s">
        <v>155</v>
      </c>
      <c r="E494" s="115" t="s">
        <v>156</v>
      </c>
      <c r="F494" s="805"/>
      <c r="G494" s="805"/>
      <c r="H494" s="806" t="s">
        <v>157</v>
      </c>
      <c r="I494" s="806"/>
      <c r="J494" s="803" t="s">
        <v>153</v>
      </c>
      <c r="K494" s="803" t="s">
        <v>153</v>
      </c>
      <c r="L494" s="804">
        <v>0</v>
      </c>
    </row>
    <row r="495" spans="1:12" s="101" customFormat="1" ht="24" customHeight="1">
      <c r="A495" s="808"/>
      <c r="B495" s="117" t="s">
        <v>240</v>
      </c>
      <c r="C495" s="117" t="s">
        <v>918</v>
      </c>
      <c r="D495" s="118">
        <v>43754</v>
      </c>
      <c r="E495" s="117" t="s">
        <v>919</v>
      </c>
      <c r="F495" s="805"/>
      <c r="G495" s="805"/>
      <c r="H495" s="806"/>
      <c r="I495" s="806"/>
      <c r="J495" s="803"/>
      <c r="K495" s="803"/>
      <c r="L495" s="804"/>
    </row>
    <row r="496" spans="1:12" s="101" customFormat="1" ht="24" customHeight="1">
      <c r="A496" s="808">
        <v>193</v>
      </c>
      <c r="B496" s="110" t="s">
        <v>76</v>
      </c>
      <c r="C496" s="115" t="s">
        <v>78</v>
      </c>
      <c r="D496" s="115" t="s">
        <v>146</v>
      </c>
      <c r="E496" s="115" t="s">
        <v>147</v>
      </c>
      <c r="F496" s="809" t="s">
        <v>71</v>
      </c>
      <c r="G496" s="809"/>
      <c r="H496" s="805"/>
      <c r="I496" s="805"/>
      <c r="J496" s="805"/>
      <c r="K496" s="805"/>
      <c r="L496" s="805"/>
    </row>
    <row r="497" spans="1:12" s="101" customFormat="1" ht="26.25" customHeight="1">
      <c r="A497" s="808"/>
      <c r="B497" s="803" t="s">
        <v>916</v>
      </c>
      <c r="C497" s="810" t="s">
        <v>920</v>
      </c>
      <c r="D497" s="807">
        <v>43766</v>
      </c>
      <c r="E497" s="803" t="s">
        <v>921</v>
      </c>
      <c r="F497" s="803" t="s">
        <v>922</v>
      </c>
      <c r="G497" s="803"/>
      <c r="H497" s="806" t="s">
        <v>152</v>
      </c>
      <c r="I497" s="806"/>
      <c r="J497" s="117" t="s">
        <v>153</v>
      </c>
      <c r="K497" s="117" t="s">
        <v>3</v>
      </c>
      <c r="L497" s="119">
        <v>1160</v>
      </c>
    </row>
    <row r="498" spans="1:12" s="101" customFormat="1" ht="176.25" customHeight="1">
      <c r="A498" s="808"/>
      <c r="B498" s="803"/>
      <c r="C498" s="810"/>
      <c r="D498" s="807"/>
      <c r="E498" s="803"/>
      <c r="F498" s="803"/>
      <c r="G498" s="803"/>
      <c r="H498" s="806" t="s">
        <v>154</v>
      </c>
      <c r="I498" s="806"/>
      <c r="J498" s="117" t="s">
        <v>153</v>
      </c>
      <c r="K498" s="117" t="s">
        <v>3</v>
      </c>
      <c r="L498" s="119">
        <v>1307.79</v>
      </c>
    </row>
    <row r="499" spans="1:12" s="101" customFormat="1" ht="24" customHeight="1">
      <c r="A499" s="808"/>
      <c r="B499" s="110" t="s">
        <v>77</v>
      </c>
      <c r="C499" s="115" t="s">
        <v>79</v>
      </c>
      <c r="D499" s="115" t="s">
        <v>155</v>
      </c>
      <c r="E499" s="115" t="s">
        <v>156</v>
      </c>
      <c r="F499" s="805"/>
      <c r="G499" s="805"/>
      <c r="H499" s="806" t="s">
        <v>157</v>
      </c>
      <c r="I499" s="806"/>
      <c r="J499" s="803" t="s">
        <v>153</v>
      </c>
      <c r="K499" s="803" t="s">
        <v>3</v>
      </c>
      <c r="L499" s="804">
        <v>372</v>
      </c>
    </row>
    <row r="500" spans="1:12" s="101" customFormat="1" ht="24" customHeight="1">
      <c r="A500" s="808"/>
      <c r="B500" s="117" t="s">
        <v>240</v>
      </c>
      <c r="C500" s="117" t="s">
        <v>922</v>
      </c>
      <c r="D500" s="118">
        <v>43771</v>
      </c>
      <c r="E500" s="117" t="s">
        <v>923</v>
      </c>
      <c r="F500" s="805"/>
      <c r="G500" s="805"/>
      <c r="H500" s="806"/>
      <c r="I500" s="806"/>
      <c r="J500" s="803"/>
      <c r="K500" s="803"/>
      <c r="L500" s="804"/>
    </row>
    <row r="501" spans="1:12" s="101" customFormat="1" ht="24" customHeight="1">
      <c r="A501" s="808">
        <v>194</v>
      </c>
      <c r="B501" s="110" t="s">
        <v>76</v>
      </c>
      <c r="C501" s="115" t="s">
        <v>78</v>
      </c>
      <c r="D501" s="115" t="s">
        <v>146</v>
      </c>
      <c r="E501" s="115" t="s">
        <v>147</v>
      </c>
      <c r="F501" s="809" t="s">
        <v>71</v>
      </c>
      <c r="G501" s="809"/>
      <c r="H501" s="805"/>
      <c r="I501" s="805"/>
      <c r="J501" s="805"/>
      <c r="K501" s="805"/>
      <c r="L501" s="805"/>
    </row>
    <row r="502" spans="1:12" s="101" customFormat="1" ht="26.25" customHeight="1">
      <c r="A502" s="808"/>
      <c r="B502" s="803" t="s">
        <v>924</v>
      </c>
      <c r="C502" s="810" t="s">
        <v>925</v>
      </c>
      <c r="D502" s="807">
        <v>43758</v>
      </c>
      <c r="E502" s="803" t="s">
        <v>444</v>
      </c>
      <c r="F502" s="803" t="s">
        <v>566</v>
      </c>
      <c r="G502" s="803"/>
      <c r="H502" s="806" t="s">
        <v>152</v>
      </c>
      <c r="I502" s="806"/>
      <c r="J502" s="117" t="s">
        <v>153</v>
      </c>
      <c r="K502" s="117" t="s">
        <v>3</v>
      </c>
      <c r="L502" s="119">
        <v>107</v>
      </c>
    </row>
    <row r="503" spans="1:12" s="101" customFormat="1" ht="408.95" customHeight="1">
      <c r="A503" s="808"/>
      <c r="B503" s="803"/>
      <c r="C503" s="810"/>
      <c r="D503" s="807"/>
      <c r="E503" s="803"/>
      <c r="F503" s="803"/>
      <c r="G503" s="803"/>
      <c r="H503" s="806" t="s">
        <v>154</v>
      </c>
      <c r="I503" s="806"/>
      <c r="J503" s="803" t="s">
        <v>153</v>
      </c>
      <c r="K503" s="803" t="s">
        <v>153</v>
      </c>
      <c r="L503" s="804">
        <v>0</v>
      </c>
    </row>
    <row r="504" spans="1:12" s="101" customFormat="1" ht="134.85" customHeight="1">
      <c r="A504" s="808"/>
      <c r="B504" s="803"/>
      <c r="C504" s="810"/>
      <c r="D504" s="807"/>
      <c r="E504" s="803"/>
      <c r="F504" s="803"/>
      <c r="G504" s="803"/>
      <c r="H504" s="806"/>
      <c r="I504" s="806"/>
      <c r="J504" s="803"/>
      <c r="K504" s="803"/>
      <c r="L504" s="804"/>
    </row>
    <row r="505" spans="1:12" s="101" customFormat="1" ht="24" customHeight="1">
      <c r="A505" s="808"/>
      <c r="B505" s="110" t="s">
        <v>77</v>
      </c>
      <c r="C505" s="115" t="s">
        <v>79</v>
      </c>
      <c r="D505" s="115" t="s">
        <v>155</v>
      </c>
      <c r="E505" s="115" t="s">
        <v>156</v>
      </c>
      <c r="F505" s="805"/>
      <c r="G505" s="805"/>
      <c r="H505" s="806" t="s">
        <v>157</v>
      </c>
      <c r="I505" s="806"/>
      <c r="J505" s="803" t="s">
        <v>153</v>
      </c>
      <c r="K505" s="803" t="s">
        <v>3</v>
      </c>
      <c r="L505" s="804">
        <v>164</v>
      </c>
    </row>
    <row r="506" spans="1:12" s="101" customFormat="1" ht="24" customHeight="1">
      <c r="A506" s="808"/>
      <c r="B506" s="117" t="s">
        <v>926</v>
      </c>
      <c r="C506" s="117" t="s">
        <v>566</v>
      </c>
      <c r="D506" s="118">
        <v>43762</v>
      </c>
      <c r="E506" s="117" t="s">
        <v>568</v>
      </c>
      <c r="F506" s="805"/>
      <c r="G506" s="805"/>
      <c r="H506" s="806"/>
      <c r="I506" s="806"/>
      <c r="J506" s="803"/>
      <c r="K506" s="803"/>
      <c r="L506" s="804"/>
    </row>
    <row r="507" spans="1:12" s="101" customFormat="1" ht="24" customHeight="1">
      <c r="A507" s="808">
        <v>195</v>
      </c>
      <c r="B507" s="110" t="s">
        <v>76</v>
      </c>
      <c r="C507" s="115" t="s">
        <v>78</v>
      </c>
      <c r="D507" s="115" t="s">
        <v>146</v>
      </c>
      <c r="E507" s="115" t="s">
        <v>147</v>
      </c>
      <c r="F507" s="809" t="s">
        <v>71</v>
      </c>
      <c r="G507" s="809"/>
      <c r="H507" s="805"/>
      <c r="I507" s="805"/>
      <c r="J507" s="805"/>
      <c r="K507" s="805"/>
      <c r="L507" s="805"/>
    </row>
    <row r="508" spans="1:12" s="101" customFormat="1" ht="26.25" customHeight="1">
      <c r="A508" s="808"/>
      <c r="B508" s="803" t="s">
        <v>924</v>
      </c>
      <c r="C508" s="810" t="s">
        <v>927</v>
      </c>
      <c r="D508" s="807">
        <v>43815</v>
      </c>
      <c r="E508" s="803" t="s">
        <v>928</v>
      </c>
      <c r="F508" s="803" t="s">
        <v>929</v>
      </c>
      <c r="G508" s="803"/>
      <c r="H508" s="806" t="s">
        <v>152</v>
      </c>
      <c r="I508" s="806"/>
      <c r="J508" s="117" t="s">
        <v>153</v>
      </c>
      <c r="K508" s="117" t="s">
        <v>3</v>
      </c>
      <c r="L508" s="119">
        <v>423.2</v>
      </c>
    </row>
    <row r="509" spans="1:12" s="101" customFormat="1" ht="408.95" customHeight="1">
      <c r="A509" s="808"/>
      <c r="B509" s="803"/>
      <c r="C509" s="810"/>
      <c r="D509" s="807"/>
      <c r="E509" s="803"/>
      <c r="F509" s="803"/>
      <c r="G509" s="803"/>
      <c r="H509" s="806" t="s">
        <v>154</v>
      </c>
      <c r="I509" s="806"/>
      <c r="J509" s="803" t="s">
        <v>153</v>
      </c>
      <c r="K509" s="803" t="s">
        <v>3</v>
      </c>
      <c r="L509" s="804">
        <v>402.2</v>
      </c>
    </row>
    <row r="510" spans="1:12" s="101" customFormat="1" ht="82.35" customHeight="1">
      <c r="A510" s="808"/>
      <c r="B510" s="803"/>
      <c r="C510" s="810"/>
      <c r="D510" s="807"/>
      <c r="E510" s="803"/>
      <c r="F510" s="803"/>
      <c r="G510" s="803"/>
      <c r="H510" s="806"/>
      <c r="I510" s="806"/>
      <c r="J510" s="803"/>
      <c r="K510" s="803"/>
      <c r="L510" s="804"/>
    </row>
    <row r="511" spans="1:12" s="101" customFormat="1" ht="24" customHeight="1">
      <c r="A511" s="808"/>
      <c r="B511" s="110" t="s">
        <v>77</v>
      </c>
      <c r="C511" s="115" t="s">
        <v>79</v>
      </c>
      <c r="D511" s="115" t="s">
        <v>155</v>
      </c>
      <c r="E511" s="115" t="s">
        <v>156</v>
      </c>
      <c r="F511" s="805"/>
      <c r="G511" s="805"/>
      <c r="H511" s="806" t="s">
        <v>157</v>
      </c>
      <c r="I511" s="806"/>
      <c r="J511" s="803" t="s">
        <v>153</v>
      </c>
      <c r="K511" s="803" t="s">
        <v>153</v>
      </c>
      <c r="L511" s="804">
        <v>0</v>
      </c>
    </row>
    <row r="512" spans="1:12" s="101" customFormat="1" ht="24" customHeight="1">
      <c r="A512" s="808"/>
      <c r="B512" s="117" t="s">
        <v>926</v>
      </c>
      <c r="C512" s="117" t="s">
        <v>929</v>
      </c>
      <c r="D512" s="118">
        <v>43817</v>
      </c>
      <c r="E512" s="117" t="s">
        <v>930</v>
      </c>
      <c r="F512" s="805"/>
      <c r="G512" s="805"/>
      <c r="H512" s="806"/>
      <c r="I512" s="806"/>
      <c r="J512" s="803"/>
      <c r="K512" s="803"/>
      <c r="L512" s="804"/>
    </row>
    <row r="513" spans="1:12" s="101" customFormat="1" ht="24" customHeight="1">
      <c r="A513" s="808">
        <v>196</v>
      </c>
      <c r="B513" s="110" t="s">
        <v>76</v>
      </c>
      <c r="C513" s="115" t="s">
        <v>78</v>
      </c>
      <c r="D513" s="115" t="s">
        <v>146</v>
      </c>
      <c r="E513" s="115" t="s">
        <v>147</v>
      </c>
      <c r="F513" s="809" t="s">
        <v>71</v>
      </c>
      <c r="G513" s="809"/>
      <c r="H513" s="805"/>
      <c r="I513" s="805"/>
      <c r="J513" s="805"/>
      <c r="K513" s="805"/>
      <c r="L513" s="805"/>
    </row>
    <row r="514" spans="1:12" s="101" customFormat="1" ht="26.25" customHeight="1">
      <c r="A514" s="808"/>
      <c r="B514" s="803" t="s">
        <v>924</v>
      </c>
      <c r="C514" s="810" t="s">
        <v>931</v>
      </c>
      <c r="D514" s="807">
        <v>43856</v>
      </c>
      <c r="E514" s="803" t="s">
        <v>932</v>
      </c>
      <c r="F514" s="803" t="s">
        <v>933</v>
      </c>
      <c r="G514" s="803"/>
      <c r="H514" s="806" t="s">
        <v>152</v>
      </c>
      <c r="I514" s="806"/>
      <c r="J514" s="117" t="s">
        <v>153</v>
      </c>
      <c r="K514" s="117" t="s">
        <v>3</v>
      </c>
      <c r="L514" s="119">
        <v>122.56</v>
      </c>
    </row>
    <row r="515" spans="1:12" s="101" customFormat="1" ht="365.25" customHeight="1">
      <c r="A515" s="808"/>
      <c r="B515" s="803"/>
      <c r="C515" s="810"/>
      <c r="D515" s="807"/>
      <c r="E515" s="803"/>
      <c r="F515" s="803"/>
      <c r="G515" s="803"/>
      <c r="H515" s="806" t="s">
        <v>154</v>
      </c>
      <c r="I515" s="806"/>
      <c r="J515" s="117" t="s">
        <v>153</v>
      </c>
      <c r="K515" s="117" t="s">
        <v>3</v>
      </c>
      <c r="L515" s="119">
        <v>331.31</v>
      </c>
    </row>
    <row r="516" spans="1:12" s="101" customFormat="1" ht="24" customHeight="1">
      <c r="A516" s="808"/>
      <c r="B516" s="110" t="s">
        <v>77</v>
      </c>
      <c r="C516" s="115" t="s">
        <v>79</v>
      </c>
      <c r="D516" s="115" t="s">
        <v>155</v>
      </c>
      <c r="E516" s="115" t="s">
        <v>156</v>
      </c>
      <c r="F516" s="805"/>
      <c r="G516" s="805"/>
      <c r="H516" s="806" t="s">
        <v>157</v>
      </c>
      <c r="I516" s="806"/>
      <c r="J516" s="803" t="s">
        <v>153</v>
      </c>
      <c r="K516" s="803" t="s">
        <v>3</v>
      </c>
      <c r="L516" s="804">
        <v>40</v>
      </c>
    </row>
    <row r="517" spans="1:12" s="101" customFormat="1" ht="24" customHeight="1">
      <c r="A517" s="808"/>
      <c r="B517" s="117" t="s">
        <v>926</v>
      </c>
      <c r="C517" s="117" t="s">
        <v>933</v>
      </c>
      <c r="D517" s="118">
        <v>43857</v>
      </c>
      <c r="E517" s="117" t="s">
        <v>934</v>
      </c>
      <c r="F517" s="805"/>
      <c r="G517" s="805"/>
      <c r="H517" s="806"/>
      <c r="I517" s="806"/>
      <c r="J517" s="803"/>
      <c r="K517" s="803"/>
      <c r="L517" s="804"/>
    </row>
    <row r="518" spans="1:12" s="101" customFormat="1" ht="24" customHeight="1">
      <c r="A518" s="808">
        <v>197</v>
      </c>
      <c r="B518" s="110" t="s">
        <v>76</v>
      </c>
      <c r="C518" s="115" t="s">
        <v>78</v>
      </c>
      <c r="D518" s="115" t="s">
        <v>146</v>
      </c>
      <c r="E518" s="115" t="s">
        <v>147</v>
      </c>
      <c r="F518" s="809" t="s">
        <v>71</v>
      </c>
      <c r="G518" s="809"/>
      <c r="H518" s="805"/>
      <c r="I518" s="805"/>
      <c r="J518" s="805"/>
      <c r="K518" s="805"/>
      <c r="L518" s="805"/>
    </row>
    <row r="519" spans="1:12" s="101" customFormat="1" ht="26.25" customHeight="1">
      <c r="A519" s="808"/>
      <c r="B519" s="803" t="s">
        <v>924</v>
      </c>
      <c r="C519" s="810" t="s">
        <v>935</v>
      </c>
      <c r="D519" s="807">
        <v>43870</v>
      </c>
      <c r="E519" s="803" t="s">
        <v>936</v>
      </c>
      <c r="F519" s="803" t="s">
        <v>937</v>
      </c>
      <c r="G519" s="803"/>
      <c r="H519" s="806" t="s">
        <v>152</v>
      </c>
      <c r="I519" s="806"/>
      <c r="J519" s="117" t="s">
        <v>153</v>
      </c>
      <c r="K519" s="117" t="s">
        <v>3</v>
      </c>
      <c r="L519" s="119">
        <v>468.46</v>
      </c>
    </row>
    <row r="520" spans="1:12" s="101" customFormat="1" ht="408.95" customHeight="1">
      <c r="A520" s="808"/>
      <c r="B520" s="803"/>
      <c r="C520" s="810"/>
      <c r="D520" s="807"/>
      <c r="E520" s="803"/>
      <c r="F520" s="803"/>
      <c r="G520" s="803"/>
      <c r="H520" s="806" t="s">
        <v>154</v>
      </c>
      <c r="I520" s="806"/>
      <c r="J520" s="803" t="s">
        <v>153</v>
      </c>
      <c r="K520" s="803" t="s">
        <v>3</v>
      </c>
      <c r="L520" s="804">
        <v>1107.25</v>
      </c>
    </row>
    <row r="521" spans="1:12" s="101" customFormat="1" ht="218.85" customHeight="1">
      <c r="A521" s="808"/>
      <c r="B521" s="803"/>
      <c r="C521" s="810"/>
      <c r="D521" s="807"/>
      <c r="E521" s="803"/>
      <c r="F521" s="803"/>
      <c r="G521" s="803"/>
      <c r="H521" s="806"/>
      <c r="I521" s="806"/>
      <c r="J521" s="803"/>
      <c r="K521" s="803"/>
      <c r="L521" s="804"/>
    </row>
    <row r="522" spans="1:12" s="101" customFormat="1" ht="24" customHeight="1">
      <c r="A522" s="808"/>
      <c r="B522" s="110" t="s">
        <v>77</v>
      </c>
      <c r="C522" s="115" t="s">
        <v>79</v>
      </c>
      <c r="D522" s="115" t="s">
        <v>155</v>
      </c>
      <c r="E522" s="115" t="s">
        <v>156</v>
      </c>
      <c r="F522" s="805"/>
      <c r="G522" s="805"/>
      <c r="H522" s="806" t="s">
        <v>157</v>
      </c>
      <c r="I522" s="806"/>
      <c r="J522" s="803" t="s">
        <v>153</v>
      </c>
      <c r="K522" s="803" t="s">
        <v>3</v>
      </c>
      <c r="L522" s="804">
        <v>200</v>
      </c>
    </row>
    <row r="523" spans="1:12" s="101" customFormat="1" ht="24" customHeight="1">
      <c r="A523" s="808"/>
      <c r="B523" s="117" t="s">
        <v>926</v>
      </c>
      <c r="C523" s="117" t="s">
        <v>937</v>
      </c>
      <c r="D523" s="118">
        <v>43875</v>
      </c>
      <c r="E523" s="117" t="s">
        <v>375</v>
      </c>
      <c r="F523" s="805"/>
      <c r="G523" s="805"/>
      <c r="H523" s="806"/>
      <c r="I523" s="806"/>
      <c r="J523" s="803"/>
      <c r="K523" s="803"/>
      <c r="L523" s="804"/>
    </row>
    <row r="524" spans="1:12" s="101" customFormat="1" ht="24" customHeight="1">
      <c r="A524" s="808">
        <v>198</v>
      </c>
      <c r="B524" s="110" t="s">
        <v>76</v>
      </c>
      <c r="C524" s="115" t="s">
        <v>78</v>
      </c>
      <c r="D524" s="115" t="s">
        <v>146</v>
      </c>
      <c r="E524" s="115" t="s">
        <v>147</v>
      </c>
      <c r="F524" s="809" t="s">
        <v>71</v>
      </c>
      <c r="G524" s="809"/>
      <c r="H524" s="805"/>
      <c r="I524" s="805"/>
      <c r="J524" s="805"/>
      <c r="K524" s="805"/>
      <c r="L524" s="805"/>
    </row>
    <row r="525" spans="1:12" s="101" customFormat="1" ht="26.25" customHeight="1">
      <c r="A525" s="808"/>
      <c r="B525" s="803" t="s">
        <v>938</v>
      </c>
      <c r="C525" s="810" t="s">
        <v>939</v>
      </c>
      <c r="D525" s="807">
        <v>43775</v>
      </c>
      <c r="E525" s="803" t="s">
        <v>940</v>
      </c>
      <c r="F525" s="803" t="s">
        <v>941</v>
      </c>
      <c r="G525" s="803"/>
      <c r="H525" s="806" t="s">
        <v>152</v>
      </c>
      <c r="I525" s="806"/>
      <c r="J525" s="117" t="s">
        <v>153</v>
      </c>
      <c r="K525" s="117" t="s">
        <v>3</v>
      </c>
      <c r="L525" s="119">
        <v>471</v>
      </c>
    </row>
    <row r="526" spans="1:12" s="101" customFormat="1" ht="323.25" customHeight="1">
      <c r="A526" s="808"/>
      <c r="B526" s="803"/>
      <c r="C526" s="810"/>
      <c r="D526" s="807"/>
      <c r="E526" s="803"/>
      <c r="F526" s="803"/>
      <c r="G526" s="803"/>
      <c r="H526" s="806" t="s">
        <v>154</v>
      </c>
      <c r="I526" s="806"/>
      <c r="J526" s="117" t="s">
        <v>153</v>
      </c>
      <c r="K526" s="117" t="s">
        <v>3</v>
      </c>
      <c r="L526" s="119">
        <v>384.69</v>
      </c>
    </row>
    <row r="527" spans="1:12" s="101" customFormat="1" ht="24" customHeight="1">
      <c r="A527" s="808"/>
      <c r="B527" s="110" t="s">
        <v>77</v>
      </c>
      <c r="C527" s="115" t="s">
        <v>79</v>
      </c>
      <c r="D527" s="115" t="s">
        <v>155</v>
      </c>
      <c r="E527" s="115" t="s">
        <v>156</v>
      </c>
      <c r="F527" s="805"/>
      <c r="G527" s="805"/>
      <c r="H527" s="806" t="s">
        <v>157</v>
      </c>
      <c r="I527" s="806"/>
      <c r="J527" s="803" t="s">
        <v>153</v>
      </c>
      <c r="K527" s="803" t="s">
        <v>3</v>
      </c>
      <c r="L527" s="804">
        <v>810</v>
      </c>
    </row>
    <row r="528" spans="1:12" s="101" customFormat="1" ht="24" customHeight="1">
      <c r="A528" s="808"/>
      <c r="B528" s="117" t="s">
        <v>292</v>
      </c>
      <c r="C528" s="117" t="s">
        <v>941</v>
      </c>
      <c r="D528" s="118">
        <v>43780</v>
      </c>
      <c r="E528" s="117" t="s">
        <v>942</v>
      </c>
      <c r="F528" s="805"/>
      <c r="G528" s="805"/>
      <c r="H528" s="806"/>
      <c r="I528" s="806"/>
      <c r="J528" s="803"/>
      <c r="K528" s="803"/>
      <c r="L528" s="804"/>
    </row>
    <row r="529" spans="1:12" s="101" customFormat="1" ht="24" customHeight="1">
      <c r="A529" s="808">
        <v>199</v>
      </c>
      <c r="B529" s="110" t="s">
        <v>76</v>
      </c>
      <c r="C529" s="115" t="s">
        <v>78</v>
      </c>
      <c r="D529" s="115" t="s">
        <v>146</v>
      </c>
      <c r="E529" s="115" t="s">
        <v>147</v>
      </c>
      <c r="F529" s="809" t="s">
        <v>71</v>
      </c>
      <c r="G529" s="809"/>
      <c r="H529" s="805"/>
      <c r="I529" s="805"/>
      <c r="J529" s="805"/>
      <c r="K529" s="805"/>
      <c r="L529" s="805"/>
    </row>
    <row r="530" spans="1:12" s="101" customFormat="1" ht="26.25" customHeight="1">
      <c r="A530" s="808"/>
      <c r="B530" s="803" t="s">
        <v>938</v>
      </c>
      <c r="C530" s="810" t="s">
        <v>943</v>
      </c>
      <c r="D530" s="807">
        <v>43784</v>
      </c>
      <c r="E530" s="803" t="s">
        <v>243</v>
      </c>
      <c r="F530" s="803" t="s">
        <v>944</v>
      </c>
      <c r="G530" s="803"/>
      <c r="H530" s="806" t="s">
        <v>152</v>
      </c>
      <c r="I530" s="806"/>
      <c r="J530" s="117" t="s">
        <v>153</v>
      </c>
      <c r="K530" s="117" t="s">
        <v>153</v>
      </c>
      <c r="L530" s="119">
        <v>0</v>
      </c>
    </row>
    <row r="531" spans="1:12" s="101" customFormat="1" ht="123.75" customHeight="1">
      <c r="A531" s="808"/>
      <c r="B531" s="803"/>
      <c r="C531" s="810"/>
      <c r="D531" s="807"/>
      <c r="E531" s="803"/>
      <c r="F531" s="803"/>
      <c r="G531" s="803"/>
      <c r="H531" s="806" t="s">
        <v>154</v>
      </c>
      <c r="I531" s="806"/>
      <c r="J531" s="117" t="s">
        <v>153</v>
      </c>
      <c r="K531" s="117" t="s">
        <v>153</v>
      </c>
      <c r="L531" s="119">
        <v>0</v>
      </c>
    </row>
    <row r="532" spans="1:12" s="101" customFormat="1" ht="24" customHeight="1">
      <c r="A532" s="808"/>
      <c r="B532" s="110" t="s">
        <v>77</v>
      </c>
      <c r="C532" s="115" t="s">
        <v>79</v>
      </c>
      <c r="D532" s="115" t="s">
        <v>155</v>
      </c>
      <c r="E532" s="115" t="s">
        <v>156</v>
      </c>
      <c r="F532" s="805"/>
      <c r="G532" s="805"/>
      <c r="H532" s="806" t="s">
        <v>157</v>
      </c>
      <c r="I532" s="806"/>
      <c r="J532" s="803" t="s">
        <v>153</v>
      </c>
      <c r="K532" s="803" t="s">
        <v>3</v>
      </c>
      <c r="L532" s="804">
        <v>585</v>
      </c>
    </row>
    <row r="533" spans="1:12" s="101" customFormat="1" ht="24" customHeight="1">
      <c r="A533" s="808"/>
      <c r="B533" s="117" t="s">
        <v>292</v>
      </c>
      <c r="C533" s="117" t="s">
        <v>944</v>
      </c>
      <c r="D533" s="118">
        <v>43787</v>
      </c>
      <c r="E533" s="117" t="s">
        <v>945</v>
      </c>
      <c r="F533" s="805"/>
      <c r="G533" s="805"/>
      <c r="H533" s="806"/>
      <c r="I533" s="806"/>
      <c r="J533" s="803"/>
      <c r="K533" s="803"/>
      <c r="L533" s="804"/>
    </row>
    <row r="534" spans="1:12" s="101" customFormat="1" ht="24" customHeight="1">
      <c r="A534" s="808">
        <v>200</v>
      </c>
      <c r="B534" s="110" t="s">
        <v>76</v>
      </c>
      <c r="C534" s="115" t="s">
        <v>78</v>
      </c>
      <c r="D534" s="115" t="s">
        <v>146</v>
      </c>
      <c r="E534" s="115" t="s">
        <v>147</v>
      </c>
      <c r="F534" s="809" t="s">
        <v>71</v>
      </c>
      <c r="G534" s="809"/>
      <c r="H534" s="805"/>
      <c r="I534" s="805"/>
      <c r="J534" s="805"/>
      <c r="K534" s="805"/>
      <c r="L534" s="805"/>
    </row>
    <row r="535" spans="1:12" s="101" customFormat="1" ht="26.25" customHeight="1">
      <c r="A535" s="808"/>
      <c r="B535" s="803" t="s">
        <v>938</v>
      </c>
      <c r="C535" s="810" t="s">
        <v>946</v>
      </c>
      <c r="D535" s="807">
        <v>43861</v>
      </c>
      <c r="E535" s="803" t="s">
        <v>947</v>
      </c>
      <c r="F535" s="803" t="s">
        <v>948</v>
      </c>
      <c r="G535" s="803"/>
      <c r="H535" s="806" t="s">
        <v>152</v>
      </c>
      <c r="I535" s="806"/>
      <c r="J535" s="117" t="s">
        <v>153</v>
      </c>
      <c r="K535" s="117" t="s">
        <v>153</v>
      </c>
      <c r="L535" s="119">
        <v>0</v>
      </c>
    </row>
    <row r="536" spans="1:12" s="101" customFormat="1" ht="408.95" customHeight="1">
      <c r="A536" s="808"/>
      <c r="B536" s="803"/>
      <c r="C536" s="810"/>
      <c r="D536" s="807"/>
      <c r="E536" s="803"/>
      <c r="F536" s="803"/>
      <c r="G536" s="803"/>
      <c r="H536" s="806" t="s">
        <v>154</v>
      </c>
      <c r="I536" s="806"/>
      <c r="J536" s="803" t="s">
        <v>153</v>
      </c>
      <c r="K536" s="803" t="s">
        <v>153</v>
      </c>
      <c r="L536" s="804">
        <v>0</v>
      </c>
    </row>
    <row r="537" spans="1:12" s="101" customFormat="1" ht="408.95" customHeight="1">
      <c r="A537" s="808"/>
      <c r="B537" s="803"/>
      <c r="C537" s="810"/>
      <c r="D537" s="807"/>
      <c r="E537" s="803"/>
      <c r="F537" s="803"/>
      <c r="G537" s="803"/>
      <c r="H537" s="806"/>
      <c r="I537" s="806"/>
      <c r="J537" s="803"/>
      <c r="K537" s="803"/>
      <c r="L537" s="804"/>
    </row>
    <row r="538" spans="1:12" s="101" customFormat="1" ht="166.7" customHeight="1">
      <c r="A538" s="808"/>
      <c r="B538" s="803"/>
      <c r="C538" s="810"/>
      <c r="D538" s="807"/>
      <c r="E538" s="803"/>
      <c r="F538" s="803"/>
      <c r="G538" s="803"/>
      <c r="H538" s="806"/>
      <c r="I538" s="806"/>
      <c r="J538" s="803"/>
      <c r="K538" s="803"/>
      <c r="L538" s="804"/>
    </row>
    <row r="539" spans="1:12" s="101" customFormat="1" ht="24" customHeight="1">
      <c r="A539" s="808"/>
      <c r="B539" s="110" t="s">
        <v>77</v>
      </c>
      <c r="C539" s="115" t="s">
        <v>79</v>
      </c>
      <c r="D539" s="115" t="s">
        <v>155</v>
      </c>
      <c r="E539" s="115" t="s">
        <v>156</v>
      </c>
      <c r="F539" s="805"/>
      <c r="G539" s="805"/>
      <c r="H539" s="806" t="s">
        <v>157</v>
      </c>
      <c r="I539" s="806"/>
      <c r="J539" s="803" t="s">
        <v>153</v>
      </c>
      <c r="K539" s="803" t="s">
        <v>3</v>
      </c>
      <c r="L539" s="804">
        <v>750</v>
      </c>
    </row>
    <row r="540" spans="1:12" s="101" customFormat="1" ht="24" customHeight="1">
      <c r="A540" s="808"/>
      <c r="B540" s="117" t="s">
        <v>292</v>
      </c>
      <c r="C540" s="117" t="s">
        <v>948</v>
      </c>
      <c r="D540" s="118">
        <v>43882</v>
      </c>
      <c r="E540" s="117" t="s">
        <v>949</v>
      </c>
      <c r="F540" s="805"/>
      <c r="G540" s="805"/>
      <c r="H540" s="806"/>
      <c r="I540" s="806"/>
      <c r="J540" s="803"/>
      <c r="K540" s="803"/>
      <c r="L540" s="804"/>
    </row>
  </sheetData>
  <mergeCells count="1598">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E11:E12"/>
    <mergeCell ref="F11:G12"/>
    <mergeCell ref="H11:I11"/>
    <mergeCell ref="H12:I12"/>
    <mergeCell ref="F13:G14"/>
    <mergeCell ref="H13:I14"/>
    <mergeCell ref="L23:L24"/>
    <mergeCell ref="A25:A30"/>
    <mergeCell ref="F25:G25"/>
    <mergeCell ref="H25:L25"/>
    <mergeCell ref="B26:B28"/>
    <mergeCell ref="C26:C28"/>
    <mergeCell ref="D26:D28"/>
    <mergeCell ref="E26:E28"/>
    <mergeCell ref="F26:G28"/>
    <mergeCell ref="H26:I26"/>
    <mergeCell ref="H21:I21"/>
    <mergeCell ref="H22:I22"/>
    <mergeCell ref="F23:G24"/>
    <mergeCell ref="H23:I24"/>
    <mergeCell ref="J23:J24"/>
    <mergeCell ref="K23:K24"/>
    <mergeCell ref="K18:K19"/>
    <mergeCell ref="L18:L19"/>
    <mergeCell ref="A20:A24"/>
    <mergeCell ref="F20:G20"/>
    <mergeCell ref="H20:L20"/>
    <mergeCell ref="B21:B22"/>
    <mergeCell ref="C21:C22"/>
    <mergeCell ref="D21:D22"/>
    <mergeCell ref="E21:E22"/>
    <mergeCell ref="F21:G22"/>
    <mergeCell ref="A31:A35"/>
    <mergeCell ref="F31:G31"/>
    <mergeCell ref="H31:L31"/>
    <mergeCell ref="B32:B33"/>
    <mergeCell ref="C32:C33"/>
    <mergeCell ref="D32:D33"/>
    <mergeCell ref="E32:E33"/>
    <mergeCell ref="F32:G33"/>
    <mergeCell ref="H32:I32"/>
    <mergeCell ref="H33:I33"/>
    <mergeCell ref="H27:I28"/>
    <mergeCell ref="J27:J28"/>
    <mergeCell ref="K27:K28"/>
    <mergeCell ref="L27:L28"/>
    <mergeCell ref="F29:G30"/>
    <mergeCell ref="H29:I30"/>
    <mergeCell ref="J29:J30"/>
    <mergeCell ref="K29:K30"/>
    <mergeCell ref="L29:L30"/>
    <mergeCell ref="F34:G35"/>
    <mergeCell ref="H34:I35"/>
    <mergeCell ref="J34:J35"/>
    <mergeCell ref="K34:K35"/>
    <mergeCell ref="L34:L35"/>
    <mergeCell ref="D48:D49"/>
    <mergeCell ref="E48:E49"/>
    <mergeCell ref="F48:G49"/>
    <mergeCell ref="H48:I48"/>
    <mergeCell ref="H49:I49"/>
    <mergeCell ref="F50:G51"/>
    <mergeCell ref="H50:I51"/>
    <mergeCell ref="F45:G46"/>
    <mergeCell ref="H45:I46"/>
    <mergeCell ref="J45:J46"/>
    <mergeCell ref="K45:K46"/>
    <mergeCell ref="L45:L46"/>
    <mergeCell ref="F36:G36"/>
    <mergeCell ref="H36:L36"/>
    <mergeCell ref="K38:K39"/>
    <mergeCell ref="L38:L39"/>
    <mergeCell ref="F40:G41"/>
    <mergeCell ref="H40:I41"/>
    <mergeCell ref="J40:J41"/>
    <mergeCell ref="K40:K41"/>
    <mergeCell ref="L40:L41"/>
    <mergeCell ref="D37:D39"/>
    <mergeCell ref="A42:A46"/>
    <mergeCell ref="F42:G42"/>
    <mergeCell ref="H42:L42"/>
    <mergeCell ref="B43:B44"/>
    <mergeCell ref="C43:C44"/>
    <mergeCell ref="D43:D44"/>
    <mergeCell ref="E43:E44"/>
    <mergeCell ref="F43:G44"/>
    <mergeCell ref="H43:I43"/>
    <mergeCell ref="H44:I44"/>
    <mergeCell ref="K55:K56"/>
    <mergeCell ref="L55:L56"/>
    <mergeCell ref="E37:E39"/>
    <mergeCell ref="F37:G39"/>
    <mergeCell ref="H37:I37"/>
    <mergeCell ref="H38:I39"/>
    <mergeCell ref="J38:J39"/>
    <mergeCell ref="A36:A41"/>
    <mergeCell ref="B37:B39"/>
    <mergeCell ref="C37:C39"/>
    <mergeCell ref="F53:G54"/>
    <mergeCell ref="H53:I53"/>
    <mergeCell ref="H54:I54"/>
    <mergeCell ref="F55:G56"/>
    <mergeCell ref="H55:I56"/>
    <mergeCell ref="J55:J56"/>
    <mergeCell ref="J50:J51"/>
    <mergeCell ref="K50:K51"/>
    <mergeCell ref="L50:L51"/>
    <mergeCell ref="A52:A56"/>
    <mergeCell ref="F52:G52"/>
    <mergeCell ref="H52:L52"/>
    <mergeCell ref="B53:B54"/>
    <mergeCell ref="C53:C54"/>
    <mergeCell ref="D53:D54"/>
    <mergeCell ref="E53:E54"/>
    <mergeCell ref="A47:A51"/>
    <mergeCell ref="F47:G47"/>
    <mergeCell ref="H47:L47"/>
    <mergeCell ref="B48:B49"/>
    <mergeCell ref="C48:C49"/>
    <mergeCell ref="H64:I64"/>
    <mergeCell ref="F65:G66"/>
    <mergeCell ref="H65:I66"/>
    <mergeCell ref="J65:J66"/>
    <mergeCell ref="K65:K66"/>
    <mergeCell ref="L65:L66"/>
    <mergeCell ref="L60:L61"/>
    <mergeCell ref="A62:A66"/>
    <mergeCell ref="F62:G62"/>
    <mergeCell ref="H62:L62"/>
    <mergeCell ref="B63:B64"/>
    <mergeCell ref="C63:C64"/>
    <mergeCell ref="D63:D64"/>
    <mergeCell ref="E63:E64"/>
    <mergeCell ref="F63:G64"/>
    <mergeCell ref="H63:I63"/>
    <mergeCell ref="H58:I58"/>
    <mergeCell ref="H59:I59"/>
    <mergeCell ref="F60:G61"/>
    <mergeCell ref="H60:I61"/>
    <mergeCell ref="J60:J61"/>
    <mergeCell ref="K60:K61"/>
    <mergeCell ref="A57:A61"/>
    <mergeCell ref="F57:G57"/>
    <mergeCell ref="H57:L57"/>
    <mergeCell ref="B58:B59"/>
    <mergeCell ref="C58:C59"/>
    <mergeCell ref="D58:D59"/>
    <mergeCell ref="E58:E59"/>
    <mergeCell ref="F58:G59"/>
    <mergeCell ref="D73:D74"/>
    <mergeCell ref="E73:E74"/>
    <mergeCell ref="F73:G74"/>
    <mergeCell ref="H73:I73"/>
    <mergeCell ref="H74:I74"/>
    <mergeCell ref="F75:G76"/>
    <mergeCell ref="H75:I76"/>
    <mergeCell ref="F70:G71"/>
    <mergeCell ref="H70:I71"/>
    <mergeCell ref="J70:J71"/>
    <mergeCell ref="K70:K71"/>
    <mergeCell ref="L70:L71"/>
    <mergeCell ref="F72:G72"/>
    <mergeCell ref="H72:L72"/>
    <mergeCell ref="B73:B74"/>
    <mergeCell ref="C73:C74"/>
    <mergeCell ref="A67:A71"/>
    <mergeCell ref="F67:G67"/>
    <mergeCell ref="H67:L67"/>
    <mergeCell ref="B68:B69"/>
    <mergeCell ref="C68:C69"/>
    <mergeCell ref="D68:D69"/>
    <mergeCell ref="E68:E69"/>
    <mergeCell ref="F68:G69"/>
    <mergeCell ref="H68:I68"/>
    <mergeCell ref="H69:I69"/>
    <mergeCell ref="F81:G82"/>
    <mergeCell ref="H81:I82"/>
    <mergeCell ref="J81:J82"/>
    <mergeCell ref="K81:K82"/>
    <mergeCell ref="L81:L82"/>
    <mergeCell ref="A83:A87"/>
    <mergeCell ref="F83:G83"/>
    <mergeCell ref="H83:L83"/>
    <mergeCell ref="B84:B85"/>
    <mergeCell ref="C84:C85"/>
    <mergeCell ref="F78:G80"/>
    <mergeCell ref="H78:I78"/>
    <mergeCell ref="H79:I80"/>
    <mergeCell ref="J79:J80"/>
    <mergeCell ref="K79:K80"/>
    <mergeCell ref="L79:L80"/>
    <mergeCell ref="J75:J76"/>
    <mergeCell ref="K75:K76"/>
    <mergeCell ref="L75:L76"/>
    <mergeCell ref="A77:A82"/>
    <mergeCell ref="F77:G77"/>
    <mergeCell ref="H77:L77"/>
    <mergeCell ref="B78:B80"/>
    <mergeCell ref="C78:C80"/>
    <mergeCell ref="D78:D80"/>
    <mergeCell ref="E78:E80"/>
    <mergeCell ref="J86:J87"/>
    <mergeCell ref="K86:K87"/>
    <mergeCell ref="L86:L87"/>
    <mergeCell ref="D84:D85"/>
    <mergeCell ref="E84:E85"/>
    <mergeCell ref="F84:G85"/>
    <mergeCell ref="H84:I84"/>
    <mergeCell ref="H85:I85"/>
    <mergeCell ref="F86:G87"/>
    <mergeCell ref="H86:I87"/>
    <mergeCell ref="A72:A76"/>
    <mergeCell ref="H94:I94"/>
    <mergeCell ref="H95:I95"/>
    <mergeCell ref="K91:K92"/>
    <mergeCell ref="L91:L92"/>
    <mergeCell ref="A93:A97"/>
    <mergeCell ref="F93:G93"/>
    <mergeCell ref="H93:L93"/>
    <mergeCell ref="B94:B95"/>
    <mergeCell ref="C94:C95"/>
    <mergeCell ref="D94:D95"/>
    <mergeCell ref="E94:E95"/>
    <mergeCell ref="F94:G95"/>
    <mergeCell ref="F89:G90"/>
    <mergeCell ref="H89:I89"/>
    <mergeCell ref="H90:I90"/>
    <mergeCell ref="F91:G92"/>
    <mergeCell ref="H91:I92"/>
    <mergeCell ref="J91:J92"/>
    <mergeCell ref="A88:A92"/>
    <mergeCell ref="F88:G88"/>
    <mergeCell ref="H88:L88"/>
    <mergeCell ref="B89:B90"/>
    <mergeCell ref="C89:C90"/>
    <mergeCell ref="D89:D90"/>
    <mergeCell ref="E89:E90"/>
    <mergeCell ref="H100:I101"/>
    <mergeCell ref="J100:J101"/>
    <mergeCell ref="K100:K101"/>
    <mergeCell ref="L100:L101"/>
    <mergeCell ref="F102:G103"/>
    <mergeCell ref="H102:I103"/>
    <mergeCell ref="J102:J103"/>
    <mergeCell ref="K102:K103"/>
    <mergeCell ref="L102:L103"/>
    <mergeCell ref="L96:L97"/>
    <mergeCell ref="A98:A103"/>
    <mergeCell ref="F98:G98"/>
    <mergeCell ref="H98:L98"/>
    <mergeCell ref="B99:B101"/>
    <mergeCell ref="C99:C101"/>
    <mergeCell ref="D99:D101"/>
    <mergeCell ref="E99:E101"/>
    <mergeCell ref="F99:G101"/>
    <mergeCell ref="H99:I99"/>
    <mergeCell ref="F96:G97"/>
    <mergeCell ref="H96:I97"/>
    <mergeCell ref="J96:J97"/>
    <mergeCell ref="K96:K97"/>
    <mergeCell ref="J106:J107"/>
    <mergeCell ref="K106:K107"/>
    <mergeCell ref="L106:L107"/>
    <mergeCell ref="F108:G109"/>
    <mergeCell ref="H108:I109"/>
    <mergeCell ref="J108:J109"/>
    <mergeCell ref="K108:K109"/>
    <mergeCell ref="L108:L109"/>
    <mergeCell ref="A104:A109"/>
    <mergeCell ref="F104:G104"/>
    <mergeCell ref="H104:L104"/>
    <mergeCell ref="B105:B107"/>
    <mergeCell ref="C105:C107"/>
    <mergeCell ref="D105:D107"/>
    <mergeCell ref="E105:E107"/>
    <mergeCell ref="F105:G107"/>
    <mergeCell ref="H105:I105"/>
    <mergeCell ref="H106:I107"/>
    <mergeCell ref="D116:D117"/>
    <mergeCell ref="E116:E117"/>
    <mergeCell ref="F116:G117"/>
    <mergeCell ref="H116:I116"/>
    <mergeCell ref="H117:I117"/>
    <mergeCell ref="F118:G119"/>
    <mergeCell ref="H118:I119"/>
    <mergeCell ref="F113:G114"/>
    <mergeCell ref="H113:I114"/>
    <mergeCell ref="J113:J114"/>
    <mergeCell ref="K113:K114"/>
    <mergeCell ref="L113:L114"/>
    <mergeCell ref="A115:A119"/>
    <mergeCell ref="F115:G115"/>
    <mergeCell ref="H115:L115"/>
    <mergeCell ref="B116:B117"/>
    <mergeCell ref="C116:C117"/>
    <mergeCell ref="A110:A114"/>
    <mergeCell ref="F110:G110"/>
    <mergeCell ref="H110:L110"/>
    <mergeCell ref="B111:B112"/>
    <mergeCell ref="C111:C112"/>
    <mergeCell ref="D111:D112"/>
    <mergeCell ref="E111:E112"/>
    <mergeCell ref="F111:G112"/>
    <mergeCell ref="H111:I111"/>
    <mergeCell ref="H112:I112"/>
    <mergeCell ref="K123:K124"/>
    <mergeCell ref="L123:L124"/>
    <mergeCell ref="A125:A129"/>
    <mergeCell ref="F125:G125"/>
    <mergeCell ref="H125:L125"/>
    <mergeCell ref="B126:B127"/>
    <mergeCell ref="C126:C127"/>
    <mergeCell ref="D126:D127"/>
    <mergeCell ref="E126:E127"/>
    <mergeCell ref="F126:G127"/>
    <mergeCell ref="F121:G122"/>
    <mergeCell ref="H121:I121"/>
    <mergeCell ref="H122:I122"/>
    <mergeCell ref="F123:G124"/>
    <mergeCell ref="H123:I124"/>
    <mergeCell ref="J123:J124"/>
    <mergeCell ref="J118:J119"/>
    <mergeCell ref="K118:K119"/>
    <mergeCell ref="L118:L119"/>
    <mergeCell ref="A120:A124"/>
    <mergeCell ref="F120:G120"/>
    <mergeCell ref="H120:L120"/>
    <mergeCell ref="B121:B122"/>
    <mergeCell ref="C121:C122"/>
    <mergeCell ref="D121:D122"/>
    <mergeCell ref="E121:E122"/>
    <mergeCell ref="H132:I132"/>
    <mergeCell ref="F133:G134"/>
    <mergeCell ref="H133:I134"/>
    <mergeCell ref="J133:J134"/>
    <mergeCell ref="K133:K134"/>
    <mergeCell ref="L133:L134"/>
    <mergeCell ref="L128:L129"/>
    <mergeCell ref="A130:A134"/>
    <mergeCell ref="F130:G130"/>
    <mergeCell ref="H130:L130"/>
    <mergeCell ref="B131:B132"/>
    <mergeCell ref="C131:C132"/>
    <mergeCell ref="D131:D132"/>
    <mergeCell ref="E131:E132"/>
    <mergeCell ref="F131:G132"/>
    <mergeCell ref="H131:I131"/>
    <mergeCell ref="H126:I126"/>
    <mergeCell ref="H127:I127"/>
    <mergeCell ref="F128:G129"/>
    <mergeCell ref="H128:I129"/>
    <mergeCell ref="J128:J129"/>
    <mergeCell ref="K128:K129"/>
    <mergeCell ref="J137:J138"/>
    <mergeCell ref="K137:K138"/>
    <mergeCell ref="L137:L138"/>
    <mergeCell ref="F139:G140"/>
    <mergeCell ref="H139:I140"/>
    <mergeCell ref="J139:J140"/>
    <mergeCell ref="K139:K140"/>
    <mergeCell ref="L139:L140"/>
    <mergeCell ref="A135:A140"/>
    <mergeCell ref="F135:G135"/>
    <mergeCell ref="H135:L135"/>
    <mergeCell ref="B136:B138"/>
    <mergeCell ref="C136:C138"/>
    <mergeCell ref="D136:D138"/>
    <mergeCell ref="E136:E138"/>
    <mergeCell ref="F136:G138"/>
    <mergeCell ref="H136:I136"/>
    <mergeCell ref="H137:I138"/>
    <mergeCell ref="F144:G145"/>
    <mergeCell ref="H144:I145"/>
    <mergeCell ref="J144:J145"/>
    <mergeCell ref="K144:K145"/>
    <mergeCell ref="L144:L145"/>
    <mergeCell ref="A146:A150"/>
    <mergeCell ref="F146:G146"/>
    <mergeCell ref="H146:L146"/>
    <mergeCell ref="B147:B148"/>
    <mergeCell ref="C147:C148"/>
    <mergeCell ref="A141:A145"/>
    <mergeCell ref="F141:G141"/>
    <mergeCell ref="H141:L141"/>
    <mergeCell ref="B142:B143"/>
    <mergeCell ref="C142:C143"/>
    <mergeCell ref="D142:D143"/>
    <mergeCell ref="E142:E143"/>
    <mergeCell ref="F142:G143"/>
    <mergeCell ref="H142:I142"/>
    <mergeCell ref="H143:I143"/>
    <mergeCell ref="F152:G153"/>
    <mergeCell ref="H152:I152"/>
    <mergeCell ref="H153:I153"/>
    <mergeCell ref="F154:G155"/>
    <mergeCell ref="H154:I155"/>
    <mergeCell ref="J154:J155"/>
    <mergeCell ref="J149:J150"/>
    <mergeCell ref="K149:K150"/>
    <mergeCell ref="L149:L150"/>
    <mergeCell ref="A151:A155"/>
    <mergeCell ref="F151:G151"/>
    <mergeCell ref="H151:L151"/>
    <mergeCell ref="B152:B153"/>
    <mergeCell ref="C152:C153"/>
    <mergeCell ref="D152:D153"/>
    <mergeCell ref="E152:E153"/>
    <mergeCell ref="D147:D148"/>
    <mergeCell ref="E147:E148"/>
    <mergeCell ref="F147:G148"/>
    <mergeCell ref="H147:I147"/>
    <mergeCell ref="H148:I148"/>
    <mergeCell ref="F149:G150"/>
    <mergeCell ref="H149:I150"/>
    <mergeCell ref="H157:I157"/>
    <mergeCell ref="H158:I159"/>
    <mergeCell ref="J158:J159"/>
    <mergeCell ref="K158:K159"/>
    <mergeCell ref="L158:L159"/>
    <mergeCell ref="F160:G161"/>
    <mergeCell ref="H160:I161"/>
    <mergeCell ref="J160:J161"/>
    <mergeCell ref="K160:K161"/>
    <mergeCell ref="L160:L161"/>
    <mergeCell ref="K154:K155"/>
    <mergeCell ref="L154:L155"/>
    <mergeCell ref="A156:A161"/>
    <mergeCell ref="F156:G156"/>
    <mergeCell ref="H156:L156"/>
    <mergeCell ref="B157:B159"/>
    <mergeCell ref="C157:C159"/>
    <mergeCell ref="D157:D159"/>
    <mergeCell ref="E157:E159"/>
    <mergeCell ref="F157:G159"/>
    <mergeCell ref="F165:G166"/>
    <mergeCell ref="H165:I166"/>
    <mergeCell ref="J165:J166"/>
    <mergeCell ref="K165:K166"/>
    <mergeCell ref="L165:L166"/>
    <mergeCell ref="A167:A171"/>
    <mergeCell ref="F167:G167"/>
    <mergeCell ref="H167:L167"/>
    <mergeCell ref="B168:B169"/>
    <mergeCell ref="C168:C169"/>
    <mergeCell ref="A162:A166"/>
    <mergeCell ref="F162:G162"/>
    <mergeCell ref="H162:L162"/>
    <mergeCell ref="B163:B164"/>
    <mergeCell ref="C163:C164"/>
    <mergeCell ref="D163:D164"/>
    <mergeCell ref="E163:E164"/>
    <mergeCell ref="F163:G164"/>
    <mergeCell ref="H163:I163"/>
    <mergeCell ref="H164:I164"/>
    <mergeCell ref="F173:G174"/>
    <mergeCell ref="H173:I173"/>
    <mergeCell ref="H174:I174"/>
    <mergeCell ref="F175:G176"/>
    <mergeCell ref="H175:I176"/>
    <mergeCell ref="J175:J176"/>
    <mergeCell ref="J170:J171"/>
    <mergeCell ref="K170:K171"/>
    <mergeCell ref="L170:L171"/>
    <mergeCell ref="A172:A176"/>
    <mergeCell ref="F172:G172"/>
    <mergeCell ref="H172:L172"/>
    <mergeCell ref="B173:B174"/>
    <mergeCell ref="C173:C174"/>
    <mergeCell ref="D173:D174"/>
    <mergeCell ref="E173:E174"/>
    <mergeCell ref="D168:D169"/>
    <mergeCell ref="E168:E169"/>
    <mergeCell ref="F168:G169"/>
    <mergeCell ref="H168:I168"/>
    <mergeCell ref="H169:I169"/>
    <mergeCell ref="F170:G171"/>
    <mergeCell ref="H170:I171"/>
    <mergeCell ref="H178:I178"/>
    <mergeCell ref="H179:I180"/>
    <mergeCell ref="J179:J180"/>
    <mergeCell ref="K179:K180"/>
    <mergeCell ref="L179:L180"/>
    <mergeCell ref="F181:G182"/>
    <mergeCell ref="H181:I182"/>
    <mergeCell ref="J181:J182"/>
    <mergeCell ref="K181:K182"/>
    <mergeCell ref="L181:L182"/>
    <mergeCell ref="K175:K176"/>
    <mergeCell ref="L175:L176"/>
    <mergeCell ref="A177:A182"/>
    <mergeCell ref="F177:G177"/>
    <mergeCell ref="H177:L177"/>
    <mergeCell ref="B178:B180"/>
    <mergeCell ref="C178:C180"/>
    <mergeCell ref="D178:D180"/>
    <mergeCell ref="E178:E180"/>
    <mergeCell ref="F178:G180"/>
    <mergeCell ref="J185:J186"/>
    <mergeCell ref="K185:K186"/>
    <mergeCell ref="L185:L186"/>
    <mergeCell ref="F187:G188"/>
    <mergeCell ref="H187:I188"/>
    <mergeCell ref="J187:J188"/>
    <mergeCell ref="K187:K188"/>
    <mergeCell ref="L187:L188"/>
    <mergeCell ref="A183:A188"/>
    <mergeCell ref="F183:G183"/>
    <mergeCell ref="H183:L183"/>
    <mergeCell ref="B184:B186"/>
    <mergeCell ref="C184:C186"/>
    <mergeCell ref="D184:D186"/>
    <mergeCell ref="E184:E186"/>
    <mergeCell ref="F184:G186"/>
    <mergeCell ref="H184:I184"/>
    <mergeCell ref="H185:I186"/>
    <mergeCell ref="D195:D196"/>
    <mergeCell ref="E195:E196"/>
    <mergeCell ref="F195:G196"/>
    <mergeCell ref="H195:I195"/>
    <mergeCell ref="H196:I196"/>
    <mergeCell ref="F197:G198"/>
    <mergeCell ref="H197:I198"/>
    <mergeCell ref="F192:G193"/>
    <mergeCell ref="H192:I193"/>
    <mergeCell ref="J192:J193"/>
    <mergeCell ref="K192:K193"/>
    <mergeCell ref="L192:L193"/>
    <mergeCell ref="A194:A198"/>
    <mergeCell ref="F194:G194"/>
    <mergeCell ref="H194:L194"/>
    <mergeCell ref="B195:B196"/>
    <mergeCell ref="C195:C196"/>
    <mergeCell ref="A189:A193"/>
    <mergeCell ref="F189:G189"/>
    <mergeCell ref="H189:L189"/>
    <mergeCell ref="B190:B191"/>
    <mergeCell ref="C190:C191"/>
    <mergeCell ref="D190:D191"/>
    <mergeCell ref="E190:E191"/>
    <mergeCell ref="F190:G191"/>
    <mergeCell ref="H190:I190"/>
    <mergeCell ref="H191:I191"/>
    <mergeCell ref="K202:K203"/>
    <mergeCell ref="L202:L203"/>
    <mergeCell ref="A204:A208"/>
    <mergeCell ref="F204:G204"/>
    <mergeCell ref="H204:L204"/>
    <mergeCell ref="B205:B206"/>
    <mergeCell ref="C205:C206"/>
    <mergeCell ref="D205:D206"/>
    <mergeCell ref="E205:E206"/>
    <mergeCell ref="F205:G206"/>
    <mergeCell ref="F200:G201"/>
    <mergeCell ref="H200:I200"/>
    <mergeCell ref="H201:I201"/>
    <mergeCell ref="F202:G203"/>
    <mergeCell ref="H202:I203"/>
    <mergeCell ref="J202:J203"/>
    <mergeCell ref="J197:J198"/>
    <mergeCell ref="K197:K198"/>
    <mergeCell ref="L197:L198"/>
    <mergeCell ref="A199:A203"/>
    <mergeCell ref="F199:G199"/>
    <mergeCell ref="H199:L199"/>
    <mergeCell ref="B200:B201"/>
    <mergeCell ref="C200:C201"/>
    <mergeCell ref="D200:D201"/>
    <mergeCell ref="E200:E201"/>
    <mergeCell ref="H211:I211"/>
    <mergeCell ref="F212:G213"/>
    <mergeCell ref="H212:I213"/>
    <mergeCell ref="J212:J213"/>
    <mergeCell ref="K212:K213"/>
    <mergeCell ref="L212:L213"/>
    <mergeCell ref="L207:L208"/>
    <mergeCell ref="A209:A213"/>
    <mergeCell ref="F209:G209"/>
    <mergeCell ref="H209:L209"/>
    <mergeCell ref="B210:B211"/>
    <mergeCell ref="C210:C211"/>
    <mergeCell ref="D210:D211"/>
    <mergeCell ref="E210:E211"/>
    <mergeCell ref="F210:G211"/>
    <mergeCell ref="H210:I210"/>
    <mergeCell ref="H205:I205"/>
    <mergeCell ref="H206:I206"/>
    <mergeCell ref="F207:G208"/>
    <mergeCell ref="H207:I208"/>
    <mergeCell ref="J207:J208"/>
    <mergeCell ref="K207:K208"/>
    <mergeCell ref="J216:J217"/>
    <mergeCell ref="K216:K217"/>
    <mergeCell ref="L216:L217"/>
    <mergeCell ref="F218:G219"/>
    <mergeCell ref="H218:I219"/>
    <mergeCell ref="J218:J219"/>
    <mergeCell ref="K218:K219"/>
    <mergeCell ref="L218:L219"/>
    <mergeCell ref="A214:A219"/>
    <mergeCell ref="F214:G214"/>
    <mergeCell ref="H214:L214"/>
    <mergeCell ref="B215:B217"/>
    <mergeCell ref="C215:C217"/>
    <mergeCell ref="D215:D217"/>
    <mergeCell ref="E215:E217"/>
    <mergeCell ref="F215:G217"/>
    <mergeCell ref="H215:I215"/>
    <mergeCell ref="H216:I217"/>
    <mergeCell ref="J222:J223"/>
    <mergeCell ref="K222:K223"/>
    <mergeCell ref="L222:L223"/>
    <mergeCell ref="F224:G225"/>
    <mergeCell ref="H224:I225"/>
    <mergeCell ref="J224:J225"/>
    <mergeCell ref="K224:K225"/>
    <mergeCell ref="L224:L225"/>
    <mergeCell ref="A220:A225"/>
    <mergeCell ref="F220:G220"/>
    <mergeCell ref="H220:L220"/>
    <mergeCell ref="B221:B223"/>
    <mergeCell ref="C221:C223"/>
    <mergeCell ref="D221:D223"/>
    <mergeCell ref="E221:E223"/>
    <mergeCell ref="F221:G223"/>
    <mergeCell ref="H221:I221"/>
    <mergeCell ref="H222:I223"/>
    <mergeCell ref="J228:J229"/>
    <mergeCell ref="K228:K229"/>
    <mergeCell ref="L228:L229"/>
    <mergeCell ref="F230:G231"/>
    <mergeCell ref="H230:I231"/>
    <mergeCell ref="J230:J231"/>
    <mergeCell ref="K230:K231"/>
    <mergeCell ref="L230:L231"/>
    <mergeCell ref="A226:A231"/>
    <mergeCell ref="F226:G226"/>
    <mergeCell ref="H226:L226"/>
    <mergeCell ref="B227:B229"/>
    <mergeCell ref="C227:C229"/>
    <mergeCell ref="D227:D229"/>
    <mergeCell ref="E227:E229"/>
    <mergeCell ref="F227:G229"/>
    <mergeCell ref="H227:I227"/>
    <mergeCell ref="H228:I229"/>
    <mergeCell ref="J234:J235"/>
    <mergeCell ref="K234:K235"/>
    <mergeCell ref="L234:L235"/>
    <mergeCell ref="F236:G237"/>
    <mergeCell ref="H236:I237"/>
    <mergeCell ref="J236:J237"/>
    <mergeCell ref="K236:K237"/>
    <mergeCell ref="L236:L237"/>
    <mergeCell ref="A232:A237"/>
    <mergeCell ref="F232:G232"/>
    <mergeCell ref="H232:L232"/>
    <mergeCell ref="B233:B235"/>
    <mergeCell ref="C233:C235"/>
    <mergeCell ref="D233:D235"/>
    <mergeCell ref="E233:E235"/>
    <mergeCell ref="F233:G235"/>
    <mergeCell ref="H233:I233"/>
    <mergeCell ref="H234:I235"/>
    <mergeCell ref="J240:J242"/>
    <mergeCell ref="K240:K242"/>
    <mergeCell ref="L240:L242"/>
    <mergeCell ref="F243:G244"/>
    <mergeCell ref="H243:I244"/>
    <mergeCell ref="J243:J244"/>
    <mergeCell ref="K243:K244"/>
    <mergeCell ref="L243:L244"/>
    <mergeCell ref="A238:A244"/>
    <mergeCell ref="F238:G238"/>
    <mergeCell ref="H238:L238"/>
    <mergeCell ref="B239:B242"/>
    <mergeCell ref="C239:C242"/>
    <mergeCell ref="D239:D242"/>
    <mergeCell ref="E239:E242"/>
    <mergeCell ref="F239:G242"/>
    <mergeCell ref="H239:I239"/>
    <mergeCell ref="H240:I242"/>
    <mergeCell ref="H254:I255"/>
    <mergeCell ref="J247:J249"/>
    <mergeCell ref="K247:K249"/>
    <mergeCell ref="L247:L249"/>
    <mergeCell ref="F250:G251"/>
    <mergeCell ref="H250:I251"/>
    <mergeCell ref="J250:J251"/>
    <mergeCell ref="K250:K251"/>
    <mergeCell ref="L250:L251"/>
    <mergeCell ref="A245:A251"/>
    <mergeCell ref="F245:G245"/>
    <mergeCell ref="H245:L245"/>
    <mergeCell ref="B246:B249"/>
    <mergeCell ref="C246:C249"/>
    <mergeCell ref="D246:D249"/>
    <mergeCell ref="E246:E249"/>
    <mergeCell ref="F246:G249"/>
    <mergeCell ref="H246:I246"/>
    <mergeCell ref="H247:I249"/>
    <mergeCell ref="A263:A268"/>
    <mergeCell ref="F263:G263"/>
    <mergeCell ref="H263:L263"/>
    <mergeCell ref="B264:B266"/>
    <mergeCell ref="C264:C266"/>
    <mergeCell ref="A258:A262"/>
    <mergeCell ref="F258:G258"/>
    <mergeCell ref="H258:L258"/>
    <mergeCell ref="B259:B260"/>
    <mergeCell ref="C259:C260"/>
    <mergeCell ref="D259:D260"/>
    <mergeCell ref="E259:E260"/>
    <mergeCell ref="F259:G260"/>
    <mergeCell ref="H259:I259"/>
    <mergeCell ref="H260:I260"/>
    <mergeCell ref="J254:J255"/>
    <mergeCell ref="K254:K255"/>
    <mergeCell ref="L254:L255"/>
    <mergeCell ref="F256:G257"/>
    <mergeCell ref="H256:I257"/>
    <mergeCell ref="J256:J257"/>
    <mergeCell ref="K256:K257"/>
    <mergeCell ref="L256:L257"/>
    <mergeCell ref="A252:A257"/>
    <mergeCell ref="F252:G252"/>
    <mergeCell ref="H252:L252"/>
    <mergeCell ref="B253:B255"/>
    <mergeCell ref="C253:C255"/>
    <mergeCell ref="D253:D255"/>
    <mergeCell ref="E253:E255"/>
    <mergeCell ref="F253:G255"/>
    <mergeCell ref="H253:I253"/>
    <mergeCell ref="K265:K266"/>
    <mergeCell ref="L265:L266"/>
    <mergeCell ref="F267:G268"/>
    <mergeCell ref="H267:I268"/>
    <mergeCell ref="J267:J268"/>
    <mergeCell ref="K267:K268"/>
    <mergeCell ref="L267:L268"/>
    <mergeCell ref="D264:D266"/>
    <mergeCell ref="E264:E266"/>
    <mergeCell ref="F264:G266"/>
    <mergeCell ref="H264:I264"/>
    <mergeCell ref="H265:I266"/>
    <mergeCell ref="J265:J266"/>
    <mergeCell ref="F261:G262"/>
    <mergeCell ref="H261:I262"/>
    <mergeCell ref="J261:J262"/>
    <mergeCell ref="K261:K262"/>
    <mergeCell ref="L261:L262"/>
    <mergeCell ref="F272:G273"/>
    <mergeCell ref="H272:I273"/>
    <mergeCell ref="J272:J273"/>
    <mergeCell ref="K272:K273"/>
    <mergeCell ref="L272:L273"/>
    <mergeCell ref="A274:A278"/>
    <mergeCell ref="F274:G274"/>
    <mergeCell ref="H274:L274"/>
    <mergeCell ref="B275:B276"/>
    <mergeCell ref="C275:C276"/>
    <mergeCell ref="A269:A273"/>
    <mergeCell ref="F269:G269"/>
    <mergeCell ref="H269:L269"/>
    <mergeCell ref="B270:B271"/>
    <mergeCell ref="C270:C271"/>
    <mergeCell ref="D270:D271"/>
    <mergeCell ref="E270:E271"/>
    <mergeCell ref="F270:G271"/>
    <mergeCell ref="H270:I270"/>
    <mergeCell ref="H271:I271"/>
    <mergeCell ref="J277:J278"/>
    <mergeCell ref="K277:K278"/>
    <mergeCell ref="L277:L278"/>
    <mergeCell ref="D275:D276"/>
    <mergeCell ref="E275:E276"/>
    <mergeCell ref="F275:G276"/>
    <mergeCell ref="H275:I275"/>
    <mergeCell ref="H276:I276"/>
    <mergeCell ref="F277:G278"/>
    <mergeCell ref="H277:I278"/>
    <mergeCell ref="H285:I285"/>
    <mergeCell ref="H286:I286"/>
    <mergeCell ref="F287:G288"/>
    <mergeCell ref="H287:I288"/>
    <mergeCell ref="J287:J288"/>
    <mergeCell ref="K287:K288"/>
    <mergeCell ref="K282:K283"/>
    <mergeCell ref="L282:L283"/>
    <mergeCell ref="A284:A288"/>
    <mergeCell ref="F284:G284"/>
    <mergeCell ref="H284:L284"/>
    <mergeCell ref="B285:B286"/>
    <mergeCell ref="C285:C286"/>
    <mergeCell ref="D285:D286"/>
    <mergeCell ref="E285:E286"/>
    <mergeCell ref="F285:G286"/>
    <mergeCell ref="F280:G281"/>
    <mergeCell ref="H280:I280"/>
    <mergeCell ref="H281:I281"/>
    <mergeCell ref="F282:G283"/>
    <mergeCell ref="H282:I283"/>
    <mergeCell ref="J282:J283"/>
    <mergeCell ref="A279:A283"/>
    <mergeCell ref="F279:G279"/>
    <mergeCell ref="H279:L279"/>
    <mergeCell ref="B280:B281"/>
    <mergeCell ref="C280:C281"/>
    <mergeCell ref="D280:D281"/>
    <mergeCell ref="E280:E281"/>
    <mergeCell ref="H291:I292"/>
    <mergeCell ref="J291:J292"/>
    <mergeCell ref="K291:K292"/>
    <mergeCell ref="L291:L292"/>
    <mergeCell ref="F293:G294"/>
    <mergeCell ref="H293:I294"/>
    <mergeCell ref="J293:J294"/>
    <mergeCell ref="K293:K294"/>
    <mergeCell ref="L293:L294"/>
    <mergeCell ref="L287:L288"/>
    <mergeCell ref="A289:A294"/>
    <mergeCell ref="F289:G289"/>
    <mergeCell ref="H289:L289"/>
    <mergeCell ref="B290:B292"/>
    <mergeCell ref="C290:C292"/>
    <mergeCell ref="D290:D292"/>
    <mergeCell ref="E290:E292"/>
    <mergeCell ref="F290:G292"/>
    <mergeCell ref="H290:I290"/>
    <mergeCell ref="D301:D302"/>
    <mergeCell ref="E301:E302"/>
    <mergeCell ref="F301:G302"/>
    <mergeCell ref="H301:I301"/>
    <mergeCell ref="H302:I302"/>
    <mergeCell ref="F303:G304"/>
    <mergeCell ref="H303:I304"/>
    <mergeCell ref="F298:G299"/>
    <mergeCell ref="H298:I299"/>
    <mergeCell ref="J298:J299"/>
    <mergeCell ref="K298:K299"/>
    <mergeCell ref="L298:L299"/>
    <mergeCell ref="A300:A304"/>
    <mergeCell ref="F300:G300"/>
    <mergeCell ref="H300:L300"/>
    <mergeCell ref="B301:B302"/>
    <mergeCell ref="C301:C302"/>
    <mergeCell ref="A295:A299"/>
    <mergeCell ref="F295:G295"/>
    <mergeCell ref="H295:L295"/>
    <mergeCell ref="B296:B297"/>
    <mergeCell ref="C296:C297"/>
    <mergeCell ref="D296:D297"/>
    <mergeCell ref="E296:E297"/>
    <mergeCell ref="F296:G297"/>
    <mergeCell ref="H296:I296"/>
    <mergeCell ref="H297:I297"/>
    <mergeCell ref="F309:G310"/>
    <mergeCell ref="H309:I310"/>
    <mergeCell ref="J309:J310"/>
    <mergeCell ref="K309:K310"/>
    <mergeCell ref="L309:L310"/>
    <mergeCell ref="A311:A315"/>
    <mergeCell ref="F311:G311"/>
    <mergeCell ref="H311:L311"/>
    <mergeCell ref="B312:B313"/>
    <mergeCell ref="C312:C313"/>
    <mergeCell ref="F306:G308"/>
    <mergeCell ref="H306:I306"/>
    <mergeCell ref="H307:I308"/>
    <mergeCell ref="J307:J308"/>
    <mergeCell ref="K307:K308"/>
    <mergeCell ref="L307:L308"/>
    <mergeCell ref="J303:J304"/>
    <mergeCell ref="K303:K304"/>
    <mergeCell ref="L303:L304"/>
    <mergeCell ref="A305:A310"/>
    <mergeCell ref="F305:G305"/>
    <mergeCell ref="H305:L305"/>
    <mergeCell ref="B306:B308"/>
    <mergeCell ref="C306:C308"/>
    <mergeCell ref="D306:D308"/>
    <mergeCell ref="E306:E308"/>
    <mergeCell ref="F317:G319"/>
    <mergeCell ref="H317:I317"/>
    <mergeCell ref="H318:I319"/>
    <mergeCell ref="J318:J319"/>
    <mergeCell ref="K318:K319"/>
    <mergeCell ref="L318:L319"/>
    <mergeCell ref="J314:J315"/>
    <mergeCell ref="K314:K315"/>
    <mergeCell ref="L314:L315"/>
    <mergeCell ref="A316:A321"/>
    <mergeCell ref="F316:G316"/>
    <mergeCell ref="H316:L316"/>
    <mergeCell ref="B317:B319"/>
    <mergeCell ref="C317:C319"/>
    <mergeCell ref="D317:D319"/>
    <mergeCell ref="E317:E319"/>
    <mergeCell ref="D312:D313"/>
    <mergeCell ref="E312:E313"/>
    <mergeCell ref="F312:G313"/>
    <mergeCell ref="H312:I312"/>
    <mergeCell ref="H313:I313"/>
    <mergeCell ref="F314:G315"/>
    <mergeCell ref="H314:I315"/>
    <mergeCell ref="D323:D324"/>
    <mergeCell ref="E323:E324"/>
    <mergeCell ref="F323:G324"/>
    <mergeCell ref="H323:I323"/>
    <mergeCell ref="H324:I324"/>
    <mergeCell ref="F325:G326"/>
    <mergeCell ref="H325:I326"/>
    <mergeCell ref="F320:G321"/>
    <mergeCell ref="H320:I321"/>
    <mergeCell ref="J320:J321"/>
    <mergeCell ref="K320:K321"/>
    <mergeCell ref="L320:L321"/>
    <mergeCell ref="A322:A326"/>
    <mergeCell ref="F322:G322"/>
    <mergeCell ref="H322:L322"/>
    <mergeCell ref="B323:B324"/>
    <mergeCell ref="C323:C324"/>
    <mergeCell ref="K330:K331"/>
    <mergeCell ref="L330:L331"/>
    <mergeCell ref="A332:A336"/>
    <mergeCell ref="F332:G332"/>
    <mergeCell ref="H332:L332"/>
    <mergeCell ref="B333:B334"/>
    <mergeCell ref="C333:C334"/>
    <mergeCell ref="D333:D334"/>
    <mergeCell ref="E333:E334"/>
    <mergeCell ref="F333:G334"/>
    <mergeCell ref="F328:G329"/>
    <mergeCell ref="H328:I328"/>
    <mergeCell ref="H329:I329"/>
    <mergeCell ref="F330:G331"/>
    <mergeCell ref="H330:I331"/>
    <mergeCell ref="J330:J331"/>
    <mergeCell ref="J325:J326"/>
    <mergeCell ref="K325:K326"/>
    <mergeCell ref="L325:L326"/>
    <mergeCell ref="A327:A331"/>
    <mergeCell ref="F327:G327"/>
    <mergeCell ref="H327:L327"/>
    <mergeCell ref="B328:B329"/>
    <mergeCell ref="C328:C329"/>
    <mergeCell ref="D328:D329"/>
    <mergeCell ref="E328:E329"/>
    <mergeCell ref="H339:I339"/>
    <mergeCell ref="F340:G341"/>
    <mergeCell ref="H340:I341"/>
    <mergeCell ref="J340:J341"/>
    <mergeCell ref="K340:K341"/>
    <mergeCell ref="L340:L341"/>
    <mergeCell ref="L335:L336"/>
    <mergeCell ref="A337:A341"/>
    <mergeCell ref="F337:G337"/>
    <mergeCell ref="H337:L337"/>
    <mergeCell ref="B338:B339"/>
    <mergeCell ref="C338:C339"/>
    <mergeCell ref="D338:D339"/>
    <mergeCell ref="E338:E339"/>
    <mergeCell ref="F338:G339"/>
    <mergeCell ref="H338:I338"/>
    <mergeCell ref="H333:I333"/>
    <mergeCell ref="H334:I334"/>
    <mergeCell ref="F335:G336"/>
    <mergeCell ref="H335:I336"/>
    <mergeCell ref="J335:J336"/>
    <mergeCell ref="K335:K336"/>
    <mergeCell ref="D348:D349"/>
    <mergeCell ref="E348:E349"/>
    <mergeCell ref="F348:G349"/>
    <mergeCell ref="H348:I348"/>
    <mergeCell ref="H349:I349"/>
    <mergeCell ref="F350:G351"/>
    <mergeCell ref="H350:I351"/>
    <mergeCell ref="F345:G346"/>
    <mergeCell ref="H345:I346"/>
    <mergeCell ref="J345:J346"/>
    <mergeCell ref="K345:K346"/>
    <mergeCell ref="L345:L346"/>
    <mergeCell ref="A347:A351"/>
    <mergeCell ref="F347:G347"/>
    <mergeCell ref="H347:L347"/>
    <mergeCell ref="B348:B349"/>
    <mergeCell ref="C348:C349"/>
    <mergeCell ref="A342:A346"/>
    <mergeCell ref="F342:G342"/>
    <mergeCell ref="H342:L342"/>
    <mergeCell ref="B343:B344"/>
    <mergeCell ref="C343:C344"/>
    <mergeCell ref="D343:D344"/>
    <mergeCell ref="E343:E344"/>
    <mergeCell ref="F343:G344"/>
    <mergeCell ref="H343:I343"/>
    <mergeCell ref="H344:I344"/>
    <mergeCell ref="K355:K356"/>
    <mergeCell ref="L355:L356"/>
    <mergeCell ref="A357:A361"/>
    <mergeCell ref="F357:G357"/>
    <mergeCell ref="H357:L357"/>
    <mergeCell ref="B358:B359"/>
    <mergeCell ref="C358:C359"/>
    <mergeCell ref="D358:D359"/>
    <mergeCell ref="E358:E359"/>
    <mergeCell ref="F358:G359"/>
    <mergeCell ref="F353:G354"/>
    <mergeCell ref="H353:I353"/>
    <mergeCell ref="H354:I354"/>
    <mergeCell ref="F355:G356"/>
    <mergeCell ref="H355:I356"/>
    <mergeCell ref="J355:J356"/>
    <mergeCell ref="J350:J351"/>
    <mergeCell ref="K350:K351"/>
    <mergeCell ref="L350:L351"/>
    <mergeCell ref="A352:A356"/>
    <mergeCell ref="F352:G352"/>
    <mergeCell ref="H352:L352"/>
    <mergeCell ref="B353:B354"/>
    <mergeCell ref="C353:C354"/>
    <mergeCell ref="D353:D354"/>
    <mergeCell ref="E353:E354"/>
    <mergeCell ref="H364:I364"/>
    <mergeCell ref="F365:G366"/>
    <mergeCell ref="H365:I366"/>
    <mergeCell ref="J365:J366"/>
    <mergeCell ref="K365:K366"/>
    <mergeCell ref="L365:L366"/>
    <mergeCell ref="L360:L361"/>
    <mergeCell ref="A362:A366"/>
    <mergeCell ref="F362:G362"/>
    <mergeCell ref="H362:L362"/>
    <mergeCell ref="B363:B364"/>
    <mergeCell ref="C363:C364"/>
    <mergeCell ref="D363:D364"/>
    <mergeCell ref="E363:E364"/>
    <mergeCell ref="F363:G364"/>
    <mergeCell ref="H363:I363"/>
    <mergeCell ref="H358:I358"/>
    <mergeCell ref="H359:I359"/>
    <mergeCell ref="F360:G361"/>
    <mergeCell ref="H360:I361"/>
    <mergeCell ref="J360:J361"/>
    <mergeCell ref="K360:K361"/>
    <mergeCell ref="D373:D374"/>
    <mergeCell ref="E373:E374"/>
    <mergeCell ref="F373:G374"/>
    <mergeCell ref="H373:I373"/>
    <mergeCell ref="H374:I374"/>
    <mergeCell ref="F375:G376"/>
    <mergeCell ref="H375:I376"/>
    <mergeCell ref="F370:G371"/>
    <mergeCell ref="H370:I371"/>
    <mergeCell ref="J370:J371"/>
    <mergeCell ref="K370:K371"/>
    <mergeCell ref="L370:L371"/>
    <mergeCell ref="A372:A376"/>
    <mergeCell ref="F372:G372"/>
    <mergeCell ref="H372:L372"/>
    <mergeCell ref="B373:B374"/>
    <mergeCell ref="C373:C374"/>
    <mergeCell ref="A367:A371"/>
    <mergeCell ref="F367:G367"/>
    <mergeCell ref="H367:L367"/>
    <mergeCell ref="B368:B369"/>
    <mergeCell ref="C368:C369"/>
    <mergeCell ref="D368:D369"/>
    <mergeCell ref="E368:E369"/>
    <mergeCell ref="F368:G369"/>
    <mergeCell ref="H368:I368"/>
    <mergeCell ref="H369:I369"/>
    <mergeCell ref="K380:K381"/>
    <mergeCell ref="L380:L381"/>
    <mergeCell ref="A382:A386"/>
    <mergeCell ref="F382:G382"/>
    <mergeCell ref="H382:L382"/>
    <mergeCell ref="B383:B384"/>
    <mergeCell ref="C383:C384"/>
    <mergeCell ref="D383:D384"/>
    <mergeCell ref="E383:E384"/>
    <mergeCell ref="F383:G384"/>
    <mergeCell ref="F378:G379"/>
    <mergeCell ref="H378:I378"/>
    <mergeCell ref="H379:I379"/>
    <mergeCell ref="F380:G381"/>
    <mergeCell ref="H380:I381"/>
    <mergeCell ref="J380:J381"/>
    <mergeCell ref="J375:J376"/>
    <mergeCell ref="K375:K376"/>
    <mergeCell ref="L375:L376"/>
    <mergeCell ref="A377:A381"/>
    <mergeCell ref="F377:G377"/>
    <mergeCell ref="H377:L377"/>
    <mergeCell ref="B378:B379"/>
    <mergeCell ref="C378:C379"/>
    <mergeCell ref="D378:D379"/>
    <mergeCell ref="E378:E379"/>
    <mergeCell ref="H389:I389"/>
    <mergeCell ref="F390:G391"/>
    <mergeCell ref="H390:I391"/>
    <mergeCell ref="J390:J391"/>
    <mergeCell ref="K390:K391"/>
    <mergeCell ref="L390:L391"/>
    <mergeCell ref="L385:L386"/>
    <mergeCell ref="A387:A391"/>
    <mergeCell ref="F387:G387"/>
    <mergeCell ref="H387:L387"/>
    <mergeCell ref="B388:B389"/>
    <mergeCell ref="C388:C389"/>
    <mergeCell ref="D388:D389"/>
    <mergeCell ref="E388:E389"/>
    <mergeCell ref="F388:G389"/>
    <mergeCell ref="H388:I388"/>
    <mergeCell ref="H383:I383"/>
    <mergeCell ref="H384:I384"/>
    <mergeCell ref="F385:G386"/>
    <mergeCell ref="H385:I386"/>
    <mergeCell ref="J385:J386"/>
    <mergeCell ref="K385:K386"/>
    <mergeCell ref="D398:D399"/>
    <mergeCell ref="E398:E399"/>
    <mergeCell ref="F398:G399"/>
    <mergeCell ref="H398:I398"/>
    <mergeCell ref="H399:I399"/>
    <mergeCell ref="F400:G401"/>
    <mergeCell ref="H400:I401"/>
    <mergeCell ref="F395:G396"/>
    <mergeCell ref="H395:I396"/>
    <mergeCell ref="J395:J396"/>
    <mergeCell ref="K395:K396"/>
    <mergeCell ref="L395:L396"/>
    <mergeCell ref="A397:A401"/>
    <mergeCell ref="F397:G397"/>
    <mergeCell ref="H397:L397"/>
    <mergeCell ref="B398:B399"/>
    <mergeCell ref="C398:C399"/>
    <mergeCell ref="A392:A396"/>
    <mergeCell ref="F392:G392"/>
    <mergeCell ref="H392:L392"/>
    <mergeCell ref="B393:B394"/>
    <mergeCell ref="C393:C394"/>
    <mergeCell ref="D393:D394"/>
    <mergeCell ref="E393:E394"/>
    <mergeCell ref="F393:G394"/>
    <mergeCell ref="H393:I393"/>
    <mergeCell ref="H394:I394"/>
    <mergeCell ref="K405:K406"/>
    <mergeCell ref="L405:L406"/>
    <mergeCell ref="A407:A411"/>
    <mergeCell ref="F407:G407"/>
    <mergeCell ref="H407:L407"/>
    <mergeCell ref="B408:B409"/>
    <mergeCell ref="C408:C409"/>
    <mergeCell ref="D408:D409"/>
    <mergeCell ref="E408:E409"/>
    <mergeCell ref="F408:G409"/>
    <mergeCell ref="F403:G404"/>
    <mergeCell ref="H403:I403"/>
    <mergeCell ref="H404:I404"/>
    <mergeCell ref="F405:G406"/>
    <mergeCell ref="H405:I406"/>
    <mergeCell ref="J405:J406"/>
    <mergeCell ref="J400:J401"/>
    <mergeCell ref="K400:K401"/>
    <mergeCell ref="L400:L401"/>
    <mergeCell ref="A402:A406"/>
    <mergeCell ref="F402:G402"/>
    <mergeCell ref="H402:L402"/>
    <mergeCell ref="B403:B404"/>
    <mergeCell ref="C403:C404"/>
    <mergeCell ref="D403:D404"/>
    <mergeCell ref="E403:E404"/>
    <mergeCell ref="H414:I414"/>
    <mergeCell ref="F415:G416"/>
    <mergeCell ref="H415:I416"/>
    <mergeCell ref="J415:J416"/>
    <mergeCell ref="K415:K416"/>
    <mergeCell ref="L415:L416"/>
    <mergeCell ref="L410:L411"/>
    <mergeCell ref="A412:A416"/>
    <mergeCell ref="F412:G412"/>
    <mergeCell ref="H412:L412"/>
    <mergeCell ref="B413:B414"/>
    <mergeCell ref="C413:C414"/>
    <mergeCell ref="D413:D414"/>
    <mergeCell ref="E413:E414"/>
    <mergeCell ref="F413:G414"/>
    <mergeCell ref="H413:I413"/>
    <mergeCell ref="H408:I408"/>
    <mergeCell ref="H409:I409"/>
    <mergeCell ref="F410:G411"/>
    <mergeCell ref="H410:I411"/>
    <mergeCell ref="J410:J411"/>
    <mergeCell ref="K410:K411"/>
    <mergeCell ref="F420:G421"/>
    <mergeCell ref="H420:I421"/>
    <mergeCell ref="J420:J421"/>
    <mergeCell ref="K420:K421"/>
    <mergeCell ref="L420:L421"/>
    <mergeCell ref="A422:A426"/>
    <mergeCell ref="F422:G422"/>
    <mergeCell ref="H422:L422"/>
    <mergeCell ref="B423:B424"/>
    <mergeCell ref="C423:C424"/>
    <mergeCell ref="A417:A421"/>
    <mergeCell ref="F417:G417"/>
    <mergeCell ref="H417:L417"/>
    <mergeCell ref="B418:B419"/>
    <mergeCell ref="C418:C419"/>
    <mergeCell ref="D418:D419"/>
    <mergeCell ref="E418:E419"/>
    <mergeCell ref="F418:G419"/>
    <mergeCell ref="H418:I418"/>
    <mergeCell ref="H419:I419"/>
    <mergeCell ref="F428:G429"/>
    <mergeCell ref="H428:I428"/>
    <mergeCell ref="H429:I429"/>
    <mergeCell ref="F430:G431"/>
    <mergeCell ref="H430:I431"/>
    <mergeCell ref="J430:J431"/>
    <mergeCell ref="J425:J426"/>
    <mergeCell ref="K425:K426"/>
    <mergeCell ref="L425:L426"/>
    <mergeCell ref="A427:A431"/>
    <mergeCell ref="F427:G427"/>
    <mergeCell ref="H427:L427"/>
    <mergeCell ref="B428:B429"/>
    <mergeCell ref="C428:C429"/>
    <mergeCell ref="D428:D429"/>
    <mergeCell ref="E428:E429"/>
    <mergeCell ref="D423:D424"/>
    <mergeCell ref="E423:E424"/>
    <mergeCell ref="F423:G424"/>
    <mergeCell ref="H423:I423"/>
    <mergeCell ref="H424:I424"/>
    <mergeCell ref="F425:G426"/>
    <mergeCell ref="H425:I426"/>
    <mergeCell ref="H433:I433"/>
    <mergeCell ref="H434:I435"/>
    <mergeCell ref="J434:J435"/>
    <mergeCell ref="K434:K435"/>
    <mergeCell ref="L434:L435"/>
    <mergeCell ref="F436:G437"/>
    <mergeCell ref="H436:I437"/>
    <mergeCell ref="J436:J437"/>
    <mergeCell ref="K436:K437"/>
    <mergeCell ref="L436:L437"/>
    <mergeCell ref="K430:K431"/>
    <mergeCell ref="L430:L431"/>
    <mergeCell ref="A432:A437"/>
    <mergeCell ref="F432:G432"/>
    <mergeCell ref="H432:L432"/>
    <mergeCell ref="B433:B435"/>
    <mergeCell ref="C433:C435"/>
    <mergeCell ref="D433:D435"/>
    <mergeCell ref="E433:E435"/>
    <mergeCell ref="F433:G435"/>
    <mergeCell ref="J440:J441"/>
    <mergeCell ref="K440:K441"/>
    <mergeCell ref="L440:L441"/>
    <mergeCell ref="F442:G443"/>
    <mergeCell ref="H442:I443"/>
    <mergeCell ref="J442:J443"/>
    <mergeCell ref="K442:K443"/>
    <mergeCell ref="L442:L443"/>
    <mergeCell ref="A438:A443"/>
    <mergeCell ref="F438:G438"/>
    <mergeCell ref="H438:L438"/>
    <mergeCell ref="B439:B441"/>
    <mergeCell ref="C439:C441"/>
    <mergeCell ref="D439:D441"/>
    <mergeCell ref="E439:E441"/>
    <mergeCell ref="F439:G441"/>
    <mergeCell ref="H439:I439"/>
    <mergeCell ref="H440:I441"/>
    <mergeCell ref="F447:G448"/>
    <mergeCell ref="H447:I448"/>
    <mergeCell ref="J447:J448"/>
    <mergeCell ref="K447:K448"/>
    <mergeCell ref="L447:L448"/>
    <mergeCell ref="A449:A453"/>
    <mergeCell ref="F449:G449"/>
    <mergeCell ref="H449:L449"/>
    <mergeCell ref="B450:B451"/>
    <mergeCell ref="C450:C451"/>
    <mergeCell ref="A444:A448"/>
    <mergeCell ref="F444:G444"/>
    <mergeCell ref="H444:L444"/>
    <mergeCell ref="B445:B446"/>
    <mergeCell ref="C445:C446"/>
    <mergeCell ref="D445:D446"/>
    <mergeCell ref="E445:E446"/>
    <mergeCell ref="F445:G446"/>
    <mergeCell ref="H445:I445"/>
    <mergeCell ref="H446:I446"/>
    <mergeCell ref="J452:J453"/>
    <mergeCell ref="K452:K453"/>
    <mergeCell ref="L452:L453"/>
    <mergeCell ref="D450:D451"/>
    <mergeCell ref="E450:E451"/>
    <mergeCell ref="F450:G451"/>
    <mergeCell ref="H450:I450"/>
    <mergeCell ref="H451:I451"/>
    <mergeCell ref="F452:G453"/>
    <mergeCell ref="H452:I453"/>
    <mergeCell ref="K457:K458"/>
    <mergeCell ref="L457:L458"/>
    <mergeCell ref="A459:A463"/>
    <mergeCell ref="F459:G459"/>
    <mergeCell ref="H459:L459"/>
    <mergeCell ref="B460:B461"/>
    <mergeCell ref="C460:C461"/>
    <mergeCell ref="D460:D461"/>
    <mergeCell ref="E460:E461"/>
    <mergeCell ref="F460:G461"/>
    <mergeCell ref="F455:G456"/>
    <mergeCell ref="H455:I455"/>
    <mergeCell ref="H456:I456"/>
    <mergeCell ref="F457:G458"/>
    <mergeCell ref="H457:I458"/>
    <mergeCell ref="J457:J458"/>
    <mergeCell ref="H472:I473"/>
    <mergeCell ref="J472:J473"/>
    <mergeCell ref="K472:K473"/>
    <mergeCell ref="L472:L473"/>
    <mergeCell ref="L462:L463"/>
    <mergeCell ref="A454:A458"/>
    <mergeCell ref="F454:G454"/>
    <mergeCell ref="H454:L454"/>
    <mergeCell ref="B455:B456"/>
    <mergeCell ref="C455:C456"/>
    <mergeCell ref="D455:D456"/>
    <mergeCell ref="E455:E456"/>
    <mergeCell ref="A464:A468"/>
    <mergeCell ref="F464:G464"/>
    <mergeCell ref="H464:L464"/>
    <mergeCell ref="B465:B466"/>
    <mergeCell ref="C465:C466"/>
    <mergeCell ref="D465:D466"/>
    <mergeCell ref="E465:E466"/>
    <mergeCell ref="F465:G466"/>
    <mergeCell ref="H465:I465"/>
    <mergeCell ref="H460:I460"/>
    <mergeCell ref="H461:I461"/>
    <mergeCell ref="F462:G463"/>
    <mergeCell ref="H462:I463"/>
    <mergeCell ref="J462:J463"/>
    <mergeCell ref="K462:K463"/>
    <mergeCell ref="H469:L469"/>
    <mergeCell ref="B470:B471"/>
    <mergeCell ref="C470:C471"/>
    <mergeCell ref="D470:D471"/>
    <mergeCell ref="E470:E471"/>
    <mergeCell ref="F470:G471"/>
    <mergeCell ref="H470:I470"/>
    <mergeCell ref="H471:I471"/>
    <mergeCell ref="H466:I466"/>
    <mergeCell ref="F467:G468"/>
    <mergeCell ref="H467:I468"/>
    <mergeCell ref="J467:J468"/>
    <mergeCell ref="K467:K468"/>
    <mergeCell ref="L467:L468"/>
    <mergeCell ref="A474:A479"/>
    <mergeCell ref="F474:G474"/>
    <mergeCell ref="H474:L474"/>
    <mergeCell ref="B475:B477"/>
    <mergeCell ref="C475:C477"/>
    <mergeCell ref="A469:A473"/>
    <mergeCell ref="F469:G469"/>
    <mergeCell ref="J482:J483"/>
    <mergeCell ref="K482:K483"/>
    <mergeCell ref="L482:L483"/>
    <mergeCell ref="K476:K477"/>
    <mergeCell ref="L476:L477"/>
    <mergeCell ref="F478:G479"/>
    <mergeCell ref="H478:I479"/>
    <mergeCell ref="J478:J479"/>
    <mergeCell ref="K478:K479"/>
    <mergeCell ref="L478:L479"/>
    <mergeCell ref="D475:D477"/>
    <mergeCell ref="E475:E477"/>
    <mergeCell ref="F475:G477"/>
    <mergeCell ref="H475:I475"/>
    <mergeCell ref="H476:I477"/>
    <mergeCell ref="J476:J477"/>
    <mergeCell ref="F472:G473"/>
    <mergeCell ref="A486:A490"/>
    <mergeCell ref="F486:G486"/>
    <mergeCell ref="H486:L486"/>
    <mergeCell ref="B487:B488"/>
    <mergeCell ref="C487:C488"/>
    <mergeCell ref="D487:D488"/>
    <mergeCell ref="E487:E488"/>
    <mergeCell ref="F487:G488"/>
    <mergeCell ref="H487:I487"/>
    <mergeCell ref="H488:I488"/>
    <mergeCell ref="J484:J485"/>
    <mergeCell ref="K484:K485"/>
    <mergeCell ref="L484:L485"/>
    <mergeCell ref="A480:A485"/>
    <mergeCell ref="F480:G480"/>
    <mergeCell ref="H480:L480"/>
    <mergeCell ref="B481:B483"/>
    <mergeCell ref="C481:C483"/>
    <mergeCell ref="D481:D483"/>
    <mergeCell ref="E481:E483"/>
    <mergeCell ref="F481:G483"/>
    <mergeCell ref="H481:I481"/>
    <mergeCell ref="H482:I483"/>
    <mergeCell ref="F484:G485"/>
    <mergeCell ref="H484:I485"/>
    <mergeCell ref="F489:G490"/>
    <mergeCell ref="H489:I490"/>
    <mergeCell ref="J489:J490"/>
    <mergeCell ref="K489:K490"/>
    <mergeCell ref="L489:L490"/>
    <mergeCell ref="F497:G498"/>
    <mergeCell ref="H497:I497"/>
    <mergeCell ref="H498:I498"/>
    <mergeCell ref="F499:G500"/>
    <mergeCell ref="H499:I500"/>
    <mergeCell ref="J499:J500"/>
    <mergeCell ref="J494:J495"/>
    <mergeCell ref="K494:K495"/>
    <mergeCell ref="L494:L495"/>
    <mergeCell ref="A496:A500"/>
    <mergeCell ref="F496:G496"/>
    <mergeCell ref="H496:L496"/>
    <mergeCell ref="B497:B498"/>
    <mergeCell ref="C497:C498"/>
    <mergeCell ref="D497:D498"/>
    <mergeCell ref="E497:E498"/>
    <mergeCell ref="D492:D493"/>
    <mergeCell ref="E492:E493"/>
    <mergeCell ref="F492:G493"/>
    <mergeCell ref="H492:I492"/>
    <mergeCell ref="H493:I493"/>
    <mergeCell ref="F494:G495"/>
    <mergeCell ref="H494:I495"/>
    <mergeCell ref="A491:A495"/>
    <mergeCell ref="F491:G491"/>
    <mergeCell ref="H491:L491"/>
    <mergeCell ref="B492:B493"/>
    <mergeCell ref="C492:C493"/>
    <mergeCell ref="H509:I510"/>
    <mergeCell ref="H502:I502"/>
    <mergeCell ref="H503:I504"/>
    <mergeCell ref="J503:J504"/>
    <mergeCell ref="K503:K504"/>
    <mergeCell ref="L503:L504"/>
    <mergeCell ref="F505:G506"/>
    <mergeCell ref="H505:I506"/>
    <mergeCell ref="J505:J506"/>
    <mergeCell ref="K505:K506"/>
    <mergeCell ref="L505:L506"/>
    <mergeCell ref="K499:K500"/>
    <mergeCell ref="L499:L500"/>
    <mergeCell ref="A501:A506"/>
    <mergeCell ref="F501:G501"/>
    <mergeCell ref="H501:L501"/>
    <mergeCell ref="B502:B504"/>
    <mergeCell ref="C502:C504"/>
    <mergeCell ref="D502:D504"/>
    <mergeCell ref="E502:E504"/>
    <mergeCell ref="F502:G504"/>
    <mergeCell ref="A518:A523"/>
    <mergeCell ref="F518:G518"/>
    <mergeCell ref="H518:L518"/>
    <mergeCell ref="B519:B521"/>
    <mergeCell ref="C519:C521"/>
    <mergeCell ref="A513:A517"/>
    <mergeCell ref="F513:G513"/>
    <mergeCell ref="H513:L513"/>
    <mergeCell ref="B514:B515"/>
    <mergeCell ref="C514:C515"/>
    <mergeCell ref="D514:D515"/>
    <mergeCell ref="E514:E515"/>
    <mergeCell ref="F514:G515"/>
    <mergeCell ref="H514:I514"/>
    <mergeCell ref="H515:I515"/>
    <mergeCell ref="J509:J510"/>
    <mergeCell ref="K509:K510"/>
    <mergeCell ref="L509:L510"/>
    <mergeCell ref="F511:G512"/>
    <mergeCell ref="H511:I512"/>
    <mergeCell ref="J511:J512"/>
    <mergeCell ref="K511:K512"/>
    <mergeCell ref="L511:L512"/>
    <mergeCell ref="A507:A512"/>
    <mergeCell ref="F507:G507"/>
    <mergeCell ref="H507:L507"/>
    <mergeCell ref="B508:B510"/>
    <mergeCell ref="C508:C510"/>
    <mergeCell ref="D508:D510"/>
    <mergeCell ref="E508:E510"/>
    <mergeCell ref="F508:G510"/>
    <mergeCell ref="H508:I508"/>
    <mergeCell ref="K520:K521"/>
    <mergeCell ref="L520:L521"/>
    <mergeCell ref="F522:G523"/>
    <mergeCell ref="H522:I523"/>
    <mergeCell ref="J522:J523"/>
    <mergeCell ref="K522:K523"/>
    <mergeCell ref="L522:L523"/>
    <mergeCell ref="D519:D521"/>
    <mergeCell ref="E519:E521"/>
    <mergeCell ref="F519:G521"/>
    <mergeCell ref="H519:I519"/>
    <mergeCell ref="H520:I521"/>
    <mergeCell ref="J520:J521"/>
    <mergeCell ref="F516:G517"/>
    <mergeCell ref="H516:I517"/>
    <mergeCell ref="J516:J517"/>
    <mergeCell ref="K516:K517"/>
    <mergeCell ref="L516:L517"/>
    <mergeCell ref="D530:D531"/>
    <mergeCell ref="E530:E531"/>
    <mergeCell ref="F530:G531"/>
    <mergeCell ref="H530:I530"/>
    <mergeCell ref="H531:I531"/>
    <mergeCell ref="F532:G533"/>
    <mergeCell ref="H532:I533"/>
    <mergeCell ref="F527:G528"/>
    <mergeCell ref="H527:I528"/>
    <mergeCell ref="J527:J528"/>
    <mergeCell ref="K527:K528"/>
    <mergeCell ref="L527:L528"/>
    <mergeCell ref="A529:A533"/>
    <mergeCell ref="F529:G529"/>
    <mergeCell ref="H529:L529"/>
    <mergeCell ref="B530:B531"/>
    <mergeCell ref="C530:C531"/>
    <mergeCell ref="A524:A528"/>
    <mergeCell ref="F524:G524"/>
    <mergeCell ref="H524:L524"/>
    <mergeCell ref="B525:B526"/>
    <mergeCell ref="C525:C526"/>
    <mergeCell ref="D525:D526"/>
    <mergeCell ref="E525:E526"/>
    <mergeCell ref="F525:G526"/>
    <mergeCell ref="H525:I525"/>
    <mergeCell ref="H526:I526"/>
    <mergeCell ref="F539:G540"/>
    <mergeCell ref="H539:I540"/>
    <mergeCell ref="J539:J540"/>
    <mergeCell ref="K539:K540"/>
    <mergeCell ref="L539:L540"/>
    <mergeCell ref="F535:G538"/>
    <mergeCell ref="H535:I535"/>
    <mergeCell ref="H536:I538"/>
    <mergeCell ref="J536:J538"/>
    <mergeCell ref="K536:K538"/>
    <mergeCell ref="L536:L538"/>
    <mergeCell ref="J532:J533"/>
    <mergeCell ref="K532:K533"/>
    <mergeCell ref="L532:L533"/>
    <mergeCell ref="A534:A540"/>
    <mergeCell ref="F534:G534"/>
    <mergeCell ref="H534:L534"/>
    <mergeCell ref="B535:B538"/>
    <mergeCell ref="C535:C538"/>
    <mergeCell ref="D535:D538"/>
    <mergeCell ref="E535:E53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8"/>
  <sheetViews>
    <sheetView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3</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202</v>
      </c>
      <c r="B10" s="110" t="s">
        <v>76</v>
      </c>
      <c r="C10" s="115" t="s">
        <v>78</v>
      </c>
      <c r="D10" s="115" t="s">
        <v>146</v>
      </c>
      <c r="E10" s="115" t="s">
        <v>147</v>
      </c>
      <c r="F10" s="809" t="s">
        <v>71</v>
      </c>
      <c r="G10" s="809"/>
      <c r="H10" s="805"/>
      <c r="I10" s="805"/>
      <c r="J10" s="805"/>
      <c r="K10" s="805"/>
      <c r="L10" s="805"/>
    </row>
    <row r="11" spans="1:12" s="101" customFormat="1" ht="26.25" customHeight="1">
      <c r="A11" s="808"/>
      <c r="B11" s="803" t="s">
        <v>955</v>
      </c>
      <c r="C11" s="810" t="s">
        <v>956</v>
      </c>
      <c r="D11" s="807">
        <v>43758</v>
      </c>
      <c r="E11" s="803" t="s">
        <v>957</v>
      </c>
      <c r="F11" s="803" t="s">
        <v>958</v>
      </c>
      <c r="G11" s="803"/>
      <c r="H11" s="806" t="s">
        <v>152</v>
      </c>
      <c r="I11" s="806"/>
      <c r="J11" s="117" t="s">
        <v>153</v>
      </c>
      <c r="K11" s="117" t="s">
        <v>3</v>
      </c>
      <c r="L11" s="119">
        <v>393.18</v>
      </c>
    </row>
    <row r="12" spans="1:12" s="101" customFormat="1" ht="408.95" customHeight="1">
      <c r="A12" s="808"/>
      <c r="B12" s="803"/>
      <c r="C12" s="810"/>
      <c r="D12" s="807"/>
      <c r="E12" s="803"/>
      <c r="F12" s="803"/>
      <c r="G12" s="803"/>
      <c r="H12" s="806" t="s">
        <v>154</v>
      </c>
      <c r="I12" s="806"/>
      <c r="J12" s="803" t="s">
        <v>153</v>
      </c>
      <c r="K12" s="803" t="s">
        <v>3</v>
      </c>
      <c r="L12" s="804">
        <v>1868.72</v>
      </c>
    </row>
    <row r="13" spans="1:12" s="101" customFormat="1" ht="376.35" customHeight="1">
      <c r="A13" s="808"/>
      <c r="B13" s="803"/>
      <c r="C13" s="810"/>
      <c r="D13" s="807"/>
      <c r="E13" s="803"/>
      <c r="F13" s="803"/>
      <c r="G13" s="803"/>
      <c r="H13" s="806"/>
      <c r="I13" s="806"/>
      <c r="J13" s="803"/>
      <c r="K13" s="803"/>
      <c r="L13" s="804"/>
    </row>
    <row r="14" spans="1:12" s="101" customFormat="1" ht="24" customHeight="1">
      <c r="A14" s="808"/>
      <c r="B14" s="110" t="s">
        <v>77</v>
      </c>
      <c r="C14" s="115" t="s">
        <v>79</v>
      </c>
      <c r="D14" s="115" t="s">
        <v>155</v>
      </c>
      <c r="E14" s="115" t="s">
        <v>156</v>
      </c>
      <c r="F14" s="805"/>
      <c r="G14" s="805"/>
      <c r="H14" s="806" t="s">
        <v>157</v>
      </c>
      <c r="I14" s="806"/>
      <c r="J14" s="803" t="s">
        <v>153</v>
      </c>
      <c r="K14" s="803" t="s">
        <v>153</v>
      </c>
      <c r="L14" s="804">
        <v>0</v>
      </c>
    </row>
    <row r="15" spans="1:12" s="101" customFormat="1" ht="34.5" customHeight="1">
      <c r="A15" s="808"/>
      <c r="B15" s="117" t="s">
        <v>959</v>
      </c>
      <c r="C15" s="117" t="s">
        <v>958</v>
      </c>
      <c r="D15" s="118">
        <v>43767</v>
      </c>
      <c r="E15" s="117" t="s">
        <v>960</v>
      </c>
      <c r="F15" s="805"/>
      <c r="G15" s="805"/>
      <c r="H15" s="806"/>
      <c r="I15" s="806"/>
      <c r="J15" s="803"/>
      <c r="K15" s="803"/>
      <c r="L15" s="804"/>
    </row>
    <row r="16" spans="1:12" s="101" customFormat="1" ht="24" customHeight="1">
      <c r="A16" s="808">
        <v>203</v>
      </c>
      <c r="B16" s="110" t="s">
        <v>76</v>
      </c>
      <c r="C16" s="115" t="s">
        <v>78</v>
      </c>
      <c r="D16" s="115" t="s">
        <v>146</v>
      </c>
      <c r="E16" s="115" t="s">
        <v>147</v>
      </c>
      <c r="F16" s="809" t="s">
        <v>71</v>
      </c>
      <c r="G16" s="809"/>
      <c r="H16" s="805"/>
      <c r="I16" s="805"/>
      <c r="J16" s="805"/>
      <c r="K16" s="805"/>
      <c r="L16" s="805"/>
    </row>
    <row r="17" spans="1:12" s="101" customFormat="1" ht="26.25" customHeight="1">
      <c r="A17" s="808"/>
      <c r="B17" s="803" t="s">
        <v>955</v>
      </c>
      <c r="C17" s="810" t="s">
        <v>961</v>
      </c>
      <c r="D17" s="807">
        <v>43801</v>
      </c>
      <c r="E17" s="803" t="s">
        <v>523</v>
      </c>
      <c r="F17" s="803" t="s">
        <v>210</v>
      </c>
      <c r="G17" s="803"/>
      <c r="H17" s="806" t="s">
        <v>152</v>
      </c>
      <c r="I17" s="806"/>
      <c r="J17" s="117" t="s">
        <v>153</v>
      </c>
      <c r="K17" s="117" t="s">
        <v>3</v>
      </c>
      <c r="L17" s="119">
        <v>375</v>
      </c>
    </row>
    <row r="18" spans="1:12" s="101" customFormat="1" ht="260.25" customHeight="1">
      <c r="A18" s="808"/>
      <c r="B18" s="803"/>
      <c r="C18" s="810"/>
      <c r="D18" s="807"/>
      <c r="E18" s="803"/>
      <c r="F18" s="803"/>
      <c r="G18" s="803"/>
      <c r="H18" s="806" t="s">
        <v>154</v>
      </c>
      <c r="I18" s="806"/>
      <c r="J18" s="117" t="s">
        <v>153</v>
      </c>
      <c r="K18" s="117" t="s">
        <v>3</v>
      </c>
      <c r="L18" s="119">
        <v>661.47</v>
      </c>
    </row>
    <row r="19" spans="1:12" s="101" customFormat="1" ht="24" customHeight="1">
      <c r="A19" s="808"/>
      <c r="B19" s="110" t="s">
        <v>77</v>
      </c>
      <c r="C19" s="115" t="s">
        <v>79</v>
      </c>
      <c r="D19" s="115" t="s">
        <v>155</v>
      </c>
      <c r="E19" s="115" t="s">
        <v>156</v>
      </c>
      <c r="F19" s="805"/>
      <c r="G19" s="805"/>
      <c r="H19" s="806" t="s">
        <v>157</v>
      </c>
      <c r="I19" s="806"/>
      <c r="J19" s="803" t="s">
        <v>153</v>
      </c>
      <c r="K19" s="803" t="s">
        <v>3</v>
      </c>
      <c r="L19" s="804">
        <v>70</v>
      </c>
    </row>
    <row r="20" spans="1:12" s="101" customFormat="1" ht="34.5" customHeight="1">
      <c r="A20" s="808"/>
      <c r="B20" s="117" t="s">
        <v>959</v>
      </c>
      <c r="C20" s="117" t="s">
        <v>210</v>
      </c>
      <c r="D20" s="118">
        <v>43803</v>
      </c>
      <c r="E20" s="117" t="s">
        <v>962</v>
      </c>
      <c r="F20" s="805"/>
      <c r="G20" s="805"/>
      <c r="H20" s="806"/>
      <c r="I20" s="806"/>
      <c r="J20" s="803"/>
      <c r="K20" s="803"/>
      <c r="L20" s="804"/>
    </row>
    <row r="21" spans="1:12" s="101" customFormat="1" ht="24" customHeight="1">
      <c r="A21" s="808">
        <v>204</v>
      </c>
      <c r="B21" s="110" t="s">
        <v>76</v>
      </c>
      <c r="C21" s="115" t="s">
        <v>78</v>
      </c>
      <c r="D21" s="115" t="s">
        <v>146</v>
      </c>
      <c r="E21" s="115" t="s">
        <v>147</v>
      </c>
      <c r="F21" s="809" t="s">
        <v>71</v>
      </c>
      <c r="G21" s="809"/>
      <c r="H21" s="805"/>
      <c r="I21" s="805"/>
      <c r="J21" s="805"/>
      <c r="K21" s="805"/>
      <c r="L21" s="805"/>
    </row>
    <row r="22" spans="1:12" s="101" customFormat="1" ht="26.25" customHeight="1">
      <c r="A22" s="808"/>
      <c r="B22" s="803" t="s">
        <v>955</v>
      </c>
      <c r="C22" s="810" t="s">
        <v>963</v>
      </c>
      <c r="D22" s="807">
        <v>43891</v>
      </c>
      <c r="E22" s="803" t="s">
        <v>234</v>
      </c>
      <c r="F22" s="803" t="s">
        <v>659</v>
      </c>
      <c r="G22" s="803"/>
      <c r="H22" s="806" t="s">
        <v>152</v>
      </c>
      <c r="I22" s="806"/>
      <c r="J22" s="117" t="s">
        <v>153</v>
      </c>
      <c r="K22" s="117" t="s">
        <v>3</v>
      </c>
      <c r="L22" s="119">
        <v>344</v>
      </c>
    </row>
    <row r="23" spans="1:12" s="101" customFormat="1" ht="218.25" customHeight="1">
      <c r="A23" s="808"/>
      <c r="B23" s="803"/>
      <c r="C23" s="810"/>
      <c r="D23" s="807"/>
      <c r="E23" s="803"/>
      <c r="F23" s="803"/>
      <c r="G23" s="803"/>
      <c r="H23" s="806" t="s">
        <v>154</v>
      </c>
      <c r="I23" s="806"/>
      <c r="J23" s="117" t="s">
        <v>153</v>
      </c>
      <c r="K23" s="117" t="s">
        <v>3</v>
      </c>
      <c r="L23" s="119">
        <v>675.01</v>
      </c>
    </row>
    <row r="24" spans="1:12" s="101" customFormat="1" ht="24" customHeight="1">
      <c r="A24" s="808"/>
      <c r="B24" s="110" t="s">
        <v>77</v>
      </c>
      <c r="C24" s="115" t="s">
        <v>79</v>
      </c>
      <c r="D24" s="115" t="s">
        <v>155</v>
      </c>
      <c r="E24" s="115" t="s">
        <v>156</v>
      </c>
      <c r="F24" s="805"/>
      <c r="G24" s="805"/>
      <c r="H24" s="806" t="s">
        <v>157</v>
      </c>
      <c r="I24" s="806"/>
      <c r="J24" s="803" t="s">
        <v>153</v>
      </c>
      <c r="K24" s="803" t="s">
        <v>3</v>
      </c>
      <c r="L24" s="804">
        <v>200</v>
      </c>
    </row>
    <row r="25" spans="1:12" s="101" customFormat="1" ht="34.5" customHeight="1">
      <c r="A25" s="808"/>
      <c r="B25" s="117" t="s">
        <v>959</v>
      </c>
      <c r="C25" s="117" t="s">
        <v>659</v>
      </c>
      <c r="D25" s="118">
        <v>43894</v>
      </c>
      <c r="E25" s="117" t="s">
        <v>249</v>
      </c>
      <c r="F25" s="805"/>
      <c r="G25" s="805"/>
      <c r="H25" s="806"/>
      <c r="I25" s="806"/>
      <c r="J25" s="803"/>
      <c r="K25" s="803"/>
      <c r="L25" s="804"/>
    </row>
    <row r="26" spans="1:12" s="101" customFormat="1" ht="24" customHeight="1">
      <c r="A26" s="808">
        <v>205</v>
      </c>
      <c r="B26" s="110" t="s">
        <v>76</v>
      </c>
      <c r="C26" s="115" t="s">
        <v>78</v>
      </c>
      <c r="D26" s="115" t="s">
        <v>146</v>
      </c>
      <c r="E26" s="115" t="s">
        <v>147</v>
      </c>
      <c r="F26" s="809" t="s">
        <v>71</v>
      </c>
      <c r="G26" s="809"/>
      <c r="H26" s="805"/>
      <c r="I26" s="805"/>
      <c r="J26" s="805"/>
      <c r="K26" s="805"/>
      <c r="L26" s="805"/>
    </row>
    <row r="27" spans="1:12" s="101" customFormat="1" ht="26.25" customHeight="1">
      <c r="A27" s="808"/>
      <c r="B27" s="803" t="s">
        <v>964</v>
      </c>
      <c r="C27" s="810" t="s">
        <v>965</v>
      </c>
      <c r="D27" s="807">
        <v>43755</v>
      </c>
      <c r="E27" s="803" t="s">
        <v>444</v>
      </c>
      <c r="F27" s="803" t="s">
        <v>966</v>
      </c>
      <c r="G27" s="803"/>
      <c r="H27" s="806" t="s">
        <v>152</v>
      </c>
      <c r="I27" s="806"/>
      <c r="J27" s="117" t="s">
        <v>153</v>
      </c>
      <c r="K27" s="117" t="s">
        <v>3</v>
      </c>
      <c r="L27" s="119">
        <v>497.92</v>
      </c>
    </row>
    <row r="28" spans="1:12" s="101" customFormat="1" ht="228.75" customHeight="1">
      <c r="A28" s="808"/>
      <c r="B28" s="803"/>
      <c r="C28" s="810"/>
      <c r="D28" s="807"/>
      <c r="E28" s="803"/>
      <c r="F28" s="803"/>
      <c r="G28" s="803"/>
      <c r="H28" s="806" t="s">
        <v>154</v>
      </c>
      <c r="I28" s="806"/>
      <c r="J28" s="117" t="s">
        <v>153</v>
      </c>
      <c r="K28" s="117" t="s">
        <v>3</v>
      </c>
      <c r="L28" s="119">
        <v>2564.69</v>
      </c>
    </row>
    <row r="29" spans="1:12" s="101" customFormat="1" ht="24" customHeight="1">
      <c r="A29" s="808"/>
      <c r="B29" s="110" t="s">
        <v>77</v>
      </c>
      <c r="C29" s="115" t="s">
        <v>79</v>
      </c>
      <c r="D29" s="115" t="s">
        <v>155</v>
      </c>
      <c r="E29" s="115" t="s">
        <v>156</v>
      </c>
      <c r="F29" s="805"/>
      <c r="G29" s="805"/>
      <c r="H29" s="806" t="s">
        <v>157</v>
      </c>
      <c r="I29" s="806"/>
      <c r="J29" s="803" t="s">
        <v>153</v>
      </c>
      <c r="K29" s="803" t="s">
        <v>3</v>
      </c>
      <c r="L29" s="804">
        <v>274.94</v>
      </c>
    </row>
    <row r="30" spans="1:12" s="101" customFormat="1" ht="24" customHeight="1">
      <c r="A30" s="808"/>
      <c r="B30" s="117" t="s">
        <v>193</v>
      </c>
      <c r="C30" s="117" t="s">
        <v>966</v>
      </c>
      <c r="D30" s="118">
        <v>43758</v>
      </c>
      <c r="E30" s="117" t="s">
        <v>732</v>
      </c>
      <c r="F30" s="805"/>
      <c r="G30" s="805"/>
      <c r="H30" s="806"/>
      <c r="I30" s="806"/>
      <c r="J30" s="803"/>
      <c r="K30" s="803"/>
      <c r="L30" s="804"/>
    </row>
    <row r="31" spans="1:12" s="101" customFormat="1" ht="24" customHeight="1">
      <c r="A31" s="808">
        <v>206</v>
      </c>
      <c r="B31" s="110" t="s">
        <v>76</v>
      </c>
      <c r="C31" s="115" t="s">
        <v>78</v>
      </c>
      <c r="D31" s="115" t="s">
        <v>146</v>
      </c>
      <c r="E31" s="115" t="s">
        <v>147</v>
      </c>
      <c r="F31" s="809" t="s">
        <v>71</v>
      </c>
      <c r="G31" s="809"/>
      <c r="H31" s="805"/>
      <c r="I31" s="805"/>
      <c r="J31" s="805"/>
      <c r="K31" s="805"/>
      <c r="L31" s="805"/>
    </row>
    <row r="32" spans="1:12" s="101" customFormat="1" ht="26.25" customHeight="1">
      <c r="A32" s="808"/>
      <c r="B32" s="803" t="s">
        <v>964</v>
      </c>
      <c r="C32" s="810" t="s">
        <v>967</v>
      </c>
      <c r="D32" s="807">
        <v>43773</v>
      </c>
      <c r="E32" s="803" t="s">
        <v>806</v>
      </c>
      <c r="F32" s="803" t="s">
        <v>968</v>
      </c>
      <c r="G32" s="803"/>
      <c r="H32" s="806" t="s">
        <v>152</v>
      </c>
      <c r="I32" s="806"/>
      <c r="J32" s="117" t="s">
        <v>153</v>
      </c>
      <c r="K32" s="117" t="s">
        <v>3</v>
      </c>
      <c r="L32" s="119">
        <v>408.16</v>
      </c>
    </row>
    <row r="33" spans="1:12" s="101" customFormat="1" ht="197.25" customHeight="1">
      <c r="A33" s="808"/>
      <c r="B33" s="803"/>
      <c r="C33" s="810"/>
      <c r="D33" s="807"/>
      <c r="E33" s="803"/>
      <c r="F33" s="803"/>
      <c r="G33" s="803"/>
      <c r="H33" s="806" t="s">
        <v>154</v>
      </c>
      <c r="I33" s="806"/>
      <c r="J33" s="117" t="s">
        <v>153</v>
      </c>
      <c r="K33" s="117" t="s">
        <v>3</v>
      </c>
      <c r="L33" s="119">
        <v>587.6</v>
      </c>
    </row>
    <row r="34" spans="1:12" s="101" customFormat="1" ht="24" customHeight="1">
      <c r="A34" s="808"/>
      <c r="B34" s="110" t="s">
        <v>77</v>
      </c>
      <c r="C34" s="115" t="s">
        <v>79</v>
      </c>
      <c r="D34" s="115" t="s">
        <v>155</v>
      </c>
      <c r="E34" s="115" t="s">
        <v>156</v>
      </c>
      <c r="F34" s="805"/>
      <c r="G34" s="805"/>
      <c r="H34" s="806" t="s">
        <v>157</v>
      </c>
      <c r="I34" s="806"/>
      <c r="J34" s="803" t="s">
        <v>153</v>
      </c>
      <c r="K34" s="803" t="s">
        <v>3</v>
      </c>
      <c r="L34" s="804">
        <v>945</v>
      </c>
    </row>
    <row r="35" spans="1:12" s="101" customFormat="1" ht="24" customHeight="1">
      <c r="A35" s="808"/>
      <c r="B35" s="117" t="s">
        <v>193</v>
      </c>
      <c r="C35" s="117" t="s">
        <v>968</v>
      </c>
      <c r="D35" s="118">
        <v>43776</v>
      </c>
      <c r="E35" s="117" t="s">
        <v>818</v>
      </c>
      <c r="F35" s="805"/>
      <c r="G35" s="805"/>
      <c r="H35" s="806"/>
      <c r="I35" s="806"/>
      <c r="J35" s="803"/>
      <c r="K35" s="803"/>
      <c r="L35" s="804"/>
    </row>
    <row r="36" spans="1:12" s="101" customFormat="1" ht="24" customHeight="1">
      <c r="A36" s="808">
        <v>207</v>
      </c>
      <c r="B36" s="110" t="s">
        <v>76</v>
      </c>
      <c r="C36" s="115" t="s">
        <v>78</v>
      </c>
      <c r="D36" s="115" t="s">
        <v>146</v>
      </c>
      <c r="E36" s="115" t="s">
        <v>147</v>
      </c>
      <c r="F36" s="809" t="s">
        <v>71</v>
      </c>
      <c r="G36" s="809"/>
      <c r="H36" s="805"/>
      <c r="I36" s="805"/>
      <c r="J36" s="805"/>
      <c r="K36" s="805"/>
      <c r="L36" s="805"/>
    </row>
    <row r="37" spans="1:12" s="101" customFormat="1" ht="26.25" customHeight="1">
      <c r="A37" s="808"/>
      <c r="B37" s="803" t="s">
        <v>969</v>
      </c>
      <c r="C37" s="810" t="s">
        <v>970</v>
      </c>
      <c r="D37" s="807">
        <v>43840</v>
      </c>
      <c r="E37" s="803" t="s">
        <v>971</v>
      </c>
      <c r="F37" s="803" t="s">
        <v>972</v>
      </c>
      <c r="G37" s="803"/>
      <c r="H37" s="806" t="s">
        <v>152</v>
      </c>
      <c r="I37" s="806"/>
      <c r="J37" s="117" t="s">
        <v>153</v>
      </c>
      <c r="K37" s="117" t="s">
        <v>3</v>
      </c>
      <c r="L37" s="119">
        <v>56</v>
      </c>
    </row>
    <row r="38" spans="1:12" s="101" customFormat="1" ht="354.75" customHeight="1">
      <c r="A38" s="808"/>
      <c r="B38" s="803"/>
      <c r="C38" s="810"/>
      <c r="D38" s="807"/>
      <c r="E38" s="803"/>
      <c r="F38" s="803"/>
      <c r="G38" s="803"/>
      <c r="H38" s="806" t="s">
        <v>154</v>
      </c>
      <c r="I38" s="806"/>
      <c r="J38" s="117" t="s">
        <v>153</v>
      </c>
      <c r="K38" s="117" t="s">
        <v>153</v>
      </c>
      <c r="L38" s="119">
        <v>0</v>
      </c>
    </row>
    <row r="39" spans="1:12" s="101" customFormat="1" ht="24" customHeight="1">
      <c r="A39" s="808"/>
      <c r="B39" s="110" t="s">
        <v>77</v>
      </c>
      <c r="C39" s="115" t="s">
        <v>79</v>
      </c>
      <c r="D39" s="115" t="s">
        <v>155</v>
      </c>
      <c r="E39" s="115" t="s">
        <v>156</v>
      </c>
      <c r="F39" s="805"/>
      <c r="G39" s="805"/>
      <c r="H39" s="806" t="s">
        <v>157</v>
      </c>
      <c r="I39" s="806"/>
      <c r="J39" s="803" t="s">
        <v>153</v>
      </c>
      <c r="K39" s="803" t="s">
        <v>3</v>
      </c>
      <c r="L39" s="804">
        <v>275</v>
      </c>
    </row>
    <row r="40" spans="1:12" s="101" customFormat="1" ht="24" customHeight="1">
      <c r="A40" s="808"/>
      <c r="B40" s="117" t="s">
        <v>193</v>
      </c>
      <c r="C40" s="117" t="s">
        <v>972</v>
      </c>
      <c r="D40" s="118">
        <v>43841</v>
      </c>
      <c r="E40" s="117" t="s">
        <v>973</v>
      </c>
      <c r="F40" s="805"/>
      <c r="G40" s="805"/>
      <c r="H40" s="806"/>
      <c r="I40" s="806"/>
      <c r="J40" s="803"/>
      <c r="K40" s="803"/>
      <c r="L40" s="804"/>
    </row>
    <row r="41" spans="1:12" s="101" customFormat="1" ht="24" customHeight="1">
      <c r="A41" s="808">
        <v>208</v>
      </c>
      <c r="B41" s="110" t="s">
        <v>76</v>
      </c>
      <c r="C41" s="115" t="s">
        <v>78</v>
      </c>
      <c r="D41" s="115" t="s">
        <v>146</v>
      </c>
      <c r="E41" s="115" t="s">
        <v>147</v>
      </c>
      <c r="F41" s="809" t="s">
        <v>71</v>
      </c>
      <c r="G41" s="809"/>
      <c r="H41" s="805"/>
      <c r="I41" s="805"/>
      <c r="J41" s="805"/>
      <c r="K41" s="805"/>
      <c r="L41" s="805"/>
    </row>
    <row r="42" spans="1:12" s="101" customFormat="1" ht="26.25" customHeight="1">
      <c r="A42" s="808"/>
      <c r="B42" s="803" t="s">
        <v>969</v>
      </c>
      <c r="C42" s="810" t="s">
        <v>974</v>
      </c>
      <c r="D42" s="807">
        <v>43895</v>
      </c>
      <c r="E42" s="803" t="s">
        <v>228</v>
      </c>
      <c r="F42" s="803" t="s">
        <v>975</v>
      </c>
      <c r="G42" s="803"/>
      <c r="H42" s="806" t="s">
        <v>152</v>
      </c>
      <c r="I42" s="806"/>
      <c r="J42" s="117" t="s">
        <v>153</v>
      </c>
      <c r="K42" s="117" t="s">
        <v>3</v>
      </c>
      <c r="L42" s="119">
        <v>17</v>
      </c>
    </row>
    <row r="43" spans="1:12" s="101" customFormat="1" ht="281.25" customHeight="1">
      <c r="A43" s="808"/>
      <c r="B43" s="803"/>
      <c r="C43" s="810"/>
      <c r="D43" s="807"/>
      <c r="E43" s="803"/>
      <c r="F43" s="803"/>
      <c r="G43" s="803"/>
      <c r="H43" s="806" t="s">
        <v>154</v>
      </c>
      <c r="I43" s="806"/>
      <c r="J43" s="117" t="s">
        <v>153</v>
      </c>
      <c r="K43" s="117" t="s">
        <v>153</v>
      </c>
      <c r="L43" s="119">
        <v>0</v>
      </c>
    </row>
    <row r="44" spans="1:12" s="101" customFormat="1" ht="24" customHeight="1">
      <c r="A44" s="808"/>
      <c r="B44" s="110" t="s">
        <v>77</v>
      </c>
      <c r="C44" s="115" t="s">
        <v>79</v>
      </c>
      <c r="D44" s="115" t="s">
        <v>155</v>
      </c>
      <c r="E44" s="115" t="s">
        <v>156</v>
      </c>
      <c r="F44" s="805"/>
      <c r="G44" s="805"/>
      <c r="H44" s="806" t="s">
        <v>157</v>
      </c>
      <c r="I44" s="806"/>
      <c r="J44" s="803" t="s">
        <v>153</v>
      </c>
      <c r="K44" s="803" t="s">
        <v>3</v>
      </c>
      <c r="L44" s="804">
        <v>695</v>
      </c>
    </row>
    <row r="45" spans="1:12" s="101" customFormat="1" ht="24" customHeight="1">
      <c r="A45" s="808"/>
      <c r="B45" s="117" t="s">
        <v>193</v>
      </c>
      <c r="C45" s="117" t="s">
        <v>975</v>
      </c>
      <c r="D45" s="118">
        <v>43898</v>
      </c>
      <c r="E45" s="117" t="s">
        <v>976</v>
      </c>
      <c r="F45" s="805"/>
      <c r="G45" s="805"/>
      <c r="H45" s="806"/>
      <c r="I45" s="806"/>
      <c r="J45" s="803"/>
      <c r="K45" s="803"/>
      <c r="L45" s="804"/>
    </row>
    <row r="46" spans="1:12" s="101" customFormat="1" ht="24" customHeight="1">
      <c r="A46" s="808">
        <v>209</v>
      </c>
      <c r="B46" s="110" t="s">
        <v>76</v>
      </c>
      <c r="C46" s="115" t="s">
        <v>78</v>
      </c>
      <c r="D46" s="115" t="s">
        <v>146</v>
      </c>
      <c r="E46" s="115" t="s">
        <v>147</v>
      </c>
      <c r="F46" s="809" t="s">
        <v>71</v>
      </c>
      <c r="G46" s="809"/>
      <c r="H46" s="805"/>
      <c r="I46" s="805"/>
      <c r="J46" s="805"/>
      <c r="K46" s="805"/>
      <c r="L46" s="805"/>
    </row>
    <row r="47" spans="1:12" s="101" customFormat="1" ht="26.25" customHeight="1">
      <c r="A47" s="808"/>
      <c r="B47" s="803" t="s">
        <v>977</v>
      </c>
      <c r="C47" s="803" t="s">
        <v>978</v>
      </c>
      <c r="D47" s="807">
        <v>43884</v>
      </c>
      <c r="E47" s="803" t="s">
        <v>372</v>
      </c>
      <c r="F47" s="803" t="s">
        <v>373</v>
      </c>
      <c r="G47" s="803"/>
      <c r="H47" s="806" t="s">
        <v>152</v>
      </c>
      <c r="I47" s="806"/>
      <c r="J47" s="117" t="s">
        <v>153</v>
      </c>
      <c r="K47" s="117" t="s">
        <v>3</v>
      </c>
      <c r="L47" s="119">
        <v>620</v>
      </c>
    </row>
    <row r="48" spans="1:12" s="101" customFormat="1" ht="29.25" customHeight="1">
      <c r="A48" s="808"/>
      <c r="B48" s="803"/>
      <c r="C48" s="803"/>
      <c r="D48" s="807"/>
      <c r="E48" s="803"/>
      <c r="F48" s="803"/>
      <c r="G48" s="803"/>
      <c r="H48" s="806" t="s">
        <v>154</v>
      </c>
      <c r="I48" s="806"/>
      <c r="J48" s="117" t="s">
        <v>153</v>
      </c>
      <c r="K48" s="117" t="s">
        <v>3</v>
      </c>
      <c r="L48" s="119">
        <v>339.8</v>
      </c>
    </row>
    <row r="49" spans="1:12" s="101" customFormat="1" ht="24" customHeight="1">
      <c r="A49" s="808"/>
      <c r="B49" s="110" t="s">
        <v>77</v>
      </c>
      <c r="C49" s="115" t="s">
        <v>79</v>
      </c>
      <c r="D49" s="115" t="s">
        <v>155</v>
      </c>
      <c r="E49" s="115" t="s">
        <v>156</v>
      </c>
      <c r="F49" s="805"/>
      <c r="G49" s="805"/>
      <c r="H49" s="806" t="s">
        <v>157</v>
      </c>
      <c r="I49" s="806"/>
      <c r="J49" s="803" t="s">
        <v>153</v>
      </c>
      <c r="K49" s="803" t="s">
        <v>153</v>
      </c>
      <c r="L49" s="804">
        <v>0</v>
      </c>
    </row>
    <row r="50" spans="1:12" s="101" customFormat="1" ht="34.5" customHeight="1">
      <c r="A50" s="808"/>
      <c r="B50" s="117" t="s">
        <v>374</v>
      </c>
      <c r="C50" s="117" t="s">
        <v>373</v>
      </c>
      <c r="D50" s="118">
        <v>43888</v>
      </c>
      <c r="E50" s="117" t="s">
        <v>979</v>
      </c>
      <c r="F50" s="805"/>
      <c r="G50" s="805"/>
      <c r="H50" s="806"/>
      <c r="I50" s="806"/>
      <c r="J50" s="803"/>
      <c r="K50" s="803"/>
      <c r="L50" s="804"/>
    </row>
    <row r="51" spans="1:12" s="101" customFormat="1" ht="24" customHeight="1">
      <c r="A51" s="808">
        <v>210</v>
      </c>
      <c r="B51" s="110" t="s">
        <v>76</v>
      </c>
      <c r="C51" s="115" t="s">
        <v>78</v>
      </c>
      <c r="D51" s="115" t="s">
        <v>146</v>
      </c>
      <c r="E51" s="115" t="s">
        <v>147</v>
      </c>
      <c r="F51" s="809" t="s">
        <v>71</v>
      </c>
      <c r="G51" s="809"/>
      <c r="H51" s="805"/>
      <c r="I51" s="805"/>
      <c r="J51" s="805"/>
      <c r="K51" s="805"/>
      <c r="L51" s="805"/>
    </row>
    <row r="52" spans="1:12" s="101" customFormat="1" ht="26.25" customHeight="1">
      <c r="A52" s="808"/>
      <c r="B52" s="803" t="s">
        <v>980</v>
      </c>
      <c r="C52" s="810" t="s">
        <v>981</v>
      </c>
      <c r="D52" s="807">
        <v>43780</v>
      </c>
      <c r="E52" s="803" t="s">
        <v>982</v>
      </c>
      <c r="F52" s="803" t="s">
        <v>983</v>
      </c>
      <c r="G52" s="803"/>
      <c r="H52" s="806" t="s">
        <v>152</v>
      </c>
      <c r="I52" s="806"/>
      <c r="J52" s="117" t="s">
        <v>153</v>
      </c>
      <c r="K52" s="117" t="s">
        <v>3</v>
      </c>
      <c r="L52" s="119">
        <v>166</v>
      </c>
    </row>
    <row r="53" spans="1:12" s="101" customFormat="1" ht="134.25" customHeight="1">
      <c r="A53" s="808"/>
      <c r="B53" s="803"/>
      <c r="C53" s="810"/>
      <c r="D53" s="807"/>
      <c r="E53" s="803"/>
      <c r="F53" s="803"/>
      <c r="G53" s="803"/>
      <c r="H53" s="806" t="s">
        <v>154</v>
      </c>
      <c r="I53" s="806"/>
      <c r="J53" s="117" t="s">
        <v>153</v>
      </c>
      <c r="K53" s="117" t="s">
        <v>3</v>
      </c>
      <c r="L53" s="119">
        <v>1118</v>
      </c>
    </row>
    <row r="54" spans="1:12" s="101" customFormat="1" ht="24" customHeight="1">
      <c r="A54" s="808"/>
      <c r="B54" s="110" t="s">
        <v>77</v>
      </c>
      <c r="C54" s="115" t="s">
        <v>79</v>
      </c>
      <c r="D54" s="115" t="s">
        <v>155</v>
      </c>
      <c r="E54" s="115" t="s">
        <v>156</v>
      </c>
      <c r="F54" s="805"/>
      <c r="G54" s="805"/>
      <c r="H54" s="806" t="s">
        <v>157</v>
      </c>
      <c r="I54" s="806"/>
      <c r="J54" s="803" t="s">
        <v>153</v>
      </c>
      <c r="K54" s="803" t="s">
        <v>3</v>
      </c>
      <c r="L54" s="804">
        <v>909</v>
      </c>
    </row>
    <row r="55" spans="1:12" s="101" customFormat="1" ht="24" customHeight="1">
      <c r="A55" s="808"/>
      <c r="B55" s="117" t="s">
        <v>153</v>
      </c>
      <c r="C55" s="117" t="s">
        <v>983</v>
      </c>
      <c r="D55" s="118">
        <v>43785</v>
      </c>
      <c r="E55" s="117" t="s">
        <v>623</v>
      </c>
      <c r="F55" s="805"/>
      <c r="G55" s="805"/>
      <c r="H55" s="806"/>
      <c r="I55" s="806"/>
      <c r="J55" s="803"/>
      <c r="K55" s="803"/>
      <c r="L55" s="804"/>
    </row>
    <row r="56" spans="1:12" s="101" customFormat="1" ht="24" customHeight="1">
      <c r="A56" s="808">
        <v>211</v>
      </c>
      <c r="B56" s="110" t="s">
        <v>76</v>
      </c>
      <c r="C56" s="115" t="s">
        <v>78</v>
      </c>
      <c r="D56" s="115" t="s">
        <v>146</v>
      </c>
      <c r="E56" s="115" t="s">
        <v>147</v>
      </c>
      <c r="F56" s="809" t="s">
        <v>71</v>
      </c>
      <c r="G56" s="809"/>
      <c r="H56" s="805"/>
      <c r="I56" s="805"/>
      <c r="J56" s="805"/>
      <c r="K56" s="805"/>
      <c r="L56" s="805"/>
    </row>
    <row r="57" spans="1:12" s="101" customFormat="1" ht="26.25" customHeight="1">
      <c r="A57" s="808"/>
      <c r="B57" s="803" t="s">
        <v>984</v>
      </c>
      <c r="C57" s="810" t="s">
        <v>985</v>
      </c>
      <c r="D57" s="807">
        <v>43744</v>
      </c>
      <c r="E57" s="803" t="s">
        <v>234</v>
      </c>
      <c r="F57" s="803" t="s">
        <v>986</v>
      </c>
      <c r="G57" s="803"/>
      <c r="H57" s="806" t="s">
        <v>152</v>
      </c>
      <c r="I57" s="806"/>
      <c r="J57" s="117" t="s">
        <v>153</v>
      </c>
      <c r="K57" s="117" t="s">
        <v>3</v>
      </c>
      <c r="L57" s="119">
        <v>330.33</v>
      </c>
    </row>
    <row r="58" spans="1:12" s="101" customFormat="1" ht="408.95" customHeight="1">
      <c r="A58" s="808"/>
      <c r="B58" s="803"/>
      <c r="C58" s="810"/>
      <c r="D58" s="807"/>
      <c r="E58" s="803"/>
      <c r="F58" s="803"/>
      <c r="G58" s="803"/>
      <c r="H58" s="806" t="s">
        <v>154</v>
      </c>
      <c r="I58" s="806"/>
      <c r="J58" s="803" t="s">
        <v>153</v>
      </c>
      <c r="K58" s="803" t="s">
        <v>3</v>
      </c>
      <c r="L58" s="804">
        <v>252</v>
      </c>
    </row>
    <row r="59" spans="1:12" s="101" customFormat="1" ht="40.35" customHeight="1">
      <c r="A59" s="808"/>
      <c r="B59" s="803"/>
      <c r="C59" s="810"/>
      <c r="D59" s="807"/>
      <c r="E59" s="803"/>
      <c r="F59" s="803"/>
      <c r="G59" s="803"/>
      <c r="H59" s="806"/>
      <c r="I59" s="806"/>
      <c r="J59" s="803"/>
      <c r="K59" s="803"/>
      <c r="L59" s="804"/>
    </row>
    <row r="60" spans="1:12" s="101" customFormat="1" ht="24" customHeight="1">
      <c r="A60" s="808"/>
      <c r="B60" s="110" t="s">
        <v>77</v>
      </c>
      <c r="C60" s="115" t="s">
        <v>79</v>
      </c>
      <c r="D60" s="115" t="s">
        <v>155</v>
      </c>
      <c r="E60" s="115" t="s">
        <v>156</v>
      </c>
      <c r="F60" s="805"/>
      <c r="G60" s="805"/>
      <c r="H60" s="806" t="s">
        <v>157</v>
      </c>
      <c r="I60" s="806"/>
      <c r="J60" s="803" t="s">
        <v>153</v>
      </c>
      <c r="K60" s="803" t="s">
        <v>153</v>
      </c>
      <c r="L60" s="804">
        <v>0</v>
      </c>
    </row>
    <row r="61" spans="1:12" s="101" customFormat="1" ht="24" customHeight="1">
      <c r="A61" s="808"/>
      <c r="B61" s="117" t="s">
        <v>254</v>
      </c>
      <c r="C61" s="117" t="s">
        <v>986</v>
      </c>
      <c r="D61" s="118">
        <v>43745</v>
      </c>
      <c r="E61" s="117" t="s">
        <v>987</v>
      </c>
      <c r="F61" s="805"/>
      <c r="G61" s="805"/>
      <c r="H61" s="806"/>
      <c r="I61" s="806"/>
      <c r="J61" s="803"/>
      <c r="K61" s="803"/>
      <c r="L61" s="804"/>
    </row>
    <row r="62" spans="1:12" s="101" customFormat="1" ht="24" customHeight="1">
      <c r="A62" s="808">
        <v>212</v>
      </c>
      <c r="B62" s="110" t="s">
        <v>76</v>
      </c>
      <c r="C62" s="115" t="s">
        <v>78</v>
      </c>
      <c r="D62" s="115" t="s">
        <v>146</v>
      </c>
      <c r="E62" s="115" t="s">
        <v>147</v>
      </c>
      <c r="F62" s="809" t="s">
        <v>71</v>
      </c>
      <c r="G62" s="809"/>
      <c r="H62" s="805"/>
      <c r="I62" s="805"/>
      <c r="J62" s="805"/>
      <c r="K62" s="805"/>
      <c r="L62" s="805"/>
    </row>
    <row r="63" spans="1:12" s="101" customFormat="1" ht="26.25" customHeight="1">
      <c r="A63" s="808"/>
      <c r="B63" s="803" t="s">
        <v>984</v>
      </c>
      <c r="C63" s="810" t="s">
        <v>988</v>
      </c>
      <c r="D63" s="807">
        <v>43755</v>
      </c>
      <c r="E63" s="803" t="s">
        <v>234</v>
      </c>
      <c r="F63" s="803" t="s">
        <v>989</v>
      </c>
      <c r="G63" s="803"/>
      <c r="H63" s="806" t="s">
        <v>152</v>
      </c>
      <c r="I63" s="806"/>
      <c r="J63" s="117" t="s">
        <v>153</v>
      </c>
      <c r="K63" s="117" t="s">
        <v>3</v>
      </c>
      <c r="L63" s="119">
        <v>481.92</v>
      </c>
    </row>
    <row r="64" spans="1:12" s="101" customFormat="1" ht="408.95" customHeight="1">
      <c r="A64" s="808"/>
      <c r="B64" s="803"/>
      <c r="C64" s="810"/>
      <c r="D64" s="807"/>
      <c r="E64" s="803"/>
      <c r="F64" s="803"/>
      <c r="G64" s="803"/>
      <c r="H64" s="806" t="s">
        <v>154</v>
      </c>
      <c r="I64" s="806"/>
      <c r="J64" s="803" t="s">
        <v>153</v>
      </c>
      <c r="K64" s="803" t="s">
        <v>3</v>
      </c>
      <c r="L64" s="804">
        <v>342</v>
      </c>
    </row>
    <row r="65" spans="1:12" s="101" customFormat="1" ht="103.35" customHeight="1">
      <c r="A65" s="808"/>
      <c r="B65" s="803"/>
      <c r="C65" s="810"/>
      <c r="D65" s="807"/>
      <c r="E65" s="803"/>
      <c r="F65" s="803"/>
      <c r="G65" s="803"/>
      <c r="H65" s="806"/>
      <c r="I65" s="806"/>
      <c r="J65" s="803"/>
      <c r="K65" s="803"/>
      <c r="L65" s="804"/>
    </row>
    <row r="66" spans="1:12" s="101" customFormat="1" ht="24" customHeight="1">
      <c r="A66" s="808"/>
      <c r="B66" s="110" t="s">
        <v>77</v>
      </c>
      <c r="C66" s="115" t="s">
        <v>79</v>
      </c>
      <c r="D66" s="115" t="s">
        <v>155</v>
      </c>
      <c r="E66" s="115" t="s">
        <v>156</v>
      </c>
      <c r="F66" s="805"/>
      <c r="G66" s="805"/>
      <c r="H66" s="806" t="s">
        <v>157</v>
      </c>
      <c r="I66" s="806"/>
      <c r="J66" s="803" t="s">
        <v>153</v>
      </c>
      <c r="K66" s="803" t="s">
        <v>153</v>
      </c>
      <c r="L66" s="804">
        <v>0</v>
      </c>
    </row>
    <row r="67" spans="1:12" s="101" customFormat="1" ht="24" customHeight="1">
      <c r="A67" s="808"/>
      <c r="B67" s="117" t="s">
        <v>254</v>
      </c>
      <c r="C67" s="117" t="s">
        <v>989</v>
      </c>
      <c r="D67" s="118">
        <v>43756</v>
      </c>
      <c r="E67" s="117" t="s">
        <v>990</v>
      </c>
      <c r="F67" s="805"/>
      <c r="G67" s="805"/>
      <c r="H67" s="806"/>
      <c r="I67" s="806"/>
      <c r="J67" s="803"/>
      <c r="K67" s="803"/>
      <c r="L67" s="804"/>
    </row>
    <row r="68" spans="1:12" s="101" customFormat="1" ht="24" customHeight="1">
      <c r="A68" s="808">
        <v>213</v>
      </c>
      <c r="B68" s="110" t="s">
        <v>76</v>
      </c>
      <c r="C68" s="115" t="s">
        <v>78</v>
      </c>
      <c r="D68" s="115" t="s">
        <v>146</v>
      </c>
      <c r="E68" s="115" t="s">
        <v>147</v>
      </c>
      <c r="F68" s="809" t="s">
        <v>71</v>
      </c>
      <c r="G68" s="809"/>
      <c r="H68" s="805"/>
      <c r="I68" s="805"/>
      <c r="J68" s="805"/>
      <c r="K68" s="805"/>
      <c r="L68" s="805"/>
    </row>
    <row r="69" spans="1:12" s="101" customFormat="1" ht="26.25" customHeight="1">
      <c r="A69" s="808"/>
      <c r="B69" s="803" t="s">
        <v>984</v>
      </c>
      <c r="C69" s="810" t="s">
        <v>991</v>
      </c>
      <c r="D69" s="807">
        <v>43769</v>
      </c>
      <c r="E69" s="803" t="s">
        <v>614</v>
      </c>
      <c r="F69" s="803" t="s">
        <v>992</v>
      </c>
      <c r="G69" s="803"/>
      <c r="H69" s="806" t="s">
        <v>152</v>
      </c>
      <c r="I69" s="806"/>
      <c r="J69" s="117" t="s">
        <v>153</v>
      </c>
      <c r="K69" s="117" t="s">
        <v>3</v>
      </c>
      <c r="L69" s="119">
        <v>116</v>
      </c>
    </row>
    <row r="70" spans="1:12" s="101" customFormat="1" ht="312.75" customHeight="1">
      <c r="A70" s="808"/>
      <c r="B70" s="803"/>
      <c r="C70" s="810"/>
      <c r="D70" s="807"/>
      <c r="E70" s="803"/>
      <c r="F70" s="803"/>
      <c r="G70" s="803"/>
      <c r="H70" s="806" t="s">
        <v>154</v>
      </c>
      <c r="I70" s="806"/>
      <c r="J70" s="117" t="s">
        <v>153</v>
      </c>
      <c r="K70" s="117" t="s">
        <v>3</v>
      </c>
      <c r="L70" s="119">
        <v>888.71</v>
      </c>
    </row>
    <row r="71" spans="1:12" s="101" customFormat="1" ht="24" customHeight="1">
      <c r="A71" s="808"/>
      <c r="B71" s="110" t="s">
        <v>77</v>
      </c>
      <c r="C71" s="115" t="s">
        <v>79</v>
      </c>
      <c r="D71" s="115" t="s">
        <v>155</v>
      </c>
      <c r="E71" s="115" t="s">
        <v>156</v>
      </c>
      <c r="F71" s="805"/>
      <c r="G71" s="805"/>
      <c r="H71" s="806" t="s">
        <v>157</v>
      </c>
      <c r="I71" s="806"/>
      <c r="J71" s="803" t="s">
        <v>153</v>
      </c>
      <c r="K71" s="803" t="s">
        <v>153</v>
      </c>
      <c r="L71" s="804">
        <v>0</v>
      </c>
    </row>
    <row r="72" spans="1:12" s="101" customFormat="1" ht="24" customHeight="1">
      <c r="A72" s="808"/>
      <c r="B72" s="117" t="s">
        <v>254</v>
      </c>
      <c r="C72" s="117" t="s">
        <v>992</v>
      </c>
      <c r="D72" s="118">
        <v>43772</v>
      </c>
      <c r="E72" s="117" t="s">
        <v>666</v>
      </c>
      <c r="F72" s="805"/>
      <c r="G72" s="805"/>
      <c r="H72" s="806"/>
      <c r="I72" s="806"/>
      <c r="J72" s="803"/>
      <c r="K72" s="803"/>
      <c r="L72" s="804"/>
    </row>
    <row r="73" spans="1:12" s="101" customFormat="1" ht="24" customHeight="1">
      <c r="A73" s="808">
        <v>214</v>
      </c>
      <c r="B73" s="110" t="s">
        <v>76</v>
      </c>
      <c r="C73" s="115" t="s">
        <v>78</v>
      </c>
      <c r="D73" s="115" t="s">
        <v>146</v>
      </c>
      <c r="E73" s="115" t="s">
        <v>147</v>
      </c>
      <c r="F73" s="809" t="s">
        <v>71</v>
      </c>
      <c r="G73" s="809"/>
      <c r="H73" s="805"/>
      <c r="I73" s="805"/>
      <c r="J73" s="805"/>
      <c r="K73" s="805"/>
      <c r="L73" s="805"/>
    </row>
    <row r="74" spans="1:12" s="101" customFormat="1" ht="26.25" customHeight="1">
      <c r="A74" s="808"/>
      <c r="B74" s="803" t="s">
        <v>984</v>
      </c>
      <c r="C74" s="810" t="s">
        <v>993</v>
      </c>
      <c r="D74" s="807">
        <v>43774</v>
      </c>
      <c r="E74" s="803" t="s">
        <v>234</v>
      </c>
      <c r="F74" s="803" t="s">
        <v>448</v>
      </c>
      <c r="G74" s="803"/>
      <c r="H74" s="806" t="s">
        <v>152</v>
      </c>
      <c r="I74" s="806"/>
      <c r="J74" s="117" t="s">
        <v>153</v>
      </c>
      <c r="K74" s="117" t="s">
        <v>3</v>
      </c>
      <c r="L74" s="119">
        <v>362</v>
      </c>
    </row>
    <row r="75" spans="1:12" s="101" customFormat="1" ht="270.75" customHeight="1">
      <c r="A75" s="808"/>
      <c r="B75" s="803"/>
      <c r="C75" s="810"/>
      <c r="D75" s="807"/>
      <c r="E75" s="803"/>
      <c r="F75" s="803"/>
      <c r="G75" s="803"/>
      <c r="H75" s="806" t="s">
        <v>154</v>
      </c>
      <c r="I75" s="806"/>
      <c r="J75" s="117" t="s">
        <v>153</v>
      </c>
      <c r="K75" s="117" t="s">
        <v>3</v>
      </c>
      <c r="L75" s="119">
        <v>449</v>
      </c>
    </row>
    <row r="76" spans="1:12" s="101" customFormat="1" ht="24" customHeight="1">
      <c r="A76" s="808"/>
      <c r="B76" s="110" t="s">
        <v>77</v>
      </c>
      <c r="C76" s="115" t="s">
        <v>79</v>
      </c>
      <c r="D76" s="115" t="s">
        <v>155</v>
      </c>
      <c r="E76" s="115" t="s">
        <v>156</v>
      </c>
      <c r="F76" s="805"/>
      <c r="G76" s="805"/>
      <c r="H76" s="806" t="s">
        <v>157</v>
      </c>
      <c r="I76" s="806"/>
      <c r="J76" s="803" t="s">
        <v>153</v>
      </c>
      <c r="K76" s="803" t="s">
        <v>153</v>
      </c>
      <c r="L76" s="804">
        <v>0</v>
      </c>
    </row>
    <row r="77" spans="1:12" s="101" customFormat="1" ht="24" customHeight="1">
      <c r="A77" s="808"/>
      <c r="B77" s="117" t="s">
        <v>254</v>
      </c>
      <c r="C77" s="117" t="s">
        <v>448</v>
      </c>
      <c r="D77" s="118">
        <v>43775</v>
      </c>
      <c r="E77" s="117" t="s">
        <v>994</v>
      </c>
      <c r="F77" s="805"/>
      <c r="G77" s="805"/>
      <c r="H77" s="806"/>
      <c r="I77" s="806"/>
      <c r="J77" s="803"/>
      <c r="K77" s="803"/>
      <c r="L77" s="804"/>
    </row>
    <row r="78" spans="1:12" s="101" customFormat="1" ht="24" customHeight="1">
      <c r="A78" s="808">
        <v>215</v>
      </c>
      <c r="B78" s="110" t="s">
        <v>76</v>
      </c>
      <c r="C78" s="115" t="s">
        <v>78</v>
      </c>
      <c r="D78" s="115" t="s">
        <v>146</v>
      </c>
      <c r="E78" s="115" t="s">
        <v>147</v>
      </c>
      <c r="F78" s="809" t="s">
        <v>71</v>
      </c>
      <c r="G78" s="809"/>
      <c r="H78" s="805"/>
      <c r="I78" s="805"/>
      <c r="J78" s="805"/>
      <c r="K78" s="805"/>
      <c r="L78" s="805"/>
    </row>
    <row r="79" spans="1:12" s="101" customFormat="1" ht="26.25" customHeight="1">
      <c r="A79" s="808"/>
      <c r="B79" s="803" t="s">
        <v>984</v>
      </c>
      <c r="C79" s="810" t="s">
        <v>995</v>
      </c>
      <c r="D79" s="807">
        <v>43878</v>
      </c>
      <c r="E79" s="803" t="s">
        <v>234</v>
      </c>
      <c r="F79" s="803" t="s">
        <v>996</v>
      </c>
      <c r="G79" s="803"/>
      <c r="H79" s="806" t="s">
        <v>152</v>
      </c>
      <c r="I79" s="806"/>
      <c r="J79" s="117" t="s">
        <v>153</v>
      </c>
      <c r="K79" s="117" t="s">
        <v>3</v>
      </c>
      <c r="L79" s="119">
        <v>833.19</v>
      </c>
    </row>
    <row r="80" spans="1:12" s="101" customFormat="1" ht="408.95" customHeight="1">
      <c r="A80" s="808"/>
      <c r="B80" s="803"/>
      <c r="C80" s="810"/>
      <c r="D80" s="807"/>
      <c r="E80" s="803"/>
      <c r="F80" s="803"/>
      <c r="G80" s="803"/>
      <c r="H80" s="806" t="s">
        <v>154</v>
      </c>
      <c r="I80" s="806"/>
      <c r="J80" s="803" t="s">
        <v>153</v>
      </c>
      <c r="K80" s="803" t="s">
        <v>3</v>
      </c>
      <c r="L80" s="804">
        <v>3574.3</v>
      </c>
    </row>
    <row r="81" spans="1:12" s="101" customFormat="1" ht="386.85" customHeight="1">
      <c r="A81" s="808"/>
      <c r="B81" s="803"/>
      <c r="C81" s="810"/>
      <c r="D81" s="807"/>
      <c r="E81" s="803"/>
      <c r="F81" s="803"/>
      <c r="G81" s="803"/>
      <c r="H81" s="806"/>
      <c r="I81" s="806"/>
      <c r="J81" s="803"/>
      <c r="K81" s="803"/>
      <c r="L81" s="804"/>
    </row>
    <row r="82" spans="1:12" s="101" customFormat="1" ht="24" customHeight="1">
      <c r="A82" s="808"/>
      <c r="B82" s="110" t="s">
        <v>77</v>
      </c>
      <c r="C82" s="115" t="s">
        <v>79</v>
      </c>
      <c r="D82" s="115" t="s">
        <v>155</v>
      </c>
      <c r="E82" s="115" t="s">
        <v>156</v>
      </c>
      <c r="F82" s="805"/>
      <c r="G82" s="805"/>
      <c r="H82" s="806" t="s">
        <v>157</v>
      </c>
      <c r="I82" s="806"/>
      <c r="J82" s="803" t="s">
        <v>153</v>
      </c>
      <c r="K82" s="803" t="s">
        <v>153</v>
      </c>
      <c r="L82" s="804">
        <v>0</v>
      </c>
    </row>
    <row r="83" spans="1:12" s="101" customFormat="1" ht="24" customHeight="1">
      <c r="A83" s="808"/>
      <c r="B83" s="117" t="s">
        <v>254</v>
      </c>
      <c r="C83" s="117" t="s">
        <v>996</v>
      </c>
      <c r="D83" s="118">
        <v>43884</v>
      </c>
      <c r="E83" s="117" t="s">
        <v>997</v>
      </c>
      <c r="F83" s="805"/>
      <c r="G83" s="805"/>
      <c r="H83" s="806"/>
      <c r="I83" s="806"/>
      <c r="J83" s="803"/>
      <c r="K83" s="803"/>
      <c r="L83" s="804"/>
    </row>
    <row r="84" spans="1:12" s="101" customFormat="1" ht="24" customHeight="1">
      <c r="A84" s="808">
        <v>216</v>
      </c>
      <c r="B84" s="110" t="s">
        <v>76</v>
      </c>
      <c r="C84" s="115" t="s">
        <v>78</v>
      </c>
      <c r="D84" s="115" t="s">
        <v>146</v>
      </c>
      <c r="E84" s="115" t="s">
        <v>147</v>
      </c>
      <c r="F84" s="809" t="s">
        <v>71</v>
      </c>
      <c r="G84" s="809"/>
      <c r="H84" s="805"/>
      <c r="I84" s="805"/>
      <c r="J84" s="805"/>
      <c r="K84" s="805"/>
      <c r="L84" s="805"/>
    </row>
    <row r="85" spans="1:12" s="101" customFormat="1" ht="26.25" customHeight="1">
      <c r="A85" s="808"/>
      <c r="B85" s="803" t="s">
        <v>984</v>
      </c>
      <c r="C85" s="810" t="s">
        <v>995</v>
      </c>
      <c r="D85" s="807">
        <v>43878</v>
      </c>
      <c r="E85" s="803" t="s">
        <v>234</v>
      </c>
      <c r="F85" s="803" t="s">
        <v>998</v>
      </c>
      <c r="G85" s="803"/>
      <c r="H85" s="806" t="s">
        <v>152</v>
      </c>
      <c r="I85" s="806"/>
      <c r="J85" s="117" t="s">
        <v>153</v>
      </c>
      <c r="K85" s="117" t="s">
        <v>3</v>
      </c>
      <c r="L85" s="119">
        <v>261.89999999999998</v>
      </c>
    </row>
    <row r="86" spans="1:12" s="101" customFormat="1" ht="408.95" customHeight="1">
      <c r="A86" s="808"/>
      <c r="B86" s="803"/>
      <c r="C86" s="810"/>
      <c r="D86" s="807"/>
      <c r="E86" s="803"/>
      <c r="F86" s="803"/>
      <c r="G86" s="803"/>
      <c r="H86" s="806" t="s">
        <v>154</v>
      </c>
      <c r="I86" s="806"/>
      <c r="J86" s="803" t="s">
        <v>153</v>
      </c>
      <c r="K86" s="803" t="s">
        <v>3</v>
      </c>
      <c r="L86" s="804">
        <v>55</v>
      </c>
    </row>
    <row r="87" spans="1:12" s="101" customFormat="1" ht="386.85" customHeight="1">
      <c r="A87" s="808"/>
      <c r="B87" s="803"/>
      <c r="C87" s="810"/>
      <c r="D87" s="807"/>
      <c r="E87" s="803"/>
      <c r="F87" s="803"/>
      <c r="G87" s="803"/>
      <c r="H87" s="806"/>
      <c r="I87" s="806"/>
      <c r="J87" s="803"/>
      <c r="K87" s="803"/>
      <c r="L87" s="804"/>
    </row>
    <row r="88" spans="1:12" s="101" customFormat="1" ht="24" customHeight="1">
      <c r="A88" s="808"/>
      <c r="B88" s="110" t="s">
        <v>77</v>
      </c>
      <c r="C88" s="115" t="s">
        <v>79</v>
      </c>
      <c r="D88" s="115" t="s">
        <v>155</v>
      </c>
      <c r="E88" s="115" t="s">
        <v>156</v>
      </c>
      <c r="F88" s="805"/>
      <c r="G88" s="805"/>
      <c r="H88" s="806" t="s">
        <v>157</v>
      </c>
      <c r="I88" s="806"/>
      <c r="J88" s="803" t="s">
        <v>153</v>
      </c>
      <c r="K88" s="803" t="s">
        <v>3</v>
      </c>
      <c r="L88" s="804">
        <v>49.62</v>
      </c>
    </row>
    <row r="89" spans="1:12" s="101" customFormat="1" ht="24" customHeight="1">
      <c r="A89" s="808"/>
      <c r="B89" s="117" t="s">
        <v>254</v>
      </c>
      <c r="C89" s="117" t="s">
        <v>998</v>
      </c>
      <c r="D89" s="118">
        <v>43884</v>
      </c>
      <c r="E89" s="117" t="s">
        <v>997</v>
      </c>
      <c r="F89" s="805"/>
      <c r="G89" s="805"/>
      <c r="H89" s="806"/>
      <c r="I89" s="806"/>
      <c r="J89" s="803"/>
      <c r="K89" s="803"/>
      <c r="L89" s="804"/>
    </row>
    <row r="90" spans="1:12" s="101" customFormat="1" ht="24" customHeight="1">
      <c r="A90" s="808">
        <v>217</v>
      </c>
      <c r="B90" s="110" t="s">
        <v>76</v>
      </c>
      <c r="C90" s="115" t="s">
        <v>78</v>
      </c>
      <c r="D90" s="115" t="s">
        <v>146</v>
      </c>
      <c r="E90" s="115" t="s">
        <v>147</v>
      </c>
      <c r="F90" s="809" t="s">
        <v>71</v>
      </c>
      <c r="G90" s="809"/>
      <c r="H90" s="805"/>
      <c r="I90" s="805"/>
      <c r="J90" s="805"/>
      <c r="K90" s="805"/>
      <c r="L90" s="805"/>
    </row>
    <row r="91" spans="1:12" s="101" customFormat="1" ht="26.25" customHeight="1">
      <c r="A91" s="808"/>
      <c r="B91" s="803" t="s">
        <v>984</v>
      </c>
      <c r="C91" s="810" t="s">
        <v>999</v>
      </c>
      <c r="D91" s="807">
        <v>43894</v>
      </c>
      <c r="E91" s="803" t="s">
        <v>614</v>
      </c>
      <c r="F91" s="803" t="s">
        <v>992</v>
      </c>
      <c r="G91" s="803"/>
      <c r="H91" s="806" t="s">
        <v>152</v>
      </c>
      <c r="I91" s="806"/>
      <c r="J91" s="117" t="s">
        <v>153</v>
      </c>
      <c r="K91" s="117" t="s">
        <v>3</v>
      </c>
      <c r="L91" s="119">
        <v>49</v>
      </c>
    </row>
    <row r="92" spans="1:12" s="101" customFormat="1" ht="270.75" customHeight="1">
      <c r="A92" s="808"/>
      <c r="B92" s="803"/>
      <c r="C92" s="810"/>
      <c r="D92" s="807"/>
      <c r="E92" s="803"/>
      <c r="F92" s="803"/>
      <c r="G92" s="803"/>
      <c r="H92" s="806" t="s">
        <v>154</v>
      </c>
      <c r="I92" s="806"/>
      <c r="J92" s="117" t="s">
        <v>153</v>
      </c>
      <c r="K92" s="117" t="s">
        <v>3</v>
      </c>
      <c r="L92" s="119">
        <v>332.9</v>
      </c>
    </row>
    <row r="93" spans="1:12" s="101" customFormat="1" ht="24" customHeight="1">
      <c r="A93" s="808"/>
      <c r="B93" s="110" t="s">
        <v>77</v>
      </c>
      <c r="C93" s="115" t="s">
        <v>79</v>
      </c>
      <c r="D93" s="115" t="s">
        <v>155</v>
      </c>
      <c r="E93" s="115" t="s">
        <v>156</v>
      </c>
      <c r="F93" s="805"/>
      <c r="G93" s="805"/>
      <c r="H93" s="806" t="s">
        <v>157</v>
      </c>
      <c r="I93" s="806"/>
      <c r="J93" s="803" t="s">
        <v>153</v>
      </c>
      <c r="K93" s="803" t="s">
        <v>3</v>
      </c>
      <c r="L93" s="804">
        <v>200</v>
      </c>
    </row>
    <row r="94" spans="1:12" s="101" customFormat="1" ht="24" customHeight="1">
      <c r="A94" s="808"/>
      <c r="B94" s="117" t="s">
        <v>254</v>
      </c>
      <c r="C94" s="117" t="s">
        <v>992</v>
      </c>
      <c r="D94" s="118">
        <v>43898</v>
      </c>
      <c r="E94" s="117" t="s">
        <v>1000</v>
      </c>
      <c r="F94" s="805"/>
      <c r="G94" s="805"/>
      <c r="H94" s="806"/>
      <c r="I94" s="806"/>
      <c r="J94" s="803"/>
      <c r="K94" s="803"/>
      <c r="L94" s="804"/>
    </row>
    <row r="95" spans="1:12" s="101" customFormat="1" ht="24" customHeight="1">
      <c r="A95" s="808">
        <v>218</v>
      </c>
      <c r="B95" s="110" t="s">
        <v>76</v>
      </c>
      <c r="C95" s="115" t="s">
        <v>78</v>
      </c>
      <c r="D95" s="115" t="s">
        <v>146</v>
      </c>
      <c r="E95" s="115" t="s">
        <v>147</v>
      </c>
      <c r="F95" s="809" t="s">
        <v>71</v>
      </c>
      <c r="G95" s="809"/>
      <c r="H95" s="805"/>
      <c r="I95" s="805"/>
      <c r="J95" s="805"/>
      <c r="K95" s="805"/>
      <c r="L95" s="805"/>
    </row>
    <row r="96" spans="1:12" s="101" customFormat="1" ht="26.25" customHeight="1">
      <c r="A96" s="808"/>
      <c r="B96" s="803" t="s">
        <v>1001</v>
      </c>
      <c r="C96" s="810" t="s">
        <v>1002</v>
      </c>
      <c r="D96" s="807">
        <v>43782</v>
      </c>
      <c r="E96" s="803" t="s">
        <v>1003</v>
      </c>
      <c r="F96" s="803" t="s">
        <v>1004</v>
      </c>
      <c r="G96" s="803"/>
      <c r="H96" s="806" t="s">
        <v>152</v>
      </c>
      <c r="I96" s="806"/>
      <c r="J96" s="117" t="s">
        <v>153</v>
      </c>
      <c r="K96" s="117" t="s">
        <v>3</v>
      </c>
      <c r="L96" s="119">
        <v>2814</v>
      </c>
    </row>
    <row r="97" spans="1:12" s="101" customFormat="1" ht="344.25" customHeight="1">
      <c r="A97" s="808"/>
      <c r="B97" s="803"/>
      <c r="C97" s="810"/>
      <c r="D97" s="807"/>
      <c r="E97" s="803"/>
      <c r="F97" s="803"/>
      <c r="G97" s="803"/>
      <c r="H97" s="806" t="s">
        <v>154</v>
      </c>
      <c r="I97" s="806"/>
      <c r="J97" s="117" t="s">
        <v>153</v>
      </c>
      <c r="K97" s="117" t="s">
        <v>3</v>
      </c>
      <c r="L97" s="119">
        <v>750</v>
      </c>
    </row>
    <row r="98" spans="1:12" s="101" customFormat="1" ht="24" customHeight="1">
      <c r="A98" s="808"/>
      <c r="B98" s="110" t="s">
        <v>77</v>
      </c>
      <c r="C98" s="115" t="s">
        <v>79</v>
      </c>
      <c r="D98" s="115" t="s">
        <v>155</v>
      </c>
      <c r="E98" s="115" t="s">
        <v>156</v>
      </c>
      <c r="F98" s="805"/>
      <c r="G98" s="805"/>
      <c r="H98" s="806" t="s">
        <v>157</v>
      </c>
      <c r="I98" s="806"/>
      <c r="J98" s="803" t="s">
        <v>153</v>
      </c>
      <c r="K98" s="803" t="s">
        <v>153</v>
      </c>
      <c r="L98" s="804">
        <v>0</v>
      </c>
    </row>
    <row r="99" spans="1:12" s="101" customFormat="1" ht="24" customHeight="1">
      <c r="A99" s="808"/>
      <c r="B99" s="117" t="s">
        <v>193</v>
      </c>
      <c r="C99" s="117" t="s">
        <v>1004</v>
      </c>
      <c r="D99" s="118">
        <v>43794</v>
      </c>
      <c r="E99" s="117" t="s">
        <v>1005</v>
      </c>
      <c r="F99" s="805"/>
      <c r="G99" s="805"/>
      <c r="H99" s="806"/>
      <c r="I99" s="806"/>
      <c r="J99" s="803"/>
      <c r="K99" s="803"/>
      <c r="L99" s="804"/>
    </row>
    <row r="100" spans="1:12" s="101" customFormat="1" ht="24" customHeight="1">
      <c r="A100" s="808">
        <v>219</v>
      </c>
      <c r="B100" s="110" t="s">
        <v>76</v>
      </c>
      <c r="C100" s="115" t="s">
        <v>78</v>
      </c>
      <c r="D100" s="115" t="s">
        <v>146</v>
      </c>
      <c r="E100" s="115" t="s">
        <v>147</v>
      </c>
      <c r="F100" s="809" t="s">
        <v>71</v>
      </c>
      <c r="G100" s="809"/>
      <c r="H100" s="805"/>
      <c r="I100" s="805"/>
      <c r="J100" s="805"/>
      <c r="K100" s="805"/>
      <c r="L100" s="805"/>
    </row>
    <row r="101" spans="1:12" s="101" customFormat="1" ht="26.25" customHeight="1">
      <c r="A101" s="808"/>
      <c r="B101" s="803" t="s">
        <v>1001</v>
      </c>
      <c r="C101" s="810" t="s">
        <v>1002</v>
      </c>
      <c r="D101" s="807">
        <v>43782</v>
      </c>
      <c r="E101" s="803" t="s">
        <v>1003</v>
      </c>
      <c r="F101" s="803" t="s">
        <v>1006</v>
      </c>
      <c r="G101" s="803"/>
      <c r="H101" s="806" t="s">
        <v>152</v>
      </c>
      <c r="I101" s="806"/>
      <c r="J101" s="117" t="s">
        <v>153</v>
      </c>
      <c r="K101" s="117" t="s">
        <v>3</v>
      </c>
      <c r="L101" s="119">
        <v>1464</v>
      </c>
    </row>
    <row r="102" spans="1:12" s="101" customFormat="1" ht="344.25" customHeight="1">
      <c r="A102" s="808"/>
      <c r="B102" s="803"/>
      <c r="C102" s="810"/>
      <c r="D102" s="807"/>
      <c r="E102" s="803"/>
      <c r="F102" s="803"/>
      <c r="G102" s="803"/>
      <c r="H102" s="806" t="s">
        <v>154</v>
      </c>
      <c r="I102" s="806"/>
      <c r="J102" s="117" t="s">
        <v>153</v>
      </c>
      <c r="K102" s="117" t="s">
        <v>3</v>
      </c>
      <c r="L102" s="119">
        <v>300</v>
      </c>
    </row>
    <row r="103" spans="1:12" s="101" customFormat="1" ht="24" customHeight="1">
      <c r="A103" s="808"/>
      <c r="B103" s="110" t="s">
        <v>77</v>
      </c>
      <c r="C103" s="115" t="s">
        <v>79</v>
      </c>
      <c r="D103" s="115" t="s">
        <v>155</v>
      </c>
      <c r="E103" s="115" t="s">
        <v>156</v>
      </c>
      <c r="F103" s="805"/>
      <c r="G103" s="805"/>
      <c r="H103" s="806" t="s">
        <v>157</v>
      </c>
      <c r="I103" s="806"/>
      <c r="J103" s="803" t="s">
        <v>153</v>
      </c>
      <c r="K103" s="803" t="s">
        <v>153</v>
      </c>
      <c r="L103" s="804">
        <v>0</v>
      </c>
    </row>
    <row r="104" spans="1:12" s="101" customFormat="1" ht="24" customHeight="1">
      <c r="A104" s="808"/>
      <c r="B104" s="117" t="s">
        <v>193</v>
      </c>
      <c r="C104" s="117" t="s">
        <v>1006</v>
      </c>
      <c r="D104" s="118">
        <v>43794</v>
      </c>
      <c r="E104" s="117" t="s">
        <v>1005</v>
      </c>
      <c r="F104" s="805"/>
      <c r="G104" s="805"/>
      <c r="H104" s="806"/>
      <c r="I104" s="806"/>
      <c r="J104" s="803"/>
      <c r="K104" s="803"/>
      <c r="L104" s="804"/>
    </row>
    <row r="105" spans="1:12" s="101" customFormat="1" ht="24" customHeight="1">
      <c r="A105" s="808">
        <v>220</v>
      </c>
      <c r="B105" s="110" t="s">
        <v>76</v>
      </c>
      <c r="C105" s="115" t="s">
        <v>78</v>
      </c>
      <c r="D105" s="115" t="s">
        <v>146</v>
      </c>
      <c r="E105" s="115" t="s">
        <v>147</v>
      </c>
      <c r="F105" s="809" t="s">
        <v>71</v>
      </c>
      <c r="G105" s="809"/>
      <c r="H105" s="805"/>
      <c r="I105" s="805"/>
      <c r="J105" s="805"/>
      <c r="K105" s="805"/>
      <c r="L105" s="805"/>
    </row>
    <row r="106" spans="1:12" s="101" customFormat="1" ht="26.25" customHeight="1">
      <c r="A106" s="808"/>
      <c r="B106" s="803" t="s">
        <v>1001</v>
      </c>
      <c r="C106" s="810" t="s">
        <v>1007</v>
      </c>
      <c r="D106" s="807">
        <v>43891</v>
      </c>
      <c r="E106" s="803" t="s">
        <v>1008</v>
      </c>
      <c r="F106" s="803" t="s">
        <v>1009</v>
      </c>
      <c r="G106" s="803"/>
      <c r="H106" s="806" t="s">
        <v>152</v>
      </c>
      <c r="I106" s="806"/>
      <c r="J106" s="117" t="s">
        <v>153</v>
      </c>
      <c r="K106" s="117" t="s">
        <v>3</v>
      </c>
      <c r="L106" s="119">
        <v>815</v>
      </c>
    </row>
    <row r="107" spans="1:12" s="101" customFormat="1" ht="81.75" customHeight="1">
      <c r="A107" s="808"/>
      <c r="B107" s="803"/>
      <c r="C107" s="810"/>
      <c r="D107" s="807"/>
      <c r="E107" s="803"/>
      <c r="F107" s="803"/>
      <c r="G107" s="803"/>
      <c r="H107" s="806" t="s">
        <v>154</v>
      </c>
      <c r="I107" s="806"/>
      <c r="J107" s="117" t="s">
        <v>153</v>
      </c>
      <c r="K107" s="117" t="s">
        <v>3</v>
      </c>
      <c r="L107" s="119">
        <v>426.39</v>
      </c>
    </row>
    <row r="108" spans="1:12" s="101" customFormat="1" ht="24" customHeight="1">
      <c r="A108" s="808"/>
      <c r="B108" s="110" t="s">
        <v>77</v>
      </c>
      <c r="C108" s="115" t="s">
        <v>79</v>
      </c>
      <c r="D108" s="115" t="s">
        <v>155</v>
      </c>
      <c r="E108" s="115" t="s">
        <v>156</v>
      </c>
      <c r="F108" s="805"/>
      <c r="G108" s="805"/>
      <c r="H108" s="806" t="s">
        <v>157</v>
      </c>
      <c r="I108" s="806"/>
      <c r="J108" s="803" t="s">
        <v>153</v>
      </c>
      <c r="K108" s="803" t="s">
        <v>153</v>
      </c>
      <c r="L108" s="804">
        <v>0</v>
      </c>
    </row>
    <row r="109" spans="1:12" s="101" customFormat="1" ht="24" customHeight="1">
      <c r="A109" s="808"/>
      <c r="B109" s="117" t="s">
        <v>193</v>
      </c>
      <c r="C109" s="117" t="s">
        <v>1009</v>
      </c>
      <c r="D109" s="118">
        <v>43896</v>
      </c>
      <c r="E109" s="117" t="s">
        <v>1010</v>
      </c>
      <c r="F109" s="805"/>
      <c r="G109" s="805"/>
      <c r="H109" s="806"/>
      <c r="I109" s="806"/>
      <c r="J109" s="803"/>
      <c r="K109" s="803"/>
      <c r="L109" s="804"/>
    </row>
    <row r="110" spans="1:12" s="101" customFormat="1" ht="24" customHeight="1">
      <c r="A110" s="808">
        <v>221</v>
      </c>
      <c r="B110" s="110" t="s">
        <v>76</v>
      </c>
      <c r="C110" s="115" t="s">
        <v>78</v>
      </c>
      <c r="D110" s="115" t="s">
        <v>146</v>
      </c>
      <c r="E110" s="115" t="s">
        <v>147</v>
      </c>
      <c r="F110" s="809" t="s">
        <v>71</v>
      </c>
      <c r="G110" s="809"/>
      <c r="H110" s="805"/>
      <c r="I110" s="805"/>
      <c r="J110" s="805"/>
      <c r="K110" s="805"/>
      <c r="L110" s="805"/>
    </row>
    <row r="111" spans="1:12" s="101" customFormat="1" ht="26.25" customHeight="1">
      <c r="A111" s="808"/>
      <c r="B111" s="803" t="s">
        <v>1011</v>
      </c>
      <c r="C111" s="810" t="s">
        <v>1012</v>
      </c>
      <c r="D111" s="807">
        <v>43783</v>
      </c>
      <c r="E111" s="803" t="s">
        <v>471</v>
      </c>
      <c r="F111" s="803" t="s">
        <v>472</v>
      </c>
      <c r="G111" s="803"/>
      <c r="H111" s="806" t="s">
        <v>152</v>
      </c>
      <c r="I111" s="806"/>
      <c r="J111" s="117" t="s">
        <v>153</v>
      </c>
      <c r="K111" s="117" t="s">
        <v>3</v>
      </c>
      <c r="L111" s="119">
        <v>247.83</v>
      </c>
    </row>
    <row r="112" spans="1:12" s="101" customFormat="1" ht="354.75" customHeight="1">
      <c r="A112" s="808"/>
      <c r="B112" s="803"/>
      <c r="C112" s="810"/>
      <c r="D112" s="807"/>
      <c r="E112" s="803"/>
      <c r="F112" s="803"/>
      <c r="G112" s="803"/>
      <c r="H112" s="806" t="s">
        <v>154</v>
      </c>
      <c r="I112" s="806"/>
      <c r="J112" s="117" t="s">
        <v>153</v>
      </c>
      <c r="K112" s="117" t="s">
        <v>3</v>
      </c>
      <c r="L112" s="119">
        <v>325.97000000000003</v>
      </c>
    </row>
    <row r="113" spans="1:12" s="101" customFormat="1" ht="24" customHeight="1">
      <c r="A113" s="808"/>
      <c r="B113" s="110" t="s">
        <v>77</v>
      </c>
      <c r="C113" s="115" t="s">
        <v>79</v>
      </c>
      <c r="D113" s="115" t="s">
        <v>155</v>
      </c>
      <c r="E113" s="115" t="s">
        <v>156</v>
      </c>
      <c r="F113" s="805"/>
      <c r="G113" s="805"/>
      <c r="H113" s="806" t="s">
        <v>157</v>
      </c>
      <c r="I113" s="806"/>
      <c r="J113" s="803" t="s">
        <v>153</v>
      </c>
      <c r="K113" s="803" t="s">
        <v>3</v>
      </c>
      <c r="L113" s="804">
        <v>318</v>
      </c>
    </row>
    <row r="114" spans="1:12" s="101" customFormat="1" ht="34.5" customHeight="1">
      <c r="A114" s="808"/>
      <c r="B114" s="117" t="s">
        <v>1013</v>
      </c>
      <c r="C114" s="117" t="s">
        <v>472</v>
      </c>
      <c r="D114" s="118">
        <v>43784</v>
      </c>
      <c r="E114" s="117" t="s">
        <v>1014</v>
      </c>
      <c r="F114" s="805"/>
      <c r="G114" s="805"/>
      <c r="H114" s="806"/>
      <c r="I114" s="806"/>
      <c r="J114" s="803"/>
      <c r="K114" s="803"/>
      <c r="L114" s="804"/>
    </row>
    <row r="115" spans="1:12" s="101" customFormat="1" ht="24" customHeight="1">
      <c r="A115" s="808">
        <v>222</v>
      </c>
      <c r="B115" s="110" t="s">
        <v>76</v>
      </c>
      <c r="C115" s="115" t="s">
        <v>78</v>
      </c>
      <c r="D115" s="115" t="s">
        <v>146</v>
      </c>
      <c r="E115" s="115" t="s">
        <v>147</v>
      </c>
      <c r="F115" s="809" t="s">
        <v>71</v>
      </c>
      <c r="G115" s="809"/>
      <c r="H115" s="805"/>
      <c r="I115" s="805"/>
      <c r="J115" s="805"/>
      <c r="K115" s="805"/>
      <c r="L115" s="805"/>
    </row>
    <row r="116" spans="1:12" s="101" customFormat="1" ht="26.25" customHeight="1">
      <c r="A116" s="808"/>
      <c r="B116" s="803" t="s">
        <v>1015</v>
      </c>
      <c r="C116" s="810" t="s">
        <v>1016</v>
      </c>
      <c r="D116" s="807">
        <v>43746</v>
      </c>
      <c r="E116" s="803" t="s">
        <v>1017</v>
      </c>
      <c r="F116" s="803" t="s">
        <v>1018</v>
      </c>
      <c r="G116" s="803"/>
      <c r="H116" s="806" t="s">
        <v>152</v>
      </c>
      <c r="I116" s="806"/>
      <c r="J116" s="117" t="s">
        <v>153</v>
      </c>
      <c r="K116" s="117" t="s">
        <v>3</v>
      </c>
      <c r="L116" s="119">
        <v>342</v>
      </c>
    </row>
    <row r="117" spans="1:12" s="101" customFormat="1" ht="333.75" customHeight="1">
      <c r="A117" s="808"/>
      <c r="B117" s="803"/>
      <c r="C117" s="810"/>
      <c r="D117" s="807"/>
      <c r="E117" s="803"/>
      <c r="F117" s="803"/>
      <c r="G117" s="803"/>
      <c r="H117" s="806" t="s">
        <v>154</v>
      </c>
      <c r="I117" s="806"/>
      <c r="J117" s="117" t="s">
        <v>153</v>
      </c>
      <c r="K117" s="117" t="s">
        <v>3</v>
      </c>
      <c r="L117" s="119">
        <v>146.55000000000001</v>
      </c>
    </row>
    <row r="118" spans="1:12" s="101" customFormat="1" ht="24" customHeight="1">
      <c r="A118" s="808"/>
      <c r="B118" s="110" t="s">
        <v>77</v>
      </c>
      <c r="C118" s="115" t="s">
        <v>79</v>
      </c>
      <c r="D118" s="115" t="s">
        <v>155</v>
      </c>
      <c r="E118" s="115" t="s">
        <v>156</v>
      </c>
      <c r="F118" s="805"/>
      <c r="G118" s="805"/>
      <c r="H118" s="806" t="s">
        <v>157</v>
      </c>
      <c r="I118" s="806"/>
      <c r="J118" s="803" t="s">
        <v>153</v>
      </c>
      <c r="K118" s="803" t="s">
        <v>3</v>
      </c>
      <c r="L118" s="804">
        <v>21.04</v>
      </c>
    </row>
    <row r="119" spans="1:12" s="101" customFormat="1" ht="24" customHeight="1">
      <c r="A119" s="808"/>
      <c r="B119" s="117" t="s">
        <v>773</v>
      </c>
      <c r="C119" s="117" t="s">
        <v>1018</v>
      </c>
      <c r="D119" s="118">
        <v>43765</v>
      </c>
      <c r="E119" s="117" t="s">
        <v>1019</v>
      </c>
      <c r="F119" s="805"/>
      <c r="G119" s="805"/>
      <c r="H119" s="806"/>
      <c r="I119" s="806"/>
      <c r="J119" s="803"/>
      <c r="K119" s="803"/>
      <c r="L119" s="804"/>
    </row>
    <row r="120" spans="1:12" s="101" customFormat="1" ht="24" customHeight="1">
      <c r="A120" s="808">
        <v>223</v>
      </c>
      <c r="B120" s="110" t="s">
        <v>76</v>
      </c>
      <c r="C120" s="115" t="s">
        <v>78</v>
      </c>
      <c r="D120" s="115" t="s">
        <v>146</v>
      </c>
      <c r="E120" s="115" t="s">
        <v>147</v>
      </c>
      <c r="F120" s="809" t="s">
        <v>71</v>
      </c>
      <c r="G120" s="809"/>
      <c r="H120" s="805"/>
      <c r="I120" s="805"/>
      <c r="J120" s="805"/>
      <c r="K120" s="805"/>
      <c r="L120" s="805"/>
    </row>
    <row r="121" spans="1:12" s="101" customFormat="1" ht="26.25" customHeight="1">
      <c r="A121" s="808"/>
      <c r="B121" s="803" t="s">
        <v>1015</v>
      </c>
      <c r="C121" s="810" t="s">
        <v>1016</v>
      </c>
      <c r="D121" s="807">
        <v>43746</v>
      </c>
      <c r="E121" s="803" t="s">
        <v>1017</v>
      </c>
      <c r="F121" s="803" t="s">
        <v>1020</v>
      </c>
      <c r="G121" s="803"/>
      <c r="H121" s="806" t="s">
        <v>152</v>
      </c>
      <c r="I121" s="806"/>
      <c r="J121" s="117" t="s">
        <v>153</v>
      </c>
      <c r="K121" s="117" t="s">
        <v>3</v>
      </c>
      <c r="L121" s="119">
        <v>424.26</v>
      </c>
    </row>
    <row r="122" spans="1:12" s="101" customFormat="1" ht="333.75" customHeight="1">
      <c r="A122" s="808"/>
      <c r="B122" s="803"/>
      <c r="C122" s="810"/>
      <c r="D122" s="807"/>
      <c r="E122" s="803"/>
      <c r="F122" s="803"/>
      <c r="G122" s="803"/>
      <c r="H122" s="806" t="s">
        <v>154</v>
      </c>
      <c r="I122" s="806"/>
      <c r="J122" s="117" t="s">
        <v>153</v>
      </c>
      <c r="K122" s="117" t="s">
        <v>3</v>
      </c>
      <c r="L122" s="119">
        <v>1238.3800000000001</v>
      </c>
    </row>
    <row r="123" spans="1:12" s="101" customFormat="1" ht="24" customHeight="1">
      <c r="A123" s="808"/>
      <c r="B123" s="110" t="s">
        <v>77</v>
      </c>
      <c r="C123" s="115" t="s">
        <v>79</v>
      </c>
      <c r="D123" s="115" t="s">
        <v>155</v>
      </c>
      <c r="E123" s="115" t="s">
        <v>156</v>
      </c>
      <c r="F123" s="805"/>
      <c r="G123" s="805"/>
      <c r="H123" s="806" t="s">
        <v>157</v>
      </c>
      <c r="I123" s="806"/>
      <c r="J123" s="803" t="s">
        <v>153</v>
      </c>
      <c r="K123" s="803" t="s">
        <v>153</v>
      </c>
      <c r="L123" s="804">
        <v>0</v>
      </c>
    </row>
    <row r="124" spans="1:12" s="101" customFormat="1" ht="24" customHeight="1">
      <c r="A124" s="808"/>
      <c r="B124" s="117" t="s">
        <v>773</v>
      </c>
      <c r="C124" s="117" t="s">
        <v>1020</v>
      </c>
      <c r="D124" s="118">
        <v>43765</v>
      </c>
      <c r="E124" s="117" t="s">
        <v>1019</v>
      </c>
      <c r="F124" s="805"/>
      <c r="G124" s="805"/>
      <c r="H124" s="806"/>
      <c r="I124" s="806"/>
      <c r="J124" s="803"/>
      <c r="K124" s="803"/>
      <c r="L124" s="804"/>
    </row>
    <row r="125" spans="1:12" s="101" customFormat="1" ht="24" customHeight="1">
      <c r="A125" s="808">
        <v>224</v>
      </c>
      <c r="B125" s="110" t="s">
        <v>76</v>
      </c>
      <c r="C125" s="115" t="s">
        <v>78</v>
      </c>
      <c r="D125" s="115" t="s">
        <v>146</v>
      </c>
      <c r="E125" s="115" t="s">
        <v>147</v>
      </c>
      <c r="F125" s="809" t="s">
        <v>71</v>
      </c>
      <c r="G125" s="809"/>
      <c r="H125" s="805"/>
      <c r="I125" s="805"/>
      <c r="J125" s="805"/>
      <c r="K125" s="805"/>
      <c r="L125" s="805"/>
    </row>
    <row r="126" spans="1:12" s="101" customFormat="1" ht="26.25" customHeight="1">
      <c r="A126" s="808"/>
      <c r="B126" s="803" t="s">
        <v>1015</v>
      </c>
      <c r="C126" s="810" t="s">
        <v>1016</v>
      </c>
      <c r="D126" s="807">
        <v>43746</v>
      </c>
      <c r="E126" s="803" t="s">
        <v>1017</v>
      </c>
      <c r="F126" s="803" t="s">
        <v>1021</v>
      </c>
      <c r="G126" s="803"/>
      <c r="H126" s="806" t="s">
        <v>152</v>
      </c>
      <c r="I126" s="806"/>
      <c r="J126" s="117" t="s">
        <v>153</v>
      </c>
      <c r="K126" s="117" t="s">
        <v>3</v>
      </c>
      <c r="L126" s="119">
        <v>564</v>
      </c>
    </row>
    <row r="127" spans="1:12" s="101" customFormat="1" ht="333.75" customHeight="1">
      <c r="A127" s="808"/>
      <c r="B127" s="803"/>
      <c r="C127" s="810"/>
      <c r="D127" s="807"/>
      <c r="E127" s="803"/>
      <c r="F127" s="803"/>
      <c r="G127" s="803"/>
      <c r="H127" s="806" t="s">
        <v>154</v>
      </c>
      <c r="I127" s="806"/>
      <c r="J127" s="117" t="s">
        <v>153</v>
      </c>
      <c r="K127" s="117" t="s">
        <v>3</v>
      </c>
      <c r="L127" s="119">
        <v>172.98</v>
      </c>
    </row>
    <row r="128" spans="1:12" s="101" customFormat="1" ht="24" customHeight="1">
      <c r="A128" s="808"/>
      <c r="B128" s="110" t="s">
        <v>77</v>
      </c>
      <c r="C128" s="115" t="s">
        <v>79</v>
      </c>
      <c r="D128" s="115" t="s">
        <v>155</v>
      </c>
      <c r="E128" s="115" t="s">
        <v>156</v>
      </c>
      <c r="F128" s="805"/>
      <c r="G128" s="805"/>
      <c r="H128" s="806" t="s">
        <v>157</v>
      </c>
      <c r="I128" s="806"/>
      <c r="J128" s="803" t="s">
        <v>153</v>
      </c>
      <c r="K128" s="803" t="s">
        <v>3</v>
      </c>
      <c r="L128" s="804">
        <v>79</v>
      </c>
    </row>
    <row r="129" spans="1:12" s="101" customFormat="1" ht="24" customHeight="1">
      <c r="A129" s="808"/>
      <c r="B129" s="117" t="s">
        <v>773</v>
      </c>
      <c r="C129" s="117" t="s">
        <v>1021</v>
      </c>
      <c r="D129" s="118">
        <v>43765</v>
      </c>
      <c r="E129" s="117" t="s">
        <v>1019</v>
      </c>
      <c r="F129" s="805"/>
      <c r="G129" s="805"/>
      <c r="H129" s="806"/>
      <c r="I129" s="806"/>
      <c r="J129" s="803"/>
      <c r="K129" s="803"/>
      <c r="L129" s="804"/>
    </row>
    <row r="130" spans="1:12" s="101" customFormat="1" ht="24" customHeight="1">
      <c r="A130" s="808">
        <v>225</v>
      </c>
      <c r="B130" s="110" t="s">
        <v>76</v>
      </c>
      <c r="C130" s="115" t="s">
        <v>78</v>
      </c>
      <c r="D130" s="115" t="s">
        <v>146</v>
      </c>
      <c r="E130" s="115" t="s">
        <v>147</v>
      </c>
      <c r="F130" s="809" t="s">
        <v>71</v>
      </c>
      <c r="G130" s="809"/>
      <c r="H130" s="805"/>
      <c r="I130" s="805"/>
      <c r="J130" s="805"/>
      <c r="K130" s="805"/>
      <c r="L130" s="805"/>
    </row>
    <row r="131" spans="1:12" s="101" customFormat="1" ht="26.25" customHeight="1">
      <c r="A131" s="808"/>
      <c r="B131" s="803" t="s">
        <v>1015</v>
      </c>
      <c r="C131" s="810" t="s">
        <v>1016</v>
      </c>
      <c r="D131" s="807">
        <v>43746</v>
      </c>
      <c r="E131" s="803" t="s">
        <v>1017</v>
      </c>
      <c r="F131" s="803" t="s">
        <v>1022</v>
      </c>
      <c r="G131" s="803"/>
      <c r="H131" s="806" t="s">
        <v>152</v>
      </c>
      <c r="I131" s="806"/>
      <c r="J131" s="117" t="s">
        <v>153</v>
      </c>
      <c r="K131" s="117" t="s">
        <v>3</v>
      </c>
      <c r="L131" s="119">
        <v>976.84</v>
      </c>
    </row>
    <row r="132" spans="1:12" s="101" customFormat="1" ht="333.75" customHeight="1">
      <c r="A132" s="808"/>
      <c r="B132" s="803"/>
      <c r="C132" s="810"/>
      <c r="D132" s="807"/>
      <c r="E132" s="803"/>
      <c r="F132" s="803"/>
      <c r="G132" s="803"/>
      <c r="H132" s="806" t="s">
        <v>154</v>
      </c>
      <c r="I132" s="806"/>
      <c r="J132" s="117" t="s">
        <v>153</v>
      </c>
      <c r="K132" s="117" t="s">
        <v>153</v>
      </c>
      <c r="L132" s="119">
        <v>0</v>
      </c>
    </row>
    <row r="133" spans="1:12" s="101" customFormat="1" ht="24" customHeight="1">
      <c r="A133" s="808"/>
      <c r="B133" s="110" t="s">
        <v>77</v>
      </c>
      <c r="C133" s="115" t="s">
        <v>79</v>
      </c>
      <c r="D133" s="115" t="s">
        <v>155</v>
      </c>
      <c r="E133" s="115" t="s">
        <v>156</v>
      </c>
      <c r="F133" s="805"/>
      <c r="G133" s="805"/>
      <c r="H133" s="806" t="s">
        <v>157</v>
      </c>
      <c r="I133" s="806"/>
      <c r="J133" s="803" t="s">
        <v>153</v>
      </c>
      <c r="K133" s="803" t="s">
        <v>3</v>
      </c>
      <c r="L133" s="804">
        <v>600</v>
      </c>
    </row>
    <row r="134" spans="1:12" s="101" customFormat="1" ht="24" customHeight="1">
      <c r="A134" s="808"/>
      <c r="B134" s="117" t="s">
        <v>773</v>
      </c>
      <c r="C134" s="117" t="s">
        <v>1022</v>
      </c>
      <c r="D134" s="118">
        <v>43765</v>
      </c>
      <c r="E134" s="117" t="s">
        <v>1019</v>
      </c>
      <c r="F134" s="805"/>
      <c r="G134" s="805"/>
      <c r="H134" s="806"/>
      <c r="I134" s="806"/>
      <c r="J134" s="803"/>
      <c r="K134" s="803"/>
      <c r="L134" s="804"/>
    </row>
    <row r="135" spans="1:12" s="101" customFormat="1" ht="24" customHeight="1">
      <c r="A135" s="808">
        <v>226</v>
      </c>
      <c r="B135" s="110" t="s">
        <v>76</v>
      </c>
      <c r="C135" s="115" t="s">
        <v>78</v>
      </c>
      <c r="D135" s="115" t="s">
        <v>146</v>
      </c>
      <c r="E135" s="115" t="s">
        <v>147</v>
      </c>
      <c r="F135" s="809" t="s">
        <v>71</v>
      </c>
      <c r="G135" s="809"/>
      <c r="H135" s="805"/>
      <c r="I135" s="805"/>
      <c r="J135" s="805"/>
      <c r="K135" s="805"/>
      <c r="L135" s="805"/>
    </row>
    <row r="136" spans="1:12" s="101" customFormat="1" ht="26.25" customHeight="1">
      <c r="A136" s="808"/>
      <c r="B136" s="803" t="s">
        <v>1015</v>
      </c>
      <c r="C136" s="810" t="s">
        <v>1023</v>
      </c>
      <c r="D136" s="807">
        <v>43767</v>
      </c>
      <c r="E136" s="803" t="s">
        <v>422</v>
      </c>
      <c r="F136" s="803" t="s">
        <v>1024</v>
      </c>
      <c r="G136" s="803"/>
      <c r="H136" s="806" t="s">
        <v>152</v>
      </c>
      <c r="I136" s="806"/>
      <c r="J136" s="117" t="s">
        <v>153</v>
      </c>
      <c r="K136" s="117" t="s">
        <v>3</v>
      </c>
      <c r="L136" s="119">
        <v>672</v>
      </c>
    </row>
    <row r="137" spans="1:12" s="101" customFormat="1" ht="92.25" customHeight="1">
      <c r="A137" s="808"/>
      <c r="B137" s="803"/>
      <c r="C137" s="810"/>
      <c r="D137" s="807"/>
      <c r="E137" s="803"/>
      <c r="F137" s="803"/>
      <c r="G137" s="803"/>
      <c r="H137" s="806" t="s">
        <v>154</v>
      </c>
      <c r="I137" s="806"/>
      <c r="J137" s="117" t="s">
        <v>153</v>
      </c>
      <c r="K137" s="117" t="s">
        <v>3</v>
      </c>
      <c r="L137" s="119">
        <v>161</v>
      </c>
    </row>
    <row r="138" spans="1:12" s="101" customFormat="1" ht="24" customHeight="1">
      <c r="A138" s="808"/>
      <c r="B138" s="110" t="s">
        <v>77</v>
      </c>
      <c r="C138" s="115" t="s">
        <v>79</v>
      </c>
      <c r="D138" s="115" t="s">
        <v>155</v>
      </c>
      <c r="E138" s="115" t="s">
        <v>156</v>
      </c>
      <c r="F138" s="805"/>
      <c r="G138" s="805"/>
      <c r="H138" s="806" t="s">
        <v>157</v>
      </c>
      <c r="I138" s="806"/>
      <c r="J138" s="803" t="s">
        <v>153</v>
      </c>
      <c r="K138" s="803" t="s">
        <v>3</v>
      </c>
      <c r="L138" s="804">
        <v>100</v>
      </c>
    </row>
    <row r="139" spans="1:12" s="101" customFormat="1" ht="24" customHeight="1">
      <c r="A139" s="808"/>
      <c r="B139" s="117" t="s">
        <v>773</v>
      </c>
      <c r="C139" s="117" t="s">
        <v>1024</v>
      </c>
      <c r="D139" s="118">
        <v>43769</v>
      </c>
      <c r="E139" s="117" t="s">
        <v>1025</v>
      </c>
      <c r="F139" s="805"/>
      <c r="G139" s="805"/>
      <c r="H139" s="806"/>
      <c r="I139" s="806"/>
      <c r="J139" s="803"/>
      <c r="K139" s="803"/>
      <c r="L139" s="804"/>
    </row>
    <row r="140" spans="1:12" s="101" customFormat="1" ht="24" customHeight="1">
      <c r="A140" s="808">
        <v>227</v>
      </c>
      <c r="B140" s="110" t="s">
        <v>76</v>
      </c>
      <c r="C140" s="115" t="s">
        <v>78</v>
      </c>
      <c r="D140" s="115" t="s">
        <v>146</v>
      </c>
      <c r="E140" s="115" t="s">
        <v>147</v>
      </c>
      <c r="F140" s="809" t="s">
        <v>71</v>
      </c>
      <c r="G140" s="809"/>
      <c r="H140" s="805"/>
      <c r="I140" s="805"/>
      <c r="J140" s="805"/>
      <c r="K140" s="805"/>
      <c r="L140" s="805"/>
    </row>
    <row r="141" spans="1:12" s="101" customFormat="1" ht="26.25" customHeight="1">
      <c r="A141" s="808"/>
      <c r="B141" s="803" t="s">
        <v>1026</v>
      </c>
      <c r="C141" s="810" t="s">
        <v>1027</v>
      </c>
      <c r="D141" s="807">
        <v>43739</v>
      </c>
      <c r="E141" s="803" t="s">
        <v>258</v>
      </c>
      <c r="F141" s="803" t="s">
        <v>1028</v>
      </c>
      <c r="G141" s="803"/>
      <c r="H141" s="806" t="s">
        <v>152</v>
      </c>
      <c r="I141" s="806"/>
      <c r="J141" s="117" t="s">
        <v>153</v>
      </c>
      <c r="K141" s="117" t="s">
        <v>3</v>
      </c>
      <c r="L141" s="119">
        <v>340</v>
      </c>
    </row>
    <row r="142" spans="1:12" s="101" customFormat="1" ht="218.25" customHeight="1">
      <c r="A142" s="808"/>
      <c r="B142" s="803"/>
      <c r="C142" s="810"/>
      <c r="D142" s="807"/>
      <c r="E142" s="803"/>
      <c r="F142" s="803"/>
      <c r="G142" s="803"/>
      <c r="H142" s="806" t="s">
        <v>154</v>
      </c>
      <c r="I142" s="806"/>
      <c r="J142" s="117" t="s">
        <v>153</v>
      </c>
      <c r="K142" s="117" t="s">
        <v>153</v>
      </c>
      <c r="L142" s="119">
        <v>0</v>
      </c>
    </row>
    <row r="143" spans="1:12" s="101" customFormat="1" ht="24" customHeight="1">
      <c r="A143" s="808"/>
      <c r="B143" s="110" t="s">
        <v>77</v>
      </c>
      <c r="C143" s="115" t="s">
        <v>79</v>
      </c>
      <c r="D143" s="115" t="s">
        <v>155</v>
      </c>
      <c r="E143" s="115" t="s">
        <v>156</v>
      </c>
      <c r="F143" s="805"/>
      <c r="G143" s="805"/>
      <c r="H143" s="806" t="s">
        <v>157</v>
      </c>
      <c r="I143" s="806"/>
      <c r="J143" s="803" t="s">
        <v>153</v>
      </c>
      <c r="K143" s="803" t="s">
        <v>3</v>
      </c>
      <c r="L143" s="804">
        <v>150</v>
      </c>
    </row>
    <row r="144" spans="1:12" s="101" customFormat="1" ht="24" customHeight="1">
      <c r="A144" s="808"/>
      <c r="B144" s="117" t="s">
        <v>254</v>
      </c>
      <c r="C144" s="117" t="s">
        <v>1028</v>
      </c>
      <c r="D144" s="118">
        <v>43740</v>
      </c>
      <c r="E144" s="117" t="s">
        <v>1029</v>
      </c>
      <c r="F144" s="805"/>
      <c r="G144" s="805"/>
      <c r="H144" s="806"/>
      <c r="I144" s="806"/>
      <c r="J144" s="803"/>
      <c r="K144" s="803"/>
      <c r="L144" s="804"/>
    </row>
    <row r="145" spans="1:12" s="101" customFormat="1" ht="24" customHeight="1">
      <c r="A145" s="808">
        <v>228</v>
      </c>
      <c r="B145" s="110" t="s">
        <v>76</v>
      </c>
      <c r="C145" s="115" t="s">
        <v>78</v>
      </c>
      <c r="D145" s="115" t="s">
        <v>146</v>
      </c>
      <c r="E145" s="115" t="s">
        <v>147</v>
      </c>
      <c r="F145" s="809" t="s">
        <v>71</v>
      </c>
      <c r="G145" s="809"/>
      <c r="H145" s="805"/>
      <c r="I145" s="805"/>
      <c r="J145" s="805"/>
      <c r="K145" s="805"/>
      <c r="L145" s="805"/>
    </row>
    <row r="146" spans="1:12" s="101" customFormat="1" ht="26.25" customHeight="1">
      <c r="A146" s="808"/>
      <c r="B146" s="803" t="s">
        <v>1026</v>
      </c>
      <c r="C146" s="810" t="s">
        <v>1030</v>
      </c>
      <c r="D146" s="807">
        <v>43744</v>
      </c>
      <c r="E146" s="803" t="s">
        <v>1031</v>
      </c>
      <c r="F146" s="803" t="s">
        <v>1032</v>
      </c>
      <c r="G146" s="803"/>
      <c r="H146" s="806" t="s">
        <v>152</v>
      </c>
      <c r="I146" s="806"/>
      <c r="J146" s="117" t="s">
        <v>153</v>
      </c>
      <c r="K146" s="117" t="s">
        <v>3</v>
      </c>
      <c r="L146" s="119">
        <v>306</v>
      </c>
    </row>
    <row r="147" spans="1:12" s="101" customFormat="1" ht="92.25" customHeight="1">
      <c r="A147" s="808"/>
      <c r="B147" s="803"/>
      <c r="C147" s="810"/>
      <c r="D147" s="807"/>
      <c r="E147" s="803"/>
      <c r="F147" s="803"/>
      <c r="G147" s="803"/>
      <c r="H147" s="806" t="s">
        <v>154</v>
      </c>
      <c r="I147" s="806"/>
      <c r="J147" s="117" t="s">
        <v>153</v>
      </c>
      <c r="K147" s="117" t="s">
        <v>3</v>
      </c>
      <c r="L147" s="119">
        <v>1051.5999999999999</v>
      </c>
    </row>
    <row r="148" spans="1:12" s="101" customFormat="1" ht="24" customHeight="1">
      <c r="A148" s="808"/>
      <c r="B148" s="110" t="s">
        <v>77</v>
      </c>
      <c r="C148" s="115" t="s">
        <v>79</v>
      </c>
      <c r="D148" s="115" t="s">
        <v>155</v>
      </c>
      <c r="E148" s="115" t="s">
        <v>156</v>
      </c>
      <c r="F148" s="805"/>
      <c r="G148" s="805"/>
      <c r="H148" s="806" t="s">
        <v>157</v>
      </c>
      <c r="I148" s="806"/>
      <c r="J148" s="803" t="s">
        <v>153</v>
      </c>
      <c r="K148" s="803" t="s">
        <v>153</v>
      </c>
      <c r="L148" s="804">
        <v>0</v>
      </c>
    </row>
    <row r="149" spans="1:12" s="101" customFormat="1" ht="24" customHeight="1">
      <c r="A149" s="808"/>
      <c r="B149" s="117" t="s">
        <v>254</v>
      </c>
      <c r="C149" s="117" t="s">
        <v>1032</v>
      </c>
      <c r="D149" s="118">
        <v>43746</v>
      </c>
      <c r="E149" s="117" t="s">
        <v>1033</v>
      </c>
      <c r="F149" s="805"/>
      <c r="G149" s="805"/>
      <c r="H149" s="806"/>
      <c r="I149" s="806"/>
      <c r="J149" s="803"/>
      <c r="K149" s="803"/>
      <c r="L149" s="804"/>
    </row>
    <row r="150" spans="1:12" s="101" customFormat="1" ht="24" customHeight="1">
      <c r="A150" s="808">
        <v>229</v>
      </c>
      <c r="B150" s="110" t="s">
        <v>76</v>
      </c>
      <c r="C150" s="115" t="s">
        <v>78</v>
      </c>
      <c r="D150" s="115" t="s">
        <v>146</v>
      </c>
      <c r="E150" s="115" t="s">
        <v>147</v>
      </c>
      <c r="F150" s="809" t="s">
        <v>71</v>
      </c>
      <c r="G150" s="809"/>
      <c r="H150" s="805"/>
      <c r="I150" s="805"/>
      <c r="J150" s="805"/>
      <c r="K150" s="805"/>
      <c r="L150" s="805"/>
    </row>
    <row r="151" spans="1:12" s="101" customFormat="1" ht="26.25" customHeight="1">
      <c r="A151" s="808"/>
      <c r="B151" s="803" t="s">
        <v>1026</v>
      </c>
      <c r="C151" s="810" t="s">
        <v>1034</v>
      </c>
      <c r="D151" s="807">
        <v>43784</v>
      </c>
      <c r="E151" s="803" t="s">
        <v>491</v>
      </c>
      <c r="F151" s="803" t="s">
        <v>1035</v>
      </c>
      <c r="G151" s="803"/>
      <c r="H151" s="806" t="s">
        <v>152</v>
      </c>
      <c r="I151" s="806"/>
      <c r="J151" s="117" t="s">
        <v>153</v>
      </c>
      <c r="K151" s="117" t="s">
        <v>3</v>
      </c>
      <c r="L151" s="119">
        <v>259</v>
      </c>
    </row>
    <row r="152" spans="1:12" s="101" customFormat="1" ht="134.25" customHeight="1">
      <c r="A152" s="808"/>
      <c r="B152" s="803"/>
      <c r="C152" s="810"/>
      <c r="D152" s="807"/>
      <c r="E152" s="803"/>
      <c r="F152" s="803"/>
      <c r="G152" s="803"/>
      <c r="H152" s="806" t="s">
        <v>154</v>
      </c>
      <c r="I152" s="806"/>
      <c r="J152" s="117" t="s">
        <v>153</v>
      </c>
      <c r="K152" s="117" t="s">
        <v>3</v>
      </c>
      <c r="L152" s="119">
        <v>326.60000000000002</v>
      </c>
    </row>
    <row r="153" spans="1:12" s="101" customFormat="1" ht="24" customHeight="1">
      <c r="A153" s="808"/>
      <c r="B153" s="110" t="s">
        <v>77</v>
      </c>
      <c r="C153" s="115" t="s">
        <v>79</v>
      </c>
      <c r="D153" s="115" t="s">
        <v>155</v>
      </c>
      <c r="E153" s="115" t="s">
        <v>156</v>
      </c>
      <c r="F153" s="805"/>
      <c r="G153" s="805"/>
      <c r="H153" s="806" t="s">
        <v>157</v>
      </c>
      <c r="I153" s="806"/>
      <c r="J153" s="803" t="s">
        <v>153</v>
      </c>
      <c r="K153" s="803" t="s">
        <v>153</v>
      </c>
      <c r="L153" s="804">
        <v>0</v>
      </c>
    </row>
    <row r="154" spans="1:12" s="101" customFormat="1" ht="24" customHeight="1">
      <c r="A154" s="808"/>
      <c r="B154" s="117" t="s">
        <v>254</v>
      </c>
      <c r="C154" s="117" t="s">
        <v>1035</v>
      </c>
      <c r="D154" s="118">
        <v>43786</v>
      </c>
      <c r="E154" s="117" t="s">
        <v>1036</v>
      </c>
      <c r="F154" s="805"/>
      <c r="G154" s="805"/>
      <c r="H154" s="806"/>
      <c r="I154" s="806"/>
      <c r="J154" s="803"/>
      <c r="K154" s="803"/>
      <c r="L154" s="804"/>
    </row>
    <row r="155" spans="1:12" s="101" customFormat="1" ht="24" customHeight="1">
      <c r="A155" s="808">
        <v>230</v>
      </c>
      <c r="B155" s="110" t="s">
        <v>76</v>
      </c>
      <c r="C155" s="115" t="s">
        <v>78</v>
      </c>
      <c r="D155" s="115" t="s">
        <v>146</v>
      </c>
      <c r="E155" s="115" t="s">
        <v>147</v>
      </c>
      <c r="F155" s="809" t="s">
        <v>71</v>
      </c>
      <c r="G155" s="809"/>
      <c r="H155" s="805"/>
      <c r="I155" s="805"/>
      <c r="J155" s="805"/>
      <c r="K155" s="805"/>
      <c r="L155" s="805"/>
    </row>
    <row r="156" spans="1:12" s="101" customFormat="1" ht="26.25" customHeight="1">
      <c r="A156" s="808"/>
      <c r="B156" s="803" t="s">
        <v>1026</v>
      </c>
      <c r="C156" s="810" t="s">
        <v>1037</v>
      </c>
      <c r="D156" s="807">
        <v>43803</v>
      </c>
      <c r="E156" s="803" t="s">
        <v>1038</v>
      </c>
      <c r="F156" s="803" t="s">
        <v>1039</v>
      </c>
      <c r="G156" s="803"/>
      <c r="H156" s="806" t="s">
        <v>152</v>
      </c>
      <c r="I156" s="806"/>
      <c r="J156" s="117" t="s">
        <v>153</v>
      </c>
      <c r="K156" s="117" t="s">
        <v>153</v>
      </c>
      <c r="L156" s="119">
        <v>0</v>
      </c>
    </row>
    <row r="157" spans="1:12" s="101" customFormat="1" ht="81.75" customHeight="1">
      <c r="A157" s="808"/>
      <c r="B157" s="803"/>
      <c r="C157" s="810"/>
      <c r="D157" s="807"/>
      <c r="E157" s="803"/>
      <c r="F157" s="803"/>
      <c r="G157" s="803"/>
      <c r="H157" s="806" t="s">
        <v>154</v>
      </c>
      <c r="I157" s="806"/>
      <c r="J157" s="117" t="s">
        <v>153</v>
      </c>
      <c r="K157" s="117" t="s">
        <v>3</v>
      </c>
      <c r="L157" s="119">
        <v>266.60000000000002</v>
      </c>
    </row>
    <row r="158" spans="1:12" s="101" customFormat="1" ht="24" customHeight="1">
      <c r="A158" s="808"/>
      <c r="B158" s="110" t="s">
        <v>77</v>
      </c>
      <c r="C158" s="115" t="s">
        <v>79</v>
      </c>
      <c r="D158" s="115" t="s">
        <v>155</v>
      </c>
      <c r="E158" s="115" t="s">
        <v>156</v>
      </c>
      <c r="F158" s="805"/>
      <c r="G158" s="805"/>
      <c r="H158" s="806" t="s">
        <v>157</v>
      </c>
      <c r="I158" s="806"/>
      <c r="J158" s="803" t="s">
        <v>153</v>
      </c>
      <c r="K158" s="803" t="s">
        <v>3</v>
      </c>
      <c r="L158" s="804">
        <v>19</v>
      </c>
    </row>
    <row r="159" spans="1:12" s="101" customFormat="1" ht="24" customHeight="1">
      <c r="A159" s="808"/>
      <c r="B159" s="117" t="s">
        <v>254</v>
      </c>
      <c r="C159" s="117" t="s">
        <v>1039</v>
      </c>
      <c r="D159" s="118">
        <v>43803</v>
      </c>
      <c r="E159" s="117" t="s">
        <v>1040</v>
      </c>
      <c r="F159" s="805"/>
      <c r="G159" s="805"/>
      <c r="H159" s="806"/>
      <c r="I159" s="806"/>
      <c r="J159" s="803"/>
      <c r="K159" s="803"/>
      <c r="L159" s="804"/>
    </row>
    <row r="160" spans="1:12" s="101" customFormat="1" ht="24" customHeight="1">
      <c r="A160" s="808">
        <v>231</v>
      </c>
      <c r="B160" s="110" t="s">
        <v>76</v>
      </c>
      <c r="C160" s="115" t="s">
        <v>78</v>
      </c>
      <c r="D160" s="115" t="s">
        <v>146</v>
      </c>
      <c r="E160" s="115" t="s">
        <v>147</v>
      </c>
      <c r="F160" s="809" t="s">
        <v>71</v>
      </c>
      <c r="G160" s="809"/>
      <c r="H160" s="805"/>
      <c r="I160" s="805"/>
      <c r="J160" s="805"/>
      <c r="K160" s="805"/>
      <c r="L160" s="805"/>
    </row>
    <row r="161" spans="1:12" s="101" customFormat="1" ht="26.25" customHeight="1">
      <c r="A161" s="808"/>
      <c r="B161" s="803" t="s">
        <v>1041</v>
      </c>
      <c r="C161" s="810" t="s">
        <v>1042</v>
      </c>
      <c r="D161" s="807">
        <v>43757</v>
      </c>
      <c r="E161" s="803" t="s">
        <v>205</v>
      </c>
      <c r="F161" s="803" t="s">
        <v>329</v>
      </c>
      <c r="G161" s="803"/>
      <c r="H161" s="806" t="s">
        <v>152</v>
      </c>
      <c r="I161" s="806"/>
      <c r="J161" s="117" t="s">
        <v>153</v>
      </c>
      <c r="K161" s="117" t="s">
        <v>153</v>
      </c>
      <c r="L161" s="119">
        <v>0</v>
      </c>
    </row>
    <row r="162" spans="1:12" s="101" customFormat="1" ht="302.25" customHeight="1">
      <c r="A162" s="808"/>
      <c r="B162" s="803"/>
      <c r="C162" s="810"/>
      <c r="D162" s="807"/>
      <c r="E162" s="803"/>
      <c r="F162" s="803"/>
      <c r="G162" s="803"/>
      <c r="H162" s="806" t="s">
        <v>154</v>
      </c>
      <c r="I162" s="806"/>
      <c r="J162" s="117" t="s">
        <v>153</v>
      </c>
      <c r="K162" s="117" t="s">
        <v>153</v>
      </c>
      <c r="L162" s="119">
        <v>0</v>
      </c>
    </row>
    <row r="163" spans="1:12" s="101" customFormat="1" ht="24" customHeight="1">
      <c r="A163" s="808"/>
      <c r="B163" s="110" t="s">
        <v>77</v>
      </c>
      <c r="C163" s="115" t="s">
        <v>79</v>
      </c>
      <c r="D163" s="115" t="s">
        <v>155</v>
      </c>
      <c r="E163" s="115" t="s">
        <v>156</v>
      </c>
      <c r="F163" s="805"/>
      <c r="G163" s="805"/>
      <c r="H163" s="806" t="s">
        <v>157</v>
      </c>
      <c r="I163" s="806"/>
      <c r="J163" s="803" t="s">
        <v>153</v>
      </c>
      <c r="K163" s="803" t="s">
        <v>3</v>
      </c>
      <c r="L163" s="804">
        <v>485</v>
      </c>
    </row>
    <row r="164" spans="1:12" s="101" customFormat="1" ht="24" customHeight="1">
      <c r="A164" s="808"/>
      <c r="B164" s="117" t="s">
        <v>193</v>
      </c>
      <c r="C164" s="117" t="s">
        <v>329</v>
      </c>
      <c r="D164" s="118">
        <v>43762</v>
      </c>
      <c r="E164" s="117" t="s">
        <v>1043</v>
      </c>
      <c r="F164" s="805"/>
      <c r="G164" s="805"/>
      <c r="H164" s="806"/>
      <c r="I164" s="806"/>
      <c r="J164" s="803"/>
      <c r="K164" s="803"/>
      <c r="L164" s="804"/>
    </row>
    <row r="165" spans="1:12" s="101" customFormat="1" ht="24" customHeight="1">
      <c r="A165" s="808">
        <v>232</v>
      </c>
      <c r="B165" s="110" t="s">
        <v>76</v>
      </c>
      <c r="C165" s="115" t="s">
        <v>78</v>
      </c>
      <c r="D165" s="115" t="s">
        <v>146</v>
      </c>
      <c r="E165" s="115" t="s">
        <v>147</v>
      </c>
      <c r="F165" s="809" t="s">
        <v>71</v>
      </c>
      <c r="G165" s="809"/>
      <c r="H165" s="805"/>
      <c r="I165" s="805"/>
      <c r="J165" s="805"/>
      <c r="K165" s="805"/>
      <c r="L165" s="805"/>
    </row>
    <row r="166" spans="1:12" s="101" customFormat="1" ht="26.25" customHeight="1">
      <c r="A166" s="808"/>
      <c r="B166" s="803" t="s">
        <v>1041</v>
      </c>
      <c r="C166" s="803" t="s">
        <v>1044</v>
      </c>
      <c r="D166" s="807">
        <v>43862</v>
      </c>
      <c r="E166" s="803" t="s">
        <v>516</v>
      </c>
      <c r="F166" s="803" t="s">
        <v>334</v>
      </c>
      <c r="G166" s="803"/>
      <c r="H166" s="806" t="s">
        <v>152</v>
      </c>
      <c r="I166" s="806"/>
      <c r="J166" s="117" t="s">
        <v>3</v>
      </c>
      <c r="K166" s="117" t="s">
        <v>153</v>
      </c>
      <c r="L166" s="119">
        <v>986</v>
      </c>
    </row>
    <row r="167" spans="1:12" s="101" customFormat="1" ht="92.25" customHeight="1">
      <c r="A167" s="808"/>
      <c r="B167" s="803"/>
      <c r="C167" s="803"/>
      <c r="D167" s="807"/>
      <c r="E167" s="803"/>
      <c r="F167" s="803"/>
      <c r="G167" s="803"/>
      <c r="H167" s="806" t="s">
        <v>154</v>
      </c>
      <c r="I167" s="806"/>
      <c r="J167" s="117" t="s">
        <v>3</v>
      </c>
      <c r="K167" s="117" t="s">
        <v>153</v>
      </c>
      <c r="L167" s="119">
        <v>462.8</v>
      </c>
    </row>
    <row r="168" spans="1:12" s="101" customFormat="1" ht="24" customHeight="1">
      <c r="A168" s="808"/>
      <c r="B168" s="110" t="s">
        <v>77</v>
      </c>
      <c r="C168" s="115" t="s">
        <v>79</v>
      </c>
      <c r="D168" s="115" t="s">
        <v>155</v>
      </c>
      <c r="E168" s="115" t="s">
        <v>156</v>
      </c>
      <c r="F168" s="805"/>
      <c r="G168" s="805"/>
      <c r="H168" s="806" t="s">
        <v>157</v>
      </c>
      <c r="I168" s="806"/>
      <c r="J168" s="803" t="s">
        <v>3</v>
      </c>
      <c r="K168" s="803" t="s">
        <v>3</v>
      </c>
      <c r="L168" s="804">
        <v>977</v>
      </c>
    </row>
    <row r="169" spans="1:12" s="101" customFormat="1" ht="24" customHeight="1">
      <c r="A169" s="808"/>
      <c r="B169" s="117" t="s">
        <v>193</v>
      </c>
      <c r="C169" s="117" t="s">
        <v>334</v>
      </c>
      <c r="D169" s="118">
        <v>43867</v>
      </c>
      <c r="E169" s="117" t="s">
        <v>1045</v>
      </c>
      <c r="F169" s="805"/>
      <c r="G169" s="805"/>
      <c r="H169" s="806"/>
      <c r="I169" s="806"/>
      <c r="J169" s="803"/>
      <c r="K169" s="803"/>
      <c r="L169" s="804"/>
    </row>
    <row r="170" spans="1:12" s="101" customFormat="1" ht="24" customHeight="1">
      <c r="A170" s="808">
        <v>233</v>
      </c>
      <c r="B170" s="110" t="s">
        <v>76</v>
      </c>
      <c r="C170" s="115" t="s">
        <v>78</v>
      </c>
      <c r="D170" s="115" t="s">
        <v>146</v>
      </c>
      <c r="E170" s="115" t="s">
        <v>147</v>
      </c>
      <c r="F170" s="809" t="s">
        <v>71</v>
      </c>
      <c r="G170" s="809"/>
      <c r="H170" s="805"/>
      <c r="I170" s="805"/>
      <c r="J170" s="805"/>
      <c r="K170" s="805"/>
      <c r="L170" s="805"/>
    </row>
    <row r="171" spans="1:12" s="101" customFormat="1" ht="26.25" customHeight="1">
      <c r="A171" s="808"/>
      <c r="B171" s="803" t="s">
        <v>1046</v>
      </c>
      <c r="C171" s="810" t="s">
        <v>1047</v>
      </c>
      <c r="D171" s="807">
        <v>43786</v>
      </c>
      <c r="E171" s="803" t="s">
        <v>1003</v>
      </c>
      <c r="F171" s="803" t="s">
        <v>1048</v>
      </c>
      <c r="G171" s="803"/>
      <c r="H171" s="806" t="s">
        <v>152</v>
      </c>
      <c r="I171" s="806"/>
      <c r="J171" s="117" t="s">
        <v>153</v>
      </c>
      <c r="K171" s="117" t="s">
        <v>3</v>
      </c>
      <c r="L171" s="119">
        <v>1063.3</v>
      </c>
    </row>
    <row r="172" spans="1:12" s="101" customFormat="1" ht="207.75" customHeight="1">
      <c r="A172" s="808"/>
      <c r="B172" s="803"/>
      <c r="C172" s="810"/>
      <c r="D172" s="807"/>
      <c r="E172" s="803"/>
      <c r="F172" s="803"/>
      <c r="G172" s="803"/>
      <c r="H172" s="806" t="s">
        <v>154</v>
      </c>
      <c r="I172" s="806"/>
      <c r="J172" s="117" t="s">
        <v>153</v>
      </c>
      <c r="K172" s="117" t="s">
        <v>3</v>
      </c>
      <c r="L172" s="119">
        <v>934.38</v>
      </c>
    </row>
    <row r="173" spans="1:12" s="101" customFormat="1" ht="24" customHeight="1">
      <c r="A173" s="808"/>
      <c r="B173" s="110" t="s">
        <v>77</v>
      </c>
      <c r="C173" s="115" t="s">
        <v>79</v>
      </c>
      <c r="D173" s="115" t="s">
        <v>155</v>
      </c>
      <c r="E173" s="115" t="s">
        <v>156</v>
      </c>
      <c r="F173" s="805"/>
      <c r="G173" s="805"/>
      <c r="H173" s="806" t="s">
        <v>157</v>
      </c>
      <c r="I173" s="806"/>
      <c r="J173" s="803" t="s">
        <v>153</v>
      </c>
      <c r="K173" s="803" t="s">
        <v>3</v>
      </c>
      <c r="L173" s="804">
        <v>200</v>
      </c>
    </row>
    <row r="174" spans="1:12" s="101" customFormat="1" ht="34.5" customHeight="1">
      <c r="A174" s="808"/>
      <c r="B174" s="117" t="s">
        <v>303</v>
      </c>
      <c r="C174" s="117" t="s">
        <v>1048</v>
      </c>
      <c r="D174" s="118">
        <v>43792</v>
      </c>
      <c r="E174" s="117" t="s">
        <v>1049</v>
      </c>
      <c r="F174" s="805"/>
      <c r="G174" s="805"/>
      <c r="H174" s="806"/>
      <c r="I174" s="806"/>
      <c r="J174" s="803"/>
      <c r="K174" s="803"/>
      <c r="L174" s="804"/>
    </row>
    <row r="175" spans="1:12" s="101" customFormat="1" ht="24" customHeight="1">
      <c r="A175" s="808">
        <v>234</v>
      </c>
      <c r="B175" s="110" t="s">
        <v>76</v>
      </c>
      <c r="C175" s="115" t="s">
        <v>78</v>
      </c>
      <c r="D175" s="115" t="s">
        <v>146</v>
      </c>
      <c r="E175" s="115" t="s">
        <v>147</v>
      </c>
      <c r="F175" s="809" t="s">
        <v>71</v>
      </c>
      <c r="G175" s="809"/>
      <c r="H175" s="805"/>
      <c r="I175" s="805"/>
      <c r="J175" s="805"/>
      <c r="K175" s="805"/>
      <c r="L175" s="805"/>
    </row>
    <row r="176" spans="1:12" s="101" customFormat="1" ht="26.25" customHeight="1">
      <c r="A176" s="808"/>
      <c r="B176" s="803" t="s">
        <v>1050</v>
      </c>
      <c r="C176" s="803" t="s">
        <v>1051</v>
      </c>
      <c r="D176" s="807">
        <v>43741</v>
      </c>
      <c r="E176" s="803" t="s">
        <v>1052</v>
      </c>
      <c r="F176" s="803" t="s">
        <v>1053</v>
      </c>
      <c r="G176" s="803"/>
      <c r="H176" s="806" t="s">
        <v>152</v>
      </c>
      <c r="I176" s="806"/>
      <c r="J176" s="117" t="s">
        <v>153</v>
      </c>
      <c r="K176" s="117" t="s">
        <v>3</v>
      </c>
      <c r="L176" s="119">
        <v>410</v>
      </c>
    </row>
    <row r="177" spans="1:12" s="101" customFormat="1" ht="60.75" customHeight="1">
      <c r="A177" s="808"/>
      <c r="B177" s="803"/>
      <c r="C177" s="803"/>
      <c r="D177" s="807"/>
      <c r="E177" s="803"/>
      <c r="F177" s="803"/>
      <c r="G177" s="803"/>
      <c r="H177" s="806" t="s">
        <v>154</v>
      </c>
      <c r="I177" s="806"/>
      <c r="J177" s="117" t="s">
        <v>153</v>
      </c>
      <c r="K177" s="117" t="s">
        <v>3</v>
      </c>
      <c r="L177" s="119">
        <v>318.60000000000002</v>
      </c>
    </row>
    <row r="178" spans="1:12" s="101" customFormat="1" ht="24" customHeight="1">
      <c r="A178" s="808"/>
      <c r="B178" s="110" t="s">
        <v>77</v>
      </c>
      <c r="C178" s="115" t="s">
        <v>79</v>
      </c>
      <c r="D178" s="115" t="s">
        <v>155</v>
      </c>
      <c r="E178" s="115" t="s">
        <v>156</v>
      </c>
      <c r="F178" s="805"/>
      <c r="G178" s="805"/>
      <c r="H178" s="806" t="s">
        <v>157</v>
      </c>
      <c r="I178" s="806"/>
      <c r="J178" s="803" t="s">
        <v>153</v>
      </c>
      <c r="K178" s="803" t="s">
        <v>153</v>
      </c>
      <c r="L178" s="804">
        <v>0</v>
      </c>
    </row>
    <row r="179" spans="1:12" s="101" customFormat="1" ht="34.5" customHeight="1">
      <c r="A179" s="808"/>
      <c r="B179" s="117" t="s">
        <v>1054</v>
      </c>
      <c r="C179" s="117" t="s">
        <v>1053</v>
      </c>
      <c r="D179" s="118">
        <v>43743</v>
      </c>
      <c r="E179" s="117" t="s">
        <v>1055</v>
      </c>
      <c r="F179" s="805"/>
      <c r="G179" s="805"/>
      <c r="H179" s="806"/>
      <c r="I179" s="806"/>
      <c r="J179" s="803"/>
      <c r="K179" s="803"/>
      <c r="L179" s="804"/>
    </row>
    <row r="180" spans="1:12" s="101" customFormat="1" ht="24" customHeight="1">
      <c r="A180" s="808">
        <v>235</v>
      </c>
      <c r="B180" s="110" t="s">
        <v>76</v>
      </c>
      <c r="C180" s="115" t="s">
        <v>78</v>
      </c>
      <c r="D180" s="115" t="s">
        <v>146</v>
      </c>
      <c r="E180" s="115" t="s">
        <v>147</v>
      </c>
      <c r="F180" s="809" t="s">
        <v>71</v>
      </c>
      <c r="G180" s="809"/>
      <c r="H180" s="805"/>
      <c r="I180" s="805"/>
      <c r="J180" s="805"/>
      <c r="K180" s="805"/>
      <c r="L180" s="805"/>
    </row>
    <row r="181" spans="1:12" s="101" customFormat="1" ht="26.25" customHeight="1">
      <c r="A181" s="808"/>
      <c r="B181" s="803" t="s">
        <v>1050</v>
      </c>
      <c r="C181" s="810" t="s">
        <v>1056</v>
      </c>
      <c r="D181" s="807">
        <v>43747</v>
      </c>
      <c r="E181" s="803" t="s">
        <v>285</v>
      </c>
      <c r="F181" s="803" t="s">
        <v>1057</v>
      </c>
      <c r="G181" s="803"/>
      <c r="H181" s="806" t="s">
        <v>152</v>
      </c>
      <c r="I181" s="806"/>
      <c r="J181" s="117" t="s">
        <v>153</v>
      </c>
      <c r="K181" s="117" t="s">
        <v>3</v>
      </c>
      <c r="L181" s="119">
        <v>519</v>
      </c>
    </row>
    <row r="182" spans="1:12" s="101" customFormat="1" ht="207.75" customHeight="1">
      <c r="A182" s="808"/>
      <c r="B182" s="803"/>
      <c r="C182" s="810"/>
      <c r="D182" s="807"/>
      <c r="E182" s="803"/>
      <c r="F182" s="803"/>
      <c r="G182" s="803"/>
      <c r="H182" s="806" t="s">
        <v>154</v>
      </c>
      <c r="I182" s="806"/>
      <c r="J182" s="117" t="s">
        <v>153</v>
      </c>
      <c r="K182" s="117" t="s">
        <v>153</v>
      </c>
      <c r="L182" s="119">
        <v>0</v>
      </c>
    </row>
    <row r="183" spans="1:12" s="101" customFormat="1" ht="24" customHeight="1">
      <c r="A183" s="808"/>
      <c r="B183" s="110" t="s">
        <v>77</v>
      </c>
      <c r="C183" s="115" t="s">
        <v>79</v>
      </c>
      <c r="D183" s="115" t="s">
        <v>155</v>
      </c>
      <c r="E183" s="115" t="s">
        <v>156</v>
      </c>
      <c r="F183" s="805"/>
      <c r="G183" s="805"/>
      <c r="H183" s="806" t="s">
        <v>157</v>
      </c>
      <c r="I183" s="806"/>
      <c r="J183" s="803" t="s">
        <v>153</v>
      </c>
      <c r="K183" s="803" t="s">
        <v>153</v>
      </c>
      <c r="L183" s="804">
        <v>0</v>
      </c>
    </row>
    <row r="184" spans="1:12" s="101" customFormat="1" ht="34.5" customHeight="1">
      <c r="A184" s="808"/>
      <c r="B184" s="117" t="s">
        <v>1054</v>
      </c>
      <c r="C184" s="117" t="s">
        <v>1057</v>
      </c>
      <c r="D184" s="118">
        <v>43753</v>
      </c>
      <c r="E184" s="117" t="s">
        <v>1058</v>
      </c>
      <c r="F184" s="805"/>
      <c r="G184" s="805"/>
      <c r="H184" s="806"/>
      <c r="I184" s="806"/>
      <c r="J184" s="803"/>
      <c r="K184" s="803"/>
      <c r="L184" s="804"/>
    </row>
    <row r="185" spans="1:12" s="101" customFormat="1" ht="24" customHeight="1">
      <c r="A185" s="808">
        <v>236</v>
      </c>
      <c r="B185" s="110" t="s">
        <v>76</v>
      </c>
      <c r="C185" s="115" t="s">
        <v>78</v>
      </c>
      <c r="D185" s="115" t="s">
        <v>146</v>
      </c>
      <c r="E185" s="115" t="s">
        <v>147</v>
      </c>
      <c r="F185" s="809" t="s">
        <v>71</v>
      </c>
      <c r="G185" s="809"/>
      <c r="H185" s="805"/>
      <c r="I185" s="805"/>
      <c r="J185" s="805"/>
      <c r="K185" s="805"/>
      <c r="L185" s="805"/>
    </row>
    <row r="186" spans="1:12" s="101" customFormat="1" ht="26.25" customHeight="1">
      <c r="A186" s="808"/>
      <c r="B186" s="803" t="s">
        <v>1050</v>
      </c>
      <c r="C186" s="810" t="s">
        <v>1059</v>
      </c>
      <c r="D186" s="807">
        <v>43756</v>
      </c>
      <c r="E186" s="803" t="s">
        <v>523</v>
      </c>
      <c r="F186" s="803" t="s">
        <v>1057</v>
      </c>
      <c r="G186" s="803"/>
      <c r="H186" s="806" t="s">
        <v>152</v>
      </c>
      <c r="I186" s="806"/>
      <c r="J186" s="117" t="s">
        <v>153</v>
      </c>
      <c r="K186" s="117" t="s">
        <v>3</v>
      </c>
      <c r="L186" s="119">
        <v>841.1</v>
      </c>
    </row>
    <row r="187" spans="1:12" s="101" customFormat="1" ht="396.75" customHeight="1">
      <c r="A187" s="808"/>
      <c r="B187" s="803"/>
      <c r="C187" s="810"/>
      <c r="D187" s="807"/>
      <c r="E187" s="803"/>
      <c r="F187" s="803"/>
      <c r="G187" s="803"/>
      <c r="H187" s="806" t="s">
        <v>154</v>
      </c>
      <c r="I187" s="806"/>
      <c r="J187" s="117" t="s">
        <v>153</v>
      </c>
      <c r="K187" s="117" t="s">
        <v>3</v>
      </c>
      <c r="L187" s="119">
        <v>614.6</v>
      </c>
    </row>
    <row r="188" spans="1:12" s="101" customFormat="1" ht="24" customHeight="1">
      <c r="A188" s="808"/>
      <c r="B188" s="110" t="s">
        <v>77</v>
      </c>
      <c r="C188" s="115" t="s">
        <v>79</v>
      </c>
      <c r="D188" s="115" t="s">
        <v>155</v>
      </c>
      <c r="E188" s="115" t="s">
        <v>156</v>
      </c>
      <c r="F188" s="805"/>
      <c r="G188" s="805"/>
      <c r="H188" s="806" t="s">
        <v>157</v>
      </c>
      <c r="I188" s="806"/>
      <c r="J188" s="803" t="s">
        <v>153</v>
      </c>
      <c r="K188" s="803" t="s">
        <v>3</v>
      </c>
      <c r="L188" s="804">
        <v>75</v>
      </c>
    </row>
    <row r="189" spans="1:12" s="101" customFormat="1" ht="34.5" customHeight="1">
      <c r="A189" s="808"/>
      <c r="B189" s="117" t="s">
        <v>1054</v>
      </c>
      <c r="C189" s="117" t="s">
        <v>1057</v>
      </c>
      <c r="D189" s="118">
        <v>43759</v>
      </c>
      <c r="E189" s="117" t="s">
        <v>1060</v>
      </c>
      <c r="F189" s="805"/>
      <c r="G189" s="805"/>
      <c r="H189" s="806"/>
      <c r="I189" s="806"/>
      <c r="J189" s="803"/>
      <c r="K189" s="803"/>
      <c r="L189" s="804"/>
    </row>
    <row r="190" spans="1:12" s="101" customFormat="1" ht="24" customHeight="1">
      <c r="A190" s="808">
        <v>237</v>
      </c>
      <c r="B190" s="110" t="s">
        <v>76</v>
      </c>
      <c r="C190" s="115" t="s">
        <v>78</v>
      </c>
      <c r="D190" s="115" t="s">
        <v>146</v>
      </c>
      <c r="E190" s="115" t="s">
        <v>147</v>
      </c>
      <c r="F190" s="809" t="s">
        <v>71</v>
      </c>
      <c r="G190" s="809"/>
      <c r="H190" s="805"/>
      <c r="I190" s="805"/>
      <c r="J190" s="805"/>
      <c r="K190" s="805"/>
      <c r="L190" s="805"/>
    </row>
    <row r="191" spans="1:12" s="101" customFormat="1" ht="26.25" customHeight="1">
      <c r="A191" s="808"/>
      <c r="B191" s="803" t="s">
        <v>1050</v>
      </c>
      <c r="C191" s="810" t="s">
        <v>1061</v>
      </c>
      <c r="D191" s="807">
        <v>43774</v>
      </c>
      <c r="E191" s="803" t="s">
        <v>217</v>
      </c>
      <c r="F191" s="803" t="s">
        <v>1062</v>
      </c>
      <c r="G191" s="803"/>
      <c r="H191" s="806" t="s">
        <v>152</v>
      </c>
      <c r="I191" s="806"/>
      <c r="J191" s="117" t="s">
        <v>153</v>
      </c>
      <c r="K191" s="117" t="s">
        <v>3</v>
      </c>
      <c r="L191" s="119">
        <v>1881.48</v>
      </c>
    </row>
    <row r="192" spans="1:12" s="101" customFormat="1" ht="408.95" customHeight="1">
      <c r="A192" s="808"/>
      <c r="B192" s="803"/>
      <c r="C192" s="810"/>
      <c r="D192" s="807"/>
      <c r="E192" s="803"/>
      <c r="F192" s="803"/>
      <c r="G192" s="803"/>
      <c r="H192" s="806" t="s">
        <v>154</v>
      </c>
      <c r="I192" s="806"/>
      <c r="J192" s="803" t="s">
        <v>153</v>
      </c>
      <c r="K192" s="803" t="s">
        <v>3</v>
      </c>
      <c r="L192" s="804">
        <v>7816.1</v>
      </c>
    </row>
    <row r="193" spans="1:12" s="101" customFormat="1" ht="61.35" customHeight="1">
      <c r="A193" s="808"/>
      <c r="B193" s="803"/>
      <c r="C193" s="810"/>
      <c r="D193" s="807"/>
      <c r="E193" s="803"/>
      <c r="F193" s="803"/>
      <c r="G193" s="803"/>
      <c r="H193" s="806"/>
      <c r="I193" s="806"/>
      <c r="J193" s="803"/>
      <c r="K193" s="803"/>
      <c r="L193" s="804"/>
    </row>
    <row r="194" spans="1:12" s="101" customFormat="1" ht="24" customHeight="1">
      <c r="A194" s="808"/>
      <c r="B194" s="110" t="s">
        <v>77</v>
      </c>
      <c r="C194" s="115" t="s">
        <v>79</v>
      </c>
      <c r="D194" s="115" t="s">
        <v>155</v>
      </c>
      <c r="E194" s="115" t="s">
        <v>156</v>
      </c>
      <c r="F194" s="805"/>
      <c r="G194" s="805"/>
      <c r="H194" s="806" t="s">
        <v>157</v>
      </c>
      <c r="I194" s="806"/>
      <c r="J194" s="803" t="s">
        <v>153</v>
      </c>
      <c r="K194" s="803" t="s">
        <v>3</v>
      </c>
      <c r="L194" s="804">
        <v>892.2</v>
      </c>
    </row>
    <row r="195" spans="1:12" s="101" customFormat="1" ht="34.5" customHeight="1">
      <c r="A195" s="808"/>
      <c r="B195" s="117" t="s">
        <v>1054</v>
      </c>
      <c r="C195" s="117" t="s">
        <v>1062</v>
      </c>
      <c r="D195" s="118">
        <v>43781</v>
      </c>
      <c r="E195" s="117" t="s">
        <v>1063</v>
      </c>
      <c r="F195" s="805"/>
      <c r="G195" s="805"/>
      <c r="H195" s="806"/>
      <c r="I195" s="806"/>
      <c r="J195" s="803"/>
      <c r="K195" s="803"/>
      <c r="L195" s="804"/>
    </row>
    <row r="196" spans="1:12" s="101" customFormat="1" ht="24" customHeight="1">
      <c r="A196" s="808">
        <v>238</v>
      </c>
      <c r="B196" s="110" t="s">
        <v>76</v>
      </c>
      <c r="C196" s="115" t="s">
        <v>78</v>
      </c>
      <c r="D196" s="115" t="s">
        <v>146</v>
      </c>
      <c r="E196" s="115" t="s">
        <v>147</v>
      </c>
      <c r="F196" s="809" t="s">
        <v>71</v>
      </c>
      <c r="G196" s="809"/>
      <c r="H196" s="805"/>
      <c r="I196" s="805"/>
      <c r="J196" s="805"/>
      <c r="K196" s="805"/>
      <c r="L196" s="805"/>
    </row>
    <row r="197" spans="1:12" s="101" customFormat="1" ht="26.25" customHeight="1">
      <c r="A197" s="808"/>
      <c r="B197" s="803" t="s">
        <v>1050</v>
      </c>
      <c r="C197" s="810" t="s">
        <v>1064</v>
      </c>
      <c r="D197" s="807">
        <v>43839</v>
      </c>
      <c r="E197" s="803" t="s">
        <v>234</v>
      </c>
      <c r="F197" s="803" t="s">
        <v>1065</v>
      </c>
      <c r="G197" s="803"/>
      <c r="H197" s="806" t="s">
        <v>152</v>
      </c>
      <c r="I197" s="806"/>
      <c r="J197" s="117" t="s">
        <v>153</v>
      </c>
      <c r="K197" s="117" t="s">
        <v>3</v>
      </c>
      <c r="L197" s="119">
        <v>660.52</v>
      </c>
    </row>
    <row r="198" spans="1:12" s="101" customFormat="1" ht="228.75" customHeight="1">
      <c r="A198" s="808"/>
      <c r="B198" s="803"/>
      <c r="C198" s="810"/>
      <c r="D198" s="807"/>
      <c r="E198" s="803"/>
      <c r="F198" s="803"/>
      <c r="G198" s="803"/>
      <c r="H198" s="806" t="s">
        <v>154</v>
      </c>
      <c r="I198" s="806"/>
      <c r="J198" s="117" t="s">
        <v>153</v>
      </c>
      <c r="K198" s="117" t="s">
        <v>3</v>
      </c>
      <c r="L198" s="119">
        <v>226</v>
      </c>
    </row>
    <row r="199" spans="1:12" s="101" customFormat="1" ht="24" customHeight="1">
      <c r="A199" s="808"/>
      <c r="B199" s="110" t="s">
        <v>77</v>
      </c>
      <c r="C199" s="115" t="s">
        <v>79</v>
      </c>
      <c r="D199" s="115" t="s">
        <v>155</v>
      </c>
      <c r="E199" s="115" t="s">
        <v>156</v>
      </c>
      <c r="F199" s="805"/>
      <c r="G199" s="805"/>
      <c r="H199" s="806" t="s">
        <v>157</v>
      </c>
      <c r="I199" s="806"/>
      <c r="J199" s="803" t="s">
        <v>153</v>
      </c>
      <c r="K199" s="803" t="s">
        <v>153</v>
      </c>
      <c r="L199" s="804">
        <v>0</v>
      </c>
    </row>
    <row r="200" spans="1:12" s="101" customFormat="1" ht="34.5" customHeight="1">
      <c r="A200" s="808"/>
      <c r="B200" s="117" t="s">
        <v>1054</v>
      </c>
      <c r="C200" s="117" t="s">
        <v>1065</v>
      </c>
      <c r="D200" s="118">
        <v>43842</v>
      </c>
      <c r="E200" s="117" t="s">
        <v>1066</v>
      </c>
      <c r="F200" s="805"/>
      <c r="G200" s="805"/>
      <c r="H200" s="806"/>
      <c r="I200" s="806"/>
      <c r="J200" s="803"/>
      <c r="K200" s="803"/>
      <c r="L200" s="804"/>
    </row>
    <row r="201" spans="1:12" s="101" customFormat="1" ht="24" customHeight="1">
      <c r="A201" s="808">
        <v>239</v>
      </c>
      <c r="B201" s="110" t="s">
        <v>76</v>
      </c>
      <c r="C201" s="115" t="s">
        <v>78</v>
      </c>
      <c r="D201" s="115" t="s">
        <v>146</v>
      </c>
      <c r="E201" s="115" t="s">
        <v>147</v>
      </c>
      <c r="F201" s="809" t="s">
        <v>71</v>
      </c>
      <c r="G201" s="809"/>
      <c r="H201" s="805"/>
      <c r="I201" s="805"/>
      <c r="J201" s="805"/>
      <c r="K201" s="805"/>
      <c r="L201" s="805"/>
    </row>
    <row r="202" spans="1:12" s="101" customFormat="1" ht="26.25" customHeight="1">
      <c r="A202" s="808"/>
      <c r="B202" s="803" t="s">
        <v>1050</v>
      </c>
      <c r="C202" s="810" t="s">
        <v>1067</v>
      </c>
      <c r="D202" s="807">
        <v>43866</v>
      </c>
      <c r="E202" s="803" t="s">
        <v>1068</v>
      </c>
      <c r="F202" s="803" t="s">
        <v>1069</v>
      </c>
      <c r="G202" s="803"/>
      <c r="H202" s="806" t="s">
        <v>152</v>
      </c>
      <c r="I202" s="806"/>
      <c r="J202" s="117" t="s">
        <v>153</v>
      </c>
      <c r="K202" s="117" t="s">
        <v>3</v>
      </c>
      <c r="L202" s="119">
        <v>246.24</v>
      </c>
    </row>
    <row r="203" spans="1:12" s="101" customFormat="1" ht="407.25" customHeight="1">
      <c r="A203" s="808"/>
      <c r="B203" s="803"/>
      <c r="C203" s="810"/>
      <c r="D203" s="807"/>
      <c r="E203" s="803"/>
      <c r="F203" s="803"/>
      <c r="G203" s="803"/>
      <c r="H203" s="806" t="s">
        <v>154</v>
      </c>
      <c r="I203" s="806"/>
      <c r="J203" s="117" t="s">
        <v>153</v>
      </c>
      <c r="K203" s="117" t="s">
        <v>3</v>
      </c>
      <c r="L203" s="119">
        <v>260.25</v>
      </c>
    </row>
    <row r="204" spans="1:12" s="101" customFormat="1" ht="24" customHeight="1">
      <c r="A204" s="808"/>
      <c r="B204" s="110" t="s">
        <v>77</v>
      </c>
      <c r="C204" s="115" t="s">
        <v>79</v>
      </c>
      <c r="D204" s="115" t="s">
        <v>155</v>
      </c>
      <c r="E204" s="115" t="s">
        <v>156</v>
      </c>
      <c r="F204" s="805"/>
      <c r="G204" s="805"/>
      <c r="H204" s="806" t="s">
        <v>157</v>
      </c>
      <c r="I204" s="806"/>
      <c r="J204" s="803" t="s">
        <v>153</v>
      </c>
      <c r="K204" s="803" t="s">
        <v>3</v>
      </c>
      <c r="L204" s="804">
        <v>174</v>
      </c>
    </row>
    <row r="205" spans="1:12" s="101" customFormat="1" ht="34.5" customHeight="1">
      <c r="A205" s="808"/>
      <c r="B205" s="117" t="s">
        <v>1054</v>
      </c>
      <c r="C205" s="117" t="s">
        <v>1069</v>
      </c>
      <c r="D205" s="118">
        <v>43867</v>
      </c>
      <c r="E205" s="117" t="s">
        <v>1070</v>
      </c>
      <c r="F205" s="805"/>
      <c r="G205" s="805"/>
      <c r="H205" s="806"/>
      <c r="I205" s="806"/>
      <c r="J205" s="803"/>
      <c r="K205" s="803"/>
      <c r="L205" s="804"/>
    </row>
    <row r="206" spans="1:12" s="101" customFormat="1" ht="24" customHeight="1">
      <c r="A206" s="808">
        <v>240</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1050</v>
      </c>
      <c r="C207" s="810" t="s">
        <v>1071</v>
      </c>
      <c r="D207" s="807">
        <v>43868</v>
      </c>
      <c r="E207" s="803" t="s">
        <v>1072</v>
      </c>
      <c r="F207" s="803" t="s">
        <v>1073</v>
      </c>
      <c r="G207" s="803"/>
      <c r="H207" s="806" t="s">
        <v>152</v>
      </c>
      <c r="I207" s="806"/>
      <c r="J207" s="117" t="s">
        <v>153</v>
      </c>
      <c r="K207" s="117" t="s">
        <v>3</v>
      </c>
      <c r="L207" s="119">
        <v>1020</v>
      </c>
    </row>
    <row r="208" spans="1:12" s="101" customFormat="1" ht="396.75" customHeight="1">
      <c r="A208" s="808"/>
      <c r="B208" s="803"/>
      <c r="C208" s="810"/>
      <c r="D208" s="807"/>
      <c r="E208" s="803"/>
      <c r="F208" s="803"/>
      <c r="G208" s="803"/>
      <c r="H208" s="806" t="s">
        <v>154</v>
      </c>
      <c r="I208" s="806"/>
      <c r="J208" s="117" t="s">
        <v>153</v>
      </c>
      <c r="K208" s="117" t="s">
        <v>3</v>
      </c>
      <c r="L208" s="119">
        <v>509.6</v>
      </c>
    </row>
    <row r="209" spans="1:12" s="101" customFormat="1" ht="24" customHeight="1">
      <c r="A209" s="808"/>
      <c r="B209" s="110" t="s">
        <v>77</v>
      </c>
      <c r="C209" s="115" t="s">
        <v>79</v>
      </c>
      <c r="D209" s="115" t="s">
        <v>155</v>
      </c>
      <c r="E209" s="115" t="s">
        <v>156</v>
      </c>
      <c r="F209" s="805"/>
      <c r="G209" s="805"/>
      <c r="H209" s="806" t="s">
        <v>157</v>
      </c>
      <c r="I209" s="806"/>
      <c r="J209" s="803" t="s">
        <v>153</v>
      </c>
      <c r="K209" s="803" t="s">
        <v>3</v>
      </c>
      <c r="L209" s="804">
        <v>475</v>
      </c>
    </row>
    <row r="210" spans="1:12" s="101" customFormat="1" ht="34.5" customHeight="1">
      <c r="A210" s="808"/>
      <c r="B210" s="117" t="s">
        <v>1054</v>
      </c>
      <c r="C210" s="117" t="s">
        <v>1073</v>
      </c>
      <c r="D210" s="118">
        <v>43870</v>
      </c>
      <c r="E210" s="117" t="s">
        <v>1074</v>
      </c>
      <c r="F210" s="805"/>
      <c r="G210" s="805"/>
      <c r="H210" s="806"/>
      <c r="I210" s="806"/>
      <c r="J210" s="803"/>
      <c r="K210" s="803"/>
      <c r="L210" s="804"/>
    </row>
    <row r="211" spans="1:12" s="101" customFormat="1" ht="24" customHeight="1">
      <c r="A211" s="808">
        <v>241</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1050</v>
      </c>
      <c r="C212" s="810" t="s">
        <v>1075</v>
      </c>
      <c r="D212" s="807">
        <v>43884</v>
      </c>
      <c r="E212" s="803" t="s">
        <v>745</v>
      </c>
      <c r="F212" s="803" t="s">
        <v>1057</v>
      </c>
      <c r="G212" s="803"/>
      <c r="H212" s="806" t="s">
        <v>152</v>
      </c>
      <c r="I212" s="806"/>
      <c r="J212" s="117" t="s">
        <v>153</v>
      </c>
      <c r="K212" s="117" t="s">
        <v>3</v>
      </c>
      <c r="L212" s="119">
        <v>788</v>
      </c>
    </row>
    <row r="213" spans="1:12" s="101" customFormat="1" ht="270.75" customHeight="1">
      <c r="A213" s="808"/>
      <c r="B213" s="803"/>
      <c r="C213" s="810"/>
      <c r="D213" s="807"/>
      <c r="E213" s="803"/>
      <c r="F213" s="803"/>
      <c r="G213" s="803"/>
      <c r="H213" s="806" t="s">
        <v>154</v>
      </c>
      <c r="I213" s="806"/>
      <c r="J213" s="117" t="s">
        <v>153</v>
      </c>
      <c r="K213" s="117" t="s">
        <v>3</v>
      </c>
      <c r="L213" s="119">
        <v>877.15</v>
      </c>
    </row>
    <row r="214" spans="1:12" s="101" customFormat="1" ht="24" customHeight="1">
      <c r="A214" s="808"/>
      <c r="B214" s="110" t="s">
        <v>77</v>
      </c>
      <c r="C214" s="115" t="s">
        <v>79</v>
      </c>
      <c r="D214" s="115" t="s">
        <v>155</v>
      </c>
      <c r="E214" s="115" t="s">
        <v>156</v>
      </c>
      <c r="F214" s="805"/>
      <c r="G214" s="805"/>
      <c r="H214" s="806" t="s">
        <v>157</v>
      </c>
      <c r="I214" s="806"/>
      <c r="J214" s="803" t="s">
        <v>153</v>
      </c>
      <c r="K214" s="803" t="s">
        <v>153</v>
      </c>
      <c r="L214" s="804">
        <v>0</v>
      </c>
    </row>
    <row r="215" spans="1:12" s="101" customFormat="1" ht="34.5" customHeight="1">
      <c r="A215" s="808"/>
      <c r="B215" s="117" t="s">
        <v>1054</v>
      </c>
      <c r="C215" s="117" t="s">
        <v>1057</v>
      </c>
      <c r="D215" s="118">
        <v>43887</v>
      </c>
      <c r="E215" s="117" t="s">
        <v>1076</v>
      </c>
      <c r="F215" s="805"/>
      <c r="G215" s="805"/>
      <c r="H215" s="806"/>
      <c r="I215" s="806"/>
      <c r="J215" s="803"/>
      <c r="K215" s="803"/>
      <c r="L215" s="804"/>
    </row>
    <row r="216" spans="1:12" s="101" customFormat="1" ht="24" customHeight="1">
      <c r="A216" s="808">
        <v>242</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1077</v>
      </c>
      <c r="C217" s="810" t="s">
        <v>1078</v>
      </c>
      <c r="D217" s="807">
        <v>43764</v>
      </c>
      <c r="E217" s="803" t="s">
        <v>243</v>
      </c>
      <c r="F217" s="803" t="s">
        <v>825</v>
      </c>
      <c r="G217" s="803"/>
      <c r="H217" s="806" t="s">
        <v>152</v>
      </c>
      <c r="I217" s="806"/>
      <c r="J217" s="117" t="s">
        <v>153</v>
      </c>
      <c r="K217" s="117" t="s">
        <v>3</v>
      </c>
      <c r="L217" s="119">
        <v>763.62</v>
      </c>
    </row>
    <row r="218" spans="1:12" s="101" customFormat="1" ht="134.25" customHeight="1">
      <c r="A218" s="808"/>
      <c r="B218" s="803"/>
      <c r="C218" s="810"/>
      <c r="D218" s="807"/>
      <c r="E218" s="803"/>
      <c r="F218" s="803"/>
      <c r="G218" s="803"/>
      <c r="H218" s="806" t="s">
        <v>154</v>
      </c>
      <c r="I218" s="806"/>
      <c r="J218" s="117" t="s">
        <v>153</v>
      </c>
      <c r="K218" s="117" t="s">
        <v>3</v>
      </c>
      <c r="L218" s="119">
        <v>600</v>
      </c>
    </row>
    <row r="219" spans="1:12" s="101" customFormat="1" ht="24" customHeight="1">
      <c r="A219" s="808"/>
      <c r="B219" s="110" t="s">
        <v>77</v>
      </c>
      <c r="C219" s="115" t="s">
        <v>79</v>
      </c>
      <c r="D219" s="115" t="s">
        <v>155</v>
      </c>
      <c r="E219" s="115" t="s">
        <v>156</v>
      </c>
      <c r="F219" s="805"/>
      <c r="G219" s="805"/>
      <c r="H219" s="806" t="s">
        <v>157</v>
      </c>
      <c r="I219" s="806"/>
      <c r="J219" s="803" t="s">
        <v>153</v>
      </c>
      <c r="K219" s="803" t="s">
        <v>3</v>
      </c>
      <c r="L219" s="804">
        <v>1125</v>
      </c>
    </row>
    <row r="220" spans="1:12" s="101" customFormat="1" ht="24" customHeight="1">
      <c r="A220" s="808"/>
      <c r="B220" s="117" t="s">
        <v>1079</v>
      </c>
      <c r="C220" s="117" t="s">
        <v>825</v>
      </c>
      <c r="D220" s="118">
        <v>43766</v>
      </c>
      <c r="E220" s="117" t="s">
        <v>1080</v>
      </c>
      <c r="F220" s="805"/>
      <c r="G220" s="805"/>
      <c r="H220" s="806"/>
      <c r="I220" s="806"/>
      <c r="J220" s="803"/>
      <c r="K220" s="803"/>
      <c r="L220" s="804"/>
    </row>
    <row r="221" spans="1:12" s="101" customFormat="1" ht="24" customHeight="1">
      <c r="A221" s="808">
        <v>243</v>
      </c>
      <c r="B221" s="110" t="s">
        <v>76</v>
      </c>
      <c r="C221" s="115" t="s">
        <v>78</v>
      </c>
      <c r="D221" s="115" t="s">
        <v>146</v>
      </c>
      <c r="E221" s="115" t="s">
        <v>147</v>
      </c>
      <c r="F221" s="809" t="s">
        <v>71</v>
      </c>
      <c r="G221" s="809"/>
      <c r="H221" s="805"/>
      <c r="I221" s="805"/>
      <c r="J221" s="805"/>
      <c r="K221" s="805"/>
      <c r="L221" s="805"/>
    </row>
    <row r="222" spans="1:12" s="101" customFormat="1" ht="26.25" customHeight="1">
      <c r="A222" s="808"/>
      <c r="B222" s="803" t="s">
        <v>1081</v>
      </c>
      <c r="C222" s="810" t="s">
        <v>1082</v>
      </c>
      <c r="D222" s="807">
        <v>43751</v>
      </c>
      <c r="E222" s="803" t="s">
        <v>745</v>
      </c>
      <c r="F222" s="803" t="s">
        <v>996</v>
      </c>
      <c r="G222" s="803"/>
      <c r="H222" s="806" t="s">
        <v>152</v>
      </c>
      <c r="I222" s="806"/>
      <c r="J222" s="117" t="s">
        <v>153</v>
      </c>
      <c r="K222" s="117" t="s">
        <v>3</v>
      </c>
      <c r="L222" s="119">
        <v>1083</v>
      </c>
    </row>
    <row r="223" spans="1:12" s="101" customFormat="1" ht="323.25" customHeight="1">
      <c r="A223" s="808"/>
      <c r="B223" s="803"/>
      <c r="C223" s="810"/>
      <c r="D223" s="807"/>
      <c r="E223" s="803"/>
      <c r="F223" s="803"/>
      <c r="G223" s="803"/>
      <c r="H223" s="806" t="s">
        <v>154</v>
      </c>
      <c r="I223" s="806"/>
      <c r="J223" s="117" t="s">
        <v>153</v>
      </c>
      <c r="K223" s="117" t="s">
        <v>3</v>
      </c>
      <c r="L223" s="119">
        <v>1036</v>
      </c>
    </row>
    <row r="224" spans="1:12" s="101" customFormat="1" ht="24" customHeight="1">
      <c r="A224" s="808"/>
      <c r="B224" s="110" t="s">
        <v>77</v>
      </c>
      <c r="C224" s="115" t="s">
        <v>79</v>
      </c>
      <c r="D224" s="115" t="s">
        <v>155</v>
      </c>
      <c r="E224" s="115" t="s">
        <v>156</v>
      </c>
      <c r="F224" s="805"/>
      <c r="G224" s="805"/>
      <c r="H224" s="806" t="s">
        <v>157</v>
      </c>
      <c r="I224" s="806"/>
      <c r="J224" s="803" t="s">
        <v>153</v>
      </c>
      <c r="K224" s="803" t="s">
        <v>3</v>
      </c>
      <c r="L224" s="804">
        <v>459</v>
      </c>
    </row>
    <row r="225" spans="1:12" s="101" customFormat="1" ht="34.5" customHeight="1">
      <c r="A225" s="808"/>
      <c r="B225" s="117" t="s">
        <v>1083</v>
      </c>
      <c r="C225" s="117" t="s">
        <v>996</v>
      </c>
      <c r="D225" s="118">
        <v>43755</v>
      </c>
      <c r="E225" s="117" t="s">
        <v>1084</v>
      </c>
      <c r="F225" s="805"/>
      <c r="G225" s="805"/>
      <c r="H225" s="806"/>
      <c r="I225" s="806"/>
      <c r="J225" s="803"/>
      <c r="K225" s="803"/>
      <c r="L225" s="804"/>
    </row>
    <row r="226" spans="1:12" s="101" customFormat="1" ht="24" customHeight="1">
      <c r="A226" s="808">
        <v>244</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1081</v>
      </c>
      <c r="C227" s="810" t="s">
        <v>1085</v>
      </c>
      <c r="D227" s="807">
        <v>43762</v>
      </c>
      <c r="E227" s="803" t="s">
        <v>1086</v>
      </c>
      <c r="F227" s="803" t="s">
        <v>1087</v>
      </c>
      <c r="G227" s="803"/>
      <c r="H227" s="806" t="s">
        <v>152</v>
      </c>
      <c r="I227" s="806"/>
      <c r="J227" s="117" t="s">
        <v>153</v>
      </c>
      <c r="K227" s="117" t="s">
        <v>3</v>
      </c>
      <c r="L227" s="119">
        <v>639.80000000000007</v>
      </c>
    </row>
    <row r="228" spans="1:12" s="101" customFormat="1" ht="408.95" customHeight="1">
      <c r="A228" s="808"/>
      <c r="B228" s="803"/>
      <c r="C228" s="810"/>
      <c r="D228" s="807"/>
      <c r="E228" s="803"/>
      <c r="F228" s="803"/>
      <c r="G228" s="803"/>
      <c r="H228" s="806" t="s">
        <v>154</v>
      </c>
      <c r="I228" s="806"/>
      <c r="J228" s="803" t="s">
        <v>153</v>
      </c>
      <c r="K228" s="803" t="s">
        <v>153</v>
      </c>
      <c r="L228" s="804">
        <v>0</v>
      </c>
    </row>
    <row r="229" spans="1:12" s="101" customFormat="1" ht="155.85" customHeight="1">
      <c r="A229" s="808"/>
      <c r="B229" s="803"/>
      <c r="C229" s="810"/>
      <c r="D229" s="807"/>
      <c r="E229" s="803"/>
      <c r="F229" s="803"/>
      <c r="G229" s="803"/>
      <c r="H229" s="806"/>
      <c r="I229" s="806"/>
      <c r="J229" s="803"/>
      <c r="K229" s="803"/>
      <c r="L229" s="804"/>
    </row>
    <row r="230" spans="1:12" s="101" customFormat="1" ht="24" customHeight="1">
      <c r="A230" s="808"/>
      <c r="B230" s="110" t="s">
        <v>77</v>
      </c>
      <c r="C230" s="115" t="s">
        <v>79</v>
      </c>
      <c r="D230" s="115" t="s">
        <v>155</v>
      </c>
      <c r="E230" s="115" t="s">
        <v>156</v>
      </c>
      <c r="F230" s="805"/>
      <c r="G230" s="805"/>
      <c r="H230" s="806" t="s">
        <v>157</v>
      </c>
      <c r="I230" s="806"/>
      <c r="J230" s="803" t="s">
        <v>153</v>
      </c>
      <c r="K230" s="803" t="s">
        <v>3</v>
      </c>
      <c r="L230" s="804">
        <v>500</v>
      </c>
    </row>
    <row r="231" spans="1:12" s="101" customFormat="1" ht="34.5" customHeight="1">
      <c r="A231" s="808"/>
      <c r="B231" s="117" t="s">
        <v>1083</v>
      </c>
      <c r="C231" s="117" t="s">
        <v>1087</v>
      </c>
      <c r="D231" s="118">
        <v>43764</v>
      </c>
      <c r="E231" s="117" t="s">
        <v>1088</v>
      </c>
      <c r="F231" s="805"/>
      <c r="G231" s="805"/>
      <c r="H231" s="806"/>
      <c r="I231" s="806"/>
      <c r="J231" s="803"/>
      <c r="K231" s="803"/>
      <c r="L231" s="804"/>
    </row>
    <row r="232" spans="1:12" s="101" customFormat="1" ht="24" customHeight="1">
      <c r="A232" s="808">
        <v>245</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1081</v>
      </c>
      <c r="C233" s="810" t="s">
        <v>1089</v>
      </c>
      <c r="D233" s="807">
        <v>43786</v>
      </c>
      <c r="E233" s="803" t="s">
        <v>234</v>
      </c>
      <c r="F233" s="803" t="s">
        <v>1087</v>
      </c>
      <c r="G233" s="803"/>
      <c r="H233" s="806" t="s">
        <v>152</v>
      </c>
      <c r="I233" s="806"/>
      <c r="J233" s="117" t="s">
        <v>153</v>
      </c>
      <c r="K233" s="117" t="s">
        <v>3</v>
      </c>
      <c r="L233" s="119">
        <v>894.63</v>
      </c>
    </row>
    <row r="234" spans="1:12" s="101" customFormat="1" ht="375.75" customHeight="1">
      <c r="A234" s="808"/>
      <c r="B234" s="803"/>
      <c r="C234" s="810"/>
      <c r="D234" s="807"/>
      <c r="E234" s="803"/>
      <c r="F234" s="803"/>
      <c r="G234" s="803"/>
      <c r="H234" s="806" t="s">
        <v>154</v>
      </c>
      <c r="I234" s="806"/>
      <c r="J234" s="117" t="s">
        <v>153</v>
      </c>
      <c r="K234" s="117" t="s">
        <v>3</v>
      </c>
      <c r="L234" s="119">
        <v>446.59</v>
      </c>
    </row>
    <row r="235" spans="1:12" s="101" customFormat="1" ht="24" customHeight="1">
      <c r="A235" s="808"/>
      <c r="B235" s="110" t="s">
        <v>77</v>
      </c>
      <c r="C235" s="115" t="s">
        <v>79</v>
      </c>
      <c r="D235" s="115" t="s">
        <v>155</v>
      </c>
      <c r="E235" s="115" t="s">
        <v>156</v>
      </c>
      <c r="F235" s="805"/>
      <c r="G235" s="805"/>
      <c r="H235" s="806" t="s">
        <v>157</v>
      </c>
      <c r="I235" s="806"/>
      <c r="J235" s="803" t="s">
        <v>153</v>
      </c>
      <c r="K235" s="803" t="s">
        <v>153</v>
      </c>
      <c r="L235" s="804">
        <v>0</v>
      </c>
    </row>
    <row r="236" spans="1:12" s="101" customFormat="1" ht="34.5" customHeight="1">
      <c r="A236" s="808"/>
      <c r="B236" s="117" t="s">
        <v>1083</v>
      </c>
      <c r="C236" s="117" t="s">
        <v>1087</v>
      </c>
      <c r="D236" s="118">
        <v>43789</v>
      </c>
      <c r="E236" s="117" t="s">
        <v>1090</v>
      </c>
      <c r="F236" s="805"/>
      <c r="G236" s="805"/>
      <c r="H236" s="806"/>
      <c r="I236" s="806"/>
      <c r="J236" s="803"/>
      <c r="K236" s="803"/>
      <c r="L236" s="804"/>
    </row>
    <row r="237" spans="1:12" s="101" customFormat="1" ht="24" customHeight="1">
      <c r="A237" s="808">
        <v>246</v>
      </c>
      <c r="B237" s="110" t="s">
        <v>76</v>
      </c>
      <c r="C237" s="115" t="s">
        <v>78</v>
      </c>
      <c r="D237" s="115" t="s">
        <v>146</v>
      </c>
      <c r="E237" s="115" t="s">
        <v>147</v>
      </c>
      <c r="F237" s="809" t="s">
        <v>71</v>
      </c>
      <c r="G237" s="809"/>
      <c r="H237" s="805"/>
      <c r="I237" s="805"/>
      <c r="J237" s="805"/>
      <c r="K237" s="805"/>
      <c r="L237" s="805"/>
    </row>
    <row r="238" spans="1:12" s="101" customFormat="1" ht="26.25" customHeight="1">
      <c r="A238" s="808"/>
      <c r="B238" s="803" t="s">
        <v>1091</v>
      </c>
      <c r="C238" s="810" t="s">
        <v>1092</v>
      </c>
      <c r="D238" s="807">
        <v>43864</v>
      </c>
      <c r="E238" s="803" t="s">
        <v>306</v>
      </c>
      <c r="F238" s="803" t="s">
        <v>307</v>
      </c>
      <c r="G238" s="803"/>
      <c r="H238" s="806" t="s">
        <v>152</v>
      </c>
      <c r="I238" s="806"/>
      <c r="J238" s="117" t="s">
        <v>153</v>
      </c>
      <c r="K238" s="117" t="s">
        <v>3</v>
      </c>
      <c r="L238" s="119">
        <v>234</v>
      </c>
    </row>
    <row r="239" spans="1:12" s="101" customFormat="1" ht="344.25" customHeight="1">
      <c r="A239" s="808"/>
      <c r="B239" s="803"/>
      <c r="C239" s="810"/>
      <c r="D239" s="807"/>
      <c r="E239" s="803"/>
      <c r="F239" s="803"/>
      <c r="G239" s="803"/>
      <c r="H239" s="806" t="s">
        <v>154</v>
      </c>
      <c r="I239" s="806"/>
      <c r="J239" s="117" t="s">
        <v>153</v>
      </c>
      <c r="K239" s="117" t="s">
        <v>3</v>
      </c>
      <c r="L239" s="119">
        <v>366.24</v>
      </c>
    </row>
    <row r="240" spans="1:12" s="101" customFormat="1" ht="24" customHeight="1">
      <c r="A240" s="808"/>
      <c r="B240" s="110" t="s">
        <v>77</v>
      </c>
      <c r="C240" s="115" t="s">
        <v>79</v>
      </c>
      <c r="D240" s="115" t="s">
        <v>155</v>
      </c>
      <c r="E240" s="115" t="s">
        <v>156</v>
      </c>
      <c r="F240" s="805"/>
      <c r="G240" s="805"/>
      <c r="H240" s="806" t="s">
        <v>157</v>
      </c>
      <c r="I240" s="806"/>
      <c r="J240" s="803" t="s">
        <v>153</v>
      </c>
      <c r="K240" s="803" t="s">
        <v>3</v>
      </c>
      <c r="L240" s="804">
        <v>103</v>
      </c>
    </row>
    <row r="241" spans="1:12" s="101" customFormat="1" ht="34.5" customHeight="1">
      <c r="A241" s="808"/>
      <c r="B241" s="117" t="s">
        <v>303</v>
      </c>
      <c r="C241" s="117" t="s">
        <v>307</v>
      </c>
      <c r="D241" s="118">
        <v>43866</v>
      </c>
      <c r="E241" s="117" t="s">
        <v>1093</v>
      </c>
      <c r="F241" s="805"/>
      <c r="G241" s="805"/>
      <c r="H241" s="806"/>
      <c r="I241" s="806"/>
      <c r="J241" s="803"/>
      <c r="K241" s="803"/>
      <c r="L241" s="804"/>
    </row>
    <row r="242" spans="1:12" s="101" customFormat="1" ht="24" customHeight="1">
      <c r="A242" s="808">
        <v>247</v>
      </c>
      <c r="B242" s="110" t="s">
        <v>76</v>
      </c>
      <c r="C242" s="115" t="s">
        <v>78</v>
      </c>
      <c r="D242" s="115" t="s">
        <v>146</v>
      </c>
      <c r="E242" s="115" t="s">
        <v>147</v>
      </c>
      <c r="F242" s="809" t="s">
        <v>71</v>
      </c>
      <c r="G242" s="809"/>
      <c r="H242" s="805"/>
      <c r="I242" s="805"/>
      <c r="J242" s="805"/>
      <c r="K242" s="805"/>
      <c r="L242" s="805"/>
    </row>
    <row r="243" spans="1:12" s="101" customFormat="1" ht="26.25" customHeight="1">
      <c r="A243" s="808"/>
      <c r="B243" s="803" t="s">
        <v>1094</v>
      </c>
      <c r="C243" s="810" t="s">
        <v>1095</v>
      </c>
      <c r="D243" s="807">
        <v>43786</v>
      </c>
      <c r="E243" s="803" t="s">
        <v>1096</v>
      </c>
      <c r="F243" s="803" t="s">
        <v>1097</v>
      </c>
      <c r="G243" s="803"/>
      <c r="H243" s="806" t="s">
        <v>152</v>
      </c>
      <c r="I243" s="806"/>
      <c r="J243" s="117" t="s">
        <v>153</v>
      </c>
      <c r="K243" s="117" t="s">
        <v>3</v>
      </c>
      <c r="L243" s="119">
        <v>430</v>
      </c>
    </row>
    <row r="244" spans="1:12" s="101" customFormat="1" ht="239.25" customHeight="1">
      <c r="A244" s="808"/>
      <c r="B244" s="803"/>
      <c r="C244" s="810"/>
      <c r="D244" s="807"/>
      <c r="E244" s="803"/>
      <c r="F244" s="803"/>
      <c r="G244" s="803"/>
      <c r="H244" s="806" t="s">
        <v>154</v>
      </c>
      <c r="I244" s="806"/>
      <c r="J244" s="117" t="s">
        <v>153</v>
      </c>
      <c r="K244" s="117" t="s">
        <v>3</v>
      </c>
      <c r="L244" s="119">
        <v>739.61</v>
      </c>
    </row>
    <row r="245" spans="1:12" s="101" customFormat="1" ht="24" customHeight="1">
      <c r="A245" s="808"/>
      <c r="B245" s="110" t="s">
        <v>77</v>
      </c>
      <c r="C245" s="115" t="s">
        <v>79</v>
      </c>
      <c r="D245" s="115" t="s">
        <v>155</v>
      </c>
      <c r="E245" s="115" t="s">
        <v>156</v>
      </c>
      <c r="F245" s="805"/>
      <c r="G245" s="805"/>
      <c r="H245" s="806" t="s">
        <v>157</v>
      </c>
      <c r="I245" s="806"/>
      <c r="J245" s="803" t="s">
        <v>153</v>
      </c>
      <c r="K245" s="803" t="s">
        <v>3</v>
      </c>
      <c r="L245" s="804">
        <v>140</v>
      </c>
    </row>
    <row r="246" spans="1:12" s="101" customFormat="1" ht="34.5" customHeight="1">
      <c r="A246" s="808"/>
      <c r="B246" s="117" t="s">
        <v>303</v>
      </c>
      <c r="C246" s="117" t="s">
        <v>1097</v>
      </c>
      <c r="D246" s="118">
        <v>43788</v>
      </c>
      <c r="E246" s="117" t="s">
        <v>207</v>
      </c>
      <c r="F246" s="805"/>
      <c r="G246" s="805"/>
      <c r="H246" s="806"/>
      <c r="I246" s="806"/>
      <c r="J246" s="803"/>
      <c r="K246" s="803"/>
      <c r="L246" s="804"/>
    </row>
    <row r="247" spans="1:12" s="101" customFormat="1" ht="24" customHeight="1">
      <c r="A247" s="808">
        <v>248</v>
      </c>
      <c r="B247" s="110" t="s">
        <v>76</v>
      </c>
      <c r="C247" s="115" t="s">
        <v>78</v>
      </c>
      <c r="D247" s="115" t="s">
        <v>146</v>
      </c>
      <c r="E247" s="115" t="s">
        <v>147</v>
      </c>
      <c r="F247" s="809" t="s">
        <v>71</v>
      </c>
      <c r="G247" s="809"/>
      <c r="H247" s="805"/>
      <c r="I247" s="805"/>
      <c r="J247" s="805"/>
      <c r="K247" s="805"/>
      <c r="L247" s="805"/>
    </row>
    <row r="248" spans="1:12" s="101" customFormat="1" ht="26.25" customHeight="1">
      <c r="A248" s="808"/>
      <c r="B248" s="803" t="s">
        <v>1094</v>
      </c>
      <c r="C248" s="810" t="s">
        <v>1098</v>
      </c>
      <c r="D248" s="807">
        <v>43809</v>
      </c>
      <c r="E248" s="803" t="s">
        <v>1099</v>
      </c>
      <c r="F248" s="803" t="s">
        <v>186</v>
      </c>
      <c r="G248" s="803"/>
      <c r="H248" s="806" t="s">
        <v>152</v>
      </c>
      <c r="I248" s="806"/>
      <c r="J248" s="117" t="s">
        <v>153</v>
      </c>
      <c r="K248" s="117" t="s">
        <v>3</v>
      </c>
      <c r="L248" s="119">
        <v>322</v>
      </c>
    </row>
    <row r="249" spans="1:12" s="101" customFormat="1" ht="333.75" customHeight="1">
      <c r="A249" s="808"/>
      <c r="B249" s="803"/>
      <c r="C249" s="810"/>
      <c r="D249" s="807"/>
      <c r="E249" s="803"/>
      <c r="F249" s="803"/>
      <c r="G249" s="803"/>
      <c r="H249" s="806" t="s">
        <v>154</v>
      </c>
      <c r="I249" s="806"/>
      <c r="J249" s="117" t="s">
        <v>153</v>
      </c>
      <c r="K249" s="117" t="s">
        <v>153</v>
      </c>
      <c r="L249" s="119">
        <v>0</v>
      </c>
    </row>
    <row r="250" spans="1:12" s="101" customFormat="1" ht="24" customHeight="1">
      <c r="A250" s="808"/>
      <c r="B250" s="110" t="s">
        <v>77</v>
      </c>
      <c r="C250" s="115" t="s">
        <v>79</v>
      </c>
      <c r="D250" s="115" t="s">
        <v>155</v>
      </c>
      <c r="E250" s="115" t="s">
        <v>156</v>
      </c>
      <c r="F250" s="805"/>
      <c r="G250" s="805"/>
      <c r="H250" s="806" t="s">
        <v>157</v>
      </c>
      <c r="I250" s="806"/>
      <c r="J250" s="803" t="s">
        <v>153</v>
      </c>
      <c r="K250" s="803" t="s">
        <v>153</v>
      </c>
      <c r="L250" s="804">
        <v>0</v>
      </c>
    </row>
    <row r="251" spans="1:12" s="101" customFormat="1" ht="34.5" customHeight="1">
      <c r="A251" s="808"/>
      <c r="B251" s="117" t="s">
        <v>303</v>
      </c>
      <c r="C251" s="117" t="s">
        <v>186</v>
      </c>
      <c r="D251" s="118">
        <v>43810</v>
      </c>
      <c r="E251" s="117" t="s">
        <v>1100</v>
      </c>
      <c r="F251" s="805"/>
      <c r="G251" s="805"/>
      <c r="H251" s="806"/>
      <c r="I251" s="806"/>
      <c r="J251" s="803"/>
      <c r="K251" s="803"/>
      <c r="L251" s="804"/>
    </row>
    <row r="252" spans="1:12" s="101" customFormat="1" ht="24" customHeight="1">
      <c r="A252" s="808">
        <v>249</v>
      </c>
      <c r="B252" s="110" t="s">
        <v>76</v>
      </c>
      <c r="C252" s="115" t="s">
        <v>78</v>
      </c>
      <c r="D252" s="115" t="s">
        <v>146</v>
      </c>
      <c r="E252" s="115" t="s">
        <v>147</v>
      </c>
      <c r="F252" s="809" t="s">
        <v>71</v>
      </c>
      <c r="G252" s="809"/>
      <c r="H252" s="805"/>
      <c r="I252" s="805"/>
      <c r="J252" s="805"/>
      <c r="K252" s="805"/>
      <c r="L252" s="805"/>
    </row>
    <row r="253" spans="1:12" s="101" customFormat="1" ht="26.25" customHeight="1">
      <c r="A253" s="808"/>
      <c r="B253" s="803" t="s">
        <v>1101</v>
      </c>
      <c r="C253" s="803" t="s">
        <v>1102</v>
      </c>
      <c r="D253" s="807">
        <v>43740</v>
      </c>
      <c r="E253" s="803" t="s">
        <v>1103</v>
      </c>
      <c r="F253" s="803" t="s">
        <v>1104</v>
      </c>
      <c r="G253" s="803"/>
      <c r="H253" s="806" t="s">
        <v>152</v>
      </c>
      <c r="I253" s="806"/>
      <c r="J253" s="117" t="s">
        <v>153</v>
      </c>
      <c r="K253" s="117" t="s">
        <v>3</v>
      </c>
      <c r="L253" s="119">
        <v>232</v>
      </c>
    </row>
    <row r="254" spans="1:12" s="101" customFormat="1" ht="113.25" customHeight="1">
      <c r="A254" s="808"/>
      <c r="B254" s="803"/>
      <c r="C254" s="803"/>
      <c r="D254" s="807"/>
      <c r="E254" s="803"/>
      <c r="F254" s="803"/>
      <c r="G254" s="803"/>
      <c r="H254" s="806" t="s">
        <v>154</v>
      </c>
      <c r="I254" s="806"/>
      <c r="J254" s="117" t="s">
        <v>153</v>
      </c>
      <c r="K254" s="117" t="s">
        <v>3</v>
      </c>
      <c r="L254" s="119">
        <v>523.6</v>
      </c>
    </row>
    <row r="255" spans="1:12" s="101" customFormat="1" ht="24" customHeight="1">
      <c r="A255" s="808"/>
      <c r="B255" s="110" t="s">
        <v>77</v>
      </c>
      <c r="C255" s="115" t="s">
        <v>79</v>
      </c>
      <c r="D255" s="115" t="s">
        <v>155</v>
      </c>
      <c r="E255" s="115" t="s">
        <v>156</v>
      </c>
      <c r="F255" s="805"/>
      <c r="G255" s="805"/>
      <c r="H255" s="806" t="s">
        <v>157</v>
      </c>
      <c r="I255" s="806"/>
      <c r="J255" s="803" t="s">
        <v>153</v>
      </c>
      <c r="K255" s="803" t="s">
        <v>153</v>
      </c>
      <c r="L255" s="804">
        <v>0</v>
      </c>
    </row>
    <row r="256" spans="1:12" s="101" customFormat="1" ht="24" customHeight="1">
      <c r="A256" s="808"/>
      <c r="B256" s="117" t="s">
        <v>193</v>
      </c>
      <c r="C256" s="117" t="s">
        <v>1104</v>
      </c>
      <c r="D256" s="118">
        <v>43741</v>
      </c>
      <c r="E256" s="117" t="s">
        <v>1105</v>
      </c>
      <c r="F256" s="805"/>
      <c r="G256" s="805"/>
      <c r="H256" s="806"/>
      <c r="I256" s="806"/>
      <c r="J256" s="803"/>
      <c r="K256" s="803"/>
      <c r="L256" s="804"/>
    </row>
    <row r="257" spans="1:12" s="101" customFormat="1" ht="24" customHeight="1">
      <c r="A257" s="808">
        <v>250</v>
      </c>
      <c r="B257" s="110" t="s">
        <v>76</v>
      </c>
      <c r="C257" s="115" t="s">
        <v>78</v>
      </c>
      <c r="D257" s="115" t="s">
        <v>146</v>
      </c>
      <c r="E257" s="115" t="s">
        <v>147</v>
      </c>
      <c r="F257" s="809" t="s">
        <v>71</v>
      </c>
      <c r="G257" s="809"/>
      <c r="H257" s="805"/>
      <c r="I257" s="805"/>
      <c r="J257" s="805"/>
      <c r="K257" s="805"/>
      <c r="L257" s="805"/>
    </row>
    <row r="258" spans="1:12" s="101" customFormat="1" ht="26.25" customHeight="1">
      <c r="A258" s="808"/>
      <c r="B258" s="803" t="s">
        <v>1101</v>
      </c>
      <c r="C258" s="810" t="s">
        <v>1106</v>
      </c>
      <c r="D258" s="807">
        <v>43758</v>
      </c>
      <c r="E258" s="803" t="s">
        <v>367</v>
      </c>
      <c r="F258" s="803" t="s">
        <v>368</v>
      </c>
      <c r="G258" s="803"/>
      <c r="H258" s="806" t="s">
        <v>152</v>
      </c>
      <c r="I258" s="806"/>
      <c r="J258" s="117" t="s">
        <v>153</v>
      </c>
      <c r="K258" s="117" t="s">
        <v>3</v>
      </c>
      <c r="L258" s="119">
        <v>945</v>
      </c>
    </row>
    <row r="259" spans="1:12" s="101" customFormat="1" ht="291.75" customHeight="1">
      <c r="A259" s="808"/>
      <c r="B259" s="803"/>
      <c r="C259" s="810"/>
      <c r="D259" s="807"/>
      <c r="E259" s="803"/>
      <c r="F259" s="803"/>
      <c r="G259" s="803"/>
      <c r="H259" s="806" t="s">
        <v>154</v>
      </c>
      <c r="I259" s="806"/>
      <c r="J259" s="117" t="s">
        <v>153</v>
      </c>
      <c r="K259" s="117" t="s">
        <v>3</v>
      </c>
      <c r="L259" s="119">
        <v>300</v>
      </c>
    </row>
    <row r="260" spans="1:12" s="101" customFormat="1" ht="24" customHeight="1">
      <c r="A260" s="808"/>
      <c r="B260" s="110" t="s">
        <v>77</v>
      </c>
      <c r="C260" s="115" t="s">
        <v>79</v>
      </c>
      <c r="D260" s="115" t="s">
        <v>155</v>
      </c>
      <c r="E260" s="115" t="s">
        <v>156</v>
      </c>
      <c r="F260" s="805"/>
      <c r="G260" s="805"/>
      <c r="H260" s="806" t="s">
        <v>157</v>
      </c>
      <c r="I260" s="806"/>
      <c r="J260" s="803" t="s">
        <v>153</v>
      </c>
      <c r="K260" s="803" t="s">
        <v>153</v>
      </c>
      <c r="L260" s="804">
        <v>0</v>
      </c>
    </row>
    <row r="261" spans="1:12" s="101" customFormat="1" ht="24" customHeight="1">
      <c r="A261" s="808"/>
      <c r="B261" s="117" t="s">
        <v>193</v>
      </c>
      <c r="C261" s="117" t="s">
        <v>368</v>
      </c>
      <c r="D261" s="118">
        <v>43763</v>
      </c>
      <c r="E261" s="117" t="s">
        <v>1107</v>
      </c>
      <c r="F261" s="805"/>
      <c r="G261" s="805"/>
      <c r="H261" s="806"/>
      <c r="I261" s="806"/>
      <c r="J261" s="803"/>
      <c r="K261" s="803"/>
      <c r="L261" s="804"/>
    </row>
    <row r="262" spans="1:12" s="101" customFormat="1" ht="24" customHeight="1">
      <c r="A262" s="808">
        <v>251</v>
      </c>
      <c r="B262" s="110" t="s">
        <v>76</v>
      </c>
      <c r="C262" s="115" t="s">
        <v>78</v>
      </c>
      <c r="D262" s="115" t="s">
        <v>146</v>
      </c>
      <c r="E262" s="115" t="s">
        <v>147</v>
      </c>
      <c r="F262" s="809" t="s">
        <v>71</v>
      </c>
      <c r="G262" s="809"/>
      <c r="H262" s="805"/>
      <c r="I262" s="805"/>
      <c r="J262" s="805"/>
      <c r="K262" s="805"/>
      <c r="L262" s="805"/>
    </row>
    <row r="263" spans="1:12" s="101" customFormat="1" ht="26.25" customHeight="1">
      <c r="A263" s="808"/>
      <c r="B263" s="803" t="s">
        <v>1108</v>
      </c>
      <c r="C263" s="810" t="s">
        <v>1109</v>
      </c>
      <c r="D263" s="807">
        <v>43770</v>
      </c>
      <c r="E263" s="803" t="s">
        <v>1110</v>
      </c>
      <c r="F263" s="803" t="s">
        <v>1111</v>
      </c>
      <c r="G263" s="803"/>
      <c r="H263" s="806" t="s">
        <v>152</v>
      </c>
      <c r="I263" s="806"/>
      <c r="J263" s="117" t="s">
        <v>153</v>
      </c>
      <c r="K263" s="117" t="s">
        <v>3</v>
      </c>
      <c r="L263" s="119">
        <v>360</v>
      </c>
    </row>
    <row r="264" spans="1:12" s="101" customFormat="1" ht="270.75" customHeight="1">
      <c r="A264" s="808"/>
      <c r="B264" s="803"/>
      <c r="C264" s="810"/>
      <c r="D264" s="807"/>
      <c r="E264" s="803"/>
      <c r="F264" s="803"/>
      <c r="G264" s="803"/>
      <c r="H264" s="806" t="s">
        <v>154</v>
      </c>
      <c r="I264" s="806"/>
      <c r="J264" s="117" t="s">
        <v>153</v>
      </c>
      <c r="K264" s="117" t="s">
        <v>3</v>
      </c>
      <c r="L264" s="119">
        <v>1256.42</v>
      </c>
    </row>
    <row r="265" spans="1:12" s="101" customFormat="1" ht="24" customHeight="1">
      <c r="A265" s="808"/>
      <c r="B265" s="110" t="s">
        <v>77</v>
      </c>
      <c r="C265" s="115" t="s">
        <v>79</v>
      </c>
      <c r="D265" s="115" t="s">
        <v>155</v>
      </c>
      <c r="E265" s="115" t="s">
        <v>156</v>
      </c>
      <c r="F265" s="805"/>
      <c r="G265" s="805"/>
      <c r="H265" s="806" t="s">
        <v>157</v>
      </c>
      <c r="I265" s="806"/>
      <c r="J265" s="803" t="s">
        <v>153</v>
      </c>
      <c r="K265" s="803" t="s">
        <v>153</v>
      </c>
      <c r="L265" s="804">
        <v>0</v>
      </c>
    </row>
    <row r="266" spans="1:12" s="101" customFormat="1" ht="34.5" customHeight="1">
      <c r="A266" s="808"/>
      <c r="B266" s="117" t="s">
        <v>303</v>
      </c>
      <c r="C266" s="117" t="s">
        <v>1111</v>
      </c>
      <c r="D266" s="118">
        <v>43777</v>
      </c>
      <c r="E266" s="117" t="s">
        <v>1112</v>
      </c>
      <c r="F266" s="805"/>
      <c r="G266" s="805"/>
      <c r="H266" s="806"/>
      <c r="I266" s="806"/>
      <c r="J266" s="803"/>
      <c r="K266" s="803"/>
      <c r="L266" s="804"/>
    </row>
    <row r="267" spans="1:12" s="101" customFormat="1" ht="24" customHeight="1">
      <c r="A267" s="808">
        <v>252</v>
      </c>
      <c r="B267" s="110" t="s">
        <v>76</v>
      </c>
      <c r="C267" s="115" t="s">
        <v>78</v>
      </c>
      <c r="D267" s="115" t="s">
        <v>146</v>
      </c>
      <c r="E267" s="115" t="s">
        <v>147</v>
      </c>
      <c r="F267" s="809" t="s">
        <v>71</v>
      </c>
      <c r="G267" s="809"/>
      <c r="H267" s="805"/>
      <c r="I267" s="805"/>
      <c r="J267" s="805"/>
      <c r="K267" s="805"/>
      <c r="L267" s="805"/>
    </row>
    <row r="268" spans="1:12" s="101" customFormat="1" ht="26.25" customHeight="1">
      <c r="A268" s="808"/>
      <c r="B268" s="803" t="s">
        <v>1108</v>
      </c>
      <c r="C268" s="810" t="s">
        <v>1113</v>
      </c>
      <c r="D268" s="807">
        <v>43786</v>
      </c>
      <c r="E268" s="803" t="s">
        <v>243</v>
      </c>
      <c r="F268" s="803" t="s">
        <v>1114</v>
      </c>
      <c r="G268" s="803"/>
      <c r="H268" s="806" t="s">
        <v>152</v>
      </c>
      <c r="I268" s="806"/>
      <c r="J268" s="117" t="s">
        <v>153</v>
      </c>
      <c r="K268" s="117" t="s">
        <v>153</v>
      </c>
      <c r="L268" s="119">
        <v>0</v>
      </c>
    </row>
    <row r="269" spans="1:12" s="101" customFormat="1" ht="228.75" customHeight="1">
      <c r="A269" s="808"/>
      <c r="B269" s="803"/>
      <c r="C269" s="810"/>
      <c r="D269" s="807"/>
      <c r="E269" s="803"/>
      <c r="F269" s="803"/>
      <c r="G269" s="803"/>
      <c r="H269" s="806" t="s">
        <v>154</v>
      </c>
      <c r="I269" s="806"/>
      <c r="J269" s="117" t="s">
        <v>153</v>
      </c>
      <c r="K269" s="117" t="s">
        <v>153</v>
      </c>
      <c r="L269" s="119">
        <v>0</v>
      </c>
    </row>
    <row r="270" spans="1:12" s="101" customFormat="1" ht="24" customHeight="1">
      <c r="A270" s="808"/>
      <c r="B270" s="110" t="s">
        <v>77</v>
      </c>
      <c r="C270" s="115" t="s">
        <v>79</v>
      </c>
      <c r="D270" s="115" t="s">
        <v>155</v>
      </c>
      <c r="E270" s="115" t="s">
        <v>156</v>
      </c>
      <c r="F270" s="805"/>
      <c r="G270" s="805"/>
      <c r="H270" s="806" t="s">
        <v>157</v>
      </c>
      <c r="I270" s="806"/>
      <c r="J270" s="803" t="s">
        <v>153</v>
      </c>
      <c r="K270" s="803" t="s">
        <v>3</v>
      </c>
      <c r="L270" s="804">
        <v>4547</v>
      </c>
    </row>
    <row r="271" spans="1:12" s="101" customFormat="1" ht="34.5" customHeight="1">
      <c r="A271" s="808"/>
      <c r="B271" s="117" t="s">
        <v>303</v>
      </c>
      <c r="C271" s="117" t="s">
        <v>1114</v>
      </c>
      <c r="D271" s="118">
        <v>43789</v>
      </c>
      <c r="E271" s="117" t="s">
        <v>1090</v>
      </c>
      <c r="F271" s="805"/>
      <c r="G271" s="805"/>
      <c r="H271" s="806"/>
      <c r="I271" s="806"/>
      <c r="J271" s="803"/>
      <c r="K271" s="803"/>
      <c r="L271" s="804"/>
    </row>
    <row r="272" spans="1:12" s="101" customFormat="1" ht="24" customHeight="1">
      <c r="A272" s="808">
        <v>253</v>
      </c>
      <c r="B272" s="110" t="s">
        <v>76</v>
      </c>
      <c r="C272" s="115" t="s">
        <v>78</v>
      </c>
      <c r="D272" s="115" t="s">
        <v>146</v>
      </c>
      <c r="E272" s="115" t="s">
        <v>147</v>
      </c>
      <c r="F272" s="809" t="s">
        <v>71</v>
      </c>
      <c r="G272" s="809"/>
      <c r="H272" s="805"/>
      <c r="I272" s="805"/>
      <c r="J272" s="805"/>
      <c r="K272" s="805"/>
      <c r="L272" s="805"/>
    </row>
    <row r="273" spans="1:12" s="101" customFormat="1" ht="26.25" customHeight="1">
      <c r="A273" s="808"/>
      <c r="B273" s="803" t="s">
        <v>1115</v>
      </c>
      <c r="C273" s="810" t="s">
        <v>1116</v>
      </c>
      <c r="D273" s="807">
        <v>43755</v>
      </c>
      <c r="E273" s="803" t="s">
        <v>205</v>
      </c>
      <c r="F273" s="803" t="s">
        <v>329</v>
      </c>
      <c r="G273" s="803"/>
      <c r="H273" s="806" t="s">
        <v>152</v>
      </c>
      <c r="I273" s="806"/>
      <c r="J273" s="117" t="s">
        <v>153</v>
      </c>
      <c r="K273" s="117" t="s">
        <v>153</v>
      </c>
      <c r="L273" s="119">
        <v>0</v>
      </c>
    </row>
    <row r="274" spans="1:12" s="101" customFormat="1" ht="408.95" customHeight="1">
      <c r="A274" s="808"/>
      <c r="B274" s="803"/>
      <c r="C274" s="810"/>
      <c r="D274" s="807"/>
      <c r="E274" s="803"/>
      <c r="F274" s="803"/>
      <c r="G274" s="803"/>
      <c r="H274" s="806" t="s">
        <v>154</v>
      </c>
      <c r="I274" s="806"/>
      <c r="J274" s="803" t="s">
        <v>153</v>
      </c>
      <c r="K274" s="803" t="s">
        <v>153</v>
      </c>
      <c r="L274" s="804">
        <v>0</v>
      </c>
    </row>
    <row r="275" spans="1:12" s="101" customFormat="1" ht="187.35" customHeight="1">
      <c r="A275" s="808"/>
      <c r="B275" s="803"/>
      <c r="C275" s="810"/>
      <c r="D275" s="807"/>
      <c r="E275" s="803"/>
      <c r="F275" s="803"/>
      <c r="G275" s="803"/>
      <c r="H275" s="806"/>
      <c r="I275" s="806"/>
      <c r="J275" s="803"/>
      <c r="K275" s="803"/>
      <c r="L275" s="804"/>
    </row>
    <row r="276" spans="1:12" s="101" customFormat="1" ht="24" customHeight="1">
      <c r="A276" s="808"/>
      <c r="B276" s="110" t="s">
        <v>77</v>
      </c>
      <c r="C276" s="115" t="s">
        <v>79</v>
      </c>
      <c r="D276" s="115" t="s">
        <v>155</v>
      </c>
      <c r="E276" s="115" t="s">
        <v>156</v>
      </c>
      <c r="F276" s="805"/>
      <c r="G276" s="805"/>
      <c r="H276" s="806" t="s">
        <v>157</v>
      </c>
      <c r="I276" s="806"/>
      <c r="J276" s="803" t="s">
        <v>153</v>
      </c>
      <c r="K276" s="803" t="s">
        <v>3</v>
      </c>
      <c r="L276" s="804">
        <v>420</v>
      </c>
    </row>
    <row r="277" spans="1:12" s="101" customFormat="1" ht="24" customHeight="1">
      <c r="A277" s="808"/>
      <c r="B277" s="117" t="s">
        <v>193</v>
      </c>
      <c r="C277" s="117" t="s">
        <v>329</v>
      </c>
      <c r="D277" s="118">
        <v>43762</v>
      </c>
      <c r="E277" s="117" t="s">
        <v>330</v>
      </c>
      <c r="F277" s="805"/>
      <c r="G277" s="805"/>
      <c r="H277" s="806"/>
      <c r="I277" s="806"/>
      <c r="J277" s="803"/>
      <c r="K277" s="803"/>
      <c r="L277" s="804"/>
    </row>
    <row r="278" spans="1:12" s="101" customFormat="1" ht="24" customHeight="1">
      <c r="A278" s="808">
        <v>254</v>
      </c>
      <c r="B278" s="110" t="s">
        <v>76</v>
      </c>
      <c r="C278" s="115" t="s">
        <v>78</v>
      </c>
      <c r="D278" s="115" t="s">
        <v>146</v>
      </c>
      <c r="E278" s="115" t="s">
        <v>147</v>
      </c>
      <c r="F278" s="809" t="s">
        <v>71</v>
      </c>
      <c r="G278" s="809"/>
      <c r="H278" s="805"/>
      <c r="I278" s="805"/>
      <c r="J278" s="805"/>
      <c r="K278" s="805"/>
      <c r="L278" s="805"/>
    </row>
    <row r="279" spans="1:12" s="101" customFormat="1" ht="26.25" customHeight="1">
      <c r="A279" s="808"/>
      <c r="B279" s="803" t="s">
        <v>1117</v>
      </c>
      <c r="C279" s="810" t="s">
        <v>1118</v>
      </c>
      <c r="D279" s="807">
        <v>43878</v>
      </c>
      <c r="E279" s="803" t="s">
        <v>523</v>
      </c>
      <c r="F279" s="803" t="s">
        <v>1119</v>
      </c>
      <c r="G279" s="803"/>
      <c r="H279" s="806" t="s">
        <v>152</v>
      </c>
      <c r="I279" s="806"/>
      <c r="J279" s="117" t="s">
        <v>153</v>
      </c>
      <c r="K279" s="117" t="s">
        <v>3</v>
      </c>
      <c r="L279" s="119">
        <v>377</v>
      </c>
    </row>
    <row r="280" spans="1:12" s="101" customFormat="1" ht="134.25" customHeight="1">
      <c r="A280" s="808"/>
      <c r="B280" s="803"/>
      <c r="C280" s="810"/>
      <c r="D280" s="807"/>
      <c r="E280" s="803"/>
      <c r="F280" s="803"/>
      <c r="G280" s="803"/>
      <c r="H280" s="806" t="s">
        <v>154</v>
      </c>
      <c r="I280" s="806"/>
      <c r="J280" s="117" t="s">
        <v>153</v>
      </c>
      <c r="K280" s="117" t="s">
        <v>153</v>
      </c>
      <c r="L280" s="119">
        <v>0</v>
      </c>
    </row>
    <row r="281" spans="1:12" s="101" customFormat="1" ht="24" customHeight="1">
      <c r="A281" s="808"/>
      <c r="B281" s="110" t="s">
        <v>77</v>
      </c>
      <c r="C281" s="115" t="s">
        <v>79</v>
      </c>
      <c r="D281" s="115" t="s">
        <v>155</v>
      </c>
      <c r="E281" s="115" t="s">
        <v>156</v>
      </c>
      <c r="F281" s="805"/>
      <c r="G281" s="805"/>
      <c r="H281" s="806" t="s">
        <v>157</v>
      </c>
      <c r="I281" s="806"/>
      <c r="J281" s="803" t="s">
        <v>153</v>
      </c>
      <c r="K281" s="803" t="s">
        <v>3</v>
      </c>
      <c r="L281" s="804">
        <v>280</v>
      </c>
    </row>
    <row r="282" spans="1:12" s="101" customFormat="1" ht="34.5" customHeight="1">
      <c r="A282" s="808"/>
      <c r="B282" s="117" t="s">
        <v>1120</v>
      </c>
      <c r="C282" s="117" t="s">
        <v>1119</v>
      </c>
      <c r="D282" s="118">
        <v>43880</v>
      </c>
      <c r="E282" s="117" t="s">
        <v>455</v>
      </c>
      <c r="F282" s="805"/>
      <c r="G282" s="805"/>
      <c r="H282" s="806"/>
      <c r="I282" s="806"/>
      <c r="J282" s="803"/>
      <c r="K282" s="803"/>
      <c r="L282" s="804"/>
    </row>
    <row r="283" spans="1:12" s="101" customFormat="1" ht="24" customHeight="1">
      <c r="A283" s="808">
        <v>255</v>
      </c>
      <c r="B283" s="110" t="s">
        <v>76</v>
      </c>
      <c r="C283" s="115" t="s">
        <v>78</v>
      </c>
      <c r="D283" s="115" t="s">
        <v>146</v>
      </c>
      <c r="E283" s="115" t="s">
        <v>147</v>
      </c>
      <c r="F283" s="809" t="s">
        <v>71</v>
      </c>
      <c r="G283" s="809"/>
      <c r="H283" s="805"/>
      <c r="I283" s="805"/>
      <c r="J283" s="805"/>
      <c r="K283" s="805"/>
      <c r="L283" s="805"/>
    </row>
    <row r="284" spans="1:12" s="101" customFormat="1" ht="26.25" customHeight="1">
      <c r="A284" s="808"/>
      <c r="B284" s="803" t="s">
        <v>1121</v>
      </c>
      <c r="C284" s="803" t="s">
        <v>1122</v>
      </c>
      <c r="D284" s="807">
        <v>43761</v>
      </c>
      <c r="E284" s="803" t="s">
        <v>234</v>
      </c>
      <c r="F284" s="803" t="s">
        <v>1123</v>
      </c>
      <c r="G284" s="803"/>
      <c r="H284" s="806" t="s">
        <v>152</v>
      </c>
      <c r="I284" s="806"/>
      <c r="J284" s="117" t="s">
        <v>153</v>
      </c>
      <c r="K284" s="117" t="s">
        <v>3</v>
      </c>
      <c r="L284" s="119">
        <v>1072.31</v>
      </c>
    </row>
    <row r="285" spans="1:12" s="101" customFormat="1" ht="39.75" customHeight="1">
      <c r="A285" s="808"/>
      <c r="B285" s="803"/>
      <c r="C285" s="803"/>
      <c r="D285" s="807"/>
      <c r="E285" s="803"/>
      <c r="F285" s="803"/>
      <c r="G285" s="803"/>
      <c r="H285" s="806" t="s">
        <v>154</v>
      </c>
      <c r="I285" s="806"/>
      <c r="J285" s="117" t="s">
        <v>153</v>
      </c>
      <c r="K285" s="117" t="s">
        <v>3</v>
      </c>
      <c r="L285" s="119">
        <v>106</v>
      </c>
    </row>
    <row r="286" spans="1:12" s="101" customFormat="1" ht="24" customHeight="1">
      <c r="A286" s="808"/>
      <c r="B286" s="110" t="s">
        <v>77</v>
      </c>
      <c r="C286" s="115" t="s">
        <v>79</v>
      </c>
      <c r="D286" s="115" t="s">
        <v>155</v>
      </c>
      <c r="E286" s="115" t="s">
        <v>156</v>
      </c>
      <c r="F286" s="805"/>
      <c r="G286" s="805"/>
      <c r="H286" s="806" t="s">
        <v>157</v>
      </c>
      <c r="I286" s="806"/>
      <c r="J286" s="803" t="s">
        <v>153</v>
      </c>
      <c r="K286" s="803" t="s">
        <v>153</v>
      </c>
      <c r="L286" s="804">
        <v>0</v>
      </c>
    </row>
    <row r="287" spans="1:12" s="101" customFormat="1" ht="24" customHeight="1">
      <c r="A287" s="808"/>
      <c r="B287" s="117" t="s">
        <v>1124</v>
      </c>
      <c r="C287" s="117" t="s">
        <v>1123</v>
      </c>
      <c r="D287" s="118">
        <v>43763</v>
      </c>
      <c r="E287" s="117" t="s">
        <v>736</v>
      </c>
      <c r="F287" s="805"/>
      <c r="G287" s="805"/>
      <c r="H287" s="806"/>
      <c r="I287" s="806"/>
      <c r="J287" s="803"/>
      <c r="K287" s="803"/>
      <c r="L287" s="804"/>
    </row>
    <row r="288" spans="1:12" s="101" customFormat="1" ht="24" customHeight="1">
      <c r="A288" s="808">
        <v>256</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1125</v>
      </c>
      <c r="C289" s="810" t="s">
        <v>1126</v>
      </c>
      <c r="D289" s="807">
        <v>43848</v>
      </c>
      <c r="E289" s="803" t="s">
        <v>1127</v>
      </c>
      <c r="F289" s="803" t="s">
        <v>1128</v>
      </c>
      <c r="G289" s="803"/>
      <c r="H289" s="806" t="s">
        <v>152</v>
      </c>
      <c r="I289" s="806"/>
      <c r="J289" s="117" t="s">
        <v>153</v>
      </c>
      <c r="K289" s="117" t="s">
        <v>3</v>
      </c>
      <c r="L289" s="119">
        <v>757</v>
      </c>
    </row>
    <row r="290" spans="1:12" s="101" customFormat="1" ht="408.95" customHeight="1">
      <c r="A290" s="808"/>
      <c r="B290" s="803"/>
      <c r="C290" s="810"/>
      <c r="D290" s="807"/>
      <c r="E290" s="803"/>
      <c r="F290" s="803"/>
      <c r="G290" s="803"/>
      <c r="H290" s="806" t="s">
        <v>154</v>
      </c>
      <c r="I290" s="806"/>
      <c r="J290" s="803" t="s">
        <v>153</v>
      </c>
      <c r="K290" s="803" t="s">
        <v>3</v>
      </c>
      <c r="L290" s="804">
        <v>1210.81</v>
      </c>
    </row>
    <row r="291" spans="1:12" s="101" customFormat="1" ht="134.85" customHeight="1">
      <c r="A291" s="808"/>
      <c r="B291" s="803"/>
      <c r="C291" s="810"/>
      <c r="D291" s="807"/>
      <c r="E291" s="803"/>
      <c r="F291" s="803"/>
      <c r="G291" s="803"/>
      <c r="H291" s="806"/>
      <c r="I291" s="806"/>
      <c r="J291" s="803"/>
      <c r="K291" s="803"/>
      <c r="L291" s="804"/>
    </row>
    <row r="292" spans="1:12" s="101" customFormat="1" ht="24" customHeight="1">
      <c r="A292" s="808"/>
      <c r="B292" s="110" t="s">
        <v>77</v>
      </c>
      <c r="C292" s="115" t="s">
        <v>79</v>
      </c>
      <c r="D292" s="115" t="s">
        <v>155</v>
      </c>
      <c r="E292" s="115" t="s">
        <v>156</v>
      </c>
      <c r="F292" s="805"/>
      <c r="G292" s="805"/>
      <c r="H292" s="806" t="s">
        <v>157</v>
      </c>
      <c r="I292" s="806"/>
      <c r="J292" s="803" t="s">
        <v>153</v>
      </c>
      <c r="K292" s="803" t="s">
        <v>153</v>
      </c>
      <c r="L292" s="804">
        <v>0</v>
      </c>
    </row>
    <row r="293" spans="1:12" s="101" customFormat="1" ht="24" customHeight="1">
      <c r="A293" s="808"/>
      <c r="B293" s="117" t="s">
        <v>240</v>
      </c>
      <c r="C293" s="117" t="s">
        <v>1128</v>
      </c>
      <c r="D293" s="118">
        <v>43855</v>
      </c>
      <c r="E293" s="117" t="s">
        <v>1129</v>
      </c>
      <c r="F293" s="805"/>
      <c r="G293" s="805"/>
      <c r="H293" s="806"/>
      <c r="I293" s="806"/>
      <c r="J293" s="803"/>
      <c r="K293" s="803"/>
      <c r="L293" s="804"/>
    </row>
    <row r="294" spans="1:12" s="101" customFormat="1" ht="24" customHeight="1">
      <c r="A294" s="808">
        <v>257</v>
      </c>
      <c r="B294" s="110" t="s">
        <v>76</v>
      </c>
      <c r="C294" s="115" t="s">
        <v>78</v>
      </c>
      <c r="D294" s="115" t="s">
        <v>146</v>
      </c>
      <c r="E294" s="115" t="s">
        <v>147</v>
      </c>
      <c r="F294" s="809" t="s">
        <v>71</v>
      </c>
      <c r="G294" s="809"/>
      <c r="H294" s="805"/>
      <c r="I294" s="805"/>
      <c r="J294" s="805"/>
      <c r="K294" s="805"/>
      <c r="L294" s="805"/>
    </row>
    <row r="295" spans="1:12" s="101" customFormat="1" ht="26.25" customHeight="1">
      <c r="A295" s="808"/>
      <c r="B295" s="803" t="s">
        <v>1125</v>
      </c>
      <c r="C295" s="810" t="s">
        <v>1126</v>
      </c>
      <c r="D295" s="807">
        <v>43848</v>
      </c>
      <c r="E295" s="803" t="s">
        <v>1127</v>
      </c>
      <c r="F295" s="803" t="s">
        <v>1130</v>
      </c>
      <c r="G295" s="803"/>
      <c r="H295" s="806" t="s">
        <v>152</v>
      </c>
      <c r="I295" s="806"/>
      <c r="J295" s="117" t="s">
        <v>153</v>
      </c>
      <c r="K295" s="117" t="s">
        <v>3</v>
      </c>
      <c r="L295" s="119">
        <v>432</v>
      </c>
    </row>
    <row r="296" spans="1:12" s="101" customFormat="1" ht="408.95" customHeight="1">
      <c r="A296" s="808"/>
      <c r="B296" s="803"/>
      <c r="C296" s="810"/>
      <c r="D296" s="807"/>
      <c r="E296" s="803"/>
      <c r="F296" s="803"/>
      <c r="G296" s="803"/>
      <c r="H296" s="806" t="s">
        <v>154</v>
      </c>
      <c r="I296" s="806"/>
      <c r="J296" s="803" t="s">
        <v>153</v>
      </c>
      <c r="K296" s="803" t="s">
        <v>153</v>
      </c>
      <c r="L296" s="804">
        <v>0</v>
      </c>
    </row>
    <row r="297" spans="1:12" s="101" customFormat="1" ht="134.85" customHeight="1">
      <c r="A297" s="808"/>
      <c r="B297" s="803"/>
      <c r="C297" s="810"/>
      <c r="D297" s="807"/>
      <c r="E297" s="803"/>
      <c r="F297" s="803"/>
      <c r="G297" s="803"/>
      <c r="H297" s="806"/>
      <c r="I297" s="806"/>
      <c r="J297" s="803"/>
      <c r="K297" s="803"/>
      <c r="L297" s="804"/>
    </row>
    <row r="298" spans="1:12" s="101" customFormat="1" ht="24" customHeight="1">
      <c r="A298" s="808"/>
      <c r="B298" s="110" t="s">
        <v>77</v>
      </c>
      <c r="C298" s="115" t="s">
        <v>79</v>
      </c>
      <c r="D298" s="115" t="s">
        <v>155</v>
      </c>
      <c r="E298" s="115" t="s">
        <v>156</v>
      </c>
      <c r="F298" s="805"/>
      <c r="G298" s="805"/>
      <c r="H298" s="806" t="s">
        <v>157</v>
      </c>
      <c r="I298" s="806"/>
      <c r="J298" s="803" t="s">
        <v>153</v>
      </c>
      <c r="K298" s="803" t="s">
        <v>3</v>
      </c>
      <c r="L298" s="804">
        <v>167.34</v>
      </c>
    </row>
    <row r="299" spans="1:12" s="101" customFormat="1" ht="24" customHeight="1">
      <c r="A299" s="808"/>
      <c r="B299" s="117" t="s">
        <v>240</v>
      </c>
      <c r="C299" s="117" t="s">
        <v>1130</v>
      </c>
      <c r="D299" s="118">
        <v>43855</v>
      </c>
      <c r="E299" s="117" t="s">
        <v>1129</v>
      </c>
      <c r="F299" s="805"/>
      <c r="G299" s="805"/>
      <c r="H299" s="806"/>
      <c r="I299" s="806"/>
      <c r="J299" s="803"/>
      <c r="K299" s="803"/>
      <c r="L299" s="804"/>
    </row>
    <row r="300" spans="1:12" s="101" customFormat="1" ht="24" customHeight="1">
      <c r="A300" s="808">
        <v>258</v>
      </c>
      <c r="B300" s="110" t="s">
        <v>76</v>
      </c>
      <c r="C300" s="115" t="s">
        <v>78</v>
      </c>
      <c r="D300" s="115" t="s">
        <v>146</v>
      </c>
      <c r="E300" s="115" t="s">
        <v>147</v>
      </c>
      <c r="F300" s="809" t="s">
        <v>71</v>
      </c>
      <c r="G300" s="809"/>
      <c r="H300" s="805"/>
      <c r="I300" s="805"/>
      <c r="J300" s="805"/>
      <c r="K300" s="805"/>
      <c r="L300" s="805"/>
    </row>
    <row r="301" spans="1:12" s="101" customFormat="1" ht="26.25" customHeight="1">
      <c r="A301" s="808"/>
      <c r="B301" s="803" t="s">
        <v>1131</v>
      </c>
      <c r="C301" s="810" t="s">
        <v>1132</v>
      </c>
      <c r="D301" s="807">
        <v>43771</v>
      </c>
      <c r="E301" s="803" t="s">
        <v>316</v>
      </c>
      <c r="F301" s="803" t="s">
        <v>1133</v>
      </c>
      <c r="G301" s="803"/>
      <c r="H301" s="806" t="s">
        <v>152</v>
      </c>
      <c r="I301" s="806"/>
      <c r="J301" s="117" t="s">
        <v>153</v>
      </c>
      <c r="K301" s="117" t="s">
        <v>3</v>
      </c>
      <c r="L301" s="119">
        <v>672</v>
      </c>
    </row>
    <row r="302" spans="1:12" s="101" customFormat="1" ht="333.75" customHeight="1">
      <c r="A302" s="808"/>
      <c r="B302" s="803"/>
      <c r="C302" s="810"/>
      <c r="D302" s="807"/>
      <c r="E302" s="803"/>
      <c r="F302" s="803"/>
      <c r="G302" s="803"/>
      <c r="H302" s="806" t="s">
        <v>154</v>
      </c>
      <c r="I302" s="806"/>
      <c r="J302" s="117" t="s">
        <v>153</v>
      </c>
      <c r="K302" s="117" t="s">
        <v>3</v>
      </c>
      <c r="L302" s="119">
        <v>2154.12</v>
      </c>
    </row>
    <row r="303" spans="1:12" s="101" customFormat="1" ht="24" customHeight="1">
      <c r="A303" s="808"/>
      <c r="B303" s="110" t="s">
        <v>77</v>
      </c>
      <c r="C303" s="115" t="s">
        <v>79</v>
      </c>
      <c r="D303" s="115" t="s">
        <v>155</v>
      </c>
      <c r="E303" s="115" t="s">
        <v>156</v>
      </c>
      <c r="F303" s="805"/>
      <c r="G303" s="805"/>
      <c r="H303" s="806" t="s">
        <v>157</v>
      </c>
      <c r="I303" s="806"/>
      <c r="J303" s="803" t="s">
        <v>153</v>
      </c>
      <c r="K303" s="803" t="s">
        <v>153</v>
      </c>
      <c r="L303" s="804">
        <v>0</v>
      </c>
    </row>
    <row r="304" spans="1:12" s="101" customFormat="1" ht="24" customHeight="1">
      <c r="A304" s="808"/>
      <c r="B304" s="117" t="s">
        <v>1134</v>
      </c>
      <c r="C304" s="117" t="s">
        <v>1133</v>
      </c>
      <c r="D304" s="118">
        <v>43774</v>
      </c>
      <c r="E304" s="117" t="s">
        <v>1135</v>
      </c>
      <c r="F304" s="805"/>
      <c r="G304" s="805"/>
      <c r="H304" s="806"/>
      <c r="I304" s="806"/>
      <c r="J304" s="803"/>
      <c r="K304" s="803"/>
      <c r="L304" s="804"/>
    </row>
    <row r="305" spans="1:12" s="101" customFormat="1" ht="24" customHeight="1">
      <c r="A305" s="808">
        <v>259</v>
      </c>
      <c r="B305" s="110" t="s">
        <v>76</v>
      </c>
      <c r="C305" s="115" t="s">
        <v>78</v>
      </c>
      <c r="D305" s="115" t="s">
        <v>146</v>
      </c>
      <c r="E305" s="115" t="s">
        <v>147</v>
      </c>
      <c r="F305" s="809" t="s">
        <v>71</v>
      </c>
      <c r="G305" s="809"/>
      <c r="H305" s="805"/>
      <c r="I305" s="805"/>
      <c r="J305" s="805"/>
      <c r="K305" s="805"/>
      <c r="L305" s="805"/>
    </row>
    <row r="306" spans="1:12" s="101" customFormat="1" ht="26.25" customHeight="1">
      <c r="A306" s="808"/>
      <c r="B306" s="803" t="s">
        <v>1131</v>
      </c>
      <c r="C306" s="810" t="s">
        <v>1136</v>
      </c>
      <c r="D306" s="807">
        <v>43802</v>
      </c>
      <c r="E306" s="803" t="s">
        <v>1137</v>
      </c>
      <c r="F306" s="803" t="s">
        <v>1138</v>
      </c>
      <c r="G306" s="803"/>
      <c r="H306" s="806" t="s">
        <v>152</v>
      </c>
      <c r="I306" s="806"/>
      <c r="J306" s="117" t="s">
        <v>153</v>
      </c>
      <c r="K306" s="117" t="s">
        <v>153</v>
      </c>
      <c r="L306" s="119">
        <v>0</v>
      </c>
    </row>
    <row r="307" spans="1:12" s="101" customFormat="1" ht="186.75" customHeight="1">
      <c r="A307" s="808"/>
      <c r="B307" s="803"/>
      <c r="C307" s="810"/>
      <c r="D307" s="807"/>
      <c r="E307" s="803"/>
      <c r="F307" s="803"/>
      <c r="G307" s="803"/>
      <c r="H307" s="806" t="s">
        <v>154</v>
      </c>
      <c r="I307" s="806"/>
      <c r="J307" s="117" t="s">
        <v>153</v>
      </c>
      <c r="K307" s="117" t="s">
        <v>3</v>
      </c>
      <c r="L307" s="119">
        <v>1750</v>
      </c>
    </row>
    <row r="308" spans="1:12" s="101" customFormat="1" ht="24" customHeight="1">
      <c r="A308" s="808"/>
      <c r="B308" s="110" t="s">
        <v>77</v>
      </c>
      <c r="C308" s="115" t="s">
        <v>79</v>
      </c>
      <c r="D308" s="115" t="s">
        <v>155</v>
      </c>
      <c r="E308" s="115" t="s">
        <v>156</v>
      </c>
      <c r="F308" s="805"/>
      <c r="G308" s="805"/>
      <c r="H308" s="806" t="s">
        <v>157</v>
      </c>
      <c r="I308" s="806"/>
      <c r="J308" s="803" t="s">
        <v>153</v>
      </c>
      <c r="K308" s="803" t="s">
        <v>153</v>
      </c>
      <c r="L308" s="804">
        <v>0</v>
      </c>
    </row>
    <row r="309" spans="1:12" s="101" customFormat="1" ht="24" customHeight="1">
      <c r="A309" s="808"/>
      <c r="B309" s="117" t="s">
        <v>1134</v>
      </c>
      <c r="C309" s="117" t="s">
        <v>1138</v>
      </c>
      <c r="D309" s="118">
        <v>43807</v>
      </c>
      <c r="E309" s="117" t="s">
        <v>552</v>
      </c>
      <c r="F309" s="805"/>
      <c r="G309" s="805"/>
      <c r="H309" s="806"/>
      <c r="I309" s="806"/>
      <c r="J309" s="803"/>
      <c r="K309" s="803"/>
      <c r="L309" s="804"/>
    </row>
    <row r="310" spans="1:12" s="101" customFormat="1" ht="24" customHeight="1">
      <c r="A310" s="808">
        <v>260</v>
      </c>
      <c r="B310" s="110" t="s">
        <v>76</v>
      </c>
      <c r="C310" s="115" t="s">
        <v>78</v>
      </c>
      <c r="D310" s="115" t="s">
        <v>146</v>
      </c>
      <c r="E310" s="115" t="s">
        <v>147</v>
      </c>
      <c r="F310" s="809" t="s">
        <v>71</v>
      </c>
      <c r="G310" s="809"/>
      <c r="H310" s="805"/>
      <c r="I310" s="805"/>
      <c r="J310" s="805"/>
      <c r="K310" s="805"/>
      <c r="L310" s="805"/>
    </row>
    <row r="311" spans="1:12" s="101" customFormat="1" ht="26.25" customHeight="1">
      <c r="A311" s="808"/>
      <c r="B311" s="803" t="s">
        <v>1131</v>
      </c>
      <c r="C311" s="810" t="s">
        <v>1139</v>
      </c>
      <c r="D311" s="807">
        <v>43897</v>
      </c>
      <c r="E311" s="803" t="s">
        <v>1140</v>
      </c>
      <c r="F311" s="803" t="s">
        <v>1141</v>
      </c>
      <c r="G311" s="803"/>
      <c r="H311" s="806" t="s">
        <v>152</v>
      </c>
      <c r="I311" s="806"/>
      <c r="J311" s="117" t="s">
        <v>153</v>
      </c>
      <c r="K311" s="117" t="s">
        <v>3</v>
      </c>
      <c r="L311" s="119">
        <v>933.42</v>
      </c>
    </row>
    <row r="312" spans="1:12" s="101" customFormat="1" ht="344.25" customHeight="1">
      <c r="A312" s="808"/>
      <c r="B312" s="803"/>
      <c r="C312" s="810"/>
      <c r="D312" s="807"/>
      <c r="E312" s="803"/>
      <c r="F312" s="803"/>
      <c r="G312" s="803"/>
      <c r="H312" s="806" t="s">
        <v>154</v>
      </c>
      <c r="I312" s="806"/>
      <c r="J312" s="117" t="s">
        <v>153</v>
      </c>
      <c r="K312" s="117" t="s">
        <v>3</v>
      </c>
      <c r="L312" s="119">
        <v>4211</v>
      </c>
    </row>
    <row r="313" spans="1:12" s="101" customFormat="1" ht="24" customHeight="1">
      <c r="A313" s="808"/>
      <c r="B313" s="110" t="s">
        <v>77</v>
      </c>
      <c r="C313" s="115" t="s">
        <v>79</v>
      </c>
      <c r="D313" s="115" t="s">
        <v>155</v>
      </c>
      <c r="E313" s="115" t="s">
        <v>156</v>
      </c>
      <c r="F313" s="805"/>
      <c r="G313" s="805"/>
      <c r="H313" s="806" t="s">
        <v>157</v>
      </c>
      <c r="I313" s="806"/>
      <c r="J313" s="803" t="s">
        <v>153</v>
      </c>
      <c r="K313" s="803" t="s">
        <v>153</v>
      </c>
      <c r="L313" s="804">
        <v>0</v>
      </c>
    </row>
    <row r="314" spans="1:12" s="101" customFormat="1" ht="24" customHeight="1">
      <c r="A314" s="808"/>
      <c r="B314" s="117" t="s">
        <v>1134</v>
      </c>
      <c r="C314" s="117" t="s">
        <v>1141</v>
      </c>
      <c r="D314" s="118">
        <v>43901</v>
      </c>
      <c r="E314" s="117" t="s">
        <v>1142</v>
      </c>
      <c r="F314" s="805"/>
      <c r="G314" s="805"/>
      <c r="H314" s="806"/>
      <c r="I314" s="806"/>
      <c r="J314" s="803"/>
      <c r="K314" s="803"/>
      <c r="L314" s="804"/>
    </row>
    <row r="315" spans="1:12" s="101" customFormat="1" ht="24" customHeight="1">
      <c r="A315" s="808">
        <v>261</v>
      </c>
      <c r="B315" s="110" t="s">
        <v>76</v>
      </c>
      <c r="C315" s="115" t="s">
        <v>78</v>
      </c>
      <c r="D315" s="115" t="s">
        <v>146</v>
      </c>
      <c r="E315" s="115" t="s">
        <v>147</v>
      </c>
      <c r="F315" s="809" t="s">
        <v>71</v>
      </c>
      <c r="G315" s="809"/>
      <c r="H315" s="805"/>
      <c r="I315" s="805"/>
      <c r="J315" s="805"/>
      <c r="K315" s="805"/>
      <c r="L315" s="805"/>
    </row>
    <row r="316" spans="1:12" s="101" customFormat="1" ht="26.25" customHeight="1">
      <c r="A316" s="808"/>
      <c r="B316" s="803" t="s">
        <v>1143</v>
      </c>
      <c r="C316" s="810" t="s">
        <v>1144</v>
      </c>
      <c r="D316" s="807">
        <v>43753</v>
      </c>
      <c r="E316" s="803" t="s">
        <v>1145</v>
      </c>
      <c r="F316" s="803" t="s">
        <v>1146</v>
      </c>
      <c r="G316" s="803"/>
      <c r="H316" s="806" t="s">
        <v>152</v>
      </c>
      <c r="I316" s="806"/>
      <c r="J316" s="117" t="s">
        <v>153</v>
      </c>
      <c r="K316" s="117" t="s">
        <v>3</v>
      </c>
      <c r="L316" s="119">
        <v>1001.72</v>
      </c>
    </row>
    <row r="317" spans="1:12" s="101" customFormat="1" ht="123.75" customHeight="1">
      <c r="A317" s="808"/>
      <c r="B317" s="803"/>
      <c r="C317" s="810"/>
      <c r="D317" s="807"/>
      <c r="E317" s="803"/>
      <c r="F317" s="803"/>
      <c r="G317" s="803"/>
      <c r="H317" s="806" t="s">
        <v>154</v>
      </c>
      <c r="I317" s="806"/>
      <c r="J317" s="117" t="s">
        <v>153</v>
      </c>
      <c r="K317" s="117" t="s">
        <v>3</v>
      </c>
      <c r="L317" s="119">
        <v>2520.35</v>
      </c>
    </row>
    <row r="318" spans="1:12" s="101" customFormat="1" ht="24" customHeight="1">
      <c r="A318" s="808"/>
      <c r="B318" s="110" t="s">
        <v>77</v>
      </c>
      <c r="C318" s="115" t="s">
        <v>79</v>
      </c>
      <c r="D318" s="115" t="s">
        <v>155</v>
      </c>
      <c r="E318" s="115" t="s">
        <v>156</v>
      </c>
      <c r="F318" s="805"/>
      <c r="G318" s="805"/>
      <c r="H318" s="806" t="s">
        <v>157</v>
      </c>
      <c r="I318" s="806"/>
      <c r="J318" s="803" t="s">
        <v>153</v>
      </c>
      <c r="K318" s="803" t="s">
        <v>3</v>
      </c>
      <c r="L318" s="804">
        <v>36.96</v>
      </c>
    </row>
    <row r="319" spans="1:12" s="101" customFormat="1" ht="34.5" customHeight="1">
      <c r="A319" s="808"/>
      <c r="B319" s="117" t="s">
        <v>1147</v>
      </c>
      <c r="C319" s="117" t="s">
        <v>1146</v>
      </c>
      <c r="D319" s="118">
        <v>43758</v>
      </c>
      <c r="E319" s="117" t="s">
        <v>182</v>
      </c>
      <c r="F319" s="805"/>
      <c r="G319" s="805"/>
      <c r="H319" s="806"/>
      <c r="I319" s="806"/>
      <c r="J319" s="803"/>
      <c r="K319" s="803"/>
      <c r="L319" s="804"/>
    </row>
    <row r="320" spans="1:12" s="101" customFormat="1" ht="24" customHeight="1">
      <c r="A320" s="808">
        <v>262</v>
      </c>
      <c r="B320" s="110" t="s">
        <v>76</v>
      </c>
      <c r="C320" s="115" t="s">
        <v>78</v>
      </c>
      <c r="D320" s="115" t="s">
        <v>146</v>
      </c>
      <c r="E320" s="115" t="s">
        <v>147</v>
      </c>
      <c r="F320" s="809" t="s">
        <v>71</v>
      </c>
      <c r="G320" s="809"/>
      <c r="H320" s="805"/>
      <c r="I320" s="805"/>
      <c r="J320" s="805"/>
      <c r="K320" s="805"/>
      <c r="L320" s="805"/>
    </row>
    <row r="321" spans="1:12" s="101" customFormat="1" ht="26.25" customHeight="1">
      <c r="A321" s="808"/>
      <c r="B321" s="803" t="s">
        <v>1143</v>
      </c>
      <c r="C321" s="803" t="s">
        <v>1148</v>
      </c>
      <c r="D321" s="807">
        <v>43775</v>
      </c>
      <c r="E321" s="803" t="s">
        <v>904</v>
      </c>
      <c r="F321" s="803" t="s">
        <v>905</v>
      </c>
      <c r="G321" s="803"/>
      <c r="H321" s="806" t="s">
        <v>152</v>
      </c>
      <c r="I321" s="806"/>
      <c r="J321" s="117" t="s">
        <v>153</v>
      </c>
      <c r="K321" s="117" t="s">
        <v>3</v>
      </c>
      <c r="L321" s="119">
        <v>477.15</v>
      </c>
    </row>
    <row r="322" spans="1:12" s="101" customFormat="1" ht="18" customHeight="1">
      <c r="A322" s="808"/>
      <c r="B322" s="803"/>
      <c r="C322" s="803"/>
      <c r="D322" s="807"/>
      <c r="E322" s="803"/>
      <c r="F322" s="803"/>
      <c r="G322" s="803"/>
      <c r="H322" s="806" t="s">
        <v>154</v>
      </c>
      <c r="I322" s="806"/>
      <c r="J322" s="117" t="s">
        <v>153</v>
      </c>
      <c r="K322" s="117" t="s">
        <v>3</v>
      </c>
      <c r="L322" s="119">
        <v>436.63</v>
      </c>
    </row>
    <row r="323" spans="1:12" s="101" customFormat="1" ht="24" customHeight="1">
      <c r="A323" s="808"/>
      <c r="B323" s="110" t="s">
        <v>77</v>
      </c>
      <c r="C323" s="115" t="s">
        <v>79</v>
      </c>
      <c r="D323" s="115" t="s">
        <v>155</v>
      </c>
      <c r="E323" s="115" t="s">
        <v>156</v>
      </c>
      <c r="F323" s="805"/>
      <c r="G323" s="805"/>
      <c r="H323" s="806" t="s">
        <v>157</v>
      </c>
      <c r="I323" s="806"/>
      <c r="J323" s="803" t="s">
        <v>153</v>
      </c>
      <c r="K323" s="803" t="s">
        <v>153</v>
      </c>
      <c r="L323" s="804">
        <v>0</v>
      </c>
    </row>
    <row r="324" spans="1:12" s="101" customFormat="1" ht="34.5" customHeight="1">
      <c r="A324" s="808"/>
      <c r="B324" s="117" t="s">
        <v>1147</v>
      </c>
      <c r="C324" s="117" t="s">
        <v>905</v>
      </c>
      <c r="D324" s="118">
        <v>43782</v>
      </c>
      <c r="E324" s="117" t="s">
        <v>1149</v>
      </c>
      <c r="F324" s="805"/>
      <c r="G324" s="805"/>
      <c r="H324" s="806"/>
      <c r="I324" s="806"/>
      <c r="J324" s="803"/>
      <c r="K324" s="803"/>
      <c r="L324" s="804"/>
    </row>
    <row r="325" spans="1:12" s="101" customFormat="1" ht="24" customHeight="1">
      <c r="A325" s="808">
        <v>263</v>
      </c>
      <c r="B325" s="110" t="s">
        <v>76</v>
      </c>
      <c r="C325" s="115" t="s">
        <v>78</v>
      </c>
      <c r="D325" s="115" t="s">
        <v>146</v>
      </c>
      <c r="E325" s="115" t="s">
        <v>147</v>
      </c>
      <c r="F325" s="809" t="s">
        <v>71</v>
      </c>
      <c r="G325" s="809"/>
      <c r="H325" s="805"/>
      <c r="I325" s="805"/>
      <c r="J325" s="805"/>
      <c r="K325" s="805"/>
      <c r="L325" s="805"/>
    </row>
    <row r="326" spans="1:12" s="101" customFormat="1" ht="26.25" customHeight="1">
      <c r="A326" s="808"/>
      <c r="B326" s="803" t="s">
        <v>1143</v>
      </c>
      <c r="C326" s="803" t="s">
        <v>1150</v>
      </c>
      <c r="D326" s="807">
        <v>43809</v>
      </c>
      <c r="E326" s="803" t="s">
        <v>234</v>
      </c>
      <c r="F326" s="803" t="s">
        <v>1151</v>
      </c>
      <c r="G326" s="803"/>
      <c r="H326" s="806" t="s">
        <v>152</v>
      </c>
      <c r="I326" s="806"/>
      <c r="J326" s="117" t="s">
        <v>153</v>
      </c>
      <c r="K326" s="117" t="s">
        <v>3</v>
      </c>
      <c r="L326" s="119">
        <v>426.75</v>
      </c>
    </row>
    <row r="327" spans="1:12" s="101" customFormat="1" ht="102.75" customHeight="1">
      <c r="A327" s="808"/>
      <c r="B327" s="803"/>
      <c r="C327" s="803"/>
      <c r="D327" s="807"/>
      <c r="E327" s="803"/>
      <c r="F327" s="803"/>
      <c r="G327" s="803"/>
      <c r="H327" s="806" t="s">
        <v>154</v>
      </c>
      <c r="I327" s="806"/>
      <c r="J327" s="117" t="s">
        <v>153</v>
      </c>
      <c r="K327" s="117" t="s">
        <v>3</v>
      </c>
      <c r="L327" s="119">
        <v>346</v>
      </c>
    </row>
    <row r="328" spans="1:12" s="101" customFormat="1" ht="24" customHeight="1">
      <c r="A328" s="808"/>
      <c r="B328" s="110" t="s">
        <v>77</v>
      </c>
      <c r="C328" s="115" t="s">
        <v>79</v>
      </c>
      <c r="D328" s="115" t="s">
        <v>155</v>
      </c>
      <c r="E328" s="115" t="s">
        <v>156</v>
      </c>
      <c r="F328" s="805"/>
      <c r="G328" s="805"/>
      <c r="H328" s="806" t="s">
        <v>157</v>
      </c>
      <c r="I328" s="806"/>
      <c r="J328" s="803" t="s">
        <v>153</v>
      </c>
      <c r="K328" s="803" t="s">
        <v>3</v>
      </c>
      <c r="L328" s="804">
        <v>50</v>
      </c>
    </row>
    <row r="329" spans="1:12" s="101" customFormat="1" ht="34.5" customHeight="1">
      <c r="A329" s="808"/>
      <c r="B329" s="117" t="s">
        <v>1147</v>
      </c>
      <c r="C329" s="117" t="s">
        <v>1151</v>
      </c>
      <c r="D329" s="118">
        <v>43810</v>
      </c>
      <c r="E329" s="117" t="s">
        <v>1100</v>
      </c>
      <c r="F329" s="805"/>
      <c r="G329" s="805"/>
      <c r="H329" s="806"/>
      <c r="I329" s="806"/>
      <c r="J329" s="803"/>
      <c r="K329" s="803"/>
      <c r="L329" s="804"/>
    </row>
    <row r="330" spans="1:12" s="101" customFormat="1" ht="24" customHeight="1">
      <c r="A330" s="808">
        <v>264</v>
      </c>
      <c r="B330" s="110" t="s">
        <v>76</v>
      </c>
      <c r="C330" s="115" t="s">
        <v>78</v>
      </c>
      <c r="D330" s="115" t="s">
        <v>146</v>
      </c>
      <c r="E330" s="115" t="s">
        <v>147</v>
      </c>
      <c r="F330" s="809" t="s">
        <v>71</v>
      </c>
      <c r="G330" s="809"/>
      <c r="H330" s="805"/>
      <c r="I330" s="805"/>
      <c r="J330" s="805"/>
      <c r="K330" s="805"/>
      <c r="L330" s="805"/>
    </row>
    <row r="331" spans="1:12" s="101" customFormat="1" ht="26.25" customHeight="1">
      <c r="A331" s="808"/>
      <c r="B331" s="803" t="s">
        <v>1152</v>
      </c>
      <c r="C331" s="810" t="s">
        <v>1153</v>
      </c>
      <c r="D331" s="807">
        <v>43747</v>
      </c>
      <c r="E331" s="803" t="s">
        <v>758</v>
      </c>
      <c r="F331" s="803" t="s">
        <v>759</v>
      </c>
      <c r="G331" s="803"/>
      <c r="H331" s="806" t="s">
        <v>152</v>
      </c>
      <c r="I331" s="806"/>
      <c r="J331" s="117" t="s">
        <v>153</v>
      </c>
      <c r="K331" s="117" t="s">
        <v>3</v>
      </c>
      <c r="L331" s="119">
        <v>236.48</v>
      </c>
    </row>
    <row r="332" spans="1:12" s="101" customFormat="1" ht="144.75" customHeight="1">
      <c r="A332" s="808"/>
      <c r="B332" s="803"/>
      <c r="C332" s="810"/>
      <c r="D332" s="807"/>
      <c r="E332" s="803"/>
      <c r="F332" s="803"/>
      <c r="G332" s="803"/>
      <c r="H332" s="806" t="s">
        <v>154</v>
      </c>
      <c r="I332" s="806"/>
      <c r="J332" s="117" t="s">
        <v>153</v>
      </c>
      <c r="K332" s="117" t="s">
        <v>3</v>
      </c>
      <c r="L332" s="119">
        <v>451.56</v>
      </c>
    </row>
    <row r="333" spans="1:12" s="101" customFormat="1" ht="24" customHeight="1">
      <c r="A333" s="808"/>
      <c r="B333" s="110" t="s">
        <v>77</v>
      </c>
      <c r="C333" s="115" t="s">
        <v>79</v>
      </c>
      <c r="D333" s="115" t="s">
        <v>155</v>
      </c>
      <c r="E333" s="115" t="s">
        <v>156</v>
      </c>
      <c r="F333" s="805"/>
      <c r="G333" s="805"/>
      <c r="H333" s="806" t="s">
        <v>157</v>
      </c>
      <c r="I333" s="806"/>
      <c r="J333" s="803" t="s">
        <v>153</v>
      </c>
      <c r="K333" s="803" t="s">
        <v>3</v>
      </c>
      <c r="L333" s="804">
        <v>147.88</v>
      </c>
    </row>
    <row r="334" spans="1:12" s="101" customFormat="1" ht="24" customHeight="1">
      <c r="A334" s="808"/>
      <c r="B334" s="117" t="s">
        <v>562</v>
      </c>
      <c r="C334" s="117" t="s">
        <v>759</v>
      </c>
      <c r="D334" s="118">
        <v>43748</v>
      </c>
      <c r="E334" s="117" t="s">
        <v>760</v>
      </c>
      <c r="F334" s="805"/>
      <c r="G334" s="805"/>
      <c r="H334" s="806"/>
      <c r="I334" s="806"/>
      <c r="J334" s="803"/>
      <c r="K334" s="803"/>
      <c r="L334" s="804"/>
    </row>
    <row r="335" spans="1:12" s="101" customFormat="1" ht="24" customHeight="1">
      <c r="A335" s="808">
        <v>265</v>
      </c>
      <c r="B335" s="110" t="s">
        <v>76</v>
      </c>
      <c r="C335" s="115" t="s">
        <v>78</v>
      </c>
      <c r="D335" s="115" t="s">
        <v>146</v>
      </c>
      <c r="E335" s="115" t="s">
        <v>147</v>
      </c>
      <c r="F335" s="809" t="s">
        <v>71</v>
      </c>
      <c r="G335" s="809"/>
      <c r="H335" s="805"/>
      <c r="I335" s="805"/>
      <c r="J335" s="805"/>
      <c r="K335" s="805"/>
      <c r="L335" s="805"/>
    </row>
    <row r="336" spans="1:12" s="101" customFormat="1" ht="26.25" customHeight="1">
      <c r="A336" s="808"/>
      <c r="B336" s="803" t="s">
        <v>1154</v>
      </c>
      <c r="C336" s="803" t="s">
        <v>1155</v>
      </c>
      <c r="D336" s="807">
        <v>43749</v>
      </c>
      <c r="E336" s="803" t="s">
        <v>1156</v>
      </c>
      <c r="F336" s="803" t="s">
        <v>1157</v>
      </c>
      <c r="G336" s="803"/>
      <c r="H336" s="806" t="s">
        <v>152</v>
      </c>
      <c r="I336" s="806"/>
      <c r="J336" s="117" t="s">
        <v>153</v>
      </c>
      <c r="K336" s="117" t="s">
        <v>3</v>
      </c>
      <c r="L336" s="119">
        <v>446</v>
      </c>
    </row>
    <row r="337" spans="1:12" s="101" customFormat="1" ht="60.75" customHeight="1">
      <c r="A337" s="808"/>
      <c r="B337" s="803"/>
      <c r="C337" s="803"/>
      <c r="D337" s="807"/>
      <c r="E337" s="803"/>
      <c r="F337" s="803"/>
      <c r="G337" s="803"/>
      <c r="H337" s="806" t="s">
        <v>154</v>
      </c>
      <c r="I337" s="806"/>
      <c r="J337" s="117" t="s">
        <v>153</v>
      </c>
      <c r="K337" s="117" t="s">
        <v>3</v>
      </c>
      <c r="L337" s="119">
        <v>478</v>
      </c>
    </row>
    <row r="338" spans="1:12" s="101" customFormat="1" ht="24" customHeight="1">
      <c r="A338" s="808"/>
      <c r="B338" s="110" t="s">
        <v>77</v>
      </c>
      <c r="C338" s="115" t="s">
        <v>79</v>
      </c>
      <c r="D338" s="115" t="s">
        <v>155</v>
      </c>
      <c r="E338" s="115" t="s">
        <v>156</v>
      </c>
      <c r="F338" s="805"/>
      <c r="G338" s="805"/>
      <c r="H338" s="806" t="s">
        <v>157</v>
      </c>
      <c r="I338" s="806"/>
      <c r="J338" s="803" t="s">
        <v>153</v>
      </c>
      <c r="K338" s="803" t="s">
        <v>153</v>
      </c>
      <c r="L338" s="804">
        <v>0</v>
      </c>
    </row>
    <row r="339" spans="1:12" s="101" customFormat="1" ht="24" customHeight="1">
      <c r="A339" s="808"/>
      <c r="B339" s="117" t="s">
        <v>1158</v>
      </c>
      <c r="C339" s="117" t="s">
        <v>1157</v>
      </c>
      <c r="D339" s="118">
        <v>43751</v>
      </c>
      <c r="E339" s="117" t="s">
        <v>883</v>
      </c>
      <c r="F339" s="805"/>
      <c r="G339" s="805"/>
      <c r="H339" s="806"/>
      <c r="I339" s="806"/>
      <c r="J339" s="803"/>
      <c r="K339" s="803"/>
      <c r="L339" s="804"/>
    </row>
    <row r="340" spans="1:12" s="101" customFormat="1" ht="24" customHeight="1">
      <c r="A340" s="808">
        <v>266</v>
      </c>
      <c r="B340" s="110" t="s">
        <v>76</v>
      </c>
      <c r="C340" s="115" t="s">
        <v>78</v>
      </c>
      <c r="D340" s="115" t="s">
        <v>146</v>
      </c>
      <c r="E340" s="115" t="s">
        <v>147</v>
      </c>
      <c r="F340" s="809" t="s">
        <v>71</v>
      </c>
      <c r="G340" s="809"/>
      <c r="H340" s="805"/>
      <c r="I340" s="805"/>
      <c r="J340" s="805"/>
      <c r="K340" s="805"/>
      <c r="L340" s="805"/>
    </row>
    <row r="341" spans="1:12" s="101" customFormat="1" ht="26.25" customHeight="1">
      <c r="A341" s="808"/>
      <c r="B341" s="803" t="s">
        <v>1159</v>
      </c>
      <c r="C341" s="810" t="s">
        <v>1160</v>
      </c>
      <c r="D341" s="807">
        <v>43803</v>
      </c>
      <c r="E341" s="803" t="s">
        <v>1161</v>
      </c>
      <c r="F341" s="803" t="s">
        <v>1162</v>
      </c>
      <c r="G341" s="803"/>
      <c r="H341" s="806" t="s">
        <v>152</v>
      </c>
      <c r="I341" s="806"/>
      <c r="J341" s="117" t="s">
        <v>153</v>
      </c>
      <c r="K341" s="117" t="s">
        <v>3</v>
      </c>
      <c r="L341" s="119">
        <v>96</v>
      </c>
    </row>
    <row r="342" spans="1:12" s="101" customFormat="1" ht="249.75" customHeight="1">
      <c r="A342" s="808"/>
      <c r="B342" s="803"/>
      <c r="C342" s="810"/>
      <c r="D342" s="807"/>
      <c r="E342" s="803"/>
      <c r="F342" s="803"/>
      <c r="G342" s="803"/>
      <c r="H342" s="806" t="s">
        <v>154</v>
      </c>
      <c r="I342" s="806"/>
      <c r="J342" s="117" t="s">
        <v>153</v>
      </c>
      <c r="K342" s="117" t="s">
        <v>3</v>
      </c>
      <c r="L342" s="119">
        <v>452</v>
      </c>
    </row>
    <row r="343" spans="1:12" s="101" customFormat="1" ht="24" customHeight="1">
      <c r="A343" s="808"/>
      <c r="B343" s="110" t="s">
        <v>77</v>
      </c>
      <c r="C343" s="115" t="s">
        <v>79</v>
      </c>
      <c r="D343" s="115" t="s">
        <v>155</v>
      </c>
      <c r="E343" s="115" t="s">
        <v>156</v>
      </c>
      <c r="F343" s="805"/>
      <c r="G343" s="805"/>
      <c r="H343" s="806" t="s">
        <v>157</v>
      </c>
      <c r="I343" s="806"/>
      <c r="J343" s="803" t="s">
        <v>153</v>
      </c>
      <c r="K343" s="803" t="s">
        <v>153</v>
      </c>
      <c r="L343" s="804">
        <v>0</v>
      </c>
    </row>
    <row r="344" spans="1:12" s="101" customFormat="1" ht="24" customHeight="1">
      <c r="A344" s="808"/>
      <c r="B344" s="117" t="s">
        <v>1079</v>
      </c>
      <c r="C344" s="117" t="s">
        <v>1162</v>
      </c>
      <c r="D344" s="118">
        <v>43804</v>
      </c>
      <c r="E344" s="117" t="s">
        <v>1163</v>
      </c>
      <c r="F344" s="805"/>
      <c r="G344" s="805"/>
      <c r="H344" s="806"/>
      <c r="I344" s="806"/>
      <c r="J344" s="803"/>
      <c r="K344" s="803"/>
      <c r="L344" s="804"/>
    </row>
    <row r="345" spans="1:12" s="101" customFormat="1" ht="24" customHeight="1">
      <c r="A345" s="808">
        <v>267</v>
      </c>
      <c r="B345" s="110" t="s">
        <v>76</v>
      </c>
      <c r="C345" s="115" t="s">
        <v>78</v>
      </c>
      <c r="D345" s="115" t="s">
        <v>146</v>
      </c>
      <c r="E345" s="115" t="s">
        <v>147</v>
      </c>
      <c r="F345" s="809" t="s">
        <v>71</v>
      </c>
      <c r="G345" s="809"/>
      <c r="H345" s="805"/>
      <c r="I345" s="805"/>
      <c r="J345" s="805"/>
      <c r="K345" s="805"/>
      <c r="L345" s="805"/>
    </row>
    <row r="346" spans="1:12" s="101" customFormat="1" ht="26.25" customHeight="1">
      <c r="A346" s="808"/>
      <c r="B346" s="803" t="s">
        <v>1164</v>
      </c>
      <c r="C346" s="810" t="s">
        <v>1165</v>
      </c>
      <c r="D346" s="807">
        <v>43740</v>
      </c>
      <c r="E346" s="803" t="s">
        <v>523</v>
      </c>
      <c r="F346" s="803" t="s">
        <v>210</v>
      </c>
      <c r="G346" s="803"/>
      <c r="H346" s="806" t="s">
        <v>152</v>
      </c>
      <c r="I346" s="806"/>
      <c r="J346" s="117" t="s">
        <v>153</v>
      </c>
      <c r="K346" s="117" t="s">
        <v>3</v>
      </c>
      <c r="L346" s="119">
        <v>384</v>
      </c>
    </row>
    <row r="347" spans="1:12" s="101" customFormat="1" ht="186.75" customHeight="1">
      <c r="A347" s="808"/>
      <c r="B347" s="803"/>
      <c r="C347" s="810"/>
      <c r="D347" s="807"/>
      <c r="E347" s="803"/>
      <c r="F347" s="803"/>
      <c r="G347" s="803"/>
      <c r="H347" s="806" t="s">
        <v>154</v>
      </c>
      <c r="I347" s="806"/>
      <c r="J347" s="117" t="s">
        <v>153</v>
      </c>
      <c r="K347" s="117" t="s">
        <v>3</v>
      </c>
      <c r="L347" s="119">
        <v>534.41</v>
      </c>
    </row>
    <row r="348" spans="1:12" s="101" customFormat="1" ht="24" customHeight="1">
      <c r="A348" s="808"/>
      <c r="B348" s="110" t="s">
        <v>77</v>
      </c>
      <c r="C348" s="115" t="s">
        <v>79</v>
      </c>
      <c r="D348" s="115" t="s">
        <v>155</v>
      </c>
      <c r="E348" s="115" t="s">
        <v>156</v>
      </c>
      <c r="F348" s="805"/>
      <c r="G348" s="805"/>
      <c r="H348" s="806" t="s">
        <v>157</v>
      </c>
      <c r="I348" s="806"/>
      <c r="J348" s="803" t="s">
        <v>153</v>
      </c>
      <c r="K348" s="803" t="s">
        <v>3</v>
      </c>
      <c r="L348" s="804">
        <v>100</v>
      </c>
    </row>
    <row r="349" spans="1:12" s="101" customFormat="1" ht="24" customHeight="1">
      <c r="A349" s="808"/>
      <c r="B349" s="117" t="s">
        <v>193</v>
      </c>
      <c r="C349" s="117" t="s">
        <v>210</v>
      </c>
      <c r="D349" s="118">
        <v>43742</v>
      </c>
      <c r="E349" s="117" t="s">
        <v>416</v>
      </c>
      <c r="F349" s="805"/>
      <c r="G349" s="805"/>
      <c r="H349" s="806"/>
      <c r="I349" s="806"/>
      <c r="J349" s="803"/>
      <c r="K349" s="803"/>
      <c r="L349" s="804"/>
    </row>
    <row r="350" spans="1:12" s="101" customFormat="1" ht="24" customHeight="1">
      <c r="A350" s="808">
        <v>268</v>
      </c>
      <c r="B350" s="110" t="s">
        <v>76</v>
      </c>
      <c r="C350" s="115" t="s">
        <v>78</v>
      </c>
      <c r="D350" s="115" t="s">
        <v>146</v>
      </c>
      <c r="E350" s="115" t="s">
        <v>147</v>
      </c>
      <c r="F350" s="809" t="s">
        <v>71</v>
      </c>
      <c r="G350" s="809"/>
      <c r="H350" s="805"/>
      <c r="I350" s="805"/>
      <c r="J350" s="805"/>
      <c r="K350" s="805"/>
      <c r="L350" s="805"/>
    </row>
    <row r="351" spans="1:12" s="101" customFormat="1" ht="26.25" customHeight="1">
      <c r="A351" s="808"/>
      <c r="B351" s="803" t="s">
        <v>1166</v>
      </c>
      <c r="C351" s="810" t="s">
        <v>1167</v>
      </c>
      <c r="D351" s="807">
        <v>43803</v>
      </c>
      <c r="E351" s="803" t="s">
        <v>1168</v>
      </c>
      <c r="F351" s="803" t="s">
        <v>1169</v>
      </c>
      <c r="G351" s="803"/>
      <c r="H351" s="806" t="s">
        <v>152</v>
      </c>
      <c r="I351" s="806"/>
      <c r="J351" s="117" t="s">
        <v>153</v>
      </c>
      <c r="K351" s="117" t="s">
        <v>3</v>
      </c>
      <c r="L351" s="119">
        <v>269.38</v>
      </c>
    </row>
    <row r="352" spans="1:12" s="101" customFormat="1" ht="218.25" customHeight="1">
      <c r="A352" s="808"/>
      <c r="B352" s="803"/>
      <c r="C352" s="810"/>
      <c r="D352" s="807"/>
      <c r="E352" s="803"/>
      <c r="F352" s="803"/>
      <c r="G352" s="803"/>
      <c r="H352" s="806" t="s">
        <v>154</v>
      </c>
      <c r="I352" s="806"/>
      <c r="J352" s="117" t="s">
        <v>153</v>
      </c>
      <c r="K352" s="117" t="s">
        <v>3</v>
      </c>
      <c r="L352" s="119">
        <v>1268.95</v>
      </c>
    </row>
    <row r="353" spans="1:12" s="101" customFormat="1" ht="24" customHeight="1">
      <c r="A353" s="808"/>
      <c r="B353" s="110" t="s">
        <v>77</v>
      </c>
      <c r="C353" s="115" t="s">
        <v>79</v>
      </c>
      <c r="D353" s="115" t="s">
        <v>155</v>
      </c>
      <c r="E353" s="115" t="s">
        <v>156</v>
      </c>
      <c r="F353" s="805"/>
      <c r="G353" s="805"/>
      <c r="H353" s="806" t="s">
        <v>157</v>
      </c>
      <c r="I353" s="806"/>
      <c r="J353" s="803" t="s">
        <v>153</v>
      </c>
      <c r="K353" s="803" t="s">
        <v>3</v>
      </c>
      <c r="L353" s="804">
        <v>200</v>
      </c>
    </row>
    <row r="354" spans="1:12" s="101" customFormat="1" ht="34.5" customHeight="1">
      <c r="A354" s="808"/>
      <c r="B354" s="117" t="s">
        <v>303</v>
      </c>
      <c r="C354" s="117" t="s">
        <v>1169</v>
      </c>
      <c r="D354" s="118">
        <v>43806</v>
      </c>
      <c r="E354" s="117" t="s">
        <v>700</v>
      </c>
      <c r="F354" s="805"/>
      <c r="G354" s="805"/>
      <c r="H354" s="806"/>
      <c r="I354" s="806"/>
      <c r="J354" s="803"/>
      <c r="K354" s="803"/>
      <c r="L354" s="804"/>
    </row>
    <row r="355" spans="1:12" s="101" customFormat="1" ht="24" customHeight="1">
      <c r="A355" s="808">
        <v>269</v>
      </c>
      <c r="B355" s="110" t="s">
        <v>76</v>
      </c>
      <c r="C355" s="115" t="s">
        <v>78</v>
      </c>
      <c r="D355" s="115" t="s">
        <v>146</v>
      </c>
      <c r="E355" s="115" t="s">
        <v>147</v>
      </c>
      <c r="F355" s="809" t="s">
        <v>71</v>
      </c>
      <c r="G355" s="809"/>
      <c r="H355" s="805"/>
      <c r="I355" s="805"/>
      <c r="J355" s="805"/>
      <c r="K355" s="805"/>
      <c r="L355" s="805"/>
    </row>
    <row r="356" spans="1:12" s="101" customFormat="1" ht="26.25" customHeight="1">
      <c r="A356" s="808"/>
      <c r="B356" s="803" t="s">
        <v>1170</v>
      </c>
      <c r="C356" s="810" t="s">
        <v>1171</v>
      </c>
      <c r="D356" s="807">
        <v>43762</v>
      </c>
      <c r="E356" s="803" t="s">
        <v>234</v>
      </c>
      <c r="F356" s="803" t="s">
        <v>477</v>
      </c>
      <c r="G356" s="803"/>
      <c r="H356" s="806" t="s">
        <v>152</v>
      </c>
      <c r="I356" s="806"/>
      <c r="J356" s="117" t="s">
        <v>153</v>
      </c>
      <c r="K356" s="117" t="s">
        <v>3</v>
      </c>
      <c r="L356" s="119">
        <v>298</v>
      </c>
    </row>
    <row r="357" spans="1:12" s="101" customFormat="1" ht="113.25" customHeight="1">
      <c r="A357" s="808"/>
      <c r="B357" s="803"/>
      <c r="C357" s="810"/>
      <c r="D357" s="807"/>
      <c r="E357" s="803"/>
      <c r="F357" s="803"/>
      <c r="G357" s="803"/>
      <c r="H357" s="806" t="s">
        <v>154</v>
      </c>
      <c r="I357" s="806"/>
      <c r="J357" s="117" t="s">
        <v>153</v>
      </c>
      <c r="K357" s="117" t="s">
        <v>3</v>
      </c>
      <c r="L357" s="119">
        <v>256</v>
      </c>
    </row>
    <row r="358" spans="1:12" s="101" customFormat="1" ht="24" customHeight="1">
      <c r="A358" s="808"/>
      <c r="B358" s="110" t="s">
        <v>77</v>
      </c>
      <c r="C358" s="115" t="s">
        <v>79</v>
      </c>
      <c r="D358" s="115" t="s">
        <v>155</v>
      </c>
      <c r="E358" s="115" t="s">
        <v>156</v>
      </c>
      <c r="F358" s="805"/>
      <c r="G358" s="805"/>
      <c r="H358" s="806" t="s">
        <v>157</v>
      </c>
      <c r="I358" s="806"/>
      <c r="J358" s="803" t="s">
        <v>153</v>
      </c>
      <c r="K358" s="803" t="s">
        <v>153</v>
      </c>
      <c r="L358" s="804">
        <v>0</v>
      </c>
    </row>
    <row r="359" spans="1:12" s="101" customFormat="1" ht="24" customHeight="1">
      <c r="A359" s="808"/>
      <c r="B359" s="117" t="s">
        <v>164</v>
      </c>
      <c r="C359" s="117" t="s">
        <v>477</v>
      </c>
      <c r="D359" s="118">
        <v>43763</v>
      </c>
      <c r="E359" s="117" t="s">
        <v>1172</v>
      </c>
      <c r="F359" s="805"/>
      <c r="G359" s="805"/>
      <c r="H359" s="806"/>
      <c r="I359" s="806"/>
      <c r="J359" s="803"/>
      <c r="K359" s="803"/>
      <c r="L359" s="804"/>
    </row>
    <row r="360" spans="1:12" s="101" customFormat="1" ht="24" customHeight="1">
      <c r="A360" s="808">
        <v>270</v>
      </c>
      <c r="B360" s="110" t="s">
        <v>76</v>
      </c>
      <c r="C360" s="115" t="s">
        <v>78</v>
      </c>
      <c r="D360" s="115" t="s">
        <v>146</v>
      </c>
      <c r="E360" s="115" t="s">
        <v>147</v>
      </c>
      <c r="F360" s="809" t="s">
        <v>71</v>
      </c>
      <c r="G360" s="809"/>
      <c r="H360" s="805"/>
      <c r="I360" s="805"/>
      <c r="J360" s="805"/>
      <c r="K360" s="805"/>
      <c r="L360" s="805"/>
    </row>
    <row r="361" spans="1:12" s="101" customFormat="1" ht="26.25" customHeight="1">
      <c r="A361" s="808"/>
      <c r="B361" s="803" t="s">
        <v>1170</v>
      </c>
      <c r="C361" s="810" t="s">
        <v>1173</v>
      </c>
      <c r="D361" s="807">
        <v>43781</v>
      </c>
      <c r="E361" s="803" t="s">
        <v>476</v>
      </c>
      <c r="F361" s="803" t="s">
        <v>1174</v>
      </c>
      <c r="G361" s="803"/>
      <c r="H361" s="806" t="s">
        <v>152</v>
      </c>
      <c r="I361" s="806"/>
      <c r="J361" s="117" t="s">
        <v>153</v>
      </c>
      <c r="K361" s="117" t="s">
        <v>3</v>
      </c>
      <c r="L361" s="119">
        <v>471</v>
      </c>
    </row>
    <row r="362" spans="1:12" s="101" customFormat="1" ht="155.25" customHeight="1">
      <c r="A362" s="808"/>
      <c r="B362" s="803"/>
      <c r="C362" s="810"/>
      <c r="D362" s="807"/>
      <c r="E362" s="803"/>
      <c r="F362" s="803"/>
      <c r="G362" s="803"/>
      <c r="H362" s="806" t="s">
        <v>154</v>
      </c>
      <c r="I362" s="806"/>
      <c r="J362" s="117" t="s">
        <v>153</v>
      </c>
      <c r="K362" s="117" t="s">
        <v>153</v>
      </c>
      <c r="L362" s="119">
        <v>0</v>
      </c>
    </row>
    <row r="363" spans="1:12" s="101" customFormat="1" ht="24" customHeight="1">
      <c r="A363" s="808"/>
      <c r="B363" s="110" t="s">
        <v>77</v>
      </c>
      <c r="C363" s="115" t="s">
        <v>79</v>
      </c>
      <c r="D363" s="115" t="s">
        <v>155</v>
      </c>
      <c r="E363" s="115" t="s">
        <v>156</v>
      </c>
      <c r="F363" s="805"/>
      <c r="G363" s="805"/>
      <c r="H363" s="806" t="s">
        <v>157</v>
      </c>
      <c r="I363" s="806"/>
      <c r="J363" s="803" t="s">
        <v>153</v>
      </c>
      <c r="K363" s="803" t="s">
        <v>3</v>
      </c>
      <c r="L363" s="804">
        <v>750</v>
      </c>
    </row>
    <row r="364" spans="1:12" s="101" customFormat="1" ht="24" customHeight="1">
      <c r="A364" s="808"/>
      <c r="B364" s="117" t="s">
        <v>164</v>
      </c>
      <c r="C364" s="117" t="s">
        <v>1174</v>
      </c>
      <c r="D364" s="118">
        <v>43784</v>
      </c>
      <c r="E364" s="117" t="s">
        <v>1175</v>
      </c>
      <c r="F364" s="805"/>
      <c r="G364" s="805"/>
      <c r="H364" s="806"/>
      <c r="I364" s="806"/>
      <c r="J364" s="803"/>
      <c r="K364" s="803"/>
      <c r="L364" s="804"/>
    </row>
    <row r="365" spans="1:12" s="101" customFormat="1" ht="24" customHeight="1">
      <c r="A365" s="808">
        <v>271</v>
      </c>
      <c r="B365" s="110" t="s">
        <v>76</v>
      </c>
      <c r="C365" s="115" t="s">
        <v>78</v>
      </c>
      <c r="D365" s="115" t="s">
        <v>146</v>
      </c>
      <c r="E365" s="115" t="s">
        <v>147</v>
      </c>
      <c r="F365" s="809" t="s">
        <v>71</v>
      </c>
      <c r="G365" s="809"/>
      <c r="H365" s="805"/>
      <c r="I365" s="805"/>
      <c r="J365" s="805"/>
      <c r="K365" s="805"/>
      <c r="L365" s="805"/>
    </row>
    <row r="366" spans="1:12" s="101" customFormat="1" ht="26.25" customHeight="1">
      <c r="A366" s="808"/>
      <c r="B366" s="803" t="s">
        <v>1176</v>
      </c>
      <c r="C366" s="803" t="s">
        <v>1177</v>
      </c>
      <c r="D366" s="807">
        <v>43764</v>
      </c>
      <c r="E366" s="803" t="s">
        <v>358</v>
      </c>
      <c r="F366" s="803" t="s">
        <v>1178</v>
      </c>
      <c r="G366" s="803"/>
      <c r="H366" s="806" t="s">
        <v>152</v>
      </c>
      <c r="I366" s="806"/>
      <c r="J366" s="117" t="s">
        <v>153</v>
      </c>
      <c r="K366" s="117" t="s">
        <v>3</v>
      </c>
      <c r="L366" s="119">
        <v>228.07</v>
      </c>
    </row>
    <row r="367" spans="1:12" s="101" customFormat="1" ht="18" customHeight="1">
      <c r="A367" s="808"/>
      <c r="B367" s="803"/>
      <c r="C367" s="803"/>
      <c r="D367" s="807"/>
      <c r="E367" s="803"/>
      <c r="F367" s="803"/>
      <c r="G367" s="803"/>
      <c r="H367" s="806" t="s">
        <v>154</v>
      </c>
      <c r="I367" s="806"/>
      <c r="J367" s="117" t="s">
        <v>153</v>
      </c>
      <c r="K367" s="117" t="s">
        <v>3</v>
      </c>
      <c r="L367" s="119">
        <v>84</v>
      </c>
    </row>
    <row r="368" spans="1:12" s="101" customFormat="1" ht="24" customHeight="1">
      <c r="A368" s="808"/>
      <c r="B368" s="110" t="s">
        <v>77</v>
      </c>
      <c r="C368" s="115" t="s">
        <v>79</v>
      </c>
      <c r="D368" s="115" t="s">
        <v>155</v>
      </c>
      <c r="E368" s="115" t="s">
        <v>156</v>
      </c>
      <c r="F368" s="805"/>
      <c r="G368" s="805"/>
      <c r="H368" s="806" t="s">
        <v>157</v>
      </c>
      <c r="I368" s="806"/>
      <c r="J368" s="803" t="s">
        <v>153</v>
      </c>
      <c r="K368" s="803" t="s">
        <v>153</v>
      </c>
      <c r="L368" s="804">
        <v>0</v>
      </c>
    </row>
    <row r="369" spans="1:12" s="101" customFormat="1" ht="34.5" customHeight="1">
      <c r="A369" s="808"/>
      <c r="B369" s="117" t="s">
        <v>1179</v>
      </c>
      <c r="C369" s="117" t="s">
        <v>1178</v>
      </c>
      <c r="D369" s="118">
        <v>43767</v>
      </c>
      <c r="E369" s="117" t="s">
        <v>1180</v>
      </c>
      <c r="F369" s="805"/>
      <c r="G369" s="805"/>
      <c r="H369" s="806"/>
      <c r="I369" s="806"/>
      <c r="J369" s="803"/>
      <c r="K369" s="803"/>
      <c r="L369" s="804"/>
    </row>
    <row r="370" spans="1:12" s="101" customFormat="1" ht="24" customHeight="1">
      <c r="A370" s="808">
        <v>272</v>
      </c>
      <c r="B370" s="110" t="s">
        <v>76</v>
      </c>
      <c r="C370" s="115" t="s">
        <v>78</v>
      </c>
      <c r="D370" s="115" t="s">
        <v>146</v>
      </c>
      <c r="E370" s="115" t="s">
        <v>147</v>
      </c>
      <c r="F370" s="809" t="s">
        <v>71</v>
      </c>
      <c r="G370" s="809"/>
      <c r="H370" s="805"/>
      <c r="I370" s="805"/>
      <c r="J370" s="805"/>
      <c r="K370" s="805"/>
      <c r="L370" s="805"/>
    </row>
    <row r="371" spans="1:12" s="101" customFormat="1" ht="26.25" customHeight="1">
      <c r="A371" s="808"/>
      <c r="B371" s="803" t="s">
        <v>1181</v>
      </c>
      <c r="C371" s="803" t="s">
        <v>1182</v>
      </c>
      <c r="D371" s="807">
        <v>43763</v>
      </c>
      <c r="E371" s="803" t="s">
        <v>205</v>
      </c>
      <c r="F371" s="803" t="s">
        <v>601</v>
      </c>
      <c r="G371" s="803"/>
      <c r="H371" s="806" t="s">
        <v>152</v>
      </c>
      <c r="I371" s="806"/>
      <c r="J371" s="117" t="s">
        <v>153</v>
      </c>
      <c r="K371" s="117" t="s">
        <v>3</v>
      </c>
      <c r="L371" s="119">
        <v>633.6</v>
      </c>
    </row>
    <row r="372" spans="1:12" s="101" customFormat="1" ht="60.75" customHeight="1">
      <c r="A372" s="808"/>
      <c r="B372" s="803"/>
      <c r="C372" s="803"/>
      <c r="D372" s="807"/>
      <c r="E372" s="803"/>
      <c r="F372" s="803"/>
      <c r="G372" s="803"/>
      <c r="H372" s="806" t="s">
        <v>154</v>
      </c>
      <c r="I372" s="806"/>
      <c r="J372" s="117" t="s">
        <v>153</v>
      </c>
      <c r="K372" s="117" t="s">
        <v>3</v>
      </c>
      <c r="L372" s="119">
        <v>380.6</v>
      </c>
    </row>
    <row r="373" spans="1:12" s="101" customFormat="1" ht="24" customHeight="1">
      <c r="A373" s="808"/>
      <c r="B373" s="110" t="s">
        <v>77</v>
      </c>
      <c r="C373" s="115" t="s">
        <v>79</v>
      </c>
      <c r="D373" s="115" t="s">
        <v>155</v>
      </c>
      <c r="E373" s="115" t="s">
        <v>156</v>
      </c>
      <c r="F373" s="805"/>
      <c r="G373" s="805"/>
      <c r="H373" s="806" t="s">
        <v>157</v>
      </c>
      <c r="I373" s="806"/>
      <c r="J373" s="803" t="s">
        <v>153</v>
      </c>
      <c r="K373" s="803" t="s">
        <v>3</v>
      </c>
      <c r="L373" s="804">
        <v>128.19999999999999</v>
      </c>
    </row>
    <row r="374" spans="1:12" s="101" customFormat="1" ht="24" customHeight="1">
      <c r="A374" s="808"/>
      <c r="B374" s="117" t="s">
        <v>164</v>
      </c>
      <c r="C374" s="117" t="s">
        <v>601</v>
      </c>
      <c r="D374" s="118">
        <v>43765</v>
      </c>
      <c r="E374" s="117" t="s">
        <v>1183</v>
      </c>
      <c r="F374" s="805"/>
      <c r="G374" s="805"/>
      <c r="H374" s="806"/>
      <c r="I374" s="806"/>
      <c r="J374" s="803"/>
      <c r="K374" s="803"/>
      <c r="L374" s="804"/>
    </row>
    <row r="375" spans="1:12" s="101" customFormat="1" ht="24" customHeight="1">
      <c r="A375" s="808">
        <v>273</v>
      </c>
      <c r="B375" s="110" t="s">
        <v>76</v>
      </c>
      <c r="C375" s="115" t="s">
        <v>78</v>
      </c>
      <c r="D375" s="115" t="s">
        <v>146</v>
      </c>
      <c r="E375" s="115" t="s">
        <v>147</v>
      </c>
      <c r="F375" s="809" t="s">
        <v>71</v>
      </c>
      <c r="G375" s="809"/>
      <c r="H375" s="805"/>
      <c r="I375" s="805"/>
      <c r="J375" s="805"/>
      <c r="K375" s="805"/>
      <c r="L375" s="805"/>
    </row>
    <row r="376" spans="1:12" s="101" customFormat="1" ht="26.25" customHeight="1">
      <c r="A376" s="808"/>
      <c r="B376" s="803" t="s">
        <v>1181</v>
      </c>
      <c r="C376" s="803" t="s">
        <v>1184</v>
      </c>
      <c r="D376" s="807">
        <v>43882</v>
      </c>
      <c r="E376" s="803" t="s">
        <v>1185</v>
      </c>
      <c r="F376" s="803" t="s">
        <v>1186</v>
      </c>
      <c r="G376" s="803"/>
      <c r="H376" s="806" t="s">
        <v>152</v>
      </c>
      <c r="I376" s="806"/>
      <c r="J376" s="117" t="s">
        <v>153</v>
      </c>
      <c r="K376" s="117" t="s">
        <v>3</v>
      </c>
      <c r="L376" s="119">
        <v>166.4</v>
      </c>
    </row>
    <row r="377" spans="1:12" s="101" customFormat="1" ht="60.75" customHeight="1">
      <c r="A377" s="808"/>
      <c r="B377" s="803"/>
      <c r="C377" s="803"/>
      <c r="D377" s="807"/>
      <c r="E377" s="803"/>
      <c r="F377" s="803"/>
      <c r="G377" s="803"/>
      <c r="H377" s="806" t="s">
        <v>154</v>
      </c>
      <c r="I377" s="806"/>
      <c r="J377" s="117" t="s">
        <v>153</v>
      </c>
      <c r="K377" s="117" t="s">
        <v>3</v>
      </c>
      <c r="L377" s="119">
        <v>262</v>
      </c>
    </row>
    <row r="378" spans="1:12" s="101" customFormat="1" ht="24" customHeight="1">
      <c r="A378" s="808"/>
      <c r="B378" s="110" t="s">
        <v>77</v>
      </c>
      <c r="C378" s="115" t="s">
        <v>79</v>
      </c>
      <c r="D378" s="115" t="s">
        <v>155</v>
      </c>
      <c r="E378" s="115" t="s">
        <v>156</v>
      </c>
      <c r="F378" s="805"/>
      <c r="G378" s="805"/>
      <c r="H378" s="806" t="s">
        <v>157</v>
      </c>
      <c r="I378" s="806"/>
      <c r="J378" s="803" t="s">
        <v>153</v>
      </c>
      <c r="K378" s="803" t="s">
        <v>3</v>
      </c>
      <c r="L378" s="804">
        <v>87.92</v>
      </c>
    </row>
    <row r="379" spans="1:12" s="101" customFormat="1" ht="24" customHeight="1">
      <c r="A379" s="808"/>
      <c r="B379" s="117" t="s">
        <v>164</v>
      </c>
      <c r="C379" s="117" t="s">
        <v>1186</v>
      </c>
      <c r="D379" s="118">
        <v>43883</v>
      </c>
      <c r="E379" s="117" t="s">
        <v>1187</v>
      </c>
      <c r="F379" s="805"/>
      <c r="G379" s="805"/>
      <c r="H379" s="806"/>
      <c r="I379" s="806"/>
      <c r="J379" s="803"/>
      <c r="K379" s="803"/>
      <c r="L379" s="804"/>
    </row>
    <row r="380" spans="1:12" s="101" customFormat="1" ht="24" customHeight="1">
      <c r="A380" s="808">
        <v>274</v>
      </c>
      <c r="B380" s="110" t="s">
        <v>76</v>
      </c>
      <c r="C380" s="115" t="s">
        <v>78</v>
      </c>
      <c r="D380" s="115" t="s">
        <v>146</v>
      </c>
      <c r="E380" s="115" t="s">
        <v>147</v>
      </c>
      <c r="F380" s="809" t="s">
        <v>71</v>
      </c>
      <c r="G380" s="809"/>
      <c r="H380" s="805"/>
      <c r="I380" s="805"/>
      <c r="J380" s="805"/>
      <c r="K380" s="805"/>
      <c r="L380" s="805"/>
    </row>
    <row r="381" spans="1:12" s="101" customFormat="1" ht="26.25" customHeight="1">
      <c r="A381" s="808"/>
      <c r="B381" s="803" t="s">
        <v>1188</v>
      </c>
      <c r="C381" s="810" t="s">
        <v>1189</v>
      </c>
      <c r="D381" s="807">
        <v>43891</v>
      </c>
      <c r="E381" s="803" t="s">
        <v>1008</v>
      </c>
      <c r="F381" s="803" t="s">
        <v>1009</v>
      </c>
      <c r="G381" s="803"/>
      <c r="H381" s="806" t="s">
        <v>152</v>
      </c>
      <c r="I381" s="806"/>
      <c r="J381" s="117" t="s">
        <v>153</v>
      </c>
      <c r="K381" s="117" t="s">
        <v>3</v>
      </c>
      <c r="L381" s="119">
        <v>815</v>
      </c>
    </row>
    <row r="382" spans="1:12" s="101" customFormat="1" ht="18" customHeight="1">
      <c r="A382" s="808"/>
      <c r="B382" s="803"/>
      <c r="C382" s="810"/>
      <c r="D382" s="807"/>
      <c r="E382" s="803"/>
      <c r="F382" s="803"/>
      <c r="G382" s="803"/>
      <c r="H382" s="806" t="s">
        <v>154</v>
      </c>
      <c r="I382" s="806"/>
      <c r="J382" s="117" t="s">
        <v>153</v>
      </c>
      <c r="K382" s="117" t="s">
        <v>3</v>
      </c>
      <c r="L382" s="119">
        <v>426.39</v>
      </c>
    </row>
    <row r="383" spans="1:12" s="101" customFormat="1" ht="24" customHeight="1">
      <c r="A383" s="808"/>
      <c r="B383" s="110" t="s">
        <v>77</v>
      </c>
      <c r="C383" s="115" t="s">
        <v>79</v>
      </c>
      <c r="D383" s="115" t="s">
        <v>155</v>
      </c>
      <c r="E383" s="115" t="s">
        <v>156</v>
      </c>
      <c r="F383" s="805"/>
      <c r="G383" s="805"/>
      <c r="H383" s="806" t="s">
        <v>157</v>
      </c>
      <c r="I383" s="806"/>
      <c r="J383" s="803" t="s">
        <v>153</v>
      </c>
      <c r="K383" s="803" t="s">
        <v>153</v>
      </c>
      <c r="L383" s="804">
        <v>0</v>
      </c>
    </row>
    <row r="384" spans="1:12" s="101" customFormat="1" ht="24" customHeight="1">
      <c r="A384" s="808"/>
      <c r="B384" s="117" t="s">
        <v>181</v>
      </c>
      <c r="C384" s="117" t="s">
        <v>1009</v>
      </c>
      <c r="D384" s="118">
        <v>43896</v>
      </c>
      <c r="E384" s="117" t="s">
        <v>1010</v>
      </c>
      <c r="F384" s="805"/>
      <c r="G384" s="805"/>
      <c r="H384" s="806"/>
      <c r="I384" s="806"/>
      <c r="J384" s="803"/>
      <c r="K384" s="803"/>
      <c r="L384" s="804"/>
    </row>
    <row r="385" spans="1:12" s="101" customFormat="1" ht="24" customHeight="1">
      <c r="A385" s="808">
        <v>275</v>
      </c>
      <c r="B385" s="110" t="s">
        <v>76</v>
      </c>
      <c r="C385" s="115" t="s">
        <v>78</v>
      </c>
      <c r="D385" s="115" t="s">
        <v>146</v>
      </c>
      <c r="E385" s="115" t="s">
        <v>147</v>
      </c>
      <c r="F385" s="809" t="s">
        <v>71</v>
      </c>
      <c r="G385" s="809"/>
      <c r="H385" s="805"/>
      <c r="I385" s="805"/>
      <c r="J385" s="805"/>
      <c r="K385" s="805"/>
      <c r="L385" s="805"/>
    </row>
    <row r="386" spans="1:12" s="101" customFormat="1" ht="26.25" customHeight="1">
      <c r="A386" s="808"/>
      <c r="B386" s="803" t="s">
        <v>1190</v>
      </c>
      <c r="C386" s="810" t="s">
        <v>1191</v>
      </c>
      <c r="D386" s="807">
        <v>43764</v>
      </c>
      <c r="E386" s="803" t="s">
        <v>1192</v>
      </c>
      <c r="F386" s="803" t="s">
        <v>1193</v>
      </c>
      <c r="G386" s="803"/>
      <c r="H386" s="806" t="s">
        <v>152</v>
      </c>
      <c r="I386" s="806"/>
      <c r="J386" s="117" t="s">
        <v>153</v>
      </c>
      <c r="K386" s="117" t="s">
        <v>3</v>
      </c>
      <c r="L386" s="119">
        <v>500</v>
      </c>
    </row>
    <row r="387" spans="1:12" s="101" customFormat="1" ht="312.75" customHeight="1">
      <c r="A387" s="808"/>
      <c r="B387" s="803"/>
      <c r="C387" s="810"/>
      <c r="D387" s="807"/>
      <c r="E387" s="803"/>
      <c r="F387" s="803"/>
      <c r="G387" s="803"/>
      <c r="H387" s="806" t="s">
        <v>154</v>
      </c>
      <c r="I387" s="806"/>
      <c r="J387" s="117" t="s">
        <v>153</v>
      </c>
      <c r="K387" s="117" t="s">
        <v>3</v>
      </c>
      <c r="L387" s="119">
        <v>1595</v>
      </c>
    </row>
    <row r="388" spans="1:12" s="101" customFormat="1" ht="24" customHeight="1">
      <c r="A388" s="808"/>
      <c r="B388" s="110" t="s">
        <v>77</v>
      </c>
      <c r="C388" s="115" t="s">
        <v>79</v>
      </c>
      <c r="D388" s="115" t="s">
        <v>155</v>
      </c>
      <c r="E388" s="115" t="s">
        <v>156</v>
      </c>
      <c r="F388" s="805"/>
      <c r="G388" s="805"/>
      <c r="H388" s="806" t="s">
        <v>157</v>
      </c>
      <c r="I388" s="806"/>
      <c r="J388" s="803" t="s">
        <v>153</v>
      </c>
      <c r="K388" s="803" t="s">
        <v>3</v>
      </c>
      <c r="L388" s="804">
        <v>1500</v>
      </c>
    </row>
    <row r="389" spans="1:12" s="101" customFormat="1" ht="24" customHeight="1">
      <c r="A389" s="808"/>
      <c r="B389" s="117" t="s">
        <v>164</v>
      </c>
      <c r="C389" s="117" t="s">
        <v>1193</v>
      </c>
      <c r="D389" s="118">
        <v>43769</v>
      </c>
      <c r="E389" s="117" t="s">
        <v>1194</v>
      </c>
      <c r="F389" s="805"/>
      <c r="G389" s="805"/>
      <c r="H389" s="806"/>
      <c r="I389" s="806"/>
      <c r="J389" s="803"/>
      <c r="K389" s="803"/>
      <c r="L389" s="804"/>
    </row>
    <row r="390" spans="1:12" s="101" customFormat="1" ht="24" customHeight="1">
      <c r="A390" s="808">
        <v>276</v>
      </c>
      <c r="B390" s="110" t="s">
        <v>76</v>
      </c>
      <c r="C390" s="115" t="s">
        <v>78</v>
      </c>
      <c r="D390" s="115" t="s">
        <v>146</v>
      </c>
      <c r="E390" s="115" t="s">
        <v>147</v>
      </c>
      <c r="F390" s="809" t="s">
        <v>71</v>
      </c>
      <c r="G390" s="809"/>
      <c r="H390" s="805"/>
      <c r="I390" s="805"/>
      <c r="J390" s="805"/>
      <c r="K390" s="805"/>
      <c r="L390" s="805"/>
    </row>
    <row r="391" spans="1:12" s="101" customFormat="1" ht="26.25" customHeight="1">
      <c r="A391" s="808"/>
      <c r="B391" s="803" t="s">
        <v>1195</v>
      </c>
      <c r="C391" s="810" t="s">
        <v>1196</v>
      </c>
      <c r="D391" s="807">
        <v>43766</v>
      </c>
      <c r="E391" s="803" t="s">
        <v>205</v>
      </c>
      <c r="F391" s="803" t="s">
        <v>1197</v>
      </c>
      <c r="G391" s="803"/>
      <c r="H391" s="806" t="s">
        <v>152</v>
      </c>
      <c r="I391" s="806"/>
      <c r="J391" s="117" t="s">
        <v>153</v>
      </c>
      <c r="K391" s="117" t="s">
        <v>3</v>
      </c>
      <c r="L391" s="119">
        <v>275.06</v>
      </c>
    </row>
    <row r="392" spans="1:12" s="101" customFormat="1" ht="197.25" customHeight="1">
      <c r="A392" s="808"/>
      <c r="B392" s="803"/>
      <c r="C392" s="810"/>
      <c r="D392" s="807"/>
      <c r="E392" s="803"/>
      <c r="F392" s="803"/>
      <c r="G392" s="803"/>
      <c r="H392" s="806" t="s">
        <v>154</v>
      </c>
      <c r="I392" s="806"/>
      <c r="J392" s="117" t="s">
        <v>153</v>
      </c>
      <c r="K392" s="117" t="s">
        <v>3</v>
      </c>
      <c r="L392" s="119">
        <v>306.60000000000002</v>
      </c>
    </row>
    <row r="393" spans="1:12" s="101" customFormat="1" ht="24" customHeight="1">
      <c r="A393" s="808"/>
      <c r="B393" s="110" t="s">
        <v>77</v>
      </c>
      <c r="C393" s="115" t="s">
        <v>79</v>
      </c>
      <c r="D393" s="115" t="s">
        <v>155</v>
      </c>
      <c r="E393" s="115" t="s">
        <v>156</v>
      </c>
      <c r="F393" s="805"/>
      <c r="G393" s="805"/>
      <c r="H393" s="806" t="s">
        <v>157</v>
      </c>
      <c r="I393" s="806"/>
      <c r="J393" s="803" t="s">
        <v>153</v>
      </c>
      <c r="K393" s="803" t="s">
        <v>3</v>
      </c>
      <c r="L393" s="804">
        <v>130</v>
      </c>
    </row>
    <row r="394" spans="1:12" s="101" customFormat="1" ht="24" customHeight="1">
      <c r="A394" s="808"/>
      <c r="B394" s="117" t="s">
        <v>164</v>
      </c>
      <c r="C394" s="117" t="s">
        <v>1197</v>
      </c>
      <c r="D394" s="118">
        <v>43767</v>
      </c>
      <c r="E394" s="117" t="s">
        <v>391</v>
      </c>
      <c r="F394" s="805"/>
      <c r="G394" s="805"/>
      <c r="H394" s="806"/>
      <c r="I394" s="806"/>
      <c r="J394" s="803"/>
      <c r="K394" s="803"/>
      <c r="L394" s="804"/>
    </row>
    <row r="395" spans="1:12" s="101" customFormat="1" ht="24" customHeight="1">
      <c r="A395" s="808">
        <v>277</v>
      </c>
      <c r="B395" s="110" t="s">
        <v>76</v>
      </c>
      <c r="C395" s="115" t="s">
        <v>78</v>
      </c>
      <c r="D395" s="115" t="s">
        <v>146</v>
      </c>
      <c r="E395" s="115" t="s">
        <v>147</v>
      </c>
      <c r="F395" s="809" t="s">
        <v>71</v>
      </c>
      <c r="G395" s="809"/>
      <c r="H395" s="805"/>
      <c r="I395" s="805"/>
      <c r="J395" s="805"/>
      <c r="K395" s="805"/>
      <c r="L395" s="805"/>
    </row>
    <row r="396" spans="1:12" s="101" customFormat="1" ht="26.25" customHeight="1">
      <c r="A396" s="808"/>
      <c r="B396" s="803" t="s">
        <v>1195</v>
      </c>
      <c r="C396" s="810" t="s">
        <v>1198</v>
      </c>
      <c r="D396" s="807">
        <v>43870</v>
      </c>
      <c r="E396" s="803" t="s">
        <v>1103</v>
      </c>
      <c r="F396" s="803" t="s">
        <v>1199</v>
      </c>
      <c r="G396" s="803"/>
      <c r="H396" s="806" t="s">
        <v>152</v>
      </c>
      <c r="I396" s="806"/>
      <c r="J396" s="117" t="s">
        <v>153</v>
      </c>
      <c r="K396" s="117" t="s">
        <v>3</v>
      </c>
      <c r="L396" s="119">
        <v>264.39999999999998</v>
      </c>
    </row>
    <row r="397" spans="1:12" s="101" customFormat="1" ht="408.95" customHeight="1">
      <c r="A397" s="808"/>
      <c r="B397" s="803"/>
      <c r="C397" s="810"/>
      <c r="D397" s="807"/>
      <c r="E397" s="803"/>
      <c r="F397" s="803"/>
      <c r="G397" s="803"/>
      <c r="H397" s="806" t="s">
        <v>154</v>
      </c>
      <c r="I397" s="806"/>
      <c r="J397" s="803" t="s">
        <v>153</v>
      </c>
      <c r="K397" s="803" t="s">
        <v>3</v>
      </c>
      <c r="L397" s="804">
        <v>444.8</v>
      </c>
    </row>
    <row r="398" spans="1:12" s="101" customFormat="1" ht="71.849999999999994" customHeight="1">
      <c r="A398" s="808"/>
      <c r="B398" s="803"/>
      <c r="C398" s="810"/>
      <c r="D398" s="807"/>
      <c r="E398" s="803"/>
      <c r="F398" s="803"/>
      <c r="G398" s="803"/>
      <c r="H398" s="806"/>
      <c r="I398" s="806"/>
      <c r="J398" s="803"/>
      <c r="K398" s="803"/>
      <c r="L398" s="804"/>
    </row>
    <row r="399" spans="1:12" s="101" customFormat="1" ht="24" customHeight="1">
      <c r="A399" s="808"/>
      <c r="B399" s="110" t="s">
        <v>77</v>
      </c>
      <c r="C399" s="115" t="s">
        <v>79</v>
      </c>
      <c r="D399" s="115" t="s">
        <v>155</v>
      </c>
      <c r="E399" s="115" t="s">
        <v>156</v>
      </c>
      <c r="F399" s="805"/>
      <c r="G399" s="805"/>
      <c r="H399" s="806" t="s">
        <v>157</v>
      </c>
      <c r="I399" s="806"/>
      <c r="J399" s="803" t="s">
        <v>153</v>
      </c>
      <c r="K399" s="803" t="s">
        <v>153</v>
      </c>
      <c r="L399" s="804">
        <v>0</v>
      </c>
    </row>
    <row r="400" spans="1:12" s="101" customFormat="1" ht="24" customHeight="1">
      <c r="A400" s="808"/>
      <c r="B400" s="117" t="s">
        <v>164</v>
      </c>
      <c r="C400" s="117" t="s">
        <v>1199</v>
      </c>
      <c r="D400" s="118">
        <v>43871</v>
      </c>
      <c r="E400" s="117" t="s">
        <v>542</v>
      </c>
      <c r="F400" s="805"/>
      <c r="G400" s="805"/>
      <c r="H400" s="806"/>
      <c r="I400" s="806"/>
      <c r="J400" s="803"/>
      <c r="K400" s="803"/>
      <c r="L400" s="804"/>
    </row>
    <row r="401" spans="1:12" s="101" customFormat="1" ht="24" customHeight="1">
      <c r="A401" s="808">
        <v>278</v>
      </c>
      <c r="B401" s="110" t="s">
        <v>76</v>
      </c>
      <c r="C401" s="115" t="s">
        <v>78</v>
      </c>
      <c r="D401" s="115" t="s">
        <v>146</v>
      </c>
      <c r="E401" s="115" t="s">
        <v>147</v>
      </c>
      <c r="F401" s="809" t="s">
        <v>71</v>
      </c>
      <c r="G401" s="809"/>
      <c r="H401" s="805"/>
      <c r="I401" s="805"/>
      <c r="J401" s="805"/>
      <c r="K401" s="805"/>
      <c r="L401" s="805"/>
    </row>
    <row r="402" spans="1:12" s="101" customFormat="1" ht="26.25" customHeight="1">
      <c r="A402" s="808"/>
      <c r="B402" s="803" t="s">
        <v>1200</v>
      </c>
      <c r="C402" s="810" t="s">
        <v>1201</v>
      </c>
      <c r="D402" s="807">
        <v>43739</v>
      </c>
      <c r="E402" s="803" t="s">
        <v>1202</v>
      </c>
      <c r="F402" s="803" t="s">
        <v>1203</v>
      </c>
      <c r="G402" s="803"/>
      <c r="H402" s="806" t="s">
        <v>152</v>
      </c>
      <c r="I402" s="806"/>
      <c r="J402" s="117" t="s">
        <v>153</v>
      </c>
      <c r="K402" s="117" t="s">
        <v>3</v>
      </c>
      <c r="L402" s="119">
        <v>262</v>
      </c>
    </row>
    <row r="403" spans="1:12" s="101" customFormat="1" ht="354.75" customHeight="1">
      <c r="A403" s="808"/>
      <c r="B403" s="803"/>
      <c r="C403" s="810"/>
      <c r="D403" s="807"/>
      <c r="E403" s="803"/>
      <c r="F403" s="803"/>
      <c r="G403" s="803"/>
      <c r="H403" s="806" t="s">
        <v>154</v>
      </c>
      <c r="I403" s="806"/>
      <c r="J403" s="117" t="s">
        <v>153</v>
      </c>
      <c r="K403" s="117" t="s">
        <v>3</v>
      </c>
      <c r="L403" s="119">
        <v>534.12</v>
      </c>
    </row>
    <row r="404" spans="1:12" s="101" customFormat="1" ht="24" customHeight="1">
      <c r="A404" s="808"/>
      <c r="B404" s="110" t="s">
        <v>77</v>
      </c>
      <c r="C404" s="115" t="s">
        <v>79</v>
      </c>
      <c r="D404" s="115" t="s">
        <v>155</v>
      </c>
      <c r="E404" s="115" t="s">
        <v>156</v>
      </c>
      <c r="F404" s="805"/>
      <c r="G404" s="805"/>
      <c r="H404" s="806" t="s">
        <v>157</v>
      </c>
      <c r="I404" s="806"/>
      <c r="J404" s="803" t="s">
        <v>153</v>
      </c>
      <c r="K404" s="803" t="s">
        <v>153</v>
      </c>
      <c r="L404" s="804">
        <v>0</v>
      </c>
    </row>
    <row r="405" spans="1:12" s="101" customFormat="1" ht="34.5" customHeight="1">
      <c r="A405" s="808"/>
      <c r="B405" s="117" t="s">
        <v>187</v>
      </c>
      <c r="C405" s="117" t="s">
        <v>1203</v>
      </c>
      <c r="D405" s="118">
        <v>43741</v>
      </c>
      <c r="E405" s="117" t="s">
        <v>438</v>
      </c>
      <c r="F405" s="805"/>
      <c r="G405" s="805"/>
      <c r="H405" s="806"/>
      <c r="I405" s="806"/>
      <c r="J405" s="803"/>
      <c r="K405" s="803"/>
      <c r="L405" s="804"/>
    </row>
    <row r="406" spans="1:12" s="101" customFormat="1" ht="24" customHeight="1">
      <c r="A406" s="808">
        <v>279</v>
      </c>
      <c r="B406" s="110" t="s">
        <v>76</v>
      </c>
      <c r="C406" s="115" t="s">
        <v>78</v>
      </c>
      <c r="D406" s="115" t="s">
        <v>146</v>
      </c>
      <c r="E406" s="115" t="s">
        <v>147</v>
      </c>
      <c r="F406" s="809" t="s">
        <v>71</v>
      </c>
      <c r="G406" s="809"/>
      <c r="H406" s="805"/>
      <c r="I406" s="805"/>
      <c r="J406" s="805"/>
      <c r="K406" s="805"/>
      <c r="L406" s="805"/>
    </row>
    <row r="407" spans="1:12" s="101" customFormat="1" ht="26.25" customHeight="1">
      <c r="A407" s="808"/>
      <c r="B407" s="803" t="s">
        <v>1200</v>
      </c>
      <c r="C407" s="810" t="s">
        <v>1204</v>
      </c>
      <c r="D407" s="807">
        <v>43856</v>
      </c>
      <c r="E407" s="803" t="s">
        <v>346</v>
      </c>
      <c r="F407" s="803" t="s">
        <v>347</v>
      </c>
      <c r="G407" s="803"/>
      <c r="H407" s="806" t="s">
        <v>152</v>
      </c>
      <c r="I407" s="806"/>
      <c r="J407" s="117" t="s">
        <v>153</v>
      </c>
      <c r="K407" s="117" t="s">
        <v>3</v>
      </c>
      <c r="L407" s="119">
        <v>480</v>
      </c>
    </row>
    <row r="408" spans="1:12" s="101" customFormat="1" ht="312.75" customHeight="1">
      <c r="A408" s="808"/>
      <c r="B408" s="803"/>
      <c r="C408" s="810"/>
      <c r="D408" s="807"/>
      <c r="E408" s="803"/>
      <c r="F408" s="803"/>
      <c r="G408" s="803"/>
      <c r="H408" s="806" t="s">
        <v>154</v>
      </c>
      <c r="I408" s="806"/>
      <c r="J408" s="117" t="s">
        <v>153</v>
      </c>
      <c r="K408" s="117" t="s">
        <v>153</v>
      </c>
      <c r="L408" s="119">
        <v>0</v>
      </c>
    </row>
    <row r="409" spans="1:12" s="101" customFormat="1" ht="24" customHeight="1">
      <c r="A409" s="808"/>
      <c r="B409" s="110" t="s">
        <v>77</v>
      </c>
      <c r="C409" s="115" t="s">
        <v>79</v>
      </c>
      <c r="D409" s="115" t="s">
        <v>155</v>
      </c>
      <c r="E409" s="115" t="s">
        <v>156</v>
      </c>
      <c r="F409" s="805"/>
      <c r="G409" s="805"/>
      <c r="H409" s="806" t="s">
        <v>157</v>
      </c>
      <c r="I409" s="806"/>
      <c r="J409" s="803" t="s">
        <v>153</v>
      </c>
      <c r="K409" s="803" t="s">
        <v>153</v>
      </c>
      <c r="L409" s="804">
        <v>0</v>
      </c>
    </row>
    <row r="410" spans="1:12" s="101" customFormat="1" ht="34.5" customHeight="1">
      <c r="A410" s="808"/>
      <c r="B410" s="117" t="s">
        <v>187</v>
      </c>
      <c r="C410" s="117" t="s">
        <v>347</v>
      </c>
      <c r="D410" s="118">
        <v>43859</v>
      </c>
      <c r="E410" s="117" t="s">
        <v>313</v>
      </c>
      <c r="F410" s="805"/>
      <c r="G410" s="805"/>
      <c r="H410" s="806"/>
      <c r="I410" s="806"/>
      <c r="J410" s="803"/>
      <c r="K410" s="803"/>
      <c r="L410" s="804"/>
    </row>
    <row r="411" spans="1:12" s="101" customFormat="1" ht="24" customHeight="1">
      <c r="A411" s="808">
        <v>280</v>
      </c>
      <c r="B411" s="110" t="s">
        <v>76</v>
      </c>
      <c r="C411" s="115" t="s">
        <v>78</v>
      </c>
      <c r="D411" s="115" t="s">
        <v>146</v>
      </c>
      <c r="E411" s="115" t="s">
        <v>147</v>
      </c>
      <c r="F411" s="809" t="s">
        <v>71</v>
      </c>
      <c r="G411" s="809"/>
      <c r="H411" s="805"/>
      <c r="I411" s="805"/>
      <c r="J411" s="805"/>
      <c r="K411" s="805"/>
      <c r="L411" s="805"/>
    </row>
    <row r="412" spans="1:12" s="101" customFormat="1" ht="26.25" customHeight="1">
      <c r="A412" s="808"/>
      <c r="B412" s="803" t="s">
        <v>1205</v>
      </c>
      <c r="C412" s="810" t="s">
        <v>1206</v>
      </c>
      <c r="D412" s="807">
        <v>43740</v>
      </c>
      <c r="E412" s="803" t="s">
        <v>862</v>
      </c>
      <c r="F412" s="803" t="s">
        <v>863</v>
      </c>
      <c r="G412" s="803"/>
      <c r="H412" s="806" t="s">
        <v>152</v>
      </c>
      <c r="I412" s="806"/>
      <c r="J412" s="117" t="s">
        <v>153</v>
      </c>
      <c r="K412" s="117" t="s">
        <v>3</v>
      </c>
      <c r="L412" s="119">
        <v>688.48</v>
      </c>
    </row>
    <row r="413" spans="1:12" s="101" customFormat="1" ht="260.25" customHeight="1">
      <c r="A413" s="808"/>
      <c r="B413" s="803"/>
      <c r="C413" s="810"/>
      <c r="D413" s="807"/>
      <c r="E413" s="803"/>
      <c r="F413" s="803"/>
      <c r="G413" s="803"/>
      <c r="H413" s="806" t="s">
        <v>154</v>
      </c>
      <c r="I413" s="806"/>
      <c r="J413" s="117" t="s">
        <v>153</v>
      </c>
      <c r="K413" s="117" t="s">
        <v>3</v>
      </c>
      <c r="L413" s="119">
        <v>900.01</v>
      </c>
    </row>
    <row r="414" spans="1:12" s="101" customFormat="1" ht="24" customHeight="1">
      <c r="A414" s="808"/>
      <c r="B414" s="110" t="s">
        <v>77</v>
      </c>
      <c r="C414" s="115" t="s">
        <v>79</v>
      </c>
      <c r="D414" s="115" t="s">
        <v>155</v>
      </c>
      <c r="E414" s="115" t="s">
        <v>156</v>
      </c>
      <c r="F414" s="805"/>
      <c r="G414" s="805"/>
      <c r="H414" s="806" t="s">
        <v>157</v>
      </c>
      <c r="I414" s="806"/>
      <c r="J414" s="803" t="s">
        <v>153</v>
      </c>
      <c r="K414" s="803" t="s">
        <v>153</v>
      </c>
      <c r="L414" s="804">
        <v>0</v>
      </c>
    </row>
    <row r="415" spans="1:12" s="101" customFormat="1" ht="24" customHeight="1">
      <c r="A415" s="808"/>
      <c r="B415" s="117" t="s">
        <v>164</v>
      </c>
      <c r="C415" s="117" t="s">
        <v>863</v>
      </c>
      <c r="D415" s="118">
        <v>43742</v>
      </c>
      <c r="E415" s="117" t="s">
        <v>416</v>
      </c>
      <c r="F415" s="805"/>
      <c r="G415" s="805"/>
      <c r="H415" s="806"/>
      <c r="I415" s="806"/>
      <c r="J415" s="803"/>
      <c r="K415" s="803"/>
      <c r="L415" s="804"/>
    </row>
    <row r="416" spans="1:12" s="101" customFormat="1" ht="24" customHeight="1">
      <c r="A416" s="808">
        <v>281</v>
      </c>
      <c r="B416" s="110" t="s">
        <v>76</v>
      </c>
      <c r="C416" s="115" t="s">
        <v>78</v>
      </c>
      <c r="D416" s="115" t="s">
        <v>146</v>
      </c>
      <c r="E416" s="115" t="s">
        <v>147</v>
      </c>
      <c r="F416" s="809" t="s">
        <v>71</v>
      </c>
      <c r="G416" s="809"/>
      <c r="H416" s="805"/>
      <c r="I416" s="805"/>
      <c r="J416" s="805"/>
      <c r="K416" s="805"/>
      <c r="L416" s="805"/>
    </row>
    <row r="417" spans="1:12" s="101" customFormat="1" ht="26.25" customHeight="1">
      <c r="A417" s="808"/>
      <c r="B417" s="803" t="s">
        <v>1207</v>
      </c>
      <c r="C417" s="810" t="s">
        <v>1208</v>
      </c>
      <c r="D417" s="807">
        <v>43785</v>
      </c>
      <c r="E417" s="803" t="s">
        <v>243</v>
      </c>
      <c r="F417" s="803" t="s">
        <v>1209</v>
      </c>
      <c r="G417" s="803"/>
      <c r="H417" s="806" t="s">
        <v>152</v>
      </c>
      <c r="I417" s="806"/>
      <c r="J417" s="117" t="s">
        <v>153</v>
      </c>
      <c r="K417" s="117" t="s">
        <v>3</v>
      </c>
      <c r="L417" s="119">
        <v>735</v>
      </c>
    </row>
    <row r="418" spans="1:12" s="101" customFormat="1" ht="408.95" customHeight="1">
      <c r="A418" s="808"/>
      <c r="B418" s="803"/>
      <c r="C418" s="810"/>
      <c r="D418" s="807"/>
      <c r="E418" s="803"/>
      <c r="F418" s="803"/>
      <c r="G418" s="803"/>
      <c r="H418" s="806" t="s">
        <v>154</v>
      </c>
      <c r="I418" s="806"/>
      <c r="J418" s="803" t="s">
        <v>153</v>
      </c>
      <c r="K418" s="803" t="s">
        <v>153</v>
      </c>
      <c r="L418" s="804">
        <v>0</v>
      </c>
    </row>
    <row r="419" spans="1:12" s="101" customFormat="1" ht="134.85" customHeight="1">
      <c r="A419" s="808"/>
      <c r="B419" s="803"/>
      <c r="C419" s="810"/>
      <c r="D419" s="807"/>
      <c r="E419" s="803"/>
      <c r="F419" s="803"/>
      <c r="G419" s="803"/>
      <c r="H419" s="806"/>
      <c r="I419" s="806"/>
      <c r="J419" s="803"/>
      <c r="K419" s="803"/>
      <c r="L419" s="804"/>
    </row>
    <row r="420" spans="1:12" s="101" customFormat="1" ht="24" customHeight="1">
      <c r="A420" s="808"/>
      <c r="B420" s="110" t="s">
        <v>77</v>
      </c>
      <c r="C420" s="115" t="s">
        <v>79</v>
      </c>
      <c r="D420" s="115" t="s">
        <v>155</v>
      </c>
      <c r="E420" s="115" t="s">
        <v>156</v>
      </c>
      <c r="F420" s="805"/>
      <c r="G420" s="805"/>
      <c r="H420" s="806" t="s">
        <v>157</v>
      </c>
      <c r="I420" s="806"/>
      <c r="J420" s="803" t="s">
        <v>153</v>
      </c>
      <c r="K420" s="803" t="s">
        <v>3</v>
      </c>
      <c r="L420" s="804">
        <v>765</v>
      </c>
    </row>
    <row r="421" spans="1:12" s="101" customFormat="1" ht="24" customHeight="1">
      <c r="A421" s="808"/>
      <c r="B421" s="117" t="s">
        <v>193</v>
      </c>
      <c r="C421" s="117" t="s">
        <v>1209</v>
      </c>
      <c r="D421" s="118">
        <v>43789</v>
      </c>
      <c r="E421" s="117" t="s">
        <v>1210</v>
      </c>
      <c r="F421" s="805"/>
      <c r="G421" s="805"/>
      <c r="H421" s="806"/>
      <c r="I421" s="806"/>
      <c r="J421" s="803"/>
      <c r="K421" s="803"/>
      <c r="L421" s="804"/>
    </row>
    <row r="422" spans="1:12" s="101" customFormat="1" ht="24" customHeight="1">
      <c r="A422" s="808">
        <v>282</v>
      </c>
      <c r="B422" s="110" t="s">
        <v>76</v>
      </c>
      <c r="C422" s="115" t="s">
        <v>78</v>
      </c>
      <c r="D422" s="115" t="s">
        <v>146</v>
      </c>
      <c r="E422" s="115" t="s">
        <v>147</v>
      </c>
      <c r="F422" s="809" t="s">
        <v>71</v>
      </c>
      <c r="G422" s="809"/>
      <c r="H422" s="805"/>
      <c r="I422" s="805"/>
      <c r="J422" s="805"/>
      <c r="K422" s="805"/>
      <c r="L422" s="805"/>
    </row>
    <row r="423" spans="1:12" s="101" customFormat="1" ht="26.25" customHeight="1">
      <c r="A423" s="808"/>
      <c r="B423" s="803" t="s">
        <v>1211</v>
      </c>
      <c r="C423" s="810" t="s">
        <v>1212</v>
      </c>
      <c r="D423" s="807">
        <v>43742</v>
      </c>
      <c r="E423" s="803" t="s">
        <v>358</v>
      </c>
      <c r="F423" s="803" t="s">
        <v>1213</v>
      </c>
      <c r="G423" s="803"/>
      <c r="H423" s="806" t="s">
        <v>152</v>
      </c>
      <c r="I423" s="806"/>
      <c r="J423" s="117" t="s">
        <v>153</v>
      </c>
      <c r="K423" s="117" t="s">
        <v>3</v>
      </c>
      <c r="L423" s="119">
        <v>571.21</v>
      </c>
    </row>
    <row r="424" spans="1:12" s="101" customFormat="1" ht="302.25" customHeight="1">
      <c r="A424" s="808"/>
      <c r="B424" s="803"/>
      <c r="C424" s="810"/>
      <c r="D424" s="807"/>
      <c r="E424" s="803"/>
      <c r="F424" s="803"/>
      <c r="G424" s="803"/>
      <c r="H424" s="806" t="s">
        <v>154</v>
      </c>
      <c r="I424" s="806"/>
      <c r="J424" s="117" t="s">
        <v>153</v>
      </c>
      <c r="K424" s="117" t="s">
        <v>153</v>
      </c>
      <c r="L424" s="119">
        <v>0</v>
      </c>
    </row>
    <row r="425" spans="1:12" s="101" customFormat="1" ht="24" customHeight="1">
      <c r="A425" s="808"/>
      <c r="B425" s="110" t="s">
        <v>77</v>
      </c>
      <c r="C425" s="115" t="s">
        <v>79</v>
      </c>
      <c r="D425" s="115" t="s">
        <v>155</v>
      </c>
      <c r="E425" s="115" t="s">
        <v>156</v>
      </c>
      <c r="F425" s="805"/>
      <c r="G425" s="805"/>
      <c r="H425" s="806" t="s">
        <v>157</v>
      </c>
      <c r="I425" s="806"/>
      <c r="J425" s="803" t="s">
        <v>153</v>
      </c>
      <c r="K425" s="803" t="s">
        <v>153</v>
      </c>
      <c r="L425" s="804">
        <v>0</v>
      </c>
    </row>
    <row r="426" spans="1:12" s="101" customFormat="1" ht="24" customHeight="1">
      <c r="A426" s="808"/>
      <c r="B426" s="117" t="s">
        <v>240</v>
      </c>
      <c r="C426" s="117" t="s">
        <v>1213</v>
      </c>
      <c r="D426" s="118">
        <v>43743</v>
      </c>
      <c r="E426" s="117" t="s">
        <v>1214</v>
      </c>
      <c r="F426" s="805"/>
      <c r="G426" s="805"/>
      <c r="H426" s="806"/>
      <c r="I426" s="806"/>
      <c r="J426" s="803"/>
      <c r="K426" s="803"/>
      <c r="L426" s="804"/>
    </row>
    <row r="427" spans="1:12" s="101" customFormat="1" ht="24" customHeight="1">
      <c r="A427" s="808">
        <v>283</v>
      </c>
      <c r="B427" s="110" t="s">
        <v>76</v>
      </c>
      <c r="C427" s="115" t="s">
        <v>78</v>
      </c>
      <c r="D427" s="115" t="s">
        <v>146</v>
      </c>
      <c r="E427" s="115" t="s">
        <v>147</v>
      </c>
      <c r="F427" s="809" t="s">
        <v>71</v>
      </c>
      <c r="G427" s="809"/>
      <c r="H427" s="805"/>
      <c r="I427" s="805"/>
      <c r="J427" s="805"/>
      <c r="K427" s="805"/>
      <c r="L427" s="805"/>
    </row>
    <row r="428" spans="1:12" s="101" customFormat="1" ht="26.25" customHeight="1">
      <c r="A428" s="808"/>
      <c r="B428" s="803" t="s">
        <v>1211</v>
      </c>
      <c r="C428" s="810" t="s">
        <v>1215</v>
      </c>
      <c r="D428" s="807">
        <v>43761</v>
      </c>
      <c r="E428" s="803" t="s">
        <v>1086</v>
      </c>
      <c r="F428" s="803" t="s">
        <v>1087</v>
      </c>
      <c r="G428" s="803"/>
      <c r="H428" s="806" t="s">
        <v>152</v>
      </c>
      <c r="I428" s="806"/>
      <c r="J428" s="117" t="s">
        <v>153</v>
      </c>
      <c r="K428" s="117" t="s">
        <v>3</v>
      </c>
      <c r="L428" s="119">
        <v>1006.05</v>
      </c>
    </row>
    <row r="429" spans="1:12" s="101" customFormat="1" ht="407.25" customHeight="1">
      <c r="A429" s="808"/>
      <c r="B429" s="803"/>
      <c r="C429" s="810"/>
      <c r="D429" s="807"/>
      <c r="E429" s="803"/>
      <c r="F429" s="803"/>
      <c r="G429" s="803"/>
      <c r="H429" s="806" t="s">
        <v>154</v>
      </c>
      <c r="I429" s="806"/>
      <c r="J429" s="117" t="s">
        <v>153</v>
      </c>
      <c r="K429" s="117" t="s">
        <v>153</v>
      </c>
      <c r="L429" s="119">
        <v>0</v>
      </c>
    </row>
    <row r="430" spans="1:12" s="101" customFormat="1" ht="24" customHeight="1">
      <c r="A430" s="808"/>
      <c r="B430" s="110" t="s">
        <v>77</v>
      </c>
      <c r="C430" s="115" t="s">
        <v>79</v>
      </c>
      <c r="D430" s="115" t="s">
        <v>155</v>
      </c>
      <c r="E430" s="115" t="s">
        <v>156</v>
      </c>
      <c r="F430" s="805"/>
      <c r="G430" s="805"/>
      <c r="H430" s="806" t="s">
        <v>157</v>
      </c>
      <c r="I430" s="806"/>
      <c r="J430" s="803" t="s">
        <v>153</v>
      </c>
      <c r="K430" s="803" t="s">
        <v>3</v>
      </c>
      <c r="L430" s="804">
        <v>500</v>
      </c>
    </row>
    <row r="431" spans="1:12" s="101" customFormat="1" ht="24" customHeight="1">
      <c r="A431" s="808"/>
      <c r="B431" s="117" t="s">
        <v>240</v>
      </c>
      <c r="C431" s="117" t="s">
        <v>1087</v>
      </c>
      <c r="D431" s="118">
        <v>43766</v>
      </c>
      <c r="E431" s="117" t="s">
        <v>1216</v>
      </c>
      <c r="F431" s="805"/>
      <c r="G431" s="805"/>
      <c r="H431" s="806"/>
      <c r="I431" s="806"/>
      <c r="J431" s="803"/>
      <c r="K431" s="803"/>
      <c r="L431" s="804"/>
    </row>
    <row r="432" spans="1:12" s="101" customFormat="1" ht="24" customHeight="1">
      <c r="A432" s="808">
        <v>284</v>
      </c>
      <c r="B432" s="110" t="s">
        <v>76</v>
      </c>
      <c r="C432" s="115" t="s">
        <v>78</v>
      </c>
      <c r="D432" s="115" t="s">
        <v>146</v>
      </c>
      <c r="E432" s="115" t="s">
        <v>147</v>
      </c>
      <c r="F432" s="809" t="s">
        <v>71</v>
      </c>
      <c r="G432" s="809"/>
      <c r="H432" s="805"/>
      <c r="I432" s="805"/>
      <c r="J432" s="805"/>
      <c r="K432" s="805"/>
      <c r="L432" s="805"/>
    </row>
    <row r="433" spans="1:12" s="101" customFormat="1" ht="26.25" customHeight="1">
      <c r="A433" s="808"/>
      <c r="B433" s="803" t="s">
        <v>1211</v>
      </c>
      <c r="C433" s="810" t="s">
        <v>1217</v>
      </c>
      <c r="D433" s="807">
        <v>43873</v>
      </c>
      <c r="E433" s="803" t="s">
        <v>285</v>
      </c>
      <c r="F433" s="803" t="s">
        <v>286</v>
      </c>
      <c r="G433" s="803"/>
      <c r="H433" s="806" t="s">
        <v>152</v>
      </c>
      <c r="I433" s="806"/>
      <c r="J433" s="117" t="s">
        <v>153</v>
      </c>
      <c r="K433" s="117" t="s">
        <v>3</v>
      </c>
      <c r="L433" s="119">
        <v>1184.45</v>
      </c>
    </row>
    <row r="434" spans="1:12" s="101" customFormat="1" ht="323.25" customHeight="1">
      <c r="A434" s="808"/>
      <c r="B434" s="803"/>
      <c r="C434" s="810"/>
      <c r="D434" s="807"/>
      <c r="E434" s="803"/>
      <c r="F434" s="803"/>
      <c r="G434" s="803"/>
      <c r="H434" s="806" t="s">
        <v>154</v>
      </c>
      <c r="I434" s="806"/>
      <c r="J434" s="117" t="s">
        <v>153</v>
      </c>
      <c r="K434" s="117" t="s">
        <v>3</v>
      </c>
      <c r="L434" s="119">
        <v>443.6</v>
      </c>
    </row>
    <row r="435" spans="1:12" s="101" customFormat="1" ht="24" customHeight="1">
      <c r="A435" s="808"/>
      <c r="B435" s="110" t="s">
        <v>77</v>
      </c>
      <c r="C435" s="115" t="s">
        <v>79</v>
      </c>
      <c r="D435" s="115" t="s">
        <v>155</v>
      </c>
      <c r="E435" s="115" t="s">
        <v>156</v>
      </c>
      <c r="F435" s="805"/>
      <c r="G435" s="805"/>
      <c r="H435" s="806" t="s">
        <v>157</v>
      </c>
      <c r="I435" s="806"/>
      <c r="J435" s="803" t="s">
        <v>153</v>
      </c>
      <c r="K435" s="803" t="s">
        <v>3</v>
      </c>
      <c r="L435" s="804">
        <v>855</v>
      </c>
    </row>
    <row r="436" spans="1:12" s="101" customFormat="1" ht="24" customHeight="1">
      <c r="A436" s="808"/>
      <c r="B436" s="117" t="s">
        <v>240</v>
      </c>
      <c r="C436" s="117" t="s">
        <v>286</v>
      </c>
      <c r="D436" s="118">
        <v>43877</v>
      </c>
      <c r="E436" s="117" t="s">
        <v>1218</v>
      </c>
      <c r="F436" s="805"/>
      <c r="G436" s="805"/>
      <c r="H436" s="806"/>
      <c r="I436" s="806"/>
      <c r="J436" s="803"/>
      <c r="K436" s="803"/>
      <c r="L436" s="804"/>
    </row>
    <row r="437" spans="1:12" s="101" customFormat="1" ht="24" customHeight="1">
      <c r="A437" s="808">
        <v>285</v>
      </c>
      <c r="B437" s="110" t="s">
        <v>76</v>
      </c>
      <c r="C437" s="115" t="s">
        <v>78</v>
      </c>
      <c r="D437" s="115" t="s">
        <v>146</v>
      </c>
      <c r="E437" s="115" t="s">
        <v>147</v>
      </c>
      <c r="F437" s="809" t="s">
        <v>71</v>
      </c>
      <c r="G437" s="809"/>
      <c r="H437" s="805"/>
      <c r="I437" s="805"/>
      <c r="J437" s="805"/>
      <c r="K437" s="805"/>
      <c r="L437" s="805"/>
    </row>
    <row r="438" spans="1:12" s="101" customFormat="1" ht="26.25" customHeight="1">
      <c r="A438" s="808"/>
      <c r="B438" s="803" t="s">
        <v>1219</v>
      </c>
      <c r="C438" s="810" t="s">
        <v>1220</v>
      </c>
      <c r="D438" s="807">
        <v>43870</v>
      </c>
      <c r="E438" s="803" t="s">
        <v>1221</v>
      </c>
      <c r="F438" s="803" t="s">
        <v>595</v>
      </c>
      <c r="G438" s="803"/>
      <c r="H438" s="806" t="s">
        <v>152</v>
      </c>
      <c r="I438" s="806"/>
      <c r="J438" s="117" t="s">
        <v>153</v>
      </c>
      <c r="K438" s="117" t="s">
        <v>3</v>
      </c>
      <c r="L438" s="119">
        <v>371.54</v>
      </c>
    </row>
    <row r="439" spans="1:12" s="101" customFormat="1" ht="408.95" customHeight="1">
      <c r="A439" s="808"/>
      <c r="B439" s="803"/>
      <c r="C439" s="810"/>
      <c r="D439" s="807"/>
      <c r="E439" s="803"/>
      <c r="F439" s="803"/>
      <c r="G439" s="803"/>
      <c r="H439" s="806" t="s">
        <v>154</v>
      </c>
      <c r="I439" s="806"/>
      <c r="J439" s="803" t="s">
        <v>153</v>
      </c>
      <c r="K439" s="803" t="s">
        <v>3</v>
      </c>
      <c r="L439" s="804">
        <v>218.96</v>
      </c>
    </row>
    <row r="440" spans="1:12" s="101" customFormat="1" ht="29.85" customHeight="1">
      <c r="A440" s="808"/>
      <c r="B440" s="803"/>
      <c r="C440" s="810"/>
      <c r="D440" s="807"/>
      <c r="E440" s="803"/>
      <c r="F440" s="803"/>
      <c r="G440" s="803"/>
      <c r="H440" s="806"/>
      <c r="I440" s="806"/>
      <c r="J440" s="803"/>
      <c r="K440" s="803"/>
      <c r="L440" s="804"/>
    </row>
    <row r="441" spans="1:12" s="101" customFormat="1" ht="24" customHeight="1">
      <c r="A441" s="808"/>
      <c r="B441" s="110" t="s">
        <v>77</v>
      </c>
      <c r="C441" s="115" t="s">
        <v>79</v>
      </c>
      <c r="D441" s="115" t="s">
        <v>155</v>
      </c>
      <c r="E441" s="115" t="s">
        <v>156</v>
      </c>
      <c r="F441" s="805"/>
      <c r="G441" s="805"/>
      <c r="H441" s="806" t="s">
        <v>157</v>
      </c>
      <c r="I441" s="806"/>
      <c r="J441" s="803" t="s">
        <v>153</v>
      </c>
      <c r="K441" s="803" t="s">
        <v>3</v>
      </c>
      <c r="L441" s="804">
        <v>149.9</v>
      </c>
    </row>
    <row r="442" spans="1:12" s="101" customFormat="1" ht="24" customHeight="1">
      <c r="A442" s="808"/>
      <c r="B442" s="117" t="s">
        <v>193</v>
      </c>
      <c r="C442" s="117" t="s">
        <v>595</v>
      </c>
      <c r="D442" s="118">
        <v>43872</v>
      </c>
      <c r="E442" s="117" t="s">
        <v>1222</v>
      </c>
      <c r="F442" s="805"/>
      <c r="G442" s="805"/>
      <c r="H442" s="806"/>
      <c r="I442" s="806"/>
      <c r="J442" s="803"/>
      <c r="K442" s="803"/>
      <c r="L442" s="804"/>
    </row>
    <row r="443" spans="1:12" s="101" customFormat="1" ht="24" customHeight="1">
      <c r="A443" s="808">
        <v>286</v>
      </c>
      <c r="B443" s="110" t="s">
        <v>76</v>
      </c>
      <c r="C443" s="115" t="s">
        <v>78</v>
      </c>
      <c r="D443" s="115" t="s">
        <v>146</v>
      </c>
      <c r="E443" s="115" t="s">
        <v>147</v>
      </c>
      <c r="F443" s="809" t="s">
        <v>71</v>
      </c>
      <c r="G443" s="809"/>
      <c r="H443" s="805"/>
      <c r="I443" s="805"/>
      <c r="J443" s="805"/>
      <c r="K443" s="805"/>
      <c r="L443" s="805"/>
    </row>
    <row r="444" spans="1:12" s="101" customFormat="1" ht="26.25" customHeight="1">
      <c r="A444" s="808"/>
      <c r="B444" s="803" t="s">
        <v>1223</v>
      </c>
      <c r="C444" s="810" t="s">
        <v>1224</v>
      </c>
      <c r="D444" s="807">
        <v>43761</v>
      </c>
      <c r="E444" s="803" t="s">
        <v>1225</v>
      </c>
      <c r="F444" s="803" t="s">
        <v>1226</v>
      </c>
      <c r="G444" s="803"/>
      <c r="H444" s="806" t="s">
        <v>152</v>
      </c>
      <c r="I444" s="806"/>
      <c r="J444" s="117" t="s">
        <v>153</v>
      </c>
      <c r="K444" s="117" t="s">
        <v>3</v>
      </c>
      <c r="L444" s="119">
        <v>715</v>
      </c>
    </row>
    <row r="445" spans="1:12" s="101" customFormat="1" ht="144.75" customHeight="1">
      <c r="A445" s="808"/>
      <c r="B445" s="803"/>
      <c r="C445" s="810"/>
      <c r="D445" s="807"/>
      <c r="E445" s="803"/>
      <c r="F445" s="803"/>
      <c r="G445" s="803"/>
      <c r="H445" s="806" t="s">
        <v>154</v>
      </c>
      <c r="I445" s="806"/>
      <c r="J445" s="117" t="s">
        <v>153</v>
      </c>
      <c r="K445" s="117" t="s">
        <v>3</v>
      </c>
      <c r="L445" s="119">
        <v>223</v>
      </c>
    </row>
    <row r="446" spans="1:12" s="101" customFormat="1" ht="24" customHeight="1">
      <c r="A446" s="808"/>
      <c r="B446" s="110" t="s">
        <v>77</v>
      </c>
      <c r="C446" s="115" t="s">
        <v>79</v>
      </c>
      <c r="D446" s="115" t="s">
        <v>155</v>
      </c>
      <c r="E446" s="115" t="s">
        <v>156</v>
      </c>
      <c r="F446" s="805"/>
      <c r="G446" s="805"/>
      <c r="H446" s="806" t="s">
        <v>157</v>
      </c>
      <c r="I446" s="806"/>
      <c r="J446" s="803" t="s">
        <v>153</v>
      </c>
      <c r="K446" s="803" t="s">
        <v>153</v>
      </c>
      <c r="L446" s="804">
        <v>0</v>
      </c>
    </row>
    <row r="447" spans="1:12" s="101" customFormat="1" ht="24" customHeight="1">
      <c r="A447" s="808"/>
      <c r="B447" s="117" t="s">
        <v>181</v>
      </c>
      <c r="C447" s="117" t="s">
        <v>1226</v>
      </c>
      <c r="D447" s="118">
        <v>43766</v>
      </c>
      <c r="E447" s="117" t="s">
        <v>1216</v>
      </c>
      <c r="F447" s="805"/>
      <c r="G447" s="805"/>
      <c r="H447" s="806"/>
      <c r="I447" s="806"/>
      <c r="J447" s="803"/>
      <c r="K447" s="803"/>
      <c r="L447" s="804"/>
    </row>
    <row r="448" spans="1:12" s="101" customFormat="1" ht="24" customHeight="1">
      <c r="A448" s="808">
        <v>287</v>
      </c>
      <c r="B448" s="110" t="s">
        <v>76</v>
      </c>
      <c r="C448" s="115" t="s">
        <v>78</v>
      </c>
      <c r="D448" s="115" t="s">
        <v>146</v>
      </c>
      <c r="E448" s="115" t="s">
        <v>147</v>
      </c>
      <c r="F448" s="809" t="s">
        <v>71</v>
      </c>
      <c r="G448" s="809"/>
      <c r="H448" s="805"/>
      <c r="I448" s="805"/>
      <c r="J448" s="805"/>
      <c r="K448" s="805"/>
      <c r="L448" s="805"/>
    </row>
    <row r="449" spans="1:12" s="101" customFormat="1" ht="26.25" customHeight="1">
      <c r="A449" s="808"/>
      <c r="B449" s="803" t="s">
        <v>1223</v>
      </c>
      <c r="C449" s="803" t="s">
        <v>1227</v>
      </c>
      <c r="D449" s="807">
        <v>43782</v>
      </c>
      <c r="E449" s="803" t="s">
        <v>258</v>
      </c>
      <c r="F449" s="803" t="s">
        <v>834</v>
      </c>
      <c r="G449" s="803"/>
      <c r="H449" s="806" t="s">
        <v>152</v>
      </c>
      <c r="I449" s="806"/>
      <c r="J449" s="117" t="s">
        <v>153</v>
      </c>
      <c r="K449" s="117" t="s">
        <v>3</v>
      </c>
      <c r="L449" s="119">
        <v>345</v>
      </c>
    </row>
    <row r="450" spans="1:12" s="101" customFormat="1" ht="50.25" customHeight="1">
      <c r="A450" s="808"/>
      <c r="B450" s="803"/>
      <c r="C450" s="803"/>
      <c r="D450" s="807"/>
      <c r="E450" s="803"/>
      <c r="F450" s="803"/>
      <c r="G450" s="803"/>
      <c r="H450" s="806" t="s">
        <v>154</v>
      </c>
      <c r="I450" s="806"/>
      <c r="J450" s="117" t="s">
        <v>153</v>
      </c>
      <c r="K450" s="117" t="s">
        <v>3</v>
      </c>
      <c r="L450" s="119">
        <v>5523</v>
      </c>
    </row>
    <row r="451" spans="1:12" s="101" customFormat="1" ht="24" customHeight="1">
      <c r="A451" s="808"/>
      <c r="B451" s="110" t="s">
        <v>77</v>
      </c>
      <c r="C451" s="115" t="s">
        <v>79</v>
      </c>
      <c r="D451" s="115" t="s">
        <v>155</v>
      </c>
      <c r="E451" s="115" t="s">
        <v>156</v>
      </c>
      <c r="F451" s="805"/>
      <c r="G451" s="805"/>
      <c r="H451" s="806" t="s">
        <v>157</v>
      </c>
      <c r="I451" s="806"/>
      <c r="J451" s="803" t="s">
        <v>153</v>
      </c>
      <c r="K451" s="803" t="s">
        <v>3</v>
      </c>
      <c r="L451" s="804">
        <v>100</v>
      </c>
    </row>
    <row r="452" spans="1:12" s="101" customFormat="1" ht="24" customHeight="1">
      <c r="A452" s="808"/>
      <c r="B452" s="117" t="s">
        <v>181</v>
      </c>
      <c r="C452" s="117" t="s">
        <v>834</v>
      </c>
      <c r="D452" s="118">
        <v>43789</v>
      </c>
      <c r="E452" s="117" t="s">
        <v>1228</v>
      </c>
      <c r="F452" s="805"/>
      <c r="G452" s="805"/>
      <c r="H452" s="806"/>
      <c r="I452" s="806"/>
      <c r="J452" s="803"/>
      <c r="K452" s="803"/>
      <c r="L452" s="804"/>
    </row>
    <row r="453" spans="1:12" s="101" customFormat="1" ht="24" customHeight="1">
      <c r="A453" s="808">
        <v>288</v>
      </c>
      <c r="B453" s="110" t="s">
        <v>76</v>
      </c>
      <c r="C453" s="115" t="s">
        <v>78</v>
      </c>
      <c r="D453" s="115" t="s">
        <v>146</v>
      </c>
      <c r="E453" s="115" t="s">
        <v>147</v>
      </c>
      <c r="F453" s="809" t="s">
        <v>71</v>
      </c>
      <c r="G453" s="809"/>
      <c r="H453" s="805"/>
      <c r="I453" s="805"/>
      <c r="J453" s="805"/>
      <c r="K453" s="805"/>
      <c r="L453" s="805"/>
    </row>
    <row r="454" spans="1:12" s="101" customFormat="1" ht="26.25" customHeight="1">
      <c r="A454" s="808"/>
      <c r="B454" s="803" t="s">
        <v>1223</v>
      </c>
      <c r="C454" s="803" t="s">
        <v>1227</v>
      </c>
      <c r="D454" s="807">
        <v>43782</v>
      </c>
      <c r="E454" s="803" t="s">
        <v>258</v>
      </c>
      <c r="F454" s="803" t="s">
        <v>1229</v>
      </c>
      <c r="G454" s="803"/>
      <c r="H454" s="806" t="s">
        <v>152</v>
      </c>
      <c r="I454" s="806"/>
      <c r="J454" s="117" t="s">
        <v>153</v>
      </c>
      <c r="K454" s="117" t="s">
        <v>3</v>
      </c>
      <c r="L454" s="119">
        <v>575</v>
      </c>
    </row>
    <row r="455" spans="1:12" s="101" customFormat="1" ht="50.25" customHeight="1">
      <c r="A455" s="808"/>
      <c r="B455" s="803"/>
      <c r="C455" s="803"/>
      <c r="D455" s="807"/>
      <c r="E455" s="803"/>
      <c r="F455" s="803"/>
      <c r="G455" s="803"/>
      <c r="H455" s="806" t="s">
        <v>154</v>
      </c>
      <c r="I455" s="806"/>
      <c r="J455" s="117" t="s">
        <v>153</v>
      </c>
      <c r="K455" s="117" t="s">
        <v>153</v>
      </c>
      <c r="L455" s="119">
        <v>0</v>
      </c>
    </row>
    <row r="456" spans="1:12" s="101" customFormat="1" ht="24" customHeight="1">
      <c r="A456" s="808"/>
      <c r="B456" s="110" t="s">
        <v>77</v>
      </c>
      <c r="C456" s="115" t="s">
        <v>79</v>
      </c>
      <c r="D456" s="115" t="s">
        <v>155</v>
      </c>
      <c r="E456" s="115" t="s">
        <v>156</v>
      </c>
      <c r="F456" s="805"/>
      <c r="G456" s="805"/>
      <c r="H456" s="806" t="s">
        <v>157</v>
      </c>
      <c r="I456" s="806"/>
      <c r="J456" s="803" t="s">
        <v>153</v>
      </c>
      <c r="K456" s="803" t="s">
        <v>153</v>
      </c>
      <c r="L456" s="804">
        <v>0</v>
      </c>
    </row>
    <row r="457" spans="1:12" s="101" customFormat="1" ht="24" customHeight="1">
      <c r="A457" s="808"/>
      <c r="B457" s="117" t="s">
        <v>181</v>
      </c>
      <c r="C457" s="117" t="s">
        <v>1229</v>
      </c>
      <c r="D457" s="118">
        <v>43789</v>
      </c>
      <c r="E457" s="117" t="s">
        <v>1228</v>
      </c>
      <c r="F457" s="805"/>
      <c r="G457" s="805"/>
      <c r="H457" s="806"/>
      <c r="I457" s="806"/>
      <c r="J457" s="803"/>
      <c r="K457" s="803"/>
      <c r="L457" s="804"/>
    </row>
    <row r="458" spans="1:12" s="101" customFormat="1" ht="24" customHeight="1">
      <c r="A458" s="808">
        <v>289</v>
      </c>
      <c r="B458" s="110" t="s">
        <v>76</v>
      </c>
      <c r="C458" s="115" t="s">
        <v>78</v>
      </c>
      <c r="D458" s="115" t="s">
        <v>146</v>
      </c>
      <c r="E458" s="115" t="s">
        <v>147</v>
      </c>
      <c r="F458" s="809" t="s">
        <v>71</v>
      </c>
      <c r="G458" s="809"/>
      <c r="H458" s="805"/>
      <c r="I458" s="805"/>
      <c r="J458" s="805"/>
      <c r="K458" s="805"/>
      <c r="L458" s="805"/>
    </row>
    <row r="459" spans="1:12" s="101" customFormat="1" ht="26.25" customHeight="1">
      <c r="A459" s="808"/>
      <c r="B459" s="803" t="s">
        <v>1223</v>
      </c>
      <c r="C459" s="803" t="s">
        <v>1230</v>
      </c>
      <c r="D459" s="807">
        <v>43803</v>
      </c>
      <c r="E459" s="803" t="s">
        <v>1231</v>
      </c>
      <c r="F459" s="803" t="s">
        <v>1232</v>
      </c>
      <c r="G459" s="803"/>
      <c r="H459" s="806" t="s">
        <v>152</v>
      </c>
      <c r="I459" s="806"/>
      <c r="J459" s="117" t="s">
        <v>153</v>
      </c>
      <c r="K459" s="117" t="s">
        <v>153</v>
      </c>
      <c r="L459" s="119">
        <v>0</v>
      </c>
    </row>
    <row r="460" spans="1:12" s="101" customFormat="1" ht="39.75" customHeight="1">
      <c r="A460" s="808"/>
      <c r="B460" s="803"/>
      <c r="C460" s="803"/>
      <c r="D460" s="807"/>
      <c r="E460" s="803"/>
      <c r="F460" s="803"/>
      <c r="G460" s="803"/>
      <c r="H460" s="806" t="s">
        <v>154</v>
      </c>
      <c r="I460" s="806"/>
      <c r="J460" s="117" t="s">
        <v>153</v>
      </c>
      <c r="K460" s="117" t="s">
        <v>153</v>
      </c>
      <c r="L460" s="119">
        <v>0</v>
      </c>
    </row>
    <row r="461" spans="1:12" s="101" customFormat="1" ht="24" customHeight="1">
      <c r="A461" s="808"/>
      <c r="B461" s="110" t="s">
        <v>77</v>
      </c>
      <c r="C461" s="115" t="s">
        <v>79</v>
      </c>
      <c r="D461" s="115" t="s">
        <v>155</v>
      </c>
      <c r="E461" s="115" t="s">
        <v>156</v>
      </c>
      <c r="F461" s="805"/>
      <c r="G461" s="805"/>
      <c r="H461" s="806" t="s">
        <v>157</v>
      </c>
      <c r="I461" s="806"/>
      <c r="J461" s="803" t="s">
        <v>153</v>
      </c>
      <c r="K461" s="803" t="s">
        <v>3</v>
      </c>
      <c r="L461" s="804">
        <v>425</v>
      </c>
    </row>
    <row r="462" spans="1:12" s="101" customFormat="1" ht="24" customHeight="1">
      <c r="A462" s="808"/>
      <c r="B462" s="117" t="s">
        <v>181</v>
      </c>
      <c r="C462" s="117" t="s">
        <v>1232</v>
      </c>
      <c r="D462" s="118">
        <v>43806</v>
      </c>
      <c r="E462" s="117" t="s">
        <v>700</v>
      </c>
      <c r="F462" s="805"/>
      <c r="G462" s="805"/>
      <c r="H462" s="806"/>
      <c r="I462" s="806"/>
      <c r="J462" s="803"/>
      <c r="K462" s="803"/>
      <c r="L462" s="804"/>
    </row>
    <row r="463" spans="1:12" s="101" customFormat="1" ht="24" customHeight="1">
      <c r="A463" s="808">
        <v>290</v>
      </c>
      <c r="B463" s="110" t="s">
        <v>76</v>
      </c>
      <c r="C463" s="115" t="s">
        <v>78</v>
      </c>
      <c r="D463" s="115" t="s">
        <v>146</v>
      </c>
      <c r="E463" s="115" t="s">
        <v>147</v>
      </c>
      <c r="F463" s="809" t="s">
        <v>71</v>
      </c>
      <c r="G463" s="809"/>
      <c r="H463" s="805"/>
      <c r="I463" s="805"/>
      <c r="J463" s="805"/>
      <c r="K463" s="805"/>
      <c r="L463" s="805"/>
    </row>
    <row r="464" spans="1:12" s="101" customFormat="1" ht="26.25" customHeight="1">
      <c r="A464" s="808"/>
      <c r="B464" s="803" t="s">
        <v>1223</v>
      </c>
      <c r="C464" s="803" t="s">
        <v>1233</v>
      </c>
      <c r="D464" s="807">
        <v>43884</v>
      </c>
      <c r="E464" s="803" t="s">
        <v>234</v>
      </c>
      <c r="F464" s="803" t="s">
        <v>1234</v>
      </c>
      <c r="G464" s="803"/>
      <c r="H464" s="806" t="s">
        <v>152</v>
      </c>
      <c r="I464" s="806"/>
      <c r="J464" s="117" t="s">
        <v>153</v>
      </c>
      <c r="K464" s="117" t="s">
        <v>3</v>
      </c>
      <c r="L464" s="119">
        <v>527</v>
      </c>
    </row>
    <row r="465" spans="1:12" s="101" customFormat="1" ht="50.25" customHeight="1">
      <c r="A465" s="808"/>
      <c r="B465" s="803"/>
      <c r="C465" s="803"/>
      <c r="D465" s="807"/>
      <c r="E465" s="803"/>
      <c r="F465" s="803"/>
      <c r="G465" s="803"/>
      <c r="H465" s="806" t="s">
        <v>154</v>
      </c>
      <c r="I465" s="806"/>
      <c r="J465" s="117" t="s">
        <v>153</v>
      </c>
      <c r="K465" s="117" t="s">
        <v>3</v>
      </c>
      <c r="L465" s="119">
        <v>349.9</v>
      </c>
    </row>
    <row r="466" spans="1:12" s="101" customFormat="1" ht="24" customHeight="1">
      <c r="A466" s="808"/>
      <c r="B466" s="110" t="s">
        <v>77</v>
      </c>
      <c r="C466" s="115" t="s">
        <v>79</v>
      </c>
      <c r="D466" s="115" t="s">
        <v>155</v>
      </c>
      <c r="E466" s="115" t="s">
        <v>156</v>
      </c>
      <c r="F466" s="805"/>
      <c r="G466" s="805"/>
      <c r="H466" s="806" t="s">
        <v>157</v>
      </c>
      <c r="I466" s="806"/>
      <c r="J466" s="803" t="s">
        <v>153</v>
      </c>
      <c r="K466" s="803" t="s">
        <v>153</v>
      </c>
      <c r="L466" s="804">
        <v>0</v>
      </c>
    </row>
    <row r="467" spans="1:12" s="101" customFormat="1" ht="24" customHeight="1">
      <c r="A467" s="808"/>
      <c r="B467" s="117" t="s">
        <v>181</v>
      </c>
      <c r="C467" s="117" t="s">
        <v>1234</v>
      </c>
      <c r="D467" s="118">
        <v>43887</v>
      </c>
      <c r="E467" s="117" t="s">
        <v>1076</v>
      </c>
      <c r="F467" s="805"/>
      <c r="G467" s="805"/>
      <c r="H467" s="806"/>
      <c r="I467" s="806"/>
      <c r="J467" s="803"/>
      <c r="K467" s="803"/>
      <c r="L467" s="804"/>
    </row>
    <row r="468" spans="1:12" s="101" customFormat="1" ht="24" customHeight="1">
      <c r="A468" s="808">
        <v>291</v>
      </c>
      <c r="B468" s="110" t="s">
        <v>76</v>
      </c>
      <c r="C468" s="115" t="s">
        <v>78</v>
      </c>
      <c r="D468" s="115" t="s">
        <v>146</v>
      </c>
      <c r="E468" s="115" t="s">
        <v>147</v>
      </c>
      <c r="F468" s="809" t="s">
        <v>71</v>
      </c>
      <c r="G468" s="809"/>
      <c r="H468" s="805"/>
      <c r="I468" s="805"/>
      <c r="J468" s="805"/>
      <c r="K468" s="805"/>
      <c r="L468" s="805"/>
    </row>
    <row r="469" spans="1:12" s="101" customFormat="1" ht="26.25" customHeight="1">
      <c r="A469" s="808"/>
      <c r="B469" s="803" t="s">
        <v>1235</v>
      </c>
      <c r="C469" s="810" t="s">
        <v>1236</v>
      </c>
      <c r="D469" s="807">
        <v>43846</v>
      </c>
      <c r="E469" s="803" t="s">
        <v>1031</v>
      </c>
      <c r="F469" s="803" t="s">
        <v>1237</v>
      </c>
      <c r="G469" s="803"/>
      <c r="H469" s="806" t="s">
        <v>152</v>
      </c>
      <c r="I469" s="806"/>
      <c r="J469" s="117" t="s">
        <v>153</v>
      </c>
      <c r="K469" s="117" t="s">
        <v>3</v>
      </c>
      <c r="L469" s="119">
        <v>254</v>
      </c>
    </row>
    <row r="470" spans="1:12" s="101" customFormat="1" ht="207.75" customHeight="1">
      <c r="A470" s="808"/>
      <c r="B470" s="803"/>
      <c r="C470" s="810"/>
      <c r="D470" s="807"/>
      <c r="E470" s="803"/>
      <c r="F470" s="803"/>
      <c r="G470" s="803"/>
      <c r="H470" s="806" t="s">
        <v>154</v>
      </c>
      <c r="I470" s="806"/>
      <c r="J470" s="117" t="s">
        <v>153</v>
      </c>
      <c r="K470" s="117" t="s">
        <v>3</v>
      </c>
      <c r="L470" s="119">
        <v>469.98</v>
      </c>
    </row>
    <row r="471" spans="1:12" s="101" customFormat="1" ht="24" customHeight="1">
      <c r="A471" s="808"/>
      <c r="B471" s="110" t="s">
        <v>77</v>
      </c>
      <c r="C471" s="115" t="s">
        <v>79</v>
      </c>
      <c r="D471" s="115" t="s">
        <v>155</v>
      </c>
      <c r="E471" s="115" t="s">
        <v>156</v>
      </c>
      <c r="F471" s="805"/>
      <c r="G471" s="805"/>
      <c r="H471" s="806" t="s">
        <v>157</v>
      </c>
      <c r="I471" s="806"/>
      <c r="J471" s="803" t="s">
        <v>153</v>
      </c>
      <c r="K471" s="803" t="s">
        <v>153</v>
      </c>
      <c r="L471" s="804">
        <v>0</v>
      </c>
    </row>
    <row r="472" spans="1:12" s="101" customFormat="1" ht="24" customHeight="1">
      <c r="A472" s="808"/>
      <c r="B472" s="117" t="s">
        <v>193</v>
      </c>
      <c r="C472" s="117" t="s">
        <v>1237</v>
      </c>
      <c r="D472" s="118">
        <v>43848</v>
      </c>
      <c r="E472" s="117" t="s">
        <v>1238</v>
      </c>
      <c r="F472" s="805"/>
      <c r="G472" s="805"/>
      <c r="H472" s="806"/>
      <c r="I472" s="806"/>
      <c r="J472" s="803"/>
      <c r="K472" s="803"/>
      <c r="L472" s="804"/>
    </row>
    <row r="473" spans="1:12" s="101" customFormat="1" ht="24" customHeight="1">
      <c r="A473" s="808">
        <v>292</v>
      </c>
      <c r="B473" s="110" t="s">
        <v>76</v>
      </c>
      <c r="C473" s="115" t="s">
        <v>78</v>
      </c>
      <c r="D473" s="115" t="s">
        <v>146</v>
      </c>
      <c r="E473" s="115" t="s">
        <v>147</v>
      </c>
      <c r="F473" s="809" t="s">
        <v>71</v>
      </c>
      <c r="G473" s="809"/>
      <c r="H473" s="805"/>
      <c r="I473" s="805"/>
      <c r="J473" s="805"/>
      <c r="K473" s="805"/>
      <c r="L473" s="805"/>
    </row>
    <row r="474" spans="1:12" s="101" customFormat="1" ht="26.25" customHeight="1">
      <c r="A474" s="808"/>
      <c r="B474" s="803" t="s">
        <v>1239</v>
      </c>
      <c r="C474" s="810" t="s">
        <v>1240</v>
      </c>
      <c r="D474" s="807">
        <v>43846</v>
      </c>
      <c r="E474" s="803" t="s">
        <v>429</v>
      </c>
      <c r="F474" s="803" t="s">
        <v>334</v>
      </c>
      <c r="G474" s="803"/>
      <c r="H474" s="806" t="s">
        <v>152</v>
      </c>
      <c r="I474" s="806"/>
      <c r="J474" s="117" t="s">
        <v>3</v>
      </c>
      <c r="K474" s="117" t="s">
        <v>153</v>
      </c>
      <c r="L474" s="119">
        <v>109</v>
      </c>
    </row>
    <row r="475" spans="1:12" s="101" customFormat="1" ht="123.75" customHeight="1">
      <c r="A475" s="808"/>
      <c r="B475" s="803"/>
      <c r="C475" s="810"/>
      <c r="D475" s="807"/>
      <c r="E475" s="803"/>
      <c r="F475" s="803"/>
      <c r="G475" s="803"/>
      <c r="H475" s="806" t="s">
        <v>154</v>
      </c>
      <c r="I475" s="806"/>
      <c r="J475" s="117" t="s">
        <v>3</v>
      </c>
      <c r="K475" s="117" t="s">
        <v>153</v>
      </c>
      <c r="L475" s="119">
        <v>507.3</v>
      </c>
    </row>
    <row r="476" spans="1:12" s="101" customFormat="1" ht="24" customHeight="1">
      <c r="A476" s="808"/>
      <c r="B476" s="110" t="s">
        <v>77</v>
      </c>
      <c r="C476" s="115" t="s">
        <v>79</v>
      </c>
      <c r="D476" s="115" t="s">
        <v>155</v>
      </c>
      <c r="E476" s="115" t="s">
        <v>156</v>
      </c>
      <c r="F476" s="805"/>
      <c r="G476" s="805"/>
      <c r="H476" s="806" t="s">
        <v>157</v>
      </c>
      <c r="I476" s="806"/>
      <c r="J476" s="803" t="s">
        <v>3</v>
      </c>
      <c r="K476" s="803" t="s">
        <v>3</v>
      </c>
      <c r="L476" s="804">
        <v>969</v>
      </c>
    </row>
    <row r="477" spans="1:12" s="101" customFormat="1" ht="24" customHeight="1">
      <c r="A477" s="808"/>
      <c r="B477" s="117" t="s">
        <v>773</v>
      </c>
      <c r="C477" s="117" t="s">
        <v>334</v>
      </c>
      <c r="D477" s="118">
        <v>43851</v>
      </c>
      <c r="E477" s="117" t="s">
        <v>430</v>
      </c>
      <c r="F477" s="805"/>
      <c r="G477" s="805"/>
      <c r="H477" s="806"/>
      <c r="I477" s="806"/>
      <c r="J477" s="803"/>
      <c r="K477" s="803"/>
      <c r="L477" s="804"/>
    </row>
    <row r="478" spans="1:12" s="101" customFormat="1" ht="24" customHeight="1">
      <c r="A478" s="808">
        <v>293</v>
      </c>
      <c r="B478" s="110" t="s">
        <v>76</v>
      </c>
      <c r="C478" s="115" t="s">
        <v>78</v>
      </c>
      <c r="D478" s="115" t="s">
        <v>146</v>
      </c>
      <c r="E478" s="115" t="s">
        <v>147</v>
      </c>
      <c r="F478" s="809" t="s">
        <v>71</v>
      </c>
      <c r="G478" s="809"/>
      <c r="H478" s="805"/>
      <c r="I478" s="805"/>
      <c r="J478" s="805"/>
      <c r="K478" s="805"/>
      <c r="L478" s="805"/>
    </row>
    <row r="479" spans="1:12" s="101" customFormat="1" ht="26.25" customHeight="1">
      <c r="A479" s="808"/>
      <c r="B479" s="803" t="s">
        <v>1239</v>
      </c>
      <c r="C479" s="803" t="s">
        <v>1241</v>
      </c>
      <c r="D479" s="807">
        <v>43860</v>
      </c>
      <c r="E479" s="803" t="s">
        <v>849</v>
      </c>
      <c r="F479" s="803" t="s">
        <v>1242</v>
      </c>
      <c r="G479" s="803"/>
      <c r="H479" s="806" t="s">
        <v>152</v>
      </c>
      <c r="I479" s="806"/>
      <c r="J479" s="117" t="s">
        <v>153</v>
      </c>
      <c r="K479" s="117" t="s">
        <v>3</v>
      </c>
      <c r="L479" s="119">
        <v>179</v>
      </c>
    </row>
    <row r="480" spans="1:12" s="101" customFormat="1" ht="71.25" customHeight="1">
      <c r="A480" s="808"/>
      <c r="B480" s="803"/>
      <c r="C480" s="803"/>
      <c r="D480" s="807"/>
      <c r="E480" s="803"/>
      <c r="F480" s="803"/>
      <c r="G480" s="803"/>
      <c r="H480" s="806" t="s">
        <v>154</v>
      </c>
      <c r="I480" s="806"/>
      <c r="J480" s="117" t="s">
        <v>153</v>
      </c>
      <c r="K480" s="117" t="s">
        <v>3</v>
      </c>
      <c r="L480" s="119">
        <v>400</v>
      </c>
    </row>
    <row r="481" spans="1:12" s="101" customFormat="1" ht="24" customHeight="1">
      <c r="A481" s="808"/>
      <c r="B481" s="110" t="s">
        <v>77</v>
      </c>
      <c r="C481" s="115" t="s">
        <v>79</v>
      </c>
      <c r="D481" s="115" t="s">
        <v>155</v>
      </c>
      <c r="E481" s="115" t="s">
        <v>156</v>
      </c>
      <c r="F481" s="805"/>
      <c r="G481" s="805"/>
      <c r="H481" s="806" t="s">
        <v>157</v>
      </c>
      <c r="I481" s="806"/>
      <c r="J481" s="803" t="s">
        <v>153</v>
      </c>
      <c r="K481" s="803" t="s">
        <v>3</v>
      </c>
      <c r="L481" s="804">
        <v>200</v>
      </c>
    </row>
    <row r="482" spans="1:12" s="101" customFormat="1" ht="24" customHeight="1">
      <c r="A482" s="808"/>
      <c r="B482" s="117" t="s">
        <v>773</v>
      </c>
      <c r="C482" s="117" t="s">
        <v>1242</v>
      </c>
      <c r="D482" s="118">
        <v>43861</v>
      </c>
      <c r="E482" s="117" t="s">
        <v>298</v>
      </c>
      <c r="F482" s="805"/>
      <c r="G482" s="805"/>
      <c r="H482" s="806"/>
      <c r="I482" s="806"/>
      <c r="J482" s="803"/>
      <c r="K482" s="803"/>
      <c r="L482" s="804"/>
    </row>
    <row r="483" spans="1:12" s="101" customFormat="1" ht="24" customHeight="1">
      <c r="A483" s="808">
        <v>294</v>
      </c>
      <c r="B483" s="110" t="s">
        <v>76</v>
      </c>
      <c r="C483" s="115" t="s">
        <v>78</v>
      </c>
      <c r="D483" s="115" t="s">
        <v>146</v>
      </c>
      <c r="E483" s="115" t="s">
        <v>147</v>
      </c>
      <c r="F483" s="809" t="s">
        <v>71</v>
      </c>
      <c r="G483" s="809"/>
      <c r="H483" s="805"/>
      <c r="I483" s="805"/>
      <c r="J483" s="805"/>
      <c r="K483" s="805"/>
      <c r="L483" s="805"/>
    </row>
    <row r="484" spans="1:12" s="101" customFormat="1" ht="26.25" customHeight="1">
      <c r="A484" s="808"/>
      <c r="B484" s="803" t="s">
        <v>1243</v>
      </c>
      <c r="C484" s="810" t="s">
        <v>1244</v>
      </c>
      <c r="D484" s="807">
        <v>43793</v>
      </c>
      <c r="E484" s="803" t="s">
        <v>1245</v>
      </c>
      <c r="F484" s="803" t="s">
        <v>1246</v>
      </c>
      <c r="G484" s="803"/>
      <c r="H484" s="806" t="s">
        <v>152</v>
      </c>
      <c r="I484" s="806"/>
      <c r="J484" s="117" t="s">
        <v>153</v>
      </c>
      <c r="K484" s="117" t="s">
        <v>3</v>
      </c>
      <c r="L484" s="119">
        <v>494</v>
      </c>
    </row>
    <row r="485" spans="1:12" s="101" customFormat="1" ht="260.25" customHeight="1">
      <c r="A485" s="808"/>
      <c r="B485" s="803"/>
      <c r="C485" s="810"/>
      <c r="D485" s="807"/>
      <c r="E485" s="803"/>
      <c r="F485" s="803"/>
      <c r="G485" s="803"/>
      <c r="H485" s="806" t="s">
        <v>154</v>
      </c>
      <c r="I485" s="806"/>
      <c r="J485" s="117" t="s">
        <v>153</v>
      </c>
      <c r="K485" s="117" t="s">
        <v>3</v>
      </c>
      <c r="L485" s="119">
        <v>2125.61</v>
      </c>
    </row>
    <row r="486" spans="1:12" s="101" customFormat="1" ht="24" customHeight="1">
      <c r="A486" s="808"/>
      <c r="B486" s="110" t="s">
        <v>77</v>
      </c>
      <c r="C486" s="115" t="s">
        <v>79</v>
      </c>
      <c r="D486" s="115" t="s">
        <v>155</v>
      </c>
      <c r="E486" s="115" t="s">
        <v>156</v>
      </c>
      <c r="F486" s="805"/>
      <c r="G486" s="805"/>
      <c r="H486" s="806" t="s">
        <v>157</v>
      </c>
      <c r="I486" s="806"/>
      <c r="J486" s="803" t="s">
        <v>153</v>
      </c>
      <c r="K486" s="803" t="s">
        <v>3</v>
      </c>
      <c r="L486" s="804">
        <v>98.87</v>
      </c>
    </row>
    <row r="487" spans="1:12" s="101" customFormat="1" ht="24" customHeight="1">
      <c r="A487" s="808"/>
      <c r="B487" s="117" t="s">
        <v>193</v>
      </c>
      <c r="C487" s="117" t="s">
        <v>1246</v>
      </c>
      <c r="D487" s="118">
        <v>43799</v>
      </c>
      <c r="E487" s="117" t="s">
        <v>1247</v>
      </c>
      <c r="F487" s="805"/>
      <c r="G487" s="805"/>
      <c r="H487" s="806"/>
      <c r="I487" s="806"/>
      <c r="J487" s="803"/>
      <c r="K487" s="803"/>
      <c r="L487" s="804"/>
    </row>
    <row r="488" spans="1:12" s="101" customFormat="1" ht="24" customHeight="1">
      <c r="A488" s="808">
        <v>295</v>
      </c>
      <c r="B488" s="110" t="s">
        <v>76</v>
      </c>
      <c r="C488" s="115" t="s">
        <v>78</v>
      </c>
      <c r="D488" s="115" t="s">
        <v>146</v>
      </c>
      <c r="E488" s="115" t="s">
        <v>147</v>
      </c>
      <c r="F488" s="809" t="s">
        <v>71</v>
      </c>
      <c r="G488" s="809"/>
      <c r="H488" s="805"/>
      <c r="I488" s="805"/>
      <c r="J488" s="805"/>
      <c r="K488" s="805"/>
      <c r="L488" s="805"/>
    </row>
    <row r="489" spans="1:12" s="101" customFormat="1" ht="26.25" customHeight="1">
      <c r="A489" s="808"/>
      <c r="B489" s="803" t="s">
        <v>1248</v>
      </c>
      <c r="C489" s="810" t="s">
        <v>1249</v>
      </c>
      <c r="D489" s="807">
        <v>43898</v>
      </c>
      <c r="E489" s="803" t="s">
        <v>1250</v>
      </c>
      <c r="F489" s="803" t="s">
        <v>1251</v>
      </c>
      <c r="G489" s="803"/>
      <c r="H489" s="806" t="s">
        <v>152</v>
      </c>
      <c r="I489" s="806"/>
      <c r="J489" s="117" t="s">
        <v>153</v>
      </c>
      <c r="K489" s="117" t="s">
        <v>153</v>
      </c>
      <c r="L489" s="119">
        <v>0</v>
      </c>
    </row>
    <row r="490" spans="1:12" s="101" customFormat="1" ht="260.25" customHeight="1">
      <c r="A490" s="808"/>
      <c r="B490" s="803"/>
      <c r="C490" s="810"/>
      <c r="D490" s="807"/>
      <c r="E490" s="803"/>
      <c r="F490" s="803"/>
      <c r="G490" s="803"/>
      <c r="H490" s="806" t="s">
        <v>154</v>
      </c>
      <c r="I490" s="806"/>
      <c r="J490" s="117" t="s">
        <v>153</v>
      </c>
      <c r="K490" s="117" t="s">
        <v>153</v>
      </c>
      <c r="L490" s="119">
        <v>0</v>
      </c>
    </row>
    <row r="491" spans="1:12" s="101" customFormat="1" ht="24" customHeight="1">
      <c r="A491" s="808"/>
      <c r="B491" s="110" t="s">
        <v>77</v>
      </c>
      <c r="C491" s="115" t="s">
        <v>79</v>
      </c>
      <c r="D491" s="115" t="s">
        <v>155</v>
      </c>
      <c r="E491" s="115" t="s">
        <v>156</v>
      </c>
      <c r="F491" s="805"/>
      <c r="G491" s="805"/>
      <c r="H491" s="806" t="s">
        <v>157</v>
      </c>
      <c r="I491" s="806"/>
      <c r="J491" s="803" t="s">
        <v>153</v>
      </c>
      <c r="K491" s="803" t="s">
        <v>3</v>
      </c>
      <c r="L491" s="804">
        <v>475</v>
      </c>
    </row>
    <row r="492" spans="1:12" s="101" customFormat="1" ht="24" customHeight="1">
      <c r="A492" s="808"/>
      <c r="B492" s="117" t="s">
        <v>193</v>
      </c>
      <c r="C492" s="117" t="s">
        <v>1251</v>
      </c>
      <c r="D492" s="118">
        <v>43902</v>
      </c>
      <c r="E492" s="117" t="s">
        <v>1252</v>
      </c>
      <c r="F492" s="805"/>
      <c r="G492" s="805"/>
      <c r="H492" s="806"/>
      <c r="I492" s="806"/>
      <c r="J492" s="803"/>
      <c r="K492" s="803"/>
      <c r="L492" s="804"/>
    </row>
    <row r="493" spans="1:12" s="101" customFormat="1" ht="24" customHeight="1">
      <c r="A493" s="808">
        <v>296</v>
      </c>
      <c r="B493" s="110" t="s">
        <v>76</v>
      </c>
      <c r="C493" s="115" t="s">
        <v>78</v>
      </c>
      <c r="D493" s="115" t="s">
        <v>146</v>
      </c>
      <c r="E493" s="115" t="s">
        <v>147</v>
      </c>
      <c r="F493" s="809" t="s">
        <v>71</v>
      </c>
      <c r="G493" s="809"/>
      <c r="H493" s="805"/>
      <c r="I493" s="805"/>
      <c r="J493" s="805"/>
      <c r="K493" s="805"/>
      <c r="L493" s="805"/>
    </row>
    <row r="494" spans="1:12" s="101" customFormat="1" ht="26.25" customHeight="1">
      <c r="A494" s="808"/>
      <c r="B494" s="803" t="s">
        <v>1253</v>
      </c>
      <c r="C494" s="803" t="s">
        <v>1254</v>
      </c>
      <c r="D494" s="807">
        <v>43894</v>
      </c>
      <c r="E494" s="803" t="s">
        <v>378</v>
      </c>
      <c r="F494" s="803" t="s">
        <v>379</v>
      </c>
      <c r="G494" s="803"/>
      <c r="H494" s="806" t="s">
        <v>152</v>
      </c>
      <c r="I494" s="806"/>
      <c r="J494" s="117" t="s">
        <v>153</v>
      </c>
      <c r="K494" s="117" t="s">
        <v>3</v>
      </c>
      <c r="L494" s="119">
        <v>603.84</v>
      </c>
    </row>
    <row r="495" spans="1:12" s="101" customFormat="1" ht="71.25" customHeight="1">
      <c r="A495" s="808"/>
      <c r="B495" s="803"/>
      <c r="C495" s="803"/>
      <c r="D495" s="807"/>
      <c r="E495" s="803"/>
      <c r="F495" s="803"/>
      <c r="G495" s="803"/>
      <c r="H495" s="806" t="s">
        <v>154</v>
      </c>
      <c r="I495" s="806"/>
      <c r="J495" s="117" t="s">
        <v>153</v>
      </c>
      <c r="K495" s="117" t="s">
        <v>3</v>
      </c>
      <c r="L495" s="119">
        <v>458.68</v>
      </c>
    </row>
    <row r="496" spans="1:12" s="101" customFormat="1" ht="24" customHeight="1">
      <c r="A496" s="808"/>
      <c r="B496" s="110" t="s">
        <v>77</v>
      </c>
      <c r="C496" s="115" t="s">
        <v>79</v>
      </c>
      <c r="D496" s="115" t="s">
        <v>155</v>
      </c>
      <c r="E496" s="115" t="s">
        <v>156</v>
      </c>
      <c r="F496" s="805"/>
      <c r="G496" s="805"/>
      <c r="H496" s="806" t="s">
        <v>157</v>
      </c>
      <c r="I496" s="806"/>
      <c r="J496" s="803" t="s">
        <v>153</v>
      </c>
      <c r="K496" s="803" t="s">
        <v>3</v>
      </c>
      <c r="L496" s="804">
        <v>150</v>
      </c>
    </row>
    <row r="497" spans="1:12" s="101" customFormat="1" ht="24" customHeight="1">
      <c r="A497" s="808"/>
      <c r="B497" s="117" t="s">
        <v>164</v>
      </c>
      <c r="C497" s="117" t="s">
        <v>379</v>
      </c>
      <c r="D497" s="118">
        <v>43896</v>
      </c>
      <c r="E497" s="117" t="s">
        <v>1255</v>
      </c>
      <c r="F497" s="805"/>
      <c r="G497" s="805"/>
      <c r="H497" s="806"/>
      <c r="I497" s="806"/>
      <c r="J497" s="803"/>
      <c r="K497" s="803"/>
      <c r="L497" s="804"/>
    </row>
    <row r="498" spans="1:12" s="101" customFormat="1" ht="24" customHeight="1">
      <c r="A498" s="808">
        <v>297</v>
      </c>
      <c r="B498" s="110" t="s">
        <v>76</v>
      </c>
      <c r="C498" s="115" t="s">
        <v>78</v>
      </c>
      <c r="D498" s="115" t="s">
        <v>146</v>
      </c>
      <c r="E498" s="115" t="s">
        <v>147</v>
      </c>
      <c r="F498" s="809" t="s">
        <v>71</v>
      </c>
      <c r="G498" s="809"/>
      <c r="H498" s="805"/>
      <c r="I498" s="805"/>
      <c r="J498" s="805"/>
      <c r="K498" s="805"/>
      <c r="L498" s="805"/>
    </row>
    <row r="499" spans="1:12" s="101" customFormat="1" ht="26.25" customHeight="1">
      <c r="A499" s="808"/>
      <c r="B499" s="803" t="s">
        <v>1256</v>
      </c>
      <c r="C499" s="810" t="s">
        <v>1257</v>
      </c>
      <c r="D499" s="807">
        <v>43844</v>
      </c>
      <c r="E499" s="803" t="s">
        <v>634</v>
      </c>
      <c r="F499" s="803" t="s">
        <v>1258</v>
      </c>
      <c r="G499" s="803"/>
      <c r="H499" s="806" t="s">
        <v>152</v>
      </c>
      <c r="I499" s="806"/>
      <c r="J499" s="117" t="s">
        <v>153</v>
      </c>
      <c r="K499" s="117" t="s">
        <v>3</v>
      </c>
      <c r="L499" s="119">
        <v>372.51</v>
      </c>
    </row>
    <row r="500" spans="1:12" s="101" customFormat="1" ht="239.25" customHeight="1">
      <c r="A500" s="808"/>
      <c r="B500" s="803"/>
      <c r="C500" s="810"/>
      <c r="D500" s="807"/>
      <c r="E500" s="803"/>
      <c r="F500" s="803"/>
      <c r="G500" s="803"/>
      <c r="H500" s="806" t="s">
        <v>154</v>
      </c>
      <c r="I500" s="806"/>
      <c r="J500" s="117" t="s">
        <v>153</v>
      </c>
      <c r="K500" s="117" t="s">
        <v>153</v>
      </c>
      <c r="L500" s="119">
        <v>0</v>
      </c>
    </row>
    <row r="501" spans="1:12" s="101" customFormat="1" ht="24" customHeight="1">
      <c r="A501" s="808"/>
      <c r="B501" s="110" t="s">
        <v>77</v>
      </c>
      <c r="C501" s="115" t="s">
        <v>79</v>
      </c>
      <c r="D501" s="115" t="s">
        <v>155</v>
      </c>
      <c r="E501" s="115" t="s">
        <v>156</v>
      </c>
      <c r="F501" s="805"/>
      <c r="G501" s="805"/>
      <c r="H501" s="806" t="s">
        <v>157</v>
      </c>
      <c r="I501" s="806"/>
      <c r="J501" s="803" t="s">
        <v>153</v>
      </c>
      <c r="K501" s="803" t="s">
        <v>3</v>
      </c>
      <c r="L501" s="804">
        <v>600</v>
      </c>
    </row>
    <row r="502" spans="1:12" s="101" customFormat="1" ht="24" customHeight="1">
      <c r="A502" s="808"/>
      <c r="B502" s="117" t="s">
        <v>153</v>
      </c>
      <c r="C502" s="117" t="s">
        <v>1258</v>
      </c>
      <c r="D502" s="118">
        <v>43849</v>
      </c>
      <c r="E502" s="117" t="s">
        <v>1259</v>
      </c>
      <c r="F502" s="805"/>
      <c r="G502" s="805"/>
      <c r="H502" s="806"/>
      <c r="I502" s="806"/>
      <c r="J502" s="803"/>
      <c r="K502" s="803"/>
      <c r="L502" s="804"/>
    </row>
    <row r="503" spans="1:12" s="101" customFormat="1" ht="24" customHeight="1">
      <c r="A503" s="808">
        <v>298</v>
      </c>
      <c r="B503" s="110" t="s">
        <v>76</v>
      </c>
      <c r="C503" s="115" t="s">
        <v>78</v>
      </c>
      <c r="D503" s="115" t="s">
        <v>146</v>
      </c>
      <c r="E503" s="115" t="s">
        <v>147</v>
      </c>
      <c r="F503" s="809" t="s">
        <v>71</v>
      </c>
      <c r="G503" s="809"/>
      <c r="H503" s="805"/>
      <c r="I503" s="805"/>
      <c r="J503" s="805"/>
      <c r="K503" s="805"/>
      <c r="L503" s="805"/>
    </row>
    <row r="504" spans="1:12" s="101" customFormat="1" ht="26.25" customHeight="1">
      <c r="A504" s="808"/>
      <c r="B504" s="803" t="s">
        <v>1260</v>
      </c>
      <c r="C504" s="810" t="s">
        <v>1261</v>
      </c>
      <c r="D504" s="807">
        <v>43854</v>
      </c>
      <c r="E504" s="803" t="s">
        <v>523</v>
      </c>
      <c r="F504" s="803" t="s">
        <v>1262</v>
      </c>
      <c r="G504" s="803"/>
      <c r="H504" s="806" t="s">
        <v>152</v>
      </c>
      <c r="I504" s="806"/>
      <c r="J504" s="117" t="s">
        <v>153</v>
      </c>
      <c r="K504" s="117" t="s">
        <v>153</v>
      </c>
      <c r="L504" s="119">
        <v>0</v>
      </c>
    </row>
    <row r="505" spans="1:12" s="101" customFormat="1" ht="207.75" customHeight="1">
      <c r="A505" s="808"/>
      <c r="B505" s="803"/>
      <c r="C505" s="810"/>
      <c r="D505" s="807"/>
      <c r="E505" s="803"/>
      <c r="F505" s="803"/>
      <c r="G505" s="803"/>
      <c r="H505" s="806" t="s">
        <v>154</v>
      </c>
      <c r="I505" s="806"/>
      <c r="J505" s="117" t="s">
        <v>153</v>
      </c>
      <c r="K505" s="117" t="s">
        <v>153</v>
      </c>
      <c r="L505" s="119">
        <v>0</v>
      </c>
    </row>
    <row r="506" spans="1:12" s="101" customFormat="1" ht="24" customHeight="1">
      <c r="A506" s="808"/>
      <c r="B506" s="110" t="s">
        <v>77</v>
      </c>
      <c r="C506" s="115" t="s">
        <v>79</v>
      </c>
      <c r="D506" s="115" t="s">
        <v>155</v>
      </c>
      <c r="E506" s="115" t="s">
        <v>156</v>
      </c>
      <c r="F506" s="805"/>
      <c r="G506" s="805"/>
      <c r="H506" s="806" t="s">
        <v>157</v>
      </c>
      <c r="I506" s="806"/>
      <c r="J506" s="803" t="s">
        <v>153</v>
      </c>
      <c r="K506" s="803" t="s">
        <v>3</v>
      </c>
      <c r="L506" s="804">
        <v>1199</v>
      </c>
    </row>
    <row r="507" spans="1:12" s="101" customFormat="1" ht="24" customHeight="1">
      <c r="A507" s="808"/>
      <c r="B507" s="117" t="s">
        <v>193</v>
      </c>
      <c r="C507" s="117" t="s">
        <v>1262</v>
      </c>
      <c r="D507" s="118">
        <v>43860</v>
      </c>
      <c r="E507" s="117" t="s">
        <v>518</v>
      </c>
      <c r="F507" s="805"/>
      <c r="G507" s="805"/>
      <c r="H507" s="806"/>
      <c r="I507" s="806"/>
      <c r="J507" s="803"/>
      <c r="K507" s="803"/>
      <c r="L507" s="804"/>
    </row>
    <row r="508" spans="1:12" s="101" customFormat="1" ht="24" customHeight="1">
      <c r="A508" s="808">
        <v>299</v>
      </c>
      <c r="B508" s="110" t="s">
        <v>76</v>
      </c>
      <c r="C508" s="115" t="s">
        <v>78</v>
      </c>
      <c r="D508" s="115" t="s">
        <v>146</v>
      </c>
      <c r="E508" s="115" t="s">
        <v>147</v>
      </c>
      <c r="F508" s="809" t="s">
        <v>71</v>
      </c>
      <c r="G508" s="809"/>
      <c r="H508" s="805"/>
      <c r="I508" s="805"/>
      <c r="J508" s="805"/>
      <c r="K508" s="805"/>
      <c r="L508" s="805"/>
    </row>
    <row r="509" spans="1:12" s="101" customFormat="1" ht="26.25" customHeight="1">
      <c r="A509" s="808"/>
      <c r="B509" s="803" t="s">
        <v>1263</v>
      </c>
      <c r="C509" s="803" t="s">
        <v>1264</v>
      </c>
      <c r="D509" s="807">
        <v>43758</v>
      </c>
      <c r="E509" s="803" t="s">
        <v>806</v>
      </c>
      <c r="F509" s="803" t="s">
        <v>1265</v>
      </c>
      <c r="G509" s="803"/>
      <c r="H509" s="806" t="s">
        <v>152</v>
      </c>
      <c r="I509" s="806"/>
      <c r="J509" s="117" t="s">
        <v>153</v>
      </c>
      <c r="K509" s="117" t="s">
        <v>153</v>
      </c>
      <c r="L509" s="119">
        <v>0</v>
      </c>
    </row>
    <row r="510" spans="1:12" s="101" customFormat="1" ht="60.75" customHeight="1">
      <c r="A510" s="808"/>
      <c r="B510" s="803"/>
      <c r="C510" s="803"/>
      <c r="D510" s="807"/>
      <c r="E510" s="803"/>
      <c r="F510" s="803"/>
      <c r="G510" s="803"/>
      <c r="H510" s="806" t="s">
        <v>154</v>
      </c>
      <c r="I510" s="806"/>
      <c r="J510" s="117" t="s">
        <v>153</v>
      </c>
      <c r="K510" s="117" t="s">
        <v>153</v>
      </c>
      <c r="L510" s="119">
        <v>0</v>
      </c>
    </row>
    <row r="511" spans="1:12" s="101" customFormat="1" ht="24" customHeight="1">
      <c r="A511" s="808"/>
      <c r="B511" s="110" t="s">
        <v>77</v>
      </c>
      <c r="C511" s="115" t="s">
        <v>79</v>
      </c>
      <c r="D511" s="115" t="s">
        <v>155</v>
      </c>
      <c r="E511" s="115" t="s">
        <v>156</v>
      </c>
      <c r="F511" s="805"/>
      <c r="G511" s="805"/>
      <c r="H511" s="806" t="s">
        <v>157</v>
      </c>
      <c r="I511" s="806"/>
      <c r="J511" s="803" t="s">
        <v>153</v>
      </c>
      <c r="K511" s="803" t="s">
        <v>3</v>
      </c>
      <c r="L511" s="804">
        <v>1795</v>
      </c>
    </row>
    <row r="512" spans="1:12" s="101" customFormat="1" ht="34.5" customHeight="1">
      <c r="A512" s="808"/>
      <c r="B512" s="117" t="s">
        <v>1266</v>
      </c>
      <c r="C512" s="117" t="s">
        <v>1265</v>
      </c>
      <c r="D512" s="118">
        <v>43762</v>
      </c>
      <c r="E512" s="117" t="s">
        <v>568</v>
      </c>
      <c r="F512" s="805"/>
      <c r="G512" s="805"/>
      <c r="H512" s="806"/>
      <c r="I512" s="806"/>
      <c r="J512" s="803"/>
      <c r="K512" s="803"/>
      <c r="L512" s="804"/>
    </row>
    <row r="513" spans="1:12" s="101" customFormat="1" ht="24" customHeight="1">
      <c r="A513" s="808">
        <v>300</v>
      </c>
      <c r="B513" s="110" t="s">
        <v>76</v>
      </c>
      <c r="C513" s="115" t="s">
        <v>78</v>
      </c>
      <c r="D513" s="115" t="s">
        <v>146</v>
      </c>
      <c r="E513" s="115" t="s">
        <v>147</v>
      </c>
      <c r="F513" s="809" t="s">
        <v>71</v>
      </c>
      <c r="G513" s="809"/>
      <c r="H513" s="805"/>
      <c r="I513" s="805"/>
      <c r="J513" s="805"/>
      <c r="K513" s="805"/>
      <c r="L513" s="805"/>
    </row>
    <row r="514" spans="1:12" s="101" customFormat="1" ht="26.25" customHeight="1">
      <c r="A514" s="808"/>
      <c r="B514" s="803" t="s">
        <v>1267</v>
      </c>
      <c r="C514" s="810" t="s">
        <v>1268</v>
      </c>
      <c r="D514" s="807">
        <v>43842</v>
      </c>
      <c r="E514" s="803" t="s">
        <v>429</v>
      </c>
      <c r="F514" s="803" t="s">
        <v>1269</v>
      </c>
      <c r="G514" s="803"/>
      <c r="H514" s="806" t="s">
        <v>152</v>
      </c>
      <c r="I514" s="806"/>
      <c r="J514" s="117" t="s">
        <v>153</v>
      </c>
      <c r="K514" s="117" t="s">
        <v>3</v>
      </c>
      <c r="L514" s="119">
        <v>582</v>
      </c>
    </row>
    <row r="515" spans="1:12" s="101" customFormat="1" ht="408.95" customHeight="1">
      <c r="A515" s="808"/>
      <c r="B515" s="803"/>
      <c r="C515" s="810"/>
      <c r="D515" s="807"/>
      <c r="E515" s="803"/>
      <c r="F515" s="803"/>
      <c r="G515" s="803"/>
      <c r="H515" s="806" t="s">
        <v>154</v>
      </c>
      <c r="I515" s="806"/>
      <c r="J515" s="803" t="s">
        <v>153</v>
      </c>
      <c r="K515" s="803" t="s">
        <v>3</v>
      </c>
      <c r="L515" s="804">
        <v>912.9</v>
      </c>
    </row>
    <row r="516" spans="1:12" s="101" customFormat="1" ht="145.35" customHeight="1">
      <c r="A516" s="808"/>
      <c r="B516" s="803"/>
      <c r="C516" s="810"/>
      <c r="D516" s="807"/>
      <c r="E516" s="803"/>
      <c r="F516" s="803"/>
      <c r="G516" s="803"/>
      <c r="H516" s="806"/>
      <c r="I516" s="806"/>
      <c r="J516" s="803"/>
      <c r="K516" s="803"/>
      <c r="L516" s="804"/>
    </row>
    <row r="517" spans="1:12" s="101" customFormat="1" ht="24" customHeight="1">
      <c r="A517" s="808"/>
      <c r="B517" s="110" t="s">
        <v>77</v>
      </c>
      <c r="C517" s="115" t="s">
        <v>79</v>
      </c>
      <c r="D517" s="115" t="s">
        <v>155</v>
      </c>
      <c r="E517" s="115" t="s">
        <v>156</v>
      </c>
      <c r="F517" s="805"/>
      <c r="G517" s="805"/>
      <c r="H517" s="806" t="s">
        <v>157</v>
      </c>
      <c r="I517" s="806"/>
      <c r="J517" s="803" t="s">
        <v>153</v>
      </c>
      <c r="K517" s="803" t="s">
        <v>153</v>
      </c>
      <c r="L517" s="804">
        <v>0</v>
      </c>
    </row>
    <row r="518" spans="1:12" s="101" customFormat="1" ht="34.5" customHeight="1">
      <c r="A518" s="808"/>
      <c r="B518" s="117" t="s">
        <v>1270</v>
      </c>
      <c r="C518" s="117" t="s">
        <v>1269</v>
      </c>
      <c r="D518" s="118">
        <v>43845</v>
      </c>
      <c r="E518" s="117" t="s">
        <v>1271</v>
      </c>
      <c r="F518" s="805"/>
      <c r="G518" s="805"/>
      <c r="H518" s="806"/>
      <c r="I518" s="806"/>
      <c r="J518" s="803"/>
      <c r="K518" s="803"/>
      <c r="L518" s="804"/>
    </row>
  </sheetData>
  <mergeCells count="1541">
    <mergeCell ref="B2:L2"/>
    <mergeCell ref="A3:A5"/>
    <mergeCell ref="B3:I4"/>
    <mergeCell ref="B5:L5"/>
    <mergeCell ref="A6:A8"/>
    <mergeCell ref="C6:E6"/>
    <mergeCell ref="F6:F8"/>
    <mergeCell ref="G6:G8"/>
    <mergeCell ref="I6:I8"/>
    <mergeCell ref="J6:J8"/>
    <mergeCell ref="L12:L13"/>
    <mergeCell ref="F14:G15"/>
    <mergeCell ref="H14:I15"/>
    <mergeCell ref="J14:J15"/>
    <mergeCell ref="K14:K15"/>
    <mergeCell ref="L14:L15"/>
    <mergeCell ref="E11:E13"/>
    <mergeCell ref="F11:G13"/>
    <mergeCell ref="H11:I11"/>
    <mergeCell ref="H12:I13"/>
    <mergeCell ref="J12:J13"/>
    <mergeCell ref="K12:K13"/>
    <mergeCell ref="K6:L8"/>
    <mergeCell ref="C7:E7"/>
    <mergeCell ref="F9:G9"/>
    <mergeCell ref="H9:I9"/>
    <mergeCell ref="A10:A15"/>
    <mergeCell ref="F10:G10"/>
    <mergeCell ref="H10:L10"/>
    <mergeCell ref="B11:B13"/>
    <mergeCell ref="C11:C13"/>
    <mergeCell ref="D11:D13"/>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H38:I38"/>
    <mergeCell ref="F39:G40"/>
    <mergeCell ref="H39:I40"/>
    <mergeCell ref="J39:J40"/>
    <mergeCell ref="K39:K40"/>
    <mergeCell ref="L39:L40"/>
    <mergeCell ref="L34:L35"/>
    <mergeCell ref="A36:A40"/>
    <mergeCell ref="F36:G36"/>
    <mergeCell ref="H36:L36"/>
    <mergeCell ref="B37:B38"/>
    <mergeCell ref="C37:C38"/>
    <mergeCell ref="D37:D38"/>
    <mergeCell ref="E37:E38"/>
    <mergeCell ref="F37:G38"/>
    <mergeCell ref="H37:I37"/>
    <mergeCell ref="H32:I32"/>
    <mergeCell ref="H33:I33"/>
    <mergeCell ref="F34:G35"/>
    <mergeCell ref="H34:I35"/>
    <mergeCell ref="J34:J35"/>
    <mergeCell ref="K34:K35"/>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D47:D48"/>
    <mergeCell ref="E47:E48"/>
    <mergeCell ref="F47:G48"/>
    <mergeCell ref="H47:I47"/>
    <mergeCell ref="H48:I48"/>
    <mergeCell ref="F49:G50"/>
    <mergeCell ref="H49:I50"/>
    <mergeCell ref="H57:I57"/>
    <mergeCell ref="H58:I59"/>
    <mergeCell ref="J58:J59"/>
    <mergeCell ref="K58:K59"/>
    <mergeCell ref="L58:L59"/>
    <mergeCell ref="F60:G61"/>
    <mergeCell ref="H60:I61"/>
    <mergeCell ref="J60:J61"/>
    <mergeCell ref="K60:K61"/>
    <mergeCell ref="L60:L61"/>
    <mergeCell ref="K54:K55"/>
    <mergeCell ref="L54:L55"/>
    <mergeCell ref="A56:A61"/>
    <mergeCell ref="F56:G56"/>
    <mergeCell ref="H56:L56"/>
    <mergeCell ref="B57:B59"/>
    <mergeCell ref="C57:C59"/>
    <mergeCell ref="D57:D59"/>
    <mergeCell ref="E57:E59"/>
    <mergeCell ref="F57:G59"/>
    <mergeCell ref="A68:A72"/>
    <mergeCell ref="F68:G68"/>
    <mergeCell ref="H68:L68"/>
    <mergeCell ref="B69:B70"/>
    <mergeCell ref="C69:C70"/>
    <mergeCell ref="D69:D70"/>
    <mergeCell ref="E69:E70"/>
    <mergeCell ref="F69:G70"/>
    <mergeCell ref="H69:I69"/>
    <mergeCell ref="H70:I70"/>
    <mergeCell ref="J64:J65"/>
    <mergeCell ref="K64:K65"/>
    <mergeCell ref="L64:L65"/>
    <mergeCell ref="F66:G67"/>
    <mergeCell ref="H66:I67"/>
    <mergeCell ref="J66:J67"/>
    <mergeCell ref="K66:K67"/>
    <mergeCell ref="L66:L67"/>
    <mergeCell ref="A62:A67"/>
    <mergeCell ref="F62:G62"/>
    <mergeCell ref="H62:L62"/>
    <mergeCell ref="B63:B65"/>
    <mergeCell ref="C63:C65"/>
    <mergeCell ref="D63:D65"/>
    <mergeCell ref="E63:E65"/>
    <mergeCell ref="F63:G65"/>
    <mergeCell ref="H63:I63"/>
    <mergeCell ref="H64:I65"/>
    <mergeCell ref="F88:G89"/>
    <mergeCell ref="H88:I89"/>
    <mergeCell ref="J88:J89"/>
    <mergeCell ref="K88:K89"/>
    <mergeCell ref="L88:L89"/>
    <mergeCell ref="D85:D87"/>
    <mergeCell ref="E85:E87"/>
    <mergeCell ref="F85:G87"/>
    <mergeCell ref="H85:I85"/>
    <mergeCell ref="D74:D75"/>
    <mergeCell ref="E74:E75"/>
    <mergeCell ref="F74:G75"/>
    <mergeCell ref="H74:I74"/>
    <mergeCell ref="H75:I75"/>
    <mergeCell ref="F76:G77"/>
    <mergeCell ref="H76:I77"/>
    <mergeCell ref="F71:G72"/>
    <mergeCell ref="H71:I72"/>
    <mergeCell ref="J71:J72"/>
    <mergeCell ref="K71:K72"/>
    <mergeCell ref="L71:L72"/>
    <mergeCell ref="F73:G73"/>
    <mergeCell ref="H73:L73"/>
    <mergeCell ref="F84:G84"/>
    <mergeCell ref="H84:L84"/>
    <mergeCell ref="B85:B87"/>
    <mergeCell ref="C85:C87"/>
    <mergeCell ref="F79:G81"/>
    <mergeCell ref="H79:I79"/>
    <mergeCell ref="H80:I81"/>
    <mergeCell ref="J80:J81"/>
    <mergeCell ref="K80:K81"/>
    <mergeCell ref="L80:L81"/>
    <mergeCell ref="J76:J77"/>
    <mergeCell ref="K76:K77"/>
    <mergeCell ref="L76:L77"/>
    <mergeCell ref="A78:A83"/>
    <mergeCell ref="F78:G78"/>
    <mergeCell ref="H78:L78"/>
    <mergeCell ref="B79:B81"/>
    <mergeCell ref="C79:C81"/>
    <mergeCell ref="D79:D81"/>
    <mergeCell ref="E79:E81"/>
    <mergeCell ref="K86:K87"/>
    <mergeCell ref="L86:L87"/>
    <mergeCell ref="A73:A77"/>
    <mergeCell ref="B74:B75"/>
    <mergeCell ref="C74:C75"/>
    <mergeCell ref="A90:A94"/>
    <mergeCell ref="F90:G90"/>
    <mergeCell ref="H90:L90"/>
    <mergeCell ref="B91:B92"/>
    <mergeCell ref="C91:C92"/>
    <mergeCell ref="D91:D92"/>
    <mergeCell ref="E91:E92"/>
    <mergeCell ref="F91:G92"/>
    <mergeCell ref="H91:I91"/>
    <mergeCell ref="H92:I92"/>
    <mergeCell ref="K103:K104"/>
    <mergeCell ref="L103:L104"/>
    <mergeCell ref="H86:I87"/>
    <mergeCell ref="J86:J87"/>
    <mergeCell ref="F82:G83"/>
    <mergeCell ref="H82:I83"/>
    <mergeCell ref="J82:J83"/>
    <mergeCell ref="K82:K83"/>
    <mergeCell ref="L82:L83"/>
    <mergeCell ref="D96:D97"/>
    <mergeCell ref="E96:E97"/>
    <mergeCell ref="F96:G97"/>
    <mergeCell ref="H96:I96"/>
    <mergeCell ref="H97:I97"/>
    <mergeCell ref="F98:G99"/>
    <mergeCell ref="H98:I99"/>
    <mergeCell ref="F93:G94"/>
    <mergeCell ref="H93:I94"/>
    <mergeCell ref="J93:J94"/>
    <mergeCell ref="K93:K94"/>
    <mergeCell ref="L93:L94"/>
    <mergeCell ref="A84:A89"/>
    <mergeCell ref="F101:G102"/>
    <mergeCell ref="H101:I101"/>
    <mergeCell ref="H102:I102"/>
    <mergeCell ref="F103:G104"/>
    <mergeCell ref="H103:I104"/>
    <mergeCell ref="J103:J104"/>
    <mergeCell ref="J98:J99"/>
    <mergeCell ref="K98:K99"/>
    <mergeCell ref="L98:L99"/>
    <mergeCell ref="A100:A104"/>
    <mergeCell ref="F100:G100"/>
    <mergeCell ref="H100:L100"/>
    <mergeCell ref="B101:B102"/>
    <mergeCell ref="C101:C102"/>
    <mergeCell ref="D101:D102"/>
    <mergeCell ref="E101:E102"/>
    <mergeCell ref="A95:A99"/>
    <mergeCell ref="F95:G95"/>
    <mergeCell ref="H95:L95"/>
    <mergeCell ref="B96:B97"/>
    <mergeCell ref="C96:C97"/>
    <mergeCell ref="H112:I112"/>
    <mergeCell ref="F113:G114"/>
    <mergeCell ref="H113:I114"/>
    <mergeCell ref="J113:J114"/>
    <mergeCell ref="K113:K114"/>
    <mergeCell ref="L113:L114"/>
    <mergeCell ref="L108:L109"/>
    <mergeCell ref="A110:A114"/>
    <mergeCell ref="F110:G110"/>
    <mergeCell ref="H110:L110"/>
    <mergeCell ref="B111:B112"/>
    <mergeCell ref="C111:C112"/>
    <mergeCell ref="D111:D112"/>
    <mergeCell ref="E111:E112"/>
    <mergeCell ref="F111:G112"/>
    <mergeCell ref="H111:I111"/>
    <mergeCell ref="H106:I106"/>
    <mergeCell ref="H107:I107"/>
    <mergeCell ref="F108:G109"/>
    <mergeCell ref="H108:I109"/>
    <mergeCell ref="J108:J109"/>
    <mergeCell ref="K108:K109"/>
    <mergeCell ref="A105:A109"/>
    <mergeCell ref="F105:G105"/>
    <mergeCell ref="H105:L105"/>
    <mergeCell ref="B106:B107"/>
    <mergeCell ref="C106:C107"/>
    <mergeCell ref="D106:D107"/>
    <mergeCell ref="E106:E107"/>
    <mergeCell ref="F106:G107"/>
    <mergeCell ref="D121:D122"/>
    <mergeCell ref="E121:E122"/>
    <mergeCell ref="F121:G122"/>
    <mergeCell ref="H121:I121"/>
    <mergeCell ref="H122:I122"/>
    <mergeCell ref="F123:G124"/>
    <mergeCell ref="H123:I124"/>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K128:K129"/>
    <mergeCell ref="L128:L129"/>
    <mergeCell ref="A130:A134"/>
    <mergeCell ref="F130:G130"/>
    <mergeCell ref="H130:L130"/>
    <mergeCell ref="B131:B132"/>
    <mergeCell ref="C131:C132"/>
    <mergeCell ref="D131:D132"/>
    <mergeCell ref="E131:E132"/>
    <mergeCell ref="F131:G132"/>
    <mergeCell ref="F126:G127"/>
    <mergeCell ref="H126:I126"/>
    <mergeCell ref="H127:I127"/>
    <mergeCell ref="F128:G129"/>
    <mergeCell ref="H128:I129"/>
    <mergeCell ref="J128:J129"/>
    <mergeCell ref="J123:J124"/>
    <mergeCell ref="K123:K124"/>
    <mergeCell ref="L123:L124"/>
    <mergeCell ref="A125:A129"/>
    <mergeCell ref="F125:G125"/>
    <mergeCell ref="H125:L125"/>
    <mergeCell ref="B126:B127"/>
    <mergeCell ref="C126:C127"/>
    <mergeCell ref="D126:D127"/>
    <mergeCell ref="E126:E127"/>
    <mergeCell ref="H137:I137"/>
    <mergeCell ref="F138:G139"/>
    <mergeCell ref="H138:I139"/>
    <mergeCell ref="J138:J139"/>
    <mergeCell ref="K138:K139"/>
    <mergeCell ref="L138:L139"/>
    <mergeCell ref="L133:L134"/>
    <mergeCell ref="A135:A139"/>
    <mergeCell ref="F135:G135"/>
    <mergeCell ref="H135:L135"/>
    <mergeCell ref="B136:B137"/>
    <mergeCell ref="C136:C137"/>
    <mergeCell ref="D136:D137"/>
    <mergeCell ref="E136:E137"/>
    <mergeCell ref="F136:G137"/>
    <mergeCell ref="H136:I136"/>
    <mergeCell ref="H131:I131"/>
    <mergeCell ref="H132:I132"/>
    <mergeCell ref="F133:G134"/>
    <mergeCell ref="H133:I134"/>
    <mergeCell ref="J133:J134"/>
    <mergeCell ref="K133:K134"/>
    <mergeCell ref="D146:D147"/>
    <mergeCell ref="E146:E147"/>
    <mergeCell ref="F146:G147"/>
    <mergeCell ref="H146:I146"/>
    <mergeCell ref="H147:I147"/>
    <mergeCell ref="F148:G149"/>
    <mergeCell ref="H148:I149"/>
    <mergeCell ref="F143:G144"/>
    <mergeCell ref="H143:I144"/>
    <mergeCell ref="J143:J144"/>
    <mergeCell ref="K143:K144"/>
    <mergeCell ref="L143:L144"/>
    <mergeCell ref="A145:A149"/>
    <mergeCell ref="F145:G145"/>
    <mergeCell ref="H145:L145"/>
    <mergeCell ref="B146:B147"/>
    <mergeCell ref="C146:C147"/>
    <mergeCell ref="A140:A144"/>
    <mergeCell ref="F140:G140"/>
    <mergeCell ref="H140:L140"/>
    <mergeCell ref="B141:B142"/>
    <mergeCell ref="C141:C142"/>
    <mergeCell ref="D141:D142"/>
    <mergeCell ref="E141:E142"/>
    <mergeCell ref="F141:G142"/>
    <mergeCell ref="H141:I141"/>
    <mergeCell ref="H142:I142"/>
    <mergeCell ref="K153:K154"/>
    <mergeCell ref="L153:L154"/>
    <mergeCell ref="A155:A159"/>
    <mergeCell ref="F155:G155"/>
    <mergeCell ref="H155:L155"/>
    <mergeCell ref="B156:B157"/>
    <mergeCell ref="C156:C157"/>
    <mergeCell ref="D156:D157"/>
    <mergeCell ref="E156:E157"/>
    <mergeCell ref="F156:G157"/>
    <mergeCell ref="F151:G152"/>
    <mergeCell ref="H151:I151"/>
    <mergeCell ref="H152:I152"/>
    <mergeCell ref="F153:G154"/>
    <mergeCell ref="H153:I154"/>
    <mergeCell ref="J153:J154"/>
    <mergeCell ref="J148:J149"/>
    <mergeCell ref="K148:K149"/>
    <mergeCell ref="L148:L149"/>
    <mergeCell ref="A150:A154"/>
    <mergeCell ref="F150:G150"/>
    <mergeCell ref="H150:L150"/>
    <mergeCell ref="B151:B152"/>
    <mergeCell ref="C151:C152"/>
    <mergeCell ref="D151:D152"/>
    <mergeCell ref="E151:E152"/>
    <mergeCell ref="H162:I162"/>
    <mergeCell ref="F163:G164"/>
    <mergeCell ref="H163:I164"/>
    <mergeCell ref="J163:J164"/>
    <mergeCell ref="K163:K164"/>
    <mergeCell ref="L163:L164"/>
    <mergeCell ref="L158:L159"/>
    <mergeCell ref="A160:A164"/>
    <mergeCell ref="F160:G160"/>
    <mergeCell ref="H160:L160"/>
    <mergeCell ref="B161:B162"/>
    <mergeCell ref="C161:C162"/>
    <mergeCell ref="D161:D162"/>
    <mergeCell ref="E161:E162"/>
    <mergeCell ref="F161:G162"/>
    <mergeCell ref="H161:I161"/>
    <mergeCell ref="H156:I156"/>
    <mergeCell ref="H157:I157"/>
    <mergeCell ref="F158:G159"/>
    <mergeCell ref="H158:I159"/>
    <mergeCell ref="J158:J159"/>
    <mergeCell ref="K158:K159"/>
    <mergeCell ref="D171:D172"/>
    <mergeCell ref="E171:E172"/>
    <mergeCell ref="F171:G172"/>
    <mergeCell ref="H171:I171"/>
    <mergeCell ref="H172:I172"/>
    <mergeCell ref="F173:G174"/>
    <mergeCell ref="H173:I174"/>
    <mergeCell ref="F168:G169"/>
    <mergeCell ref="H168:I169"/>
    <mergeCell ref="J168:J169"/>
    <mergeCell ref="K168:K169"/>
    <mergeCell ref="L168:L169"/>
    <mergeCell ref="A170:A174"/>
    <mergeCell ref="F170:G170"/>
    <mergeCell ref="H170:L170"/>
    <mergeCell ref="B171:B172"/>
    <mergeCell ref="C171:C172"/>
    <mergeCell ref="A165:A169"/>
    <mergeCell ref="F165:G165"/>
    <mergeCell ref="H165:L165"/>
    <mergeCell ref="B166:B167"/>
    <mergeCell ref="C166:C167"/>
    <mergeCell ref="D166:D167"/>
    <mergeCell ref="E166:E167"/>
    <mergeCell ref="F166:G167"/>
    <mergeCell ref="H166:I166"/>
    <mergeCell ref="H167:I167"/>
    <mergeCell ref="K178:K179"/>
    <mergeCell ref="L178:L179"/>
    <mergeCell ref="A180:A184"/>
    <mergeCell ref="F180:G180"/>
    <mergeCell ref="H180:L180"/>
    <mergeCell ref="B181:B182"/>
    <mergeCell ref="C181:C182"/>
    <mergeCell ref="D181:D182"/>
    <mergeCell ref="E181:E182"/>
    <mergeCell ref="F181:G182"/>
    <mergeCell ref="F176:G177"/>
    <mergeCell ref="H176:I176"/>
    <mergeCell ref="H177:I177"/>
    <mergeCell ref="F178:G179"/>
    <mergeCell ref="H178:I179"/>
    <mergeCell ref="J178:J179"/>
    <mergeCell ref="J173:J174"/>
    <mergeCell ref="K173:K174"/>
    <mergeCell ref="L173:L174"/>
    <mergeCell ref="A175:A179"/>
    <mergeCell ref="F175:G175"/>
    <mergeCell ref="H175:L175"/>
    <mergeCell ref="B176:B177"/>
    <mergeCell ref="C176:C177"/>
    <mergeCell ref="D176:D177"/>
    <mergeCell ref="E176:E177"/>
    <mergeCell ref="H187:I187"/>
    <mergeCell ref="F188:G189"/>
    <mergeCell ref="H188:I189"/>
    <mergeCell ref="J188:J189"/>
    <mergeCell ref="K188:K189"/>
    <mergeCell ref="L188:L189"/>
    <mergeCell ref="L183:L184"/>
    <mergeCell ref="A185:A189"/>
    <mergeCell ref="F185:G185"/>
    <mergeCell ref="H185:L185"/>
    <mergeCell ref="B186:B187"/>
    <mergeCell ref="C186:C187"/>
    <mergeCell ref="D186:D187"/>
    <mergeCell ref="E186:E187"/>
    <mergeCell ref="F186:G187"/>
    <mergeCell ref="H186:I186"/>
    <mergeCell ref="H181:I181"/>
    <mergeCell ref="H182:I182"/>
    <mergeCell ref="F183:G184"/>
    <mergeCell ref="H183:I184"/>
    <mergeCell ref="J183:J184"/>
    <mergeCell ref="K183:K184"/>
    <mergeCell ref="J192:J193"/>
    <mergeCell ref="K192:K193"/>
    <mergeCell ref="L192:L193"/>
    <mergeCell ref="F194:G195"/>
    <mergeCell ref="H194:I195"/>
    <mergeCell ref="J194:J195"/>
    <mergeCell ref="K194:K195"/>
    <mergeCell ref="L194:L195"/>
    <mergeCell ref="A190:A195"/>
    <mergeCell ref="F190:G190"/>
    <mergeCell ref="H190:L190"/>
    <mergeCell ref="B191:B193"/>
    <mergeCell ref="C191:C193"/>
    <mergeCell ref="D191:D193"/>
    <mergeCell ref="E191:E193"/>
    <mergeCell ref="F191:G193"/>
    <mergeCell ref="H191:I191"/>
    <mergeCell ref="H192:I193"/>
    <mergeCell ref="F199:G200"/>
    <mergeCell ref="H199:I200"/>
    <mergeCell ref="J199:J200"/>
    <mergeCell ref="K199:K200"/>
    <mergeCell ref="L199:L200"/>
    <mergeCell ref="A201:A205"/>
    <mergeCell ref="F201:G201"/>
    <mergeCell ref="H201:L201"/>
    <mergeCell ref="B202:B203"/>
    <mergeCell ref="C202:C203"/>
    <mergeCell ref="A196:A200"/>
    <mergeCell ref="F196:G196"/>
    <mergeCell ref="H196:L196"/>
    <mergeCell ref="B197:B198"/>
    <mergeCell ref="C197:C198"/>
    <mergeCell ref="D197:D198"/>
    <mergeCell ref="E197:E198"/>
    <mergeCell ref="F197:G198"/>
    <mergeCell ref="H197:I197"/>
    <mergeCell ref="H198:I198"/>
    <mergeCell ref="J204:J205"/>
    <mergeCell ref="K204:K205"/>
    <mergeCell ref="L204:L205"/>
    <mergeCell ref="A206:A210"/>
    <mergeCell ref="F206:G206"/>
    <mergeCell ref="H206:L206"/>
    <mergeCell ref="B207:B208"/>
    <mergeCell ref="C207:C208"/>
    <mergeCell ref="D207:D208"/>
    <mergeCell ref="E207:E208"/>
    <mergeCell ref="D202:D203"/>
    <mergeCell ref="E202:E203"/>
    <mergeCell ref="F202:G203"/>
    <mergeCell ref="H202:I202"/>
    <mergeCell ref="H203:I203"/>
    <mergeCell ref="F204:G205"/>
    <mergeCell ref="H204:I205"/>
    <mergeCell ref="H212:I212"/>
    <mergeCell ref="H213:I213"/>
    <mergeCell ref="F214:G215"/>
    <mergeCell ref="H214:I215"/>
    <mergeCell ref="J214:J215"/>
    <mergeCell ref="K214:K215"/>
    <mergeCell ref="K209:K210"/>
    <mergeCell ref="L209:L210"/>
    <mergeCell ref="A211:A215"/>
    <mergeCell ref="F211:G211"/>
    <mergeCell ref="H211:L211"/>
    <mergeCell ref="B212:B213"/>
    <mergeCell ref="C212:C213"/>
    <mergeCell ref="D212:D213"/>
    <mergeCell ref="E212:E213"/>
    <mergeCell ref="F212:G213"/>
    <mergeCell ref="F207:G208"/>
    <mergeCell ref="H207:I207"/>
    <mergeCell ref="H208:I208"/>
    <mergeCell ref="F209:G210"/>
    <mergeCell ref="H209:I210"/>
    <mergeCell ref="J209:J210"/>
    <mergeCell ref="F230:G231"/>
    <mergeCell ref="H230:I231"/>
    <mergeCell ref="J230:J231"/>
    <mergeCell ref="K230:K231"/>
    <mergeCell ref="L230:L231"/>
    <mergeCell ref="D227:D229"/>
    <mergeCell ref="E227:E229"/>
    <mergeCell ref="F227:G229"/>
    <mergeCell ref="H227:I227"/>
    <mergeCell ref="L214:L215"/>
    <mergeCell ref="A216:A220"/>
    <mergeCell ref="F216:G216"/>
    <mergeCell ref="H216:L216"/>
    <mergeCell ref="B217:B218"/>
    <mergeCell ref="C217:C218"/>
    <mergeCell ref="D217:D218"/>
    <mergeCell ref="E217:E218"/>
    <mergeCell ref="F217:G218"/>
    <mergeCell ref="H217:I217"/>
    <mergeCell ref="F226:G226"/>
    <mergeCell ref="H226:L226"/>
    <mergeCell ref="B227:B229"/>
    <mergeCell ref="C227:C229"/>
    <mergeCell ref="A221:A225"/>
    <mergeCell ref="F221:G221"/>
    <mergeCell ref="H221:L221"/>
    <mergeCell ref="B222:B223"/>
    <mergeCell ref="C222:C223"/>
    <mergeCell ref="D222:D223"/>
    <mergeCell ref="E222:E223"/>
    <mergeCell ref="F222:G223"/>
    <mergeCell ref="H222:I222"/>
    <mergeCell ref="H223:I223"/>
    <mergeCell ref="H218:I218"/>
    <mergeCell ref="F219:G220"/>
    <mergeCell ref="H219:I220"/>
    <mergeCell ref="J219:J220"/>
    <mergeCell ref="K219:K220"/>
    <mergeCell ref="L219:L220"/>
    <mergeCell ref="K228:K229"/>
    <mergeCell ref="L228:L229"/>
    <mergeCell ref="A232:A236"/>
    <mergeCell ref="F232:G232"/>
    <mergeCell ref="H232:L232"/>
    <mergeCell ref="B233:B234"/>
    <mergeCell ref="C233:C234"/>
    <mergeCell ref="D233:D234"/>
    <mergeCell ref="E233:E234"/>
    <mergeCell ref="F233:G234"/>
    <mergeCell ref="H233:I233"/>
    <mergeCell ref="H234:I234"/>
    <mergeCell ref="A226:A231"/>
    <mergeCell ref="K245:K246"/>
    <mergeCell ref="L245:L246"/>
    <mergeCell ref="H228:I229"/>
    <mergeCell ref="J228:J229"/>
    <mergeCell ref="F224:G225"/>
    <mergeCell ref="H224:I225"/>
    <mergeCell ref="J224:J225"/>
    <mergeCell ref="K224:K225"/>
    <mergeCell ref="L224:L225"/>
    <mergeCell ref="D238:D239"/>
    <mergeCell ref="E238:E239"/>
    <mergeCell ref="F238:G239"/>
    <mergeCell ref="H238:I238"/>
    <mergeCell ref="H239:I239"/>
    <mergeCell ref="F240:G241"/>
    <mergeCell ref="H240:I241"/>
    <mergeCell ref="F235:G236"/>
    <mergeCell ref="H235:I236"/>
    <mergeCell ref="J235:J236"/>
    <mergeCell ref="K235:K236"/>
    <mergeCell ref="L235:L236"/>
    <mergeCell ref="F243:G244"/>
    <mergeCell ref="H243:I243"/>
    <mergeCell ref="H244:I244"/>
    <mergeCell ref="F245:G246"/>
    <mergeCell ref="H245:I246"/>
    <mergeCell ref="J245:J246"/>
    <mergeCell ref="J240:J241"/>
    <mergeCell ref="K240:K241"/>
    <mergeCell ref="L240:L241"/>
    <mergeCell ref="A242:A246"/>
    <mergeCell ref="F242:G242"/>
    <mergeCell ref="H242:L242"/>
    <mergeCell ref="B243:B244"/>
    <mergeCell ref="C243:C244"/>
    <mergeCell ref="D243:D244"/>
    <mergeCell ref="E243:E244"/>
    <mergeCell ref="A237:A241"/>
    <mergeCell ref="F237:G237"/>
    <mergeCell ref="H237:L237"/>
    <mergeCell ref="B238:B239"/>
    <mergeCell ref="C238:C239"/>
    <mergeCell ref="H254:I254"/>
    <mergeCell ref="F255:G256"/>
    <mergeCell ref="H255:I256"/>
    <mergeCell ref="J255:J256"/>
    <mergeCell ref="K255:K256"/>
    <mergeCell ref="L255:L256"/>
    <mergeCell ref="L250:L251"/>
    <mergeCell ref="A252:A256"/>
    <mergeCell ref="F252:G252"/>
    <mergeCell ref="H252:L252"/>
    <mergeCell ref="B253:B254"/>
    <mergeCell ref="C253:C254"/>
    <mergeCell ref="D253:D254"/>
    <mergeCell ref="E253:E254"/>
    <mergeCell ref="F253:G254"/>
    <mergeCell ref="H253:I253"/>
    <mergeCell ref="H248:I248"/>
    <mergeCell ref="H249:I249"/>
    <mergeCell ref="F250:G251"/>
    <mergeCell ref="H250:I251"/>
    <mergeCell ref="J250:J251"/>
    <mergeCell ref="K250:K251"/>
    <mergeCell ref="A247:A251"/>
    <mergeCell ref="F247:G247"/>
    <mergeCell ref="H247:L247"/>
    <mergeCell ref="B248:B249"/>
    <mergeCell ref="C248:C249"/>
    <mergeCell ref="D248:D249"/>
    <mergeCell ref="E248:E249"/>
    <mergeCell ref="F248:G249"/>
    <mergeCell ref="D263:D264"/>
    <mergeCell ref="E263:E264"/>
    <mergeCell ref="F263:G264"/>
    <mergeCell ref="H263:I263"/>
    <mergeCell ref="H264:I264"/>
    <mergeCell ref="F265:G266"/>
    <mergeCell ref="H265:I266"/>
    <mergeCell ref="F260:G261"/>
    <mergeCell ref="H260:I261"/>
    <mergeCell ref="J260:J261"/>
    <mergeCell ref="K260:K261"/>
    <mergeCell ref="L260:L261"/>
    <mergeCell ref="A262:A266"/>
    <mergeCell ref="F262:G262"/>
    <mergeCell ref="H262:L262"/>
    <mergeCell ref="B263:B264"/>
    <mergeCell ref="C263:C264"/>
    <mergeCell ref="A257:A261"/>
    <mergeCell ref="F257:G257"/>
    <mergeCell ref="H257:L257"/>
    <mergeCell ref="B258:B259"/>
    <mergeCell ref="C258:C259"/>
    <mergeCell ref="D258:D259"/>
    <mergeCell ref="E258:E259"/>
    <mergeCell ref="F258:G259"/>
    <mergeCell ref="H258:I258"/>
    <mergeCell ref="H259:I259"/>
    <mergeCell ref="K270:K271"/>
    <mergeCell ref="L270:L271"/>
    <mergeCell ref="A272:A277"/>
    <mergeCell ref="F272:G272"/>
    <mergeCell ref="H272:L272"/>
    <mergeCell ref="B273:B275"/>
    <mergeCell ref="C273:C275"/>
    <mergeCell ref="D273:D275"/>
    <mergeCell ref="E273:E275"/>
    <mergeCell ref="F273:G275"/>
    <mergeCell ref="F268:G269"/>
    <mergeCell ref="H268:I268"/>
    <mergeCell ref="H269:I269"/>
    <mergeCell ref="F270:G271"/>
    <mergeCell ref="H270:I271"/>
    <mergeCell ref="J270:J271"/>
    <mergeCell ref="J265:J266"/>
    <mergeCell ref="K265:K266"/>
    <mergeCell ref="L265:L266"/>
    <mergeCell ref="A267:A271"/>
    <mergeCell ref="F267:G267"/>
    <mergeCell ref="H267:L267"/>
    <mergeCell ref="B268:B269"/>
    <mergeCell ref="C268:C269"/>
    <mergeCell ref="D268:D269"/>
    <mergeCell ref="E268:E269"/>
    <mergeCell ref="A278:A282"/>
    <mergeCell ref="F278:G278"/>
    <mergeCell ref="H278:L278"/>
    <mergeCell ref="B279:B280"/>
    <mergeCell ref="C279:C280"/>
    <mergeCell ref="D279:D280"/>
    <mergeCell ref="E279:E280"/>
    <mergeCell ref="F279:G280"/>
    <mergeCell ref="H279:I279"/>
    <mergeCell ref="H280:I280"/>
    <mergeCell ref="H273:I273"/>
    <mergeCell ref="H274:I275"/>
    <mergeCell ref="J274:J275"/>
    <mergeCell ref="K274:K275"/>
    <mergeCell ref="L274:L275"/>
    <mergeCell ref="F276:G277"/>
    <mergeCell ref="H276:I277"/>
    <mergeCell ref="J276:J277"/>
    <mergeCell ref="K276:K277"/>
    <mergeCell ref="L276:L277"/>
    <mergeCell ref="F298:G299"/>
    <mergeCell ref="H298:I299"/>
    <mergeCell ref="J298:J299"/>
    <mergeCell ref="K298:K299"/>
    <mergeCell ref="L298:L299"/>
    <mergeCell ref="D295:D297"/>
    <mergeCell ref="E295:E297"/>
    <mergeCell ref="F295:G297"/>
    <mergeCell ref="H295:I295"/>
    <mergeCell ref="D284:D285"/>
    <mergeCell ref="E284:E285"/>
    <mergeCell ref="F284:G285"/>
    <mergeCell ref="H284:I284"/>
    <mergeCell ref="H285:I285"/>
    <mergeCell ref="F286:G287"/>
    <mergeCell ref="H286:I287"/>
    <mergeCell ref="F281:G282"/>
    <mergeCell ref="H281:I282"/>
    <mergeCell ref="J281:J282"/>
    <mergeCell ref="K281:K282"/>
    <mergeCell ref="L281:L282"/>
    <mergeCell ref="F283:G283"/>
    <mergeCell ref="H283:L283"/>
    <mergeCell ref="F294:G294"/>
    <mergeCell ref="H294:L294"/>
    <mergeCell ref="B295:B297"/>
    <mergeCell ref="C295:C297"/>
    <mergeCell ref="F289:G291"/>
    <mergeCell ref="H289:I289"/>
    <mergeCell ref="H290:I291"/>
    <mergeCell ref="J290:J291"/>
    <mergeCell ref="K290:K291"/>
    <mergeCell ref="L290:L291"/>
    <mergeCell ref="J286:J287"/>
    <mergeCell ref="K286:K287"/>
    <mergeCell ref="L286:L287"/>
    <mergeCell ref="A288:A293"/>
    <mergeCell ref="F288:G288"/>
    <mergeCell ref="H288:L288"/>
    <mergeCell ref="B289:B291"/>
    <mergeCell ref="C289:C291"/>
    <mergeCell ref="D289:D291"/>
    <mergeCell ref="E289:E291"/>
    <mergeCell ref="K296:K297"/>
    <mergeCell ref="L296:L297"/>
    <mergeCell ref="A283:A287"/>
    <mergeCell ref="B284:B285"/>
    <mergeCell ref="C284:C285"/>
    <mergeCell ref="A300:A304"/>
    <mergeCell ref="F300:G300"/>
    <mergeCell ref="H300:L300"/>
    <mergeCell ref="B301:B302"/>
    <mergeCell ref="C301:C302"/>
    <mergeCell ref="D301:D302"/>
    <mergeCell ref="E301:E302"/>
    <mergeCell ref="F301:G302"/>
    <mergeCell ref="H301:I301"/>
    <mergeCell ref="H302:I302"/>
    <mergeCell ref="K313:K314"/>
    <mergeCell ref="L313:L314"/>
    <mergeCell ref="H296:I297"/>
    <mergeCell ref="J296:J297"/>
    <mergeCell ref="F292:G293"/>
    <mergeCell ref="H292:I293"/>
    <mergeCell ref="J292:J293"/>
    <mergeCell ref="K292:K293"/>
    <mergeCell ref="L292:L293"/>
    <mergeCell ref="D306:D307"/>
    <mergeCell ref="E306:E307"/>
    <mergeCell ref="F306:G307"/>
    <mergeCell ref="H306:I306"/>
    <mergeCell ref="H307:I307"/>
    <mergeCell ref="F308:G309"/>
    <mergeCell ref="H308:I309"/>
    <mergeCell ref="F303:G304"/>
    <mergeCell ref="H303:I304"/>
    <mergeCell ref="J303:J304"/>
    <mergeCell ref="K303:K304"/>
    <mergeCell ref="L303:L304"/>
    <mergeCell ref="A294:A299"/>
    <mergeCell ref="F311:G312"/>
    <mergeCell ref="H311:I311"/>
    <mergeCell ref="H312:I312"/>
    <mergeCell ref="F313:G314"/>
    <mergeCell ref="H313:I314"/>
    <mergeCell ref="J313:J314"/>
    <mergeCell ref="J308:J309"/>
    <mergeCell ref="K308:K309"/>
    <mergeCell ref="L308:L309"/>
    <mergeCell ref="A310:A314"/>
    <mergeCell ref="F310:G310"/>
    <mergeCell ref="H310:L310"/>
    <mergeCell ref="B311:B312"/>
    <mergeCell ref="C311:C312"/>
    <mergeCell ref="D311:D312"/>
    <mergeCell ref="E311:E312"/>
    <mergeCell ref="A305:A309"/>
    <mergeCell ref="F305:G305"/>
    <mergeCell ref="H305:L305"/>
    <mergeCell ref="B306:B307"/>
    <mergeCell ref="C306:C307"/>
    <mergeCell ref="H322:I322"/>
    <mergeCell ref="F323:G324"/>
    <mergeCell ref="H323:I324"/>
    <mergeCell ref="J323:J324"/>
    <mergeCell ref="K323:K324"/>
    <mergeCell ref="L323:L324"/>
    <mergeCell ref="L318:L319"/>
    <mergeCell ref="A320:A324"/>
    <mergeCell ref="F320:G320"/>
    <mergeCell ref="H320:L320"/>
    <mergeCell ref="B321:B322"/>
    <mergeCell ref="C321:C322"/>
    <mergeCell ref="D321:D322"/>
    <mergeCell ref="E321:E322"/>
    <mergeCell ref="F321:G322"/>
    <mergeCell ref="H321:I321"/>
    <mergeCell ref="H316:I316"/>
    <mergeCell ref="H317:I317"/>
    <mergeCell ref="F318:G319"/>
    <mergeCell ref="H318:I319"/>
    <mergeCell ref="J318:J319"/>
    <mergeCell ref="K318:K319"/>
    <mergeCell ref="A315:A319"/>
    <mergeCell ref="F315:G315"/>
    <mergeCell ref="H315:L315"/>
    <mergeCell ref="B316:B317"/>
    <mergeCell ref="C316:C317"/>
    <mergeCell ref="D316:D317"/>
    <mergeCell ref="E316:E317"/>
    <mergeCell ref="F316:G317"/>
    <mergeCell ref="D331:D332"/>
    <mergeCell ref="E331:E332"/>
    <mergeCell ref="F331:G332"/>
    <mergeCell ref="H331:I331"/>
    <mergeCell ref="H332:I332"/>
    <mergeCell ref="F333:G334"/>
    <mergeCell ref="H333:I334"/>
    <mergeCell ref="F328:G329"/>
    <mergeCell ref="H328:I329"/>
    <mergeCell ref="J328:J329"/>
    <mergeCell ref="K328:K329"/>
    <mergeCell ref="L328:L329"/>
    <mergeCell ref="A330:A334"/>
    <mergeCell ref="F330:G330"/>
    <mergeCell ref="H330:L330"/>
    <mergeCell ref="B331:B332"/>
    <mergeCell ref="C331:C332"/>
    <mergeCell ref="A325:A329"/>
    <mergeCell ref="F325:G325"/>
    <mergeCell ref="H325:L325"/>
    <mergeCell ref="B326:B327"/>
    <mergeCell ref="C326:C327"/>
    <mergeCell ref="D326:D327"/>
    <mergeCell ref="E326:E327"/>
    <mergeCell ref="F326:G327"/>
    <mergeCell ref="H326:I326"/>
    <mergeCell ref="H327:I327"/>
    <mergeCell ref="K338:K339"/>
    <mergeCell ref="L338:L339"/>
    <mergeCell ref="A340:A344"/>
    <mergeCell ref="F340:G340"/>
    <mergeCell ref="H340:L340"/>
    <mergeCell ref="B341:B342"/>
    <mergeCell ref="C341:C342"/>
    <mergeCell ref="D341:D342"/>
    <mergeCell ref="E341:E342"/>
    <mergeCell ref="F341:G342"/>
    <mergeCell ref="F336:G337"/>
    <mergeCell ref="H336:I336"/>
    <mergeCell ref="H337:I337"/>
    <mergeCell ref="F338:G339"/>
    <mergeCell ref="H338:I339"/>
    <mergeCell ref="J338:J339"/>
    <mergeCell ref="J333:J334"/>
    <mergeCell ref="K333:K334"/>
    <mergeCell ref="L333:L334"/>
    <mergeCell ref="A335:A339"/>
    <mergeCell ref="F335:G335"/>
    <mergeCell ref="H335:L335"/>
    <mergeCell ref="B336:B337"/>
    <mergeCell ref="C336:C337"/>
    <mergeCell ref="D336:D337"/>
    <mergeCell ref="E336:E337"/>
    <mergeCell ref="H347:I347"/>
    <mergeCell ref="F348:G349"/>
    <mergeCell ref="H348:I349"/>
    <mergeCell ref="J348:J349"/>
    <mergeCell ref="K348:K349"/>
    <mergeCell ref="L348:L349"/>
    <mergeCell ref="L343:L344"/>
    <mergeCell ref="A345:A349"/>
    <mergeCell ref="F345:G345"/>
    <mergeCell ref="H345:L345"/>
    <mergeCell ref="B346:B347"/>
    <mergeCell ref="C346:C347"/>
    <mergeCell ref="D346:D347"/>
    <mergeCell ref="E346:E347"/>
    <mergeCell ref="F346:G347"/>
    <mergeCell ref="H346:I346"/>
    <mergeCell ref="H341:I341"/>
    <mergeCell ref="H342:I342"/>
    <mergeCell ref="F343:G344"/>
    <mergeCell ref="H343:I344"/>
    <mergeCell ref="J343:J344"/>
    <mergeCell ref="K343:K344"/>
    <mergeCell ref="D356:D357"/>
    <mergeCell ref="E356:E357"/>
    <mergeCell ref="F356:G357"/>
    <mergeCell ref="H356:I356"/>
    <mergeCell ref="H357:I357"/>
    <mergeCell ref="F358:G359"/>
    <mergeCell ref="H358:I359"/>
    <mergeCell ref="F353:G354"/>
    <mergeCell ref="H353:I354"/>
    <mergeCell ref="J353:J354"/>
    <mergeCell ref="K353:K354"/>
    <mergeCell ref="L353:L354"/>
    <mergeCell ref="A355:A359"/>
    <mergeCell ref="F355:G355"/>
    <mergeCell ref="H355:L355"/>
    <mergeCell ref="B356:B357"/>
    <mergeCell ref="C356:C357"/>
    <mergeCell ref="A350:A354"/>
    <mergeCell ref="F350:G350"/>
    <mergeCell ref="H350:L350"/>
    <mergeCell ref="B351:B352"/>
    <mergeCell ref="C351:C352"/>
    <mergeCell ref="D351:D352"/>
    <mergeCell ref="E351:E352"/>
    <mergeCell ref="F351:G352"/>
    <mergeCell ref="H351:I351"/>
    <mergeCell ref="H352:I352"/>
    <mergeCell ref="K363:K364"/>
    <mergeCell ref="L363:L364"/>
    <mergeCell ref="A365:A369"/>
    <mergeCell ref="F365:G365"/>
    <mergeCell ref="H365:L365"/>
    <mergeCell ref="B366:B367"/>
    <mergeCell ref="C366:C367"/>
    <mergeCell ref="D366:D367"/>
    <mergeCell ref="E366:E367"/>
    <mergeCell ref="F366:G367"/>
    <mergeCell ref="F361:G362"/>
    <mergeCell ref="H361:I361"/>
    <mergeCell ref="H362:I362"/>
    <mergeCell ref="F363:G364"/>
    <mergeCell ref="H363:I364"/>
    <mergeCell ref="J363:J364"/>
    <mergeCell ref="J358:J359"/>
    <mergeCell ref="K358:K359"/>
    <mergeCell ref="L358:L359"/>
    <mergeCell ref="A360:A364"/>
    <mergeCell ref="F360:G360"/>
    <mergeCell ref="H360:L360"/>
    <mergeCell ref="B361:B362"/>
    <mergeCell ref="C361:C362"/>
    <mergeCell ref="D361:D362"/>
    <mergeCell ref="E361:E362"/>
    <mergeCell ref="H372:I372"/>
    <mergeCell ref="F373:G374"/>
    <mergeCell ref="H373:I374"/>
    <mergeCell ref="J373:J374"/>
    <mergeCell ref="K373:K374"/>
    <mergeCell ref="L373:L374"/>
    <mergeCell ref="L368:L369"/>
    <mergeCell ref="A370:A374"/>
    <mergeCell ref="F370:G370"/>
    <mergeCell ref="H370:L370"/>
    <mergeCell ref="B371:B372"/>
    <mergeCell ref="C371:C372"/>
    <mergeCell ref="D371:D372"/>
    <mergeCell ref="E371:E372"/>
    <mergeCell ref="F371:G372"/>
    <mergeCell ref="H371:I371"/>
    <mergeCell ref="H366:I366"/>
    <mergeCell ref="H367:I367"/>
    <mergeCell ref="F368:G369"/>
    <mergeCell ref="H368:I369"/>
    <mergeCell ref="J368:J369"/>
    <mergeCell ref="K368:K369"/>
    <mergeCell ref="F378:G379"/>
    <mergeCell ref="H378:I379"/>
    <mergeCell ref="J378:J379"/>
    <mergeCell ref="K378:K379"/>
    <mergeCell ref="L378:L379"/>
    <mergeCell ref="A380:A384"/>
    <mergeCell ref="F380:G380"/>
    <mergeCell ref="H380:L380"/>
    <mergeCell ref="B381:B382"/>
    <mergeCell ref="C381:C382"/>
    <mergeCell ref="A375:A379"/>
    <mergeCell ref="F375:G375"/>
    <mergeCell ref="H375:L375"/>
    <mergeCell ref="B376:B377"/>
    <mergeCell ref="C376:C377"/>
    <mergeCell ref="D376:D377"/>
    <mergeCell ref="E376:E377"/>
    <mergeCell ref="F376:G377"/>
    <mergeCell ref="H376:I376"/>
    <mergeCell ref="H377:I377"/>
    <mergeCell ref="J383:J384"/>
    <mergeCell ref="K383:K384"/>
    <mergeCell ref="L383:L384"/>
    <mergeCell ref="D381:D382"/>
    <mergeCell ref="E381:E382"/>
    <mergeCell ref="F381:G382"/>
    <mergeCell ref="H381:I381"/>
    <mergeCell ref="H382:I382"/>
    <mergeCell ref="F383:G384"/>
    <mergeCell ref="H383:I384"/>
    <mergeCell ref="H391:I391"/>
    <mergeCell ref="H392:I392"/>
    <mergeCell ref="F393:G394"/>
    <mergeCell ref="H393:I394"/>
    <mergeCell ref="J393:J394"/>
    <mergeCell ref="K393:K394"/>
    <mergeCell ref="K388:K389"/>
    <mergeCell ref="L388:L389"/>
    <mergeCell ref="A390:A394"/>
    <mergeCell ref="F390:G390"/>
    <mergeCell ref="H390:L390"/>
    <mergeCell ref="B391:B392"/>
    <mergeCell ref="C391:C392"/>
    <mergeCell ref="D391:D392"/>
    <mergeCell ref="E391:E392"/>
    <mergeCell ref="F391:G392"/>
    <mergeCell ref="F386:G387"/>
    <mergeCell ref="H386:I386"/>
    <mergeCell ref="H387:I387"/>
    <mergeCell ref="F388:G389"/>
    <mergeCell ref="H388:I389"/>
    <mergeCell ref="J388:J389"/>
    <mergeCell ref="A385:A389"/>
    <mergeCell ref="F385:G385"/>
    <mergeCell ref="H385:L385"/>
    <mergeCell ref="B386:B387"/>
    <mergeCell ref="C386:C387"/>
    <mergeCell ref="D386:D387"/>
    <mergeCell ref="E386:E387"/>
    <mergeCell ref="H397:I398"/>
    <mergeCell ref="J397:J398"/>
    <mergeCell ref="K397:K398"/>
    <mergeCell ref="L397:L398"/>
    <mergeCell ref="F399:G400"/>
    <mergeCell ref="H399:I400"/>
    <mergeCell ref="J399:J400"/>
    <mergeCell ref="K399:K400"/>
    <mergeCell ref="L399:L400"/>
    <mergeCell ref="L393:L394"/>
    <mergeCell ref="A395:A400"/>
    <mergeCell ref="F395:G395"/>
    <mergeCell ref="H395:L395"/>
    <mergeCell ref="B396:B398"/>
    <mergeCell ref="C396:C398"/>
    <mergeCell ref="D396:D398"/>
    <mergeCell ref="E396:E398"/>
    <mergeCell ref="F396:G398"/>
    <mergeCell ref="H396:I396"/>
    <mergeCell ref="F404:G405"/>
    <mergeCell ref="H404:I405"/>
    <mergeCell ref="J404:J405"/>
    <mergeCell ref="K404:K405"/>
    <mergeCell ref="L404:L405"/>
    <mergeCell ref="A406:A410"/>
    <mergeCell ref="F406:G406"/>
    <mergeCell ref="H406:L406"/>
    <mergeCell ref="B407:B408"/>
    <mergeCell ref="C407:C408"/>
    <mergeCell ref="A401:A405"/>
    <mergeCell ref="F401:G401"/>
    <mergeCell ref="H401:L401"/>
    <mergeCell ref="B402:B403"/>
    <mergeCell ref="C402:C403"/>
    <mergeCell ref="D402:D403"/>
    <mergeCell ref="E402:E403"/>
    <mergeCell ref="F402:G403"/>
    <mergeCell ref="H402:I402"/>
    <mergeCell ref="H403:I403"/>
    <mergeCell ref="F412:G413"/>
    <mergeCell ref="H412:I412"/>
    <mergeCell ref="H413:I413"/>
    <mergeCell ref="F414:G415"/>
    <mergeCell ref="H414:I415"/>
    <mergeCell ref="J414:J415"/>
    <mergeCell ref="J409:J410"/>
    <mergeCell ref="K409:K410"/>
    <mergeCell ref="L409:L410"/>
    <mergeCell ref="A411:A415"/>
    <mergeCell ref="F411:G411"/>
    <mergeCell ref="H411:L411"/>
    <mergeCell ref="B412:B413"/>
    <mergeCell ref="C412:C413"/>
    <mergeCell ref="D412:D413"/>
    <mergeCell ref="E412:E413"/>
    <mergeCell ref="D407:D408"/>
    <mergeCell ref="E407:E408"/>
    <mergeCell ref="F407:G408"/>
    <mergeCell ref="H407:I407"/>
    <mergeCell ref="H408:I408"/>
    <mergeCell ref="F409:G410"/>
    <mergeCell ref="H409:I410"/>
    <mergeCell ref="H417:I417"/>
    <mergeCell ref="H418:I419"/>
    <mergeCell ref="J418:J419"/>
    <mergeCell ref="K418:K419"/>
    <mergeCell ref="L418:L419"/>
    <mergeCell ref="F420:G421"/>
    <mergeCell ref="H420:I421"/>
    <mergeCell ref="J420:J421"/>
    <mergeCell ref="K420:K421"/>
    <mergeCell ref="L420:L421"/>
    <mergeCell ref="K414:K415"/>
    <mergeCell ref="L414:L415"/>
    <mergeCell ref="A416:A421"/>
    <mergeCell ref="F416:G416"/>
    <mergeCell ref="H416:L416"/>
    <mergeCell ref="B417:B419"/>
    <mergeCell ref="C417:C419"/>
    <mergeCell ref="D417:D419"/>
    <mergeCell ref="E417:E419"/>
    <mergeCell ref="F417:G419"/>
    <mergeCell ref="F425:G426"/>
    <mergeCell ref="H425:I426"/>
    <mergeCell ref="J425:J426"/>
    <mergeCell ref="K425:K426"/>
    <mergeCell ref="L425:L426"/>
    <mergeCell ref="A427:A431"/>
    <mergeCell ref="F427:G427"/>
    <mergeCell ref="H427:L427"/>
    <mergeCell ref="B428:B429"/>
    <mergeCell ref="C428:C429"/>
    <mergeCell ref="A422:A426"/>
    <mergeCell ref="F422:G422"/>
    <mergeCell ref="H422:L422"/>
    <mergeCell ref="B423:B424"/>
    <mergeCell ref="C423:C424"/>
    <mergeCell ref="D423:D424"/>
    <mergeCell ref="E423:E424"/>
    <mergeCell ref="F423:G424"/>
    <mergeCell ref="H423:I423"/>
    <mergeCell ref="H424:I424"/>
    <mergeCell ref="F433:G434"/>
    <mergeCell ref="H433:I433"/>
    <mergeCell ref="H434:I434"/>
    <mergeCell ref="F435:G436"/>
    <mergeCell ref="H435:I436"/>
    <mergeCell ref="J435:J436"/>
    <mergeCell ref="J430:J431"/>
    <mergeCell ref="K430:K431"/>
    <mergeCell ref="L430:L431"/>
    <mergeCell ref="A432:A436"/>
    <mergeCell ref="F432:G432"/>
    <mergeCell ref="H432:L432"/>
    <mergeCell ref="B433:B434"/>
    <mergeCell ref="C433:C434"/>
    <mergeCell ref="D433:D434"/>
    <mergeCell ref="E433:E434"/>
    <mergeCell ref="D428:D429"/>
    <mergeCell ref="E428:E429"/>
    <mergeCell ref="F428:G429"/>
    <mergeCell ref="H428:I428"/>
    <mergeCell ref="H429:I429"/>
    <mergeCell ref="F430:G431"/>
    <mergeCell ref="H430:I431"/>
    <mergeCell ref="H438:I438"/>
    <mergeCell ref="H439:I440"/>
    <mergeCell ref="J439:J440"/>
    <mergeCell ref="K439:K440"/>
    <mergeCell ref="L439:L440"/>
    <mergeCell ref="F441:G442"/>
    <mergeCell ref="H441:I442"/>
    <mergeCell ref="J441:J442"/>
    <mergeCell ref="K441:K442"/>
    <mergeCell ref="L441:L442"/>
    <mergeCell ref="K435:K436"/>
    <mergeCell ref="L435:L436"/>
    <mergeCell ref="A437:A442"/>
    <mergeCell ref="F437:G437"/>
    <mergeCell ref="H437:L437"/>
    <mergeCell ref="B438:B440"/>
    <mergeCell ref="C438:C440"/>
    <mergeCell ref="D438:D440"/>
    <mergeCell ref="E438:E440"/>
    <mergeCell ref="F438:G440"/>
    <mergeCell ref="D449:D450"/>
    <mergeCell ref="E449:E450"/>
    <mergeCell ref="F449:G450"/>
    <mergeCell ref="H449:I449"/>
    <mergeCell ref="H450:I450"/>
    <mergeCell ref="F451:G452"/>
    <mergeCell ref="H451:I452"/>
    <mergeCell ref="F446:G447"/>
    <mergeCell ref="H446:I447"/>
    <mergeCell ref="J446:J447"/>
    <mergeCell ref="K446:K447"/>
    <mergeCell ref="L446:L447"/>
    <mergeCell ref="A448:A452"/>
    <mergeCell ref="F448:G448"/>
    <mergeCell ref="H448:L448"/>
    <mergeCell ref="B449:B450"/>
    <mergeCell ref="C449:C450"/>
    <mergeCell ref="A443:A447"/>
    <mergeCell ref="F443:G443"/>
    <mergeCell ref="H443:L443"/>
    <mergeCell ref="B444:B445"/>
    <mergeCell ref="C444:C445"/>
    <mergeCell ref="D444:D445"/>
    <mergeCell ref="E444:E445"/>
    <mergeCell ref="F444:G445"/>
    <mergeCell ref="H444:I444"/>
    <mergeCell ref="H445:I445"/>
    <mergeCell ref="K456:K457"/>
    <mergeCell ref="L456:L457"/>
    <mergeCell ref="A458:A462"/>
    <mergeCell ref="F458:G458"/>
    <mergeCell ref="H458:L458"/>
    <mergeCell ref="B459:B460"/>
    <mergeCell ref="C459:C460"/>
    <mergeCell ref="D459:D460"/>
    <mergeCell ref="E459:E460"/>
    <mergeCell ref="F459:G460"/>
    <mergeCell ref="F454:G455"/>
    <mergeCell ref="H454:I454"/>
    <mergeCell ref="H455:I455"/>
    <mergeCell ref="F456:G457"/>
    <mergeCell ref="H456:I457"/>
    <mergeCell ref="J456:J457"/>
    <mergeCell ref="J451:J452"/>
    <mergeCell ref="K451:K452"/>
    <mergeCell ref="L451:L452"/>
    <mergeCell ref="A453:A457"/>
    <mergeCell ref="F453:G453"/>
    <mergeCell ref="H453:L453"/>
    <mergeCell ref="B454:B455"/>
    <mergeCell ref="C454:C455"/>
    <mergeCell ref="D454:D455"/>
    <mergeCell ref="E454:E455"/>
    <mergeCell ref="H465:I465"/>
    <mergeCell ref="F466:G467"/>
    <mergeCell ref="H466:I467"/>
    <mergeCell ref="J466:J467"/>
    <mergeCell ref="K466:K467"/>
    <mergeCell ref="L466:L467"/>
    <mergeCell ref="L461:L462"/>
    <mergeCell ref="A463:A467"/>
    <mergeCell ref="F463:G463"/>
    <mergeCell ref="H463:L463"/>
    <mergeCell ref="B464:B465"/>
    <mergeCell ref="C464:C465"/>
    <mergeCell ref="D464:D465"/>
    <mergeCell ref="E464:E465"/>
    <mergeCell ref="F464:G465"/>
    <mergeCell ref="H464:I464"/>
    <mergeCell ref="H459:I459"/>
    <mergeCell ref="H460:I460"/>
    <mergeCell ref="F461:G462"/>
    <mergeCell ref="H461:I462"/>
    <mergeCell ref="J461:J462"/>
    <mergeCell ref="K461:K462"/>
    <mergeCell ref="D474:D475"/>
    <mergeCell ref="E474:E475"/>
    <mergeCell ref="F474:G475"/>
    <mergeCell ref="H474:I474"/>
    <mergeCell ref="H475:I475"/>
    <mergeCell ref="F476:G477"/>
    <mergeCell ref="H476:I477"/>
    <mergeCell ref="F471:G472"/>
    <mergeCell ref="H471:I472"/>
    <mergeCell ref="J471:J472"/>
    <mergeCell ref="K471:K472"/>
    <mergeCell ref="L471:L472"/>
    <mergeCell ref="A473:A477"/>
    <mergeCell ref="F473:G473"/>
    <mergeCell ref="H473:L473"/>
    <mergeCell ref="B474:B475"/>
    <mergeCell ref="C474:C475"/>
    <mergeCell ref="A468:A472"/>
    <mergeCell ref="F468:G468"/>
    <mergeCell ref="H468:L468"/>
    <mergeCell ref="B469:B470"/>
    <mergeCell ref="C469:C470"/>
    <mergeCell ref="D469:D470"/>
    <mergeCell ref="E469:E470"/>
    <mergeCell ref="F469:G470"/>
    <mergeCell ref="H469:I469"/>
    <mergeCell ref="H470:I470"/>
    <mergeCell ref="K481:K482"/>
    <mergeCell ref="L481:L482"/>
    <mergeCell ref="A483:A487"/>
    <mergeCell ref="F483:G483"/>
    <mergeCell ref="H483:L483"/>
    <mergeCell ref="B484:B485"/>
    <mergeCell ref="C484:C485"/>
    <mergeCell ref="D484:D485"/>
    <mergeCell ref="E484:E485"/>
    <mergeCell ref="F484:G485"/>
    <mergeCell ref="F479:G480"/>
    <mergeCell ref="H479:I479"/>
    <mergeCell ref="H480:I480"/>
    <mergeCell ref="F481:G482"/>
    <mergeCell ref="H481:I482"/>
    <mergeCell ref="J481:J482"/>
    <mergeCell ref="J476:J477"/>
    <mergeCell ref="K476:K477"/>
    <mergeCell ref="L476:L477"/>
    <mergeCell ref="A478:A482"/>
    <mergeCell ref="F478:G478"/>
    <mergeCell ref="H478:L478"/>
    <mergeCell ref="B479:B480"/>
    <mergeCell ref="C479:C480"/>
    <mergeCell ref="D479:D480"/>
    <mergeCell ref="E479:E480"/>
    <mergeCell ref="H490:I490"/>
    <mergeCell ref="F491:G492"/>
    <mergeCell ref="H491:I492"/>
    <mergeCell ref="J491:J492"/>
    <mergeCell ref="K491:K492"/>
    <mergeCell ref="L491:L492"/>
    <mergeCell ref="L486:L487"/>
    <mergeCell ref="A488:A492"/>
    <mergeCell ref="F488:G488"/>
    <mergeCell ref="H488:L488"/>
    <mergeCell ref="B489:B490"/>
    <mergeCell ref="C489:C490"/>
    <mergeCell ref="D489:D490"/>
    <mergeCell ref="E489:E490"/>
    <mergeCell ref="F489:G490"/>
    <mergeCell ref="H489:I489"/>
    <mergeCell ref="H484:I484"/>
    <mergeCell ref="H485:I485"/>
    <mergeCell ref="F486:G487"/>
    <mergeCell ref="H486:I487"/>
    <mergeCell ref="J486:J487"/>
    <mergeCell ref="K486:K487"/>
    <mergeCell ref="F496:G497"/>
    <mergeCell ref="H496:I497"/>
    <mergeCell ref="J496:J497"/>
    <mergeCell ref="K496:K497"/>
    <mergeCell ref="L496:L497"/>
    <mergeCell ref="A498:A502"/>
    <mergeCell ref="F498:G498"/>
    <mergeCell ref="H498:L498"/>
    <mergeCell ref="B499:B500"/>
    <mergeCell ref="C499:C500"/>
    <mergeCell ref="A493:A497"/>
    <mergeCell ref="F493:G493"/>
    <mergeCell ref="H493:L493"/>
    <mergeCell ref="B494:B495"/>
    <mergeCell ref="C494:C495"/>
    <mergeCell ref="D494:D495"/>
    <mergeCell ref="E494:E495"/>
    <mergeCell ref="F494:G495"/>
    <mergeCell ref="H494:I494"/>
    <mergeCell ref="H495:I495"/>
    <mergeCell ref="J501:J502"/>
    <mergeCell ref="K501:K502"/>
    <mergeCell ref="L501:L502"/>
    <mergeCell ref="D499:D500"/>
    <mergeCell ref="E499:E500"/>
    <mergeCell ref="F499:G500"/>
    <mergeCell ref="H499:I499"/>
    <mergeCell ref="H500:I500"/>
    <mergeCell ref="F501:G502"/>
    <mergeCell ref="H501:I502"/>
    <mergeCell ref="H509:I509"/>
    <mergeCell ref="H510:I510"/>
    <mergeCell ref="F511:G512"/>
    <mergeCell ref="H511:I512"/>
    <mergeCell ref="J511:J512"/>
    <mergeCell ref="K511:K512"/>
    <mergeCell ref="K506:K507"/>
    <mergeCell ref="L506:L507"/>
    <mergeCell ref="A508:A512"/>
    <mergeCell ref="F508:G508"/>
    <mergeCell ref="H508:L508"/>
    <mergeCell ref="B509:B510"/>
    <mergeCell ref="C509:C510"/>
    <mergeCell ref="D509:D510"/>
    <mergeCell ref="E509:E510"/>
    <mergeCell ref="F509:G510"/>
    <mergeCell ref="F504:G505"/>
    <mergeCell ref="H504:I504"/>
    <mergeCell ref="H505:I505"/>
    <mergeCell ref="F506:G507"/>
    <mergeCell ref="H506:I507"/>
    <mergeCell ref="J506:J507"/>
    <mergeCell ref="A503:A507"/>
    <mergeCell ref="F503:G503"/>
    <mergeCell ref="H503:L503"/>
    <mergeCell ref="B504:B505"/>
    <mergeCell ref="C504:C505"/>
    <mergeCell ref="D504:D505"/>
    <mergeCell ref="E504:E505"/>
    <mergeCell ref="H515:I516"/>
    <mergeCell ref="J515:J516"/>
    <mergeCell ref="K515:K516"/>
    <mergeCell ref="L515:L516"/>
    <mergeCell ref="F517:G518"/>
    <mergeCell ref="H517:I518"/>
    <mergeCell ref="J517:J518"/>
    <mergeCell ref="K517:K518"/>
    <mergeCell ref="L517:L518"/>
    <mergeCell ref="L511:L512"/>
    <mergeCell ref="A513:A518"/>
    <mergeCell ref="F513:G513"/>
    <mergeCell ref="H513:L513"/>
    <mergeCell ref="B514:B516"/>
    <mergeCell ref="C514:C516"/>
    <mergeCell ref="D514:D516"/>
    <mergeCell ref="E514:E516"/>
    <mergeCell ref="F514:G516"/>
    <mergeCell ref="H514:I5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7"/>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4</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301</v>
      </c>
      <c r="B10" s="110" t="s">
        <v>76</v>
      </c>
      <c r="C10" s="115" t="s">
        <v>78</v>
      </c>
      <c r="D10" s="115" t="s">
        <v>146</v>
      </c>
      <c r="E10" s="115" t="s">
        <v>147</v>
      </c>
      <c r="F10" s="809" t="s">
        <v>71</v>
      </c>
      <c r="G10" s="809"/>
      <c r="H10" s="805"/>
      <c r="I10" s="805"/>
      <c r="J10" s="805"/>
      <c r="K10" s="805"/>
      <c r="L10" s="805"/>
    </row>
    <row r="11" spans="1:12" s="101" customFormat="1" ht="26.25" customHeight="1">
      <c r="A11" s="808"/>
      <c r="B11" s="803" t="s">
        <v>1272</v>
      </c>
      <c r="C11" s="810" t="s">
        <v>1273</v>
      </c>
      <c r="D11" s="807">
        <v>43758</v>
      </c>
      <c r="E11" s="803" t="s">
        <v>1274</v>
      </c>
      <c r="F11" s="803" t="s">
        <v>1275</v>
      </c>
      <c r="G11" s="803"/>
      <c r="H11" s="806" t="s">
        <v>152</v>
      </c>
      <c r="I11" s="806"/>
      <c r="J11" s="117" t="s">
        <v>153</v>
      </c>
      <c r="K11" s="117" t="s">
        <v>3</v>
      </c>
      <c r="L11" s="119">
        <v>309.98</v>
      </c>
    </row>
    <row r="12" spans="1:12" s="101" customFormat="1" ht="408.95" customHeight="1">
      <c r="A12" s="808"/>
      <c r="B12" s="803"/>
      <c r="C12" s="810"/>
      <c r="D12" s="807"/>
      <c r="E12" s="803"/>
      <c r="F12" s="803"/>
      <c r="G12" s="803"/>
      <c r="H12" s="806" t="s">
        <v>154</v>
      </c>
      <c r="I12" s="806"/>
      <c r="J12" s="803" t="s">
        <v>153</v>
      </c>
      <c r="K12" s="803" t="s">
        <v>3</v>
      </c>
      <c r="L12" s="804">
        <v>337.48</v>
      </c>
    </row>
    <row r="13" spans="1:12" s="101" customFormat="1" ht="50.85" customHeight="1">
      <c r="A13" s="808"/>
      <c r="B13" s="803"/>
      <c r="C13" s="810"/>
      <c r="D13" s="807"/>
      <c r="E13" s="803"/>
      <c r="F13" s="803"/>
      <c r="G13" s="803"/>
      <c r="H13" s="806"/>
      <c r="I13" s="806"/>
      <c r="J13" s="803"/>
      <c r="K13" s="803"/>
      <c r="L13" s="804"/>
    </row>
    <row r="14" spans="1:12" s="101" customFormat="1" ht="24" customHeight="1">
      <c r="A14" s="808"/>
      <c r="B14" s="110" t="s">
        <v>77</v>
      </c>
      <c r="C14" s="115" t="s">
        <v>79</v>
      </c>
      <c r="D14" s="115" t="s">
        <v>155</v>
      </c>
      <c r="E14" s="115" t="s">
        <v>156</v>
      </c>
      <c r="F14" s="805"/>
      <c r="G14" s="805"/>
      <c r="H14" s="806" t="s">
        <v>157</v>
      </c>
      <c r="I14" s="806"/>
      <c r="J14" s="803" t="s">
        <v>153</v>
      </c>
      <c r="K14" s="803" t="s">
        <v>153</v>
      </c>
      <c r="L14" s="804">
        <v>0</v>
      </c>
    </row>
    <row r="15" spans="1:12" s="101" customFormat="1" ht="24" customHeight="1">
      <c r="A15" s="808"/>
      <c r="B15" s="117" t="s">
        <v>193</v>
      </c>
      <c r="C15" s="117" t="s">
        <v>1275</v>
      </c>
      <c r="D15" s="118">
        <v>43760</v>
      </c>
      <c r="E15" s="117" t="s">
        <v>223</v>
      </c>
      <c r="F15" s="805"/>
      <c r="G15" s="805"/>
      <c r="H15" s="806"/>
      <c r="I15" s="806"/>
      <c r="J15" s="803"/>
      <c r="K15" s="803"/>
      <c r="L15" s="804"/>
    </row>
    <row r="16" spans="1:12" s="101" customFormat="1" ht="24" customHeight="1">
      <c r="A16" s="808">
        <v>302</v>
      </c>
      <c r="B16" s="110" t="s">
        <v>76</v>
      </c>
      <c r="C16" s="115" t="s">
        <v>78</v>
      </c>
      <c r="D16" s="115" t="s">
        <v>146</v>
      </c>
      <c r="E16" s="115" t="s">
        <v>147</v>
      </c>
      <c r="F16" s="809" t="s">
        <v>71</v>
      </c>
      <c r="G16" s="809"/>
      <c r="H16" s="805"/>
      <c r="I16" s="805"/>
      <c r="J16" s="805"/>
      <c r="K16" s="805"/>
      <c r="L16" s="805"/>
    </row>
    <row r="17" spans="1:12" s="101" customFormat="1" ht="26.25" customHeight="1">
      <c r="A17" s="808"/>
      <c r="B17" s="803" t="s">
        <v>1272</v>
      </c>
      <c r="C17" s="810" t="s">
        <v>1276</v>
      </c>
      <c r="D17" s="807">
        <v>43879</v>
      </c>
      <c r="E17" s="803" t="s">
        <v>346</v>
      </c>
      <c r="F17" s="803" t="s">
        <v>347</v>
      </c>
      <c r="G17" s="803"/>
      <c r="H17" s="806" t="s">
        <v>152</v>
      </c>
      <c r="I17" s="806"/>
      <c r="J17" s="117" t="s">
        <v>153</v>
      </c>
      <c r="K17" s="117" t="s">
        <v>3</v>
      </c>
      <c r="L17" s="119">
        <v>195.24</v>
      </c>
    </row>
    <row r="18" spans="1:12" s="101" customFormat="1" ht="218.25" customHeight="1">
      <c r="A18" s="808"/>
      <c r="B18" s="803"/>
      <c r="C18" s="810"/>
      <c r="D18" s="807"/>
      <c r="E18" s="803"/>
      <c r="F18" s="803"/>
      <c r="G18" s="803"/>
      <c r="H18" s="806" t="s">
        <v>154</v>
      </c>
      <c r="I18" s="806"/>
      <c r="J18" s="117" t="s">
        <v>153</v>
      </c>
      <c r="K18" s="117" t="s">
        <v>3</v>
      </c>
      <c r="L18" s="119">
        <v>226.79</v>
      </c>
    </row>
    <row r="19" spans="1:12" s="101" customFormat="1" ht="24" customHeight="1">
      <c r="A19" s="808"/>
      <c r="B19" s="110" t="s">
        <v>77</v>
      </c>
      <c r="C19" s="115" t="s">
        <v>79</v>
      </c>
      <c r="D19" s="115" t="s">
        <v>155</v>
      </c>
      <c r="E19" s="115" t="s">
        <v>156</v>
      </c>
      <c r="F19" s="805"/>
      <c r="G19" s="805"/>
      <c r="H19" s="806" t="s">
        <v>157</v>
      </c>
      <c r="I19" s="806"/>
      <c r="J19" s="803" t="s">
        <v>153</v>
      </c>
      <c r="K19" s="803" t="s">
        <v>3</v>
      </c>
      <c r="L19" s="804">
        <v>150</v>
      </c>
    </row>
    <row r="20" spans="1:12" s="101" customFormat="1" ht="24" customHeight="1">
      <c r="A20" s="808"/>
      <c r="B20" s="117" t="s">
        <v>193</v>
      </c>
      <c r="C20" s="117" t="s">
        <v>347</v>
      </c>
      <c r="D20" s="118">
        <v>43880</v>
      </c>
      <c r="E20" s="117" t="s">
        <v>1277</v>
      </c>
      <c r="F20" s="805"/>
      <c r="G20" s="805"/>
      <c r="H20" s="806"/>
      <c r="I20" s="806"/>
      <c r="J20" s="803"/>
      <c r="K20" s="803"/>
      <c r="L20" s="804"/>
    </row>
    <row r="21" spans="1:12" s="101" customFormat="1" ht="24" customHeight="1">
      <c r="A21" s="808">
        <v>303</v>
      </c>
      <c r="B21" s="110" t="s">
        <v>76</v>
      </c>
      <c r="C21" s="115" t="s">
        <v>78</v>
      </c>
      <c r="D21" s="115" t="s">
        <v>146</v>
      </c>
      <c r="E21" s="115" t="s">
        <v>147</v>
      </c>
      <c r="F21" s="809" t="s">
        <v>71</v>
      </c>
      <c r="G21" s="809"/>
      <c r="H21" s="805"/>
      <c r="I21" s="805"/>
      <c r="J21" s="805"/>
      <c r="K21" s="805"/>
      <c r="L21" s="805"/>
    </row>
    <row r="22" spans="1:12" s="101" customFormat="1" ht="26.25" customHeight="1">
      <c r="A22" s="808"/>
      <c r="B22" s="803" t="s">
        <v>1278</v>
      </c>
      <c r="C22" s="810" t="s">
        <v>1279</v>
      </c>
      <c r="D22" s="807">
        <v>43780</v>
      </c>
      <c r="E22" s="803" t="s">
        <v>1280</v>
      </c>
      <c r="F22" s="803" t="s">
        <v>1281</v>
      </c>
      <c r="G22" s="803"/>
      <c r="H22" s="806" t="s">
        <v>152</v>
      </c>
      <c r="I22" s="806"/>
      <c r="J22" s="117" t="s">
        <v>153</v>
      </c>
      <c r="K22" s="117" t="s">
        <v>3</v>
      </c>
      <c r="L22" s="119">
        <v>613.6</v>
      </c>
    </row>
    <row r="23" spans="1:12" s="101" customFormat="1" ht="408.95" customHeight="1">
      <c r="A23" s="808"/>
      <c r="B23" s="803"/>
      <c r="C23" s="810"/>
      <c r="D23" s="807"/>
      <c r="E23" s="803"/>
      <c r="F23" s="803"/>
      <c r="G23" s="803"/>
      <c r="H23" s="806" t="s">
        <v>154</v>
      </c>
      <c r="I23" s="806"/>
      <c r="J23" s="803" t="s">
        <v>153</v>
      </c>
      <c r="K23" s="803" t="s">
        <v>3</v>
      </c>
      <c r="L23" s="804">
        <v>1485.2</v>
      </c>
    </row>
    <row r="24" spans="1:12" s="101" customFormat="1" ht="271.35000000000002" customHeight="1">
      <c r="A24" s="808"/>
      <c r="B24" s="803"/>
      <c r="C24" s="810"/>
      <c r="D24" s="807"/>
      <c r="E24" s="803"/>
      <c r="F24" s="803"/>
      <c r="G24" s="803"/>
      <c r="H24" s="806"/>
      <c r="I24" s="806"/>
      <c r="J24" s="803"/>
      <c r="K24" s="803"/>
      <c r="L24" s="804"/>
    </row>
    <row r="25" spans="1:12" s="101" customFormat="1" ht="24" customHeight="1">
      <c r="A25" s="808"/>
      <c r="B25" s="110" t="s">
        <v>77</v>
      </c>
      <c r="C25" s="115" t="s">
        <v>79</v>
      </c>
      <c r="D25" s="115" t="s">
        <v>155</v>
      </c>
      <c r="E25" s="115" t="s">
        <v>156</v>
      </c>
      <c r="F25" s="805"/>
      <c r="G25" s="805"/>
      <c r="H25" s="806" t="s">
        <v>157</v>
      </c>
      <c r="I25" s="806"/>
      <c r="J25" s="803" t="s">
        <v>153</v>
      </c>
      <c r="K25" s="803" t="s">
        <v>3</v>
      </c>
      <c r="L25" s="804">
        <v>680.31</v>
      </c>
    </row>
    <row r="26" spans="1:12" s="101" customFormat="1" ht="24" customHeight="1">
      <c r="A26" s="808"/>
      <c r="B26" s="117" t="s">
        <v>240</v>
      </c>
      <c r="C26" s="117" t="s">
        <v>1281</v>
      </c>
      <c r="D26" s="118">
        <v>43787</v>
      </c>
      <c r="E26" s="117" t="s">
        <v>1282</v>
      </c>
      <c r="F26" s="805"/>
      <c r="G26" s="805"/>
      <c r="H26" s="806"/>
      <c r="I26" s="806"/>
      <c r="J26" s="803"/>
      <c r="K26" s="803"/>
      <c r="L26" s="804"/>
    </row>
    <row r="27" spans="1:12" s="101" customFormat="1" ht="24" customHeight="1">
      <c r="A27" s="808">
        <v>304</v>
      </c>
      <c r="B27" s="110" t="s">
        <v>76</v>
      </c>
      <c r="C27" s="115" t="s">
        <v>78</v>
      </c>
      <c r="D27" s="115" t="s">
        <v>146</v>
      </c>
      <c r="E27" s="115" t="s">
        <v>147</v>
      </c>
      <c r="F27" s="809" t="s">
        <v>71</v>
      </c>
      <c r="G27" s="809"/>
      <c r="H27" s="805"/>
      <c r="I27" s="805"/>
      <c r="J27" s="805"/>
      <c r="K27" s="805"/>
      <c r="L27" s="805"/>
    </row>
    <row r="28" spans="1:12" s="101" customFormat="1" ht="26.25" customHeight="1">
      <c r="A28" s="808"/>
      <c r="B28" s="803" t="s">
        <v>1278</v>
      </c>
      <c r="C28" s="803" t="s">
        <v>1283</v>
      </c>
      <c r="D28" s="807">
        <v>43807</v>
      </c>
      <c r="E28" s="803" t="s">
        <v>1284</v>
      </c>
      <c r="F28" s="803" t="s">
        <v>244</v>
      </c>
      <c r="G28" s="803"/>
      <c r="H28" s="806" t="s">
        <v>152</v>
      </c>
      <c r="I28" s="806"/>
      <c r="J28" s="117" t="s">
        <v>153</v>
      </c>
      <c r="K28" s="117" t="s">
        <v>3</v>
      </c>
      <c r="L28" s="119">
        <v>160</v>
      </c>
    </row>
    <row r="29" spans="1:12" s="101" customFormat="1" ht="60.75" customHeight="1">
      <c r="A29" s="808"/>
      <c r="B29" s="803"/>
      <c r="C29" s="803"/>
      <c r="D29" s="807"/>
      <c r="E29" s="803"/>
      <c r="F29" s="803"/>
      <c r="G29" s="803"/>
      <c r="H29" s="806" t="s">
        <v>154</v>
      </c>
      <c r="I29" s="806"/>
      <c r="J29" s="117" t="s">
        <v>153</v>
      </c>
      <c r="K29" s="117" t="s">
        <v>3</v>
      </c>
      <c r="L29" s="119">
        <v>273.95999999999998</v>
      </c>
    </row>
    <row r="30" spans="1:12" s="101" customFormat="1" ht="24" customHeight="1">
      <c r="A30" s="808"/>
      <c r="B30" s="110" t="s">
        <v>77</v>
      </c>
      <c r="C30" s="115" t="s">
        <v>79</v>
      </c>
      <c r="D30" s="115" t="s">
        <v>155</v>
      </c>
      <c r="E30" s="115" t="s">
        <v>156</v>
      </c>
      <c r="F30" s="805"/>
      <c r="G30" s="805"/>
      <c r="H30" s="806" t="s">
        <v>157</v>
      </c>
      <c r="I30" s="806"/>
      <c r="J30" s="803" t="s">
        <v>153</v>
      </c>
      <c r="K30" s="803" t="s">
        <v>153</v>
      </c>
      <c r="L30" s="804">
        <v>0</v>
      </c>
    </row>
    <row r="31" spans="1:12" s="101" customFormat="1" ht="24" customHeight="1">
      <c r="A31" s="808"/>
      <c r="B31" s="117" t="s">
        <v>240</v>
      </c>
      <c r="C31" s="117" t="s">
        <v>244</v>
      </c>
      <c r="D31" s="118">
        <v>43808</v>
      </c>
      <c r="E31" s="117" t="s">
        <v>1285</v>
      </c>
      <c r="F31" s="805"/>
      <c r="G31" s="805"/>
      <c r="H31" s="806"/>
      <c r="I31" s="806"/>
      <c r="J31" s="803"/>
      <c r="K31" s="803"/>
      <c r="L31" s="804"/>
    </row>
    <row r="32" spans="1:12" s="101" customFormat="1" ht="24" customHeight="1">
      <c r="A32" s="808">
        <v>305</v>
      </c>
      <c r="B32" s="110" t="s">
        <v>76</v>
      </c>
      <c r="C32" s="115" t="s">
        <v>78</v>
      </c>
      <c r="D32" s="115" t="s">
        <v>146</v>
      </c>
      <c r="E32" s="115" t="s">
        <v>147</v>
      </c>
      <c r="F32" s="809" t="s">
        <v>71</v>
      </c>
      <c r="G32" s="809"/>
      <c r="H32" s="805"/>
      <c r="I32" s="805"/>
      <c r="J32" s="805"/>
      <c r="K32" s="805"/>
      <c r="L32" s="805"/>
    </row>
    <row r="33" spans="1:12" s="101" customFormat="1" ht="26.25" customHeight="1">
      <c r="A33" s="808"/>
      <c r="B33" s="803" t="s">
        <v>1278</v>
      </c>
      <c r="C33" s="810" t="s">
        <v>1286</v>
      </c>
      <c r="D33" s="807">
        <v>43859</v>
      </c>
      <c r="E33" s="803" t="s">
        <v>758</v>
      </c>
      <c r="F33" s="803" t="s">
        <v>759</v>
      </c>
      <c r="G33" s="803"/>
      <c r="H33" s="806" t="s">
        <v>152</v>
      </c>
      <c r="I33" s="806"/>
      <c r="J33" s="117" t="s">
        <v>153</v>
      </c>
      <c r="K33" s="117" t="s">
        <v>3</v>
      </c>
      <c r="L33" s="119">
        <v>258.88</v>
      </c>
    </row>
    <row r="34" spans="1:12" s="101" customFormat="1" ht="408.95" customHeight="1">
      <c r="A34" s="808"/>
      <c r="B34" s="803"/>
      <c r="C34" s="810"/>
      <c r="D34" s="807"/>
      <c r="E34" s="803"/>
      <c r="F34" s="803"/>
      <c r="G34" s="803"/>
      <c r="H34" s="806" t="s">
        <v>154</v>
      </c>
      <c r="I34" s="806"/>
      <c r="J34" s="803" t="s">
        <v>153</v>
      </c>
      <c r="K34" s="803" t="s">
        <v>3</v>
      </c>
      <c r="L34" s="804">
        <v>157.25</v>
      </c>
    </row>
    <row r="35" spans="1:12" s="101" customFormat="1" ht="124.35" customHeight="1">
      <c r="A35" s="808"/>
      <c r="B35" s="803"/>
      <c r="C35" s="810"/>
      <c r="D35" s="807"/>
      <c r="E35" s="803"/>
      <c r="F35" s="803"/>
      <c r="G35" s="803"/>
      <c r="H35" s="806"/>
      <c r="I35" s="806"/>
      <c r="J35" s="803"/>
      <c r="K35" s="803"/>
      <c r="L35" s="804"/>
    </row>
    <row r="36" spans="1:12" s="101" customFormat="1" ht="24" customHeight="1">
      <c r="A36" s="808"/>
      <c r="B36" s="110" t="s">
        <v>77</v>
      </c>
      <c r="C36" s="115" t="s">
        <v>79</v>
      </c>
      <c r="D36" s="115" t="s">
        <v>155</v>
      </c>
      <c r="E36" s="115" t="s">
        <v>156</v>
      </c>
      <c r="F36" s="805"/>
      <c r="G36" s="805"/>
      <c r="H36" s="806" t="s">
        <v>157</v>
      </c>
      <c r="I36" s="806"/>
      <c r="J36" s="803" t="s">
        <v>153</v>
      </c>
      <c r="K36" s="803" t="s">
        <v>153</v>
      </c>
      <c r="L36" s="804">
        <v>0</v>
      </c>
    </row>
    <row r="37" spans="1:12" s="101" customFormat="1" ht="24" customHeight="1">
      <c r="A37" s="808"/>
      <c r="B37" s="117" t="s">
        <v>240</v>
      </c>
      <c r="C37" s="117" t="s">
        <v>759</v>
      </c>
      <c r="D37" s="118">
        <v>43861</v>
      </c>
      <c r="E37" s="117" t="s">
        <v>822</v>
      </c>
      <c r="F37" s="805"/>
      <c r="G37" s="805"/>
      <c r="H37" s="806"/>
      <c r="I37" s="806"/>
      <c r="J37" s="803"/>
      <c r="K37" s="803"/>
      <c r="L37" s="804"/>
    </row>
    <row r="38" spans="1:12" s="101" customFormat="1" ht="24" customHeight="1">
      <c r="A38" s="808">
        <v>306</v>
      </c>
      <c r="B38" s="110" t="s">
        <v>76</v>
      </c>
      <c r="C38" s="115" t="s">
        <v>78</v>
      </c>
      <c r="D38" s="115" t="s">
        <v>146</v>
      </c>
      <c r="E38" s="115" t="s">
        <v>147</v>
      </c>
      <c r="F38" s="809" t="s">
        <v>71</v>
      </c>
      <c r="G38" s="809"/>
      <c r="H38" s="805"/>
      <c r="I38" s="805"/>
      <c r="J38" s="805"/>
      <c r="K38" s="805"/>
      <c r="L38" s="805"/>
    </row>
    <row r="39" spans="1:12" s="101" customFormat="1" ht="26.25" customHeight="1">
      <c r="A39" s="808"/>
      <c r="B39" s="803" t="s">
        <v>1278</v>
      </c>
      <c r="C39" s="810" t="s">
        <v>1287</v>
      </c>
      <c r="D39" s="807">
        <v>43864</v>
      </c>
      <c r="E39" s="803" t="s">
        <v>1288</v>
      </c>
      <c r="F39" s="803" t="s">
        <v>1289</v>
      </c>
      <c r="G39" s="803"/>
      <c r="H39" s="806" t="s">
        <v>152</v>
      </c>
      <c r="I39" s="806"/>
      <c r="J39" s="117" t="s">
        <v>153</v>
      </c>
      <c r="K39" s="117" t="s">
        <v>153</v>
      </c>
      <c r="L39" s="119">
        <v>0</v>
      </c>
    </row>
    <row r="40" spans="1:12" s="101" customFormat="1" ht="408.95" customHeight="1">
      <c r="A40" s="808"/>
      <c r="B40" s="803"/>
      <c r="C40" s="810"/>
      <c r="D40" s="807"/>
      <c r="E40" s="803"/>
      <c r="F40" s="803"/>
      <c r="G40" s="803"/>
      <c r="H40" s="806" t="s">
        <v>154</v>
      </c>
      <c r="I40" s="806"/>
      <c r="J40" s="803" t="s">
        <v>153</v>
      </c>
      <c r="K40" s="803" t="s">
        <v>153</v>
      </c>
      <c r="L40" s="804">
        <v>0</v>
      </c>
    </row>
    <row r="41" spans="1:12" s="101" customFormat="1" ht="250.35" customHeight="1">
      <c r="A41" s="808"/>
      <c r="B41" s="803"/>
      <c r="C41" s="810"/>
      <c r="D41" s="807"/>
      <c r="E41" s="803"/>
      <c r="F41" s="803"/>
      <c r="G41" s="803"/>
      <c r="H41" s="806"/>
      <c r="I41" s="806"/>
      <c r="J41" s="803"/>
      <c r="K41" s="803"/>
      <c r="L41" s="804"/>
    </row>
    <row r="42" spans="1:12" s="101" customFormat="1" ht="24" customHeight="1">
      <c r="A42" s="808"/>
      <c r="B42" s="110" t="s">
        <v>77</v>
      </c>
      <c r="C42" s="115" t="s">
        <v>79</v>
      </c>
      <c r="D42" s="115" t="s">
        <v>155</v>
      </c>
      <c r="E42" s="115" t="s">
        <v>156</v>
      </c>
      <c r="F42" s="805"/>
      <c r="G42" s="805"/>
      <c r="H42" s="806" t="s">
        <v>157</v>
      </c>
      <c r="I42" s="806"/>
      <c r="J42" s="803" t="s">
        <v>153</v>
      </c>
      <c r="K42" s="803" t="s">
        <v>3</v>
      </c>
      <c r="L42" s="804">
        <v>1000</v>
      </c>
    </row>
    <row r="43" spans="1:12" s="101" customFormat="1" ht="24" customHeight="1">
      <c r="A43" s="808"/>
      <c r="B43" s="117" t="s">
        <v>240</v>
      </c>
      <c r="C43" s="117" t="s">
        <v>1289</v>
      </c>
      <c r="D43" s="118">
        <v>43869</v>
      </c>
      <c r="E43" s="117" t="s">
        <v>1290</v>
      </c>
      <c r="F43" s="805"/>
      <c r="G43" s="805"/>
      <c r="H43" s="806"/>
      <c r="I43" s="806"/>
      <c r="J43" s="803"/>
      <c r="K43" s="803"/>
      <c r="L43" s="804"/>
    </row>
    <row r="44" spans="1:12" s="101" customFormat="1" ht="24" customHeight="1">
      <c r="A44" s="808">
        <v>307</v>
      </c>
      <c r="B44" s="110" t="s">
        <v>76</v>
      </c>
      <c r="C44" s="115" t="s">
        <v>78</v>
      </c>
      <c r="D44" s="115" t="s">
        <v>146</v>
      </c>
      <c r="E44" s="115" t="s">
        <v>147</v>
      </c>
      <c r="F44" s="809" t="s">
        <v>71</v>
      </c>
      <c r="G44" s="809"/>
      <c r="H44" s="805"/>
      <c r="I44" s="805"/>
      <c r="J44" s="805"/>
      <c r="K44" s="805"/>
      <c r="L44" s="805"/>
    </row>
    <row r="45" spans="1:12" s="101" customFormat="1" ht="26.25" customHeight="1">
      <c r="A45" s="808"/>
      <c r="B45" s="803" t="s">
        <v>1278</v>
      </c>
      <c r="C45" s="810" t="s">
        <v>1291</v>
      </c>
      <c r="D45" s="807">
        <v>43894</v>
      </c>
      <c r="E45" s="803" t="s">
        <v>414</v>
      </c>
      <c r="F45" s="803" t="s">
        <v>415</v>
      </c>
      <c r="G45" s="803"/>
      <c r="H45" s="806" t="s">
        <v>152</v>
      </c>
      <c r="I45" s="806"/>
      <c r="J45" s="117" t="s">
        <v>153</v>
      </c>
      <c r="K45" s="117" t="s">
        <v>3</v>
      </c>
      <c r="L45" s="119">
        <v>886</v>
      </c>
    </row>
    <row r="46" spans="1:12" s="101" customFormat="1" ht="396.75" customHeight="1">
      <c r="A46" s="808"/>
      <c r="B46" s="803"/>
      <c r="C46" s="810"/>
      <c r="D46" s="807"/>
      <c r="E46" s="803"/>
      <c r="F46" s="803"/>
      <c r="G46" s="803"/>
      <c r="H46" s="806" t="s">
        <v>154</v>
      </c>
      <c r="I46" s="806"/>
      <c r="J46" s="117" t="s">
        <v>153</v>
      </c>
      <c r="K46" s="117" t="s">
        <v>3</v>
      </c>
      <c r="L46" s="119">
        <v>396.8</v>
      </c>
    </row>
    <row r="47" spans="1:12" s="101" customFormat="1" ht="24" customHeight="1">
      <c r="A47" s="808"/>
      <c r="B47" s="110" t="s">
        <v>77</v>
      </c>
      <c r="C47" s="115" t="s">
        <v>79</v>
      </c>
      <c r="D47" s="115" t="s">
        <v>155</v>
      </c>
      <c r="E47" s="115" t="s">
        <v>156</v>
      </c>
      <c r="F47" s="805"/>
      <c r="G47" s="805"/>
      <c r="H47" s="806" t="s">
        <v>157</v>
      </c>
      <c r="I47" s="806"/>
      <c r="J47" s="803" t="s">
        <v>153</v>
      </c>
      <c r="K47" s="803" t="s">
        <v>153</v>
      </c>
      <c r="L47" s="804">
        <v>0</v>
      </c>
    </row>
    <row r="48" spans="1:12" s="101" customFormat="1" ht="24" customHeight="1">
      <c r="A48" s="808"/>
      <c r="B48" s="117" t="s">
        <v>240</v>
      </c>
      <c r="C48" s="117" t="s">
        <v>415</v>
      </c>
      <c r="D48" s="118">
        <v>43898</v>
      </c>
      <c r="E48" s="117" t="s">
        <v>1000</v>
      </c>
      <c r="F48" s="805"/>
      <c r="G48" s="805"/>
      <c r="H48" s="806"/>
      <c r="I48" s="806"/>
      <c r="J48" s="803"/>
      <c r="K48" s="803"/>
      <c r="L48" s="804"/>
    </row>
    <row r="49" spans="1:12" s="101" customFormat="1" ht="24" customHeight="1">
      <c r="A49" s="808">
        <v>308</v>
      </c>
      <c r="B49" s="110" t="s">
        <v>76</v>
      </c>
      <c r="C49" s="115" t="s">
        <v>78</v>
      </c>
      <c r="D49" s="115" t="s">
        <v>146</v>
      </c>
      <c r="E49" s="115" t="s">
        <v>147</v>
      </c>
      <c r="F49" s="809" t="s">
        <v>71</v>
      </c>
      <c r="G49" s="809"/>
      <c r="H49" s="805"/>
      <c r="I49" s="805"/>
      <c r="J49" s="805"/>
      <c r="K49" s="805"/>
      <c r="L49" s="805"/>
    </row>
    <row r="50" spans="1:12" s="101" customFormat="1" ht="26.25" customHeight="1">
      <c r="A50" s="808"/>
      <c r="B50" s="803" t="s">
        <v>1292</v>
      </c>
      <c r="C50" s="810" t="s">
        <v>1293</v>
      </c>
      <c r="D50" s="807">
        <v>43757</v>
      </c>
      <c r="E50" s="803" t="s">
        <v>234</v>
      </c>
      <c r="F50" s="803" t="s">
        <v>888</v>
      </c>
      <c r="G50" s="803"/>
      <c r="H50" s="806" t="s">
        <v>152</v>
      </c>
      <c r="I50" s="806"/>
      <c r="J50" s="117" t="s">
        <v>153</v>
      </c>
      <c r="K50" s="117" t="s">
        <v>3</v>
      </c>
      <c r="L50" s="119">
        <v>331</v>
      </c>
    </row>
    <row r="51" spans="1:12" s="101" customFormat="1" ht="239.25" customHeight="1">
      <c r="A51" s="808"/>
      <c r="B51" s="803"/>
      <c r="C51" s="810"/>
      <c r="D51" s="807"/>
      <c r="E51" s="803"/>
      <c r="F51" s="803"/>
      <c r="G51" s="803"/>
      <c r="H51" s="806" t="s">
        <v>154</v>
      </c>
      <c r="I51" s="806"/>
      <c r="J51" s="117" t="s">
        <v>153</v>
      </c>
      <c r="K51" s="117" t="s">
        <v>3</v>
      </c>
      <c r="L51" s="119">
        <v>281</v>
      </c>
    </row>
    <row r="52" spans="1:12" s="101" customFormat="1" ht="24" customHeight="1">
      <c r="A52" s="808"/>
      <c r="B52" s="110" t="s">
        <v>77</v>
      </c>
      <c r="C52" s="115" t="s">
        <v>79</v>
      </c>
      <c r="D52" s="115" t="s">
        <v>155</v>
      </c>
      <c r="E52" s="115" t="s">
        <v>156</v>
      </c>
      <c r="F52" s="805"/>
      <c r="G52" s="805"/>
      <c r="H52" s="806" t="s">
        <v>157</v>
      </c>
      <c r="I52" s="806"/>
      <c r="J52" s="803" t="s">
        <v>153</v>
      </c>
      <c r="K52" s="803" t="s">
        <v>153</v>
      </c>
      <c r="L52" s="804">
        <v>0</v>
      </c>
    </row>
    <row r="53" spans="1:12" s="101" customFormat="1" ht="24" customHeight="1">
      <c r="A53" s="808"/>
      <c r="B53" s="117" t="s">
        <v>193</v>
      </c>
      <c r="C53" s="117" t="s">
        <v>888</v>
      </c>
      <c r="D53" s="118">
        <v>43758</v>
      </c>
      <c r="E53" s="117" t="s">
        <v>1294</v>
      </c>
      <c r="F53" s="805"/>
      <c r="G53" s="805"/>
      <c r="H53" s="806"/>
      <c r="I53" s="806"/>
      <c r="J53" s="803"/>
      <c r="K53" s="803"/>
      <c r="L53" s="804"/>
    </row>
    <row r="54" spans="1:12" s="101" customFormat="1" ht="24" customHeight="1">
      <c r="A54" s="808">
        <v>309</v>
      </c>
      <c r="B54" s="110" t="s">
        <v>76</v>
      </c>
      <c r="C54" s="115" t="s">
        <v>78</v>
      </c>
      <c r="D54" s="115" t="s">
        <v>146</v>
      </c>
      <c r="E54" s="115" t="s">
        <v>147</v>
      </c>
      <c r="F54" s="809" t="s">
        <v>71</v>
      </c>
      <c r="G54" s="809"/>
      <c r="H54" s="805"/>
      <c r="I54" s="805"/>
      <c r="J54" s="805"/>
      <c r="K54" s="805"/>
      <c r="L54" s="805"/>
    </row>
    <row r="55" spans="1:12" s="101" customFormat="1" ht="26.25" customHeight="1">
      <c r="A55" s="808"/>
      <c r="B55" s="803" t="s">
        <v>1292</v>
      </c>
      <c r="C55" s="810" t="s">
        <v>1295</v>
      </c>
      <c r="D55" s="807">
        <v>43851</v>
      </c>
      <c r="E55" s="803" t="s">
        <v>185</v>
      </c>
      <c r="F55" s="803" t="s">
        <v>186</v>
      </c>
      <c r="G55" s="803"/>
      <c r="H55" s="806" t="s">
        <v>152</v>
      </c>
      <c r="I55" s="806"/>
      <c r="J55" s="117" t="s">
        <v>153</v>
      </c>
      <c r="K55" s="117" t="s">
        <v>3</v>
      </c>
      <c r="L55" s="119">
        <v>427.38</v>
      </c>
    </row>
    <row r="56" spans="1:12" s="101" customFormat="1" ht="354.75" customHeight="1">
      <c r="A56" s="808"/>
      <c r="B56" s="803"/>
      <c r="C56" s="810"/>
      <c r="D56" s="807"/>
      <c r="E56" s="803"/>
      <c r="F56" s="803"/>
      <c r="G56" s="803"/>
      <c r="H56" s="806" t="s">
        <v>154</v>
      </c>
      <c r="I56" s="806"/>
      <c r="J56" s="117" t="s">
        <v>153</v>
      </c>
      <c r="K56" s="117" t="s">
        <v>3</v>
      </c>
      <c r="L56" s="119">
        <v>246</v>
      </c>
    </row>
    <row r="57" spans="1:12" s="101" customFormat="1" ht="24" customHeight="1">
      <c r="A57" s="808"/>
      <c r="B57" s="110" t="s">
        <v>77</v>
      </c>
      <c r="C57" s="115" t="s">
        <v>79</v>
      </c>
      <c r="D57" s="115" t="s">
        <v>155</v>
      </c>
      <c r="E57" s="115" t="s">
        <v>156</v>
      </c>
      <c r="F57" s="805"/>
      <c r="G57" s="805"/>
      <c r="H57" s="806" t="s">
        <v>157</v>
      </c>
      <c r="I57" s="806"/>
      <c r="J57" s="803" t="s">
        <v>153</v>
      </c>
      <c r="K57" s="803" t="s">
        <v>3</v>
      </c>
      <c r="L57" s="804">
        <v>100</v>
      </c>
    </row>
    <row r="58" spans="1:12" s="101" customFormat="1" ht="24" customHeight="1">
      <c r="A58" s="808"/>
      <c r="B58" s="117" t="s">
        <v>193</v>
      </c>
      <c r="C58" s="117" t="s">
        <v>186</v>
      </c>
      <c r="D58" s="118">
        <v>43853</v>
      </c>
      <c r="E58" s="117" t="s">
        <v>846</v>
      </c>
      <c r="F58" s="805"/>
      <c r="G58" s="805"/>
      <c r="H58" s="806"/>
      <c r="I58" s="806"/>
      <c r="J58" s="803"/>
      <c r="K58" s="803"/>
      <c r="L58" s="804"/>
    </row>
    <row r="59" spans="1:12" s="101" customFormat="1" ht="24" customHeight="1">
      <c r="A59" s="808">
        <v>310</v>
      </c>
      <c r="B59" s="110" t="s">
        <v>76</v>
      </c>
      <c r="C59" s="115" t="s">
        <v>78</v>
      </c>
      <c r="D59" s="115" t="s">
        <v>146</v>
      </c>
      <c r="E59" s="115" t="s">
        <v>147</v>
      </c>
      <c r="F59" s="809" t="s">
        <v>71</v>
      </c>
      <c r="G59" s="809"/>
      <c r="H59" s="805"/>
      <c r="I59" s="805"/>
      <c r="J59" s="805"/>
      <c r="K59" s="805"/>
      <c r="L59" s="805"/>
    </row>
    <row r="60" spans="1:12" s="101" customFormat="1" ht="26.25" customHeight="1">
      <c r="A60" s="808"/>
      <c r="B60" s="803" t="s">
        <v>1296</v>
      </c>
      <c r="C60" s="810" t="s">
        <v>1297</v>
      </c>
      <c r="D60" s="807">
        <v>43789</v>
      </c>
      <c r="E60" s="803" t="s">
        <v>1298</v>
      </c>
      <c r="F60" s="803" t="s">
        <v>1299</v>
      </c>
      <c r="G60" s="803"/>
      <c r="H60" s="806" t="s">
        <v>152</v>
      </c>
      <c r="I60" s="806"/>
      <c r="J60" s="117" t="s">
        <v>153</v>
      </c>
      <c r="K60" s="117" t="s">
        <v>3</v>
      </c>
      <c r="L60" s="119">
        <v>252</v>
      </c>
    </row>
    <row r="61" spans="1:12" s="101" customFormat="1" ht="365.25" customHeight="1">
      <c r="A61" s="808"/>
      <c r="B61" s="803"/>
      <c r="C61" s="810"/>
      <c r="D61" s="807"/>
      <c r="E61" s="803"/>
      <c r="F61" s="803"/>
      <c r="G61" s="803"/>
      <c r="H61" s="806" t="s">
        <v>154</v>
      </c>
      <c r="I61" s="806"/>
      <c r="J61" s="117" t="s">
        <v>153</v>
      </c>
      <c r="K61" s="117" t="s">
        <v>3</v>
      </c>
      <c r="L61" s="119">
        <v>500</v>
      </c>
    </row>
    <row r="62" spans="1:12" s="101" customFormat="1" ht="24" customHeight="1">
      <c r="A62" s="808"/>
      <c r="B62" s="110" t="s">
        <v>77</v>
      </c>
      <c r="C62" s="115" t="s">
        <v>79</v>
      </c>
      <c r="D62" s="115" t="s">
        <v>155</v>
      </c>
      <c r="E62" s="115" t="s">
        <v>156</v>
      </c>
      <c r="F62" s="805"/>
      <c r="G62" s="805"/>
      <c r="H62" s="806" t="s">
        <v>157</v>
      </c>
      <c r="I62" s="806"/>
      <c r="J62" s="803" t="s">
        <v>153</v>
      </c>
      <c r="K62" s="803" t="s">
        <v>3</v>
      </c>
      <c r="L62" s="804">
        <v>200</v>
      </c>
    </row>
    <row r="63" spans="1:12" s="101" customFormat="1" ht="24" customHeight="1">
      <c r="A63" s="808"/>
      <c r="B63" s="117" t="s">
        <v>1300</v>
      </c>
      <c r="C63" s="117" t="s">
        <v>1299</v>
      </c>
      <c r="D63" s="118">
        <v>43791</v>
      </c>
      <c r="E63" s="117" t="s">
        <v>906</v>
      </c>
      <c r="F63" s="805"/>
      <c r="G63" s="805"/>
      <c r="H63" s="806"/>
      <c r="I63" s="806"/>
      <c r="J63" s="803"/>
      <c r="K63" s="803"/>
      <c r="L63" s="804"/>
    </row>
    <row r="64" spans="1:12" s="101" customFormat="1" ht="24" customHeight="1">
      <c r="A64" s="808">
        <v>311</v>
      </c>
      <c r="B64" s="110" t="s">
        <v>76</v>
      </c>
      <c r="C64" s="115" t="s">
        <v>78</v>
      </c>
      <c r="D64" s="115" t="s">
        <v>146</v>
      </c>
      <c r="E64" s="115" t="s">
        <v>147</v>
      </c>
      <c r="F64" s="809" t="s">
        <v>71</v>
      </c>
      <c r="G64" s="809"/>
      <c r="H64" s="805"/>
      <c r="I64" s="805"/>
      <c r="J64" s="805"/>
      <c r="K64" s="805"/>
      <c r="L64" s="805"/>
    </row>
    <row r="65" spans="1:12" s="101" customFormat="1" ht="26.25" customHeight="1">
      <c r="A65" s="808"/>
      <c r="B65" s="803" t="s">
        <v>1301</v>
      </c>
      <c r="C65" s="810" t="s">
        <v>1302</v>
      </c>
      <c r="D65" s="807">
        <v>43859</v>
      </c>
      <c r="E65" s="803" t="s">
        <v>1303</v>
      </c>
      <c r="F65" s="803" t="s">
        <v>1304</v>
      </c>
      <c r="G65" s="803"/>
      <c r="H65" s="806" t="s">
        <v>152</v>
      </c>
      <c r="I65" s="806"/>
      <c r="J65" s="117" t="s">
        <v>153</v>
      </c>
      <c r="K65" s="117" t="s">
        <v>3</v>
      </c>
      <c r="L65" s="119">
        <v>585</v>
      </c>
    </row>
    <row r="66" spans="1:12" s="101" customFormat="1" ht="186.75" customHeight="1">
      <c r="A66" s="808"/>
      <c r="B66" s="803"/>
      <c r="C66" s="810"/>
      <c r="D66" s="807"/>
      <c r="E66" s="803"/>
      <c r="F66" s="803"/>
      <c r="G66" s="803"/>
      <c r="H66" s="806" t="s">
        <v>154</v>
      </c>
      <c r="I66" s="806"/>
      <c r="J66" s="117" t="s">
        <v>153</v>
      </c>
      <c r="K66" s="117" t="s">
        <v>3</v>
      </c>
      <c r="L66" s="119">
        <v>342.4</v>
      </c>
    </row>
    <row r="67" spans="1:12" s="101" customFormat="1" ht="24" customHeight="1">
      <c r="A67" s="808"/>
      <c r="B67" s="110" t="s">
        <v>77</v>
      </c>
      <c r="C67" s="115" t="s">
        <v>79</v>
      </c>
      <c r="D67" s="115" t="s">
        <v>155</v>
      </c>
      <c r="E67" s="115" t="s">
        <v>156</v>
      </c>
      <c r="F67" s="805"/>
      <c r="G67" s="805"/>
      <c r="H67" s="806" t="s">
        <v>157</v>
      </c>
      <c r="I67" s="806"/>
      <c r="J67" s="803" t="s">
        <v>153</v>
      </c>
      <c r="K67" s="803" t="s">
        <v>153</v>
      </c>
      <c r="L67" s="804">
        <v>0</v>
      </c>
    </row>
    <row r="68" spans="1:12" s="101" customFormat="1" ht="24" customHeight="1">
      <c r="A68" s="808"/>
      <c r="B68" s="117" t="s">
        <v>153</v>
      </c>
      <c r="C68" s="117" t="s">
        <v>1304</v>
      </c>
      <c r="D68" s="118">
        <v>43862</v>
      </c>
      <c r="E68" s="117" t="s">
        <v>1305</v>
      </c>
      <c r="F68" s="805"/>
      <c r="G68" s="805"/>
      <c r="H68" s="806"/>
      <c r="I68" s="806"/>
      <c r="J68" s="803"/>
      <c r="K68" s="803"/>
      <c r="L68" s="804"/>
    </row>
    <row r="69" spans="1:12" s="101" customFormat="1" ht="24" customHeight="1">
      <c r="A69" s="808">
        <v>312</v>
      </c>
      <c r="B69" s="110" t="s">
        <v>76</v>
      </c>
      <c r="C69" s="115" t="s">
        <v>78</v>
      </c>
      <c r="D69" s="115" t="s">
        <v>146</v>
      </c>
      <c r="E69" s="115" t="s">
        <v>147</v>
      </c>
      <c r="F69" s="809" t="s">
        <v>71</v>
      </c>
      <c r="G69" s="809"/>
      <c r="H69" s="805"/>
      <c r="I69" s="805"/>
      <c r="J69" s="805"/>
      <c r="K69" s="805"/>
      <c r="L69" s="805"/>
    </row>
    <row r="70" spans="1:12" s="101" customFormat="1" ht="26.25" customHeight="1">
      <c r="A70" s="808"/>
      <c r="B70" s="803" t="s">
        <v>1306</v>
      </c>
      <c r="C70" s="810" t="s">
        <v>1307</v>
      </c>
      <c r="D70" s="807">
        <v>43740</v>
      </c>
      <c r="E70" s="803" t="s">
        <v>243</v>
      </c>
      <c r="F70" s="803" t="s">
        <v>1308</v>
      </c>
      <c r="G70" s="803"/>
      <c r="H70" s="806" t="s">
        <v>152</v>
      </c>
      <c r="I70" s="806"/>
      <c r="J70" s="117" t="s">
        <v>153</v>
      </c>
      <c r="K70" s="117" t="s">
        <v>3</v>
      </c>
      <c r="L70" s="119">
        <v>1206</v>
      </c>
    </row>
    <row r="71" spans="1:12" s="101" customFormat="1" ht="102.75" customHeight="1">
      <c r="A71" s="808"/>
      <c r="B71" s="803"/>
      <c r="C71" s="810"/>
      <c r="D71" s="807"/>
      <c r="E71" s="803"/>
      <c r="F71" s="803"/>
      <c r="G71" s="803"/>
      <c r="H71" s="806" t="s">
        <v>154</v>
      </c>
      <c r="I71" s="806"/>
      <c r="J71" s="117" t="s">
        <v>153</v>
      </c>
      <c r="K71" s="117" t="s">
        <v>3</v>
      </c>
      <c r="L71" s="119">
        <v>562.6</v>
      </c>
    </row>
    <row r="72" spans="1:12" s="101" customFormat="1" ht="24" customHeight="1">
      <c r="A72" s="808"/>
      <c r="B72" s="110" t="s">
        <v>77</v>
      </c>
      <c r="C72" s="115" t="s">
        <v>79</v>
      </c>
      <c r="D72" s="115" t="s">
        <v>155</v>
      </c>
      <c r="E72" s="115" t="s">
        <v>156</v>
      </c>
      <c r="F72" s="805"/>
      <c r="G72" s="805"/>
      <c r="H72" s="806" t="s">
        <v>157</v>
      </c>
      <c r="I72" s="806"/>
      <c r="J72" s="803" t="s">
        <v>153</v>
      </c>
      <c r="K72" s="803" t="s">
        <v>3</v>
      </c>
      <c r="L72" s="804">
        <v>550</v>
      </c>
    </row>
    <row r="73" spans="1:12" s="101" customFormat="1" ht="24" customHeight="1">
      <c r="A73" s="808"/>
      <c r="B73" s="117" t="s">
        <v>164</v>
      </c>
      <c r="C73" s="117" t="s">
        <v>1308</v>
      </c>
      <c r="D73" s="118">
        <v>43744</v>
      </c>
      <c r="E73" s="117" t="s">
        <v>793</v>
      </c>
      <c r="F73" s="805"/>
      <c r="G73" s="805"/>
      <c r="H73" s="806"/>
      <c r="I73" s="806"/>
      <c r="J73" s="803"/>
      <c r="K73" s="803"/>
      <c r="L73" s="804"/>
    </row>
    <row r="74" spans="1:12" s="101" customFormat="1" ht="24" customHeight="1">
      <c r="A74" s="808">
        <v>313</v>
      </c>
      <c r="B74" s="110" t="s">
        <v>76</v>
      </c>
      <c r="C74" s="115" t="s">
        <v>78</v>
      </c>
      <c r="D74" s="115" t="s">
        <v>146</v>
      </c>
      <c r="E74" s="115" t="s">
        <v>147</v>
      </c>
      <c r="F74" s="809" t="s">
        <v>71</v>
      </c>
      <c r="G74" s="809"/>
      <c r="H74" s="805"/>
      <c r="I74" s="805"/>
      <c r="J74" s="805"/>
      <c r="K74" s="805"/>
      <c r="L74" s="805"/>
    </row>
    <row r="75" spans="1:12" s="101" customFormat="1" ht="26.25" customHeight="1">
      <c r="A75" s="808"/>
      <c r="B75" s="803" t="s">
        <v>1309</v>
      </c>
      <c r="C75" s="810" t="s">
        <v>1310</v>
      </c>
      <c r="D75" s="807">
        <v>43749</v>
      </c>
      <c r="E75" s="803" t="s">
        <v>1311</v>
      </c>
      <c r="F75" s="803" t="s">
        <v>1312</v>
      </c>
      <c r="G75" s="803"/>
      <c r="H75" s="806" t="s">
        <v>152</v>
      </c>
      <c r="I75" s="806"/>
      <c r="J75" s="117" t="s">
        <v>153</v>
      </c>
      <c r="K75" s="117" t="s">
        <v>3</v>
      </c>
      <c r="L75" s="119">
        <v>365</v>
      </c>
    </row>
    <row r="76" spans="1:12" s="101" customFormat="1" ht="291.75" customHeight="1">
      <c r="A76" s="808"/>
      <c r="B76" s="803"/>
      <c r="C76" s="810"/>
      <c r="D76" s="807"/>
      <c r="E76" s="803"/>
      <c r="F76" s="803"/>
      <c r="G76" s="803"/>
      <c r="H76" s="806" t="s">
        <v>154</v>
      </c>
      <c r="I76" s="806"/>
      <c r="J76" s="117" t="s">
        <v>153</v>
      </c>
      <c r="K76" s="117" t="s">
        <v>3</v>
      </c>
      <c r="L76" s="119">
        <v>1409.25</v>
      </c>
    </row>
    <row r="77" spans="1:12" s="101" customFormat="1" ht="24" customHeight="1">
      <c r="A77" s="808"/>
      <c r="B77" s="110" t="s">
        <v>77</v>
      </c>
      <c r="C77" s="115" t="s">
        <v>79</v>
      </c>
      <c r="D77" s="115" t="s">
        <v>155</v>
      </c>
      <c r="E77" s="115" t="s">
        <v>156</v>
      </c>
      <c r="F77" s="805"/>
      <c r="G77" s="805"/>
      <c r="H77" s="806" t="s">
        <v>157</v>
      </c>
      <c r="I77" s="806"/>
      <c r="J77" s="803" t="s">
        <v>153</v>
      </c>
      <c r="K77" s="803" t="s">
        <v>3</v>
      </c>
      <c r="L77" s="804">
        <v>200</v>
      </c>
    </row>
    <row r="78" spans="1:12" s="101" customFormat="1" ht="24" customHeight="1">
      <c r="A78" s="808"/>
      <c r="B78" s="117" t="s">
        <v>193</v>
      </c>
      <c r="C78" s="117" t="s">
        <v>1312</v>
      </c>
      <c r="D78" s="118">
        <v>43758</v>
      </c>
      <c r="E78" s="117" t="s">
        <v>1313</v>
      </c>
      <c r="F78" s="805"/>
      <c r="G78" s="805"/>
      <c r="H78" s="806"/>
      <c r="I78" s="806"/>
      <c r="J78" s="803"/>
      <c r="K78" s="803"/>
      <c r="L78" s="804"/>
    </row>
    <row r="79" spans="1:12" s="101" customFormat="1" ht="24" customHeight="1">
      <c r="A79" s="808">
        <v>314</v>
      </c>
      <c r="B79" s="110" t="s">
        <v>76</v>
      </c>
      <c r="C79" s="115" t="s">
        <v>78</v>
      </c>
      <c r="D79" s="115" t="s">
        <v>146</v>
      </c>
      <c r="E79" s="115" t="s">
        <v>147</v>
      </c>
      <c r="F79" s="809" t="s">
        <v>71</v>
      </c>
      <c r="G79" s="809"/>
      <c r="H79" s="805"/>
      <c r="I79" s="805"/>
      <c r="J79" s="805"/>
      <c r="K79" s="805"/>
      <c r="L79" s="805"/>
    </row>
    <row r="80" spans="1:12" s="101" customFormat="1" ht="26.25" customHeight="1">
      <c r="A80" s="808"/>
      <c r="B80" s="803" t="s">
        <v>1314</v>
      </c>
      <c r="C80" s="810" t="s">
        <v>1315</v>
      </c>
      <c r="D80" s="807">
        <v>43867</v>
      </c>
      <c r="E80" s="803" t="s">
        <v>1316</v>
      </c>
      <c r="F80" s="803" t="s">
        <v>1317</v>
      </c>
      <c r="G80" s="803"/>
      <c r="H80" s="806" t="s">
        <v>152</v>
      </c>
      <c r="I80" s="806"/>
      <c r="J80" s="117" t="s">
        <v>153</v>
      </c>
      <c r="K80" s="117" t="s">
        <v>3</v>
      </c>
      <c r="L80" s="119">
        <v>256</v>
      </c>
    </row>
    <row r="81" spans="1:12" s="101" customFormat="1" ht="375.75" customHeight="1">
      <c r="A81" s="808"/>
      <c r="B81" s="803"/>
      <c r="C81" s="810"/>
      <c r="D81" s="807"/>
      <c r="E81" s="803"/>
      <c r="F81" s="803"/>
      <c r="G81" s="803"/>
      <c r="H81" s="806" t="s">
        <v>154</v>
      </c>
      <c r="I81" s="806"/>
      <c r="J81" s="117" t="s">
        <v>153</v>
      </c>
      <c r="K81" s="117" t="s">
        <v>3</v>
      </c>
      <c r="L81" s="119">
        <v>256.8</v>
      </c>
    </row>
    <row r="82" spans="1:12" s="101" customFormat="1" ht="24" customHeight="1">
      <c r="A82" s="808"/>
      <c r="B82" s="110" t="s">
        <v>77</v>
      </c>
      <c r="C82" s="115" t="s">
        <v>79</v>
      </c>
      <c r="D82" s="115" t="s">
        <v>155</v>
      </c>
      <c r="E82" s="115" t="s">
        <v>156</v>
      </c>
      <c r="F82" s="805"/>
      <c r="G82" s="805"/>
      <c r="H82" s="806" t="s">
        <v>157</v>
      </c>
      <c r="I82" s="806"/>
      <c r="J82" s="803" t="s">
        <v>153</v>
      </c>
      <c r="K82" s="803" t="s">
        <v>3</v>
      </c>
      <c r="L82" s="804">
        <v>31.29</v>
      </c>
    </row>
    <row r="83" spans="1:12" s="101" customFormat="1" ht="24" customHeight="1">
      <c r="A83" s="808"/>
      <c r="B83" s="117" t="s">
        <v>193</v>
      </c>
      <c r="C83" s="117" t="s">
        <v>1317</v>
      </c>
      <c r="D83" s="118">
        <v>43869</v>
      </c>
      <c r="E83" s="117" t="s">
        <v>810</v>
      </c>
      <c r="F83" s="805"/>
      <c r="G83" s="805"/>
      <c r="H83" s="806"/>
      <c r="I83" s="806"/>
      <c r="J83" s="803"/>
      <c r="K83" s="803"/>
      <c r="L83" s="804"/>
    </row>
    <row r="84" spans="1:12" s="101" customFormat="1" ht="24" customHeight="1">
      <c r="A84" s="808">
        <v>315</v>
      </c>
      <c r="B84" s="110" t="s">
        <v>76</v>
      </c>
      <c r="C84" s="115" t="s">
        <v>78</v>
      </c>
      <c r="D84" s="115" t="s">
        <v>146</v>
      </c>
      <c r="E84" s="115" t="s">
        <v>147</v>
      </c>
      <c r="F84" s="809" t="s">
        <v>71</v>
      </c>
      <c r="G84" s="809"/>
      <c r="H84" s="805"/>
      <c r="I84" s="805"/>
      <c r="J84" s="805"/>
      <c r="K84" s="805"/>
      <c r="L84" s="805"/>
    </row>
    <row r="85" spans="1:12" s="101" customFormat="1" ht="26.25" customHeight="1">
      <c r="A85" s="808"/>
      <c r="B85" s="803" t="s">
        <v>1318</v>
      </c>
      <c r="C85" s="803" t="s">
        <v>1319</v>
      </c>
      <c r="D85" s="807">
        <v>43747</v>
      </c>
      <c r="E85" s="803" t="s">
        <v>868</v>
      </c>
      <c r="F85" s="803" t="s">
        <v>1320</v>
      </c>
      <c r="G85" s="803"/>
      <c r="H85" s="806" t="s">
        <v>152</v>
      </c>
      <c r="I85" s="806"/>
      <c r="J85" s="117" t="s">
        <v>153</v>
      </c>
      <c r="K85" s="117" t="s">
        <v>3</v>
      </c>
      <c r="L85" s="119">
        <v>362</v>
      </c>
    </row>
    <row r="86" spans="1:12" s="101" customFormat="1" ht="102.75" customHeight="1">
      <c r="A86" s="808"/>
      <c r="B86" s="803"/>
      <c r="C86" s="803"/>
      <c r="D86" s="807"/>
      <c r="E86" s="803"/>
      <c r="F86" s="803"/>
      <c r="G86" s="803"/>
      <c r="H86" s="806" t="s">
        <v>154</v>
      </c>
      <c r="I86" s="806"/>
      <c r="J86" s="117" t="s">
        <v>153</v>
      </c>
      <c r="K86" s="117" t="s">
        <v>3</v>
      </c>
      <c r="L86" s="119">
        <v>189.93</v>
      </c>
    </row>
    <row r="87" spans="1:12" s="101" customFormat="1" ht="24" customHeight="1">
      <c r="A87" s="808"/>
      <c r="B87" s="110" t="s">
        <v>77</v>
      </c>
      <c r="C87" s="115" t="s">
        <v>79</v>
      </c>
      <c r="D87" s="115" t="s">
        <v>155</v>
      </c>
      <c r="E87" s="115" t="s">
        <v>156</v>
      </c>
      <c r="F87" s="805"/>
      <c r="G87" s="805"/>
      <c r="H87" s="806" t="s">
        <v>157</v>
      </c>
      <c r="I87" s="806"/>
      <c r="J87" s="803" t="s">
        <v>153</v>
      </c>
      <c r="K87" s="803" t="s">
        <v>153</v>
      </c>
      <c r="L87" s="804">
        <v>0</v>
      </c>
    </row>
    <row r="88" spans="1:12" s="101" customFormat="1" ht="34.5" customHeight="1">
      <c r="A88" s="808"/>
      <c r="B88" s="117" t="s">
        <v>1321</v>
      </c>
      <c r="C88" s="117" t="s">
        <v>1320</v>
      </c>
      <c r="D88" s="118">
        <v>43749</v>
      </c>
      <c r="E88" s="117" t="s">
        <v>607</v>
      </c>
      <c r="F88" s="805"/>
      <c r="G88" s="805"/>
      <c r="H88" s="806"/>
      <c r="I88" s="806"/>
      <c r="J88" s="803"/>
      <c r="K88" s="803"/>
      <c r="L88" s="804"/>
    </row>
    <row r="89" spans="1:12" s="101" customFormat="1" ht="24" customHeight="1">
      <c r="A89" s="808">
        <v>316</v>
      </c>
      <c r="B89" s="110" t="s">
        <v>76</v>
      </c>
      <c r="C89" s="115" t="s">
        <v>78</v>
      </c>
      <c r="D89" s="115" t="s">
        <v>146</v>
      </c>
      <c r="E89" s="115" t="s">
        <v>147</v>
      </c>
      <c r="F89" s="809" t="s">
        <v>71</v>
      </c>
      <c r="G89" s="809"/>
      <c r="H89" s="805"/>
      <c r="I89" s="805"/>
      <c r="J89" s="805"/>
      <c r="K89" s="805"/>
      <c r="L89" s="805"/>
    </row>
    <row r="90" spans="1:12" s="101" customFormat="1" ht="26.25" customHeight="1">
      <c r="A90" s="808"/>
      <c r="B90" s="803" t="s">
        <v>1322</v>
      </c>
      <c r="C90" s="810" t="s">
        <v>1323</v>
      </c>
      <c r="D90" s="807">
        <v>43880</v>
      </c>
      <c r="E90" s="803" t="s">
        <v>471</v>
      </c>
      <c r="F90" s="803" t="s">
        <v>472</v>
      </c>
      <c r="G90" s="803"/>
      <c r="H90" s="806" t="s">
        <v>152</v>
      </c>
      <c r="I90" s="806"/>
      <c r="J90" s="117" t="s">
        <v>153</v>
      </c>
      <c r="K90" s="117" t="s">
        <v>3</v>
      </c>
      <c r="L90" s="119">
        <v>291.54000000000002</v>
      </c>
    </row>
    <row r="91" spans="1:12" s="101" customFormat="1" ht="407.25" customHeight="1">
      <c r="A91" s="808"/>
      <c r="B91" s="803"/>
      <c r="C91" s="810"/>
      <c r="D91" s="807"/>
      <c r="E91" s="803"/>
      <c r="F91" s="803"/>
      <c r="G91" s="803"/>
      <c r="H91" s="806" t="s">
        <v>154</v>
      </c>
      <c r="I91" s="806"/>
      <c r="J91" s="117" t="s">
        <v>153</v>
      </c>
      <c r="K91" s="117" t="s">
        <v>3</v>
      </c>
      <c r="L91" s="119">
        <v>388.6</v>
      </c>
    </row>
    <row r="92" spans="1:12" s="101" customFormat="1" ht="24" customHeight="1">
      <c r="A92" s="808"/>
      <c r="B92" s="110" t="s">
        <v>77</v>
      </c>
      <c r="C92" s="115" t="s">
        <v>79</v>
      </c>
      <c r="D92" s="115" t="s">
        <v>155</v>
      </c>
      <c r="E92" s="115" t="s">
        <v>156</v>
      </c>
      <c r="F92" s="805"/>
      <c r="G92" s="805"/>
      <c r="H92" s="806" t="s">
        <v>157</v>
      </c>
      <c r="I92" s="806"/>
      <c r="J92" s="803" t="s">
        <v>153</v>
      </c>
      <c r="K92" s="803" t="s">
        <v>3</v>
      </c>
      <c r="L92" s="804">
        <v>115.2</v>
      </c>
    </row>
    <row r="93" spans="1:12" s="101" customFormat="1" ht="24" customHeight="1">
      <c r="A93" s="808"/>
      <c r="B93" s="117" t="s">
        <v>193</v>
      </c>
      <c r="C93" s="117" t="s">
        <v>472</v>
      </c>
      <c r="D93" s="118">
        <v>43881</v>
      </c>
      <c r="E93" s="117" t="s">
        <v>769</v>
      </c>
      <c r="F93" s="805"/>
      <c r="G93" s="805"/>
      <c r="H93" s="806"/>
      <c r="I93" s="806"/>
      <c r="J93" s="803"/>
      <c r="K93" s="803"/>
      <c r="L93" s="804"/>
    </row>
    <row r="94" spans="1:12" s="101" customFormat="1" ht="24" customHeight="1">
      <c r="A94" s="808">
        <v>317</v>
      </c>
      <c r="B94" s="110" t="s">
        <v>76</v>
      </c>
      <c r="C94" s="115" t="s">
        <v>78</v>
      </c>
      <c r="D94" s="115" t="s">
        <v>146</v>
      </c>
      <c r="E94" s="115" t="s">
        <v>147</v>
      </c>
      <c r="F94" s="809" t="s">
        <v>71</v>
      </c>
      <c r="G94" s="809"/>
      <c r="H94" s="805"/>
      <c r="I94" s="805"/>
      <c r="J94" s="805"/>
      <c r="K94" s="805"/>
      <c r="L94" s="805"/>
    </row>
    <row r="95" spans="1:12" s="101" customFormat="1" ht="26.25" customHeight="1">
      <c r="A95" s="808"/>
      <c r="B95" s="803" t="s">
        <v>1324</v>
      </c>
      <c r="C95" s="810" t="s">
        <v>1325</v>
      </c>
      <c r="D95" s="807">
        <v>43782</v>
      </c>
      <c r="E95" s="803" t="s">
        <v>1326</v>
      </c>
      <c r="F95" s="803" t="s">
        <v>1327</v>
      </c>
      <c r="G95" s="803"/>
      <c r="H95" s="806" t="s">
        <v>152</v>
      </c>
      <c r="I95" s="806"/>
      <c r="J95" s="117" t="s">
        <v>153</v>
      </c>
      <c r="K95" s="117" t="s">
        <v>153</v>
      </c>
      <c r="L95" s="119">
        <v>0</v>
      </c>
    </row>
    <row r="96" spans="1:12" s="101" customFormat="1" ht="144.75" customHeight="1">
      <c r="A96" s="808"/>
      <c r="B96" s="803"/>
      <c r="C96" s="810"/>
      <c r="D96" s="807"/>
      <c r="E96" s="803"/>
      <c r="F96" s="803"/>
      <c r="G96" s="803"/>
      <c r="H96" s="806" t="s">
        <v>154</v>
      </c>
      <c r="I96" s="806"/>
      <c r="J96" s="117" t="s">
        <v>153</v>
      </c>
      <c r="K96" s="117" t="s">
        <v>153</v>
      </c>
      <c r="L96" s="119">
        <v>0</v>
      </c>
    </row>
    <row r="97" spans="1:12" s="101" customFormat="1" ht="24" customHeight="1">
      <c r="A97" s="808"/>
      <c r="B97" s="110" t="s">
        <v>77</v>
      </c>
      <c r="C97" s="115" t="s">
        <v>79</v>
      </c>
      <c r="D97" s="115" t="s">
        <v>155</v>
      </c>
      <c r="E97" s="115" t="s">
        <v>156</v>
      </c>
      <c r="F97" s="805"/>
      <c r="G97" s="805"/>
      <c r="H97" s="806" t="s">
        <v>157</v>
      </c>
      <c r="I97" s="806"/>
      <c r="J97" s="803" t="s">
        <v>153</v>
      </c>
      <c r="K97" s="803" t="s">
        <v>3</v>
      </c>
      <c r="L97" s="804">
        <v>599</v>
      </c>
    </row>
    <row r="98" spans="1:12" s="101" customFormat="1" ht="24" customHeight="1">
      <c r="A98" s="808"/>
      <c r="B98" s="117" t="s">
        <v>240</v>
      </c>
      <c r="C98" s="117" t="s">
        <v>1327</v>
      </c>
      <c r="D98" s="118">
        <v>43784</v>
      </c>
      <c r="E98" s="117" t="s">
        <v>676</v>
      </c>
      <c r="F98" s="805"/>
      <c r="G98" s="805"/>
      <c r="H98" s="806"/>
      <c r="I98" s="806"/>
      <c r="J98" s="803"/>
      <c r="K98" s="803"/>
      <c r="L98" s="804"/>
    </row>
    <row r="99" spans="1:12" s="101" customFormat="1" ht="24" customHeight="1">
      <c r="A99" s="808">
        <v>318</v>
      </c>
      <c r="B99" s="110" t="s">
        <v>76</v>
      </c>
      <c r="C99" s="115" t="s">
        <v>78</v>
      </c>
      <c r="D99" s="115" t="s">
        <v>146</v>
      </c>
      <c r="E99" s="115" t="s">
        <v>147</v>
      </c>
      <c r="F99" s="809" t="s">
        <v>71</v>
      </c>
      <c r="G99" s="809"/>
      <c r="H99" s="805"/>
      <c r="I99" s="805"/>
      <c r="J99" s="805"/>
      <c r="K99" s="805"/>
      <c r="L99" s="805"/>
    </row>
    <row r="100" spans="1:12" s="101" customFormat="1" ht="26.25" customHeight="1">
      <c r="A100" s="808"/>
      <c r="B100" s="803" t="s">
        <v>1328</v>
      </c>
      <c r="C100" s="810" t="s">
        <v>1329</v>
      </c>
      <c r="D100" s="807">
        <v>43892</v>
      </c>
      <c r="E100" s="803" t="s">
        <v>790</v>
      </c>
      <c r="F100" s="803" t="s">
        <v>791</v>
      </c>
      <c r="G100" s="803"/>
      <c r="H100" s="806" t="s">
        <v>152</v>
      </c>
      <c r="I100" s="806"/>
      <c r="J100" s="117" t="s">
        <v>153</v>
      </c>
      <c r="K100" s="117" t="s">
        <v>3</v>
      </c>
      <c r="L100" s="119">
        <v>377.76</v>
      </c>
    </row>
    <row r="101" spans="1:12" s="101" customFormat="1" ht="408.95" customHeight="1">
      <c r="A101" s="808"/>
      <c r="B101" s="803"/>
      <c r="C101" s="810"/>
      <c r="D101" s="807"/>
      <c r="E101" s="803"/>
      <c r="F101" s="803"/>
      <c r="G101" s="803"/>
      <c r="H101" s="806" t="s">
        <v>154</v>
      </c>
      <c r="I101" s="806"/>
      <c r="J101" s="803" t="s">
        <v>153</v>
      </c>
      <c r="K101" s="803" t="s">
        <v>3</v>
      </c>
      <c r="L101" s="804">
        <v>620.88</v>
      </c>
    </row>
    <row r="102" spans="1:12" s="101" customFormat="1" ht="8.85" customHeight="1">
      <c r="A102" s="808"/>
      <c r="B102" s="803"/>
      <c r="C102" s="810"/>
      <c r="D102" s="807"/>
      <c r="E102" s="803"/>
      <c r="F102" s="803"/>
      <c r="G102" s="803"/>
      <c r="H102" s="806"/>
      <c r="I102" s="806"/>
      <c r="J102" s="803"/>
      <c r="K102" s="803"/>
      <c r="L102" s="804"/>
    </row>
    <row r="103" spans="1:12" s="101" customFormat="1" ht="24" customHeight="1">
      <c r="A103" s="808"/>
      <c r="B103" s="110" t="s">
        <v>77</v>
      </c>
      <c r="C103" s="115" t="s">
        <v>79</v>
      </c>
      <c r="D103" s="115" t="s">
        <v>155</v>
      </c>
      <c r="E103" s="115" t="s">
        <v>156</v>
      </c>
      <c r="F103" s="805"/>
      <c r="G103" s="805"/>
      <c r="H103" s="806" t="s">
        <v>157</v>
      </c>
      <c r="I103" s="806"/>
      <c r="J103" s="803" t="s">
        <v>153</v>
      </c>
      <c r="K103" s="803" t="s">
        <v>3</v>
      </c>
      <c r="L103" s="804">
        <v>9.76</v>
      </c>
    </row>
    <row r="104" spans="1:12" s="101" customFormat="1" ht="24" customHeight="1">
      <c r="A104" s="808"/>
      <c r="B104" s="117" t="s">
        <v>240</v>
      </c>
      <c r="C104" s="117" t="s">
        <v>791</v>
      </c>
      <c r="D104" s="118">
        <v>43894</v>
      </c>
      <c r="E104" s="117" t="s">
        <v>1330</v>
      </c>
      <c r="F104" s="805"/>
      <c r="G104" s="805"/>
      <c r="H104" s="806"/>
      <c r="I104" s="806"/>
      <c r="J104" s="803"/>
      <c r="K104" s="803"/>
      <c r="L104" s="804"/>
    </row>
    <row r="105" spans="1:12" s="101" customFormat="1" ht="24" customHeight="1">
      <c r="A105" s="808">
        <v>319</v>
      </c>
      <c r="B105" s="110" t="s">
        <v>76</v>
      </c>
      <c r="C105" s="115" t="s">
        <v>78</v>
      </c>
      <c r="D105" s="115" t="s">
        <v>146</v>
      </c>
      <c r="E105" s="115" t="s">
        <v>147</v>
      </c>
      <c r="F105" s="809" t="s">
        <v>71</v>
      </c>
      <c r="G105" s="809"/>
      <c r="H105" s="805"/>
      <c r="I105" s="805"/>
      <c r="J105" s="805"/>
      <c r="K105" s="805"/>
      <c r="L105" s="805"/>
    </row>
    <row r="106" spans="1:12" s="101" customFormat="1" ht="26.25" customHeight="1">
      <c r="A106" s="808"/>
      <c r="B106" s="803" t="s">
        <v>1331</v>
      </c>
      <c r="C106" s="810" t="s">
        <v>1332</v>
      </c>
      <c r="D106" s="807">
        <v>43781</v>
      </c>
      <c r="E106" s="803" t="s">
        <v>1333</v>
      </c>
      <c r="F106" s="803" t="s">
        <v>1334</v>
      </c>
      <c r="G106" s="803"/>
      <c r="H106" s="806" t="s">
        <v>152</v>
      </c>
      <c r="I106" s="806"/>
      <c r="J106" s="117" t="s">
        <v>153</v>
      </c>
      <c r="K106" s="117" t="s">
        <v>3</v>
      </c>
      <c r="L106" s="119">
        <v>252</v>
      </c>
    </row>
    <row r="107" spans="1:12" s="101" customFormat="1" ht="186.75" customHeight="1">
      <c r="A107" s="808"/>
      <c r="B107" s="803"/>
      <c r="C107" s="810"/>
      <c r="D107" s="807"/>
      <c r="E107" s="803"/>
      <c r="F107" s="803"/>
      <c r="G107" s="803"/>
      <c r="H107" s="806" t="s">
        <v>154</v>
      </c>
      <c r="I107" s="806"/>
      <c r="J107" s="117" t="s">
        <v>153</v>
      </c>
      <c r="K107" s="117" t="s">
        <v>153</v>
      </c>
      <c r="L107" s="119">
        <v>0</v>
      </c>
    </row>
    <row r="108" spans="1:12" s="101" customFormat="1" ht="24" customHeight="1">
      <c r="A108" s="808"/>
      <c r="B108" s="110" t="s">
        <v>77</v>
      </c>
      <c r="C108" s="115" t="s">
        <v>79</v>
      </c>
      <c r="D108" s="115" t="s">
        <v>155</v>
      </c>
      <c r="E108" s="115" t="s">
        <v>156</v>
      </c>
      <c r="F108" s="805"/>
      <c r="G108" s="805"/>
      <c r="H108" s="806" t="s">
        <v>157</v>
      </c>
      <c r="I108" s="806"/>
      <c r="J108" s="803" t="s">
        <v>153</v>
      </c>
      <c r="K108" s="803" t="s">
        <v>153</v>
      </c>
      <c r="L108" s="804">
        <v>0</v>
      </c>
    </row>
    <row r="109" spans="1:12" s="101" customFormat="1" ht="34.5" customHeight="1">
      <c r="A109" s="808"/>
      <c r="B109" s="117" t="s">
        <v>303</v>
      </c>
      <c r="C109" s="117" t="s">
        <v>1334</v>
      </c>
      <c r="D109" s="118">
        <v>43783</v>
      </c>
      <c r="E109" s="117" t="s">
        <v>407</v>
      </c>
      <c r="F109" s="805"/>
      <c r="G109" s="805"/>
      <c r="H109" s="806"/>
      <c r="I109" s="806"/>
      <c r="J109" s="803"/>
      <c r="K109" s="803"/>
      <c r="L109" s="804"/>
    </row>
    <row r="110" spans="1:12" s="101" customFormat="1" ht="24" customHeight="1">
      <c r="A110" s="808">
        <v>320</v>
      </c>
      <c r="B110" s="110" t="s">
        <v>76</v>
      </c>
      <c r="C110" s="115" t="s">
        <v>78</v>
      </c>
      <c r="D110" s="115" t="s">
        <v>146</v>
      </c>
      <c r="E110" s="115" t="s">
        <v>147</v>
      </c>
      <c r="F110" s="809" t="s">
        <v>71</v>
      </c>
      <c r="G110" s="809"/>
      <c r="H110" s="805"/>
      <c r="I110" s="805"/>
      <c r="J110" s="805"/>
      <c r="K110" s="805"/>
      <c r="L110" s="805"/>
    </row>
    <row r="111" spans="1:12" s="101" customFormat="1" ht="26.25" customHeight="1">
      <c r="A111" s="808"/>
      <c r="B111" s="803" t="s">
        <v>1331</v>
      </c>
      <c r="C111" s="810" t="s">
        <v>1335</v>
      </c>
      <c r="D111" s="807">
        <v>43804</v>
      </c>
      <c r="E111" s="803" t="s">
        <v>591</v>
      </c>
      <c r="F111" s="803" t="s">
        <v>1336</v>
      </c>
      <c r="G111" s="803"/>
      <c r="H111" s="806" t="s">
        <v>152</v>
      </c>
      <c r="I111" s="806"/>
      <c r="J111" s="117" t="s">
        <v>153</v>
      </c>
      <c r="K111" s="117" t="s">
        <v>3</v>
      </c>
      <c r="L111" s="119">
        <v>819.99</v>
      </c>
    </row>
    <row r="112" spans="1:12" s="101" customFormat="1" ht="375.75" customHeight="1">
      <c r="A112" s="808"/>
      <c r="B112" s="803"/>
      <c r="C112" s="810"/>
      <c r="D112" s="807"/>
      <c r="E112" s="803"/>
      <c r="F112" s="803"/>
      <c r="G112" s="803"/>
      <c r="H112" s="806" t="s">
        <v>154</v>
      </c>
      <c r="I112" s="806"/>
      <c r="J112" s="117" t="s">
        <v>153</v>
      </c>
      <c r="K112" s="117" t="s">
        <v>3</v>
      </c>
      <c r="L112" s="119">
        <v>3000</v>
      </c>
    </row>
    <row r="113" spans="1:12" s="101" customFormat="1" ht="24" customHeight="1">
      <c r="A113" s="808"/>
      <c r="B113" s="110" t="s">
        <v>77</v>
      </c>
      <c r="C113" s="115" t="s">
        <v>79</v>
      </c>
      <c r="D113" s="115" t="s">
        <v>155</v>
      </c>
      <c r="E113" s="115" t="s">
        <v>156</v>
      </c>
      <c r="F113" s="805"/>
      <c r="G113" s="805"/>
      <c r="H113" s="806" t="s">
        <v>157</v>
      </c>
      <c r="I113" s="806"/>
      <c r="J113" s="803" t="s">
        <v>153</v>
      </c>
      <c r="K113" s="803" t="s">
        <v>3</v>
      </c>
      <c r="L113" s="804">
        <v>100</v>
      </c>
    </row>
    <row r="114" spans="1:12" s="101" customFormat="1" ht="34.5" customHeight="1">
      <c r="A114" s="808"/>
      <c r="B114" s="117" t="s">
        <v>303</v>
      </c>
      <c r="C114" s="117" t="s">
        <v>1336</v>
      </c>
      <c r="D114" s="118">
        <v>43810</v>
      </c>
      <c r="E114" s="117" t="s">
        <v>1337</v>
      </c>
      <c r="F114" s="805"/>
      <c r="G114" s="805"/>
      <c r="H114" s="806"/>
      <c r="I114" s="806"/>
      <c r="J114" s="803"/>
      <c r="K114" s="803"/>
      <c r="L114" s="804"/>
    </row>
    <row r="115" spans="1:12" s="101" customFormat="1" ht="24" customHeight="1">
      <c r="A115" s="808">
        <v>321</v>
      </c>
      <c r="B115" s="110" t="s">
        <v>76</v>
      </c>
      <c r="C115" s="115" t="s">
        <v>78</v>
      </c>
      <c r="D115" s="115" t="s">
        <v>146</v>
      </c>
      <c r="E115" s="115" t="s">
        <v>147</v>
      </c>
      <c r="F115" s="809" t="s">
        <v>71</v>
      </c>
      <c r="G115" s="809"/>
      <c r="H115" s="805"/>
      <c r="I115" s="805"/>
      <c r="J115" s="805"/>
      <c r="K115" s="805"/>
      <c r="L115" s="805"/>
    </row>
    <row r="116" spans="1:12" s="101" customFormat="1" ht="26.25" customHeight="1">
      <c r="A116" s="808"/>
      <c r="B116" s="803" t="s">
        <v>1338</v>
      </c>
      <c r="C116" s="810" t="s">
        <v>1339</v>
      </c>
      <c r="D116" s="807">
        <v>43745</v>
      </c>
      <c r="E116" s="803" t="s">
        <v>1003</v>
      </c>
      <c r="F116" s="803" t="s">
        <v>1004</v>
      </c>
      <c r="G116" s="803"/>
      <c r="H116" s="806" t="s">
        <v>152</v>
      </c>
      <c r="I116" s="806"/>
      <c r="J116" s="117" t="s">
        <v>153</v>
      </c>
      <c r="K116" s="117" t="s">
        <v>3</v>
      </c>
      <c r="L116" s="119">
        <v>1242</v>
      </c>
    </row>
    <row r="117" spans="1:12" s="101" customFormat="1" ht="408.95" customHeight="1">
      <c r="A117" s="808"/>
      <c r="B117" s="803"/>
      <c r="C117" s="810"/>
      <c r="D117" s="807"/>
      <c r="E117" s="803"/>
      <c r="F117" s="803"/>
      <c r="G117" s="803"/>
      <c r="H117" s="806" t="s">
        <v>154</v>
      </c>
      <c r="I117" s="806"/>
      <c r="J117" s="803" t="s">
        <v>153</v>
      </c>
      <c r="K117" s="803" t="s">
        <v>3</v>
      </c>
      <c r="L117" s="804">
        <v>2446</v>
      </c>
    </row>
    <row r="118" spans="1:12" s="101" customFormat="1" ht="40.35" customHeight="1">
      <c r="A118" s="808"/>
      <c r="B118" s="803"/>
      <c r="C118" s="810"/>
      <c r="D118" s="807"/>
      <c r="E118" s="803"/>
      <c r="F118" s="803"/>
      <c r="G118" s="803"/>
      <c r="H118" s="806"/>
      <c r="I118" s="806"/>
      <c r="J118" s="803"/>
      <c r="K118" s="803"/>
      <c r="L118" s="804"/>
    </row>
    <row r="119" spans="1:12" s="101" customFormat="1" ht="24" customHeight="1">
      <c r="A119" s="808"/>
      <c r="B119" s="110" t="s">
        <v>77</v>
      </c>
      <c r="C119" s="115" t="s">
        <v>79</v>
      </c>
      <c r="D119" s="115" t="s">
        <v>155</v>
      </c>
      <c r="E119" s="115" t="s">
        <v>156</v>
      </c>
      <c r="F119" s="805"/>
      <c r="G119" s="805"/>
      <c r="H119" s="806" t="s">
        <v>157</v>
      </c>
      <c r="I119" s="806"/>
      <c r="J119" s="803" t="s">
        <v>153</v>
      </c>
      <c r="K119" s="803" t="s">
        <v>3</v>
      </c>
      <c r="L119" s="804">
        <v>282.12</v>
      </c>
    </row>
    <row r="120" spans="1:12" s="101" customFormat="1" ht="34.5" customHeight="1">
      <c r="A120" s="808"/>
      <c r="B120" s="117" t="s">
        <v>187</v>
      </c>
      <c r="C120" s="117" t="s">
        <v>1004</v>
      </c>
      <c r="D120" s="118">
        <v>43752</v>
      </c>
      <c r="E120" s="117" t="s">
        <v>1340</v>
      </c>
      <c r="F120" s="805"/>
      <c r="G120" s="805"/>
      <c r="H120" s="806"/>
      <c r="I120" s="806"/>
      <c r="J120" s="803"/>
      <c r="K120" s="803"/>
      <c r="L120" s="804"/>
    </row>
    <row r="121" spans="1:12" s="101" customFormat="1" ht="24" customHeight="1">
      <c r="A121" s="808">
        <v>322</v>
      </c>
      <c r="B121" s="110" t="s">
        <v>76</v>
      </c>
      <c r="C121" s="115" t="s">
        <v>78</v>
      </c>
      <c r="D121" s="115" t="s">
        <v>146</v>
      </c>
      <c r="E121" s="115" t="s">
        <v>147</v>
      </c>
      <c r="F121" s="809" t="s">
        <v>71</v>
      </c>
      <c r="G121" s="809"/>
      <c r="H121" s="805"/>
      <c r="I121" s="805"/>
      <c r="J121" s="805"/>
      <c r="K121" s="805"/>
      <c r="L121" s="805"/>
    </row>
    <row r="122" spans="1:12" s="101" customFormat="1" ht="26.25" customHeight="1">
      <c r="A122" s="808"/>
      <c r="B122" s="803" t="s">
        <v>1338</v>
      </c>
      <c r="C122" s="810" t="s">
        <v>1341</v>
      </c>
      <c r="D122" s="807">
        <v>43790</v>
      </c>
      <c r="E122" s="803" t="s">
        <v>1072</v>
      </c>
      <c r="F122" s="803" t="s">
        <v>1342</v>
      </c>
      <c r="G122" s="803"/>
      <c r="H122" s="806" t="s">
        <v>152</v>
      </c>
      <c r="I122" s="806"/>
      <c r="J122" s="117" t="s">
        <v>153</v>
      </c>
      <c r="K122" s="117" t="s">
        <v>3</v>
      </c>
      <c r="L122" s="119">
        <v>378</v>
      </c>
    </row>
    <row r="123" spans="1:12" s="101" customFormat="1" ht="396.75" customHeight="1">
      <c r="A123" s="808"/>
      <c r="B123" s="803"/>
      <c r="C123" s="810"/>
      <c r="D123" s="807"/>
      <c r="E123" s="803"/>
      <c r="F123" s="803"/>
      <c r="G123" s="803"/>
      <c r="H123" s="806" t="s">
        <v>154</v>
      </c>
      <c r="I123" s="806"/>
      <c r="J123" s="117" t="s">
        <v>153</v>
      </c>
      <c r="K123" s="117" t="s">
        <v>3</v>
      </c>
      <c r="L123" s="119">
        <v>447.6</v>
      </c>
    </row>
    <row r="124" spans="1:12" s="101" customFormat="1" ht="24" customHeight="1">
      <c r="A124" s="808"/>
      <c r="B124" s="110" t="s">
        <v>77</v>
      </c>
      <c r="C124" s="115" t="s">
        <v>79</v>
      </c>
      <c r="D124" s="115" t="s">
        <v>155</v>
      </c>
      <c r="E124" s="115" t="s">
        <v>156</v>
      </c>
      <c r="F124" s="805"/>
      <c r="G124" s="805"/>
      <c r="H124" s="806" t="s">
        <v>157</v>
      </c>
      <c r="I124" s="806"/>
      <c r="J124" s="803" t="s">
        <v>153</v>
      </c>
      <c r="K124" s="803" t="s">
        <v>153</v>
      </c>
      <c r="L124" s="804">
        <v>0</v>
      </c>
    </row>
    <row r="125" spans="1:12" s="101" customFormat="1" ht="34.5" customHeight="1">
      <c r="A125" s="808"/>
      <c r="B125" s="117" t="s">
        <v>187</v>
      </c>
      <c r="C125" s="117" t="s">
        <v>1342</v>
      </c>
      <c r="D125" s="118">
        <v>43792</v>
      </c>
      <c r="E125" s="117" t="s">
        <v>1343</v>
      </c>
      <c r="F125" s="805"/>
      <c r="G125" s="805"/>
      <c r="H125" s="806"/>
      <c r="I125" s="806"/>
      <c r="J125" s="803"/>
      <c r="K125" s="803"/>
      <c r="L125" s="804"/>
    </row>
    <row r="126" spans="1:12" s="101" customFormat="1" ht="24" customHeight="1">
      <c r="A126" s="808">
        <v>323</v>
      </c>
      <c r="B126" s="110" t="s">
        <v>76</v>
      </c>
      <c r="C126" s="115" t="s">
        <v>78</v>
      </c>
      <c r="D126" s="115" t="s">
        <v>146</v>
      </c>
      <c r="E126" s="115" t="s">
        <v>147</v>
      </c>
      <c r="F126" s="809" t="s">
        <v>71</v>
      </c>
      <c r="G126" s="809"/>
      <c r="H126" s="805"/>
      <c r="I126" s="805"/>
      <c r="J126" s="805"/>
      <c r="K126" s="805"/>
      <c r="L126" s="805"/>
    </row>
    <row r="127" spans="1:12" s="101" customFormat="1" ht="26.25" customHeight="1">
      <c r="A127" s="808"/>
      <c r="B127" s="803" t="s">
        <v>1344</v>
      </c>
      <c r="C127" s="810" t="s">
        <v>1345</v>
      </c>
      <c r="D127" s="807">
        <v>43786</v>
      </c>
      <c r="E127" s="803" t="s">
        <v>1003</v>
      </c>
      <c r="F127" s="803" t="s">
        <v>1048</v>
      </c>
      <c r="G127" s="803"/>
      <c r="H127" s="806" t="s">
        <v>152</v>
      </c>
      <c r="I127" s="806"/>
      <c r="J127" s="117" t="s">
        <v>153</v>
      </c>
      <c r="K127" s="117" t="s">
        <v>3</v>
      </c>
      <c r="L127" s="119">
        <v>1063.3499999999999</v>
      </c>
    </row>
    <row r="128" spans="1:12" s="101" customFormat="1" ht="197.25" customHeight="1">
      <c r="A128" s="808"/>
      <c r="B128" s="803"/>
      <c r="C128" s="810"/>
      <c r="D128" s="807"/>
      <c r="E128" s="803"/>
      <c r="F128" s="803"/>
      <c r="G128" s="803"/>
      <c r="H128" s="806" t="s">
        <v>154</v>
      </c>
      <c r="I128" s="806"/>
      <c r="J128" s="117" t="s">
        <v>153</v>
      </c>
      <c r="K128" s="117" t="s">
        <v>3</v>
      </c>
      <c r="L128" s="119">
        <v>934.38</v>
      </c>
    </row>
    <row r="129" spans="1:12" s="101" customFormat="1" ht="24" customHeight="1">
      <c r="A129" s="808"/>
      <c r="B129" s="110" t="s">
        <v>77</v>
      </c>
      <c r="C129" s="115" t="s">
        <v>79</v>
      </c>
      <c r="D129" s="115" t="s">
        <v>155</v>
      </c>
      <c r="E129" s="115" t="s">
        <v>156</v>
      </c>
      <c r="F129" s="805"/>
      <c r="G129" s="805"/>
      <c r="H129" s="806" t="s">
        <v>157</v>
      </c>
      <c r="I129" s="806"/>
      <c r="J129" s="803" t="s">
        <v>153</v>
      </c>
      <c r="K129" s="803" t="s">
        <v>3</v>
      </c>
      <c r="L129" s="804">
        <v>200</v>
      </c>
    </row>
    <row r="130" spans="1:12" s="101" customFormat="1" ht="24" customHeight="1">
      <c r="A130" s="808"/>
      <c r="B130" s="117" t="s">
        <v>153</v>
      </c>
      <c r="C130" s="117" t="s">
        <v>1048</v>
      </c>
      <c r="D130" s="118">
        <v>43792</v>
      </c>
      <c r="E130" s="117" t="s">
        <v>1049</v>
      </c>
      <c r="F130" s="805"/>
      <c r="G130" s="805"/>
      <c r="H130" s="806"/>
      <c r="I130" s="806"/>
      <c r="J130" s="803"/>
      <c r="K130" s="803"/>
      <c r="L130" s="804"/>
    </row>
    <row r="131" spans="1:12" s="101" customFormat="1" ht="24" customHeight="1">
      <c r="A131" s="808">
        <v>324</v>
      </c>
      <c r="B131" s="110" t="s">
        <v>76</v>
      </c>
      <c r="C131" s="115" t="s">
        <v>78</v>
      </c>
      <c r="D131" s="115" t="s">
        <v>146</v>
      </c>
      <c r="E131" s="115" t="s">
        <v>147</v>
      </c>
      <c r="F131" s="809" t="s">
        <v>71</v>
      </c>
      <c r="G131" s="809"/>
      <c r="H131" s="805"/>
      <c r="I131" s="805"/>
      <c r="J131" s="805"/>
      <c r="K131" s="805"/>
      <c r="L131" s="805"/>
    </row>
    <row r="132" spans="1:12" s="101" customFormat="1" ht="26.25" customHeight="1">
      <c r="A132" s="808"/>
      <c r="B132" s="803" t="s">
        <v>1346</v>
      </c>
      <c r="C132" s="810" t="s">
        <v>1347</v>
      </c>
      <c r="D132" s="807">
        <v>43800</v>
      </c>
      <c r="E132" s="803" t="s">
        <v>1348</v>
      </c>
      <c r="F132" s="803" t="s">
        <v>1349</v>
      </c>
      <c r="G132" s="803"/>
      <c r="H132" s="806" t="s">
        <v>152</v>
      </c>
      <c r="I132" s="806"/>
      <c r="J132" s="117" t="s">
        <v>153</v>
      </c>
      <c r="K132" s="117" t="s">
        <v>3</v>
      </c>
      <c r="L132" s="119">
        <v>556.28</v>
      </c>
    </row>
    <row r="133" spans="1:12" s="101" customFormat="1" ht="186.75" customHeight="1">
      <c r="A133" s="808"/>
      <c r="B133" s="803"/>
      <c r="C133" s="810"/>
      <c r="D133" s="807"/>
      <c r="E133" s="803"/>
      <c r="F133" s="803"/>
      <c r="G133" s="803"/>
      <c r="H133" s="806" t="s">
        <v>154</v>
      </c>
      <c r="I133" s="806"/>
      <c r="J133" s="117" t="s">
        <v>153</v>
      </c>
      <c r="K133" s="117" t="s">
        <v>3</v>
      </c>
      <c r="L133" s="119">
        <v>911.44</v>
      </c>
    </row>
    <row r="134" spans="1:12" s="101" customFormat="1" ht="24" customHeight="1">
      <c r="A134" s="808"/>
      <c r="B134" s="110" t="s">
        <v>77</v>
      </c>
      <c r="C134" s="115" t="s">
        <v>79</v>
      </c>
      <c r="D134" s="115" t="s">
        <v>155</v>
      </c>
      <c r="E134" s="115" t="s">
        <v>156</v>
      </c>
      <c r="F134" s="805"/>
      <c r="G134" s="805"/>
      <c r="H134" s="806" t="s">
        <v>157</v>
      </c>
      <c r="I134" s="806"/>
      <c r="J134" s="803" t="s">
        <v>153</v>
      </c>
      <c r="K134" s="803" t="s">
        <v>3</v>
      </c>
      <c r="L134" s="804">
        <v>88</v>
      </c>
    </row>
    <row r="135" spans="1:12" s="101" customFormat="1" ht="34.5" customHeight="1">
      <c r="A135" s="808"/>
      <c r="B135" s="117" t="s">
        <v>1350</v>
      </c>
      <c r="C135" s="117" t="s">
        <v>1349</v>
      </c>
      <c r="D135" s="118">
        <v>43803</v>
      </c>
      <c r="E135" s="117" t="s">
        <v>1351</v>
      </c>
      <c r="F135" s="805"/>
      <c r="G135" s="805"/>
      <c r="H135" s="806"/>
      <c r="I135" s="806"/>
      <c r="J135" s="803"/>
      <c r="K135" s="803"/>
      <c r="L135" s="804"/>
    </row>
    <row r="136" spans="1:12" s="101" customFormat="1" ht="24" customHeight="1">
      <c r="A136" s="808">
        <v>325</v>
      </c>
      <c r="B136" s="110" t="s">
        <v>76</v>
      </c>
      <c r="C136" s="115" t="s">
        <v>78</v>
      </c>
      <c r="D136" s="115" t="s">
        <v>146</v>
      </c>
      <c r="E136" s="115" t="s">
        <v>147</v>
      </c>
      <c r="F136" s="809" t="s">
        <v>71</v>
      </c>
      <c r="G136" s="809"/>
      <c r="H136" s="805"/>
      <c r="I136" s="805"/>
      <c r="J136" s="805"/>
      <c r="K136" s="805"/>
      <c r="L136" s="805"/>
    </row>
    <row r="137" spans="1:12" s="101" customFormat="1" ht="26.25" customHeight="1">
      <c r="A137" s="808"/>
      <c r="B137" s="803" t="s">
        <v>1352</v>
      </c>
      <c r="C137" s="810" t="s">
        <v>1353</v>
      </c>
      <c r="D137" s="807">
        <v>43882</v>
      </c>
      <c r="E137" s="803" t="s">
        <v>1354</v>
      </c>
      <c r="F137" s="803" t="s">
        <v>1355</v>
      </c>
      <c r="G137" s="803"/>
      <c r="H137" s="806" t="s">
        <v>152</v>
      </c>
      <c r="I137" s="806"/>
      <c r="J137" s="117" t="s">
        <v>153</v>
      </c>
      <c r="K137" s="117" t="s">
        <v>3</v>
      </c>
      <c r="L137" s="119">
        <v>428</v>
      </c>
    </row>
    <row r="138" spans="1:12" s="101" customFormat="1" ht="333.75" customHeight="1">
      <c r="A138" s="808"/>
      <c r="B138" s="803"/>
      <c r="C138" s="810"/>
      <c r="D138" s="807"/>
      <c r="E138" s="803"/>
      <c r="F138" s="803"/>
      <c r="G138" s="803"/>
      <c r="H138" s="806" t="s">
        <v>154</v>
      </c>
      <c r="I138" s="806"/>
      <c r="J138" s="117" t="s">
        <v>153</v>
      </c>
      <c r="K138" s="117" t="s">
        <v>153</v>
      </c>
      <c r="L138" s="119">
        <v>0</v>
      </c>
    </row>
    <row r="139" spans="1:12" s="101" customFormat="1" ht="24" customHeight="1">
      <c r="A139" s="808"/>
      <c r="B139" s="110" t="s">
        <v>77</v>
      </c>
      <c r="C139" s="115" t="s">
        <v>79</v>
      </c>
      <c r="D139" s="115" t="s">
        <v>155</v>
      </c>
      <c r="E139" s="115" t="s">
        <v>156</v>
      </c>
      <c r="F139" s="805"/>
      <c r="G139" s="805"/>
      <c r="H139" s="806" t="s">
        <v>157</v>
      </c>
      <c r="I139" s="806"/>
      <c r="J139" s="803" t="s">
        <v>153</v>
      </c>
      <c r="K139" s="803" t="s">
        <v>3</v>
      </c>
      <c r="L139" s="804">
        <v>600</v>
      </c>
    </row>
    <row r="140" spans="1:12" s="101" customFormat="1" ht="34.5" customHeight="1">
      <c r="A140" s="808"/>
      <c r="B140" s="117" t="s">
        <v>874</v>
      </c>
      <c r="C140" s="117" t="s">
        <v>1355</v>
      </c>
      <c r="D140" s="118">
        <v>43884</v>
      </c>
      <c r="E140" s="117" t="s">
        <v>1356</v>
      </c>
      <c r="F140" s="805"/>
      <c r="G140" s="805"/>
      <c r="H140" s="806"/>
      <c r="I140" s="806"/>
      <c r="J140" s="803"/>
      <c r="K140" s="803"/>
      <c r="L140" s="804"/>
    </row>
    <row r="141" spans="1:12" s="101" customFormat="1" ht="24" customHeight="1">
      <c r="A141" s="808">
        <v>326</v>
      </c>
      <c r="B141" s="110" t="s">
        <v>76</v>
      </c>
      <c r="C141" s="115" t="s">
        <v>78</v>
      </c>
      <c r="D141" s="115" t="s">
        <v>146</v>
      </c>
      <c r="E141" s="115" t="s">
        <v>147</v>
      </c>
      <c r="F141" s="809" t="s">
        <v>71</v>
      </c>
      <c r="G141" s="809"/>
      <c r="H141" s="805"/>
      <c r="I141" s="805"/>
      <c r="J141" s="805"/>
      <c r="K141" s="805"/>
      <c r="L141" s="805"/>
    </row>
    <row r="142" spans="1:12" s="101" customFormat="1" ht="26.25" customHeight="1">
      <c r="A142" s="808"/>
      <c r="B142" s="803" t="s">
        <v>1357</v>
      </c>
      <c r="C142" s="810" t="s">
        <v>1358</v>
      </c>
      <c r="D142" s="807">
        <v>43739</v>
      </c>
      <c r="E142" s="803" t="s">
        <v>1359</v>
      </c>
      <c r="F142" s="803" t="s">
        <v>1360</v>
      </c>
      <c r="G142" s="803"/>
      <c r="H142" s="806" t="s">
        <v>152</v>
      </c>
      <c r="I142" s="806"/>
      <c r="J142" s="117" t="s">
        <v>153</v>
      </c>
      <c r="K142" s="117" t="s">
        <v>3</v>
      </c>
      <c r="L142" s="119">
        <v>357</v>
      </c>
    </row>
    <row r="143" spans="1:12" s="101" customFormat="1" ht="408.95" customHeight="1">
      <c r="A143" s="808"/>
      <c r="B143" s="803"/>
      <c r="C143" s="810"/>
      <c r="D143" s="807"/>
      <c r="E143" s="803"/>
      <c r="F143" s="803"/>
      <c r="G143" s="803"/>
      <c r="H143" s="806" t="s">
        <v>154</v>
      </c>
      <c r="I143" s="806"/>
      <c r="J143" s="803" t="s">
        <v>153</v>
      </c>
      <c r="K143" s="803" t="s">
        <v>153</v>
      </c>
      <c r="L143" s="804">
        <v>0</v>
      </c>
    </row>
    <row r="144" spans="1:12" s="101" customFormat="1" ht="134.85" customHeight="1">
      <c r="A144" s="808"/>
      <c r="B144" s="803"/>
      <c r="C144" s="810"/>
      <c r="D144" s="807"/>
      <c r="E144" s="803"/>
      <c r="F144" s="803"/>
      <c r="G144" s="803"/>
      <c r="H144" s="806"/>
      <c r="I144" s="806"/>
      <c r="J144" s="803"/>
      <c r="K144" s="803"/>
      <c r="L144" s="804"/>
    </row>
    <row r="145" spans="1:12" s="101" customFormat="1" ht="24" customHeight="1">
      <c r="A145" s="808"/>
      <c r="B145" s="110" t="s">
        <v>77</v>
      </c>
      <c r="C145" s="115" t="s">
        <v>79</v>
      </c>
      <c r="D145" s="115" t="s">
        <v>155</v>
      </c>
      <c r="E145" s="115" t="s">
        <v>156</v>
      </c>
      <c r="F145" s="805"/>
      <c r="G145" s="805"/>
      <c r="H145" s="806" t="s">
        <v>157</v>
      </c>
      <c r="I145" s="806"/>
      <c r="J145" s="803" t="s">
        <v>153</v>
      </c>
      <c r="K145" s="803" t="s">
        <v>153</v>
      </c>
      <c r="L145" s="804">
        <v>0</v>
      </c>
    </row>
    <row r="146" spans="1:12" s="101" customFormat="1" ht="34.5" customHeight="1">
      <c r="A146" s="808"/>
      <c r="B146" s="117" t="s">
        <v>1361</v>
      </c>
      <c r="C146" s="117" t="s">
        <v>1360</v>
      </c>
      <c r="D146" s="118">
        <v>43742</v>
      </c>
      <c r="E146" s="117" t="s">
        <v>1362</v>
      </c>
      <c r="F146" s="805"/>
      <c r="G146" s="805"/>
      <c r="H146" s="806"/>
      <c r="I146" s="806"/>
      <c r="J146" s="803"/>
      <c r="K146" s="803"/>
      <c r="L146" s="804"/>
    </row>
    <row r="147" spans="1:12" s="101" customFormat="1" ht="24" customHeight="1">
      <c r="A147" s="808">
        <v>327</v>
      </c>
      <c r="B147" s="110" t="s">
        <v>76</v>
      </c>
      <c r="C147" s="115" t="s">
        <v>78</v>
      </c>
      <c r="D147" s="115" t="s">
        <v>146</v>
      </c>
      <c r="E147" s="115" t="s">
        <v>147</v>
      </c>
      <c r="F147" s="809" t="s">
        <v>71</v>
      </c>
      <c r="G147" s="809"/>
      <c r="H147" s="805"/>
      <c r="I147" s="805"/>
      <c r="J147" s="805"/>
      <c r="K147" s="805"/>
      <c r="L147" s="805"/>
    </row>
    <row r="148" spans="1:12" s="101" customFormat="1" ht="26.25" customHeight="1">
      <c r="A148" s="808"/>
      <c r="B148" s="803" t="s">
        <v>1363</v>
      </c>
      <c r="C148" s="803" t="s">
        <v>1364</v>
      </c>
      <c r="D148" s="807">
        <v>43785</v>
      </c>
      <c r="E148" s="803" t="s">
        <v>936</v>
      </c>
      <c r="F148" s="803" t="s">
        <v>1365</v>
      </c>
      <c r="G148" s="803"/>
      <c r="H148" s="806" t="s">
        <v>152</v>
      </c>
      <c r="I148" s="806"/>
      <c r="J148" s="117" t="s">
        <v>153</v>
      </c>
      <c r="K148" s="117" t="s">
        <v>3</v>
      </c>
      <c r="L148" s="119">
        <v>529.59</v>
      </c>
    </row>
    <row r="149" spans="1:12" s="101" customFormat="1" ht="113.25" customHeight="1">
      <c r="A149" s="808"/>
      <c r="B149" s="803"/>
      <c r="C149" s="803"/>
      <c r="D149" s="807"/>
      <c r="E149" s="803"/>
      <c r="F149" s="803"/>
      <c r="G149" s="803"/>
      <c r="H149" s="806" t="s">
        <v>154</v>
      </c>
      <c r="I149" s="806"/>
      <c r="J149" s="117" t="s">
        <v>153</v>
      </c>
      <c r="K149" s="117" t="s">
        <v>3</v>
      </c>
      <c r="L149" s="119">
        <v>1841.7</v>
      </c>
    </row>
    <row r="150" spans="1:12" s="101" customFormat="1" ht="24" customHeight="1">
      <c r="A150" s="808"/>
      <c r="B150" s="110" t="s">
        <v>77</v>
      </c>
      <c r="C150" s="115" t="s">
        <v>79</v>
      </c>
      <c r="D150" s="115" t="s">
        <v>155</v>
      </c>
      <c r="E150" s="115" t="s">
        <v>156</v>
      </c>
      <c r="F150" s="805"/>
      <c r="G150" s="805"/>
      <c r="H150" s="806" t="s">
        <v>157</v>
      </c>
      <c r="I150" s="806"/>
      <c r="J150" s="803" t="s">
        <v>153</v>
      </c>
      <c r="K150" s="803" t="s">
        <v>153</v>
      </c>
      <c r="L150" s="804">
        <v>0</v>
      </c>
    </row>
    <row r="151" spans="1:12" s="101" customFormat="1" ht="24" customHeight="1">
      <c r="A151" s="808"/>
      <c r="B151" s="117" t="s">
        <v>230</v>
      </c>
      <c r="C151" s="117" t="s">
        <v>1365</v>
      </c>
      <c r="D151" s="118">
        <v>43789</v>
      </c>
      <c r="E151" s="117" t="s">
        <v>1210</v>
      </c>
      <c r="F151" s="805"/>
      <c r="G151" s="805"/>
      <c r="H151" s="806"/>
      <c r="I151" s="806"/>
      <c r="J151" s="803"/>
      <c r="K151" s="803"/>
      <c r="L151" s="804"/>
    </row>
    <row r="152" spans="1:12" s="101" customFormat="1" ht="24" customHeight="1">
      <c r="A152" s="808">
        <v>328</v>
      </c>
      <c r="B152" s="110" t="s">
        <v>76</v>
      </c>
      <c r="C152" s="115" t="s">
        <v>78</v>
      </c>
      <c r="D152" s="115" t="s">
        <v>146</v>
      </c>
      <c r="E152" s="115" t="s">
        <v>147</v>
      </c>
      <c r="F152" s="809" t="s">
        <v>71</v>
      </c>
      <c r="G152" s="809"/>
      <c r="H152" s="805"/>
      <c r="I152" s="805"/>
      <c r="J152" s="805"/>
      <c r="K152" s="805"/>
      <c r="L152" s="805"/>
    </row>
    <row r="153" spans="1:12" s="101" customFormat="1" ht="26.25" customHeight="1">
      <c r="A153" s="808"/>
      <c r="B153" s="803" t="s">
        <v>1366</v>
      </c>
      <c r="C153" s="810" t="s">
        <v>1367</v>
      </c>
      <c r="D153" s="807">
        <v>43779</v>
      </c>
      <c r="E153" s="803" t="s">
        <v>1368</v>
      </c>
      <c r="F153" s="803" t="s">
        <v>1369</v>
      </c>
      <c r="G153" s="803"/>
      <c r="H153" s="806" t="s">
        <v>152</v>
      </c>
      <c r="I153" s="806"/>
      <c r="J153" s="117" t="s">
        <v>153</v>
      </c>
      <c r="K153" s="117" t="s">
        <v>3</v>
      </c>
      <c r="L153" s="119">
        <v>1362</v>
      </c>
    </row>
    <row r="154" spans="1:12" s="101" customFormat="1" ht="186.75" customHeight="1">
      <c r="A154" s="808"/>
      <c r="B154" s="803"/>
      <c r="C154" s="810"/>
      <c r="D154" s="807"/>
      <c r="E154" s="803"/>
      <c r="F154" s="803"/>
      <c r="G154" s="803"/>
      <c r="H154" s="806" t="s">
        <v>154</v>
      </c>
      <c r="I154" s="806"/>
      <c r="J154" s="117" t="s">
        <v>153</v>
      </c>
      <c r="K154" s="117" t="s">
        <v>3</v>
      </c>
      <c r="L154" s="119">
        <v>1742.55</v>
      </c>
    </row>
    <row r="155" spans="1:12" s="101" customFormat="1" ht="24" customHeight="1">
      <c r="A155" s="808"/>
      <c r="B155" s="110" t="s">
        <v>77</v>
      </c>
      <c r="C155" s="115" t="s">
        <v>79</v>
      </c>
      <c r="D155" s="115" t="s">
        <v>155</v>
      </c>
      <c r="E155" s="115" t="s">
        <v>156</v>
      </c>
      <c r="F155" s="805"/>
      <c r="G155" s="805"/>
      <c r="H155" s="806" t="s">
        <v>157</v>
      </c>
      <c r="I155" s="806"/>
      <c r="J155" s="803" t="s">
        <v>153</v>
      </c>
      <c r="K155" s="803" t="s">
        <v>3</v>
      </c>
      <c r="L155" s="804">
        <v>28.5</v>
      </c>
    </row>
    <row r="156" spans="1:12" s="101" customFormat="1" ht="24" customHeight="1">
      <c r="A156" s="808"/>
      <c r="B156" s="117" t="s">
        <v>1370</v>
      </c>
      <c r="C156" s="117" t="s">
        <v>1369</v>
      </c>
      <c r="D156" s="118">
        <v>43787</v>
      </c>
      <c r="E156" s="117" t="s">
        <v>1371</v>
      </c>
      <c r="F156" s="805"/>
      <c r="G156" s="805"/>
      <c r="H156" s="806"/>
      <c r="I156" s="806"/>
      <c r="J156" s="803"/>
      <c r="K156" s="803"/>
      <c r="L156" s="804"/>
    </row>
    <row r="157" spans="1:12" s="101" customFormat="1" ht="24" customHeight="1">
      <c r="A157" s="808">
        <v>329</v>
      </c>
      <c r="B157" s="110" t="s">
        <v>76</v>
      </c>
      <c r="C157" s="115" t="s">
        <v>78</v>
      </c>
      <c r="D157" s="115" t="s">
        <v>146</v>
      </c>
      <c r="E157" s="115" t="s">
        <v>147</v>
      </c>
      <c r="F157" s="809" t="s">
        <v>71</v>
      </c>
      <c r="G157" s="809"/>
      <c r="H157" s="805"/>
      <c r="I157" s="805"/>
      <c r="J157" s="805"/>
      <c r="K157" s="805"/>
      <c r="L157" s="805"/>
    </row>
    <row r="158" spans="1:12" s="101" customFormat="1" ht="26.25" customHeight="1">
      <c r="A158" s="808"/>
      <c r="B158" s="803" t="s">
        <v>1372</v>
      </c>
      <c r="C158" s="810" t="s">
        <v>1373</v>
      </c>
      <c r="D158" s="807">
        <v>43777</v>
      </c>
      <c r="E158" s="803" t="s">
        <v>1368</v>
      </c>
      <c r="F158" s="803" t="s">
        <v>1374</v>
      </c>
      <c r="G158" s="803"/>
      <c r="H158" s="806" t="s">
        <v>152</v>
      </c>
      <c r="I158" s="806"/>
      <c r="J158" s="117" t="s">
        <v>153</v>
      </c>
      <c r="K158" s="117" t="s">
        <v>3</v>
      </c>
      <c r="L158" s="119">
        <v>416.5</v>
      </c>
    </row>
    <row r="159" spans="1:12" s="101" customFormat="1" ht="344.25" customHeight="1">
      <c r="A159" s="808"/>
      <c r="B159" s="803"/>
      <c r="C159" s="810"/>
      <c r="D159" s="807"/>
      <c r="E159" s="803"/>
      <c r="F159" s="803"/>
      <c r="G159" s="803"/>
      <c r="H159" s="806" t="s">
        <v>154</v>
      </c>
      <c r="I159" s="806"/>
      <c r="J159" s="117" t="s">
        <v>153</v>
      </c>
      <c r="K159" s="117" t="s">
        <v>153</v>
      </c>
      <c r="L159" s="119">
        <v>0</v>
      </c>
    </row>
    <row r="160" spans="1:12" s="101" customFormat="1" ht="24" customHeight="1">
      <c r="A160" s="808"/>
      <c r="B160" s="110" t="s">
        <v>77</v>
      </c>
      <c r="C160" s="115" t="s">
        <v>79</v>
      </c>
      <c r="D160" s="115" t="s">
        <v>155</v>
      </c>
      <c r="E160" s="115" t="s">
        <v>156</v>
      </c>
      <c r="F160" s="805"/>
      <c r="G160" s="805"/>
      <c r="H160" s="806" t="s">
        <v>157</v>
      </c>
      <c r="I160" s="806"/>
      <c r="J160" s="803" t="s">
        <v>153</v>
      </c>
      <c r="K160" s="803" t="s">
        <v>153</v>
      </c>
      <c r="L160" s="804">
        <v>0</v>
      </c>
    </row>
    <row r="161" spans="1:12" s="101" customFormat="1" ht="24" customHeight="1">
      <c r="A161" s="808"/>
      <c r="B161" s="117" t="s">
        <v>193</v>
      </c>
      <c r="C161" s="117" t="s">
        <v>1374</v>
      </c>
      <c r="D161" s="118">
        <v>43788</v>
      </c>
      <c r="E161" s="117" t="s">
        <v>1375</v>
      </c>
      <c r="F161" s="805"/>
      <c r="G161" s="805"/>
      <c r="H161" s="806"/>
      <c r="I161" s="806"/>
      <c r="J161" s="803"/>
      <c r="K161" s="803"/>
      <c r="L161" s="804"/>
    </row>
    <row r="162" spans="1:12" s="101" customFormat="1" ht="24" customHeight="1">
      <c r="A162" s="808">
        <v>330</v>
      </c>
      <c r="B162" s="110" t="s">
        <v>76</v>
      </c>
      <c r="C162" s="115" t="s">
        <v>78</v>
      </c>
      <c r="D162" s="115" t="s">
        <v>146</v>
      </c>
      <c r="E162" s="115" t="s">
        <v>147</v>
      </c>
      <c r="F162" s="809" t="s">
        <v>71</v>
      </c>
      <c r="G162" s="809"/>
      <c r="H162" s="805"/>
      <c r="I162" s="805"/>
      <c r="J162" s="805"/>
      <c r="K162" s="805"/>
      <c r="L162" s="805"/>
    </row>
    <row r="163" spans="1:12" s="101" customFormat="1" ht="26.25" customHeight="1">
      <c r="A163" s="808"/>
      <c r="B163" s="803" t="s">
        <v>1372</v>
      </c>
      <c r="C163" s="810" t="s">
        <v>1376</v>
      </c>
      <c r="D163" s="807">
        <v>43801</v>
      </c>
      <c r="E163" s="803" t="s">
        <v>306</v>
      </c>
      <c r="F163" s="803" t="s">
        <v>307</v>
      </c>
      <c r="G163" s="803"/>
      <c r="H163" s="806" t="s">
        <v>152</v>
      </c>
      <c r="I163" s="806"/>
      <c r="J163" s="117" t="s">
        <v>153</v>
      </c>
      <c r="K163" s="117" t="s">
        <v>3</v>
      </c>
      <c r="L163" s="119">
        <v>785.22</v>
      </c>
    </row>
    <row r="164" spans="1:12" s="101" customFormat="1" ht="239.25" customHeight="1">
      <c r="A164" s="808"/>
      <c r="B164" s="803"/>
      <c r="C164" s="810"/>
      <c r="D164" s="807"/>
      <c r="E164" s="803"/>
      <c r="F164" s="803"/>
      <c r="G164" s="803"/>
      <c r="H164" s="806" t="s">
        <v>154</v>
      </c>
      <c r="I164" s="806"/>
      <c r="J164" s="117" t="s">
        <v>153</v>
      </c>
      <c r="K164" s="117" t="s">
        <v>153</v>
      </c>
      <c r="L164" s="119">
        <v>0</v>
      </c>
    </row>
    <row r="165" spans="1:12" s="101" customFormat="1" ht="24" customHeight="1">
      <c r="A165" s="808"/>
      <c r="B165" s="110" t="s">
        <v>77</v>
      </c>
      <c r="C165" s="115" t="s">
        <v>79</v>
      </c>
      <c r="D165" s="115" t="s">
        <v>155</v>
      </c>
      <c r="E165" s="115" t="s">
        <v>156</v>
      </c>
      <c r="F165" s="805"/>
      <c r="G165" s="805"/>
      <c r="H165" s="806" t="s">
        <v>157</v>
      </c>
      <c r="I165" s="806"/>
      <c r="J165" s="803" t="s">
        <v>153</v>
      </c>
      <c r="K165" s="803" t="s">
        <v>153</v>
      </c>
      <c r="L165" s="804">
        <v>0</v>
      </c>
    </row>
    <row r="166" spans="1:12" s="101" customFormat="1" ht="24" customHeight="1">
      <c r="A166" s="808"/>
      <c r="B166" s="117" t="s">
        <v>193</v>
      </c>
      <c r="C166" s="117" t="s">
        <v>307</v>
      </c>
      <c r="D166" s="118">
        <v>43805</v>
      </c>
      <c r="E166" s="117" t="s">
        <v>688</v>
      </c>
      <c r="F166" s="805"/>
      <c r="G166" s="805"/>
      <c r="H166" s="806"/>
      <c r="I166" s="806"/>
      <c r="J166" s="803"/>
      <c r="K166" s="803"/>
      <c r="L166" s="804"/>
    </row>
    <row r="167" spans="1:12" s="101" customFormat="1" ht="24" customHeight="1">
      <c r="A167" s="808">
        <v>331</v>
      </c>
      <c r="B167" s="110" t="s">
        <v>76</v>
      </c>
      <c r="C167" s="115" t="s">
        <v>78</v>
      </c>
      <c r="D167" s="115" t="s">
        <v>146</v>
      </c>
      <c r="E167" s="115" t="s">
        <v>147</v>
      </c>
      <c r="F167" s="809" t="s">
        <v>71</v>
      </c>
      <c r="G167" s="809"/>
      <c r="H167" s="805"/>
      <c r="I167" s="805"/>
      <c r="J167" s="805"/>
      <c r="K167" s="805"/>
      <c r="L167" s="805"/>
    </row>
    <row r="168" spans="1:12" s="101" customFormat="1" ht="26.25" customHeight="1">
      <c r="A168" s="808"/>
      <c r="B168" s="803" t="s">
        <v>1377</v>
      </c>
      <c r="C168" s="803" t="s">
        <v>1378</v>
      </c>
      <c r="D168" s="807">
        <v>43871</v>
      </c>
      <c r="E168" s="803" t="s">
        <v>409</v>
      </c>
      <c r="F168" s="803" t="s">
        <v>410</v>
      </c>
      <c r="G168" s="803"/>
      <c r="H168" s="806" t="s">
        <v>152</v>
      </c>
      <c r="I168" s="806"/>
      <c r="J168" s="117" t="s">
        <v>153</v>
      </c>
      <c r="K168" s="117" t="s">
        <v>3</v>
      </c>
      <c r="L168" s="119">
        <v>196.32</v>
      </c>
    </row>
    <row r="169" spans="1:12" s="101" customFormat="1" ht="102.75" customHeight="1">
      <c r="A169" s="808"/>
      <c r="B169" s="803"/>
      <c r="C169" s="803"/>
      <c r="D169" s="807"/>
      <c r="E169" s="803"/>
      <c r="F169" s="803"/>
      <c r="G169" s="803"/>
      <c r="H169" s="806" t="s">
        <v>154</v>
      </c>
      <c r="I169" s="806"/>
      <c r="J169" s="117" t="s">
        <v>153</v>
      </c>
      <c r="K169" s="117" t="s">
        <v>3</v>
      </c>
      <c r="L169" s="119">
        <v>296.60000000000002</v>
      </c>
    </row>
    <row r="170" spans="1:12" s="101" customFormat="1" ht="24" customHeight="1">
      <c r="A170" s="808"/>
      <c r="B170" s="110" t="s">
        <v>77</v>
      </c>
      <c r="C170" s="115" t="s">
        <v>79</v>
      </c>
      <c r="D170" s="115" t="s">
        <v>155</v>
      </c>
      <c r="E170" s="115" t="s">
        <v>156</v>
      </c>
      <c r="F170" s="805"/>
      <c r="G170" s="805"/>
      <c r="H170" s="806" t="s">
        <v>157</v>
      </c>
      <c r="I170" s="806"/>
      <c r="J170" s="803" t="s">
        <v>153</v>
      </c>
      <c r="K170" s="803" t="s">
        <v>3</v>
      </c>
      <c r="L170" s="804">
        <v>82</v>
      </c>
    </row>
    <row r="171" spans="1:12" s="101" customFormat="1" ht="24" customHeight="1">
      <c r="A171" s="808"/>
      <c r="B171" s="117" t="s">
        <v>193</v>
      </c>
      <c r="C171" s="117" t="s">
        <v>410</v>
      </c>
      <c r="D171" s="118">
        <v>43872</v>
      </c>
      <c r="E171" s="117" t="s">
        <v>1379</v>
      </c>
      <c r="F171" s="805"/>
      <c r="G171" s="805"/>
      <c r="H171" s="806"/>
      <c r="I171" s="806"/>
      <c r="J171" s="803"/>
      <c r="K171" s="803"/>
      <c r="L171" s="804"/>
    </row>
    <row r="172" spans="1:12" s="101" customFormat="1" ht="24" customHeight="1">
      <c r="A172" s="808">
        <v>332</v>
      </c>
      <c r="B172" s="110" t="s">
        <v>76</v>
      </c>
      <c r="C172" s="115" t="s">
        <v>78</v>
      </c>
      <c r="D172" s="115" t="s">
        <v>146</v>
      </c>
      <c r="E172" s="115" t="s">
        <v>147</v>
      </c>
      <c r="F172" s="809" t="s">
        <v>71</v>
      </c>
      <c r="G172" s="809"/>
      <c r="H172" s="805"/>
      <c r="I172" s="805"/>
      <c r="J172" s="805"/>
      <c r="K172" s="805"/>
      <c r="L172" s="805"/>
    </row>
    <row r="173" spans="1:12" s="101" customFormat="1" ht="26.25" customHeight="1">
      <c r="A173" s="808"/>
      <c r="B173" s="803" t="s">
        <v>1380</v>
      </c>
      <c r="C173" s="810" t="s">
        <v>1381</v>
      </c>
      <c r="D173" s="807">
        <v>43793</v>
      </c>
      <c r="E173" s="803" t="s">
        <v>197</v>
      </c>
      <c r="F173" s="803" t="s">
        <v>1382</v>
      </c>
      <c r="G173" s="803"/>
      <c r="H173" s="806" t="s">
        <v>152</v>
      </c>
      <c r="I173" s="806"/>
      <c r="J173" s="117" t="s">
        <v>153</v>
      </c>
      <c r="K173" s="117" t="s">
        <v>3</v>
      </c>
      <c r="L173" s="119">
        <v>2459.02</v>
      </c>
    </row>
    <row r="174" spans="1:12" s="101" customFormat="1" ht="312.75" customHeight="1">
      <c r="A174" s="808"/>
      <c r="B174" s="803"/>
      <c r="C174" s="810"/>
      <c r="D174" s="807"/>
      <c r="E174" s="803"/>
      <c r="F174" s="803"/>
      <c r="G174" s="803"/>
      <c r="H174" s="806" t="s">
        <v>154</v>
      </c>
      <c r="I174" s="806"/>
      <c r="J174" s="117" t="s">
        <v>153</v>
      </c>
      <c r="K174" s="117" t="s">
        <v>3</v>
      </c>
      <c r="L174" s="119">
        <v>824.05</v>
      </c>
    </row>
    <row r="175" spans="1:12" s="101" customFormat="1" ht="24" customHeight="1">
      <c r="A175" s="808"/>
      <c r="B175" s="110" t="s">
        <v>77</v>
      </c>
      <c r="C175" s="115" t="s">
        <v>79</v>
      </c>
      <c r="D175" s="115" t="s">
        <v>155</v>
      </c>
      <c r="E175" s="115" t="s">
        <v>156</v>
      </c>
      <c r="F175" s="805"/>
      <c r="G175" s="805"/>
      <c r="H175" s="806" t="s">
        <v>157</v>
      </c>
      <c r="I175" s="806"/>
      <c r="J175" s="803" t="s">
        <v>153</v>
      </c>
      <c r="K175" s="803" t="s">
        <v>3</v>
      </c>
      <c r="L175" s="804">
        <v>230</v>
      </c>
    </row>
    <row r="176" spans="1:12" s="101" customFormat="1" ht="34.5" customHeight="1">
      <c r="A176" s="808"/>
      <c r="B176" s="117" t="s">
        <v>303</v>
      </c>
      <c r="C176" s="117" t="s">
        <v>1382</v>
      </c>
      <c r="D176" s="118">
        <v>43803</v>
      </c>
      <c r="E176" s="117" t="s">
        <v>1383</v>
      </c>
      <c r="F176" s="805"/>
      <c r="G176" s="805"/>
      <c r="H176" s="806"/>
      <c r="I176" s="806"/>
      <c r="J176" s="803"/>
      <c r="K176" s="803"/>
      <c r="L176" s="804"/>
    </row>
    <row r="177" spans="1:12" s="101" customFormat="1" ht="24" customHeight="1">
      <c r="A177" s="808">
        <v>333</v>
      </c>
      <c r="B177" s="110" t="s">
        <v>76</v>
      </c>
      <c r="C177" s="115" t="s">
        <v>78</v>
      </c>
      <c r="D177" s="115" t="s">
        <v>146</v>
      </c>
      <c r="E177" s="115" t="s">
        <v>147</v>
      </c>
      <c r="F177" s="809" t="s">
        <v>71</v>
      </c>
      <c r="G177" s="809"/>
      <c r="H177" s="805"/>
      <c r="I177" s="805"/>
      <c r="J177" s="805"/>
      <c r="K177" s="805"/>
      <c r="L177" s="805"/>
    </row>
    <row r="178" spans="1:12" s="101" customFormat="1" ht="26.25" customHeight="1">
      <c r="A178" s="808"/>
      <c r="B178" s="803" t="s">
        <v>1380</v>
      </c>
      <c r="C178" s="810" t="s">
        <v>1384</v>
      </c>
      <c r="D178" s="807">
        <v>43872</v>
      </c>
      <c r="E178" s="803" t="s">
        <v>1385</v>
      </c>
      <c r="F178" s="803" t="s">
        <v>1386</v>
      </c>
      <c r="G178" s="803"/>
      <c r="H178" s="806" t="s">
        <v>152</v>
      </c>
      <c r="I178" s="806"/>
      <c r="J178" s="117" t="s">
        <v>153</v>
      </c>
      <c r="K178" s="117" t="s">
        <v>3</v>
      </c>
      <c r="L178" s="119">
        <v>846.88</v>
      </c>
    </row>
    <row r="179" spans="1:12" s="101" customFormat="1" ht="270.75" customHeight="1">
      <c r="A179" s="808"/>
      <c r="B179" s="803"/>
      <c r="C179" s="810"/>
      <c r="D179" s="807"/>
      <c r="E179" s="803"/>
      <c r="F179" s="803"/>
      <c r="G179" s="803"/>
      <c r="H179" s="806" t="s">
        <v>154</v>
      </c>
      <c r="I179" s="806"/>
      <c r="J179" s="117" t="s">
        <v>153</v>
      </c>
      <c r="K179" s="117" t="s">
        <v>3</v>
      </c>
      <c r="L179" s="119">
        <v>1885.47</v>
      </c>
    </row>
    <row r="180" spans="1:12" s="101" customFormat="1" ht="24" customHeight="1">
      <c r="A180" s="808"/>
      <c r="B180" s="110" t="s">
        <v>77</v>
      </c>
      <c r="C180" s="115" t="s">
        <v>79</v>
      </c>
      <c r="D180" s="115" t="s">
        <v>155</v>
      </c>
      <c r="E180" s="115" t="s">
        <v>156</v>
      </c>
      <c r="F180" s="805"/>
      <c r="G180" s="805"/>
      <c r="H180" s="806" t="s">
        <v>157</v>
      </c>
      <c r="I180" s="806"/>
      <c r="J180" s="803" t="s">
        <v>153</v>
      </c>
      <c r="K180" s="803" t="s">
        <v>3</v>
      </c>
      <c r="L180" s="804">
        <v>150</v>
      </c>
    </row>
    <row r="181" spans="1:12" s="101" customFormat="1" ht="34.5" customHeight="1">
      <c r="A181" s="808"/>
      <c r="B181" s="117" t="s">
        <v>303</v>
      </c>
      <c r="C181" s="117" t="s">
        <v>1386</v>
      </c>
      <c r="D181" s="118">
        <v>43880</v>
      </c>
      <c r="E181" s="117" t="s">
        <v>1387</v>
      </c>
      <c r="F181" s="805"/>
      <c r="G181" s="805"/>
      <c r="H181" s="806"/>
      <c r="I181" s="806"/>
      <c r="J181" s="803"/>
      <c r="K181" s="803"/>
      <c r="L181" s="804"/>
    </row>
    <row r="182" spans="1:12" s="101" customFormat="1" ht="24" customHeight="1">
      <c r="A182" s="808">
        <v>334</v>
      </c>
      <c r="B182" s="110" t="s">
        <v>76</v>
      </c>
      <c r="C182" s="115" t="s">
        <v>78</v>
      </c>
      <c r="D182" s="115" t="s">
        <v>146</v>
      </c>
      <c r="E182" s="115" t="s">
        <v>147</v>
      </c>
      <c r="F182" s="809" t="s">
        <v>71</v>
      </c>
      <c r="G182" s="809"/>
      <c r="H182" s="805"/>
      <c r="I182" s="805"/>
      <c r="J182" s="805"/>
      <c r="K182" s="805"/>
      <c r="L182" s="805"/>
    </row>
    <row r="183" spans="1:12" s="101" customFormat="1" ht="26.25" customHeight="1">
      <c r="A183" s="808"/>
      <c r="B183" s="803" t="s">
        <v>1388</v>
      </c>
      <c r="C183" s="810" t="s">
        <v>1389</v>
      </c>
      <c r="D183" s="807">
        <v>43801</v>
      </c>
      <c r="E183" s="803" t="s">
        <v>306</v>
      </c>
      <c r="F183" s="803" t="s">
        <v>307</v>
      </c>
      <c r="G183" s="803"/>
      <c r="H183" s="806" t="s">
        <v>152</v>
      </c>
      <c r="I183" s="806"/>
      <c r="J183" s="117" t="s">
        <v>153</v>
      </c>
      <c r="K183" s="117" t="s">
        <v>3</v>
      </c>
      <c r="L183" s="119">
        <v>836</v>
      </c>
    </row>
    <row r="184" spans="1:12" s="101" customFormat="1" ht="144.75" customHeight="1">
      <c r="A184" s="808"/>
      <c r="B184" s="803"/>
      <c r="C184" s="810"/>
      <c r="D184" s="807"/>
      <c r="E184" s="803"/>
      <c r="F184" s="803"/>
      <c r="G184" s="803"/>
      <c r="H184" s="806" t="s">
        <v>154</v>
      </c>
      <c r="I184" s="806"/>
      <c r="J184" s="117" t="s">
        <v>153</v>
      </c>
      <c r="K184" s="117" t="s">
        <v>153</v>
      </c>
      <c r="L184" s="119">
        <v>0</v>
      </c>
    </row>
    <row r="185" spans="1:12" s="101" customFormat="1" ht="24" customHeight="1">
      <c r="A185" s="808"/>
      <c r="B185" s="110" t="s">
        <v>77</v>
      </c>
      <c r="C185" s="115" t="s">
        <v>79</v>
      </c>
      <c r="D185" s="115" t="s">
        <v>155</v>
      </c>
      <c r="E185" s="115" t="s">
        <v>156</v>
      </c>
      <c r="F185" s="805"/>
      <c r="G185" s="805"/>
      <c r="H185" s="806" t="s">
        <v>157</v>
      </c>
      <c r="I185" s="806"/>
      <c r="J185" s="803" t="s">
        <v>153</v>
      </c>
      <c r="K185" s="803" t="s">
        <v>153</v>
      </c>
      <c r="L185" s="804">
        <v>0</v>
      </c>
    </row>
    <row r="186" spans="1:12" s="101" customFormat="1" ht="24" customHeight="1">
      <c r="A186" s="808"/>
      <c r="B186" s="117" t="s">
        <v>1390</v>
      </c>
      <c r="C186" s="117" t="s">
        <v>307</v>
      </c>
      <c r="D186" s="118">
        <v>43805</v>
      </c>
      <c r="E186" s="117" t="s">
        <v>688</v>
      </c>
      <c r="F186" s="805"/>
      <c r="G186" s="805"/>
      <c r="H186" s="806"/>
      <c r="I186" s="806"/>
      <c r="J186" s="803"/>
      <c r="K186" s="803"/>
      <c r="L186" s="804"/>
    </row>
    <row r="187" spans="1:12" s="101" customFormat="1" ht="24" customHeight="1">
      <c r="A187" s="808">
        <v>335</v>
      </c>
      <c r="B187" s="110" t="s">
        <v>76</v>
      </c>
      <c r="C187" s="115" t="s">
        <v>78</v>
      </c>
      <c r="D187" s="115" t="s">
        <v>146</v>
      </c>
      <c r="E187" s="115" t="s">
        <v>147</v>
      </c>
      <c r="F187" s="809" t="s">
        <v>71</v>
      </c>
      <c r="G187" s="809"/>
      <c r="H187" s="805"/>
      <c r="I187" s="805"/>
      <c r="J187" s="805"/>
      <c r="K187" s="805"/>
      <c r="L187" s="805"/>
    </row>
    <row r="188" spans="1:12" s="101" customFormat="1" ht="26.25" customHeight="1">
      <c r="A188" s="808"/>
      <c r="B188" s="803" t="s">
        <v>1391</v>
      </c>
      <c r="C188" s="810" t="s">
        <v>1392</v>
      </c>
      <c r="D188" s="807">
        <v>43807</v>
      </c>
      <c r="E188" s="803" t="s">
        <v>639</v>
      </c>
      <c r="F188" s="803" t="s">
        <v>640</v>
      </c>
      <c r="G188" s="803"/>
      <c r="H188" s="806" t="s">
        <v>152</v>
      </c>
      <c r="I188" s="806"/>
      <c r="J188" s="117" t="s">
        <v>153</v>
      </c>
      <c r="K188" s="117" t="s">
        <v>3</v>
      </c>
      <c r="L188" s="119">
        <v>659.44</v>
      </c>
    </row>
    <row r="189" spans="1:12" s="101" customFormat="1" ht="408.95" customHeight="1">
      <c r="A189" s="808"/>
      <c r="B189" s="803"/>
      <c r="C189" s="810"/>
      <c r="D189" s="807"/>
      <c r="E189" s="803"/>
      <c r="F189" s="803"/>
      <c r="G189" s="803"/>
      <c r="H189" s="806" t="s">
        <v>154</v>
      </c>
      <c r="I189" s="806"/>
      <c r="J189" s="803" t="s">
        <v>153</v>
      </c>
      <c r="K189" s="803" t="s">
        <v>3</v>
      </c>
      <c r="L189" s="804">
        <v>349</v>
      </c>
    </row>
    <row r="190" spans="1:12" s="101" customFormat="1" ht="145.35" customHeight="1">
      <c r="A190" s="808"/>
      <c r="B190" s="803"/>
      <c r="C190" s="810"/>
      <c r="D190" s="807"/>
      <c r="E190" s="803"/>
      <c r="F190" s="803"/>
      <c r="G190" s="803"/>
      <c r="H190" s="806"/>
      <c r="I190" s="806"/>
      <c r="J190" s="803"/>
      <c r="K190" s="803"/>
      <c r="L190" s="804"/>
    </row>
    <row r="191" spans="1:12" s="101" customFormat="1" ht="24" customHeight="1">
      <c r="A191" s="808"/>
      <c r="B191" s="110" t="s">
        <v>77</v>
      </c>
      <c r="C191" s="115" t="s">
        <v>79</v>
      </c>
      <c r="D191" s="115" t="s">
        <v>155</v>
      </c>
      <c r="E191" s="115" t="s">
        <v>156</v>
      </c>
      <c r="F191" s="805"/>
      <c r="G191" s="805"/>
      <c r="H191" s="806" t="s">
        <v>157</v>
      </c>
      <c r="I191" s="806"/>
      <c r="J191" s="803" t="s">
        <v>153</v>
      </c>
      <c r="K191" s="803" t="s">
        <v>3</v>
      </c>
      <c r="L191" s="804">
        <v>100</v>
      </c>
    </row>
    <row r="192" spans="1:12" s="101" customFormat="1" ht="34.5" customHeight="1">
      <c r="A192" s="808"/>
      <c r="B192" s="117" t="s">
        <v>187</v>
      </c>
      <c r="C192" s="117" t="s">
        <v>640</v>
      </c>
      <c r="D192" s="118">
        <v>43809</v>
      </c>
      <c r="E192" s="117" t="s">
        <v>1393</v>
      </c>
      <c r="F192" s="805"/>
      <c r="G192" s="805"/>
      <c r="H192" s="806"/>
      <c r="I192" s="806"/>
      <c r="J192" s="803"/>
      <c r="K192" s="803"/>
      <c r="L192" s="804"/>
    </row>
    <row r="193" spans="1:12" s="101" customFormat="1" ht="24" customHeight="1">
      <c r="A193" s="808">
        <v>336</v>
      </c>
      <c r="B193" s="110" t="s">
        <v>76</v>
      </c>
      <c r="C193" s="115" t="s">
        <v>78</v>
      </c>
      <c r="D193" s="115" t="s">
        <v>146</v>
      </c>
      <c r="E193" s="115" t="s">
        <v>147</v>
      </c>
      <c r="F193" s="809" t="s">
        <v>71</v>
      </c>
      <c r="G193" s="809"/>
      <c r="H193" s="805"/>
      <c r="I193" s="805"/>
      <c r="J193" s="805"/>
      <c r="K193" s="805"/>
      <c r="L193" s="805"/>
    </row>
    <row r="194" spans="1:12" s="101" customFormat="1" ht="26.25" customHeight="1">
      <c r="A194" s="808"/>
      <c r="B194" s="803" t="s">
        <v>1391</v>
      </c>
      <c r="C194" s="810" t="s">
        <v>1394</v>
      </c>
      <c r="D194" s="807">
        <v>43865</v>
      </c>
      <c r="E194" s="803" t="s">
        <v>1395</v>
      </c>
      <c r="F194" s="803" t="s">
        <v>1396</v>
      </c>
      <c r="G194" s="803"/>
      <c r="H194" s="806" t="s">
        <v>152</v>
      </c>
      <c r="I194" s="806"/>
      <c r="J194" s="117" t="s">
        <v>153</v>
      </c>
      <c r="K194" s="117" t="s">
        <v>3</v>
      </c>
      <c r="L194" s="119">
        <v>849.25</v>
      </c>
    </row>
    <row r="195" spans="1:12" s="101" customFormat="1" ht="408.95" customHeight="1">
      <c r="A195" s="808"/>
      <c r="B195" s="803"/>
      <c r="C195" s="810"/>
      <c r="D195" s="807"/>
      <c r="E195" s="803"/>
      <c r="F195" s="803"/>
      <c r="G195" s="803"/>
      <c r="H195" s="806" t="s">
        <v>154</v>
      </c>
      <c r="I195" s="806"/>
      <c r="J195" s="803" t="s">
        <v>153</v>
      </c>
      <c r="K195" s="803" t="s">
        <v>3</v>
      </c>
      <c r="L195" s="804">
        <v>1941.57</v>
      </c>
    </row>
    <row r="196" spans="1:12" s="101" customFormat="1" ht="344.85" customHeight="1">
      <c r="A196" s="808"/>
      <c r="B196" s="803"/>
      <c r="C196" s="810"/>
      <c r="D196" s="807"/>
      <c r="E196" s="803"/>
      <c r="F196" s="803"/>
      <c r="G196" s="803"/>
      <c r="H196" s="806"/>
      <c r="I196" s="806"/>
      <c r="J196" s="803"/>
      <c r="K196" s="803"/>
      <c r="L196" s="804"/>
    </row>
    <row r="197" spans="1:12" s="101" customFormat="1" ht="24" customHeight="1">
      <c r="A197" s="808"/>
      <c r="B197" s="110" t="s">
        <v>77</v>
      </c>
      <c r="C197" s="115" t="s">
        <v>79</v>
      </c>
      <c r="D197" s="115" t="s">
        <v>155</v>
      </c>
      <c r="E197" s="115" t="s">
        <v>156</v>
      </c>
      <c r="F197" s="805"/>
      <c r="G197" s="805"/>
      <c r="H197" s="806" t="s">
        <v>157</v>
      </c>
      <c r="I197" s="806"/>
      <c r="J197" s="803" t="s">
        <v>153</v>
      </c>
      <c r="K197" s="803" t="s">
        <v>3</v>
      </c>
      <c r="L197" s="804">
        <v>75</v>
      </c>
    </row>
    <row r="198" spans="1:12" s="101" customFormat="1" ht="34.5" customHeight="1">
      <c r="A198" s="808"/>
      <c r="B198" s="117" t="s">
        <v>187</v>
      </c>
      <c r="C198" s="117" t="s">
        <v>1396</v>
      </c>
      <c r="D198" s="118">
        <v>43869</v>
      </c>
      <c r="E198" s="117" t="s">
        <v>1397</v>
      </c>
      <c r="F198" s="805"/>
      <c r="G198" s="805"/>
      <c r="H198" s="806"/>
      <c r="I198" s="806"/>
      <c r="J198" s="803"/>
      <c r="K198" s="803"/>
      <c r="L198" s="804"/>
    </row>
    <row r="199" spans="1:12" s="101" customFormat="1" ht="24" customHeight="1">
      <c r="A199" s="808">
        <v>337</v>
      </c>
      <c r="B199" s="110" t="s">
        <v>76</v>
      </c>
      <c r="C199" s="115" t="s">
        <v>78</v>
      </c>
      <c r="D199" s="115" t="s">
        <v>146</v>
      </c>
      <c r="E199" s="115" t="s">
        <v>147</v>
      </c>
      <c r="F199" s="809" t="s">
        <v>71</v>
      </c>
      <c r="G199" s="809"/>
      <c r="H199" s="805"/>
      <c r="I199" s="805"/>
      <c r="J199" s="805"/>
      <c r="K199" s="805"/>
      <c r="L199" s="805"/>
    </row>
    <row r="200" spans="1:12" s="101" customFormat="1" ht="26.25" customHeight="1">
      <c r="A200" s="808"/>
      <c r="B200" s="803" t="s">
        <v>1391</v>
      </c>
      <c r="C200" s="810" t="s">
        <v>1398</v>
      </c>
      <c r="D200" s="807">
        <v>43890</v>
      </c>
      <c r="E200" s="803" t="s">
        <v>714</v>
      </c>
      <c r="F200" s="803" t="s">
        <v>1399</v>
      </c>
      <c r="G200" s="803"/>
      <c r="H200" s="806" t="s">
        <v>152</v>
      </c>
      <c r="I200" s="806"/>
      <c r="J200" s="117" t="s">
        <v>153</v>
      </c>
      <c r="K200" s="117" t="s">
        <v>3</v>
      </c>
      <c r="L200" s="119">
        <v>1010</v>
      </c>
    </row>
    <row r="201" spans="1:12" s="101" customFormat="1" ht="408.95" customHeight="1">
      <c r="A201" s="808"/>
      <c r="B201" s="803"/>
      <c r="C201" s="810"/>
      <c r="D201" s="807"/>
      <c r="E201" s="803"/>
      <c r="F201" s="803"/>
      <c r="G201" s="803"/>
      <c r="H201" s="806" t="s">
        <v>154</v>
      </c>
      <c r="I201" s="806"/>
      <c r="J201" s="803" t="s">
        <v>153</v>
      </c>
      <c r="K201" s="803" t="s">
        <v>3</v>
      </c>
      <c r="L201" s="804">
        <v>2915.42</v>
      </c>
    </row>
    <row r="202" spans="1:12" s="101" customFormat="1" ht="408.95" customHeight="1">
      <c r="A202" s="808"/>
      <c r="B202" s="803"/>
      <c r="C202" s="810"/>
      <c r="D202" s="807"/>
      <c r="E202" s="803"/>
      <c r="F202" s="803"/>
      <c r="G202" s="803"/>
      <c r="H202" s="806"/>
      <c r="I202" s="806"/>
      <c r="J202" s="803"/>
      <c r="K202" s="803"/>
      <c r="L202" s="804"/>
    </row>
    <row r="203" spans="1:12" s="101" customFormat="1" ht="9.1999999999999993" customHeight="1">
      <c r="A203" s="808"/>
      <c r="B203" s="803"/>
      <c r="C203" s="810"/>
      <c r="D203" s="807"/>
      <c r="E203" s="803"/>
      <c r="F203" s="803"/>
      <c r="G203" s="803"/>
      <c r="H203" s="806"/>
      <c r="I203" s="806"/>
      <c r="J203" s="803"/>
      <c r="K203" s="803"/>
      <c r="L203" s="804"/>
    </row>
    <row r="204" spans="1:12" s="101" customFormat="1" ht="24" customHeight="1">
      <c r="A204" s="808"/>
      <c r="B204" s="110" t="s">
        <v>77</v>
      </c>
      <c r="C204" s="115" t="s">
        <v>79</v>
      </c>
      <c r="D204" s="115" t="s">
        <v>155</v>
      </c>
      <c r="E204" s="115" t="s">
        <v>156</v>
      </c>
      <c r="F204" s="805"/>
      <c r="G204" s="805"/>
      <c r="H204" s="806" t="s">
        <v>157</v>
      </c>
      <c r="I204" s="806"/>
      <c r="J204" s="803" t="s">
        <v>153</v>
      </c>
      <c r="K204" s="803" t="s">
        <v>3</v>
      </c>
      <c r="L204" s="804">
        <v>645</v>
      </c>
    </row>
    <row r="205" spans="1:12" s="101" customFormat="1" ht="34.5" customHeight="1">
      <c r="A205" s="808"/>
      <c r="B205" s="117" t="s">
        <v>187</v>
      </c>
      <c r="C205" s="117" t="s">
        <v>1399</v>
      </c>
      <c r="D205" s="118">
        <v>43896</v>
      </c>
      <c r="E205" s="117" t="s">
        <v>1400</v>
      </c>
      <c r="F205" s="805"/>
      <c r="G205" s="805"/>
      <c r="H205" s="806"/>
      <c r="I205" s="806"/>
      <c r="J205" s="803"/>
      <c r="K205" s="803"/>
      <c r="L205" s="804"/>
    </row>
    <row r="206" spans="1:12" s="101" customFormat="1" ht="24" customHeight="1">
      <c r="A206" s="808">
        <v>338</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1401</v>
      </c>
      <c r="C207" s="803" t="s">
        <v>1402</v>
      </c>
      <c r="D207" s="807">
        <v>43772</v>
      </c>
      <c r="E207" s="803" t="s">
        <v>523</v>
      </c>
      <c r="F207" s="803" t="s">
        <v>1403</v>
      </c>
      <c r="G207" s="803"/>
      <c r="H207" s="806" t="s">
        <v>152</v>
      </c>
      <c r="I207" s="806"/>
      <c r="J207" s="117" t="s">
        <v>153</v>
      </c>
      <c r="K207" s="117" t="s">
        <v>3</v>
      </c>
      <c r="L207" s="119">
        <v>346</v>
      </c>
    </row>
    <row r="208" spans="1:12" s="101" customFormat="1" ht="92.25" customHeight="1">
      <c r="A208" s="808"/>
      <c r="B208" s="803"/>
      <c r="C208" s="803"/>
      <c r="D208" s="807"/>
      <c r="E208" s="803"/>
      <c r="F208" s="803"/>
      <c r="G208" s="803"/>
      <c r="H208" s="806" t="s">
        <v>154</v>
      </c>
      <c r="I208" s="806"/>
      <c r="J208" s="117" t="s">
        <v>153</v>
      </c>
      <c r="K208" s="117" t="s">
        <v>3</v>
      </c>
      <c r="L208" s="119">
        <v>700</v>
      </c>
    </row>
    <row r="209" spans="1:12" s="101" customFormat="1" ht="24" customHeight="1">
      <c r="A209" s="808"/>
      <c r="B209" s="110" t="s">
        <v>77</v>
      </c>
      <c r="C209" s="115" t="s">
        <v>79</v>
      </c>
      <c r="D209" s="115" t="s">
        <v>155</v>
      </c>
      <c r="E209" s="115" t="s">
        <v>156</v>
      </c>
      <c r="F209" s="805"/>
      <c r="G209" s="805"/>
      <c r="H209" s="806" t="s">
        <v>157</v>
      </c>
      <c r="I209" s="806"/>
      <c r="J209" s="803" t="s">
        <v>153</v>
      </c>
      <c r="K209" s="803" t="s">
        <v>153</v>
      </c>
      <c r="L209" s="804">
        <v>0</v>
      </c>
    </row>
    <row r="210" spans="1:12" s="101" customFormat="1" ht="24" customHeight="1">
      <c r="A210" s="808"/>
      <c r="B210" s="117" t="s">
        <v>254</v>
      </c>
      <c r="C210" s="117" t="s">
        <v>1403</v>
      </c>
      <c r="D210" s="118">
        <v>43775</v>
      </c>
      <c r="E210" s="117" t="s">
        <v>1404</v>
      </c>
      <c r="F210" s="805"/>
      <c r="G210" s="805"/>
      <c r="H210" s="806"/>
      <c r="I210" s="806"/>
      <c r="J210" s="803"/>
      <c r="K210" s="803"/>
      <c r="L210" s="804"/>
    </row>
    <row r="211" spans="1:12" s="101" customFormat="1" ht="24" customHeight="1">
      <c r="A211" s="808">
        <v>339</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1401</v>
      </c>
      <c r="C212" s="810" t="s">
        <v>1405</v>
      </c>
      <c r="D212" s="807">
        <v>43806</v>
      </c>
      <c r="E212" s="803" t="s">
        <v>1406</v>
      </c>
      <c r="F212" s="803" t="s">
        <v>1365</v>
      </c>
      <c r="G212" s="803"/>
      <c r="H212" s="806" t="s">
        <v>152</v>
      </c>
      <c r="I212" s="806"/>
      <c r="J212" s="117" t="s">
        <v>153</v>
      </c>
      <c r="K212" s="117" t="s">
        <v>3</v>
      </c>
      <c r="L212" s="119">
        <v>1660.5</v>
      </c>
    </row>
    <row r="213" spans="1:12" s="101" customFormat="1" ht="123.75" customHeight="1">
      <c r="A213" s="808"/>
      <c r="B213" s="803"/>
      <c r="C213" s="810"/>
      <c r="D213" s="807"/>
      <c r="E213" s="803"/>
      <c r="F213" s="803"/>
      <c r="G213" s="803"/>
      <c r="H213" s="806" t="s">
        <v>154</v>
      </c>
      <c r="I213" s="806"/>
      <c r="J213" s="117" t="s">
        <v>153</v>
      </c>
      <c r="K213" s="117" t="s">
        <v>153</v>
      </c>
      <c r="L213" s="119">
        <v>0</v>
      </c>
    </row>
    <row r="214" spans="1:12" s="101" customFormat="1" ht="24" customHeight="1">
      <c r="A214" s="808"/>
      <c r="B214" s="110" t="s">
        <v>77</v>
      </c>
      <c r="C214" s="115" t="s">
        <v>79</v>
      </c>
      <c r="D214" s="115" t="s">
        <v>155</v>
      </c>
      <c r="E214" s="115" t="s">
        <v>156</v>
      </c>
      <c r="F214" s="805"/>
      <c r="G214" s="805"/>
      <c r="H214" s="806" t="s">
        <v>157</v>
      </c>
      <c r="I214" s="806"/>
      <c r="J214" s="803" t="s">
        <v>153</v>
      </c>
      <c r="K214" s="803" t="s">
        <v>3</v>
      </c>
      <c r="L214" s="804">
        <v>2550</v>
      </c>
    </row>
    <row r="215" spans="1:12" s="101" customFormat="1" ht="24" customHeight="1">
      <c r="A215" s="808"/>
      <c r="B215" s="117" t="s">
        <v>254</v>
      </c>
      <c r="C215" s="117" t="s">
        <v>1365</v>
      </c>
      <c r="D215" s="118">
        <v>43810</v>
      </c>
      <c r="E215" s="117" t="s">
        <v>908</v>
      </c>
      <c r="F215" s="805"/>
      <c r="G215" s="805"/>
      <c r="H215" s="806"/>
      <c r="I215" s="806"/>
      <c r="J215" s="803"/>
      <c r="K215" s="803"/>
      <c r="L215" s="804"/>
    </row>
    <row r="216" spans="1:12" s="101" customFormat="1" ht="24" customHeight="1">
      <c r="A216" s="808">
        <v>340</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1401</v>
      </c>
      <c r="C217" s="810" t="s">
        <v>1407</v>
      </c>
      <c r="D217" s="807">
        <v>43878</v>
      </c>
      <c r="E217" s="803" t="s">
        <v>1408</v>
      </c>
      <c r="F217" s="803" t="s">
        <v>1409</v>
      </c>
      <c r="G217" s="803"/>
      <c r="H217" s="806" t="s">
        <v>152</v>
      </c>
      <c r="I217" s="806"/>
      <c r="J217" s="117" t="s">
        <v>153</v>
      </c>
      <c r="K217" s="117" t="s">
        <v>3</v>
      </c>
      <c r="L217" s="119">
        <v>840</v>
      </c>
    </row>
    <row r="218" spans="1:12" s="101" customFormat="1" ht="291.75" customHeight="1">
      <c r="A218" s="808"/>
      <c r="B218" s="803"/>
      <c r="C218" s="810"/>
      <c r="D218" s="807"/>
      <c r="E218" s="803"/>
      <c r="F218" s="803"/>
      <c r="G218" s="803"/>
      <c r="H218" s="806" t="s">
        <v>154</v>
      </c>
      <c r="I218" s="806"/>
      <c r="J218" s="117" t="s">
        <v>153</v>
      </c>
      <c r="K218" s="117" t="s">
        <v>3</v>
      </c>
      <c r="L218" s="119">
        <v>1447.13</v>
      </c>
    </row>
    <row r="219" spans="1:12" s="101" customFormat="1" ht="24" customHeight="1">
      <c r="A219" s="808"/>
      <c r="B219" s="110" t="s">
        <v>77</v>
      </c>
      <c r="C219" s="115" t="s">
        <v>79</v>
      </c>
      <c r="D219" s="115" t="s">
        <v>155</v>
      </c>
      <c r="E219" s="115" t="s">
        <v>156</v>
      </c>
      <c r="F219" s="805"/>
      <c r="G219" s="805"/>
      <c r="H219" s="806" t="s">
        <v>157</v>
      </c>
      <c r="I219" s="806"/>
      <c r="J219" s="803" t="s">
        <v>153</v>
      </c>
      <c r="K219" s="803" t="s">
        <v>3</v>
      </c>
      <c r="L219" s="804">
        <v>980</v>
      </c>
    </row>
    <row r="220" spans="1:12" s="101" customFormat="1" ht="24" customHeight="1">
      <c r="A220" s="808"/>
      <c r="B220" s="117" t="s">
        <v>254</v>
      </c>
      <c r="C220" s="117" t="s">
        <v>1409</v>
      </c>
      <c r="D220" s="118">
        <v>43889</v>
      </c>
      <c r="E220" s="117" t="s">
        <v>1410</v>
      </c>
      <c r="F220" s="805"/>
      <c r="G220" s="805"/>
      <c r="H220" s="806"/>
      <c r="I220" s="806"/>
      <c r="J220" s="803"/>
      <c r="K220" s="803"/>
      <c r="L220" s="804"/>
    </row>
    <row r="221" spans="1:12" s="101" customFormat="1" ht="24" customHeight="1">
      <c r="A221" s="808">
        <v>341</v>
      </c>
      <c r="B221" s="110" t="s">
        <v>76</v>
      </c>
      <c r="C221" s="115" t="s">
        <v>78</v>
      </c>
      <c r="D221" s="115" t="s">
        <v>146</v>
      </c>
      <c r="E221" s="115" t="s">
        <v>147</v>
      </c>
      <c r="F221" s="809" t="s">
        <v>71</v>
      </c>
      <c r="G221" s="809"/>
      <c r="H221" s="805"/>
      <c r="I221" s="805"/>
      <c r="J221" s="805"/>
      <c r="K221" s="805"/>
      <c r="L221" s="805"/>
    </row>
    <row r="222" spans="1:12" s="101" customFormat="1" ht="26.25" customHeight="1">
      <c r="A222" s="808"/>
      <c r="B222" s="803" t="s">
        <v>1411</v>
      </c>
      <c r="C222" s="810" t="s">
        <v>1412</v>
      </c>
      <c r="D222" s="807">
        <v>43761</v>
      </c>
      <c r="E222" s="803" t="s">
        <v>1413</v>
      </c>
      <c r="F222" s="803" t="s">
        <v>1414</v>
      </c>
      <c r="G222" s="803"/>
      <c r="H222" s="806" t="s">
        <v>152</v>
      </c>
      <c r="I222" s="806"/>
      <c r="J222" s="117" t="s">
        <v>153</v>
      </c>
      <c r="K222" s="117" t="s">
        <v>3</v>
      </c>
      <c r="L222" s="119">
        <v>298.44</v>
      </c>
    </row>
    <row r="223" spans="1:12" s="101" customFormat="1" ht="354.75" customHeight="1">
      <c r="A223" s="808"/>
      <c r="B223" s="803"/>
      <c r="C223" s="810"/>
      <c r="D223" s="807"/>
      <c r="E223" s="803"/>
      <c r="F223" s="803"/>
      <c r="G223" s="803"/>
      <c r="H223" s="806" t="s">
        <v>154</v>
      </c>
      <c r="I223" s="806"/>
      <c r="J223" s="117" t="s">
        <v>153</v>
      </c>
      <c r="K223" s="117" t="s">
        <v>3</v>
      </c>
      <c r="L223" s="119">
        <v>614.72</v>
      </c>
    </row>
    <row r="224" spans="1:12" s="101" customFormat="1" ht="24" customHeight="1">
      <c r="A224" s="808"/>
      <c r="B224" s="110" t="s">
        <v>77</v>
      </c>
      <c r="C224" s="115" t="s">
        <v>79</v>
      </c>
      <c r="D224" s="115" t="s">
        <v>155</v>
      </c>
      <c r="E224" s="115" t="s">
        <v>156</v>
      </c>
      <c r="F224" s="805"/>
      <c r="G224" s="805"/>
      <c r="H224" s="806" t="s">
        <v>157</v>
      </c>
      <c r="I224" s="806"/>
      <c r="J224" s="803" t="s">
        <v>153</v>
      </c>
      <c r="K224" s="803" t="s">
        <v>153</v>
      </c>
      <c r="L224" s="804">
        <v>0</v>
      </c>
    </row>
    <row r="225" spans="1:12" s="101" customFormat="1" ht="24" customHeight="1">
      <c r="A225" s="808"/>
      <c r="B225" s="117" t="s">
        <v>572</v>
      </c>
      <c r="C225" s="117" t="s">
        <v>1414</v>
      </c>
      <c r="D225" s="118">
        <v>43762</v>
      </c>
      <c r="E225" s="117" t="s">
        <v>1415</v>
      </c>
      <c r="F225" s="805"/>
      <c r="G225" s="805"/>
      <c r="H225" s="806"/>
      <c r="I225" s="806"/>
      <c r="J225" s="803"/>
      <c r="K225" s="803"/>
      <c r="L225" s="804"/>
    </row>
    <row r="226" spans="1:12" s="101" customFormat="1" ht="24" customHeight="1">
      <c r="A226" s="808">
        <v>342</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1416</v>
      </c>
      <c r="C227" s="810" t="s">
        <v>1417</v>
      </c>
      <c r="D227" s="807">
        <v>43783</v>
      </c>
      <c r="E227" s="803" t="s">
        <v>1052</v>
      </c>
      <c r="F227" s="803" t="s">
        <v>597</v>
      </c>
      <c r="G227" s="803"/>
      <c r="H227" s="806" t="s">
        <v>152</v>
      </c>
      <c r="I227" s="806"/>
      <c r="J227" s="117" t="s">
        <v>153</v>
      </c>
      <c r="K227" s="117" t="s">
        <v>3</v>
      </c>
      <c r="L227" s="119">
        <v>368</v>
      </c>
    </row>
    <row r="228" spans="1:12" s="101" customFormat="1" ht="375.75" customHeight="1">
      <c r="A228" s="808"/>
      <c r="B228" s="803"/>
      <c r="C228" s="810"/>
      <c r="D228" s="807"/>
      <c r="E228" s="803"/>
      <c r="F228" s="803"/>
      <c r="G228" s="803"/>
      <c r="H228" s="806" t="s">
        <v>154</v>
      </c>
      <c r="I228" s="806"/>
      <c r="J228" s="117" t="s">
        <v>153</v>
      </c>
      <c r="K228" s="117" t="s">
        <v>153</v>
      </c>
      <c r="L228" s="119">
        <v>0</v>
      </c>
    </row>
    <row r="229" spans="1:12" s="101" customFormat="1" ht="24" customHeight="1">
      <c r="A229" s="808"/>
      <c r="B229" s="110" t="s">
        <v>77</v>
      </c>
      <c r="C229" s="115" t="s">
        <v>79</v>
      </c>
      <c r="D229" s="115" t="s">
        <v>155</v>
      </c>
      <c r="E229" s="115" t="s">
        <v>156</v>
      </c>
      <c r="F229" s="805"/>
      <c r="G229" s="805"/>
      <c r="H229" s="806" t="s">
        <v>157</v>
      </c>
      <c r="I229" s="806"/>
      <c r="J229" s="803" t="s">
        <v>153</v>
      </c>
      <c r="K229" s="803" t="s">
        <v>153</v>
      </c>
      <c r="L229" s="804">
        <v>0</v>
      </c>
    </row>
    <row r="230" spans="1:12" s="101" customFormat="1" ht="24" customHeight="1">
      <c r="A230" s="808"/>
      <c r="B230" s="117" t="s">
        <v>158</v>
      </c>
      <c r="C230" s="117" t="s">
        <v>597</v>
      </c>
      <c r="D230" s="118">
        <v>43785</v>
      </c>
      <c r="E230" s="117" t="s">
        <v>1418</v>
      </c>
      <c r="F230" s="805"/>
      <c r="G230" s="805"/>
      <c r="H230" s="806"/>
      <c r="I230" s="806"/>
      <c r="J230" s="803"/>
      <c r="K230" s="803"/>
      <c r="L230" s="804"/>
    </row>
    <row r="231" spans="1:12" s="101" customFormat="1" ht="24" customHeight="1">
      <c r="A231" s="808">
        <v>343</v>
      </c>
      <c r="B231" s="110" t="s">
        <v>76</v>
      </c>
      <c r="C231" s="115" t="s">
        <v>78</v>
      </c>
      <c r="D231" s="115" t="s">
        <v>146</v>
      </c>
      <c r="E231" s="115" t="s">
        <v>147</v>
      </c>
      <c r="F231" s="809" t="s">
        <v>71</v>
      </c>
      <c r="G231" s="809"/>
      <c r="H231" s="805"/>
      <c r="I231" s="805"/>
      <c r="J231" s="805"/>
      <c r="K231" s="805"/>
      <c r="L231" s="805"/>
    </row>
    <row r="232" spans="1:12" s="101" customFormat="1" ht="26.25" customHeight="1">
      <c r="A232" s="808"/>
      <c r="B232" s="803" t="s">
        <v>1416</v>
      </c>
      <c r="C232" s="810" t="s">
        <v>1419</v>
      </c>
      <c r="D232" s="807">
        <v>43787</v>
      </c>
      <c r="E232" s="803" t="s">
        <v>243</v>
      </c>
      <c r="F232" s="803" t="s">
        <v>1420</v>
      </c>
      <c r="G232" s="803"/>
      <c r="H232" s="806" t="s">
        <v>152</v>
      </c>
      <c r="I232" s="806"/>
      <c r="J232" s="117" t="s">
        <v>153</v>
      </c>
      <c r="K232" s="117" t="s">
        <v>3</v>
      </c>
      <c r="L232" s="119">
        <v>610</v>
      </c>
    </row>
    <row r="233" spans="1:12" s="101" customFormat="1" ht="333.75" customHeight="1">
      <c r="A233" s="808"/>
      <c r="B233" s="803"/>
      <c r="C233" s="810"/>
      <c r="D233" s="807"/>
      <c r="E233" s="803"/>
      <c r="F233" s="803"/>
      <c r="G233" s="803"/>
      <c r="H233" s="806" t="s">
        <v>154</v>
      </c>
      <c r="I233" s="806"/>
      <c r="J233" s="117" t="s">
        <v>153</v>
      </c>
      <c r="K233" s="117" t="s">
        <v>153</v>
      </c>
      <c r="L233" s="119">
        <v>0</v>
      </c>
    </row>
    <row r="234" spans="1:12" s="101" customFormat="1" ht="24" customHeight="1">
      <c r="A234" s="808"/>
      <c r="B234" s="110" t="s">
        <v>77</v>
      </c>
      <c r="C234" s="115" t="s">
        <v>79</v>
      </c>
      <c r="D234" s="115" t="s">
        <v>155</v>
      </c>
      <c r="E234" s="115" t="s">
        <v>156</v>
      </c>
      <c r="F234" s="805"/>
      <c r="G234" s="805"/>
      <c r="H234" s="806" t="s">
        <v>157</v>
      </c>
      <c r="I234" s="806"/>
      <c r="J234" s="803" t="s">
        <v>153</v>
      </c>
      <c r="K234" s="803" t="s">
        <v>153</v>
      </c>
      <c r="L234" s="804">
        <v>0</v>
      </c>
    </row>
    <row r="235" spans="1:12" s="101" customFormat="1" ht="24" customHeight="1">
      <c r="A235" s="808"/>
      <c r="B235" s="117" t="s">
        <v>158</v>
      </c>
      <c r="C235" s="117" t="s">
        <v>1420</v>
      </c>
      <c r="D235" s="118">
        <v>43789</v>
      </c>
      <c r="E235" s="117" t="s">
        <v>1421</v>
      </c>
      <c r="F235" s="805"/>
      <c r="G235" s="805"/>
      <c r="H235" s="806"/>
      <c r="I235" s="806"/>
      <c r="J235" s="803"/>
      <c r="K235" s="803"/>
      <c r="L235" s="804"/>
    </row>
    <row r="236" spans="1:12" s="101" customFormat="1" ht="24" customHeight="1">
      <c r="A236" s="808">
        <v>344</v>
      </c>
      <c r="B236" s="110" t="s">
        <v>76</v>
      </c>
      <c r="C236" s="115" t="s">
        <v>78</v>
      </c>
      <c r="D236" s="115" t="s">
        <v>146</v>
      </c>
      <c r="E236" s="115" t="s">
        <v>147</v>
      </c>
      <c r="F236" s="809" t="s">
        <v>71</v>
      </c>
      <c r="G236" s="809"/>
      <c r="H236" s="805"/>
      <c r="I236" s="805"/>
      <c r="J236" s="805"/>
      <c r="K236" s="805"/>
      <c r="L236" s="805"/>
    </row>
    <row r="237" spans="1:12" s="101" customFormat="1" ht="26.25" customHeight="1">
      <c r="A237" s="808"/>
      <c r="B237" s="803" t="s">
        <v>1422</v>
      </c>
      <c r="C237" s="810" t="s">
        <v>1423</v>
      </c>
      <c r="D237" s="807">
        <v>43745</v>
      </c>
      <c r="E237" s="803" t="s">
        <v>1424</v>
      </c>
      <c r="F237" s="803" t="s">
        <v>1425</v>
      </c>
      <c r="G237" s="803"/>
      <c r="H237" s="806" t="s">
        <v>152</v>
      </c>
      <c r="I237" s="806"/>
      <c r="J237" s="117" t="s">
        <v>153</v>
      </c>
      <c r="K237" s="117" t="s">
        <v>153</v>
      </c>
      <c r="L237" s="119">
        <v>0</v>
      </c>
    </row>
    <row r="238" spans="1:12" s="101" customFormat="1" ht="144.75" customHeight="1">
      <c r="A238" s="808"/>
      <c r="B238" s="803"/>
      <c r="C238" s="810"/>
      <c r="D238" s="807"/>
      <c r="E238" s="803"/>
      <c r="F238" s="803"/>
      <c r="G238" s="803"/>
      <c r="H238" s="806" t="s">
        <v>154</v>
      </c>
      <c r="I238" s="806"/>
      <c r="J238" s="117" t="s">
        <v>153</v>
      </c>
      <c r="K238" s="117" t="s">
        <v>153</v>
      </c>
      <c r="L238" s="119">
        <v>0</v>
      </c>
    </row>
    <row r="239" spans="1:12" s="101" customFormat="1" ht="24" customHeight="1">
      <c r="A239" s="808"/>
      <c r="B239" s="110" t="s">
        <v>77</v>
      </c>
      <c r="C239" s="115" t="s">
        <v>79</v>
      </c>
      <c r="D239" s="115" t="s">
        <v>155</v>
      </c>
      <c r="E239" s="115" t="s">
        <v>156</v>
      </c>
      <c r="F239" s="805"/>
      <c r="G239" s="805"/>
      <c r="H239" s="806" t="s">
        <v>157</v>
      </c>
      <c r="I239" s="806"/>
      <c r="J239" s="803" t="s">
        <v>153</v>
      </c>
      <c r="K239" s="803" t="s">
        <v>3</v>
      </c>
      <c r="L239" s="804">
        <v>613.86</v>
      </c>
    </row>
    <row r="240" spans="1:12" s="101" customFormat="1" ht="34.5" customHeight="1">
      <c r="A240" s="808"/>
      <c r="B240" s="117" t="s">
        <v>303</v>
      </c>
      <c r="C240" s="117" t="s">
        <v>1425</v>
      </c>
      <c r="D240" s="118">
        <v>43749</v>
      </c>
      <c r="E240" s="117" t="s">
        <v>1426</v>
      </c>
      <c r="F240" s="805"/>
      <c r="G240" s="805"/>
      <c r="H240" s="806"/>
      <c r="I240" s="806"/>
      <c r="J240" s="803"/>
      <c r="K240" s="803"/>
      <c r="L240" s="804"/>
    </row>
    <row r="241" spans="1:12" s="101" customFormat="1" ht="24" customHeight="1">
      <c r="A241" s="808">
        <v>345</v>
      </c>
      <c r="B241" s="110" t="s">
        <v>76</v>
      </c>
      <c r="C241" s="115" t="s">
        <v>78</v>
      </c>
      <c r="D241" s="115" t="s">
        <v>146</v>
      </c>
      <c r="E241" s="115" t="s">
        <v>147</v>
      </c>
      <c r="F241" s="809" t="s">
        <v>71</v>
      </c>
      <c r="G241" s="809"/>
      <c r="H241" s="805"/>
      <c r="I241" s="805"/>
      <c r="J241" s="805"/>
      <c r="K241" s="805"/>
      <c r="L241" s="805"/>
    </row>
    <row r="242" spans="1:12" s="101" customFormat="1" ht="26.25" customHeight="1">
      <c r="A242" s="808"/>
      <c r="B242" s="803" t="s">
        <v>1422</v>
      </c>
      <c r="C242" s="810" t="s">
        <v>1427</v>
      </c>
      <c r="D242" s="807">
        <v>43793</v>
      </c>
      <c r="E242" s="803" t="s">
        <v>764</v>
      </c>
      <c r="F242" s="803" t="s">
        <v>765</v>
      </c>
      <c r="G242" s="803"/>
      <c r="H242" s="806" t="s">
        <v>152</v>
      </c>
      <c r="I242" s="806"/>
      <c r="J242" s="117" t="s">
        <v>153</v>
      </c>
      <c r="K242" s="117" t="s">
        <v>3</v>
      </c>
      <c r="L242" s="119">
        <v>626.91999999999996</v>
      </c>
    </row>
    <row r="243" spans="1:12" s="101" customFormat="1" ht="407.25" customHeight="1">
      <c r="A243" s="808"/>
      <c r="B243" s="803"/>
      <c r="C243" s="810"/>
      <c r="D243" s="807"/>
      <c r="E243" s="803"/>
      <c r="F243" s="803"/>
      <c r="G243" s="803"/>
      <c r="H243" s="806" t="s">
        <v>154</v>
      </c>
      <c r="I243" s="806"/>
      <c r="J243" s="117" t="s">
        <v>153</v>
      </c>
      <c r="K243" s="117" t="s">
        <v>3</v>
      </c>
      <c r="L243" s="119">
        <v>402.1</v>
      </c>
    </row>
    <row r="244" spans="1:12" s="101" customFormat="1" ht="24" customHeight="1">
      <c r="A244" s="808"/>
      <c r="B244" s="110" t="s">
        <v>77</v>
      </c>
      <c r="C244" s="115" t="s">
        <v>79</v>
      </c>
      <c r="D244" s="115" t="s">
        <v>155</v>
      </c>
      <c r="E244" s="115" t="s">
        <v>156</v>
      </c>
      <c r="F244" s="805"/>
      <c r="G244" s="805"/>
      <c r="H244" s="806" t="s">
        <v>157</v>
      </c>
      <c r="I244" s="806"/>
      <c r="J244" s="803" t="s">
        <v>153</v>
      </c>
      <c r="K244" s="803" t="s">
        <v>3</v>
      </c>
      <c r="L244" s="804">
        <v>20</v>
      </c>
    </row>
    <row r="245" spans="1:12" s="101" customFormat="1" ht="34.5" customHeight="1">
      <c r="A245" s="808"/>
      <c r="B245" s="117" t="s">
        <v>303</v>
      </c>
      <c r="C245" s="117" t="s">
        <v>765</v>
      </c>
      <c r="D245" s="118">
        <v>43795</v>
      </c>
      <c r="E245" s="117" t="s">
        <v>1428</v>
      </c>
      <c r="F245" s="805"/>
      <c r="G245" s="805"/>
      <c r="H245" s="806"/>
      <c r="I245" s="806"/>
      <c r="J245" s="803"/>
      <c r="K245" s="803"/>
      <c r="L245" s="804"/>
    </row>
    <row r="246" spans="1:12" s="101" customFormat="1" ht="24" customHeight="1">
      <c r="A246" s="808">
        <v>346</v>
      </c>
      <c r="B246" s="110" t="s">
        <v>76</v>
      </c>
      <c r="C246" s="115" t="s">
        <v>78</v>
      </c>
      <c r="D246" s="115" t="s">
        <v>146</v>
      </c>
      <c r="E246" s="115" t="s">
        <v>147</v>
      </c>
      <c r="F246" s="809" t="s">
        <v>71</v>
      </c>
      <c r="G246" s="809"/>
      <c r="H246" s="805"/>
      <c r="I246" s="805"/>
      <c r="J246" s="805"/>
      <c r="K246" s="805"/>
      <c r="L246" s="805"/>
    </row>
    <row r="247" spans="1:12" s="101" customFormat="1" ht="26.25" customHeight="1">
      <c r="A247" s="808"/>
      <c r="B247" s="803" t="s">
        <v>1429</v>
      </c>
      <c r="C247" s="810" t="s">
        <v>1430</v>
      </c>
      <c r="D247" s="807">
        <v>43752</v>
      </c>
      <c r="E247" s="803" t="s">
        <v>354</v>
      </c>
      <c r="F247" s="803" t="s">
        <v>1431</v>
      </c>
      <c r="G247" s="803"/>
      <c r="H247" s="806" t="s">
        <v>152</v>
      </c>
      <c r="I247" s="806"/>
      <c r="J247" s="117" t="s">
        <v>153</v>
      </c>
      <c r="K247" s="117" t="s">
        <v>153</v>
      </c>
      <c r="L247" s="119">
        <v>0</v>
      </c>
    </row>
    <row r="248" spans="1:12" s="101" customFormat="1" ht="386.25" customHeight="1">
      <c r="A248" s="808"/>
      <c r="B248" s="803"/>
      <c r="C248" s="810"/>
      <c r="D248" s="807"/>
      <c r="E248" s="803"/>
      <c r="F248" s="803"/>
      <c r="G248" s="803"/>
      <c r="H248" s="806" t="s">
        <v>154</v>
      </c>
      <c r="I248" s="806"/>
      <c r="J248" s="117" t="s">
        <v>153</v>
      </c>
      <c r="K248" s="117" t="s">
        <v>153</v>
      </c>
      <c r="L248" s="119">
        <v>0</v>
      </c>
    </row>
    <row r="249" spans="1:12" s="101" customFormat="1" ht="24" customHeight="1">
      <c r="A249" s="808"/>
      <c r="B249" s="110" t="s">
        <v>77</v>
      </c>
      <c r="C249" s="115" t="s">
        <v>79</v>
      </c>
      <c r="D249" s="115" t="s">
        <v>155</v>
      </c>
      <c r="E249" s="115" t="s">
        <v>156</v>
      </c>
      <c r="F249" s="805"/>
      <c r="G249" s="805"/>
      <c r="H249" s="806" t="s">
        <v>157</v>
      </c>
      <c r="I249" s="806"/>
      <c r="J249" s="803" t="s">
        <v>153</v>
      </c>
      <c r="K249" s="803" t="s">
        <v>3</v>
      </c>
      <c r="L249" s="804">
        <v>465</v>
      </c>
    </row>
    <row r="250" spans="1:12" s="101" customFormat="1" ht="34.5" customHeight="1">
      <c r="A250" s="808"/>
      <c r="B250" s="117" t="s">
        <v>1432</v>
      </c>
      <c r="C250" s="117" t="s">
        <v>1431</v>
      </c>
      <c r="D250" s="118">
        <v>43757</v>
      </c>
      <c r="E250" s="117" t="s">
        <v>1433</v>
      </c>
      <c r="F250" s="805"/>
      <c r="G250" s="805"/>
      <c r="H250" s="806"/>
      <c r="I250" s="806"/>
      <c r="J250" s="803"/>
      <c r="K250" s="803"/>
      <c r="L250" s="804"/>
    </row>
    <row r="251" spans="1:12" s="101" customFormat="1" ht="24" customHeight="1">
      <c r="A251" s="808">
        <v>347</v>
      </c>
      <c r="B251" s="110" t="s">
        <v>76</v>
      </c>
      <c r="C251" s="115" t="s">
        <v>78</v>
      </c>
      <c r="D251" s="115" t="s">
        <v>146</v>
      </c>
      <c r="E251" s="115" t="s">
        <v>147</v>
      </c>
      <c r="F251" s="809" t="s">
        <v>71</v>
      </c>
      <c r="G251" s="809"/>
      <c r="H251" s="805"/>
      <c r="I251" s="805"/>
      <c r="J251" s="805"/>
      <c r="K251" s="805"/>
      <c r="L251" s="805"/>
    </row>
    <row r="252" spans="1:12" s="101" customFormat="1" ht="26.25" customHeight="1">
      <c r="A252" s="808"/>
      <c r="B252" s="803" t="s">
        <v>1434</v>
      </c>
      <c r="C252" s="810" t="s">
        <v>1435</v>
      </c>
      <c r="D252" s="807">
        <v>43739</v>
      </c>
      <c r="E252" s="803" t="s">
        <v>205</v>
      </c>
      <c r="F252" s="803" t="s">
        <v>601</v>
      </c>
      <c r="G252" s="803"/>
      <c r="H252" s="806" t="s">
        <v>152</v>
      </c>
      <c r="I252" s="806"/>
      <c r="J252" s="117" t="s">
        <v>153</v>
      </c>
      <c r="K252" s="117" t="s">
        <v>3</v>
      </c>
      <c r="L252" s="119">
        <v>420.29</v>
      </c>
    </row>
    <row r="253" spans="1:12" s="101" customFormat="1" ht="176.25" customHeight="1">
      <c r="A253" s="808"/>
      <c r="B253" s="803"/>
      <c r="C253" s="810"/>
      <c r="D253" s="807"/>
      <c r="E253" s="803"/>
      <c r="F253" s="803"/>
      <c r="G253" s="803"/>
      <c r="H253" s="806" t="s">
        <v>154</v>
      </c>
      <c r="I253" s="806"/>
      <c r="J253" s="117" t="s">
        <v>153</v>
      </c>
      <c r="K253" s="117" t="s">
        <v>3</v>
      </c>
      <c r="L253" s="119">
        <v>306.60000000000002</v>
      </c>
    </row>
    <row r="254" spans="1:12" s="101" customFormat="1" ht="24" customHeight="1">
      <c r="A254" s="808"/>
      <c r="B254" s="110" t="s">
        <v>77</v>
      </c>
      <c r="C254" s="115" t="s">
        <v>79</v>
      </c>
      <c r="D254" s="115" t="s">
        <v>155</v>
      </c>
      <c r="E254" s="115" t="s">
        <v>156</v>
      </c>
      <c r="F254" s="805"/>
      <c r="G254" s="805"/>
      <c r="H254" s="806" t="s">
        <v>157</v>
      </c>
      <c r="I254" s="806"/>
      <c r="J254" s="803" t="s">
        <v>153</v>
      </c>
      <c r="K254" s="803" t="s">
        <v>153</v>
      </c>
      <c r="L254" s="804">
        <v>0</v>
      </c>
    </row>
    <row r="255" spans="1:12" s="101" customFormat="1" ht="24" customHeight="1">
      <c r="A255" s="808"/>
      <c r="B255" s="117" t="s">
        <v>1436</v>
      </c>
      <c r="C255" s="117" t="s">
        <v>601</v>
      </c>
      <c r="D255" s="118">
        <v>43741</v>
      </c>
      <c r="E255" s="117" t="s">
        <v>438</v>
      </c>
      <c r="F255" s="805"/>
      <c r="G255" s="805"/>
      <c r="H255" s="806"/>
      <c r="I255" s="806"/>
      <c r="J255" s="803"/>
      <c r="K255" s="803"/>
      <c r="L255" s="804"/>
    </row>
    <row r="256" spans="1:12" s="101" customFormat="1" ht="24" customHeight="1">
      <c r="A256" s="808">
        <v>348</v>
      </c>
      <c r="B256" s="110" t="s">
        <v>76</v>
      </c>
      <c r="C256" s="115" t="s">
        <v>78</v>
      </c>
      <c r="D256" s="115" t="s">
        <v>146</v>
      </c>
      <c r="E256" s="115" t="s">
        <v>147</v>
      </c>
      <c r="F256" s="809" t="s">
        <v>71</v>
      </c>
      <c r="G256" s="809"/>
      <c r="H256" s="805"/>
      <c r="I256" s="805"/>
      <c r="J256" s="805"/>
      <c r="K256" s="805"/>
      <c r="L256" s="805"/>
    </row>
    <row r="257" spans="1:12" s="101" customFormat="1" ht="26.25" customHeight="1">
      <c r="A257" s="808"/>
      <c r="B257" s="803" t="s">
        <v>1434</v>
      </c>
      <c r="C257" s="810" t="s">
        <v>1437</v>
      </c>
      <c r="D257" s="807">
        <v>43774</v>
      </c>
      <c r="E257" s="803" t="s">
        <v>301</v>
      </c>
      <c r="F257" s="803" t="s">
        <v>1438</v>
      </c>
      <c r="G257" s="803"/>
      <c r="H257" s="806" t="s">
        <v>152</v>
      </c>
      <c r="I257" s="806"/>
      <c r="J257" s="117" t="s">
        <v>3</v>
      </c>
      <c r="K257" s="117" t="s">
        <v>153</v>
      </c>
      <c r="L257" s="119">
        <v>378.06</v>
      </c>
    </row>
    <row r="258" spans="1:12" s="101" customFormat="1" ht="354.75" customHeight="1">
      <c r="A258" s="808"/>
      <c r="B258" s="803"/>
      <c r="C258" s="810"/>
      <c r="D258" s="807"/>
      <c r="E258" s="803"/>
      <c r="F258" s="803"/>
      <c r="G258" s="803"/>
      <c r="H258" s="806" t="s">
        <v>154</v>
      </c>
      <c r="I258" s="806"/>
      <c r="J258" s="117" t="s">
        <v>3</v>
      </c>
      <c r="K258" s="117" t="s">
        <v>153</v>
      </c>
      <c r="L258" s="119">
        <v>5174.28</v>
      </c>
    </row>
    <row r="259" spans="1:12" s="101" customFormat="1" ht="24" customHeight="1">
      <c r="A259" s="808"/>
      <c r="B259" s="110" t="s">
        <v>77</v>
      </c>
      <c r="C259" s="115" t="s">
        <v>79</v>
      </c>
      <c r="D259" s="115" t="s">
        <v>155</v>
      </c>
      <c r="E259" s="115" t="s">
        <v>156</v>
      </c>
      <c r="F259" s="805"/>
      <c r="G259" s="805"/>
      <c r="H259" s="806" t="s">
        <v>157</v>
      </c>
      <c r="I259" s="806"/>
      <c r="J259" s="803" t="s">
        <v>3</v>
      </c>
      <c r="K259" s="803" t="s">
        <v>153</v>
      </c>
      <c r="L259" s="804">
        <v>150</v>
      </c>
    </row>
    <row r="260" spans="1:12" s="101" customFormat="1" ht="24" customHeight="1">
      <c r="A260" s="808"/>
      <c r="B260" s="117" t="s">
        <v>1436</v>
      </c>
      <c r="C260" s="117" t="s">
        <v>1438</v>
      </c>
      <c r="D260" s="118">
        <v>43786</v>
      </c>
      <c r="E260" s="117" t="s">
        <v>1439</v>
      </c>
      <c r="F260" s="805"/>
      <c r="G260" s="805"/>
      <c r="H260" s="806"/>
      <c r="I260" s="806"/>
      <c r="J260" s="803"/>
      <c r="K260" s="803"/>
      <c r="L260" s="804"/>
    </row>
    <row r="261" spans="1:12" s="101" customFormat="1" ht="24" customHeight="1">
      <c r="A261" s="808">
        <v>349</v>
      </c>
      <c r="B261" s="110" t="s">
        <v>76</v>
      </c>
      <c r="C261" s="115" t="s">
        <v>78</v>
      </c>
      <c r="D261" s="115" t="s">
        <v>146</v>
      </c>
      <c r="E261" s="115" t="s">
        <v>147</v>
      </c>
      <c r="F261" s="809" t="s">
        <v>71</v>
      </c>
      <c r="G261" s="809"/>
      <c r="H261" s="805"/>
      <c r="I261" s="805"/>
      <c r="J261" s="805"/>
      <c r="K261" s="805"/>
      <c r="L261" s="805"/>
    </row>
    <row r="262" spans="1:12" s="101" customFormat="1" ht="26.25" customHeight="1">
      <c r="A262" s="808"/>
      <c r="B262" s="803" t="s">
        <v>1434</v>
      </c>
      <c r="C262" s="810" t="s">
        <v>1440</v>
      </c>
      <c r="D262" s="807">
        <v>43805</v>
      </c>
      <c r="E262" s="803" t="s">
        <v>228</v>
      </c>
      <c r="F262" s="803" t="s">
        <v>649</v>
      </c>
      <c r="G262" s="803"/>
      <c r="H262" s="806" t="s">
        <v>152</v>
      </c>
      <c r="I262" s="806"/>
      <c r="J262" s="117" t="s">
        <v>153</v>
      </c>
      <c r="K262" s="117" t="s">
        <v>3</v>
      </c>
      <c r="L262" s="119">
        <v>886.32</v>
      </c>
    </row>
    <row r="263" spans="1:12" s="101" customFormat="1" ht="333.75" customHeight="1">
      <c r="A263" s="808"/>
      <c r="B263" s="803"/>
      <c r="C263" s="810"/>
      <c r="D263" s="807"/>
      <c r="E263" s="803"/>
      <c r="F263" s="803"/>
      <c r="G263" s="803"/>
      <c r="H263" s="806" t="s">
        <v>154</v>
      </c>
      <c r="I263" s="806"/>
      <c r="J263" s="117" t="s">
        <v>153</v>
      </c>
      <c r="K263" s="117" t="s">
        <v>3</v>
      </c>
      <c r="L263" s="119">
        <v>550</v>
      </c>
    </row>
    <row r="264" spans="1:12" s="101" customFormat="1" ht="24" customHeight="1">
      <c r="A264" s="808"/>
      <c r="B264" s="110" t="s">
        <v>77</v>
      </c>
      <c r="C264" s="115" t="s">
        <v>79</v>
      </c>
      <c r="D264" s="115" t="s">
        <v>155</v>
      </c>
      <c r="E264" s="115" t="s">
        <v>156</v>
      </c>
      <c r="F264" s="805"/>
      <c r="G264" s="805"/>
      <c r="H264" s="806" t="s">
        <v>157</v>
      </c>
      <c r="I264" s="806"/>
      <c r="J264" s="803" t="s">
        <v>153</v>
      </c>
      <c r="K264" s="803" t="s">
        <v>3</v>
      </c>
      <c r="L264" s="804">
        <v>827</v>
      </c>
    </row>
    <row r="265" spans="1:12" s="101" customFormat="1" ht="24" customHeight="1">
      <c r="A265" s="808"/>
      <c r="B265" s="117" t="s">
        <v>1436</v>
      </c>
      <c r="C265" s="117" t="s">
        <v>649</v>
      </c>
      <c r="D265" s="118">
        <v>43809</v>
      </c>
      <c r="E265" s="117" t="s">
        <v>1441</v>
      </c>
      <c r="F265" s="805"/>
      <c r="G265" s="805"/>
      <c r="H265" s="806"/>
      <c r="I265" s="806"/>
      <c r="J265" s="803"/>
      <c r="K265" s="803"/>
      <c r="L265" s="804"/>
    </row>
    <row r="266" spans="1:12" s="101" customFormat="1" ht="24" customHeight="1">
      <c r="A266" s="808">
        <v>350</v>
      </c>
      <c r="B266" s="110" t="s">
        <v>76</v>
      </c>
      <c r="C266" s="115" t="s">
        <v>78</v>
      </c>
      <c r="D266" s="115" t="s">
        <v>146</v>
      </c>
      <c r="E266" s="115" t="s">
        <v>147</v>
      </c>
      <c r="F266" s="809" t="s">
        <v>71</v>
      </c>
      <c r="G266" s="809"/>
      <c r="H266" s="805"/>
      <c r="I266" s="805"/>
      <c r="J266" s="805"/>
      <c r="K266" s="805"/>
      <c r="L266" s="805"/>
    </row>
    <row r="267" spans="1:12" s="101" customFormat="1" ht="26.25" customHeight="1">
      <c r="A267" s="808"/>
      <c r="B267" s="803" t="s">
        <v>1442</v>
      </c>
      <c r="C267" s="803" t="s">
        <v>1443</v>
      </c>
      <c r="D267" s="807">
        <v>43870</v>
      </c>
      <c r="E267" s="803" t="s">
        <v>1103</v>
      </c>
      <c r="F267" s="803" t="s">
        <v>1444</v>
      </c>
      <c r="G267" s="803"/>
      <c r="H267" s="806" t="s">
        <v>152</v>
      </c>
      <c r="I267" s="806"/>
      <c r="J267" s="117" t="s">
        <v>153</v>
      </c>
      <c r="K267" s="117" t="s">
        <v>3</v>
      </c>
      <c r="L267" s="119">
        <v>271.60000000000002</v>
      </c>
    </row>
    <row r="268" spans="1:12" s="101" customFormat="1" ht="113.25" customHeight="1">
      <c r="A268" s="808"/>
      <c r="B268" s="803"/>
      <c r="C268" s="803"/>
      <c r="D268" s="807"/>
      <c r="E268" s="803"/>
      <c r="F268" s="803"/>
      <c r="G268" s="803"/>
      <c r="H268" s="806" t="s">
        <v>154</v>
      </c>
      <c r="I268" s="806"/>
      <c r="J268" s="117" t="s">
        <v>153</v>
      </c>
      <c r="K268" s="117" t="s">
        <v>3</v>
      </c>
      <c r="L268" s="119">
        <v>374.8</v>
      </c>
    </row>
    <row r="269" spans="1:12" s="101" customFormat="1" ht="24" customHeight="1">
      <c r="A269" s="808"/>
      <c r="B269" s="110" t="s">
        <v>77</v>
      </c>
      <c r="C269" s="115" t="s">
        <v>79</v>
      </c>
      <c r="D269" s="115" t="s">
        <v>155</v>
      </c>
      <c r="E269" s="115" t="s">
        <v>156</v>
      </c>
      <c r="F269" s="805"/>
      <c r="G269" s="805"/>
      <c r="H269" s="806" t="s">
        <v>157</v>
      </c>
      <c r="I269" s="806"/>
      <c r="J269" s="803" t="s">
        <v>153</v>
      </c>
      <c r="K269" s="803" t="s">
        <v>153</v>
      </c>
      <c r="L269" s="804">
        <v>0</v>
      </c>
    </row>
    <row r="270" spans="1:12" s="101" customFormat="1" ht="24" customHeight="1">
      <c r="A270" s="808"/>
      <c r="B270" s="117" t="s">
        <v>193</v>
      </c>
      <c r="C270" s="117" t="s">
        <v>1444</v>
      </c>
      <c r="D270" s="118">
        <v>43871</v>
      </c>
      <c r="E270" s="117" t="s">
        <v>542</v>
      </c>
      <c r="F270" s="805"/>
      <c r="G270" s="805"/>
      <c r="H270" s="806"/>
      <c r="I270" s="806"/>
      <c r="J270" s="803"/>
      <c r="K270" s="803"/>
      <c r="L270" s="804"/>
    </row>
    <row r="271" spans="1:12" s="101" customFormat="1" ht="24" customHeight="1">
      <c r="A271" s="808">
        <v>351</v>
      </c>
      <c r="B271" s="110" t="s">
        <v>76</v>
      </c>
      <c r="C271" s="115" t="s">
        <v>78</v>
      </c>
      <c r="D271" s="115" t="s">
        <v>146</v>
      </c>
      <c r="E271" s="115" t="s">
        <v>147</v>
      </c>
      <c r="F271" s="809" t="s">
        <v>71</v>
      </c>
      <c r="G271" s="809"/>
      <c r="H271" s="805"/>
      <c r="I271" s="805"/>
      <c r="J271" s="805"/>
      <c r="K271" s="805"/>
      <c r="L271" s="805"/>
    </row>
    <row r="272" spans="1:12" s="101" customFormat="1" ht="26.25" customHeight="1">
      <c r="A272" s="808"/>
      <c r="B272" s="803" t="s">
        <v>1445</v>
      </c>
      <c r="C272" s="810" t="s">
        <v>1446</v>
      </c>
      <c r="D272" s="807">
        <v>43784</v>
      </c>
      <c r="E272" s="803" t="s">
        <v>358</v>
      </c>
      <c r="F272" s="803" t="s">
        <v>1104</v>
      </c>
      <c r="G272" s="803"/>
      <c r="H272" s="806" t="s">
        <v>152</v>
      </c>
      <c r="I272" s="806"/>
      <c r="J272" s="117" t="s">
        <v>153</v>
      </c>
      <c r="K272" s="117" t="s">
        <v>153</v>
      </c>
      <c r="L272" s="119">
        <v>0</v>
      </c>
    </row>
    <row r="273" spans="1:12" s="101" customFormat="1" ht="176.25" customHeight="1">
      <c r="A273" s="808"/>
      <c r="B273" s="803"/>
      <c r="C273" s="810"/>
      <c r="D273" s="807"/>
      <c r="E273" s="803"/>
      <c r="F273" s="803"/>
      <c r="G273" s="803"/>
      <c r="H273" s="806" t="s">
        <v>154</v>
      </c>
      <c r="I273" s="806"/>
      <c r="J273" s="117" t="s">
        <v>153</v>
      </c>
      <c r="K273" s="117" t="s">
        <v>153</v>
      </c>
      <c r="L273" s="119">
        <v>0</v>
      </c>
    </row>
    <row r="274" spans="1:12" s="101" customFormat="1" ht="24" customHeight="1">
      <c r="A274" s="808"/>
      <c r="B274" s="110" t="s">
        <v>77</v>
      </c>
      <c r="C274" s="115" t="s">
        <v>79</v>
      </c>
      <c r="D274" s="115" t="s">
        <v>155</v>
      </c>
      <c r="E274" s="115" t="s">
        <v>156</v>
      </c>
      <c r="F274" s="805"/>
      <c r="G274" s="805"/>
      <c r="H274" s="806" t="s">
        <v>157</v>
      </c>
      <c r="I274" s="806"/>
      <c r="J274" s="803" t="s">
        <v>153</v>
      </c>
      <c r="K274" s="803" t="s">
        <v>3</v>
      </c>
      <c r="L274" s="804">
        <v>950</v>
      </c>
    </row>
    <row r="275" spans="1:12" s="101" customFormat="1" ht="24" customHeight="1">
      <c r="A275" s="808"/>
      <c r="B275" s="117" t="s">
        <v>193</v>
      </c>
      <c r="C275" s="117" t="s">
        <v>1104</v>
      </c>
      <c r="D275" s="118">
        <v>43786</v>
      </c>
      <c r="E275" s="117" t="s">
        <v>1036</v>
      </c>
      <c r="F275" s="805"/>
      <c r="G275" s="805"/>
      <c r="H275" s="806"/>
      <c r="I275" s="806"/>
      <c r="J275" s="803"/>
      <c r="K275" s="803"/>
      <c r="L275" s="804"/>
    </row>
    <row r="276" spans="1:12" s="101" customFormat="1" ht="24" customHeight="1">
      <c r="A276" s="808">
        <v>352</v>
      </c>
      <c r="B276" s="110" t="s">
        <v>76</v>
      </c>
      <c r="C276" s="115" t="s">
        <v>78</v>
      </c>
      <c r="D276" s="115" t="s">
        <v>146</v>
      </c>
      <c r="E276" s="115" t="s">
        <v>147</v>
      </c>
      <c r="F276" s="809" t="s">
        <v>71</v>
      </c>
      <c r="G276" s="809"/>
      <c r="H276" s="805"/>
      <c r="I276" s="805"/>
      <c r="J276" s="805"/>
      <c r="K276" s="805"/>
      <c r="L276" s="805"/>
    </row>
    <row r="277" spans="1:12" s="101" customFormat="1" ht="26.25" customHeight="1">
      <c r="A277" s="808"/>
      <c r="B277" s="803" t="s">
        <v>1447</v>
      </c>
      <c r="C277" s="810" t="s">
        <v>1448</v>
      </c>
      <c r="D277" s="807">
        <v>43912</v>
      </c>
      <c r="E277" s="803" t="s">
        <v>1449</v>
      </c>
      <c r="F277" s="803" t="s">
        <v>1450</v>
      </c>
      <c r="G277" s="803"/>
      <c r="H277" s="806" t="s">
        <v>152</v>
      </c>
      <c r="I277" s="806"/>
      <c r="J277" s="117" t="s">
        <v>153</v>
      </c>
      <c r="K277" s="117" t="s">
        <v>3</v>
      </c>
      <c r="L277" s="119">
        <v>1711.6</v>
      </c>
    </row>
    <row r="278" spans="1:12" s="101" customFormat="1" ht="186.75" customHeight="1">
      <c r="A278" s="808"/>
      <c r="B278" s="803"/>
      <c r="C278" s="810"/>
      <c r="D278" s="807"/>
      <c r="E278" s="803"/>
      <c r="F278" s="803"/>
      <c r="G278" s="803"/>
      <c r="H278" s="806" t="s">
        <v>154</v>
      </c>
      <c r="I278" s="806"/>
      <c r="J278" s="117" t="s">
        <v>153</v>
      </c>
      <c r="K278" s="117" t="s">
        <v>3</v>
      </c>
      <c r="L278" s="119">
        <v>770.27</v>
      </c>
    </row>
    <row r="279" spans="1:12" s="101" customFormat="1" ht="24" customHeight="1">
      <c r="A279" s="808"/>
      <c r="B279" s="110" t="s">
        <v>77</v>
      </c>
      <c r="C279" s="115" t="s">
        <v>79</v>
      </c>
      <c r="D279" s="115" t="s">
        <v>155</v>
      </c>
      <c r="E279" s="115" t="s">
        <v>156</v>
      </c>
      <c r="F279" s="805"/>
      <c r="G279" s="805"/>
      <c r="H279" s="806" t="s">
        <v>157</v>
      </c>
      <c r="I279" s="806"/>
      <c r="J279" s="803" t="s">
        <v>153</v>
      </c>
      <c r="K279" s="803" t="s">
        <v>153</v>
      </c>
      <c r="L279" s="804">
        <v>0</v>
      </c>
    </row>
    <row r="280" spans="1:12" s="101" customFormat="1" ht="34.5" customHeight="1">
      <c r="A280" s="808"/>
      <c r="B280" s="117" t="s">
        <v>303</v>
      </c>
      <c r="C280" s="117" t="s">
        <v>1450</v>
      </c>
      <c r="D280" s="118">
        <v>43923</v>
      </c>
      <c r="E280" s="117" t="s">
        <v>1451</v>
      </c>
      <c r="F280" s="805"/>
      <c r="G280" s="805"/>
      <c r="H280" s="806"/>
      <c r="I280" s="806"/>
      <c r="J280" s="803"/>
      <c r="K280" s="803"/>
      <c r="L280" s="804"/>
    </row>
    <row r="281" spans="1:12" s="101" customFormat="1" ht="24" customHeight="1">
      <c r="A281" s="808">
        <v>353</v>
      </c>
      <c r="B281" s="110" t="s">
        <v>76</v>
      </c>
      <c r="C281" s="115" t="s">
        <v>78</v>
      </c>
      <c r="D281" s="115" t="s">
        <v>146</v>
      </c>
      <c r="E281" s="115" t="s">
        <v>147</v>
      </c>
      <c r="F281" s="809" t="s">
        <v>71</v>
      </c>
      <c r="G281" s="809"/>
      <c r="H281" s="805"/>
      <c r="I281" s="805"/>
      <c r="J281" s="805"/>
      <c r="K281" s="805"/>
      <c r="L281" s="805"/>
    </row>
    <row r="282" spans="1:12" s="101" customFormat="1" ht="26.25" customHeight="1">
      <c r="A282" s="808"/>
      <c r="B282" s="803" t="s">
        <v>1452</v>
      </c>
      <c r="C282" s="810" t="s">
        <v>1453</v>
      </c>
      <c r="D282" s="807">
        <v>43860</v>
      </c>
      <c r="E282" s="803" t="s">
        <v>1303</v>
      </c>
      <c r="F282" s="803" t="s">
        <v>1454</v>
      </c>
      <c r="G282" s="803"/>
      <c r="H282" s="806" t="s">
        <v>152</v>
      </c>
      <c r="I282" s="806"/>
      <c r="J282" s="117" t="s">
        <v>153</v>
      </c>
      <c r="K282" s="117" t="s">
        <v>3</v>
      </c>
      <c r="L282" s="119">
        <v>1117</v>
      </c>
    </row>
    <row r="283" spans="1:12" s="101" customFormat="1" ht="176.25" customHeight="1">
      <c r="A283" s="808"/>
      <c r="B283" s="803"/>
      <c r="C283" s="810"/>
      <c r="D283" s="807"/>
      <c r="E283" s="803"/>
      <c r="F283" s="803"/>
      <c r="G283" s="803"/>
      <c r="H283" s="806" t="s">
        <v>154</v>
      </c>
      <c r="I283" s="806"/>
      <c r="J283" s="117" t="s">
        <v>153</v>
      </c>
      <c r="K283" s="117" t="s">
        <v>3</v>
      </c>
      <c r="L283" s="119">
        <v>620.4</v>
      </c>
    </row>
    <row r="284" spans="1:12" s="101" customFormat="1" ht="24" customHeight="1">
      <c r="A284" s="808"/>
      <c r="B284" s="110" t="s">
        <v>77</v>
      </c>
      <c r="C284" s="115" t="s">
        <v>79</v>
      </c>
      <c r="D284" s="115" t="s">
        <v>155</v>
      </c>
      <c r="E284" s="115" t="s">
        <v>156</v>
      </c>
      <c r="F284" s="805"/>
      <c r="G284" s="805"/>
      <c r="H284" s="806" t="s">
        <v>157</v>
      </c>
      <c r="I284" s="806"/>
      <c r="J284" s="803" t="s">
        <v>153</v>
      </c>
      <c r="K284" s="803" t="s">
        <v>153</v>
      </c>
      <c r="L284" s="804">
        <v>0</v>
      </c>
    </row>
    <row r="285" spans="1:12" s="101" customFormat="1" ht="24" customHeight="1">
      <c r="A285" s="808"/>
      <c r="B285" s="117" t="s">
        <v>1455</v>
      </c>
      <c r="C285" s="117" t="s">
        <v>1454</v>
      </c>
      <c r="D285" s="118">
        <v>43863</v>
      </c>
      <c r="E285" s="117" t="s">
        <v>1456</v>
      </c>
      <c r="F285" s="805"/>
      <c r="G285" s="805"/>
      <c r="H285" s="806"/>
      <c r="I285" s="806"/>
      <c r="J285" s="803"/>
      <c r="K285" s="803"/>
      <c r="L285" s="804"/>
    </row>
    <row r="286" spans="1:12" s="101" customFormat="1" ht="24" customHeight="1">
      <c r="A286" s="808">
        <v>354</v>
      </c>
      <c r="B286" s="110" t="s">
        <v>76</v>
      </c>
      <c r="C286" s="115" t="s">
        <v>78</v>
      </c>
      <c r="D286" s="115" t="s">
        <v>146</v>
      </c>
      <c r="E286" s="115" t="s">
        <v>147</v>
      </c>
      <c r="F286" s="809" t="s">
        <v>71</v>
      </c>
      <c r="G286" s="809"/>
      <c r="H286" s="805"/>
      <c r="I286" s="805"/>
      <c r="J286" s="805"/>
      <c r="K286" s="805"/>
      <c r="L286" s="805"/>
    </row>
    <row r="287" spans="1:12" s="101" customFormat="1" ht="26.25" customHeight="1">
      <c r="A287" s="808"/>
      <c r="B287" s="803" t="s">
        <v>1457</v>
      </c>
      <c r="C287" s="810" t="s">
        <v>1458</v>
      </c>
      <c r="D287" s="807">
        <v>43876</v>
      </c>
      <c r="E287" s="803" t="s">
        <v>947</v>
      </c>
      <c r="F287" s="803" t="s">
        <v>1459</v>
      </c>
      <c r="G287" s="803"/>
      <c r="H287" s="806" t="s">
        <v>152</v>
      </c>
      <c r="I287" s="806"/>
      <c r="J287" s="117" t="s">
        <v>153</v>
      </c>
      <c r="K287" s="117" t="s">
        <v>3</v>
      </c>
      <c r="L287" s="119">
        <v>395</v>
      </c>
    </row>
    <row r="288" spans="1:12" s="101" customFormat="1" ht="176.25" customHeight="1">
      <c r="A288" s="808"/>
      <c r="B288" s="803"/>
      <c r="C288" s="810"/>
      <c r="D288" s="807"/>
      <c r="E288" s="803"/>
      <c r="F288" s="803"/>
      <c r="G288" s="803"/>
      <c r="H288" s="806" t="s">
        <v>154</v>
      </c>
      <c r="I288" s="806"/>
      <c r="J288" s="117" t="s">
        <v>153</v>
      </c>
      <c r="K288" s="117" t="s">
        <v>3</v>
      </c>
      <c r="L288" s="119">
        <v>943</v>
      </c>
    </row>
    <row r="289" spans="1:12" s="101" customFormat="1" ht="24" customHeight="1">
      <c r="A289" s="808"/>
      <c r="B289" s="110" t="s">
        <v>77</v>
      </c>
      <c r="C289" s="115" t="s">
        <v>79</v>
      </c>
      <c r="D289" s="115" t="s">
        <v>155</v>
      </c>
      <c r="E289" s="115" t="s">
        <v>156</v>
      </c>
      <c r="F289" s="805"/>
      <c r="G289" s="805"/>
      <c r="H289" s="806" t="s">
        <v>157</v>
      </c>
      <c r="I289" s="806"/>
      <c r="J289" s="803" t="s">
        <v>153</v>
      </c>
      <c r="K289" s="803" t="s">
        <v>3</v>
      </c>
      <c r="L289" s="804">
        <v>80</v>
      </c>
    </row>
    <row r="290" spans="1:12" s="101" customFormat="1" ht="24" customHeight="1">
      <c r="A290" s="808"/>
      <c r="B290" s="117" t="s">
        <v>153</v>
      </c>
      <c r="C290" s="117" t="s">
        <v>1459</v>
      </c>
      <c r="D290" s="118">
        <v>43884</v>
      </c>
      <c r="E290" s="117" t="s">
        <v>720</v>
      </c>
      <c r="F290" s="805"/>
      <c r="G290" s="805"/>
      <c r="H290" s="806"/>
      <c r="I290" s="806"/>
      <c r="J290" s="803"/>
      <c r="K290" s="803"/>
      <c r="L290" s="804"/>
    </row>
    <row r="291" spans="1:12" s="101" customFormat="1" ht="24" customHeight="1">
      <c r="A291" s="808">
        <v>355</v>
      </c>
      <c r="B291" s="110" t="s">
        <v>76</v>
      </c>
      <c r="C291" s="115" t="s">
        <v>78</v>
      </c>
      <c r="D291" s="115" t="s">
        <v>146</v>
      </c>
      <c r="E291" s="115" t="s">
        <v>147</v>
      </c>
      <c r="F291" s="809" t="s">
        <v>71</v>
      </c>
      <c r="G291" s="809"/>
      <c r="H291" s="805"/>
      <c r="I291" s="805"/>
      <c r="J291" s="805"/>
      <c r="K291" s="805"/>
      <c r="L291" s="805"/>
    </row>
    <row r="292" spans="1:12" s="101" customFormat="1" ht="26.25" customHeight="1">
      <c r="A292" s="808"/>
      <c r="B292" s="803" t="s">
        <v>1460</v>
      </c>
      <c r="C292" s="810" t="s">
        <v>1461</v>
      </c>
      <c r="D292" s="807">
        <v>43754</v>
      </c>
      <c r="E292" s="803" t="s">
        <v>358</v>
      </c>
      <c r="F292" s="803" t="s">
        <v>1462</v>
      </c>
      <c r="G292" s="803"/>
      <c r="H292" s="806" t="s">
        <v>152</v>
      </c>
      <c r="I292" s="806"/>
      <c r="J292" s="117" t="s">
        <v>153</v>
      </c>
      <c r="K292" s="117" t="s">
        <v>3</v>
      </c>
      <c r="L292" s="119">
        <v>494.33</v>
      </c>
    </row>
    <row r="293" spans="1:12" s="101" customFormat="1" ht="408.95" customHeight="1">
      <c r="A293" s="808"/>
      <c r="B293" s="803"/>
      <c r="C293" s="810"/>
      <c r="D293" s="807"/>
      <c r="E293" s="803"/>
      <c r="F293" s="803"/>
      <c r="G293" s="803"/>
      <c r="H293" s="806" t="s">
        <v>154</v>
      </c>
      <c r="I293" s="806"/>
      <c r="J293" s="803" t="s">
        <v>153</v>
      </c>
      <c r="K293" s="803" t="s">
        <v>153</v>
      </c>
      <c r="L293" s="804">
        <v>0</v>
      </c>
    </row>
    <row r="294" spans="1:12" s="101" customFormat="1" ht="302.85000000000002" customHeight="1">
      <c r="A294" s="808"/>
      <c r="B294" s="803"/>
      <c r="C294" s="810"/>
      <c r="D294" s="807"/>
      <c r="E294" s="803"/>
      <c r="F294" s="803"/>
      <c r="G294" s="803"/>
      <c r="H294" s="806"/>
      <c r="I294" s="806"/>
      <c r="J294" s="803"/>
      <c r="K294" s="803"/>
      <c r="L294" s="804"/>
    </row>
    <row r="295" spans="1:12" s="101" customFormat="1" ht="24" customHeight="1">
      <c r="A295" s="808"/>
      <c r="B295" s="110" t="s">
        <v>77</v>
      </c>
      <c r="C295" s="115" t="s">
        <v>79</v>
      </c>
      <c r="D295" s="115" t="s">
        <v>155</v>
      </c>
      <c r="E295" s="115" t="s">
        <v>156</v>
      </c>
      <c r="F295" s="805"/>
      <c r="G295" s="805"/>
      <c r="H295" s="806" t="s">
        <v>157</v>
      </c>
      <c r="I295" s="806"/>
      <c r="J295" s="803" t="s">
        <v>153</v>
      </c>
      <c r="K295" s="803" t="s">
        <v>153</v>
      </c>
      <c r="L295" s="804">
        <v>0</v>
      </c>
    </row>
    <row r="296" spans="1:12" s="101" customFormat="1" ht="24" customHeight="1">
      <c r="A296" s="808"/>
      <c r="B296" s="117" t="s">
        <v>193</v>
      </c>
      <c r="C296" s="117" t="s">
        <v>1462</v>
      </c>
      <c r="D296" s="118">
        <v>43756</v>
      </c>
      <c r="E296" s="117" t="s">
        <v>1463</v>
      </c>
      <c r="F296" s="805"/>
      <c r="G296" s="805"/>
      <c r="H296" s="806"/>
      <c r="I296" s="806"/>
      <c r="J296" s="803"/>
      <c r="K296" s="803"/>
      <c r="L296" s="804"/>
    </row>
    <row r="297" spans="1:12" s="101" customFormat="1" ht="24" customHeight="1">
      <c r="A297" s="808">
        <v>356</v>
      </c>
      <c r="B297" s="110" t="s">
        <v>76</v>
      </c>
      <c r="C297" s="115" t="s">
        <v>78</v>
      </c>
      <c r="D297" s="115" t="s">
        <v>146</v>
      </c>
      <c r="E297" s="115" t="s">
        <v>147</v>
      </c>
      <c r="F297" s="809" t="s">
        <v>71</v>
      </c>
      <c r="G297" s="809"/>
      <c r="H297" s="805"/>
      <c r="I297" s="805"/>
      <c r="J297" s="805"/>
      <c r="K297" s="805"/>
      <c r="L297" s="805"/>
    </row>
    <row r="298" spans="1:12" s="101" customFormat="1" ht="26.25" customHeight="1">
      <c r="A298" s="808"/>
      <c r="B298" s="803" t="s">
        <v>1460</v>
      </c>
      <c r="C298" s="810" t="s">
        <v>1464</v>
      </c>
      <c r="D298" s="807">
        <v>43783</v>
      </c>
      <c r="E298" s="803" t="s">
        <v>1250</v>
      </c>
      <c r="F298" s="803" t="s">
        <v>592</v>
      </c>
      <c r="G298" s="803"/>
      <c r="H298" s="806" t="s">
        <v>152</v>
      </c>
      <c r="I298" s="806"/>
      <c r="J298" s="117" t="s">
        <v>153</v>
      </c>
      <c r="K298" s="117" t="s">
        <v>3</v>
      </c>
      <c r="L298" s="119">
        <v>718.05</v>
      </c>
    </row>
    <row r="299" spans="1:12" s="101" customFormat="1" ht="408.95" customHeight="1">
      <c r="A299" s="808"/>
      <c r="B299" s="803"/>
      <c r="C299" s="810"/>
      <c r="D299" s="807"/>
      <c r="E299" s="803"/>
      <c r="F299" s="803"/>
      <c r="G299" s="803"/>
      <c r="H299" s="806" t="s">
        <v>154</v>
      </c>
      <c r="I299" s="806"/>
      <c r="J299" s="803" t="s">
        <v>153</v>
      </c>
      <c r="K299" s="803" t="s">
        <v>3</v>
      </c>
      <c r="L299" s="804">
        <v>600</v>
      </c>
    </row>
    <row r="300" spans="1:12" s="101" customFormat="1" ht="103.35" customHeight="1">
      <c r="A300" s="808"/>
      <c r="B300" s="803"/>
      <c r="C300" s="810"/>
      <c r="D300" s="807"/>
      <c r="E300" s="803"/>
      <c r="F300" s="803"/>
      <c r="G300" s="803"/>
      <c r="H300" s="806"/>
      <c r="I300" s="806"/>
      <c r="J300" s="803"/>
      <c r="K300" s="803"/>
      <c r="L300" s="804"/>
    </row>
    <row r="301" spans="1:12" s="101" customFormat="1" ht="24" customHeight="1">
      <c r="A301" s="808"/>
      <c r="B301" s="110" t="s">
        <v>77</v>
      </c>
      <c r="C301" s="115" t="s">
        <v>79</v>
      </c>
      <c r="D301" s="115" t="s">
        <v>155</v>
      </c>
      <c r="E301" s="115" t="s">
        <v>156</v>
      </c>
      <c r="F301" s="805"/>
      <c r="G301" s="805"/>
      <c r="H301" s="806" t="s">
        <v>157</v>
      </c>
      <c r="I301" s="806"/>
      <c r="J301" s="803" t="s">
        <v>153</v>
      </c>
      <c r="K301" s="803" t="s">
        <v>3</v>
      </c>
      <c r="L301" s="804">
        <v>113</v>
      </c>
    </row>
    <row r="302" spans="1:12" s="101" customFormat="1" ht="24" customHeight="1">
      <c r="A302" s="808"/>
      <c r="B302" s="117" t="s">
        <v>193</v>
      </c>
      <c r="C302" s="117" t="s">
        <v>592</v>
      </c>
      <c r="D302" s="118">
        <v>43787</v>
      </c>
      <c r="E302" s="117" t="s">
        <v>1465</v>
      </c>
      <c r="F302" s="805"/>
      <c r="G302" s="805"/>
      <c r="H302" s="806"/>
      <c r="I302" s="806"/>
      <c r="J302" s="803"/>
      <c r="K302" s="803"/>
      <c r="L302" s="804"/>
    </row>
    <row r="303" spans="1:12" s="101" customFormat="1" ht="24" customHeight="1">
      <c r="A303" s="808">
        <v>357</v>
      </c>
      <c r="B303" s="110" t="s">
        <v>76</v>
      </c>
      <c r="C303" s="115" t="s">
        <v>78</v>
      </c>
      <c r="D303" s="115" t="s">
        <v>146</v>
      </c>
      <c r="E303" s="115" t="s">
        <v>147</v>
      </c>
      <c r="F303" s="809" t="s">
        <v>71</v>
      </c>
      <c r="G303" s="809"/>
      <c r="H303" s="805"/>
      <c r="I303" s="805"/>
      <c r="J303" s="805"/>
      <c r="K303" s="805"/>
      <c r="L303" s="805"/>
    </row>
    <row r="304" spans="1:12" s="101" customFormat="1" ht="26.25" customHeight="1">
      <c r="A304" s="808"/>
      <c r="B304" s="803" t="s">
        <v>1460</v>
      </c>
      <c r="C304" s="810" t="s">
        <v>1466</v>
      </c>
      <c r="D304" s="807">
        <v>43850</v>
      </c>
      <c r="E304" s="803" t="s">
        <v>205</v>
      </c>
      <c r="F304" s="803" t="s">
        <v>206</v>
      </c>
      <c r="G304" s="803"/>
      <c r="H304" s="806" t="s">
        <v>152</v>
      </c>
      <c r="I304" s="806"/>
      <c r="J304" s="117" t="s">
        <v>153</v>
      </c>
      <c r="K304" s="117" t="s">
        <v>3</v>
      </c>
      <c r="L304" s="119">
        <v>606.73</v>
      </c>
    </row>
    <row r="305" spans="1:12" s="101" customFormat="1" ht="408.95" customHeight="1">
      <c r="A305" s="808"/>
      <c r="B305" s="803"/>
      <c r="C305" s="810"/>
      <c r="D305" s="807"/>
      <c r="E305" s="803"/>
      <c r="F305" s="803"/>
      <c r="G305" s="803"/>
      <c r="H305" s="806" t="s">
        <v>154</v>
      </c>
      <c r="I305" s="806"/>
      <c r="J305" s="803" t="s">
        <v>153</v>
      </c>
      <c r="K305" s="803" t="s">
        <v>3</v>
      </c>
      <c r="L305" s="804">
        <v>677.7</v>
      </c>
    </row>
    <row r="306" spans="1:12" s="101" customFormat="1" ht="408.95" customHeight="1">
      <c r="A306" s="808"/>
      <c r="B306" s="803"/>
      <c r="C306" s="810"/>
      <c r="D306" s="807"/>
      <c r="E306" s="803"/>
      <c r="F306" s="803"/>
      <c r="G306" s="803"/>
      <c r="H306" s="806"/>
      <c r="I306" s="806"/>
      <c r="J306" s="803"/>
      <c r="K306" s="803"/>
      <c r="L306" s="804"/>
    </row>
    <row r="307" spans="1:12" s="101" customFormat="1" ht="61.7" customHeight="1">
      <c r="A307" s="808"/>
      <c r="B307" s="803"/>
      <c r="C307" s="810"/>
      <c r="D307" s="807"/>
      <c r="E307" s="803"/>
      <c r="F307" s="803"/>
      <c r="G307" s="803"/>
      <c r="H307" s="806"/>
      <c r="I307" s="806"/>
      <c r="J307" s="803"/>
      <c r="K307" s="803"/>
      <c r="L307" s="804"/>
    </row>
    <row r="308" spans="1:12" s="101" customFormat="1" ht="24" customHeight="1">
      <c r="A308" s="808"/>
      <c r="B308" s="110" t="s">
        <v>77</v>
      </c>
      <c r="C308" s="115" t="s">
        <v>79</v>
      </c>
      <c r="D308" s="115" t="s">
        <v>155</v>
      </c>
      <c r="E308" s="115" t="s">
        <v>156</v>
      </c>
      <c r="F308" s="805"/>
      <c r="G308" s="805"/>
      <c r="H308" s="806" t="s">
        <v>157</v>
      </c>
      <c r="I308" s="806"/>
      <c r="J308" s="803" t="s">
        <v>153</v>
      </c>
      <c r="K308" s="803" t="s">
        <v>3</v>
      </c>
      <c r="L308" s="804">
        <v>200</v>
      </c>
    </row>
    <row r="309" spans="1:12" s="101" customFormat="1" ht="24" customHeight="1">
      <c r="A309" s="808"/>
      <c r="B309" s="117" t="s">
        <v>193</v>
      </c>
      <c r="C309" s="117" t="s">
        <v>206</v>
      </c>
      <c r="D309" s="118">
        <v>43852</v>
      </c>
      <c r="E309" s="117" t="s">
        <v>1467</v>
      </c>
      <c r="F309" s="805"/>
      <c r="G309" s="805"/>
      <c r="H309" s="806"/>
      <c r="I309" s="806"/>
      <c r="J309" s="803"/>
      <c r="K309" s="803"/>
      <c r="L309" s="804"/>
    </row>
    <row r="310" spans="1:12" s="101" customFormat="1" ht="24" customHeight="1">
      <c r="A310" s="808">
        <v>358</v>
      </c>
      <c r="B310" s="110" t="s">
        <v>76</v>
      </c>
      <c r="C310" s="115" t="s">
        <v>78</v>
      </c>
      <c r="D310" s="115" t="s">
        <v>146</v>
      </c>
      <c r="E310" s="115" t="s">
        <v>147</v>
      </c>
      <c r="F310" s="809" t="s">
        <v>71</v>
      </c>
      <c r="G310" s="809"/>
      <c r="H310" s="805"/>
      <c r="I310" s="805"/>
      <c r="J310" s="805"/>
      <c r="K310" s="805"/>
      <c r="L310" s="805"/>
    </row>
    <row r="311" spans="1:12" s="101" customFormat="1" ht="26.25" customHeight="1">
      <c r="A311" s="808"/>
      <c r="B311" s="803" t="s">
        <v>1460</v>
      </c>
      <c r="C311" s="810" t="s">
        <v>1468</v>
      </c>
      <c r="D311" s="807">
        <v>43864</v>
      </c>
      <c r="E311" s="803" t="s">
        <v>1469</v>
      </c>
      <c r="F311" s="803" t="s">
        <v>1470</v>
      </c>
      <c r="G311" s="803"/>
      <c r="H311" s="806" t="s">
        <v>152</v>
      </c>
      <c r="I311" s="806"/>
      <c r="J311" s="117" t="s">
        <v>153</v>
      </c>
      <c r="K311" s="117" t="s">
        <v>3</v>
      </c>
      <c r="L311" s="119">
        <v>292.90000000000003</v>
      </c>
    </row>
    <row r="312" spans="1:12" s="101" customFormat="1" ht="408.95" customHeight="1">
      <c r="A312" s="808"/>
      <c r="B312" s="803"/>
      <c r="C312" s="810"/>
      <c r="D312" s="807"/>
      <c r="E312" s="803"/>
      <c r="F312" s="803"/>
      <c r="G312" s="803"/>
      <c r="H312" s="806" t="s">
        <v>154</v>
      </c>
      <c r="I312" s="806"/>
      <c r="J312" s="803" t="s">
        <v>153</v>
      </c>
      <c r="K312" s="803" t="s">
        <v>3</v>
      </c>
      <c r="L312" s="804">
        <v>2698.55</v>
      </c>
    </row>
    <row r="313" spans="1:12" s="101" customFormat="1" ht="134.85" customHeight="1">
      <c r="A313" s="808"/>
      <c r="B313" s="803"/>
      <c r="C313" s="810"/>
      <c r="D313" s="807"/>
      <c r="E313" s="803"/>
      <c r="F313" s="803"/>
      <c r="G313" s="803"/>
      <c r="H313" s="806"/>
      <c r="I313" s="806"/>
      <c r="J313" s="803"/>
      <c r="K313" s="803"/>
      <c r="L313" s="804"/>
    </row>
    <row r="314" spans="1:12" s="101" customFormat="1" ht="24" customHeight="1">
      <c r="A314" s="808"/>
      <c r="B314" s="110" t="s">
        <v>77</v>
      </c>
      <c r="C314" s="115" t="s">
        <v>79</v>
      </c>
      <c r="D314" s="115" t="s">
        <v>155</v>
      </c>
      <c r="E314" s="115" t="s">
        <v>156</v>
      </c>
      <c r="F314" s="805"/>
      <c r="G314" s="805"/>
      <c r="H314" s="806" t="s">
        <v>157</v>
      </c>
      <c r="I314" s="806"/>
      <c r="J314" s="803" t="s">
        <v>153</v>
      </c>
      <c r="K314" s="803" t="s">
        <v>153</v>
      </c>
      <c r="L314" s="804">
        <v>0</v>
      </c>
    </row>
    <row r="315" spans="1:12" s="101" customFormat="1" ht="24" customHeight="1">
      <c r="A315" s="808"/>
      <c r="B315" s="117" t="s">
        <v>193</v>
      </c>
      <c r="C315" s="117" t="s">
        <v>1470</v>
      </c>
      <c r="D315" s="118">
        <v>43867</v>
      </c>
      <c r="E315" s="117" t="s">
        <v>1471</v>
      </c>
      <c r="F315" s="805"/>
      <c r="G315" s="805"/>
      <c r="H315" s="806"/>
      <c r="I315" s="806"/>
      <c r="J315" s="803"/>
      <c r="K315" s="803"/>
      <c r="L315" s="804"/>
    </row>
    <row r="316" spans="1:12" s="101" customFormat="1" ht="24" customHeight="1">
      <c r="A316" s="808">
        <v>359</v>
      </c>
      <c r="B316" s="110" t="s">
        <v>76</v>
      </c>
      <c r="C316" s="115" t="s">
        <v>78</v>
      </c>
      <c r="D316" s="115" t="s">
        <v>146</v>
      </c>
      <c r="E316" s="115" t="s">
        <v>147</v>
      </c>
      <c r="F316" s="809" t="s">
        <v>71</v>
      </c>
      <c r="G316" s="809"/>
      <c r="H316" s="805"/>
      <c r="I316" s="805"/>
      <c r="J316" s="805"/>
      <c r="K316" s="805"/>
      <c r="L316" s="805"/>
    </row>
    <row r="317" spans="1:12" s="101" customFormat="1" ht="26.25" customHeight="1">
      <c r="A317" s="808"/>
      <c r="B317" s="803" t="s">
        <v>1472</v>
      </c>
      <c r="C317" s="810" t="s">
        <v>1473</v>
      </c>
      <c r="D317" s="807">
        <v>43806</v>
      </c>
      <c r="E317" s="803" t="s">
        <v>228</v>
      </c>
      <c r="F317" s="803" t="s">
        <v>239</v>
      </c>
      <c r="G317" s="803"/>
      <c r="H317" s="806" t="s">
        <v>152</v>
      </c>
      <c r="I317" s="806"/>
      <c r="J317" s="117" t="s">
        <v>153</v>
      </c>
      <c r="K317" s="117" t="s">
        <v>3</v>
      </c>
      <c r="L317" s="119">
        <v>1161</v>
      </c>
    </row>
    <row r="318" spans="1:12" s="101" customFormat="1" ht="155.25" customHeight="1">
      <c r="A318" s="808"/>
      <c r="B318" s="803"/>
      <c r="C318" s="810"/>
      <c r="D318" s="807"/>
      <c r="E318" s="803"/>
      <c r="F318" s="803"/>
      <c r="G318" s="803"/>
      <c r="H318" s="806" t="s">
        <v>154</v>
      </c>
      <c r="I318" s="806"/>
      <c r="J318" s="117" t="s">
        <v>153</v>
      </c>
      <c r="K318" s="117" t="s">
        <v>153</v>
      </c>
      <c r="L318" s="119">
        <v>0</v>
      </c>
    </row>
    <row r="319" spans="1:12" s="101" customFormat="1" ht="24" customHeight="1">
      <c r="A319" s="808"/>
      <c r="B319" s="110" t="s">
        <v>77</v>
      </c>
      <c r="C319" s="115" t="s">
        <v>79</v>
      </c>
      <c r="D319" s="115" t="s">
        <v>155</v>
      </c>
      <c r="E319" s="115" t="s">
        <v>156</v>
      </c>
      <c r="F319" s="805"/>
      <c r="G319" s="805"/>
      <c r="H319" s="806" t="s">
        <v>157</v>
      </c>
      <c r="I319" s="806"/>
      <c r="J319" s="803" t="s">
        <v>153</v>
      </c>
      <c r="K319" s="803" t="s">
        <v>3</v>
      </c>
      <c r="L319" s="804">
        <v>640</v>
      </c>
    </row>
    <row r="320" spans="1:12" s="101" customFormat="1" ht="24" customHeight="1">
      <c r="A320" s="808"/>
      <c r="B320" s="117" t="s">
        <v>153</v>
      </c>
      <c r="C320" s="117" t="s">
        <v>239</v>
      </c>
      <c r="D320" s="118">
        <v>43811</v>
      </c>
      <c r="E320" s="117" t="s">
        <v>451</v>
      </c>
      <c r="F320" s="805"/>
      <c r="G320" s="805"/>
      <c r="H320" s="806"/>
      <c r="I320" s="806"/>
      <c r="J320" s="803"/>
      <c r="K320" s="803"/>
      <c r="L320" s="804"/>
    </row>
    <row r="321" spans="1:12" s="101" customFormat="1" ht="24" customHeight="1">
      <c r="A321" s="808">
        <v>360</v>
      </c>
      <c r="B321" s="110" t="s">
        <v>76</v>
      </c>
      <c r="C321" s="115" t="s">
        <v>78</v>
      </c>
      <c r="D321" s="115" t="s">
        <v>146</v>
      </c>
      <c r="E321" s="115" t="s">
        <v>147</v>
      </c>
      <c r="F321" s="809" t="s">
        <v>71</v>
      </c>
      <c r="G321" s="809"/>
      <c r="H321" s="805"/>
      <c r="I321" s="805"/>
      <c r="J321" s="805"/>
      <c r="K321" s="805"/>
      <c r="L321" s="805"/>
    </row>
    <row r="322" spans="1:12" s="101" customFormat="1" ht="26.25" customHeight="1">
      <c r="A322" s="808"/>
      <c r="B322" s="803" t="s">
        <v>1474</v>
      </c>
      <c r="C322" s="803" t="s">
        <v>1475</v>
      </c>
      <c r="D322" s="807">
        <v>43775</v>
      </c>
      <c r="E322" s="803" t="s">
        <v>872</v>
      </c>
      <c r="F322" s="803" t="s">
        <v>1476</v>
      </c>
      <c r="G322" s="803"/>
      <c r="H322" s="806" t="s">
        <v>152</v>
      </c>
      <c r="I322" s="806"/>
      <c r="J322" s="117" t="s">
        <v>153</v>
      </c>
      <c r="K322" s="117" t="s">
        <v>3</v>
      </c>
      <c r="L322" s="119">
        <v>126</v>
      </c>
    </row>
    <row r="323" spans="1:12" s="101" customFormat="1" ht="50.25" customHeight="1">
      <c r="A323" s="808"/>
      <c r="B323" s="803"/>
      <c r="C323" s="803"/>
      <c r="D323" s="807"/>
      <c r="E323" s="803"/>
      <c r="F323" s="803"/>
      <c r="G323" s="803"/>
      <c r="H323" s="806" t="s">
        <v>154</v>
      </c>
      <c r="I323" s="806"/>
      <c r="J323" s="117" t="s">
        <v>153</v>
      </c>
      <c r="K323" s="117" t="s">
        <v>3</v>
      </c>
      <c r="L323" s="119">
        <v>358.6</v>
      </c>
    </row>
    <row r="324" spans="1:12" s="101" customFormat="1" ht="24" customHeight="1">
      <c r="A324" s="808"/>
      <c r="B324" s="110" t="s">
        <v>77</v>
      </c>
      <c r="C324" s="115" t="s">
        <v>79</v>
      </c>
      <c r="D324" s="115" t="s">
        <v>155</v>
      </c>
      <c r="E324" s="115" t="s">
        <v>156</v>
      </c>
      <c r="F324" s="805"/>
      <c r="G324" s="805"/>
      <c r="H324" s="806" t="s">
        <v>157</v>
      </c>
      <c r="I324" s="806"/>
      <c r="J324" s="803" t="s">
        <v>153</v>
      </c>
      <c r="K324" s="803" t="s">
        <v>3</v>
      </c>
      <c r="L324" s="804">
        <v>213</v>
      </c>
    </row>
    <row r="325" spans="1:12" s="101" customFormat="1" ht="24" customHeight="1">
      <c r="A325" s="808"/>
      <c r="B325" s="117" t="s">
        <v>193</v>
      </c>
      <c r="C325" s="117" t="s">
        <v>1476</v>
      </c>
      <c r="D325" s="118">
        <v>43776</v>
      </c>
      <c r="E325" s="117" t="s">
        <v>1477</v>
      </c>
      <c r="F325" s="805"/>
      <c r="G325" s="805"/>
      <c r="H325" s="806"/>
      <c r="I325" s="806"/>
      <c r="J325" s="803"/>
      <c r="K325" s="803"/>
      <c r="L325" s="804"/>
    </row>
    <row r="326" spans="1:12" s="101" customFormat="1" ht="24" customHeight="1">
      <c r="A326" s="808">
        <v>361</v>
      </c>
      <c r="B326" s="110" t="s">
        <v>76</v>
      </c>
      <c r="C326" s="115" t="s">
        <v>78</v>
      </c>
      <c r="D326" s="115" t="s">
        <v>146</v>
      </c>
      <c r="E326" s="115" t="s">
        <v>147</v>
      </c>
      <c r="F326" s="809" t="s">
        <v>71</v>
      </c>
      <c r="G326" s="809"/>
      <c r="H326" s="805"/>
      <c r="I326" s="805"/>
      <c r="J326" s="805"/>
      <c r="K326" s="805"/>
      <c r="L326" s="805"/>
    </row>
    <row r="327" spans="1:12" s="101" customFormat="1" ht="26.25" customHeight="1">
      <c r="A327" s="808"/>
      <c r="B327" s="803" t="s">
        <v>1478</v>
      </c>
      <c r="C327" s="810" t="s">
        <v>1479</v>
      </c>
      <c r="D327" s="807">
        <v>43740</v>
      </c>
      <c r="E327" s="803" t="s">
        <v>1480</v>
      </c>
      <c r="F327" s="803" t="s">
        <v>1481</v>
      </c>
      <c r="G327" s="803"/>
      <c r="H327" s="806" t="s">
        <v>152</v>
      </c>
      <c r="I327" s="806"/>
      <c r="J327" s="117" t="s">
        <v>153</v>
      </c>
      <c r="K327" s="117" t="s">
        <v>3</v>
      </c>
      <c r="L327" s="119">
        <v>228</v>
      </c>
    </row>
    <row r="328" spans="1:12" s="101" customFormat="1" ht="333.75" customHeight="1">
      <c r="A328" s="808"/>
      <c r="B328" s="803"/>
      <c r="C328" s="810"/>
      <c r="D328" s="807"/>
      <c r="E328" s="803"/>
      <c r="F328" s="803"/>
      <c r="G328" s="803"/>
      <c r="H328" s="806" t="s">
        <v>154</v>
      </c>
      <c r="I328" s="806"/>
      <c r="J328" s="117" t="s">
        <v>153</v>
      </c>
      <c r="K328" s="117" t="s">
        <v>3</v>
      </c>
      <c r="L328" s="119">
        <v>475</v>
      </c>
    </row>
    <row r="329" spans="1:12" s="101" customFormat="1" ht="24" customHeight="1">
      <c r="A329" s="808"/>
      <c r="B329" s="110" t="s">
        <v>77</v>
      </c>
      <c r="C329" s="115" t="s">
        <v>79</v>
      </c>
      <c r="D329" s="115" t="s">
        <v>155</v>
      </c>
      <c r="E329" s="115" t="s">
        <v>156</v>
      </c>
      <c r="F329" s="805"/>
      <c r="G329" s="805"/>
      <c r="H329" s="806" t="s">
        <v>157</v>
      </c>
      <c r="I329" s="806"/>
      <c r="J329" s="803" t="s">
        <v>153</v>
      </c>
      <c r="K329" s="803" t="s">
        <v>153</v>
      </c>
      <c r="L329" s="804">
        <v>0</v>
      </c>
    </row>
    <row r="330" spans="1:12" s="101" customFormat="1" ht="34.5" customHeight="1">
      <c r="A330" s="808"/>
      <c r="B330" s="117" t="s">
        <v>1482</v>
      </c>
      <c r="C330" s="117" t="s">
        <v>1481</v>
      </c>
      <c r="D330" s="118">
        <v>43742</v>
      </c>
      <c r="E330" s="117" t="s">
        <v>416</v>
      </c>
      <c r="F330" s="805"/>
      <c r="G330" s="805"/>
      <c r="H330" s="806"/>
      <c r="I330" s="806"/>
      <c r="J330" s="803"/>
      <c r="K330" s="803"/>
      <c r="L330" s="804"/>
    </row>
    <row r="331" spans="1:12" s="101" customFormat="1" ht="24" customHeight="1">
      <c r="A331" s="808">
        <v>362</v>
      </c>
      <c r="B331" s="110" t="s">
        <v>76</v>
      </c>
      <c r="C331" s="115" t="s">
        <v>78</v>
      </c>
      <c r="D331" s="115" t="s">
        <v>146</v>
      </c>
      <c r="E331" s="115" t="s">
        <v>147</v>
      </c>
      <c r="F331" s="809" t="s">
        <v>71</v>
      </c>
      <c r="G331" s="809"/>
      <c r="H331" s="805"/>
      <c r="I331" s="805"/>
      <c r="J331" s="805"/>
      <c r="K331" s="805"/>
      <c r="L331" s="805"/>
    </row>
    <row r="332" spans="1:12" s="101" customFormat="1" ht="26.25" customHeight="1">
      <c r="A332" s="808"/>
      <c r="B332" s="803" t="s">
        <v>1478</v>
      </c>
      <c r="C332" s="810" t="s">
        <v>1483</v>
      </c>
      <c r="D332" s="807">
        <v>43772</v>
      </c>
      <c r="E332" s="803" t="s">
        <v>476</v>
      </c>
      <c r="F332" s="803" t="s">
        <v>1484</v>
      </c>
      <c r="G332" s="803"/>
      <c r="H332" s="806" t="s">
        <v>152</v>
      </c>
      <c r="I332" s="806"/>
      <c r="J332" s="117" t="s">
        <v>153</v>
      </c>
      <c r="K332" s="117" t="s">
        <v>3</v>
      </c>
      <c r="L332" s="119">
        <v>750</v>
      </c>
    </row>
    <row r="333" spans="1:12" s="101" customFormat="1" ht="408.95" customHeight="1">
      <c r="A333" s="808"/>
      <c r="B333" s="803"/>
      <c r="C333" s="810"/>
      <c r="D333" s="807"/>
      <c r="E333" s="803"/>
      <c r="F333" s="803"/>
      <c r="G333" s="803"/>
      <c r="H333" s="806" t="s">
        <v>154</v>
      </c>
      <c r="I333" s="806"/>
      <c r="J333" s="803" t="s">
        <v>153</v>
      </c>
      <c r="K333" s="803" t="s">
        <v>3</v>
      </c>
      <c r="L333" s="804">
        <v>1000</v>
      </c>
    </row>
    <row r="334" spans="1:12" s="101" customFormat="1" ht="82.35" customHeight="1">
      <c r="A334" s="808"/>
      <c r="B334" s="803"/>
      <c r="C334" s="810"/>
      <c r="D334" s="807"/>
      <c r="E334" s="803"/>
      <c r="F334" s="803"/>
      <c r="G334" s="803"/>
      <c r="H334" s="806"/>
      <c r="I334" s="806"/>
      <c r="J334" s="803"/>
      <c r="K334" s="803"/>
      <c r="L334" s="804"/>
    </row>
    <row r="335" spans="1:12" s="101" customFormat="1" ht="24" customHeight="1">
      <c r="A335" s="808"/>
      <c r="B335" s="110" t="s">
        <v>77</v>
      </c>
      <c r="C335" s="115" t="s">
        <v>79</v>
      </c>
      <c r="D335" s="115" t="s">
        <v>155</v>
      </c>
      <c r="E335" s="115" t="s">
        <v>156</v>
      </c>
      <c r="F335" s="805"/>
      <c r="G335" s="805"/>
      <c r="H335" s="806" t="s">
        <v>157</v>
      </c>
      <c r="I335" s="806"/>
      <c r="J335" s="803" t="s">
        <v>153</v>
      </c>
      <c r="K335" s="803" t="s">
        <v>153</v>
      </c>
      <c r="L335" s="804">
        <v>0</v>
      </c>
    </row>
    <row r="336" spans="1:12" s="101" customFormat="1" ht="34.5" customHeight="1">
      <c r="A336" s="808"/>
      <c r="B336" s="117" t="s">
        <v>1482</v>
      </c>
      <c r="C336" s="117" t="s">
        <v>1484</v>
      </c>
      <c r="D336" s="118">
        <v>43776</v>
      </c>
      <c r="E336" s="117" t="s">
        <v>203</v>
      </c>
      <c r="F336" s="805"/>
      <c r="G336" s="805"/>
      <c r="H336" s="806"/>
      <c r="I336" s="806"/>
      <c r="J336" s="803"/>
      <c r="K336" s="803"/>
      <c r="L336" s="804"/>
    </row>
    <row r="337" spans="1:12" s="101" customFormat="1" ht="24" customHeight="1">
      <c r="A337" s="808">
        <v>363</v>
      </c>
      <c r="B337" s="110" t="s">
        <v>76</v>
      </c>
      <c r="C337" s="115" t="s">
        <v>78</v>
      </c>
      <c r="D337" s="115" t="s">
        <v>146</v>
      </c>
      <c r="E337" s="115" t="s">
        <v>147</v>
      </c>
      <c r="F337" s="809" t="s">
        <v>71</v>
      </c>
      <c r="G337" s="809"/>
      <c r="H337" s="805"/>
      <c r="I337" s="805"/>
      <c r="J337" s="805"/>
      <c r="K337" s="805"/>
      <c r="L337" s="805"/>
    </row>
    <row r="338" spans="1:12" s="101" customFormat="1" ht="26.25" customHeight="1">
      <c r="A338" s="808"/>
      <c r="B338" s="803" t="s">
        <v>1478</v>
      </c>
      <c r="C338" s="810" t="s">
        <v>1483</v>
      </c>
      <c r="D338" s="807">
        <v>43772</v>
      </c>
      <c r="E338" s="803" t="s">
        <v>476</v>
      </c>
      <c r="F338" s="803" t="s">
        <v>426</v>
      </c>
      <c r="G338" s="803"/>
      <c r="H338" s="806" t="s">
        <v>152</v>
      </c>
      <c r="I338" s="806"/>
      <c r="J338" s="117" t="s">
        <v>153</v>
      </c>
      <c r="K338" s="117" t="s">
        <v>153</v>
      </c>
      <c r="L338" s="119">
        <v>0</v>
      </c>
    </row>
    <row r="339" spans="1:12" s="101" customFormat="1" ht="408.95" customHeight="1">
      <c r="A339" s="808"/>
      <c r="B339" s="803"/>
      <c r="C339" s="810"/>
      <c r="D339" s="807"/>
      <c r="E339" s="803"/>
      <c r="F339" s="803"/>
      <c r="G339" s="803"/>
      <c r="H339" s="806" t="s">
        <v>154</v>
      </c>
      <c r="I339" s="806"/>
      <c r="J339" s="803" t="s">
        <v>153</v>
      </c>
      <c r="K339" s="803" t="s">
        <v>3</v>
      </c>
      <c r="L339" s="804">
        <v>337.99</v>
      </c>
    </row>
    <row r="340" spans="1:12" s="101" customFormat="1" ht="82.35" customHeight="1">
      <c r="A340" s="808"/>
      <c r="B340" s="803"/>
      <c r="C340" s="810"/>
      <c r="D340" s="807"/>
      <c r="E340" s="803"/>
      <c r="F340" s="803"/>
      <c r="G340" s="803"/>
      <c r="H340" s="806"/>
      <c r="I340" s="806"/>
      <c r="J340" s="803"/>
      <c r="K340" s="803"/>
      <c r="L340" s="804"/>
    </row>
    <row r="341" spans="1:12" s="101" customFormat="1" ht="24" customHeight="1">
      <c r="A341" s="808"/>
      <c r="B341" s="110" t="s">
        <v>77</v>
      </c>
      <c r="C341" s="115" t="s">
        <v>79</v>
      </c>
      <c r="D341" s="115" t="s">
        <v>155</v>
      </c>
      <c r="E341" s="115" t="s">
        <v>156</v>
      </c>
      <c r="F341" s="805"/>
      <c r="G341" s="805"/>
      <c r="H341" s="806" t="s">
        <v>157</v>
      </c>
      <c r="I341" s="806"/>
      <c r="J341" s="803" t="s">
        <v>153</v>
      </c>
      <c r="K341" s="803" t="s">
        <v>153</v>
      </c>
      <c r="L341" s="804">
        <v>0</v>
      </c>
    </row>
    <row r="342" spans="1:12" s="101" customFormat="1" ht="34.5" customHeight="1">
      <c r="A342" s="808"/>
      <c r="B342" s="117" t="s">
        <v>1482</v>
      </c>
      <c r="C342" s="117" t="s">
        <v>426</v>
      </c>
      <c r="D342" s="118">
        <v>43776</v>
      </c>
      <c r="E342" s="117" t="s">
        <v>203</v>
      </c>
      <c r="F342" s="805"/>
      <c r="G342" s="805"/>
      <c r="H342" s="806"/>
      <c r="I342" s="806"/>
      <c r="J342" s="803"/>
      <c r="K342" s="803"/>
      <c r="L342" s="804"/>
    </row>
    <row r="343" spans="1:12" s="101" customFormat="1" ht="24" customHeight="1">
      <c r="A343" s="808">
        <v>364</v>
      </c>
      <c r="B343" s="110" t="s">
        <v>76</v>
      </c>
      <c r="C343" s="115" t="s">
        <v>78</v>
      </c>
      <c r="D343" s="115" t="s">
        <v>146</v>
      </c>
      <c r="E343" s="115" t="s">
        <v>147</v>
      </c>
      <c r="F343" s="809" t="s">
        <v>71</v>
      </c>
      <c r="G343" s="809"/>
      <c r="H343" s="805"/>
      <c r="I343" s="805"/>
      <c r="J343" s="805"/>
      <c r="K343" s="805"/>
      <c r="L343" s="805"/>
    </row>
    <row r="344" spans="1:12" s="101" customFormat="1" ht="26.25" customHeight="1">
      <c r="A344" s="808"/>
      <c r="B344" s="803" t="s">
        <v>1478</v>
      </c>
      <c r="C344" s="810" t="s">
        <v>1485</v>
      </c>
      <c r="D344" s="807">
        <v>43789</v>
      </c>
      <c r="E344" s="803" t="s">
        <v>714</v>
      </c>
      <c r="F344" s="803" t="s">
        <v>1486</v>
      </c>
      <c r="G344" s="803"/>
      <c r="H344" s="806" t="s">
        <v>152</v>
      </c>
      <c r="I344" s="806"/>
      <c r="J344" s="117" t="s">
        <v>153</v>
      </c>
      <c r="K344" s="117" t="s">
        <v>3</v>
      </c>
      <c r="L344" s="119">
        <v>533.29</v>
      </c>
    </row>
    <row r="345" spans="1:12" s="101" customFormat="1" ht="408.95" customHeight="1">
      <c r="A345" s="808"/>
      <c r="B345" s="803"/>
      <c r="C345" s="810"/>
      <c r="D345" s="807"/>
      <c r="E345" s="803"/>
      <c r="F345" s="803"/>
      <c r="G345" s="803"/>
      <c r="H345" s="806" t="s">
        <v>154</v>
      </c>
      <c r="I345" s="806"/>
      <c r="J345" s="803" t="s">
        <v>153</v>
      </c>
      <c r="K345" s="803" t="s">
        <v>153</v>
      </c>
      <c r="L345" s="804">
        <v>0</v>
      </c>
    </row>
    <row r="346" spans="1:12" s="101" customFormat="1" ht="397.35" customHeight="1">
      <c r="A346" s="808"/>
      <c r="B346" s="803"/>
      <c r="C346" s="810"/>
      <c r="D346" s="807"/>
      <c r="E346" s="803"/>
      <c r="F346" s="803"/>
      <c r="G346" s="803"/>
      <c r="H346" s="806"/>
      <c r="I346" s="806"/>
      <c r="J346" s="803"/>
      <c r="K346" s="803"/>
      <c r="L346" s="804"/>
    </row>
    <row r="347" spans="1:12" s="101" customFormat="1" ht="24" customHeight="1">
      <c r="A347" s="808"/>
      <c r="B347" s="110" t="s">
        <v>77</v>
      </c>
      <c r="C347" s="115" t="s">
        <v>79</v>
      </c>
      <c r="D347" s="115" t="s">
        <v>155</v>
      </c>
      <c r="E347" s="115" t="s">
        <v>156</v>
      </c>
      <c r="F347" s="805"/>
      <c r="G347" s="805"/>
      <c r="H347" s="806" t="s">
        <v>157</v>
      </c>
      <c r="I347" s="806"/>
      <c r="J347" s="803" t="s">
        <v>153</v>
      </c>
      <c r="K347" s="803" t="s">
        <v>153</v>
      </c>
      <c r="L347" s="804">
        <v>0</v>
      </c>
    </row>
    <row r="348" spans="1:12" s="101" customFormat="1" ht="34.5" customHeight="1">
      <c r="A348" s="808"/>
      <c r="B348" s="117" t="s">
        <v>1482</v>
      </c>
      <c r="C348" s="117" t="s">
        <v>1486</v>
      </c>
      <c r="D348" s="118">
        <v>43803</v>
      </c>
      <c r="E348" s="117" t="s">
        <v>1487</v>
      </c>
      <c r="F348" s="805"/>
      <c r="G348" s="805"/>
      <c r="H348" s="806"/>
      <c r="I348" s="806"/>
      <c r="J348" s="803"/>
      <c r="K348" s="803"/>
      <c r="L348" s="804"/>
    </row>
    <row r="349" spans="1:12" s="101" customFormat="1" ht="24" customHeight="1">
      <c r="A349" s="808">
        <v>365</v>
      </c>
      <c r="B349" s="110" t="s">
        <v>76</v>
      </c>
      <c r="C349" s="115" t="s">
        <v>78</v>
      </c>
      <c r="D349" s="115" t="s">
        <v>146</v>
      </c>
      <c r="E349" s="115" t="s">
        <v>147</v>
      </c>
      <c r="F349" s="809" t="s">
        <v>71</v>
      </c>
      <c r="G349" s="809"/>
      <c r="H349" s="805"/>
      <c r="I349" s="805"/>
      <c r="J349" s="805"/>
      <c r="K349" s="805"/>
      <c r="L349" s="805"/>
    </row>
    <row r="350" spans="1:12" s="101" customFormat="1" ht="26.25" customHeight="1">
      <c r="A350" s="808"/>
      <c r="B350" s="803" t="s">
        <v>1478</v>
      </c>
      <c r="C350" s="810" t="s">
        <v>1485</v>
      </c>
      <c r="D350" s="807">
        <v>43789</v>
      </c>
      <c r="E350" s="803" t="s">
        <v>714</v>
      </c>
      <c r="F350" s="803" t="s">
        <v>1488</v>
      </c>
      <c r="G350" s="803"/>
      <c r="H350" s="806" t="s">
        <v>152</v>
      </c>
      <c r="I350" s="806"/>
      <c r="J350" s="117" t="s">
        <v>153</v>
      </c>
      <c r="K350" s="117" t="s">
        <v>3</v>
      </c>
      <c r="L350" s="119">
        <v>575.28</v>
      </c>
    </row>
    <row r="351" spans="1:12" s="101" customFormat="1" ht="408.95" customHeight="1">
      <c r="A351" s="808"/>
      <c r="B351" s="803"/>
      <c r="C351" s="810"/>
      <c r="D351" s="807"/>
      <c r="E351" s="803"/>
      <c r="F351" s="803"/>
      <c r="G351" s="803"/>
      <c r="H351" s="806" t="s">
        <v>154</v>
      </c>
      <c r="I351" s="806"/>
      <c r="J351" s="803" t="s">
        <v>153</v>
      </c>
      <c r="K351" s="803" t="s">
        <v>153</v>
      </c>
      <c r="L351" s="804">
        <v>0</v>
      </c>
    </row>
    <row r="352" spans="1:12" s="101" customFormat="1" ht="397.35" customHeight="1">
      <c r="A352" s="808"/>
      <c r="B352" s="803"/>
      <c r="C352" s="810"/>
      <c r="D352" s="807"/>
      <c r="E352" s="803"/>
      <c r="F352" s="803"/>
      <c r="G352" s="803"/>
      <c r="H352" s="806"/>
      <c r="I352" s="806"/>
      <c r="J352" s="803"/>
      <c r="K352" s="803"/>
      <c r="L352" s="804"/>
    </row>
    <row r="353" spans="1:12" s="101" customFormat="1" ht="24" customHeight="1">
      <c r="A353" s="808"/>
      <c r="B353" s="110" t="s">
        <v>77</v>
      </c>
      <c r="C353" s="115" t="s">
        <v>79</v>
      </c>
      <c r="D353" s="115" t="s">
        <v>155</v>
      </c>
      <c r="E353" s="115" t="s">
        <v>156</v>
      </c>
      <c r="F353" s="805"/>
      <c r="G353" s="805"/>
      <c r="H353" s="806" t="s">
        <v>157</v>
      </c>
      <c r="I353" s="806"/>
      <c r="J353" s="803" t="s">
        <v>153</v>
      </c>
      <c r="K353" s="803" t="s">
        <v>3</v>
      </c>
      <c r="L353" s="804">
        <v>176.01</v>
      </c>
    </row>
    <row r="354" spans="1:12" s="101" customFormat="1" ht="34.5" customHeight="1">
      <c r="A354" s="808"/>
      <c r="B354" s="117" t="s">
        <v>1482</v>
      </c>
      <c r="C354" s="117" t="s">
        <v>1488</v>
      </c>
      <c r="D354" s="118">
        <v>43803</v>
      </c>
      <c r="E354" s="117" t="s">
        <v>1487</v>
      </c>
      <c r="F354" s="805"/>
      <c r="G354" s="805"/>
      <c r="H354" s="806"/>
      <c r="I354" s="806"/>
      <c r="J354" s="803"/>
      <c r="K354" s="803"/>
      <c r="L354" s="804"/>
    </row>
    <row r="355" spans="1:12" s="101" customFormat="1" ht="24" customHeight="1">
      <c r="A355" s="808">
        <v>366</v>
      </c>
      <c r="B355" s="110" t="s">
        <v>76</v>
      </c>
      <c r="C355" s="115" t="s">
        <v>78</v>
      </c>
      <c r="D355" s="115" t="s">
        <v>146</v>
      </c>
      <c r="E355" s="115" t="s">
        <v>147</v>
      </c>
      <c r="F355" s="809" t="s">
        <v>71</v>
      </c>
      <c r="G355" s="809"/>
      <c r="H355" s="805"/>
      <c r="I355" s="805"/>
      <c r="J355" s="805"/>
      <c r="K355" s="805"/>
      <c r="L355" s="805"/>
    </row>
    <row r="356" spans="1:12" s="101" customFormat="1" ht="26.25" customHeight="1">
      <c r="A356" s="808"/>
      <c r="B356" s="803" t="s">
        <v>1478</v>
      </c>
      <c r="C356" s="810" t="s">
        <v>1485</v>
      </c>
      <c r="D356" s="807">
        <v>43789</v>
      </c>
      <c r="E356" s="803" t="s">
        <v>714</v>
      </c>
      <c r="F356" s="803" t="s">
        <v>1489</v>
      </c>
      <c r="G356" s="803"/>
      <c r="H356" s="806" t="s">
        <v>152</v>
      </c>
      <c r="I356" s="806"/>
      <c r="J356" s="117" t="s">
        <v>153</v>
      </c>
      <c r="K356" s="117" t="s">
        <v>3</v>
      </c>
      <c r="L356" s="119">
        <v>544</v>
      </c>
    </row>
    <row r="357" spans="1:12" s="101" customFormat="1" ht="408.95" customHeight="1">
      <c r="A357" s="808"/>
      <c r="B357" s="803"/>
      <c r="C357" s="810"/>
      <c r="D357" s="807"/>
      <c r="E357" s="803"/>
      <c r="F357" s="803"/>
      <c r="G357" s="803"/>
      <c r="H357" s="806" t="s">
        <v>154</v>
      </c>
      <c r="I357" s="806"/>
      <c r="J357" s="803" t="s">
        <v>153</v>
      </c>
      <c r="K357" s="803" t="s">
        <v>153</v>
      </c>
      <c r="L357" s="804">
        <v>0</v>
      </c>
    </row>
    <row r="358" spans="1:12" s="101" customFormat="1" ht="397.35" customHeight="1">
      <c r="A358" s="808"/>
      <c r="B358" s="803"/>
      <c r="C358" s="810"/>
      <c r="D358" s="807"/>
      <c r="E358" s="803"/>
      <c r="F358" s="803"/>
      <c r="G358" s="803"/>
      <c r="H358" s="806"/>
      <c r="I358" s="806"/>
      <c r="J358" s="803"/>
      <c r="K358" s="803"/>
      <c r="L358" s="804"/>
    </row>
    <row r="359" spans="1:12" s="101" customFormat="1" ht="24" customHeight="1">
      <c r="A359" s="808"/>
      <c r="B359" s="110" t="s">
        <v>77</v>
      </c>
      <c r="C359" s="115" t="s">
        <v>79</v>
      </c>
      <c r="D359" s="115" t="s">
        <v>155</v>
      </c>
      <c r="E359" s="115" t="s">
        <v>156</v>
      </c>
      <c r="F359" s="805"/>
      <c r="G359" s="805"/>
      <c r="H359" s="806" t="s">
        <v>157</v>
      </c>
      <c r="I359" s="806"/>
      <c r="J359" s="803" t="s">
        <v>153</v>
      </c>
      <c r="K359" s="803" t="s">
        <v>153</v>
      </c>
      <c r="L359" s="804">
        <v>0</v>
      </c>
    </row>
    <row r="360" spans="1:12" s="101" customFormat="1" ht="34.5" customHeight="1">
      <c r="A360" s="808"/>
      <c r="B360" s="117" t="s">
        <v>1482</v>
      </c>
      <c r="C360" s="117" t="s">
        <v>1489</v>
      </c>
      <c r="D360" s="118">
        <v>43803</v>
      </c>
      <c r="E360" s="117" t="s">
        <v>1487</v>
      </c>
      <c r="F360" s="805"/>
      <c r="G360" s="805"/>
      <c r="H360" s="806"/>
      <c r="I360" s="806"/>
      <c r="J360" s="803"/>
      <c r="K360" s="803"/>
      <c r="L360" s="804"/>
    </row>
    <row r="361" spans="1:12" s="101" customFormat="1" ht="24" customHeight="1">
      <c r="A361" s="808">
        <v>367</v>
      </c>
      <c r="B361" s="110" t="s">
        <v>76</v>
      </c>
      <c r="C361" s="115" t="s">
        <v>78</v>
      </c>
      <c r="D361" s="115" t="s">
        <v>146</v>
      </c>
      <c r="E361" s="115" t="s">
        <v>147</v>
      </c>
      <c r="F361" s="809" t="s">
        <v>71</v>
      </c>
      <c r="G361" s="809"/>
      <c r="H361" s="805"/>
      <c r="I361" s="805"/>
      <c r="J361" s="805"/>
      <c r="K361" s="805"/>
      <c r="L361" s="805"/>
    </row>
    <row r="362" spans="1:12" s="101" customFormat="1" ht="26.25" customHeight="1">
      <c r="A362" s="808"/>
      <c r="B362" s="803" t="s">
        <v>1478</v>
      </c>
      <c r="C362" s="810" t="s">
        <v>1490</v>
      </c>
      <c r="D362" s="807">
        <v>43839</v>
      </c>
      <c r="E362" s="803" t="s">
        <v>1096</v>
      </c>
      <c r="F362" s="803" t="s">
        <v>1097</v>
      </c>
      <c r="G362" s="803"/>
      <c r="H362" s="806" t="s">
        <v>152</v>
      </c>
      <c r="I362" s="806"/>
      <c r="J362" s="117" t="s">
        <v>153</v>
      </c>
      <c r="K362" s="117" t="s">
        <v>3</v>
      </c>
      <c r="L362" s="119">
        <v>491</v>
      </c>
    </row>
    <row r="363" spans="1:12" s="101" customFormat="1" ht="291.75" customHeight="1">
      <c r="A363" s="808"/>
      <c r="B363" s="803"/>
      <c r="C363" s="810"/>
      <c r="D363" s="807"/>
      <c r="E363" s="803"/>
      <c r="F363" s="803"/>
      <c r="G363" s="803"/>
      <c r="H363" s="806" t="s">
        <v>154</v>
      </c>
      <c r="I363" s="806"/>
      <c r="J363" s="117" t="s">
        <v>153</v>
      </c>
      <c r="K363" s="117" t="s">
        <v>3</v>
      </c>
      <c r="L363" s="119">
        <v>642.82000000000005</v>
      </c>
    </row>
    <row r="364" spans="1:12" s="101" customFormat="1" ht="24" customHeight="1">
      <c r="A364" s="808"/>
      <c r="B364" s="110" t="s">
        <v>77</v>
      </c>
      <c r="C364" s="115" t="s">
        <v>79</v>
      </c>
      <c r="D364" s="115" t="s">
        <v>155</v>
      </c>
      <c r="E364" s="115" t="s">
        <v>156</v>
      </c>
      <c r="F364" s="805"/>
      <c r="G364" s="805"/>
      <c r="H364" s="806" t="s">
        <v>157</v>
      </c>
      <c r="I364" s="806"/>
      <c r="J364" s="803" t="s">
        <v>153</v>
      </c>
      <c r="K364" s="803" t="s">
        <v>153</v>
      </c>
      <c r="L364" s="804">
        <v>0</v>
      </c>
    </row>
    <row r="365" spans="1:12" s="101" customFormat="1" ht="34.5" customHeight="1">
      <c r="A365" s="808"/>
      <c r="B365" s="117" t="s">
        <v>1482</v>
      </c>
      <c r="C365" s="117" t="s">
        <v>1097</v>
      </c>
      <c r="D365" s="118">
        <v>43841</v>
      </c>
      <c r="E365" s="117" t="s">
        <v>1491</v>
      </c>
      <c r="F365" s="805"/>
      <c r="G365" s="805"/>
      <c r="H365" s="806"/>
      <c r="I365" s="806"/>
      <c r="J365" s="803"/>
      <c r="K365" s="803"/>
      <c r="L365" s="804"/>
    </row>
    <row r="366" spans="1:12" s="101" customFormat="1" ht="24" customHeight="1">
      <c r="A366" s="808">
        <v>368</v>
      </c>
      <c r="B366" s="110" t="s">
        <v>76</v>
      </c>
      <c r="C366" s="115" t="s">
        <v>78</v>
      </c>
      <c r="D366" s="115" t="s">
        <v>146</v>
      </c>
      <c r="E366" s="115" t="s">
        <v>147</v>
      </c>
      <c r="F366" s="809" t="s">
        <v>71</v>
      </c>
      <c r="G366" s="809"/>
      <c r="H366" s="805"/>
      <c r="I366" s="805"/>
      <c r="J366" s="805"/>
      <c r="K366" s="805"/>
      <c r="L366" s="805"/>
    </row>
    <row r="367" spans="1:12" s="101" customFormat="1" ht="26.25" customHeight="1">
      <c r="A367" s="808"/>
      <c r="B367" s="803" t="s">
        <v>1492</v>
      </c>
      <c r="C367" s="810" t="s">
        <v>1493</v>
      </c>
      <c r="D367" s="807">
        <v>43862</v>
      </c>
      <c r="E367" s="803" t="s">
        <v>1494</v>
      </c>
      <c r="F367" s="803" t="s">
        <v>1495</v>
      </c>
      <c r="G367" s="803"/>
      <c r="H367" s="806" t="s">
        <v>152</v>
      </c>
      <c r="I367" s="806"/>
      <c r="J367" s="117" t="s">
        <v>153</v>
      </c>
      <c r="K367" s="117" t="s">
        <v>3</v>
      </c>
      <c r="L367" s="119">
        <v>1534.96</v>
      </c>
    </row>
    <row r="368" spans="1:12" s="101" customFormat="1" ht="260.25" customHeight="1">
      <c r="A368" s="808"/>
      <c r="B368" s="803"/>
      <c r="C368" s="810"/>
      <c r="D368" s="807"/>
      <c r="E368" s="803"/>
      <c r="F368" s="803"/>
      <c r="G368" s="803"/>
      <c r="H368" s="806" t="s">
        <v>154</v>
      </c>
      <c r="I368" s="806"/>
      <c r="J368" s="117" t="s">
        <v>153</v>
      </c>
      <c r="K368" s="117" t="s">
        <v>3</v>
      </c>
      <c r="L368" s="119">
        <v>1112.1100000000001</v>
      </c>
    </row>
    <row r="369" spans="1:12" s="101" customFormat="1" ht="24" customHeight="1">
      <c r="A369" s="808"/>
      <c r="B369" s="110" t="s">
        <v>77</v>
      </c>
      <c r="C369" s="115" t="s">
        <v>79</v>
      </c>
      <c r="D369" s="115" t="s">
        <v>155</v>
      </c>
      <c r="E369" s="115" t="s">
        <v>156</v>
      </c>
      <c r="F369" s="805"/>
      <c r="G369" s="805"/>
      <c r="H369" s="806" t="s">
        <v>157</v>
      </c>
      <c r="I369" s="806"/>
      <c r="J369" s="803" t="s">
        <v>153</v>
      </c>
      <c r="K369" s="803" t="s">
        <v>3</v>
      </c>
      <c r="L369" s="804">
        <v>200</v>
      </c>
    </row>
    <row r="370" spans="1:12" s="101" customFormat="1" ht="24" customHeight="1">
      <c r="A370" s="808"/>
      <c r="B370" s="117" t="s">
        <v>193</v>
      </c>
      <c r="C370" s="117" t="s">
        <v>1495</v>
      </c>
      <c r="D370" s="118">
        <v>43870</v>
      </c>
      <c r="E370" s="117" t="s">
        <v>1496</v>
      </c>
      <c r="F370" s="805"/>
      <c r="G370" s="805"/>
      <c r="H370" s="806"/>
      <c r="I370" s="806"/>
      <c r="J370" s="803"/>
      <c r="K370" s="803"/>
      <c r="L370" s="804"/>
    </row>
    <row r="371" spans="1:12" s="101" customFormat="1" ht="24" customHeight="1">
      <c r="A371" s="808">
        <v>369</v>
      </c>
      <c r="B371" s="110" t="s">
        <v>76</v>
      </c>
      <c r="C371" s="115" t="s">
        <v>78</v>
      </c>
      <c r="D371" s="115" t="s">
        <v>146</v>
      </c>
      <c r="E371" s="115" t="s">
        <v>147</v>
      </c>
      <c r="F371" s="809" t="s">
        <v>71</v>
      </c>
      <c r="G371" s="809"/>
      <c r="H371" s="805"/>
      <c r="I371" s="805"/>
      <c r="J371" s="805"/>
      <c r="K371" s="805"/>
      <c r="L371" s="805"/>
    </row>
    <row r="372" spans="1:12" s="101" customFormat="1" ht="26.25" customHeight="1">
      <c r="A372" s="808"/>
      <c r="B372" s="803" t="s">
        <v>1492</v>
      </c>
      <c r="C372" s="810" t="s">
        <v>1497</v>
      </c>
      <c r="D372" s="807">
        <v>43898</v>
      </c>
      <c r="E372" s="803" t="s">
        <v>745</v>
      </c>
      <c r="F372" s="803" t="s">
        <v>1498</v>
      </c>
      <c r="G372" s="803"/>
      <c r="H372" s="806" t="s">
        <v>152</v>
      </c>
      <c r="I372" s="806"/>
      <c r="J372" s="117" t="s">
        <v>153</v>
      </c>
      <c r="K372" s="117" t="s">
        <v>3</v>
      </c>
      <c r="L372" s="119">
        <v>582.53</v>
      </c>
    </row>
    <row r="373" spans="1:12" s="101" customFormat="1" ht="408.95" customHeight="1">
      <c r="A373" s="808"/>
      <c r="B373" s="803"/>
      <c r="C373" s="810"/>
      <c r="D373" s="807"/>
      <c r="E373" s="803"/>
      <c r="F373" s="803"/>
      <c r="G373" s="803"/>
      <c r="H373" s="806" t="s">
        <v>154</v>
      </c>
      <c r="I373" s="806"/>
      <c r="J373" s="803" t="s">
        <v>153</v>
      </c>
      <c r="K373" s="803" t="s">
        <v>3</v>
      </c>
      <c r="L373" s="804">
        <v>1447.63</v>
      </c>
    </row>
    <row r="374" spans="1:12" s="101" customFormat="1" ht="155.85" customHeight="1">
      <c r="A374" s="808"/>
      <c r="B374" s="803"/>
      <c r="C374" s="810"/>
      <c r="D374" s="807"/>
      <c r="E374" s="803"/>
      <c r="F374" s="803"/>
      <c r="G374" s="803"/>
      <c r="H374" s="806"/>
      <c r="I374" s="806"/>
      <c r="J374" s="803"/>
      <c r="K374" s="803"/>
      <c r="L374" s="804"/>
    </row>
    <row r="375" spans="1:12" s="101" customFormat="1" ht="24" customHeight="1">
      <c r="A375" s="808"/>
      <c r="B375" s="110" t="s">
        <v>77</v>
      </c>
      <c r="C375" s="115" t="s">
        <v>79</v>
      </c>
      <c r="D375" s="115" t="s">
        <v>155</v>
      </c>
      <c r="E375" s="115" t="s">
        <v>156</v>
      </c>
      <c r="F375" s="805"/>
      <c r="G375" s="805"/>
      <c r="H375" s="806" t="s">
        <v>157</v>
      </c>
      <c r="I375" s="806"/>
      <c r="J375" s="803" t="s">
        <v>153</v>
      </c>
      <c r="K375" s="803" t="s">
        <v>3</v>
      </c>
      <c r="L375" s="804">
        <v>130.54</v>
      </c>
    </row>
    <row r="376" spans="1:12" s="101" customFormat="1" ht="24" customHeight="1">
      <c r="A376" s="808"/>
      <c r="B376" s="117" t="s">
        <v>193</v>
      </c>
      <c r="C376" s="117" t="s">
        <v>1498</v>
      </c>
      <c r="D376" s="118">
        <v>43903</v>
      </c>
      <c r="E376" s="117" t="s">
        <v>1499</v>
      </c>
      <c r="F376" s="805"/>
      <c r="G376" s="805"/>
      <c r="H376" s="806"/>
      <c r="I376" s="806"/>
      <c r="J376" s="803"/>
      <c r="K376" s="803"/>
      <c r="L376" s="804"/>
    </row>
    <row r="377" spans="1:12" s="101" customFormat="1" ht="24" customHeight="1">
      <c r="A377" s="808">
        <v>370</v>
      </c>
      <c r="B377" s="110" t="s">
        <v>76</v>
      </c>
      <c r="C377" s="115" t="s">
        <v>78</v>
      </c>
      <c r="D377" s="115" t="s">
        <v>146</v>
      </c>
      <c r="E377" s="115" t="s">
        <v>147</v>
      </c>
      <c r="F377" s="809" t="s">
        <v>71</v>
      </c>
      <c r="G377" s="809"/>
      <c r="H377" s="805"/>
      <c r="I377" s="805"/>
      <c r="J377" s="805"/>
      <c r="K377" s="805"/>
      <c r="L377" s="805"/>
    </row>
    <row r="378" spans="1:12" s="101" customFormat="1" ht="26.25" customHeight="1">
      <c r="A378" s="808"/>
      <c r="B378" s="803" t="s">
        <v>1500</v>
      </c>
      <c r="C378" s="810" t="s">
        <v>1501</v>
      </c>
      <c r="D378" s="807">
        <v>43811</v>
      </c>
      <c r="E378" s="803" t="s">
        <v>342</v>
      </c>
      <c r="F378" s="803" t="s">
        <v>343</v>
      </c>
      <c r="G378" s="803"/>
      <c r="H378" s="806" t="s">
        <v>152</v>
      </c>
      <c r="I378" s="806"/>
      <c r="J378" s="117" t="s">
        <v>153</v>
      </c>
      <c r="K378" s="117" t="s">
        <v>3</v>
      </c>
      <c r="L378" s="119">
        <v>448.7</v>
      </c>
    </row>
    <row r="379" spans="1:12" s="101" customFormat="1" ht="408.95" customHeight="1">
      <c r="A379" s="808"/>
      <c r="B379" s="803"/>
      <c r="C379" s="810"/>
      <c r="D379" s="807"/>
      <c r="E379" s="803"/>
      <c r="F379" s="803"/>
      <c r="G379" s="803"/>
      <c r="H379" s="806" t="s">
        <v>154</v>
      </c>
      <c r="I379" s="806"/>
      <c r="J379" s="803" t="s">
        <v>153</v>
      </c>
      <c r="K379" s="803" t="s">
        <v>3</v>
      </c>
      <c r="L379" s="804">
        <v>290.36</v>
      </c>
    </row>
    <row r="380" spans="1:12" s="101" customFormat="1" ht="71.849999999999994" customHeight="1">
      <c r="A380" s="808"/>
      <c r="B380" s="803"/>
      <c r="C380" s="810"/>
      <c r="D380" s="807"/>
      <c r="E380" s="803"/>
      <c r="F380" s="803"/>
      <c r="G380" s="803"/>
      <c r="H380" s="806"/>
      <c r="I380" s="806"/>
      <c r="J380" s="803"/>
      <c r="K380" s="803"/>
      <c r="L380" s="804"/>
    </row>
    <row r="381" spans="1:12" s="101" customFormat="1" ht="24" customHeight="1">
      <c r="A381" s="808"/>
      <c r="B381" s="110" t="s">
        <v>77</v>
      </c>
      <c r="C381" s="115" t="s">
        <v>79</v>
      </c>
      <c r="D381" s="115" t="s">
        <v>155</v>
      </c>
      <c r="E381" s="115" t="s">
        <v>156</v>
      </c>
      <c r="F381" s="805"/>
      <c r="G381" s="805"/>
      <c r="H381" s="806" t="s">
        <v>157</v>
      </c>
      <c r="I381" s="806"/>
      <c r="J381" s="803" t="s">
        <v>153</v>
      </c>
      <c r="K381" s="803" t="s">
        <v>3</v>
      </c>
      <c r="L381" s="804">
        <v>196.73</v>
      </c>
    </row>
    <row r="382" spans="1:12" s="101" customFormat="1" ht="45" customHeight="1">
      <c r="A382" s="808"/>
      <c r="B382" s="117" t="s">
        <v>1502</v>
      </c>
      <c r="C382" s="117" t="s">
        <v>343</v>
      </c>
      <c r="D382" s="118">
        <v>43813</v>
      </c>
      <c r="E382" s="117" t="s">
        <v>1503</v>
      </c>
      <c r="F382" s="805"/>
      <c r="G382" s="805"/>
      <c r="H382" s="806"/>
      <c r="I382" s="806"/>
      <c r="J382" s="803"/>
      <c r="K382" s="803"/>
      <c r="L382" s="804"/>
    </row>
    <row r="383" spans="1:12" s="101" customFormat="1" ht="24" customHeight="1">
      <c r="A383" s="808">
        <v>371</v>
      </c>
      <c r="B383" s="110" t="s">
        <v>76</v>
      </c>
      <c r="C383" s="115" t="s">
        <v>78</v>
      </c>
      <c r="D383" s="115" t="s">
        <v>146</v>
      </c>
      <c r="E383" s="115" t="s">
        <v>147</v>
      </c>
      <c r="F383" s="809" t="s">
        <v>71</v>
      </c>
      <c r="G383" s="809"/>
      <c r="H383" s="805"/>
      <c r="I383" s="805"/>
      <c r="J383" s="805"/>
      <c r="K383" s="805"/>
      <c r="L383" s="805"/>
    </row>
    <row r="384" spans="1:12" s="101" customFormat="1" ht="26.25" customHeight="1">
      <c r="A384" s="808"/>
      <c r="B384" s="803" t="s">
        <v>1504</v>
      </c>
      <c r="C384" s="803" t="s">
        <v>1505</v>
      </c>
      <c r="D384" s="807">
        <v>43776</v>
      </c>
      <c r="E384" s="803" t="s">
        <v>162</v>
      </c>
      <c r="F384" s="803" t="s">
        <v>1506</v>
      </c>
      <c r="G384" s="803"/>
      <c r="H384" s="806" t="s">
        <v>152</v>
      </c>
      <c r="I384" s="806"/>
      <c r="J384" s="117" t="s">
        <v>153</v>
      </c>
      <c r="K384" s="117" t="s">
        <v>3</v>
      </c>
      <c r="L384" s="119">
        <v>912</v>
      </c>
    </row>
    <row r="385" spans="1:12" s="101" customFormat="1" ht="113.25" customHeight="1">
      <c r="A385" s="808"/>
      <c r="B385" s="803"/>
      <c r="C385" s="803"/>
      <c r="D385" s="807"/>
      <c r="E385" s="803"/>
      <c r="F385" s="803"/>
      <c r="G385" s="803"/>
      <c r="H385" s="806" t="s">
        <v>154</v>
      </c>
      <c r="I385" s="806"/>
      <c r="J385" s="117" t="s">
        <v>153</v>
      </c>
      <c r="K385" s="117" t="s">
        <v>3</v>
      </c>
      <c r="L385" s="119">
        <v>1650</v>
      </c>
    </row>
    <row r="386" spans="1:12" s="101" customFormat="1" ht="24" customHeight="1">
      <c r="A386" s="808"/>
      <c r="B386" s="110" t="s">
        <v>77</v>
      </c>
      <c r="C386" s="115" t="s">
        <v>79</v>
      </c>
      <c r="D386" s="115" t="s">
        <v>155</v>
      </c>
      <c r="E386" s="115" t="s">
        <v>156</v>
      </c>
      <c r="F386" s="805"/>
      <c r="G386" s="805"/>
      <c r="H386" s="806" t="s">
        <v>157</v>
      </c>
      <c r="I386" s="806"/>
      <c r="J386" s="803" t="s">
        <v>153</v>
      </c>
      <c r="K386" s="803" t="s">
        <v>153</v>
      </c>
      <c r="L386" s="804">
        <v>0</v>
      </c>
    </row>
    <row r="387" spans="1:12" s="101" customFormat="1" ht="24" customHeight="1">
      <c r="A387" s="808"/>
      <c r="B387" s="117" t="s">
        <v>181</v>
      </c>
      <c r="C387" s="117" t="s">
        <v>1506</v>
      </c>
      <c r="D387" s="118">
        <v>43781</v>
      </c>
      <c r="E387" s="117" t="s">
        <v>1507</v>
      </c>
      <c r="F387" s="805"/>
      <c r="G387" s="805"/>
      <c r="H387" s="806"/>
      <c r="I387" s="806"/>
      <c r="J387" s="803"/>
      <c r="K387" s="803"/>
      <c r="L387" s="804"/>
    </row>
    <row r="388" spans="1:12" s="101" customFormat="1" ht="24" customHeight="1">
      <c r="A388" s="808">
        <v>372</v>
      </c>
      <c r="B388" s="110" t="s">
        <v>76</v>
      </c>
      <c r="C388" s="115" t="s">
        <v>78</v>
      </c>
      <c r="D388" s="115" t="s">
        <v>146</v>
      </c>
      <c r="E388" s="115" t="s">
        <v>147</v>
      </c>
      <c r="F388" s="809" t="s">
        <v>71</v>
      </c>
      <c r="G388" s="809"/>
      <c r="H388" s="805"/>
      <c r="I388" s="805"/>
      <c r="J388" s="805"/>
      <c r="K388" s="805"/>
      <c r="L388" s="805"/>
    </row>
    <row r="389" spans="1:12" s="101" customFormat="1" ht="26.25" customHeight="1">
      <c r="A389" s="808"/>
      <c r="B389" s="803" t="s">
        <v>1508</v>
      </c>
      <c r="C389" s="810" t="s">
        <v>1509</v>
      </c>
      <c r="D389" s="807">
        <v>43750</v>
      </c>
      <c r="E389" s="803" t="s">
        <v>1510</v>
      </c>
      <c r="F389" s="803" t="s">
        <v>1511</v>
      </c>
      <c r="G389" s="803"/>
      <c r="H389" s="806" t="s">
        <v>152</v>
      </c>
      <c r="I389" s="806"/>
      <c r="J389" s="117" t="s">
        <v>153</v>
      </c>
      <c r="K389" s="117" t="s">
        <v>3</v>
      </c>
      <c r="L389" s="119">
        <v>610.80000000000007</v>
      </c>
    </row>
    <row r="390" spans="1:12" s="101" customFormat="1" ht="408.95" customHeight="1">
      <c r="A390" s="808"/>
      <c r="B390" s="803"/>
      <c r="C390" s="810"/>
      <c r="D390" s="807"/>
      <c r="E390" s="803"/>
      <c r="F390" s="803"/>
      <c r="G390" s="803"/>
      <c r="H390" s="806" t="s">
        <v>154</v>
      </c>
      <c r="I390" s="806"/>
      <c r="J390" s="803" t="s">
        <v>153</v>
      </c>
      <c r="K390" s="803" t="s">
        <v>3</v>
      </c>
      <c r="L390" s="804">
        <v>2834.55</v>
      </c>
    </row>
    <row r="391" spans="1:12" s="101" customFormat="1" ht="61.35" customHeight="1">
      <c r="A391" s="808"/>
      <c r="B391" s="803"/>
      <c r="C391" s="810"/>
      <c r="D391" s="807"/>
      <c r="E391" s="803"/>
      <c r="F391" s="803"/>
      <c r="G391" s="803"/>
      <c r="H391" s="806"/>
      <c r="I391" s="806"/>
      <c r="J391" s="803"/>
      <c r="K391" s="803"/>
      <c r="L391" s="804"/>
    </row>
    <row r="392" spans="1:12" s="101" customFormat="1" ht="24" customHeight="1">
      <c r="A392" s="808"/>
      <c r="B392" s="110" t="s">
        <v>77</v>
      </c>
      <c r="C392" s="115" t="s">
        <v>79</v>
      </c>
      <c r="D392" s="115" t="s">
        <v>155</v>
      </c>
      <c r="E392" s="115" t="s">
        <v>156</v>
      </c>
      <c r="F392" s="805"/>
      <c r="G392" s="805"/>
      <c r="H392" s="806" t="s">
        <v>157</v>
      </c>
      <c r="I392" s="806"/>
      <c r="J392" s="803" t="s">
        <v>153</v>
      </c>
      <c r="K392" s="803" t="s">
        <v>153</v>
      </c>
      <c r="L392" s="804">
        <v>0</v>
      </c>
    </row>
    <row r="393" spans="1:12" s="101" customFormat="1" ht="24" customHeight="1">
      <c r="A393" s="808"/>
      <c r="B393" s="117" t="s">
        <v>773</v>
      </c>
      <c r="C393" s="117" t="s">
        <v>1511</v>
      </c>
      <c r="D393" s="118">
        <v>43756</v>
      </c>
      <c r="E393" s="117" t="s">
        <v>1512</v>
      </c>
      <c r="F393" s="805"/>
      <c r="G393" s="805"/>
      <c r="H393" s="806"/>
      <c r="I393" s="806"/>
      <c r="J393" s="803"/>
      <c r="K393" s="803"/>
      <c r="L393" s="804"/>
    </row>
    <row r="394" spans="1:12" s="101" customFormat="1" ht="24" customHeight="1">
      <c r="A394" s="808">
        <v>373</v>
      </c>
      <c r="B394" s="110" t="s">
        <v>76</v>
      </c>
      <c r="C394" s="115" t="s">
        <v>78</v>
      </c>
      <c r="D394" s="115" t="s">
        <v>146</v>
      </c>
      <c r="E394" s="115" t="s">
        <v>147</v>
      </c>
      <c r="F394" s="809" t="s">
        <v>71</v>
      </c>
      <c r="G394" s="809"/>
      <c r="H394" s="805"/>
      <c r="I394" s="805"/>
      <c r="J394" s="805"/>
      <c r="K394" s="805"/>
      <c r="L394" s="805"/>
    </row>
    <row r="395" spans="1:12" s="101" customFormat="1" ht="26.25" customHeight="1">
      <c r="A395" s="808"/>
      <c r="B395" s="803" t="s">
        <v>1513</v>
      </c>
      <c r="C395" s="803" t="s">
        <v>1514</v>
      </c>
      <c r="D395" s="807">
        <v>43846</v>
      </c>
      <c r="E395" s="803" t="s">
        <v>1072</v>
      </c>
      <c r="F395" s="803" t="s">
        <v>1515</v>
      </c>
      <c r="G395" s="803"/>
      <c r="H395" s="806" t="s">
        <v>152</v>
      </c>
      <c r="I395" s="806"/>
      <c r="J395" s="117" t="s">
        <v>153</v>
      </c>
      <c r="K395" s="117" t="s">
        <v>3</v>
      </c>
      <c r="L395" s="119">
        <v>777</v>
      </c>
    </row>
    <row r="396" spans="1:12" s="101" customFormat="1" ht="60.75" customHeight="1">
      <c r="A396" s="808"/>
      <c r="B396" s="803"/>
      <c r="C396" s="803"/>
      <c r="D396" s="807"/>
      <c r="E396" s="803"/>
      <c r="F396" s="803"/>
      <c r="G396" s="803"/>
      <c r="H396" s="806" t="s">
        <v>154</v>
      </c>
      <c r="I396" s="806"/>
      <c r="J396" s="117" t="s">
        <v>153</v>
      </c>
      <c r="K396" s="117" t="s">
        <v>3</v>
      </c>
      <c r="L396" s="119">
        <v>659.6</v>
      </c>
    </row>
    <row r="397" spans="1:12" s="101" customFormat="1" ht="24" customHeight="1">
      <c r="A397" s="808"/>
      <c r="B397" s="110" t="s">
        <v>77</v>
      </c>
      <c r="C397" s="115" t="s">
        <v>79</v>
      </c>
      <c r="D397" s="115" t="s">
        <v>155</v>
      </c>
      <c r="E397" s="115" t="s">
        <v>156</v>
      </c>
      <c r="F397" s="805"/>
      <c r="G397" s="805"/>
      <c r="H397" s="806" t="s">
        <v>157</v>
      </c>
      <c r="I397" s="806"/>
      <c r="J397" s="803" t="s">
        <v>153</v>
      </c>
      <c r="K397" s="803" t="s">
        <v>3</v>
      </c>
      <c r="L397" s="804">
        <v>106</v>
      </c>
    </row>
    <row r="398" spans="1:12" s="101" customFormat="1" ht="24" customHeight="1">
      <c r="A398" s="808"/>
      <c r="B398" s="117" t="s">
        <v>158</v>
      </c>
      <c r="C398" s="117" t="s">
        <v>1515</v>
      </c>
      <c r="D398" s="118">
        <v>43849</v>
      </c>
      <c r="E398" s="117" t="s">
        <v>1516</v>
      </c>
      <c r="F398" s="805"/>
      <c r="G398" s="805"/>
      <c r="H398" s="806"/>
      <c r="I398" s="806"/>
      <c r="J398" s="803"/>
      <c r="K398" s="803"/>
      <c r="L398" s="804"/>
    </row>
    <row r="399" spans="1:12" s="101" customFormat="1" ht="24" customHeight="1">
      <c r="A399" s="808">
        <v>374</v>
      </c>
      <c r="B399" s="110" t="s">
        <v>76</v>
      </c>
      <c r="C399" s="115" t="s">
        <v>78</v>
      </c>
      <c r="D399" s="115" t="s">
        <v>146</v>
      </c>
      <c r="E399" s="115" t="s">
        <v>147</v>
      </c>
      <c r="F399" s="809" t="s">
        <v>71</v>
      </c>
      <c r="G399" s="809"/>
      <c r="H399" s="805"/>
      <c r="I399" s="805"/>
      <c r="J399" s="805"/>
      <c r="K399" s="805"/>
      <c r="L399" s="805"/>
    </row>
    <row r="400" spans="1:12" s="101" customFormat="1" ht="26.25" customHeight="1">
      <c r="A400" s="808"/>
      <c r="B400" s="803" t="s">
        <v>1513</v>
      </c>
      <c r="C400" s="810" t="s">
        <v>1517</v>
      </c>
      <c r="D400" s="807">
        <v>43872</v>
      </c>
      <c r="E400" s="803" t="s">
        <v>162</v>
      </c>
      <c r="F400" s="803" t="s">
        <v>1518</v>
      </c>
      <c r="G400" s="803"/>
      <c r="H400" s="806" t="s">
        <v>152</v>
      </c>
      <c r="I400" s="806"/>
      <c r="J400" s="117" t="s">
        <v>153</v>
      </c>
      <c r="K400" s="117" t="s">
        <v>3</v>
      </c>
      <c r="L400" s="119">
        <v>105</v>
      </c>
    </row>
    <row r="401" spans="1:12" s="101" customFormat="1" ht="144.75" customHeight="1">
      <c r="A401" s="808"/>
      <c r="B401" s="803"/>
      <c r="C401" s="810"/>
      <c r="D401" s="807"/>
      <c r="E401" s="803"/>
      <c r="F401" s="803"/>
      <c r="G401" s="803"/>
      <c r="H401" s="806" t="s">
        <v>154</v>
      </c>
      <c r="I401" s="806"/>
      <c r="J401" s="117" t="s">
        <v>153</v>
      </c>
      <c r="K401" s="117" t="s">
        <v>3</v>
      </c>
      <c r="L401" s="119">
        <v>746.42</v>
      </c>
    </row>
    <row r="402" spans="1:12" s="101" customFormat="1" ht="24" customHeight="1">
      <c r="A402" s="808"/>
      <c r="B402" s="110" t="s">
        <v>77</v>
      </c>
      <c r="C402" s="115" t="s">
        <v>79</v>
      </c>
      <c r="D402" s="115" t="s">
        <v>155</v>
      </c>
      <c r="E402" s="115" t="s">
        <v>156</v>
      </c>
      <c r="F402" s="805"/>
      <c r="G402" s="805"/>
      <c r="H402" s="806" t="s">
        <v>157</v>
      </c>
      <c r="I402" s="806"/>
      <c r="J402" s="803" t="s">
        <v>153</v>
      </c>
      <c r="K402" s="803" t="s">
        <v>153</v>
      </c>
      <c r="L402" s="804">
        <v>0</v>
      </c>
    </row>
    <row r="403" spans="1:12" s="101" customFormat="1" ht="24" customHeight="1">
      <c r="A403" s="808"/>
      <c r="B403" s="117" t="s">
        <v>158</v>
      </c>
      <c r="C403" s="117" t="s">
        <v>1518</v>
      </c>
      <c r="D403" s="118">
        <v>43879</v>
      </c>
      <c r="E403" s="117" t="s">
        <v>1519</v>
      </c>
      <c r="F403" s="805"/>
      <c r="G403" s="805"/>
      <c r="H403" s="806"/>
      <c r="I403" s="806"/>
      <c r="J403" s="803"/>
      <c r="K403" s="803"/>
      <c r="L403" s="804"/>
    </row>
    <row r="404" spans="1:12" s="101" customFormat="1" ht="24" customHeight="1">
      <c r="A404" s="808">
        <v>375</v>
      </c>
      <c r="B404" s="110" t="s">
        <v>76</v>
      </c>
      <c r="C404" s="115" t="s">
        <v>78</v>
      </c>
      <c r="D404" s="115" t="s">
        <v>146</v>
      </c>
      <c r="E404" s="115" t="s">
        <v>147</v>
      </c>
      <c r="F404" s="809" t="s">
        <v>71</v>
      </c>
      <c r="G404" s="809"/>
      <c r="H404" s="805"/>
      <c r="I404" s="805"/>
      <c r="J404" s="805"/>
      <c r="K404" s="805"/>
      <c r="L404" s="805"/>
    </row>
    <row r="405" spans="1:12" s="101" customFormat="1" ht="26.25" customHeight="1">
      <c r="A405" s="808"/>
      <c r="B405" s="803" t="s">
        <v>1520</v>
      </c>
      <c r="C405" s="810" t="s">
        <v>1521</v>
      </c>
      <c r="D405" s="807">
        <v>43746</v>
      </c>
      <c r="E405" s="803" t="s">
        <v>904</v>
      </c>
      <c r="F405" s="803" t="s">
        <v>905</v>
      </c>
      <c r="G405" s="803"/>
      <c r="H405" s="806" t="s">
        <v>152</v>
      </c>
      <c r="I405" s="806"/>
      <c r="J405" s="117" t="s">
        <v>153</v>
      </c>
      <c r="K405" s="117" t="s">
        <v>3</v>
      </c>
      <c r="L405" s="119">
        <v>489.65</v>
      </c>
    </row>
    <row r="406" spans="1:12" s="101" customFormat="1" ht="312.75" customHeight="1">
      <c r="A406" s="808"/>
      <c r="B406" s="803"/>
      <c r="C406" s="810"/>
      <c r="D406" s="807"/>
      <c r="E406" s="803"/>
      <c r="F406" s="803"/>
      <c r="G406" s="803"/>
      <c r="H406" s="806" t="s">
        <v>154</v>
      </c>
      <c r="I406" s="806"/>
      <c r="J406" s="117" t="s">
        <v>153</v>
      </c>
      <c r="K406" s="117" t="s">
        <v>3</v>
      </c>
      <c r="L406" s="119">
        <v>468</v>
      </c>
    </row>
    <row r="407" spans="1:12" s="101" customFormat="1" ht="24" customHeight="1">
      <c r="A407" s="808"/>
      <c r="B407" s="110" t="s">
        <v>77</v>
      </c>
      <c r="C407" s="115" t="s">
        <v>79</v>
      </c>
      <c r="D407" s="115" t="s">
        <v>155</v>
      </c>
      <c r="E407" s="115" t="s">
        <v>156</v>
      </c>
      <c r="F407" s="805"/>
      <c r="G407" s="805"/>
      <c r="H407" s="806" t="s">
        <v>157</v>
      </c>
      <c r="I407" s="806"/>
      <c r="J407" s="803" t="s">
        <v>153</v>
      </c>
      <c r="K407" s="803" t="s">
        <v>153</v>
      </c>
      <c r="L407" s="804">
        <v>0</v>
      </c>
    </row>
    <row r="408" spans="1:12" s="101" customFormat="1" ht="34.5" customHeight="1">
      <c r="A408" s="808"/>
      <c r="B408" s="117" t="s">
        <v>1482</v>
      </c>
      <c r="C408" s="117" t="s">
        <v>905</v>
      </c>
      <c r="D408" s="118">
        <v>43748</v>
      </c>
      <c r="E408" s="117" t="s">
        <v>1522</v>
      </c>
      <c r="F408" s="805"/>
      <c r="G408" s="805"/>
      <c r="H408" s="806"/>
      <c r="I408" s="806"/>
      <c r="J408" s="803"/>
      <c r="K408" s="803"/>
      <c r="L408" s="804"/>
    </row>
    <row r="409" spans="1:12" s="101" customFormat="1" ht="24" customHeight="1">
      <c r="A409" s="808">
        <v>376</v>
      </c>
      <c r="B409" s="110" t="s">
        <v>76</v>
      </c>
      <c r="C409" s="115" t="s">
        <v>78</v>
      </c>
      <c r="D409" s="115" t="s">
        <v>146</v>
      </c>
      <c r="E409" s="115" t="s">
        <v>147</v>
      </c>
      <c r="F409" s="809" t="s">
        <v>71</v>
      </c>
      <c r="G409" s="809"/>
      <c r="H409" s="805"/>
      <c r="I409" s="805"/>
      <c r="J409" s="805"/>
      <c r="K409" s="805"/>
      <c r="L409" s="805"/>
    </row>
    <row r="410" spans="1:12" s="101" customFormat="1" ht="26.25" customHeight="1">
      <c r="A410" s="808"/>
      <c r="B410" s="803" t="s">
        <v>1520</v>
      </c>
      <c r="C410" s="810" t="s">
        <v>1523</v>
      </c>
      <c r="D410" s="807">
        <v>43752</v>
      </c>
      <c r="E410" s="803" t="s">
        <v>1524</v>
      </c>
      <c r="F410" s="803" t="s">
        <v>1525</v>
      </c>
      <c r="G410" s="803"/>
      <c r="H410" s="806" t="s">
        <v>152</v>
      </c>
      <c r="I410" s="806"/>
      <c r="J410" s="117" t="s">
        <v>153</v>
      </c>
      <c r="K410" s="117" t="s">
        <v>3</v>
      </c>
      <c r="L410" s="119">
        <v>212.53</v>
      </c>
    </row>
    <row r="411" spans="1:12" s="101" customFormat="1" ht="333.75" customHeight="1">
      <c r="A411" s="808"/>
      <c r="B411" s="803"/>
      <c r="C411" s="810"/>
      <c r="D411" s="807"/>
      <c r="E411" s="803"/>
      <c r="F411" s="803"/>
      <c r="G411" s="803"/>
      <c r="H411" s="806" t="s">
        <v>154</v>
      </c>
      <c r="I411" s="806"/>
      <c r="J411" s="117" t="s">
        <v>153</v>
      </c>
      <c r="K411" s="117" t="s">
        <v>3</v>
      </c>
      <c r="L411" s="119">
        <v>452.31</v>
      </c>
    </row>
    <row r="412" spans="1:12" s="101" customFormat="1" ht="24" customHeight="1">
      <c r="A412" s="808"/>
      <c r="B412" s="110" t="s">
        <v>77</v>
      </c>
      <c r="C412" s="115" t="s">
        <v>79</v>
      </c>
      <c r="D412" s="115" t="s">
        <v>155</v>
      </c>
      <c r="E412" s="115" t="s">
        <v>156</v>
      </c>
      <c r="F412" s="805"/>
      <c r="G412" s="805"/>
      <c r="H412" s="806" t="s">
        <v>157</v>
      </c>
      <c r="I412" s="806"/>
      <c r="J412" s="803" t="s">
        <v>153</v>
      </c>
      <c r="K412" s="803" t="s">
        <v>153</v>
      </c>
      <c r="L412" s="804">
        <v>0</v>
      </c>
    </row>
    <row r="413" spans="1:12" s="101" customFormat="1" ht="34.5" customHeight="1">
      <c r="A413" s="808"/>
      <c r="B413" s="117" t="s">
        <v>1482</v>
      </c>
      <c r="C413" s="117" t="s">
        <v>1525</v>
      </c>
      <c r="D413" s="118">
        <v>43753</v>
      </c>
      <c r="E413" s="117" t="s">
        <v>1526</v>
      </c>
      <c r="F413" s="805"/>
      <c r="G413" s="805"/>
      <c r="H413" s="806"/>
      <c r="I413" s="806"/>
      <c r="J413" s="803"/>
      <c r="K413" s="803"/>
      <c r="L413" s="804"/>
    </row>
    <row r="414" spans="1:12" s="101" customFormat="1" ht="24" customHeight="1">
      <c r="A414" s="808">
        <v>377</v>
      </c>
      <c r="B414" s="110" t="s">
        <v>76</v>
      </c>
      <c r="C414" s="115" t="s">
        <v>78</v>
      </c>
      <c r="D414" s="115" t="s">
        <v>146</v>
      </c>
      <c r="E414" s="115" t="s">
        <v>147</v>
      </c>
      <c r="F414" s="809" t="s">
        <v>71</v>
      </c>
      <c r="G414" s="809"/>
      <c r="H414" s="805"/>
      <c r="I414" s="805"/>
      <c r="J414" s="805"/>
      <c r="K414" s="805"/>
      <c r="L414" s="805"/>
    </row>
    <row r="415" spans="1:12" s="101" customFormat="1" ht="26.25" customHeight="1">
      <c r="A415" s="808"/>
      <c r="B415" s="803" t="s">
        <v>1520</v>
      </c>
      <c r="C415" s="810" t="s">
        <v>1527</v>
      </c>
      <c r="D415" s="807">
        <v>43774</v>
      </c>
      <c r="E415" s="803" t="s">
        <v>1528</v>
      </c>
      <c r="F415" s="803" t="s">
        <v>1529</v>
      </c>
      <c r="G415" s="803"/>
      <c r="H415" s="806" t="s">
        <v>152</v>
      </c>
      <c r="I415" s="806"/>
      <c r="J415" s="117" t="s">
        <v>153</v>
      </c>
      <c r="K415" s="117" t="s">
        <v>3</v>
      </c>
      <c r="L415" s="119">
        <v>565.56000000000006</v>
      </c>
    </row>
    <row r="416" spans="1:12" s="101" customFormat="1" ht="408.95" customHeight="1">
      <c r="A416" s="808"/>
      <c r="B416" s="803"/>
      <c r="C416" s="810"/>
      <c r="D416" s="807"/>
      <c r="E416" s="803"/>
      <c r="F416" s="803"/>
      <c r="G416" s="803"/>
      <c r="H416" s="806" t="s">
        <v>154</v>
      </c>
      <c r="I416" s="806"/>
      <c r="J416" s="803" t="s">
        <v>153</v>
      </c>
      <c r="K416" s="803" t="s">
        <v>3</v>
      </c>
      <c r="L416" s="804">
        <v>1941.55</v>
      </c>
    </row>
    <row r="417" spans="1:12" s="101" customFormat="1" ht="323.85000000000002" customHeight="1">
      <c r="A417" s="808"/>
      <c r="B417" s="803"/>
      <c r="C417" s="810"/>
      <c r="D417" s="807"/>
      <c r="E417" s="803"/>
      <c r="F417" s="803"/>
      <c r="G417" s="803"/>
      <c r="H417" s="806"/>
      <c r="I417" s="806"/>
      <c r="J417" s="803"/>
      <c r="K417" s="803"/>
      <c r="L417" s="804"/>
    </row>
    <row r="418" spans="1:12" s="101" customFormat="1" ht="24" customHeight="1">
      <c r="A418" s="808"/>
      <c r="B418" s="110" t="s">
        <v>77</v>
      </c>
      <c r="C418" s="115" t="s">
        <v>79</v>
      </c>
      <c r="D418" s="115" t="s">
        <v>155</v>
      </c>
      <c r="E418" s="115" t="s">
        <v>156</v>
      </c>
      <c r="F418" s="805"/>
      <c r="G418" s="805"/>
      <c r="H418" s="806" t="s">
        <v>157</v>
      </c>
      <c r="I418" s="806"/>
      <c r="J418" s="803" t="s">
        <v>153</v>
      </c>
      <c r="K418" s="803" t="s">
        <v>3</v>
      </c>
      <c r="L418" s="804">
        <v>703.6</v>
      </c>
    </row>
    <row r="419" spans="1:12" s="101" customFormat="1" ht="34.5" customHeight="1">
      <c r="A419" s="808"/>
      <c r="B419" s="117" t="s">
        <v>1482</v>
      </c>
      <c r="C419" s="117" t="s">
        <v>1529</v>
      </c>
      <c r="D419" s="118">
        <v>43786</v>
      </c>
      <c r="E419" s="117" t="s">
        <v>1439</v>
      </c>
      <c r="F419" s="805"/>
      <c r="G419" s="805"/>
      <c r="H419" s="806"/>
      <c r="I419" s="806"/>
      <c r="J419" s="803"/>
      <c r="K419" s="803"/>
      <c r="L419" s="804"/>
    </row>
    <row r="420" spans="1:12" s="101" customFormat="1" ht="24" customHeight="1">
      <c r="A420" s="808">
        <v>378</v>
      </c>
      <c r="B420" s="110" t="s">
        <v>76</v>
      </c>
      <c r="C420" s="115" t="s">
        <v>78</v>
      </c>
      <c r="D420" s="115" t="s">
        <v>146</v>
      </c>
      <c r="E420" s="115" t="s">
        <v>147</v>
      </c>
      <c r="F420" s="809" t="s">
        <v>71</v>
      </c>
      <c r="G420" s="809"/>
      <c r="H420" s="805"/>
      <c r="I420" s="805"/>
      <c r="J420" s="805"/>
      <c r="K420" s="805"/>
      <c r="L420" s="805"/>
    </row>
    <row r="421" spans="1:12" s="101" customFormat="1" ht="26.25" customHeight="1">
      <c r="A421" s="808"/>
      <c r="B421" s="803" t="s">
        <v>1520</v>
      </c>
      <c r="C421" s="810" t="s">
        <v>1527</v>
      </c>
      <c r="D421" s="807">
        <v>43774</v>
      </c>
      <c r="E421" s="803" t="s">
        <v>1528</v>
      </c>
      <c r="F421" s="803" t="s">
        <v>1530</v>
      </c>
      <c r="G421" s="803"/>
      <c r="H421" s="806" t="s">
        <v>152</v>
      </c>
      <c r="I421" s="806"/>
      <c r="J421" s="117" t="s">
        <v>153</v>
      </c>
      <c r="K421" s="117" t="s">
        <v>3</v>
      </c>
      <c r="L421" s="119">
        <v>246.68</v>
      </c>
    </row>
    <row r="422" spans="1:12" s="101" customFormat="1" ht="408.95" customHeight="1">
      <c r="A422" s="808"/>
      <c r="B422" s="803"/>
      <c r="C422" s="810"/>
      <c r="D422" s="807"/>
      <c r="E422" s="803"/>
      <c r="F422" s="803"/>
      <c r="G422" s="803"/>
      <c r="H422" s="806" t="s">
        <v>154</v>
      </c>
      <c r="I422" s="806"/>
      <c r="J422" s="803" t="s">
        <v>153</v>
      </c>
      <c r="K422" s="803" t="s">
        <v>153</v>
      </c>
      <c r="L422" s="804">
        <v>0</v>
      </c>
    </row>
    <row r="423" spans="1:12" s="101" customFormat="1" ht="323.85000000000002" customHeight="1">
      <c r="A423" s="808"/>
      <c r="B423" s="803"/>
      <c r="C423" s="810"/>
      <c r="D423" s="807"/>
      <c r="E423" s="803"/>
      <c r="F423" s="803"/>
      <c r="G423" s="803"/>
      <c r="H423" s="806"/>
      <c r="I423" s="806"/>
      <c r="J423" s="803"/>
      <c r="K423" s="803"/>
      <c r="L423" s="804"/>
    </row>
    <row r="424" spans="1:12" s="101" customFormat="1" ht="24" customHeight="1">
      <c r="A424" s="808"/>
      <c r="B424" s="110" t="s">
        <v>77</v>
      </c>
      <c r="C424" s="115" t="s">
        <v>79</v>
      </c>
      <c r="D424" s="115" t="s">
        <v>155</v>
      </c>
      <c r="E424" s="115" t="s">
        <v>156</v>
      </c>
      <c r="F424" s="805"/>
      <c r="G424" s="805"/>
      <c r="H424" s="806" t="s">
        <v>157</v>
      </c>
      <c r="I424" s="806"/>
      <c r="J424" s="803" t="s">
        <v>153</v>
      </c>
      <c r="K424" s="803" t="s">
        <v>3</v>
      </c>
      <c r="L424" s="804">
        <v>562.65</v>
      </c>
    </row>
    <row r="425" spans="1:12" s="101" customFormat="1" ht="34.5" customHeight="1">
      <c r="A425" s="808"/>
      <c r="B425" s="117" t="s">
        <v>1482</v>
      </c>
      <c r="C425" s="117" t="s">
        <v>1530</v>
      </c>
      <c r="D425" s="118">
        <v>43786</v>
      </c>
      <c r="E425" s="117" t="s">
        <v>1439</v>
      </c>
      <c r="F425" s="805"/>
      <c r="G425" s="805"/>
      <c r="H425" s="806"/>
      <c r="I425" s="806"/>
      <c r="J425" s="803"/>
      <c r="K425" s="803"/>
      <c r="L425" s="804"/>
    </row>
    <row r="426" spans="1:12" s="101" customFormat="1" ht="24" customHeight="1">
      <c r="A426" s="808">
        <v>379</v>
      </c>
      <c r="B426" s="110" t="s">
        <v>76</v>
      </c>
      <c r="C426" s="115" t="s">
        <v>78</v>
      </c>
      <c r="D426" s="115" t="s">
        <v>146</v>
      </c>
      <c r="E426" s="115" t="s">
        <v>147</v>
      </c>
      <c r="F426" s="809" t="s">
        <v>71</v>
      </c>
      <c r="G426" s="809"/>
      <c r="H426" s="805"/>
      <c r="I426" s="805"/>
      <c r="J426" s="805"/>
      <c r="K426" s="805"/>
      <c r="L426" s="805"/>
    </row>
    <row r="427" spans="1:12" s="101" customFormat="1" ht="26.25" customHeight="1">
      <c r="A427" s="808"/>
      <c r="B427" s="803" t="s">
        <v>1520</v>
      </c>
      <c r="C427" s="810" t="s">
        <v>1531</v>
      </c>
      <c r="D427" s="807">
        <v>43792</v>
      </c>
      <c r="E427" s="803" t="s">
        <v>205</v>
      </c>
      <c r="F427" s="803" t="s">
        <v>1532</v>
      </c>
      <c r="G427" s="803"/>
      <c r="H427" s="806" t="s">
        <v>152</v>
      </c>
      <c r="I427" s="806"/>
      <c r="J427" s="117" t="s">
        <v>153</v>
      </c>
      <c r="K427" s="117" t="s">
        <v>3</v>
      </c>
      <c r="L427" s="119">
        <v>411.04</v>
      </c>
    </row>
    <row r="428" spans="1:12" s="101" customFormat="1" ht="123.75" customHeight="1">
      <c r="A428" s="808"/>
      <c r="B428" s="803"/>
      <c r="C428" s="810"/>
      <c r="D428" s="807"/>
      <c r="E428" s="803"/>
      <c r="F428" s="803"/>
      <c r="G428" s="803"/>
      <c r="H428" s="806" t="s">
        <v>154</v>
      </c>
      <c r="I428" s="806"/>
      <c r="J428" s="117" t="s">
        <v>153</v>
      </c>
      <c r="K428" s="117" t="s">
        <v>3</v>
      </c>
      <c r="L428" s="119">
        <v>254.95</v>
      </c>
    </row>
    <row r="429" spans="1:12" s="101" customFormat="1" ht="24" customHeight="1">
      <c r="A429" s="808"/>
      <c r="B429" s="110" t="s">
        <v>77</v>
      </c>
      <c r="C429" s="115" t="s">
        <v>79</v>
      </c>
      <c r="D429" s="115" t="s">
        <v>155</v>
      </c>
      <c r="E429" s="115" t="s">
        <v>156</v>
      </c>
      <c r="F429" s="805"/>
      <c r="G429" s="805"/>
      <c r="H429" s="806" t="s">
        <v>157</v>
      </c>
      <c r="I429" s="806"/>
      <c r="J429" s="803" t="s">
        <v>153</v>
      </c>
      <c r="K429" s="803" t="s">
        <v>153</v>
      </c>
      <c r="L429" s="804">
        <v>0</v>
      </c>
    </row>
    <row r="430" spans="1:12" s="101" customFormat="1" ht="34.5" customHeight="1">
      <c r="A430" s="808"/>
      <c r="B430" s="117" t="s">
        <v>1482</v>
      </c>
      <c r="C430" s="117" t="s">
        <v>1532</v>
      </c>
      <c r="D430" s="118">
        <v>43794</v>
      </c>
      <c r="E430" s="117" t="s">
        <v>1533</v>
      </c>
      <c r="F430" s="805"/>
      <c r="G430" s="805"/>
      <c r="H430" s="806"/>
      <c r="I430" s="806"/>
      <c r="J430" s="803"/>
      <c r="K430" s="803"/>
      <c r="L430" s="804"/>
    </row>
    <row r="431" spans="1:12" s="101" customFormat="1" ht="24" customHeight="1">
      <c r="A431" s="808">
        <v>380</v>
      </c>
      <c r="B431" s="110" t="s">
        <v>76</v>
      </c>
      <c r="C431" s="115" t="s">
        <v>78</v>
      </c>
      <c r="D431" s="115" t="s">
        <v>146</v>
      </c>
      <c r="E431" s="115" t="s">
        <v>147</v>
      </c>
      <c r="F431" s="809" t="s">
        <v>71</v>
      </c>
      <c r="G431" s="809"/>
      <c r="H431" s="805"/>
      <c r="I431" s="805"/>
      <c r="J431" s="805"/>
      <c r="K431" s="805"/>
      <c r="L431" s="805"/>
    </row>
    <row r="432" spans="1:12" s="101" customFormat="1" ht="26.25" customHeight="1">
      <c r="A432" s="808"/>
      <c r="B432" s="803" t="s">
        <v>1520</v>
      </c>
      <c r="C432" s="810" t="s">
        <v>1534</v>
      </c>
      <c r="D432" s="807">
        <v>43859</v>
      </c>
      <c r="E432" s="803" t="s">
        <v>758</v>
      </c>
      <c r="F432" s="803" t="s">
        <v>759</v>
      </c>
      <c r="G432" s="803"/>
      <c r="H432" s="806" t="s">
        <v>152</v>
      </c>
      <c r="I432" s="806"/>
      <c r="J432" s="117" t="s">
        <v>153</v>
      </c>
      <c r="K432" s="117" t="s">
        <v>3</v>
      </c>
      <c r="L432" s="119">
        <v>258.88</v>
      </c>
    </row>
    <row r="433" spans="1:12" s="101" customFormat="1" ht="408.95" customHeight="1">
      <c r="A433" s="808"/>
      <c r="B433" s="803"/>
      <c r="C433" s="810"/>
      <c r="D433" s="807"/>
      <c r="E433" s="803"/>
      <c r="F433" s="803"/>
      <c r="G433" s="803"/>
      <c r="H433" s="806" t="s">
        <v>154</v>
      </c>
      <c r="I433" s="806"/>
      <c r="J433" s="803" t="s">
        <v>153</v>
      </c>
      <c r="K433" s="803" t="s">
        <v>3</v>
      </c>
      <c r="L433" s="804">
        <v>157.25</v>
      </c>
    </row>
    <row r="434" spans="1:12" s="101" customFormat="1" ht="92.85" customHeight="1">
      <c r="A434" s="808"/>
      <c r="B434" s="803"/>
      <c r="C434" s="810"/>
      <c r="D434" s="807"/>
      <c r="E434" s="803"/>
      <c r="F434" s="803"/>
      <c r="G434" s="803"/>
      <c r="H434" s="806"/>
      <c r="I434" s="806"/>
      <c r="J434" s="803"/>
      <c r="K434" s="803"/>
      <c r="L434" s="804"/>
    </row>
    <row r="435" spans="1:12" s="101" customFormat="1" ht="24" customHeight="1">
      <c r="A435" s="808"/>
      <c r="B435" s="110" t="s">
        <v>77</v>
      </c>
      <c r="C435" s="115" t="s">
        <v>79</v>
      </c>
      <c r="D435" s="115" t="s">
        <v>155</v>
      </c>
      <c r="E435" s="115" t="s">
        <v>156</v>
      </c>
      <c r="F435" s="805"/>
      <c r="G435" s="805"/>
      <c r="H435" s="806" t="s">
        <v>157</v>
      </c>
      <c r="I435" s="806"/>
      <c r="J435" s="803" t="s">
        <v>153</v>
      </c>
      <c r="K435" s="803" t="s">
        <v>3</v>
      </c>
      <c r="L435" s="804">
        <v>170</v>
      </c>
    </row>
    <row r="436" spans="1:12" s="101" customFormat="1" ht="34.5" customHeight="1">
      <c r="A436" s="808"/>
      <c r="B436" s="117" t="s">
        <v>1482</v>
      </c>
      <c r="C436" s="117" t="s">
        <v>759</v>
      </c>
      <c r="D436" s="118">
        <v>43861</v>
      </c>
      <c r="E436" s="117" t="s">
        <v>822</v>
      </c>
      <c r="F436" s="805"/>
      <c r="G436" s="805"/>
      <c r="H436" s="806"/>
      <c r="I436" s="806"/>
      <c r="J436" s="803"/>
      <c r="K436" s="803"/>
      <c r="L436" s="804"/>
    </row>
    <row r="437" spans="1:12" s="101" customFormat="1" ht="24" customHeight="1">
      <c r="A437" s="808">
        <v>381</v>
      </c>
      <c r="B437" s="110" t="s">
        <v>76</v>
      </c>
      <c r="C437" s="115" t="s">
        <v>78</v>
      </c>
      <c r="D437" s="115" t="s">
        <v>146</v>
      </c>
      <c r="E437" s="115" t="s">
        <v>147</v>
      </c>
      <c r="F437" s="809" t="s">
        <v>71</v>
      </c>
      <c r="G437" s="809"/>
      <c r="H437" s="805"/>
      <c r="I437" s="805"/>
      <c r="J437" s="805"/>
      <c r="K437" s="805"/>
      <c r="L437" s="805"/>
    </row>
    <row r="438" spans="1:12" s="101" customFormat="1" ht="26.25" customHeight="1">
      <c r="A438" s="808"/>
      <c r="B438" s="803" t="s">
        <v>1535</v>
      </c>
      <c r="C438" s="810" t="s">
        <v>1536</v>
      </c>
      <c r="D438" s="807">
        <v>43787</v>
      </c>
      <c r="E438" s="803" t="s">
        <v>358</v>
      </c>
      <c r="F438" s="803" t="s">
        <v>1537</v>
      </c>
      <c r="G438" s="803"/>
      <c r="H438" s="806" t="s">
        <v>152</v>
      </c>
      <c r="I438" s="806"/>
      <c r="J438" s="117" t="s">
        <v>153</v>
      </c>
      <c r="K438" s="117" t="s">
        <v>3</v>
      </c>
      <c r="L438" s="119">
        <v>237.34</v>
      </c>
    </row>
    <row r="439" spans="1:12" s="101" customFormat="1" ht="176.25" customHeight="1">
      <c r="A439" s="808"/>
      <c r="B439" s="803"/>
      <c r="C439" s="810"/>
      <c r="D439" s="807"/>
      <c r="E439" s="803"/>
      <c r="F439" s="803"/>
      <c r="G439" s="803"/>
      <c r="H439" s="806" t="s">
        <v>154</v>
      </c>
      <c r="I439" s="806"/>
      <c r="J439" s="117" t="s">
        <v>153</v>
      </c>
      <c r="K439" s="117" t="s">
        <v>3</v>
      </c>
      <c r="L439" s="119">
        <v>84</v>
      </c>
    </row>
    <row r="440" spans="1:12" s="101" customFormat="1" ht="24" customHeight="1">
      <c r="A440" s="808"/>
      <c r="B440" s="110" t="s">
        <v>77</v>
      </c>
      <c r="C440" s="115" t="s">
        <v>79</v>
      </c>
      <c r="D440" s="115" t="s">
        <v>155</v>
      </c>
      <c r="E440" s="115" t="s">
        <v>156</v>
      </c>
      <c r="F440" s="805"/>
      <c r="G440" s="805"/>
      <c r="H440" s="806" t="s">
        <v>157</v>
      </c>
      <c r="I440" s="806"/>
      <c r="J440" s="803" t="s">
        <v>153</v>
      </c>
      <c r="K440" s="803" t="s">
        <v>153</v>
      </c>
      <c r="L440" s="804">
        <v>0</v>
      </c>
    </row>
    <row r="441" spans="1:12" s="101" customFormat="1" ht="24" customHeight="1">
      <c r="A441" s="808"/>
      <c r="B441" s="117" t="s">
        <v>240</v>
      </c>
      <c r="C441" s="117" t="s">
        <v>1537</v>
      </c>
      <c r="D441" s="118">
        <v>43788</v>
      </c>
      <c r="E441" s="117" t="s">
        <v>1538</v>
      </c>
      <c r="F441" s="805"/>
      <c r="G441" s="805"/>
      <c r="H441" s="806"/>
      <c r="I441" s="806"/>
      <c r="J441" s="803"/>
      <c r="K441" s="803"/>
      <c r="L441" s="804"/>
    </row>
    <row r="442" spans="1:12" s="101" customFormat="1" ht="24" customHeight="1">
      <c r="A442" s="808">
        <v>382</v>
      </c>
      <c r="B442" s="110" t="s">
        <v>76</v>
      </c>
      <c r="C442" s="115" t="s">
        <v>78</v>
      </c>
      <c r="D442" s="115" t="s">
        <v>146</v>
      </c>
      <c r="E442" s="115" t="s">
        <v>147</v>
      </c>
      <c r="F442" s="809" t="s">
        <v>71</v>
      </c>
      <c r="G442" s="809"/>
      <c r="H442" s="805"/>
      <c r="I442" s="805"/>
      <c r="J442" s="805"/>
      <c r="K442" s="805"/>
      <c r="L442" s="805"/>
    </row>
    <row r="443" spans="1:12" s="101" customFormat="1" ht="26.25" customHeight="1">
      <c r="A443" s="808"/>
      <c r="B443" s="803" t="s">
        <v>1535</v>
      </c>
      <c r="C443" s="810" t="s">
        <v>1539</v>
      </c>
      <c r="D443" s="807">
        <v>43844</v>
      </c>
      <c r="E443" s="803" t="s">
        <v>614</v>
      </c>
      <c r="F443" s="803" t="s">
        <v>992</v>
      </c>
      <c r="G443" s="803"/>
      <c r="H443" s="806" t="s">
        <v>152</v>
      </c>
      <c r="I443" s="806"/>
      <c r="J443" s="117" t="s">
        <v>153</v>
      </c>
      <c r="K443" s="117" t="s">
        <v>3</v>
      </c>
      <c r="L443" s="119">
        <v>256.7</v>
      </c>
    </row>
    <row r="444" spans="1:12" s="101" customFormat="1" ht="123.75" customHeight="1">
      <c r="A444" s="808"/>
      <c r="B444" s="803"/>
      <c r="C444" s="810"/>
      <c r="D444" s="807"/>
      <c r="E444" s="803"/>
      <c r="F444" s="803"/>
      <c r="G444" s="803"/>
      <c r="H444" s="806" t="s">
        <v>154</v>
      </c>
      <c r="I444" s="806"/>
      <c r="J444" s="117" t="s">
        <v>153</v>
      </c>
      <c r="K444" s="117" t="s">
        <v>3</v>
      </c>
      <c r="L444" s="119">
        <v>391.99</v>
      </c>
    </row>
    <row r="445" spans="1:12" s="101" customFormat="1" ht="24" customHeight="1">
      <c r="A445" s="808"/>
      <c r="B445" s="110" t="s">
        <v>77</v>
      </c>
      <c r="C445" s="115" t="s">
        <v>79</v>
      </c>
      <c r="D445" s="115" t="s">
        <v>155</v>
      </c>
      <c r="E445" s="115" t="s">
        <v>156</v>
      </c>
      <c r="F445" s="805"/>
      <c r="G445" s="805"/>
      <c r="H445" s="806" t="s">
        <v>157</v>
      </c>
      <c r="I445" s="806"/>
      <c r="J445" s="803" t="s">
        <v>153</v>
      </c>
      <c r="K445" s="803" t="s">
        <v>153</v>
      </c>
      <c r="L445" s="804">
        <v>0</v>
      </c>
    </row>
    <row r="446" spans="1:12" s="101" customFormat="1" ht="24" customHeight="1">
      <c r="A446" s="808"/>
      <c r="B446" s="117" t="s">
        <v>240</v>
      </c>
      <c r="C446" s="117" t="s">
        <v>992</v>
      </c>
      <c r="D446" s="118">
        <v>43846</v>
      </c>
      <c r="E446" s="117" t="s">
        <v>245</v>
      </c>
      <c r="F446" s="805"/>
      <c r="G446" s="805"/>
      <c r="H446" s="806"/>
      <c r="I446" s="806"/>
      <c r="J446" s="803"/>
      <c r="K446" s="803"/>
      <c r="L446" s="804"/>
    </row>
    <row r="447" spans="1:12" s="101" customFormat="1" ht="24" customHeight="1">
      <c r="A447" s="808">
        <v>383</v>
      </c>
      <c r="B447" s="110" t="s">
        <v>76</v>
      </c>
      <c r="C447" s="115" t="s">
        <v>78</v>
      </c>
      <c r="D447" s="115" t="s">
        <v>146</v>
      </c>
      <c r="E447" s="115" t="s">
        <v>147</v>
      </c>
      <c r="F447" s="809" t="s">
        <v>71</v>
      </c>
      <c r="G447" s="809"/>
      <c r="H447" s="805"/>
      <c r="I447" s="805"/>
      <c r="J447" s="805"/>
      <c r="K447" s="805"/>
      <c r="L447" s="805"/>
    </row>
    <row r="448" spans="1:12" s="101" customFormat="1" ht="26.25" customHeight="1">
      <c r="A448" s="808"/>
      <c r="B448" s="803" t="s">
        <v>1540</v>
      </c>
      <c r="C448" s="810" t="s">
        <v>1541</v>
      </c>
      <c r="D448" s="807">
        <v>43764</v>
      </c>
      <c r="E448" s="803" t="s">
        <v>234</v>
      </c>
      <c r="F448" s="803" t="s">
        <v>1542</v>
      </c>
      <c r="G448" s="803"/>
      <c r="H448" s="806" t="s">
        <v>152</v>
      </c>
      <c r="I448" s="806"/>
      <c r="J448" s="117" t="s">
        <v>153</v>
      </c>
      <c r="K448" s="117" t="s">
        <v>3</v>
      </c>
      <c r="L448" s="119">
        <v>729</v>
      </c>
    </row>
    <row r="449" spans="1:12" s="101" customFormat="1" ht="407.25" customHeight="1">
      <c r="A449" s="808"/>
      <c r="B449" s="803"/>
      <c r="C449" s="810"/>
      <c r="D449" s="807"/>
      <c r="E449" s="803"/>
      <c r="F449" s="803"/>
      <c r="G449" s="803"/>
      <c r="H449" s="806" t="s">
        <v>154</v>
      </c>
      <c r="I449" s="806"/>
      <c r="J449" s="117" t="s">
        <v>153</v>
      </c>
      <c r="K449" s="117" t="s">
        <v>3</v>
      </c>
      <c r="L449" s="119">
        <v>640.6</v>
      </c>
    </row>
    <row r="450" spans="1:12" s="101" customFormat="1" ht="24" customHeight="1">
      <c r="A450" s="808"/>
      <c r="B450" s="110" t="s">
        <v>77</v>
      </c>
      <c r="C450" s="115" t="s">
        <v>79</v>
      </c>
      <c r="D450" s="115" t="s">
        <v>155</v>
      </c>
      <c r="E450" s="115" t="s">
        <v>156</v>
      </c>
      <c r="F450" s="805"/>
      <c r="G450" s="805"/>
      <c r="H450" s="806" t="s">
        <v>157</v>
      </c>
      <c r="I450" s="806"/>
      <c r="J450" s="803" t="s">
        <v>153</v>
      </c>
      <c r="K450" s="803" t="s">
        <v>153</v>
      </c>
      <c r="L450" s="804">
        <v>0</v>
      </c>
    </row>
    <row r="451" spans="1:12" s="101" customFormat="1" ht="24" customHeight="1">
      <c r="A451" s="808"/>
      <c r="B451" s="117" t="s">
        <v>254</v>
      </c>
      <c r="C451" s="117" t="s">
        <v>1542</v>
      </c>
      <c r="D451" s="118">
        <v>43766</v>
      </c>
      <c r="E451" s="117" t="s">
        <v>1080</v>
      </c>
      <c r="F451" s="805"/>
      <c r="G451" s="805"/>
      <c r="H451" s="806"/>
      <c r="I451" s="806"/>
      <c r="J451" s="803"/>
      <c r="K451" s="803"/>
      <c r="L451" s="804"/>
    </row>
    <row r="452" spans="1:12" s="101" customFormat="1" ht="24" customHeight="1">
      <c r="A452" s="808">
        <v>384</v>
      </c>
      <c r="B452" s="110" t="s">
        <v>76</v>
      </c>
      <c r="C452" s="115" t="s">
        <v>78</v>
      </c>
      <c r="D452" s="115" t="s">
        <v>146</v>
      </c>
      <c r="E452" s="115" t="s">
        <v>147</v>
      </c>
      <c r="F452" s="809" t="s">
        <v>71</v>
      </c>
      <c r="G452" s="809"/>
      <c r="H452" s="805"/>
      <c r="I452" s="805"/>
      <c r="J452" s="805"/>
      <c r="K452" s="805"/>
      <c r="L452" s="805"/>
    </row>
    <row r="453" spans="1:12" s="101" customFormat="1" ht="26.25" customHeight="1">
      <c r="A453" s="808"/>
      <c r="B453" s="803" t="s">
        <v>1540</v>
      </c>
      <c r="C453" s="810" t="s">
        <v>1543</v>
      </c>
      <c r="D453" s="807">
        <v>43770</v>
      </c>
      <c r="E453" s="803" t="s">
        <v>614</v>
      </c>
      <c r="F453" s="803" t="s">
        <v>1544</v>
      </c>
      <c r="G453" s="803"/>
      <c r="H453" s="806" t="s">
        <v>152</v>
      </c>
      <c r="I453" s="806"/>
      <c r="J453" s="117" t="s">
        <v>153</v>
      </c>
      <c r="K453" s="117" t="s">
        <v>3</v>
      </c>
      <c r="L453" s="119">
        <v>484.25</v>
      </c>
    </row>
    <row r="454" spans="1:12" s="101" customFormat="1" ht="386.25" customHeight="1">
      <c r="A454" s="808"/>
      <c r="B454" s="803"/>
      <c r="C454" s="810"/>
      <c r="D454" s="807"/>
      <c r="E454" s="803"/>
      <c r="F454" s="803"/>
      <c r="G454" s="803"/>
      <c r="H454" s="806" t="s">
        <v>154</v>
      </c>
      <c r="I454" s="806"/>
      <c r="J454" s="117" t="s">
        <v>153</v>
      </c>
      <c r="K454" s="117" t="s">
        <v>3</v>
      </c>
      <c r="L454" s="119">
        <v>1061.95</v>
      </c>
    </row>
    <row r="455" spans="1:12" s="101" customFormat="1" ht="24" customHeight="1">
      <c r="A455" s="808"/>
      <c r="B455" s="110" t="s">
        <v>77</v>
      </c>
      <c r="C455" s="115" t="s">
        <v>79</v>
      </c>
      <c r="D455" s="115" t="s">
        <v>155</v>
      </c>
      <c r="E455" s="115" t="s">
        <v>156</v>
      </c>
      <c r="F455" s="805"/>
      <c r="G455" s="805"/>
      <c r="H455" s="806" t="s">
        <v>157</v>
      </c>
      <c r="I455" s="806"/>
      <c r="J455" s="803" t="s">
        <v>153</v>
      </c>
      <c r="K455" s="803" t="s">
        <v>153</v>
      </c>
      <c r="L455" s="804">
        <v>0</v>
      </c>
    </row>
    <row r="456" spans="1:12" s="101" customFormat="1" ht="24" customHeight="1">
      <c r="A456" s="808"/>
      <c r="B456" s="117" t="s">
        <v>254</v>
      </c>
      <c r="C456" s="117" t="s">
        <v>1544</v>
      </c>
      <c r="D456" s="118">
        <v>43772</v>
      </c>
      <c r="E456" s="117" t="s">
        <v>1545</v>
      </c>
      <c r="F456" s="805"/>
      <c r="G456" s="805"/>
      <c r="H456" s="806"/>
      <c r="I456" s="806"/>
      <c r="J456" s="803"/>
      <c r="K456" s="803"/>
      <c r="L456" s="804"/>
    </row>
    <row r="457" spans="1:12" s="101" customFormat="1" ht="24" customHeight="1">
      <c r="A457" s="808">
        <v>385</v>
      </c>
      <c r="B457" s="110" t="s">
        <v>76</v>
      </c>
      <c r="C457" s="115" t="s">
        <v>78</v>
      </c>
      <c r="D457" s="115" t="s">
        <v>146</v>
      </c>
      <c r="E457" s="115" t="s">
        <v>147</v>
      </c>
      <c r="F457" s="809" t="s">
        <v>71</v>
      </c>
      <c r="G457" s="809"/>
      <c r="H457" s="805"/>
      <c r="I457" s="805"/>
      <c r="J457" s="805"/>
      <c r="K457" s="805"/>
      <c r="L457" s="805"/>
    </row>
    <row r="458" spans="1:12" s="101" customFormat="1" ht="26.25" customHeight="1">
      <c r="A458" s="808"/>
      <c r="B458" s="803" t="s">
        <v>1540</v>
      </c>
      <c r="C458" s="810" t="s">
        <v>1546</v>
      </c>
      <c r="D458" s="807">
        <v>43808</v>
      </c>
      <c r="E458" s="803" t="s">
        <v>422</v>
      </c>
      <c r="F458" s="803" t="s">
        <v>1547</v>
      </c>
      <c r="G458" s="803"/>
      <c r="H458" s="806" t="s">
        <v>152</v>
      </c>
      <c r="I458" s="806"/>
      <c r="J458" s="117" t="s">
        <v>153</v>
      </c>
      <c r="K458" s="117" t="s">
        <v>3</v>
      </c>
      <c r="L458" s="119">
        <v>354.23</v>
      </c>
    </row>
    <row r="459" spans="1:12" s="101" customFormat="1" ht="408.95" customHeight="1">
      <c r="A459" s="808"/>
      <c r="B459" s="803"/>
      <c r="C459" s="810"/>
      <c r="D459" s="807"/>
      <c r="E459" s="803"/>
      <c r="F459" s="803"/>
      <c r="G459" s="803"/>
      <c r="H459" s="806" t="s">
        <v>154</v>
      </c>
      <c r="I459" s="806"/>
      <c r="J459" s="803" t="s">
        <v>153</v>
      </c>
      <c r="K459" s="803" t="s">
        <v>3</v>
      </c>
      <c r="L459" s="804">
        <v>287.3</v>
      </c>
    </row>
    <row r="460" spans="1:12" s="101" customFormat="1" ht="197.85" customHeight="1">
      <c r="A460" s="808"/>
      <c r="B460" s="803"/>
      <c r="C460" s="810"/>
      <c r="D460" s="807"/>
      <c r="E460" s="803"/>
      <c r="F460" s="803"/>
      <c r="G460" s="803"/>
      <c r="H460" s="806"/>
      <c r="I460" s="806"/>
      <c r="J460" s="803"/>
      <c r="K460" s="803"/>
      <c r="L460" s="804"/>
    </row>
    <row r="461" spans="1:12" s="101" customFormat="1" ht="24" customHeight="1">
      <c r="A461" s="808"/>
      <c r="B461" s="110" t="s">
        <v>77</v>
      </c>
      <c r="C461" s="115" t="s">
        <v>79</v>
      </c>
      <c r="D461" s="115" t="s">
        <v>155</v>
      </c>
      <c r="E461" s="115" t="s">
        <v>156</v>
      </c>
      <c r="F461" s="805"/>
      <c r="G461" s="805"/>
      <c r="H461" s="806" t="s">
        <v>157</v>
      </c>
      <c r="I461" s="806"/>
      <c r="J461" s="803" t="s">
        <v>153</v>
      </c>
      <c r="K461" s="803" t="s">
        <v>153</v>
      </c>
      <c r="L461" s="804">
        <v>0</v>
      </c>
    </row>
    <row r="462" spans="1:12" s="101" customFormat="1" ht="24" customHeight="1">
      <c r="A462" s="808"/>
      <c r="B462" s="117" t="s">
        <v>254</v>
      </c>
      <c r="C462" s="117" t="s">
        <v>1547</v>
      </c>
      <c r="D462" s="118">
        <v>43810</v>
      </c>
      <c r="E462" s="117" t="s">
        <v>427</v>
      </c>
      <c r="F462" s="805"/>
      <c r="G462" s="805"/>
      <c r="H462" s="806"/>
      <c r="I462" s="806"/>
      <c r="J462" s="803"/>
      <c r="K462" s="803"/>
      <c r="L462" s="804"/>
    </row>
    <row r="463" spans="1:12" s="101" customFormat="1" ht="24" customHeight="1">
      <c r="A463" s="808">
        <v>386</v>
      </c>
      <c r="B463" s="110" t="s">
        <v>76</v>
      </c>
      <c r="C463" s="115" t="s">
        <v>78</v>
      </c>
      <c r="D463" s="115" t="s">
        <v>146</v>
      </c>
      <c r="E463" s="115" t="s">
        <v>147</v>
      </c>
      <c r="F463" s="809" t="s">
        <v>71</v>
      </c>
      <c r="G463" s="809"/>
      <c r="H463" s="805"/>
      <c r="I463" s="805"/>
      <c r="J463" s="805"/>
      <c r="K463" s="805"/>
      <c r="L463" s="805"/>
    </row>
    <row r="464" spans="1:12" s="101" customFormat="1" ht="26.25" customHeight="1">
      <c r="A464" s="808"/>
      <c r="B464" s="803" t="s">
        <v>1540</v>
      </c>
      <c r="C464" s="810" t="s">
        <v>1548</v>
      </c>
      <c r="D464" s="807">
        <v>43844</v>
      </c>
      <c r="E464" s="803" t="s">
        <v>197</v>
      </c>
      <c r="F464" s="803" t="s">
        <v>1549</v>
      </c>
      <c r="G464" s="803"/>
      <c r="H464" s="806" t="s">
        <v>152</v>
      </c>
      <c r="I464" s="806"/>
      <c r="J464" s="117" t="s">
        <v>153</v>
      </c>
      <c r="K464" s="117" t="s">
        <v>3</v>
      </c>
      <c r="L464" s="119">
        <v>1680</v>
      </c>
    </row>
    <row r="465" spans="1:12" s="101" customFormat="1" ht="354.75" customHeight="1">
      <c r="A465" s="808"/>
      <c r="B465" s="803"/>
      <c r="C465" s="810"/>
      <c r="D465" s="807"/>
      <c r="E465" s="803"/>
      <c r="F465" s="803"/>
      <c r="G465" s="803"/>
      <c r="H465" s="806" t="s">
        <v>154</v>
      </c>
      <c r="I465" s="806"/>
      <c r="J465" s="117" t="s">
        <v>153</v>
      </c>
      <c r="K465" s="117" t="s">
        <v>3</v>
      </c>
      <c r="L465" s="119">
        <v>1330.28</v>
      </c>
    </row>
    <row r="466" spans="1:12" s="101" customFormat="1" ht="24" customHeight="1">
      <c r="A466" s="808"/>
      <c r="B466" s="110" t="s">
        <v>77</v>
      </c>
      <c r="C466" s="115" t="s">
        <v>79</v>
      </c>
      <c r="D466" s="115" t="s">
        <v>155</v>
      </c>
      <c r="E466" s="115" t="s">
        <v>156</v>
      </c>
      <c r="F466" s="805"/>
      <c r="G466" s="805"/>
      <c r="H466" s="806" t="s">
        <v>157</v>
      </c>
      <c r="I466" s="806"/>
      <c r="J466" s="803" t="s">
        <v>153</v>
      </c>
      <c r="K466" s="803" t="s">
        <v>153</v>
      </c>
      <c r="L466" s="804">
        <v>0</v>
      </c>
    </row>
    <row r="467" spans="1:12" s="101" customFormat="1" ht="24" customHeight="1">
      <c r="A467" s="808"/>
      <c r="B467" s="117" t="s">
        <v>254</v>
      </c>
      <c r="C467" s="117" t="s">
        <v>1549</v>
      </c>
      <c r="D467" s="118">
        <v>43848</v>
      </c>
      <c r="E467" s="117" t="s">
        <v>646</v>
      </c>
      <c r="F467" s="805"/>
      <c r="G467" s="805"/>
      <c r="H467" s="806"/>
      <c r="I467" s="806"/>
      <c r="J467" s="803"/>
      <c r="K467" s="803"/>
      <c r="L467" s="804"/>
    </row>
    <row r="468" spans="1:12" s="101" customFormat="1" ht="24" customHeight="1">
      <c r="A468" s="808">
        <v>387</v>
      </c>
      <c r="B468" s="110" t="s">
        <v>76</v>
      </c>
      <c r="C468" s="115" t="s">
        <v>78</v>
      </c>
      <c r="D468" s="115" t="s">
        <v>146</v>
      </c>
      <c r="E468" s="115" t="s">
        <v>147</v>
      </c>
      <c r="F468" s="809" t="s">
        <v>71</v>
      </c>
      <c r="G468" s="809"/>
      <c r="H468" s="805"/>
      <c r="I468" s="805"/>
      <c r="J468" s="805"/>
      <c r="K468" s="805"/>
      <c r="L468" s="805"/>
    </row>
    <row r="469" spans="1:12" s="101" customFormat="1" ht="26.25" customHeight="1">
      <c r="A469" s="808"/>
      <c r="B469" s="803" t="s">
        <v>1540</v>
      </c>
      <c r="C469" s="810" t="s">
        <v>1550</v>
      </c>
      <c r="D469" s="807">
        <v>43852</v>
      </c>
      <c r="E469" s="803" t="s">
        <v>1086</v>
      </c>
      <c r="F469" s="803" t="s">
        <v>1551</v>
      </c>
      <c r="G469" s="803"/>
      <c r="H469" s="806" t="s">
        <v>152</v>
      </c>
      <c r="I469" s="806"/>
      <c r="J469" s="117" t="s">
        <v>153</v>
      </c>
      <c r="K469" s="117" t="s">
        <v>3</v>
      </c>
      <c r="L469" s="119">
        <v>647</v>
      </c>
    </row>
    <row r="470" spans="1:12" s="101" customFormat="1" ht="408.95" customHeight="1">
      <c r="A470" s="808"/>
      <c r="B470" s="803"/>
      <c r="C470" s="810"/>
      <c r="D470" s="807"/>
      <c r="E470" s="803"/>
      <c r="F470" s="803"/>
      <c r="G470" s="803"/>
      <c r="H470" s="806" t="s">
        <v>154</v>
      </c>
      <c r="I470" s="806"/>
      <c r="J470" s="803" t="s">
        <v>153</v>
      </c>
      <c r="K470" s="803" t="s">
        <v>153</v>
      </c>
      <c r="L470" s="804">
        <v>0</v>
      </c>
    </row>
    <row r="471" spans="1:12" s="101" customFormat="1" ht="145.35" customHeight="1">
      <c r="A471" s="808"/>
      <c r="B471" s="803"/>
      <c r="C471" s="810"/>
      <c r="D471" s="807"/>
      <c r="E471" s="803"/>
      <c r="F471" s="803"/>
      <c r="G471" s="803"/>
      <c r="H471" s="806"/>
      <c r="I471" s="806"/>
      <c r="J471" s="803"/>
      <c r="K471" s="803"/>
      <c r="L471" s="804"/>
    </row>
    <row r="472" spans="1:12" s="101" customFormat="1" ht="24" customHeight="1">
      <c r="A472" s="808"/>
      <c r="B472" s="110" t="s">
        <v>77</v>
      </c>
      <c r="C472" s="115" t="s">
        <v>79</v>
      </c>
      <c r="D472" s="115" t="s">
        <v>155</v>
      </c>
      <c r="E472" s="115" t="s">
        <v>156</v>
      </c>
      <c r="F472" s="805"/>
      <c r="G472" s="805"/>
      <c r="H472" s="806" t="s">
        <v>157</v>
      </c>
      <c r="I472" s="806"/>
      <c r="J472" s="803" t="s">
        <v>153</v>
      </c>
      <c r="K472" s="803" t="s">
        <v>153</v>
      </c>
      <c r="L472" s="804">
        <v>0</v>
      </c>
    </row>
    <row r="473" spans="1:12" s="101" customFormat="1" ht="24" customHeight="1">
      <c r="A473" s="808"/>
      <c r="B473" s="117" t="s">
        <v>254</v>
      </c>
      <c r="C473" s="117" t="s">
        <v>1551</v>
      </c>
      <c r="D473" s="118">
        <v>43856</v>
      </c>
      <c r="E473" s="117" t="s">
        <v>1552</v>
      </c>
      <c r="F473" s="805"/>
      <c r="G473" s="805"/>
      <c r="H473" s="806"/>
      <c r="I473" s="806"/>
      <c r="J473" s="803"/>
      <c r="K473" s="803"/>
      <c r="L473" s="804"/>
    </row>
    <row r="474" spans="1:12" s="101" customFormat="1" ht="24" customHeight="1">
      <c r="A474" s="808">
        <v>388</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1540</v>
      </c>
      <c r="C475" s="810" t="s">
        <v>1553</v>
      </c>
      <c r="D475" s="807">
        <v>43884</v>
      </c>
      <c r="E475" s="803" t="s">
        <v>422</v>
      </c>
      <c r="F475" s="803" t="s">
        <v>1554</v>
      </c>
      <c r="G475" s="803"/>
      <c r="H475" s="806" t="s">
        <v>152</v>
      </c>
      <c r="I475" s="806"/>
      <c r="J475" s="117" t="s">
        <v>153</v>
      </c>
      <c r="K475" s="117" t="s">
        <v>153</v>
      </c>
      <c r="L475" s="119">
        <v>0</v>
      </c>
    </row>
    <row r="476" spans="1:12" s="101" customFormat="1" ht="134.25" customHeight="1">
      <c r="A476" s="808"/>
      <c r="B476" s="803"/>
      <c r="C476" s="810"/>
      <c r="D476" s="807"/>
      <c r="E476" s="803"/>
      <c r="F476" s="803"/>
      <c r="G476" s="803"/>
      <c r="H476" s="806" t="s">
        <v>154</v>
      </c>
      <c r="I476" s="806"/>
      <c r="J476" s="117" t="s">
        <v>153</v>
      </c>
      <c r="K476" s="117" t="s">
        <v>3</v>
      </c>
      <c r="L476" s="119">
        <v>356.1</v>
      </c>
    </row>
    <row r="477" spans="1:12" s="101" customFormat="1" ht="24" customHeight="1">
      <c r="A477" s="808"/>
      <c r="B477" s="110" t="s">
        <v>77</v>
      </c>
      <c r="C477" s="115" t="s">
        <v>79</v>
      </c>
      <c r="D477" s="115" t="s">
        <v>155</v>
      </c>
      <c r="E477" s="115" t="s">
        <v>156</v>
      </c>
      <c r="F477" s="805"/>
      <c r="G477" s="805"/>
      <c r="H477" s="806" t="s">
        <v>157</v>
      </c>
      <c r="I477" s="806"/>
      <c r="J477" s="803" t="s">
        <v>153</v>
      </c>
      <c r="K477" s="803" t="s">
        <v>153</v>
      </c>
      <c r="L477" s="804">
        <v>0</v>
      </c>
    </row>
    <row r="478" spans="1:12" s="101" customFormat="1" ht="24" customHeight="1">
      <c r="A478" s="808"/>
      <c r="B478" s="117" t="s">
        <v>254</v>
      </c>
      <c r="C478" s="117" t="s">
        <v>1554</v>
      </c>
      <c r="D478" s="118">
        <v>43886</v>
      </c>
      <c r="E478" s="117" t="s">
        <v>1555</v>
      </c>
      <c r="F478" s="805"/>
      <c r="G478" s="805"/>
      <c r="H478" s="806"/>
      <c r="I478" s="806"/>
      <c r="J478" s="803"/>
      <c r="K478" s="803"/>
      <c r="L478" s="804"/>
    </row>
    <row r="479" spans="1:12" s="101" customFormat="1" ht="24" customHeight="1">
      <c r="A479" s="808">
        <v>389</v>
      </c>
      <c r="B479" s="110" t="s">
        <v>76</v>
      </c>
      <c r="C479" s="115" t="s">
        <v>78</v>
      </c>
      <c r="D479" s="115" t="s">
        <v>146</v>
      </c>
      <c r="E479" s="115" t="s">
        <v>147</v>
      </c>
      <c r="F479" s="809" t="s">
        <v>71</v>
      </c>
      <c r="G479" s="809"/>
      <c r="H479" s="805"/>
      <c r="I479" s="805"/>
      <c r="J479" s="805"/>
      <c r="K479" s="805"/>
      <c r="L479" s="805"/>
    </row>
    <row r="480" spans="1:12" s="101" customFormat="1" ht="26.25" customHeight="1">
      <c r="A480" s="808"/>
      <c r="B480" s="803" t="s">
        <v>1556</v>
      </c>
      <c r="C480" s="810" t="s">
        <v>1557</v>
      </c>
      <c r="D480" s="807">
        <v>43803</v>
      </c>
      <c r="E480" s="803" t="s">
        <v>228</v>
      </c>
      <c r="F480" s="803" t="s">
        <v>649</v>
      </c>
      <c r="G480" s="803"/>
      <c r="H480" s="806" t="s">
        <v>152</v>
      </c>
      <c r="I480" s="806"/>
      <c r="J480" s="117" t="s">
        <v>153</v>
      </c>
      <c r="K480" s="117" t="s">
        <v>3</v>
      </c>
      <c r="L480" s="119">
        <v>366</v>
      </c>
    </row>
    <row r="481" spans="1:12" s="101" customFormat="1" ht="408.95" customHeight="1">
      <c r="A481" s="808"/>
      <c r="B481" s="803"/>
      <c r="C481" s="810"/>
      <c r="D481" s="807"/>
      <c r="E481" s="803"/>
      <c r="F481" s="803"/>
      <c r="G481" s="803"/>
      <c r="H481" s="806" t="s">
        <v>154</v>
      </c>
      <c r="I481" s="806"/>
      <c r="J481" s="803" t="s">
        <v>153</v>
      </c>
      <c r="K481" s="803" t="s">
        <v>3</v>
      </c>
      <c r="L481" s="804">
        <v>174</v>
      </c>
    </row>
    <row r="482" spans="1:12" s="101" customFormat="1" ht="176.85" customHeight="1">
      <c r="A482" s="808"/>
      <c r="B482" s="803"/>
      <c r="C482" s="810"/>
      <c r="D482" s="807"/>
      <c r="E482" s="803"/>
      <c r="F482" s="803"/>
      <c r="G482" s="803"/>
      <c r="H482" s="806"/>
      <c r="I482" s="806"/>
      <c r="J482" s="803"/>
      <c r="K482" s="803"/>
      <c r="L482" s="804"/>
    </row>
    <row r="483" spans="1:12" s="101" customFormat="1" ht="24" customHeight="1">
      <c r="A483" s="808"/>
      <c r="B483" s="110" t="s">
        <v>77</v>
      </c>
      <c r="C483" s="115" t="s">
        <v>79</v>
      </c>
      <c r="D483" s="115" t="s">
        <v>155</v>
      </c>
      <c r="E483" s="115" t="s">
        <v>156</v>
      </c>
      <c r="F483" s="805"/>
      <c r="G483" s="805"/>
      <c r="H483" s="806" t="s">
        <v>157</v>
      </c>
      <c r="I483" s="806"/>
      <c r="J483" s="803" t="s">
        <v>153</v>
      </c>
      <c r="K483" s="803" t="s">
        <v>3</v>
      </c>
      <c r="L483" s="804">
        <v>1025</v>
      </c>
    </row>
    <row r="484" spans="1:12" s="101" customFormat="1" ht="24" customHeight="1">
      <c r="A484" s="808"/>
      <c r="B484" s="117" t="s">
        <v>164</v>
      </c>
      <c r="C484" s="117" t="s">
        <v>649</v>
      </c>
      <c r="D484" s="118">
        <v>43809</v>
      </c>
      <c r="E484" s="117" t="s">
        <v>1558</v>
      </c>
      <c r="F484" s="805"/>
      <c r="G484" s="805"/>
      <c r="H484" s="806"/>
      <c r="I484" s="806"/>
      <c r="J484" s="803"/>
      <c r="K484" s="803"/>
      <c r="L484" s="804"/>
    </row>
    <row r="485" spans="1:12" s="101" customFormat="1" ht="24" customHeight="1">
      <c r="A485" s="808">
        <v>390</v>
      </c>
      <c r="B485" s="110" t="s">
        <v>76</v>
      </c>
      <c r="C485" s="115" t="s">
        <v>78</v>
      </c>
      <c r="D485" s="115" t="s">
        <v>146</v>
      </c>
      <c r="E485" s="115" t="s">
        <v>147</v>
      </c>
      <c r="F485" s="809" t="s">
        <v>71</v>
      </c>
      <c r="G485" s="809"/>
      <c r="H485" s="805"/>
      <c r="I485" s="805"/>
      <c r="J485" s="805"/>
      <c r="K485" s="805"/>
      <c r="L485" s="805"/>
    </row>
    <row r="486" spans="1:12" s="101" customFormat="1" ht="26.25" customHeight="1">
      <c r="A486" s="808"/>
      <c r="B486" s="803" t="s">
        <v>1556</v>
      </c>
      <c r="C486" s="810" t="s">
        <v>1557</v>
      </c>
      <c r="D486" s="807">
        <v>43803</v>
      </c>
      <c r="E486" s="803" t="s">
        <v>228</v>
      </c>
      <c r="F486" s="803" t="s">
        <v>1559</v>
      </c>
      <c r="G486" s="803"/>
      <c r="H486" s="806" t="s">
        <v>152</v>
      </c>
      <c r="I486" s="806"/>
      <c r="J486" s="117" t="s">
        <v>153</v>
      </c>
      <c r="K486" s="117" t="s">
        <v>3</v>
      </c>
      <c r="L486" s="119">
        <v>149</v>
      </c>
    </row>
    <row r="487" spans="1:12" s="101" customFormat="1" ht="408.95" customHeight="1">
      <c r="A487" s="808"/>
      <c r="B487" s="803"/>
      <c r="C487" s="810"/>
      <c r="D487" s="807"/>
      <c r="E487" s="803"/>
      <c r="F487" s="803"/>
      <c r="G487" s="803"/>
      <c r="H487" s="806" t="s">
        <v>154</v>
      </c>
      <c r="I487" s="806"/>
      <c r="J487" s="803" t="s">
        <v>153</v>
      </c>
      <c r="K487" s="803" t="s">
        <v>3</v>
      </c>
      <c r="L487" s="804">
        <v>111.32</v>
      </c>
    </row>
    <row r="488" spans="1:12" s="101" customFormat="1" ht="176.85" customHeight="1">
      <c r="A488" s="808"/>
      <c r="B488" s="803"/>
      <c r="C488" s="810"/>
      <c r="D488" s="807"/>
      <c r="E488" s="803"/>
      <c r="F488" s="803"/>
      <c r="G488" s="803"/>
      <c r="H488" s="806"/>
      <c r="I488" s="806"/>
      <c r="J488" s="803"/>
      <c r="K488" s="803"/>
      <c r="L488" s="804"/>
    </row>
    <row r="489" spans="1:12" s="101" customFormat="1" ht="24" customHeight="1">
      <c r="A489" s="808"/>
      <c r="B489" s="110" t="s">
        <v>77</v>
      </c>
      <c r="C489" s="115" t="s">
        <v>79</v>
      </c>
      <c r="D489" s="115" t="s">
        <v>155</v>
      </c>
      <c r="E489" s="115" t="s">
        <v>156</v>
      </c>
      <c r="F489" s="805"/>
      <c r="G489" s="805"/>
      <c r="H489" s="806" t="s">
        <v>157</v>
      </c>
      <c r="I489" s="806"/>
      <c r="J489" s="803" t="s">
        <v>153</v>
      </c>
      <c r="K489" s="803" t="s">
        <v>153</v>
      </c>
      <c r="L489" s="804">
        <v>0</v>
      </c>
    </row>
    <row r="490" spans="1:12" s="101" customFormat="1" ht="24" customHeight="1">
      <c r="A490" s="808"/>
      <c r="B490" s="117" t="s">
        <v>164</v>
      </c>
      <c r="C490" s="117" t="s">
        <v>1559</v>
      </c>
      <c r="D490" s="118">
        <v>43809</v>
      </c>
      <c r="E490" s="117" t="s">
        <v>1558</v>
      </c>
      <c r="F490" s="805"/>
      <c r="G490" s="805"/>
      <c r="H490" s="806"/>
      <c r="I490" s="806"/>
      <c r="J490" s="803"/>
      <c r="K490" s="803"/>
      <c r="L490" s="804"/>
    </row>
    <row r="491" spans="1:12" s="101" customFormat="1" ht="24" customHeight="1">
      <c r="A491" s="808">
        <v>391</v>
      </c>
      <c r="B491" s="110" t="s">
        <v>76</v>
      </c>
      <c r="C491" s="115" t="s">
        <v>78</v>
      </c>
      <c r="D491" s="115" t="s">
        <v>146</v>
      </c>
      <c r="E491" s="115" t="s">
        <v>147</v>
      </c>
      <c r="F491" s="809" t="s">
        <v>71</v>
      </c>
      <c r="G491" s="809"/>
      <c r="H491" s="805"/>
      <c r="I491" s="805"/>
      <c r="J491" s="805"/>
      <c r="K491" s="805"/>
      <c r="L491" s="805"/>
    </row>
    <row r="492" spans="1:12" s="101" customFormat="1" ht="26.25" customHeight="1">
      <c r="A492" s="808"/>
      <c r="B492" s="803" t="s">
        <v>1560</v>
      </c>
      <c r="C492" s="810" t="s">
        <v>1561</v>
      </c>
      <c r="D492" s="807">
        <v>43739</v>
      </c>
      <c r="E492" s="803" t="s">
        <v>580</v>
      </c>
      <c r="F492" s="803" t="s">
        <v>1562</v>
      </c>
      <c r="G492" s="803"/>
      <c r="H492" s="806" t="s">
        <v>152</v>
      </c>
      <c r="I492" s="806"/>
      <c r="J492" s="117" t="s">
        <v>153</v>
      </c>
      <c r="K492" s="117" t="s">
        <v>3</v>
      </c>
      <c r="L492" s="119">
        <v>839.08</v>
      </c>
    </row>
    <row r="493" spans="1:12" s="101" customFormat="1" ht="408.95" customHeight="1">
      <c r="A493" s="808"/>
      <c r="B493" s="803"/>
      <c r="C493" s="810"/>
      <c r="D493" s="807"/>
      <c r="E493" s="803"/>
      <c r="F493" s="803"/>
      <c r="G493" s="803"/>
      <c r="H493" s="806" t="s">
        <v>154</v>
      </c>
      <c r="I493" s="806"/>
      <c r="J493" s="803" t="s">
        <v>153</v>
      </c>
      <c r="K493" s="803" t="s">
        <v>153</v>
      </c>
      <c r="L493" s="804">
        <v>0</v>
      </c>
    </row>
    <row r="494" spans="1:12" s="101" customFormat="1" ht="408.95" customHeight="1">
      <c r="A494" s="808"/>
      <c r="B494" s="803"/>
      <c r="C494" s="810"/>
      <c r="D494" s="807"/>
      <c r="E494" s="803"/>
      <c r="F494" s="803"/>
      <c r="G494" s="803"/>
      <c r="H494" s="806"/>
      <c r="I494" s="806"/>
      <c r="J494" s="803"/>
      <c r="K494" s="803"/>
      <c r="L494" s="804"/>
    </row>
    <row r="495" spans="1:12" s="101" customFormat="1" ht="114.2" customHeight="1">
      <c r="A495" s="808"/>
      <c r="B495" s="803"/>
      <c r="C495" s="810"/>
      <c r="D495" s="807"/>
      <c r="E495" s="803"/>
      <c r="F495" s="803"/>
      <c r="G495" s="803"/>
      <c r="H495" s="806"/>
      <c r="I495" s="806"/>
      <c r="J495" s="803"/>
      <c r="K495" s="803"/>
      <c r="L495" s="804"/>
    </row>
    <row r="496" spans="1:12" s="101" customFormat="1" ht="24" customHeight="1">
      <c r="A496" s="808"/>
      <c r="B496" s="110" t="s">
        <v>77</v>
      </c>
      <c r="C496" s="115" t="s">
        <v>79</v>
      </c>
      <c r="D496" s="115" t="s">
        <v>155</v>
      </c>
      <c r="E496" s="115" t="s">
        <v>156</v>
      </c>
      <c r="F496" s="805"/>
      <c r="G496" s="805"/>
      <c r="H496" s="806" t="s">
        <v>157</v>
      </c>
      <c r="I496" s="806"/>
      <c r="J496" s="803" t="s">
        <v>153</v>
      </c>
      <c r="K496" s="803" t="s">
        <v>153</v>
      </c>
      <c r="L496" s="804">
        <v>0</v>
      </c>
    </row>
    <row r="497" spans="1:12" s="101" customFormat="1" ht="24" customHeight="1">
      <c r="A497" s="808"/>
      <c r="B497" s="117" t="s">
        <v>193</v>
      </c>
      <c r="C497" s="117" t="s">
        <v>1562</v>
      </c>
      <c r="D497" s="118">
        <v>43744</v>
      </c>
      <c r="E497" s="117" t="s">
        <v>318</v>
      </c>
      <c r="F497" s="805"/>
      <c r="G497" s="805"/>
      <c r="H497" s="806"/>
      <c r="I497" s="806"/>
      <c r="J497" s="803"/>
      <c r="K497" s="803"/>
      <c r="L497" s="804"/>
    </row>
    <row r="498" spans="1:12" s="101" customFormat="1" ht="24" customHeight="1">
      <c r="A498" s="808">
        <v>392</v>
      </c>
      <c r="B498" s="110" t="s">
        <v>76</v>
      </c>
      <c r="C498" s="115" t="s">
        <v>78</v>
      </c>
      <c r="D498" s="115" t="s">
        <v>146</v>
      </c>
      <c r="E498" s="115" t="s">
        <v>147</v>
      </c>
      <c r="F498" s="809" t="s">
        <v>71</v>
      </c>
      <c r="G498" s="809"/>
      <c r="H498" s="805"/>
      <c r="I498" s="805"/>
      <c r="J498" s="805"/>
      <c r="K498" s="805"/>
      <c r="L498" s="805"/>
    </row>
    <row r="499" spans="1:12" s="101" customFormat="1" ht="26.25" customHeight="1">
      <c r="A499" s="808"/>
      <c r="B499" s="803" t="s">
        <v>1560</v>
      </c>
      <c r="C499" s="810" t="s">
        <v>1563</v>
      </c>
      <c r="D499" s="807">
        <v>43782</v>
      </c>
      <c r="E499" s="803" t="s">
        <v>1564</v>
      </c>
      <c r="F499" s="803" t="s">
        <v>1565</v>
      </c>
      <c r="G499" s="803"/>
      <c r="H499" s="806" t="s">
        <v>152</v>
      </c>
      <c r="I499" s="806"/>
      <c r="J499" s="117" t="s">
        <v>153</v>
      </c>
      <c r="K499" s="117" t="s">
        <v>3</v>
      </c>
      <c r="L499" s="119">
        <v>453.28</v>
      </c>
    </row>
    <row r="500" spans="1:12" s="101" customFormat="1" ht="408.95" customHeight="1">
      <c r="A500" s="808"/>
      <c r="B500" s="803"/>
      <c r="C500" s="810"/>
      <c r="D500" s="807"/>
      <c r="E500" s="803"/>
      <c r="F500" s="803"/>
      <c r="G500" s="803"/>
      <c r="H500" s="806" t="s">
        <v>154</v>
      </c>
      <c r="I500" s="806"/>
      <c r="J500" s="803" t="s">
        <v>153</v>
      </c>
      <c r="K500" s="803" t="s">
        <v>3</v>
      </c>
      <c r="L500" s="804">
        <v>552.78</v>
      </c>
    </row>
    <row r="501" spans="1:12" s="101" customFormat="1" ht="197.85" customHeight="1">
      <c r="A501" s="808"/>
      <c r="B501" s="803"/>
      <c r="C501" s="810"/>
      <c r="D501" s="807"/>
      <c r="E501" s="803"/>
      <c r="F501" s="803"/>
      <c r="G501" s="803"/>
      <c r="H501" s="806"/>
      <c r="I501" s="806"/>
      <c r="J501" s="803"/>
      <c r="K501" s="803"/>
      <c r="L501" s="804"/>
    </row>
    <row r="502" spans="1:12" s="101" customFormat="1" ht="24" customHeight="1">
      <c r="A502" s="808"/>
      <c r="B502" s="110" t="s">
        <v>77</v>
      </c>
      <c r="C502" s="115" t="s">
        <v>79</v>
      </c>
      <c r="D502" s="115" t="s">
        <v>155</v>
      </c>
      <c r="E502" s="115" t="s">
        <v>156</v>
      </c>
      <c r="F502" s="805"/>
      <c r="G502" s="805"/>
      <c r="H502" s="806" t="s">
        <v>157</v>
      </c>
      <c r="I502" s="806"/>
      <c r="J502" s="803" t="s">
        <v>153</v>
      </c>
      <c r="K502" s="803" t="s">
        <v>3</v>
      </c>
      <c r="L502" s="804">
        <v>148.81</v>
      </c>
    </row>
    <row r="503" spans="1:12" s="101" customFormat="1" ht="24" customHeight="1">
      <c r="A503" s="808"/>
      <c r="B503" s="117" t="s">
        <v>193</v>
      </c>
      <c r="C503" s="117" t="s">
        <v>1565</v>
      </c>
      <c r="D503" s="118">
        <v>43789</v>
      </c>
      <c r="E503" s="117" t="s">
        <v>1228</v>
      </c>
      <c r="F503" s="805"/>
      <c r="G503" s="805"/>
      <c r="H503" s="806"/>
      <c r="I503" s="806"/>
      <c r="J503" s="803"/>
      <c r="K503" s="803"/>
      <c r="L503" s="804"/>
    </row>
    <row r="504" spans="1:12" s="101" customFormat="1" ht="24" customHeight="1">
      <c r="A504" s="808">
        <v>393</v>
      </c>
      <c r="B504" s="110" t="s">
        <v>76</v>
      </c>
      <c r="C504" s="115" t="s">
        <v>78</v>
      </c>
      <c r="D504" s="115" t="s">
        <v>146</v>
      </c>
      <c r="E504" s="115" t="s">
        <v>147</v>
      </c>
      <c r="F504" s="809" t="s">
        <v>71</v>
      </c>
      <c r="G504" s="809"/>
      <c r="H504" s="805"/>
      <c r="I504" s="805"/>
      <c r="J504" s="805"/>
      <c r="K504" s="805"/>
      <c r="L504" s="805"/>
    </row>
    <row r="505" spans="1:12" s="101" customFormat="1" ht="26.25" customHeight="1">
      <c r="A505" s="808"/>
      <c r="B505" s="803" t="s">
        <v>1560</v>
      </c>
      <c r="C505" s="810" t="s">
        <v>1563</v>
      </c>
      <c r="D505" s="807">
        <v>43782</v>
      </c>
      <c r="E505" s="803" t="s">
        <v>1564</v>
      </c>
      <c r="F505" s="803" t="s">
        <v>1566</v>
      </c>
      <c r="G505" s="803"/>
      <c r="H505" s="806" t="s">
        <v>152</v>
      </c>
      <c r="I505" s="806"/>
      <c r="J505" s="117" t="s">
        <v>153</v>
      </c>
      <c r="K505" s="117" t="s">
        <v>3</v>
      </c>
      <c r="L505" s="119">
        <v>354.58</v>
      </c>
    </row>
    <row r="506" spans="1:12" s="101" customFormat="1" ht="408.95" customHeight="1">
      <c r="A506" s="808"/>
      <c r="B506" s="803"/>
      <c r="C506" s="810"/>
      <c r="D506" s="807"/>
      <c r="E506" s="803"/>
      <c r="F506" s="803"/>
      <c r="G506" s="803"/>
      <c r="H506" s="806" t="s">
        <v>154</v>
      </c>
      <c r="I506" s="806"/>
      <c r="J506" s="803" t="s">
        <v>153</v>
      </c>
      <c r="K506" s="803" t="s">
        <v>3</v>
      </c>
      <c r="L506" s="804">
        <v>236.47</v>
      </c>
    </row>
    <row r="507" spans="1:12" s="101" customFormat="1" ht="197.85" customHeight="1">
      <c r="A507" s="808"/>
      <c r="B507" s="803"/>
      <c r="C507" s="810"/>
      <c r="D507" s="807"/>
      <c r="E507" s="803"/>
      <c r="F507" s="803"/>
      <c r="G507" s="803"/>
      <c r="H507" s="806"/>
      <c r="I507" s="806"/>
      <c r="J507" s="803"/>
      <c r="K507" s="803"/>
      <c r="L507" s="804"/>
    </row>
    <row r="508" spans="1:12" s="101" customFormat="1" ht="24" customHeight="1">
      <c r="A508" s="808"/>
      <c r="B508" s="110" t="s">
        <v>77</v>
      </c>
      <c r="C508" s="115" t="s">
        <v>79</v>
      </c>
      <c r="D508" s="115" t="s">
        <v>155</v>
      </c>
      <c r="E508" s="115" t="s">
        <v>156</v>
      </c>
      <c r="F508" s="805"/>
      <c r="G508" s="805"/>
      <c r="H508" s="806" t="s">
        <v>157</v>
      </c>
      <c r="I508" s="806"/>
      <c r="J508" s="803" t="s">
        <v>153</v>
      </c>
      <c r="K508" s="803" t="s">
        <v>153</v>
      </c>
      <c r="L508" s="804">
        <v>0</v>
      </c>
    </row>
    <row r="509" spans="1:12" s="101" customFormat="1" ht="24" customHeight="1">
      <c r="A509" s="808"/>
      <c r="B509" s="117" t="s">
        <v>193</v>
      </c>
      <c r="C509" s="117" t="s">
        <v>1566</v>
      </c>
      <c r="D509" s="118">
        <v>43789</v>
      </c>
      <c r="E509" s="117" t="s">
        <v>1228</v>
      </c>
      <c r="F509" s="805"/>
      <c r="G509" s="805"/>
      <c r="H509" s="806"/>
      <c r="I509" s="806"/>
      <c r="J509" s="803"/>
      <c r="K509" s="803"/>
      <c r="L509" s="804"/>
    </row>
    <row r="510" spans="1:12" s="101" customFormat="1" ht="24" customHeight="1">
      <c r="A510" s="808">
        <v>394</v>
      </c>
      <c r="B510" s="110" t="s">
        <v>76</v>
      </c>
      <c r="C510" s="115" t="s">
        <v>78</v>
      </c>
      <c r="D510" s="115" t="s">
        <v>146</v>
      </c>
      <c r="E510" s="115" t="s">
        <v>147</v>
      </c>
      <c r="F510" s="809" t="s">
        <v>71</v>
      </c>
      <c r="G510" s="809"/>
      <c r="H510" s="805"/>
      <c r="I510" s="805"/>
      <c r="J510" s="805"/>
      <c r="K510" s="805"/>
      <c r="L510" s="805"/>
    </row>
    <row r="511" spans="1:12" s="101" customFormat="1" ht="26.25" customHeight="1">
      <c r="A511" s="808"/>
      <c r="B511" s="803" t="s">
        <v>1567</v>
      </c>
      <c r="C511" s="810" t="s">
        <v>1568</v>
      </c>
      <c r="D511" s="807">
        <v>43789</v>
      </c>
      <c r="E511" s="803" t="s">
        <v>1569</v>
      </c>
      <c r="F511" s="803" t="s">
        <v>1570</v>
      </c>
      <c r="G511" s="803"/>
      <c r="H511" s="806" t="s">
        <v>152</v>
      </c>
      <c r="I511" s="806"/>
      <c r="J511" s="117" t="s">
        <v>153</v>
      </c>
      <c r="K511" s="117" t="s">
        <v>3</v>
      </c>
      <c r="L511" s="119">
        <v>312.5</v>
      </c>
    </row>
    <row r="512" spans="1:12" s="101" customFormat="1" ht="302.25" customHeight="1">
      <c r="A512" s="808"/>
      <c r="B512" s="803"/>
      <c r="C512" s="810"/>
      <c r="D512" s="807"/>
      <c r="E512" s="803"/>
      <c r="F512" s="803"/>
      <c r="G512" s="803"/>
      <c r="H512" s="806" t="s">
        <v>154</v>
      </c>
      <c r="I512" s="806"/>
      <c r="J512" s="117" t="s">
        <v>153</v>
      </c>
      <c r="K512" s="117" t="s">
        <v>3</v>
      </c>
      <c r="L512" s="119">
        <v>269.95999999999998</v>
      </c>
    </row>
    <row r="513" spans="1:12" s="101" customFormat="1" ht="24" customHeight="1">
      <c r="A513" s="808"/>
      <c r="B513" s="110" t="s">
        <v>77</v>
      </c>
      <c r="C513" s="115" t="s">
        <v>79</v>
      </c>
      <c r="D513" s="115" t="s">
        <v>155</v>
      </c>
      <c r="E513" s="115" t="s">
        <v>156</v>
      </c>
      <c r="F513" s="805"/>
      <c r="G513" s="805"/>
      <c r="H513" s="806" t="s">
        <v>157</v>
      </c>
      <c r="I513" s="806"/>
      <c r="J513" s="803" t="s">
        <v>153</v>
      </c>
      <c r="K513" s="803" t="s">
        <v>3</v>
      </c>
      <c r="L513" s="804">
        <v>47</v>
      </c>
    </row>
    <row r="514" spans="1:12" s="101" customFormat="1" ht="24" customHeight="1">
      <c r="A514" s="808"/>
      <c r="B514" s="117" t="s">
        <v>254</v>
      </c>
      <c r="C514" s="117" t="s">
        <v>1570</v>
      </c>
      <c r="D514" s="118">
        <v>43790</v>
      </c>
      <c r="E514" s="117" t="s">
        <v>1571</v>
      </c>
      <c r="F514" s="805"/>
      <c r="G514" s="805"/>
      <c r="H514" s="806"/>
      <c r="I514" s="806"/>
      <c r="J514" s="803"/>
      <c r="K514" s="803"/>
      <c r="L514" s="804"/>
    </row>
    <row r="515" spans="1:12" s="101" customFormat="1" ht="24" customHeight="1">
      <c r="A515" s="808">
        <v>395</v>
      </c>
      <c r="B515" s="110" t="s">
        <v>76</v>
      </c>
      <c r="C515" s="115" t="s">
        <v>78</v>
      </c>
      <c r="D515" s="115" t="s">
        <v>146</v>
      </c>
      <c r="E515" s="115" t="s">
        <v>147</v>
      </c>
      <c r="F515" s="809" t="s">
        <v>71</v>
      </c>
      <c r="G515" s="809"/>
      <c r="H515" s="805"/>
      <c r="I515" s="805"/>
      <c r="J515" s="805"/>
      <c r="K515" s="805"/>
      <c r="L515" s="805"/>
    </row>
    <row r="516" spans="1:12" s="101" customFormat="1" ht="26.25" customHeight="1">
      <c r="A516" s="808"/>
      <c r="B516" s="803" t="s">
        <v>1567</v>
      </c>
      <c r="C516" s="810" t="s">
        <v>1572</v>
      </c>
      <c r="D516" s="807">
        <v>43914</v>
      </c>
      <c r="E516" s="803" t="s">
        <v>1573</v>
      </c>
      <c r="F516" s="803" t="s">
        <v>1574</v>
      </c>
      <c r="G516" s="803"/>
      <c r="H516" s="806" t="s">
        <v>152</v>
      </c>
      <c r="I516" s="806"/>
      <c r="J516" s="117" t="s">
        <v>153</v>
      </c>
      <c r="K516" s="117" t="s">
        <v>3</v>
      </c>
      <c r="L516" s="119">
        <v>104</v>
      </c>
    </row>
    <row r="517" spans="1:12" s="101" customFormat="1" ht="408.95" customHeight="1">
      <c r="A517" s="808"/>
      <c r="B517" s="803"/>
      <c r="C517" s="810"/>
      <c r="D517" s="807"/>
      <c r="E517" s="803"/>
      <c r="F517" s="803"/>
      <c r="G517" s="803"/>
      <c r="H517" s="806" t="s">
        <v>154</v>
      </c>
      <c r="I517" s="806"/>
      <c r="J517" s="803" t="s">
        <v>153</v>
      </c>
      <c r="K517" s="803" t="s">
        <v>153</v>
      </c>
      <c r="L517" s="804">
        <v>0</v>
      </c>
    </row>
    <row r="518" spans="1:12" s="101" customFormat="1" ht="113.85" customHeight="1">
      <c r="A518" s="808"/>
      <c r="B518" s="803"/>
      <c r="C518" s="810"/>
      <c r="D518" s="807"/>
      <c r="E518" s="803"/>
      <c r="F518" s="803"/>
      <c r="G518" s="803"/>
      <c r="H518" s="806"/>
      <c r="I518" s="806"/>
      <c r="J518" s="803"/>
      <c r="K518" s="803"/>
      <c r="L518" s="804"/>
    </row>
    <row r="519" spans="1:12" s="101" customFormat="1" ht="24" customHeight="1">
      <c r="A519" s="808"/>
      <c r="B519" s="110" t="s">
        <v>77</v>
      </c>
      <c r="C519" s="115" t="s">
        <v>79</v>
      </c>
      <c r="D519" s="115" t="s">
        <v>155</v>
      </c>
      <c r="E519" s="115" t="s">
        <v>156</v>
      </c>
      <c r="F519" s="805"/>
      <c r="G519" s="805"/>
      <c r="H519" s="806" t="s">
        <v>157</v>
      </c>
      <c r="I519" s="806"/>
      <c r="J519" s="803" t="s">
        <v>153</v>
      </c>
      <c r="K519" s="803" t="s">
        <v>3</v>
      </c>
      <c r="L519" s="804">
        <v>613.82000000000005</v>
      </c>
    </row>
    <row r="520" spans="1:12" s="101" customFormat="1" ht="24" customHeight="1">
      <c r="A520" s="808"/>
      <c r="B520" s="117" t="s">
        <v>254</v>
      </c>
      <c r="C520" s="117" t="s">
        <v>1574</v>
      </c>
      <c r="D520" s="118">
        <v>43918</v>
      </c>
      <c r="E520" s="117" t="s">
        <v>1575</v>
      </c>
      <c r="F520" s="805"/>
      <c r="G520" s="805"/>
      <c r="H520" s="806"/>
      <c r="I520" s="806"/>
      <c r="J520" s="803"/>
      <c r="K520" s="803"/>
      <c r="L520" s="804"/>
    </row>
    <row r="521" spans="1:12" s="101" customFormat="1" ht="24" customHeight="1">
      <c r="A521" s="808">
        <v>396</v>
      </c>
      <c r="B521" s="110" t="s">
        <v>76</v>
      </c>
      <c r="C521" s="115" t="s">
        <v>78</v>
      </c>
      <c r="D521" s="115" t="s">
        <v>146</v>
      </c>
      <c r="E521" s="115" t="s">
        <v>147</v>
      </c>
      <c r="F521" s="809" t="s">
        <v>71</v>
      </c>
      <c r="G521" s="809"/>
      <c r="H521" s="805"/>
      <c r="I521" s="805"/>
      <c r="J521" s="805"/>
      <c r="K521" s="805"/>
      <c r="L521" s="805"/>
    </row>
    <row r="522" spans="1:12" s="101" customFormat="1" ht="26.25" customHeight="1">
      <c r="A522" s="808"/>
      <c r="B522" s="803" t="s">
        <v>1576</v>
      </c>
      <c r="C522" s="810" t="s">
        <v>1577</v>
      </c>
      <c r="D522" s="807">
        <v>43751</v>
      </c>
      <c r="E522" s="803" t="s">
        <v>1578</v>
      </c>
      <c r="F522" s="803" t="s">
        <v>1579</v>
      </c>
      <c r="G522" s="803"/>
      <c r="H522" s="806" t="s">
        <v>152</v>
      </c>
      <c r="I522" s="806"/>
      <c r="J522" s="117" t="s">
        <v>153</v>
      </c>
      <c r="K522" s="117" t="s">
        <v>3</v>
      </c>
      <c r="L522" s="119">
        <v>329.4</v>
      </c>
    </row>
    <row r="523" spans="1:12" s="101" customFormat="1" ht="408.95" customHeight="1">
      <c r="A523" s="808"/>
      <c r="B523" s="803"/>
      <c r="C523" s="810"/>
      <c r="D523" s="807"/>
      <c r="E523" s="803"/>
      <c r="F523" s="803"/>
      <c r="G523" s="803"/>
      <c r="H523" s="806" t="s">
        <v>154</v>
      </c>
      <c r="I523" s="806"/>
      <c r="J523" s="803" t="s">
        <v>153</v>
      </c>
      <c r="K523" s="803" t="s">
        <v>153</v>
      </c>
      <c r="L523" s="804">
        <v>0</v>
      </c>
    </row>
    <row r="524" spans="1:12" s="101" customFormat="1" ht="166.35" customHeight="1">
      <c r="A524" s="808"/>
      <c r="B524" s="803"/>
      <c r="C524" s="810"/>
      <c r="D524" s="807"/>
      <c r="E524" s="803"/>
      <c r="F524" s="803"/>
      <c r="G524" s="803"/>
      <c r="H524" s="806"/>
      <c r="I524" s="806"/>
      <c r="J524" s="803"/>
      <c r="K524" s="803"/>
      <c r="L524" s="804"/>
    </row>
    <row r="525" spans="1:12" s="101" customFormat="1" ht="24" customHeight="1">
      <c r="A525" s="808"/>
      <c r="B525" s="110" t="s">
        <v>77</v>
      </c>
      <c r="C525" s="115" t="s">
        <v>79</v>
      </c>
      <c r="D525" s="115" t="s">
        <v>155</v>
      </c>
      <c r="E525" s="115" t="s">
        <v>156</v>
      </c>
      <c r="F525" s="805"/>
      <c r="G525" s="805"/>
      <c r="H525" s="806" t="s">
        <v>157</v>
      </c>
      <c r="I525" s="806"/>
      <c r="J525" s="803" t="s">
        <v>153</v>
      </c>
      <c r="K525" s="803" t="s">
        <v>3</v>
      </c>
      <c r="L525" s="804">
        <v>250</v>
      </c>
    </row>
    <row r="526" spans="1:12" s="101" customFormat="1" ht="24" customHeight="1">
      <c r="A526" s="808"/>
      <c r="B526" s="117" t="s">
        <v>254</v>
      </c>
      <c r="C526" s="117" t="s">
        <v>1579</v>
      </c>
      <c r="D526" s="118">
        <v>43755</v>
      </c>
      <c r="E526" s="117" t="s">
        <v>1084</v>
      </c>
      <c r="F526" s="805"/>
      <c r="G526" s="805"/>
      <c r="H526" s="806"/>
      <c r="I526" s="806"/>
      <c r="J526" s="803"/>
      <c r="K526" s="803"/>
      <c r="L526" s="804"/>
    </row>
    <row r="527" spans="1:12" s="101" customFormat="1" ht="24" customHeight="1">
      <c r="A527" s="808">
        <v>397</v>
      </c>
      <c r="B527" s="110" t="s">
        <v>76</v>
      </c>
      <c r="C527" s="115" t="s">
        <v>78</v>
      </c>
      <c r="D527" s="115" t="s">
        <v>146</v>
      </c>
      <c r="E527" s="115" t="s">
        <v>147</v>
      </c>
      <c r="F527" s="809" t="s">
        <v>71</v>
      </c>
      <c r="G527" s="809"/>
      <c r="H527" s="805"/>
      <c r="I527" s="805"/>
      <c r="J527" s="805"/>
      <c r="K527" s="805"/>
      <c r="L527" s="805"/>
    </row>
    <row r="528" spans="1:12" s="101" customFormat="1" ht="26.25" customHeight="1">
      <c r="A528" s="808"/>
      <c r="B528" s="803" t="s">
        <v>1576</v>
      </c>
      <c r="C528" s="810" t="s">
        <v>1580</v>
      </c>
      <c r="D528" s="807">
        <v>43764</v>
      </c>
      <c r="E528" s="803" t="s">
        <v>1003</v>
      </c>
      <c r="F528" s="803" t="s">
        <v>506</v>
      </c>
      <c r="G528" s="803"/>
      <c r="H528" s="806" t="s">
        <v>152</v>
      </c>
      <c r="I528" s="806"/>
      <c r="J528" s="117" t="s">
        <v>153</v>
      </c>
      <c r="K528" s="117" t="s">
        <v>3</v>
      </c>
      <c r="L528" s="119">
        <v>1511.28</v>
      </c>
    </row>
    <row r="529" spans="1:12" s="101" customFormat="1" ht="408.95" customHeight="1">
      <c r="A529" s="808"/>
      <c r="B529" s="803"/>
      <c r="C529" s="810"/>
      <c r="D529" s="807"/>
      <c r="E529" s="803"/>
      <c r="F529" s="803"/>
      <c r="G529" s="803"/>
      <c r="H529" s="806" t="s">
        <v>154</v>
      </c>
      <c r="I529" s="806"/>
      <c r="J529" s="803" t="s">
        <v>153</v>
      </c>
      <c r="K529" s="803" t="s">
        <v>3</v>
      </c>
      <c r="L529" s="804">
        <v>11289</v>
      </c>
    </row>
    <row r="530" spans="1:12" s="101" customFormat="1" ht="113.85" customHeight="1">
      <c r="A530" s="808"/>
      <c r="B530" s="803"/>
      <c r="C530" s="810"/>
      <c r="D530" s="807"/>
      <c r="E530" s="803"/>
      <c r="F530" s="803"/>
      <c r="G530" s="803"/>
      <c r="H530" s="806"/>
      <c r="I530" s="806"/>
      <c r="J530" s="803"/>
      <c r="K530" s="803"/>
      <c r="L530" s="804"/>
    </row>
    <row r="531" spans="1:12" s="101" customFormat="1" ht="24" customHeight="1">
      <c r="A531" s="808"/>
      <c r="B531" s="110" t="s">
        <v>77</v>
      </c>
      <c r="C531" s="115" t="s">
        <v>79</v>
      </c>
      <c r="D531" s="115" t="s">
        <v>155</v>
      </c>
      <c r="E531" s="115" t="s">
        <v>156</v>
      </c>
      <c r="F531" s="805"/>
      <c r="G531" s="805"/>
      <c r="H531" s="806" t="s">
        <v>157</v>
      </c>
      <c r="I531" s="806"/>
      <c r="J531" s="803" t="s">
        <v>153</v>
      </c>
      <c r="K531" s="803" t="s">
        <v>153</v>
      </c>
      <c r="L531" s="804">
        <v>0</v>
      </c>
    </row>
    <row r="532" spans="1:12" s="101" customFormat="1" ht="24" customHeight="1">
      <c r="A532" s="808"/>
      <c r="B532" s="117" t="s">
        <v>254</v>
      </c>
      <c r="C532" s="117" t="s">
        <v>506</v>
      </c>
      <c r="D532" s="118">
        <v>43773</v>
      </c>
      <c r="E532" s="117" t="s">
        <v>1581</v>
      </c>
      <c r="F532" s="805"/>
      <c r="G532" s="805"/>
      <c r="H532" s="806"/>
      <c r="I532" s="806"/>
      <c r="J532" s="803"/>
      <c r="K532" s="803"/>
      <c r="L532" s="804"/>
    </row>
    <row r="533" spans="1:12" s="101" customFormat="1" ht="24" customHeight="1">
      <c r="A533" s="808">
        <v>398</v>
      </c>
      <c r="B533" s="110" t="s">
        <v>76</v>
      </c>
      <c r="C533" s="115" t="s">
        <v>78</v>
      </c>
      <c r="D533" s="115" t="s">
        <v>146</v>
      </c>
      <c r="E533" s="115" t="s">
        <v>147</v>
      </c>
      <c r="F533" s="809" t="s">
        <v>71</v>
      </c>
      <c r="G533" s="809"/>
      <c r="H533" s="805"/>
      <c r="I533" s="805"/>
      <c r="J533" s="805"/>
      <c r="K533" s="805"/>
      <c r="L533" s="805"/>
    </row>
    <row r="534" spans="1:12" s="101" customFormat="1" ht="26.25" customHeight="1">
      <c r="A534" s="808"/>
      <c r="B534" s="803" t="s">
        <v>1576</v>
      </c>
      <c r="C534" s="810" t="s">
        <v>1582</v>
      </c>
      <c r="D534" s="807">
        <v>43813</v>
      </c>
      <c r="E534" s="803" t="s">
        <v>1583</v>
      </c>
      <c r="F534" s="803" t="s">
        <v>1584</v>
      </c>
      <c r="G534" s="803"/>
      <c r="H534" s="806" t="s">
        <v>152</v>
      </c>
      <c r="I534" s="806"/>
      <c r="J534" s="117" t="s">
        <v>153</v>
      </c>
      <c r="K534" s="117" t="s">
        <v>3</v>
      </c>
      <c r="L534" s="119">
        <v>387.45</v>
      </c>
    </row>
    <row r="535" spans="1:12" s="101" customFormat="1" ht="302.25" customHeight="1">
      <c r="A535" s="808"/>
      <c r="B535" s="803"/>
      <c r="C535" s="810"/>
      <c r="D535" s="807"/>
      <c r="E535" s="803"/>
      <c r="F535" s="803"/>
      <c r="G535" s="803"/>
      <c r="H535" s="806" t="s">
        <v>154</v>
      </c>
      <c r="I535" s="806"/>
      <c r="J535" s="117" t="s">
        <v>153</v>
      </c>
      <c r="K535" s="117" t="s">
        <v>3</v>
      </c>
      <c r="L535" s="119">
        <v>1231.25</v>
      </c>
    </row>
    <row r="536" spans="1:12" s="101" customFormat="1" ht="24" customHeight="1">
      <c r="A536" s="808"/>
      <c r="B536" s="110" t="s">
        <v>77</v>
      </c>
      <c r="C536" s="115" t="s">
        <v>79</v>
      </c>
      <c r="D536" s="115" t="s">
        <v>155</v>
      </c>
      <c r="E536" s="115" t="s">
        <v>156</v>
      </c>
      <c r="F536" s="805"/>
      <c r="G536" s="805"/>
      <c r="H536" s="806" t="s">
        <v>157</v>
      </c>
      <c r="I536" s="806"/>
      <c r="J536" s="803" t="s">
        <v>153</v>
      </c>
      <c r="K536" s="803" t="s">
        <v>3</v>
      </c>
      <c r="L536" s="804">
        <v>150</v>
      </c>
    </row>
    <row r="537" spans="1:12" s="101" customFormat="1" ht="24" customHeight="1">
      <c r="A537" s="808"/>
      <c r="B537" s="117" t="s">
        <v>254</v>
      </c>
      <c r="C537" s="117" t="s">
        <v>1584</v>
      </c>
      <c r="D537" s="118">
        <v>43817</v>
      </c>
      <c r="E537" s="117" t="s">
        <v>1585</v>
      </c>
      <c r="F537" s="805"/>
      <c r="G537" s="805"/>
      <c r="H537" s="806"/>
      <c r="I537" s="806"/>
      <c r="J537" s="803"/>
      <c r="K537" s="803"/>
      <c r="L537" s="804"/>
    </row>
    <row r="538" spans="1:12" s="101" customFormat="1" ht="24" customHeight="1">
      <c r="A538" s="808">
        <v>399</v>
      </c>
      <c r="B538" s="110" t="s">
        <v>76</v>
      </c>
      <c r="C538" s="115" t="s">
        <v>78</v>
      </c>
      <c r="D538" s="115" t="s">
        <v>146</v>
      </c>
      <c r="E538" s="115" t="s">
        <v>147</v>
      </c>
      <c r="F538" s="809" t="s">
        <v>71</v>
      </c>
      <c r="G538" s="809"/>
      <c r="H538" s="805"/>
      <c r="I538" s="805"/>
      <c r="J538" s="805"/>
      <c r="K538" s="805"/>
      <c r="L538" s="805"/>
    </row>
    <row r="539" spans="1:12" s="101" customFormat="1" ht="26.25" customHeight="1">
      <c r="A539" s="808"/>
      <c r="B539" s="803" t="s">
        <v>1586</v>
      </c>
      <c r="C539" s="810" t="s">
        <v>1587</v>
      </c>
      <c r="D539" s="807">
        <v>43783</v>
      </c>
      <c r="E539" s="803" t="s">
        <v>422</v>
      </c>
      <c r="F539" s="803" t="s">
        <v>1588</v>
      </c>
      <c r="G539" s="803"/>
      <c r="H539" s="806" t="s">
        <v>152</v>
      </c>
      <c r="I539" s="806"/>
      <c r="J539" s="117" t="s">
        <v>153</v>
      </c>
      <c r="K539" s="117" t="s">
        <v>3</v>
      </c>
      <c r="L539" s="119">
        <v>867</v>
      </c>
    </row>
    <row r="540" spans="1:12" s="101" customFormat="1" ht="249.75" customHeight="1">
      <c r="A540" s="808"/>
      <c r="B540" s="803"/>
      <c r="C540" s="810"/>
      <c r="D540" s="807"/>
      <c r="E540" s="803"/>
      <c r="F540" s="803"/>
      <c r="G540" s="803"/>
      <c r="H540" s="806" t="s">
        <v>154</v>
      </c>
      <c r="I540" s="806"/>
      <c r="J540" s="117" t="s">
        <v>153</v>
      </c>
      <c r="K540" s="117" t="s">
        <v>3</v>
      </c>
      <c r="L540" s="119">
        <v>404.27</v>
      </c>
    </row>
    <row r="541" spans="1:12" s="101" customFormat="1" ht="24" customHeight="1">
      <c r="A541" s="808"/>
      <c r="B541" s="110" t="s">
        <v>77</v>
      </c>
      <c r="C541" s="115" t="s">
        <v>79</v>
      </c>
      <c r="D541" s="115" t="s">
        <v>155</v>
      </c>
      <c r="E541" s="115" t="s">
        <v>156</v>
      </c>
      <c r="F541" s="805"/>
      <c r="G541" s="805"/>
      <c r="H541" s="806" t="s">
        <v>157</v>
      </c>
      <c r="I541" s="806"/>
      <c r="J541" s="803" t="s">
        <v>153</v>
      </c>
      <c r="K541" s="803" t="s">
        <v>3</v>
      </c>
      <c r="L541" s="804">
        <v>150</v>
      </c>
    </row>
    <row r="542" spans="1:12" s="101" customFormat="1" ht="24" customHeight="1">
      <c r="A542" s="808"/>
      <c r="B542" s="117" t="s">
        <v>240</v>
      </c>
      <c r="C542" s="117" t="s">
        <v>1588</v>
      </c>
      <c r="D542" s="118">
        <v>43785</v>
      </c>
      <c r="E542" s="117" t="s">
        <v>1418</v>
      </c>
      <c r="F542" s="805"/>
      <c r="G542" s="805"/>
      <c r="H542" s="806"/>
      <c r="I542" s="806"/>
      <c r="J542" s="803"/>
      <c r="K542" s="803"/>
      <c r="L542" s="804"/>
    </row>
    <row r="543" spans="1:12" s="101" customFormat="1" ht="24" customHeight="1">
      <c r="A543" s="808">
        <v>400</v>
      </c>
      <c r="B543" s="110" t="s">
        <v>76</v>
      </c>
      <c r="C543" s="115" t="s">
        <v>78</v>
      </c>
      <c r="D543" s="115" t="s">
        <v>146</v>
      </c>
      <c r="E543" s="115" t="s">
        <v>147</v>
      </c>
      <c r="F543" s="809" t="s">
        <v>71</v>
      </c>
      <c r="G543" s="809"/>
      <c r="H543" s="805"/>
      <c r="I543" s="805"/>
      <c r="J543" s="805"/>
      <c r="K543" s="805"/>
      <c r="L543" s="805"/>
    </row>
    <row r="544" spans="1:12" s="101" customFormat="1" ht="26.25" customHeight="1">
      <c r="A544" s="808"/>
      <c r="B544" s="803" t="s">
        <v>1586</v>
      </c>
      <c r="C544" s="810" t="s">
        <v>1589</v>
      </c>
      <c r="D544" s="807">
        <v>43864</v>
      </c>
      <c r="E544" s="803" t="s">
        <v>162</v>
      </c>
      <c r="F544" s="803" t="s">
        <v>1590</v>
      </c>
      <c r="G544" s="803"/>
      <c r="H544" s="806" t="s">
        <v>152</v>
      </c>
      <c r="I544" s="806"/>
      <c r="J544" s="117" t="s">
        <v>153</v>
      </c>
      <c r="K544" s="117" t="s">
        <v>3</v>
      </c>
      <c r="L544" s="119">
        <v>387</v>
      </c>
    </row>
    <row r="545" spans="1:12" s="101" customFormat="1" ht="249.75" customHeight="1">
      <c r="A545" s="808"/>
      <c r="B545" s="803"/>
      <c r="C545" s="810"/>
      <c r="D545" s="807"/>
      <c r="E545" s="803"/>
      <c r="F545" s="803"/>
      <c r="G545" s="803"/>
      <c r="H545" s="806" t="s">
        <v>154</v>
      </c>
      <c r="I545" s="806"/>
      <c r="J545" s="117" t="s">
        <v>153</v>
      </c>
      <c r="K545" s="117" t="s">
        <v>3</v>
      </c>
      <c r="L545" s="119">
        <v>1650</v>
      </c>
    </row>
    <row r="546" spans="1:12" s="101" customFormat="1" ht="24" customHeight="1">
      <c r="A546" s="808"/>
      <c r="B546" s="110" t="s">
        <v>77</v>
      </c>
      <c r="C546" s="115" t="s">
        <v>79</v>
      </c>
      <c r="D546" s="115" t="s">
        <v>155</v>
      </c>
      <c r="E546" s="115" t="s">
        <v>156</v>
      </c>
      <c r="F546" s="805"/>
      <c r="G546" s="805"/>
      <c r="H546" s="806" t="s">
        <v>157</v>
      </c>
      <c r="I546" s="806"/>
      <c r="J546" s="803" t="s">
        <v>153</v>
      </c>
      <c r="K546" s="803" t="s">
        <v>3</v>
      </c>
      <c r="L546" s="804">
        <v>665</v>
      </c>
    </row>
    <row r="547" spans="1:12" s="101" customFormat="1" ht="24" customHeight="1">
      <c r="A547" s="808"/>
      <c r="B547" s="117" t="s">
        <v>240</v>
      </c>
      <c r="C547" s="117" t="s">
        <v>1590</v>
      </c>
      <c r="D547" s="118">
        <v>43870</v>
      </c>
      <c r="E547" s="117" t="s">
        <v>1591</v>
      </c>
      <c r="F547" s="805"/>
      <c r="G547" s="805"/>
      <c r="H547" s="806"/>
      <c r="I547" s="806"/>
      <c r="J547" s="803"/>
      <c r="K547" s="803"/>
      <c r="L547" s="804"/>
    </row>
  </sheetData>
  <mergeCells count="1619">
    <mergeCell ref="B2:L2"/>
    <mergeCell ref="A3:A5"/>
    <mergeCell ref="B3:I4"/>
    <mergeCell ref="B5:L5"/>
    <mergeCell ref="A6:A8"/>
    <mergeCell ref="C6:E6"/>
    <mergeCell ref="F6:F8"/>
    <mergeCell ref="G6:G8"/>
    <mergeCell ref="I6:I8"/>
    <mergeCell ref="J6:J8"/>
    <mergeCell ref="L12:L13"/>
    <mergeCell ref="F14:G15"/>
    <mergeCell ref="H14:I15"/>
    <mergeCell ref="J14:J15"/>
    <mergeCell ref="K14:K15"/>
    <mergeCell ref="L14:L15"/>
    <mergeCell ref="E11:E13"/>
    <mergeCell ref="F11:G13"/>
    <mergeCell ref="H11:I11"/>
    <mergeCell ref="H12:I13"/>
    <mergeCell ref="J12:J13"/>
    <mergeCell ref="K12:K13"/>
    <mergeCell ref="K6:L8"/>
    <mergeCell ref="C7:E7"/>
    <mergeCell ref="F9:G9"/>
    <mergeCell ref="H9:I9"/>
    <mergeCell ref="A10:A15"/>
    <mergeCell ref="F10:G10"/>
    <mergeCell ref="H10:L10"/>
    <mergeCell ref="B11:B13"/>
    <mergeCell ref="C11:C13"/>
    <mergeCell ref="D11:D13"/>
    <mergeCell ref="F19:G20"/>
    <mergeCell ref="H19:I20"/>
    <mergeCell ref="J19:J20"/>
    <mergeCell ref="K19:K20"/>
    <mergeCell ref="L19:L20"/>
    <mergeCell ref="A21:A26"/>
    <mergeCell ref="F21:G21"/>
    <mergeCell ref="H21:L21"/>
    <mergeCell ref="B22:B24"/>
    <mergeCell ref="C22:C24"/>
    <mergeCell ref="A16:A20"/>
    <mergeCell ref="F16:G16"/>
    <mergeCell ref="H16:L16"/>
    <mergeCell ref="B17:B18"/>
    <mergeCell ref="C17:C18"/>
    <mergeCell ref="D17:D18"/>
    <mergeCell ref="E17:E18"/>
    <mergeCell ref="F17:G18"/>
    <mergeCell ref="H17:I17"/>
    <mergeCell ref="H18:I18"/>
    <mergeCell ref="A32:A37"/>
    <mergeCell ref="F32:G32"/>
    <mergeCell ref="H32:L32"/>
    <mergeCell ref="B33:B35"/>
    <mergeCell ref="C33:C35"/>
    <mergeCell ref="A27:A31"/>
    <mergeCell ref="F27:G27"/>
    <mergeCell ref="H27:L27"/>
    <mergeCell ref="B28:B29"/>
    <mergeCell ref="C28:C29"/>
    <mergeCell ref="D28:D29"/>
    <mergeCell ref="E28:E29"/>
    <mergeCell ref="F28:G29"/>
    <mergeCell ref="H28:I28"/>
    <mergeCell ref="H29:I29"/>
    <mergeCell ref="K23:K24"/>
    <mergeCell ref="L23:L24"/>
    <mergeCell ref="F25:G26"/>
    <mergeCell ref="H25:I26"/>
    <mergeCell ref="J25:J26"/>
    <mergeCell ref="K25:K26"/>
    <mergeCell ref="L25:L26"/>
    <mergeCell ref="D22:D24"/>
    <mergeCell ref="E22:E24"/>
    <mergeCell ref="F22:G24"/>
    <mergeCell ref="H22:I22"/>
    <mergeCell ref="H23:I24"/>
    <mergeCell ref="J23:J24"/>
    <mergeCell ref="K34:K35"/>
    <mergeCell ref="L34:L35"/>
    <mergeCell ref="F36:G37"/>
    <mergeCell ref="H36:I37"/>
    <mergeCell ref="J36:J37"/>
    <mergeCell ref="K36:K37"/>
    <mergeCell ref="L36:L37"/>
    <mergeCell ref="D33:D35"/>
    <mergeCell ref="E33:E35"/>
    <mergeCell ref="F33:G35"/>
    <mergeCell ref="H33:I33"/>
    <mergeCell ref="H34:I35"/>
    <mergeCell ref="J34:J35"/>
    <mergeCell ref="F30:G31"/>
    <mergeCell ref="H30:I31"/>
    <mergeCell ref="J30:J31"/>
    <mergeCell ref="K30:K31"/>
    <mergeCell ref="L30:L31"/>
    <mergeCell ref="J40:J41"/>
    <mergeCell ref="K40:K41"/>
    <mergeCell ref="L40:L41"/>
    <mergeCell ref="F42:G43"/>
    <mergeCell ref="H42:I43"/>
    <mergeCell ref="J42:J43"/>
    <mergeCell ref="K42:K43"/>
    <mergeCell ref="L42:L43"/>
    <mergeCell ref="A38:A43"/>
    <mergeCell ref="F38:G38"/>
    <mergeCell ref="H38:L38"/>
    <mergeCell ref="B39:B41"/>
    <mergeCell ref="C39:C41"/>
    <mergeCell ref="D39:D41"/>
    <mergeCell ref="E39:E41"/>
    <mergeCell ref="F39:G41"/>
    <mergeCell ref="H39:I39"/>
    <mergeCell ref="H40:I41"/>
    <mergeCell ref="D50:D51"/>
    <mergeCell ref="E50:E51"/>
    <mergeCell ref="F50:G51"/>
    <mergeCell ref="H50:I50"/>
    <mergeCell ref="H51:I51"/>
    <mergeCell ref="F47:G48"/>
    <mergeCell ref="H47:I48"/>
    <mergeCell ref="J47:J48"/>
    <mergeCell ref="K47:K48"/>
    <mergeCell ref="L47:L48"/>
    <mergeCell ref="A49:A53"/>
    <mergeCell ref="F49:G49"/>
    <mergeCell ref="H49:L49"/>
    <mergeCell ref="B50:B51"/>
    <mergeCell ref="C50:C51"/>
    <mergeCell ref="A44:A48"/>
    <mergeCell ref="F44:G44"/>
    <mergeCell ref="H44:L44"/>
    <mergeCell ref="B45:B46"/>
    <mergeCell ref="C45:C46"/>
    <mergeCell ref="D45:D46"/>
    <mergeCell ref="E45:E46"/>
    <mergeCell ref="F45:G46"/>
    <mergeCell ref="H45:I45"/>
    <mergeCell ref="H46:I46"/>
    <mergeCell ref="K57:K58"/>
    <mergeCell ref="L57:L58"/>
    <mergeCell ref="A59:A63"/>
    <mergeCell ref="F59:G59"/>
    <mergeCell ref="H59:L59"/>
    <mergeCell ref="B60:B61"/>
    <mergeCell ref="C60:C61"/>
    <mergeCell ref="D60:D61"/>
    <mergeCell ref="E60:E61"/>
    <mergeCell ref="F60:G61"/>
    <mergeCell ref="F55:G56"/>
    <mergeCell ref="H55:I55"/>
    <mergeCell ref="H56:I56"/>
    <mergeCell ref="F57:G58"/>
    <mergeCell ref="H57:I58"/>
    <mergeCell ref="J57:J58"/>
    <mergeCell ref="J52:J53"/>
    <mergeCell ref="K52:K53"/>
    <mergeCell ref="L52:L53"/>
    <mergeCell ref="A54:A58"/>
    <mergeCell ref="F54:G54"/>
    <mergeCell ref="H54:L54"/>
    <mergeCell ref="B55:B56"/>
    <mergeCell ref="C55:C56"/>
    <mergeCell ref="D55:D56"/>
    <mergeCell ref="E55:E56"/>
    <mergeCell ref="F52:G53"/>
    <mergeCell ref="H52:I53"/>
    <mergeCell ref="H66:I66"/>
    <mergeCell ref="F67:G68"/>
    <mergeCell ref="H67:I68"/>
    <mergeCell ref="J67:J68"/>
    <mergeCell ref="K67:K68"/>
    <mergeCell ref="L67:L68"/>
    <mergeCell ref="L62:L63"/>
    <mergeCell ref="A64:A68"/>
    <mergeCell ref="F64:G64"/>
    <mergeCell ref="H64:L64"/>
    <mergeCell ref="B65:B66"/>
    <mergeCell ref="C65:C66"/>
    <mergeCell ref="D65:D66"/>
    <mergeCell ref="E65:E66"/>
    <mergeCell ref="F65:G66"/>
    <mergeCell ref="H65:I65"/>
    <mergeCell ref="H60:I60"/>
    <mergeCell ref="H61:I61"/>
    <mergeCell ref="F62:G63"/>
    <mergeCell ref="H62:I63"/>
    <mergeCell ref="J62:J63"/>
    <mergeCell ref="K62:K63"/>
    <mergeCell ref="F72:G73"/>
    <mergeCell ref="H72:I73"/>
    <mergeCell ref="J72:J73"/>
    <mergeCell ref="K72:K73"/>
    <mergeCell ref="L72:L73"/>
    <mergeCell ref="A74:A78"/>
    <mergeCell ref="F74:G74"/>
    <mergeCell ref="H74:L74"/>
    <mergeCell ref="B75:B76"/>
    <mergeCell ref="C75:C76"/>
    <mergeCell ref="A69:A73"/>
    <mergeCell ref="F69:G69"/>
    <mergeCell ref="H69:L69"/>
    <mergeCell ref="B70:B71"/>
    <mergeCell ref="C70:C71"/>
    <mergeCell ref="D70:D71"/>
    <mergeCell ref="E70:E71"/>
    <mergeCell ref="F70:G71"/>
    <mergeCell ref="H70:I70"/>
    <mergeCell ref="H71:I71"/>
    <mergeCell ref="J77:J78"/>
    <mergeCell ref="K77:K78"/>
    <mergeCell ref="L77:L78"/>
    <mergeCell ref="A79:A83"/>
    <mergeCell ref="F79:G79"/>
    <mergeCell ref="H79:L79"/>
    <mergeCell ref="B80:B81"/>
    <mergeCell ref="C80:C81"/>
    <mergeCell ref="D80:D81"/>
    <mergeCell ref="E80:E81"/>
    <mergeCell ref="D75:D76"/>
    <mergeCell ref="E75:E76"/>
    <mergeCell ref="F75:G76"/>
    <mergeCell ref="H75:I75"/>
    <mergeCell ref="H76:I76"/>
    <mergeCell ref="F77:G78"/>
    <mergeCell ref="H77:I78"/>
    <mergeCell ref="H85:I85"/>
    <mergeCell ref="H86:I86"/>
    <mergeCell ref="F87:G88"/>
    <mergeCell ref="H87:I88"/>
    <mergeCell ref="J87:J88"/>
    <mergeCell ref="K87:K88"/>
    <mergeCell ref="K82:K83"/>
    <mergeCell ref="L82:L83"/>
    <mergeCell ref="A84:A88"/>
    <mergeCell ref="F84:G84"/>
    <mergeCell ref="H84:L84"/>
    <mergeCell ref="B85:B86"/>
    <mergeCell ref="C85:C86"/>
    <mergeCell ref="D85:D86"/>
    <mergeCell ref="E85:E86"/>
    <mergeCell ref="F85:G86"/>
    <mergeCell ref="F80:G81"/>
    <mergeCell ref="H80:I80"/>
    <mergeCell ref="A89:A93"/>
    <mergeCell ref="F89:G89"/>
    <mergeCell ref="H89:L89"/>
    <mergeCell ref="B90:B91"/>
    <mergeCell ref="C90:C91"/>
    <mergeCell ref="D90:D91"/>
    <mergeCell ref="E90:E91"/>
    <mergeCell ref="F90:G91"/>
    <mergeCell ref="H90:I90"/>
    <mergeCell ref="A94:A98"/>
    <mergeCell ref="F94:G94"/>
    <mergeCell ref="H94:L94"/>
    <mergeCell ref="B95:B96"/>
    <mergeCell ref="C95:C96"/>
    <mergeCell ref="D95:D96"/>
    <mergeCell ref="E95:E96"/>
    <mergeCell ref="F95:G96"/>
    <mergeCell ref="H95:I95"/>
    <mergeCell ref="H108:I109"/>
    <mergeCell ref="J108:J109"/>
    <mergeCell ref="K108:K109"/>
    <mergeCell ref="L108:L109"/>
    <mergeCell ref="H81:I81"/>
    <mergeCell ref="F82:G83"/>
    <mergeCell ref="H82:I83"/>
    <mergeCell ref="J82:J83"/>
    <mergeCell ref="F103:G104"/>
    <mergeCell ref="H103:I104"/>
    <mergeCell ref="J103:J104"/>
    <mergeCell ref="K103:K104"/>
    <mergeCell ref="L103:L104"/>
    <mergeCell ref="D100:D102"/>
    <mergeCell ref="E100:E102"/>
    <mergeCell ref="F100:G102"/>
    <mergeCell ref="H100:I100"/>
    <mergeCell ref="L87:L88"/>
    <mergeCell ref="A105:A109"/>
    <mergeCell ref="F105:G105"/>
    <mergeCell ref="H105:L105"/>
    <mergeCell ref="B106:B107"/>
    <mergeCell ref="C106:C107"/>
    <mergeCell ref="D106:D107"/>
    <mergeCell ref="E106:E107"/>
    <mergeCell ref="F106:G107"/>
    <mergeCell ref="H106:I106"/>
    <mergeCell ref="H107:I107"/>
    <mergeCell ref="A99:A104"/>
    <mergeCell ref="F99:G99"/>
    <mergeCell ref="H99:L99"/>
    <mergeCell ref="B100:B102"/>
    <mergeCell ref="C100:C102"/>
    <mergeCell ref="H96:I96"/>
    <mergeCell ref="H91:I91"/>
    <mergeCell ref="F92:G93"/>
    <mergeCell ref="H92:I93"/>
    <mergeCell ref="J92:J93"/>
    <mergeCell ref="K92:K93"/>
    <mergeCell ref="L92:L93"/>
    <mergeCell ref="K101:K102"/>
    <mergeCell ref="L101:L102"/>
    <mergeCell ref="H101:I102"/>
    <mergeCell ref="J101:J102"/>
    <mergeCell ref="F97:G98"/>
    <mergeCell ref="H97:I98"/>
    <mergeCell ref="J97:J98"/>
    <mergeCell ref="K97:K98"/>
    <mergeCell ref="L97:L98"/>
    <mergeCell ref="F108:G109"/>
    <mergeCell ref="F116:G118"/>
    <mergeCell ref="H116:I116"/>
    <mergeCell ref="H117:I118"/>
    <mergeCell ref="J117:J118"/>
    <mergeCell ref="K117:K118"/>
    <mergeCell ref="L117:L118"/>
    <mergeCell ref="J113:J114"/>
    <mergeCell ref="K113:K114"/>
    <mergeCell ref="L113:L114"/>
    <mergeCell ref="A115:A120"/>
    <mergeCell ref="F115:G115"/>
    <mergeCell ref="H115:L115"/>
    <mergeCell ref="B116:B118"/>
    <mergeCell ref="C116:C118"/>
    <mergeCell ref="D116:D118"/>
    <mergeCell ref="E116:E118"/>
    <mergeCell ref="D111:D112"/>
    <mergeCell ref="E111:E112"/>
    <mergeCell ref="F111:G112"/>
    <mergeCell ref="H111:I111"/>
    <mergeCell ref="H112:I112"/>
    <mergeCell ref="F113:G114"/>
    <mergeCell ref="H113:I114"/>
    <mergeCell ref="A110:A114"/>
    <mergeCell ref="F110:G110"/>
    <mergeCell ref="H110:L110"/>
    <mergeCell ref="B111:B112"/>
    <mergeCell ref="C111:C112"/>
    <mergeCell ref="D122:D123"/>
    <mergeCell ref="E122:E123"/>
    <mergeCell ref="F122:G123"/>
    <mergeCell ref="H122:I122"/>
    <mergeCell ref="H123:I123"/>
    <mergeCell ref="F124:G125"/>
    <mergeCell ref="H124:I125"/>
    <mergeCell ref="F119:G120"/>
    <mergeCell ref="H119:I120"/>
    <mergeCell ref="J119:J120"/>
    <mergeCell ref="K119:K120"/>
    <mergeCell ref="L119:L120"/>
    <mergeCell ref="A121:A125"/>
    <mergeCell ref="F121:G121"/>
    <mergeCell ref="H121:L121"/>
    <mergeCell ref="B122:B123"/>
    <mergeCell ref="C122:C123"/>
    <mergeCell ref="K129:K130"/>
    <mergeCell ref="L129:L130"/>
    <mergeCell ref="A131:A135"/>
    <mergeCell ref="F131:G131"/>
    <mergeCell ref="H131:L131"/>
    <mergeCell ref="B132:B133"/>
    <mergeCell ref="C132:C133"/>
    <mergeCell ref="D132:D133"/>
    <mergeCell ref="E132:E133"/>
    <mergeCell ref="F132:G133"/>
    <mergeCell ref="F127:G128"/>
    <mergeCell ref="H127:I127"/>
    <mergeCell ref="H128:I128"/>
    <mergeCell ref="F129:G130"/>
    <mergeCell ref="H129:I130"/>
    <mergeCell ref="J129:J130"/>
    <mergeCell ref="J124:J125"/>
    <mergeCell ref="K124:K125"/>
    <mergeCell ref="L124:L125"/>
    <mergeCell ref="A126:A130"/>
    <mergeCell ref="F126:G126"/>
    <mergeCell ref="H126:L126"/>
    <mergeCell ref="B127:B128"/>
    <mergeCell ref="C127:C128"/>
    <mergeCell ref="D127:D128"/>
    <mergeCell ref="E127:E128"/>
    <mergeCell ref="H138:I138"/>
    <mergeCell ref="F139:G140"/>
    <mergeCell ref="H139:I140"/>
    <mergeCell ref="J139:J140"/>
    <mergeCell ref="K139:K140"/>
    <mergeCell ref="L139:L140"/>
    <mergeCell ref="L134:L135"/>
    <mergeCell ref="A136:A140"/>
    <mergeCell ref="F136:G136"/>
    <mergeCell ref="H136:L136"/>
    <mergeCell ref="B137:B138"/>
    <mergeCell ref="C137:C138"/>
    <mergeCell ref="D137:D138"/>
    <mergeCell ref="E137:E138"/>
    <mergeCell ref="F137:G138"/>
    <mergeCell ref="H137:I137"/>
    <mergeCell ref="H132:I132"/>
    <mergeCell ref="H133:I133"/>
    <mergeCell ref="F134:G135"/>
    <mergeCell ref="H134:I135"/>
    <mergeCell ref="J134:J135"/>
    <mergeCell ref="K134:K135"/>
    <mergeCell ref="J143:J144"/>
    <mergeCell ref="K143:K144"/>
    <mergeCell ref="L143:L144"/>
    <mergeCell ref="F145:G146"/>
    <mergeCell ref="H145:I146"/>
    <mergeCell ref="J145:J146"/>
    <mergeCell ref="K145:K146"/>
    <mergeCell ref="L145:L146"/>
    <mergeCell ref="A141:A146"/>
    <mergeCell ref="F141:G141"/>
    <mergeCell ref="H141:L141"/>
    <mergeCell ref="B142:B144"/>
    <mergeCell ref="C142:C144"/>
    <mergeCell ref="D142:D144"/>
    <mergeCell ref="E142:E144"/>
    <mergeCell ref="F142:G144"/>
    <mergeCell ref="H142:I142"/>
    <mergeCell ref="H143:I144"/>
    <mergeCell ref="D153:D154"/>
    <mergeCell ref="E153:E154"/>
    <mergeCell ref="F153:G154"/>
    <mergeCell ref="H153:I153"/>
    <mergeCell ref="H154:I154"/>
    <mergeCell ref="F155:G156"/>
    <mergeCell ref="H155:I156"/>
    <mergeCell ref="F150:G151"/>
    <mergeCell ref="H150:I151"/>
    <mergeCell ref="J150:J151"/>
    <mergeCell ref="K150:K151"/>
    <mergeCell ref="L150:L151"/>
    <mergeCell ref="A152:A156"/>
    <mergeCell ref="F152:G152"/>
    <mergeCell ref="H152:L152"/>
    <mergeCell ref="B153:B154"/>
    <mergeCell ref="C153:C154"/>
    <mergeCell ref="A147:A151"/>
    <mergeCell ref="F147:G147"/>
    <mergeCell ref="H147:L147"/>
    <mergeCell ref="B148:B149"/>
    <mergeCell ref="C148:C149"/>
    <mergeCell ref="D148:D149"/>
    <mergeCell ref="E148:E149"/>
    <mergeCell ref="F148:G149"/>
    <mergeCell ref="H148:I148"/>
    <mergeCell ref="H149:I149"/>
    <mergeCell ref="K160:K161"/>
    <mergeCell ref="L160:L161"/>
    <mergeCell ref="A162:A166"/>
    <mergeCell ref="F162:G162"/>
    <mergeCell ref="H162:L162"/>
    <mergeCell ref="B163:B164"/>
    <mergeCell ref="C163:C164"/>
    <mergeCell ref="D163:D164"/>
    <mergeCell ref="E163:E164"/>
    <mergeCell ref="F163:G164"/>
    <mergeCell ref="F158:G159"/>
    <mergeCell ref="H158:I158"/>
    <mergeCell ref="H159:I159"/>
    <mergeCell ref="F160:G161"/>
    <mergeCell ref="H160:I161"/>
    <mergeCell ref="J160:J161"/>
    <mergeCell ref="J155:J156"/>
    <mergeCell ref="K155:K156"/>
    <mergeCell ref="L155:L156"/>
    <mergeCell ref="A157:A161"/>
    <mergeCell ref="F157:G157"/>
    <mergeCell ref="H157:L157"/>
    <mergeCell ref="B158:B159"/>
    <mergeCell ref="C158:C159"/>
    <mergeCell ref="D158:D159"/>
    <mergeCell ref="E158:E159"/>
    <mergeCell ref="H169:I169"/>
    <mergeCell ref="F170:G171"/>
    <mergeCell ref="H170:I171"/>
    <mergeCell ref="J170:J171"/>
    <mergeCell ref="K170:K171"/>
    <mergeCell ref="L170:L171"/>
    <mergeCell ref="L165:L166"/>
    <mergeCell ref="A167:A171"/>
    <mergeCell ref="F167:G167"/>
    <mergeCell ref="H167:L167"/>
    <mergeCell ref="B168:B169"/>
    <mergeCell ref="C168:C169"/>
    <mergeCell ref="D168:D169"/>
    <mergeCell ref="E168:E169"/>
    <mergeCell ref="F168:G169"/>
    <mergeCell ref="H168:I168"/>
    <mergeCell ref="H163:I163"/>
    <mergeCell ref="H164:I164"/>
    <mergeCell ref="F165:G166"/>
    <mergeCell ref="H165:I166"/>
    <mergeCell ref="J165:J166"/>
    <mergeCell ref="K165:K166"/>
    <mergeCell ref="F175:G176"/>
    <mergeCell ref="H175:I176"/>
    <mergeCell ref="J175:J176"/>
    <mergeCell ref="K175:K176"/>
    <mergeCell ref="L175:L176"/>
    <mergeCell ref="A177:A181"/>
    <mergeCell ref="F177:G177"/>
    <mergeCell ref="H177:L177"/>
    <mergeCell ref="B178:B179"/>
    <mergeCell ref="C178:C179"/>
    <mergeCell ref="A172:A176"/>
    <mergeCell ref="F172:G172"/>
    <mergeCell ref="H172:L172"/>
    <mergeCell ref="B173:B174"/>
    <mergeCell ref="C173:C174"/>
    <mergeCell ref="D173:D174"/>
    <mergeCell ref="E173:E174"/>
    <mergeCell ref="F173:G174"/>
    <mergeCell ref="H173:I173"/>
    <mergeCell ref="H174:I174"/>
    <mergeCell ref="F183:G184"/>
    <mergeCell ref="H183:I183"/>
    <mergeCell ref="H184:I184"/>
    <mergeCell ref="F185:G186"/>
    <mergeCell ref="H185:I186"/>
    <mergeCell ref="J185:J186"/>
    <mergeCell ref="J180:J181"/>
    <mergeCell ref="K180:K181"/>
    <mergeCell ref="L180:L181"/>
    <mergeCell ref="A182:A186"/>
    <mergeCell ref="F182:G182"/>
    <mergeCell ref="H182:L182"/>
    <mergeCell ref="B183:B184"/>
    <mergeCell ref="C183:C184"/>
    <mergeCell ref="D183:D184"/>
    <mergeCell ref="E183:E184"/>
    <mergeCell ref="D178:D179"/>
    <mergeCell ref="E178:E179"/>
    <mergeCell ref="F178:G179"/>
    <mergeCell ref="H178:I178"/>
    <mergeCell ref="H179:I179"/>
    <mergeCell ref="F180:G181"/>
    <mergeCell ref="H180:I181"/>
    <mergeCell ref="H188:I188"/>
    <mergeCell ref="H189:I190"/>
    <mergeCell ref="J189:J190"/>
    <mergeCell ref="K189:K190"/>
    <mergeCell ref="L189:L190"/>
    <mergeCell ref="F191:G192"/>
    <mergeCell ref="H191:I192"/>
    <mergeCell ref="J191:J192"/>
    <mergeCell ref="K191:K192"/>
    <mergeCell ref="L191:L192"/>
    <mergeCell ref="K185:K186"/>
    <mergeCell ref="L185:L186"/>
    <mergeCell ref="A187:A192"/>
    <mergeCell ref="F187:G187"/>
    <mergeCell ref="H187:L187"/>
    <mergeCell ref="B188:B190"/>
    <mergeCell ref="C188:C190"/>
    <mergeCell ref="D188:D190"/>
    <mergeCell ref="E188:E190"/>
    <mergeCell ref="F188:G190"/>
    <mergeCell ref="J195:J196"/>
    <mergeCell ref="K195:K196"/>
    <mergeCell ref="L195:L196"/>
    <mergeCell ref="F197:G198"/>
    <mergeCell ref="H197:I198"/>
    <mergeCell ref="J197:J198"/>
    <mergeCell ref="K197:K198"/>
    <mergeCell ref="L197:L198"/>
    <mergeCell ref="A193:A198"/>
    <mergeCell ref="F193:G193"/>
    <mergeCell ref="H193:L193"/>
    <mergeCell ref="B194:B196"/>
    <mergeCell ref="C194:C196"/>
    <mergeCell ref="D194:D196"/>
    <mergeCell ref="E194:E196"/>
    <mergeCell ref="F194:G196"/>
    <mergeCell ref="H194:I194"/>
    <mergeCell ref="H195:I196"/>
    <mergeCell ref="J201:J203"/>
    <mergeCell ref="K201:K203"/>
    <mergeCell ref="L201:L203"/>
    <mergeCell ref="F204:G205"/>
    <mergeCell ref="H204:I205"/>
    <mergeCell ref="J204:J205"/>
    <mergeCell ref="K204:K205"/>
    <mergeCell ref="L204:L205"/>
    <mergeCell ref="A199:A205"/>
    <mergeCell ref="F199:G199"/>
    <mergeCell ref="H199:L199"/>
    <mergeCell ref="B200:B203"/>
    <mergeCell ref="C200:C203"/>
    <mergeCell ref="D200:D203"/>
    <mergeCell ref="E200:E203"/>
    <mergeCell ref="F200:G203"/>
    <mergeCell ref="H200:I200"/>
    <mergeCell ref="H201:I203"/>
    <mergeCell ref="D212:D213"/>
    <mergeCell ref="E212:E213"/>
    <mergeCell ref="F212:G213"/>
    <mergeCell ref="H212:I212"/>
    <mergeCell ref="H213:I213"/>
    <mergeCell ref="F214:G215"/>
    <mergeCell ref="H214:I215"/>
    <mergeCell ref="F209:G210"/>
    <mergeCell ref="H209:I210"/>
    <mergeCell ref="J209:J210"/>
    <mergeCell ref="K209:K210"/>
    <mergeCell ref="L209:L210"/>
    <mergeCell ref="A211:A215"/>
    <mergeCell ref="F211:G211"/>
    <mergeCell ref="H211:L211"/>
    <mergeCell ref="B212:B213"/>
    <mergeCell ref="C212:C213"/>
    <mergeCell ref="A206:A210"/>
    <mergeCell ref="F206:G206"/>
    <mergeCell ref="H206:L206"/>
    <mergeCell ref="B207:B208"/>
    <mergeCell ref="C207:C208"/>
    <mergeCell ref="D207:D208"/>
    <mergeCell ref="E207:E208"/>
    <mergeCell ref="F207:G208"/>
    <mergeCell ref="H207:I207"/>
    <mergeCell ref="H208:I208"/>
    <mergeCell ref="K219:K220"/>
    <mergeCell ref="L219:L220"/>
    <mergeCell ref="A221:A225"/>
    <mergeCell ref="F221:G221"/>
    <mergeCell ref="H221:L221"/>
    <mergeCell ref="B222:B223"/>
    <mergeCell ref="C222:C223"/>
    <mergeCell ref="D222:D223"/>
    <mergeCell ref="E222:E223"/>
    <mergeCell ref="F222:G223"/>
    <mergeCell ref="F217:G218"/>
    <mergeCell ref="H217:I217"/>
    <mergeCell ref="H218:I218"/>
    <mergeCell ref="F219:G220"/>
    <mergeCell ref="H219:I220"/>
    <mergeCell ref="J219:J220"/>
    <mergeCell ref="J214:J215"/>
    <mergeCell ref="K214:K215"/>
    <mergeCell ref="L214:L215"/>
    <mergeCell ref="A216:A220"/>
    <mergeCell ref="F216:G216"/>
    <mergeCell ref="H216:L216"/>
    <mergeCell ref="B217:B218"/>
    <mergeCell ref="C217:C218"/>
    <mergeCell ref="D217:D218"/>
    <mergeCell ref="E217:E218"/>
    <mergeCell ref="H228:I228"/>
    <mergeCell ref="F229:G230"/>
    <mergeCell ref="H229:I230"/>
    <mergeCell ref="J229:J230"/>
    <mergeCell ref="K229:K230"/>
    <mergeCell ref="L229:L230"/>
    <mergeCell ref="L224:L225"/>
    <mergeCell ref="A226:A230"/>
    <mergeCell ref="F226:G226"/>
    <mergeCell ref="H226:L226"/>
    <mergeCell ref="B227:B228"/>
    <mergeCell ref="C227:C228"/>
    <mergeCell ref="D227:D228"/>
    <mergeCell ref="E227:E228"/>
    <mergeCell ref="F227:G228"/>
    <mergeCell ref="H227:I227"/>
    <mergeCell ref="H222:I222"/>
    <mergeCell ref="H223:I223"/>
    <mergeCell ref="F224:G225"/>
    <mergeCell ref="H224:I225"/>
    <mergeCell ref="J224:J225"/>
    <mergeCell ref="K224:K225"/>
    <mergeCell ref="F234:G235"/>
    <mergeCell ref="H234:I235"/>
    <mergeCell ref="J234:J235"/>
    <mergeCell ref="K234:K235"/>
    <mergeCell ref="L234:L235"/>
    <mergeCell ref="A236:A240"/>
    <mergeCell ref="F236:G236"/>
    <mergeCell ref="H236:L236"/>
    <mergeCell ref="B237:B238"/>
    <mergeCell ref="C237:C238"/>
    <mergeCell ref="A231:A235"/>
    <mergeCell ref="F231:G231"/>
    <mergeCell ref="H231:L231"/>
    <mergeCell ref="B232:B233"/>
    <mergeCell ref="C232:C233"/>
    <mergeCell ref="D232:D233"/>
    <mergeCell ref="E232:E233"/>
    <mergeCell ref="F232:G233"/>
    <mergeCell ref="H232:I232"/>
    <mergeCell ref="H233:I233"/>
    <mergeCell ref="J239:J240"/>
    <mergeCell ref="K239:K240"/>
    <mergeCell ref="L239:L240"/>
    <mergeCell ref="A241:A245"/>
    <mergeCell ref="F241:G241"/>
    <mergeCell ref="H241:L241"/>
    <mergeCell ref="B242:B243"/>
    <mergeCell ref="C242:C243"/>
    <mergeCell ref="D242:D243"/>
    <mergeCell ref="E242:E243"/>
    <mergeCell ref="D237:D238"/>
    <mergeCell ref="E237:E238"/>
    <mergeCell ref="F237:G238"/>
    <mergeCell ref="H237:I237"/>
    <mergeCell ref="H238:I238"/>
    <mergeCell ref="F239:G240"/>
    <mergeCell ref="H239:I240"/>
    <mergeCell ref="H247:I247"/>
    <mergeCell ref="H248:I248"/>
    <mergeCell ref="F249:G250"/>
    <mergeCell ref="H249:I250"/>
    <mergeCell ref="J249:J250"/>
    <mergeCell ref="K249:K250"/>
    <mergeCell ref="K244:K245"/>
    <mergeCell ref="L244:L245"/>
    <mergeCell ref="A246:A250"/>
    <mergeCell ref="F246:G246"/>
    <mergeCell ref="H246:L246"/>
    <mergeCell ref="B247:B248"/>
    <mergeCell ref="C247:C248"/>
    <mergeCell ref="D247:D248"/>
    <mergeCell ref="E247:E248"/>
    <mergeCell ref="F247:G248"/>
    <mergeCell ref="F242:G243"/>
    <mergeCell ref="H242:I242"/>
    <mergeCell ref="H243:I243"/>
    <mergeCell ref="F244:G245"/>
    <mergeCell ref="H244:I245"/>
    <mergeCell ref="J244:J245"/>
    <mergeCell ref="B267:B268"/>
    <mergeCell ref="C267:C268"/>
    <mergeCell ref="D267:D268"/>
    <mergeCell ref="E267:E268"/>
    <mergeCell ref="D262:D263"/>
    <mergeCell ref="E262:E263"/>
    <mergeCell ref="F262:G263"/>
    <mergeCell ref="H253:I253"/>
    <mergeCell ref="F254:G255"/>
    <mergeCell ref="H254:I255"/>
    <mergeCell ref="J254:J255"/>
    <mergeCell ref="K254:K255"/>
    <mergeCell ref="L254:L255"/>
    <mergeCell ref="L249:L250"/>
    <mergeCell ref="H263:I263"/>
    <mergeCell ref="F264:G265"/>
    <mergeCell ref="H264:I265"/>
    <mergeCell ref="A251:A255"/>
    <mergeCell ref="F251:G251"/>
    <mergeCell ref="H251:L251"/>
    <mergeCell ref="B252:B253"/>
    <mergeCell ref="C252:C253"/>
    <mergeCell ref="D252:D253"/>
    <mergeCell ref="E252:E253"/>
    <mergeCell ref="F252:G253"/>
    <mergeCell ref="H252:I252"/>
    <mergeCell ref="F259:G260"/>
    <mergeCell ref="H259:I260"/>
    <mergeCell ref="J259:J260"/>
    <mergeCell ref="K259:K260"/>
    <mergeCell ref="L259:L260"/>
    <mergeCell ref="A261:A265"/>
    <mergeCell ref="F261:G261"/>
    <mergeCell ref="H261:L261"/>
    <mergeCell ref="B262:B263"/>
    <mergeCell ref="C262:C263"/>
    <mergeCell ref="A256:A260"/>
    <mergeCell ref="F256:G256"/>
    <mergeCell ref="H256:L256"/>
    <mergeCell ref="B257:B258"/>
    <mergeCell ref="C257:C258"/>
    <mergeCell ref="D257:D258"/>
    <mergeCell ref="E257:E258"/>
    <mergeCell ref="F257:G258"/>
    <mergeCell ref="H257:I257"/>
    <mergeCell ref="H258:I258"/>
    <mergeCell ref="J264:J265"/>
    <mergeCell ref="K264:K265"/>
    <mergeCell ref="H262:I262"/>
    <mergeCell ref="H272:I272"/>
    <mergeCell ref="H273:I273"/>
    <mergeCell ref="F274:G275"/>
    <mergeCell ref="H274:I275"/>
    <mergeCell ref="J274:J275"/>
    <mergeCell ref="K274:K275"/>
    <mergeCell ref="K269:K270"/>
    <mergeCell ref="L269:L270"/>
    <mergeCell ref="L264:L265"/>
    <mergeCell ref="H268:I268"/>
    <mergeCell ref="F269:G270"/>
    <mergeCell ref="H269:I270"/>
    <mergeCell ref="J269:J270"/>
    <mergeCell ref="F271:G271"/>
    <mergeCell ref="H271:L271"/>
    <mergeCell ref="F267:G268"/>
    <mergeCell ref="H267:I267"/>
    <mergeCell ref="H266:L266"/>
    <mergeCell ref="B272:B273"/>
    <mergeCell ref="C272:C273"/>
    <mergeCell ref="D272:D273"/>
    <mergeCell ref="E272:E273"/>
    <mergeCell ref="F272:G273"/>
    <mergeCell ref="A281:A285"/>
    <mergeCell ref="F281:G281"/>
    <mergeCell ref="H281:L281"/>
    <mergeCell ref="B282:B283"/>
    <mergeCell ref="C282:C283"/>
    <mergeCell ref="D282:D283"/>
    <mergeCell ref="E282:E283"/>
    <mergeCell ref="F282:G283"/>
    <mergeCell ref="H282:I282"/>
    <mergeCell ref="H283:I283"/>
    <mergeCell ref="H278:I278"/>
    <mergeCell ref="F279:G280"/>
    <mergeCell ref="H279:I280"/>
    <mergeCell ref="J279:J280"/>
    <mergeCell ref="K279:K280"/>
    <mergeCell ref="L279:L280"/>
    <mergeCell ref="L274:L275"/>
    <mergeCell ref="A276:A280"/>
    <mergeCell ref="F276:G276"/>
    <mergeCell ref="H276:L276"/>
    <mergeCell ref="B277:B278"/>
    <mergeCell ref="C277:C278"/>
    <mergeCell ref="D277:D278"/>
    <mergeCell ref="E277:E278"/>
    <mergeCell ref="F277:G278"/>
    <mergeCell ref="H277:I277"/>
    <mergeCell ref="A271:A275"/>
    <mergeCell ref="A266:A270"/>
    <mergeCell ref="F266:G266"/>
    <mergeCell ref="H298:I298"/>
    <mergeCell ref="D287:D288"/>
    <mergeCell ref="E287:E288"/>
    <mergeCell ref="F287:G288"/>
    <mergeCell ref="H287:I287"/>
    <mergeCell ref="H288:I288"/>
    <mergeCell ref="F289:G290"/>
    <mergeCell ref="H289:I290"/>
    <mergeCell ref="F284:G285"/>
    <mergeCell ref="H284:I285"/>
    <mergeCell ref="J284:J285"/>
    <mergeCell ref="K284:K285"/>
    <mergeCell ref="L284:L285"/>
    <mergeCell ref="F286:G286"/>
    <mergeCell ref="H286:L286"/>
    <mergeCell ref="F292:G294"/>
    <mergeCell ref="H292:I292"/>
    <mergeCell ref="H293:I294"/>
    <mergeCell ref="J293:J294"/>
    <mergeCell ref="K293:K294"/>
    <mergeCell ref="L293:L294"/>
    <mergeCell ref="J289:J290"/>
    <mergeCell ref="K289:K290"/>
    <mergeCell ref="L289:L290"/>
    <mergeCell ref="A291:A296"/>
    <mergeCell ref="F291:G291"/>
    <mergeCell ref="H291:L291"/>
    <mergeCell ref="B292:B294"/>
    <mergeCell ref="C292:C294"/>
    <mergeCell ref="D292:D294"/>
    <mergeCell ref="E292:E294"/>
    <mergeCell ref="K299:K300"/>
    <mergeCell ref="L299:L300"/>
    <mergeCell ref="A286:A290"/>
    <mergeCell ref="B287:B288"/>
    <mergeCell ref="C287:C288"/>
    <mergeCell ref="H299:I300"/>
    <mergeCell ref="J299:J300"/>
    <mergeCell ref="F295:G296"/>
    <mergeCell ref="H295:I296"/>
    <mergeCell ref="J295:J296"/>
    <mergeCell ref="K295:K296"/>
    <mergeCell ref="L295:L296"/>
    <mergeCell ref="A297:A302"/>
    <mergeCell ref="F297:G297"/>
    <mergeCell ref="H297:L297"/>
    <mergeCell ref="B298:B300"/>
    <mergeCell ref="C298:C300"/>
    <mergeCell ref="F301:G302"/>
    <mergeCell ref="H301:I302"/>
    <mergeCell ref="J301:J302"/>
    <mergeCell ref="K301:K302"/>
    <mergeCell ref="L301:L302"/>
    <mergeCell ref="D298:D300"/>
    <mergeCell ref="E298:E300"/>
    <mergeCell ref="F298:G300"/>
    <mergeCell ref="J305:J307"/>
    <mergeCell ref="K305:K307"/>
    <mergeCell ref="L305:L307"/>
    <mergeCell ref="F308:G309"/>
    <mergeCell ref="H308:I309"/>
    <mergeCell ref="J308:J309"/>
    <mergeCell ref="K308:K309"/>
    <mergeCell ref="L308:L309"/>
    <mergeCell ref="A303:A309"/>
    <mergeCell ref="F303:G303"/>
    <mergeCell ref="H303:L303"/>
    <mergeCell ref="B304:B307"/>
    <mergeCell ref="C304:C307"/>
    <mergeCell ref="D304:D307"/>
    <mergeCell ref="E304:E307"/>
    <mergeCell ref="F304:G307"/>
    <mergeCell ref="H304:I304"/>
    <mergeCell ref="H305:I307"/>
    <mergeCell ref="J312:J313"/>
    <mergeCell ref="K312:K313"/>
    <mergeCell ref="L312:L313"/>
    <mergeCell ref="F314:G315"/>
    <mergeCell ref="H314:I315"/>
    <mergeCell ref="J314:J315"/>
    <mergeCell ref="K314:K315"/>
    <mergeCell ref="L314:L315"/>
    <mergeCell ref="A310:A315"/>
    <mergeCell ref="F310:G310"/>
    <mergeCell ref="H310:L310"/>
    <mergeCell ref="B311:B313"/>
    <mergeCell ref="C311:C313"/>
    <mergeCell ref="D311:D313"/>
    <mergeCell ref="E311:E313"/>
    <mergeCell ref="F311:G313"/>
    <mergeCell ref="H311:I311"/>
    <mergeCell ref="H312:I313"/>
    <mergeCell ref="F319:G320"/>
    <mergeCell ref="H319:I320"/>
    <mergeCell ref="J319:J320"/>
    <mergeCell ref="K319:K320"/>
    <mergeCell ref="L319:L320"/>
    <mergeCell ref="A321:A325"/>
    <mergeCell ref="F321:G321"/>
    <mergeCell ref="H321:L321"/>
    <mergeCell ref="B322:B323"/>
    <mergeCell ref="C322:C323"/>
    <mergeCell ref="A316:A320"/>
    <mergeCell ref="F316:G316"/>
    <mergeCell ref="H316:L316"/>
    <mergeCell ref="B317:B318"/>
    <mergeCell ref="C317:C318"/>
    <mergeCell ref="D317:D318"/>
    <mergeCell ref="E317:E318"/>
    <mergeCell ref="F317:G318"/>
    <mergeCell ref="H317:I317"/>
    <mergeCell ref="H318:I318"/>
    <mergeCell ref="F327:G328"/>
    <mergeCell ref="H327:I327"/>
    <mergeCell ref="H328:I328"/>
    <mergeCell ref="F329:G330"/>
    <mergeCell ref="H329:I330"/>
    <mergeCell ref="J329:J330"/>
    <mergeCell ref="J324:J325"/>
    <mergeCell ref="K324:K325"/>
    <mergeCell ref="L324:L325"/>
    <mergeCell ref="A326:A330"/>
    <mergeCell ref="F326:G326"/>
    <mergeCell ref="H326:L326"/>
    <mergeCell ref="B327:B328"/>
    <mergeCell ref="C327:C328"/>
    <mergeCell ref="D327:D328"/>
    <mergeCell ref="E327:E328"/>
    <mergeCell ref="D322:D323"/>
    <mergeCell ref="E322:E323"/>
    <mergeCell ref="F322:G323"/>
    <mergeCell ref="H322:I322"/>
    <mergeCell ref="H323:I323"/>
    <mergeCell ref="F324:G325"/>
    <mergeCell ref="H324:I325"/>
    <mergeCell ref="H332:I332"/>
    <mergeCell ref="H333:I334"/>
    <mergeCell ref="J333:J334"/>
    <mergeCell ref="K333:K334"/>
    <mergeCell ref="L333:L334"/>
    <mergeCell ref="F335:G336"/>
    <mergeCell ref="H335:I336"/>
    <mergeCell ref="J335:J336"/>
    <mergeCell ref="K335:K336"/>
    <mergeCell ref="L335:L336"/>
    <mergeCell ref="K329:K330"/>
    <mergeCell ref="L329:L330"/>
    <mergeCell ref="A331:A336"/>
    <mergeCell ref="F331:G331"/>
    <mergeCell ref="H331:L331"/>
    <mergeCell ref="B332:B334"/>
    <mergeCell ref="C332:C334"/>
    <mergeCell ref="D332:D334"/>
    <mergeCell ref="E332:E334"/>
    <mergeCell ref="F332:G334"/>
    <mergeCell ref="J339:J340"/>
    <mergeCell ref="K339:K340"/>
    <mergeCell ref="L339:L340"/>
    <mergeCell ref="F341:G342"/>
    <mergeCell ref="H341:I342"/>
    <mergeCell ref="J341:J342"/>
    <mergeCell ref="K341:K342"/>
    <mergeCell ref="L341:L342"/>
    <mergeCell ref="A337:A342"/>
    <mergeCell ref="F337:G337"/>
    <mergeCell ref="H337:L337"/>
    <mergeCell ref="B338:B340"/>
    <mergeCell ref="C338:C340"/>
    <mergeCell ref="D338:D340"/>
    <mergeCell ref="E338:E340"/>
    <mergeCell ref="F338:G340"/>
    <mergeCell ref="H338:I338"/>
    <mergeCell ref="H339:I340"/>
    <mergeCell ref="J345:J346"/>
    <mergeCell ref="K345:K346"/>
    <mergeCell ref="L345:L346"/>
    <mergeCell ref="F347:G348"/>
    <mergeCell ref="H347:I348"/>
    <mergeCell ref="J347:J348"/>
    <mergeCell ref="K347:K348"/>
    <mergeCell ref="L347:L348"/>
    <mergeCell ref="A343:A348"/>
    <mergeCell ref="F343:G343"/>
    <mergeCell ref="H343:L343"/>
    <mergeCell ref="B344:B346"/>
    <mergeCell ref="C344:C346"/>
    <mergeCell ref="D344:D346"/>
    <mergeCell ref="E344:E346"/>
    <mergeCell ref="F344:G346"/>
    <mergeCell ref="H344:I344"/>
    <mergeCell ref="H345:I346"/>
    <mergeCell ref="J351:J352"/>
    <mergeCell ref="K351:K352"/>
    <mergeCell ref="L351:L352"/>
    <mergeCell ref="F353:G354"/>
    <mergeCell ref="H353:I354"/>
    <mergeCell ref="J353:J354"/>
    <mergeCell ref="K353:K354"/>
    <mergeCell ref="L353:L354"/>
    <mergeCell ref="A349:A354"/>
    <mergeCell ref="F349:G349"/>
    <mergeCell ref="H349:L349"/>
    <mergeCell ref="B350:B352"/>
    <mergeCell ref="C350:C352"/>
    <mergeCell ref="D350:D352"/>
    <mergeCell ref="E350:E352"/>
    <mergeCell ref="F350:G352"/>
    <mergeCell ref="H350:I350"/>
    <mergeCell ref="H351:I352"/>
    <mergeCell ref="J357:J358"/>
    <mergeCell ref="K357:K358"/>
    <mergeCell ref="L357:L358"/>
    <mergeCell ref="F359:G360"/>
    <mergeCell ref="H359:I360"/>
    <mergeCell ref="J359:J360"/>
    <mergeCell ref="K359:K360"/>
    <mergeCell ref="L359:L360"/>
    <mergeCell ref="A355:A360"/>
    <mergeCell ref="F355:G355"/>
    <mergeCell ref="H355:L355"/>
    <mergeCell ref="B356:B358"/>
    <mergeCell ref="C356:C358"/>
    <mergeCell ref="D356:D358"/>
    <mergeCell ref="E356:E358"/>
    <mergeCell ref="F356:G358"/>
    <mergeCell ref="H356:I356"/>
    <mergeCell ref="H357:I358"/>
    <mergeCell ref="D367:D368"/>
    <mergeCell ref="E367:E368"/>
    <mergeCell ref="F367:G368"/>
    <mergeCell ref="H367:I367"/>
    <mergeCell ref="H368:I368"/>
    <mergeCell ref="F369:G370"/>
    <mergeCell ref="H369:I370"/>
    <mergeCell ref="F364:G365"/>
    <mergeCell ref="H364:I365"/>
    <mergeCell ref="J364:J365"/>
    <mergeCell ref="K364:K365"/>
    <mergeCell ref="L364:L365"/>
    <mergeCell ref="A366:A370"/>
    <mergeCell ref="F366:G366"/>
    <mergeCell ref="H366:L366"/>
    <mergeCell ref="B367:B368"/>
    <mergeCell ref="C367:C368"/>
    <mergeCell ref="A361:A365"/>
    <mergeCell ref="F361:G361"/>
    <mergeCell ref="H361:L361"/>
    <mergeCell ref="B362:B363"/>
    <mergeCell ref="C362:C363"/>
    <mergeCell ref="D362:D363"/>
    <mergeCell ref="E362:E363"/>
    <mergeCell ref="F362:G363"/>
    <mergeCell ref="H362:I362"/>
    <mergeCell ref="H363:I363"/>
    <mergeCell ref="F375:G376"/>
    <mergeCell ref="H375:I376"/>
    <mergeCell ref="J375:J376"/>
    <mergeCell ref="K375:K376"/>
    <mergeCell ref="L375:L376"/>
    <mergeCell ref="A377:A382"/>
    <mergeCell ref="F377:G377"/>
    <mergeCell ref="H377:L377"/>
    <mergeCell ref="B378:B380"/>
    <mergeCell ref="C378:C380"/>
    <mergeCell ref="F372:G374"/>
    <mergeCell ref="H372:I372"/>
    <mergeCell ref="H373:I374"/>
    <mergeCell ref="J373:J374"/>
    <mergeCell ref="K373:K374"/>
    <mergeCell ref="L373:L374"/>
    <mergeCell ref="J369:J370"/>
    <mergeCell ref="K369:K370"/>
    <mergeCell ref="L369:L370"/>
    <mergeCell ref="A371:A376"/>
    <mergeCell ref="F371:G371"/>
    <mergeCell ref="H371:L371"/>
    <mergeCell ref="B372:B374"/>
    <mergeCell ref="C372:C374"/>
    <mergeCell ref="D372:D374"/>
    <mergeCell ref="E372:E374"/>
    <mergeCell ref="K379:K380"/>
    <mergeCell ref="L379:L380"/>
    <mergeCell ref="F381:G382"/>
    <mergeCell ref="H381:I382"/>
    <mergeCell ref="J381:J382"/>
    <mergeCell ref="K381:K382"/>
    <mergeCell ref="L381:L382"/>
    <mergeCell ref="D378:D380"/>
    <mergeCell ref="E378:E380"/>
    <mergeCell ref="F378:G380"/>
    <mergeCell ref="H378:I378"/>
    <mergeCell ref="H379:I380"/>
    <mergeCell ref="J379:J380"/>
    <mergeCell ref="K390:K391"/>
    <mergeCell ref="L390:L391"/>
    <mergeCell ref="F392:G393"/>
    <mergeCell ref="H392:I393"/>
    <mergeCell ref="F386:G387"/>
    <mergeCell ref="H386:I387"/>
    <mergeCell ref="J386:J387"/>
    <mergeCell ref="K386:K387"/>
    <mergeCell ref="L386:L387"/>
    <mergeCell ref="F397:G398"/>
    <mergeCell ref="H397:I398"/>
    <mergeCell ref="J397:J398"/>
    <mergeCell ref="K397:K398"/>
    <mergeCell ref="L397:L398"/>
    <mergeCell ref="A388:A393"/>
    <mergeCell ref="F388:G388"/>
    <mergeCell ref="H388:L388"/>
    <mergeCell ref="B389:B391"/>
    <mergeCell ref="C389:C391"/>
    <mergeCell ref="A383:A387"/>
    <mergeCell ref="F383:G383"/>
    <mergeCell ref="H383:L383"/>
    <mergeCell ref="B384:B385"/>
    <mergeCell ref="C384:C385"/>
    <mergeCell ref="D384:D385"/>
    <mergeCell ref="E384:E385"/>
    <mergeCell ref="F384:G385"/>
    <mergeCell ref="H384:I384"/>
    <mergeCell ref="H385:I385"/>
    <mergeCell ref="A394:A398"/>
    <mergeCell ref="F394:G394"/>
    <mergeCell ref="H394:L394"/>
    <mergeCell ref="B395:B396"/>
    <mergeCell ref="C395:C396"/>
    <mergeCell ref="D395:D396"/>
    <mergeCell ref="E395:E396"/>
    <mergeCell ref="F395:G396"/>
    <mergeCell ref="H395:I395"/>
    <mergeCell ref="H396:I396"/>
    <mergeCell ref="J402:J403"/>
    <mergeCell ref="K402:K403"/>
    <mergeCell ref="L402:L403"/>
    <mergeCell ref="J392:J393"/>
    <mergeCell ref="K392:K393"/>
    <mergeCell ref="L392:L393"/>
    <mergeCell ref="D389:D391"/>
    <mergeCell ref="E389:E391"/>
    <mergeCell ref="F389:G391"/>
    <mergeCell ref="H389:I389"/>
    <mergeCell ref="H390:I391"/>
    <mergeCell ref="J390:J391"/>
    <mergeCell ref="D400:D401"/>
    <mergeCell ref="E400:E401"/>
    <mergeCell ref="F400:G401"/>
    <mergeCell ref="H400:I400"/>
    <mergeCell ref="H401:I401"/>
    <mergeCell ref="F402:G403"/>
    <mergeCell ref="H402:I403"/>
    <mergeCell ref="H410:I410"/>
    <mergeCell ref="H411:I411"/>
    <mergeCell ref="F412:G413"/>
    <mergeCell ref="H412:I413"/>
    <mergeCell ref="J412:J413"/>
    <mergeCell ref="K412:K413"/>
    <mergeCell ref="K407:K408"/>
    <mergeCell ref="L407:L408"/>
    <mergeCell ref="A409:A413"/>
    <mergeCell ref="F409:G409"/>
    <mergeCell ref="H409:L409"/>
    <mergeCell ref="B410:B411"/>
    <mergeCell ref="C410:C411"/>
    <mergeCell ref="D410:D411"/>
    <mergeCell ref="E410:E411"/>
    <mergeCell ref="F410:G411"/>
    <mergeCell ref="F405:G406"/>
    <mergeCell ref="H405:I405"/>
    <mergeCell ref="B405:B406"/>
    <mergeCell ref="C405:C406"/>
    <mergeCell ref="D405:D406"/>
    <mergeCell ref="E405:E406"/>
    <mergeCell ref="A399:A403"/>
    <mergeCell ref="F399:G399"/>
    <mergeCell ref="H399:L399"/>
    <mergeCell ref="B400:B401"/>
    <mergeCell ref="C400:C401"/>
    <mergeCell ref="H406:I406"/>
    <mergeCell ref="F407:G408"/>
    <mergeCell ref="H407:I408"/>
    <mergeCell ref="J407:J408"/>
    <mergeCell ref="H422:I423"/>
    <mergeCell ref="H416:I417"/>
    <mergeCell ref="J416:J417"/>
    <mergeCell ref="K416:K417"/>
    <mergeCell ref="L416:L417"/>
    <mergeCell ref="F418:G419"/>
    <mergeCell ref="H418:I419"/>
    <mergeCell ref="J418:J419"/>
    <mergeCell ref="K418:K419"/>
    <mergeCell ref="L418:L419"/>
    <mergeCell ref="L412:L413"/>
    <mergeCell ref="A414:A419"/>
    <mergeCell ref="F414:G414"/>
    <mergeCell ref="H414:L414"/>
    <mergeCell ref="B415:B417"/>
    <mergeCell ref="C415:C417"/>
    <mergeCell ref="D415:D417"/>
    <mergeCell ref="E415:E417"/>
    <mergeCell ref="F415:G417"/>
    <mergeCell ref="H415:I415"/>
    <mergeCell ref="A404:A408"/>
    <mergeCell ref="F404:G404"/>
    <mergeCell ref="H404:L404"/>
    <mergeCell ref="A431:A436"/>
    <mergeCell ref="F431:G431"/>
    <mergeCell ref="H431:L431"/>
    <mergeCell ref="B432:B434"/>
    <mergeCell ref="C432:C434"/>
    <mergeCell ref="A426:A430"/>
    <mergeCell ref="F426:G426"/>
    <mergeCell ref="H426:L426"/>
    <mergeCell ref="B427:B428"/>
    <mergeCell ref="C427:C428"/>
    <mergeCell ref="D427:D428"/>
    <mergeCell ref="E427:E428"/>
    <mergeCell ref="F427:G428"/>
    <mergeCell ref="H427:I427"/>
    <mergeCell ref="H428:I428"/>
    <mergeCell ref="J422:J423"/>
    <mergeCell ref="K422:K423"/>
    <mergeCell ref="L422:L423"/>
    <mergeCell ref="F424:G425"/>
    <mergeCell ref="H424:I425"/>
    <mergeCell ref="J424:J425"/>
    <mergeCell ref="K424:K425"/>
    <mergeCell ref="L424:L425"/>
    <mergeCell ref="A420:A425"/>
    <mergeCell ref="F420:G420"/>
    <mergeCell ref="H420:L420"/>
    <mergeCell ref="B421:B423"/>
    <mergeCell ref="C421:C423"/>
    <mergeCell ref="D421:D423"/>
    <mergeCell ref="E421:E423"/>
    <mergeCell ref="F421:G423"/>
    <mergeCell ref="H421:I421"/>
    <mergeCell ref="K433:K434"/>
    <mergeCell ref="L433:L434"/>
    <mergeCell ref="F435:G436"/>
    <mergeCell ref="H435:I436"/>
    <mergeCell ref="J435:J436"/>
    <mergeCell ref="K435:K436"/>
    <mergeCell ref="L435:L436"/>
    <mergeCell ref="D432:D434"/>
    <mergeCell ref="E432:E434"/>
    <mergeCell ref="F432:G434"/>
    <mergeCell ref="H432:I432"/>
    <mergeCell ref="H433:I434"/>
    <mergeCell ref="J433:J434"/>
    <mergeCell ref="F429:G430"/>
    <mergeCell ref="H429:I430"/>
    <mergeCell ref="J429:J430"/>
    <mergeCell ref="K429:K430"/>
    <mergeCell ref="L429:L430"/>
    <mergeCell ref="F440:G441"/>
    <mergeCell ref="H440:I441"/>
    <mergeCell ref="J440:J441"/>
    <mergeCell ref="K440:K441"/>
    <mergeCell ref="L440:L441"/>
    <mergeCell ref="A442:A446"/>
    <mergeCell ref="F442:G442"/>
    <mergeCell ref="H442:L442"/>
    <mergeCell ref="B443:B444"/>
    <mergeCell ref="C443:C444"/>
    <mergeCell ref="A437:A441"/>
    <mergeCell ref="F437:G437"/>
    <mergeCell ref="H437:L437"/>
    <mergeCell ref="B438:B439"/>
    <mergeCell ref="C438:C439"/>
    <mergeCell ref="D438:D439"/>
    <mergeCell ref="E438:E439"/>
    <mergeCell ref="F438:G439"/>
    <mergeCell ref="H438:I438"/>
    <mergeCell ref="H439:I439"/>
    <mergeCell ref="J445:J446"/>
    <mergeCell ref="K445:K446"/>
    <mergeCell ref="L445:L446"/>
    <mergeCell ref="D443:D444"/>
    <mergeCell ref="E443:E444"/>
    <mergeCell ref="F443:G444"/>
    <mergeCell ref="H443:I443"/>
    <mergeCell ref="H444:I444"/>
    <mergeCell ref="F445:G446"/>
    <mergeCell ref="H445:I446"/>
    <mergeCell ref="H453:I453"/>
    <mergeCell ref="H454:I454"/>
    <mergeCell ref="F455:G456"/>
    <mergeCell ref="H455:I456"/>
    <mergeCell ref="J455:J456"/>
    <mergeCell ref="K455:K456"/>
    <mergeCell ref="K450:K451"/>
    <mergeCell ref="L450:L451"/>
    <mergeCell ref="A452:A456"/>
    <mergeCell ref="F452:G452"/>
    <mergeCell ref="H452:L452"/>
    <mergeCell ref="B453:B454"/>
    <mergeCell ref="C453:C454"/>
    <mergeCell ref="D453:D454"/>
    <mergeCell ref="E453:E454"/>
    <mergeCell ref="F453:G454"/>
    <mergeCell ref="F448:G449"/>
    <mergeCell ref="H448:I448"/>
    <mergeCell ref="H449:I449"/>
    <mergeCell ref="F450:G451"/>
    <mergeCell ref="H450:I451"/>
    <mergeCell ref="J450:J451"/>
    <mergeCell ref="A447:A451"/>
    <mergeCell ref="F447:G447"/>
    <mergeCell ref="H447:L447"/>
    <mergeCell ref="B448:B449"/>
    <mergeCell ref="C448:C449"/>
    <mergeCell ref="D448:D449"/>
    <mergeCell ref="E448:E449"/>
    <mergeCell ref="H459:I460"/>
    <mergeCell ref="J459:J460"/>
    <mergeCell ref="K459:K460"/>
    <mergeCell ref="L459:L460"/>
    <mergeCell ref="F461:G462"/>
    <mergeCell ref="H461:I462"/>
    <mergeCell ref="J461:J462"/>
    <mergeCell ref="K461:K462"/>
    <mergeCell ref="L461:L462"/>
    <mergeCell ref="L455:L456"/>
    <mergeCell ref="A457:A462"/>
    <mergeCell ref="F457:G457"/>
    <mergeCell ref="H457:L457"/>
    <mergeCell ref="B458:B460"/>
    <mergeCell ref="C458:C460"/>
    <mergeCell ref="D458:D460"/>
    <mergeCell ref="E458:E460"/>
    <mergeCell ref="F458:G460"/>
    <mergeCell ref="H458:I458"/>
    <mergeCell ref="F466:G467"/>
    <mergeCell ref="H466:I467"/>
    <mergeCell ref="J466:J467"/>
    <mergeCell ref="K466:K467"/>
    <mergeCell ref="L466:L467"/>
    <mergeCell ref="A468:A473"/>
    <mergeCell ref="F468:G468"/>
    <mergeCell ref="H468:L468"/>
    <mergeCell ref="B469:B471"/>
    <mergeCell ref="C469:C471"/>
    <mergeCell ref="A463:A467"/>
    <mergeCell ref="F463:G463"/>
    <mergeCell ref="H463:L463"/>
    <mergeCell ref="B464:B465"/>
    <mergeCell ref="C464:C465"/>
    <mergeCell ref="D464:D465"/>
    <mergeCell ref="E464:E465"/>
    <mergeCell ref="F464:G465"/>
    <mergeCell ref="H464:I464"/>
    <mergeCell ref="H465:I465"/>
    <mergeCell ref="A479:A484"/>
    <mergeCell ref="F479:G479"/>
    <mergeCell ref="H479:L479"/>
    <mergeCell ref="B480:B482"/>
    <mergeCell ref="C480:C482"/>
    <mergeCell ref="A474:A478"/>
    <mergeCell ref="F474:G474"/>
    <mergeCell ref="H474:L474"/>
    <mergeCell ref="B475:B476"/>
    <mergeCell ref="C475:C476"/>
    <mergeCell ref="D475:D476"/>
    <mergeCell ref="E475:E476"/>
    <mergeCell ref="F475:G476"/>
    <mergeCell ref="H475:I475"/>
    <mergeCell ref="H476:I476"/>
    <mergeCell ref="K470:K471"/>
    <mergeCell ref="L470:L471"/>
    <mergeCell ref="F472:G473"/>
    <mergeCell ref="H472:I473"/>
    <mergeCell ref="J472:J473"/>
    <mergeCell ref="K472:K473"/>
    <mergeCell ref="L472:L473"/>
    <mergeCell ref="D469:D471"/>
    <mergeCell ref="E469:E471"/>
    <mergeCell ref="F469:G471"/>
    <mergeCell ref="H469:I469"/>
    <mergeCell ref="H470:I471"/>
    <mergeCell ref="J470:J471"/>
    <mergeCell ref="K481:K482"/>
    <mergeCell ref="L481:L482"/>
    <mergeCell ref="F483:G484"/>
    <mergeCell ref="H483:I484"/>
    <mergeCell ref="J483:J484"/>
    <mergeCell ref="K483:K484"/>
    <mergeCell ref="L483:L484"/>
    <mergeCell ref="D480:D482"/>
    <mergeCell ref="E480:E482"/>
    <mergeCell ref="F480:G482"/>
    <mergeCell ref="H480:I480"/>
    <mergeCell ref="H481:I482"/>
    <mergeCell ref="J481:J482"/>
    <mergeCell ref="F477:G478"/>
    <mergeCell ref="H477:I478"/>
    <mergeCell ref="J477:J478"/>
    <mergeCell ref="K477:K478"/>
    <mergeCell ref="L477:L478"/>
    <mergeCell ref="J487:J488"/>
    <mergeCell ref="K487:K488"/>
    <mergeCell ref="L487:L488"/>
    <mergeCell ref="F489:G490"/>
    <mergeCell ref="H489:I490"/>
    <mergeCell ref="J489:J490"/>
    <mergeCell ref="K489:K490"/>
    <mergeCell ref="L489:L490"/>
    <mergeCell ref="A485:A490"/>
    <mergeCell ref="F485:G485"/>
    <mergeCell ref="H485:L485"/>
    <mergeCell ref="B486:B488"/>
    <mergeCell ref="C486:C488"/>
    <mergeCell ref="D486:D488"/>
    <mergeCell ref="E486:E488"/>
    <mergeCell ref="F486:G488"/>
    <mergeCell ref="H486:I486"/>
    <mergeCell ref="H487:I488"/>
    <mergeCell ref="J493:J495"/>
    <mergeCell ref="K493:K495"/>
    <mergeCell ref="L493:L495"/>
    <mergeCell ref="F496:G497"/>
    <mergeCell ref="H496:I497"/>
    <mergeCell ref="J496:J497"/>
    <mergeCell ref="K496:K497"/>
    <mergeCell ref="L496:L497"/>
    <mergeCell ref="A491:A497"/>
    <mergeCell ref="F491:G491"/>
    <mergeCell ref="H491:L491"/>
    <mergeCell ref="B492:B495"/>
    <mergeCell ref="C492:C495"/>
    <mergeCell ref="D492:D495"/>
    <mergeCell ref="E492:E495"/>
    <mergeCell ref="F492:G495"/>
    <mergeCell ref="H492:I492"/>
    <mergeCell ref="H493:I495"/>
    <mergeCell ref="H506:I507"/>
    <mergeCell ref="J500:J501"/>
    <mergeCell ref="K500:K501"/>
    <mergeCell ref="L500:L501"/>
    <mergeCell ref="F502:G503"/>
    <mergeCell ref="H502:I503"/>
    <mergeCell ref="J502:J503"/>
    <mergeCell ref="K502:K503"/>
    <mergeCell ref="L502:L503"/>
    <mergeCell ref="A498:A503"/>
    <mergeCell ref="F498:G498"/>
    <mergeCell ref="H498:L498"/>
    <mergeCell ref="B499:B501"/>
    <mergeCell ref="C499:C501"/>
    <mergeCell ref="D499:D501"/>
    <mergeCell ref="E499:E501"/>
    <mergeCell ref="F499:G501"/>
    <mergeCell ref="H499:I499"/>
    <mergeCell ref="H500:I501"/>
    <mergeCell ref="A515:A520"/>
    <mergeCell ref="F515:G515"/>
    <mergeCell ref="H515:L515"/>
    <mergeCell ref="B516:B518"/>
    <mergeCell ref="C516:C518"/>
    <mergeCell ref="A510:A514"/>
    <mergeCell ref="F510:G510"/>
    <mergeCell ref="H510:L510"/>
    <mergeCell ref="B511:B512"/>
    <mergeCell ref="C511:C512"/>
    <mergeCell ref="D511:D512"/>
    <mergeCell ref="E511:E512"/>
    <mergeCell ref="F511:G512"/>
    <mergeCell ref="H511:I511"/>
    <mergeCell ref="H512:I512"/>
    <mergeCell ref="J506:J507"/>
    <mergeCell ref="K506:K507"/>
    <mergeCell ref="L506:L507"/>
    <mergeCell ref="F508:G509"/>
    <mergeCell ref="H508:I509"/>
    <mergeCell ref="J508:J509"/>
    <mergeCell ref="K508:K509"/>
    <mergeCell ref="L508:L509"/>
    <mergeCell ref="A504:A509"/>
    <mergeCell ref="F504:G504"/>
    <mergeCell ref="H504:L504"/>
    <mergeCell ref="B505:B507"/>
    <mergeCell ref="C505:C507"/>
    <mergeCell ref="D505:D507"/>
    <mergeCell ref="E505:E507"/>
    <mergeCell ref="F505:G507"/>
    <mergeCell ref="H505:I505"/>
    <mergeCell ref="K517:K518"/>
    <mergeCell ref="L517:L518"/>
    <mergeCell ref="F519:G520"/>
    <mergeCell ref="H519:I520"/>
    <mergeCell ref="J519:J520"/>
    <mergeCell ref="K519:K520"/>
    <mergeCell ref="L519:L520"/>
    <mergeCell ref="D516:D518"/>
    <mergeCell ref="E516:E518"/>
    <mergeCell ref="F516:G518"/>
    <mergeCell ref="H516:I516"/>
    <mergeCell ref="H517:I518"/>
    <mergeCell ref="J517:J518"/>
    <mergeCell ref="F513:G514"/>
    <mergeCell ref="H513:I514"/>
    <mergeCell ref="J513:J514"/>
    <mergeCell ref="K513:K514"/>
    <mergeCell ref="L513:L514"/>
    <mergeCell ref="J523:J524"/>
    <mergeCell ref="K523:K524"/>
    <mergeCell ref="L523:L524"/>
    <mergeCell ref="F525:G526"/>
    <mergeCell ref="H525:I526"/>
    <mergeCell ref="J525:J526"/>
    <mergeCell ref="K525:K526"/>
    <mergeCell ref="L525:L526"/>
    <mergeCell ref="A521:A526"/>
    <mergeCell ref="F521:G521"/>
    <mergeCell ref="H521:L521"/>
    <mergeCell ref="B522:B524"/>
    <mergeCell ref="C522:C524"/>
    <mergeCell ref="D522:D524"/>
    <mergeCell ref="E522:E524"/>
    <mergeCell ref="F522:G524"/>
    <mergeCell ref="H522:I522"/>
    <mergeCell ref="H523:I524"/>
    <mergeCell ref="J529:J530"/>
    <mergeCell ref="K529:K530"/>
    <mergeCell ref="L529:L530"/>
    <mergeCell ref="F531:G532"/>
    <mergeCell ref="H531:I532"/>
    <mergeCell ref="J531:J532"/>
    <mergeCell ref="K531:K532"/>
    <mergeCell ref="L531:L532"/>
    <mergeCell ref="A527:A532"/>
    <mergeCell ref="F527:G527"/>
    <mergeCell ref="H527:L527"/>
    <mergeCell ref="B528:B530"/>
    <mergeCell ref="C528:C530"/>
    <mergeCell ref="D528:D530"/>
    <mergeCell ref="E528:E530"/>
    <mergeCell ref="F528:G530"/>
    <mergeCell ref="H528:I528"/>
    <mergeCell ref="H529:I530"/>
    <mergeCell ref="D539:D540"/>
    <mergeCell ref="E539:E540"/>
    <mergeCell ref="F539:G540"/>
    <mergeCell ref="H539:I539"/>
    <mergeCell ref="H540:I540"/>
    <mergeCell ref="F541:G542"/>
    <mergeCell ref="H541:I542"/>
    <mergeCell ref="F536:G537"/>
    <mergeCell ref="H536:I537"/>
    <mergeCell ref="J536:J537"/>
    <mergeCell ref="K536:K537"/>
    <mergeCell ref="L536:L537"/>
    <mergeCell ref="A538:A542"/>
    <mergeCell ref="F538:G538"/>
    <mergeCell ref="H538:L538"/>
    <mergeCell ref="B539:B540"/>
    <mergeCell ref="C539:C540"/>
    <mergeCell ref="A533:A537"/>
    <mergeCell ref="F533:G533"/>
    <mergeCell ref="H533:L533"/>
    <mergeCell ref="B534:B535"/>
    <mergeCell ref="C534:C535"/>
    <mergeCell ref="D534:D535"/>
    <mergeCell ref="E534:E535"/>
    <mergeCell ref="F534:G535"/>
    <mergeCell ref="H534:I534"/>
    <mergeCell ref="H535:I535"/>
    <mergeCell ref="K546:K547"/>
    <mergeCell ref="L546:L547"/>
    <mergeCell ref="F544:G545"/>
    <mergeCell ref="H544:I544"/>
    <mergeCell ref="H545:I545"/>
    <mergeCell ref="F546:G547"/>
    <mergeCell ref="H546:I547"/>
    <mergeCell ref="J546:J547"/>
    <mergeCell ref="J541:J542"/>
    <mergeCell ref="K541:K542"/>
    <mergeCell ref="L541:L542"/>
    <mergeCell ref="A543:A547"/>
    <mergeCell ref="F543:G543"/>
    <mergeCell ref="H543:L543"/>
    <mergeCell ref="B544:B545"/>
    <mergeCell ref="C544:C545"/>
    <mergeCell ref="D544:D545"/>
    <mergeCell ref="E544:E5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7"/>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5</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401</v>
      </c>
      <c r="B10" s="110" t="s">
        <v>76</v>
      </c>
      <c r="C10" s="115" t="s">
        <v>78</v>
      </c>
      <c r="D10" s="115" t="s">
        <v>146</v>
      </c>
      <c r="E10" s="115" t="s">
        <v>147</v>
      </c>
      <c r="F10" s="809" t="s">
        <v>71</v>
      </c>
      <c r="G10" s="809"/>
      <c r="H10" s="805"/>
      <c r="I10" s="805"/>
      <c r="J10" s="805"/>
      <c r="K10" s="805"/>
      <c r="L10" s="805"/>
    </row>
    <row r="11" spans="1:12" s="101" customFormat="1" ht="26.25" customHeight="1">
      <c r="A11" s="808"/>
      <c r="B11" s="803" t="s">
        <v>1592</v>
      </c>
      <c r="C11" s="810" t="s">
        <v>1593</v>
      </c>
      <c r="D11" s="807">
        <v>43811</v>
      </c>
      <c r="E11" s="803" t="s">
        <v>280</v>
      </c>
      <c r="F11" s="803" t="s">
        <v>281</v>
      </c>
      <c r="G11" s="803"/>
      <c r="H11" s="806" t="s">
        <v>152</v>
      </c>
      <c r="I11" s="806"/>
      <c r="J11" s="117" t="s">
        <v>153</v>
      </c>
      <c r="K11" s="117" t="s">
        <v>3</v>
      </c>
      <c r="L11" s="119">
        <v>21</v>
      </c>
    </row>
    <row r="12" spans="1:12" s="101" customFormat="1" ht="408.95" customHeight="1">
      <c r="A12" s="808"/>
      <c r="B12" s="803"/>
      <c r="C12" s="810"/>
      <c r="D12" s="807"/>
      <c r="E12" s="803"/>
      <c r="F12" s="803"/>
      <c r="G12" s="803"/>
      <c r="H12" s="806" t="s">
        <v>154</v>
      </c>
      <c r="I12" s="806"/>
      <c r="J12" s="803" t="s">
        <v>153</v>
      </c>
      <c r="K12" s="803" t="s">
        <v>3</v>
      </c>
      <c r="L12" s="804">
        <v>429.4</v>
      </c>
    </row>
    <row r="13" spans="1:12" s="101" customFormat="1" ht="292.35000000000002" customHeight="1">
      <c r="A13" s="808"/>
      <c r="B13" s="803"/>
      <c r="C13" s="810"/>
      <c r="D13" s="807"/>
      <c r="E13" s="803"/>
      <c r="F13" s="803"/>
      <c r="G13" s="803"/>
      <c r="H13" s="806"/>
      <c r="I13" s="806"/>
      <c r="J13" s="803"/>
      <c r="K13" s="803"/>
      <c r="L13" s="804"/>
    </row>
    <row r="14" spans="1:12" s="101" customFormat="1" ht="24" customHeight="1">
      <c r="A14" s="808"/>
      <c r="B14" s="110" t="s">
        <v>77</v>
      </c>
      <c r="C14" s="115" t="s">
        <v>79</v>
      </c>
      <c r="D14" s="115" t="s">
        <v>155</v>
      </c>
      <c r="E14" s="115" t="s">
        <v>156</v>
      </c>
      <c r="F14" s="805"/>
      <c r="G14" s="805"/>
      <c r="H14" s="806" t="s">
        <v>157</v>
      </c>
      <c r="I14" s="806"/>
      <c r="J14" s="803" t="s">
        <v>153</v>
      </c>
      <c r="K14" s="803" t="s">
        <v>3</v>
      </c>
      <c r="L14" s="804">
        <v>75</v>
      </c>
    </row>
    <row r="15" spans="1:12" s="101" customFormat="1" ht="24" customHeight="1">
      <c r="A15" s="808"/>
      <c r="B15" s="117" t="s">
        <v>572</v>
      </c>
      <c r="C15" s="117" t="s">
        <v>281</v>
      </c>
      <c r="D15" s="118">
        <v>43814</v>
      </c>
      <c r="E15" s="117" t="s">
        <v>1594</v>
      </c>
      <c r="F15" s="805"/>
      <c r="G15" s="805"/>
      <c r="H15" s="806"/>
      <c r="I15" s="806"/>
      <c r="J15" s="803"/>
      <c r="K15" s="803"/>
      <c r="L15" s="804"/>
    </row>
    <row r="16" spans="1:12" s="101" customFormat="1" ht="24" customHeight="1">
      <c r="A16" s="808">
        <v>402</v>
      </c>
      <c r="B16" s="110" t="s">
        <v>76</v>
      </c>
      <c r="C16" s="115" t="s">
        <v>78</v>
      </c>
      <c r="D16" s="115" t="s">
        <v>146</v>
      </c>
      <c r="E16" s="115" t="s">
        <v>147</v>
      </c>
      <c r="F16" s="809" t="s">
        <v>71</v>
      </c>
      <c r="G16" s="809"/>
      <c r="H16" s="805"/>
      <c r="I16" s="805"/>
      <c r="J16" s="805"/>
      <c r="K16" s="805"/>
      <c r="L16" s="805"/>
    </row>
    <row r="17" spans="1:12" s="101" customFormat="1" ht="26.25" customHeight="1">
      <c r="A17" s="808"/>
      <c r="B17" s="803" t="s">
        <v>1595</v>
      </c>
      <c r="C17" s="810" t="s">
        <v>1596</v>
      </c>
      <c r="D17" s="807">
        <v>43888</v>
      </c>
      <c r="E17" s="803" t="s">
        <v>234</v>
      </c>
      <c r="F17" s="803" t="s">
        <v>1597</v>
      </c>
      <c r="G17" s="803"/>
      <c r="H17" s="806" t="s">
        <v>152</v>
      </c>
      <c r="I17" s="806"/>
      <c r="J17" s="117" t="s">
        <v>153</v>
      </c>
      <c r="K17" s="117" t="s">
        <v>153</v>
      </c>
      <c r="L17" s="119">
        <v>0</v>
      </c>
    </row>
    <row r="18" spans="1:12" s="101" customFormat="1" ht="354.75" customHeight="1">
      <c r="A18" s="808"/>
      <c r="B18" s="803"/>
      <c r="C18" s="810"/>
      <c r="D18" s="807"/>
      <c r="E18" s="803"/>
      <c r="F18" s="803"/>
      <c r="G18" s="803"/>
      <c r="H18" s="806" t="s">
        <v>154</v>
      </c>
      <c r="I18" s="806"/>
      <c r="J18" s="117" t="s">
        <v>153</v>
      </c>
      <c r="K18" s="117" t="s">
        <v>3</v>
      </c>
      <c r="L18" s="119">
        <v>275</v>
      </c>
    </row>
    <row r="19" spans="1:12" s="101" customFormat="1" ht="24" customHeight="1">
      <c r="A19" s="808"/>
      <c r="B19" s="110" t="s">
        <v>77</v>
      </c>
      <c r="C19" s="115" t="s">
        <v>79</v>
      </c>
      <c r="D19" s="115" t="s">
        <v>155</v>
      </c>
      <c r="E19" s="115" t="s">
        <v>156</v>
      </c>
      <c r="F19" s="805"/>
      <c r="G19" s="805"/>
      <c r="H19" s="806" t="s">
        <v>157</v>
      </c>
      <c r="I19" s="806"/>
      <c r="J19" s="803" t="s">
        <v>153</v>
      </c>
      <c r="K19" s="803" t="s">
        <v>3</v>
      </c>
      <c r="L19" s="804">
        <v>23</v>
      </c>
    </row>
    <row r="20" spans="1:12" s="101" customFormat="1" ht="24" customHeight="1">
      <c r="A20" s="808"/>
      <c r="B20" s="117" t="s">
        <v>193</v>
      </c>
      <c r="C20" s="117" t="s">
        <v>1597</v>
      </c>
      <c r="D20" s="118">
        <v>43888</v>
      </c>
      <c r="E20" s="117" t="s">
        <v>1598</v>
      </c>
      <c r="F20" s="805"/>
      <c r="G20" s="805"/>
      <c r="H20" s="806"/>
      <c r="I20" s="806"/>
      <c r="J20" s="803"/>
      <c r="K20" s="803"/>
      <c r="L20" s="804"/>
    </row>
    <row r="21" spans="1:12" s="101" customFormat="1" ht="24" customHeight="1">
      <c r="A21" s="808">
        <v>403</v>
      </c>
      <c r="B21" s="110" t="s">
        <v>76</v>
      </c>
      <c r="C21" s="115" t="s">
        <v>78</v>
      </c>
      <c r="D21" s="115" t="s">
        <v>146</v>
      </c>
      <c r="E21" s="115" t="s">
        <v>147</v>
      </c>
      <c r="F21" s="809" t="s">
        <v>71</v>
      </c>
      <c r="G21" s="809"/>
      <c r="H21" s="805"/>
      <c r="I21" s="805"/>
      <c r="J21" s="805"/>
      <c r="K21" s="805"/>
      <c r="L21" s="805"/>
    </row>
    <row r="22" spans="1:12" s="101" customFormat="1" ht="26.25" customHeight="1">
      <c r="A22" s="808"/>
      <c r="B22" s="803" t="s">
        <v>1599</v>
      </c>
      <c r="C22" s="803" t="s">
        <v>1600</v>
      </c>
      <c r="D22" s="807">
        <v>43761</v>
      </c>
      <c r="E22" s="803" t="s">
        <v>1601</v>
      </c>
      <c r="F22" s="803" t="s">
        <v>1602</v>
      </c>
      <c r="G22" s="803"/>
      <c r="H22" s="806" t="s">
        <v>152</v>
      </c>
      <c r="I22" s="806"/>
      <c r="J22" s="117" t="s">
        <v>153</v>
      </c>
      <c r="K22" s="117" t="s">
        <v>153</v>
      </c>
      <c r="L22" s="119">
        <v>0</v>
      </c>
    </row>
    <row r="23" spans="1:12" s="101" customFormat="1" ht="92.25" customHeight="1">
      <c r="A23" s="808"/>
      <c r="B23" s="803"/>
      <c r="C23" s="803"/>
      <c r="D23" s="807"/>
      <c r="E23" s="803"/>
      <c r="F23" s="803"/>
      <c r="G23" s="803"/>
      <c r="H23" s="806" t="s">
        <v>154</v>
      </c>
      <c r="I23" s="806"/>
      <c r="J23" s="117" t="s">
        <v>153</v>
      </c>
      <c r="K23" s="117" t="s">
        <v>3</v>
      </c>
      <c r="L23" s="119">
        <v>278.60000000000002</v>
      </c>
    </row>
    <row r="24" spans="1:12" s="101" customFormat="1" ht="24" customHeight="1">
      <c r="A24" s="808"/>
      <c r="B24" s="110" t="s">
        <v>77</v>
      </c>
      <c r="C24" s="115" t="s">
        <v>79</v>
      </c>
      <c r="D24" s="115" t="s">
        <v>155</v>
      </c>
      <c r="E24" s="115" t="s">
        <v>156</v>
      </c>
      <c r="F24" s="805"/>
      <c r="G24" s="805"/>
      <c r="H24" s="806" t="s">
        <v>157</v>
      </c>
      <c r="I24" s="806"/>
      <c r="J24" s="803" t="s">
        <v>153</v>
      </c>
      <c r="K24" s="803" t="s">
        <v>153</v>
      </c>
      <c r="L24" s="804">
        <v>0</v>
      </c>
    </row>
    <row r="25" spans="1:12" s="101" customFormat="1" ht="24" customHeight="1">
      <c r="A25" s="808"/>
      <c r="B25" s="117" t="s">
        <v>193</v>
      </c>
      <c r="C25" s="117" t="s">
        <v>1602</v>
      </c>
      <c r="D25" s="118">
        <v>43763</v>
      </c>
      <c r="E25" s="117" t="s">
        <v>736</v>
      </c>
      <c r="F25" s="805"/>
      <c r="G25" s="805"/>
      <c r="H25" s="806"/>
      <c r="I25" s="806"/>
      <c r="J25" s="803"/>
      <c r="K25" s="803"/>
      <c r="L25" s="804"/>
    </row>
    <row r="26" spans="1:12" s="101" customFormat="1" ht="24" customHeight="1">
      <c r="A26" s="808">
        <v>404</v>
      </c>
      <c r="B26" s="110" t="s">
        <v>76</v>
      </c>
      <c r="C26" s="115" t="s">
        <v>78</v>
      </c>
      <c r="D26" s="115" t="s">
        <v>146</v>
      </c>
      <c r="E26" s="115" t="s">
        <v>147</v>
      </c>
      <c r="F26" s="809" t="s">
        <v>71</v>
      </c>
      <c r="G26" s="809"/>
      <c r="H26" s="805"/>
      <c r="I26" s="805"/>
      <c r="J26" s="805"/>
      <c r="K26" s="805"/>
      <c r="L26" s="805"/>
    </row>
    <row r="27" spans="1:12" s="101" customFormat="1" ht="26.25" customHeight="1">
      <c r="A27" s="808"/>
      <c r="B27" s="803" t="s">
        <v>1599</v>
      </c>
      <c r="C27" s="803" t="s">
        <v>1603</v>
      </c>
      <c r="D27" s="807">
        <v>43848</v>
      </c>
      <c r="E27" s="803" t="s">
        <v>486</v>
      </c>
      <c r="F27" s="803" t="s">
        <v>487</v>
      </c>
      <c r="G27" s="803"/>
      <c r="H27" s="806" t="s">
        <v>152</v>
      </c>
      <c r="I27" s="806"/>
      <c r="J27" s="117" t="s">
        <v>153</v>
      </c>
      <c r="K27" s="117" t="s">
        <v>3</v>
      </c>
      <c r="L27" s="119">
        <v>765</v>
      </c>
    </row>
    <row r="28" spans="1:12" s="101" customFormat="1" ht="71.25" customHeight="1">
      <c r="A28" s="808"/>
      <c r="B28" s="803"/>
      <c r="C28" s="803"/>
      <c r="D28" s="807"/>
      <c r="E28" s="803"/>
      <c r="F28" s="803"/>
      <c r="G28" s="803"/>
      <c r="H28" s="806" t="s">
        <v>154</v>
      </c>
      <c r="I28" s="806"/>
      <c r="J28" s="117" t="s">
        <v>153</v>
      </c>
      <c r="K28" s="117" t="s">
        <v>153</v>
      </c>
      <c r="L28" s="119">
        <v>0</v>
      </c>
    </row>
    <row r="29" spans="1:12" s="101" customFormat="1" ht="24" customHeight="1">
      <c r="A29" s="808"/>
      <c r="B29" s="110" t="s">
        <v>77</v>
      </c>
      <c r="C29" s="115" t="s">
        <v>79</v>
      </c>
      <c r="D29" s="115" t="s">
        <v>155</v>
      </c>
      <c r="E29" s="115" t="s">
        <v>156</v>
      </c>
      <c r="F29" s="805"/>
      <c r="G29" s="805"/>
      <c r="H29" s="806" t="s">
        <v>157</v>
      </c>
      <c r="I29" s="806"/>
      <c r="J29" s="803" t="s">
        <v>153</v>
      </c>
      <c r="K29" s="803" t="s">
        <v>153</v>
      </c>
      <c r="L29" s="804">
        <v>0</v>
      </c>
    </row>
    <row r="30" spans="1:12" s="101" customFormat="1" ht="24" customHeight="1">
      <c r="A30" s="808"/>
      <c r="B30" s="117" t="s">
        <v>193</v>
      </c>
      <c r="C30" s="117" t="s">
        <v>487</v>
      </c>
      <c r="D30" s="118">
        <v>43853</v>
      </c>
      <c r="E30" s="117" t="s">
        <v>488</v>
      </c>
      <c r="F30" s="805"/>
      <c r="G30" s="805"/>
      <c r="H30" s="806"/>
      <c r="I30" s="806"/>
      <c r="J30" s="803"/>
      <c r="K30" s="803"/>
      <c r="L30" s="804"/>
    </row>
    <row r="31" spans="1:12" s="101" customFormat="1" ht="24" customHeight="1">
      <c r="A31" s="808">
        <v>405</v>
      </c>
      <c r="B31" s="110" t="s">
        <v>76</v>
      </c>
      <c r="C31" s="115" t="s">
        <v>78</v>
      </c>
      <c r="D31" s="115" t="s">
        <v>146</v>
      </c>
      <c r="E31" s="115" t="s">
        <v>147</v>
      </c>
      <c r="F31" s="809" t="s">
        <v>71</v>
      </c>
      <c r="G31" s="809"/>
      <c r="H31" s="805"/>
      <c r="I31" s="805"/>
      <c r="J31" s="805"/>
      <c r="K31" s="805"/>
      <c r="L31" s="805"/>
    </row>
    <row r="32" spans="1:12" s="101" customFormat="1" ht="26.25" customHeight="1">
      <c r="A32" s="808"/>
      <c r="B32" s="803" t="s">
        <v>1604</v>
      </c>
      <c r="C32" s="810" t="s">
        <v>1605</v>
      </c>
      <c r="D32" s="807">
        <v>43755</v>
      </c>
      <c r="E32" s="803" t="s">
        <v>1606</v>
      </c>
      <c r="F32" s="803" t="s">
        <v>1607</v>
      </c>
      <c r="G32" s="803"/>
      <c r="H32" s="806" t="s">
        <v>152</v>
      </c>
      <c r="I32" s="806"/>
      <c r="J32" s="117" t="s">
        <v>153</v>
      </c>
      <c r="K32" s="117" t="s">
        <v>3</v>
      </c>
      <c r="L32" s="119">
        <v>169</v>
      </c>
    </row>
    <row r="33" spans="1:12" s="101" customFormat="1" ht="396.75" customHeight="1">
      <c r="A33" s="808"/>
      <c r="B33" s="803"/>
      <c r="C33" s="810"/>
      <c r="D33" s="807"/>
      <c r="E33" s="803"/>
      <c r="F33" s="803"/>
      <c r="G33" s="803"/>
      <c r="H33" s="806" t="s">
        <v>154</v>
      </c>
      <c r="I33" s="806"/>
      <c r="J33" s="117" t="s">
        <v>153</v>
      </c>
      <c r="K33" s="117" t="s">
        <v>3</v>
      </c>
      <c r="L33" s="119">
        <v>444.6</v>
      </c>
    </row>
    <row r="34" spans="1:12" s="101" customFormat="1" ht="24" customHeight="1">
      <c r="A34" s="808"/>
      <c r="B34" s="110" t="s">
        <v>77</v>
      </c>
      <c r="C34" s="115" t="s">
        <v>79</v>
      </c>
      <c r="D34" s="115" t="s">
        <v>155</v>
      </c>
      <c r="E34" s="115" t="s">
        <v>156</v>
      </c>
      <c r="F34" s="805"/>
      <c r="G34" s="805"/>
      <c r="H34" s="806" t="s">
        <v>157</v>
      </c>
      <c r="I34" s="806"/>
      <c r="J34" s="803" t="s">
        <v>153</v>
      </c>
      <c r="K34" s="803" t="s">
        <v>153</v>
      </c>
      <c r="L34" s="804">
        <v>0</v>
      </c>
    </row>
    <row r="35" spans="1:12" s="101" customFormat="1" ht="24" customHeight="1">
      <c r="A35" s="808"/>
      <c r="B35" s="117" t="s">
        <v>1608</v>
      </c>
      <c r="C35" s="117" t="s">
        <v>1607</v>
      </c>
      <c r="D35" s="118">
        <v>43756</v>
      </c>
      <c r="E35" s="117" t="s">
        <v>990</v>
      </c>
      <c r="F35" s="805"/>
      <c r="G35" s="805"/>
      <c r="H35" s="806"/>
      <c r="I35" s="806"/>
      <c r="J35" s="803"/>
      <c r="K35" s="803"/>
      <c r="L35" s="804"/>
    </row>
    <row r="36" spans="1:12" s="101" customFormat="1" ht="24" customHeight="1">
      <c r="A36" s="808">
        <v>406</v>
      </c>
      <c r="B36" s="110" t="s">
        <v>76</v>
      </c>
      <c r="C36" s="115" t="s">
        <v>78</v>
      </c>
      <c r="D36" s="115" t="s">
        <v>146</v>
      </c>
      <c r="E36" s="115" t="s">
        <v>147</v>
      </c>
      <c r="F36" s="809" t="s">
        <v>71</v>
      </c>
      <c r="G36" s="809"/>
      <c r="H36" s="805"/>
      <c r="I36" s="805"/>
      <c r="J36" s="805"/>
      <c r="K36" s="805"/>
      <c r="L36" s="805"/>
    </row>
    <row r="37" spans="1:12" s="101" customFormat="1" ht="26.25" customHeight="1">
      <c r="A37" s="808"/>
      <c r="B37" s="803" t="s">
        <v>1609</v>
      </c>
      <c r="C37" s="803" t="s">
        <v>1610</v>
      </c>
      <c r="D37" s="807">
        <v>43779</v>
      </c>
      <c r="E37" s="803" t="s">
        <v>476</v>
      </c>
      <c r="F37" s="803" t="s">
        <v>941</v>
      </c>
      <c r="G37" s="803"/>
      <c r="H37" s="806" t="s">
        <v>152</v>
      </c>
      <c r="I37" s="806"/>
      <c r="J37" s="117" t="s">
        <v>153</v>
      </c>
      <c r="K37" s="117" t="s">
        <v>3</v>
      </c>
      <c r="L37" s="119">
        <v>235</v>
      </c>
    </row>
    <row r="38" spans="1:12" s="101" customFormat="1" ht="39.75" customHeight="1">
      <c r="A38" s="808"/>
      <c r="B38" s="803"/>
      <c r="C38" s="803"/>
      <c r="D38" s="807"/>
      <c r="E38" s="803"/>
      <c r="F38" s="803"/>
      <c r="G38" s="803"/>
      <c r="H38" s="806" t="s">
        <v>154</v>
      </c>
      <c r="I38" s="806"/>
      <c r="J38" s="117" t="s">
        <v>153</v>
      </c>
      <c r="K38" s="117" t="s">
        <v>3</v>
      </c>
      <c r="L38" s="119">
        <v>353.6</v>
      </c>
    </row>
    <row r="39" spans="1:12" s="101" customFormat="1" ht="24" customHeight="1">
      <c r="A39" s="808"/>
      <c r="B39" s="110" t="s">
        <v>77</v>
      </c>
      <c r="C39" s="115" t="s">
        <v>79</v>
      </c>
      <c r="D39" s="115" t="s">
        <v>155</v>
      </c>
      <c r="E39" s="115" t="s">
        <v>156</v>
      </c>
      <c r="F39" s="805"/>
      <c r="G39" s="805"/>
      <c r="H39" s="806" t="s">
        <v>157</v>
      </c>
      <c r="I39" s="806"/>
      <c r="J39" s="803" t="s">
        <v>153</v>
      </c>
      <c r="K39" s="803" t="s">
        <v>3</v>
      </c>
      <c r="L39" s="804">
        <v>810</v>
      </c>
    </row>
    <row r="40" spans="1:12" s="101" customFormat="1" ht="24" customHeight="1">
      <c r="A40" s="808"/>
      <c r="B40" s="117" t="s">
        <v>1611</v>
      </c>
      <c r="C40" s="117" t="s">
        <v>941</v>
      </c>
      <c r="D40" s="118">
        <v>43781</v>
      </c>
      <c r="E40" s="117" t="s">
        <v>1612</v>
      </c>
      <c r="F40" s="805"/>
      <c r="G40" s="805"/>
      <c r="H40" s="806"/>
      <c r="I40" s="806"/>
      <c r="J40" s="803"/>
      <c r="K40" s="803"/>
      <c r="L40" s="804"/>
    </row>
    <row r="41" spans="1:12" s="101" customFormat="1" ht="24" customHeight="1">
      <c r="A41" s="808">
        <v>407</v>
      </c>
      <c r="B41" s="110" t="s">
        <v>76</v>
      </c>
      <c r="C41" s="115" t="s">
        <v>78</v>
      </c>
      <c r="D41" s="115" t="s">
        <v>146</v>
      </c>
      <c r="E41" s="115" t="s">
        <v>147</v>
      </c>
      <c r="F41" s="809" t="s">
        <v>71</v>
      </c>
      <c r="G41" s="809"/>
      <c r="H41" s="805"/>
      <c r="I41" s="805"/>
      <c r="J41" s="805"/>
      <c r="K41" s="805"/>
      <c r="L41" s="805"/>
    </row>
    <row r="42" spans="1:12" s="101" customFormat="1" ht="26.25" customHeight="1">
      <c r="A42" s="808"/>
      <c r="B42" s="803" t="s">
        <v>1609</v>
      </c>
      <c r="C42" s="810" t="s">
        <v>1613</v>
      </c>
      <c r="D42" s="807">
        <v>43881</v>
      </c>
      <c r="E42" s="803" t="s">
        <v>301</v>
      </c>
      <c r="F42" s="803" t="s">
        <v>1614</v>
      </c>
      <c r="G42" s="803"/>
      <c r="H42" s="806" t="s">
        <v>152</v>
      </c>
      <c r="I42" s="806"/>
      <c r="J42" s="117" t="s">
        <v>153</v>
      </c>
      <c r="K42" s="117" t="s">
        <v>3</v>
      </c>
      <c r="L42" s="119">
        <v>212</v>
      </c>
    </row>
    <row r="43" spans="1:12" s="101" customFormat="1" ht="186.75" customHeight="1">
      <c r="A43" s="808"/>
      <c r="B43" s="803"/>
      <c r="C43" s="810"/>
      <c r="D43" s="807"/>
      <c r="E43" s="803"/>
      <c r="F43" s="803"/>
      <c r="G43" s="803"/>
      <c r="H43" s="806" t="s">
        <v>154</v>
      </c>
      <c r="I43" s="806"/>
      <c r="J43" s="117" t="s">
        <v>153</v>
      </c>
      <c r="K43" s="117" t="s">
        <v>153</v>
      </c>
      <c r="L43" s="119">
        <v>0</v>
      </c>
    </row>
    <row r="44" spans="1:12" s="101" customFormat="1" ht="24" customHeight="1">
      <c r="A44" s="808"/>
      <c r="B44" s="110" t="s">
        <v>77</v>
      </c>
      <c r="C44" s="115" t="s">
        <v>79</v>
      </c>
      <c r="D44" s="115" t="s">
        <v>155</v>
      </c>
      <c r="E44" s="115" t="s">
        <v>156</v>
      </c>
      <c r="F44" s="805"/>
      <c r="G44" s="805"/>
      <c r="H44" s="806" t="s">
        <v>157</v>
      </c>
      <c r="I44" s="806"/>
      <c r="J44" s="803" t="s">
        <v>153</v>
      </c>
      <c r="K44" s="803" t="s">
        <v>3</v>
      </c>
      <c r="L44" s="804">
        <v>90.84</v>
      </c>
    </row>
    <row r="45" spans="1:12" s="101" customFormat="1" ht="24" customHeight="1">
      <c r="A45" s="808"/>
      <c r="B45" s="117" t="s">
        <v>1611</v>
      </c>
      <c r="C45" s="117" t="s">
        <v>1614</v>
      </c>
      <c r="D45" s="118">
        <v>43882</v>
      </c>
      <c r="E45" s="117" t="s">
        <v>1615</v>
      </c>
      <c r="F45" s="805"/>
      <c r="G45" s="805"/>
      <c r="H45" s="806"/>
      <c r="I45" s="806"/>
      <c r="J45" s="803"/>
      <c r="K45" s="803"/>
      <c r="L45" s="804"/>
    </row>
    <row r="46" spans="1:12" s="101" customFormat="1" ht="24" customHeight="1">
      <c r="A46" s="808">
        <v>408</v>
      </c>
      <c r="B46" s="110" t="s">
        <v>76</v>
      </c>
      <c r="C46" s="115" t="s">
        <v>78</v>
      </c>
      <c r="D46" s="115" t="s">
        <v>146</v>
      </c>
      <c r="E46" s="115" t="s">
        <v>147</v>
      </c>
      <c r="F46" s="809" t="s">
        <v>71</v>
      </c>
      <c r="G46" s="809"/>
      <c r="H46" s="805"/>
      <c r="I46" s="805"/>
      <c r="J46" s="805"/>
      <c r="K46" s="805"/>
      <c r="L46" s="805"/>
    </row>
    <row r="47" spans="1:12" s="101" customFormat="1" ht="26.25" customHeight="1">
      <c r="A47" s="808"/>
      <c r="B47" s="803" t="s">
        <v>1616</v>
      </c>
      <c r="C47" s="810" t="s">
        <v>1617</v>
      </c>
      <c r="D47" s="807">
        <v>43786</v>
      </c>
      <c r="E47" s="803" t="s">
        <v>1618</v>
      </c>
      <c r="F47" s="803" t="s">
        <v>1619</v>
      </c>
      <c r="G47" s="803"/>
      <c r="H47" s="806" t="s">
        <v>152</v>
      </c>
      <c r="I47" s="806"/>
      <c r="J47" s="117" t="s">
        <v>153</v>
      </c>
      <c r="K47" s="117" t="s">
        <v>3</v>
      </c>
      <c r="L47" s="119">
        <v>815</v>
      </c>
    </row>
    <row r="48" spans="1:12" s="101" customFormat="1" ht="218.25" customHeight="1">
      <c r="A48" s="808"/>
      <c r="B48" s="803"/>
      <c r="C48" s="810"/>
      <c r="D48" s="807"/>
      <c r="E48" s="803"/>
      <c r="F48" s="803"/>
      <c r="G48" s="803"/>
      <c r="H48" s="806" t="s">
        <v>154</v>
      </c>
      <c r="I48" s="806"/>
      <c r="J48" s="117" t="s">
        <v>153</v>
      </c>
      <c r="K48" s="117" t="s">
        <v>3</v>
      </c>
      <c r="L48" s="119">
        <v>2930.35</v>
      </c>
    </row>
    <row r="49" spans="1:12" s="101" customFormat="1" ht="24" customHeight="1">
      <c r="A49" s="808"/>
      <c r="B49" s="110" t="s">
        <v>77</v>
      </c>
      <c r="C49" s="115" t="s">
        <v>79</v>
      </c>
      <c r="D49" s="115" t="s">
        <v>155</v>
      </c>
      <c r="E49" s="115" t="s">
        <v>156</v>
      </c>
      <c r="F49" s="805"/>
      <c r="G49" s="805"/>
      <c r="H49" s="806" t="s">
        <v>157</v>
      </c>
      <c r="I49" s="806"/>
      <c r="J49" s="803" t="s">
        <v>153</v>
      </c>
      <c r="K49" s="803" t="s">
        <v>3</v>
      </c>
      <c r="L49" s="804">
        <v>238.9</v>
      </c>
    </row>
    <row r="50" spans="1:12" s="101" customFormat="1" ht="24" customHeight="1">
      <c r="A50" s="808"/>
      <c r="B50" s="117" t="s">
        <v>164</v>
      </c>
      <c r="C50" s="117" t="s">
        <v>1619</v>
      </c>
      <c r="D50" s="118">
        <v>43793</v>
      </c>
      <c r="E50" s="117" t="s">
        <v>1620</v>
      </c>
      <c r="F50" s="805"/>
      <c r="G50" s="805"/>
      <c r="H50" s="806"/>
      <c r="I50" s="806"/>
      <c r="J50" s="803"/>
      <c r="K50" s="803"/>
      <c r="L50" s="804"/>
    </row>
    <row r="51" spans="1:12" s="101" customFormat="1" ht="24" customHeight="1">
      <c r="A51" s="808">
        <v>409</v>
      </c>
      <c r="B51" s="110" t="s">
        <v>76</v>
      </c>
      <c r="C51" s="115" t="s">
        <v>78</v>
      </c>
      <c r="D51" s="115" t="s">
        <v>146</v>
      </c>
      <c r="E51" s="115" t="s">
        <v>147</v>
      </c>
      <c r="F51" s="809" t="s">
        <v>71</v>
      </c>
      <c r="G51" s="809"/>
      <c r="H51" s="805"/>
      <c r="I51" s="805"/>
      <c r="J51" s="805"/>
      <c r="K51" s="805"/>
      <c r="L51" s="805"/>
    </row>
    <row r="52" spans="1:12" s="101" customFormat="1" ht="26.25" customHeight="1">
      <c r="A52" s="808"/>
      <c r="B52" s="803" t="s">
        <v>1621</v>
      </c>
      <c r="C52" s="803" t="s">
        <v>1622</v>
      </c>
      <c r="D52" s="807">
        <v>43785</v>
      </c>
      <c r="E52" s="803" t="s">
        <v>358</v>
      </c>
      <c r="F52" s="803" t="s">
        <v>1104</v>
      </c>
      <c r="G52" s="803"/>
      <c r="H52" s="806" t="s">
        <v>152</v>
      </c>
      <c r="I52" s="806"/>
      <c r="J52" s="117" t="s">
        <v>153</v>
      </c>
      <c r="K52" s="117" t="s">
        <v>153</v>
      </c>
      <c r="L52" s="119">
        <v>0</v>
      </c>
    </row>
    <row r="53" spans="1:12" s="101" customFormat="1" ht="113.25" customHeight="1">
      <c r="A53" s="808"/>
      <c r="B53" s="803"/>
      <c r="C53" s="803"/>
      <c r="D53" s="807"/>
      <c r="E53" s="803"/>
      <c r="F53" s="803"/>
      <c r="G53" s="803"/>
      <c r="H53" s="806" t="s">
        <v>154</v>
      </c>
      <c r="I53" s="806"/>
      <c r="J53" s="117" t="s">
        <v>153</v>
      </c>
      <c r="K53" s="117" t="s">
        <v>153</v>
      </c>
      <c r="L53" s="119">
        <v>0</v>
      </c>
    </row>
    <row r="54" spans="1:12" s="101" customFormat="1" ht="24" customHeight="1">
      <c r="A54" s="808"/>
      <c r="B54" s="110" t="s">
        <v>77</v>
      </c>
      <c r="C54" s="115" t="s">
        <v>79</v>
      </c>
      <c r="D54" s="115" t="s">
        <v>155</v>
      </c>
      <c r="E54" s="115" t="s">
        <v>156</v>
      </c>
      <c r="F54" s="805"/>
      <c r="G54" s="805"/>
      <c r="H54" s="806" t="s">
        <v>157</v>
      </c>
      <c r="I54" s="806"/>
      <c r="J54" s="803" t="s">
        <v>153</v>
      </c>
      <c r="K54" s="803" t="s">
        <v>3</v>
      </c>
      <c r="L54" s="804">
        <v>950</v>
      </c>
    </row>
    <row r="55" spans="1:12" s="101" customFormat="1" ht="24" customHeight="1">
      <c r="A55" s="808"/>
      <c r="B55" s="117" t="s">
        <v>193</v>
      </c>
      <c r="C55" s="117" t="s">
        <v>1104</v>
      </c>
      <c r="D55" s="118">
        <v>43787</v>
      </c>
      <c r="E55" s="117" t="s">
        <v>1623</v>
      </c>
      <c r="F55" s="805"/>
      <c r="G55" s="805"/>
      <c r="H55" s="806"/>
      <c r="I55" s="806"/>
      <c r="J55" s="803"/>
      <c r="K55" s="803"/>
      <c r="L55" s="804"/>
    </row>
    <row r="56" spans="1:12" s="101" customFormat="1" ht="24" customHeight="1">
      <c r="A56" s="808">
        <v>410</v>
      </c>
      <c r="B56" s="110" t="s">
        <v>76</v>
      </c>
      <c r="C56" s="115" t="s">
        <v>78</v>
      </c>
      <c r="D56" s="115" t="s">
        <v>146</v>
      </c>
      <c r="E56" s="115" t="s">
        <v>147</v>
      </c>
      <c r="F56" s="809" t="s">
        <v>71</v>
      </c>
      <c r="G56" s="809"/>
      <c r="H56" s="805"/>
      <c r="I56" s="805"/>
      <c r="J56" s="805"/>
      <c r="K56" s="805"/>
      <c r="L56" s="805"/>
    </row>
    <row r="57" spans="1:12" s="101" customFormat="1" ht="26.25" customHeight="1">
      <c r="A57" s="808"/>
      <c r="B57" s="803" t="s">
        <v>1624</v>
      </c>
      <c r="C57" s="810" t="s">
        <v>1625</v>
      </c>
      <c r="D57" s="807">
        <v>43889</v>
      </c>
      <c r="E57" s="803" t="s">
        <v>466</v>
      </c>
      <c r="F57" s="803" t="s">
        <v>1626</v>
      </c>
      <c r="G57" s="803"/>
      <c r="H57" s="806" t="s">
        <v>152</v>
      </c>
      <c r="I57" s="806"/>
      <c r="J57" s="117" t="s">
        <v>153</v>
      </c>
      <c r="K57" s="117" t="s">
        <v>3</v>
      </c>
      <c r="L57" s="119">
        <v>1830</v>
      </c>
    </row>
    <row r="58" spans="1:12" s="101" customFormat="1" ht="186.75" customHeight="1">
      <c r="A58" s="808"/>
      <c r="B58" s="803"/>
      <c r="C58" s="810"/>
      <c r="D58" s="807"/>
      <c r="E58" s="803"/>
      <c r="F58" s="803"/>
      <c r="G58" s="803"/>
      <c r="H58" s="806" t="s">
        <v>154</v>
      </c>
      <c r="I58" s="806"/>
      <c r="J58" s="117" t="s">
        <v>153</v>
      </c>
      <c r="K58" s="117" t="s">
        <v>3</v>
      </c>
      <c r="L58" s="119">
        <v>713</v>
      </c>
    </row>
    <row r="59" spans="1:12" s="101" customFormat="1" ht="24" customHeight="1">
      <c r="A59" s="808"/>
      <c r="B59" s="110" t="s">
        <v>77</v>
      </c>
      <c r="C59" s="115" t="s">
        <v>79</v>
      </c>
      <c r="D59" s="115" t="s">
        <v>155</v>
      </c>
      <c r="E59" s="115" t="s">
        <v>156</v>
      </c>
      <c r="F59" s="805"/>
      <c r="G59" s="805"/>
      <c r="H59" s="806" t="s">
        <v>157</v>
      </c>
      <c r="I59" s="806"/>
      <c r="J59" s="803" t="s">
        <v>153</v>
      </c>
      <c r="K59" s="803" t="s">
        <v>153</v>
      </c>
      <c r="L59" s="804">
        <v>0</v>
      </c>
    </row>
    <row r="60" spans="1:12" s="101" customFormat="1" ht="24" customHeight="1">
      <c r="A60" s="808"/>
      <c r="B60" s="117" t="s">
        <v>181</v>
      </c>
      <c r="C60" s="117" t="s">
        <v>1626</v>
      </c>
      <c r="D60" s="118">
        <v>43897</v>
      </c>
      <c r="E60" s="117" t="s">
        <v>1627</v>
      </c>
      <c r="F60" s="805"/>
      <c r="G60" s="805"/>
      <c r="H60" s="806"/>
      <c r="I60" s="806"/>
      <c r="J60" s="803"/>
      <c r="K60" s="803"/>
      <c r="L60" s="804"/>
    </row>
    <row r="61" spans="1:12" s="101" customFormat="1" ht="24" customHeight="1">
      <c r="A61" s="808">
        <v>411</v>
      </c>
      <c r="B61" s="110" t="s">
        <v>76</v>
      </c>
      <c r="C61" s="115" t="s">
        <v>78</v>
      </c>
      <c r="D61" s="115" t="s">
        <v>146</v>
      </c>
      <c r="E61" s="115" t="s">
        <v>147</v>
      </c>
      <c r="F61" s="809" t="s">
        <v>71</v>
      </c>
      <c r="G61" s="809"/>
      <c r="H61" s="805"/>
      <c r="I61" s="805"/>
      <c r="J61" s="805"/>
      <c r="K61" s="805"/>
      <c r="L61" s="805"/>
    </row>
    <row r="62" spans="1:12" s="101" customFormat="1" ht="26.25" customHeight="1">
      <c r="A62" s="808"/>
      <c r="B62" s="803" t="s">
        <v>1628</v>
      </c>
      <c r="C62" s="810" t="s">
        <v>1629</v>
      </c>
      <c r="D62" s="807">
        <v>43886</v>
      </c>
      <c r="E62" s="803" t="s">
        <v>234</v>
      </c>
      <c r="F62" s="803" t="s">
        <v>1630</v>
      </c>
      <c r="G62" s="803"/>
      <c r="H62" s="806" t="s">
        <v>152</v>
      </c>
      <c r="I62" s="806"/>
      <c r="J62" s="117" t="s">
        <v>153</v>
      </c>
      <c r="K62" s="117" t="s">
        <v>3</v>
      </c>
      <c r="L62" s="119">
        <v>183.6</v>
      </c>
    </row>
    <row r="63" spans="1:12" s="101" customFormat="1" ht="144.75" customHeight="1">
      <c r="A63" s="808"/>
      <c r="B63" s="803"/>
      <c r="C63" s="810"/>
      <c r="D63" s="807"/>
      <c r="E63" s="803"/>
      <c r="F63" s="803"/>
      <c r="G63" s="803"/>
      <c r="H63" s="806" t="s">
        <v>154</v>
      </c>
      <c r="I63" s="806"/>
      <c r="J63" s="117" t="s">
        <v>153</v>
      </c>
      <c r="K63" s="117" t="s">
        <v>3</v>
      </c>
      <c r="L63" s="119">
        <v>200</v>
      </c>
    </row>
    <row r="64" spans="1:12" s="101" customFormat="1" ht="24" customHeight="1">
      <c r="A64" s="808"/>
      <c r="B64" s="110" t="s">
        <v>77</v>
      </c>
      <c r="C64" s="115" t="s">
        <v>79</v>
      </c>
      <c r="D64" s="115" t="s">
        <v>155</v>
      </c>
      <c r="E64" s="115" t="s">
        <v>156</v>
      </c>
      <c r="F64" s="805"/>
      <c r="G64" s="805"/>
      <c r="H64" s="806" t="s">
        <v>157</v>
      </c>
      <c r="I64" s="806"/>
      <c r="J64" s="803" t="s">
        <v>153</v>
      </c>
      <c r="K64" s="803" t="s">
        <v>3</v>
      </c>
      <c r="L64" s="804">
        <v>1047.5</v>
      </c>
    </row>
    <row r="65" spans="1:12" s="101" customFormat="1" ht="34.5" customHeight="1">
      <c r="A65" s="808"/>
      <c r="B65" s="117" t="s">
        <v>303</v>
      </c>
      <c r="C65" s="117" t="s">
        <v>1630</v>
      </c>
      <c r="D65" s="118">
        <v>43887</v>
      </c>
      <c r="E65" s="117" t="s">
        <v>1631</v>
      </c>
      <c r="F65" s="805"/>
      <c r="G65" s="805"/>
      <c r="H65" s="806"/>
      <c r="I65" s="806"/>
      <c r="J65" s="803"/>
      <c r="K65" s="803"/>
      <c r="L65" s="804"/>
    </row>
    <row r="66" spans="1:12" s="101" customFormat="1" ht="24" customHeight="1">
      <c r="A66" s="808">
        <v>412</v>
      </c>
      <c r="B66" s="110" t="s">
        <v>76</v>
      </c>
      <c r="C66" s="115" t="s">
        <v>78</v>
      </c>
      <c r="D66" s="115" t="s">
        <v>146</v>
      </c>
      <c r="E66" s="115" t="s">
        <v>147</v>
      </c>
      <c r="F66" s="809" t="s">
        <v>71</v>
      </c>
      <c r="G66" s="809"/>
      <c r="H66" s="805"/>
      <c r="I66" s="805"/>
      <c r="J66" s="805"/>
      <c r="K66" s="805"/>
      <c r="L66" s="805"/>
    </row>
    <row r="67" spans="1:12" s="101" customFormat="1" ht="26.25" customHeight="1">
      <c r="A67" s="808"/>
      <c r="B67" s="803" t="s">
        <v>1632</v>
      </c>
      <c r="C67" s="810" t="s">
        <v>1633</v>
      </c>
      <c r="D67" s="807">
        <v>43877</v>
      </c>
      <c r="E67" s="803" t="s">
        <v>1634</v>
      </c>
      <c r="F67" s="803" t="s">
        <v>1635</v>
      </c>
      <c r="G67" s="803"/>
      <c r="H67" s="806" t="s">
        <v>152</v>
      </c>
      <c r="I67" s="806"/>
      <c r="J67" s="117" t="s">
        <v>153</v>
      </c>
      <c r="K67" s="117" t="s">
        <v>3</v>
      </c>
      <c r="L67" s="119">
        <v>624</v>
      </c>
    </row>
    <row r="68" spans="1:12" s="101" customFormat="1" ht="186.75" customHeight="1">
      <c r="A68" s="808"/>
      <c r="B68" s="803"/>
      <c r="C68" s="810"/>
      <c r="D68" s="807"/>
      <c r="E68" s="803"/>
      <c r="F68" s="803"/>
      <c r="G68" s="803"/>
      <c r="H68" s="806" t="s">
        <v>154</v>
      </c>
      <c r="I68" s="806"/>
      <c r="J68" s="117" t="s">
        <v>153</v>
      </c>
      <c r="K68" s="117" t="s">
        <v>3</v>
      </c>
      <c r="L68" s="119">
        <v>3896.99</v>
      </c>
    </row>
    <row r="69" spans="1:12" s="101" customFormat="1" ht="24" customHeight="1">
      <c r="A69" s="808"/>
      <c r="B69" s="110" t="s">
        <v>77</v>
      </c>
      <c r="C69" s="115" t="s">
        <v>79</v>
      </c>
      <c r="D69" s="115" t="s">
        <v>155</v>
      </c>
      <c r="E69" s="115" t="s">
        <v>156</v>
      </c>
      <c r="F69" s="805"/>
      <c r="G69" s="805"/>
      <c r="H69" s="806" t="s">
        <v>157</v>
      </c>
      <c r="I69" s="806"/>
      <c r="J69" s="803" t="s">
        <v>153</v>
      </c>
      <c r="K69" s="803" t="s">
        <v>3</v>
      </c>
      <c r="L69" s="804">
        <v>200.22</v>
      </c>
    </row>
    <row r="70" spans="1:12" s="101" customFormat="1" ht="24" customHeight="1">
      <c r="A70" s="808"/>
      <c r="B70" s="117" t="s">
        <v>240</v>
      </c>
      <c r="C70" s="117" t="s">
        <v>1635</v>
      </c>
      <c r="D70" s="118">
        <v>43882</v>
      </c>
      <c r="E70" s="117" t="s">
        <v>1636</v>
      </c>
      <c r="F70" s="805"/>
      <c r="G70" s="805"/>
      <c r="H70" s="806"/>
      <c r="I70" s="806"/>
      <c r="J70" s="803"/>
      <c r="K70" s="803"/>
      <c r="L70" s="804"/>
    </row>
    <row r="71" spans="1:12" s="101" customFormat="1" ht="24" customHeight="1">
      <c r="A71" s="808">
        <v>413</v>
      </c>
      <c r="B71" s="110" t="s">
        <v>76</v>
      </c>
      <c r="C71" s="115" t="s">
        <v>78</v>
      </c>
      <c r="D71" s="115" t="s">
        <v>146</v>
      </c>
      <c r="E71" s="115" t="s">
        <v>147</v>
      </c>
      <c r="F71" s="809" t="s">
        <v>71</v>
      </c>
      <c r="G71" s="809"/>
      <c r="H71" s="805"/>
      <c r="I71" s="805"/>
      <c r="J71" s="805"/>
      <c r="K71" s="805"/>
      <c r="L71" s="805"/>
    </row>
    <row r="72" spans="1:12" s="101" customFormat="1" ht="26.25" customHeight="1">
      <c r="A72" s="808"/>
      <c r="B72" s="803" t="s">
        <v>1637</v>
      </c>
      <c r="C72" s="810" t="s">
        <v>1638</v>
      </c>
      <c r="D72" s="807">
        <v>43741</v>
      </c>
      <c r="E72" s="803" t="s">
        <v>205</v>
      </c>
      <c r="F72" s="803" t="s">
        <v>1639</v>
      </c>
      <c r="G72" s="803"/>
      <c r="H72" s="806" t="s">
        <v>152</v>
      </c>
      <c r="I72" s="806"/>
      <c r="J72" s="117" t="s">
        <v>153</v>
      </c>
      <c r="K72" s="117" t="s">
        <v>3</v>
      </c>
      <c r="L72" s="119">
        <v>609.26</v>
      </c>
    </row>
    <row r="73" spans="1:12" s="101" customFormat="1" ht="218.25" customHeight="1">
      <c r="A73" s="808"/>
      <c r="B73" s="803"/>
      <c r="C73" s="810"/>
      <c r="D73" s="807"/>
      <c r="E73" s="803"/>
      <c r="F73" s="803"/>
      <c r="G73" s="803"/>
      <c r="H73" s="806" t="s">
        <v>154</v>
      </c>
      <c r="I73" s="806"/>
      <c r="J73" s="117" t="s">
        <v>153</v>
      </c>
      <c r="K73" s="117" t="s">
        <v>3</v>
      </c>
      <c r="L73" s="119">
        <v>426.48</v>
      </c>
    </row>
    <row r="74" spans="1:12" s="101" customFormat="1" ht="24" customHeight="1">
      <c r="A74" s="808"/>
      <c r="B74" s="110" t="s">
        <v>77</v>
      </c>
      <c r="C74" s="115" t="s">
        <v>79</v>
      </c>
      <c r="D74" s="115" t="s">
        <v>155</v>
      </c>
      <c r="E74" s="115" t="s">
        <v>156</v>
      </c>
      <c r="F74" s="805"/>
      <c r="G74" s="805"/>
      <c r="H74" s="806" t="s">
        <v>157</v>
      </c>
      <c r="I74" s="806"/>
      <c r="J74" s="803" t="s">
        <v>153</v>
      </c>
      <c r="K74" s="803" t="s">
        <v>3</v>
      </c>
      <c r="L74" s="804">
        <v>425</v>
      </c>
    </row>
    <row r="75" spans="1:12" s="101" customFormat="1" ht="34.5" customHeight="1">
      <c r="A75" s="808"/>
      <c r="B75" s="117" t="s">
        <v>187</v>
      </c>
      <c r="C75" s="117" t="s">
        <v>1639</v>
      </c>
      <c r="D75" s="118">
        <v>43743</v>
      </c>
      <c r="E75" s="117" t="s">
        <v>1055</v>
      </c>
      <c r="F75" s="805"/>
      <c r="G75" s="805"/>
      <c r="H75" s="806"/>
      <c r="I75" s="806"/>
      <c r="J75" s="803"/>
      <c r="K75" s="803"/>
      <c r="L75" s="804"/>
    </row>
    <row r="76" spans="1:12" s="101" customFormat="1" ht="24" customHeight="1">
      <c r="A76" s="808">
        <v>414</v>
      </c>
      <c r="B76" s="110" t="s">
        <v>76</v>
      </c>
      <c r="C76" s="115" t="s">
        <v>78</v>
      </c>
      <c r="D76" s="115" t="s">
        <v>146</v>
      </c>
      <c r="E76" s="115" t="s">
        <v>147</v>
      </c>
      <c r="F76" s="809" t="s">
        <v>71</v>
      </c>
      <c r="G76" s="809"/>
      <c r="H76" s="805"/>
      <c r="I76" s="805"/>
      <c r="J76" s="805"/>
      <c r="K76" s="805"/>
      <c r="L76" s="805"/>
    </row>
    <row r="77" spans="1:12" s="101" customFormat="1" ht="26.25" customHeight="1">
      <c r="A77" s="808"/>
      <c r="B77" s="803" t="s">
        <v>1637</v>
      </c>
      <c r="C77" s="810" t="s">
        <v>1640</v>
      </c>
      <c r="D77" s="807">
        <v>43776</v>
      </c>
      <c r="E77" s="803" t="s">
        <v>243</v>
      </c>
      <c r="F77" s="803" t="s">
        <v>1641</v>
      </c>
      <c r="G77" s="803"/>
      <c r="H77" s="806" t="s">
        <v>152</v>
      </c>
      <c r="I77" s="806"/>
      <c r="J77" s="117" t="s">
        <v>153</v>
      </c>
      <c r="K77" s="117" t="s">
        <v>3</v>
      </c>
      <c r="L77" s="119">
        <v>18</v>
      </c>
    </row>
    <row r="78" spans="1:12" s="101" customFormat="1" ht="218.25" customHeight="1">
      <c r="A78" s="808"/>
      <c r="B78" s="803"/>
      <c r="C78" s="810"/>
      <c r="D78" s="807"/>
      <c r="E78" s="803"/>
      <c r="F78" s="803"/>
      <c r="G78" s="803"/>
      <c r="H78" s="806" t="s">
        <v>154</v>
      </c>
      <c r="I78" s="806"/>
      <c r="J78" s="117" t="s">
        <v>153</v>
      </c>
      <c r="K78" s="117" t="s">
        <v>153</v>
      </c>
      <c r="L78" s="119">
        <v>0</v>
      </c>
    </row>
    <row r="79" spans="1:12" s="101" customFormat="1" ht="24" customHeight="1">
      <c r="A79" s="808"/>
      <c r="B79" s="110" t="s">
        <v>77</v>
      </c>
      <c r="C79" s="115" t="s">
        <v>79</v>
      </c>
      <c r="D79" s="115" t="s">
        <v>155</v>
      </c>
      <c r="E79" s="115" t="s">
        <v>156</v>
      </c>
      <c r="F79" s="805"/>
      <c r="G79" s="805"/>
      <c r="H79" s="806" t="s">
        <v>157</v>
      </c>
      <c r="I79" s="806"/>
      <c r="J79" s="803" t="s">
        <v>153</v>
      </c>
      <c r="K79" s="803" t="s">
        <v>3</v>
      </c>
      <c r="L79" s="804">
        <v>335</v>
      </c>
    </row>
    <row r="80" spans="1:12" s="101" customFormat="1" ht="34.5" customHeight="1">
      <c r="A80" s="808"/>
      <c r="B80" s="117" t="s">
        <v>187</v>
      </c>
      <c r="C80" s="117" t="s">
        <v>1641</v>
      </c>
      <c r="D80" s="118">
        <v>43780</v>
      </c>
      <c r="E80" s="117" t="s">
        <v>356</v>
      </c>
      <c r="F80" s="805"/>
      <c r="G80" s="805"/>
      <c r="H80" s="806"/>
      <c r="I80" s="806"/>
      <c r="J80" s="803"/>
      <c r="K80" s="803"/>
      <c r="L80" s="804"/>
    </row>
    <row r="81" spans="1:12" s="101" customFormat="1" ht="24" customHeight="1">
      <c r="A81" s="808">
        <v>415</v>
      </c>
      <c r="B81" s="110" t="s">
        <v>76</v>
      </c>
      <c r="C81" s="115" t="s">
        <v>78</v>
      </c>
      <c r="D81" s="115" t="s">
        <v>146</v>
      </c>
      <c r="E81" s="115" t="s">
        <v>147</v>
      </c>
      <c r="F81" s="809" t="s">
        <v>71</v>
      </c>
      <c r="G81" s="809"/>
      <c r="H81" s="805"/>
      <c r="I81" s="805"/>
      <c r="J81" s="805"/>
      <c r="K81" s="805"/>
      <c r="L81" s="805"/>
    </row>
    <row r="82" spans="1:12" s="101" customFormat="1" ht="26.25" customHeight="1">
      <c r="A82" s="808"/>
      <c r="B82" s="803" t="s">
        <v>1637</v>
      </c>
      <c r="C82" s="810" t="s">
        <v>1642</v>
      </c>
      <c r="D82" s="807">
        <v>43801</v>
      </c>
      <c r="E82" s="803" t="s">
        <v>1643</v>
      </c>
      <c r="F82" s="803" t="s">
        <v>1644</v>
      </c>
      <c r="G82" s="803"/>
      <c r="H82" s="806" t="s">
        <v>152</v>
      </c>
      <c r="I82" s="806"/>
      <c r="J82" s="117" t="s">
        <v>153</v>
      </c>
      <c r="K82" s="117" t="s">
        <v>3</v>
      </c>
      <c r="L82" s="119">
        <v>549.6</v>
      </c>
    </row>
    <row r="83" spans="1:12" s="101" customFormat="1" ht="396.75" customHeight="1">
      <c r="A83" s="808"/>
      <c r="B83" s="803"/>
      <c r="C83" s="810"/>
      <c r="D83" s="807"/>
      <c r="E83" s="803"/>
      <c r="F83" s="803"/>
      <c r="G83" s="803"/>
      <c r="H83" s="806" t="s">
        <v>154</v>
      </c>
      <c r="I83" s="806"/>
      <c r="J83" s="117" t="s">
        <v>153</v>
      </c>
      <c r="K83" s="117" t="s">
        <v>3</v>
      </c>
      <c r="L83" s="119">
        <v>3636.95</v>
      </c>
    </row>
    <row r="84" spans="1:12" s="101" customFormat="1" ht="24" customHeight="1">
      <c r="A84" s="808"/>
      <c r="B84" s="110" t="s">
        <v>77</v>
      </c>
      <c r="C84" s="115" t="s">
        <v>79</v>
      </c>
      <c r="D84" s="115" t="s">
        <v>155</v>
      </c>
      <c r="E84" s="115" t="s">
        <v>156</v>
      </c>
      <c r="F84" s="805"/>
      <c r="G84" s="805"/>
      <c r="H84" s="806" t="s">
        <v>157</v>
      </c>
      <c r="I84" s="806"/>
      <c r="J84" s="803" t="s">
        <v>153</v>
      </c>
      <c r="K84" s="803" t="s">
        <v>3</v>
      </c>
      <c r="L84" s="804">
        <v>200</v>
      </c>
    </row>
    <row r="85" spans="1:12" s="101" customFormat="1" ht="34.5" customHeight="1">
      <c r="A85" s="808"/>
      <c r="B85" s="117" t="s">
        <v>187</v>
      </c>
      <c r="C85" s="117" t="s">
        <v>1644</v>
      </c>
      <c r="D85" s="118">
        <v>43808</v>
      </c>
      <c r="E85" s="117" t="s">
        <v>1645</v>
      </c>
      <c r="F85" s="805"/>
      <c r="G85" s="805"/>
      <c r="H85" s="806"/>
      <c r="I85" s="806"/>
      <c r="J85" s="803"/>
      <c r="K85" s="803"/>
      <c r="L85" s="804"/>
    </row>
    <row r="86" spans="1:12" s="101" customFormat="1" ht="24" customHeight="1">
      <c r="A86" s="808">
        <v>416</v>
      </c>
      <c r="B86" s="110" t="s">
        <v>76</v>
      </c>
      <c r="C86" s="115" t="s">
        <v>78</v>
      </c>
      <c r="D86" s="115" t="s">
        <v>146</v>
      </c>
      <c r="E86" s="115" t="s">
        <v>147</v>
      </c>
      <c r="F86" s="809" t="s">
        <v>71</v>
      </c>
      <c r="G86" s="809"/>
      <c r="H86" s="805"/>
      <c r="I86" s="805"/>
      <c r="J86" s="805"/>
      <c r="K86" s="805"/>
      <c r="L86" s="805"/>
    </row>
    <row r="87" spans="1:12" s="101" customFormat="1" ht="26.25" customHeight="1">
      <c r="A87" s="808"/>
      <c r="B87" s="803" t="s">
        <v>1637</v>
      </c>
      <c r="C87" s="810" t="s">
        <v>1642</v>
      </c>
      <c r="D87" s="807">
        <v>43801</v>
      </c>
      <c r="E87" s="803" t="s">
        <v>1643</v>
      </c>
      <c r="F87" s="803" t="s">
        <v>1646</v>
      </c>
      <c r="G87" s="803"/>
      <c r="H87" s="806" t="s">
        <v>152</v>
      </c>
      <c r="I87" s="806"/>
      <c r="J87" s="117" t="s">
        <v>153</v>
      </c>
      <c r="K87" s="117" t="s">
        <v>3</v>
      </c>
      <c r="L87" s="119">
        <v>213.4</v>
      </c>
    </row>
    <row r="88" spans="1:12" s="101" customFormat="1" ht="396.75" customHeight="1">
      <c r="A88" s="808"/>
      <c r="B88" s="803"/>
      <c r="C88" s="810"/>
      <c r="D88" s="807"/>
      <c r="E88" s="803"/>
      <c r="F88" s="803"/>
      <c r="G88" s="803"/>
      <c r="H88" s="806" t="s">
        <v>154</v>
      </c>
      <c r="I88" s="806"/>
      <c r="J88" s="117" t="s">
        <v>153</v>
      </c>
      <c r="K88" s="117" t="s">
        <v>3</v>
      </c>
      <c r="L88" s="119">
        <v>429.6</v>
      </c>
    </row>
    <row r="89" spans="1:12" s="101" customFormat="1" ht="24" customHeight="1">
      <c r="A89" s="808"/>
      <c r="B89" s="110" t="s">
        <v>77</v>
      </c>
      <c r="C89" s="115" t="s">
        <v>79</v>
      </c>
      <c r="D89" s="115" t="s">
        <v>155</v>
      </c>
      <c r="E89" s="115" t="s">
        <v>156</v>
      </c>
      <c r="F89" s="805"/>
      <c r="G89" s="805"/>
      <c r="H89" s="806" t="s">
        <v>157</v>
      </c>
      <c r="I89" s="806"/>
      <c r="J89" s="803" t="s">
        <v>153</v>
      </c>
      <c r="K89" s="803" t="s">
        <v>153</v>
      </c>
      <c r="L89" s="804">
        <v>0</v>
      </c>
    </row>
    <row r="90" spans="1:12" s="101" customFormat="1" ht="34.5" customHeight="1">
      <c r="A90" s="808"/>
      <c r="B90" s="117" t="s">
        <v>187</v>
      </c>
      <c r="C90" s="117" t="s">
        <v>1646</v>
      </c>
      <c r="D90" s="118">
        <v>43808</v>
      </c>
      <c r="E90" s="117" t="s">
        <v>1645</v>
      </c>
      <c r="F90" s="805"/>
      <c r="G90" s="805"/>
      <c r="H90" s="806"/>
      <c r="I90" s="806"/>
      <c r="J90" s="803"/>
      <c r="K90" s="803"/>
      <c r="L90" s="804"/>
    </row>
    <row r="91" spans="1:12" s="101" customFormat="1" ht="24" customHeight="1">
      <c r="A91" s="808">
        <v>417</v>
      </c>
      <c r="B91" s="110" t="s">
        <v>76</v>
      </c>
      <c r="C91" s="115" t="s">
        <v>78</v>
      </c>
      <c r="D91" s="115" t="s">
        <v>146</v>
      </c>
      <c r="E91" s="115" t="s">
        <v>147</v>
      </c>
      <c r="F91" s="809" t="s">
        <v>71</v>
      </c>
      <c r="G91" s="809"/>
      <c r="H91" s="805"/>
      <c r="I91" s="805"/>
      <c r="J91" s="805"/>
      <c r="K91" s="805"/>
      <c r="L91" s="805"/>
    </row>
    <row r="92" spans="1:12" s="101" customFormat="1" ht="26.25" customHeight="1">
      <c r="A92" s="808"/>
      <c r="B92" s="803" t="s">
        <v>1647</v>
      </c>
      <c r="C92" s="810" t="s">
        <v>1648</v>
      </c>
      <c r="D92" s="807">
        <v>43809</v>
      </c>
      <c r="E92" s="803" t="s">
        <v>1649</v>
      </c>
      <c r="F92" s="803" t="s">
        <v>1650</v>
      </c>
      <c r="G92" s="803"/>
      <c r="H92" s="806" t="s">
        <v>152</v>
      </c>
      <c r="I92" s="806"/>
      <c r="J92" s="117" t="s">
        <v>153</v>
      </c>
      <c r="K92" s="117" t="s">
        <v>3</v>
      </c>
      <c r="L92" s="119">
        <v>656.08</v>
      </c>
    </row>
    <row r="93" spans="1:12" s="101" customFormat="1" ht="396.75" customHeight="1">
      <c r="A93" s="808"/>
      <c r="B93" s="803"/>
      <c r="C93" s="810"/>
      <c r="D93" s="807"/>
      <c r="E93" s="803"/>
      <c r="F93" s="803"/>
      <c r="G93" s="803"/>
      <c r="H93" s="806" t="s">
        <v>154</v>
      </c>
      <c r="I93" s="806"/>
      <c r="J93" s="117" t="s">
        <v>153</v>
      </c>
      <c r="K93" s="117" t="s">
        <v>153</v>
      </c>
      <c r="L93" s="119">
        <v>0</v>
      </c>
    </row>
    <row r="94" spans="1:12" s="101" customFormat="1" ht="24" customHeight="1">
      <c r="A94" s="808"/>
      <c r="B94" s="110" t="s">
        <v>77</v>
      </c>
      <c r="C94" s="115" t="s">
        <v>79</v>
      </c>
      <c r="D94" s="115" t="s">
        <v>155</v>
      </c>
      <c r="E94" s="115" t="s">
        <v>156</v>
      </c>
      <c r="F94" s="805"/>
      <c r="G94" s="805"/>
      <c r="H94" s="806" t="s">
        <v>157</v>
      </c>
      <c r="I94" s="806"/>
      <c r="J94" s="803" t="s">
        <v>153</v>
      </c>
      <c r="K94" s="803" t="s">
        <v>3</v>
      </c>
      <c r="L94" s="804">
        <v>875</v>
      </c>
    </row>
    <row r="95" spans="1:12" s="101" customFormat="1" ht="24" customHeight="1">
      <c r="A95" s="808"/>
      <c r="B95" s="117" t="s">
        <v>240</v>
      </c>
      <c r="C95" s="117" t="s">
        <v>1650</v>
      </c>
      <c r="D95" s="118">
        <v>43811</v>
      </c>
      <c r="E95" s="117" t="s">
        <v>1651</v>
      </c>
      <c r="F95" s="805"/>
      <c r="G95" s="805"/>
      <c r="H95" s="806"/>
      <c r="I95" s="806"/>
      <c r="J95" s="803"/>
      <c r="K95" s="803"/>
      <c r="L95" s="804"/>
    </row>
    <row r="96" spans="1:12" s="101" customFormat="1" ht="24" customHeight="1">
      <c r="A96" s="808">
        <v>418</v>
      </c>
      <c r="B96" s="110" t="s">
        <v>76</v>
      </c>
      <c r="C96" s="115" t="s">
        <v>78</v>
      </c>
      <c r="D96" s="115" t="s">
        <v>146</v>
      </c>
      <c r="E96" s="115" t="s">
        <v>147</v>
      </c>
      <c r="F96" s="809" t="s">
        <v>71</v>
      </c>
      <c r="G96" s="809"/>
      <c r="H96" s="805"/>
      <c r="I96" s="805"/>
      <c r="J96" s="805"/>
      <c r="K96" s="805"/>
      <c r="L96" s="805"/>
    </row>
    <row r="97" spans="1:12" s="101" customFormat="1" ht="26.25" customHeight="1">
      <c r="A97" s="808"/>
      <c r="B97" s="803" t="s">
        <v>1652</v>
      </c>
      <c r="C97" s="810" t="s">
        <v>1653</v>
      </c>
      <c r="D97" s="807">
        <v>43789</v>
      </c>
      <c r="E97" s="803" t="s">
        <v>1654</v>
      </c>
      <c r="F97" s="803" t="s">
        <v>1327</v>
      </c>
      <c r="G97" s="803"/>
      <c r="H97" s="806" t="s">
        <v>152</v>
      </c>
      <c r="I97" s="806"/>
      <c r="J97" s="117" t="s">
        <v>153</v>
      </c>
      <c r="K97" s="117" t="s">
        <v>3</v>
      </c>
      <c r="L97" s="119">
        <v>499.29</v>
      </c>
    </row>
    <row r="98" spans="1:12" s="101" customFormat="1" ht="207.75" customHeight="1">
      <c r="A98" s="808"/>
      <c r="B98" s="803"/>
      <c r="C98" s="810"/>
      <c r="D98" s="807"/>
      <c r="E98" s="803"/>
      <c r="F98" s="803"/>
      <c r="G98" s="803"/>
      <c r="H98" s="806" t="s">
        <v>154</v>
      </c>
      <c r="I98" s="806"/>
      <c r="J98" s="117" t="s">
        <v>153</v>
      </c>
      <c r="K98" s="117" t="s">
        <v>3</v>
      </c>
      <c r="L98" s="119">
        <v>204.31</v>
      </c>
    </row>
    <row r="99" spans="1:12" s="101" customFormat="1" ht="24" customHeight="1">
      <c r="A99" s="808"/>
      <c r="B99" s="110" t="s">
        <v>77</v>
      </c>
      <c r="C99" s="115" t="s">
        <v>79</v>
      </c>
      <c r="D99" s="115" t="s">
        <v>155</v>
      </c>
      <c r="E99" s="115" t="s">
        <v>156</v>
      </c>
      <c r="F99" s="805"/>
      <c r="G99" s="805"/>
      <c r="H99" s="806" t="s">
        <v>157</v>
      </c>
      <c r="I99" s="806"/>
      <c r="J99" s="803" t="s">
        <v>153</v>
      </c>
      <c r="K99" s="803" t="s">
        <v>3</v>
      </c>
      <c r="L99" s="804">
        <v>850</v>
      </c>
    </row>
    <row r="100" spans="1:12" s="101" customFormat="1" ht="24" customHeight="1">
      <c r="A100" s="808"/>
      <c r="B100" s="117" t="s">
        <v>254</v>
      </c>
      <c r="C100" s="117" t="s">
        <v>1327</v>
      </c>
      <c r="D100" s="118">
        <v>43792</v>
      </c>
      <c r="E100" s="117" t="s">
        <v>293</v>
      </c>
      <c r="F100" s="805"/>
      <c r="G100" s="805"/>
      <c r="H100" s="806"/>
      <c r="I100" s="806"/>
      <c r="J100" s="803"/>
      <c r="K100" s="803"/>
      <c r="L100" s="804"/>
    </row>
    <row r="101" spans="1:12" s="101" customFormat="1" ht="24" customHeight="1">
      <c r="A101" s="808">
        <v>419</v>
      </c>
      <c r="B101" s="110" t="s">
        <v>76</v>
      </c>
      <c r="C101" s="115" t="s">
        <v>78</v>
      </c>
      <c r="D101" s="115" t="s">
        <v>146</v>
      </c>
      <c r="E101" s="115" t="s">
        <v>147</v>
      </c>
      <c r="F101" s="809" t="s">
        <v>71</v>
      </c>
      <c r="G101" s="809"/>
      <c r="H101" s="805"/>
      <c r="I101" s="805"/>
      <c r="J101" s="805"/>
      <c r="K101" s="805"/>
      <c r="L101" s="805"/>
    </row>
    <row r="102" spans="1:12" s="101" customFormat="1" ht="26.25" customHeight="1">
      <c r="A102" s="808"/>
      <c r="B102" s="803" t="s">
        <v>1655</v>
      </c>
      <c r="C102" s="810" t="s">
        <v>1656</v>
      </c>
      <c r="D102" s="807">
        <v>43859</v>
      </c>
      <c r="E102" s="803" t="s">
        <v>1657</v>
      </c>
      <c r="F102" s="803" t="s">
        <v>882</v>
      </c>
      <c r="G102" s="803"/>
      <c r="H102" s="806" t="s">
        <v>152</v>
      </c>
      <c r="I102" s="806"/>
      <c r="J102" s="117" t="s">
        <v>153</v>
      </c>
      <c r="K102" s="117" t="s">
        <v>3</v>
      </c>
      <c r="L102" s="119">
        <v>512</v>
      </c>
    </row>
    <row r="103" spans="1:12" s="101" customFormat="1" ht="239.25" customHeight="1">
      <c r="A103" s="808"/>
      <c r="B103" s="803"/>
      <c r="C103" s="810"/>
      <c r="D103" s="807"/>
      <c r="E103" s="803"/>
      <c r="F103" s="803"/>
      <c r="G103" s="803"/>
      <c r="H103" s="806" t="s">
        <v>154</v>
      </c>
      <c r="I103" s="806"/>
      <c r="J103" s="117" t="s">
        <v>153</v>
      </c>
      <c r="K103" s="117" t="s">
        <v>3</v>
      </c>
      <c r="L103" s="119">
        <v>326.60000000000002</v>
      </c>
    </row>
    <row r="104" spans="1:12" s="101" customFormat="1" ht="24" customHeight="1">
      <c r="A104" s="808"/>
      <c r="B104" s="110" t="s">
        <v>77</v>
      </c>
      <c r="C104" s="115" t="s">
        <v>79</v>
      </c>
      <c r="D104" s="115" t="s">
        <v>155</v>
      </c>
      <c r="E104" s="115" t="s">
        <v>156</v>
      </c>
      <c r="F104" s="805"/>
      <c r="G104" s="805"/>
      <c r="H104" s="806" t="s">
        <v>157</v>
      </c>
      <c r="I104" s="806"/>
      <c r="J104" s="803" t="s">
        <v>153</v>
      </c>
      <c r="K104" s="803" t="s">
        <v>3</v>
      </c>
      <c r="L104" s="804">
        <v>200</v>
      </c>
    </row>
    <row r="105" spans="1:12" s="101" customFormat="1" ht="24" customHeight="1">
      <c r="A105" s="808"/>
      <c r="B105" s="117" t="s">
        <v>1658</v>
      </c>
      <c r="C105" s="117" t="s">
        <v>882</v>
      </c>
      <c r="D105" s="118">
        <v>43862</v>
      </c>
      <c r="E105" s="117" t="s">
        <v>1305</v>
      </c>
      <c r="F105" s="805"/>
      <c r="G105" s="805"/>
      <c r="H105" s="806"/>
      <c r="I105" s="806"/>
      <c r="J105" s="803"/>
      <c r="K105" s="803"/>
      <c r="L105" s="804"/>
    </row>
    <row r="106" spans="1:12" s="101" customFormat="1" ht="24" customHeight="1">
      <c r="A106" s="808">
        <v>420</v>
      </c>
      <c r="B106" s="110" t="s">
        <v>76</v>
      </c>
      <c r="C106" s="115" t="s">
        <v>78</v>
      </c>
      <c r="D106" s="115" t="s">
        <v>146</v>
      </c>
      <c r="E106" s="115" t="s">
        <v>147</v>
      </c>
      <c r="F106" s="809" t="s">
        <v>71</v>
      </c>
      <c r="G106" s="809"/>
      <c r="H106" s="805"/>
      <c r="I106" s="805"/>
      <c r="J106" s="805"/>
      <c r="K106" s="805"/>
      <c r="L106" s="805"/>
    </row>
    <row r="107" spans="1:12" s="101" customFormat="1" ht="26.25" customHeight="1">
      <c r="A107" s="808"/>
      <c r="B107" s="803" t="s">
        <v>1655</v>
      </c>
      <c r="C107" s="810" t="s">
        <v>1659</v>
      </c>
      <c r="D107" s="807">
        <v>43881</v>
      </c>
      <c r="E107" s="803" t="s">
        <v>354</v>
      </c>
      <c r="F107" s="803" t="s">
        <v>1559</v>
      </c>
      <c r="G107" s="803"/>
      <c r="H107" s="806" t="s">
        <v>152</v>
      </c>
      <c r="I107" s="806"/>
      <c r="J107" s="117" t="s">
        <v>153</v>
      </c>
      <c r="K107" s="117" t="s">
        <v>3</v>
      </c>
      <c r="L107" s="119">
        <v>477.36</v>
      </c>
    </row>
    <row r="108" spans="1:12" s="101" customFormat="1" ht="344.25" customHeight="1">
      <c r="A108" s="808"/>
      <c r="B108" s="803"/>
      <c r="C108" s="810"/>
      <c r="D108" s="807"/>
      <c r="E108" s="803"/>
      <c r="F108" s="803"/>
      <c r="G108" s="803"/>
      <c r="H108" s="806" t="s">
        <v>154</v>
      </c>
      <c r="I108" s="806"/>
      <c r="J108" s="117" t="s">
        <v>153</v>
      </c>
      <c r="K108" s="117" t="s">
        <v>3</v>
      </c>
      <c r="L108" s="119">
        <v>350.25</v>
      </c>
    </row>
    <row r="109" spans="1:12" s="101" customFormat="1" ht="24" customHeight="1">
      <c r="A109" s="808"/>
      <c r="B109" s="110" t="s">
        <v>77</v>
      </c>
      <c r="C109" s="115" t="s">
        <v>79</v>
      </c>
      <c r="D109" s="115" t="s">
        <v>155</v>
      </c>
      <c r="E109" s="115" t="s">
        <v>156</v>
      </c>
      <c r="F109" s="805"/>
      <c r="G109" s="805"/>
      <c r="H109" s="806" t="s">
        <v>157</v>
      </c>
      <c r="I109" s="806"/>
      <c r="J109" s="803" t="s">
        <v>153</v>
      </c>
      <c r="K109" s="803" t="s">
        <v>3</v>
      </c>
      <c r="L109" s="804">
        <v>176</v>
      </c>
    </row>
    <row r="110" spans="1:12" s="101" customFormat="1" ht="24" customHeight="1">
      <c r="A110" s="808"/>
      <c r="B110" s="117" t="s">
        <v>1658</v>
      </c>
      <c r="C110" s="117" t="s">
        <v>1559</v>
      </c>
      <c r="D110" s="118">
        <v>43883</v>
      </c>
      <c r="E110" s="117" t="s">
        <v>1660</v>
      </c>
      <c r="F110" s="805"/>
      <c r="G110" s="805"/>
      <c r="H110" s="806"/>
      <c r="I110" s="806"/>
      <c r="J110" s="803"/>
      <c r="K110" s="803"/>
      <c r="L110" s="804"/>
    </row>
    <row r="111" spans="1:12" s="101" customFormat="1" ht="24" customHeight="1">
      <c r="A111" s="808">
        <v>421</v>
      </c>
      <c r="B111" s="110" t="s">
        <v>76</v>
      </c>
      <c r="C111" s="115" t="s">
        <v>78</v>
      </c>
      <c r="D111" s="115" t="s">
        <v>146</v>
      </c>
      <c r="E111" s="115" t="s">
        <v>147</v>
      </c>
      <c r="F111" s="809" t="s">
        <v>71</v>
      </c>
      <c r="G111" s="809"/>
      <c r="H111" s="805"/>
      <c r="I111" s="805"/>
      <c r="J111" s="805"/>
      <c r="K111" s="805"/>
      <c r="L111" s="805"/>
    </row>
    <row r="112" spans="1:12" s="101" customFormat="1" ht="26.25" customHeight="1">
      <c r="A112" s="808"/>
      <c r="B112" s="803" t="s">
        <v>1661</v>
      </c>
      <c r="C112" s="810" t="s">
        <v>1662</v>
      </c>
      <c r="D112" s="807">
        <v>43892</v>
      </c>
      <c r="E112" s="803" t="s">
        <v>523</v>
      </c>
      <c r="F112" s="803" t="s">
        <v>825</v>
      </c>
      <c r="G112" s="803"/>
      <c r="H112" s="806" t="s">
        <v>152</v>
      </c>
      <c r="I112" s="806"/>
      <c r="J112" s="117" t="s">
        <v>153</v>
      </c>
      <c r="K112" s="117" t="s">
        <v>3</v>
      </c>
      <c r="L112" s="119">
        <v>519</v>
      </c>
    </row>
    <row r="113" spans="1:12" s="101" customFormat="1" ht="134.25" customHeight="1">
      <c r="A113" s="808"/>
      <c r="B113" s="803"/>
      <c r="C113" s="810"/>
      <c r="D113" s="807"/>
      <c r="E113" s="803"/>
      <c r="F113" s="803"/>
      <c r="G113" s="803"/>
      <c r="H113" s="806" t="s">
        <v>154</v>
      </c>
      <c r="I113" s="806"/>
      <c r="J113" s="117" t="s">
        <v>153</v>
      </c>
      <c r="K113" s="117" t="s">
        <v>3</v>
      </c>
      <c r="L113" s="119">
        <v>741.4</v>
      </c>
    </row>
    <row r="114" spans="1:12" s="101" customFormat="1" ht="24" customHeight="1">
      <c r="A114" s="808"/>
      <c r="B114" s="110" t="s">
        <v>77</v>
      </c>
      <c r="C114" s="115" t="s">
        <v>79</v>
      </c>
      <c r="D114" s="115" t="s">
        <v>155</v>
      </c>
      <c r="E114" s="115" t="s">
        <v>156</v>
      </c>
      <c r="F114" s="805"/>
      <c r="G114" s="805"/>
      <c r="H114" s="806" t="s">
        <v>157</v>
      </c>
      <c r="I114" s="806"/>
      <c r="J114" s="803" t="s">
        <v>153</v>
      </c>
      <c r="K114" s="803" t="s">
        <v>3</v>
      </c>
      <c r="L114" s="804">
        <v>1335</v>
      </c>
    </row>
    <row r="115" spans="1:12" s="101" customFormat="1" ht="34.5" customHeight="1">
      <c r="A115" s="808"/>
      <c r="B115" s="117" t="s">
        <v>1663</v>
      </c>
      <c r="C115" s="117" t="s">
        <v>825</v>
      </c>
      <c r="D115" s="118">
        <v>43895</v>
      </c>
      <c r="E115" s="117" t="s">
        <v>656</v>
      </c>
      <c r="F115" s="805"/>
      <c r="G115" s="805"/>
      <c r="H115" s="806"/>
      <c r="I115" s="806"/>
      <c r="J115" s="803"/>
      <c r="K115" s="803"/>
      <c r="L115" s="804"/>
    </row>
    <row r="116" spans="1:12" s="101" customFormat="1" ht="24" customHeight="1">
      <c r="A116" s="808">
        <v>422</v>
      </c>
      <c r="B116" s="110" t="s">
        <v>76</v>
      </c>
      <c r="C116" s="115" t="s">
        <v>78</v>
      </c>
      <c r="D116" s="115" t="s">
        <v>146</v>
      </c>
      <c r="E116" s="115" t="s">
        <v>147</v>
      </c>
      <c r="F116" s="809" t="s">
        <v>71</v>
      </c>
      <c r="G116" s="809"/>
      <c r="H116" s="805"/>
      <c r="I116" s="805"/>
      <c r="J116" s="805"/>
      <c r="K116" s="805"/>
      <c r="L116" s="805"/>
    </row>
    <row r="117" spans="1:12" s="101" customFormat="1" ht="26.25" customHeight="1">
      <c r="A117" s="808"/>
      <c r="B117" s="803" t="s">
        <v>1664</v>
      </c>
      <c r="C117" s="810" t="s">
        <v>1665</v>
      </c>
      <c r="D117" s="807">
        <v>43746</v>
      </c>
      <c r="E117" s="803" t="s">
        <v>1666</v>
      </c>
      <c r="F117" s="803" t="s">
        <v>1667</v>
      </c>
      <c r="G117" s="803"/>
      <c r="H117" s="806" t="s">
        <v>152</v>
      </c>
      <c r="I117" s="806"/>
      <c r="J117" s="117" t="s">
        <v>153</v>
      </c>
      <c r="K117" s="117" t="s">
        <v>3</v>
      </c>
      <c r="L117" s="119">
        <v>420</v>
      </c>
    </row>
    <row r="118" spans="1:12" s="101" customFormat="1" ht="323.25" customHeight="1">
      <c r="A118" s="808"/>
      <c r="B118" s="803"/>
      <c r="C118" s="810"/>
      <c r="D118" s="807"/>
      <c r="E118" s="803"/>
      <c r="F118" s="803"/>
      <c r="G118" s="803"/>
      <c r="H118" s="806" t="s">
        <v>154</v>
      </c>
      <c r="I118" s="806"/>
      <c r="J118" s="117" t="s">
        <v>3</v>
      </c>
      <c r="K118" s="117" t="s">
        <v>153</v>
      </c>
      <c r="L118" s="119">
        <v>1400</v>
      </c>
    </row>
    <row r="119" spans="1:12" s="101" customFormat="1" ht="24" customHeight="1">
      <c r="A119" s="808"/>
      <c r="B119" s="110" t="s">
        <v>77</v>
      </c>
      <c r="C119" s="115" t="s">
        <v>79</v>
      </c>
      <c r="D119" s="115" t="s">
        <v>155</v>
      </c>
      <c r="E119" s="115" t="s">
        <v>156</v>
      </c>
      <c r="F119" s="805"/>
      <c r="G119" s="805"/>
      <c r="H119" s="806" t="s">
        <v>157</v>
      </c>
      <c r="I119" s="806"/>
      <c r="J119" s="803" t="s">
        <v>153</v>
      </c>
      <c r="K119" s="803" t="s">
        <v>3</v>
      </c>
      <c r="L119" s="804">
        <v>794</v>
      </c>
    </row>
    <row r="120" spans="1:12" s="101" customFormat="1" ht="34.5" customHeight="1">
      <c r="A120" s="808"/>
      <c r="B120" s="117" t="s">
        <v>1668</v>
      </c>
      <c r="C120" s="117" t="s">
        <v>1667</v>
      </c>
      <c r="D120" s="118">
        <v>43751</v>
      </c>
      <c r="E120" s="117" t="s">
        <v>159</v>
      </c>
      <c r="F120" s="805"/>
      <c r="G120" s="805"/>
      <c r="H120" s="806"/>
      <c r="I120" s="806"/>
      <c r="J120" s="803"/>
      <c r="K120" s="803"/>
      <c r="L120" s="804"/>
    </row>
    <row r="121" spans="1:12" s="101" customFormat="1" ht="24" customHeight="1">
      <c r="A121" s="808">
        <v>423</v>
      </c>
      <c r="B121" s="110" t="s">
        <v>76</v>
      </c>
      <c r="C121" s="115" t="s">
        <v>78</v>
      </c>
      <c r="D121" s="115" t="s">
        <v>146</v>
      </c>
      <c r="E121" s="115" t="s">
        <v>147</v>
      </c>
      <c r="F121" s="809" t="s">
        <v>71</v>
      </c>
      <c r="G121" s="809"/>
      <c r="H121" s="805"/>
      <c r="I121" s="805"/>
      <c r="J121" s="805"/>
      <c r="K121" s="805"/>
      <c r="L121" s="805"/>
    </row>
    <row r="122" spans="1:12" s="101" customFormat="1" ht="26.25" customHeight="1">
      <c r="A122" s="808"/>
      <c r="B122" s="803" t="s">
        <v>1664</v>
      </c>
      <c r="C122" s="810" t="s">
        <v>1669</v>
      </c>
      <c r="D122" s="807">
        <v>43756</v>
      </c>
      <c r="E122" s="803" t="s">
        <v>555</v>
      </c>
      <c r="F122" s="803" t="s">
        <v>1670</v>
      </c>
      <c r="G122" s="803"/>
      <c r="H122" s="806" t="s">
        <v>152</v>
      </c>
      <c r="I122" s="806"/>
      <c r="J122" s="117" t="s">
        <v>153</v>
      </c>
      <c r="K122" s="117" t="s">
        <v>3</v>
      </c>
      <c r="L122" s="119">
        <v>1038</v>
      </c>
    </row>
    <row r="123" spans="1:12" s="101" customFormat="1" ht="408.95" customHeight="1">
      <c r="A123" s="808"/>
      <c r="B123" s="803"/>
      <c r="C123" s="810"/>
      <c r="D123" s="807"/>
      <c r="E123" s="803"/>
      <c r="F123" s="803"/>
      <c r="G123" s="803"/>
      <c r="H123" s="806" t="s">
        <v>154</v>
      </c>
      <c r="I123" s="806"/>
      <c r="J123" s="803" t="s">
        <v>3</v>
      </c>
      <c r="K123" s="803" t="s">
        <v>153</v>
      </c>
      <c r="L123" s="804">
        <v>1500</v>
      </c>
    </row>
    <row r="124" spans="1:12" s="101" customFormat="1" ht="82.35" customHeight="1">
      <c r="A124" s="808"/>
      <c r="B124" s="803"/>
      <c r="C124" s="810"/>
      <c r="D124" s="807"/>
      <c r="E124" s="803"/>
      <c r="F124" s="803"/>
      <c r="G124" s="803"/>
      <c r="H124" s="806"/>
      <c r="I124" s="806"/>
      <c r="J124" s="803"/>
      <c r="K124" s="803"/>
      <c r="L124" s="804"/>
    </row>
    <row r="125" spans="1:12" s="101" customFormat="1" ht="24" customHeight="1">
      <c r="A125" s="808"/>
      <c r="B125" s="110" t="s">
        <v>77</v>
      </c>
      <c r="C125" s="115" t="s">
        <v>79</v>
      </c>
      <c r="D125" s="115" t="s">
        <v>155</v>
      </c>
      <c r="E125" s="115" t="s">
        <v>156</v>
      </c>
      <c r="F125" s="805"/>
      <c r="G125" s="805"/>
      <c r="H125" s="806" t="s">
        <v>157</v>
      </c>
      <c r="I125" s="806"/>
      <c r="J125" s="803" t="s">
        <v>153</v>
      </c>
      <c r="K125" s="803" t="s">
        <v>3</v>
      </c>
      <c r="L125" s="804">
        <v>817</v>
      </c>
    </row>
    <row r="126" spans="1:12" s="101" customFormat="1" ht="34.5" customHeight="1">
      <c r="A126" s="808"/>
      <c r="B126" s="117" t="s">
        <v>1668</v>
      </c>
      <c r="C126" s="117" t="s">
        <v>1670</v>
      </c>
      <c r="D126" s="118">
        <v>43761</v>
      </c>
      <c r="E126" s="117" t="s">
        <v>481</v>
      </c>
      <c r="F126" s="805"/>
      <c r="G126" s="805"/>
      <c r="H126" s="806"/>
      <c r="I126" s="806"/>
      <c r="J126" s="803"/>
      <c r="K126" s="803"/>
      <c r="L126" s="804"/>
    </row>
    <row r="127" spans="1:12" s="101" customFormat="1" ht="24" customHeight="1">
      <c r="A127" s="808">
        <v>424</v>
      </c>
      <c r="B127" s="110" t="s">
        <v>76</v>
      </c>
      <c r="C127" s="115" t="s">
        <v>78</v>
      </c>
      <c r="D127" s="115" t="s">
        <v>146</v>
      </c>
      <c r="E127" s="115" t="s">
        <v>147</v>
      </c>
      <c r="F127" s="809" t="s">
        <v>71</v>
      </c>
      <c r="G127" s="809"/>
      <c r="H127" s="805"/>
      <c r="I127" s="805"/>
      <c r="J127" s="805"/>
      <c r="K127" s="805"/>
      <c r="L127" s="805"/>
    </row>
    <row r="128" spans="1:12" s="101" customFormat="1" ht="26.25" customHeight="1">
      <c r="A128" s="808"/>
      <c r="B128" s="803" t="s">
        <v>1664</v>
      </c>
      <c r="C128" s="810" t="s">
        <v>1671</v>
      </c>
      <c r="D128" s="807">
        <v>43780</v>
      </c>
      <c r="E128" s="803" t="s">
        <v>422</v>
      </c>
      <c r="F128" s="803" t="s">
        <v>1672</v>
      </c>
      <c r="G128" s="803"/>
      <c r="H128" s="806" t="s">
        <v>152</v>
      </c>
      <c r="I128" s="806"/>
      <c r="J128" s="117" t="s">
        <v>153</v>
      </c>
      <c r="K128" s="117" t="s">
        <v>3</v>
      </c>
      <c r="L128" s="119">
        <v>984.2</v>
      </c>
    </row>
    <row r="129" spans="1:12" s="101" customFormat="1" ht="354.75" customHeight="1">
      <c r="A129" s="808"/>
      <c r="B129" s="803"/>
      <c r="C129" s="810"/>
      <c r="D129" s="807"/>
      <c r="E129" s="803"/>
      <c r="F129" s="803"/>
      <c r="G129" s="803"/>
      <c r="H129" s="806" t="s">
        <v>154</v>
      </c>
      <c r="I129" s="806"/>
      <c r="J129" s="117" t="s">
        <v>153</v>
      </c>
      <c r="K129" s="117" t="s">
        <v>3</v>
      </c>
      <c r="L129" s="119">
        <v>351.1</v>
      </c>
    </row>
    <row r="130" spans="1:12" s="101" customFormat="1" ht="24" customHeight="1">
      <c r="A130" s="808"/>
      <c r="B130" s="110" t="s">
        <v>77</v>
      </c>
      <c r="C130" s="115" t="s">
        <v>79</v>
      </c>
      <c r="D130" s="115" t="s">
        <v>155</v>
      </c>
      <c r="E130" s="115" t="s">
        <v>156</v>
      </c>
      <c r="F130" s="805"/>
      <c r="G130" s="805"/>
      <c r="H130" s="806" t="s">
        <v>157</v>
      </c>
      <c r="I130" s="806"/>
      <c r="J130" s="803" t="s">
        <v>153</v>
      </c>
      <c r="K130" s="803" t="s">
        <v>153</v>
      </c>
      <c r="L130" s="804">
        <v>0</v>
      </c>
    </row>
    <row r="131" spans="1:12" s="101" customFormat="1" ht="34.5" customHeight="1">
      <c r="A131" s="808"/>
      <c r="B131" s="117" t="s">
        <v>1668</v>
      </c>
      <c r="C131" s="117" t="s">
        <v>1672</v>
      </c>
      <c r="D131" s="118">
        <v>43782</v>
      </c>
      <c r="E131" s="117" t="s">
        <v>369</v>
      </c>
      <c r="F131" s="805"/>
      <c r="G131" s="805"/>
      <c r="H131" s="806"/>
      <c r="I131" s="806"/>
      <c r="J131" s="803"/>
      <c r="K131" s="803"/>
      <c r="L131" s="804"/>
    </row>
    <row r="132" spans="1:12" s="101" customFormat="1" ht="24" customHeight="1">
      <c r="A132" s="808">
        <v>425</v>
      </c>
      <c r="B132" s="110" t="s">
        <v>76</v>
      </c>
      <c r="C132" s="115" t="s">
        <v>78</v>
      </c>
      <c r="D132" s="115" t="s">
        <v>146</v>
      </c>
      <c r="E132" s="115" t="s">
        <v>147</v>
      </c>
      <c r="F132" s="809" t="s">
        <v>71</v>
      </c>
      <c r="G132" s="809"/>
      <c r="H132" s="805"/>
      <c r="I132" s="805"/>
      <c r="J132" s="805"/>
      <c r="K132" s="805"/>
      <c r="L132" s="805"/>
    </row>
    <row r="133" spans="1:12" s="101" customFormat="1" ht="26.25" customHeight="1">
      <c r="A133" s="808"/>
      <c r="B133" s="803" t="s">
        <v>1664</v>
      </c>
      <c r="C133" s="810" t="s">
        <v>1673</v>
      </c>
      <c r="D133" s="807">
        <v>43791</v>
      </c>
      <c r="E133" s="803" t="s">
        <v>234</v>
      </c>
      <c r="F133" s="803" t="s">
        <v>888</v>
      </c>
      <c r="G133" s="803"/>
      <c r="H133" s="806" t="s">
        <v>152</v>
      </c>
      <c r="I133" s="806"/>
      <c r="J133" s="117" t="s">
        <v>153</v>
      </c>
      <c r="K133" s="117" t="s">
        <v>3</v>
      </c>
      <c r="L133" s="119">
        <v>339.33</v>
      </c>
    </row>
    <row r="134" spans="1:12" s="101" customFormat="1" ht="176.25" customHeight="1">
      <c r="A134" s="808"/>
      <c r="B134" s="803"/>
      <c r="C134" s="810"/>
      <c r="D134" s="807"/>
      <c r="E134" s="803"/>
      <c r="F134" s="803"/>
      <c r="G134" s="803"/>
      <c r="H134" s="806" t="s">
        <v>154</v>
      </c>
      <c r="I134" s="806"/>
      <c r="J134" s="117" t="s">
        <v>153</v>
      </c>
      <c r="K134" s="117" t="s">
        <v>3</v>
      </c>
      <c r="L134" s="119">
        <v>306.60000000000002</v>
      </c>
    </row>
    <row r="135" spans="1:12" s="101" customFormat="1" ht="24" customHeight="1">
      <c r="A135" s="808"/>
      <c r="B135" s="110" t="s">
        <v>77</v>
      </c>
      <c r="C135" s="115" t="s">
        <v>79</v>
      </c>
      <c r="D135" s="115" t="s">
        <v>155</v>
      </c>
      <c r="E135" s="115" t="s">
        <v>156</v>
      </c>
      <c r="F135" s="805"/>
      <c r="G135" s="805"/>
      <c r="H135" s="806" t="s">
        <v>157</v>
      </c>
      <c r="I135" s="806"/>
      <c r="J135" s="803" t="s">
        <v>153</v>
      </c>
      <c r="K135" s="803" t="s">
        <v>3</v>
      </c>
      <c r="L135" s="804">
        <v>100</v>
      </c>
    </row>
    <row r="136" spans="1:12" s="101" customFormat="1" ht="34.5" customHeight="1">
      <c r="A136" s="808"/>
      <c r="B136" s="117" t="s">
        <v>1668</v>
      </c>
      <c r="C136" s="117" t="s">
        <v>888</v>
      </c>
      <c r="D136" s="118">
        <v>43792</v>
      </c>
      <c r="E136" s="117" t="s">
        <v>1674</v>
      </c>
      <c r="F136" s="805"/>
      <c r="G136" s="805"/>
      <c r="H136" s="806"/>
      <c r="I136" s="806"/>
      <c r="J136" s="803"/>
      <c r="K136" s="803"/>
      <c r="L136" s="804"/>
    </row>
    <row r="137" spans="1:12" s="101" customFormat="1" ht="24" customHeight="1">
      <c r="A137" s="808">
        <v>426</v>
      </c>
      <c r="B137" s="110" t="s">
        <v>76</v>
      </c>
      <c r="C137" s="115" t="s">
        <v>78</v>
      </c>
      <c r="D137" s="115" t="s">
        <v>146</v>
      </c>
      <c r="E137" s="115" t="s">
        <v>147</v>
      </c>
      <c r="F137" s="809" t="s">
        <v>71</v>
      </c>
      <c r="G137" s="809"/>
      <c r="H137" s="805"/>
      <c r="I137" s="805"/>
      <c r="J137" s="805"/>
      <c r="K137" s="805"/>
      <c r="L137" s="805"/>
    </row>
    <row r="138" spans="1:12" s="101" customFormat="1" ht="26.25" customHeight="1">
      <c r="A138" s="808"/>
      <c r="B138" s="803" t="s">
        <v>1664</v>
      </c>
      <c r="C138" s="810" t="s">
        <v>1675</v>
      </c>
      <c r="D138" s="807">
        <v>43803</v>
      </c>
      <c r="E138" s="803" t="s">
        <v>868</v>
      </c>
      <c r="F138" s="803" t="s">
        <v>1676</v>
      </c>
      <c r="G138" s="803"/>
      <c r="H138" s="806" t="s">
        <v>152</v>
      </c>
      <c r="I138" s="806"/>
      <c r="J138" s="117" t="s">
        <v>153</v>
      </c>
      <c r="K138" s="117" t="s">
        <v>3</v>
      </c>
      <c r="L138" s="119">
        <v>559.20000000000005</v>
      </c>
    </row>
    <row r="139" spans="1:12" s="101" customFormat="1" ht="408.95" customHeight="1">
      <c r="A139" s="808"/>
      <c r="B139" s="803"/>
      <c r="C139" s="810"/>
      <c r="D139" s="807"/>
      <c r="E139" s="803"/>
      <c r="F139" s="803"/>
      <c r="G139" s="803"/>
      <c r="H139" s="806" t="s">
        <v>154</v>
      </c>
      <c r="I139" s="806"/>
      <c r="J139" s="803" t="s">
        <v>3</v>
      </c>
      <c r="K139" s="803" t="s">
        <v>3</v>
      </c>
      <c r="L139" s="804">
        <v>5685.85</v>
      </c>
    </row>
    <row r="140" spans="1:12" s="101" customFormat="1" ht="408.95" customHeight="1">
      <c r="A140" s="808"/>
      <c r="B140" s="803"/>
      <c r="C140" s="810"/>
      <c r="D140" s="807"/>
      <c r="E140" s="803"/>
      <c r="F140" s="803"/>
      <c r="G140" s="803"/>
      <c r="H140" s="806"/>
      <c r="I140" s="806"/>
      <c r="J140" s="803"/>
      <c r="K140" s="803"/>
      <c r="L140" s="804"/>
    </row>
    <row r="141" spans="1:12" s="101" customFormat="1" ht="145.69999999999999" customHeight="1">
      <c r="A141" s="808"/>
      <c r="B141" s="803"/>
      <c r="C141" s="810"/>
      <c r="D141" s="807"/>
      <c r="E141" s="803"/>
      <c r="F141" s="803"/>
      <c r="G141" s="803"/>
      <c r="H141" s="806"/>
      <c r="I141" s="806"/>
      <c r="J141" s="803"/>
      <c r="K141" s="803"/>
      <c r="L141" s="804"/>
    </row>
    <row r="142" spans="1:12" s="101" customFormat="1" ht="24" customHeight="1">
      <c r="A142" s="808"/>
      <c r="B142" s="110" t="s">
        <v>77</v>
      </c>
      <c r="C142" s="115" t="s">
        <v>79</v>
      </c>
      <c r="D142" s="115" t="s">
        <v>155</v>
      </c>
      <c r="E142" s="115" t="s">
        <v>156</v>
      </c>
      <c r="F142" s="805"/>
      <c r="G142" s="805"/>
      <c r="H142" s="806" t="s">
        <v>157</v>
      </c>
      <c r="I142" s="806"/>
      <c r="J142" s="803" t="s">
        <v>153</v>
      </c>
      <c r="K142" s="803" t="s">
        <v>153</v>
      </c>
      <c r="L142" s="804">
        <v>0</v>
      </c>
    </row>
    <row r="143" spans="1:12" s="101" customFormat="1" ht="34.5" customHeight="1">
      <c r="A143" s="808"/>
      <c r="B143" s="117" t="s">
        <v>1668</v>
      </c>
      <c r="C143" s="117" t="s">
        <v>1676</v>
      </c>
      <c r="D143" s="118">
        <v>43809</v>
      </c>
      <c r="E143" s="117" t="s">
        <v>1558</v>
      </c>
      <c r="F143" s="805"/>
      <c r="G143" s="805"/>
      <c r="H143" s="806"/>
      <c r="I143" s="806"/>
      <c r="J143" s="803"/>
      <c r="K143" s="803"/>
      <c r="L143" s="804"/>
    </row>
    <row r="144" spans="1:12" s="101" customFormat="1" ht="24" customHeight="1">
      <c r="A144" s="808">
        <v>427</v>
      </c>
      <c r="B144" s="110" t="s">
        <v>76</v>
      </c>
      <c r="C144" s="115" t="s">
        <v>78</v>
      </c>
      <c r="D144" s="115" t="s">
        <v>146</v>
      </c>
      <c r="E144" s="115" t="s">
        <v>147</v>
      </c>
      <c r="F144" s="809" t="s">
        <v>71</v>
      </c>
      <c r="G144" s="809"/>
      <c r="H144" s="805"/>
      <c r="I144" s="805"/>
      <c r="J144" s="805"/>
      <c r="K144" s="805"/>
      <c r="L144" s="805"/>
    </row>
    <row r="145" spans="1:12" s="101" customFormat="1" ht="26.25" customHeight="1">
      <c r="A145" s="808"/>
      <c r="B145" s="803" t="s">
        <v>1664</v>
      </c>
      <c r="C145" s="810" t="s">
        <v>1677</v>
      </c>
      <c r="D145" s="807">
        <v>43870</v>
      </c>
      <c r="E145" s="803" t="s">
        <v>234</v>
      </c>
      <c r="F145" s="803" t="s">
        <v>1678</v>
      </c>
      <c r="G145" s="803"/>
      <c r="H145" s="806" t="s">
        <v>152</v>
      </c>
      <c r="I145" s="806"/>
      <c r="J145" s="117" t="s">
        <v>153</v>
      </c>
      <c r="K145" s="117" t="s">
        <v>3</v>
      </c>
      <c r="L145" s="119">
        <v>508.8</v>
      </c>
    </row>
    <row r="146" spans="1:12" s="101" customFormat="1" ht="365.25" customHeight="1">
      <c r="A146" s="808"/>
      <c r="B146" s="803"/>
      <c r="C146" s="810"/>
      <c r="D146" s="807"/>
      <c r="E146" s="803"/>
      <c r="F146" s="803"/>
      <c r="G146" s="803"/>
      <c r="H146" s="806" t="s">
        <v>154</v>
      </c>
      <c r="I146" s="806"/>
      <c r="J146" s="117" t="s">
        <v>153</v>
      </c>
      <c r="K146" s="117" t="s">
        <v>3</v>
      </c>
      <c r="L146" s="119">
        <v>173.26</v>
      </c>
    </row>
    <row r="147" spans="1:12" s="101" customFormat="1" ht="24" customHeight="1">
      <c r="A147" s="808"/>
      <c r="B147" s="110" t="s">
        <v>77</v>
      </c>
      <c r="C147" s="115" t="s">
        <v>79</v>
      </c>
      <c r="D147" s="115" t="s">
        <v>155</v>
      </c>
      <c r="E147" s="115" t="s">
        <v>156</v>
      </c>
      <c r="F147" s="805"/>
      <c r="G147" s="805"/>
      <c r="H147" s="806" t="s">
        <v>157</v>
      </c>
      <c r="I147" s="806"/>
      <c r="J147" s="803" t="s">
        <v>153</v>
      </c>
      <c r="K147" s="803" t="s">
        <v>3</v>
      </c>
      <c r="L147" s="804">
        <v>100</v>
      </c>
    </row>
    <row r="148" spans="1:12" s="101" customFormat="1" ht="34.5" customHeight="1">
      <c r="A148" s="808"/>
      <c r="B148" s="117" t="s">
        <v>1668</v>
      </c>
      <c r="C148" s="117" t="s">
        <v>1678</v>
      </c>
      <c r="D148" s="118">
        <v>43874</v>
      </c>
      <c r="E148" s="117" t="s">
        <v>1679</v>
      </c>
      <c r="F148" s="805"/>
      <c r="G148" s="805"/>
      <c r="H148" s="806"/>
      <c r="I148" s="806"/>
      <c r="J148" s="803"/>
      <c r="K148" s="803"/>
      <c r="L148" s="804"/>
    </row>
    <row r="149" spans="1:12" s="101" customFormat="1" ht="24" customHeight="1">
      <c r="A149" s="808">
        <v>428</v>
      </c>
      <c r="B149" s="110" t="s">
        <v>76</v>
      </c>
      <c r="C149" s="115" t="s">
        <v>78</v>
      </c>
      <c r="D149" s="115" t="s">
        <v>146</v>
      </c>
      <c r="E149" s="115" t="s">
        <v>147</v>
      </c>
      <c r="F149" s="809" t="s">
        <v>71</v>
      </c>
      <c r="G149" s="809"/>
      <c r="H149" s="805"/>
      <c r="I149" s="805"/>
      <c r="J149" s="805"/>
      <c r="K149" s="805"/>
      <c r="L149" s="805"/>
    </row>
    <row r="150" spans="1:12" s="101" customFormat="1" ht="26.25" customHeight="1">
      <c r="A150" s="808"/>
      <c r="B150" s="803" t="s">
        <v>1664</v>
      </c>
      <c r="C150" s="810" t="s">
        <v>1677</v>
      </c>
      <c r="D150" s="807">
        <v>43870</v>
      </c>
      <c r="E150" s="803" t="s">
        <v>234</v>
      </c>
      <c r="F150" s="803" t="s">
        <v>1680</v>
      </c>
      <c r="G150" s="803"/>
      <c r="H150" s="806" t="s">
        <v>152</v>
      </c>
      <c r="I150" s="806"/>
      <c r="J150" s="117" t="s">
        <v>153</v>
      </c>
      <c r="K150" s="117" t="s">
        <v>3</v>
      </c>
      <c r="L150" s="119">
        <v>382.25</v>
      </c>
    </row>
    <row r="151" spans="1:12" s="101" customFormat="1" ht="365.25" customHeight="1">
      <c r="A151" s="808"/>
      <c r="B151" s="803"/>
      <c r="C151" s="810"/>
      <c r="D151" s="807"/>
      <c r="E151" s="803"/>
      <c r="F151" s="803"/>
      <c r="G151" s="803"/>
      <c r="H151" s="806" t="s">
        <v>154</v>
      </c>
      <c r="I151" s="806"/>
      <c r="J151" s="117" t="s">
        <v>153</v>
      </c>
      <c r="K151" s="117" t="s">
        <v>3</v>
      </c>
      <c r="L151" s="119">
        <v>208.87</v>
      </c>
    </row>
    <row r="152" spans="1:12" s="101" customFormat="1" ht="24" customHeight="1">
      <c r="A152" s="808"/>
      <c r="B152" s="110" t="s">
        <v>77</v>
      </c>
      <c r="C152" s="115" t="s">
        <v>79</v>
      </c>
      <c r="D152" s="115" t="s">
        <v>155</v>
      </c>
      <c r="E152" s="115" t="s">
        <v>156</v>
      </c>
      <c r="F152" s="805"/>
      <c r="G152" s="805"/>
      <c r="H152" s="806" t="s">
        <v>157</v>
      </c>
      <c r="I152" s="806"/>
      <c r="J152" s="803" t="s">
        <v>153</v>
      </c>
      <c r="K152" s="803" t="s">
        <v>3</v>
      </c>
      <c r="L152" s="804">
        <v>100</v>
      </c>
    </row>
    <row r="153" spans="1:12" s="101" customFormat="1" ht="34.5" customHeight="1">
      <c r="A153" s="808"/>
      <c r="B153" s="117" t="s">
        <v>1668</v>
      </c>
      <c r="C153" s="117" t="s">
        <v>1680</v>
      </c>
      <c r="D153" s="118">
        <v>43874</v>
      </c>
      <c r="E153" s="117" t="s">
        <v>1679</v>
      </c>
      <c r="F153" s="805"/>
      <c r="G153" s="805"/>
      <c r="H153" s="806"/>
      <c r="I153" s="806"/>
      <c r="J153" s="803"/>
      <c r="K153" s="803"/>
      <c r="L153" s="804"/>
    </row>
    <row r="154" spans="1:12" s="101" customFormat="1" ht="24" customHeight="1">
      <c r="A154" s="808">
        <v>429</v>
      </c>
      <c r="B154" s="110" t="s">
        <v>76</v>
      </c>
      <c r="C154" s="115" t="s">
        <v>78</v>
      </c>
      <c r="D154" s="115" t="s">
        <v>146</v>
      </c>
      <c r="E154" s="115" t="s">
        <v>147</v>
      </c>
      <c r="F154" s="809" t="s">
        <v>71</v>
      </c>
      <c r="G154" s="809"/>
      <c r="H154" s="805"/>
      <c r="I154" s="805"/>
      <c r="J154" s="805"/>
      <c r="K154" s="805"/>
      <c r="L154" s="805"/>
    </row>
    <row r="155" spans="1:12" s="101" customFormat="1" ht="26.25" customHeight="1">
      <c r="A155" s="808"/>
      <c r="B155" s="803" t="s">
        <v>1681</v>
      </c>
      <c r="C155" s="810" t="s">
        <v>1682</v>
      </c>
      <c r="D155" s="807">
        <v>43843</v>
      </c>
      <c r="E155" s="803" t="s">
        <v>1103</v>
      </c>
      <c r="F155" s="803" t="s">
        <v>1683</v>
      </c>
      <c r="G155" s="803"/>
      <c r="H155" s="806" t="s">
        <v>152</v>
      </c>
      <c r="I155" s="806"/>
      <c r="J155" s="117" t="s">
        <v>153</v>
      </c>
      <c r="K155" s="117" t="s">
        <v>3</v>
      </c>
      <c r="L155" s="119">
        <v>311.56</v>
      </c>
    </row>
    <row r="156" spans="1:12" s="101" customFormat="1" ht="408.95" customHeight="1">
      <c r="A156" s="808"/>
      <c r="B156" s="803"/>
      <c r="C156" s="810"/>
      <c r="D156" s="807"/>
      <c r="E156" s="803"/>
      <c r="F156" s="803"/>
      <c r="G156" s="803"/>
      <c r="H156" s="806" t="s">
        <v>154</v>
      </c>
      <c r="I156" s="806"/>
      <c r="J156" s="803" t="s">
        <v>153</v>
      </c>
      <c r="K156" s="803" t="s">
        <v>3</v>
      </c>
      <c r="L156" s="804">
        <v>386.61</v>
      </c>
    </row>
    <row r="157" spans="1:12" s="101" customFormat="1" ht="103.35" customHeight="1">
      <c r="A157" s="808"/>
      <c r="B157" s="803"/>
      <c r="C157" s="810"/>
      <c r="D157" s="807"/>
      <c r="E157" s="803"/>
      <c r="F157" s="803"/>
      <c r="G157" s="803"/>
      <c r="H157" s="806"/>
      <c r="I157" s="806"/>
      <c r="J157" s="803"/>
      <c r="K157" s="803"/>
      <c r="L157" s="804"/>
    </row>
    <row r="158" spans="1:12" s="101" customFormat="1" ht="24" customHeight="1">
      <c r="A158" s="808"/>
      <c r="B158" s="110" t="s">
        <v>77</v>
      </c>
      <c r="C158" s="115" t="s">
        <v>79</v>
      </c>
      <c r="D158" s="115" t="s">
        <v>155</v>
      </c>
      <c r="E158" s="115" t="s">
        <v>156</v>
      </c>
      <c r="F158" s="805"/>
      <c r="G158" s="805"/>
      <c r="H158" s="806" t="s">
        <v>157</v>
      </c>
      <c r="I158" s="806"/>
      <c r="J158" s="803" t="s">
        <v>153</v>
      </c>
      <c r="K158" s="803" t="s">
        <v>153</v>
      </c>
      <c r="L158" s="804">
        <v>0</v>
      </c>
    </row>
    <row r="159" spans="1:12" s="101" customFormat="1" ht="24" customHeight="1">
      <c r="A159" s="808"/>
      <c r="B159" s="117" t="s">
        <v>792</v>
      </c>
      <c r="C159" s="117" t="s">
        <v>1683</v>
      </c>
      <c r="D159" s="118">
        <v>43844</v>
      </c>
      <c r="E159" s="117" t="s">
        <v>1684</v>
      </c>
      <c r="F159" s="805"/>
      <c r="G159" s="805"/>
      <c r="H159" s="806"/>
      <c r="I159" s="806"/>
      <c r="J159" s="803"/>
      <c r="K159" s="803"/>
      <c r="L159" s="804"/>
    </row>
    <row r="160" spans="1:12" s="101" customFormat="1" ht="24" customHeight="1">
      <c r="A160" s="808">
        <v>430</v>
      </c>
      <c r="B160" s="110" t="s">
        <v>76</v>
      </c>
      <c r="C160" s="115" t="s">
        <v>78</v>
      </c>
      <c r="D160" s="115" t="s">
        <v>146</v>
      </c>
      <c r="E160" s="115" t="s">
        <v>147</v>
      </c>
      <c r="F160" s="809" t="s">
        <v>71</v>
      </c>
      <c r="G160" s="809"/>
      <c r="H160" s="805"/>
      <c r="I160" s="805"/>
      <c r="J160" s="805"/>
      <c r="K160" s="805"/>
      <c r="L160" s="805"/>
    </row>
    <row r="161" spans="1:12" s="101" customFormat="1" ht="26.25" customHeight="1">
      <c r="A161" s="808"/>
      <c r="B161" s="803" t="s">
        <v>1681</v>
      </c>
      <c r="C161" s="810" t="s">
        <v>1685</v>
      </c>
      <c r="D161" s="807">
        <v>43855</v>
      </c>
      <c r="E161" s="803" t="s">
        <v>1686</v>
      </c>
      <c r="F161" s="803" t="s">
        <v>1687</v>
      </c>
      <c r="G161" s="803"/>
      <c r="H161" s="806" t="s">
        <v>152</v>
      </c>
      <c r="I161" s="806"/>
      <c r="J161" s="117" t="s">
        <v>153</v>
      </c>
      <c r="K161" s="117" t="s">
        <v>3</v>
      </c>
      <c r="L161" s="119">
        <v>1146</v>
      </c>
    </row>
    <row r="162" spans="1:12" s="101" customFormat="1" ht="333.75" customHeight="1">
      <c r="A162" s="808"/>
      <c r="B162" s="803"/>
      <c r="C162" s="810"/>
      <c r="D162" s="807"/>
      <c r="E162" s="803"/>
      <c r="F162" s="803"/>
      <c r="G162" s="803"/>
      <c r="H162" s="806" t="s">
        <v>154</v>
      </c>
      <c r="I162" s="806"/>
      <c r="J162" s="117" t="s">
        <v>153</v>
      </c>
      <c r="K162" s="117" t="s">
        <v>3</v>
      </c>
      <c r="L162" s="119">
        <v>2096</v>
      </c>
    </row>
    <row r="163" spans="1:12" s="101" customFormat="1" ht="24" customHeight="1">
      <c r="A163" s="808"/>
      <c r="B163" s="110" t="s">
        <v>77</v>
      </c>
      <c r="C163" s="115" t="s">
        <v>79</v>
      </c>
      <c r="D163" s="115" t="s">
        <v>155</v>
      </c>
      <c r="E163" s="115" t="s">
        <v>156</v>
      </c>
      <c r="F163" s="805"/>
      <c r="G163" s="805"/>
      <c r="H163" s="806" t="s">
        <v>157</v>
      </c>
      <c r="I163" s="806"/>
      <c r="J163" s="803" t="s">
        <v>153</v>
      </c>
      <c r="K163" s="803" t="s">
        <v>3</v>
      </c>
      <c r="L163" s="804">
        <v>80.900000000000006</v>
      </c>
    </row>
    <row r="164" spans="1:12" s="101" customFormat="1" ht="24" customHeight="1">
      <c r="A164" s="808"/>
      <c r="B164" s="117" t="s">
        <v>792</v>
      </c>
      <c r="C164" s="117" t="s">
        <v>1687</v>
      </c>
      <c r="D164" s="118">
        <v>43861</v>
      </c>
      <c r="E164" s="117" t="s">
        <v>1688</v>
      </c>
      <c r="F164" s="805"/>
      <c r="G164" s="805"/>
      <c r="H164" s="806"/>
      <c r="I164" s="806"/>
      <c r="J164" s="803"/>
      <c r="K164" s="803"/>
      <c r="L164" s="804"/>
    </row>
    <row r="165" spans="1:12" s="101" customFormat="1" ht="24" customHeight="1">
      <c r="A165" s="808">
        <v>431</v>
      </c>
      <c r="B165" s="110" t="s">
        <v>76</v>
      </c>
      <c r="C165" s="115" t="s">
        <v>78</v>
      </c>
      <c r="D165" s="115" t="s">
        <v>146</v>
      </c>
      <c r="E165" s="115" t="s">
        <v>147</v>
      </c>
      <c r="F165" s="809" t="s">
        <v>71</v>
      </c>
      <c r="G165" s="809"/>
      <c r="H165" s="805"/>
      <c r="I165" s="805"/>
      <c r="J165" s="805"/>
      <c r="K165" s="805"/>
      <c r="L165" s="805"/>
    </row>
    <row r="166" spans="1:12" s="101" customFormat="1" ht="26.25" customHeight="1">
      <c r="A166" s="808"/>
      <c r="B166" s="803" t="s">
        <v>1681</v>
      </c>
      <c r="C166" s="810" t="s">
        <v>1689</v>
      </c>
      <c r="D166" s="807">
        <v>43870</v>
      </c>
      <c r="E166" s="803" t="s">
        <v>932</v>
      </c>
      <c r="F166" s="803" t="s">
        <v>933</v>
      </c>
      <c r="G166" s="803"/>
      <c r="H166" s="806" t="s">
        <v>152</v>
      </c>
      <c r="I166" s="806"/>
      <c r="J166" s="117" t="s">
        <v>153</v>
      </c>
      <c r="K166" s="117" t="s">
        <v>3</v>
      </c>
      <c r="L166" s="119">
        <v>169.37</v>
      </c>
    </row>
    <row r="167" spans="1:12" s="101" customFormat="1" ht="312.75" customHeight="1">
      <c r="A167" s="808"/>
      <c r="B167" s="803"/>
      <c r="C167" s="810"/>
      <c r="D167" s="807"/>
      <c r="E167" s="803"/>
      <c r="F167" s="803"/>
      <c r="G167" s="803"/>
      <c r="H167" s="806" t="s">
        <v>154</v>
      </c>
      <c r="I167" s="806"/>
      <c r="J167" s="117" t="s">
        <v>153</v>
      </c>
      <c r="K167" s="117" t="s">
        <v>3</v>
      </c>
      <c r="L167" s="119">
        <v>372.53</v>
      </c>
    </row>
    <row r="168" spans="1:12" s="101" customFormat="1" ht="24" customHeight="1">
      <c r="A168" s="808"/>
      <c r="B168" s="110" t="s">
        <v>77</v>
      </c>
      <c r="C168" s="115" t="s">
        <v>79</v>
      </c>
      <c r="D168" s="115" t="s">
        <v>155</v>
      </c>
      <c r="E168" s="115" t="s">
        <v>156</v>
      </c>
      <c r="F168" s="805"/>
      <c r="G168" s="805"/>
      <c r="H168" s="806" t="s">
        <v>157</v>
      </c>
      <c r="I168" s="806"/>
      <c r="J168" s="803" t="s">
        <v>153</v>
      </c>
      <c r="K168" s="803" t="s">
        <v>153</v>
      </c>
      <c r="L168" s="804">
        <v>0</v>
      </c>
    </row>
    <row r="169" spans="1:12" s="101" customFormat="1" ht="24" customHeight="1">
      <c r="A169" s="808"/>
      <c r="B169" s="117" t="s">
        <v>792</v>
      </c>
      <c r="C169" s="117" t="s">
        <v>933</v>
      </c>
      <c r="D169" s="118">
        <v>43872</v>
      </c>
      <c r="E169" s="117" t="s">
        <v>1222</v>
      </c>
      <c r="F169" s="805"/>
      <c r="G169" s="805"/>
      <c r="H169" s="806"/>
      <c r="I169" s="806"/>
      <c r="J169" s="803"/>
      <c r="K169" s="803"/>
      <c r="L169" s="804"/>
    </row>
    <row r="170" spans="1:12" s="101" customFormat="1" ht="24" customHeight="1">
      <c r="A170" s="808">
        <v>432</v>
      </c>
      <c r="B170" s="110" t="s">
        <v>76</v>
      </c>
      <c r="C170" s="115" t="s">
        <v>78</v>
      </c>
      <c r="D170" s="115" t="s">
        <v>146</v>
      </c>
      <c r="E170" s="115" t="s">
        <v>147</v>
      </c>
      <c r="F170" s="809" t="s">
        <v>71</v>
      </c>
      <c r="G170" s="809"/>
      <c r="H170" s="805"/>
      <c r="I170" s="805"/>
      <c r="J170" s="805"/>
      <c r="K170" s="805"/>
      <c r="L170" s="805"/>
    </row>
    <row r="171" spans="1:12" s="101" customFormat="1" ht="26.25" customHeight="1">
      <c r="A171" s="808"/>
      <c r="B171" s="803" t="s">
        <v>1690</v>
      </c>
      <c r="C171" s="810" t="s">
        <v>1691</v>
      </c>
      <c r="D171" s="807">
        <v>43770</v>
      </c>
      <c r="E171" s="803" t="s">
        <v>168</v>
      </c>
      <c r="F171" s="803" t="s">
        <v>1692</v>
      </c>
      <c r="G171" s="803"/>
      <c r="H171" s="806" t="s">
        <v>152</v>
      </c>
      <c r="I171" s="806"/>
      <c r="J171" s="117" t="s">
        <v>153</v>
      </c>
      <c r="K171" s="117" t="s">
        <v>3</v>
      </c>
      <c r="L171" s="119">
        <v>417</v>
      </c>
    </row>
    <row r="172" spans="1:12" s="101" customFormat="1" ht="408.95" customHeight="1">
      <c r="A172" s="808"/>
      <c r="B172" s="803"/>
      <c r="C172" s="810"/>
      <c r="D172" s="807"/>
      <c r="E172" s="803"/>
      <c r="F172" s="803"/>
      <c r="G172" s="803"/>
      <c r="H172" s="806" t="s">
        <v>154</v>
      </c>
      <c r="I172" s="806"/>
      <c r="J172" s="803" t="s">
        <v>153</v>
      </c>
      <c r="K172" s="803" t="s">
        <v>3</v>
      </c>
      <c r="L172" s="804">
        <v>1611.32</v>
      </c>
    </row>
    <row r="173" spans="1:12" s="101" customFormat="1" ht="197.85" customHeight="1">
      <c r="A173" s="808"/>
      <c r="B173" s="803"/>
      <c r="C173" s="810"/>
      <c r="D173" s="807"/>
      <c r="E173" s="803"/>
      <c r="F173" s="803"/>
      <c r="G173" s="803"/>
      <c r="H173" s="806"/>
      <c r="I173" s="806"/>
      <c r="J173" s="803"/>
      <c r="K173" s="803"/>
      <c r="L173" s="804"/>
    </row>
    <row r="174" spans="1:12" s="101" customFormat="1" ht="24" customHeight="1">
      <c r="A174" s="808"/>
      <c r="B174" s="110" t="s">
        <v>77</v>
      </c>
      <c r="C174" s="115" t="s">
        <v>79</v>
      </c>
      <c r="D174" s="115" t="s">
        <v>155</v>
      </c>
      <c r="E174" s="115" t="s">
        <v>156</v>
      </c>
      <c r="F174" s="805"/>
      <c r="G174" s="805"/>
      <c r="H174" s="806" t="s">
        <v>157</v>
      </c>
      <c r="I174" s="806"/>
      <c r="J174" s="803" t="s">
        <v>153</v>
      </c>
      <c r="K174" s="803" t="s">
        <v>3</v>
      </c>
      <c r="L174" s="804">
        <v>499.45</v>
      </c>
    </row>
    <row r="175" spans="1:12" s="101" customFormat="1" ht="24" customHeight="1">
      <c r="A175" s="808"/>
      <c r="B175" s="117" t="s">
        <v>1693</v>
      </c>
      <c r="C175" s="117" t="s">
        <v>1692</v>
      </c>
      <c r="D175" s="118">
        <v>43779</v>
      </c>
      <c r="E175" s="117" t="s">
        <v>1694</v>
      </c>
      <c r="F175" s="805"/>
      <c r="G175" s="805"/>
      <c r="H175" s="806"/>
      <c r="I175" s="806"/>
      <c r="J175" s="803"/>
      <c r="K175" s="803"/>
      <c r="L175" s="804"/>
    </row>
    <row r="176" spans="1:12" s="101" customFormat="1" ht="24" customHeight="1">
      <c r="A176" s="808">
        <v>433</v>
      </c>
      <c r="B176" s="110" t="s">
        <v>76</v>
      </c>
      <c r="C176" s="115" t="s">
        <v>78</v>
      </c>
      <c r="D176" s="115" t="s">
        <v>146</v>
      </c>
      <c r="E176" s="115" t="s">
        <v>147</v>
      </c>
      <c r="F176" s="809" t="s">
        <v>71</v>
      </c>
      <c r="G176" s="809"/>
      <c r="H176" s="805"/>
      <c r="I176" s="805"/>
      <c r="J176" s="805"/>
      <c r="K176" s="805"/>
      <c r="L176" s="805"/>
    </row>
    <row r="177" spans="1:12" s="101" customFormat="1" ht="26.25" customHeight="1">
      <c r="A177" s="808"/>
      <c r="B177" s="803" t="s">
        <v>1695</v>
      </c>
      <c r="C177" s="810" t="s">
        <v>1696</v>
      </c>
      <c r="D177" s="807">
        <v>43887</v>
      </c>
      <c r="E177" s="803" t="s">
        <v>1697</v>
      </c>
      <c r="F177" s="803" t="s">
        <v>1698</v>
      </c>
      <c r="G177" s="803"/>
      <c r="H177" s="806" t="s">
        <v>152</v>
      </c>
      <c r="I177" s="806"/>
      <c r="J177" s="117" t="s">
        <v>153</v>
      </c>
      <c r="K177" s="117" t="s">
        <v>3</v>
      </c>
      <c r="L177" s="119">
        <v>138.20000000000002</v>
      </c>
    </row>
    <row r="178" spans="1:12" s="101" customFormat="1" ht="408.95" customHeight="1">
      <c r="A178" s="808"/>
      <c r="B178" s="803"/>
      <c r="C178" s="810"/>
      <c r="D178" s="807"/>
      <c r="E178" s="803"/>
      <c r="F178" s="803"/>
      <c r="G178" s="803"/>
      <c r="H178" s="806" t="s">
        <v>154</v>
      </c>
      <c r="I178" s="806"/>
      <c r="J178" s="803" t="s">
        <v>153</v>
      </c>
      <c r="K178" s="803" t="s">
        <v>3</v>
      </c>
      <c r="L178" s="804">
        <v>177.6</v>
      </c>
    </row>
    <row r="179" spans="1:12" s="101" customFormat="1" ht="19.350000000000001" customHeight="1">
      <c r="A179" s="808"/>
      <c r="B179" s="803"/>
      <c r="C179" s="810"/>
      <c r="D179" s="807"/>
      <c r="E179" s="803"/>
      <c r="F179" s="803"/>
      <c r="G179" s="803"/>
      <c r="H179" s="806"/>
      <c r="I179" s="806"/>
      <c r="J179" s="803"/>
      <c r="K179" s="803"/>
      <c r="L179" s="804"/>
    </row>
    <row r="180" spans="1:12" s="101" customFormat="1" ht="24" customHeight="1">
      <c r="A180" s="808"/>
      <c r="B180" s="110" t="s">
        <v>77</v>
      </c>
      <c r="C180" s="115" t="s">
        <v>79</v>
      </c>
      <c r="D180" s="115" t="s">
        <v>155</v>
      </c>
      <c r="E180" s="115" t="s">
        <v>156</v>
      </c>
      <c r="F180" s="805"/>
      <c r="G180" s="805"/>
      <c r="H180" s="806" t="s">
        <v>157</v>
      </c>
      <c r="I180" s="806"/>
      <c r="J180" s="803" t="s">
        <v>153</v>
      </c>
      <c r="K180" s="803" t="s">
        <v>153</v>
      </c>
      <c r="L180" s="804">
        <v>0</v>
      </c>
    </row>
    <row r="181" spans="1:12" s="101" customFormat="1" ht="24" customHeight="1">
      <c r="A181" s="808"/>
      <c r="B181" s="117" t="s">
        <v>562</v>
      </c>
      <c r="C181" s="117" t="s">
        <v>1698</v>
      </c>
      <c r="D181" s="118">
        <v>43888</v>
      </c>
      <c r="E181" s="117" t="s">
        <v>1699</v>
      </c>
      <c r="F181" s="805"/>
      <c r="G181" s="805"/>
      <c r="H181" s="806"/>
      <c r="I181" s="806"/>
      <c r="J181" s="803"/>
      <c r="K181" s="803"/>
      <c r="L181" s="804"/>
    </row>
    <row r="182" spans="1:12" s="101" customFormat="1" ht="24" customHeight="1">
      <c r="A182" s="808">
        <v>434</v>
      </c>
      <c r="B182" s="110" t="s">
        <v>76</v>
      </c>
      <c r="C182" s="115" t="s">
        <v>78</v>
      </c>
      <c r="D182" s="115" t="s">
        <v>146</v>
      </c>
      <c r="E182" s="115" t="s">
        <v>147</v>
      </c>
      <c r="F182" s="809" t="s">
        <v>71</v>
      </c>
      <c r="G182" s="809"/>
      <c r="H182" s="805"/>
      <c r="I182" s="805"/>
      <c r="J182" s="805"/>
      <c r="K182" s="805"/>
      <c r="L182" s="805"/>
    </row>
    <row r="183" spans="1:12" s="101" customFormat="1" ht="26.25" customHeight="1">
      <c r="A183" s="808"/>
      <c r="B183" s="803" t="s">
        <v>1700</v>
      </c>
      <c r="C183" s="810" t="s">
        <v>1701</v>
      </c>
      <c r="D183" s="807">
        <v>43800</v>
      </c>
      <c r="E183" s="803" t="s">
        <v>1052</v>
      </c>
      <c r="F183" s="803" t="s">
        <v>597</v>
      </c>
      <c r="G183" s="803"/>
      <c r="H183" s="806" t="s">
        <v>152</v>
      </c>
      <c r="I183" s="806"/>
      <c r="J183" s="117" t="s">
        <v>153</v>
      </c>
      <c r="K183" s="117" t="s">
        <v>3</v>
      </c>
      <c r="L183" s="119">
        <v>385.42</v>
      </c>
    </row>
    <row r="184" spans="1:12" s="101" customFormat="1" ht="333.75" customHeight="1">
      <c r="A184" s="808"/>
      <c r="B184" s="803"/>
      <c r="C184" s="810"/>
      <c r="D184" s="807"/>
      <c r="E184" s="803"/>
      <c r="F184" s="803"/>
      <c r="G184" s="803"/>
      <c r="H184" s="806" t="s">
        <v>154</v>
      </c>
      <c r="I184" s="806"/>
      <c r="J184" s="117" t="s">
        <v>153</v>
      </c>
      <c r="K184" s="117" t="s">
        <v>3</v>
      </c>
      <c r="L184" s="119">
        <v>460.6</v>
      </c>
    </row>
    <row r="185" spans="1:12" s="101" customFormat="1" ht="24" customHeight="1">
      <c r="A185" s="808"/>
      <c r="B185" s="110" t="s">
        <v>77</v>
      </c>
      <c r="C185" s="115" t="s">
        <v>79</v>
      </c>
      <c r="D185" s="115" t="s">
        <v>155</v>
      </c>
      <c r="E185" s="115" t="s">
        <v>156</v>
      </c>
      <c r="F185" s="805"/>
      <c r="G185" s="805"/>
      <c r="H185" s="806" t="s">
        <v>157</v>
      </c>
      <c r="I185" s="806"/>
      <c r="J185" s="803" t="s">
        <v>153</v>
      </c>
      <c r="K185" s="803" t="s">
        <v>153</v>
      </c>
      <c r="L185" s="804">
        <v>0</v>
      </c>
    </row>
    <row r="186" spans="1:12" s="101" customFormat="1" ht="24" customHeight="1">
      <c r="A186" s="808"/>
      <c r="B186" s="117" t="s">
        <v>240</v>
      </c>
      <c r="C186" s="117" t="s">
        <v>597</v>
      </c>
      <c r="D186" s="118">
        <v>43802</v>
      </c>
      <c r="E186" s="117" t="s">
        <v>1702</v>
      </c>
      <c r="F186" s="805"/>
      <c r="G186" s="805"/>
      <c r="H186" s="806"/>
      <c r="I186" s="806"/>
      <c r="J186" s="803"/>
      <c r="K186" s="803"/>
      <c r="L186" s="804"/>
    </row>
    <row r="187" spans="1:12" s="101" customFormat="1" ht="24" customHeight="1">
      <c r="A187" s="808">
        <v>435</v>
      </c>
      <c r="B187" s="110" t="s">
        <v>76</v>
      </c>
      <c r="C187" s="115" t="s">
        <v>78</v>
      </c>
      <c r="D187" s="115" t="s">
        <v>146</v>
      </c>
      <c r="E187" s="115" t="s">
        <v>147</v>
      </c>
      <c r="F187" s="809" t="s">
        <v>71</v>
      </c>
      <c r="G187" s="809"/>
      <c r="H187" s="805"/>
      <c r="I187" s="805"/>
      <c r="J187" s="805"/>
      <c r="K187" s="805"/>
      <c r="L187" s="805"/>
    </row>
    <row r="188" spans="1:12" s="101" customFormat="1" ht="26.25" customHeight="1">
      <c r="A188" s="808"/>
      <c r="B188" s="803" t="s">
        <v>1703</v>
      </c>
      <c r="C188" s="803" t="s">
        <v>1704</v>
      </c>
      <c r="D188" s="807">
        <v>43810</v>
      </c>
      <c r="E188" s="803" t="s">
        <v>1705</v>
      </c>
      <c r="F188" s="803" t="s">
        <v>1706</v>
      </c>
      <c r="G188" s="803"/>
      <c r="H188" s="806" t="s">
        <v>152</v>
      </c>
      <c r="I188" s="806"/>
      <c r="J188" s="117" t="s">
        <v>153</v>
      </c>
      <c r="K188" s="117" t="s">
        <v>3</v>
      </c>
      <c r="L188" s="119">
        <v>732</v>
      </c>
    </row>
    <row r="189" spans="1:12" s="101" customFormat="1" ht="81.75" customHeight="1">
      <c r="A189" s="808"/>
      <c r="B189" s="803"/>
      <c r="C189" s="803"/>
      <c r="D189" s="807"/>
      <c r="E189" s="803"/>
      <c r="F189" s="803"/>
      <c r="G189" s="803"/>
      <c r="H189" s="806" t="s">
        <v>154</v>
      </c>
      <c r="I189" s="806"/>
      <c r="J189" s="117" t="s">
        <v>153</v>
      </c>
      <c r="K189" s="117" t="s">
        <v>3</v>
      </c>
      <c r="L189" s="119">
        <v>453.75</v>
      </c>
    </row>
    <row r="190" spans="1:12" s="101" customFormat="1" ht="24" customHeight="1">
      <c r="A190" s="808"/>
      <c r="B190" s="110" t="s">
        <v>77</v>
      </c>
      <c r="C190" s="115" t="s">
        <v>79</v>
      </c>
      <c r="D190" s="115" t="s">
        <v>155</v>
      </c>
      <c r="E190" s="115" t="s">
        <v>156</v>
      </c>
      <c r="F190" s="805"/>
      <c r="G190" s="805"/>
      <c r="H190" s="806" t="s">
        <v>157</v>
      </c>
      <c r="I190" s="806"/>
      <c r="J190" s="803" t="s">
        <v>153</v>
      </c>
      <c r="K190" s="803" t="s">
        <v>153</v>
      </c>
      <c r="L190" s="804">
        <v>0</v>
      </c>
    </row>
    <row r="191" spans="1:12" s="101" customFormat="1" ht="24" customHeight="1">
      <c r="A191" s="808"/>
      <c r="B191" s="117" t="s">
        <v>193</v>
      </c>
      <c r="C191" s="117" t="s">
        <v>1706</v>
      </c>
      <c r="D191" s="118">
        <v>43813</v>
      </c>
      <c r="E191" s="117" t="s">
        <v>582</v>
      </c>
      <c r="F191" s="805"/>
      <c r="G191" s="805"/>
      <c r="H191" s="806"/>
      <c r="I191" s="806"/>
      <c r="J191" s="803"/>
      <c r="K191" s="803"/>
      <c r="L191" s="804"/>
    </row>
    <row r="192" spans="1:12" s="101" customFormat="1" ht="24" customHeight="1">
      <c r="A192" s="808">
        <v>436</v>
      </c>
      <c r="B192" s="110" t="s">
        <v>76</v>
      </c>
      <c r="C192" s="115" t="s">
        <v>78</v>
      </c>
      <c r="D192" s="115" t="s">
        <v>146</v>
      </c>
      <c r="E192" s="115" t="s">
        <v>147</v>
      </c>
      <c r="F192" s="809" t="s">
        <v>71</v>
      </c>
      <c r="G192" s="809"/>
      <c r="H192" s="805"/>
      <c r="I192" s="805"/>
      <c r="J192" s="805"/>
      <c r="K192" s="805"/>
      <c r="L192" s="805"/>
    </row>
    <row r="193" spans="1:12" s="101" customFormat="1" ht="26.25" customHeight="1">
      <c r="A193" s="808"/>
      <c r="B193" s="803" t="s">
        <v>1707</v>
      </c>
      <c r="C193" s="810" t="s">
        <v>1708</v>
      </c>
      <c r="D193" s="807">
        <v>43862</v>
      </c>
      <c r="E193" s="803" t="s">
        <v>1709</v>
      </c>
      <c r="F193" s="803" t="s">
        <v>1710</v>
      </c>
      <c r="G193" s="803"/>
      <c r="H193" s="806" t="s">
        <v>152</v>
      </c>
      <c r="I193" s="806"/>
      <c r="J193" s="117" t="s">
        <v>153</v>
      </c>
      <c r="K193" s="117" t="s">
        <v>3</v>
      </c>
      <c r="L193" s="119">
        <v>231</v>
      </c>
    </row>
    <row r="194" spans="1:12" s="101" customFormat="1" ht="408.95" customHeight="1">
      <c r="A194" s="808"/>
      <c r="B194" s="803"/>
      <c r="C194" s="810"/>
      <c r="D194" s="807"/>
      <c r="E194" s="803"/>
      <c r="F194" s="803"/>
      <c r="G194" s="803"/>
      <c r="H194" s="806" t="s">
        <v>154</v>
      </c>
      <c r="I194" s="806"/>
      <c r="J194" s="803" t="s">
        <v>153</v>
      </c>
      <c r="K194" s="803" t="s">
        <v>3</v>
      </c>
      <c r="L194" s="804">
        <v>4214.05</v>
      </c>
    </row>
    <row r="195" spans="1:12" s="101" customFormat="1" ht="408.95" customHeight="1">
      <c r="A195" s="808"/>
      <c r="B195" s="803"/>
      <c r="C195" s="810"/>
      <c r="D195" s="807"/>
      <c r="E195" s="803"/>
      <c r="F195" s="803"/>
      <c r="G195" s="803"/>
      <c r="H195" s="806"/>
      <c r="I195" s="806"/>
      <c r="J195" s="803"/>
      <c r="K195" s="803"/>
      <c r="L195" s="804"/>
    </row>
    <row r="196" spans="1:12" s="101" customFormat="1" ht="30.2" customHeight="1">
      <c r="A196" s="808"/>
      <c r="B196" s="803"/>
      <c r="C196" s="810"/>
      <c r="D196" s="807"/>
      <c r="E196" s="803"/>
      <c r="F196" s="803"/>
      <c r="G196" s="803"/>
      <c r="H196" s="806"/>
      <c r="I196" s="806"/>
      <c r="J196" s="803"/>
      <c r="K196" s="803"/>
      <c r="L196" s="804"/>
    </row>
    <row r="197" spans="1:12" s="101" customFormat="1" ht="24" customHeight="1">
      <c r="A197" s="808"/>
      <c r="B197" s="110" t="s">
        <v>77</v>
      </c>
      <c r="C197" s="115" t="s">
        <v>79</v>
      </c>
      <c r="D197" s="115" t="s">
        <v>155</v>
      </c>
      <c r="E197" s="115" t="s">
        <v>156</v>
      </c>
      <c r="F197" s="805"/>
      <c r="G197" s="805"/>
      <c r="H197" s="806" t="s">
        <v>157</v>
      </c>
      <c r="I197" s="806"/>
      <c r="J197" s="803" t="s">
        <v>153</v>
      </c>
      <c r="K197" s="803" t="s">
        <v>3</v>
      </c>
      <c r="L197" s="804">
        <v>85</v>
      </c>
    </row>
    <row r="198" spans="1:12" s="101" customFormat="1" ht="24" customHeight="1">
      <c r="A198" s="808"/>
      <c r="B198" s="117" t="s">
        <v>1711</v>
      </c>
      <c r="C198" s="117" t="s">
        <v>1710</v>
      </c>
      <c r="D198" s="118">
        <v>43871</v>
      </c>
      <c r="E198" s="117" t="s">
        <v>1712</v>
      </c>
      <c r="F198" s="805"/>
      <c r="G198" s="805"/>
      <c r="H198" s="806"/>
      <c r="I198" s="806"/>
      <c r="J198" s="803"/>
      <c r="K198" s="803"/>
      <c r="L198" s="804"/>
    </row>
    <row r="199" spans="1:12" s="101" customFormat="1" ht="24" customHeight="1">
      <c r="A199" s="808">
        <v>437</v>
      </c>
      <c r="B199" s="110" t="s">
        <v>76</v>
      </c>
      <c r="C199" s="115" t="s">
        <v>78</v>
      </c>
      <c r="D199" s="115" t="s">
        <v>146</v>
      </c>
      <c r="E199" s="115" t="s">
        <v>147</v>
      </c>
      <c r="F199" s="809" t="s">
        <v>71</v>
      </c>
      <c r="G199" s="809"/>
      <c r="H199" s="805"/>
      <c r="I199" s="805"/>
      <c r="J199" s="805"/>
      <c r="K199" s="805"/>
      <c r="L199" s="805"/>
    </row>
    <row r="200" spans="1:12" s="101" customFormat="1" ht="26.25" customHeight="1">
      <c r="A200" s="808"/>
      <c r="B200" s="803" t="s">
        <v>1713</v>
      </c>
      <c r="C200" s="810" t="s">
        <v>1714</v>
      </c>
      <c r="D200" s="807">
        <v>43752</v>
      </c>
      <c r="E200" s="803" t="s">
        <v>663</v>
      </c>
      <c r="F200" s="803" t="s">
        <v>664</v>
      </c>
      <c r="G200" s="803"/>
      <c r="H200" s="806" t="s">
        <v>152</v>
      </c>
      <c r="I200" s="806"/>
      <c r="J200" s="117" t="s">
        <v>153</v>
      </c>
      <c r="K200" s="117" t="s">
        <v>3</v>
      </c>
      <c r="L200" s="119">
        <v>344</v>
      </c>
    </row>
    <row r="201" spans="1:12" s="101" customFormat="1" ht="218.25" customHeight="1">
      <c r="A201" s="808"/>
      <c r="B201" s="803"/>
      <c r="C201" s="810"/>
      <c r="D201" s="807"/>
      <c r="E201" s="803"/>
      <c r="F201" s="803"/>
      <c r="G201" s="803"/>
      <c r="H201" s="806" t="s">
        <v>154</v>
      </c>
      <c r="I201" s="806"/>
      <c r="J201" s="117" t="s">
        <v>153</v>
      </c>
      <c r="K201" s="117" t="s">
        <v>3</v>
      </c>
      <c r="L201" s="119">
        <v>449.46</v>
      </c>
    </row>
    <row r="202" spans="1:12" s="101" customFormat="1" ht="24" customHeight="1">
      <c r="A202" s="808"/>
      <c r="B202" s="110" t="s">
        <v>77</v>
      </c>
      <c r="C202" s="115" t="s">
        <v>79</v>
      </c>
      <c r="D202" s="115" t="s">
        <v>155</v>
      </c>
      <c r="E202" s="115" t="s">
        <v>156</v>
      </c>
      <c r="F202" s="805"/>
      <c r="G202" s="805"/>
      <c r="H202" s="806" t="s">
        <v>157</v>
      </c>
      <c r="I202" s="806"/>
      <c r="J202" s="803" t="s">
        <v>153</v>
      </c>
      <c r="K202" s="803" t="s">
        <v>153</v>
      </c>
      <c r="L202" s="804">
        <v>0</v>
      </c>
    </row>
    <row r="203" spans="1:12" s="101" customFormat="1" ht="24" customHeight="1">
      <c r="A203" s="808"/>
      <c r="B203" s="117" t="s">
        <v>326</v>
      </c>
      <c r="C203" s="117" t="s">
        <v>664</v>
      </c>
      <c r="D203" s="118">
        <v>43754</v>
      </c>
      <c r="E203" s="117" t="s">
        <v>1715</v>
      </c>
      <c r="F203" s="805"/>
      <c r="G203" s="805"/>
      <c r="H203" s="806"/>
      <c r="I203" s="806"/>
      <c r="J203" s="803"/>
      <c r="K203" s="803"/>
      <c r="L203" s="804"/>
    </row>
    <row r="204" spans="1:12" s="101" customFormat="1" ht="24" customHeight="1">
      <c r="A204" s="808">
        <v>438</v>
      </c>
      <c r="B204" s="110" t="s">
        <v>76</v>
      </c>
      <c r="C204" s="115" t="s">
        <v>78</v>
      </c>
      <c r="D204" s="115" t="s">
        <v>146</v>
      </c>
      <c r="E204" s="115" t="s">
        <v>147</v>
      </c>
      <c r="F204" s="809" t="s">
        <v>71</v>
      </c>
      <c r="G204" s="809"/>
      <c r="H204" s="805"/>
      <c r="I204" s="805"/>
      <c r="J204" s="805"/>
      <c r="K204" s="805"/>
      <c r="L204" s="805"/>
    </row>
    <row r="205" spans="1:12" s="101" customFormat="1" ht="26.25" customHeight="1">
      <c r="A205" s="808"/>
      <c r="B205" s="803" t="s">
        <v>1713</v>
      </c>
      <c r="C205" s="810" t="s">
        <v>1716</v>
      </c>
      <c r="D205" s="807">
        <v>43761</v>
      </c>
      <c r="E205" s="803" t="s">
        <v>1717</v>
      </c>
      <c r="F205" s="803" t="s">
        <v>531</v>
      </c>
      <c r="G205" s="803"/>
      <c r="H205" s="806" t="s">
        <v>152</v>
      </c>
      <c r="I205" s="806"/>
      <c r="J205" s="117" t="s">
        <v>153</v>
      </c>
      <c r="K205" s="117" t="s">
        <v>3</v>
      </c>
      <c r="L205" s="119">
        <v>376.84</v>
      </c>
    </row>
    <row r="206" spans="1:12" s="101" customFormat="1" ht="408.95" customHeight="1">
      <c r="A206" s="808"/>
      <c r="B206" s="803"/>
      <c r="C206" s="810"/>
      <c r="D206" s="807"/>
      <c r="E206" s="803"/>
      <c r="F206" s="803"/>
      <c r="G206" s="803"/>
      <c r="H206" s="806" t="s">
        <v>154</v>
      </c>
      <c r="I206" s="806"/>
      <c r="J206" s="803" t="s">
        <v>153</v>
      </c>
      <c r="K206" s="803" t="s">
        <v>3</v>
      </c>
      <c r="L206" s="804">
        <v>320.63</v>
      </c>
    </row>
    <row r="207" spans="1:12" s="101" customFormat="1" ht="19.350000000000001" customHeight="1">
      <c r="A207" s="808"/>
      <c r="B207" s="803"/>
      <c r="C207" s="810"/>
      <c r="D207" s="807"/>
      <c r="E207" s="803"/>
      <c r="F207" s="803"/>
      <c r="G207" s="803"/>
      <c r="H207" s="806"/>
      <c r="I207" s="806"/>
      <c r="J207" s="803"/>
      <c r="K207" s="803"/>
      <c r="L207" s="804"/>
    </row>
    <row r="208" spans="1:12" s="101" customFormat="1" ht="24" customHeight="1">
      <c r="A208" s="808"/>
      <c r="B208" s="110" t="s">
        <v>77</v>
      </c>
      <c r="C208" s="115" t="s">
        <v>79</v>
      </c>
      <c r="D208" s="115" t="s">
        <v>155</v>
      </c>
      <c r="E208" s="115" t="s">
        <v>156</v>
      </c>
      <c r="F208" s="805"/>
      <c r="G208" s="805"/>
      <c r="H208" s="806" t="s">
        <v>157</v>
      </c>
      <c r="I208" s="806"/>
      <c r="J208" s="803" t="s">
        <v>153</v>
      </c>
      <c r="K208" s="803" t="s">
        <v>153</v>
      </c>
      <c r="L208" s="804">
        <v>0</v>
      </c>
    </row>
    <row r="209" spans="1:12" s="101" customFormat="1" ht="24" customHeight="1">
      <c r="A209" s="808"/>
      <c r="B209" s="117" t="s">
        <v>326</v>
      </c>
      <c r="C209" s="117" t="s">
        <v>531</v>
      </c>
      <c r="D209" s="118">
        <v>43763</v>
      </c>
      <c r="E209" s="117" t="s">
        <v>736</v>
      </c>
      <c r="F209" s="805"/>
      <c r="G209" s="805"/>
      <c r="H209" s="806"/>
      <c r="I209" s="806"/>
      <c r="J209" s="803"/>
      <c r="K209" s="803"/>
      <c r="L209" s="804"/>
    </row>
    <row r="210" spans="1:12" s="101" customFormat="1" ht="24" customHeight="1">
      <c r="A210" s="808">
        <v>439</v>
      </c>
      <c r="B210" s="110" t="s">
        <v>76</v>
      </c>
      <c r="C210" s="115" t="s">
        <v>78</v>
      </c>
      <c r="D210" s="115" t="s">
        <v>146</v>
      </c>
      <c r="E210" s="115" t="s">
        <v>147</v>
      </c>
      <c r="F210" s="809" t="s">
        <v>71</v>
      </c>
      <c r="G210" s="809"/>
      <c r="H210" s="805"/>
      <c r="I210" s="805"/>
      <c r="J210" s="805"/>
      <c r="K210" s="805"/>
      <c r="L210" s="805"/>
    </row>
    <row r="211" spans="1:12" s="101" customFormat="1" ht="26.25" customHeight="1">
      <c r="A211" s="808"/>
      <c r="B211" s="803" t="s">
        <v>1718</v>
      </c>
      <c r="C211" s="810" t="s">
        <v>1719</v>
      </c>
      <c r="D211" s="807">
        <v>43776</v>
      </c>
      <c r="E211" s="803" t="s">
        <v>1720</v>
      </c>
      <c r="F211" s="803" t="s">
        <v>1721</v>
      </c>
      <c r="G211" s="803"/>
      <c r="H211" s="806" t="s">
        <v>152</v>
      </c>
      <c r="I211" s="806"/>
      <c r="J211" s="117" t="s">
        <v>153</v>
      </c>
      <c r="K211" s="117" t="s">
        <v>3</v>
      </c>
      <c r="L211" s="119">
        <v>732</v>
      </c>
    </row>
    <row r="212" spans="1:12" s="101" customFormat="1" ht="408.95" customHeight="1">
      <c r="A212" s="808"/>
      <c r="B212" s="803"/>
      <c r="C212" s="810"/>
      <c r="D212" s="807"/>
      <c r="E212" s="803"/>
      <c r="F212" s="803"/>
      <c r="G212" s="803"/>
      <c r="H212" s="806" t="s">
        <v>154</v>
      </c>
      <c r="I212" s="806"/>
      <c r="J212" s="803" t="s">
        <v>153</v>
      </c>
      <c r="K212" s="803" t="s">
        <v>3</v>
      </c>
      <c r="L212" s="804">
        <v>7231.08</v>
      </c>
    </row>
    <row r="213" spans="1:12" s="101" customFormat="1" ht="407.85" customHeight="1">
      <c r="A213" s="808"/>
      <c r="B213" s="803"/>
      <c r="C213" s="810"/>
      <c r="D213" s="807"/>
      <c r="E213" s="803"/>
      <c r="F213" s="803"/>
      <c r="G213" s="803"/>
      <c r="H213" s="806"/>
      <c r="I213" s="806"/>
      <c r="J213" s="803"/>
      <c r="K213" s="803"/>
      <c r="L213" s="804"/>
    </row>
    <row r="214" spans="1:12" s="101" customFormat="1" ht="24" customHeight="1">
      <c r="A214" s="808"/>
      <c r="B214" s="110" t="s">
        <v>77</v>
      </c>
      <c r="C214" s="115" t="s">
        <v>79</v>
      </c>
      <c r="D214" s="115" t="s">
        <v>155</v>
      </c>
      <c r="E214" s="115" t="s">
        <v>156</v>
      </c>
      <c r="F214" s="805"/>
      <c r="G214" s="805"/>
      <c r="H214" s="806" t="s">
        <v>157</v>
      </c>
      <c r="I214" s="806"/>
      <c r="J214" s="803" t="s">
        <v>153</v>
      </c>
      <c r="K214" s="803" t="s">
        <v>153</v>
      </c>
      <c r="L214" s="804">
        <v>0</v>
      </c>
    </row>
    <row r="215" spans="1:12" s="101" customFormat="1" ht="34.5" customHeight="1">
      <c r="A215" s="808"/>
      <c r="B215" s="117" t="s">
        <v>1722</v>
      </c>
      <c r="C215" s="117" t="s">
        <v>1721</v>
      </c>
      <c r="D215" s="118">
        <v>43786</v>
      </c>
      <c r="E215" s="117" t="s">
        <v>1723</v>
      </c>
      <c r="F215" s="805"/>
      <c r="G215" s="805"/>
      <c r="H215" s="806"/>
      <c r="I215" s="806"/>
      <c r="J215" s="803"/>
      <c r="K215" s="803"/>
      <c r="L215" s="804"/>
    </row>
    <row r="216" spans="1:12" s="101" customFormat="1" ht="24" customHeight="1">
      <c r="A216" s="808">
        <v>440</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1718</v>
      </c>
      <c r="C217" s="810" t="s">
        <v>1724</v>
      </c>
      <c r="D217" s="807">
        <v>43799</v>
      </c>
      <c r="E217" s="803" t="s">
        <v>753</v>
      </c>
      <c r="F217" s="803" t="s">
        <v>1725</v>
      </c>
      <c r="G217" s="803"/>
      <c r="H217" s="806" t="s">
        <v>152</v>
      </c>
      <c r="I217" s="806"/>
      <c r="J217" s="117" t="s">
        <v>153</v>
      </c>
      <c r="K217" s="117" t="s">
        <v>3</v>
      </c>
      <c r="L217" s="119">
        <v>518</v>
      </c>
    </row>
    <row r="218" spans="1:12" s="101" customFormat="1" ht="408.95" customHeight="1">
      <c r="A218" s="808"/>
      <c r="B218" s="803"/>
      <c r="C218" s="810"/>
      <c r="D218" s="807"/>
      <c r="E218" s="803"/>
      <c r="F218" s="803"/>
      <c r="G218" s="803"/>
      <c r="H218" s="806" t="s">
        <v>154</v>
      </c>
      <c r="I218" s="806"/>
      <c r="J218" s="803" t="s">
        <v>153</v>
      </c>
      <c r="K218" s="803" t="s">
        <v>3</v>
      </c>
      <c r="L218" s="804">
        <v>4000</v>
      </c>
    </row>
    <row r="219" spans="1:12" s="101" customFormat="1" ht="19.350000000000001" customHeight="1">
      <c r="A219" s="808"/>
      <c r="B219" s="803"/>
      <c r="C219" s="810"/>
      <c r="D219" s="807"/>
      <c r="E219" s="803"/>
      <c r="F219" s="803"/>
      <c r="G219" s="803"/>
      <c r="H219" s="806"/>
      <c r="I219" s="806"/>
      <c r="J219" s="803"/>
      <c r="K219" s="803"/>
      <c r="L219" s="804"/>
    </row>
    <row r="220" spans="1:12" s="101" customFormat="1" ht="24" customHeight="1">
      <c r="A220" s="808"/>
      <c r="B220" s="110" t="s">
        <v>77</v>
      </c>
      <c r="C220" s="115" t="s">
        <v>79</v>
      </c>
      <c r="D220" s="115" t="s">
        <v>155</v>
      </c>
      <c r="E220" s="115" t="s">
        <v>156</v>
      </c>
      <c r="F220" s="805"/>
      <c r="G220" s="805"/>
      <c r="H220" s="806" t="s">
        <v>157</v>
      </c>
      <c r="I220" s="806"/>
      <c r="J220" s="803" t="s">
        <v>153</v>
      </c>
      <c r="K220" s="803" t="s">
        <v>153</v>
      </c>
      <c r="L220" s="804">
        <v>0</v>
      </c>
    </row>
    <row r="221" spans="1:12" s="101" customFormat="1" ht="34.5" customHeight="1">
      <c r="A221" s="808"/>
      <c r="B221" s="117" t="s">
        <v>1722</v>
      </c>
      <c r="C221" s="117" t="s">
        <v>1725</v>
      </c>
      <c r="D221" s="118">
        <v>43803</v>
      </c>
      <c r="E221" s="117" t="s">
        <v>1726</v>
      </c>
      <c r="F221" s="805"/>
      <c r="G221" s="805"/>
      <c r="H221" s="806"/>
      <c r="I221" s="806"/>
      <c r="J221" s="803"/>
      <c r="K221" s="803"/>
      <c r="L221" s="804"/>
    </row>
    <row r="222" spans="1:12" s="101" customFormat="1" ht="24" customHeight="1">
      <c r="A222" s="808">
        <v>441</v>
      </c>
      <c r="B222" s="110" t="s">
        <v>76</v>
      </c>
      <c r="C222" s="115" t="s">
        <v>78</v>
      </c>
      <c r="D222" s="115" t="s">
        <v>146</v>
      </c>
      <c r="E222" s="115" t="s">
        <v>147</v>
      </c>
      <c r="F222" s="809" t="s">
        <v>71</v>
      </c>
      <c r="G222" s="809"/>
      <c r="H222" s="805"/>
      <c r="I222" s="805"/>
      <c r="J222" s="805"/>
      <c r="K222" s="805"/>
      <c r="L222" s="805"/>
    </row>
    <row r="223" spans="1:12" s="101" customFormat="1" ht="26.25" customHeight="1">
      <c r="A223" s="808"/>
      <c r="B223" s="803" t="s">
        <v>1718</v>
      </c>
      <c r="C223" s="810" t="s">
        <v>1727</v>
      </c>
      <c r="D223" s="807">
        <v>43838</v>
      </c>
      <c r="E223" s="803" t="s">
        <v>1728</v>
      </c>
      <c r="F223" s="803" t="s">
        <v>1729</v>
      </c>
      <c r="G223" s="803"/>
      <c r="H223" s="806" t="s">
        <v>152</v>
      </c>
      <c r="I223" s="806"/>
      <c r="J223" s="117" t="s">
        <v>153</v>
      </c>
      <c r="K223" s="117" t="s">
        <v>3</v>
      </c>
      <c r="L223" s="119">
        <v>801</v>
      </c>
    </row>
    <row r="224" spans="1:12" s="101" customFormat="1" ht="249.75" customHeight="1">
      <c r="A224" s="808"/>
      <c r="B224" s="803"/>
      <c r="C224" s="810"/>
      <c r="D224" s="807"/>
      <c r="E224" s="803"/>
      <c r="F224" s="803"/>
      <c r="G224" s="803"/>
      <c r="H224" s="806" t="s">
        <v>154</v>
      </c>
      <c r="I224" s="806"/>
      <c r="J224" s="117" t="s">
        <v>153</v>
      </c>
      <c r="K224" s="117" t="s">
        <v>3</v>
      </c>
      <c r="L224" s="119">
        <v>5769.85</v>
      </c>
    </row>
    <row r="225" spans="1:12" s="101" customFormat="1" ht="24" customHeight="1">
      <c r="A225" s="808"/>
      <c r="B225" s="110" t="s">
        <v>77</v>
      </c>
      <c r="C225" s="115" t="s">
        <v>79</v>
      </c>
      <c r="D225" s="115" t="s">
        <v>155</v>
      </c>
      <c r="E225" s="115" t="s">
        <v>156</v>
      </c>
      <c r="F225" s="805"/>
      <c r="G225" s="805"/>
      <c r="H225" s="806" t="s">
        <v>157</v>
      </c>
      <c r="I225" s="806"/>
      <c r="J225" s="803" t="s">
        <v>153</v>
      </c>
      <c r="K225" s="803" t="s">
        <v>153</v>
      </c>
      <c r="L225" s="804">
        <v>0</v>
      </c>
    </row>
    <row r="226" spans="1:12" s="101" customFormat="1" ht="34.5" customHeight="1">
      <c r="A226" s="808"/>
      <c r="B226" s="117" t="s">
        <v>1722</v>
      </c>
      <c r="C226" s="117" t="s">
        <v>1729</v>
      </c>
      <c r="D226" s="118">
        <v>43842</v>
      </c>
      <c r="E226" s="117" t="s">
        <v>1730</v>
      </c>
      <c r="F226" s="805"/>
      <c r="G226" s="805"/>
      <c r="H226" s="806"/>
      <c r="I226" s="806"/>
      <c r="J226" s="803"/>
      <c r="K226" s="803"/>
      <c r="L226" s="804"/>
    </row>
    <row r="227" spans="1:12" s="101" customFormat="1" ht="24" customHeight="1">
      <c r="A227" s="808">
        <v>442</v>
      </c>
      <c r="B227" s="110" t="s">
        <v>76</v>
      </c>
      <c r="C227" s="115" t="s">
        <v>78</v>
      </c>
      <c r="D227" s="115" t="s">
        <v>146</v>
      </c>
      <c r="E227" s="115" t="s">
        <v>147</v>
      </c>
      <c r="F227" s="809" t="s">
        <v>71</v>
      </c>
      <c r="G227" s="809"/>
      <c r="H227" s="805"/>
      <c r="I227" s="805"/>
      <c r="J227" s="805"/>
      <c r="K227" s="805"/>
      <c r="L227" s="805"/>
    </row>
    <row r="228" spans="1:12" s="101" customFormat="1" ht="26.25" customHeight="1">
      <c r="A228" s="808"/>
      <c r="B228" s="803" t="s">
        <v>1718</v>
      </c>
      <c r="C228" s="810" t="s">
        <v>1731</v>
      </c>
      <c r="D228" s="807">
        <v>43873</v>
      </c>
      <c r="E228" s="803" t="s">
        <v>1732</v>
      </c>
      <c r="F228" s="803" t="s">
        <v>1733</v>
      </c>
      <c r="G228" s="803"/>
      <c r="H228" s="806" t="s">
        <v>152</v>
      </c>
      <c r="I228" s="806"/>
      <c r="J228" s="117" t="s">
        <v>153</v>
      </c>
      <c r="K228" s="117" t="s">
        <v>3</v>
      </c>
      <c r="L228" s="119">
        <v>546</v>
      </c>
    </row>
    <row r="229" spans="1:12" s="101" customFormat="1" ht="197.25" customHeight="1">
      <c r="A229" s="808"/>
      <c r="B229" s="803"/>
      <c r="C229" s="810"/>
      <c r="D229" s="807"/>
      <c r="E229" s="803"/>
      <c r="F229" s="803"/>
      <c r="G229" s="803"/>
      <c r="H229" s="806" t="s">
        <v>154</v>
      </c>
      <c r="I229" s="806"/>
      <c r="J229" s="117" t="s">
        <v>153</v>
      </c>
      <c r="K229" s="117" t="s">
        <v>3</v>
      </c>
      <c r="L229" s="119">
        <v>2000</v>
      </c>
    </row>
    <row r="230" spans="1:12" s="101" customFormat="1" ht="24" customHeight="1">
      <c r="A230" s="808"/>
      <c r="B230" s="110" t="s">
        <v>77</v>
      </c>
      <c r="C230" s="115" t="s">
        <v>79</v>
      </c>
      <c r="D230" s="115" t="s">
        <v>155</v>
      </c>
      <c r="E230" s="115" t="s">
        <v>156</v>
      </c>
      <c r="F230" s="805"/>
      <c r="G230" s="805"/>
      <c r="H230" s="806" t="s">
        <v>157</v>
      </c>
      <c r="I230" s="806"/>
      <c r="J230" s="803" t="s">
        <v>153</v>
      </c>
      <c r="K230" s="803" t="s">
        <v>153</v>
      </c>
      <c r="L230" s="804">
        <v>0</v>
      </c>
    </row>
    <row r="231" spans="1:12" s="101" customFormat="1" ht="34.5" customHeight="1">
      <c r="A231" s="808"/>
      <c r="B231" s="117" t="s">
        <v>1722</v>
      </c>
      <c r="C231" s="117" t="s">
        <v>1733</v>
      </c>
      <c r="D231" s="118">
        <v>43881</v>
      </c>
      <c r="E231" s="117" t="s">
        <v>1734</v>
      </c>
      <c r="F231" s="805"/>
      <c r="G231" s="805"/>
      <c r="H231" s="806"/>
      <c r="I231" s="806"/>
      <c r="J231" s="803"/>
      <c r="K231" s="803"/>
      <c r="L231" s="804"/>
    </row>
    <row r="232" spans="1:12" s="101" customFormat="1" ht="24" customHeight="1">
      <c r="A232" s="808">
        <v>443</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1735</v>
      </c>
      <c r="C233" s="810" t="s">
        <v>1736</v>
      </c>
      <c r="D233" s="807">
        <v>43785</v>
      </c>
      <c r="E233" s="803" t="s">
        <v>1003</v>
      </c>
      <c r="F233" s="803" t="s">
        <v>1004</v>
      </c>
      <c r="G233" s="803"/>
      <c r="H233" s="806" t="s">
        <v>152</v>
      </c>
      <c r="I233" s="806"/>
      <c r="J233" s="117" t="s">
        <v>153</v>
      </c>
      <c r="K233" s="117" t="s">
        <v>3</v>
      </c>
      <c r="L233" s="119">
        <v>1404</v>
      </c>
    </row>
    <row r="234" spans="1:12" s="101" customFormat="1" ht="333.75" customHeight="1">
      <c r="A234" s="808"/>
      <c r="B234" s="803"/>
      <c r="C234" s="810"/>
      <c r="D234" s="807"/>
      <c r="E234" s="803"/>
      <c r="F234" s="803"/>
      <c r="G234" s="803"/>
      <c r="H234" s="806" t="s">
        <v>154</v>
      </c>
      <c r="I234" s="806"/>
      <c r="J234" s="117" t="s">
        <v>153</v>
      </c>
      <c r="K234" s="117" t="s">
        <v>3</v>
      </c>
      <c r="L234" s="119">
        <v>750</v>
      </c>
    </row>
    <row r="235" spans="1:12" s="101" customFormat="1" ht="24" customHeight="1">
      <c r="A235" s="808"/>
      <c r="B235" s="110" t="s">
        <v>77</v>
      </c>
      <c r="C235" s="115" t="s">
        <v>79</v>
      </c>
      <c r="D235" s="115" t="s">
        <v>155</v>
      </c>
      <c r="E235" s="115" t="s">
        <v>156</v>
      </c>
      <c r="F235" s="805"/>
      <c r="G235" s="805"/>
      <c r="H235" s="806" t="s">
        <v>157</v>
      </c>
      <c r="I235" s="806"/>
      <c r="J235" s="803" t="s">
        <v>153</v>
      </c>
      <c r="K235" s="803" t="s">
        <v>153</v>
      </c>
      <c r="L235" s="804">
        <v>0</v>
      </c>
    </row>
    <row r="236" spans="1:12" s="101" customFormat="1" ht="24" customHeight="1">
      <c r="A236" s="808"/>
      <c r="B236" s="117" t="s">
        <v>1737</v>
      </c>
      <c r="C236" s="117" t="s">
        <v>1004</v>
      </c>
      <c r="D236" s="118">
        <v>43794</v>
      </c>
      <c r="E236" s="117" t="s">
        <v>1738</v>
      </c>
      <c r="F236" s="805"/>
      <c r="G236" s="805"/>
      <c r="H236" s="806"/>
      <c r="I236" s="806"/>
      <c r="J236" s="803"/>
      <c r="K236" s="803"/>
      <c r="L236" s="804"/>
    </row>
    <row r="237" spans="1:12" s="101" customFormat="1" ht="24" customHeight="1">
      <c r="A237" s="808">
        <v>444</v>
      </c>
      <c r="B237" s="110" t="s">
        <v>76</v>
      </c>
      <c r="C237" s="115" t="s">
        <v>78</v>
      </c>
      <c r="D237" s="115" t="s">
        <v>146</v>
      </c>
      <c r="E237" s="115" t="s">
        <v>147</v>
      </c>
      <c r="F237" s="809" t="s">
        <v>71</v>
      </c>
      <c r="G237" s="809"/>
      <c r="H237" s="805"/>
      <c r="I237" s="805"/>
      <c r="J237" s="805"/>
      <c r="K237" s="805"/>
      <c r="L237" s="805"/>
    </row>
    <row r="238" spans="1:12" s="101" customFormat="1" ht="26.25" customHeight="1">
      <c r="A238" s="808"/>
      <c r="B238" s="803" t="s">
        <v>1735</v>
      </c>
      <c r="C238" s="810" t="s">
        <v>1736</v>
      </c>
      <c r="D238" s="807">
        <v>43785</v>
      </c>
      <c r="E238" s="803" t="s">
        <v>1003</v>
      </c>
      <c r="F238" s="803" t="s">
        <v>1006</v>
      </c>
      <c r="G238" s="803"/>
      <c r="H238" s="806" t="s">
        <v>152</v>
      </c>
      <c r="I238" s="806"/>
      <c r="J238" s="117" t="s">
        <v>153</v>
      </c>
      <c r="K238" s="117" t="s">
        <v>3</v>
      </c>
      <c r="L238" s="119">
        <v>962</v>
      </c>
    </row>
    <row r="239" spans="1:12" s="101" customFormat="1" ht="333.75" customHeight="1">
      <c r="A239" s="808"/>
      <c r="B239" s="803"/>
      <c r="C239" s="810"/>
      <c r="D239" s="807"/>
      <c r="E239" s="803"/>
      <c r="F239" s="803"/>
      <c r="G239" s="803"/>
      <c r="H239" s="806" t="s">
        <v>154</v>
      </c>
      <c r="I239" s="806"/>
      <c r="J239" s="117" t="s">
        <v>153</v>
      </c>
      <c r="K239" s="117" t="s">
        <v>3</v>
      </c>
      <c r="L239" s="119">
        <v>317.23</v>
      </c>
    </row>
    <row r="240" spans="1:12" s="101" customFormat="1" ht="24" customHeight="1">
      <c r="A240" s="808"/>
      <c r="B240" s="110" t="s">
        <v>77</v>
      </c>
      <c r="C240" s="115" t="s">
        <v>79</v>
      </c>
      <c r="D240" s="115" t="s">
        <v>155</v>
      </c>
      <c r="E240" s="115" t="s">
        <v>156</v>
      </c>
      <c r="F240" s="805"/>
      <c r="G240" s="805"/>
      <c r="H240" s="806" t="s">
        <v>157</v>
      </c>
      <c r="I240" s="806"/>
      <c r="J240" s="803" t="s">
        <v>153</v>
      </c>
      <c r="K240" s="803" t="s">
        <v>153</v>
      </c>
      <c r="L240" s="804">
        <v>0</v>
      </c>
    </row>
    <row r="241" spans="1:12" s="101" customFormat="1" ht="24" customHeight="1">
      <c r="A241" s="808"/>
      <c r="B241" s="117" t="s">
        <v>1737</v>
      </c>
      <c r="C241" s="117" t="s">
        <v>1006</v>
      </c>
      <c r="D241" s="118">
        <v>43794</v>
      </c>
      <c r="E241" s="117" t="s">
        <v>1738</v>
      </c>
      <c r="F241" s="805"/>
      <c r="G241" s="805"/>
      <c r="H241" s="806"/>
      <c r="I241" s="806"/>
      <c r="J241" s="803"/>
      <c r="K241" s="803"/>
      <c r="L241" s="804"/>
    </row>
    <row r="242" spans="1:12" s="101" customFormat="1" ht="24" customHeight="1">
      <c r="A242" s="808">
        <v>445</v>
      </c>
      <c r="B242" s="110" t="s">
        <v>76</v>
      </c>
      <c r="C242" s="115" t="s">
        <v>78</v>
      </c>
      <c r="D242" s="115" t="s">
        <v>146</v>
      </c>
      <c r="E242" s="115" t="s">
        <v>147</v>
      </c>
      <c r="F242" s="809" t="s">
        <v>71</v>
      </c>
      <c r="G242" s="809"/>
      <c r="H242" s="805"/>
      <c r="I242" s="805"/>
      <c r="J242" s="805"/>
      <c r="K242" s="805"/>
      <c r="L242" s="805"/>
    </row>
    <row r="243" spans="1:12" s="101" customFormat="1" ht="26.25" customHeight="1">
      <c r="A243" s="808"/>
      <c r="B243" s="803" t="s">
        <v>1739</v>
      </c>
      <c r="C243" s="810" t="s">
        <v>1740</v>
      </c>
      <c r="D243" s="807">
        <v>43842</v>
      </c>
      <c r="E243" s="803" t="s">
        <v>429</v>
      </c>
      <c r="F243" s="803" t="s">
        <v>1269</v>
      </c>
      <c r="G243" s="803"/>
      <c r="H243" s="806" t="s">
        <v>152</v>
      </c>
      <c r="I243" s="806"/>
      <c r="J243" s="117" t="s">
        <v>153</v>
      </c>
      <c r="K243" s="117" t="s">
        <v>3</v>
      </c>
      <c r="L243" s="119">
        <v>413.75</v>
      </c>
    </row>
    <row r="244" spans="1:12" s="101" customFormat="1" ht="408.95" customHeight="1">
      <c r="A244" s="808"/>
      <c r="B244" s="803"/>
      <c r="C244" s="810"/>
      <c r="D244" s="807"/>
      <c r="E244" s="803"/>
      <c r="F244" s="803"/>
      <c r="G244" s="803"/>
      <c r="H244" s="806" t="s">
        <v>154</v>
      </c>
      <c r="I244" s="806"/>
      <c r="J244" s="803" t="s">
        <v>153</v>
      </c>
      <c r="K244" s="803" t="s">
        <v>3</v>
      </c>
      <c r="L244" s="804">
        <v>448.51</v>
      </c>
    </row>
    <row r="245" spans="1:12" s="101" customFormat="1" ht="8.85" customHeight="1">
      <c r="A245" s="808"/>
      <c r="B245" s="803"/>
      <c r="C245" s="810"/>
      <c r="D245" s="807"/>
      <c r="E245" s="803"/>
      <c r="F245" s="803"/>
      <c r="G245" s="803"/>
      <c r="H245" s="806"/>
      <c r="I245" s="806"/>
      <c r="J245" s="803"/>
      <c r="K245" s="803"/>
      <c r="L245" s="804"/>
    </row>
    <row r="246" spans="1:12" s="101" customFormat="1" ht="24" customHeight="1">
      <c r="A246" s="808"/>
      <c r="B246" s="110" t="s">
        <v>77</v>
      </c>
      <c r="C246" s="115" t="s">
        <v>79</v>
      </c>
      <c r="D246" s="115" t="s">
        <v>155</v>
      </c>
      <c r="E246" s="115" t="s">
        <v>156</v>
      </c>
      <c r="F246" s="805"/>
      <c r="G246" s="805"/>
      <c r="H246" s="806" t="s">
        <v>157</v>
      </c>
      <c r="I246" s="806"/>
      <c r="J246" s="803" t="s">
        <v>153</v>
      </c>
      <c r="K246" s="803" t="s">
        <v>153</v>
      </c>
      <c r="L246" s="804">
        <v>0</v>
      </c>
    </row>
    <row r="247" spans="1:12" s="101" customFormat="1" ht="24" customHeight="1">
      <c r="A247" s="808"/>
      <c r="B247" s="117" t="s">
        <v>1741</v>
      </c>
      <c r="C247" s="117" t="s">
        <v>1269</v>
      </c>
      <c r="D247" s="118">
        <v>43844</v>
      </c>
      <c r="E247" s="117" t="s">
        <v>1742</v>
      </c>
      <c r="F247" s="805"/>
      <c r="G247" s="805"/>
      <c r="H247" s="806"/>
      <c r="I247" s="806"/>
      <c r="J247" s="803"/>
      <c r="K247" s="803"/>
      <c r="L247" s="804"/>
    </row>
    <row r="248" spans="1:12" s="101" customFormat="1" ht="24" customHeight="1">
      <c r="A248" s="808">
        <v>446</v>
      </c>
      <c r="B248" s="110" t="s">
        <v>76</v>
      </c>
      <c r="C248" s="115" t="s">
        <v>78</v>
      </c>
      <c r="D248" s="115" t="s">
        <v>146</v>
      </c>
      <c r="E248" s="115" t="s">
        <v>147</v>
      </c>
      <c r="F248" s="809" t="s">
        <v>71</v>
      </c>
      <c r="G248" s="809"/>
      <c r="H248" s="805"/>
      <c r="I248" s="805"/>
      <c r="J248" s="805"/>
      <c r="K248" s="805"/>
      <c r="L248" s="805"/>
    </row>
    <row r="249" spans="1:12" s="101" customFormat="1" ht="26.25" customHeight="1">
      <c r="A249" s="808"/>
      <c r="B249" s="803" t="s">
        <v>1743</v>
      </c>
      <c r="C249" s="803" t="s">
        <v>1744</v>
      </c>
      <c r="D249" s="807">
        <v>43887</v>
      </c>
      <c r="E249" s="803" t="s">
        <v>234</v>
      </c>
      <c r="F249" s="803" t="s">
        <v>1630</v>
      </c>
      <c r="G249" s="803"/>
      <c r="H249" s="806" t="s">
        <v>152</v>
      </c>
      <c r="I249" s="806"/>
      <c r="J249" s="117" t="s">
        <v>153</v>
      </c>
      <c r="K249" s="117" t="s">
        <v>3</v>
      </c>
      <c r="L249" s="119">
        <v>185.95</v>
      </c>
    </row>
    <row r="250" spans="1:12" s="101" customFormat="1" ht="81.75" customHeight="1">
      <c r="A250" s="808"/>
      <c r="B250" s="803"/>
      <c r="C250" s="803"/>
      <c r="D250" s="807"/>
      <c r="E250" s="803"/>
      <c r="F250" s="803"/>
      <c r="G250" s="803"/>
      <c r="H250" s="806" t="s">
        <v>154</v>
      </c>
      <c r="I250" s="806"/>
      <c r="J250" s="117" t="s">
        <v>153</v>
      </c>
      <c r="K250" s="117" t="s">
        <v>3</v>
      </c>
      <c r="L250" s="119">
        <v>108</v>
      </c>
    </row>
    <row r="251" spans="1:12" s="101" customFormat="1" ht="24" customHeight="1">
      <c r="A251" s="808"/>
      <c r="B251" s="110" t="s">
        <v>77</v>
      </c>
      <c r="C251" s="115" t="s">
        <v>79</v>
      </c>
      <c r="D251" s="115" t="s">
        <v>155</v>
      </c>
      <c r="E251" s="115" t="s">
        <v>156</v>
      </c>
      <c r="F251" s="805"/>
      <c r="G251" s="805"/>
      <c r="H251" s="806" t="s">
        <v>157</v>
      </c>
      <c r="I251" s="806"/>
      <c r="J251" s="803" t="s">
        <v>153</v>
      </c>
      <c r="K251" s="803" t="s">
        <v>3</v>
      </c>
      <c r="L251" s="804">
        <v>1047.5</v>
      </c>
    </row>
    <row r="252" spans="1:12" s="101" customFormat="1" ht="24" customHeight="1">
      <c r="A252" s="808"/>
      <c r="B252" s="117" t="s">
        <v>164</v>
      </c>
      <c r="C252" s="117" t="s">
        <v>1630</v>
      </c>
      <c r="D252" s="118">
        <v>43888</v>
      </c>
      <c r="E252" s="117" t="s">
        <v>1699</v>
      </c>
      <c r="F252" s="805"/>
      <c r="G252" s="805"/>
      <c r="H252" s="806"/>
      <c r="I252" s="806"/>
      <c r="J252" s="803"/>
      <c r="K252" s="803"/>
      <c r="L252" s="804"/>
    </row>
    <row r="253" spans="1:12" s="101" customFormat="1" ht="24" customHeight="1">
      <c r="A253" s="808">
        <v>447</v>
      </c>
      <c r="B253" s="110" t="s">
        <v>76</v>
      </c>
      <c r="C253" s="115" t="s">
        <v>78</v>
      </c>
      <c r="D253" s="115" t="s">
        <v>146</v>
      </c>
      <c r="E253" s="115" t="s">
        <v>147</v>
      </c>
      <c r="F253" s="809" t="s">
        <v>71</v>
      </c>
      <c r="G253" s="809"/>
      <c r="H253" s="805"/>
      <c r="I253" s="805"/>
      <c r="J253" s="805"/>
      <c r="K253" s="805"/>
      <c r="L253" s="805"/>
    </row>
    <row r="254" spans="1:12" s="101" customFormat="1" ht="26.25" customHeight="1">
      <c r="A254" s="808"/>
      <c r="B254" s="803" t="s">
        <v>1745</v>
      </c>
      <c r="C254" s="810" t="s">
        <v>1746</v>
      </c>
      <c r="D254" s="807">
        <v>43759</v>
      </c>
      <c r="E254" s="803" t="s">
        <v>174</v>
      </c>
      <c r="F254" s="803" t="s">
        <v>175</v>
      </c>
      <c r="G254" s="803"/>
      <c r="H254" s="806" t="s">
        <v>152</v>
      </c>
      <c r="I254" s="806"/>
      <c r="J254" s="117" t="s">
        <v>153</v>
      </c>
      <c r="K254" s="117" t="s">
        <v>3</v>
      </c>
      <c r="L254" s="119">
        <v>861</v>
      </c>
    </row>
    <row r="255" spans="1:12" s="101" customFormat="1" ht="408.95" customHeight="1">
      <c r="A255" s="808"/>
      <c r="B255" s="803"/>
      <c r="C255" s="810"/>
      <c r="D255" s="807"/>
      <c r="E255" s="803"/>
      <c r="F255" s="803"/>
      <c r="G255" s="803"/>
      <c r="H255" s="806" t="s">
        <v>154</v>
      </c>
      <c r="I255" s="806"/>
      <c r="J255" s="803" t="s">
        <v>153</v>
      </c>
      <c r="K255" s="803" t="s">
        <v>3</v>
      </c>
      <c r="L255" s="804">
        <v>1715.64</v>
      </c>
    </row>
    <row r="256" spans="1:12" s="101" customFormat="1" ht="344.85" customHeight="1">
      <c r="A256" s="808"/>
      <c r="B256" s="803"/>
      <c r="C256" s="810"/>
      <c r="D256" s="807"/>
      <c r="E256" s="803"/>
      <c r="F256" s="803"/>
      <c r="G256" s="803"/>
      <c r="H256" s="806"/>
      <c r="I256" s="806"/>
      <c r="J256" s="803"/>
      <c r="K256" s="803"/>
      <c r="L256" s="804"/>
    </row>
    <row r="257" spans="1:12" s="101" customFormat="1" ht="24" customHeight="1">
      <c r="A257" s="808"/>
      <c r="B257" s="110" t="s">
        <v>77</v>
      </c>
      <c r="C257" s="115" t="s">
        <v>79</v>
      </c>
      <c r="D257" s="115" t="s">
        <v>155</v>
      </c>
      <c r="E257" s="115" t="s">
        <v>156</v>
      </c>
      <c r="F257" s="805"/>
      <c r="G257" s="805"/>
      <c r="H257" s="806" t="s">
        <v>157</v>
      </c>
      <c r="I257" s="806"/>
      <c r="J257" s="803" t="s">
        <v>153</v>
      </c>
      <c r="K257" s="803" t="s">
        <v>3</v>
      </c>
      <c r="L257" s="804">
        <v>835</v>
      </c>
    </row>
    <row r="258" spans="1:12" s="101" customFormat="1" ht="24" customHeight="1">
      <c r="A258" s="808"/>
      <c r="B258" s="117" t="s">
        <v>562</v>
      </c>
      <c r="C258" s="117" t="s">
        <v>175</v>
      </c>
      <c r="D258" s="118">
        <v>43762</v>
      </c>
      <c r="E258" s="117" t="s">
        <v>1747</v>
      </c>
      <c r="F258" s="805"/>
      <c r="G258" s="805"/>
      <c r="H258" s="806"/>
      <c r="I258" s="806"/>
      <c r="J258" s="803"/>
      <c r="K258" s="803"/>
      <c r="L258" s="804"/>
    </row>
    <row r="259" spans="1:12" s="101" customFormat="1" ht="24" customHeight="1">
      <c r="A259" s="808">
        <v>448</v>
      </c>
      <c r="B259" s="110" t="s">
        <v>76</v>
      </c>
      <c r="C259" s="115" t="s">
        <v>78</v>
      </c>
      <c r="D259" s="115" t="s">
        <v>146</v>
      </c>
      <c r="E259" s="115" t="s">
        <v>147</v>
      </c>
      <c r="F259" s="809" t="s">
        <v>71</v>
      </c>
      <c r="G259" s="809"/>
      <c r="H259" s="805"/>
      <c r="I259" s="805"/>
      <c r="J259" s="805"/>
      <c r="K259" s="805"/>
      <c r="L259" s="805"/>
    </row>
    <row r="260" spans="1:12" s="101" customFormat="1" ht="26.25" customHeight="1">
      <c r="A260" s="808"/>
      <c r="B260" s="803" t="s">
        <v>1745</v>
      </c>
      <c r="C260" s="810" t="s">
        <v>1748</v>
      </c>
      <c r="D260" s="807">
        <v>43769</v>
      </c>
      <c r="E260" s="803" t="s">
        <v>1413</v>
      </c>
      <c r="F260" s="803" t="s">
        <v>1749</v>
      </c>
      <c r="G260" s="803"/>
      <c r="H260" s="806" t="s">
        <v>152</v>
      </c>
      <c r="I260" s="806"/>
      <c r="J260" s="117" t="s">
        <v>153</v>
      </c>
      <c r="K260" s="117" t="s">
        <v>3</v>
      </c>
      <c r="L260" s="119">
        <v>235.07</v>
      </c>
    </row>
    <row r="261" spans="1:12" s="101" customFormat="1" ht="408.95" customHeight="1">
      <c r="A261" s="808"/>
      <c r="B261" s="803"/>
      <c r="C261" s="810"/>
      <c r="D261" s="807"/>
      <c r="E261" s="803"/>
      <c r="F261" s="803"/>
      <c r="G261" s="803"/>
      <c r="H261" s="806" t="s">
        <v>154</v>
      </c>
      <c r="I261" s="806"/>
      <c r="J261" s="803" t="s">
        <v>153</v>
      </c>
      <c r="K261" s="803" t="s">
        <v>3</v>
      </c>
      <c r="L261" s="804">
        <v>370.37</v>
      </c>
    </row>
    <row r="262" spans="1:12" s="101" customFormat="1" ht="334.35" customHeight="1">
      <c r="A262" s="808"/>
      <c r="B262" s="803"/>
      <c r="C262" s="810"/>
      <c r="D262" s="807"/>
      <c r="E262" s="803"/>
      <c r="F262" s="803"/>
      <c r="G262" s="803"/>
      <c r="H262" s="806"/>
      <c r="I262" s="806"/>
      <c r="J262" s="803"/>
      <c r="K262" s="803"/>
      <c r="L262" s="804"/>
    </row>
    <row r="263" spans="1:12" s="101" customFormat="1" ht="24" customHeight="1">
      <c r="A263" s="808"/>
      <c r="B263" s="110" t="s">
        <v>77</v>
      </c>
      <c r="C263" s="115" t="s">
        <v>79</v>
      </c>
      <c r="D263" s="115" t="s">
        <v>155</v>
      </c>
      <c r="E263" s="115" t="s">
        <v>156</v>
      </c>
      <c r="F263" s="805"/>
      <c r="G263" s="805"/>
      <c r="H263" s="806" t="s">
        <v>157</v>
      </c>
      <c r="I263" s="806"/>
      <c r="J263" s="803" t="s">
        <v>153</v>
      </c>
      <c r="K263" s="803" t="s">
        <v>3</v>
      </c>
      <c r="L263" s="804">
        <v>50</v>
      </c>
    </row>
    <row r="264" spans="1:12" s="101" customFormat="1" ht="24" customHeight="1">
      <c r="A264" s="808"/>
      <c r="B264" s="117" t="s">
        <v>562</v>
      </c>
      <c r="C264" s="117" t="s">
        <v>1749</v>
      </c>
      <c r="D264" s="118">
        <v>43770</v>
      </c>
      <c r="E264" s="117" t="s">
        <v>1750</v>
      </c>
      <c r="F264" s="805"/>
      <c r="G264" s="805"/>
      <c r="H264" s="806"/>
      <c r="I264" s="806"/>
      <c r="J264" s="803"/>
      <c r="K264" s="803"/>
      <c r="L264" s="804"/>
    </row>
    <row r="265" spans="1:12" s="101" customFormat="1" ht="24" customHeight="1">
      <c r="A265" s="808">
        <v>449</v>
      </c>
      <c r="B265" s="110" t="s">
        <v>76</v>
      </c>
      <c r="C265" s="115" t="s">
        <v>78</v>
      </c>
      <c r="D265" s="115" t="s">
        <v>146</v>
      </c>
      <c r="E265" s="115" t="s">
        <v>147</v>
      </c>
      <c r="F265" s="809" t="s">
        <v>71</v>
      </c>
      <c r="G265" s="809"/>
      <c r="H265" s="805"/>
      <c r="I265" s="805"/>
      <c r="J265" s="805"/>
      <c r="K265" s="805"/>
      <c r="L265" s="805"/>
    </row>
    <row r="266" spans="1:12" s="101" customFormat="1" ht="26.25" customHeight="1">
      <c r="A266" s="808"/>
      <c r="B266" s="803" t="s">
        <v>1745</v>
      </c>
      <c r="C266" s="810" t="s">
        <v>1751</v>
      </c>
      <c r="D266" s="807">
        <v>43772</v>
      </c>
      <c r="E266" s="803" t="s">
        <v>1413</v>
      </c>
      <c r="F266" s="803" t="s">
        <v>1752</v>
      </c>
      <c r="G266" s="803"/>
      <c r="H266" s="806" t="s">
        <v>152</v>
      </c>
      <c r="I266" s="806"/>
      <c r="J266" s="117" t="s">
        <v>153</v>
      </c>
      <c r="K266" s="117" t="s">
        <v>3</v>
      </c>
      <c r="L266" s="119">
        <v>233</v>
      </c>
    </row>
    <row r="267" spans="1:12" s="101" customFormat="1" ht="408.95" customHeight="1">
      <c r="A267" s="808"/>
      <c r="B267" s="803"/>
      <c r="C267" s="810"/>
      <c r="D267" s="807"/>
      <c r="E267" s="803"/>
      <c r="F267" s="803"/>
      <c r="G267" s="803"/>
      <c r="H267" s="806" t="s">
        <v>154</v>
      </c>
      <c r="I267" s="806"/>
      <c r="J267" s="803" t="s">
        <v>153</v>
      </c>
      <c r="K267" s="803" t="s">
        <v>3</v>
      </c>
      <c r="L267" s="804">
        <v>330.6</v>
      </c>
    </row>
    <row r="268" spans="1:12" s="101" customFormat="1" ht="334.35" customHeight="1">
      <c r="A268" s="808"/>
      <c r="B268" s="803"/>
      <c r="C268" s="810"/>
      <c r="D268" s="807"/>
      <c r="E268" s="803"/>
      <c r="F268" s="803"/>
      <c r="G268" s="803"/>
      <c r="H268" s="806"/>
      <c r="I268" s="806"/>
      <c r="J268" s="803"/>
      <c r="K268" s="803"/>
      <c r="L268" s="804"/>
    </row>
    <row r="269" spans="1:12" s="101" customFormat="1" ht="24" customHeight="1">
      <c r="A269" s="808"/>
      <c r="B269" s="110" t="s">
        <v>77</v>
      </c>
      <c r="C269" s="115" t="s">
        <v>79</v>
      </c>
      <c r="D269" s="115" t="s">
        <v>155</v>
      </c>
      <c r="E269" s="115" t="s">
        <v>156</v>
      </c>
      <c r="F269" s="805"/>
      <c r="G269" s="805"/>
      <c r="H269" s="806" t="s">
        <v>157</v>
      </c>
      <c r="I269" s="806"/>
      <c r="J269" s="803" t="s">
        <v>153</v>
      </c>
      <c r="K269" s="803" t="s">
        <v>3</v>
      </c>
      <c r="L269" s="804">
        <v>700</v>
      </c>
    </row>
    <row r="270" spans="1:12" s="101" customFormat="1" ht="24" customHeight="1">
      <c r="A270" s="808"/>
      <c r="B270" s="117" t="s">
        <v>562</v>
      </c>
      <c r="C270" s="117" t="s">
        <v>1752</v>
      </c>
      <c r="D270" s="118">
        <v>43773</v>
      </c>
      <c r="E270" s="117" t="s">
        <v>1753</v>
      </c>
      <c r="F270" s="805"/>
      <c r="G270" s="805"/>
      <c r="H270" s="806"/>
      <c r="I270" s="806"/>
      <c r="J270" s="803"/>
      <c r="K270" s="803"/>
      <c r="L270" s="804"/>
    </row>
    <row r="271" spans="1:12" s="101" customFormat="1" ht="24" customHeight="1">
      <c r="A271" s="808">
        <v>450</v>
      </c>
      <c r="B271" s="110" t="s">
        <v>76</v>
      </c>
      <c r="C271" s="115" t="s">
        <v>78</v>
      </c>
      <c r="D271" s="115" t="s">
        <v>146</v>
      </c>
      <c r="E271" s="115" t="s">
        <v>147</v>
      </c>
      <c r="F271" s="809" t="s">
        <v>71</v>
      </c>
      <c r="G271" s="809"/>
      <c r="H271" s="805"/>
      <c r="I271" s="805"/>
      <c r="J271" s="805"/>
      <c r="K271" s="805"/>
      <c r="L271" s="805"/>
    </row>
    <row r="272" spans="1:12" s="101" customFormat="1" ht="26.25" customHeight="1">
      <c r="A272" s="808"/>
      <c r="B272" s="803" t="s">
        <v>1745</v>
      </c>
      <c r="C272" s="810" t="s">
        <v>1754</v>
      </c>
      <c r="D272" s="807">
        <v>43777</v>
      </c>
      <c r="E272" s="803" t="s">
        <v>476</v>
      </c>
      <c r="F272" s="803" t="s">
        <v>941</v>
      </c>
      <c r="G272" s="803"/>
      <c r="H272" s="806" t="s">
        <v>152</v>
      </c>
      <c r="I272" s="806"/>
      <c r="J272" s="117" t="s">
        <v>153</v>
      </c>
      <c r="K272" s="117" t="s">
        <v>153</v>
      </c>
      <c r="L272" s="119">
        <v>0</v>
      </c>
    </row>
    <row r="273" spans="1:12" s="101" customFormat="1" ht="323.25" customHeight="1">
      <c r="A273" s="808"/>
      <c r="B273" s="803"/>
      <c r="C273" s="810"/>
      <c r="D273" s="807"/>
      <c r="E273" s="803"/>
      <c r="F273" s="803"/>
      <c r="G273" s="803"/>
      <c r="H273" s="806" t="s">
        <v>154</v>
      </c>
      <c r="I273" s="806"/>
      <c r="J273" s="117" t="s">
        <v>153</v>
      </c>
      <c r="K273" s="117" t="s">
        <v>153</v>
      </c>
      <c r="L273" s="119">
        <v>0</v>
      </c>
    </row>
    <row r="274" spans="1:12" s="101" customFormat="1" ht="24" customHeight="1">
      <c r="A274" s="808"/>
      <c r="B274" s="110" t="s">
        <v>77</v>
      </c>
      <c r="C274" s="115" t="s">
        <v>79</v>
      </c>
      <c r="D274" s="115" t="s">
        <v>155</v>
      </c>
      <c r="E274" s="115" t="s">
        <v>156</v>
      </c>
      <c r="F274" s="805"/>
      <c r="G274" s="805"/>
      <c r="H274" s="806" t="s">
        <v>157</v>
      </c>
      <c r="I274" s="806"/>
      <c r="J274" s="803" t="s">
        <v>153</v>
      </c>
      <c r="K274" s="803" t="s">
        <v>3</v>
      </c>
      <c r="L274" s="804">
        <v>690</v>
      </c>
    </row>
    <row r="275" spans="1:12" s="101" customFormat="1" ht="24" customHeight="1">
      <c r="A275" s="808"/>
      <c r="B275" s="117" t="s">
        <v>562</v>
      </c>
      <c r="C275" s="117" t="s">
        <v>941</v>
      </c>
      <c r="D275" s="118">
        <v>43781</v>
      </c>
      <c r="E275" s="117" t="s">
        <v>1755</v>
      </c>
      <c r="F275" s="805"/>
      <c r="G275" s="805"/>
      <c r="H275" s="806"/>
      <c r="I275" s="806"/>
      <c r="J275" s="803"/>
      <c r="K275" s="803"/>
      <c r="L275" s="804"/>
    </row>
    <row r="276" spans="1:12" s="101" customFormat="1" ht="24" customHeight="1">
      <c r="A276" s="808">
        <v>451</v>
      </c>
      <c r="B276" s="110" t="s">
        <v>76</v>
      </c>
      <c r="C276" s="115" t="s">
        <v>78</v>
      </c>
      <c r="D276" s="115" t="s">
        <v>146</v>
      </c>
      <c r="E276" s="115" t="s">
        <v>147</v>
      </c>
      <c r="F276" s="809" t="s">
        <v>71</v>
      </c>
      <c r="G276" s="809"/>
      <c r="H276" s="805"/>
      <c r="I276" s="805"/>
      <c r="J276" s="805"/>
      <c r="K276" s="805"/>
      <c r="L276" s="805"/>
    </row>
    <row r="277" spans="1:12" s="101" customFormat="1" ht="26.25" customHeight="1">
      <c r="A277" s="808"/>
      <c r="B277" s="803" t="s">
        <v>1745</v>
      </c>
      <c r="C277" s="810" t="s">
        <v>1756</v>
      </c>
      <c r="D277" s="807">
        <v>43888</v>
      </c>
      <c r="E277" s="803" t="s">
        <v>174</v>
      </c>
      <c r="F277" s="803" t="s">
        <v>1757</v>
      </c>
      <c r="G277" s="803"/>
      <c r="H277" s="806" t="s">
        <v>152</v>
      </c>
      <c r="I277" s="806"/>
      <c r="J277" s="117" t="s">
        <v>153</v>
      </c>
      <c r="K277" s="117" t="s">
        <v>3</v>
      </c>
      <c r="L277" s="119">
        <v>720</v>
      </c>
    </row>
    <row r="278" spans="1:12" s="101" customFormat="1" ht="408.95" customHeight="1">
      <c r="A278" s="808"/>
      <c r="B278" s="803"/>
      <c r="C278" s="810"/>
      <c r="D278" s="807"/>
      <c r="E278" s="803"/>
      <c r="F278" s="803"/>
      <c r="G278" s="803"/>
      <c r="H278" s="806" t="s">
        <v>154</v>
      </c>
      <c r="I278" s="806"/>
      <c r="J278" s="803" t="s">
        <v>153</v>
      </c>
      <c r="K278" s="803" t="s">
        <v>3</v>
      </c>
      <c r="L278" s="804">
        <v>2148.4499999999998</v>
      </c>
    </row>
    <row r="279" spans="1:12" s="101" customFormat="1" ht="408.95" customHeight="1">
      <c r="A279" s="808"/>
      <c r="B279" s="803"/>
      <c r="C279" s="810"/>
      <c r="D279" s="807"/>
      <c r="E279" s="803"/>
      <c r="F279" s="803"/>
      <c r="G279" s="803"/>
      <c r="H279" s="806"/>
      <c r="I279" s="806"/>
      <c r="J279" s="803"/>
      <c r="K279" s="803"/>
      <c r="L279" s="804"/>
    </row>
    <row r="280" spans="1:12" s="101" customFormat="1" ht="9.1999999999999993" customHeight="1">
      <c r="A280" s="808"/>
      <c r="B280" s="803"/>
      <c r="C280" s="810"/>
      <c r="D280" s="807"/>
      <c r="E280" s="803"/>
      <c r="F280" s="803"/>
      <c r="G280" s="803"/>
      <c r="H280" s="806"/>
      <c r="I280" s="806"/>
      <c r="J280" s="803"/>
      <c r="K280" s="803"/>
      <c r="L280" s="804"/>
    </row>
    <row r="281" spans="1:12" s="101" customFormat="1" ht="24" customHeight="1">
      <c r="A281" s="808"/>
      <c r="B281" s="110" t="s">
        <v>77</v>
      </c>
      <c r="C281" s="115" t="s">
        <v>79</v>
      </c>
      <c r="D281" s="115" t="s">
        <v>155</v>
      </c>
      <c r="E281" s="115" t="s">
        <v>156</v>
      </c>
      <c r="F281" s="805"/>
      <c r="G281" s="805"/>
      <c r="H281" s="806" t="s">
        <v>157</v>
      </c>
      <c r="I281" s="806"/>
      <c r="J281" s="803" t="s">
        <v>153</v>
      </c>
      <c r="K281" s="803" t="s">
        <v>153</v>
      </c>
      <c r="L281" s="804">
        <v>0</v>
      </c>
    </row>
    <row r="282" spans="1:12" s="101" customFormat="1" ht="24" customHeight="1">
      <c r="A282" s="808"/>
      <c r="B282" s="117" t="s">
        <v>562</v>
      </c>
      <c r="C282" s="117" t="s">
        <v>1757</v>
      </c>
      <c r="D282" s="118">
        <v>43891</v>
      </c>
      <c r="E282" s="117" t="s">
        <v>1758</v>
      </c>
      <c r="F282" s="805"/>
      <c r="G282" s="805"/>
      <c r="H282" s="806"/>
      <c r="I282" s="806"/>
      <c r="J282" s="803"/>
      <c r="K282" s="803"/>
      <c r="L282" s="804"/>
    </row>
    <row r="283" spans="1:12" s="101" customFormat="1" ht="24" customHeight="1">
      <c r="A283" s="808">
        <v>452</v>
      </c>
      <c r="B283" s="110" t="s">
        <v>76</v>
      </c>
      <c r="C283" s="115" t="s">
        <v>78</v>
      </c>
      <c r="D283" s="115" t="s">
        <v>146</v>
      </c>
      <c r="E283" s="115" t="s">
        <v>147</v>
      </c>
      <c r="F283" s="809" t="s">
        <v>71</v>
      </c>
      <c r="G283" s="809"/>
      <c r="H283" s="805"/>
      <c r="I283" s="805"/>
      <c r="J283" s="805"/>
      <c r="K283" s="805"/>
      <c r="L283" s="805"/>
    </row>
    <row r="284" spans="1:12" s="101" customFormat="1" ht="26.25" customHeight="1">
      <c r="A284" s="808"/>
      <c r="B284" s="803" t="s">
        <v>1759</v>
      </c>
      <c r="C284" s="810" t="s">
        <v>1760</v>
      </c>
      <c r="D284" s="807">
        <v>43757</v>
      </c>
      <c r="E284" s="803" t="s">
        <v>174</v>
      </c>
      <c r="F284" s="803" t="s">
        <v>175</v>
      </c>
      <c r="G284" s="803"/>
      <c r="H284" s="806" t="s">
        <v>152</v>
      </c>
      <c r="I284" s="806"/>
      <c r="J284" s="117" t="s">
        <v>153</v>
      </c>
      <c r="K284" s="117" t="s">
        <v>3</v>
      </c>
      <c r="L284" s="119">
        <v>820</v>
      </c>
    </row>
    <row r="285" spans="1:12" s="101" customFormat="1" ht="386.25" customHeight="1">
      <c r="A285" s="808"/>
      <c r="B285" s="803"/>
      <c r="C285" s="810"/>
      <c r="D285" s="807"/>
      <c r="E285" s="803"/>
      <c r="F285" s="803"/>
      <c r="G285" s="803"/>
      <c r="H285" s="806" t="s">
        <v>154</v>
      </c>
      <c r="I285" s="806"/>
      <c r="J285" s="117" t="s">
        <v>153</v>
      </c>
      <c r="K285" s="117" t="s">
        <v>153</v>
      </c>
      <c r="L285" s="119">
        <v>0</v>
      </c>
    </row>
    <row r="286" spans="1:12" s="101" customFormat="1" ht="24" customHeight="1">
      <c r="A286" s="808"/>
      <c r="B286" s="110" t="s">
        <v>77</v>
      </c>
      <c r="C286" s="115" t="s">
        <v>79</v>
      </c>
      <c r="D286" s="115" t="s">
        <v>155</v>
      </c>
      <c r="E286" s="115" t="s">
        <v>156</v>
      </c>
      <c r="F286" s="805"/>
      <c r="G286" s="805"/>
      <c r="H286" s="806" t="s">
        <v>157</v>
      </c>
      <c r="I286" s="806"/>
      <c r="J286" s="803" t="s">
        <v>153</v>
      </c>
      <c r="K286" s="803" t="s">
        <v>3</v>
      </c>
      <c r="L286" s="804">
        <v>835</v>
      </c>
    </row>
    <row r="287" spans="1:12" s="101" customFormat="1" ht="34.5" customHeight="1">
      <c r="A287" s="808"/>
      <c r="B287" s="117" t="s">
        <v>303</v>
      </c>
      <c r="C287" s="117" t="s">
        <v>175</v>
      </c>
      <c r="D287" s="118">
        <v>43762</v>
      </c>
      <c r="E287" s="117" t="s">
        <v>1043</v>
      </c>
      <c r="F287" s="805"/>
      <c r="G287" s="805"/>
      <c r="H287" s="806"/>
      <c r="I287" s="806"/>
      <c r="J287" s="803"/>
      <c r="K287" s="803"/>
      <c r="L287" s="804"/>
    </row>
    <row r="288" spans="1:12" s="101" customFormat="1" ht="24" customHeight="1">
      <c r="A288" s="808">
        <v>453</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1759</v>
      </c>
      <c r="C289" s="810" t="s">
        <v>1761</v>
      </c>
      <c r="D289" s="807">
        <v>43771</v>
      </c>
      <c r="E289" s="803" t="s">
        <v>714</v>
      </c>
      <c r="F289" s="803" t="s">
        <v>1762</v>
      </c>
      <c r="G289" s="803"/>
      <c r="H289" s="806" t="s">
        <v>152</v>
      </c>
      <c r="I289" s="806"/>
      <c r="J289" s="117" t="s">
        <v>153</v>
      </c>
      <c r="K289" s="117" t="s">
        <v>3</v>
      </c>
      <c r="L289" s="119">
        <v>324.12</v>
      </c>
    </row>
    <row r="290" spans="1:12" s="101" customFormat="1" ht="186.75" customHeight="1">
      <c r="A290" s="808"/>
      <c r="B290" s="803"/>
      <c r="C290" s="810"/>
      <c r="D290" s="807"/>
      <c r="E290" s="803"/>
      <c r="F290" s="803"/>
      <c r="G290" s="803"/>
      <c r="H290" s="806" t="s">
        <v>154</v>
      </c>
      <c r="I290" s="806"/>
      <c r="J290" s="117" t="s">
        <v>153</v>
      </c>
      <c r="K290" s="117" t="s">
        <v>3</v>
      </c>
      <c r="L290" s="119">
        <v>2903.23</v>
      </c>
    </row>
    <row r="291" spans="1:12" s="101" customFormat="1" ht="24" customHeight="1">
      <c r="A291" s="808"/>
      <c r="B291" s="110" t="s">
        <v>77</v>
      </c>
      <c r="C291" s="115" t="s">
        <v>79</v>
      </c>
      <c r="D291" s="115" t="s">
        <v>155</v>
      </c>
      <c r="E291" s="115" t="s">
        <v>156</v>
      </c>
      <c r="F291" s="805"/>
      <c r="G291" s="805"/>
      <c r="H291" s="806" t="s">
        <v>157</v>
      </c>
      <c r="I291" s="806"/>
      <c r="J291" s="803" t="s">
        <v>153</v>
      </c>
      <c r="K291" s="803" t="s">
        <v>3</v>
      </c>
      <c r="L291" s="804">
        <v>220.45</v>
      </c>
    </row>
    <row r="292" spans="1:12" s="101" customFormat="1" ht="34.5" customHeight="1">
      <c r="A292" s="808"/>
      <c r="B292" s="117" t="s">
        <v>303</v>
      </c>
      <c r="C292" s="117" t="s">
        <v>1762</v>
      </c>
      <c r="D292" s="118">
        <v>43776</v>
      </c>
      <c r="E292" s="117" t="s">
        <v>1763</v>
      </c>
      <c r="F292" s="805"/>
      <c r="G292" s="805"/>
      <c r="H292" s="806"/>
      <c r="I292" s="806"/>
      <c r="J292" s="803"/>
      <c r="K292" s="803"/>
      <c r="L292" s="804"/>
    </row>
    <row r="293" spans="1:12" s="101" customFormat="1" ht="24" customHeight="1">
      <c r="A293" s="808">
        <v>454</v>
      </c>
      <c r="B293" s="110" t="s">
        <v>76</v>
      </c>
      <c r="C293" s="115" t="s">
        <v>78</v>
      </c>
      <c r="D293" s="115" t="s">
        <v>146</v>
      </c>
      <c r="E293" s="115" t="s">
        <v>147</v>
      </c>
      <c r="F293" s="809" t="s">
        <v>71</v>
      </c>
      <c r="G293" s="809"/>
      <c r="H293" s="805"/>
      <c r="I293" s="805"/>
      <c r="J293" s="805"/>
      <c r="K293" s="805"/>
      <c r="L293" s="805"/>
    </row>
    <row r="294" spans="1:12" s="101" customFormat="1" ht="26.25" customHeight="1">
      <c r="A294" s="808"/>
      <c r="B294" s="803" t="s">
        <v>1764</v>
      </c>
      <c r="C294" s="803" t="s">
        <v>1765</v>
      </c>
      <c r="D294" s="807">
        <v>43781</v>
      </c>
      <c r="E294" s="803" t="s">
        <v>872</v>
      </c>
      <c r="F294" s="803" t="s">
        <v>1766</v>
      </c>
      <c r="G294" s="803"/>
      <c r="H294" s="806" t="s">
        <v>152</v>
      </c>
      <c r="I294" s="806"/>
      <c r="J294" s="117" t="s">
        <v>153</v>
      </c>
      <c r="K294" s="117" t="s">
        <v>3</v>
      </c>
      <c r="L294" s="119">
        <v>126</v>
      </c>
    </row>
    <row r="295" spans="1:12" s="101" customFormat="1" ht="81.75" customHeight="1">
      <c r="A295" s="808"/>
      <c r="B295" s="803"/>
      <c r="C295" s="803"/>
      <c r="D295" s="807"/>
      <c r="E295" s="803"/>
      <c r="F295" s="803"/>
      <c r="G295" s="803"/>
      <c r="H295" s="806" t="s">
        <v>154</v>
      </c>
      <c r="I295" s="806"/>
      <c r="J295" s="117" t="s">
        <v>153</v>
      </c>
      <c r="K295" s="117" t="s">
        <v>3</v>
      </c>
      <c r="L295" s="119">
        <v>273.81</v>
      </c>
    </row>
    <row r="296" spans="1:12" s="101" customFormat="1" ht="24" customHeight="1">
      <c r="A296" s="808"/>
      <c r="B296" s="110" t="s">
        <v>77</v>
      </c>
      <c r="C296" s="115" t="s">
        <v>79</v>
      </c>
      <c r="D296" s="115" t="s">
        <v>155</v>
      </c>
      <c r="E296" s="115" t="s">
        <v>156</v>
      </c>
      <c r="F296" s="805"/>
      <c r="G296" s="805"/>
      <c r="H296" s="806" t="s">
        <v>157</v>
      </c>
      <c r="I296" s="806"/>
      <c r="J296" s="803" t="s">
        <v>153</v>
      </c>
      <c r="K296" s="803" t="s">
        <v>3</v>
      </c>
      <c r="L296" s="804">
        <v>156</v>
      </c>
    </row>
    <row r="297" spans="1:12" s="101" customFormat="1" ht="24" customHeight="1">
      <c r="A297" s="808"/>
      <c r="B297" s="117" t="s">
        <v>437</v>
      </c>
      <c r="C297" s="117" t="s">
        <v>1766</v>
      </c>
      <c r="D297" s="118">
        <v>43782</v>
      </c>
      <c r="E297" s="117" t="s">
        <v>762</v>
      </c>
      <c r="F297" s="805"/>
      <c r="G297" s="805"/>
      <c r="H297" s="806"/>
      <c r="I297" s="806"/>
      <c r="J297" s="803"/>
      <c r="K297" s="803"/>
      <c r="L297" s="804"/>
    </row>
    <row r="298" spans="1:12" s="101" customFormat="1" ht="24" customHeight="1">
      <c r="A298" s="808">
        <v>455</v>
      </c>
      <c r="B298" s="110" t="s">
        <v>76</v>
      </c>
      <c r="C298" s="115" t="s">
        <v>78</v>
      </c>
      <c r="D298" s="115" t="s">
        <v>146</v>
      </c>
      <c r="E298" s="115" t="s">
        <v>147</v>
      </c>
      <c r="F298" s="809" t="s">
        <v>71</v>
      </c>
      <c r="G298" s="809"/>
      <c r="H298" s="805"/>
      <c r="I298" s="805"/>
      <c r="J298" s="805"/>
      <c r="K298" s="805"/>
      <c r="L298" s="805"/>
    </row>
    <row r="299" spans="1:12" s="101" customFormat="1" ht="26.25" customHeight="1">
      <c r="A299" s="808"/>
      <c r="B299" s="803" t="s">
        <v>1764</v>
      </c>
      <c r="C299" s="810" t="s">
        <v>1767</v>
      </c>
      <c r="D299" s="807">
        <v>43787</v>
      </c>
      <c r="E299" s="803" t="s">
        <v>910</v>
      </c>
      <c r="F299" s="803" t="s">
        <v>1768</v>
      </c>
      <c r="G299" s="803"/>
      <c r="H299" s="806" t="s">
        <v>152</v>
      </c>
      <c r="I299" s="806"/>
      <c r="J299" s="117" t="s">
        <v>153</v>
      </c>
      <c r="K299" s="117" t="s">
        <v>3</v>
      </c>
      <c r="L299" s="119">
        <v>730.33</v>
      </c>
    </row>
    <row r="300" spans="1:12" s="101" customFormat="1" ht="260.25" customHeight="1">
      <c r="A300" s="808"/>
      <c r="B300" s="803"/>
      <c r="C300" s="810"/>
      <c r="D300" s="807"/>
      <c r="E300" s="803"/>
      <c r="F300" s="803"/>
      <c r="G300" s="803"/>
      <c r="H300" s="806" t="s">
        <v>154</v>
      </c>
      <c r="I300" s="806"/>
      <c r="J300" s="117" t="s">
        <v>153</v>
      </c>
      <c r="K300" s="117" t="s">
        <v>3</v>
      </c>
      <c r="L300" s="119">
        <v>6487.83</v>
      </c>
    </row>
    <row r="301" spans="1:12" s="101" customFormat="1" ht="24" customHeight="1">
      <c r="A301" s="808"/>
      <c r="B301" s="110" t="s">
        <v>77</v>
      </c>
      <c r="C301" s="115" t="s">
        <v>79</v>
      </c>
      <c r="D301" s="115" t="s">
        <v>155</v>
      </c>
      <c r="E301" s="115" t="s">
        <v>156</v>
      </c>
      <c r="F301" s="805"/>
      <c r="G301" s="805"/>
      <c r="H301" s="806" t="s">
        <v>157</v>
      </c>
      <c r="I301" s="806"/>
      <c r="J301" s="803" t="s">
        <v>153</v>
      </c>
      <c r="K301" s="803" t="s">
        <v>3</v>
      </c>
      <c r="L301" s="804">
        <v>133.86000000000001</v>
      </c>
    </row>
    <row r="302" spans="1:12" s="101" customFormat="1" ht="24" customHeight="1">
      <c r="A302" s="808"/>
      <c r="B302" s="117" t="s">
        <v>437</v>
      </c>
      <c r="C302" s="117" t="s">
        <v>1768</v>
      </c>
      <c r="D302" s="118">
        <v>43792</v>
      </c>
      <c r="E302" s="117" t="s">
        <v>398</v>
      </c>
      <c r="F302" s="805"/>
      <c r="G302" s="805"/>
      <c r="H302" s="806"/>
      <c r="I302" s="806"/>
      <c r="J302" s="803"/>
      <c r="K302" s="803"/>
      <c r="L302" s="804"/>
    </row>
    <row r="303" spans="1:12" s="101" customFormat="1" ht="24" customHeight="1">
      <c r="A303" s="808">
        <v>456</v>
      </c>
      <c r="B303" s="110" t="s">
        <v>76</v>
      </c>
      <c r="C303" s="115" t="s">
        <v>78</v>
      </c>
      <c r="D303" s="115" t="s">
        <v>146</v>
      </c>
      <c r="E303" s="115" t="s">
        <v>147</v>
      </c>
      <c r="F303" s="809" t="s">
        <v>71</v>
      </c>
      <c r="G303" s="809"/>
      <c r="H303" s="805"/>
      <c r="I303" s="805"/>
      <c r="J303" s="805"/>
      <c r="K303" s="805"/>
      <c r="L303" s="805"/>
    </row>
    <row r="304" spans="1:12" s="101" customFormat="1" ht="26.25" customHeight="1">
      <c r="A304" s="808"/>
      <c r="B304" s="803" t="s">
        <v>1769</v>
      </c>
      <c r="C304" s="810" t="s">
        <v>1770</v>
      </c>
      <c r="D304" s="807">
        <v>43859</v>
      </c>
      <c r="E304" s="803" t="s">
        <v>1771</v>
      </c>
      <c r="F304" s="803" t="s">
        <v>1772</v>
      </c>
      <c r="G304" s="803"/>
      <c r="H304" s="806" t="s">
        <v>152</v>
      </c>
      <c r="I304" s="806"/>
      <c r="J304" s="117" t="s">
        <v>153</v>
      </c>
      <c r="K304" s="117" t="s">
        <v>3</v>
      </c>
      <c r="L304" s="119">
        <v>210.82</v>
      </c>
    </row>
    <row r="305" spans="1:12" s="101" customFormat="1" ht="396.75" customHeight="1">
      <c r="A305" s="808"/>
      <c r="B305" s="803"/>
      <c r="C305" s="810"/>
      <c r="D305" s="807"/>
      <c r="E305" s="803"/>
      <c r="F305" s="803"/>
      <c r="G305" s="803"/>
      <c r="H305" s="806" t="s">
        <v>154</v>
      </c>
      <c r="I305" s="806"/>
      <c r="J305" s="117" t="s">
        <v>153</v>
      </c>
      <c r="K305" s="117" t="s">
        <v>3</v>
      </c>
      <c r="L305" s="119">
        <v>473</v>
      </c>
    </row>
    <row r="306" spans="1:12" s="101" customFormat="1" ht="24" customHeight="1">
      <c r="A306" s="808"/>
      <c r="B306" s="110" t="s">
        <v>77</v>
      </c>
      <c r="C306" s="115" t="s">
        <v>79</v>
      </c>
      <c r="D306" s="115" t="s">
        <v>155</v>
      </c>
      <c r="E306" s="115" t="s">
        <v>156</v>
      </c>
      <c r="F306" s="805"/>
      <c r="G306" s="805"/>
      <c r="H306" s="806" t="s">
        <v>157</v>
      </c>
      <c r="I306" s="806"/>
      <c r="J306" s="803" t="s">
        <v>153</v>
      </c>
      <c r="K306" s="803" t="s">
        <v>3</v>
      </c>
      <c r="L306" s="804">
        <v>100</v>
      </c>
    </row>
    <row r="307" spans="1:12" s="101" customFormat="1" ht="24" customHeight="1">
      <c r="A307" s="808"/>
      <c r="B307" s="117" t="s">
        <v>158</v>
      </c>
      <c r="C307" s="117" t="s">
        <v>1772</v>
      </c>
      <c r="D307" s="118">
        <v>43861</v>
      </c>
      <c r="E307" s="117" t="s">
        <v>822</v>
      </c>
      <c r="F307" s="805"/>
      <c r="G307" s="805"/>
      <c r="H307" s="806"/>
      <c r="I307" s="806"/>
      <c r="J307" s="803"/>
      <c r="K307" s="803"/>
      <c r="L307" s="804"/>
    </row>
    <row r="308" spans="1:12" s="101" customFormat="1" ht="24" customHeight="1">
      <c r="A308" s="808">
        <v>457</v>
      </c>
      <c r="B308" s="110" t="s">
        <v>76</v>
      </c>
      <c r="C308" s="115" t="s">
        <v>78</v>
      </c>
      <c r="D308" s="115" t="s">
        <v>146</v>
      </c>
      <c r="E308" s="115" t="s">
        <v>147</v>
      </c>
      <c r="F308" s="809" t="s">
        <v>71</v>
      </c>
      <c r="G308" s="809"/>
      <c r="H308" s="805"/>
      <c r="I308" s="805"/>
      <c r="J308" s="805"/>
      <c r="K308" s="805"/>
      <c r="L308" s="805"/>
    </row>
    <row r="309" spans="1:12" s="101" customFormat="1" ht="26.25" customHeight="1">
      <c r="A309" s="808"/>
      <c r="B309" s="803" t="s">
        <v>1773</v>
      </c>
      <c r="C309" s="810" t="s">
        <v>1774</v>
      </c>
      <c r="D309" s="807">
        <v>43739</v>
      </c>
      <c r="E309" s="803" t="s">
        <v>258</v>
      </c>
      <c r="F309" s="803" t="s">
        <v>1775</v>
      </c>
      <c r="G309" s="803"/>
      <c r="H309" s="806" t="s">
        <v>152</v>
      </c>
      <c r="I309" s="806"/>
      <c r="J309" s="117" t="s">
        <v>153</v>
      </c>
      <c r="K309" s="117" t="s">
        <v>3</v>
      </c>
      <c r="L309" s="119">
        <v>288.62</v>
      </c>
    </row>
    <row r="310" spans="1:12" s="101" customFormat="1" ht="260.25" customHeight="1">
      <c r="A310" s="808"/>
      <c r="B310" s="803"/>
      <c r="C310" s="810"/>
      <c r="D310" s="807"/>
      <c r="E310" s="803"/>
      <c r="F310" s="803"/>
      <c r="G310" s="803"/>
      <c r="H310" s="806" t="s">
        <v>154</v>
      </c>
      <c r="I310" s="806"/>
      <c r="J310" s="117" t="s">
        <v>153</v>
      </c>
      <c r="K310" s="117" t="s">
        <v>153</v>
      </c>
      <c r="L310" s="119">
        <v>0</v>
      </c>
    </row>
    <row r="311" spans="1:12" s="101" customFormat="1" ht="24" customHeight="1">
      <c r="A311" s="808"/>
      <c r="B311" s="110" t="s">
        <v>77</v>
      </c>
      <c r="C311" s="115" t="s">
        <v>79</v>
      </c>
      <c r="D311" s="115" t="s">
        <v>155</v>
      </c>
      <c r="E311" s="115" t="s">
        <v>156</v>
      </c>
      <c r="F311" s="805"/>
      <c r="G311" s="805"/>
      <c r="H311" s="806" t="s">
        <v>157</v>
      </c>
      <c r="I311" s="806"/>
      <c r="J311" s="803" t="s">
        <v>153</v>
      </c>
      <c r="K311" s="803" t="s">
        <v>3</v>
      </c>
      <c r="L311" s="804">
        <v>491.31</v>
      </c>
    </row>
    <row r="312" spans="1:12" s="101" customFormat="1" ht="24" customHeight="1">
      <c r="A312" s="808"/>
      <c r="B312" s="117" t="s">
        <v>240</v>
      </c>
      <c r="C312" s="117" t="s">
        <v>1775</v>
      </c>
      <c r="D312" s="118">
        <v>43742</v>
      </c>
      <c r="E312" s="117" t="s">
        <v>1362</v>
      </c>
      <c r="F312" s="805"/>
      <c r="G312" s="805"/>
      <c r="H312" s="806"/>
      <c r="I312" s="806"/>
      <c r="J312" s="803"/>
      <c r="K312" s="803"/>
      <c r="L312" s="804"/>
    </row>
    <row r="313" spans="1:12" s="101" customFormat="1" ht="24" customHeight="1">
      <c r="A313" s="808">
        <v>458</v>
      </c>
      <c r="B313" s="110" t="s">
        <v>76</v>
      </c>
      <c r="C313" s="115" t="s">
        <v>78</v>
      </c>
      <c r="D313" s="115" t="s">
        <v>146</v>
      </c>
      <c r="E313" s="115" t="s">
        <v>147</v>
      </c>
      <c r="F313" s="809" t="s">
        <v>71</v>
      </c>
      <c r="G313" s="809"/>
      <c r="H313" s="805"/>
      <c r="I313" s="805"/>
      <c r="J313" s="805"/>
      <c r="K313" s="805"/>
      <c r="L313" s="805"/>
    </row>
    <row r="314" spans="1:12" s="101" customFormat="1" ht="26.25" customHeight="1">
      <c r="A314" s="808"/>
      <c r="B314" s="803" t="s">
        <v>1773</v>
      </c>
      <c r="C314" s="810" t="s">
        <v>1776</v>
      </c>
      <c r="D314" s="807">
        <v>43782</v>
      </c>
      <c r="E314" s="803" t="s">
        <v>201</v>
      </c>
      <c r="F314" s="803" t="s">
        <v>1777</v>
      </c>
      <c r="G314" s="803"/>
      <c r="H314" s="806" t="s">
        <v>152</v>
      </c>
      <c r="I314" s="806"/>
      <c r="J314" s="117" t="s">
        <v>153</v>
      </c>
      <c r="K314" s="117" t="s">
        <v>3</v>
      </c>
      <c r="L314" s="119">
        <v>155.66</v>
      </c>
    </row>
    <row r="315" spans="1:12" s="101" customFormat="1" ht="408.95" customHeight="1">
      <c r="A315" s="808"/>
      <c r="B315" s="803"/>
      <c r="C315" s="810"/>
      <c r="D315" s="807"/>
      <c r="E315" s="803"/>
      <c r="F315" s="803"/>
      <c r="G315" s="803"/>
      <c r="H315" s="806" t="s">
        <v>154</v>
      </c>
      <c r="I315" s="806"/>
      <c r="J315" s="803" t="s">
        <v>153</v>
      </c>
      <c r="K315" s="803" t="s">
        <v>3</v>
      </c>
      <c r="L315" s="804">
        <v>546</v>
      </c>
    </row>
    <row r="316" spans="1:12" s="101" customFormat="1" ht="40.35" customHeight="1">
      <c r="A316" s="808"/>
      <c r="B316" s="803"/>
      <c r="C316" s="810"/>
      <c r="D316" s="807"/>
      <c r="E316" s="803"/>
      <c r="F316" s="803"/>
      <c r="G316" s="803"/>
      <c r="H316" s="806"/>
      <c r="I316" s="806"/>
      <c r="J316" s="803"/>
      <c r="K316" s="803"/>
      <c r="L316" s="804"/>
    </row>
    <row r="317" spans="1:12" s="101" customFormat="1" ht="24" customHeight="1">
      <c r="A317" s="808"/>
      <c r="B317" s="110" t="s">
        <v>77</v>
      </c>
      <c r="C317" s="115" t="s">
        <v>79</v>
      </c>
      <c r="D317" s="115" t="s">
        <v>155</v>
      </c>
      <c r="E317" s="115" t="s">
        <v>156</v>
      </c>
      <c r="F317" s="805"/>
      <c r="G317" s="805"/>
      <c r="H317" s="806" t="s">
        <v>157</v>
      </c>
      <c r="I317" s="806"/>
      <c r="J317" s="803" t="s">
        <v>153</v>
      </c>
      <c r="K317" s="803" t="s">
        <v>153</v>
      </c>
      <c r="L317" s="804">
        <v>0</v>
      </c>
    </row>
    <row r="318" spans="1:12" s="101" customFormat="1" ht="24" customHeight="1">
      <c r="A318" s="808"/>
      <c r="B318" s="117" t="s">
        <v>240</v>
      </c>
      <c r="C318" s="117" t="s">
        <v>1777</v>
      </c>
      <c r="D318" s="118">
        <v>43784</v>
      </c>
      <c r="E318" s="117" t="s">
        <v>676</v>
      </c>
      <c r="F318" s="805"/>
      <c r="G318" s="805"/>
      <c r="H318" s="806"/>
      <c r="I318" s="806"/>
      <c r="J318" s="803"/>
      <c r="K318" s="803"/>
      <c r="L318" s="804"/>
    </row>
    <row r="319" spans="1:12" s="101" customFormat="1" ht="24" customHeight="1">
      <c r="A319" s="808">
        <v>459</v>
      </c>
      <c r="B319" s="110" t="s">
        <v>76</v>
      </c>
      <c r="C319" s="115" t="s">
        <v>78</v>
      </c>
      <c r="D319" s="115" t="s">
        <v>146</v>
      </c>
      <c r="E319" s="115" t="s">
        <v>147</v>
      </c>
      <c r="F319" s="809" t="s">
        <v>71</v>
      </c>
      <c r="G319" s="809"/>
      <c r="H319" s="805"/>
      <c r="I319" s="805"/>
      <c r="J319" s="805"/>
      <c r="K319" s="805"/>
      <c r="L319" s="805"/>
    </row>
    <row r="320" spans="1:12" s="101" customFormat="1" ht="26.25" customHeight="1">
      <c r="A320" s="808"/>
      <c r="B320" s="803" t="s">
        <v>1773</v>
      </c>
      <c r="C320" s="810" t="s">
        <v>1778</v>
      </c>
      <c r="D320" s="807">
        <v>43785</v>
      </c>
      <c r="E320" s="803" t="s">
        <v>1666</v>
      </c>
      <c r="F320" s="803" t="s">
        <v>1667</v>
      </c>
      <c r="G320" s="803"/>
      <c r="H320" s="806" t="s">
        <v>152</v>
      </c>
      <c r="I320" s="806"/>
      <c r="J320" s="117" t="s">
        <v>153</v>
      </c>
      <c r="K320" s="117" t="s">
        <v>3</v>
      </c>
      <c r="L320" s="119">
        <v>402.85</v>
      </c>
    </row>
    <row r="321" spans="1:12" s="101" customFormat="1" ht="408.95" customHeight="1">
      <c r="A321" s="808"/>
      <c r="B321" s="803"/>
      <c r="C321" s="810"/>
      <c r="D321" s="807"/>
      <c r="E321" s="803"/>
      <c r="F321" s="803"/>
      <c r="G321" s="803"/>
      <c r="H321" s="806" t="s">
        <v>154</v>
      </c>
      <c r="I321" s="806"/>
      <c r="J321" s="803" t="s">
        <v>153</v>
      </c>
      <c r="K321" s="803" t="s">
        <v>3</v>
      </c>
      <c r="L321" s="804">
        <v>1415</v>
      </c>
    </row>
    <row r="322" spans="1:12" s="101" customFormat="1" ht="103.35" customHeight="1">
      <c r="A322" s="808"/>
      <c r="B322" s="803"/>
      <c r="C322" s="810"/>
      <c r="D322" s="807"/>
      <c r="E322" s="803"/>
      <c r="F322" s="803"/>
      <c r="G322" s="803"/>
      <c r="H322" s="806"/>
      <c r="I322" s="806"/>
      <c r="J322" s="803"/>
      <c r="K322" s="803"/>
      <c r="L322" s="804"/>
    </row>
    <row r="323" spans="1:12" s="101" customFormat="1" ht="24" customHeight="1">
      <c r="A323" s="808"/>
      <c r="B323" s="110" t="s">
        <v>77</v>
      </c>
      <c r="C323" s="115" t="s">
        <v>79</v>
      </c>
      <c r="D323" s="115" t="s">
        <v>155</v>
      </c>
      <c r="E323" s="115" t="s">
        <v>156</v>
      </c>
      <c r="F323" s="805"/>
      <c r="G323" s="805"/>
      <c r="H323" s="806" t="s">
        <v>157</v>
      </c>
      <c r="I323" s="806"/>
      <c r="J323" s="803" t="s">
        <v>153</v>
      </c>
      <c r="K323" s="803" t="s">
        <v>3</v>
      </c>
      <c r="L323" s="804">
        <v>561</v>
      </c>
    </row>
    <row r="324" spans="1:12" s="101" customFormat="1" ht="24" customHeight="1">
      <c r="A324" s="808"/>
      <c r="B324" s="117" t="s">
        <v>240</v>
      </c>
      <c r="C324" s="117" t="s">
        <v>1667</v>
      </c>
      <c r="D324" s="118">
        <v>43791</v>
      </c>
      <c r="E324" s="117" t="s">
        <v>1779</v>
      </c>
      <c r="F324" s="805"/>
      <c r="G324" s="805"/>
      <c r="H324" s="806"/>
      <c r="I324" s="806"/>
      <c r="J324" s="803"/>
      <c r="K324" s="803"/>
      <c r="L324" s="804"/>
    </row>
    <row r="325" spans="1:12" s="101" customFormat="1" ht="24" customHeight="1">
      <c r="A325" s="808">
        <v>460</v>
      </c>
      <c r="B325" s="110" t="s">
        <v>76</v>
      </c>
      <c r="C325" s="115" t="s">
        <v>78</v>
      </c>
      <c r="D325" s="115" t="s">
        <v>146</v>
      </c>
      <c r="E325" s="115" t="s">
        <v>147</v>
      </c>
      <c r="F325" s="809" t="s">
        <v>71</v>
      </c>
      <c r="G325" s="809"/>
      <c r="H325" s="805"/>
      <c r="I325" s="805"/>
      <c r="J325" s="805"/>
      <c r="K325" s="805"/>
      <c r="L325" s="805"/>
    </row>
    <row r="326" spans="1:12" s="101" customFormat="1" ht="26.25" customHeight="1">
      <c r="A326" s="808"/>
      <c r="B326" s="803" t="s">
        <v>1773</v>
      </c>
      <c r="C326" s="810" t="s">
        <v>1780</v>
      </c>
      <c r="D326" s="807">
        <v>43795</v>
      </c>
      <c r="E326" s="803" t="s">
        <v>580</v>
      </c>
      <c r="F326" s="803" t="s">
        <v>699</v>
      </c>
      <c r="G326" s="803"/>
      <c r="H326" s="806" t="s">
        <v>152</v>
      </c>
      <c r="I326" s="806"/>
      <c r="J326" s="117" t="s">
        <v>153</v>
      </c>
      <c r="K326" s="117" t="s">
        <v>3</v>
      </c>
      <c r="L326" s="119">
        <v>610.41999999999996</v>
      </c>
    </row>
    <row r="327" spans="1:12" s="101" customFormat="1" ht="386.25" customHeight="1">
      <c r="A327" s="808"/>
      <c r="B327" s="803"/>
      <c r="C327" s="810"/>
      <c r="D327" s="807"/>
      <c r="E327" s="803"/>
      <c r="F327" s="803"/>
      <c r="G327" s="803"/>
      <c r="H327" s="806" t="s">
        <v>154</v>
      </c>
      <c r="I327" s="806"/>
      <c r="J327" s="117" t="s">
        <v>153</v>
      </c>
      <c r="K327" s="117" t="s">
        <v>3</v>
      </c>
      <c r="L327" s="119">
        <v>1643.28</v>
      </c>
    </row>
    <row r="328" spans="1:12" s="101" customFormat="1" ht="24" customHeight="1">
      <c r="A328" s="808"/>
      <c r="B328" s="110" t="s">
        <v>77</v>
      </c>
      <c r="C328" s="115" t="s">
        <v>79</v>
      </c>
      <c r="D328" s="115" t="s">
        <v>155</v>
      </c>
      <c r="E328" s="115" t="s">
        <v>156</v>
      </c>
      <c r="F328" s="805"/>
      <c r="G328" s="805"/>
      <c r="H328" s="806" t="s">
        <v>157</v>
      </c>
      <c r="I328" s="806"/>
      <c r="J328" s="803" t="s">
        <v>153</v>
      </c>
      <c r="K328" s="803" t="s">
        <v>153</v>
      </c>
      <c r="L328" s="804">
        <v>0</v>
      </c>
    </row>
    <row r="329" spans="1:12" s="101" customFormat="1" ht="24" customHeight="1">
      <c r="A329" s="808"/>
      <c r="B329" s="117" t="s">
        <v>240</v>
      </c>
      <c r="C329" s="117" t="s">
        <v>699</v>
      </c>
      <c r="D329" s="118">
        <v>43799</v>
      </c>
      <c r="E329" s="117" t="s">
        <v>1781</v>
      </c>
      <c r="F329" s="805"/>
      <c r="G329" s="805"/>
      <c r="H329" s="806"/>
      <c r="I329" s="806"/>
      <c r="J329" s="803"/>
      <c r="K329" s="803"/>
      <c r="L329" s="804"/>
    </row>
    <row r="330" spans="1:12" s="101" customFormat="1" ht="24" customHeight="1">
      <c r="A330" s="808">
        <v>461</v>
      </c>
      <c r="B330" s="110" t="s">
        <v>76</v>
      </c>
      <c r="C330" s="115" t="s">
        <v>78</v>
      </c>
      <c r="D330" s="115" t="s">
        <v>146</v>
      </c>
      <c r="E330" s="115" t="s">
        <v>147</v>
      </c>
      <c r="F330" s="809" t="s">
        <v>71</v>
      </c>
      <c r="G330" s="809"/>
      <c r="H330" s="805"/>
      <c r="I330" s="805"/>
      <c r="J330" s="805"/>
      <c r="K330" s="805"/>
      <c r="L330" s="805"/>
    </row>
    <row r="331" spans="1:12" s="101" customFormat="1" ht="26.25" customHeight="1">
      <c r="A331" s="808"/>
      <c r="B331" s="803" t="s">
        <v>1782</v>
      </c>
      <c r="C331" s="810" t="s">
        <v>1783</v>
      </c>
      <c r="D331" s="807">
        <v>43771</v>
      </c>
      <c r="E331" s="803" t="s">
        <v>243</v>
      </c>
      <c r="F331" s="803" t="s">
        <v>1784</v>
      </c>
      <c r="G331" s="803"/>
      <c r="H331" s="806" t="s">
        <v>152</v>
      </c>
      <c r="I331" s="806"/>
      <c r="J331" s="117" t="s">
        <v>153</v>
      </c>
      <c r="K331" s="117" t="s">
        <v>153</v>
      </c>
      <c r="L331" s="119">
        <v>0</v>
      </c>
    </row>
    <row r="332" spans="1:12" s="101" customFormat="1" ht="207.75" customHeight="1">
      <c r="A332" s="808"/>
      <c r="B332" s="803"/>
      <c r="C332" s="810"/>
      <c r="D332" s="807"/>
      <c r="E332" s="803"/>
      <c r="F332" s="803"/>
      <c r="G332" s="803"/>
      <c r="H332" s="806" t="s">
        <v>154</v>
      </c>
      <c r="I332" s="806"/>
      <c r="J332" s="117" t="s">
        <v>153</v>
      </c>
      <c r="K332" s="117" t="s">
        <v>3</v>
      </c>
      <c r="L332" s="119">
        <v>389.6</v>
      </c>
    </row>
    <row r="333" spans="1:12" s="101" customFormat="1" ht="24" customHeight="1">
      <c r="A333" s="808"/>
      <c r="B333" s="110" t="s">
        <v>77</v>
      </c>
      <c r="C333" s="115" t="s">
        <v>79</v>
      </c>
      <c r="D333" s="115" t="s">
        <v>155</v>
      </c>
      <c r="E333" s="115" t="s">
        <v>156</v>
      </c>
      <c r="F333" s="805"/>
      <c r="G333" s="805"/>
      <c r="H333" s="806" t="s">
        <v>157</v>
      </c>
      <c r="I333" s="806"/>
      <c r="J333" s="803" t="s">
        <v>153</v>
      </c>
      <c r="K333" s="803" t="s">
        <v>153</v>
      </c>
      <c r="L333" s="804">
        <v>0</v>
      </c>
    </row>
    <row r="334" spans="1:12" s="101" customFormat="1" ht="24" customHeight="1">
      <c r="A334" s="808"/>
      <c r="B334" s="117" t="s">
        <v>193</v>
      </c>
      <c r="C334" s="117" t="s">
        <v>1784</v>
      </c>
      <c r="D334" s="118">
        <v>43772</v>
      </c>
      <c r="E334" s="117" t="s">
        <v>1785</v>
      </c>
      <c r="F334" s="805"/>
      <c r="G334" s="805"/>
      <c r="H334" s="806"/>
      <c r="I334" s="806"/>
      <c r="J334" s="803"/>
      <c r="K334" s="803"/>
      <c r="L334" s="804"/>
    </row>
    <row r="335" spans="1:12" s="101" customFormat="1" ht="24" customHeight="1">
      <c r="A335" s="808">
        <v>462</v>
      </c>
      <c r="B335" s="110" t="s">
        <v>76</v>
      </c>
      <c r="C335" s="115" t="s">
        <v>78</v>
      </c>
      <c r="D335" s="115" t="s">
        <v>146</v>
      </c>
      <c r="E335" s="115" t="s">
        <v>147</v>
      </c>
      <c r="F335" s="809" t="s">
        <v>71</v>
      </c>
      <c r="G335" s="809"/>
      <c r="H335" s="805"/>
      <c r="I335" s="805"/>
      <c r="J335" s="805"/>
      <c r="K335" s="805"/>
      <c r="L335" s="805"/>
    </row>
    <row r="336" spans="1:12" s="101" customFormat="1" ht="26.25" customHeight="1">
      <c r="A336" s="808"/>
      <c r="B336" s="803" t="s">
        <v>1786</v>
      </c>
      <c r="C336" s="810" t="s">
        <v>1787</v>
      </c>
      <c r="D336" s="807">
        <v>43775</v>
      </c>
      <c r="E336" s="803" t="s">
        <v>1788</v>
      </c>
      <c r="F336" s="803" t="s">
        <v>1789</v>
      </c>
      <c r="G336" s="803"/>
      <c r="H336" s="806" t="s">
        <v>152</v>
      </c>
      <c r="I336" s="806"/>
      <c r="J336" s="117" t="s">
        <v>153</v>
      </c>
      <c r="K336" s="117" t="s">
        <v>3</v>
      </c>
      <c r="L336" s="119">
        <v>896.12</v>
      </c>
    </row>
    <row r="337" spans="1:12" s="101" customFormat="1" ht="408.95" customHeight="1">
      <c r="A337" s="808"/>
      <c r="B337" s="803"/>
      <c r="C337" s="810"/>
      <c r="D337" s="807"/>
      <c r="E337" s="803"/>
      <c r="F337" s="803"/>
      <c r="G337" s="803"/>
      <c r="H337" s="806" t="s">
        <v>154</v>
      </c>
      <c r="I337" s="806"/>
      <c r="J337" s="803" t="s">
        <v>153</v>
      </c>
      <c r="K337" s="803" t="s">
        <v>3</v>
      </c>
      <c r="L337" s="804">
        <v>4469.91</v>
      </c>
    </row>
    <row r="338" spans="1:12" s="101" customFormat="1" ht="281.85000000000002" customHeight="1">
      <c r="A338" s="808"/>
      <c r="B338" s="803"/>
      <c r="C338" s="810"/>
      <c r="D338" s="807"/>
      <c r="E338" s="803"/>
      <c r="F338" s="803"/>
      <c r="G338" s="803"/>
      <c r="H338" s="806"/>
      <c r="I338" s="806"/>
      <c r="J338" s="803"/>
      <c r="K338" s="803"/>
      <c r="L338" s="804"/>
    </row>
    <row r="339" spans="1:12" s="101" customFormat="1" ht="24" customHeight="1">
      <c r="A339" s="808"/>
      <c r="B339" s="110" t="s">
        <v>77</v>
      </c>
      <c r="C339" s="115" t="s">
        <v>79</v>
      </c>
      <c r="D339" s="115" t="s">
        <v>155</v>
      </c>
      <c r="E339" s="115" t="s">
        <v>156</v>
      </c>
      <c r="F339" s="805"/>
      <c r="G339" s="805"/>
      <c r="H339" s="806" t="s">
        <v>157</v>
      </c>
      <c r="I339" s="806"/>
      <c r="J339" s="803" t="s">
        <v>153</v>
      </c>
      <c r="K339" s="803" t="s">
        <v>153</v>
      </c>
      <c r="L339" s="804">
        <v>0</v>
      </c>
    </row>
    <row r="340" spans="1:12" s="101" customFormat="1" ht="24" customHeight="1">
      <c r="A340" s="808"/>
      <c r="B340" s="117" t="s">
        <v>437</v>
      </c>
      <c r="C340" s="117" t="s">
        <v>1789</v>
      </c>
      <c r="D340" s="118">
        <v>43784</v>
      </c>
      <c r="E340" s="117" t="s">
        <v>1790</v>
      </c>
      <c r="F340" s="805"/>
      <c r="G340" s="805"/>
      <c r="H340" s="806"/>
      <c r="I340" s="806"/>
      <c r="J340" s="803"/>
      <c r="K340" s="803"/>
      <c r="L340" s="804"/>
    </row>
    <row r="341" spans="1:12" s="101" customFormat="1" ht="24" customHeight="1">
      <c r="A341" s="808">
        <v>463</v>
      </c>
      <c r="B341" s="110" t="s">
        <v>76</v>
      </c>
      <c r="C341" s="115" t="s">
        <v>78</v>
      </c>
      <c r="D341" s="115" t="s">
        <v>146</v>
      </c>
      <c r="E341" s="115" t="s">
        <v>147</v>
      </c>
      <c r="F341" s="809" t="s">
        <v>71</v>
      </c>
      <c r="G341" s="809"/>
      <c r="H341" s="805"/>
      <c r="I341" s="805"/>
      <c r="J341" s="805"/>
      <c r="K341" s="805"/>
      <c r="L341" s="805"/>
    </row>
    <row r="342" spans="1:12" s="101" customFormat="1" ht="26.25" customHeight="1">
      <c r="A342" s="808"/>
      <c r="B342" s="803" t="s">
        <v>1786</v>
      </c>
      <c r="C342" s="810" t="s">
        <v>1787</v>
      </c>
      <c r="D342" s="807">
        <v>43775</v>
      </c>
      <c r="E342" s="803" t="s">
        <v>1788</v>
      </c>
      <c r="F342" s="803" t="s">
        <v>1791</v>
      </c>
      <c r="G342" s="803"/>
      <c r="H342" s="806" t="s">
        <v>152</v>
      </c>
      <c r="I342" s="806"/>
      <c r="J342" s="117" t="s">
        <v>153</v>
      </c>
      <c r="K342" s="117" t="s">
        <v>3</v>
      </c>
      <c r="L342" s="119">
        <v>1227.3600000000001</v>
      </c>
    </row>
    <row r="343" spans="1:12" s="101" customFormat="1" ht="408.95" customHeight="1">
      <c r="A343" s="808"/>
      <c r="B343" s="803"/>
      <c r="C343" s="810"/>
      <c r="D343" s="807"/>
      <c r="E343" s="803"/>
      <c r="F343" s="803"/>
      <c r="G343" s="803"/>
      <c r="H343" s="806" t="s">
        <v>154</v>
      </c>
      <c r="I343" s="806"/>
      <c r="J343" s="803" t="s">
        <v>153</v>
      </c>
      <c r="K343" s="803" t="s">
        <v>3</v>
      </c>
      <c r="L343" s="804">
        <v>6538.86</v>
      </c>
    </row>
    <row r="344" spans="1:12" s="101" customFormat="1" ht="281.85000000000002" customHeight="1">
      <c r="A344" s="808"/>
      <c r="B344" s="803"/>
      <c r="C344" s="810"/>
      <c r="D344" s="807"/>
      <c r="E344" s="803"/>
      <c r="F344" s="803"/>
      <c r="G344" s="803"/>
      <c r="H344" s="806"/>
      <c r="I344" s="806"/>
      <c r="J344" s="803"/>
      <c r="K344" s="803"/>
      <c r="L344" s="804"/>
    </row>
    <row r="345" spans="1:12" s="101" customFormat="1" ht="24" customHeight="1">
      <c r="A345" s="808"/>
      <c r="B345" s="110" t="s">
        <v>77</v>
      </c>
      <c r="C345" s="115" t="s">
        <v>79</v>
      </c>
      <c r="D345" s="115" t="s">
        <v>155</v>
      </c>
      <c r="E345" s="115" t="s">
        <v>156</v>
      </c>
      <c r="F345" s="805"/>
      <c r="G345" s="805"/>
      <c r="H345" s="806" t="s">
        <v>157</v>
      </c>
      <c r="I345" s="806"/>
      <c r="J345" s="803" t="s">
        <v>153</v>
      </c>
      <c r="K345" s="803" t="s">
        <v>153</v>
      </c>
      <c r="L345" s="804">
        <v>0</v>
      </c>
    </row>
    <row r="346" spans="1:12" s="101" customFormat="1" ht="24" customHeight="1">
      <c r="A346" s="808"/>
      <c r="B346" s="117" t="s">
        <v>437</v>
      </c>
      <c r="C346" s="117" t="s">
        <v>1791</v>
      </c>
      <c r="D346" s="118">
        <v>43784</v>
      </c>
      <c r="E346" s="117" t="s">
        <v>1790</v>
      </c>
      <c r="F346" s="805"/>
      <c r="G346" s="805"/>
      <c r="H346" s="806"/>
      <c r="I346" s="806"/>
      <c r="J346" s="803"/>
      <c r="K346" s="803"/>
      <c r="L346" s="804"/>
    </row>
    <row r="347" spans="1:12" s="101" customFormat="1" ht="24" customHeight="1">
      <c r="A347" s="808">
        <v>464</v>
      </c>
      <c r="B347" s="110" t="s">
        <v>76</v>
      </c>
      <c r="C347" s="115" t="s">
        <v>78</v>
      </c>
      <c r="D347" s="115" t="s">
        <v>146</v>
      </c>
      <c r="E347" s="115" t="s">
        <v>147</v>
      </c>
      <c r="F347" s="809" t="s">
        <v>71</v>
      </c>
      <c r="G347" s="809"/>
      <c r="H347" s="805"/>
      <c r="I347" s="805"/>
      <c r="J347" s="805"/>
      <c r="K347" s="805"/>
      <c r="L347" s="805"/>
    </row>
    <row r="348" spans="1:12" s="101" customFormat="1" ht="26.25" customHeight="1">
      <c r="A348" s="808"/>
      <c r="B348" s="803" t="s">
        <v>1786</v>
      </c>
      <c r="C348" s="810" t="s">
        <v>1792</v>
      </c>
      <c r="D348" s="807">
        <v>43810</v>
      </c>
      <c r="E348" s="803" t="s">
        <v>1793</v>
      </c>
      <c r="F348" s="803" t="s">
        <v>343</v>
      </c>
      <c r="G348" s="803"/>
      <c r="H348" s="806" t="s">
        <v>152</v>
      </c>
      <c r="I348" s="806"/>
      <c r="J348" s="117" t="s">
        <v>153</v>
      </c>
      <c r="K348" s="117" t="s">
        <v>3</v>
      </c>
      <c r="L348" s="119">
        <v>374</v>
      </c>
    </row>
    <row r="349" spans="1:12" s="101" customFormat="1" ht="408.95" customHeight="1">
      <c r="A349" s="808"/>
      <c r="B349" s="803"/>
      <c r="C349" s="810"/>
      <c r="D349" s="807"/>
      <c r="E349" s="803"/>
      <c r="F349" s="803"/>
      <c r="G349" s="803"/>
      <c r="H349" s="806" t="s">
        <v>154</v>
      </c>
      <c r="I349" s="806"/>
      <c r="J349" s="803" t="s">
        <v>153</v>
      </c>
      <c r="K349" s="803" t="s">
        <v>3</v>
      </c>
      <c r="L349" s="804">
        <v>296.95999999999998</v>
      </c>
    </row>
    <row r="350" spans="1:12" s="101" customFormat="1" ht="61.35" customHeight="1">
      <c r="A350" s="808"/>
      <c r="B350" s="803"/>
      <c r="C350" s="810"/>
      <c r="D350" s="807"/>
      <c r="E350" s="803"/>
      <c r="F350" s="803"/>
      <c r="G350" s="803"/>
      <c r="H350" s="806"/>
      <c r="I350" s="806"/>
      <c r="J350" s="803"/>
      <c r="K350" s="803"/>
      <c r="L350" s="804"/>
    </row>
    <row r="351" spans="1:12" s="101" customFormat="1" ht="24" customHeight="1">
      <c r="A351" s="808"/>
      <c r="B351" s="110" t="s">
        <v>77</v>
      </c>
      <c r="C351" s="115" t="s">
        <v>79</v>
      </c>
      <c r="D351" s="115" t="s">
        <v>155</v>
      </c>
      <c r="E351" s="115" t="s">
        <v>156</v>
      </c>
      <c r="F351" s="805"/>
      <c r="G351" s="805"/>
      <c r="H351" s="806" t="s">
        <v>157</v>
      </c>
      <c r="I351" s="806"/>
      <c r="J351" s="803" t="s">
        <v>153</v>
      </c>
      <c r="K351" s="803" t="s">
        <v>3</v>
      </c>
      <c r="L351" s="804">
        <v>259.60000000000002</v>
      </c>
    </row>
    <row r="352" spans="1:12" s="101" customFormat="1" ht="24" customHeight="1">
      <c r="A352" s="808"/>
      <c r="B352" s="117" t="s">
        <v>437</v>
      </c>
      <c r="C352" s="117" t="s">
        <v>343</v>
      </c>
      <c r="D352" s="118">
        <v>43812</v>
      </c>
      <c r="E352" s="117" t="s">
        <v>1794</v>
      </c>
      <c r="F352" s="805"/>
      <c r="G352" s="805"/>
      <c r="H352" s="806"/>
      <c r="I352" s="806"/>
      <c r="J352" s="803"/>
      <c r="K352" s="803"/>
      <c r="L352" s="804"/>
    </row>
    <row r="353" spans="1:12" s="101" customFormat="1" ht="24" customHeight="1">
      <c r="A353" s="808">
        <v>465</v>
      </c>
      <c r="B353" s="110" t="s">
        <v>76</v>
      </c>
      <c r="C353" s="115" t="s">
        <v>78</v>
      </c>
      <c r="D353" s="115" t="s">
        <v>146</v>
      </c>
      <c r="E353" s="115" t="s">
        <v>147</v>
      </c>
      <c r="F353" s="809" t="s">
        <v>71</v>
      </c>
      <c r="G353" s="809"/>
      <c r="H353" s="805"/>
      <c r="I353" s="805"/>
      <c r="J353" s="805"/>
      <c r="K353" s="805"/>
      <c r="L353" s="805"/>
    </row>
    <row r="354" spans="1:12" s="101" customFormat="1" ht="26.25" customHeight="1">
      <c r="A354" s="808"/>
      <c r="B354" s="803" t="s">
        <v>1786</v>
      </c>
      <c r="C354" s="810" t="s">
        <v>1795</v>
      </c>
      <c r="D354" s="807">
        <v>43862</v>
      </c>
      <c r="E354" s="803" t="s">
        <v>1796</v>
      </c>
      <c r="F354" s="803" t="s">
        <v>929</v>
      </c>
      <c r="G354" s="803"/>
      <c r="H354" s="806" t="s">
        <v>152</v>
      </c>
      <c r="I354" s="806"/>
      <c r="J354" s="117" t="s">
        <v>153</v>
      </c>
      <c r="K354" s="117" t="s">
        <v>3</v>
      </c>
      <c r="L354" s="119">
        <v>560.20000000000005</v>
      </c>
    </row>
    <row r="355" spans="1:12" s="101" customFormat="1" ht="302.25" customHeight="1">
      <c r="A355" s="808"/>
      <c r="B355" s="803"/>
      <c r="C355" s="810"/>
      <c r="D355" s="807"/>
      <c r="E355" s="803"/>
      <c r="F355" s="803"/>
      <c r="G355" s="803"/>
      <c r="H355" s="806" t="s">
        <v>154</v>
      </c>
      <c r="I355" s="806"/>
      <c r="J355" s="117" t="s">
        <v>153</v>
      </c>
      <c r="K355" s="117" t="s">
        <v>3</v>
      </c>
      <c r="L355" s="119">
        <v>549.64</v>
      </c>
    </row>
    <row r="356" spans="1:12" s="101" customFormat="1" ht="24" customHeight="1">
      <c r="A356" s="808"/>
      <c r="B356" s="110" t="s">
        <v>77</v>
      </c>
      <c r="C356" s="115" t="s">
        <v>79</v>
      </c>
      <c r="D356" s="115" t="s">
        <v>155</v>
      </c>
      <c r="E356" s="115" t="s">
        <v>156</v>
      </c>
      <c r="F356" s="805"/>
      <c r="G356" s="805"/>
      <c r="H356" s="806" t="s">
        <v>157</v>
      </c>
      <c r="I356" s="806"/>
      <c r="J356" s="803" t="s">
        <v>153</v>
      </c>
      <c r="K356" s="803" t="s">
        <v>3</v>
      </c>
      <c r="L356" s="804">
        <v>349.56</v>
      </c>
    </row>
    <row r="357" spans="1:12" s="101" customFormat="1" ht="24" customHeight="1">
      <c r="A357" s="808"/>
      <c r="B357" s="117" t="s">
        <v>437</v>
      </c>
      <c r="C357" s="117" t="s">
        <v>929</v>
      </c>
      <c r="D357" s="118">
        <v>43864</v>
      </c>
      <c r="E357" s="117" t="s">
        <v>1797</v>
      </c>
      <c r="F357" s="805"/>
      <c r="G357" s="805"/>
      <c r="H357" s="806"/>
      <c r="I357" s="806"/>
      <c r="J357" s="803"/>
      <c r="K357" s="803"/>
      <c r="L357" s="804"/>
    </row>
    <row r="358" spans="1:12" s="101" customFormat="1" ht="24" customHeight="1">
      <c r="A358" s="808">
        <v>466</v>
      </c>
      <c r="B358" s="110" t="s">
        <v>76</v>
      </c>
      <c r="C358" s="115" t="s">
        <v>78</v>
      </c>
      <c r="D358" s="115" t="s">
        <v>146</v>
      </c>
      <c r="E358" s="115" t="s">
        <v>147</v>
      </c>
      <c r="F358" s="809" t="s">
        <v>71</v>
      </c>
      <c r="G358" s="809"/>
      <c r="H358" s="805"/>
      <c r="I358" s="805"/>
      <c r="J358" s="805"/>
      <c r="K358" s="805"/>
      <c r="L358" s="805"/>
    </row>
    <row r="359" spans="1:12" s="101" customFormat="1" ht="26.25" customHeight="1">
      <c r="A359" s="808"/>
      <c r="B359" s="803" t="s">
        <v>1798</v>
      </c>
      <c r="C359" s="803" t="s">
        <v>1799</v>
      </c>
      <c r="D359" s="807">
        <v>43754</v>
      </c>
      <c r="E359" s="803" t="s">
        <v>367</v>
      </c>
      <c r="F359" s="803" t="s">
        <v>368</v>
      </c>
      <c r="G359" s="803"/>
      <c r="H359" s="806" t="s">
        <v>152</v>
      </c>
      <c r="I359" s="806"/>
      <c r="J359" s="117" t="s">
        <v>153</v>
      </c>
      <c r="K359" s="117" t="s">
        <v>3</v>
      </c>
      <c r="L359" s="119">
        <v>446</v>
      </c>
    </row>
    <row r="360" spans="1:12" s="101" customFormat="1" ht="39.75" customHeight="1">
      <c r="A360" s="808"/>
      <c r="B360" s="803"/>
      <c r="C360" s="803"/>
      <c r="D360" s="807"/>
      <c r="E360" s="803"/>
      <c r="F360" s="803"/>
      <c r="G360" s="803"/>
      <c r="H360" s="806" t="s">
        <v>154</v>
      </c>
      <c r="I360" s="806"/>
      <c r="J360" s="117" t="s">
        <v>153</v>
      </c>
      <c r="K360" s="117" t="s">
        <v>3</v>
      </c>
      <c r="L360" s="119">
        <v>309.98</v>
      </c>
    </row>
    <row r="361" spans="1:12" s="101" customFormat="1" ht="24" customHeight="1">
      <c r="A361" s="808"/>
      <c r="B361" s="110" t="s">
        <v>77</v>
      </c>
      <c r="C361" s="115" t="s">
        <v>79</v>
      </c>
      <c r="D361" s="115" t="s">
        <v>155</v>
      </c>
      <c r="E361" s="115" t="s">
        <v>156</v>
      </c>
      <c r="F361" s="805"/>
      <c r="G361" s="805"/>
      <c r="H361" s="806" t="s">
        <v>157</v>
      </c>
      <c r="I361" s="806"/>
      <c r="J361" s="803" t="s">
        <v>153</v>
      </c>
      <c r="K361" s="803" t="s">
        <v>153</v>
      </c>
      <c r="L361" s="804">
        <v>0</v>
      </c>
    </row>
    <row r="362" spans="1:12" s="101" customFormat="1" ht="34.5" customHeight="1">
      <c r="A362" s="808"/>
      <c r="B362" s="117" t="s">
        <v>1800</v>
      </c>
      <c r="C362" s="117" t="s">
        <v>368</v>
      </c>
      <c r="D362" s="118">
        <v>43756</v>
      </c>
      <c r="E362" s="117" t="s">
        <v>1463</v>
      </c>
      <c r="F362" s="805"/>
      <c r="G362" s="805"/>
      <c r="H362" s="806"/>
      <c r="I362" s="806"/>
      <c r="J362" s="803"/>
      <c r="K362" s="803"/>
      <c r="L362" s="804"/>
    </row>
    <row r="363" spans="1:12" s="101" customFormat="1" ht="24" customHeight="1">
      <c r="A363" s="808">
        <v>467</v>
      </c>
      <c r="B363" s="110" t="s">
        <v>76</v>
      </c>
      <c r="C363" s="115" t="s">
        <v>78</v>
      </c>
      <c r="D363" s="115" t="s">
        <v>146</v>
      </c>
      <c r="E363" s="115" t="s">
        <v>147</v>
      </c>
      <c r="F363" s="809" t="s">
        <v>71</v>
      </c>
      <c r="G363" s="809"/>
      <c r="H363" s="805"/>
      <c r="I363" s="805"/>
      <c r="J363" s="805"/>
      <c r="K363" s="805"/>
      <c r="L363" s="805"/>
    </row>
    <row r="364" spans="1:12" s="101" customFormat="1" ht="26.25" customHeight="1">
      <c r="A364" s="808"/>
      <c r="B364" s="803" t="s">
        <v>1798</v>
      </c>
      <c r="C364" s="810" t="s">
        <v>1801</v>
      </c>
      <c r="D364" s="807">
        <v>43761</v>
      </c>
      <c r="E364" s="803" t="s">
        <v>872</v>
      </c>
      <c r="F364" s="803" t="s">
        <v>1802</v>
      </c>
      <c r="G364" s="803"/>
      <c r="H364" s="806" t="s">
        <v>152</v>
      </c>
      <c r="I364" s="806"/>
      <c r="J364" s="117" t="s">
        <v>153</v>
      </c>
      <c r="K364" s="117" t="s">
        <v>153</v>
      </c>
      <c r="L364" s="119">
        <v>0</v>
      </c>
    </row>
    <row r="365" spans="1:12" s="101" customFormat="1" ht="165.75" customHeight="1">
      <c r="A365" s="808"/>
      <c r="B365" s="803"/>
      <c r="C365" s="810"/>
      <c r="D365" s="807"/>
      <c r="E365" s="803"/>
      <c r="F365" s="803"/>
      <c r="G365" s="803"/>
      <c r="H365" s="806" t="s">
        <v>154</v>
      </c>
      <c r="I365" s="806"/>
      <c r="J365" s="117" t="s">
        <v>153</v>
      </c>
      <c r="K365" s="117" t="s">
        <v>3</v>
      </c>
      <c r="L365" s="119">
        <v>354.3</v>
      </c>
    </row>
    <row r="366" spans="1:12" s="101" customFormat="1" ht="24" customHeight="1">
      <c r="A366" s="808"/>
      <c r="B366" s="110" t="s">
        <v>77</v>
      </c>
      <c r="C366" s="115" t="s">
        <v>79</v>
      </c>
      <c r="D366" s="115" t="s">
        <v>155</v>
      </c>
      <c r="E366" s="115" t="s">
        <v>156</v>
      </c>
      <c r="F366" s="805"/>
      <c r="G366" s="805"/>
      <c r="H366" s="806" t="s">
        <v>157</v>
      </c>
      <c r="I366" s="806"/>
      <c r="J366" s="803" t="s">
        <v>153</v>
      </c>
      <c r="K366" s="803" t="s">
        <v>3</v>
      </c>
      <c r="L366" s="804">
        <v>410</v>
      </c>
    </row>
    <row r="367" spans="1:12" s="101" customFormat="1" ht="34.5" customHeight="1">
      <c r="A367" s="808"/>
      <c r="B367" s="117" t="s">
        <v>1800</v>
      </c>
      <c r="C367" s="117" t="s">
        <v>1802</v>
      </c>
      <c r="D367" s="118">
        <v>43764</v>
      </c>
      <c r="E367" s="117" t="s">
        <v>1803</v>
      </c>
      <c r="F367" s="805"/>
      <c r="G367" s="805"/>
      <c r="H367" s="806"/>
      <c r="I367" s="806"/>
      <c r="J367" s="803"/>
      <c r="K367" s="803"/>
      <c r="L367" s="804"/>
    </row>
    <row r="368" spans="1:12" s="101" customFormat="1" ht="24" customHeight="1">
      <c r="A368" s="808">
        <v>468</v>
      </c>
      <c r="B368" s="110" t="s">
        <v>76</v>
      </c>
      <c r="C368" s="115" t="s">
        <v>78</v>
      </c>
      <c r="D368" s="115" t="s">
        <v>146</v>
      </c>
      <c r="E368" s="115" t="s">
        <v>147</v>
      </c>
      <c r="F368" s="809" t="s">
        <v>71</v>
      </c>
      <c r="G368" s="809"/>
      <c r="H368" s="805"/>
      <c r="I368" s="805"/>
      <c r="J368" s="805"/>
      <c r="K368" s="805"/>
      <c r="L368" s="805"/>
    </row>
    <row r="369" spans="1:12" s="101" customFormat="1" ht="26.25" customHeight="1">
      <c r="A369" s="808"/>
      <c r="B369" s="803" t="s">
        <v>1804</v>
      </c>
      <c r="C369" s="810" t="s">
        <v>1805</v>
      </c>
      <c r="D369" s="807">
        <v>43774</v>
      </c>
      <c r="E369" s="803" t="s">
        <v>1806</v>
      </c>
      <c r="F369" s="803" t="s">
        <v>1807</v>
      </c>
      <c r="G369" s="803"/>
      <c r="H369" s="806" t="s">
        <v>152</v>
      </c>
      <c r="I369" s="806"/>
      <c r="J369" s="117" t="s">
        <v>153</v>
      </c>
      <c r="K369" s="117" t="s">
        <v>3</v>
      </c>
      <c r="L369" s="119">
        <v>660</v>
      </c>
    </row>
    <row r="370" spans="1:12" s="101" customFormat="1" ht="281.25" customHeight="1">
      <c r="A370" s="808"/>
      <c r="B370" s="803"/>
      <c r="C370" s="810"/>
      <c r="D370" s="807"/>
      <c r="E370" s="803"/>
      <c r="F370" s="803"/>
      <c r="G370" s="803"/>
      <c r="H370" s="806" t="s">
        <v>154</v>
      </c>
      <c r="I370" s="806"/>
      <c r="J370" s="117" t="s">
        <v>153</v>
      </c>
      <c r="K370" s="117" t="s">
        <v>3</v>
      </c>
      <c r="L370" s="119">
        <v>10213.24</v>
      </c>
    </row>
    <row r="371" spans="1:12" s="101" customFormat="1" ht="24" customHeight="1">
      <c r="A371" s="808"/>
      <c r="B371" s="110" t="s">
        <v>77</v>
      </c>
      <c r="C371" s="115" t="s">
        <v>79</v>
      </c>
      <c r="D371" s="115" t="s">
        <v>155</v>
      </c>
      <c r="E371" s="115" t="s">
        <v>156</v>
      </c>
      <c r="F371" s="805"/>
      <c r="G371" s="805"/>
      <c r="H371" s="806" t="s">
        <v>157</v>
      </c>
      <c r="I371" s="806"/>
      <c r="J371" s="803" t="s">
        <v>153</v>
      </c>
      <c r="K371" s="803" t="s">
        <v>3</v>
      </c>
      <c r="L371" s="804">
        <v>40</v>
      </c>
    </row>
    <row r="372" spans="1:12" s="101" customFormat="1" ht="24" customHeight="1">
      <c r="A372" s="808"/>
      <c r="B372" s="117" t="s">
        <v>254</v>
      </c>
      <c r="C372" s="117" t="s">
        <v>1807</v>
      </c>
      <c r="D372" s="118">
        <v>43778</v>
      </c>
      <c r="E372" s="117" t="s">
        <v>1808</v>
      </c>
      <c r="F372" s="805"/>
      <c r="G372" s="805"/>
      <c r="H372" s="806"/>
      <c r="I372" s="806"/>
      <c r="J372" s="803"/>
      <c r="K372" s="803"/>
      <c r="L372" s="804"/>
    </row>
    <row r="373" spans="1:12" s="101" customFormat="1" ht="24" customHeight="1">
      <c r="A373" s="808">
        <v>469</v>
      </c>
      <c r="B373" s="110" t="s">
        <v>76</v>
      </c>
      <c r="C373" s="115" t="s">
        <v>78</v>
      </c>
      <c r="D373" s="115" t="s">
        <v>146</v>
      </c>
      <c r="E373" s="115" t="s">
        <v>147</v>
      </c>
      <c r="F373" s="809" t="s">
        <v>71</v>
      </c>
      <c r="G373" s="809"/>
      <c r="H373" s="805"/>
      <c r="I373" s="805"/>
      <c r="J373" s="805"/>
      <c r="K373" s="805"/>
      <c r="L373" s="805"/>
    </row>
    <row r="374" spans="1:12" s="101" customFormat="1" ht="26.25" customHeight="1">
      <c r="A374" s="808"/>
      <c r="B374" s="803" t="s">
        <v>1804</v>
      </c>
      <c r="C374" s="810" t="s">
        <v>1809</v>
      </c>
      <c r="D374" s="807">
        <v>43779</v>
      </c>
      <c r="E374" s="803" t="s">
        <v>982</v>
      </c>
      <c r="F374" s="803" t="s">
        <v>983</v>
      </c>
      <c r="G374" s="803"/>
      <c r="H374" s="806" t="s">
        <v>152</v>
      </c>
      <c r="I374" s="806"/>
      <c r="J374" s="117" t="s">
        <v>153</v>
      </c>
      <c r="K374" s="117" t="s">
        <v>3</v>
      </c>
      <c r="L374" s="119">
        <v>1194</v>
      </c>
    </row>
    <row r="375" spans="1:12" s="101" customFormat="1" ht="354.75" customHeight="1">
      <c r="A375" s="808"/>
      <c r="B375" s="803"/>
      <c r="C375" s="810"/>
      <c r="D375" s="807"/>
      <c r="E375" s="803"/>
      <c r="F375" s="803"/>
      <c r="G375" s="803"/>
      <c r="H375" s="806" t="s">
        <v>154</v>
      </c>
      <c r="I375" s="806"/>
      <c r="J375" s="117" t="s">
        <v>153</v>
      </c>
      <c r="K375" s="117" t="s">
        <v>3</v>
      </c>
      <c r="L375" s="119">
        <v>5195</v>
      </c>
    </row>
    <row r="376" spans="1:12" s="101" customFormat="1" ht="24" customHeight="1">
      <c r="A376" s="808"/>
      <c r="B376" s="110" t="s">
        <v>77</v>
      </c>
      <c r="C376" s="115" t="s">
        <v>79</v>
      </c>
      <c r="D376" s="115" t="s">
        <v>155</v>
      </c>
      <c r="E376" s="115" t="s">
        <v>156</v>
      </c>
      <c r="F376" s="805"/>
      <c r="G376" s="805"/>
      <c r="H376" s="806" t="s">
        <v>157</v>
      </c>
      <c r="I376" s="806"/>
      <c r="J376" s="803" t="s">
        <v>153</v>
      </c>
      <c r="K376" s="803" t="s">
        <v>3</v>
      </c>
      <c r="L376" s="804">
        <v>1054.45</v>
      </c>
    </row>
    <row r="377" spans="1:12" s="101" customFormat="1" ht="24" customHeight="1">
      <c r="A377" s="808"/>
      <c r="B377" s="117" t="s">
        <v>254</v>
      </c>
      <c r="C377" s="117" t="s">
        <v>983</v>
      </c>
      <c r="D377" s="118">
        <v>43785</v>
      </c>
      <c r="E377" s="117" t="s">
        <v>1810</v>
      </c>
      <c r="F377" s="805"/>
      <c r="G377" s="805"/>
      <c r="H377" s="806"/>
      <c r="I377" s="806"/>
      <c r="J377" s="803"/>
      <c r="K377" s="803"/>
      <c r="L377" s="804"/>
    </row>
    <row r="378" spans="1:12" s="101" customFormat="1" ht="24" customHeight="1">
      <c r="A378" s="808">
        <v>470</v>
      </c>
      <c r="B378" s="110" t="s">
        <v>76</v>
      </c>
      <c r="C378" s="115" t="s">
        <v>78</v>
      </c>
      <c r="D378" s="115" t="s">
        <v>146</v>
      </c>
      <c r="E378" s="115" t="s">
        <v>147</v>
      </c>
      <c r="F378" s="809" t="s">
        <v>71</v>
      </c>
      <c r="G378" s="809"/>
      <c r="H378" s="805"/>
      <c r="I378" s="805"/>
      <c r="J378" s="805"/>
      <c r="K378" s="805"/>
      <c r="L378" s="805"/>
    </row>
    <row r="379" spans="1:12" s="101" customFormat="1" ht="26.25" customHeight="1">
      <c r="A379" s="808"/>
      <c r="B379" s="803" t="s">
        <v>1804</v>
      </c>
      <c r="C379" s="810" t="s">
        <v>1811</v>
      </c>
      <c r="D379" s="807">
        <v>43809</v>
      </c>
      <c r="E379" s="803" t="s">
        <v>1812</v>
      </c>
      <c r="F379" s="803" t="s">
        <v>1813</v>
      </c>
      <c r="G379" s="803"/>
      <c r="H379" s="806" t="s">
        <v>152</v>
      </c>
      <c r="I379" s="806"/>
      <c r="J379" s="117" t="s">
        <v>153</v>
      </c>
      <c r="K379" s="117" t="s">
        <v>3</v>
      </c>
      <c r="L379" s="119">
        <v>336</v>
      </c>
    </row>
    <row r="380" spans="1:12" s="101" customFormat="1" ht="312.75" customHeight="1">
      <c r="A380" s="808"/>
      <c r="B380" s="803"/>
      <c r="C380" s="810"/>
      <c r="D380" s="807"/>
      <c r="E380" s="803"/>
      <c r="F380" s="803"/>
      <c r="G380" s="803"/>
      <c r="H380" s="806" t="s">
        <v>154</v>
      </c>
      <c r="I380" s="806"/>
      <c r="J380" s="117" t="s">
        <v>153</v>
      </c>
      <c r="K380" s="117" t="s">
        <v>3</v>
      </c>
      <c r="L380" s="119">
        <v>3475</v>
      </c>
    </row>
    <row r="381" spans="1:12" s="101" customFormat="1" ht="24" customHeight="1">
      <c r="A381" s="808"/>
      <c r="B381" s="110" t="s">
        <v>77</v>
      </c>
      <c r="C381" s="115" t="s">
        <v>79</v>
      </c>
      <c r="D381" s="115" t="s">
        <v>155</v>
      </c>
      <c r="E381" s="115" t="s">
        <v>156</v>
      </c>
      <c r="F381" s="805"/>
      <c r="G381" s="805"/>
      <c r="H381" s="806" t="s">
        <v>157</v>
      </c>
      <c r="I381" s="806"/>
      <c r="J381" s="803" t="s">
        <v>153</v>
      </c>
      <c r="K381" s="803" t="s">
        <v>3</v>
      </c>
      <c r="L381" s="804">
        <v>221</v>
      </c>
    </row>
    <row r="382" spans="1:12" s="101" customFormat="1" ht="24" customHeight="1">
      <c r="A382" s="808"/>
      <c r="B382" s="117" t="s">
        <v>254</v>
      </c>
      <c r="C382" s="117" t="s">
        <v>1813</v>
      </c>
      <c r="D382" s="118">
        <v>43817</v>
      </c>
      <c r="E382" s="117" t="s">
        <v>1814</v>
      </c>
      <c r="F382" s="805"/>
      <c r="G382" s="805"/>
      <c r="H382" s="806"/>
      <c r="I382" s="806"/>
      <c r="J382" s="803"/>
      <c r="K382" s="803"/>
      <c r="L382" s="804"/>
    </row>
    <row r="383" spans="1:12" s="101" customFormat="1" ht="24" customHeight="1">
      <c r="A383" s="808">
        <v>471</v>
      </c>
      <c r="B383" s="110" t="s">
        <v>76</v>
      </c>
      <c r="C383" s="115" t="s">
        <v>78</v>
      </c>
      <c r="D383" s="115" t="s">
        <v>146</v>
      </c>
      <c r="E383" s="115" t="s">
        <v>147</v>
      </c>
      <c r="F383" s="809" t="s">
        <v>71</v>
      </c>
      <c r="G383" s="809"/>
      <c r="H383" s="805"/>
      <c r="I383" s="805"/>
      <c r="J383" s="805"/>
      <c r="K383" s="805"/>
      <c r="L383" s="805"/>
    </row>
    <row r="384" spans="1:12" s="101" customFormat="1" ht="26.25" customHeight="1">
      <c r="A384" s="808"/>
      <c r="B384" s="803" t="s">
        <v>1804</v>
      </c>
      <c r="C384" s="810" t="s">
        <v>1811</v>
      </c>
      <c r="D384" s="807">
        <v>43809</v>
      </c>
      <c r="E384" s="803" t="s">
        <v>1812</v>
      </c>
      <c r="F384" s="803" t="s">
        <v>1815</v>
      </c>
      <c r="G384" s="803"/>
      <c r="H384" s="806" t="s">
        <v>152</v>
      </c>
      <c r="I384" s="806"/>
      <c r="J384" s="117" t="s">
        <v>153</v>
      </c>
      <c r="K384" s="117" t="s">
        <v>3</v>
      </c>
      <c r="L384" s="119">
        <v>668</v>
      </c>
    </row>
    <row r="385" spans="1:12" s="101" customFormat="1" ht="312.75" customHeight="1">
      <c r="A385" s="808"/>
      <c r="B385" s="803"/>
      <c r="C385" s="810"/>
      <c r="D385" s="807"/>
      <c r="E385" s="803"/>
      <c r="F385" s="803"/>
      <c r="G385" s="803"/>
      <c r="H385" s="806" t="s">
        <v>154</v>
      </c>
      <c r="I385" s="806"/>
      <c r="J385" s="117" t="s">
        <v>153</v>
      </c>
      <c r="K385" s="117" t="s">
        <v>3</v>
      </c>
      <c r="L385" s="119">
        <v>2061</v>
      </c>
    </row>
    <row r="386" spans="1:12" s="101" customFormat="1" ht="24" customHeight="1">
      <c r="A386" s="808"/>
      <c r="B386" s="110" t="s">
        <v>77</v>
      </c>
      <c r="C386" s="115" t="s">
        <v>79</v>
      </c>
      <c r="D386" s="115" t="s">
        <v>155</v>
      </c>
      <c r="E386" s="115" t="s">
        <v>156</v>
      </c>
      <c r="F386" s="805"/>
      <c r="G386" s="805"/>
      <c r="H386" s="806" t="s">
        <v>157</v>
      </c>
      <c r="I386" s="806"/>
      <c r="J386" s="803" t="s">
        <v>153</v>
      </c>
      <c r="K386" s="803" t="s">
        <v>3</v>
      </c>
      <c r="L386" s="804">
        <v>100</v>
      </c>
    </row>
    <row r="387" spans="1:12" s="101" customFormat="1" ht="24" customHeight="1">
      <c r="A387" s="808"/>
      <c r="B387" s="117" t="s">
        <v>254</v>
      </c>
      <c r="C387" s="117" t="s">
        <v>1815</v>
      </c>
      <c r="D387" s="118">
        <v>43817</v>
      </c>
      <c r="E387" s="117" t="s">
        <v>1814</v>
      </c>
      <c r="F387" s="805"/>
      <c r="G387" s="805"/>
      <c r="H387" s="806"/>
      <c r="I387" s="806"/>
      <c r="J387" s="803"/>
      <c r="K387" s="803"/>
      <c r="L387" s="804"/>
    </row>
    <row r="388" spans="1:12" s="101" customFormat="1" ht="24" customHeight="1">
      <c r="A388" s="808">
        <v>472</v>
      </c>
      <c r="B388" s="110" t="s">
        <v>76</v>
      </c>
      <c r="C388" s="115" t="s">
        <v>78</v>
      </c>
      <c r="D388" s="115" t="s">
        <v>146</v>
      </c>
      <c r="E388" s="115" t="s">
        <v>147</v>
      </c>
      <c r="F388" s="809" t="s">
        <v>71</v>
      </c>
      <c r="G388" s="809"/>
      <c r="H388" s="805"/>
      <c r="I388" s="805"/>
      <c r="J388" s="805"/>
      <c r="K388" s="805"/>
      <c r="L388" s="805"/>
    </row>
    <row r="389" spans="1:12" s="101" customFormat="1" ht="26.25" customHeight="1">
      <c r="A389" s="808"/>
      <c r="B389" s="803" t="s">
        <v>1804</v>
      </c>
      <c r="C389" s="810" t="s">
        <v>1816</v>
      </c>
      <c r="D389" s="807">
        <v>43845</v>
      </c>
      <c r="E389" s="803" t="s">
        <v>523</v>
      </c>
      <c r="F389" s="803" t="s">
        <v>307</v>
      </c>
      <c r="G389" s="803"/>
      <c r="H389" s="806" t="s">
        <v>152</v>
      </c>
      <c r="I389" s="806"/>
      <c r="J389" s="117" t="s">
        <v>153</v>
      </c>
      <c r="K389" s="117" t="s">
        <v>3</v>
      </c>
      <c r="L389" s="119">
        <v>448.44</v>
      </c>
    </row>
    <row r="390" spans="1:12" s="101" customFormat="1" ht="312.75" customHeight="1">
      <c r="A390" s="808"/>
      <c r="B390" s="803"/>
      <c r="C390" s="810"/>
      <c r="D390" s="807"/>
      <c r="E390" s="803"/>
      <c r="F390" s="803"/>
      <c r="G390" s="803"/>
      <c r="H390" s="806" t="s">
        <v>154</v>
      </c>
      <c r="I390" s="806"/>
      <c r="J390" s="117" t="s">
        <v>153</v>
      </c>
      <c r="K390" s="117" t="s">
        <v>3</v>
      </c>
      <c r="L390" s="119">
        <v>2547</v>
      </c>
    </row>
    <row r="391" spans="1:12" s="101" customFormat="1" ht="24" customHeight="1">
      <c r="A391" s="808"/>
      <c r="B391" s="110" t="s">
        <v>77</v>
      </c>
      <c r="C391" s="115" t="s">
        <v>79</v>
      </c>
      <c r="D391" s="115" t="s">
        <v>155</v>
      </c>
      <c r="E391" s="115" t="s">
        <v>156</v>
      </c>
      <c r="F391" s="805"/>
      <c r="G391" s="805"/>
      <c r="H391" s="806" t="s">
        <v>157</v>
      </c>
      <c r="I391" s="806"/>
      <c r="J391" s="803" t="s">
        <v>153</v>
      </c>
      <c r="K391" s="803" t="s">
        <v>3</v>
      </c>
      <c r="L391" s="804">
        <v>297.60000000000002</v>
      </c>
    </row>
    <row r="392" spans="1:12" s="101" customFormat="1" ht="24" customHeight="1">
      <c r="A392" s="808"/>
      <c r="B392" s="117" t="s">
        <v>254</v>
      </c>
      <c r="C392" s="117" t="s">
        <v>307</v>
      </c>
      <c r="D392" s="118">
        <v>43847</v>
      </c>
      <c r="E392" s="117" t="s">
        <v>611</v>
      </c>
      <c r="F392" s="805"/>
      <c r="G392" s="805"/>
      <c r="H392" s="806"/>
      <c r="I392" s="806"/>
      <c r="J392" s="803"/>
      <c r="K392" s="803"/>
      <c r="L392" s="804"/>
    </row>
    <row r="393" spans="1:12" s="101" customFormat="1" ht="24" customHeight="1">
      <c r="A393" s="808">
        <v>473</v>
      </c>
      <c r="B393" s="110" t="s">
        <v>76</v>
      </c>
      <c r="C393" s="115" t="s">
        <v>78</v>
      </c>
      <c r="D393" s="115" t="s">
        <v>146</v>
      </c>
      <c r="E393" s="115" t="s">
        <v>147</v>
      </c>
      <c r="F393" s="809" t="s">
        <v>71</v>
      </c>
      <c r="G393" s="809"/>
      <c r="H393" s="805"/>
      <c r="I393" s="805"/>
      <c r="J393" s="805"/>
      <c r="K393" s="805"/>
      <c r="L393" s="805"/>
    </row>
    <row r="394" spans="1:12" s="101" customFormat="1" ht="26.25" customHeight="1">
      <c r="A394" s="808"/>
      <c r="B394" s="803" t="s">
        <v>1804</v>
      </c>
      <c r="C394" s="810" t="s">
        <v>1817</v>
      </c>
      <c r="D394" s="807">
        <v>43857</v>
      </c>
      <c r="E394" s="803" t="s">
        <v>162</v>
      </c>
      <c r="F394" s="803" t="s">
        <v>1193</v>
      </c>
      <c r="G394" s="803"/>
      <c r="H394" s="806" t="s">
        <v>152</v>
      </c>
      <c r="I394" s="806"/>
      <c r="J394" s="117" t="s">
        <v>153</v>
      </c>
      <c r="K394" s="117" t="s">
        <v>3</v>
      </c>
      <c r="L394" s="119">
        <v>733.47</v>
      </c>
    </row>
    <row r="395" spans="1:12" s="101" customFormat="1" ht="165.75" customHeight="1">
      <c r="A395" s="808"/>
      <c r="B395" s="803"/>
      <c r="C395" s="810"/>
      <c r="D395" s="807"/>
      <c r="E395" s="803"/>
      <c r="F395" s="803"/>
      <c r="G395" s="803"/>
      <c r="H395" s="806" t="s">
        <v>154</v>
      </c>
      <c r="I395" s="806"/>
      <c r="J395" s="117" t="s">
        <v>153</v>
      </c>
      <c r="K395" s="117" t="s">
        <v>3</v>
      </c>
      <c r="L395" s="119">
        <v>5665.55</v>
      </c>
    </row>
    <row r="396" spans="1:12" s="101" customFormat="1" ht="24" customHeight="1">
      <c r="A396" s="808"/>
      <c r="B396" s="110" t="s">
        <v>77</v>
      </c>
      <c r="C396" s="115" t="s">
        <v>79</v>
      </c>
      <c r="D396" s="115" t="s">
        <v>155</v>
      </c>
      <c r="E396" s="115" t="s">
        <v>156</v>
      </c>
      <c r="F396" s="805"/>
      <c r="G396" s="805"/>
      <c r="H396" s="806" t="s">
        <v>157</v>
      </c>
      <c r="I396" s="806"/>
      <c r="J396" s="803" t="s">
        <v>153</v>
      </c>
      <c r="K396" s="803" t="s">
        <v>153</v>
      </c>
      <c r="L396" s="804">
        <v>0</v>
      </c>
    </row>
    <row r="397" spans="1:12" s="101" customFormat="1" ht="24" customHeight="1">
      <c r="A397" s="808"/>
      <c r="B397" s="117" t="s">
        <v>254</v>
      </c>
      <c r="C397" s="117" t="s">
        <v>1193</v>
      </c>
      <c r="D397" s="118">
        <v>43862</v>
      </c>
      <c r="E397" s="117" t="s">
        <v>1818</v>
      </c>
      <c r="F397" s="805"/>
      <c r="G397" s="805"/>
      <c r="H397" s="806"/>
      <c r="I397" s="806"/>
      <c r="J397" s="803"/>
      <c r="K397" s="803"/>
      <c r="L397" s="804"/>
    </row>
    <row r="398" spans="1:12" s="101" customFormat="1" ht="24" customHeight="1">
      <c r="A398" s="808">
        <v>474</v>
      </c>
      <c r="B398" s="110" t="s">
        <v>76</v>
      </c>
      <c r="C398" s="115" t="s">
        <v>78</v>
      </c>
      <c r="D398" s="115" t="s">
        <v>146</v>
      </c>
      <c r="E398" s="115" t="s">
        <v>147</v>
      </c>
      <c r="F398" s="809" t="s">
        <v>71</v>
      </c>
      <c r="G398" s="809"/>
      <c r="H398" s="805"/>
      <c r="I398" s="805"/>
      <c r="J398" s="805"/>
      <c r="K398" s="805"/>
      <c r="L398" s="805"/>
    </row>
    <row r="399" spans="1:12" s="101" customFormat="1" ht="26.25" customHeight="1">
      <c r="A399" s="808"/>
      <c r="B399" s="803" t="s">
        <v>1819</v>
      </c>
      <c r="C399" s="810" t="s">
        <v>1820</v>
      </c>
      <c r="D399" s="807">
        <v>43753</v>
      </c>
      <c r="E399" s="803" t="s">
        <v>1821</v>
      </c>
      <c r="F399" s="803" t="s">
        <v>1822</v>
      </c>
      <c r="G399" s="803"/>
      <c r="H399" s="806" t="s">
        <v>152</v>
      </c>
      <c r="I399" s="806"/>
      <c r="J399" s="117" t="s">
        <v>153</v>
      </c>
      <c r="K399" s="117" t="s">
        <v>3</v>
      </c>
      <c r="L399" s="119">
        <v>671.54</v>
      </c>
    </row>
    <row r="400" spans="1:12" s="101" customFormat="1" ht="155.25" customHeight="1">
      <c r="A400" s="808"/>
      <c r="B400" s="803"/>
      <c r="C400" s="810"/>
      <c r="D400" s="807"/>
      <c r="E400" s="803"/>
      <c r="F400" s="803"/>
      <c r="G400" s="803"/>
      <c r="H400" s="806" t="s">
        <v>154</v>
      </c>
      <c r="I400" s="806"/>
      <c r="J400" s="117" t="s">
        <v>153</v>
      </c>
      <c r="K400" s="117" t="s">
        <v>3</v>
      </c>
      <c r="L400" s="119">
        <v>1336</v>
      </c>
    </row>
    <row r="401" spans="1:12" s="101" customFormat="1" ht="24" customHeight="1">
      <c r="A401" s="808"/>
      <c r="B401" s="110" t="s">
        <v>77</v>
      </c>
      <c r="C401" s="115" t="s">
        <v>79</v>
      </c>
      <c r="D401" s="115" t="s">
        <v>155</v>
      </c>
      <c r="E401" s="115" t="s">
        <v>156</v>
      </c>
      <c r="F401" s="805"/>
      <c r="G401" s="805"/>
      <c r="H401" s="806" t="s">
        <v>157</v>
      </c>
      <c r="I401" s="806"/>
      <c r="J401" s="803" t="s">
        <v>153</v>
      </c>
      <c r="K401" s="803" t="s">
        <v>3</v>
      </c>
      <c r="L401" s="804">
        <v>490</v>
      </c>
    </row>
    <row r="402" spans="1:12" s="101" customFormat="1" ht="24" customHeight="1">
      <c r="A402" s="808"/>
      <c r="B402" s="117" t="s">
        <v>193</v>
      </c>
      <c r="C402" s="117" t="s">
        <v>1822</v>
      </c>
      <c r="D402" s="118">
        <v>43758</v>
      </c>
      <c r="E402" s="117" t="s">
        <v>182</v>
      </c>
      <c r="F402" s="805"/>
      <c r="G402" s="805"/>
      <c r="H402" s="806"/>
      <c r="I402" s="806"/>
      <c r="J402" s="803"/>
      <c r="K402" s="803"/>
      <c r="L402" s="804"/>
    </row>
    <row r="403" spans="1:12" s="101" customFormat="1" ht="24" customHeight="1">
      <c r="A403" s="808">
        <v>475</v>
      </c>
      <c r="B403" s="110" t="s">
        <v>76</v>
      </c>
      <c r="C403" s="115" t="s">
        <v>78</v>
      </c>
      <c r="D403" s="115" t="s">
        <v>146</v>
      </c>
      <c r="E403" s="115" t="s">
        <v>147</v>
      </c>
      <c r="F403" s="809" t="s">
        <v>71</v>
      </c>
      <c r="G403" s="809"/>
      <c r="H403" s="805"/>
      <c r="I403" s="805"/>
      <c r="J403" s="805"/>
      <c r="K403" s="805"/>
      <c r="L403" s="805"/>
    </row>
    <row r="404" spans="1:12" s="101" customFormat="1" ht="26.25" customHeight="1">
      <c r="A404" s="808"/>
      <c r="B404" s="803" t="s">
        <v>1819</v>
      </c>
      <c r="C404" s="810" t="s">
        <v>1823</v>
      </c>
      <c r="D404" s="807">
        <v>43777</v>
      </c>
      <c r="E404" s="803" t="s">
        <v>476</v>
      </c>
      <c r="F404" s="803" t="s">
        <v>941</v>
      </c>
      <c r="G404" s="803"/>
      <c r="H404" s="806" t="s">
        <v>152</v>
      </c>
      <c r="I404" s="806"/>
      <c r="J404" s="117" t="s">
        <v>153</v>
      </c>
      <c r="K404" s="117" t="s">
        <v>153</v>
      </c>
      <c r="L404" s="119">
        <v>0</v>
      </c>
    </row>
    <row r="405" spans="1:12" s="101" customFormat="1" ht="176.25" customHeight="1">
      <c r="A405" s="808"/>
      <c r="B405" s="803"/>
      <c r="C405" s="810"/>
      <c r="D405" s="807"/>
      <c r="E405" s="803"/>
      <c r="F405" s="803"/>
      <c r="G405" s="803"/>
      <c r="H405" s="806" t="s">
        <v>154</v>
      </c>
      <c r="I405" s="806"/>
      <c r="J405" s="117" t="s">
        <v>153</v>
      </c>
      <c r="K405" s="117" t="s">
        <v>153</v>
      </c>
      <c r="L405" s="119">
        <v>0</v>
      </c>
    </row>
    <row r="406" spans="1:12" s="101" customFormat="1" ht="24" customHeight="1">
      <c r="A406" s="808"/>
      <c r="B406" s="110" t="s">
        <v>77</v>
      </c>
      <c r="C406" s="115" t="s">
        <v>79</v>
      </c>
      <c r="D406" s="115" t="s">
        <v>155</v>
      </c>
      <c r="E406" s="115" t="s">
        <v>156</v>
      </c>
      <c r="F406" s="805"/>
      <c r="G406" s="805"/>
      <c r="H406" s="806" t="s">
        <v>157</v>
      </c>
      <c r="I406" s="806"/>
      <c r="J406" s="803" t="s">
        <v>153</v>
      </c>
      <c r="K406" s="803" t="s">
        <v>3</v>
      </c>
      <c r="L406" s="804">
        <v>690</v>
      </c>
    </row>
    <row r="407" spans="1:12" s="101" customFormat="1" ht="24" customHeight="1">
      <c r="A407" s="808"/>
      <c r="B407" s="117" t="s">
        <v>193</v>
      </c>
      <c r="C407" s="117" t="s">
        <v>941</v>
      </c>
      <c r="D407" s="118">
        <v>43782</v>
      </c>
      <c r="E407" s="117" t="s">
        <v>1824</v>
      </c>
      <c r="F407" s="805"/>
      <c r="G407" s="805"/>
      <c r="H407" s="806"/>
      <c r="I407" s="806"/>
      <c r="J407" s="803"/>
      <c r="K407" s="803"/>
      <c r="L407" s="804"/>
    </row>
    <row r="408" spans="1:12" s="101" customFormat="1" ht="24" customHeight="1">
      <c r="A408" s="808">
        <v>476</v>
      </c>
      <c r="B408" s="110" t="s">
        <v>76</v>
      </c>
      <c r="C408" s="115" t="s">
        <v>78</v>
      </c>
      <c r="D408" s="115" t="s">
        <v>146</v>
      </c>
      <c r="E408" s="115" t="s">
        <v>147</v>
      </c>
      <c r="F408" s="809" t="s">
        <v>71</v>
      </c>
      <c r="G408" s="809"/>
      <c r="H408" s="805"/>
      <c r="I408" s="805"/>
      <c r="J408" s="805"/>
      <c r="K408" s="805"/>
      <c r="L408" s="805"/>
    </row>
    <row r="409" spans="1:12" s="101" customFormat="1" ht="26.25" customHeight="1">
      <c r="A409" s="808"/>
      <c r="B409" s="803" t="s">
        <v>1825</v>
      </c>
      <c r="C409" s="810" t="s">
        <v>1826</v>
      </c>
      <c r="D409" s="807">
        <v>43884</v>
      </c>
      <c r="E409" s="803" t="s">
        <v>1827</v>
      </c>
      <c r="F409" s="803" t="s">
        <v>1828</v>
      </c>
      <c r="G409" s="803"/>
      <c r="H409" s="806" t="s">
        <v>152</v>
      </c>
      <c r="I409" s="806"/>
      <c r="J409" s="117" t="s">
        <v>153</v>
      </c>
      <c r="K409" s="117" t="s">
        <v>153</v>
      </c>
      <c r="L409" s="119">
        <v>0</v>
      </c>
    </row>
    <row r="410" spans="1:12" s="101" customFormat="1" ht="408.95" customHeight="1">
      <c r="A410" s="808"/>
      <c r="B410" s="803"/>
      <c r="C410" s="810"/>
      <c r="D410" s="807"/>
      <c r="E410" s="803"/>
      <c r="F410" s="803"/>
      <c r="G410" s="803"/>
      <c r="H410" s="806" t="s">
        <v>154</v>
      </c>
      <c r="I410" s="806"/>
      <c r="J410" s="803" t="s">
        <v>153</v>
      </c>
      <c r="K410" s="803" t="s">
        <v>153</v>
      </c>
      <c r="L410" s="804">
        <v>0</v>
      </c>
    </row>
    <row r="411" spans="1:12" s="101" customFormat="1" ht="271.35000000000002" customHeight="1">
      <c r="A411" s="808"/>
      <c r="B411" s="803"/>
      <c r="C411" s="810"/>
      <c r="D411" s="807"/>
      <c r="E411" s="803"/>
      <c r="F411" s="803"/>
      <c r="G411" s="803"/>
      <c r="H411" s="806"/>
      <c r="I411" s="806"/>
      <c r="J411" s="803"/>
      <c r="K411" s="803"/>
      <c r="L411" s="804"/>
    </row>
    <row r="412" spans="1:12" s="101" customFormat="1" ht="24" customHeight="1">
      <c r="A412" s="808"/>
      <c r="B412" s="110" t="s">
        <v>77</v>
      </c>
      <c r="C412" s="115" t="s">
        <v>79</v>
      </c>
      <c r="D412" s="115" t="s">
        <v>155</v>
      </c>
      <c r="E412" s="115" t="s">
        <v>156</v>
      </c>
      <c r="F412" s="805"/>
      <c r="G412" s="805"/>
      <c r="H412" s="806" t="s">
        <v>157</v>
      </c>
      <c r="I412" s="806"/>
      <c r="J412" s="803" t="s">
        <v>153</v>
      </c>
      <c r="K412" s="803" t="s">
        <v>3</v>
      </c>
      <c r="L412" s="804">
        <v>2384</v>
      </c>
    </row>
    <row r="413" spans="1:12" s="101" customFormat="1" ht="24" customHeight="1">
      <c r="A413" s="808"/>
      <c r="B413" s="117" t="s">
        <v>1829</v>
      </c>
      <c r="C413" s="117" t="s">
        <v>1828</v>
      </c>
      <c r="D413" s="118">
        <v>43888</v>
      </c>
      <c r="E413" s="117" t="s">
        <v>979</v>
      </c>
      <c r="F413" s="805"/>
      <c r="G413" s="805"/>
      <c r="H413" s="806"/>
      <c r="I413" s="806"/>
      <c r="J413" s="803"/>
      <c r="K413" s="803"/>
      <c r="L413" s="804"/>
    </row>
    <row r="414" spans="1:12" s="101" customFormat="1" ht="24" customHeight="1">
      <c r="A414" s="808">
        <v>477</v>
      </c>
      <c r="B414" s="110" t="s">
        <v>76</v>
      </c>
      <c r="C414" s="115" t="s">
        <v>78</v>
      </c>
      <c r="D414" s="115" t="s">
        <v>146</v>
      </c>
      <c r="E414" s="115" t="s">
        <v>147</v>
      </c>
      <c r="F414" s="809" t="s">
        <v>71</v>
      </c>
      <c r="G414" s="809"/>
      <c r="H414" s="805"/>
      <c r="I414" s="805"/>
      <c r="J414" s="805"/>
      <c r="K414" s="805"/>
      <c r="L414" s="805"/>
    </row>
    <row r="415" spans="1:12" s="101" customFormat="1" ht="26.25" customHeight="1">
      <c r="A415" s="808"/>
      <c r="B415" s="803" t="s">
        <v>1830</v>
      </c>
      <c r="C415" s="810" t="s">
        <v>1831</v>
      </c>
      <c r="D415" s="807">
        <v>43748</v>
      </c>
      <c r="E415" s="803" t="s">
        <v>1832</v>
      </c>
      <c r="F415" s="803" t="s">
        <v>1833</v>
      </c>
      <c r="G415" s="803"/>
      <c r="H415" s="806" t="s">
        <v>152</v>
      </c>
      <c r="I415" s="806"/>
      <c r="J415" s="117" t="s">
        <v>153</v>
      </c>
      <c r="K415" s="117" t="s">
        <v>3</v>
      </c>
      <c r="L415" s="119">
        <v>220</v>
      </c>
    </row>
    <row r="416" spans="1:12" s="101" customFormat="1" ht="144.75" customHeight="1">
      <c r="A416" s="808"/>
      <c r="B416" s="803"/>
      <c r="C416" s="810"/>
      <c r="D416" s="807"/>
      <c r="E416" s="803"/>
      <c r="F416" s="803"/>
      <c r="G416" s="803"/>
      <c r="H416" s="806" t="s">
        <v>154</v>
      </c>
      <c r="I416" s="806"/>
      <c r="J416" s="117" t="s">
        <v>153</v>
      </c>
      <c r="K416" s="117" t="s">
        <v>3</v>
      </c>
      <c r="L416" s="119">
        <v>4969.96</v>
      </c>
    </row>
    <row r="417" spans="1:12" s="101" customFormat="1" ht="24" customHeight="1">
      <c r="A417" s="808"/>
      <c r="B417" s="110" t="s">
        <v>77</v>
      </c>
      <c r="C417" s="115" t="s">
        <v>79</v>
      </c>
      <c r="D417" s="115" t="s">
        <v>155</v>
      </c>
      <c r="E417" s="115" t="s">
        <v>156</v>
      </c>
      <c r="F417" s="805"/>
      <c r="G417" s="805"/>
      <c r="H417" s="806" t="s">
        <v>157</v>
      </c>
      <c r="I417" s="806"/>
      <c r="J417" s="803" t="s">
        <v>153</v>
      </c>
      <c r="K417" s="803" t="s">
        <v>3</v>
      </c>
      <c r="L417" s="804">
        <v>200</v>
      </c>
    </row>
    <row r="418" spans="1:12" s="101" customFormat="1" ht="24" customHeight="1">
      <c r="A418" s="808"/>
      <c r="B418" s="117" t="s">
        <v>240</v>
      </c>
      <c r="C418" s="117" t="s">
        <v>1833</v>
      </c>
      <c r="D418" s="118">
        <v>43751</v>
      </c>
      <c r="E418" s="117" t="s">
        <v>473</v>
      </c>
      <c r="F418" s="805"/>
      <c r="G418" s="805"/>
      <c r="H418" s="806"/>
      <c r="I418" s="806"/>
      <c r="J418" s="803"/>
      <c r="K418" s="803"/>
      <c r="L418" s="804"/>
    </row>
    <row r="419" spans="1:12" s="101" customFormat="1" ht="24" customHeight="1">
      <c r="A419" s="808">
        <v>478</v>
      </c>
      <c r="B419" s="110" t="s">
        <v>76</v>
      </c>
      <c r="C419" s="115" t="s">
        <v>78</v>
      </c>
      <c r="D419" s="115" t="s">
        <v>146</v>
      </c>
      <c r="E419" s="115" t="s">
        <v>147</v>
      </c>
      <c r="F419" s="809" t="s">
        <v>71</v>
      </c>
      <c r="G419" s="809"/>
      <c r="H419" s="805"/>
      <c r="I419" s="805"/>
      <c r="J419" s="805"/>
      <c r="K419" s="805"/>
      <c r="L419" s="805"/>
    </row>
    <row r="420" spans="1:12" s="101" customFormat="1" ht="26.25" customHeight="1">
      <c r="A420" s="808"/>
      <c r="B420" s="803" t="s">
        <v>1830</v>
      </c>
      <c r="C420" s="810" t="s">
        <v>1834</v>
      </c>
      <c r="D420" s="807">
        <v>43786</v>
      </c>
      <c r="E420" s="803" t="s">
        <v>1348</v>
      </c>
      <c r="F420" s="803" t="s">
        <v>1835</v>
      </c>
      <c r="G420" s="803"/>
      <c r="H420" s="806" t="s">
        <v>152</v>
      </c>
      <c r="I420" s="806"/>
      <c r="J420" s="117" t="s">
        <v>153</v>
      </c>
      <c r="K420" s="117" t="s">
        <v>3</v>
      </c>
      <c r="L420" s="119">
        <v>888.67</v>
      </c>
    </row>
    <row r="421" spans="1:12" s="101" customFormat="1" ht="165.75" customHeight="1">
      <c r="A421" s="808"/>
      <c r="B421" s="803"/>
      <c r="C421" s="810"/>
      <c r="D421" s="807"/>
      <c r="E421" s="803"/>
      <c r="F421" s="803"/>
      <c r="G421" s="803"/>
      <c r="H421" s="806" t="s">
        <v>154</v>
      </c>
      <c r="I421" s="806"/>
      <c r="J421" s="117" t="s">
        <v>153</v>
      </c>
      <c r="K421" s="117" t="s">
        <v>153</v>
      </c>
      <c r="L421" s="119">
        <v>0</v>
      </c>
    </row>
    <row r="422" spans="1:12" s="101" customFormat="1" ht="24" customHeight="1">
      <c r="A422" s="808"/>
      <c r="B422" s="110" t="s">
        <v>77</v>
      </c>
      <c r="C422" s="115" t="s">
        <v>79</v>
      </c>
      <c r="D422" s="115" t="s">
        <v>155</v>
      </c>
      <c r="E422" s="115" t="s">
        <v>156</v>
      </c>
      <c r="F422" s="805"/>
      <c r="G422" s="805"/>
      <c r="H422" s="806" t="s">
        <v>157</v>
      </c>
      <c r="I422" s="806"/>
      <c r="J422" s="803" t="s">
        <v>153</v>
      </c>
      <c r="K422" s="803" t="s">
        <v>3</v>
      </c>
      <c r="L422" s="804">
        <v>143</v>
      </c>
    </row>
    <row r="423" spans="1:12" s="101" customFormat="1" ht="24" customHeight="1">
      <c r="A423" s="808"/>
      <c r="B423" s="117" t="s">
        <v>240</v>
      </c>
      <c r="C423" s="117" t="s">
        <v>1835</v>
      </c>
      <c r="D423" s="118">
        <v>43790</v>
      </c>
      <c r="E423" s="117" t="s">
        <v>1836</v>
      </c>
      <c r="F423" s="805"/>
      <c r="G423" s="805"/>
      <c r="H423" s="806"/>
      <c r="I423" s="806"/>
      <c r="J423" s="803"/>
      <c r="K423" s="803"/>
      <c r="L423" s="804"/>
    </row>
    <row r="424" spans="1:12" s="101" customFormat="1" ht="24" customHeight="1">
      <c r="A424" s="808">
        <v>479</v>
      </c>
      <c r="B424" s="110" t="s">
        <v>76</v>
      </c>
      <c r="C424" s="115" t="s">
        <v>78</v>
      </c>
      <c r="D424" s="115" t="s">
        <v>146</v>
      </c>
      <c r="E424" s="115" t="s">
        <v>147</v>
      </c>
      <c r="F424" s="809" t="s">
        <v>71</v>
      </c>
      <c r="G424" s="809"/>
      <c r="H424" s="805"/>
      <c r="I424" s="805"/>
      <c r="J424" s="805"/>
      <c r="K424" s="805"/>
      <c r="L424" s="805"/>
    </row>
    <row r="425" spans="1:12" s="101" customFormat="1" ht="26.25" customHeight="1">
      <c r="A425" s="808"/>
      <c r="B425" s="803" t="s">
        <v>1830</v>
      </c>
      <c r="C425" s="810" t="s">
        <v>1837</v>
      </c>
      <c r="D425" s="807">
        <v>43801</v>
      </c>
      <c r="E425" s="803" t="s">
        <v>1413</v>
      </c>
      <c r="F425" s="803" t="s">
        <v>1838</v>
      </c>
      <c r="G425" s="803"/>
      <c r="H425" s="806" t="s">
        <v>152</v>
      </c>
      <c r="I425" s="806"/>
      <c r="J425" s="117" t="s">
        <v>153</v>
      </c>
      <c r="K425" s="117" t="s">
        <v>3</v>
      </c>
      <c r="L425" s="119">
        <v>257</v>
      </c>
    </row>
    <row r="426" spans="1:12" s="101" customFormat="1" ht="270.75" customHeight="1">
      <c r="A426" s="808"/>
      <c r="B426" s="803"/>
      <c r="C426" s="810"/>
      <c r="D426" s="807"/>
      <c r="E426" s="803"/>
      <c r="F426" s="803"/>
      <c r="G426" s="803"/>
      <c r="H426" s="806" t="s">
        <v>154</v>
      </c>
      <c r="I426" s="806"/>
      <c r="J426" s="117" t="s">
        <v>153</v>
      </c>
      <c r="K426" s="117" t="s">
        <v>3</v>
      </c>
      <c r="L426" s="119">
        <v>311.92</v>
      </c>
    </row>
    <row r="427" spans="1:12" s="101" customFormat="1" ht="24" customHeight="1">
      <c r="A427" s="808"/>
      <c r="B427" s="110" t="s">
        <v>77</v>
      </c>
      <c r="C427" s="115" t="s">
        <v>79</v>
      </c>
      <c r="D427" s="115" t="s">
        <v>155</v>
      </c>
      <c r="E427" s="115" t="s">
        <v>156</v>
      </c>
      <c r="F427" s="805"/>
      <c r="G427" s="805"/>
      <c r="H427" s="806" t="s">
        <v>157</v>
      </c>
      <c r="I427" s="806"/>
      <c r="J427" s="803" t="s">
        <v>153</v>
      </c>
      <c r="K427" s="803" t="s">
        <v>153</v>
      </c>
      <c r="L427" s="804">
        <v>0</v>
      </c>
    </row>
    <row r="428" spans="1:12" s="101" customFormat="1" ht="24" customHeight="1">
      <c r="A428" s="808"/>
      <c r="B428" s="117" t="s">
        <v>240</v>
      </c>
      <c r="C428" s="117" t="s">
        <v>1838</v>
      </c>
      <c r="D428" s="118">
        <v>43802</v>
      </c>
      <c r="E428" s="117" t="s">
        <v>1839</v>
      </c>
      <c r="F428" s="805"/>
      <c r="G428" s="805"/>
      <c r="H428" s="806"/>
      <c r="I428" s="806"/>
      <c r="J428" s="803"/>
      <c r="K428" s="803"/>
      <c r="L428" s="804"/>
    </row>
    <row r="429" spans="1:12" s="101" customFormat="1" ht="24" customHeight="1">
      <c r="A429" s="808">
        <v>480</v>
      </c>
      <c r="B429" s="110" t="s">
        <v>76</v>
      </c>
      <c r="C429" s="115" t="s">
        <v>78</v>
      </c>
      <c r="D429" s="115" t="s">
        <v>146</v>
      </c>
      <c r="E429" s="115" t="s">
        <v>147</v>
      </c>
      <c r="F429" s="809" t="s">
        <v>71</v>
      </c>
      <c r="G429" s="809"/>
      <c r="H429" s="805"/>
      <c r="I429" s="805"/>
      <c r="J429" s="805"/>
      <c r="K429" s="805"/>
      <c r="L429" s="805"/>
    </row>
    <row r="430" spans="1:12" s="101" customFormat="1" ht="26.25" customHeight="1">
      <c r="A430" s="808"/>
      <c r="B430" s="803" t="s">
        <v>1830</v>
      </c>
      <c r="C430" s="810" t="s">
        <v>1840</v>
      </c>
      <c r="D430" s="807">
        <v>43866</v>
      </c>
      <c r="E430" s="803" t="s">
        <v>228</v>
      </c>
      <c r="F430" s="803" t="s">
        <v>286</v>
      </c>
      <c r="G430" s="803"/>
      <c r="H430" s="806" t="s">
        <v>152</v>
      </c>
      <c r="I430" s="806"/>
      <c r="J430" s="117" t="s">
        <v>153</v>
      </c>
      <c r="K430" s="117" t="s">
        <v>3</v>
      </c>
      <c r="L430" s="119">
        <v>318.76</v>
      </c>
    </row>
    <row r="431" spans="1:12" s="101" customFormat="1" ht="186.75" customHeight="1">
      <c r="A431" s="808"/>
      <c r="B431" s="803"/>
      <c r="C431" s="810"/>
      <c r="D431" s="807"/>
      <c r="E431" s="803"/>
      <c r="F431" s="803"/>
      <c r="G431" s="803"/>
      <c r="H431" s="806" t="s">
        <v>154</v>
      </c>
      <c r="I431" s="806"/>
      <c r="J431" s="117" t="s">
        <v>153</v>
      </c>
      <c r="K431" s="117" t="s">
        <v>3</v>
      </c>
      <c r="L431" s="119">
        <v>262.95999999999998</v>
      </c>
    </row>
    <row r="432" spans="1:12" s="101" customFormat="1" ht="24" customHeight="1">
      <c r="A432" s="808"/>
      <c r="B432" s="110" t="s">
        <v>77</v>
      </c>
      <c r="C432" s="115" t="s">
        <v>79</v>
      </c>
      <c r="D432" s="115" t="s">
        <v>155</v>
      </c>
      <c r="E432" s="115" t="s">
        <v>156</v>
      </c>
      <c r="F432" s="805"/>
      <c r="G432" s="805"/>
      <c r="H432" s="806" t="s">
        <v>157</v>
      </c>
      <c r="I432" s="806"/>
      <c r="J432" s="803" t="s">
        <v>153</v>
      </c>
      <c r="K432" s="803" t="s">
        <v>3</v>
      </c>
      <c r="L432" s="804">
        <v>670</v>
      </c>
    </row>
    <row r="433" spans="1:12" s="101" customFormat="1" ht="24" customHeight="1">
      <c r="A433" s="808"/>
      <c r="B433" s="117" t="s">
        <v>240</v>
      </c>
      <c r="C433" s="117" t="s">
        <v>286</v>
      </c>
      <c r="D433" s="118">
        <v>43867</v>
      </c>
      <c r="E433" s="117" t="s">
        <v>1070</v>
      </c>
      <c r="F433" s="805"/>
      <c r="G433" s="805"/>
      <c r="H433" s="806"/>
      <c r="I433" s="806"/>
      <c r="J433" s="803"/>
      <c r="K433" s="803"/>
      <c r="L433" s="804"/>
    </row>
    <row r="434" spans="1:12" s="101" customFormat="1" ht="24" customHeight="1">
      <c r="A434" s="808">
        <v>481</v>
      </c>
      <c r="B434" s="110" t="s">
        <v>76</v>
      </c>
      <c r="C434" s="115" t="s">
        <v>78</v>
      </c>
      <c r="D434" s="115" t="s">
        <v>146</v>
      </c>
      <c r="E434" s="115" t="s">
        <v>147</v>
      </c>
      <c r="F434" s="809" t="s">
        <v>71</v>
      </c>
      <c r="G434" s="809"/>
      <c r="H434" s="805"/>
      <c r="I434" s="805"/>
      <c r="J434" s="805"/>
      <c r="K434" s="805"/>
      <c r="L434" s="805"/>
    </row>
    <row r="435" spans="1:12" s="101" customFormat="1" ht="26.25" customHeight="1">
      <c r="A435" s="808"/>
      <c r="B435" s="803" t="s">
        <v>1830</v>
      </c>
      <c r="C435" s="810" t="s">
        <v>1841</v>
      </c>
      <c r="D435" s="807">
        <v>43873</v>
      </c>
      <c r="E435" s="803" t="s">
        <v>921</v>
      </c>
      <c r="F435" s="803" t="s">
        <v>1842</v>
      </c>
      <c r="G435" s="803"/>
      <c r="H435" s="806" t="s">
        <v>152</v>
      </c>
      <c r="I435" s="806"/>
      <c r="J435" s="117" t="s">
        <v>153</v>
      </c>
      <c r="K435" s="117" t="s">
        <v>3</v>
      </c>
      <c r="L435" s="119">
        <v>285.66000000000003</v>
      </c>
    </row>
    <row r="436" spans="1:12" s="101" customFormat="1" ht="123.75" customHeight="1">
      <c r="A436" s="808"/>
      <c r="B436" s="803"/>
      <c r="C436" s="810"/>
      <c r="D436" s="807"/>
      <c r="E436" s="803"/>
      <c r="F436" s="803"/>
      <c r="G436" s="803"/>
      <c r="H436" s="806" t="s">
        <v>154</v>
      </c>
      <c r="I436" s="806"/>
      <c r="J436" s="117" t="s">
        <v>153</v>
      </c>
      <c r="K436" s="117" t="s">
        <v>3</v>
      </c>
      <c r="L436" s="119">
        <v>2728.11</v>
      </c>
    </row>
    <row r="437" spans="1:12" s="101" customFormat="1" ht="24" customHeight="1">
      <c r="A437" s="808"/>
      <c r="B437" s="110" t="s">
        <v>77</v>
      </c>
      <c r="C437" s="115" t="s">
        <v>79</v>
      </c>
      <c r="D437" s="115" t="s">
        <v>155</v>
      </c>
      <c r="E437" s="115" t="s">
        <v>156</v>
      </c>
      <c r="F437" s="805"/>
      <c r="G437" s="805"/>
      <c r="H437" s="806" t="s">
        <v>157</v>
      </c>
      <c r="I437" s="806"/>
      <c r="J437" s="803" t="s">
        <v>153</v>
      </c>
      <c r="K437" s="803" t="s">
        <v>3</v>
      </c>
      <c r="L437" s="804">
        <v>294.08</v>
      </c>
    </row>
    <row r="438" spans="1:12" s="101" customFormat="1" ht="24" customHeight="1">
      <c r="A438" s="808"/>
      <c r="B438" s="117" t="s">
        <v>240</v>
      </c>
      <c r="C438" s="117" t="s">
        <v>1842</v>
      </c>
      <c r="D438" s="118">
        <v>43876</v>
      </c>
      <c r="E438" s="117" t="s">
        <v>287</v>
      </c>
      <c r="F438" s="805"/>
      <c r="G438" s="805"/>
      <c r="H438" s="806"/>
      <c r="I438" s="806"/>
      <c r="J438" s="803"/>
      <c r="K438" s="803"/>
      <c r="L438" s="804"/>
    </row>
    <row r="439" spans="1:12" s="101" customFormat="1" ht="24" customHeight="1">
      <c r="A439" s="808">
        <v>482</v>
      </c>
      <c r="B439" s="110" t="s">
        <v>76</v>
      </c>
      <c r="C439" s="115" t="s">
        <v>78</v>
      </c>
      <c r="D439" s="115" t="s">
        <v>146</v>
      </c>
      <c r="E439" s="115" t="s">
        <v>147</v>
      </c>
      <c r="F439" s="809" t="s">
        <v>71</v>
      </c>
      <c r="G439" s="809"/>
      <c r="H439" s="805"/>
      <c r="I439" s="805"/>
      <c r="J439" s="805"/>
      <c r="K439" s="805"/>
      <c r="L439" s="805"/>
    </row>
    <row r="440" spans="1:12" s="101" customFormat="1" ht="26.25" customHeight="1">
      <c r="A440" s="808"/>
      <c r="B440" s="803" t="s">
        <v>1830</v>
      </c>
      <c r="C440" s="810" t="s">
        <v>1843</v>
      </c>
      <c r="D440" s="807">
        <v>43891</v>
      </c>
      <c r="E440" s="803" t="s">
        <v>614</v>
      </c>
      <c r="F440" s="803" t="s">
        <v>1844</v>
      </c>
      <c r="G440" s="803"/>
      <c r="H440" s="806" t="s">
        <v>152</v>
      </c>
      <c r="I440" s="806"/>
      <c r="J440" s="117" t="s">
        <v>153</v>
      </c>
      <c r="K440" s="117" t="s">
        <v>3</v>
      </c>
      <c r="L440" s="119">
        <v>458.28</v>
      </c>
    </row>
    <row r="441" spans="1:12" s="101" customFormat="1" ht="249.75" customHeight="1">
      <c r="A441" s="808"/>
      <c r="B441" s="803"/>
      <c r="C441" s="810"/>
      <c r="D441" s="807"/>
      <c r="E441" s="803"/>
      <c r="F441" s="803"/>
      <c r="G441" s="803"/>
      <c r="H441" s="806" t="s">
        <v>154</v>
      </c>
      <c r="I441" s="806"/>
      <c r="J441" s="117" t="s">
        <v>153</v>
      </c>
      <c r="K441" s="117" t="s">
        <v>3</v>
      </c>
      <c r="L441" s="119">
        <v>689.47</v>
      </c>
    </row>
    <row r="442" spans="1:12" s="101" customFormat="1" ht="24" customHeight="1">
      <c r="A442" s="808"/>
      <c r="B442" s="110" t="s">
        <v>77</v>
      </c>
      <c r="C442" s="115" t="s">
        <v>79</v>
      </c>
      <c r="D442" s="115" t="s">
        <v>155</v>
      </c>
      <c r="E442" s="115" t="s">
        <v>156</v>
      </c>
      <c r="F442" s="805"/>
      <c r="G442" s="805"/>
      <c r="H442" s="806" t="s">
        <v>157</v>
      </c>
      <c r="I442" s="806"/>
      <c r="J442" s="803" t="s">
        <v>153</v>
      </c>
      <c r="K442" s="803" t="s">
        <v>153</v>
      </c>
      <c r="L442" s="804">
        <v>0</v>
      </c>
    </row>
    <row r="443" spans="1:12" s="101" customFormat="1" ht="24" customHeight="1">
      <c r="A443" s="808"/>
      <c r="B443" s="117" t="s">
        <v>240</v>
      </c>
      <c r="C443" s="117" t="s">
        <v>1844</v>
      </c>
      <c r="D443" s="118">
        <v>43893</v>
      </c>
      <c r="E443" s="117" t="s">
        <v>1845</v>
      </c>
      <c r="F443" s="805"/>
      <c r="G443" s="805"/>
      <c r="H443" s="806"/>
      <c r="I443" s="806"/>
      <c r="J443" s="803"/>
      <c r="K443" s="803"/>
      <c r="L443" s="804"/>
    </row>
    <row r="444" spans="1:12" s="101" customFormat="1" ht="24" customHeight="1">
      <c r="A444" s="808">
        <v>483</v>
      </c>
      <c r="B444" s="110" t="s">
        <v>76</v>
      </c>
      <c r="C444" s="115" t="s">
        <v>78</v>
      </c>
      <c r="D444" s="115" t="s">
        <v>146</v>
      </c>
      <c r="E444" s="115" t="s">
        <v>147</v>
      </c>
      <c r="F444" s="809" t="s">
        <v>71</v>
      </c>
      <c r="G444" s="809"/>
      <c r="H444" s="805"/>
      <c r="I444" s="805"/>
      <c r="J444" s="805"/>
      <c r="K444" s="805"/>
      <c r="L444" s="805"/>
    </row>
    <row r="445" spans="1:12" s="101" customFormat="1" ht="26.25" customHeight="1">
      <c r="A445" s="808"/>
      <c r="B445" s="803" t="s">
        <v>1846</v>
      </c>
      <c r="C445" s="810" t="s">
        <v>1847</v>
      </c>
      <c r="D445" s="807">
        <v>43846</v>
      </c>
      <c r="E445" s="803" t="s">
        <v>354</v>
      </c>
      <c r="F445" s="803" t="s">
        <v>1559</v>
      </c>
      <c r="G445" s="803"/>
      <c r="H445" s="806" t="s">
        <v>152</v>
      </c>
      <c r="I445" s="806"/>
      <c r="J445" s="117" t="s">
        <v>153</v>
      </c>
      <c r="K445" s="117" t="s">
        <v>3</v>
      </c>
      <c r="L445" s="119">
        <v>335.63</v>
      </c>
    </row>
    <row r="446" spans="1:12" s="101" customFormat="1" ht="197.25" customHeight="1">
      <c r="A446" s="808"/>
      <c r="B446" s="803"/>
      <c r="C446" s="810"/>
      <c r="D446" s="807"/>
      <c r="E446" s="803"/>
      <c r="F446" s="803"/>
      <c r="G446" s="803"/>
      <c r="H446" s="806" t="s">
        <v>154</v>
      </c>
      <c r="I446" s="806"/>
      <c r="J446" s="117" t="s">
        <v>153</v>
      </c>
      <c r="K446" s="117" t="s">
        <v>3</v>
      </c>
      <c r="L446" s="119">
        <v>361.8</v>
      </c>
    </row>
    <row r="447" spans="1:12" s="101" customFormat="1" ht="24" customHeight="1">
      <c r="A447" s="808"/>
      <c r="B447" s="110" t="s">
        <v>77</v>
      </c>
      <c r="C447" s="115" t="s">
        <v>79</v>
      </c>
      <c r="D447" s="115" t="s">
        <v>155</v>
      </c>
      <c r="E447" s="115" t="s">
        <v>156</v>
      </c>
      <c r="F447" s="805"/>
      <c r="G447" s="805"/>
      <c r="H447" s="806" t="s">
        <v>157</v>
      </c>
      <c r="I447" s="806"/>
      <c r="J447" s="803" t="s">
        <v>153</v>
      </c>
      <c r="K447" s="803" t="s">
        <v>3</v>
      </c>
      <c r="L447" s="804">
        <v>92.98</v>
      </c>
    </row>
    <row r="448" spans="1:12" s="101" customFormat="1" ht="24" customHeight="1">
      <c r="A448" s="808"/>
      <c r="B448" s="117" t="s">
        <v>254</v>
      </c>
      <c r="C448" s="117" t="s">
        <v>1559</v>
      </c>
      <c r="D448" s="118">
        <v>43847</v>
      </c>
      <c r="E448" s="117" t="s">
        <v>1848</v>
      </c>
      <c r="F448" s="805"/>
      <c r="G448" s="805"/>
      <c r="H448" s="806"/>
      <c r="I448" s="806"/>
      <c r="J448" s="803"/>
      <c r="K448" s="803"/>
      <c r="L448" s="804"/>
    </row>
    <row r="449" spans="1:12" s="101" customFormat="1" ht="24" customHeight="1">
      <c r="A449" s="808">
        <v>484</v>
      </c>
      <c r="B449" s="110" t="s">
        <v>76</v>
      </c>
      <c r="C449" s="115" t="s">
        <v>78</v>
      </c>
      <c r="D449" s="115" t="s">
        <v>146</v>
      </c>
      <c r="E449" s="115" t="s">
        <v>147</v>
      </c>
      <c r="F449" s="809" t="s">
        <v>71</v>
      </c>
      <c r="G449" s="809"/>
      <c r="H449" s="805"/>
      <c r="I449" s="805"/>
      <c r="J449" s="805"/>
      <c r="K449" s="805"/>
      <c r="L449" s="805"/>
    </row>
    <row r="450" spans="1:12" s="101" customFormat="1" ht="26.25" customHeight="1">
      <c r="A450" s="808"/>
      <c r="B450" s="803" t="s">
        <v>1846</v>
      </c>
      <c r="C450" s="810" t="s">
        <v>1849</v>
      </c>
      <c r="D450" s="807">
        <v>43863</v>
      </c>
      <c r="E450" s="803" t="s">
        <v>1850</v>
      </c>
      <c r="F450" s="803" t="s">
        <v>1851</v>
      </c>
      <c r="G450" s="803"/>
      <c r="H450" s="806" t="s">
        <v>152</v>
      </c>
      <c r="I450" s="806"/>
      <c r="J450" s="117" t="s">
        <v>153</v>
      </c>
      <c r="K450" s="117" t="s">
        <v>3</v>
      </c>
      <c r="L450" s="119">
        <v>1117.26</v>
      </c>
    </row>
    <row r="451" spans="1:12" s="101" customFormat="1" ht="197.25" customHeight="1">
      <c r="A451" s="808"/>
      <c r="B451" s="803"/>
      <c r="C451" s="810"/>
      <c r="D451" s="807"/>
      <c r="E451" s="803"/>
      <c r="F451" s="803"/>
      <c r="G451" s="803"/>
      <c r="H451" s="806" t="s">
        <v>154</v>
      </c>
      <c r="I451" s="806"/>
      <c r="J451" s="117" t="s">
        <v>153</v>
      </c>
      <c r="K451" s="117" t="s">
        <v>3</v>
      </c>
      <c r="L451" s="119">
        <v>1683.91</v>
      </c>
    </row>
    <row r="452" spans="1:12" s="101" customFormat="1" ht="24" customHeight="1">
      <c r="A452" s="808"/>
      <c r="B452" s="110" t="s">
        <v>77</v>
      </c>
      <c r="C452" s="115" t="s">
        <v>79</v>
      </c>
      <c r="D452" s="115" t="s">
        <v>155</v>
      </c>
      <c r="E452" s="115" t="s">
        <v>156</v>
      </c>
      <c r="F452" s="805"/>
      <c r="G452" s="805"/>
      <c r="H452" s="806" t="s">
        <v>157</v>
      </c>
      <c r="I452" s="806"/>
      <c r="J452" s="803" t="s">
        <v>153</v>
      </c>
      <c r="K452" s="803" t="s">
        <v>3</v>
      </c>
      <c r="L452" s="804">
        <v>135.9</v>
      </c>
    </row>
    <row r="453" spans="1:12" s="101" customFormat="1" ht="24" customHeight="1">
      <c r="A453" s="808"/>
      <c r="B453" s="117" t="s">
        <v>254</v>
      </c>
      <c r="C453" s="117" t="s">
        <v>1851</v>
      </c>
      <c r="D453" s="118">
        <v>43870</v>
      </c>
      <c r="E453" s="117" t="s">
        <v>1852</v>
      </c>
      <c r="F453" s="805"/>
      <c r="G453" s="805"/>
      <c r="H453" s="806"/>
      <c r="I453" s="806"/>
      <c r="J453" s="803"/>
      <c r="K453" s="803"/>
      <c r="L453" s="804"/>
    </row>
    <row r="454" spans="1:12" s="101" customFormat="1" ht="24" customHeight="1">
      <c r="A454" s="808">
        <v>485</v>
      </c>
      <c r="B454" s="110" t="s">
        <v>76</v>
      </c>
      <c r="C454" s="115" t="s">
        <v>78</v>
      </c>
      <c r="D454" s="115" t="s">
        <v>146</v>
      </c>
      <c r="E454" s="115" t="s">
        <v>147</v>
      </c>
      <c r="F454" s="809" t="s">
        <v>71</v>
      </c>
      <c r="G454" s="809"/>
      <c r="H454" s="805"/>
      <c r="I454" s="805"/>
      <c r="J454" s="805"/>
      <c r="K454" s="805"/>
      <c r="L454" s="805"/>
    </row>
    <row r="455" spans="1:12" s="101" customFormat="1" ht="26.25" customHeight="1">
      <c r="A455" s="808"/>
      <c r="B455" s="803" t="s">
        <v>1846</v>
      </c>
      <c r="C455" s="810" t="s">
        <v>1853</v>
      </c>
      <c r="D455" s="807">
        <v>43874</v>
      </c>
      <c r="E455" s="803" t="s">
        <v>1854</v>
      </c>
      <c r="F455" s="803" t="s">
        <v>1855</v>
      </c>
      <c r="G455" s="803"/>
      <c r="H455" s="806" t="s">
        <v>152</v>
      </c>
      <c r="I455" s="806"/>
      <c r="J455" s="117" t="s">
        <v>153</v>
      </c>
      <c r="K455" s="117" t="s">
        <v>3</v>
      </c>
      <c r="L455" s="119">
        <v>650.57000000000005</v>
      </c>
    </row>
    <row r="456" spans="1:12" s="101" customFormat="1" ht="197.25" customHeight="1">
      <c r="A456" s="808"/>
      <c r="B456" s="803"/>
      <c r="C456" s="810"/>
      <c r="D456" s="807"/>
      <c r="E456" s="803"/>
      <c r="F456" s="803"/>
      <c r="G456" s="803"/>
      <c r="H456" s="806" t="s">
        <v>154</v>
      </c>
      <c r="I456" s="806"/>
      <c r="J456" s="117" t="s">
        <v>153</v>
      </c>
      <c r="K456" s="117" t="s">
        <v>153</v>
      </c>
      <c r="L456" s="119">
        <v>0</v>
      </c>
    </row>
    <row r="457" spans="1:12" s="101" customFormat="1" ht="24" customHeight="1">
      <c r="A457" s="808"/>
      <c r="B457" s="110" t="s">
        <v>77</v>
      </c>
      <c r="C457" s="115" t="s">
        <v>79</v>
      </c>
      <c r="D457" s="115" t="s">
        <v>155</v>
      </c>
      <c r="E457" s="115" t="s">
        <v>156</v>
      </c>
      <c r="F457" s="805"/>
      <c r="G457" s="805"/>
      <c r="H457" s="806" t="s">
        <v>157</v>
      </c>
      <c r="I457" s="806"/>
      <c r="J457" s="803" t="s">
        <v>153</v>
      </c>
      <c r="K457" s="803" t="s">
        <v>3</v>
      </c>
      <c r="L457" s="804">
        <v>780</v>
      </c>
    </row>
    <row r="458" spans="1:12" s="101" customFormat="1" ht="24" customHeight="1">
      <c r="A458" s="808"/>
      <c r="B458" s="117" t="s">
        <v>254</v>
      </c>
      <c r="C458" s="117" t="s">
        <v>1855</v>
      </c>
      <c r="D458" s="118">
        <v>43884</v>
      </c>
      <c r="E458" s="117" t="s">
        <v>1856</v>
      </c>
      <c r="F458" s="805"/>
      <c r="G458" s="805"/>
      <c r="H458" s="806"/>
      <c r="I458" s="806"/>
      <c r="J458" s="803"/>
      <c r="K458" s="803"/>
      <c r="L458" s="804"/>
    </row>
    <row r="459" spans="1:12" s="101" customFormat="1" ht="24" customHeight="1">
      <c r="A459" s="808">
        <v>486</v>
      </c>
      <c r="B459" s="110" t="s">
        <v>76</v>
      </c>
      <c r="C459" s="115" t="s">
        <v>78</v>
      </c>
      <c r="D459" s="115" t="s">
        <v>146</v>
      </c>
      <c r="E459" s="115" t="s">
        <v>147</v>
      </c>
      <c r="F459" s="809" t="s">
        <v>71</v>
      </c>
      <c r="G459" s="809"/>
      <c r="H459" s="805"/>
      <c r="I459" s="805"/>
      <c r="J459" s="805"/>
      <c r="K459" s="805"/>
      <c r="L459" s="805"/>
    </row>
    <row r="460" spans="1:12" s="101" customFormat="1" ht="26.25" customHeight="1">
      <c r="A460" s="808"/>
      <c r="B460" s="803" t="s">
        <v>1846</v>
      </c>
      <c r="C460" s="810" t="s">
        <v>1857</v>
      </c>
      <c r="D460" s="807">
        <v>43892</v>
      </c>
      <c r="E460" s="803" t="s">
        <v>885</v>
      </c>
      <c r="F460" s="803" t="s">
        <v>899</v>
      </c>
      <c r="G460" s="803"/>
      <c r="H460" s="806" t="s">
        <v>152</v>
      </c>
      <c r="I460" s="806"/>
      <c r="J460" s="117" t="s">
        <v>153</v>
      </c>
      <c r="K460" s="117" t="s">
        <v>3</v>
      </c>
      <c r="L460" s="119">
        <v>366</v>
      </c>
    </row>
    <row r="461" spans="1:12" s="101" customFormat="1" ht="260.25" customHeight="1">
      <c r="A461" s="808"/>
      <c r="B461" s="803"/>
      <c r="C461" s="810"/>
      <c r="D461" s="807"/>
      <c r="E461" s="803"/>
      <c r="F461" s="803"/>
      <c r="G461" s="803"/>
      <c r="H461" s="806" t="s">
        <v>154</v>
      </c>
      <c r="I461" s="806"/>
      <c r="J461" s="117" t="s">
        <v>153</v>
      </c>
      <c r="K461" s="117" t="s">
        <v>3</v>
      </c>
      <c r="L461" s="119">
        <v>295.64</v>
      </c>
    </row>
    <row r="462" spans="1:12" s="101" customFormat="1" ht="24" customHeight="1">
      <c r="A462" s="808"/>
      <c r="B462" s="110" t="s">
        <v>77</v>
      </c>
      <c r="C462" s="115" t="s">
        <v>79</v>
      </c>
      <c r="D462" s="115" t="s">
        <v>155</v>
      </c>
      <c r="E462" s="115" t="s">
        <v>156</v>
      </c>
      <c r="F462" s="805"/>
      <c r="G462" s="805"/>
      <c r="H462" s="806" t="s">
        <v>157</v>
      </c>
      <c r="I462" s="806"/>
      <c r="J462" s="803" t="s">
        <v>153</v>
      </c>
      <c r="K462" s="803" t="s">
        <v>3</v>
      </c>
      <c r="L462" s="804">
        <v>80</v>
      </c>
    </row>
    <row r="463" spans="1:12" s="101" customFormat="1" ht="24" customHeight="1">
      <c r="A463" s="808"/>
      <c r="B463" s="117" t="s">
        <v>254</v>
      </c>
      <c r="C463" s="117" t="s">
        <v>899</v>
      </c>
      <c r="D463" s="118">
        <v>43894</v>
      </c>
      <c r="E463" s="117" t="s">
        <v>1330</v>
      </c>
      <c r="F463" s="805"/>
      <c r="G463" s="805"/>
      <c r="H463" s="806"/>
      <c r="I463" s="806"/>
      <c r="J463" s="803"/>
      <c r="K463" s="803"/>
      <c r="L463" s="804"/>
    </row>
    <row r="464" spans="1:12" s="101" customFormat="1" ht="24" customHeight="1">
      <c r="A464" s="808">
        <v>487</v>
      </c>
      <c r="B464" s="110" t="s">
        <v>76</v>
      </c>
      <c r="C464" s="115" t="s">
        <v>78</v>
      </c>
      <c r="D464" s="115" t="s">
        <v>146</v>
      </c>
      <c r="E464" s="115" t="s">
        <v>147</v>
      </c>
      <c r="F464" s="809" t="s">
        <v>71</v>
      </c>
      <c r="G464" s="809"/>
      <c r="H464" s="805"/>
      <c r="I464" s="805"/>
      <c r="J464" s="805"/>
      <c r="K464" s="805"/>
      <c r="L464" s="805"/>
    </row>
    <row r="465" spans="1:12" s="101" customFormat="1" ht="26.25" customHeight="1">
      <c r="A465" s="808"/>
      <c r="B465" s="803" t="s">
        <v>1858</v>
      </c>
      <c r="C465" s="810" t="s">
        <v>1859</v>
      </c>
      <c r="D465" s="807">
        <v>43807</v>
      </c>
      <c r="E465" s="803" t="s">
        <v>730</v>
      </c>
      <c r="F465" s="803" t="s">
        <v>1860</v>
      </c>
      <c r="G465" s="803"/>
      <c r="H465" s="806" t="s">
        <v>152</v>
      </c>
      <c r="I465" s="806"/>
      <c r="J465" s="117" t="s">
        <v>153</v>
      </c>
      <c r="K465" s="117" t="s">
        <v>3</v>
      </c>
      <c r="L465" s="119">
        <v>176.38</v>
      </c>
    </row>
    <row r="466" spans="1:12" s="101" customFormat="1" ht="113.25" customHeight="1">
      <c r="A466" s="808"/>
      <c r="B466" s="803"/>
      <c r="C466" s="810"/>
      <c r="D466" s="807"/>
      <c r="E466" s="803"/>
      <c r="F466" s="803"/>
      <c r="G466" s="803"/>
      <c r="H466" s="806" t="s">
        <v>154</v>
      </c>
      <c r="I466" s="806"/>
      <c r="J466" s="117" t="s">
        <v>153</v>
      </c>
      <c r="K466" s="117" t="s">
        <v>3</v>
      </c>
      <c r="L466" s="119">
        <v>628.41999999999996</v>
      </c>
    </row>
    <row r="467" spans="1:12" s="101" customFormat="1" ht="24" customHeight="1">
      <c r="A467" s="808"/>
      <c r="B467" s="110" t="s">
        <v>77</v>
      </c>
      <c r="C467" s="115" t="s">
        <v>79</v>
      </c>
      <c r="D467" s="115" t="s">
        <v>155</v>
      </c>
      <c r="E467" s="115" t="s">
        <v>156</v>
      </c>
      <c r="F467" s="805"/>
      <c r="G467" s="805"/>
      <c r="H467" s="806" t="s">
        <v>157</v>
      </c>
      <c r="I467" s="806"/>
      <c r="J467" s="803" t="s">
        <v>153</v>
      </c>
      <c r="K467" s="803" t="s">
        <v>153</v>
      </c>
      <c r="L467" s="804">
        <v>0</v>
      </c>
    </row>
    <row r="468" spans="1:12" s="101" customFormat="1" ht="24" customHeight="1">
      <c r="A468" s="808"/>
      <c r="B468" s="117" t="s">
        <v>260</v>
      </c>
      <c r="C468" s="117" t="s">
        <v>1860</v>
      </c>
      <c r="D468" s="118">
        <v>43808</v>
      </c>
      <c r="E468" s="117" t="s">
        <v>1285</v>
      </c>
      <c r="F468" s="805"/>
      <c r="G468" s="805"/>
      <c r="H468" s="806"/>
      <c r="I468" s="806"/>
      <c r="J468" s="803"/>
      <c r="K468" s="803"/>
      <c r="L468" s="804"/>
    </row>
    <row r="469" spans="1:12" s="101" customFormat="1" ht="24" customHeight="1">
      <c r="A469" s="808">
        <v>488</v>
      </c>
      <c r="B469" s="110" t="s">
        <v>76</v>
      </c>
      <c r="C469" s="115" t="s">
        <v>78</v>
      </c>
      <c r="D469" s="115" t="s">
        <v>146</v>
      </c>
      <c r="E469" s="115" t="s">
        <v>147</v>
      </c>
      <c r="F469" s="809" t="s">
        <v>71</v>
      </c>
      <c r="G469" s="809"/>
      <c r="H469" s="805"/>
      <c r="I469" s="805"/>
      <c r="J469" s="805"/>
      <c r="K469" s="805"/>
      <c r="L469" s="805"/>
    </row>
    <row r="470" spans="1:12" s="101" customFormat="1" ht="26.25" customHeight="1">
      <c r="A470" s="808"/>
      <c r="B470" s="803" t="s">
        <v>1861</v>
      </c>
      <c r="C470" s="810" t="s">
        <v>1862</v>
      </c>
      <c r="D470" s="807">
        <v>43740</v>
      </c>
      <c r="E470" s="803" t="s">
        <v>1863</v>
      </c>
      <c r="F470" s="803" t="s">
        <v>1864</v>
      </c>
      <c r="G470" s="803"/>
      <c r="H470" s="806" t="s">
        <v>152</v>
      </c>
      <c r="I470" s="806"/>
      <c r="J470" s="117" t="s">
        <v>153</v>
      </c>
      <c r="K470" s="117" t="s">
        <v>3</v>
      </c>
      <c r="L470" s="119">
        <v>605.43000000000006</v>
      </c>
    </row>
    <row r="471" spans="1:12" s="101" customFormat="1" ht="197.25" customHeight="1">
      <c r="A471" s="808"/>
      <c r="B471" s="803"/>
      <c r="C471" s="810"/>
      <c r="D471" s="807"/>
      <c r="E471" s="803"/>
      <c r="F471" s="803"/>
      <c r="G471" s="803"/>
      <c r="H471" s="806" t="s">
        <v>154</v>
      </c>
      <c r="I471" s="806"/>
      <c r="J471" s="117" t="s">
        <v>153</v>
      </c>
      <c r="K471" s="117" t="s">
        <v>3</v>
      </c>
      <c r="L471" s="119">
        <v>980.85</v>
      </c>
    </row>
    <row r="472" spans="1:12" s="101" customFormat="1" ht="24" customHeight="1">
      <c r="A472" s="808"/>
      <c r="B472" s="110" t="s">
        <v>77</v>
      </c>
      <c r="C472" s="115" t="s">
        <v>79</v>
      </c>
      <c r="D472" s="115" t="s">
        <v>155</v>
      </c>
      <c r="E472" s="115" t="s">
        <v>156</v>
      </c>
      <c r="F472" s="805"/>
      <c r="G472" s="805"/>
      <c r="H472" s="806" t="s">
        <v>157</v>
      </c>
      <c r="I472" s="806"/>
      <c r="J472" s="803" t="s">
        <v>153</v>
      </c>
      <c r="K472" s="803" t="s">
        <v>3</v>
      </c>
      <c r="L472" s="804">
        <v>235</v>
      </c>
    </row>
    <row r="473" spans="1:12" s="101" customFormat="1" ht="34.5" customHeight="1">
      <c r="A473" s="808"/>
      <c r="B473" s="117" t="s">
        <v>303</v>
      </c>
      <c r="C473" s="117" t="s">
        <v>1864</v>
      </c>
      <c r="D473" s="118">
        <v>43747</v>
      </c>
      <c r="E473" s="117" t="s">
        <v>1865</v>
      </c>
      <c r="F473" s="805"/>
      <c r="G473" s="805"/>
      <c r="H473" s="806"/>
      <c r="I473" s="806"/>
      <c r="J473" s="803"/>
      <c r="K473" s="803"/>
      <c r="L473" s="804"/>
    </row>
    <row r="474" spans="1:12" s="101" customFormat="1" ht="24" customHeight="1">
      <c r="A474" s="808">
        <v>489</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1866</v>
      </c>
      <c r="C475" s="803" t="s">
        <v>1867</v>
      </c>
      <c r="D475" s="807">
        <v>43799</v>
      </c>
      <c r="E475" s="803" t="s">
        <v>197</v>
      </c>
      <c r="F475" s="803" t="s">
        <v>821</v>
      </c>
      <c r="G475" s="803"/>
      <c r="H475" s="806" t="s">
        <v>152</v>
      </c>
      <c r="I475" s="806"/>
      <c r="J475" s="117" t="s">
        <v>153</v>
      </c>
      <c r="K475" s="117" t="s">
        <v>3</v>
      </c>
      <c r="L475" s="119">
        <v>1012.47</v>
      </c>
    </row>
    <row r="476" spans="1:12" s="101" customFormat="1" ht="81.75" customHeight="1">
      <c r="A476" s="808"/>
      <c r="B476" s="803"/>
      <c r="C476" s="803"/>
      <c r="D476" s="807"/>
      <c r="E476" s="803"/>
      <c r="F476" s="803"/>
      <c r="G476" s="803"/>
      <c r="H476" s="806" t="s">
        <v>154</v>
      </c>
      <c r="I476" s="806"/>
      <c r="J476" s="117" t="s">
        <v>153</v>
      </c>
      <c r="K476" s="117" t="s">
        <v>3</v>
      </c>
      <c r="L476" s="119">
        <v>2263.54</v>
      </c>
    </row>
    <row r="477" spans="1:12" s="101" customFormat="1" ht="24" customHeight="1">
      <c r="A477" s="808"/>
      <c r="B477" s="110" t="s">
        <v>77</v>
      </c>
      <c r="C477" s="115" t="s">
        <v>79</v>
      </c>
      <c r="D477" s="115" t="s">
        <v>155</v>
      </c>
      <c r="E477" s="115" t="s">
        <v>156</v>
      </c>
      <c r="F477" s="805"/>
      <c r="G477" s="805"/>
      <c r="H477" s="806" t="s">
        <v>157</v>
      </c>
      <c r="I477" s="806"/>
      <c r="J477" s="803" t="s">
        <v>153</v>
      </c>
      <c r="K477" s="803" t="s">
        <v>153</v>
      </c>
      <c r="L477" s="804">
        <v>0</v>
      </c>
    </row>
    <row r="478" spans="1:12" s="101" customFormat="1" ht="24" customHeight="1">
      <c r="A478" s="808"/>
      <c r="B478" s="117" t="s">
        <v>193</v>
      </c>
      <c r="C478" s="117" t="s">
        <v>821</v>
      </c>
      <c r="D478" s="118">
        <v>43803</v>
      </c>
      <c r="E478" s="117" t="s">
        <v>1726</v>
      </c>
      <c r="F478" s="805"/>
      <c r="G478" s="805"/>
      <c r="H478" s="806"/>
      <c r="I478" s="806"/>
      <c r="J478" s="803"/>
      <c r="K478" s="803"/>
      <c r="L478" s="804"/>
    </row>
    <row r="479" spans="1:12" s="101" customFormat="1" ht="24" customHeight="1">
      <c r="A479" s="808">
        <v>490</v>
      </c>
      <c r="B479" s="110" t="s">
        <v>76</v>
      </c>
      <c r="C479" s="115" t="s">
        <v>78</v>
      </c>
      <c r="D479" s="115" t="s">
        <v>146</v>
      </c>
      <c r="E479" s="115" t="s">
        <v>147</v>
      </c>
      <c r="F479" s="809" t="s">
        <v>71</v>
      </c>
      <c r="G479" s="809"/>
      <c r="H479" s="805"/>
      <c r="I479" s="805"/>
      <c r="J479" s="805"/>
      <c r="K479" s="805"/>
      <c r="L479" s="805"/>
    </row>
    <row r="480" spans="1:12" s="101" customFormat="1" ht="26.25" customHeight="1">
      <c r="A480" s="808"/>
      <c r="B480" s="803" t="s">
        <v>1868</v>
      </c>
      <c r="C480" s="810" t="s">
        <v>1869</v>
      </c>
      <c r="D480" s="807">
        <v>43747</v>
      </c>
      <c r="E480" s="803" t="s">
        <v>285</v>
      </c>
      <c r="F480" s="803" t="s">
        <v>1870</v>
      </c>
      <c r="G480" s="803"/>
      <c r="H480" s="806" t="s">
        <v>152</v>
      </c>
      <c r="I480" s="806"/>
      <c r="J480" s="117" t="s">
        <v>153</v>
      </c>
      <c r="K480" s="117" t="s">
        <v>3</v>
      </c>
      <c r="L480" s="119">
        <v>1071.5</v>
      </c>
    </row>
    <row r="481" spans="1:12" s="101" customFormat="1" ht="239.25" customHeight="1">
      <c r="A481" s="808"/>
      <c r="B481" s="803"/>
      <c r="C481" s="810"/>
      <c r="D481" s="807"/>
      <c r="E481" s="803"/>
      <c r="F481" s="803"/>
      <c r="G481" s="803"/>
      <c r="H481" s="806" t="s">
        <v>154</v>
      </c>
      <c r="I481" s="806"/>
      <c r="J481" s="117" t="s">
        <v>153</v>
      </c>
      <c r="K481" s="117" t="s">
        <v>3</v>
      </c>
      <c r="L481" s="119">
        <v>548.6</v>
      </c>
    </row>
    <row r="482" spans="1:12" s="101" customFormat="1" ht="24" customHeight="1">
      <c r="A482" s="808"/>
      <c r="B482" s="110" t="s">
        <v>77</v>
      </c>
      <c r="C482" s="115" t="s">
        <v>79</v>
      </c>
      <c r="D482" s="115" t="s">
        <v>155</v>
      </c>
      <c r="E482" s="115" t="s">
        <v>156</v>
      </c>
      <c r="F482" s="805"/>
      <c r="G482" s="805"/>
      <c r="H482" s="806" t="s">
        <v>157</v>
      </c>
      <c r="I482" s="806"/>
      <c r="J482" s="803" t="s">
        <v>153</v>
      </c>
      <c r="K482" s="803" t="s">
        <v>153</v>
      </c>
      <c r="L482" s="804">
        <v>0</v>
      </c>
    </row>
    <row r="483" spans="1:12" s="101" customFormat="1" ht="24" customHeight="1">
      <c r="A483" s="808"/>
      <c r="B483" s="117" t="s">
        <v>164</v>
      </c>
      <c r="C483" s="117" t="s">
        <v>1870</v>
      </c>
      <c r="D483" s="118">
        <v>43749</v>
      </c>
      <c r="E483" s="117" t="s">
        <v>607</v>
      </c>
      <c r="F483" s="805"/>
      <c r="G483" s="805"/>
      <c r="H483" s="806"/>
      <c r="I483" s="806"/>
      <c r="J483" s="803"/>
      <c r="K483" s="803"/>
      <c r="L483" s="804"/>
    </row>
    <row r="484" spans="1:12" s="101" customFormat="1" ht="24" customHeight="1">
      <c r="A484" s="808">
        <v>491</v>
      </c>
      <c r="B484" s="110" t="s">
        <v>76</v>
      </c>
      <c r="C484" s="115" t="s">
        <v>78</v>
      </c>
      <c r="D484" s="115" t="s">
        <v>146</v>
      </c>
      <c r="E484" s="115" t="s">
        <v>147</v>
      </c>
      <c r="F484" s="809" t="s">
        <v>71</v>
      </c>
      <c r="G484" s="809"/>
      <c r="H484" s="805"/>
      <c r="I484" s="805"/>
      <c r="J484" s="805"/>
      <c r="K484" s="805"/>
      <c r="L484" s="805"/>
    </row>
    <row r="485" spans="1:12" s="101" customFormat="1" ht="26.25" customHeight="1">
      <c r="A485" s="808"/>
      <c r="B485" s="803" t="s">
        <v>1868</v>
      </c>
      <c r="C485" s="810" t="s">
        <v>1871</v>
      </c>
      <c r="D485" s="807">
        <v>43762</v>
      </c>
      <c r="E485" s="803" t="s">
        <v>1086</v>
      </c>
      <c r="F485" s="803" t="s">
        <v>825</v>
      </c>
      <c r="G485" s="803"/>
      <c r="H485" s="806" t="s">
        <v>152</v>
      </c>
      <c r="I485" s="806"/>
      <c r="J485" s="117" t="s">
        <v>153</v>
      </c>
      <c r="K485" s="117" t="s">
        <v>3</v>
      </c>
      <c r="L485" s="119">
        <v>1259.5</v>
      </c>
    </row>
    <row r="486" spans="1:12" s="101" customFormat="1" ht="408.95" customHeight="1">
      <c r="A486" s="808"/>
      <c r="B486" s="803"/>
      <c r="C486" s="810"/>
      <c r="D486" s="807"/>
      <c r="E486" s="803"/>
      <c r="F486" s="803"/>
      <c r="G486" s="803"/>
      <c r="H486" s="806" t="s">
        <v>154</v>
      </c>
      <c r="I486" s="806"/>
      <c r="J486" s="803" t="s">
        <v>153</v>
      </c>
      <c r="K486" s="803" t="s">
        <v>3</v>
      </c>
      <c r="L486" s="804">
        <v>656.84</v>
      </c>
    </row>
    <row r="487" spans="1:12" s="101" customFormat="1" ht="71.849999999999994" customHeight="1">
      <c r="A487" s="808"/>
      <c r="B487" s="803"/>
      <c r="C487" s="810"/>
      <c r="D487" s="807"/>
      <c r="E487" s="803"/>
      <c r="F487" s="803"/>
      <c r="G487" s="803"/>
      <c r="H487" s="806"/>
      <c r="I487" s="806"/>
      <c r="J487" s="803"/>
      <c r="K487" s="803"/>
      <c r="L487" s="804"/>
    </row>
    <row r="488" spans="1:12" s="101" customFormat="1" ht="24" customHeight="1">
      <c r="A488" s="808"/>
      <c r="B488" s="110" t="s">
        <v>77</v>
      </c>
      <c r="C488" s="115" t="s">
        <v>79</v>
      </c>
      <c r="D488" s="115" t="s">
        <v>155</v>
      </c>
      <c r="E488" s="115" t="s">
        <v>156</v>
      </c>
      <c r="F488" s="805"/>
      <c r="G488" s="805"/>
      <c r="H488" s="806" t="s">
        <v>157</v>
      </c>
      <c r="I488" s="806"/>
      <c r="J488" s="803" t="s">
        <v>153</v>
      </c>
      <c r="K488" s="803" t="s">
        <v>3</v>
      </c>
      <c r="L488" s="804">
        <v>850</v>
      </c>
    </row>
    <row r="489" spans="1:12" s="101" customFormat="1" ht="24" customHeight="1">
      <c r="A489" s="808"/>
      <c r="B489" s="117" t="s">
        <v>164</v>
      </c>
      <c r="C489" s="117" t="s">
        <v>825</v>
      </c>
      <c r="D489" s="118">
        <v>43768</v>
      </c>
      <c r="E489" s="117" t="s">
        <v>1872</v>
      </c>
      <c r="F489" s="805"/>
      <c r="G489" s="805"/>
      <c r="H489" s="806"/>
      <c r="I489" s="806"/>
      <c r="J489" s="803"/>
      <c r="K489" s="803"/>
      <c r="L489" s="804"/>
    </row>
    <row r="490" spans="1:12" s="101" customFormat="1" ht="24" customHeight="1">
      <c r="A490" s="808">
        <v>492</v>
      </c>
      <c r="B490" s="110" t="s">
        <v>76</v>
      </c>
      <c r="C490" s="115" t="s">
        <v>78</v>
      </c>
      <c r="D490" s="115" t="s">
        <v>146</v>
      </c>
      <c r="E490" s="115" t="s">
        <v>147</v>
      </c>
      <c r="F490" s="809" t="s">
        <v>71</v>
      </c>
      <c r="G490" s="809"/>
      <c r="H490" s="805"/>
      <c r="I490" s="805"/>
      <c r="J490" s="805"/>
      <c r="K490" s="805"/>
      <c r="L490" s="805"/>
    </row>
    <row r="491" spans="1:12" s="101" customFormat="1" ht="26.25" customHeight="1">
      <c r="A491" s="808"/>
      <c r="B491" s="803" t="s">
        <v>1868</v>
      </c>
      <c r="C491" s="810" t="s">
        <v>1871</v>
      </c>
      <c r="D491" s="807">
        <v>43762</v>
      </c>
      <c r="E491" s="803" t="s">
        <v>1086</v>
      </c>
      <c r="F491" s="803" t="s">
        <v>1087</v>
      </c>
      <c r="G491" s="803"/>
      <c r="H491" s="806" t="s">
        <v>152</v>
      </c>
      <c r="I491" s="806"/>
      <c r="J491" s="117" t="s">
        <v>153</v>
      </c>
      <c r="K491" s="117" t="s">
        <v>3</v>
      </c>
      <c r="L491" s="119">
        <v>320.90000000000003</v>
      </c>
    </row>
    <row r="492" spans="1:12" s="101" customFormat="1" ht="408.95" customHeight="1">
      <c r="A492" s="808"/>
      <c r="B492" s="803"/>
      <c r="C492" s="810"/>
      <c r="D492" s="807"/>
      <c r="E492" s="803"/>
      <c r="F492" s="803"/>
      <c r="G492" s="803"/>
      <c r="H492" s="806" t="s">
        <v>154</v>
      </c>
      <c r="I492" s="806"/>
      <c r="J492" s="803" t="s">
        <v>153</v>
      </c>
      <c r="K492" s="803" t="s">
        <v>153</v>
      </c>
      <c r="L492" s="804">
        <v>0</v>
      </c>
    </row>
    <row r="493" spans="1:12" s="101" customFormat="1" ht="71.849999999999994" customHeight="1">
      <c r="A493" s="808"/>
      <c r="B493" s="803"/>
      <c r="C493" s="810"/>
      <c r="D493" s="807"/>
      <c r="E493" s="803"/>
      <c r="F493" s="803"/>
      <c r="G493" s="803"/>
      <c r="H493" s="806"/>
      <c r="I493" s="806"/>
      <c r="J493" s="803"/>
      <c r="K493" s="803"/>
      <c r="L493" s="804"/>
    </row>
    <row r="494" spans="1:12" s="101" customFormat="1" ht="24" customHeight="1">
      <c r="A494" s="808"/>
      <c r="B494" s="110" t="s">
        <v>77</v>
      </c>
      <c r="C494" s="115" t="s">
        <v>79</v>
      </c>
      <c r="D494" s="115" t="s">
        <v>155</v>
      </c>
      <c r="E494" s="115" t="s">
        <v>156</v>
      </c>
      <c r="F494" s="805"/>
      <c r="G494" s="805"/>
      <c r="H494" s="806" t="s">
        <v>157</v>
      </c>
      <c r="I494" s="806"/>
      <c r="J494" s="803" t="s">
        <v>153</v>
      </c>
      <c r="K494" s="803" t="s">
        <v>3</v>
      </c>
      <c r="L494" s="804">
        <v>500</v>
      </c>
    </row>
    <row r="495" spans="1:12" s="101" customFormat="1" ht="24" customHeight="1">
      <c r="A495" s="808"/>
      <c r="B495" s="117" t="s">
        <v>164</v>
      </c>
      <c r="C495" s="117" t="s">
        <v>1087</v>
      </c>
      <c r="D495" s="118">
        <v>43768</v>
      </c>
      <c r="E495" s="117" t="s">
        <v>1872</v>
      </c>
      <c r="F495" s="805"/>
      <c r="G495" s="805"/>
      <c r="H495" s="806"/>
      <c r="I495" s="806"/>
      <c r="J495" s="803"/>
      <c r="K495" s="803"/>
      <c r="L495" s="804"/>
    </row>
    <row r="496" spans="1:12" s="101" customFormat="1" ht="24" customHeight="1">
      <c r="A496" s="808">
        <v>493</v>
      </c>
      <c r="B496" s="110" t="s">
        <v>76</v>
      </c>
      <c r="C496" s="115" t="s">
        <v>78</v>
      </c>
      <c r="D496" s="115" t="s">
        <v>146</v>
      </c>
      <c r="E496" s="115" t="s">
        <v>147</v>
      </c>
      <c r="F496" s="809" t="s">
        <v>71</v>
      </c>
      <c r="G496" s="809"/>
      <c r="H496" s="805"/>
      <c r="I496" s="805"/>
      <c r="J496" s="805"/>
      <c r="K496" s="805"/>
      <c r="L496" s="805"/>
    </row>
    <row r="497" spans="1:12" s="101" customFormat="1" ht="26.25" customHeight="1">
      <c r="A497" s="808"/>
      <c r="B497" s="803" t="s">
        <v>1868</v>
      </c>
      <c r="C497" s="810" t="s">
        <v>1873</v>
      </c>
      <c r="D497" s="807">
        <v>43804</v>
      </c>
      <c r="E497" s="803" t="s">
        <v>234</v>
      </c>
      <c r="F497" s="803" t="s">
        <v>1874</v>
      </c>
      <c r="G497" s="803"/>
      <c r="H497" s="806" t="s">
        <v>152</v>
      </c>
      <c r="I497" s="806"/>
      <c r="J497" s="117" t="s">
        <v>153</v>
      </c>
      <c r="K497" s="117" t="s">
        <v>3</v>
      </c>
      <c r="L497" s="119">
        <v>503.7</v>
      </c>
    </row>
    <row r="498" spans="1:12" s="101" customFormat="1" ht="260.25" customHeight="1">
      <c r="A498" s="808"/>
      <c r="B498" s="803"/>
      <c r="C498" s="810"/>
      <c r="D498" s="807"/>
      <c r="E498" s="803"/>
      <c r="F498" s="803"/>
      <c r="G498" s="803"/>
      <c r="H498" s="806" t="s">
        <v>154</v>
      </c>
      <c r="I498" s="806"/>
      <c r="J498" s="117" t="s">
        <v>153</v>
      </c>
      <c r="K498" s="117" t="s">
        <v>3</v>
      </c>
      <c r="L498" s="119">
        <v>234.61</v>
      </c>
    </row>
    <row r="499" spans="1:12" s="101" customFormat="1" ht="24" customHeight="1">
      <c r="A499" s="808"/>
      <c r="B499" s="110" t="s">
        <v>77</v>
      </c>
      <c r="C499" s="115" t="s">
        <v>79</v>
      </c>
      <c r="D499" s="115" t="s">
        <v>155</v>
      </c>
      <c r="E499" s="115" t="s">
        <v>156</v>
      </c>
      <c r="F499" s="805"/>
      <c r="G499" s="805"/>
      <c r="H499" s="806" t="s">
        <v>157</v>
      </c>
      <c r="I499" s="806"/>
      <c r="J499" s="803" t="s">
        <v>153</v>
      </c>
      <c r="K499" s="803" t="s">
        <v>153</v>
      </c>
      <c r="L499" s="804">
        <v>0</v>
      </c>
    </row>
    <row r="500" spans="1:12" s="101" customFormat="1" ht="24" customHeight="1">
      <c r="A500" s="808"/>
      <c r="B500" s="117" t="s">
        <v>164</v>
      </c>
      <c r="C500" s="117" t="s">
        <v>1874</v>
      </c>
      <c r="D500" s="118">
        <v>43805</v>
      </c>
      <c r="E500" s="117" t="s">
        <v>1875</v>
      </c>
      <c r="F500" s="805"/>
      <c r="G500" s="805"/>
      <c r="H500" s="806"/>
      <c r="I500" s="806"/>
      <c r="J500" s="803"/>
      <c r="K500" s="803"/>
      <c r="L500" s="804"/>
    </row>
    <row r="501" spans="1:12" s="101" customFormat="1" ht="24" customHeight="1">
      <c r="A501" s="808">
        <v>494</v>
      </c>
      <c r="B501" s="110" t="s">
        <v>76</v>
      </c>
      <c r="C501" s="115" t="s">
        <v>78</v>
      </c>
      <c r="D501" s="115" t="s">
        <v>146</v>
      </c>
      <c r="E501" s="115" t="s">
        <v>147</v>
      </c>
      <c r="F501" s="809" t="s">
        <v>71</v>
      </c>
      <c r="G501" s="809"/>
      <c r="H501" s="805"/>
      <c r="I501" s="805"/>
      <c r="J501" s="805"/>
      <c r="K501" s="805"/>
      <c r="L501" s="805"/>
    </row>
    <row r="502" spans="1:12" s="101" customFormat="1" ht="26.25" customHeight="1">
      <c r="A502" s="808"/>
      <c r="B502" s="803" t="s">
        <v>1868</v>
      </c>
      <c r="C502" s="810" t="s">
        <v>1876</v>
      </c>
      <c r="D502" s="807">
        <v>43807</v>
      </c>
      <c r="E502" s="803" t="s">
        <v>1877</v>
      </c>
      <c r="F502" s="803" t="s">
        <v>1878</v>
      </c>
      <c r="G502" s="803"/>
      <c r="H502" s="806" t="s">
        <v>152</v>
      </c>
      <c r="I502" s="806"/>
      <c r="J502" s="117" t="s">
        <v>153</v>
      </c>
      <c r="K502" s="117" t="s">
        <v>3</v>
      </c>
      <c r="L502" s="119">
        <v>295.24</v>
      </c>
    </row>
    <row r="503" spans="1:12" s="101" customFormat="1" ht="408.95" customHeight="1">
      <c r="A503" s="808"/>
      <c r="B503" s="803"/>
      <c r="C503" s="810"/>
      <c r="D503" s="807"/>
      <c r="E503" s="803"/>
      <c r="F503" s="803"/>
      <c r="G503" s="803"/>
      <c r="H503" s="806" t="s">
        <v>154</v>
      </c>
      <c r="I503" s="806"/>
      <c r="J503" s="803" t="s">
        <v>153</v>
      </c>
      <c r="K503" s="803" t="s">
        <v>3</v>
      </c>
      <c r="L503" s="804">
        <v>330.3</v>
      </c>
    </row>
    <row r="504" spans="1:12" s="101" customFormat="1" ht="250.35" customHeight="1">
      <c r="A504" s="808"/>
      <c r="B504" s="803"/>
      <c r="C504" s="810"/>
      <c r="D504" s="807"/>
      <c r="E504" s="803"/>
      <c r="F504" s="803"/>
      <c r="G504" s="803"/>
      <c r="H504" s="806"/>
      <c r="I504" s="806"/>
      <c r="J504" s="803"/>
      <c r="K504" s="803"/>
      <c r="L504" s="804"/>
    </row>
    <row r="505" spans="1:12" s="101" customFormat="1" ht="24" customHeight="1">
      <c r="A505" s="808"/>
      <c r="B505" s="110" t="s">
        <v>77</v>
      </c>
      <c r="C505" s="115" t="s">
        <v>79</v>
      </c>
      <c r="D505" s="115" t="s">
        <v>155</v>
      </c>
      <c r="E505" s="115" t="s">
        <v>156</v>
      </c>
      <c r="F505" s="805"/>
      <c r="G505" s="805"/>
      <c r="H505" s="806" t="s">
        <v>157</v>
      </c>
      <c r="I505" s="806"/>
      <c r="J505" s="803" t="s">
        <v>153</v>
      </c>
      <c r="K505" s="803" t="s">
        <v>3</v>
      </c>
      <c r="L505" s="804">
        <v>425</v>
      </c>
    </row>
    <row r="506" spans="1:12" s="101" customFormat="1" ht="24" customHeight="1">
      <c r="A506" s="808"/>
      <c r="B506" s="117" t="s">
        <v>164</v>
      </c>
      <c r="C506" s="117" t="s">
        <v>1878</v>
      </c>
      <c r="D506" s="118">
        <v>43810</v>
      </c>
      <c r="E506" s="117" t="s">
        <v>321</v>
      </c>
      <c r="F506" s="805"/>
      <c r="G506" s="805"/>
      <c r="H506" s="806"/>
      <c r="I506" s="806"/>
      <c r="J506" s="803"/>
      <c r="K506" s="803"/>
      <c r="L506" s="804"/>
    </row>
    <row r="507" spans="1:12" s="101" customFormat="1" ht="24" customHeight="1">
      <c r="A507" s="808">
        <v>495</v>
      </c>
      <c r="B507" s="110" t="s">
        <v>76</v>
      </c>
      <c r="C507" s="115" t="s">
        <v>78</v>
      </c>
      <c r="D507" s="115" t="s">
        <v>146</v>
      </c>
      <c r="E507" s="115" t="s">
        <v>147</v>
      </c>
      <c r="F507" s="809" t="s">
        <v>71</v>
      </c>
      <c r="G507" s="809"/>
      <c r="H507" s="805"/>
      <c r="I507" s="805"/>
      <c r="J507" s="805"/>
      <c r="K507" s="805"/>
      <c r="L507" s="805"/>
    </row>
    <row r="508" spans="1:12" s="101" customFormat="1" ht="26.25" customHeight="1">
      <c r="A508" s="808"/>
      <c r="B508" s="803" t="s">
        <v>1868</v>
      </c>
      <c r="C508" s="810" t="s">
        <v>1876</v>
      </c>
      <c r="D508" s="807">
        <v>43807</v>
      </c>
      <c r="E508" s="803" t="s">
        <v>1877</v>
      </c>
      <c r="F508" s="803" t="s">
        <v>1879</v>
      </c>
      <c r="G508" s="803"/>
      <c r="H508" s="806" t="s">
        <v>152</v>
      </c>
      <c r="I508" s="806"/>
      <c r="J508" s="117" t="s">
        <v>153</v>
      </c>
      <c r="K508" s="117" t="s">
        <v>3</v>
      </c>
      <c r="L508" s="119">
        <v>295.05</v>
      </c>
    </row>
    <row r="509" spans="1:12" s="101" customFormat="1" ht="408.95" customHeight="1">
      <c r="A509" s="808"/>
      <c r="B509" s="803"/>
      <c r="C509" s="810"/>
      <c r="D509" s="807"/>
      <c r="E509" s="803"/>
      <c r="F509" s="803"/>
      <c r="G509" s="803"/>
      <c r="H509" s="806" t="s">
        <v>154</v>
      </c>
      <c r="I509" s="806"/>
      <c r="J509" s="803" t="s">
        <v>153</v>
      </c>
      <c r="K509" s="803" t="s">
        <v>3</v>
      </c>
      <c r="L509" s="804">
        <v>725</v>
      </c>
    </row>
    <row r="510" spans="1:12" s="101" customFormat="1" ht="250.35" customHeight="1">
      <c r="A510" s="808"/>
      <c r="B510" s="803"/>
      <c r="C510" s="810"/>
      <c r="D510" s="807"/>
      <c r="E510" s="803"/>
      <c r="F510" s="803"/>
      <c r="G510" s="803"/>
      <c r="H510" s="806"/>
      <c r="I510" s="806"/>
      <c r="J510" s="803"/>
      <c r="K510" s="803"/>
      <c r="L510" s="804"/>
    </row>
    <row r="511" spans="1:12" s="101" customFormat="1" ht="24" customHeight="1">
      <c r="A511" s="808"/>
      <c r="B511" s="110" t="s">
        <v>77</v>
      </c>
      <c r="C511" s="115" t="s">
        <v>79</v>
      </c>
      <c r="D511" s="115" t="s">
        <v>155</v>
      </c>
      <c r="E511" s="115" t="s">
        <v>156</v>
      </c>
      <c r="F511" s="805"/>
      <c r="G511" s="805"/>
      <c r="H511" s="806" t="s">
        <v>157</v>
      </c>
      <c r="I511" s="806"/>
      <c r="J511" s="803" t="s">
        <v>153</v>
      </c>
      <c r="K511" s="803" t="s">
        <v>153</v>
      </c>
      <c r="L511" s="804">
        <v>0</v>
      </c>
    </row>
    <row r="512" spans="1:12" s="101" customFormat="1" ht="24" customHeight="1">
      <c r="A512" s="808"/>
      <c r="B512" s="117" t="s">
        <v>164</v>
      </c>
      <c r="C512" s="117" t="s">
        <v>1879</v>
      </c>
      <c r="D512" s="118">
        <v>43810</v>
      </c>
      <c r="E512" s="117" t="s">
        <v>321</v>
      </c>
      <c r="F512" s="805"/>
      <c r="G512" s="805"/>
      <c r="H512" s="806"/>
      <c r="I512" s="806"/>
      <c r="J512" s="803"/>
      <c r="K512" s="803"/>
      <c r="L512" s="804"/>
    </row>
    <row r="513" spans="1:12" s="101" customFormat="1" ht="24" customHeight="1">
      <c r="A513" s="808">
        <v>496</v>
      </c>
      <c r="B513" s="110" t="s">
        <v>76</v>
      </c>
      <c r="C513" s="115" t="s">
        <v>78</v>
      </c>
      <c r="D513" s="115" t="s">
        <v>146</v>
      </c>
      <c r="E513" s="115" t="s">
        <v>147</v>
      </c>
      <c r="F513" s="809" t="s">
        <v>71</v>
      </c>
      <c r="G513" s="809"/>
      <c r="H513" s="805"/>
      <c r="I513" s="805"/>
      <c r="J513" s="805"/>
      <c r="K513" s="805"/>
      <c r="L513" s="805"/>
    </row>
    <row r="514" spans="1:12" s="101" customFormat="1" ht="26.25" customHeight="1">
      <c r="A514" s="808"/>
      <c r="B514" s="803" t="s">
        <v>1868</v>
      </c>
      <c r="C514" s="810" t="s">
        <v>1880</v>
      </c>
      <c r="D514" s="807">
        <v>43811</v>
      </c>
      <c r="E514" s="803" t="s">
        <v>234</v>
      </c>
      <c r="F514" s="803" t="s">
        <v>1881</v>
      </c>
      <c r="G514" s="803"/>
      <c r="H514" s="806" t="s">
        <v>152</v>
      </c>
      <c r="I514" s="806"/>
      <c r="J514" s="117" t="s">
        <v>153</v>
      </c>
      <c r="K514" s="117" t="s">
        <v>3</v>
      </c>
      <c r="L514" s="119">
        <v>378</v>
      </c>
    </row>
    <row r="515" spans="1:12" s="101" customFormat="1" ht="144.75" customHeight="1">
      <c r="A515" s="808"/>
      <c r="B515" s="803"/>
      <c r="C515" s="810"/>
      <c r="D515" s="807"/>
      <c r="E515" s="803"/>
      <c r="F515" s="803"/>
      <c r="G515" s="803"/>
      <c r="H515" s="806" t="s">
        <v>154</v>
      </c>
      <c r="I515" s="806"/>
      <c r="J515" s="117" t="s">
        <v>153</v>
      </c>
      <c r="K515" s="117" t="s">
        <v>3</v>
      </c>
      <c r="L515" s="119">
        <v>388.3</v>
      </c>
    </row>
    <row r="516" spans="1:12" s="101" customFormat="1" ht="24" customHeight="1">
      <c r="A516" s="808"/>
      <c r="B516" s="110" t="s">
        <v>77</v>
      </c>
      <c r="C516" s="115" t="s">
        <v>79</v>
      </c>
      <c r="D516" s="115" t="s">
        <v>155</v>
      </c>
      <c r="E516" s="115" t="s">
        <v>156</v>
      </c>
      <c r="F516" s="805"/>
      <c r="G516" s="805"/>
      <c r="H516" s="806" t="s">
        <v>157</v>
      </c>
      <c r="I516" s="806"/>
      <c r="J516" s="803" t="s">
        <v>153</v>
      </c>
      <c r="K516" s="803" t="s">
        <v>3</v>
      </c>
      <c r="L516" s="804">
        <v>254.7</v>
      </c>
    </row>
    <row r="517" spans="1:12" s="101" customFormat="1" ht="24" customHeight="1">
      <c r="A517" s="808"/>
      <c r="B517" s="117" t="s">
        <v>164</v>
      </c>
      <c r="C517" s="117" t="s">
        <v>1881</v>
      </c>
      <c r="D517" s="118">
        <v>43812</v>
      </c>
      <c r="E517" s="117" t="s">
        <v>1882</v>
      </c>
      <c r="F517" s="805"/>
      <c r="G517" s="805"/>
      <c r="H517" s="806"/>
      <c r="I517" s="806"/>
      <c r="J517" s="803"/>
      <c r="K517" s="803"/>
      <c r="L517" s="804"/>
    </row>
    <row r="518" spans="1:12" s="101" customFormat="1" ht="24" customHeight="1">
      <c r="A518" s="808">
        <v>497</v>
      </c>
      <c r="B518" s="110" t="s">
        <v>76</v>
      </c>
      <c r="C518" s="115" t="s">
        <v>78</v>
      </c>
      <c r="D518" s="115" t="s">
        <v>146</v>
      </c>
      <c r="E518" s="115" t="s">
        <v>147</v>
      </c>
      <c r="F518" s="809" t="s">
        <v>71</v>
      </c>
      <c r="G518" s="809"/>
      <c r="H518" s="805"/>
      <c r="I518" s="805"/>
      <c r="J518" s="805"/>
      <c r="K518" s="805"/>
      <c r="L518" s="805"/>
    </row>
    <row r="519" spans="1:12" s="101" customFormat="1" ht="26.25" customHeight="1">
      <c r="A519" s="808"/>
      <c r="B519" s="803" t="s">
        <v>1868</v>
      </c>
      <c r="C519" s="810" t="s">
        <v>1883</v>
      </c>
      <c r="D519" s="807">
        <v>43854</v>
      </c>
      <c r="E519" s="803" t="s">
        <v>1884</v>
      </c>
      <c r="F519" s="803" t="s">
        <v>825</v>
      </c>
      <c r="G519" s="803"/>
      <c r="H519" s="806" t="s">
        <v>152</v>
      </c>
      <c r="I519" s="806"/>
      <c r="J519" s="117" t="s">
        <v>153</v>
      </c>
      <c r="K519" s="117" t="s">
        <v>3</v>
      </c>
      <c r="L519" s="119">
        <v>1130.8800000000001</v>
      </c>
    </row>
    <row r="520" spans="1:12" s="101" customFormat="1" ht="144.75" customHeight="1">
      <c r="A520" s="808"/>
      <c r="B520" s="803"/>
      <c r="C520" s="810"/>
      <c r="D520" s="807"/>
      <c r="E520" s="803"/>
      <c r="F520" s="803"/>
      <c r="G520" s="803"/>
      <c r="H520" s="806" t="s">
        <v>154</v>
      </c>
      <c r="I520" s="806"/>
      <c r="J520" s="117" t="s">
        <v>153</v>
      </c>
      <c r="K520" s="117" t="s">
        <v>3</v>
      </c>
      <c r="L520" s="119">
        <v>1964.33</v>
      </c>
    </row>
    <row r="521" spans="1:12" s="101" customFormat="1" ht="24" customHeight="1">
      <c r="A521" s="808"/>
      <c r="B521" s="110" t="s">
        <v>77</v>
      </c>
      <c r="C521" s="115" t="s">
        <v>79</v>
      </c>
      <c r="D521" s="115" t="s">
        <v>155</v>
      </c>
      <c r="E521" s="115" t="s">
        <v>156</v>
      </c>
      <c r="F521" s="805"/>
      <c r="G521" s="805"/>
      <c r="H521" s="806" t="s">
        <v>157</v>
      </c>
      <c r="I521" s="806"/>
      <c r="J521" s="803" t="s">
        <v>153</v>
      </c>
      <c r="K521" s="803" t="s">
        <v>3</v>
      </c>
      <c r="L521" s="804">
        <v>475</v>
      </c>
    </row>
    <row r="522" spans="1:12" s="101" customFormat="1" ht="24" customHeight="1">
      <c r="A522" s="808"/>
      <c r="B522" s="117" t="s">
        <v>164</v>
      </c>
      <c r="C522" s="117" t="s">
        <v>825</v>
      </c>
      <c r="D522" s="118">
        <v>43858</v>
      </c>
      <c r="E522" s="117" t="s">
        <v>1885</v>
      </c>
      <c r="F522" s="805"/>
      <c r="G522" s="805"/>
      <c r="H522" s="806"/>
      <c r="I522" s="806"/>
      <c r="J522" s="803"/>
      <c r="K522" s="803"/>
      <c r="L522" s="804"/>
    </row>
    <row r="523" spans="1:12" s="101" customFormat="1" ht="24" customHeight="1">
      <c r="A523" s="808">
        <v>498</v>
      </c>
      <c r="B523" s="110" t="s">
        <v>76</v>
      </c>
      <c r="C523" s="115" t="s">
        <v>78</v>
      </c>
      <c r="D523" s="115" t="s">
        <v>146</v>
      </c>
      <c r="E523" s="115" t="s">
        <v>147</v>
      </c>
      <c r="F523" s="809" t="s">
        <v>71</v>
      </c>
      <c r="G523" s="809"/>
      <c r="H523" s="805"/>
      <c r="I523" s="805"/>
      <c r="J523" s="805"/>
      <c r="K523" s="805"/>
      <c r="L523" s="805"/>
    </row>
    <row r="524" spans="1:12" s="101" customFormat="1" ht="26.25" customHeight="1">
      <c r="A524" s="808"/>
      <c r="B524" s="803" t="s">
        <v>1868</v>
      </c>
      <c r="C524" s="810" t="s">
        <v>1886</v>
      </c>
      <c r="D524" s="807">
        <v>43866</v>
      </c>
      <c r="E524" s="803" t="s">
        <v>228</v>
      </c>
      <c r="F524" s="803" t="s">
        <v>286</v>
      </c>
      <c r="G524" s="803"/>
      <c r="H524" s="806" t="s">
        <v>152</v>
      </c>
      <c r="I524" s="806"/>
      <c r="J524" s="117" t="s">
        <v>153</v>
      </c>
      <c r="K524" s="117" t="s">
        <v>3</v>
      </c>
      <c r="L524" s="119">
        <v>860.63</v>
      </c>
    </row>
    <row r="525" spans="1:12" s="101" customFormat="1" ht="386.25" customHeight="1">
      <c r="A525" s="808"/>
      <c r="B525" s="803"/>
      <c r="C525" s="810"/>
      <c r="D525" s="807"/>
      <c r="E525" s="803"/>
      <c r="F525" s="803"/>
      <c r="G525" s="803"/>
      <c r="H525" s="806" t="s">
        <v>154</v>
      </c>
      <c r="I525" s="806"/>
      <c r="J525" s="117" t="s">
        <v>153</v>
      </c>
      <c r="K525" s="117" t="s">
        <v>3</v>
      </c>
      <c r="L525" s="119">
        <v>277.72000000000003</v>
      </c>
    </row>
    <row r="526" spans="1:12" s="101" customFormat="1" ht="24" customHeight="1">
      <c r="A526" s="808"/>
      <c r="B526" s="110" t="s">
        <v>77</v>
      </c>
      <c r="C526" s="115" t="s">
        <v>79</v>
      </c>
      <c r="D526" s="115" t="s">
        <v>155</v>
      </c>
      <c r="E526" s="115" t="s">
        <v>156</v>
      </c>
      <c r="F526" s="805"/>
      <c r="G526" s="805"/>
      <c r="H526" s="806" t="s">
        <v>157</v>
      </c>
      <c r="I526" s="806"/>
      <c r="J526" s="803" t="s">
        <v>153</v>
      </c>
      <c r="K526" s="803" t="s">
        <v>3</v>
      </c>
      <c r="L526" s="804">
        <v>705</v>
      </c>
    </row>
    <row r="527" spans="1:12" s="101" customFormat="1" ht="24" customHeight="1">
      <c r="A527" s="808"/>
      <c r="B527" s="117" t="s">
        <v>164</v>
      </c>
      <c r="C527" s="117" t="s">
        <v>286</v>
      </c>
      <c r="D527" s="118">
        <v>43870</v>
      </c>
      <c r="E527" s="117" t="s">
        <v>1887</v>
      </c>
      <c r="F527" s="805"/>
      <c r="G527" s="805"/>
      <c r="H527" s="806"/>
      <c r="I527" s="806"/>
      <c r="J527" s="803"/>
      <c r="K527" s="803"/>
      <c r="L527" s="804"/>
    </row>
    <row r="528" spans="1:12" s="101" customFormat="1" ht="24" customHeight="1">
      <c r="A528" s="808">
        <v>499</v>
      </c>
      <c r="B528" s="110" t="s">
        <v>76</v>
      </c>
      <c r="C528" s="115" t="s">
        <v>78</v>
      </c>
      <c r="D528" s="115" t="s">
        <v>146</v>
      </c>
      <c r="E528" s="115" t="s">
        <v>147</v>
      </c>
      <c r="F528" s="809" t="s">
        <v>71</v>
      </c>
      <c r="G528" s="809"/>
      <c r="H528" s="805"/>
      <c r="I528" s="805"/>
      <c r="J528" s="805"/>
      <c r="K528" s="805"/>
      <c r="L528" s="805"/>
    </row>
    <row r="529" spans="1:12" s="101" customFormat="1" ht="26.25" customHeight="1">
      <c r="A529" s="808"/>
      <c r="B529" s="803" t="s">
        <v>1868</v>
      </c>
      <c r="C529" s="803" t="s">
        <v>1888</v>
      </c>
      <c r="D529" s="807">
        <v>43886</v>
      </c>
      <c r="E529" s="803" t="s">
        <v>234</v>
      </c>
      <c r="F529" s="803" t="s">
        <v>1630</v>
      </c>
      <c r="G529" s="803"/>
      <c r="H529" s="806" t="s">
        <v>152</v>
      </c>
      <c r="I529" s="806"/>
      <c r="J529" s="117" t="s">
        <v>153</v>
      </c>
      <c r="K529" s="117" t="s">
        <v>3</v>
      </c>
      <c r="L529" s="119">
        <v>447.53</v>
      </c>
    </row>
    <row r="530" spans="1:12" s="101" customFormat="1" ht="81.75" customHeight="1">
      <c r="A530" s="808"/>
      <c r="B530" s="803"/>
      <c r="C530" s="803"/>
      <c r="D530" s="807"/>
      <c r="E530" s="803"/>
      <c r="F530" s="803"/>
      <c r="G530" s="803"/>
      <c r="H530" s="806" t="s">
        <v>154</v>
      </c>
      <c r="I530" s="806"/>
      <c r="J530" s="117" t="s">
        <v>153</v>
      </c>
      <c r="K530" s="117" t="s">
        <v>3</v>
      </c>
      <c r="L530" s="119">
        <v>200</v>
      </c>
    </row>
    <row r="531" spans="1:12" s="101" customFormat="1" ht="24" customHeight="1">
      <c r="A531" s="808"/>
      <c r="B531" s="110" t="s">
        <v>77</v>
      </c>
      <c r="C531" s="115" t="s">
        <v>79</v>
      </c>
      <c r="D531" s="115" t="s">
        <v>155</v>
      </c>
      <c r="E531" s="115" t="s">
        <v>156</v>
      </c>
      <c r="F531" s="805"/>
      <c r="G531" s="805"/>
      <c r="H531" s="806" t="s">
        <v>157</v>
      </c>
      <c r="I531" s="806"/>
      <c r="J531" s="803" t="s">
        <v>153</v>
      </c>
      <c r="K531" s="803" t="s">
        <v>3</v>
      </c>
      <c r="L531" s="804">
        <v>1047.5</v>
      </c>
    </row>
    <row r="532" spans="1:12" s="101" customFormat="1" ht="24" customHeight="1">
      <c r="A532" s="808"/>
      <c r="B532" s="117" t="s">
        <v>164</v>
      </c>
      <c r="C532" s="117" t="s">
        <v>1630</v>
      </c>
      <c r="D532" s="118">
        <v>43889</v>
      </c>
      <c r="E532" s="117" t="s">
        <v>1889</v>
      </c>
      <c r="F532" s="805"/>
      <c r="G532" s="805"/>
      <c r="H532" s="806"/>
      <c r="I532" s="806"/>
      <c r="J532" s="803"/>
      <c r="K532" s="803"/>
      <c r="L532" s="804"/>
    </row>
    <row r="533" spans="1:12" s="101" customFormat="1" ht="24" customHeight="1">
      <c r="A533" s="808">
        <v>500</v>
      </c>
      <c r="B533" s="110" t="s">
        <v>76</v>
      </c>
      <c r="C533" s="115" t="s">
        <v>78</v>
      </c>
      <c r="D533" s="115" t="s">
        <v>146</v>
      </c>
      <c r="E533" s="115" t="s">
        <v>147</v>
      </c>
      <c r="F533" s="809" t="s">
        <v>71</v>
      </c>
      <c r="G533" s="809"/>
      <c r="H533" s="805"/>
      <c r="I533" s="805"/>
      <c r="J533" s="805"/>
      <c r="K533" s="805"/>
      <c r="L533" s="805"/>
    </row>
    <row r="534" spans="1:12" s="101" customFormat="1" ht="26.25" customHeight="1">
      <c r="A534" s="808"/>
      <c r="B534" s="803" t="s">
        <v>1890</v>
      </c>
      <c r="C534" s="810" t="s">
        <v>1891</v>
      </c>
      <c r="D534" s="807">
        <v>43748</v>
      </c>
      <c r="E534" s="803" t="s">
        <v>555</v>
      </c>
      <c r="F534" s="803" t="s">
        <v>1892</v>
      </c>
      <c r="G534" s="803"/>
      <c r="H534" s="806" t="s">
        <v>152</v>
      </c>
      <c r="I534" s="806"/>
      <c r="J534" s="117" t="s">
        <v>153</v>
      </c>
      <c r="K534" s="117" t="s">
        <v>3</v>
      </c>
      <c r="L534" s="119">
        <v>991.28</v>
      </c>
    </row>
    <row r="535" spans="1:12" s="101" customFormat="1" ht="134.25" customHeight="1">
      <c r="A535" s="808"/>
      <c r="B535" s="803"/>
      <c r="C535" s="810"/>
      <c r="D535" s="807"/>
      <c r="E535" s="803"/>
      <c r="F535" s="803"/>
      <c r="G535" s="803"/>
      <c r="H535" s="806" t="s">
        <v>154</v>
      </c>
      <c r="I535" s="806"/>
      <c r="J535" s="117" t="s">
        <v>153</v>
      </c>
      <c r="K535" s="117" t="s">
        <v>3</v>
      </c>
      <c r="L535" s="119">
        <v>1020</v>
      </c>
    </row>
    <row r="536" spans="1:12" s="101" customFormat="1" ht="24" customHeight="1">
      <c r="A536" s="808"/>
      <c r="B536" s="110" t="s">
        <v>77</v>
      </c>
      <c r="C536" s="115" t="s">
        <v>79</v>
      </c>
      <c r="D536" s="115" t="s">
        <v>155</v>
      </c>
      <c r="E536" s="115" t="s">
        <v>156</v>
      </c>
      <c r="F536" s="805"/>
      <c r="G536" s="805"/>
      <c r="H536" s="806" t="s">
        <v>157</v>
      </c>
      <c r="I536" s="806"/>
      <c r="J536" s="803" t="s">
        <v>153</v>
      </c>
      <c r="K536" s="803" t="s">
        <v>153</v>
      </c>
      <c r="L536" s="804">
        <v>0</v>
      </c>
    </row>
    <row r="537" spans="1:12" s="101" customFormat="1" ht="24" customHeight="1">
      <c r="A537" s="808"/>
      <c r="B537" s="117" t="s">
        <v>437</v>
      </c>
      <c r="C537" s="117" t="s">
        <v>1892</v>
      </c>
      <c r="D537" s="118">
        <v>43757</v>
      </c>
      <c r="E537" s="117" t="s">
        <v>1893</v>
      </c>
      <c r="F537" s="805"/>
      <c r="G537" s="805"/>
      <c r="H537" s="806"/>
      <c r="I537" s="806"/>
      <c r="J537" s="803"/>
      <c r="K537" s="803"/>
      <c r="L537" s="804"/>
    </row>
  </sheetData>
  <mergeCells count="1589">
    <mergeCell ref="B2:L2"/>
    <mergeCell ref="A3:A5"/>
    <mergeCell ref="B3:I4"/>
    <mergeCell ref="B5:L5"/>
    <mergeCell ref="A6:A8"/>
    <mergeCell ref="C6:E6"/>
    <mergeCell ref="F6:F8"/>
    <mergeCell ref="G6:G8"/>
    <mergeCell ref="I6:I8"/>
    <mergeCell ref="J6:J8"/>
    <mergeCell ref="L12:L13"/>
    <mergeCell ref="F14:G15"/>
    <mergeCell ref="H14:I15"/>
    <mergeCell ref="J14:J15"/>
    <mergeCell ref="K14:K15"/>
    <mergeCell ref="L14:L15"/>
    <mergeCell ref="E11:E13"/>
    <mergeCell ref="F11:G13"/>
    <mergeCell ref="H11:I11"/>
    <mergeCell ref="H12:I13"/>
    <mergeCell ref="J12:J13"/>
    <mergeCell ref="K12:K13"/>
    <mergeCell ref="K6:L8"/>
    <mergeCell ref="C7:E7"/>
    <mergeCell ref="F9:G9"/>
    <mergeCell ref="H9:I9"/>
    <mergeCell ref="A10:A15"/>
    <mergeCell ref="F10:G10"/>
    <mergeCell ref="H10:L10"/>
    <mergeCell ref="B11:B13"/>
    <mergeCell ref="C11:C13"/>
    <mergeCell ref="D11:D13"/>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H38:I38"/>
    <mergeCell ref="F39:G40"/>
    <mergeCell ref="H39:I40"/>
    <mergeCell ref="J39:J40"/>
    <mergeCell ref="K39:K40"/>
    <mergeCell ref="L39:L40"/>
    <mergeCell ref="L34:L35"/>
    <mergeCell ref="A36:A40"/>
    <mergeCell ref="F36:G36"/>
    <mergeCell ref="H36:L36"/>
    <mergeCell ref="B37:B38"/>
    <mergeCell ref="C37:C38"/>
    <mergeCell ref="D37:D38"/>
    <mergeCell ref="E37:E38"/>
    <mergeCell ref="F37:G38"/>
    <mergeCell ref="H37:I37"/>
    <mergeCell ref="H32:I32"/>
    <mergeCell ref="H33:I33"/>
    <mergeCell ref="F34:G35"/>
    <mergeCell ref="H34:I35"/>
    <mergeCell ref="J34:J35"/>
    <mergeCell ref="K34:K35"/>
    <mergeCell ref="D47:D48"/>
    <mergeCell ref="E47:E48"/>
    <mergeCell ref="F47:G48"/>
    <mergeCell ref="H47:I47"/>
    <mergeCell ref="H48:I48"/>
    <mergeCell ref="F49:G50"/>
    <mergeCell ref="H49:I50"/>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K54:K55"/>
    <mergeCell ref="L54:L55"/>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57:I57"/>
    <mergeCell ref="H58:I58"/>
    <mergeCell ref="F59:G60"/>
    <mergeCell ref="H59:I60"/>
    <mergeCell ref="J59:J60"/>
    <mergeCell ref="K59:K60"/>
    <mergeCell ref="D72:D73"/>
    <mergeCell ref="E72:E73"/>
    <mergeCell ref="F72:G73"/>
    <mergeCell ref="H72:I72"/>
    <mergeCell ref="H73:I73"/>
    <mergeCell ref="F74:G75"/>
    <mergeCell ref="H74:I75"/>
    <mergeCell ref="F69:G70"/>
    <mergeCell ref="H69:I70"/>
    <mergeCell ref="J69:J70"/>
    <mergeCell ref="K69:K70"/>
    <mergeCell ref="L69:L70"/>
    <mergeCell ref="A71:A75"/>
    <mergeCell ref="F71:G71"/>
    <mergeCell ref="H71:L71"/>
    <mergeCell ref="B72:B73"/>
    <mergeCell ref="C72:C73"/>
    <mergeCell ref="A66:A70"/>
    <mergeCell ref="F66:G66"/>
    <mergeCell ref="H66:L66"/>
    <mergeCell ref="B67:B68"/>
    <mergeCell ref="C67:C68"/>
    <mergeCell ref="D67:D68"/>
    <mergeCell ref="E67:E68"/>
    <mergeCell ref="F67:G68"/>
    <mergeCell ref="H67:I67"/>
    <mergeCell ref="H68:I68"/>
    <mergeCell ref="K79:K80"/>
    <mergeCell ref="L79:L80"/>
    <mergeCell ref="A81:A85"/>
    <mergeCell ref="F81:G81"/>
    <mergeCell ref="H81:L81"/>
    <mergeCell ref="B82:B83"/>
    <mergeCell ref="C82:C83"/>
    <mergeCell ref="D82:D83"/>
    <mergeCell ref="E82:E83"/>
    <mergeCell ref="F82:G83"/>
    <mergeCell ref="F77:G78"/>
    <mergeCell ref="H77:I77"/>
    <mergeCell ref="H78:I78"/>
    <mergeCell ref="F79:G80"/>
    <mergeCell ref="H79:I80"/>
    <mergeCell ref="J79:J80"/>
    <mergeCell ref="J74:J75"/>
    <mergeCell ref="K74:K75"/>
    <mergeCell ref="L74:L75"/>
    <mergeCell ref="A76:A80"/>
    <mergeCell ref="F76:G76"/>
    <mergeCell ref="H76:L76"/>
    <mergeCell ref="B77:B78"/>
    <mergeCell ref="C77:C78"/>
    <mergeCell ref="D77:D78"/>
    <mergeCell ref="E77:E78"/>
    <mergeCell ref="H88:I88"/>
    <mergeCell ref="F89:G90"/>
    <mergeCell ref="H89:I90"/>
    <mergeCell ref="J89:J90"/>
    <mergeCell ref="K89:K90"/>
    <mergeCell ref="L89:L90"/>
    <mergeCell ref="L84:L85"/>
    <mergeCell ref="A86:A90"/>
    <mergeCell ref="F86:G86"/>
    <mergeCell ref="H86:L86"/>
    <mergeCell ref="B87:B88"/>
    <mergeCell ref="C87:C88"/>
    <mergeCell ref="D87:D88"/>
    <mergeCell ref="E87:E88"/>
    <mergeCell ref="F87:G88"/>
    <mergeCell ref="H87:I87"/>
    <mergeCell ref="H82:I82"/>
    <mergeCell ref="H83:I83"/>
    <mergeCell ref="F84:G85"/>
    <mergeCell ref="H84:I85"/>
    <mergeCell ref="J84:J85"/>
    <mergeCell ref="K84:K85"/>
    <mergeCell ref="F94:G95"/>
    <mergeCell ref="H94:I95"/>
    <mergeCell ref="J94:J95"/>
    <mergeCell ref="K94:K95"/>
    <mergeCell ref="L94:L95"/>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F102:G103"/>
    <mergeCell ref="H102:I102"/>
    <mergeCell ref="H103:I103"/>
    <mergeCell ref="F104:G105"/>
    <mergeCell ref="H104:I105"/>
    <mergeCell ref="J104:J105"/>
    <mergeCell ref="J99:J100"/>
    <mergeCell ref="K99:K100"/>
    <mergeCell ref="L99:L100"/>
    <mergeCell ref="A101:A105"/>
    <mergeCell ref="F101:G101"/>
    <mergeCell ref="H101:L101"/>
    <mergeCell ref="B102:B103"/>
    <mergeCell ref="C102:C103"/>
    <mergeCell ref="D102:D103"/>
    <mergeCell ref="E102:E103"/>
    <mergeCell ref="D97:D98"/>
    <mergeCell ref="E97:E98"/>
    <mergeCell ref="F97:G98"/>
    <mergeCell ref="H97:I97"/>
    <mergeCell ref="H98:I98"/>
    <mergeCell ref="F99:G100"/>
    <mergeCell ref="H99:I100"/>
    <mergeCell ref="L109:L110"/>
    <mergeCell ref="A111:A115"/>
    <mergeCell ref="F111:G111"/>
    <mergeCell ref="H111:L111"/>
    <mergeCell ref="B112:B113"/>
    <mergeCell ref="C112:C113"/>
    <mergeCell ref="D112:D113"/>
    <mergeCell ref="E112:E113"/>
    <mergeCell ref="F112:G113"/>
    <mergeCell ref="H112:I112"/>
    <mergeCell ref="H107:I107"/>
    <mergeCell ref="H108:I108"/>
    <mergeCell ref="F109:G110"/>
    <mergeCell ref="H109:I110"/>
    <mergeCell ref="J109:J110"/>
    <mergeCell ref="K109:K110"/>
    <mergeCell ref="K104:K105"/>
    <mergeCell ref="L104:L105"/>
    <mergeCell ref="A106:A110"/>
    <mergeCell ref="F106:G106"/>
    <mergeCell ref="H106:L106"/>
    <mergeCell ref="B107:B108"/>
    <mergeCell ref="C107:C108"/>
    <mergeCell ref="D107:D108"/>
    <mergeCell ref="E107:E108"/>
    <mergeCell ref="F107:G108"/>
    <mergeCell ref="A121:A126"/>
    <mergeCell ref="F121:G121"/>
    <mergeCell ref="H121:L121"/>
    <mergeCell ref="B122:B124"/>
    <mergeCell ref="C122:C124"/>
    <mergeCell ref="A116:A120"/>
    <mergeCell ref="F116:G116"/>
    <mergeCell ref="H116:L116"/>
    <mergeCell ref="B117:B118"/>
    <mergeCell ref="C117:C118"/>
    <mergeCell ref="D117:D118"/>
    <mergeCell ref="E117:E118"/>
    <mergeCell ref="F117:G118"/>
    <mergeCell ref="H117:I117"/>
    <mergeCell ref="H118:I118"/>
    <mergeCell ref="H113:I113"/>
    <mergeCell ref="F114:G115"/>
    <mergeCell ref="H114:I115"/>
    <mergeCell ref="J114:J115"/>
    <mergeCell ref="K114:K115"/>
    <mergeCell ref="L114:L115"/>
    <mergeCell ref="K123:K124"/>
    <mergeCell ref="L123:L124"/>
    <mergeCell ref="F125:G126"/>
    <mergeCell ref="H125:I126"/>
    <mergeCell ref="J125:J126"/>
    <mergeCell ref="K125:K126"/>
    <mergeCell ref="L125:L126"/>
    <mergeCell ref="D122:D124"/>
    <mergeCell ref="E122:E124"/>
    <mergeCell ref="F122:G124"/>
    <mergeCell ref="H122:I122"/>
    <mergeCell ref="H123:I124"/>
    <mergeCell ref="J123:J124"/>
    <mergeCell ref="F119:G120"/>
    <mergeCell ref="H119:I120"/>
    <mergeCell ref="J119:J120"/>
    <mergeCell ref="K119:K120"/>
    <mergeCell ref="L119:L120"/>
    <mergeCell ref="D133:D134"/>
    <mergeCell ref="E133:E134"/>
    <mergeCell ref="F133:G134"/>
    <mergeCell ref="H133:I133"/>
    <mergeCell ref="H134:I134"/>
    <mergeCell ref="F135:G136"/>
    <mergeCell ref="H135:I136"/>
    <mergeCell ref="F130:G131"/>
    <mergeCell ref="H130:I131"/>
    <mergeCell ref="J130:J131"/>
    <mergeCell ref="K130:K131"/>
    <mergeCell ref="L130:L131"/>
    <mergeCell ref="J135:J136"/>
    <mergeCell ref="K135:K136"/>
    <mergeCell ref="L135:L136"/>
    <mergeCell ref="A132:A136"/>
    <mergeCell ref="F132:G132"/>
    <mergeCell ref="H132:L132"/>
    <mergeCell ref="B133:B134"/>
    <mergeCell ref="C133:C134"/>
    <mergeCell ref="A127:A131"/>
    <mergeCell ref="F127:G127"/>
    <mergeCell ref="H127:L127"/>
    <mergeCell ref="B128:B129"/>
    <mergeCell ref="C128:C129"/>
    <mergeCell ref="D128:D129"/>
    <mergeCell ref="E128:E129"/>
    <mergeCell ref="F128:G129"/>
    <mergeCell ref="H128:I128"/>
    <mergeCell ref="H129:I129"/>
    <mergeCell ref="F142:G143"/>
    <mergeCell ref="H142:I143"/>
    <mergeCell ref="J142:J143"/>
    <mergeCell ref="K142:K143"/>
    <mergeCell ref="L142:L143"/>
    <mergeCell ref="D145:D146"/>
    <mergeCell ref="E145:E146"/>
    <mergeCell ref="F145:G146"/>
    <mergeCell ref="H145:I145"/>
    <mergeCell ref="H146:I146"/>
    <mergeCell ref="F147:G148"/>
    <mergeCell ref="H147:I148"/>
    <mergeCell ref="A144:A148"/>
    <mergeCell ref="F144:G144"/>
    <mergeCell ref="H144:L144"/>
    <mergeCell ref="B145:B146"/>
    <mergeCell ref="C145:C146"/>
    <mergeCell ref="F138:G141"/>
    <mergeCell ref="H138:I138"/>
    <mergeCell ref="H139:I141"/>
    <mergeCell ref="J139:J141"/>
    <mergeCell ref="K139:K141"/>
    <mergeCell ref="L139:L141"/>
    <mergeCell ref="A137:A143"/>
    <mergeCell ref="F137:G137"/>
    <mergeCell ref="H137:L137"/>
    <mergeCell ref="B138:B141"/>
    <mergeCell ref="C138:C141"/>
    <mergeCell ref="D138:D141"/>
    <mergeCell ref="E138:E141"/>
    <mergeCell ref="K152:K153"/>
    <mergeCell ref="L152:L153"/>
    <mergeCell ref="A154:A159"/>
    <mergeCell ref="F154:G154"/>
    <mergeCell ref="H154:L154"/>
    <mergeCell ref="B155:B157"/>
    <mergeCell ref="C155:C157"/>
    <mergeCell ref="D155:D157"/>
    <mergeCell ref="E155:E157"/>
    <mergeCell ref="F155:G157"/>
    <mergeCell ref="F150:G151"/>
    <mergeCell ref="H150:I150"/>
    <mergeCell ref="H151:I151"/>
    <mergeCell ref="F152:G153"/>
    <mergeCell ref="H152:I153"/>
    <mergeCell ref="J152:J153"/>
    <mergeCell ref="J147:J148"/>
    <mergeCell ref="K147:K148"/>
    <mergeCell ref="L147:L148"/>
    <mergeCell ref="A149:A153"/>
    <mergeCell ref="F149:G149"/>
    <mergeCell ref="H149:L149"/>
    <mergeCell ref="B150:B151"/>
    <mergeCell ref="C150:C151"/>
    <mergeCell ref="D150:D151"/>
    <mergeCell ref="E150:E151"/>
    <mergeCell ref="A160:A164"/>
    <mergeCell ref="F160:G160"/>
    <mergeCell ref="H160:L160"/>
    <mergeCell ref="B161:B162"/>
    <mergeCell ref="C161:C162"/>
    <mergeCell ref="D161:D162"/>
    <mergeCell ref="E161:E162"/>
    <mergeCell ref="F161:G162"/>
    <mergeCell ref="H161:I161"/>
    <mergeCell ref="H162:I162"/>
    <mergeCell ref="H155:I155"/>
    <mergeCell ref="H156:I157"/>
    <mergeCell ref="J156:J157"/>
    <mergeCell ref="K156:K157"/>
    <mergeCell ref="L156:L157"/>
    <mergeCell ref="F158:G159"/>
    <mergeCell ref="H158:I159"/>
    <mergeCell ref="J158:J159"/>
    <mergeCell ref="K158:K159"/>
    <mergeCell ref="L158:L159"/>
    <mergeCell ref="H177:I177"/>
    <mergeCell ref="D166:D167"/>
    <mergeCell ref="E166:E167"/>
    <mergeCell ref="F166:G167"/>
    <mergeCell ref="H166:I166"/>
    <mergeCell ref="H167:I167"/>
    <mergeCell ref="F168:G169"/>
    <mergeCell ref="H168:I169"/>
    <mergeCell ref="F163:G164"/>
    <mergeCell ref="H163:I164"/>
    <mergeCell ref="J163:J164"/>
    <mergeCell ref="K163:K164"/>
    <mergeCell ref="L163:L164"/>
    <mergeCell ref="F165:G165"/>
    <mergeCell ref="H165:L165"/>
    <mergeCell ref="F171:G173"/>
    <mergeCell ref="H171:I171"/>
    <mergeCell ref="H172:I173"/>
    <mergeCell ref="J172:J173"/>
    <mergeCell ref="K172:K173"/>
    <mergeCell ref="L172:L173"/>
    <mergeCell ref="J168:J169"/>
    <mergeCell ref="K168:K169"/>
    <mergeCell ref="L168:L169"/>
    <mergeCell ref="A170:A175"/>
    <mergeCell ref="F170:G170"/>
    <mergeCell ref="H170:L170"/>
    <mergeCell ref="B171:B173"/>
    <mergeCell ref="C171:C173"/>
    <mergeCell ref="D171:D173"/>
    <mergeCell ref="E171:E173"/>
    <mergeCell ref="K178:K179"/>
    <mergeCell ref="L178:L179"/>
    <mergeCell ref="A165:A169"/>
    <mergeCell ref="B166:B167"/>
    <mergeCell ref="C166:C167"/>
    <mergeCell ref="H178:I179"/>
    <mergeCell ref="J178:J179"/>
    <mergeCell ref="F174:G175"/>
    <mergeCell ref="H174:I175"/>
    <mergeCell ref="J174:J175"/>
    <mergeCell ref="K174:K175"/>
    <mergeCell ref="L174:L175"/>
    <mergeCell ref="A176:A181"/>
    <mergeCell ref="F176:G176"/>
    <mergeCell ref="H176:L176"/>
    <mergeCell ref="B177:B179"/>
    <mergeCell ref="C177:C179"/>
    <mergeCell ref="F180:G181"/>
    <mergeCell ref="H180:I181"/>
    <mergeCell ref="J180:J181"/>
    <mergeCell ref="K180:K181"/>
    <mergeCell ref="L180:L181"/>
    <mergeCell ref="D177:D179"/>
    <mergeCell ref="E177:E179"/>
    <mergeCell ref="F177:G179"/>
    <mergeCell ref="F185:G186"/>
    <mergeCell ref="H185:I186"/>
    <mergeCell ref="J185:J186"/>
    <mergeCell ref="K185:K186"/>
    <mergeCell ref="L185:L186"/>
    <mergeCell ref="A187:A191"/>
    <mergeCell ref="F187:G187"/>
    <mergeCell ref="H187:L187"/>
    <mergeCell ref="B188:B189"/>
    <mergeCell ref="C188:C189"/>
    <mergeCell ref="A182:A186"/>
    <mergeCell ref="F182:G182"/>
    <mergeCell ref="H182:L182"/>
    <mergeCell ref="B183:B184"/>
    <mergeCell ref="C183:C184"/>
    <mergeCell ref="D183:D184"/>
    <mergeCell ref="E183:E184"/>
    <mergeCell ref="F183:G184"/>
    <mergeCell ref="H183:I183"/>
    <mergeCell ref="H184:I184"/>
    <mergeCell ref="F193:G196"/>
    <mergeCell ref="H193:I193"/>
    <mergeCell ref="H194:I196"/>
    <mergeCell ref="J194:J196"/>
    <mergeCell ref="K194:K196"/>
    <mergeCell ref="L194:L196"/>
    <mergeCell ref="J190:J191"/>
    <mergeCell ref="K190:K191"/>
    <mergeCell ref="L190:L191"/>
    <mergeCell ref="A192:A198"/>
    <mergeCell ref="F192:G192"/>
    <mergeCell ref="H192:L192"/>
    <mergeCell ref="B193:B196"/>
    <mergeCell ref="C193:C196"/>
    <mergeCell ref="D193:D196"/>
    <mergeCell ref="E193:E196"/>
    <mergeCell ref="D188:D189"/>
    <mergeCell ref="E188:E189"/>
    <mergeCell ref="F188:G189"/>
    <mergeCell ref="H188:I188"/>
    <mergeCell ref="H189:I189"/>
    <mergeCell ref="F190:G191"/>
    <mergeCell ref="H190:I191"/>
    <mergeCell ref="H211:I211"/>
    <mergeCell ref="D200:D201"/>
    <mergeCell ref="E200:E201"/>
    <mergeCell ref="F200:G201"/>
    <mergeCell ref="H200:I200"/>
    <mergeCell ref="H201:I201"/>
    <mergeCell ref="F202:G203"/>
    <mergeCell ref="H202:I203"/>
    <mergeCell ref="F197:G198"/>
    <mergeCell ref="H197:I198"/>
    <mergeCell ref="J197:J198"/>
    <mergeCell ref="K197:K198"/>
    <mergeCell ref="L197:L198"/>
    <mergeCell ref="F199:G199"/>
    <mergeCell ref="H199:L199"/>
    <mergeCell ref="F205:G207"/>
    <mergeCell ref="H205:I205"/>
    <mergeCell ref="H206:I207"/>
    <mergeCell ref="J206:J207"/>
    <mergeCell ref="K206:K207"/>
    <mergeCell ref="L206:L207"/>
    <mergeCell ref="J202:J203"/>
    <mergeCell ref="K202:K203"/>
    <mergeCell ref="L202:L203"/>
    <mergeCell ref="A204:A209"/>
    <mergeCell ref="F204:G204"/>
    <mergeCell ref="H204:L204"/>
    <mergeCell ref="B205:B207"/>
    <mergeCell ref="C205:C207"/>
    <mergeCell ref="D205:D207"/>
    <mergeCell ref="E205:E207"/>
    <mergeCell ref="K212:K213"/>
    <mergeCell ref="L212:L213"/>
    <mergeCell ref="A199:A203"/>
    <mergeCell ref="B200:B201"/>
    <mergeCell ref="C200:C201"/>
    <mergeCell ref="H212:I213"/>
    <mergeCell ref="J212:J213"/>
    <mergeCell ref="F208:G209"/>
    <mergeCell ref="H208:I209"/>
    <mergeCell ref="J208:J209"/>
    <mergeCell ref="K208:K209"/>
    <mergeCell ref="L208:L209"/>
    <mergeCell ref="A210:A215"/>
    <mergeCell ref="F210:G210"/>
    <mergeCell ref="H210:L210"/>
    <mergeCell ref="B211:B213"/>
    <mergeCell ref="C211:C213"/>
    <mergeCell ref="F214:G215"/>
    <mergeCell ref="H214:I215"/>
    <mergeCell ref="J214:J215"/>
    <mergeCell ref="K214:K215"/>
    <mergeCell ref="L214:L215"/>
    <mergeCell ref="D211:D213"/>
    <mergeCell ref="E211:E213"/>
    <mergeCell ref="F211:G213"/>
    <mergeCell ref="J218:J219"/>
    <mergeCell ref="K218:K219"/>
    <mergeCell ref="L218:L219"/>
    <mergeCell ref="F220:G221"/>
    <mergeCell ref="H220:I221"/>
    <mergeCell ref="J220:J221"/>
    <mergeCell ref="K220:K221"/>
    <mergeCell ref="L220:L221"/>
    <mergeCell ref="A216:A221"/>
    <mergeCell ref="F216:G216"/>
    <mergeCell ref="H216:L216"/>
    <mergeCell ref="B217:B219"/>
    <mergeCell ref="C217:C219"/>
    <mergeCell ref="D217:D219"/>
    <mergeCell ref="E217:E219"/>
    <mergeCell ref="F217:G219"/>
    <mergeCell ref="H217:I217"/>
    <mergeCell ref="H218:I219"/>
    <mergeCell ref="F225:G226"/>
    <mergeCell ref="H225:I226"/>
    <mergeCell ref="J225:J226"/>
    <mergeCell ref="K225:K226"/>
    <mergeCell ref="L225:L226"/>
    <mergeCell ref="A227:A231"/>
    <mergeCell ref="F227:G227"/>
    <mergeCell ref="H227:L227"/>
    <mergeCell ref="B228:B229"/>
    <mergeCell ref="C228:C229"/>
    <mergeCell ref="A222:A226"/>
    <mergeCell ref="F222:G222"/>
    <mergeCell ref="H222:L222"/>
    <mergeCell ref="B223:B224"/>
    <mergeCell ref="C223:C224"/>
    <mergeCell ref="D223:D224"/>
    <mergeCell ref="E223:E224"/>
    <mergeCell ref="F223:G224"/>
    <mergeCell ref="H223:I223"/>
    <mergeCell ref="H224:I224"/>
    <mergeCell ref="F233:G234"/>
    <mergeCell ref="H233:I233"/>
    <mergeCell ref="H234:I234"/>
    <mergeCell ref="F235:G236"/>
    <mergeCell ref="H235:I236"/>
    <mergeCell ref="J235:J236"/>
    <mergeCell ref="J230:J231"/>
    <mergeCell ref="K230:K231"/>
    <mergeCell ref="L230:L231"/>
    <mergeCell ref="A232:A236"/>
    <mergeCell ref="F232:G232"/>
    <mergeCell ref="H232:L232"/>
    <mergeCell ref="B233:B234"/>
    <mergeCell ref="C233:C234"/>
    <mergeCell ref="D233:D234"/>
    <mergeCell ref="E233:E234"/>
    <mergeCell ref="D228:D229"/>
    <mergeCell ref="E228:E229"/>
    <mergeCell ref="F228:G229"/>
    <mergeCell ref="H228:I228"/>
    <mergeCell ref="H229:I229"/>
    <mergeCell ref="F230:G231"/>
    <mergeCell ref="H230:I231"/>
    <mergeCell ref="L240:L241"/>
    <mergeCell ref="A242:A247"/>
    <mergeCell ref="F242:G242"/>
    <mergeCell ref="H242:L242"/>
    <mergeCell ref="B243:B245"/>
    <mergeCell ref="C243:C245"/>
    <mergeCell ref="D243:D245"/>
    <mergeCell ref="E243:E245"/>
    <mergeCell ref="F243:G245"/>
    <mergeCell ref="H243:I243"/>
    <mergeCell ref="H238:I238"/>
    <mergeCell ref="H239:I239"/>
    <mergeCell ref="F240:G241"/>
    <mergeCell ref="H240:I241"/>
    <mergeCell ref="J240:J241"/>
    <mergeCell ref="K240:K241"/>
    <mergeCell ref="K235:K236"/>
    <mergeCell ref="L235:L236"/>
    <mergeCell ref="A237:A241"/>
    <mergeCell ref="F237:G237"/>
    <mergeCell ref="H237:L237"/>
    <mergeCell ref="B238:B239"/>
    <mergeCell ref="C238:C239"/>
    <mergeCell ref="D238:D239"/>
    <mergeCell ref="E238:E239"/>
    <mergeCell ref="F238:G239"/>
    <mergeCell ref="A253:A258"/>
    <mergeCell ref="F253:G253"/>
    <mergeCell ref="H253:L253"/>
    <mergeCell ref="B254:B256"/>
    <mergeCell ref="C254:C256"/>
    <mergeCell ref="A248:A252"/>
    <mergeCell ref="F248:G248"/>
    <mergeCell ref="H248:L248"/>
    <mergeCell ref="B249:B250"/>
    <mergeCell ref="C249:C250"/>
    <mergeCell ref="D249:D250"/>
    <mergeCell ref="E249:E250"/>
    <mergeCell ref="F249:G250"/>
    <mergeCell ref="H249:I249"/>
    <mergeCell ref="H250:I250"/>
    <mergeCell ref="H244:I245"/>
    <mergeCell ref="J244:J245"/>
    <mergeCell ref="K244:K245"/>
    <mergeCell ref="L244:L245"/>
    <mergeCell ref="F246:G247"/>
    <mergeCell ref="H246:I247"/>
    <mergeCell ref="J246:J247"/>
    <mergeCell ref="K246:K247"/>
    <mergeCell ref="L246:L247"/>
    <mergeCell ref="K255:K256"/>
    <mergeCell ref="L255:L256"/>
    <mergeCell ref="F257:G258"/>
    <mergeCell ref="H257:I258"/>
    <mergeCell ref="J257:J258"/>
    <mergeCell ref="K257:K258"/>
    <mergeCell ref="L257:L258"/>
    <mergeCell ref="D254:D256"/>
    <mergeCell ref="E254:E256"/>
    <mergeCell ref="F254:G256"/>
    <mergeCell ref="H254:I254"/>
    <mergeCell ref="H255:I256"/>
    <mergeCell ref="J255:J256"/>
    <mergeCell ref="F251:G252"/>
    <mergeCell ref="H251:I252"/>
    <mergeCell ref="J251:J252"/>
    <mergeCell ref="K251:K252"/>
    <mergeCell ref="L251:L252"/>
    <mergeCell ref="H267:I268"/>
    <mergeCell ref="J261:J262"/>
    <mergeCell ref="K261:K262"/>
    <mergeCell ref="L261:L262"/>
    <mergeCell ref="F263:G264"/>
    <mergeCell ref="H263:I264"/>
    <mergeCell ref="J263:J264"/>
    <mergeCell ref="K263:K264"/>
    <mergeCell ref="L263:L264"/>
    <mergeCell ref="A259:A264"/>
    <mergeCell ref="F259:G259"/>
    <mergeCell ref="H259:L259"/>
    <mergeCell ref="B260:B262"/>
    <mergeCell ref="C260:C262"/>
    <mergeCell ref="D260:D262"/>
    <mergeCell ref="E260:E262"/>
    <mergeCell ref="F260:G262"/>
    <mergeCell ref="H260:I260"/>
    <mergeCell ref="H261:I262"/>
    <mergeCell ref="A276:A282"/>
    <mergeCell ref="F276:G276"/>
    <mergeCell ref="H276:L276"/>
    <mergeCell ref="B277:B280"/>
    <mergeCell ref="C277:C280"/>
    <mergeCell ref="A271:A275"/>
    <mergeCell ref="F271:G271"/>
    <mergeCell ref="H271:L271"/>
    <mergeCell ref="B272:B273"/>
    <mergeCell ref="C272:C273"/>
    <mergeCell ref="D272:D273"/>
    <mergeCell ref="E272:E273"/>
    <mergeCell ref="F272:G273"/>
    <mergeCell ref="H272:I272"/>
    <mergeCell ref="H273:I273"/>
    <mergeCell ref="J267:J268"/>
    <mergeCell ref="K267:K268"/>
    <mergeCell ref="L267:L268"/>
    <mergeCell ref="F269:G270"/>
    <mergeCell ref="H269:I270"/>
    <mergeCell ref="J269:J270"/>
    <mergeCell ref="K269:K270"/>
    <mergeCell ref="L269:L270"/>
    <mergeCell ref="A265:A270"/>
    <mergeCell ref="F265:G265"/>
    <mergeCell ref="H265:L265"/>
    <mergeCell ref="B266:B268"/>
    <mergeCell ref="C266:C268"/>
    <mergeCell ref="D266:D268"/>
    <mergeCell ref="E266:E268"/>
    <mergeCell ref="F266:G268"/>
    <mergeCell ref="H266:I266"/>
    <mergeCell ref="K278:K280"/>
    <mergeCell ref="L278:L280"/>
    <mergeCell ref="F281:G282"/>
    <mergeCell ref="H281:I282"/>
    <mergeCell ref="J281:J282"/>
    <mergeCell ref="K281:K282"/>
    <mergeCell ref="L281:L282"/>
    <mergeCell ref="D277:D280"/>
    <mergeCell ref="E277:E280"/>
    <mergeCell ref="F277:G280"/>
    <mergeCell ref="H277:I277"/>
    <mergeCell ref="H278:I280"/>
    <mergeCell ref="J278:J280"/>
    <mergeCell ref="F274:G275"/>
    <mergeCell ref="H274:I275"/>
    <mergeCell ref="J274:J275"/>
    <mergeCell ref="K274:K275"/>
    <mergeCell ref="L274:L275"/>
    <mergeCell ref="F286:G287"/>
    <mergeCell ref="H286:I287"/>
    <mergeCell ref="J286:J287"/>
    <mergeCell ref="K286:K287"/>
    <mergeCell ref="L286:L287"/>
    <mergeCell ref="A288:A292"/>
    <mergeCell ref="F288:G288"/>
    <mergeCell ref="H288:L288"/>
    <mergeCell ref="B289:B290"/>
    <mergeCell ref="C289:C290"/>
    <mergeCell ref="A283:A287"/>
    <mergeCell ref="F283:G283"/>
    <mergeCell ref="H283:L283"/>
    <mergeCell ref="B284:B285"/>
    <mergeCell ref="C284:C285"/>
    <mergeCell ref="D284:D285"/>
    <mergeCell ref="E284:E285"/>
    <mergeCell ref="F284:G285"/>
    <mergeCell ref="H284:I284"/>
    <mergeCell ref="H285:I285"/>
    <mergeCell ref="F294:G295"/>
    <mergeCell ref="H294:I294"/>
    <mergeCell ref="H295:I295"/>
    <mergeCell ref="F296:G297"/>
    <mergeCell ref="H296:I297"/>
    <mergeCell ref="J296:J297"/>
    <mergeCell ref="J291:J292"/>
    <mergeCell ref="K291:K292"/>
    <mergeCell ref="L291:L292"/>
    <mergeCell ref="A293:A297"/>
    <mergeCell ref="F293:G293"/>
    <mergeCell ref="H293:L293"/>
    <mergeCell ref="B294:B295"/>
    <mergeCell ref="C294:C295"/>
    <mergeCell ref="D294:D295"/>
    <mergeCell ref="E294:E295"/>
    <mergeCell ref="D289:D290"/>
    <mergeCell ref="E289:E290"/>
    <mergeCell ref="F289:G290"/>
    <mergeCell ref="H289:I289"/>
    <mergeCell ref="H290:I290"/>
    <mergeCell ref="F291:G292"/>
    <mergeCell ref="H291:I292"/>
    <mergeCell ref="L301:L302"/>
    <mergeCell ref="A303:A307"/>
    <mergeCell ref="F303:G303"/>
    <mergeCell ref="H303:L303"/>
    <mergeCell ref="B304:B305"/>
    <mergeCell ref="C304:C305"/>
    <mergeCell ref="D304:D305"/>
    <mergeCell ref="E304:E305"/>
    <mergeCell ref="F304:G305"/>
    <mergeCell ref="H304:I304"/>
    <mergeCell ref="H299:I299"/>
    <mergeCell ref="H300:I300"/>
    <mergeCell ref="F301:G302"/>
    <mergeCell ref="H301:I302"/>
    <mergeCell ref="J301:J302"/>
    <mergeCell ref="K301:K302"/>
    <mergeCell ref="K296:K297"/>
    <mergeCell ref="L296:L297"/>
    <mergeCell ref="A298:A302"/>
    <mergeCell ref="F298:G298"/>
    <mergeCell ref="H298:L298"/>
    <mergeCell ref="B299:B300"/>
    <mergeCell ref="C299:C300"/>
    <mergeCell ref="D299:D300"/>
    <mergeCell ref="E299:E300"/>
    <mergeCell ref="F299:G300"/>
    <mergeCell ref="H305:I305"/>
    <mergeCell ref="F306:G307"/>
    <mergeCell ref="H306:I307"/>
    <mergeCell ref="J306:J307"/>
    <mergeCell ref="K306:K307"/>
    <mergeCell ref="L306:L307"/>
    <mergeCell ref="K315:K316"/>
    <mergeCell ref="L315:L316"/>
    <mergeCell ref="F317:G318"/>
    <mergeCell ref="H317:I318"/>
    <mergeCell ref="J317:J318"/>
    <mergeCell ref="K317:K318"/>
    <mergeCell ref="L317:L318"/>
    <mergeCell ref="D314:D316"/>
    <mergeCell ref="E314:E316"/>
    <mergeCell ref="F314:G316"/>
    <mergeCell ref="H314:I314"/>
    <mergeCell ref="F320:G322"/>
    <mergeCell ref="H320:I320"/>
    <mergeCell ref="H321:I322"/>
    <mergeCell ref="A313:A318"/>
    <mergeCell ref="F313:G313"/>
    <mergeCell ref="H313:L313"/>
    <mergeCell ref="B314:B316"/>
    <mergeCell ref="C314:C316"/>
    <mergeCell ref="A308:A312"/>
    <mergeCell ref="F308:G308"/>
    <mergeCell ref="H308:L308"/>
    <mergeCell ref="B309:B310"/>
    <mergeCell ref="C309:C310"/>
    <mergeCell ref="D309:D310"/>
    <mergeCell ref="E309:E310"/>
    <mergeCell ref="F309:G310"/>
    <mergeCell ref="H309:I309"/>
    <mergeCell ref="H310:I310"/>
    <mergeCell ref="A325:A329"/>
    <mergeCell ref="F325:G325"/>
    <mergeCell ref="H325:L325"/>
    <mergeCell ref="B326:B327"/>
    <mergeCell ref="C326:C327"/>
    <mergeCell ref="D326:D327"/>
    <mergeCell ref="E326:E327"/>
    <mergeCell ref="F326:G327"/>
    <mergeCell ref="H326:I326"/>
    <mergeCell ref="H327:I327"/>
    <mergeCell ref="H315:I316"/>
    <mergeCell ref="J315:J316"/>
    <mergeCell ref="F311:G312"/>
    <mergeCell ref="H311:I312"/>
    <mergeCell ref="J311:J312"/>
    <mergeCell ref="K311:K312"/>
    <mergeCell ref="L311:L312"/>
    <mergeCell ref="J321:J322"/>
    <mergeCell ref="K321:K322"/>
    <mergeCell ref="L321:L322"/>
    <mergeCell ref="F323:G324"/>
    <mergeCell ref="H323:I324"/>
    <mergeCell ref="J323:J324"/>
    <mergeCell ref="K323:K324"/>
    <mergeCell ref="L323:L324"/>
    <mergeCell ref="A319:A324"/>
    <mergeCell ref="F319:G319"/>
    <mergeCell ref="H319:L319"/>
    <mergeCell ref="B320:B322"/>
    <mergeCell ref="C320:C322"/>
    <mergeCell ref="D320:D322"/>
    <mergeCell ref="E320:E322"/>
    <mergeCell ref="J345:J346"/>
    <mergeCell ref="K345:K346"/>
    <mergeCell ref="L345:L346"/>
    <mergeCell ref="D342:D344"/>
    <mergeCell ref="E342:E344"/>
    <mergeCell ref="F342:G344"/>
    <mergeCell ref="H342:I342"/>
    <mergeCell ref="D331:D332"/>
    <mergeCell ref="E331:E332"/>
    <mergeCell ref="F331:G332"/>
    <mergeCell ref="H331:I331"/>
    <mergeCell ref="H332:I332"/>
    <mergeCell ref="F333:G334"/>
    <mergeCell ref="H333:I334"/>
    <mergeCell ref="F328:G329"/>
    <mergeCell ref="H328:I329"/>
    <mergeCell ref="J328:J329"/>
    <mergeCell ref="K328:K329"/>
    <mergeCell ref="L328:L329"/>
    <mergeCell ref="F330:G330"/>
    <mergeCell ref="H330:L330"/>
    <mergeCell ref="F336:G338"/>
    <mergeCell ref="J333:J334"/>
    <mergeCell ref="K333:K334"/>
    <mergeCell ref="L333:L334"/>
    <mergeCell ref="A335:A340"/>
    <mergeCell ref="F335:G335"/>
    <mergeCell ref="H335:L335"/>
    <mergeCell ref="B336:B338"/>
    <mergeCell ref="C336:C338"/>
    <mergeCell ref="D336:D338"/>
    <mergeCell ref="E336:E338"/>
    <mergeCell ref="K343:K344"/>
    <mergeCell ref="L343:L344"/>
    <mergeCell ref="A330:A334"/>
    <mergeCell ref="B331:B332"/>
    <mergeCell ref="C331:C332"/>
    <mergeCell ref="H343:I344"/>
    <mergeCell ref="J343:J344"/>
    <mergeCell ref="F339:G340"/>
    <mergeCell ref="H339:I340"/>
    <mergeCell ref="J339:J340"/>
    <mergeCell ref="K339:K340"/>
    <mergeCell ref="L339:L340"/>
    <mergeCell ref="A341:A346"/>
    <mergeCell ref="F341:G341"/>
    <mergeCell ref="H341:L341"/>
    <mergeCell ref="B342:B344"/>
    <mergeCell ref="C342:C344"/>
    <mergeCell ref="F351:G352"/>
    <mergeCell ref="H351:I352"/>
    <mergeCell ref="J351:J352"/>
    <mergeCell ref="K351:K352"/>
    <mergeCell ref="L351:L352"/>
    <mergeCell ref="A347:A352"/>
    <mergeCell ref="F347:G347"/>
    <mergeCell ref="H347:L347"/>
    <mergeCell ref="B348:B350"/>
    <mergeCell ref="C348:C350"/>
    <mergeCell ref="D348:D350"/>
    <mergeCell ref="E348:E350"/>
    <mergeCell ref="F348:G350"/>
    <mergeCell ref="H348:I348"/>
    <mergeCell ref="H349:I350"/>
    <mergeCell ref="H336:I336"/>
    <mergeCell ref="H337:I338"/>
    <mergeCell ref="J337:J338"/>
    <mergeCell ref="K337:K338"/>
    <mergeCell ref="L337:L338"/>
    <mergeCell ref="F345:G346"/>
    <mergeCell ref="H345:I346"/>
    <mergeCell ref="J349:J350"/>
    <mergeCell ref="K349:K350"/>
    <mergeCell ref="L349:L350"/>
    <mergeCell ref="D359:D360"/>
    <mergeCell ref="E359:E360"/>
    <mergeCell ref="F359:G360"/>
    <mergeCell ref="H359:I359"/>
    <mergeCell ref="H360:I360"/>
    <mergeCell ref="F361:G362"/>
    <mergeCell ref="H361:I362"/>
    <mergeCell ref="F356:G357"/>
    <mergeCell ref="H356:I357"/>
    <mergeCell ref="J356:J357"/>
    <mergeCell ref="K356:K357"/>
    <mergeCell ref="L356:L357"/>
    <mergeCell ref="A358:A362"/>
    <mergeCell ref="F358:G358"/>
    <mergeCell ref="H358:L358"/>
    <mergeCell ref="B359:B360"/>
    <mergeCell ref="C359:C360"/>
    <mergeCell ref="A353:A357"/>
    <mergeCell ref="F353:G353"/>
    <mergeCell ref="H353:L353"/>
    <mergeCell ref="B354:B355"/>
    <mergeCell ref="C354:C355"/>
    <mergeCell ref="D354:D355"/>
    <mergeCell ref="E354:E355"/>
    <mergeCell ref="F354:G355"/>
    <mergeCell ref="H354:I354"/>
    <mergeCell ref="H355:I355"/>
    <mergeCell ref="K366:K367"/>
    <mergeCell ref="L366:L367"/>
    <mergeCell ref="A368:A372"/>
    <mergeCell ref="F368:G368"/>
    <mergeCell ref="H368:L368"/>
    <mergeCell ref="B369:B370"/>
    <mergeCell ref="C369:C370"/>
    <mergeCell ref="D369:D370"/>
    <mergeCell ref="E369:E370"/>
    <mergeCell ref="F369:G370"/>
    <mergeCell ref="F364:G365"/>
    <mergeCell ref="H364:I364"/>
    <mergeCell ref="H365:I365"/>
    <mergeCell ref="F366:G367"/>
    <mergeCell ref="H366:I367"/>
    <mergeCell ref="J366:J367"/>
    <mergeCell ref="J361:J362"/>
    <mergeCell ref="K361:K362"/>
    <mergeCell ref="L361:L362"/>
    <mergeCell ref="A363:A367"/>
    <mergeCell ref="F363:G363"/>
    <mergeCell ref="H363:L363"/>
    <mergeCell ref="B364:B365"/>
    <mergeCell ref="C364:C365"/>
    <mergeCell ref="D364:D365"/>
    <mergeCell ref="E364:E365"/>
    <mergeCell ref="H375:I375"/>
    <mergeCell ref="F376:G377"/>
    <mergeCell ref="H376:I377"/>
    <mergeCell ref="J376:J377"/>
    <mergeCell ref="K376:K377"/>
    <mergeCell ref="L376:L377"/>
    <mergeCell ref="L371:L372"/>
    <mergeCell ref="A373:A377"/>
    <mergeCell ref="F373:G373"/>
    <mergeCell ref="H373:L373"/>
    <mergeCell ref="B374:B375"/>
    <mergeCell ref="C374:C375"/>
    <mergeCell ref="D374:D375"/>
    <mergeCell ref="E374:E375"/>
    <mergeCell ref="F374:G375"/>
    <mergeCell ref="H374:I374"/>
    <mergeCell ref="H369:I369"/>
    <mergeCell ref="H370:I370"/>
    <mergeCell ref="F371:G372"/>
    <mergeCell ref="H371:I372"/>
    <mergeCell ref="J371:J372"/>
    <mergeCell ref="K371:K372"/>
    <mergeCell ref="F381:G382"/>
    <mergeCell ref="H381:I382"/>
    <mergeCell ref="J381:J382"/>
    <mergeCell ref="K381:K382"/>
    <mergeCell ref="L381:L382"/>
    <mergeCell ref="A383:A387"/>
    <mergeCell ref="F383:G383"/>
    <mergeCell ref="H383:L383"/>
    <mergeCell ref="B384:B385"/>
    <mergeCell ref="C384:C385"/>
    <mergeCell ref="A378:A382"/>
    <mergeCell ref="F378:G378"/>
    <mergeCell ref="H378:L378"/>
    <mergeCell ref="B379:B380"/>
    <mergeCell ref="C379:C380"/>
    <mergeCell ref="D379:D380"/>
    <mergeCell ref="E379:E380"/>
    <mergeCell ref="F379:G380"/>
    <mergeCell ref="H379:I379"/>
    <mergeCell ref="H380:I380"/>
    <mergeCell ref="J386:J387"/>
    <mergeCell ref="K386:K387"/>
    <mergeCell ref="L386:L387"/>
    <mergeCell ref="A388:A392"/>
    <mergeCell ref="F388:G388"/>
    <mergeCell ref="H388:L388"/>
    <mergeCell ref="B389:B390"/>
    <mergeCell ref="C389:C390"/>
    <mergeCell ref="D389:D390"/>
    <mergeCell ref="E389:E390"/>
    <mergeCell ref="D384:D385"/>
    <mergeCell ref="E384:E385"/>
    <mergeCell ref="F384:G385"/>
    <mergeCell ref="H384:I384"/>
    <mergeCell ref="H385:I385"/>
    <mergeCell ref="F386:G387"/>
    <mergeCell ref="H386:I387"/>
    <mergeCell ref="H394:I394"/>
    <mergeCell ref="H395:I395"/>
    <mergeCell ref="F396:G397"/>
    <mergeCell ref="H396:I397"/>
    <mergeCell ref="J396:J397"/>
    <mergeCell ref="K396:K397"/>
    <mergeCell ref="K391:K392"/>
    <mergeCell ref="L391:L392"/>
    <mergeCell ref="A393:A397"/>
    <mergeCell ref="F393:G393"/>
    <mergeCell ref="H393:L393"/>
    <mergeCell ref="B394:B395"/>
    <mergeCell ref="C394:C395"/>
    <mergeCell ref="D394:D395"/>
    <mergeCell ref="E394:E395"/>
    <mergeCell ref="F394:G395"/>
    <mergeCell ref="F389:G390"/>
    <mergeCell ref="H389:I389"/>
    <mergeCell ref="H390:I390"/>
    <mergeCell ref="F391:G392"/>
    <mergeCell ref="H391:I392"/>
    <mergeCell ref="J391:J392"/>
    <mergeCell ref="F412:G413"/>
    <mergeCell ref="H412:I413"/>
    <mergeCell ref="J412:J413"/>
    <mergeCell ref="K412:K413"/>
    <mergeCell ref="L412:L413"/>
    <mergeCell ref="D409:D411"/>
    <mergeCell ref="E409:E411"/>
    <mergeCell ref="F409:G411"/>
    <mergeCell ref="H409:I409"/>
    <mergeCell ref="L396:L397"/>
    <mergeCell ref="A398:A402"/>
    <mergeCell ref="F398:G398"/>
    <mergeCell ref="H398:L398"/>
    <mergeCell ref="B399:B400"/>
    <mergeCell ref="C399:C400"/>
    <mergeCell ref="D399:D400"/>
    <mergeCell ref="E399:E400"/>
    <mergeCell ref="F399:G400"/>
    <mergeCell ref="H399:I399"/>
    <mergeCell ref="F408:G408"/>
    <mergeCell ref="H408:L408"/>
    <mergeCell ref="B409:B411"/>
    <mergeCell ref="C409:C411"/>
    <mergeCell ref="A403:A407"/>
    <mergeCell ref="F403:G403"/>
    <mergeCell ref="H403:L403"/>
    <mergeCell ref="B404:B405"/>
    <mergeCell ref="C404:C405"/>
    <mergeCell ref="D404:D405"/>
    <mergeCell ref="E404:E405"/>
    <mergeCell ref="F404:G405"/>
    <mergeCell ref="H404:I404"/>
    <mergeCell ref="H405:I405"/>
    <mergeCell ref="H400:I400"/>
    <mergeCell ref="F401:G402"/>
    <mergeCell ref="H401:I402"/>
    <mergeCell ref="J401:J402"/>
    <mergeCell ref="K401:K402"/>
    <mergeCell ref="L401:L402"/>
    <mergeCell ref="K410:K411"/>
    <mergeCell ref="L410:L411"/>
    <mergeCell ref="A414:A418"/>
    <mergeCell ref="F414:G414"/>
    <mergeCell ref="H414:L414"/>
    <mergeCell ref="B415:B416"/>
    <mergeCell ref="C415:C416"/>
    <mergeCell ref="D415:D416"/>
    <mergeCell ref="E415:E416"/>
    <mergeCell ref="F415:G416"/>
    <mergeCell ref="H415:I415"/>
    <mergeCell ref="H416:I416"/>
    <mergeCell ref="A408:A413"/>
    <mergeCell ref="K427:K428"/>
    <mergeCell ref="L427:L428"/>
    <mergeCell ref="H410:I411"/>
    <mergeCell ref="J410:J411"/>
    <mergeCell ref="F406:G407"/>
    <mergeCell ref="H406:I407"/>
    <mergeCell ref="J406:J407"/>
    <mergeCell ref="K406:K407"/>
    <mergeCell ref="L406:L407"/>
    <mergeCell ref="D420:D421"/>
    <mergeCell ref="E420:E421"/>
    <mergeCell ref="F420:G421"/>
    <mergeCell ref="H420:I420"/>
    <mergeCell ref="H421:I421"/>
    <mergeCell ref="F422:G423"/>
    <mergeCell ref="H422:I423"/>
    <mergeCell ref="F417:G418"/>
    <mergeCell ref="H417:I418"/>
    <mergeCell ref="J417:J418"/>
    <mergeCell ref="K417:K418"/>
    <mergeCell ref="L417:L418"/>
    <mergeCell ref="F425:G426"/>
    <mergeCell ref="H425:I425"/>
    <mergeCell ref="H426:I426"/>
    <mergeCell ref="F427:G428"/>
    <mergeCell ref="H427:I428"/>
    <mergeCell ref="J427:J428"/>
    <mergeCell ref="J422:J423"/>
    <mergeCell ref="K422:K423"/>
    <mergeCell ref="L422:L423"/>
    <mergeCell ref="A424:A428"/>
    <mergeCell ref="F424:G424"/>
    <mergeCell ref="H424:L424"/>
    <mergeCell ref="B425:B426"/>
    <mergeCell ref="C425:C426"/>
    <mergeCell ref="D425:D426"/>
    <mergeCell ref="E425:E426"/>
    <mergeCell ref="A419:A423"/>
    <mergeCell ref="F419:G419"/>
    <mergeCell ref="H419:L419"/>
    <mergeCell ref="B420:B421"/>
    <mergeCell ref="C420:C421"/>
    <mergeCell ref="H436:I436"/>
    <mergeCell ref="F437:G438"/>
    <mergeCell ref="H437:I438"/>
    <mergeCell ref="J437:J438"/>
    <mergeCell ref="K437:K438"/>
    <mergeCell ref="L437:L438"/>
    <mergeCell ref="L432:L433"/>
    <mergeCell ref="A434:A438"/>
    <mergeCell ref="F434:G434"/>
    <mergeCell ref="H434:L434"/>
    <mergeCell ref="B435:B436"/>
    <mergeCell ref="C435:C436"/>
    <mergeCell ref="D435:D436"/>
    <mergeCell ref="E435:E436"/>
    <mergeCell ref="F435:G436"/>
    <mergeCell ref="H435:I435"/>
    <mergeCell ref="H430:I430"/>
    <mergeCell ref="H431:I431"/>
    <mergeCell ref="F432:G433"/>
    <mergeCell ref="H432:I433"/>
    <mergeCell ref="J432:J433"/>
    <mergeCell ref="K432:K433"/>
    <mergeCell ref="A429:A433"/>
    <mergeCell ref="F429:G429"/>
    <mergeCell ref="H429:L429"/>
    <mergeCell ref="B430:B431"/>
    <mergeCell ref="C430:C431"/>
    <mergeCell ref="D430:D431"/>
    <mergeCell ref="E430:E431"/>
    <mergeCell ref="F430:G431"/>
    <mergeCell ref="D445:D446"/>
    <mergeCell ref="E445:E446"/>
    <mergeCell ref="F445:G446"/>
    <mergeCell ref="H445:I445"/>
    <mergeCell ref="H446:I446"/>
    <mergeCell ref="F447:G448"/>
    <mergeCell ref="H447:I448"/>
    <mergeCell ref="F442:G443"/>
    <mergeCell ref="H442:I443"/>
    <mergeCell ref="J442:J443"/>
    <mergeCell ref="K442:K443"/>
    <mergeCell ref="L442:L443"/>
    <mergeCell ref="A444:A448"/>
    <mergeCell ref="F444:G444"/>
    <mergeCell ref="H444:L444"/>
    <mergeCell ref="B445:B446"/>
    <mergeCell ref="C445:C446"/>
    <mergeCell ref="A439:A443"/>
    <mergeCell ref="F439:G439"/>
    <mergeCell ref="H439:L439"/>
    <mergeCell ref="B440:B441"/>
    <mergeCell ref="C440:C441"/>
    <mergeCell ref="D440:D441"/>
    <mergeCell ref="E440:E441"/>
    <mergeCell ref="F440:G441"/>
    <mergeCell ref="H440:I440"/>
    <mergeCell ref="H441:I441"/>
    <mergeCell ref="K452:K453"/>
    <mergeCell ref="L452:L453"/>
    <mergeCell ref="A454:A458"/>
    <mergeCell ref="F454:G454"/>
    <mergeCell ref="H454:L454"/>
    <mergeCell ref="B455:B456"/>
    <mergeCell ref="C455:C456"/>
    <mergeCell ref="D455:D456"/>
    <mergeCell ref="E455:E456"/>
    <mergeCell ref="F455:G456"/>
    <mergeCell ref="F450:G451"/>
    <mergeCell ref="H450:I450"/>
    <mergeCell ref="H451:I451"/>
    <mergeCell ref="F452:G453"/>
    <mergeCell ref="H452:I453"/>
    <mergeCell ref="J452:J453"/>
    <mergeCell ref="J447:J448"/>
    <mergeCell ref="K447:K448"/>
    <mergeCell ref="L447:L448"/>
    <mergeCell ref="A449:A453"/>
    <mergeCell ref="F449:G449"/>
    <mergeCell ref="H449:L449"/>
    <mergeCell ref="B450:B451"/>
    <mergeCell ref="C450:C451"/>
    <mergeCell ref="D450:D451"/>
    <mergeCell ref="E450:E451"/>
    <mergeCell ref="H461:I461"/>
    <mergeCell ref="F462:G463"/>
    <mergeCell ref="H462:I463"/>
    <mergeCell ref="J462:J463"/>
    <mergeCell ref="K462:K463"/>
    <mergeCell ref="L462:L463"/>
    <mergeCell ref="L457:L458"/>
    <mergeCell ref="A459:A463"/>
    <mergeCell ref="F459:G459"/>
    <mergeCell ref="H459:L459"/>
    <mergeCell ref="B460:B461"/>
    <mergeCell ref="C460:C461"/>
    <mergeCell ref="D460:D461"/>
    <mergeCell ref="E460:E461"/>
    <mergeCell ref="F460:G461"/>
    <mergeCell ref="H460:I460"/>
    <mergeCell ref="H455:I455"/>
    <mergeCell ref="H456:I456"/>
    <mergeCell ref="F457:G458"/>
    <mergeCell ref="H457:I458"/>
    <mergeCell ref="J457:J458"/>
    <mergeCell ref="K457:K458"/>
    <mergeCell ref="F467:G468"/>
    <mergeCell ref="H467:I468"/>
    <mergeCell ref="J467:J468"/>
    <mergeCell ref="K467:K468"/>
    <mergeCell ref="L467:L468"/>
    <mergeCell ref="A469:A473"/>
    <mergeCell ref="F469:G469"/>
    <mergeCell ref="H469:L469"/>
    <mergeCell ref="B470:B471"/>
    <mergeCell ref="C470:C471"/>
    <mergeCell ref="A464:A468"/>
    <mergeCell ref="F464:G464"/>
    <mergeCell ref="H464:L464"/>
    <mergeCell ref="B465:B466"/>
    <mergeCell ref="C465:C466"/>
    <mergeCell ref="D465:D466"/>
    <mergeCell ref="E465:E466"/>
    <mergeCell ref="F465:G466"/>
    <mergeCell ref="H465:I465"/>
    <mergeCell ref="H466:I466"/>
    <mergeCell ref="J472:J473"/>
    <mergeCell ref="K472:K473"/>
    <mergeCell ref="L472:L473"/>
    <mergeCell ref="D470:D471"/>
    <mergeCell ref="E470:E471"/>
    <mergeCell ref="F470:G471"/>
    <mergeCell ref="H470:I470"/>
    <mergeCell ref="H471:I471"/>
    <mergeCell ref="F472:G473"/>
    <mergeCell ref="H472:I473"/>
    <mergeCell ref="H480:I480"/>
    <mergeCell ref="H481:I481"/>
    <mergeCell ref="F482:G483"/>
    <mergeCell ref="H482:I483"/>
    <mergeCell ref="J482:J483"/>
    <mergeCell ref="K482:K483"/>
    <mergeCell ref="K477:K478"/>
    <mergeCell ref="L477:L478"/>
    <mergeCell ref="A479:A483"/>
    <mergeCell ref="F479:G479"/>
    <mergeCell ref="H479:L479"/>
    <mergeCell ref="B480:B481"/>
    <mergeCell ref="C480:C481"/>
    <mergeCell ref="D480:D481"/>
    <mergeCell ref="E480:E481"/>
    <mergeCell ref="F480:G481"/>
    <mergeCell ref="F475:G476"/>
    <mergeCell ref="H475:I475"/>
    <mergeCell ref="H476:I476"/>
    <mergeCell ref="F477:G478"/>
    <mergeCell ref="H477:I478"/>
    <mergeCell ref="J477:J478"/>
    <mergeCell ref="A474:A478"/>
    <mergeCell ref="F474:G474"/>
    <mergeCell ref="H474:L474"/>
    <mergeCell ref="B475:B476"/>
    <mergeCell ref="C475:C476"/>
    <mergeCell ref="D475:D476"/>
    <mergeCell ref="E475:E476"/>
    <mergeCell ref="H492:I493"/>
    <mergeCell ref="H486:I487"/>
    <mergeCell ref="J486:J487"/>
    <mergeCell ref="K486:K487"/>
    <mergeCell ref="L486:L487"/>
    <mergeCell ref="F488:G489"/>
    <mergeCell ref="H488:I489"/>
    <mergeCell ref="J488:J489"/>
    <mergeCell ref="K488:K489"/>
    <mergeCell ref="L488:L489"/>
    <mergeCell ref="L482:L483"/>
    <mergeCell ref="A484:A489"/>
    <mergeCell ref="F484:G484"/>
    <mergeCell ref="H484:L484"/>
    <mergeCell ref="B485:B487"/>
    <mergeCell ref="C485:C487"/>
    <mergeCell ref="D485:D487"/>
    <mergeCell ref="E485:E487"/>
    <mergeCell ref="F485:G487"/>
    <mergeCell ref="H485:I485"/>
    <mergeCell ref="A501:A506"/>
    <mergeCell ref="F501:G501"/>
    <mergeCell ref="H501:L501"/>
    <mergeCell ref="B502:B504"/>
    <mergeCell ref="C502:C504"/>
    <mergeCell ref="A496:A500"/>
    <mergeCell ref="F496:G496"/>
    <mergeCell ref="H496:L496"/>
    <mergeCell ref="B497:B498"/>
    <mergeCell ref="C497:C498"/>
    <mergeCell ref="D497:D498"/>
    <mergeCell ref="E497:E498"/>
    <mergeCell ref="F497:G498"/>
    <mergeCell ref="H497:I497"/>
    <mergeCell ref="H498:I498"/>
    <mergeCell ref="J492:J493"/>
    <mergeCell ref="K492:K493"/>
    <mergeCell ref="L492:L493"/>
    <mergeCell ref="F494:G495"/>
    <mergeCell ref="H494:I495"/>
    <mergeCell ref="J494:J495"/>
    <mergeCell ref="K494:K495"/>
    <mergeCell ref="L494:L495"/>
    <mergeCell ref="A490:A495"/>
    <mergeCell ref="F490:G490"/>
    <mergeCell ref="H490:L490"/>
    <mergeCell ref="B491:B493"/>
    <mergeCell ref="C491:C493"/>
    <mergeCell ref="D491:D493"/>
    <mergeCell ref="E491:E493"/>
    <mergeCell ref="F491:G493"/>
    <mergeCell ref="H491:I491"/>
    <mergeCell ref="K503:K504"/>
    <mergeCell ref="L503:L504"/>
    <mergeCell ref="F505:G506"/>
    <mergeCell ref="H505:I506"/>
    <mergeCell ref="J505:J506"/>
    <mergeCell ref="K505:K506"/>
    <mergeCell ref="L505:L506"/>
    <mergeCell ref="D502:D504"/>
    <mergeCell ref="E502:E504"/>
    <mergeCell ref="F502:G504"/>
    <mergeCell ref="H502:I502"/>
    <mergeCell ref="H503:I504"/>
    <mergeCell ref="J503:J504"/>
    <mergeCell ref="F499:G500"/>
    <mergeCell ref="H499:I500"/>
    <mergeCell ref="J499:J500"/>
    <mergeCell ref="K499:K500"/>
    <mergeCell ref="L499:L500"/>
    <mergeCell ref="J509:J510"/>
    <mergeCell ref="K509:K510"/>
    <mergeCell ref="L509:L510"/>
    <mergeCell ref="F511:G512"/>
    <mergeCell ref="H511:I512"/>
    <mergeCell ref="J511:J512"/>
    <mergeCell ref="K511:K512"/>
    <mergeCell ref="L511:L512"/>
    <mergeCell ref="A507:A512"/>
    <mergeCell ref="F507:G507"/>
    <mergeCell ref="H507:L507"/>
    <mergeCell ref="B508:B510"/>
    <mergeCell ref="C508:C510"/>
    <mergeCell ref="D508:D510"/>
    <mergeCell ref="E508:E510"/>
    <mergeCell ref="F508:G510"/>
    <mergeCell ref="H508:I508"/>
    <mergeCell ref="H509:I510"/>
    <mergeCell ref="D519:D520"/>
    <mergeCell ref="E519:E520"/>
    <mergeCell ref="F519:G520"/>
    <mergeCell ref="H519:I519"/>
    <mergeCell ref="H520:I520"/>
    <mergeCell ref="F521:G522"/>
    <mergeCell ref="H521:I522"/>
    <mergeCell ref="F516:G517"/>
    <mergeCell ref="H516:I517"/>
    <mergeCell ref="J516:J517"/>
    <mergeCell ref="K516:K517"/>
    <mergeCell ref="L516:L517"/>
    <mergeCell ref="A518:A522"/>
    <mergeCell ref="F518:G518"/>
    <mergeCell ref="H518:L518"/>
    <mergeCell ref="B519:B520"/>
    <mergeCell ref="C519:C520"/>
    <mergeCell ref="A513:A517"/>
    <mergeCell ref="F513:G513"/>
    <mergeCell ref="H513:L513"/>
    <mergeCell ref="B514:B515"/>
    <mergeCell ref="C514:C515"/>
    <mergeCell ref="D514:D515"/>
    <mergeCell ref="E514:E515"/>
    <mergeCell ref="F514:G515"/>
    <mergeCell ref="H514:I514"/>
    <mergeCell ref="H515:I515"/>
    <mergeCell ref="K526:K527"/>
    <mergeCell ref="L526:L527"/>
    <mergeCell ref="A528:A532"/>
    <mergeCell ref="F528:G528"/>
    <mergeCell ref="H528:L528"/>
    <mergeCell ref="B529:B530"/>
    <mergeCell ref="C529:C530"/>
    <mergeCell ref="D529:D530"/>
    <mergeCell ref="E529:E530"/>
    <mergeCell ref="F529:G530"/>
    <mergeCell ref="F524:G525"/>
    <mergeCell ref="H524:I524"/>
    <mergeCell ref="H525:I525"/>
    <mergeCell ref="F526:G527"/>
    <mergeCell ref="H526:I527"/>
    <mergeCell ref="J526:J527"/>
    <mergeCell ref="J521:J522"/>
    <mergeCell ref="K521:K522"/>
    <mergeCell ref="L521:L522"/>
    <mergeCell ref="A523:A527"/>
    <mergeCell ref="F523:G523"/>
    <mergeCell ref="H523:L523"/>
    <mergeCell ref="B524:B525"/>
    <mergeCell ref="C524:C525"/>
    <mergeCell ref="D524:D525"/>
    <mergeCell ref="E524:E525"/>
    <mergeCell ref="H535:I535"/>
    <mergeCell ref="F536:G537"/>
    <mergeCell ref="H536:I537"/>
    <mergeCell ref="J536:J537"/>
    <mergeCell ref="K536:K537"/>
    <mergeCell ref="L536:L537"/>
    <mergeCell ref="L531:L532"/>
    <mergeCell ref="A533:A537"/>
    <mergeCell ref="F533:G533"/>
    <mergeCell ref="H533:L533"/>
    <mergeCell ref="B534:B535"/>
    <mergeCell ref="C534:C535"/>
    <mergeCell ref="D534:D535"/>
    <mergeCell ref="E534:E535"/>
    <mergeCell ref="F534:G535"/>
    <mergeCell ref="H534:I534"/>
    <mergeCell ref="H529:I529"/>
    <mergeCell ref="H530:I530"/>
    <mergeCell ref="F531:G532"/>
    <mergeCell ref="H531:I532"/>
    <mergeCell ref="J531:J532"/>
    <mergeCell ref="K531:K53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5"/>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6</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501</v>
      </c>
      <c r="B10" s="110" t="s">
        <v>76</v>
      </c>
      <c r="C10" s="115" t="s">
        <v>78</v>
      </c>
      <c r="D10" s="115" t="s">
        <v>146</v>
      </c>
      <c r="E10" s="115" t="s">
        <v>147</v>
      </c>
      <c r="F10" s="809" t="s">
        <v>71</v>
      </c>
      <c r="G10" s="809"/>
      <c r="H10" s="805"/>
      <c r="I10" s="805"/>
      <c r="J10" s="805"/>
      <c r="K10" s="805"/>
      <c r="L10" s="805"/>
    </row>
    <row r="11" spans="1:12" s="101" customFormat="1" ht="26.25" customHeight="1">
      <c r="A11" s="808"/>
      <c r="B11" s="803" t="s">
        <v>1894</v>
      </c>
      <c r="C11" s="810" t="s">
        <v>1895</v>
      </c>
      <c r="D11" s="807">
        <v>43843</v>
      </c>
      <c r="E11" s="803" t="s">
        <v>885</v>
      </c>
      <c r="F11" s="803" t="s">
        <v>899</v>
      </c>
      <c r="G11" s="803"/>
      <c r="H11" s="806" t="s">
        <v>152</v>
      </c>
      <c r="I11" s="806"/>
      <c r="J11" s="117" t="s">
        <v>153</v>
      </c>
      <c r="K11" s="117" t="s">
        <v>3</v>
      </c>
      <c r="L11" s="119">
        <v>406</v>
      </c>
    </row>
    <row r="12" spans="1:12" s="101" customFormat="1" ht="291.75" customHeight="1">
      <c r="A12" s="808"/>
      <c r="B12" s="803"/>
      <c r="C12" s="810"/>
      <c r="D12" s="807"/>
      <c r="E12" s="803"/>
      <c r="F12" s="803"/>
      <c r="G12" s="803"/>
      <c r="H12" s="806" t="s">
        <v>154</v>
      </c>
      <c r="I12" s="806"/>
      <c r="J12" s="117" t="s">
        <v>153</v>
      </c>
      <c r="K12" s="117" t="s">
        <v>3</v>
      </c>
      <c r="L12" s="119">
        <v>182.96</v>
      </c>
    </row>
    <row r="13" spans="1:12" s="101" customFormat="1" ht="24" customHeight="1">
      <c r="A13" s="808"/>
      <c r="B13" s="110" t="s">
        <v>77</v>
      </c>
      <c r="C13" s="115" t="s">
        <v>79</v>
      </c>
      <c r="D13" s="115" t="s">
        <v>155</v>
      </c>
      <c r="E13" s="115" t="s">
        <v>156</v>
      </c>
      <c r="F13" s="805"/>
      <c r="G13" s="805"/>
      <c r="H13" s="806" t="s">
        <v>157</v>
      </c>
      <c r="I13" s="806"/>
      <c r="J13" s="803" t="s">
        <v>153</v>
      </c>
      <c r="K13" s="803" t="s">
        <v>153</v>
      </c>
      <c r="L13" s="804">
        <v>0</v>
      </c>
    </row>
    <row r="14" spans="1:12" s="101" customFormat="1" ht="24" customHeight="1">
      <c r="A14" s="808"/>
      <c r="B14" s="117" t="s">
        <v>193</v>
      </c>
      <c r="C14" s="117" t="s">
        <v>899</v>
      </c>
      <c r="D14" s="118">
        <v>43845</v>
      </c>
      <c r="E14" s="117" t="s">
        <v>283</v>
      </c>
      <c r="F14" s="805"/>
      <c r="G14" s="805"/>
      <c r="H14" s="806"/>
      <c r="I14" s="806"/>
      <c r="J14" s="803"/>
      <c r="K14" s="803"/>
      <c r="L14" s="804"/>
    </row>
    <row r="15" spans="1:12" s="101" customFormat="1" ht="24" customHeight="1">
      <c r="A15" s="808">
        <v>502</v>
      </c>
      <c r="B15" s="110" t="s">
        <v>76</v>
      </c>
      <c r="C15" s="115" t="s">
        <v>78</v>
      </c>
      <c r="D15" s="115" t="s">
        <v>146</v>
      </c>
      <c r="E15" s="115" t="s">
        <v>147</v>
      </c>
      <c r="F15" s="809" t="s">
        <v>71</v>
      </c>
      <c r="G15" s="809"/>
      <c r="H15" s="805"/>
      <c r="I15" s="805"/>
      <c r="J15" s="805"/>
      <c r="K15" s="805"/>
      <c r="L15" s="805"/>
    </row>
    <row r="16" spans="1:12" s="101" customFormat="1" ht="26.25" customHeight="1">
      <c r="A16" s="808"/>
      <c r="B16" s="803" t="s">
        <v>1896</v>
      </c>
      <c r="C16" s="810" t="s">
        <v>1897</v>
      </c>
      <c r="D16" s="807">
        <v>43772</v>
      </c>
      <c r="E16" s="803" t="s">
        <v>1898</v>
      </c>
      <c r="F16" s="803" t="s">
        <v>1899</v>
      </c>
      <c r="G16" s="803"/>
      <c r="H16" s="806" t="s">
        <v>152</v>
      </c>
      <c r="I16" s="806"/>
      <c r="J16" s="117" t="s">
        <v>153</v>
      </c>
      <c r="K16" s="117" t="s">
        <v>3</v>
      </c>
      <c r="L16" s="119">
        <v>464</v>
      </c>
    </row>
    <row r="17" spans="1:12" s="101" customFormat="1" ht="408.95" customHeight="1">
      <c r="A17" s="808"/>
      <c r="B17" s="803"/>
      <c r="C17" s="810"/>
      <c r="D17" s="807"/>
      <c r="E17" s="803"/>
      <c r="F17" s="803"/>
      <c r="G17" s="803"/>
      <c r="H17" s="806" t="s">
        <v>154</v>
      </c>
      <c r="I17" s="806"/>
      <c r="J17" s="803" t="s">
        <v>153</v>
      </c>
      <c r="K17" s="803" t="s">
        <v>153</v>
      </c>
      <c r="L17" s="804">
        <v>0</v>
      </c>
    </row>
    <row r="18" spans="1:12" s="101" customFormat="1" ht="166.35" customHeight="1">
      <c r="A18" s="808"/>
      <c r="B18" s="803"/>
      <c r="C18" s="810"/>
      <c r="D18" s="807"/>
      <c r="E18" s="803"/>
      <c r="F18" s="803"/>
      <c r="G18" s="803"/>
      <c r="H18" s="806"/>
      <c r="I18" s="806"/>
      <c r="J18" s="803"/>
      <c r="K18" s="803"/>
      <c r="L18" s="804"/>
    </row>
    <row r="19" spans="1:12" s="101" customFormat="1" ht="24" customHeight="1">
      <c r="A19" s="808"/>
      <c r="B19" s="110" t="s">
        <v>77</v>
      </c>
      <c r="C19" s="115" t="s">
        <v>79</v>
      </c>
      <c r="D19" s="115" t="s">
        <v>155</v>
      </c>
      <c r="E19" s="115" t="s">
        <v>156</v>
      </c>
      <c r="F19" s="805"/>
      <c r="G19" s="805"/>
      <c r="H19" s="806" t="s">
        <v>157</v>
      </c>
      <c r="I19" s="806"/>
      <c r="J19" s="803" t="s">
        <v>153</v>
      </c>
      <c r="K19" s="803" t="s">
        <v>3</v>
      </c>
      <c r="L19" s="804">
        <v>950</v>
      </c>
    </row>
    <row r="20" spans="1:12" s="101" customFormat="1" ht="24" customHeight="1">
      <c r="A20" s="808"/>
      <c r="B20" s="117" t="s">
        <v>562</v>
      </c>
      <c r="C20" s="117" t="s">
        <v>1899</v>
      </c>
      <c r="D20" s="118">
        <v>43776</v>
      </c>
      <c r="E20" s="117" t="s">
        <v>203</v>
      </c>
      <c r="F20" s="805"/>
      <c r="G20" s="805"/>
      <c r="H20" s="806"/>
      <c r="I20" s="806"/>
      <c r="J20" s="803"/>
      <c r="K20" s="803"/>
      <c r="L20" s="804"/>
    </row>
    <row r="21" spans="1:12" s="101" customFormat="1" ht="24" customHeight="1">
      <c r="A21" s="808">
        <v>503</v>
      </c>
      <c r="B21" s="110" t="s">
        <v>76</v>
      </c>
      <c r="C21" s="115" t="s">
        <v>78</v>
      </c>
      <c r="D21" s="115" t="s">
        <v>146</v>
      </c>
      <c r="E21" s="115" t="s">
        <v>147</v>
      </c>
      <c r="F21" s="809" t="s">
        <v>71</v>
      </c>
      <c r="G21" s="809"/>
      <c r="H21" s="805"/>
      <c r="I21" s="805"/>
      <c r="J21" s="805"/>
      <c r="K21" s="805"/>
      <c r="L21" s="805"/>
    </row>
    <row r="22" spans="1:12" s="101" customFormat="1" ht="26.25" customHeight="1">
      <c r="A22" s="808"/>
      <c r="B22" s="803" t="s">
        <v>1900</v>
      </c>
      <c r="C22" s="810" t="s">
        <v>1901</v>
      </c>
      <c r="D22" s="807">
        <v>43893</v>
      </c>
      <c r="E22" s="803" t="s">
        <v>764</v>
      </c>
      <c r="F22" s="803" t="s">
        <v>765</v>
      </c>
      <c r="G22" s="803"/>
      <c r="H22" s="806" t="s">
        <v>152</v>
      </c>
      <c r="I22" s="806"/>
      <c r="J22" s="117" t="s">
        <v>153</v>
      </c>
      <c r="K22" s="117" t="s">
        <v>3</v>
      </c>
      <c r="L22" s="119">
        <v>394</v>
      </c>
    </row>
    <row r="23" spans="1:12" s="101" customFormat="1" ht="281.25" customHeight="1">
      <c r="A23" s="808"/>
      <c r="B23" s="803"/>
      <c r="C23" s="810"/>
      <c r="D23" s="807"/>
      <c r="E23" s="803"/>
      <c r="F23" s="803"/>
      <c r="G23" s="803"/>
      <c r="H23" s="806" t="s">
        <v>154</v>
      </c>
      <c r="I23" s="806"/>
      <c r="J23" s="117" t="s">
        <v>153</v>
      </c>
      <c r="K23" s="117" t="s">
        <v>3</v>
      </c>
      <c r="L23" s="119">
        <v>311.3</v>
      </c>
    </row>
    <row r="24" spans="1:12" s="101" customFormat="1" ht="24" customHeight="1">
      <c r="A24" s="808"/>
      <c r="B24" s="110" t="s">
        <v>77</v>
      </c>
      <c r="C24" s="115" t="s">
        <v>79</v>
      </c>
      <c r="D24" s="115" t="s">
        <v>155</v>
      </c>
      <c r="E24" s="115" t="s">
        <v>156</v>
      </c>
      <c r="F24" s="805"/>
      <c r="G24" s="805"/>
      <c r="H24" s="806" t="s">
        <v>157</v>
      </c>
      <c r="I24" s="806"/>
      <c r="J24" s="803" t="s">
        <v>153</v>
      </c>
      <c r="K24" s="803" t="s">
        <v>153</v>
      </c>
      <c r="L24" s="804">
        <v>0</v>
      </c>
    </row>
    <row r="25" spans="1:12" s="101" customFormat="1" ht="24" customHeight="1">
      <c r="A25" s="808"/>
      <c r="B25" s="117" t="s">
        <v>193</v>
      </c>
      <c r="C25" s="117" t="s">
        <v>765</v>
      </c>
      <c r="D25" s="118">
        <v>43895</v>
      </c>
      <c r="E25" s="117" t="s">
        <v>524</v>
      </c>
      <c r="F25" s="805"/>
      <c r="G25" s="805"/>
      <c r="H25" s="806"/>
      <c r="I25" s="806"/>
      <c r="J25" s="803"/>
      <c r="K25" s="803"/>
      <c r="L25" s="804"/>
    </row>
    <row r="26" spans="1:12" s="101" customFormat="1" ht="24" customHeight="1">
      <c r="A26" s="808">
        <v>504</v>
      </c>
      <c r="B26" s="110" t="s">
        <v>76</v>
      </c>
      <c r="C26" s="115" t="s">
        <v>78</v>
      </c>
      <c r="D26" s="115" t="s">
        <v>146</v>
      </c>
      <c r="E26" s="115" t="s">
        <v>147</v>
      </c>
      <c r="F26" s="809" t="s">
        <v>71</v>
      </c>
      <c r="G26" s="809"/>
      <c r="H26" s="805"/>
      <c r="I26" s="805"/>
      <c r="J26" s="805"/>
      <c r="K26" s="805"/>
      <c r="L26" s="805"/>
    </row>
    <row r="27" spans="1:12" s="101" customFormat="1" ht="26.25" customHeight="1">
      <c r="A27" s="808"/>
      <c r="B27" s="803" t="s">
        <v>1902</v>
      </c>
      <c r="C27" s="810" t="s">
        <v>1903</v>
      </c>
      <c r="D27" s="807">
        <v>43802</v>
      </c>
      <c r="E27" s="803" t="s">
        <v>354</v>
      </c>
      <c r="F27" s="803" t="s">
        <v>1904</v>
      </c>
      <c r="G27" s="803"/>
      <c r="H27" s="806" t="s">
        <v>152</v>
      </c>
      <c r="I27" s="806"/>
      <c r="J27" s="117" t="s">
        <v>153</v>
      </c>
      <c r="K27" s="117" t="s">
        <v>3</v>
      </c>
      <c r="L27" s="119">
        <v>265.43</v>
      </c>
    </row>
    <row r="28" spans="1:12" s="101" customFormat="1" ht="408.95" customHeight="1">
      <c r="A28" s="808"/>
      <c r="B28" s="803"/>
      <c r="C28" s="810"/>
      <c r="D28" s="807"/>
      <c r="E28" s="803"/>
      <c r="F28" s="803"/>
      <c r="G28" s="803"/>
      <c r="H28" s="806" t="s">
        <v>154</v>
      </c>
      <c r="I28" s="806"/>
      <c r="J28" s="803" t="s">
        <v>153</v>
      </c>
      <c r="K28" s="803" t="s">
        <v>153</v>
      </c>
      <c r="L28" s="804">
        <v>0</v>
      </c>
    </row>
    <row r="29" spans="1:12" s="101" customFormat="1" ht="187.35" customHeight="1">
      <c r="A29" s="808"/>
      <c r="B29" s="803"/>
      <c r="C29" s="810"/>
      <c r="D29" s="807"/>
      <c r="E29" s="803"/>
      <c r="F29" s="803"/>
      <c r="G29" s="803"/>
      <c r="H29" s="806"/>
      <c r="I29" s="806"/>
      <c r="J29" s="803"/>
      <c r="K29" s="803"/>
      <c r="L29" s="804"/>
    </row>
    <row r="30" spans="1:12" s="101" customFormat="1" ht="24" customHeight="1">
      <c r="A30" s="808"/>
      <c r="B30" s="110" t="s">
        <v>77</v>
      </c>
      <c r="C30" s="115" t="s">
        <v>79</v>
      </c>
      <c r="D30" s="115" t="s">
        <v>155</v>
      </c>
      <c r="E30" s="115" t="s">
        <v>156</v>
      </c>
      <c r="F30" s="805"/>
      <c r="G30" s="805"/>
      <c r="H30" s="806" t="s">
        <v>157</v>
      </c>
      <c r="I30" s="806"/>
      <c r="J30" s="803" t="s">
        <v>153</v>
      </c>
      <c r="K30" s="803" t="s">
        <v>3</v>
      </c>
      <c r="L30" s="804">
        <v>110</v>
      </c>
    </row>
    <row r="31" spans="1:12" s="101" customFormat="1" ht="34.5" customHeight="1">
      <c r="A31" s="808"/>
      <c r="B31" s="117" t="s">
        <v>959</v>
      </c>
      <c r="C31" s="117" t="s">
        <v>1904</v>
      </c>
      <c r="D31" s="118">
        <v>43805</v>
      </c>
      <c r="E31" s="117" t="s">
        <v>1905</v>
      </c>
      <c r="F31" s="805"/>
      <c r="G31" s="805"/>
      <c r="H31" s="806"/>
      <c r="I31" s="806"/>
      <c r="J31" s="803"/>
      <c r="K31" s="803"/>
      <c r="L31" s="804"/>
    </row>
    <row r="32" spans="1:12" s="101" customFormat="1" ht="24" customHeight="1">
      <c r="A32" s="808">
        <v>505</v>
      </c>
      <c r="B32" s="110" t="s">
        <v>76</v>
      </c>
      <c r="C32" s="115" t="s">
        <v>78</v>
      </c>
      <c r="D32" s="115" t="s">
        <v>146</v>
      </c>
      <c r="E32" s="115" t="s">
        <v>147</v>
      </c>
      <c r="F32" s="809" t="s">
        <v>71</v>
      </c>
      <c r="G32" s="809"/>
      <c r="H32" s="805"/>
      <c r="I32" s="805"/>
      <c r="J32" s="805"/>
      <c r="K32" s="805"/>
      <c r="L32" s="805"/>
    </row>
    <row r="33" spans="1:12" s="101" customFormat="1" ht="26.25" customHeight="1">
      <c r="A33" s="808"/>
      <c r="B33" s="803" t="s">
        <v>1902</v>
      </c>
      <c r="C33" s="810" t="s">
        <v>1903</v>
      </c>
      <c r="D33" s="807">
        <v>43802</v>
      </c>
      <c r="E33" s="803" t="s">
        <v>354</v>
      </c>
      <c r="F33" s="803" t="s">
        <v>1906</v>
      </c>
      <c r="G33" s="803"/>
      <c r="H33" s="806" t="s">
        <v>152</v>
      </c>
      <c r="I33" s="806"/>
      <c r="J33" s="117" t="s">
        <v>153</v>
      </c>
      <c r="K33" s="117" t="s">
        <v>3</v>
      </c>
      <c r="L33" s="119">
        <v>481.46</v>
      </c>
    </row>
    <row r="34" spans="1:12" s="101" customFormat="1" ht="408.95" customHeight="1">
      <c r="A34" s="808"/>
      <c r="B34" s="803"/>
      <c r="C34" s="810"/>
      <c r="D34" s="807"/>
      <c r="E34" s="803"/>
      <c r="F34" s="803"/>
      <c r="G34" s="803"/>
      <c r="H34" s="806" t="s">
        <v>154</v>
      </c>
      <c r="I34" s="806"/>
      <c r="J34" s="803" t="s">
        <v>153</v>
      </c>
      <c r="K34" s="803" t="s">
        <v>153</v>
      </c>
      <c r="L34" s="804">
        <v>0</v>
      </c>
    </row>
    <row r="35" spans="1:12" s="101" customFormat="1" ht="187.35" customHeight="1">
      <c r="A35" s="808"/>
      <c r="B35" s="803"/>
      <c r="C35" s="810"/>
      <c r="D35" s="807"/>
      <c r="E35" s="803"/>
      <c r="F35" s="803"/>
      <c r="G35" s="803"/>
      <c r="H35" s="806"/>
      <c r="I35" s="806"/>
      <c r="J35" s="803"/>
      <c r="K35" s="803"/>
      <c r="L35" s="804"/>
    </row>
    <row r="36" spans="1:12" s="101" customFormat="1" ht="24" customHeight="1">
      <c r="A36" s="808"/>
      <c r="B36" s="110" t="s">
        <v>77</v>
      </c>
      <c r="C36" s="115" t="s">
        <v>79</v>
      </c>
      <c r="D36" s="115" t="s">
        <v>155</v>
      </c>
      <c r="E36" s="115" t="s">
        <v>156</v>
      </c>
      <c r="F36" s="805"/>
      <c r="G36" s="805"/>
      <c r="H36" s="806" t="s">
        <v>157</v>
      </c>
      <c r="I36" s="806"/>
      <c r="J36" s="803" t="s">
        <v>153</v>
      </c>
      <c r="K36" s="803" t="s">
        <v>3</v>
      </c>
      <c r="L36" s="804">
        <v>80</v>
      </c>
    </row>
    <row r="37" spans="1:12" s="101" customFormat="1" ht="34.5" customHeight="1">
      <c r="A37" s="808"/>
      <c r="B37" s="117" t="s">
        <v>959</v>
      </c>
      <c r="C37" s="117" t="s">
        <v>1906</v>
      </c>
      <c r="D37" s="118">
        <v>43805</v>
      </c>
      <c r="E37" s="117" t="s">
        <v>1905</v>
      </c>
      <c r="F37" s="805"/>
      <c r="G37" s="805"/>
      <c r="H37" s="806"/>
      <c r="I37" s="806"/>
      <c r="J37" s="803"/>
      <c r="K37" s="803"/>
      <c r="L37" s="804"/>
    </row>
    <row r="38" spans="1:12" s="101" customFormat="1" ht="24" customHeight="1">
      <c r="A38" s="808">
        <v>506</v>
      </c>
      <c r="B38" s="110" t="s">
        <v>76</v>
      </c>
      <c r="C38" s="115" t="s">
        <v>78</v>
      </c>
      <c r="D38" s="115" t="s">
        <v>146</v>
      </c>
      <c r="E38" s="115" t="s">
        <v>147</v>
      </c>
      <c r="F38" s="809" t="s">
        <v>71</v>
      </c>
      <c r="G38" s="809"/>
      <c r="H38" s="805"/>
      <c r="I38" s="805"/>
      <c r="J38" s="805"/>
      <c r="K38" s="805"/>
      <c r="L38" s="805"/>
    </row>
    <row r="39" spans="1:12" s="101" customFormat="1" ht="26.25" customHeight="1">
      <c r="A39" s="808"/>
      <c r="B39" s="803" t="s">
        <v>1907</v>
      </c>
      <c r="C39" s="803" t="s">
        <v>1908</v>
      </c>
      <c r="D39" s="807">
        <v>43808</v>
      </c>
      <c r="E39" s="803" t="s">
        <v>1909</v>
      </c>
      <c r="F39" s="803" t="s">
        <v>1910</v>
      </c>
      <c r="G39" s="803"/>
      <c r="H39" s="806" t="s">
        <v>152</v>
      </c>
      <c r="I39" s="806"/>
      <c r="J39" s="117" t="s">
        <v>153</v>
      </c>
      <c r="K39" s="117" t="s">
        <v>3</v>
      </c>
      <c r="L39" s="119">
        <v>788.64</v>
      </c>
    </row>
    <row r="40" spans="1:12" s="101" customFormat="1" ht="60.75" customHeight="1">
      <c r="A40" s="808"/>
      <c r="B40" s="803"/>
      <c r="C40" s="803"/>
      <c r="D40" s="807"/>
      <c r="E40" s="803"/>
      <c r="F40" s="803"/>
      <c r="G40" s="803"/>
      <c r="H40" s="806" t="s">
        <v>154</v>
      </c>
      <c r="I40" s="806"/>
      <c r="J40" s="117" t="s">
        <v>153</v>
      </c>
      <c r="K40" s="117" t="s">
        <v>3</v>
      </c>
      <c r="L40" s="119">
        <v>579.80000000000007</v>
      </c>
    </row>
    <row r="41" spans="1:12" s="101" customFormat="1" ht="24" customHeight="1">
      <c r="A41" s="808"/>
      <c r="B41" s="110" t="s">
        <v>77</v>
      </c>
      <c r="C41" s="115" t="s">
        <v>79</v>
      </c>
      <c r="D41" s="115" t="s">
        <v>155</v>
      </c>
      <c r="E41" s="115" t="s">
        <v>156</v>
      </c>
      <c r="F41" s="805"/>
      <c r="G41" s="805"/>
      <c r="H41" s="806" t="s">
        <v>157</v>
      </c>
      <c r="I41" s="806"/>
      <c r="J41" s="803" t="s">
        <v>153</v>
      </c>
      <c r="K41" s="803" t="s">
        <v>153</v>
      </c>
      <c r="L41" s="804">
        <v>0</v>
      </c>
    </row>
    <row r="42" spans="1:12" s="101" customFormat="1" ht="24" customHeight="1">
      <c r="A42" s="808"/>
      <c r="B42" s="117" t="s">
        <v>193</v>
      </c>
      <c r="C42" s="117" t="s">
        <v>1910</v>
      </c>
      <c r="D42" s="118">
        <v>43812</v>
      </c>
      <c r="E42" s="117" t="s">
        <v>1911</v>
      </c>
      <c r="F42" s="805"/>
      <c r="G42" s="805"/>
      <c r="H42" s="806"/>
      <c r="I42" s="806"/>
      <c r="J42" s="803"/>
      <c r="K42" s="803"/>
      <c r="L42" s="804"/>
    </row>
    <row r="43" spans="1:12" s="101" customFormat="1" ht="24" customHeight="1">
      <c r="A43" s="808">
        <v>507</v>
      </c>
      <c r="B43" s="110" t="s">
        <v>76</v>
      </c>
      <c r="C43" s="115" t="s">
        <v>78</v>
      </c>
      <c r="D43" s="115" t="s">
        <v>146</v>
      </c>
      <c r="E43" s="115" t="s">
        <v>147</v>
      </c>
      <c r="F43" s="809" t="s">
        <v>71</v>
      </c>
      <c r="G43" s="809"/>
      <c r="H43" s="805"/>
      <c r="I43" s="805"/>
      <c r="J43" s="805"/>
      <c r="K43" s="805"/>
      <c r="L43" s="805"/>
    </row>
    <row r="44" spans="1:12" s="101" customFormat="1" ht="26.25" customHeight="1">
      <c r="A44" s="808"/>
      <c r="B44" s="803" t="s">
        <v>1912</v>
      </c>
      <c r="C44" s="810" t="s">
        <v>1913</v>
      </c>
      <c r="D44" s="807">
        <v>43747</v>
      </c>
      <c r="E44" s="803" t="s">
        <v>1914</v>
      </c>
      <c r="F44" s="803" t="s">
        <v>1915</v>
      </c>
      <c r="G44" s="803"/>
      <c r="H44" s="806" t="s">
        <v>152</v>
      </c>
      <c r="I44" s="806"/>
      <c r="J44" s="117" t="s">
        <v>3</v>
      </c>
      <c r="K44" s="117" t="s">
        <v>3</v>
      </c>
      <c r="L44" s="119">
        <v>545</v>
      </c>
    </row>
    <row r="45" spans="1:12" s="101" customFormat="1" ht="408.95" customHeight="1">
      <c r="A45" s="808"/>
      <c r="B45" s="803"/>
      <c r="C45" s="810"/>
      <c r="D45" s="807"/>
      <c r="E45" s="803"/>
      <c r="F45" s="803"/>
      <c r="G45" s="803"/>
      <c r="H45" s="806" t="s">
        <v>154</v>
      </c>
      <c r="I45" s="806"/>
      <c r="J45" s="803" t="s">
        <v>153</v>
      </c>
      <c r="K45" s="803" t="s">
        <v>3</v>
      </c>
      <c r="L45" s="804">
        <v>3829.17</v>
      </c>
    </row>
    <row r="46" spans="1:12" s="101" customFormat="1" ht="166.35" customHeight="1">
      <c r="A46" s="808"/>
      <c r="B46" s="803"/>
      <c r="C46" s="810"/>
      <c r="D46" s="807"/>
      <c r="E46" s="803"/>
      <c r="F46" s="803"/>
      <c r="G46" s="803"/>
      <c r="H46" s="806"/>
      <c r="I46" s="806"/>
      <c r="J46" s="803"/>
      <c r="K46" s="803"/>
      <c r="L46" s="804"/>
    </row>
    <row r="47" spans="1:12" s="101" customFormat="1" ht="24" customHeight="1">
      <c r="A47" s="808"/>
      <c r="B47" s="110" t="s">
        <v>77</v>
      </c>
      <c r="C47" s="115" t="s">
        <v>79</v>
      </c>
      <c r="D47" s="115" t="s">
        <v>155</v>
      </c>
      <c r="E47" s="115" t="s">
        <v>156</v>
      </c>
      <c r="F47" s="805"/>
      <c r="G47" s="805"/>
      <c r="H47" s="806" t="s">
        <v>157</v>
      </c>
      <c r="I47" s="806"/>
      <c r="J47" s="803" t="s">
        <v>153</v>
      </c>
      <c r="K47" s="803" t="s">
        <v>3</v>
      </c>
      <c r="L47" s="804">
        <v>100</v>
      </c>
    </row>
    <row r="48" spans="1:12" s="101" customFormat="1" ht="24" customHeight="1">
      <c r="A48" s="808"/>
      <c r="B48" s="117" t="s">
        <v>1916</v>
      </c>
      <c r="C48" s="117" t="s">
        <v>1915</v>
      </c>
      <c r="D48" s="118">
        <v>43751</v>
      </c>
      <c r="E48" s="117" t="s">
        <v>420</v>
      </c>
      <c r="F48" s="805"/>
      <c r="G48" s="805"/>
      <c r="H48" s="806"/>
      <c r="I48" s="806"/>
      <c r="J48" s="803"/>
      <c r="K48" s="803"/>
      <c r="L48" s="804"/>
    </row>
    <row r="49" spans="1:12" s="101" customFormat="1" ht="24" customHeight="1">
      <c r="A49" s="808">
        <v>508</v>
      </c>
      <c r="B49" s="110" t="s">
        <v>76</v>
      </c>
      <c r="C49" s="115" t="s">
        <v>78</v>
      </c>
      <c r="D49" s="115" t="s">
        <v>146</v>
      </c>
      <c r="E49" s="115" t="s">
        <v>147</v>
      </c>
      <c r="F49" s="809" t="s">
        <v>71</v>
      </c>
      <c r="G49" s="809"/>
      <c r="H49" s="805"/>
      <c r="I49" s="805"/>
      <c r="J49" s="805"/>
      <c r="K49" s="805"/>
      <c r="L49" s="805"/>
    </row>
    <row r="50" spans="1:12" s="101" customFormat="1" ht="26.25" customHeight="1">
      <c r="A50" s="808"/>
      <c r="B50" s="803" t="s">
        <v>1912</v>
      </c>
      <c r="C50" s="810" t="s">
        <v>1917</v>
      </c>
      <c r="D50" s="807">
        <v>43761</v>
      </c>
      <c r="E50" s="803" t="s">
        <v>1406</v>
      </c>
      <c r="F50" s="803" t="s">
        <v>1918</v>
      </c>
      <c r="G50" s="803"/>
      <c r="H50" s="806" t="s">
        <v>152</v>
      </c>
      <c r="I50" s="806"/>
      <c r="J50" s="117" t="s">
        <v>153</v>
      </c>
      <c r="K50" s="117" t="s">
        <v>153</v>
      </c>
      <c r="L50" s="119">
        <v>0</v>
      </c>
    </row>
    <row r="51" spans="1:12" s="101" customFormat="1" ht="408.95" customHeight="1">
      <c r="A51" s="808"/>
      <c r="B51" s="803"/>
      <c r="C51" s="810"/>
      <c r="D51" s="807"/>
      <c r="E51" s="803"/>
      <c r="F51" s="803"/>
      <c r="G51" s="803"/>
      <c r="H51" s="806" t="s">
        <v>154</v>
      </c>
      <c r="I51" s="806"/>
      <c r="J51" s="803" t="s">
        <v>153</v>
      </c>
      <c r="K51" s="803" t="s">
        <v>3</v>
      </c>
      <c r="L51" s="804">
        <v>1258.07</v>
      </c>
    </row>
    <row r="52" spans="1:12" s="101" customFormat="1" ht="408.95" customHeight="1">
      <c r="A52" s="808"/>
      <c r="B52" s="803"/>
      <c r="C52" s="810"/>
      <c r="D52" s="807"/>
      <c r="E52" s="803"/>
      <c r="F52" s="803"/>
      <c r="G52" s="803"/>
      <c r="H52" s="806"/>
      <c r="I52" s="806"/>
      <c r="J52" s="803"/>
      <c r="K52" s="803"/>
      <c r="L52" s="804"/>
    </row>
    <row r="53" spans="1:12" s="101" customFormat="1" ht="208.7" customHeight="1">
      <c r="A53" s="808"/>
      <c r="B53" s="803"/>
      <c r="C53" s="810"/>
      <c r="D53" s="807"/>
      <c r="E53" s="803"/>
      <c r="F53" s="803"/>
      <c r="G53" s="803"/>
      <c r="H53" s="806"/>
      <c r="I53" s="806"/>
      <c r="J53" s="803"/>
      <c r="K53" s="803"/>
      <c r="L53" s="804"/>
    </row>
    <row r="54" spans="1:12" s="101" customFormat="1" ht="24" customHeight="1">
      <c r="A54" s="808"/>
      <c r="B54" s="110" t="s">
        <v>77</v>
      </c>
      <c r="C54" s="115" t="s">
        <v>79</v>
      </c>
      <c r="D54" s="115" t="s">
        <v>155</v>
      </c>
      <c r="E54" s="115" t="s">
        <v>156</v>
      </c>
      <c r="F54" s="805"/>
      <c r="G54" s="805"/>
      <c r="H54" s="806" t="s">
        <v>157</v>
      </c>
      <c r="I54" s="806"/>
      <c r="J54" s="803" t="s">
        <v>153</v>
      </c>
      <c r="K54" s="803" t="s">
        <v>153</v>
      </c>
      <c r="L54" s="804">
        <v>0</v>
      </c>
    </row>
    <row r="55" spans="1:12" s="101" customFormat="1" ht="24" customHeight="1">
      <c r="A55" s="808"/>
      <c r="B55" s="117" t="s">
        <v>1916</v>
      </c>
      <c r="C55" s="117" t="s">
        <v>1918</v>
      </c>
      <c r="D55" s="118">
        <v>43769</v>
      </c>
      <c r="E55" s="117" t="s">
        <v>1919</v>
      </c>
      <c r="F55" s="805"/>
      <c r="G55" s="805"/>
      <c r="H55" s="806"/>
      <c r="I55" s="806"/>
      <c r="J55" s="803"/>
      <c r="K55" s="803"/>
      <c r="L55" s="804"/>
    </row>
    <row r="56" spans="1:12" s="101" customFormat="1" ht="24" customHeight="1">
      <c r="A56" s="808">
        <v>509</v>
      </c>
      <c r="B56" s="110" t="s">
        <v>76</v>
      </c>
      <c r="C56" s="115" t="s">
        <v>78</v>
      </c>
      <c r="D56" s="115" t="s">
        <v>146</v>
      </c>
      <c r="E56" s="115" t="s">
        <v>147</v>
      </c>
      <c r="F56" s="809" t="s">
        <v>71</v>
      </c>
      <c r="G56" s="809"/>
      <c r="H56" s="805"/>
      <c r="I56" s="805"/>
      <c r="J56" s="805"/>
      <c r="K56" s="805"/>
      <c r="L56" s="805"/>
    </row>
    <row r="57" spans="1:12" s="101" customFormat="1" ht="26.25" customHeight="1">
      <c r="A57" s="808"/>
      <c r="B57" s="803" t="s">
        <v>1912</v>
      </c>
      <c r="C57" s="810" t="s">
        <v>1917</v>
      </c>
      <c r="D57" s="807">
        <v>43761</v>
      </c>
      <c r="E57" s="803" t="s">
        <v>1406</v>
      </c>
      <c r="F57" s="803" t="s">
        <v>1920</v>
      </c>
      <c r="G57" s="803"/>
      <c r="H57" s="806" t="s">
        <v>152</v>
      </c>
      <c r="I57" s="806"/>
      <c r="J57" s="117" t="s">
        <v>153</v>
      </c>
      <c r="K57" s="117" t="s">
        <v>3</v>
      </c>
      <c r="L57" s="119">
        <v>675</v>
      </c>
    </row>
    <row r="58" spans="1:12" s="101" customFormat="1" ht="408.95" customHeight="1">
      <c r="A58" s="808"/>
      <c r="B58" s="803"/>
      <c r="C58" s="810"/>
      <c r="D58" s="807"/>
      <c r="E58" s="803"/>
      <c r="F58" s="803"/>
      <c r="G58" s="803"/>
      <c r="H58" s="806" t="s">
        <v>154</v>
      </c>
      <c r="I58" s="806"/>
      <c r="J58" s="803" t="s">
        <v>153</v>
      </c>
      <c r="K58" s="803" t="s">
        <v>153</v>
      </c>
      <c r="L58" s="804">
        <v>0</v>
      </c>
    </row>
    <row r="59" spans="1:12" s="101" customFormat="1" ht="408.95" customHeight="1">
      <c r="A59" s="808"/>
      <c r="B59" s="803"/>
      <c r="C59" s="810"/>
      <c r="D59" s="807"/>
      <c r="E59" s="803"/>
      <c r="F59" s="803"/>
      <c r="G59" s="803"/>
      <c r="H59" s="806"/>
      <c r="I59" s="806"/>
      <c r="J59" s="803"/>
      <c r="K59" s="803"/>
      <c r="L59" s="804"/>
    </row>
    <row r="60" spans="1:12" s="101" customFormat="1" ht="208.7" customHeight="1">
      <c r="A60" s="808"/>
      <c r="B60" s="803"/>
      <c r="C60" s="810"/>
      <c r="D60" s="807"/>
      <c r="E60" s="803"/>
      <c r="F60" s="803"/>
      <c r="G60" s="803"/>
      <c r="H60" s="806"/>
      <c r="I60" s="806"/>
      <c r="J60" s="803"/>
      <c r="K60" s="803"/>
      <c r="L60" s="804"/>
    </row>
    <row r="61" spans="1:12" s="101" customFormat="1" ht="24" customHeight="1">
      <c r="A61" s="808"/>
      <c r="B61" s="110" t="s">
        <v>77</v>
      </c>
      <c r="C61" s="115" t="s">
        <v>79</v>
      </c>
      <c r="D61" s="115" t="s">
        <v>155</v>
      </c>
      <c r="E61" s="115" t="s">
        <v>156</v>
      </c>
      <c r="F61" s="805"/>
      <c r="G61" s="805"/>
      <c r="H61" s="806" t="s">
        <v>157</v>
      </c>
      <c r="I61" s="806"/>
      <c r="J61" s="803" t="s">
        <v>153</v>
      </c>
      <c r="K61" s="803" t="s">
        <v>3</v>
      </c>
      <c r="L61" s="804">
        <v>145</v>
      </c>
    </row>
    <row r="62" spans="1:12" s="101" customFormat="1" ht="24" customHeight="1">
      <c r="A62" s="808"/>
      <c r="B62" s="117" t="s">
        <v>1916</v>
      </c>
      <c r="C62" s="117" t="s">
        <v>1920</v>
      </c>
      <c r="D62" s="118">
        <v>43769</v>
      </c>
      <c r="E62" s="117" t="s">
        <v>1919</v>
      </c>
      <c r="F62" s="805"/>
      <c r="G62" s="805"/>
      <c r="H62" s="806"/>
      <c r="I62" s="806"/>
      <c r="J62" s="803"/>
      <c r="K62" s="803"/>
      <c r="L62" s="804"/>
    </row>
    <row r="63" spans="1:12" s="101" customFormat="1" ht="24" customHeight="1">
      <c r="A63" s="808">
        <v>510</v>
      </c>
      <c r="B63" s="110" t="s">
        <v>76</v>
      </c>
      <c r="C63" s="115" t="s">
        <v>78</v>
      </c>
      <c r="D63" s="115" t="s">
        <v>146</v>
      </c>
      <c r="E63" s="115" t="s">
        <v>147</v>
      </c>
      <c r="F63" s="809" t="s">
        <v>71</v>
      </c>
      <c r="G63" s="809"/>
      <c r="H63" s="805"/>
      <c r="I63" s="805"/>
      <c r="J63" s="805"/>
      <c r="K63" s="805"/>
      <c r="L63" s="805"/>
    </row>
    <row r="64" spans="1:12" s="101" customFormat="1" ht="26.25" customHeight="1">
      <c r="A64" s="808"/>
      <c r="B64" s="803" t="s">
        <v>1912</v>
      </c>
      <c r="C64" s="810" t="s">
        <v>1917</v>
      </c>
      <c r="D64" s="807">
        <v>43761</v>
      </c>
      <c r="E64" s="803" t="s">
        <v>1406</v>
      </c>
      <c r="F64" s="803" t="s">
        <v>1921</v>
      </c>
      <c r="G64" s="803"/>
      <c r="H64" s="806" t="s">
        <v>152</v>
      </c>
      <c r="I64" s="806"/>
      <c r="J64" s="117" t="s">
        <v>153</v>
      </c>
      <c r="K64" s="117" t="s">
        <v>3</v>
      </c>
      <c r="L64" s="119">
        <v>1155</v>
      </c>
    </row>
    <row r="65" spans="1:12" s="101" customFormat="1" ht="408.95" customHeight="1">
      <c r="A65" s="808"/>
      <c r="B65" s="803"/>
      <c r="C65" s="810"/>
      <c r="D65" s="807"/>
      <c r="E65" s="803"/>
      <c r="F65" s="803"/>
      <c r="G65" s="803"/>
      <c r="H65" s="806" t="s">
        <v>154</v>
      </c>
      <c r="I65" s="806"/>
      <c r="J65" s="803" t="s">
        <v>153</v>
      </c>
      <c r="K65" s="803" t="s">
        <v>153</v>
      </c>
      <c r="L65" s="804">
        <v>0</v>
      </c>
    </row>
    <row r="66" spans="1:12" s="101" customFormat="1" ht="408.95" customHeight="1">
      <c r="A66" s="808"/>
      <c r="B66" s="803"/>
      <c r="C66" s="810"/>
      <c r="D66" s="807"/>
      <c r="E66" s="803"/>
      <c r="F66" s="803"/>
      <c r="G66" s="803"/>
      <c r="H66" s="806"/>
      <c r="I66" s="806"/>
      <c r="J66" s="803"/>
      <c r="K66" s="803"/>
      <c r="L66" s="804"/>
    </row>
    <row r="67" spans="1:12" s="101" customFormat="1" ht="208.7" customHeight="1">
      <c r="A67" s="808"/>
      <c r="B67" s="803"/>
      <c r="C67" s="810"/>
      <c r="D67" s="807"/>
      <c r="E67" s="803"/>
      <c r="F67" s="803"/>
      <c r="G67" s="803"/>
      <c r="H67" s="806"/>
      <c r="I67" s="806"/>
      <c r="J67" s="803"/>
      <c r="K67" s="803"/>
      <c r="L67" s="804"/>
    </row>
    <row r="68" spans="1:12" s="101" customFormat="1" ht="24" customHeight="1">
      <c r="A68" s="808"/>
      <c r="B68" s="110" t="s">
        <v>77</v>
      </c>
      <c r="C68" s="115" t="s">
        <v>79</v>
      </c>
      <c r="D68" s="115" t="s">
        <v>155</v>
      </c>
      <c r="E68" s="115" t="s">
        <v>156</v>
      </c>
      <c r="F68" s="805"/>
      <c r="G68" s="805"/>
      <c r="H68" s="806" t="s">
        <v>157</v>
      </c>
      <c r="I68" s="806"/>
      <c r="J68" s="803" t="s">
        <v>3</v>
      </c>
      <c r="K68" s="803" t="s">
        <v>3</v>
      </c>
      <c r="L68" s="804">
        <v>2070</v>
      </c>
    </row>
    <row r="69" spans="1:12" s="101" customFormat="1" ht="24" customHeight="1">
      <c r="A69" s="808"/>
      <c r="B69" s="117" t="s">
        <v>1916</v>
      </c>
      <c r="C69" s="117" t="s">
        <v>1921</v>
      </c>
      <c r="D69" s="118">
        <v>43769</v>
      </c>
      <c r="E69" s="117" t="s">
        <v>1919</v>
      </c>
      <c r="F69" s="805"/>
      <c r="G69" s="805"/>
      <c r="H69" s="806"/>
      <c r="I69" s="806"/>
      <c r="J69" s="803"/>
      <c r="K69" s="803"/>
      <c r="L69" s="804"/>
    </row>
    <row r="70" spans="1:12" s="101" customFormat="1" ht="24" customHeight="1">
      <c r="A70" s="808">
        <v>511</v>
      </c>
      <c r="B70" s="110" t="s">
        <v>76</v>
      </c>
      <c r="C70" s="115" t="s">
        <v>78</v>
      </c>
      <c r="D70" s="115" t="s">
        <v>146</v>
      </c>
      <c r="E70" s="115" t="s">
        <v>147</v>
      </c>
      <c r="F70" s="809" t="s">
        <v>71</v>
      </c>
      <c r="G70" s="809"/>
      <c r="H70" s="805"/>
      <c r="I70" s="805"/>
      <c r="J70" s="805"/>
      <c r="K70" s="805"/>
      <c r="L70" s="805"/>
    </row>
    <row r="71" spans="1:12" s="101" customFormat="1" ht="26.25" customHeight="1">
      <c r="A71" s="808"/>
      <c r="B71" s="803" t="s">
        <v>1912</v>
      </c>
      <c r="C71" s="810" t="s">
        <v>1922</v>
      </c>
      <c r="D71" s="807">
        <v>43780</v>
      </c>
      <c r="E71" s="803" t="s">
        <v>1923</v>
      </c>
      <c r="F71" s="803" t="s">
        <v>1924</v>
      </c>
      <c r="G71" s="803"/>
      <c r="H71" s="806" t="s">
        <v>152</v>
      </c>
      <c r="I71" s="806"/>
      <c r="J71" s="117" t="s">
        <v>153</v>
      </c>
      <c r="K71" s="117" t="s">
        <v>3</v>
      </c>
      <c r="L71" s="119">
        <v>201</v>
      </c>
    </row>
    <row r="72" spans="1:12" s="101" customFormat="1" ht="408.95" customHeight="1">
      <c r="A72" s="808"/>
      <c r="B72" s="803"/>
      <c r="C72" s="810"/>
      <c r="D72" s="807"/>
      <c r="E72" s="803"/>
      <c r="F72" s="803"/>
      <c r="G72" s="803"/>
      <c r="H72" s="806" t="s">
        <v>154</v>
      </c>
      <c r="I72" s="806"/>
      <c r="J72" s="803" t="s">
        <v>153</v>
      </c>
      <c r="K72" s="803" t="s">
        <v>3</v>
      </c>
      <c r="L72" s="804">
        <v>513</v>
      </c>
    </row>
    <row r="73" spans="1:12" s="101" customFormat="1" ht="176.85" customHeight="1">
      <c r="A73" s="808"/>
      <c r="B73" s="803"/>
      <c r="C73" s="810"/>
      <c r="D73" s="807"/>
      <c r="E73" s="803"/>
      <c r="F73" s="803"/>
      <c r="G73" s="803"/>
      <c r="H73" s="806"/>
      <c r="I73" s="806"/>
      <c r="J73" s="803"/>
      <c r="K73" s="803"/>
      <c r="L73" s="804"/>
    </row>
    <row r="74" spans="1:12" s="101" customFormat="1" ht="24" customHeight="1">
      <c r="A74" s="808"/>
      <c r="B74" s="110" t="s">
        <v>77</v>
      </c>
      <c r="C74" s="115" t="s">
        <v>79</v>
      </c>
      <c r="D74" s="115" t="s">
        <v>155</v>
      </c>
      <c r="E74" s="115" t="s">
        <v>156</v>
      </c>
      <c r="F74" s="805"/>
      <c r="G74" s="805"/>
      <c r="H74" s="806" t="s">
        <v>157</v>
      </c>
      <c r="I74" s="806"/>
      <c r="J74" s="803" t="s">
        <v>153</v>
      </c>
      <c r="K74" s="803" t="s">
        <v>153</v>
      </c>
      <c r="L74" s="804">
        <v>0</v>
      </c>
    </row>
    <row r="75" spans="1:12" s="101" customFormat="1" ht="24" customHeight="1">
      <c r="A75" s="808"/>
      <c r="B75" s="117" t="s">
        <v>1916</v>
      </c>
      <c r="C75" s="117" t="s">
        <v>1924</v>
      </c>
      <c r="D75" s="118">
        <v>43781</v>
      </c>
      <c r="E75" s="117" t="s">
        <v>1925</v>
      </c>
      <c r="F75" s="805"/>
      <c r="G75" s="805"/>
      <c r="H75" s="806"/>
      <c r="I75" s="806"/>
      <c r="J75" s="803"/>
      <c r="K75" s="803"/>
      <c r="L75" s="804"/>
    </row>
    <row r="76" spans="1:12" s="101" customFormat="1" ht="24" customHeight="1">
      <c r="A76" s="808">
        <v>512</v>
      </c>
      <c r="B76" s="110" t="s">
        <v>76</v>
      </c>
      <c r="C76" s="115" t="s">
        <v>78</v>
      </c>
      <c r="D76" s="115" t="s">
        <v>146</v>
      </c>
      <c r="E76" s="115" t="s">
        <v>147</v>
      </c>
      <c r="F76" s="809" t="s">
        <v>71</v>
      </c>
      <c r="G76" s="809"/>
      <c r="H76" s="805"/>
      <c r="I76" s="805"/>
      <c r="J76" s="805"/>
      <c r="K76" s="805"/>
      <c r="L76" s="805"/>
    </row>
    <row r="77" spans="1:12" s="101" customFormat="1" ht="26.25" customHeight="1">
      <c r="A77" s="808"/>
      <c r="B77" s="803" t="s">
        <v>1912</v>
      </c>
      <c r="C77" s="810" t="s">
        <v>1926</v>
      </c>
      <c r="D77" s="807">
        <v>43784</v>
      </c>
      <c r="E77" s="803" t="s">
        <v>1788</v>
      </c>
      <c r="F77" s="803" t="s">
        <v>1927</v>
      </c>
      <c r="G77" s="803"/>
      <c r="H77" s="806" t="s">
        <v>152</v>
      </c>
      <c r="I77" s="806"/>
      <c r="J77" s="117" t="s">
        <v>153</v>
      </c>
      <c r="K77" s="117" t="s">
        <v>3</v>
      </c>
      <c r="L77" s="119">
        <v>503.43</v>
      </c>
    </row>
    <row r="78" spans="1:12" s="101" customFormat="1" ht="408.95" customHeight="1">
      <c r="A78" s="808"/>
      <c r="B78" s="803"/>
      <c r="C78" s="810"/>
      <c r="D78" s="807"/>
      <c r="E78" s="803"/>
      <c r="F78" s="803"/>
      <c r="G78" s="803"/>
      <c r="H78" s="806" t="s">
        <v>154</v>
      </c>
      <c r="I78" s="806"/>
      <c r="J78" s="803" t="s">
        <v>153</v>
      </c>
      <c r="K78" s="803" t="s">
        <v>3</v>
      </c>
      <c r="L78" s="804">
        <v>8567.4</v>
      </c>
    </row>
    <row r="79" spans="1:12" s="101" customFormat="1" ht="408.95" customHeight="1">
      <c r="A79" s="808"/>
      <c r="B79" s="803"/>
      <c r="C79" s="810"/>
      <c r="D79" s="807"/>
      <c r="E79" s="803"/>
      <c r="F79" s="803"/>
      <c r="G79" s="803"/>
      <c r="H79" s="806"/>
      <c r="I79" s="806"/>
      <c r="J79" s="803"/>
      <c r="K79" s="803"/>
      <c r="L79" s="804"/>
    </row>
    <row r="80" spans="1:12" s="101" customFormat="1" ht="51.2" customHeight="1">
      <c r="A80" s="808"/>
      <c r="B80" s="803"/>
      <c r="C80" s="810"/>
      <c r="D80" s="807"/>
      <c r="E80" s="803"/>
      <c r="F80" s="803"/>
      <c r="G80" s="803"/>
      <c r="H80" s="806"/>
      <c r="I80" s="806"/>
      <c r="J80" s="803"/>
      <c r="K80" s="803"/>
      <c r="L80" s="804"/>
    </row>
    <row r="81" spans="1:12" s="101" customFormat="1" ht="24" customHeight="1">
      <c r="A81" s="808"/>
      <c r="B81" s="110" t="s">
        <v>77</v>
      </c>
      <c r="C81" s="115" t="s">
        <v>79</v>
      </c>
      <c r="D81" s="115" t="s">
        <v>155</v>
      </c>
      <c r="E81" s="115" t="s">
        <v>156</v>
      </c>
      <c r="F81" s="805"/>
      <c r="G81" s="805"/>
      <c r="H81" s="806" t="s">
        <v>157</v>
      </c>
      <c r="I81" s="806"/>
      <c r="J81" s="803" t="s">
        <v>153</v>
      </c>
      <c r="K81" s="803" t="s">
        <v>153</v>
      </c>
      <c r="L81" s="804">
        <v>0</v>
      </c>
    </row>
    <row r="82" spans="1:12" s="101" customFormat="1" ht="24" customHeight="1">
      <c r="A82" s="808"/>
      <c r="B82" s="117" t="s">
        <v>1916</v>
      </c>
      <c r="C82" s="117" t="s">
        <v>1927</v>
      </c>
      <c r="D82" s="118">
        <v>43792</v>
      </c>
      <c r="E82" s="117" t="s">
        <v>1928</v>
      </c>
      <c r="F82" s="805"/>
      <c r="G82" s="805"/>
      <c r="H82" s="806"/>
      <c r="I82" s="806"/>
      <c r="J82" s="803"/>
      <c r="K82" s="803"/>
      <c r="L82" s="804"/>
    </row>
    <row r="83" spans="1:12" s="101" customFormat="1" ht="24" customHeight="1">
      <c r="A83" s="808">
        <v>513</v>
      </c>
      <c r="B83" s="110" t="s">
        <v>76</v>
      </c>
      <c r="C83" s="115" t="s">
        <v>78</v>
      </c>
      <c r="D83" s="115" t="s">
        <v>146</v>
      </c>
      <c r="E83" s="115" t="s">
        <v>147</v>
      </c>
      <c r="F83" s="809" t="s">
        <v>71</v>
      </c>
      <c r="G83" s="809"/>
      <c r="H83" s="805"/>
      <c r="I83" s="805"/>
      <c r="J83" s="805"/>
      <c r="K83" s="805"/>
      <c r="L83" s="805"/>
    </row>
    <row r="84" spans="1:12" s="101" customFormat="1" ht="26.25" customHeight="1">
      <c r="A84" s="808"/>
      <c r="B84" s="803" t="s">
        <v>1912</v>
      </c>
      <c r="C84" s="810" t="s">
        <v>1929</v>
      </c>
      <c r="D84" s="807">
        <v>43804</v>
      </c>
      <c r="E84" s="803" t="s">
        <v>523</v>
      </c>
      <c r="F84" s="803" t="s">
        <v>210</v>
      </c>
      <c r="G84" s="803"/>
      <c r="H84" s="806" t="s">
        <v>152</v>
      </c>
      <c r="I84" s="806"/>
      <c r="J84" s="117" t="s">
        <v>153</v>
      </c>
      <c r="K84" s="117" t="s">
        <v>3</v>
      </c>
      <c r="L84" s="119">
        <v>325.73</v>
      </c>
    </row>
    <row r="85" spans="1:12" s="101" customFormat="1" ht="408.95" customHeight="1">
      <c r="A85" s="808"/>
      <c r="B85" s="803"/>
      <c r="C85" s="810"/>
      <c r="D85" s="807"/>
      <c r="E85" s="803"/>
      <c r="F85" s="803"/>
      <c r="G85" s="803"/>
      <c r="H85" s="806" t="s">
        <v>154</v>
      </c>
      <c r="I85" s="806"/>
      <c r="J85" s="803" t="s">
        <v>153</v>
      </c>
      <c r="K85" s="803" t="s">
        <v>3</v>
      </c>
      <c r="L85" s="804">
        <v>450</v>
      </c>
    </row>
    <row r="86" spans="1:12" s="101" customFormat="1" ht="408.95" customHeight="1">
      <c r="A86" s="808"/>
      <c r="B86" s="803"/>
      <c r="C86" s="810"/>
      <c r="D86" s="807"/>
      <c r="E86" s="803"/>
      <c r="F86" s="803"/>
      <c r="G86" s="803"/>
      <c r="H86" s="806"/>
      <c r="I86" s="806"/>
      <c r="J86" s="803"/>
      <c r="K86" s="803"/>
      <c r="L86" s="804"/>
    </row>
    <row r="87" spans="1:12" s="101" customFormat="1" ht="61.7" customHeight="1">
      <c r="A87" s="808"/>
      <c r="B87" s="803"/>
      <c r="C87" s="810"/>
      <c r="D87" s="807"/>
      <c r="E87" s="803"/>
      <c r="F87" s="803"/>
      <c r="G87" s="803"/>
      <c r="H87" s="806"/>
      <c r="I87" s="806"/>
      <c r="J87" s="803"/>
      <c r="K87" s="803"/>
      <c r="L87" s="804"/>
    </row>
    <row r="88" spans="1:12" s="101" customFormat="1" ht="24" customHeight="1">
      <c r="A88" s="808"/>
      <c r="B88" s="110" t="s">
        <v>77</v>
      </c>
      <c r="C88" s="115" t="s">
        <v>79</v>
      </c>
      <c r="D88" s="115" t="s">
        <v>155</v>
      </c>
      <c r="E88" s="115" t="s">
        <v>156</v>
      </c>
      <c r="F88" s="805"/>
      <c r="G88" s="805"/>
      <c r="H88" s="806" t="s">
        <v>157</v>
      </c>
      <c r="I88" s="806"/>
      <c r="J88" s="803" t="s">
        <v>153</v>
      </c>
      <c r="K88" s="803" t="s">
        <v>3</v>
      </c>
      <c r="L88" s="804">
        <v>146</v>
      </c>
    </row>
    <row r="89" spans="1:12" s="101" customFormat="1" ht="24" customHeight="1">
      <c r="A89" s="808"/>
      <c r="B89" s="117" t="s">
        <v>1916</v>
      </c>
      <c r="C89" s="117" t="s">
        <v>210</v>
      </c>
      <c r="D89" s="118">
        <v>43805</v>
      </c>
      <c r="E89" s="117" t="s">
        <v>1875</v>
      </c>
      <c r="F89" s="805"/>
      <c r="G89" s="805"/>
      <c r="H89" s="806"/>
      <c r="I89" s="806"/>
      <c r="J89" s="803"/>
      <c r="K89" s="803"/>
      <c r="L89" s="804"/>
    </row>
    <row r="90" spans="1:12" s="101" customFormat="1" ht="24" customHeight="1">
      <c r="A90" s="808">
        <v>514</v>
      </c>
      <c r="B90" s="110" t="s">
        <v>76</v>
      </c>
      <c r="C90" s="115" t="s">
        <v>78</v>
      </c>
      <c r="D90" s="115" t="s">
        <v>146</v>
      </c>
      <c r="E90" s="115" t="s">
        <v>147</v>
      </c>
      <c r="F90" s="809" t="s">
        <v>71</v>
      </c>
      <c r="G90" s="809"/>
      <c r="H90" s="805"/>
      <c r="I90" s="805"/>
      <c r="J90" s="805"/>
      <c r="K90" s="805"/>
      <c r="L90" s="805"/>
    </row>
    <row r="91" spans="1:12" s="101" customFormat="1" ht="26.25" customHeight="1">
      <c r="A91" s="808"/>
      <c r="B91" s="803" t="s">
        <v>1912</v>
      </c>
      <c r="C91" s="810" t="s">
        <v>1930</v>
      </c>
      <c r="D91" s="807">
        <v>43857</v>
      </c>
      <c r="E91" s="803" t="s">
        <v>753</v>
      </c>
      <c r="F91" s="803" t="s">
        <v>1931</v>
      </c>
      <c r="G91" s="803"/>
      <c r="H91" s="806" t="s">
        <v>152</v>
      </c>
      <c r="I91" s="806"/>
      <c r="J91" s="117" t="s">
        <v>153</v>
      </c>
      <c r="K91" s="117" t="s">
        <v>3</v>
      </c>
      <c r="L91" s="119">
        <v>960</v>
      </c>
    </row>
    <row r="92" spans="1:12" s="101" customFormat="1" ht="408.95" customHeight="1">
      <c r="A92" s="808"/>
      <c r="B92" s="803"/>
      <c r="C92" s="810"/>
      <c r="D92" s="807"/>
      <c r="E92" s="803"/>
      <c r="F92" s="803"/>
      <c r="G92" s="803"/>
      <c r="H92" s="806" t="s">
        <v>154</v>
      </c>
      <c r="I92" s="806"/>
      <c r="J92" s="803" t="s">
        <v>153</v>
      </c>
      <c r="K92" s="803" t="s">
        <v>153</v>
      </c>
      <c r="L92" s="804">
        <v>0</v>
      </c>
    </row>
    <row r="93" spans="1:12" s="101" customFormat="1" ht="408.95" customHeight="1">
      <c r="A93" s="808"/>
      <c r="B93" s="803"/>
      <c r="C93" s="810"/>
      <c r="D93" s="807"/>
      <c r="E93" s="803"/>
      <c r="F93" s="803"/>
      <c r="G93" s="803"/>
      <c r="H93" s="806"/>
      <c r="I93" s="806"/>
      <c r="J93" s="803"/>
      <c r="K93" s="803"/>
      <c r="L93" s="804"/>
    </row>
    <row r="94" spans="1:12" s="101" customFormat="1" ht="40.700000000000003" customHeight="1">
      <c r="A94" s="808"/>
      <c r="B94" s="803"/>
      <c r="C94" s="810"/>
      <c r="D94" s="807"/>
      <c r="E94" s="803"/>
      <c r="F94" s="803"/>
      <c r="G94" s="803"/>
      <c r="H94" s="806"/>
      <c r="I94" s="806"/>
      <c r="J94" s="803"/>
      <c r="K94" s="803"/>
      <c r="L94" s="804"/>
    </row>
    <row r="95" spans="1:12" s="101" customFormat="1" ht="24" customHeight="1">
      <c r="A95" s="808"/>
      <c r="B95" s="110" t="s">
        <v>77</v>
      </c>
      <c r="C95" s="115" t="s">
        <v>79</v>
      </c>
      <c r="D95" s="115" t="s">
        <v>155</v>
      </c>
      <c r="E95" s="115" t="s">
        <v>156</v>
      </c>
      <c r="F95" s="805"/>
      <c r="G95" s="805"/>
      <c r="H95" s="806" t="s">
        <v>157</v>
      </c>
      <c r="I95" s="806"/>
      <c r="J95" s="803" t="s">
        <v>153</v>
      </c>
      <c r="K95" s="803" t="s">
        <v>3</v>
      </c>
      <c r="L95" s="804">
        <v>150</v>
      </c>
    </row>
    <row r="96" spans="1:12" s="101" customFormat="1" ht="24" customHeight="1">
      <c r="A96" s="808"/>
      <c r="B96" s="117" t="s">
        <v>1916</v>
      </c>
      <c r="C96" s="117" t="s">
        <v>1931</v>
      </c>
      <c r="D96" s="118">
        <v>43865</v>
      </c>
      <c r="E96" s="117" t="s">
        <v>1932</v>
      </c>
      <c r="F96" s="805"/>
      <c r="G96" s="805"/>
      <c r="H96" s="806"/>
      <c r="I96" s="806"/>
      <c r="J96" s="803"/>
      <c r="K96" s="803"/>
      <c r="L96" s="804"/>
    </row>
    <row r="97" spans="1:12" s="101" customFormat="1" ht="24" customHeight="1">
      <c r="A97" s="808">
        <v>515</v>
      </c>
      <c r="B97" s="110" t="s">
        <v>76</v>
      </c>
      <c r="C97" s="115" t="s">
        <v>78</v>
      </c>
      <c r="D97" s="115" t="s">
        <v>146</v>
      </c>
      <c r="E97" s="115" t="s">
        <v>147</v>
      </c>
      <c r="F97" s="809" t="s">
        <v>71</v>
      </c>
      <c r="G97" s="809"/>
      <c r="H97" s="805"/>
      <c r="I97" s="805"/>
      <c r="J97" s="805"/>
      <c r="K97" s="805"/>
      <c r="L97" s="805"/>
    </row>
    <row r="98" spans="1:12" s="101" customFormat="1" ht="26.25" customHeight="1">
      <c r="A98" s="808"/>
      <c r="B98" s="803" t="s">
        <v>1912</v>
      </c>
      <c r="C98" s="810" t="s">
        <v>1930</v>
      </c>
      <c r="D98" s="807">
        <v>43857</v>
      </c>
      <c r="E98" s="803" t="s">
        <v>753</v>
      </c>
      <c r="F98" s="803" t="s">
        <v>1933</v>
      </c>
      <c r="G98" s="803"/>
      <c r="H98" s="806" t="s">
        <v>152</v>
      </c>
      <c r="I98" s="806"/>
      <c r="J98" s="117" t="s">
        <v>153</v>
      </c>
      <c r="K98" s="117" t="s">
        <v>3</v>
      </c>
      <c r="L98" s="119">
        <v>1495</v>
      </c>
    </row>
    <row r="99" spans="1:12" s="101" customFormat="1" ht="408.95" customHeight="1">
      <c r="A99" s="808"/>
      <c r="B99" s="803"/>
      <c r="C99" s="810"/>
      <c r="D99" s="807"/>
      <c r="E99" s="803"/>
      <c r="F99" s="803"/>
      <c r="G99" s="803"/>
      <c r="H99" s="806" t="s">
        <v>154</v>
      </c>
      <c r="I99" s="806"/>
      <c r="J99" s="803" t="s">
        <v>153</v>
      </c>
      <c r="K99" s="803" t="s">
        <v>3</v>
      </c>
      <c r="L99" s="804">
        <v>4300</v>
      </c>
    </row>
    <row r="100" spans="1:12" s="101" customFormat="1" ht="408.95" customHeight="1">
      <c r="A100" s="808"/>
      <c r="B100" s="803"/>
      <c r="C100" s="810"/>
      <c r="D100" s="807"/>
      <c r="E100" s="803"/>
      <c r="F100" s="803"/>
      <c r="G100" s="803"/>
      <c r="H100" s="806"/>
      <c r="I100" s="806"/>
      <c r="J100" s="803"/>
      <c r="K100" s="803"/>
      <c r="L100" s="804"/>
    </row>
    <row r="101" spans="1:12" s="101" customFormat="1" ht="40.700000000000003" customHeight="1">
      <c r="A101" s="808"/>
      <c r="B101" s="803"/>
      <c r="C101" s="810"/>
      <c r="D101" s="807"/>
      <c r="E101" s="803"/>
      <c r="F101" s="803"/>
      <c r="G101" s="803"/>
      <c r="H101" s="806"/>
      <c r="I101" s="806"/>
      <c r="J101" s="803"/>
      <c r="K101" s="803"/>
      <c r="L101" s="804"/>
    </row>
    <row r="102" spans="1:12" s="101" customFormat="1" ht="24" customHeight="1">
      <c r="A102" s="808"/>
      <c r="B102" s="110" t="s">
        <v>77</v>
      </c>
      <c r="C102" s="115" t="s">
        <v>79</v>
      </c>
      <c r="D102" s="115" t="s">
        <v>155</v>
      </c>
      <c r="E102" s="115" t="s">
        <v>156</v>
      </c>
      <c r="F102" s="805"/>
      <c r="G102" s="805"/>
      <c r="H102" s="806" t="s">
        <v>157</v>
      </c>
      <c r="I102" s="806"/>
      <c r="J102" s="803" t="s">
        <v>153</v>
      </c>
      <c r="K102" s="803" t="s">
        <v>3</v>
      </c>
      <c r="L102" s="804">
        <v>413</v>
      </c>
    </row>
    <row r="103" spans="1:12" s="101" customFormat="1" ht="24" customHeight="1">
      <c r="A103" s="808"/>
      <c r="B103" s="117" t="s">
        <v>1916</v>
      </c>
      <c r="C103" s="117" t="s">
        <v>1933</v>
      </c>
      <c r="D103" s="118">
        <v>43865</v>
      </c>
      <c r="E103" s="117" t="s">
        <v>1932</v>
      </c>
      <c r="F103" s="805"/>
      <c r="G103" s="805"/>
      <c r="H103" s="806"/>
      <c r="I103" s="806"/>
      <c r="J103" s="803"/>
      <c r="K103" s="803"/>
      <c r="L103" s="804"/>
    </row>
    <row r="104" spans="1:12" s="101" customFormat="1" ht="24" customHeight="1">
      <c r="A104" s="808">
        <v>516</v>
      </c>
      <c r="B104" s="110" t="s">
        <v>76</v>
      </c>
      <c r="C104" s="115" t="s">
        <v>78</v>
      </c>
      <c r="D104" s="115" t="s">
        <v>146</v>
      </c>
      <c r="E104" s="115" t="s">
        <v>147</v>
      </c>
      <c r="F104" s="809" t="s">
        <v>71</v>
      </c>
      <c r="G104" s="809"/>
      <c r="H104" s="805"/>
      <c r="I104" s="805"/>
      <c r="J104" s="805"/>
      <c r="K104" s="805"/>
      <c r="L104" s="805"/>
    </row>
    <row r="105" spans="1:12" s="101" customFormat="1" ht="26.25" customHeight="1">
      <c r="A105" s="808"/>
      <c r="B105" s="803" t="s">
        <v>1912</v>
      </c>
      <c r="C105" s="810" t="s">
        <v>1934</v>
      </c>
      <c r="D105" s="807">
        <v>43866</v>
      </c>
      <c r="E105" s="803" t="s">
        <v>354</v>
      </c>
      <c r="F105" s="803" t="s">
        <v>1935</v>
      </c>
      <c r="G105" s="803"/>
      <c r="H105" s="806" t="s">
        <v>152</v>
      </c>
      <c r="I105" s="806"/>
      <c r="J105" s="117" t="s">
        <v>153</v>
      </c>
      <c r="K105" s="117" t="s">
        <v>3</v>
      </c>
      <c r="L105" s="119">
        <v>537.82000000000005</v>
      </c>
    </row>
    <row r="106" spans="1:12" s="101" customFormat="1" ht="408.95" customHeight="1">
      <c r="A106" s="808"/>
      <c r="B106" s="803"/>
      <c r="C106" s="810"/>
      <c r="D106" s="807"/>
      <c r="E106" s="803"/>
      <c r="F106" s="803"/>
      <c r="G106" s="803"/>
      <c r="H106" s="806" t="s">
        <v>154</v>
      </c>
      <c r="I106" s="806"/>
      <c r="J106" s="803" t="s">
        <v>153</v>
      </c>
      <c r="K106" s="803" t="s">
        <v>153</v>
      </c>
      <c r="L106" s="804">
        <v>0</v>
      </c>
    </row>
    <row r="107" spans="1:12" s="101" customFormat="1" ht="408.95" customHeight="1">
      <c r="A107" s="808"/>
      <c r="B107" s="803"/>
      <c r="C107" s="810"/>
      <c r="D107" s="807"/>
      <c r="E107" s="803"/>
      <c r="F107" s="803"/>
      <c r="G107" s="803"/>
      <c r="H107" s="806"/>
      <c r="I107" s="806"/>
      <c r="J107" s="803"/>
      <c r="K107" s="803"/>
      <c r="L107" s="804"/>
    </row>
    <row r="108" spans="1:12" s="101" customFormat="1" ht="219.2" customHeight="1">
      <c r="A108" s="808"/>
      <c r="B108" s="803"/>
      <c r="C108" s="810"/>
      <c r="D108" s="807"/>
      <c r="E108" s="803"/>
      <c r="F108" s="803"/>
      <c r="G108" s="803"/>
      <c r="H108" s="806"/>
      <c r="I108" s="806"/>
      <c r="J108" s="803"/>
      <c r="K108" s="803"/>
      <c r="L108" s="804"/>
    </row>
    <row r="109" spans="1:12" s="101" customFormat="1" ht="24" customHeight="1">
      <c r="A109" s="808"/>
      <c r="B109" s="110" t="s">
        <v>77</v>
      </c>
      <c r="C109" s="115" t="s">
        <v>79</v>
      </c>
      <c r="D109" s="115" t="s">
        <v>155</v>
      </c>
      <c r="E109" s="115" t="s">
        <v>156</v>
      </c>
      <c r="F109" s="805"/>
      <c r="G109" s="805"/>
      <c r="H109" s="806" t="s">
        <v>157</v>
      </c>
      <c r="I109" s="806"/>
      <c r="J109" s="803" t="s">
        <v>153</v>
      </c>
      <c r="K109" s="803" t="s">
        <v>3</v>
      </c>
      <c r="L109" s="804">
        <v>400</v>
      </c>
    </row>
    <row r="110" spans="1:12" s="101" customFormat="1" ht="24" customHeight="1">
      <c r="A110" s="808"/>
      <c r="B110" s="117" t="s">
        <v>1916</v>
      </c>
      <c r="C110" s="117" t="s">
        <v>1935</v>
      </c>
      <c r="D110" s="118">
        <v>43870</v>
      </c>
      <c r="E110" s="117" t="s">
        <v>1887</v>
      </c>
      <c r="F110" s="805"/>
      <c r="G110" s="805"/>
      <c r="H110" s="806"/>
      <c r="I110" s="806"/>
      <c r="J110" s="803"/>
      <c r="K110" s="803"/>
      <c r="L110" s="804"/>
    </row>
    <row r="111" spans="1:12" s="101" customFormat="1" ht="24" customHeight="1">
      <c r="A111" s="808">
        <v>517</v>
      </c>
      <c r="B111" s="110" t="s">
        <v>76</v>
      </c>
      <c r="C111" s="115" t="s">
        <v>78</v>
      </c>
      <c r="D111" s="115" t="s">
        <v>146</v>
      </c>
      <c r="E111" s="115" t="s">
        <v>147</v>
      </c>
      <c r="F111" s="809" t="s">
        <v>71</v>
      </c>
      <c r="G111" s="809"/>
      <c r="H111" s="805"/>
      <c r="I111" s="805"/>
      <c r="J111" s="805"/>
      <c r="K111" s="805"/>
      <c r="L111" s="805"/>
    </row>
    <row r="112" spans="1:12" s="101" customFormat="1" ht="26.25" customHeight="1">
      <c r="A112" s="808"/>
      <c r="B112" s="803" t="s">
        <v>1912</v>
      </c>
      <c r="C112" s="810" t="s">
        <v>1934</v>
      </c>
      <c r="D112" s="807">
        <v>43866</v>
      </c>
      <c r="E112" s="803" t="s">
        <v>354</v>
      </c>
      <c r="F112" s="803" t="s">
        <v>1936</v>
      </c>
      <c r="G112" s="803"/>
      <c r="H112" s="806" t="s">
        <v>152</v>
      </c>
      <c r="I112" s="806"/>
      <c r="J112" s="117" t="s">
        <v>153</v>
      </c>
      <c r="K112" s="117" t="s">
        <v>3</v>
      </c>
      <c r="L112" s="119">
        <v>541</v>
      </c>
    </row>
    <row r="113" spans="1:12" s="101" customFormat="1" ht="408.95" customHeight="1">
      <c r="A113" s="808"/>
      <c r="B113" s="803"/>
      <c r="C113" s="810"/>
      <c r="D113" s="807"/>
      <c r="E113" s="803"/>
      <c r="F113" s="803"/>
      <c r="G113" s="803"/>
      <c r="H113" s="806" t="s">
        <v>154</v>
      </c>
      <c r="I113" s="806"/>
      <c r="J113" s="803" t="s">
        <v>153</v>
      </c>
      <c r="K113" s="803" t="s">
        <v>3</v>
      </c>
      <c r="L113" s="804">
        <v>394.6</v>
      </c>
    </row>
    <row r="114" spans="1:12" s="101" customFormat="1" ht="408.95" customHeight="1">
      <c r="A114" s="808"/>
      <c r="B114" s="803"/>
      <c r="C114" s="810"/>
      <c r="D114" s="807"/>
      <c r="E114" s="803"/>
      <c r="F114" s="803"/>
      <c r="G114" s="803"/>
      <c r="H114" s="806"/>
      <c r="I114" s="806"/>
      <c r="J114" s="803"/>
      <c r="K114" s="803"/>
      <c r="L114" s="804"/>
    </row>
    <row r="115" spans="1:12" s="101" customFormat="1" ht="219.2" customHeight="1">
      <c r="A115" s="808"/>
      <c r="B115" s="803"/>
      <c r="C115" s="810"/>
      <c r="D115" s="807"/>
      <c r="E115" s="803"/>
      <c r="F115" s="803"/>
      <c r="G115" s="803"/>
      <c r="H115" s="806"/>
      <c r="I115" s="806"/>
      <c r="J115" s="803"/>
      <c r="K115" s="803"/>
      <c r="L115" s="804"/>
    </row>
    <row r="116" spans="1:12" s="101" customFormat="1" ht="24" customHeight="1">
      <c r="A116" s="808"/>
      <c r="B116" s="110" t="s">
        <v>77</v>
      </c>
      <c r="C116" s="115" t="s">
        <v>79</v>
      </c>
      <c r="D116" s="115" t="s">
        <v>155</v>
      </c>
      <c r="E116" s="115" t="s">
        <v>156</v>
      </c>
      <c r="F116" s="805"/>
      <c r="G116" s="805"/>
      <c r="H116" s="806" t="s">
        <v>157</v>
      </c>
      <c r="I116" s="806"/>
      <c r="J116" s="803" t="s">
        <v>153</v>
      </c>
      <c r="K116" s="803" t="s">
        <v>3</v>
      </c>
      <c r="L116" s="804">
        <v>100</v>
      </c>
    </row>
    <row r="117" spans="1:12" s="101" customFormat="1" ht="24" customHeight="1">
      <c r="A117" s="808"/>
      <c r="B117" s="117" t="s">
        <v>1916</v>
      </c>
      <c r="C117" s="117" t="s">
        <v>1936</v>
      </c>
      <c r="D117" s="118">
        <v>43870</v>
      </c>
      <c r="E117" s="117" t="s">
        <v>1887</v>
      </c>
      <c r="F117" s="805"/>
      <c r="G117" s="805"/>
      <c r="H117" s="806"/>
      <c r="I117" s="806"/>
      <c r="J117" s="803"/>
      <c r="K117" s="803"/>
      <c r="L117" s="804"/>
    </row>
    <row r="118" spans="1:12" s="101" customFormat="1" ht="24" customHeight="1">
      <c r="A118" s="808">
        <v>518</v>
      </c>
      <c r="B118" s="110" t="s">
        <v>76</v>
      </c>
      <c r="C118" s="115" t="s">
        <v>78</v>
      </c>
      <c r="D118" s="115" t="s">
        <v>146</v>
      </c>
      <c r="E118" s="115" t="s">
        <v>147</v>
      </c>
      <c r="F118" s="809" t="s">
        <v>71</v>
      </c>
      <c r="G118" s="809"/>
      <c r="H118" s="805"/>
      <c r="I118" s="805"/>
      <c r="J118" s="805"/>
      <c r="K118" s="805"/>
      <c r="L118" s="805"/>
    </row>
    <row r="119" spans="1:12" s="101" customFormat="1" ht="26.25" customHeight="1">
      <c r="A119" s="808"/>
      <c r="B119" s="803" t="s">
        <v>1912</v>
      </c>
      <c r="C119" s="810" t="s">
        <v>1937</v>
      </c>
      <c r="D119" s="807">
        <v>43874</v>
      </c>
      <c r="E119" s="803" t="s">
        <v>1072</v>
      </c>
      <c r="F119" s="803" t="s">
        <v>1938</v>
      </c>
      <c r="G119" s="803"/>
      <c r="H119" s="806" t="s">
        <v>152</v>
      </c>
      <c r="I119" s="806"/>
      <c r="J119" s="117" t="s">
        <v>153</v>
      </c>
      <c r="K119" s="117" t="s">
        <v>3</v>
      </c>
      <c r="L119" s="119">
        <v>1092</v>
      </c>
    </row>
    <row r="120" spans="1:12" s="101" customFormat="1" ht="408.95" customHeight="1">
      <c r="A120" s="808"/>
      <c r="B120" s="803"/>
      <c r="C120" s="810"/>
      <c r="D120" s="807"/>
      <c r="E120" s="803"/>
      <c r="F120" s="803"/>
      <c r="G120" s="803"/>
      <c r="H120" s="806" t="s">
        <v>154</v>
      </c>
      <c r="I120" s="806"/>
      <c r="J120" s="803" t="s">
        <v>3</v>
      </c>
      <c r="K120" s="803" t="s">
        <v>153</v>
      </c>
      <c r="L120" s="804">
        <v>500</v>
      </c>
    </row>
    <row r="121" spans="1:12" s="101" customFormat="1" ht="407.85" customHeight="1">
      <c r="A121" s="808"/>
      <c r="B121" s="803"/>
      <c r="C121" s="810"/>
      <c r="D121" s="807"/>
      <c r="E121" s="803"/>
      <c r="F121" s="803"/>
      <c r="G121" s="803"/>
      <c r="H121" s="806"/>
      <c r="I121" s="806"/>
      <c r="J121" s="803"/>
      <c r="K121" s="803"/>
      <c r="L121" s="804"/>
    </row>
    <row r="122" spans="1:12" s="101" customFormat="1" ht="24" customHeight="1">
      <c r="A122" s="808"/>
      <c r="B122" s="110" t="s">
        <v>77</v>
      </c>
      <c r="C122" s="115" t="s">
        <v>79</v>
      </c>
      <c r="D122" s="115" t="s">
        <v>155</v>
      </c>
      <c r="E122" s="115" t="s">
        <v>156</v>
      </c>
      <c r="F122" s="805"/>
      <c r="G122" s="805"/>
      <c r="H122" s="806" t="s">
        <v>157</v>
      </c>
      <c r="I122" s="806"/>
      <c r="J122" s="803" t="s">
        <v>3</v>
      </c>
      <c r="K122" s="803" t="s">
        <v>3</v>
      </c>
      <c r="L122" s="804">
        <v>850</v>
      </c>
    </row>
    <row r="123" spans="1:12" s="101" customFormat="1" ht="24" customHeight="1">
      <c r="A123" s="808"/>
      <c r="B123" s="117" t="s">
        <v>1916</v>
      </c>
      <c r="C123" s="117" t="s">
        <v>1938</v>
      </c>
      <c r="D123" s="118">
        <v>43877</v>
      </c>
      <c r="E123" s="117" t="s">
        <v>1939</v>
      </c>
      <c r="F123" s="805"/>
      <c r="G123" s="805"/>
      <c r="H123" s="806"/>
      <c r="I123" s="806"/>
      <c r="J123" s="803"/>
      <c r="K123" s="803"/>
      <c r="L123" s="804"/>
    </row>
    <row r="124" spans="1:12" s="101" customFormat="1" ht="24" customHeight="1">
      <c r="A124" s="808">
        <v>519</v>
      </c>
      <c r="B124" s="110" t="s">
        <v>76</v>
      </c>
      <c r="C124" s="115" t="s">
        <v>78</v>
      </c>
      <c r="D124" s="115" t="s">
        <v>146</v>
      </c>
      <c r="E124" s="115" t="s">
        <v>147</v>
      </c>
      <c r="F124" s="809" t="s">
        <v>71</v>
      </c>
      <c r="G124" s="809"/>
      <c r="H124" s="805"/>
      <c r="I124" s="805"/>
      <c r="J124" s="805"/>
      <c r="K124" s="805"/>
      <c r="L124" s="805"/>
    </row>
    <row r="125" spans="1:12" s="101" customFormat="1" ht="26.25" customHeight="1">
      <c r="A125" s="808"/>
      <c r="B125" s="803" t="s">
        <v>1912</v>
      </c>
      <c r="C125" s="810" t="s">
        <v>1940</v>
      </c>
      <c r="D125" s="807">
        <v>43896</v>
      </c>
      <c r="E125" s="803" t="s">
        <v>476</v>
      </c>
      <c r="F125" s="803" t="s">
        <v>546</v>
      </c>
      <c r="G125" s="803"/>
      <c r="H125" s="806" t="s">
        <v>152</v>
      </c>
      <c r="I125" s="806"/>
      <c r="J125" s="117" t="s">
        <v>153</v>
      </c>
      <c r="K125" s="117" t="s">
        <v>3</v>
      </c>
      <c r="L125" s="119">
        <v>428</v>
      </c>
    </row>
    <row r="126" spans="1:12" s="101" customFormat="1" ht="386.25" customHeight="1">
      <c r="A126" s="808"/>
      <c r="B126" s="803"/>
      <c r="C126" s="810"/>
      <c r="D126" s="807"/>
      <c r="E126" s="803"/>
      <c r="F126" s="803"/>
      <c r="G126" s="803"/>
      <c r="H126" s="806" t="s">
        <v>154</v>
      </c>
      <c r="I126" s="806"/>
      <c r="J126" s="117" t="s">
        <v>153</v>
      </c>
      <c r="K126" s="117" t="s">
        <v>3</v>
      </c>
      <c r="L126" s="119">
        <v>364.78</v>
      </c>
    </row>
    <row r="127" spans="1:12" s="101" customFormat="1" ht="24" customHeight="1">
      <c r="A127" s="808"/>
      <c r="B127" s="110" t="s">
        <v>77</v>
      </c>
      <c r="C127" s="115" t="s">
        <v>79</v>
      </c>
      <c r="D127" s="115" t="s">
        <v>155</v>
      </c>
      <c r="E127" s="115" t="s">
        <v>156</v>
      </c>
      <c r="F127" s="805"/>
      <c r="G127" s="805"/>
      <c r="H127" s="806" t="s">
        <v>157</v>
      </c>
      <c r="I127" s="806"/>
      <c r="J127" s="803" t="s">
        <v>153</v>
      </c>
      <c r="K127" s="803" t="s">
        <v>153</v>
      </c>
      <c r="L127" s="804">
        <v>0</v>
      </c>
    </row>
    <row r="128" spans="1:12" s="101" customFormat="1" ht="24" customHeight="1">
      <c r="A128" s="808"/>
      <c r="B128" s="117" t="s">
        <v>1916</v>
      </c>
      <c r="C128" s="117" t="s">
        <v>546</v>
      </c>
      <c r="D128" s="118">
        <v>43898</v>
      </c>
      <c r="E128" s="117" t="s">
        <v>1941</v>
      </c>
      <c r="F128" s="805"/>
      <c r="G128" s="805"/>
      <c r="H128" s="806"/>
      <c r="I128" s="806"/>
      <c r="J128" s="803"/>
      <c r="K128" s="803"/>
      <c r="L128" s="804"/>
    </row>
    <row r="129" spans="1:12" s="101" customFormat="1" ht="24" customHeight="1">
      <c r="A129" s="808">
        <v>520</v>
      </c>
      <c r="B129" s="110" t="s">
        <v>76</v>
      </c>
      <c r="C129" s="115" t="s">
        <v>78</v>
      </c>
      <c r="D129" s="115" t="s">
        <v>146</v>
      </c>
      <c r="E129" s="115" t="s">
        <v>147</v>
      </c>
      <c r="F129" s="809" t="s">
        <v>71</v>
      </c>
      <c r="G129" s="809"/>
      <c r="H129" s="805"/>
      <c r="I129" s="805"/>
      <c r="J129" s="805"/>
      <c r="K129" s="805"/>
      <c r="L129" s="805"/>
    </row>
    <row r="130" spans="1:12" s="101" customFormat="1" ht="26.25" customHeight="1">
      <c r="A130" s="808"/>
      <c r="B130" s="803" t="s">
        <v>1942</v>
      </c>
      <c r="C130" s="810" t="s">
        <v>1943</v>
      </c>
      <c r="D130" s="807">
        <v>43741</v>
      </c>
      <c r="E130" s="803" t="s">
        <v>768</v>
      </c>
      <c r="F130" s="803" t="s">
        <v>1944</v>
      </c>
      <c r="G130" s="803"/>
      <c r="H130" s="806" t="s">
        <v>152</v>
      </c>
      <c r="I130" s="806"/>
      <c r="J130" s="117" t="s">
        <v>153</v>
      </c>
      <c r="K130" s="117" t="s">
        <v>3</v>
      </c>
      <c r="L130" s="119">
        <v>540</v>
      </c>
    </row>
    <row r="131" spans="1:12" s="101" customFormat="1" ht="408.95" customHeight="1">
      <c r="A131" s="808"/>
      <c r="B131" s="803"/>
      <c r="C131" s="810"/>
      <c r="D131" s="807"/>
      <c r="E131" s="803"/>
      <c r="F131" s="803"/>
      <c r="G131" s="803"/>
      <c r="H131" s="806" t="s">
        <v>154</v>
      </c>
      <c r="I131" s="806"/>
      <c r="J131" s="803" t="s">
        <v>153</v>
      </c>
      <c r="K131" s="803" t="s">
        <v>3</v>
      </c>
      <c r="L131" s="804">
        <v>545.65</v>
      </c>
    </row>
    <row r="132" spans="1:12" s="101" customFormat="1" ht="155.85" customHeight="1">
      <c r="A132" s="808"/>
      <c r="B132" s="803"/>
      <c r="C132" s="810"/>
      <c r="D132" s="807"/>
      <c r="E132" s="803"/>
      <c r="F132" s="803"/>
      <c r="G132" s="803"/>
      <c r="H132" s="806"/>
      <c r="I132" s="806"/>
      <c r="J132" s="803"/>
      <c r="K132" s="803"/>
      <c r="L132" s="804"/>
    </row>
    <row r="133" spans="1:12" s="101" customFormat="1" ht="24" customHeight="1">
      <c r="A133" s="808"/>
      <c r="B133" s="110" t="s">
        <v>77</v>
      </c>
      <c r="C133" s="115" t="s">
        <v>79</v>
      </c>
      <c r="D133" s="115" t="s">
        <v>155</v>
      </c>
      <c r="E133" s="115" t="s">
        <v>156</v>
      </c>
      <c r="F133" s="805"/>
      <c r="G133" s="805"/>
      <c r="H133" s="806" t="s">
        <v>157</v>
      </c>
      <c r="I133" s="806"/>
      <c r="J133" s="803" t="s">
        <v>153</v>
      </c>
      <c r="K133" s="803" t="s">
        <v>153</v>
      </c>
      <c r="L133" s="804">
        <v>0</v>
      </c>
    </row>
    <row r="134" spans="1:12" s="101" customFormat="1" ht="24" customHeight="1">
      <c r="A134" s="808"/>
      <c r="B134" s="117" t="s">
        <v>193</v>
      </c>
      <c r="C134" s="117" t="s">
        <v>1944</v>
      </c>
      <c r="D134" s="118">
        <v>43744</v>
      </c>
      <c r="E134" s="117" t="s">
        <v>563</v>
      </c>
      <c r="F134" s="805"/>
      <c r="G134" s="805"/>
      <c r="H134" s="806"/>
      <c r="I134" s="806"/>
      <c r="J134" s="803"/>
      <c r="K134" s="803"/>
      <c r="L134" s="804"/>
    </row>
    <row r="135" spans="1:12" s="101" customFormat="1" ht="24" customHeight="1">
      <c r="A135" s="808">
        <v>521</v>
      </c>
      <c r="B135" s="110" t="s">
        <v>76</v>
      </c>
      <c r="C135" s="115" t="s">
        <v>78</v>
      </c>
      <c r="D135" s="115" t="s">
        <v>146</v>
      </c>
      <c r="E135" s="115" t="s">
        <v>147</v>
      </c>
      <c r="F135" s="809" t="s">
        <v>71</v>
      </c>
      <c r="G135" s="809"/>
      <c r="H135" s="805"/>
      <c r="I135" s="805"/>
      <c r="J135" s="805"/>
      <c r="K135" s="805"/>
      <c r="L135" s="805"/>
    </row>
    <row r="136" spans="1:12" s="101" customFormat="1" ht="26.25" customHeight="1">
      <c r="A136" s="808"/>
      <c r="B136" s="803" t="s">
        <v>1945</v>
      </c>
      <c r="C136" s="810" t="s">
        <v>1946</v>
      </c>
      <c r="D136" s="807">
        <v>43753</v>
      </c>
      <c r="E136" s="803" t="s">
        <v>1947</v>
      </c>
      <c r="F136" s="803" t="s">
        <v>1948</v>
      </c>
      <c r="G136" s="803"/>
      <c r="H136" s="806" t="s">
        <v>152</v>
      </c>
      <c r="I136" s="806"/>
      <c r="J136" s="117" t="s">
        <v>153</v>
      </c>
      <c r="K136" s="117" t="s">
        <v>3</v>
      </c>
      <c r="L136" s="119">
        <v>649.86</v>
      </c>
    </row>
    <row r="137" spans="1:12" s="101" customFormat="1" ht="408.95" customHeight="1">
      <c r="A137" s="808"/>
      <c r="B137" s="803"/>
      <c r="C137" s="810"/>
      <c r="D137" s="807"/>
      <c r="E137" s="803"/>
      <c r="F137" s="803"/>
      <c r="G137" s="803"/>
      <c r="H137" s="806" t="s">
        <v>154</v>
      </c>
      <c r="I137" s="806"/>
      <c r="J137" s="803" t="s">
        <v>153</v>
      </c>
      <c r="K137" s="803" t="s">
        <v>3</v>
      </c>
      <c r="L137" s="804">
        <v>2713.97</v>
      </c>
    </row>
    <row r="138" spans="1:12" s="101" customFormat="1" ht="250.35" customHeight="1">
      <c r="A138" s="808"/>
      <c r="B138" s="803"/>
      <c r="C138" s="810"/>
      <c r="D138" s="807"/>
      <c r="E138" s="803"/>
      <c r="F138" s="803"/>
      <c r="G138" s="803"/>
      <c r="H138" s="806"/>
      <c r="I138" s="806"/>
      <c r="J138" s="803"/>
      <c r="K138" s="803"/>
      <c r="L138" s="804"/>
    </row>
    <row r="139" spans="1:12" s="101" customFormat="1" ht="24" customHeight="1">
      <c r="A139" s="808"/>
      <c r="B139" s="110" t="s">
        <v>77</v>
      </c>
      <c r="C139" s="115" t="s">
        <v>79</v>
      </c>
      <c r="D139" s="115" t="s">
        <v>155</v>
      </c>
      <c r="E139" s="115" t="s">
        <v>156</v>
      </c>
      <c r="F139" s="805"/>
      <c r="G139" s="805"/>
      <c r="H139" s="806" t="s">
        <v>157</v>
      </c>
      <c r="I139" s="806"/>
      <c r="J139" s="803" t="s">
        <v>153</v>
      </c>
      <c r="K139" s="803" t="s">
        <v>153</v>
      </c>
      <c r="L139" s="804">
        <v>0</v>
      </c>
    </row>
    <row r="140" spans="1:12" s="101" customFormat="1" ht="24" customHeight="1">
      <c r="A140" s="808"/>
      <c r="B140" s="117" t="s">
        <v>1658</v>
      </c>
      <c r="C140" s="117" t="s">
        <v>1948</v>
      </c>
      <c r="D140" s="118">
        <v>43757</v>
      </c>
      <c r="E140" s="117" t="s">
        <v>1949</v>
      </c>
      <c r="F140" s="805"/>
      <c r="G140" s="805"/>
      <c r="H140" s="806"/>
      <c r="I140" s="806"/>
      <c r="J140" s="803"/>
      <c r="K140" s="803"/>
      <c r="L140" s="804"/>
    </row>
    <row r="141" spans="1:12" s="101" customFormat="1" ht="24" customHeight="1">
      <c r="A141" s="808">
        <v>522</v>
      </c>
      <c r="B141" s="110" t="s">
        <v>76</v>
      </c>
      <c r="C141" s="115" t="s">
        <v>78</v>
      </c>
      <c r="D141" s="115" t="s">
        <v>146</v>
      </c>
      <c r="E141" s="115" t="s">
        <v>147</v>
      </c>
      <c r="F141" s="809" t="s">
        <v>71</v>
      </c>
      <c r="G141" s="809"/>
      <c r="H141" s="805"/>
      <c r="I141" s="805"/>
      <c r="J141" s="805"/>
      <c r="K141" s="805"/>
      <c r="L141" s="805"/>
    </row>
    <row r="142" spans="1:12" s="101" customFormat="1" ht="26.25" customHeight="1">
      <c r="A142" s="808"/>
      <c r="B142" s="803" t="s">
        <v>1945</v>
      </c>
      <c r="C142" s="810" t="s">
        <v>1950</v>
      </c>
      <c r="D142" s="807">
        <v>43766</v>
      </c>
      <c r="E142" s="803" t="s">
        <v>358</v>
      </c>
      <c r="F142" s="803" t="s">
        <v>1178</v>
      </c>
      <c r="G142" s="803"/>
      <c r="H142" s="806" t="s">
        <v>152</v>
      </c>
      <c r="I142" s="806"/>
      <c r="J142" s="117" t="s">
        <v>153</v>
      </c>
      <c r="K142" s="117" t="s">
        <v>3</v>
      </c>
      <c r="L142" s="119">
        <v>196</v>
      </c>
    </row>
    <row r="143" spans="1:12" s="101" customFormat="1" ht="228.75" customHeight="1">
      <c r="A143" s="808"/>
      <c r="B143" s="803"/>
      <c r="C143" s="810"/>
      <c r="D143" s="807"/>
      <c r="E143" s="803"/>
      <c r="F143" s="803"/>
      <c r="G143" s="803"/>
      <c r="H143" s="806" t="s">
        <v>154</v>
      </c>
      <c r="I143" s="806"/>
      <c r="J143" s="117" t="s">
        <v>153</v>
      </c>
      <c r="K143" s="117" t="s">
        <v>3</v>
      </c>
      <c r="L143" s="119">
        <v>268</v>
      </c>
    </row>
    <row r="144" spans="1:12" s="101" customFormat="1" ht="24" customHeight="1">
      <c r="A144" s="808"/>
      <c r="B144" s="110" t="s">
        <v>77</v>
      </c>
      <c r="C144" s="115" t="s">
        <v>79</v>
      </c>
      <c r="D144" s="115" t="s">
        <v>155</v>
      </c>
      <c r="E144" s="115" t="s">
        <v>156</v>
      </c>
      <c r="F144" s="805"/>
      <c r="G144" s="805"/>
      <c r="H144" s="806" t="s">
        <v>157</v>
      </c>
      <c r="I144" s="806"/>
      <c r="J144" s="803" t="s">
        <v>153</v>
      </c>
      <c r="K144" s="803" t="s">
        <v>3</v>
      </c>
      <c r="L144" s="804">
        <v>715</v>
      </c>
    </row>
    <row r="145" spans="1:12" s="101" customFormat="1" ht="24" customHeight="1">
      <c r="A145" s="808"/>
      <c r="B145" s="117" t="s">
        <v>1658</v>
      </c>
      <c r="C145" s="117" t="s">
        <v>1178</v>
      </c>
      <c r="D145" s="118">
        <v>43767</v>
      </c>
      <c r="E145" s="117" t="s">
        <v>391</v>
      </c>
      <c r="F145" s="805"/>
      <c r="G145" s="805"/>
      <c r="H145" s="806"/>
      <c r="I145" s="806"/>
      <c r="J145" s="803"/>
      <c r="K145" s="803"/>
      <c r="L145" s="804"/>
    </row>
    <row r="146" spans="1:12" s="101" customFormat="1" ht="24" customHeight="1">
      <c r="A146" s="808">
        <v>523</v>
      </c>
      <c r="B146" s="110" t="s">
        <v>76</v>
      </c>
      <c r="C146" s="115" t="s">
        <v>78</v>
      </c>
      <c r="D146" s="115" t="s">
        <v>146</v>
      </c>
      <c r="E146" s="115" t="s">
        <v>147</v>
      </c>
      <c r="F146" s="809" t="s">
        <v>71</v>
      </c>
      <c r="G146" s="809"/>
      <c r="H146" s="805"/>
      <c r="I146" s="805"/>
      <c r="J146" s="805"/>
      <c r="K146" s="805"/>
      <c r="L146" s="805"/>
    </row>
    <row r="147" spans="1:12" s="101" customFormat="1" ht="26.25" customHeight="1">
      <c r="A147" s="808"/>
      <c r="B147" s="803" t="s">
        <v>1945</v>
      </c>
      <c r="C147" s="810" t="s">
        <v>1951</v>
      </c>
      <c r="D147" s="807">
        <v>43789</v>
      </c>
      <c r="E147" s="803" t="s">
        <v>1923</v>
      </c>
      <c r="F147" s="803" t="s">
        <v>1952</v>
      </c>
      <c r="G147" s="803"/>
      <c r="H147" s="806" t="s">
        <v>152</v>
      </c>
      <c r="I147" s="806"/>
      <c r="J147" s="117" t="s">
        <v>153</v>
      </c>
      <c r="K147" s="117" t="s">
        <v>3</v>
      </c>
      <c r="L147" s="119">
        <v>270</v>
      </c>
    </row>
    <row r="148" spans="1:12" s="101" customFormat="1" ht="239.25" customHeight="1">
      <c r="A148" s="808"/>
      <c r="B148" s="803"/>
      <c r="C148" s="810"/>
      <c r="D148" s="807"/>
      <c r="E148" s="803"/>
      <c r="F148" s="803"/>
      <c r="G148" s="803"/>
      <c r="H148" s="806" t="s">
        <v>154</v>
      </c>
      <c r="I148" s="806"/>
      <c r="J148" s="117" t="s">
        <v>153</v>
      </c>
      <c r="K148" s="117" t="s">
        <v>3</v>
      </c>
      <c r="L148" s="119">
        <v>426</v>
      </c>
    </row>
    <row r="149" spans="1:12" s="101" customFormat="1" ht="24" customHeight="1">
      <c r="A149" s="808"/>
      <c r="B149" s="110" t="s">
        <v>77</v>
      </c>
      <c r="C149" s="115" t="s">
        <v>79</v>
      </c>
      <c r="D149" s="115" t="s">
        <v>155</v>
      </c>
      <c r="E149" s="115" t="s">
        <v>156</v>
      </c>
      <c r="F149" s="805"/>
      <c r="G149" s="805"/>
      <c r="H149" s="806" t="s">
        <v>157</v>
      </c>
      <c r="I149" s="806"/>
      <c r="J149" s="803" t="s">
        <v>153</v>
      </c>
      <c r="K149" s="803" t="s">
        <v>153</v>
      </c>
      <c r="L149" s="804">
        <v>0</v>
      </c>
    </row>
    <row r="150" spans="1:12" s="101" customFormat="1" ht="24" customHeight="1">
      <c r="A150" s="808"/>
      <c r="B150" s="117" t="s">
        <v>1658</v>
      </c>
      <c r="C150" s="117" t="s">
        <v>1952</v>
      </c>
      <c r="D150" s="118">
        <v>43791</v>
      </c>
      <c r="E150" s="117" t="s">
        <v>906</v>
      </c>
      <c r="F150" s="805"/>
      <c r="G150" s="805"/>
      <c r="H150" s="806"/>
      <c r="I150" s="806"/>
      <c r="J150" s="803"/>
      <c r="K150" s="803"/>
      <c r="L150" s="804"/>
    </row>
    <row r="151" spans="1:12" s="101" customFormat="1" ht="24" customHeight="1">
      <c r="A151" s="808">
        <v>524</v>
      </c>
      <c r="B151" s="110" t="s">
        <v>76</v>
      </c>
      <c r="C151" s="115" t="s">
        <v>78</v>
      </c>
      <c r="D151" s="115" t="s">
        <v>146</v>
      </c>
      <c r="E151" s="115" t="s">
        <v>147</v>
      </c>
      <c r="F151" s="809" t="s">
        <v>71</v>
      </c>
      <c r="G151" s="809"/>
      <c r="H151" s="805"/>
      <c r="I151" s="805"/>
      <c r="J151" s="805"/>
      <c r="K151" s="805"/>
      <c r="L151" s="805"/>
    </row>
    <row r="152" spans="1:12" s="101" customFormat="1" ht="26.25" customHeight="1">
      <c r="A152" s="808"/>
      <c r="B152" s="803" t="s">
        <v>1945</v>
      </c>
      <c r="C152" s="810" t="s">
        <v>1953</v>
      </c>
      <c r="D152" s="807">
        <v>43812</v>
      </c>
      <c r="E152" s="803" t="s">
        <v>1954</v>
      </c>
      <c r="F152" s="803" t="s">
        <v>1955</v>
      </c>
      <c r="G152" s="803"/>
      <c r="H152" s="806" t="s">
        <v>152</v>
      </c>
      <c r="I152" s="806"/>
      <c r="J152" s="117" t="s">
        <v>153</v>
      </c>
      <c r="K152" s="117" t="s">
        <v>153</v>
      </c>
      <c r="L152" s="119">
        <v>0</v>
      </c>
    </row>
    <row r="153" spans="1:12" s="101" customFormat="1" ht="144.75" customHeight="1">
      <c r="A153" s="808"/>
      <c r="B153" s="803"/>
      <c r="C153" s="810"/>
      <c r="D153" s="807"/>
      <c r="E153" s="803"/>
      <c r="F153" s="803"/>
      <c r="G153" s="803"/>
      <c r="H153" s="806" t="s">
        <v>154</v>
      </c>
      <c r="I153" s="806"/>
      <c r="J153" s="117" t="s">
        <v>153</v>
      </c>
      <c r="K153" s="117" t="s">
        <v>3</v>
      </c>
      <c r="L153" s="119">
        <v>1352.53</v>
      </c>
    </row>
    <row r="154" spans="1:12" s="101" customFormat="1" ht="24" customHeight="1">
      <c r="A154" s="808"/>
      <c r="B154" s="110" t="s">
        <v>77</v>
      </c>
      <c r="C154" s="115" t="s">
        <v>79</v>
      </c>
      <c r="D154" s="115" t="s">
        <v>155</v>
      </c>
      <c r="E154" s="115" t="s">
        <v>156</v>
      </c>
      <c r="F154" s="805"/>
      <c r="G154" s="805"/>
      <c r="H154" s="806" t="s">
        <v>157</v>
      </c>
      <c r="I154" s="806"/>
      <c r="J154" s="803" t="s">
        <v>153</v>
      </c>
      <c r="K154" s="803" t="s">
        <v>3</v>
      </c>
      <c r="L154" s="804">
        <v>5131.63</v>
      </c>
    </row>
    <row r="155" spans="1:12" s="101" customFormat="1" ht="24" customHeight="1">
      <c r="A155" s="808"/>
      <c r="B155" s="117" t="s">
        <v>1658</v>
      </c>
      <c r="C155" s="117" t="s">
        <v>1955</v>
      </c>
      <c r="D155" s="118">
        <v>43818</v>
      </c>
      <c r="E155" s="117" t="s">
        <v>1956</v>
      </c>
      <c r="F155" s="805"/>
      <c r="G155" s="805"/>
      <c r="H155" s="806"/>
      <c r="I155" s="806"/>
      <c r="J155" s="803"/>
      <c r="K155" s="803"/>
      <c r="L155" s="804"/>
    </row>
    <row r="156" spans="1:12" s="101" customFormat="1" ht="24" customHeight="1">
      <c r="A156" s="808">
        <v>525</v>
      </c>
      <c r="B156" s="110" t="s">
        <v>76</v>
      </c>
      <c r="C156" s="115" t="s">
        <v>78</v>
      </c>
      <c r="D156" s="115" t="s">
        <v>146</v>
      </c>
      <c r="E156" s="115" t="s">
        <v>147</v>
      </c>
      <c r="F156" s="809" t="s">
        <v>71</v>
      </c>
      <c r="G156" s="809"/>
      <c r="H156" s="805"/>
      <c r="I156" s="805"/>
      <c r="J156" s="805"/>
      <c r="K156" s="805"/>
      <c r="L156" s="805"/>
    </row>
    <row r="157" spans="1:12" s="101" customFormat="1" ht="26.25" customHeight="1">
      <c r="A157" s="808"/>
      <c r="B157" s="803" t="s">
        <v>1945</v>
      </c>
      <c r="C157" s="810" t="s">
        <v>1957</v>
      </c>
      <c r="D157" s="807">
        <v>43846</v>
      </c>
      <c r="E157" s="803" t="s">
        <v>1958</v>
      </c>
      <c r="F157" s="803" t="s">
        <v>1959</v>
      </c>
      <c r="G157" s="803"/>
      <c r="H157" s="806" t="s">
        <v>152</v>
      </c>
      <c r="I157" s="806"/>
      <c r="J157" s="117" t="s">
        <v>153</v>
      </c>
      <c r="K157" s="117" t="s">
        <v>3</v>
      </c>
      <c r="L157" s="119">
        <v>167.63</v>
      </c>
    </row>
    <row r="158" spans="1:12" s="101" customFormat="1" ht="270.75" customHeight="1">
      <c r="A158" s="808"/>
      <c r="B158" s="803"/>
      <c r="C158" s="810"/>
      <c r="D158" s="807"/>
      <c r="E158" s="803"/>
      <c r="F158" s="803"/>
      <c r="G158" s="803"/>
      <c r="H158" s="806" t="s">
        <v>154</v>
      </c>
      <c r="I158" s="806"/>
      <c r="J158" s="117" t="s">
        <v>153</v>
      </c>
      <c r="K158" s="117" t="s">
        <v>3</v>
      </c>
      <c r="L158" s="119">
        <v>381.96</v>
      </c>
    </row>
    <row r="159" spans="1:12" s="101" customFormat="1" ht="24" customHeight="1">
      <c r="A159" s="808"/>
      <c r="B159" s="110" t="s">
        <v>77</v>
      </c>
      <c r="C159" s="115" t="s">
        <v>79</v>
      </c>
      <c r="D159" s="115" t="s">
        <v>155</v>
      </c>
      <c r="E159" s="115" t="s">
        <v>156</v>
      </c>
      <c r="F159" s="805"/>
      <c r="G159" s="805"/>
      <c r="H159" s="806" t="s">
        <v>157</v>
      </c>
      <c r="I159" s="806"/>
      <c r="J159" s="803" t="s">
        <v>153</v>
      </c>
      <c r="K159" s="803" t="s">
        <v>153</v>
      </c>
      <c r="L159" s="804">
        <v>0</v>
      </c>
    </row>
    <row r="160" spans="1:12" s="101" customFormat="1" ht="24" customHeight="1">
      <c r="A160" s="808"/>
      <c r="B160" s="117" t="s">
        <v>1658</v>
      </c>
      <c r="C160" s="117" t="s">
        <v>1959</v>
      </c>
      <c r="D160" s="118">
        <v>43847</v>
      </c>
      <c r="E160" s="117" t="s">
        <v>1848</v>
      </c>
      <c r="F160" s="805"/>
      <c r="G160" s="805"/>
      <c r="H160" s="806"/>
      <c r="I160" s="806"/>
      <c r="J160" s="803"/>
      <c r="K160" s="803"/>
      <c r="L160" s="804"/>
    </row>
    <row r="161" spans="1:12" s="101" customFormat="1" ht="24" customHeight="1">
      <c r="A161" s="808">
        <v>526</v>
      </c>
      <c r="B161" s="110" t="s">
        <v>76</v>
      </c>
      <c r="C161" s="115" t="s">
        <v>78</v>
      </c>
      <c r="D161" s="115" t="s">
        <v>146</v>
      </c>
      <c r="E161" s="115" t="s">
        <v>147</v>
      </c>
      <c r="F161" s="809" t="s">
        <v>71</v>
      </c>
      <c r="G161" s="809"/>
      <c r="H161" s="805"/>
      <c r="I161" s="805"/>
      <c r="J161" s="805"/>
      <c r="K161" s="805"/>
      <c r="L161" s="805"/>
    </row>
    <row r="162" spans="1:12" s="101" customFormat="1" ht="26.25" customHeight="1">
      <c r="A162" s="808"/>
      <c r="B162" s="803" t="s">
        <v>1945</v>
      </c>
      <c r="C162" s="810" t="s">
        <v>1960</v>
      </c>
      <c r="D162" s="807">
        <v>43860</v>
      </c>
      <c r="E162" s="803" t="s">
        <v>1961</v>
      </c>
      <c r="F162" s="803" t="s">
        <v>1962</v>
      </c>
      <c r="G162" s="803"/>
      <c r="H162" s="806" t="s">
        <v>152</v>
      </c>
      <c r="I162" s="806"/>
      <c r="J162" s="117" t="s">
        <v>153</v>
      </c>
      <c r="K162" s="117" t="s">
        <v>3</v>
      </c>
      <c r="L162" s="119">
        <v>186.83</v>
      </c>
    </row>
    <row r="163" spans="1:12" s="101" customFormat="1" ht="155.25" customHeight="1">
      <c r="A163" s="808"/>
      <c r="B163" s="803"/>
      <c r="C163" s="810"/>
      <c r="D163" s="807"/>
      <c r="E163" s="803"/>
      <c r="F163" s="803"/>
      <c r="G163" s="803"/>
      <c r="H163" s="806" t="s">
        <v>154</v>
      </c>
      <c r="I163" s="806"/>
      <c r="J163" s="117" t="s">
        <v>153</v>
      </c>
      <c r="K163" s="117" t="s">
        <v>3</v>
      </c>
      <c r="L163" s="119">
        <v>542.91</v>
      </c>
    </row>
    <row r="164" spans="1:12" s="101" customFormat="1" ht="24" customHeight="1">
      <c r="A164" s="808"/>
      <c r="B164" s="110" t="s">
        <v>77</v>
      </c>
      <c r="C164" s="115" t="s">
        <v>79</v>
      </c>
      <c r="D164" s="115" t="s">
        <v>155</v>
      </c>
      <c r="E164" s="115" t="s">
        <v>156</v>
      </c>
      <c r="F164" s="805"/>
      <c r="G164" s="805"/>
      <c r="H164" s="806" t="s">
        <v>157</v>
      </c>
      <c r="I164" s="806"/>
      <c r="J164" s="803" t="s">
        <v>153</v>
      </c>
      <c r="K164" s="803" t="s">
        <v>3</v>
      </c>
      <c r="L164" s="804">
        <v>350</v>
      </c>
    </row>
    <row r="165" spans="1:12" s="101" customFormat="1" ht="24" customHeight="1">
      <c r="A165" s="808"/>
      <c r="B165" s="117" t="s">
        <v>1658</v>
      </c>
      <c r="C165" s="117" t="s">
        <v>1962</v>
      </c>
      <c r="D165" s="118">
        <v>43861</v>
      </c>
      <c r="E165" s="117" t="s">
        <v>298</v>
      </c>
      <c r="F165" s="805"/>
      <c r="G165" s="805"/>
      <c r="H165" s="806"/>
      <c r="I165" s="806"/>
      <c r="J165" s="803"/>
      <c r="K165" s="803"/>
      <c r="L165" s="804"/>
    </row>
    <row r="166" spans="1:12" s="101" customFormat="1" ht="24" customHeight="1">
      <c r="A166" s="808">
        <v>527</v>
      </c>
      <c r="B166" s="110" t="s">
        <v>76</v>
      </c>
      <c r="C166" s="115" t="s">
        <v>78</v>
      </c>
      <c r="D166" s="115" t="s">
        <v>146</v>
      </c>
      <c r="E166" s="115" t="s">
        <v>147</v>
      </c>
      <c r="F166" s="809" t="s">
        <v>71</v>
      </c>
      <c r="G166" s="809"/>
      <c r="H166" s="805"/>
      <c r="I166" s="805"/>
      <c r="J166" s="805"/>
      <c r="K166" s="805"/>
      <c r="L166" s="805"/>
    </row>
    <row r="167" spans="1:12" s="101" customFormat="1" ht="26.25" customHeight="1">
      <c r="A167" s="808"/>
      <c r="B167" s="803" t="s">
        <v>1945</v>
      </c>
      <c r="C167" s="810" t="s">
        <v>1963</v>
      </c>
      <c r="D167" s="807">
        <v>43886</v>
      </c>
      <c r="E167" s="803" t="s">
        <v>868</v>
      </c>
      <c r="F167" s="803" t="s">
        <v>882</v>
      </c>
      <c r="G167" s="803"/>
      <c r="H167" s="806" t="s">
        <v>152</v>
      </c>
      <c r="I167" s="806"/>
      <c r="J167" s="117" t="s">
        <v>153</v>
      </c>
      <c r="K167" s="117" t="s">
        <v>3</v>
      </c>
      <c r="L167" s="119">
        <v>491.81</v>
      </c>
    </row>
    <row r="168" spans="1:12" s="101" customFormat="1" ht="396.75" customHeight="1">
      <c r="A168" s="808"/>
      <c r="B168" s="803"/>
      <c r="C168" s="810"/>
      <c r="D168" s="807"/>
      <c r="E168" s="803"/>
      <c r="F168" s="803"/>
      <c r="G168" s="803"/>
      <c r="H168" s="806" t="s">
        <v>154</v>
      </c>
      <c r="I168" s="806"/>
      <c r="J168" s="117" t="s">
        <v>153</v>
      </c>
      <c r="K168" s="117" t="s">
        <v>3</v>
      </c>
      <c r="L168" s="119">
        <v>412.46</v>
      </c>
    </row>
    <row r="169" spans="1:12" s="101" customFormat="1" ht="24" customHeight="1">
      <c r="A169" s="808"/>
      <c r="B169" s="110" t="s">
        <v>77</v>
      </c>
      <c r="C169" s="115" t="s">
        <v>79</v>
      </c>
      <c r="D169" s="115" t="s">
        <v>155</v>
      </c>
      <c r="E169" s="115" t="s">
        <v>156</v>
      </c>
      <c r="F169" s="805"/>
      <c r="G169" s="805"/>
      <c r="H169" s="806" t="s">
        <v>157</v>
      </c>
      <c r="I169" s="806"/>
      <c r="J169" s="803" t="s">
        <v>153</v>
      </c>
      <c r="K169" s="803" t="s">
        <v>3</v>
      </c>
      <c r="L169" s="804">
        <v>830</v>
      </c>
    </row>
    <row r="170" spans="1:12" s="101" customFormat="1" ht="24" customHeight="1">
      <c r="A170" s="808"/>
      <c r="B170" s="117" t="s">
        <v>1658</v>
      </c>
      <c r="C170" s="117" t="s">
        <v>882</v>
      </c>
      <c r="D170" s="118">
        <v>43888</v>
      </c>
      <c r="E170" s="117" t="s">
        <v>1964</v>
      </c>
      <c r="F170" s="805"/>
      <c r="G170" s="805"/>
      <c r="H170" s="806"/>
      <c r="I170" s="806"/>
      <c r="J170" s="803"/>
      <c r="K170" s="803"/>
      <c r="L170" s="804"/>
    </row>
    <row r="171" spans="1:12" s="101" customFormat="1" ht="24" customHeight="1">
      <c r="A171" s="808">
        <v>528</v>
      </c>
      <c r="B171" s="110" t="s">
        <v>76</v>
      </c>
      <c r="C171" s="115" t="s">
        <v>78</v>
      </c>
      <c r="D171" s="115" t="s">
        <v>146</v>
      </c>
      <c r="E171" s="115" t="s">
        <v>147</v>
      </c>
      <c r="F171" s="809" t="s">
        <v>71</v>
      </c>
      <c r="G171" s="809"/>
      <c r="H171" s="805"/>
      <c r="I171" s="805"/>
      <c r="J171" s="805"/>
      <c r="K171" s="805"/>
      <c r="L171" s="805"/>
    </row>
    <row r="172" spans="1:12" s="101" customFormat="1" ht="26.25" customHeight="1">
      <c r="A172" s="808"/>
      <c r="B172" s="803" t="s">
        <v>1965</v>
      </c>
      <c r="C172" s="810" t="s">
        <v>1966</v>
      </c>
      <c r="D172" s="807">
        <v>43850</v>
      </c>
      <c r="E172" s="803" t="s">
        <v>476</v>
      </c>
      <c r="F172" s="803" t="s">
        <v>546</v>
      </c>
      <c r="G172" s="803"/>
      <c r="H172" s="806" t="s">
        <v>152</v>
      </c>
      <c r="I172" s="806"/>
      <c r="J172" s="117" t="s">
        <v>153</v>
      </c>
      <c r="K172" s="117" t="s">
        <v>153</v>
      </c>
      <c r="L172" s="119">
        <v>0</v>
      </c>
    </row>
    <row r="173" spans="1:12" s="101" customFormat="1" ht="408.95" customHeight="1">
      <c r="A173" s="808"/>
      <c r="B173" s="803"/>
      <c r="C173" s="810"/>
      <c r="D173" s="807"/>
      <c r="E173" s="803"/>
      <c r="F173" s="803"/>
      <c r="G173" s="803"/>
      <c r="H173" s="806" t="s">
        <v>154</v>
      </c>
      <c r="I173" s="806"/>
      <c r="J173" s="803" t="s">
        <v>153</v>
      </c>
      <c r="K173" s="803" t="s">
        <v>3</v>
      </c>
      <c r="L173" s="804">
        <v>313.98</v>
      </c>
    </row>
    <row r="174" spans="1:12" s="101" customFormat="1" ht="61.35" customHeight="1">
      <c r="A174" s="808"/>
      <c r="B174" s="803"/>
      <c r="C174" s="810"/>
      <c r="D174" s="807"/>
      <c r="E174" s="803"/>
      <c r="F174" s="803"/>
      <c r="G174" s="803"/>
      <c r="H174" s="806"/>
      <c r="I174" s="806"/>
      <c r="J174" s="803"/>
      <c r="K174" s="803"/>
      <c r="L174" s="804"/>
    </row>
    <row r="175" spans="1:12" s="101" customFormat="1" ht="24" customHeight="1">
      <c r="A175" s="808"/>
      <c r="B175" s="110" t="s">
        <v>77</v>
      </c>
      <c r="C175" s="115" t="s">
        <v>79</v>
      </c>
      <c r="D175" s="115" t="s">
        <v>155</v>
      </c>
      <c r="E175" s="115" t="s">
        <v>156</v>
      </c>
      <c r="F175" s="805"/>
      <c r="G175" s="805"/>
      <c r="H175" s="806" t="s">
        <v>157</v>
      </c>
      <c r="I175" s="806"/>
      <c r="J175" s="803" t="s">
        <v>153</v>
      </c>
      <c r="K175" s="803" t="s">
        <v>3</v>
      </c>
      <c r="L175" s="804">
        <v>82.84</v>
      </c>
    </row>
    <row r="176" spans="1:12" s="101" customFormat="1" ht="34.5" customHeight="1">
      <c r="A176" s="808"/>
      <c r="B176" s="117" t="s">
        <v>187</v>
      </c>
      <c r="C176" s="117" t="s">
        <v>546</v>
      </c>
      <c r="D176" s="118">
        <v>43851</v>
      </c>
      <c r="E176" s="117" t="s">
        <v>514</v>
      </c>
      <c r="F176" s="805"/>
      <c r="G176" s="805"/>
      <c r="H176" s="806"/>
      <c r="I176" s="806"/>
      <c r="J176" s="803"/>
      <c r="K176" s="803"/>
      <c r="L176" s="804"/>
    </row>
    <row r="177" spans="1:12" s="101" customFormat="1" ht="24" customHeight="1">
      <c r="A177" s="808">
        <v>529</v>
      </c>
      <c r="B177" s="110" t="s">
        <v>76</v>
      </c>
      <c r="C177" s="115" t="s">
        <v>78</v>
      </c>
      <c r="D177" s="115" t="s">
        <v>146</v>
      </c>
      <c r="E177" s="115" t="s">
        <v>147</v>
      </c>
      <c r="F177" s="809" t="s">
        <v>71</v>
      </c>
      <c r="G177" s="809"/>
      <c r="H177" s="805"/>
      <c r="I177" s="805"/>
      <c r="J177" s="805"/>
      <c r="K177" s="805"/>
      <c r="L177" s="805"/>
    </row>
    <row r="178" spans="1:12" s="101" customFormat="1" ht="26.25" customHeight="1">
      <c r="A178" s="808"/>
      <c r="B178" s="803" t="s">
        <v>1967</v>
      </c>
      <c r="C178" s="810" t="s">
        <v>1968</v>
      </c>
      <c r="D178" s="807">
        <v>43794</v>
      </c>
      <c r="E178" s="803" t="s">
        <v>358</v>
      </c>
      <c r="F178" s="803" t="s">
        <v>1969</v>
      </c>
      <c r="G178" s="803"/>
      <c r="H178" s="806" t="s">
        <v>152</v>
      </c>
      <c r="I178" s="806"/>
      <c r="J178" s="117" t="s">
        <v>153</v>
      </c>
      <c r="K178" s="117" t="s">
        <v>3</v>
      </c>
      <c r="L178" s="119">
        <v>268.27</v>
      </c>
    </row>
    <row r="179" spans="1:12" s="101" customFormat="1" ht="155.25" customHeight="1">
      <c r="A179" s="808"/>
      <c r="B179" s="803"/>
      <c r="C179" s="810"/>
      <c r="D179" s="807"/>
      <c r="E179" s="803"/>
      <c r="F179" s="803"/>
      <c r="G179" s="803"/>
      <c r="H179" s="806" t="s">
        <v>154</v>
      </c>
      <c r="I179" s="806"/>
      <c r="J179" s="117" t="s">
        <v>153</v>
      </c>
      <c r="K179" s="117" t="s">
        <v>3</v>
      </c>
      <c r="L179" s="119">
        <v>119</v>
      </c>
    </row>
    <row r="180" spans="1:12" s="101" customFormat="1" ht="24" customHeight="1">
      <c r="A180" s="808"/>
      <c r="B180" s="110" t="s">
        <v>77</v>
      </c>
      <c r="C180" s="115" t="s">
        <v>79</v>
      </c>
      <c r="D180" s="115" t="s">
        <v>155</v>
      </c>
      <c r="E180" s="115" t="s">
        <v>156</v>
      </c>
      <c r="F180" s="805"/>
      <c r="G180" s="805"/>
      <c r="H180" s="806" t="s">
        <v>157</v>
      </c>
      <c r="I180" s="806"/>
      <c r="J180" s="803" t="s">
        <v>153</v>
      </c>
      <c r="K180" s="803" t="s">
        <v>153</v>
      </c>
      <c r="L180" s="804">
        <v>0</v>
      </c>
    </row>
    <row r="181" spans="1:12" s="101" customFormat="1" ht="24" customHeight="1">
      <c r="A181" s="808"/>
      <c r="B181" s="117" t="s">
        <v>292</v>
      </c>
      <c r="C181" s="117" t="s">
        <v>1969</v>
      </c>
      <c r="D181" s="118">
        <v>43795</v>
      </c>
      <c r="E181" s="117" t="s">
        <v>1970</v>
      </c>
      <c r="F181" s="805"/>
      <c r="G181" s="805"/>
      <c r="H181" s="806"/>
      <c r="I181" s="806"/>
      <c r="J181" s="803"/>
      <c r="K181" s="803"/>
      <c r="L181" s="804"/>
    </row>
    <row r="182" spans="1:12" s="101" customFormat="1" ht="24" customHeight="1">
      <c r="A182" s="808">
        <v>530</v>
      </c>
      <c r="B182" s="110" t="s">
        <v>76</v>
      </c>
      <c r="C182" s="115" t="s">
        <v>78</v>
      </c>
      <c r="D182" s="115" t="s">
        <v>146</v>
      </c>
      <c r="E182" s="115" t="s">
        <v>147</v>
      </c>
      <c r="F182" s="809" t="s">
        <v>71</v>
      </c>
      <c r="G182" s="809"/>
      <c r="H182" s="805"/>
      <c r="I182" s="805"/>
      <c r="J182" s="805"/>
      <c r="K182" s="805"/>
      <c r="L182" s="805"/>
    </row>
    <row r="183" spans="1:12" s="101" customFormat="1" ht="26.25" customHeight="1">
      <c r="A183" s="808"/>
      <c r="B183" s="803" t="s">
        <v>1971</v>
      </c>
      <c r="C183" s="810" t="s">
        <v>1972</v>
      </c>
      <c r="D183" s="807">
        <v>43891</v>
      </c>
      <c r="E183" s="803" t="s">
        <v>1601</v>
      </c>
      <c r="F183" s="803" t="s">
        <v>1602</v>
      </c>
      <c r="G183" s="803"/>
      <c r="H183" s="806" t="s">
        <v>152</v>
      </c>
      <c r="I183" s="806"/>
      <c r="J183" s="117" t="s">
        <v>153</v>
      </c>
      <c r="K183" s="117" t="s">
        <v>3</v>
      </c>
      <c r="L183" s="119">
        <v>142.79</v>
      </c>
    </row>
    <row r="184" spans="1:12" s="101" customFormat="1" ht="123.75" customHeight="1">
      <c r="A184" s="808"/>
      <c r="B184" s="803"/>
      <c r="C184" s="810"/>
      <c r="D184" s="807"/>
      <c r="E184" s="803"/>
      <c r="F184" s="803"/>
      <c r="G184" s="803"/>
      <c r="H184" s="806" t="s">
        <v>154</v>
      </c>
      <c r="I184" s="806"/>
      <c r="J184" s="117" t="s">
        <v>153</v>
      </c>
      <c r="K184" s="117" t="s">
        <v>3</v>
      </c>
      <c r="L184" s="119">
        <v>423.8</v>
      </c>
    </row>
    <row r="185" spans="1:12" s="101" customFormat="1" ht="24" customHeight="1">
      <c r="A185" s="808"/>
      <c r="B185" s="110" t="s">
        <v>77</v>
      </c>
      <c r="C185" s="115" t="s">
        <v>79</v>
      </c>
      <c r="D185" s="115" t="s">
        <v>155</v>
      </c>
      <c r="E185" s="115" t="s">
        <v>156</v>
      </c>
      <c r="F185" s="805"/>
      <c r="G185" s="805"/>
      <c r="H185" s="806" t="s">
        <v>157</v>
      </c>
      <c r="I185" s="806"/>
      <c r="J185" s="803" t="s">
        <v>153</v>
      </c>
      <c r="K185" s="803" t="s">
        <v>153</v>
      </c>
      <c r="L185" s="804">
        <v>0</v>
      </c>
    </row>
    <row r="186" spans="1:12" s="101" customFormat="1" ht="24" customHeight="1">
      <c r="A186" s="808"/>
      <c r="B186" s="117" t="s">
        <v>1711</v>
      </c>
      <c r="C186" s="117" t="s">
        <v>1602</v>
      </c>
      <c r="D186" s="118">
        <v>43892</v>
      </c>
      <c r="E186" s="117" t="s">
        <v>1973</v>
      </c>
      <c r="F186" s="805"/>
      <c r="G186" s="805"/>
      <c r="H186" s="806"/>
      <c r="I186" s="806"/>
      <c r="J186" s="803"/>
      <c r="K186" s="803"/>
      <c r="L186" s="804"/>
    </row>
    <row r="187" spans="1:12" s="101" customFormat="1" ht="24" customHeight="1">
      <c r="A187" s="808">
        <v>531</v>
      </c>
      <c r="B187" s="110" t="s">
        <v>76</v>
      </c>
      <c r="C187" s="115" t="s">
        <v>78</v>
      </c>
      <c r="D187" s="115" t="s">
        <v>146</v>
      </c>
      <c r="E187" s="115" t="s">
        <v>147</v>
      </c>
      <c r="F187" s="809" t="s">
        <v>71</v>
      </c>
      <c r="G187" s="809"/>
      <c r="H187" s="805"/>
      <c r="I187" s="805"/>
      <c r="J187" s="805"/>
      <c r="K187" s="805"/>
      <c r="L187" s="805"/>
    </row>
    <row r="188" spans="1:12" s="101" customFormat="1" ht="26.25" customHeight="1">
      <c r="A188" s="808"/>
      <c r="B188" s="803" t="s">
        <v>1974</v>
      </c>
      <c r="C188" s="810" t="s">
        <v>1975</v>
      </c>
      <c r="D188" s="807">
        <v>43782</v>
      </c>
      <c r="E188" s="803" t="s">
        <v>205</v>
      </c>
      <c r="F188" s="803" t="s">
        <v>1976</v>
      </c>
      <c r="G188" s="803"/>
      <c r="H188" s="806" t="s">
        <v>152</v>
      </c>
      <c r="I188" s="806"/>
      <c r="J188" s="117" t="s">
        <v>153</v>
      </c>
      <c r="K188" s="117" t="s">
        <v>3</v>
      </c>
      <c r="L188" s="119">
        <v>406.6</v>
      </c>
    </row>
    <row r="189" spans="1:12" s="101" customFormat="1" ht="228.75" customHeight="1">
      <c r="A189" s="808"/>
      <c r="B189" s="803"/>
      <c r="C189" s="810"/>
      <c r="D189" s="807"/>
      <c r="E189" s="803"/>
      <c r="F189" s="803"/>
      <c r="G189" s="803"/>
      <c r="H189" s="806" t="s">
        <v>154</v>
      </c>
      <c r="I189" s="806"/>
      <c r="J189" s="117" t="s">
        <v>153</v>
      </c>
      <c r="K189" s="117" t="s">
        <v>3</v>
      </c>
      <c r="L189" s="119">
        <v>343.6</v>
      </c>
    </row>
    <row r="190" spans="1:12" s="101" customFormat="1" ht="24" customHeight="1">
      <c r="A190" s="808"/>
      <c r="B190" s="110" t="s">
        <v>77</v>
      </c>
      <c r="C190" s="115" t="s">
        <v>79</v>
      </c>
      <c r="D190" s="115" t="s">
        <v>155</v>
      </c>
      <c r="E190" s="115" t="s">
        <v>156</v>
      </c>
      <c r="F190" s="805"/>
      <c r="G190" s="805"/>
      <c r="H190" s="806" t="s">
        <v>157</v>
      </c>
      <c r="I190" s="806"/>
      <c r="J190" s="803" t="s">
        <v>153</v>
      </c>
      <c r="K190" s="803" t="s">
        <v>3</v>
      </c>
      <c r="L190" s="804">
        <v>100</v>
      </c>
    </row>
    <row r="191" spans="1:12" s="101" customFormat="1" ht="34.5" customHeight="1">
      <c r="A191" s="808"/>
      <c r="B191" s="117" t="s">
        <v>170</v>
      </c>
      <c r="C191" s="117" t="s">
        <v>1976</v>
      </c>
      <c r="D191" s="118">
        <v>43784</v>
      </c>
      <c r="E191" s="117" t="s">
        <v>676</v>
      </c>
      <c r="F191" s="805"/>
      <c r="G191" s="805"/>
      <c r="H191" s="806"/>
      <c r="I191" s="806"/>
      <c r="J191" s="803"/>
      <c r="K191" s="803"/>
      <c r="L191" s="804"/>
    </row>
    <row r="192" spans="1:12" s="101" customFormat="1" ht="24" customHeight="1">
      <c r="A192" s="808">
        <v>532</v>
      </c>
      <c r="B192" s="110" t="s">
        <v>76</v>
      </c>
      <c r="C192" s="115" t="s">
        <v>78</v>
      </c>
      <c r="D192" s="115" t="s">
        <v>146</v>
      </c>
      <c r="E192" s="115" t="s">
        <v>147</v>
      </c>
      <c r="F192" s="809" t="s">
        <v>71</v>
      </c>
      <c r="G192" s="809"/>
      <c r="H192" s="805"/>
      <c r="I192" s="805"/>
      <c r="J192" s="805"/>
      <c r="K192" s="805"/>
      <c r="L192" s="805"/>
    </row>
    <row r="193" spans="1:12" s="101" customFormat="1" ht="26.25" customHeight="1">
      <c r="A193" s="808"/>
      <c r="B193" s="803" t="s">
        <v>1977</v>
      </c>
      <c r="C193" s="810" t="s">
        <v>1978</v>
      </c>
      <c r="D193" s="807">
        <v>43753</v>
      </c>
      <c r="E193" s="803" t="s">
        <v>674</v>
      </c>
      <c r="F193" s="803" t="s">
        <v>1979</v>
      </c>
      <c r="G193" s="803"/>
      <c r="H193" s="806" t="s">
        <v>152</v>
      </c>
      <c r="I193" s="806"/>
      <c r="J193" s="117" t="s">
        <v>153</v>
      </c>
      <c r="K193" s="117" t="s">
        <v>3</v>
      </c>
      <c r="L193" s="119">
        <v>299</v>
      </c>
    </row>
    <row r="194" spans="1:12" s="101" customFormat="1" ht="165.75" customHeight="1">
      <c r="A194" s="808"/>
      <c r="B194" s="803"/>
      <c r="C194" s="810"/>
      <c r="D194" s="807"/>
      <c r="E194" s="803"/>
      <c r="F194" s="803"/>
      <c r="G194" s="803"/>
      <c r="H194" s="806" t="s">
        <v>154</v>
      </c>
      <c r="I194" s="806"/>
      <c r="J194" s="117" t="s">
        <v>153</v>
      </c>
      <c r="K194" s="117" t="s">
        <v>3</v>
      </c>
      <c r="L194" s="119">
        <v>319.95999999999998</v>
      </c>
    </row>
    <row r="195" spans="1:12" s="101" customFormat="1" ht="24" customHeight="1">
      <c r="A195" s="808"/>
      <c r="B195" s="110" t="s">
        <v>77</v>
      </c>
      <c r="C195" s="115" t="s">
        <v>79</v>
      </c>
      <c r="D195" s="115" t="s">
        <v>155</v>
      </c>
      <c r="E195" s="115" t="s">
        <v>156</v>
      </c>
      <c r="F195" s="805"/>
      <c r="G195" s="805"/>
      <c r="H195" s="806" t="s">
        <v>157</v>
      </c>
      <c r="I195" s="806"/>
      <c r="J195" s="803" t="s">
        <v>153</v>
      </c>
      <c r="K195" s="803" t="s">
        <v>3</v>
      </c>
      <c r="L195" s="804">
        <v>100</v>
      </c>
    </row>
    <row r="196" spans="1:12" s="101" customFormat="1" ht="24" customHeight="1">
      <c r="A196" s="808"/>
      <c r="B196" s="117" t="s">
        <v>254</v>
      </c>
      <c r="C196" s="117" t="s">
        <v>1979</v>
      </c>
      <c r="D196" s="118">
        <v>43755</v>
      </c>
      <c r="E196" s="117" t="s">
        <v>1980</v>
      </c>
      <c r="F196" s="805"/>
      <c r="G196" s="805"/>
      <c r="H196" s="806"/>
      <c r="I196" s="806"/>
      <c r="J196" s="803"/>
      <c r="K196" s="803"/>
      <c r="L196" s="804"/>
    </row>
    <row r="197" spans="1:12" s="101" customFormat="1" ht="24" customHeight="1">
      <c r="A197" s="808">
        <v>533</v>
      </c>
      <c r="B197" s="110" t="s">
        <v>76</v>
      </c>
      <c r="C197" s="115" t="s">
        <v>78</v>
      </c>
      <c r="D197" s="115" t="s">
        <v>146</v>
      </c>
      <c r="E197" s="115" t="s">
        <v>147</v>
      </c>
      <c r="F197" s="809" t="s">
        <v>71</v>
      </c>
      <c r="G197" s="809"/>
      <c r="H197" s="805"/>
      <c r="I197" s="805"/>
      <c r="J197" s="805"/>
      <c r="K197" s="805"/>
      <c r="L197" s="805"/>
    </row>
    <row r="198" spans="1:12" s="101" customFormat="1" ht="26.25" customHeight="1">
      <c r="A198" s="808"/>
      <c r="B198" s="803" t="s">
        <v>1977</v>
      </c>
      <c r="C198" s="803" t="s">
        <v>1981</v>
      </c>
      <c r="D198" s="807">
        <v>43771</v>
      </c>
      <c r="E198" s="803" t="s">
        <v>576</v>
      </c>
      <c r="F198" s="803" t="s">
        <v>1982</v>
      </c>
      <c r="G198" s="803"/>
      <c r="H198" s="806" t="s">
        <v>152</v>
      </c>
      <c r="I198" s="806"/>
      <c r="J198" s="117" t="s">
        <v>153</v>
      </c>
      <c r="K198" s="117" t="s">
        <v>153</v>
      </c>
      <c r="L198" s="119">
        <v>0</v>
      </c>
    </row>
    <row r="199" spans="1:12" s="101" customFormat="1" ht="102.75" customHeight="1">
      <c r="A199" s="808"/>
      <c r="B199" s="803"/>
      <c r="C199" s="803"/>
      <c r="D199" s="807"/>
      <c r="E199" s="803"/>
      <c r="F199" s="803"/>
      <c r="G199" s="803"/>
      <c r="H199" s="806" t="s">
        <v>154</v>
      </c>
      <c r="I199" s="806"/>
      <c r="J199" s="117" t="s">
        <v>153</v>
      </c>
      <c r="K199" s="117" t="s">
        <v>153</v>
      </c>
      <c r="L199" s="119">
        <v>0</v>
      </c>
    </row>
    <row r="200" spans="1:12" s="101" customFormat="1" ht="24" customHeight="1">
      <c r="A200" s="808"/>
      <c r="B200" s="110" t="s">
        <v>77</v>
      </c>
      <c r="C200" s="115" t="s">
        <v>79</v>
      </c>
      <c r="D200" s="115" t="s">
        <v>155</v>
      </c>
      <c r="E200" s="115" t="s">
        <v>156</v>
      </c>
      <c r="F200" s="805"/>
      <c r="G200" s="805"/>
      <c r="H200" s="806" t="s">
        <v>157</v>
      </c>
      <c r="I200" s="806"/>
      <c r="J200" s="803" t="s">
        <v>153</v>
      </c>
      <c r="K200" s="803" t="s">
        <v>3</v>
      </c>
      <c r="L200" s="804">
        <v>595</v>
      </c>
    </row>
    <row r="201" spans="1:12" s="101" customFormat="1" ht="24" customHeight="1">
      <c r="A201" s="808"/>
      <c r="B201" s="117" t="s">
        <v>254</v>
      </c>
      <c r="C201" s="117" t="s">
        <v>1982</v>
      </c>
      <c r="D201" s="118">
        <v>43774</v>
      </c>
      <c r="E201" s="117" t="s">
        <v>1135</v>
      </c>
      <c r="F201" s="805"/>
      <c r="G201" s="805"/>
      <c r="H201" s="806"/>
      <c r="I201" s="806"/>
      <c r="J201" s="803"/>
      <c r="K201" s="803"/>
      <c r="L201" s="804"/>
    </row>
    <row r="202" spans="1:12" s="101" customFormat="1" ht="24" customHeight="1">
      <c r="A202" s="808">
        <v>534</v>
      </c>
      <c r="B202" s="110" t="s">
        <v>76</v>
      </c>
      <c r="C202" s="115" t="s">
        <v>78</v>
      </c>
      <c r="D202" s="115" t="s">
        <v>146</v>
      </c>
      <c r="E202" s="115" t="s">
        <v>147</v>
      </c>
      <c r="F202" s="809" t="s">
        <v>71</v>
      </c>
      <c r="G202" s="809"/>
      <c r="H202" s="805"/>
      <c r="I202" s="805"/>
      <c r="J202" s="805"/>
      <c r="K202" s="805"/>
      <c r="L202" s="805"/>
    </row>
    <row r="203" spans="1:12" s="101" customFormat="1" ht="26.25" customHeight="1">
      <c r="A203" s="808"/>
      <c r="B203" s="803" t="s">
        <v>1983</v>
      </c>
      <c r="C203" s="810" t="s">
        <v>1984</v>
      </c>
      <c r="D203" s="807">
        <v>43843</v>
      </c>
      <c r="E203" s="803" t="s">
        <v>1985</v>
      </c>
      <c r="F203" s="803" t="s">
        <v>244</v>
      </c>
      <c r="G203" s="803"/>
      <c r="H203" s="806" t="s">
        <v>152</v>
      </c>
      <c r="I203" s="806"/>
      <c r="J203" s="117" t="s">
        <v>153</v>
      </c>
      <c r="K203" s="117" t="s">
        <v>3</v>
      </c>
      <c r="L203" s="119">
        <v>566</v>
      </c>
    </row>
    <row r="204" spans="1:12" s="101" customFormat="1" ht="408.95" customHeight="1">
      <c r="A204" s="808"/>
      <c r="B204" s="803"/>
      <c r="C204" s="810"/>
      <c r="D204" s="807"/>
      <c r="E204" s="803"/>
      <c r="F204" s="803"/>
      <c r="G204" s="803"/>
      <c r="H204" s="806" t="s">
        <v>154</v>
      </c>
      <c r="I204" s="806"/>
      <c r="J204" s="803" t="s">
        <v>153</v>
      </c>
      <c r="K204" s="803" t="s">
        <v>153</v>
      </c>
      <c r="L204" s="804">
        <v>0</v>
      </c>
    </row>
    <row r="205" spans="1:12" s="101" customFormat="1" ht="19.350000000000001" customHeight="1">
      <c r="A205" s="808"/>
      <c r="B205" s="803"/>
      <c r="C205" s="810"/>
      <c r="D205" s="807"/>
      <c r="E205" s="803"/>
      <c r="F205" s="803"/>
      <c r="G205" s="803"/>
      <c r="H205" s="806"/>
      <c r="I205" s="806"/>
      <c r="J205" s="803"/>
      <c r="K205" s="803"/>
      <c r="L205" s="804"/>
    </row>
    <row r="206" spans="1:12" s="101" customFormat="1" ht="24" customHeight="1">
      <c r="A206" s="808"/>
      <c r="B206" s="110" t="s">
        <v>77</v>
      </c>
      <c r="C206" s="115" t="s">
        <v>79</v>
      </c>
      <c r="D206" s="115" t="s">
        <v>155</v>
      </c>
      <c r="E206" s="115" t="s">
        <v>156</v>
      </c>
      <c r="F206" s="805"/>
      <c r="G206" s="805"/>
      <c r="H206" s="806" t="s">
        <v>157</v>
      </c>
      <c r="I206" s="806"/>
      <c r="J206" s="803" t="s">
        <v>153</v>
      </c>
      <c r="K206" s="803" t="s">
        <v>153</v>
      </c>
      <c r="L206" s="804">
        <v>0</v>
      </c>
    </row>
    <row r="207" spans="1:12" s="101" customFormat="1" ht="24" customHeight="1">
      <c r="A207" s="808"/>
      <c r="B207" s="117" t="s">
        <v>240</v>
      </c>
      <c r="C207" s="117" t="s">
        <v>244</v>
      </c>
      <c r="D207" s="118">
        <v>43846</v>
      </c>
      <c r="E207" s="117" t="s">
        <v>1986</v>
      </c>
      <c r="F207" s="805"/>
      <c r="G207" s="805"/>
      <c r="H207" s="806"/>
      <c r="I207" s="806"/>
      <c r="J207" s="803"/>
      <c r="K207" s="803"/>
      <c r="L207" s="804"/>
    </row>
    <row r="208" spans="1:12" s="101" customFormat="1" ht="24" customHeight="1">
      <c r="A208" s="808">
        <v>535</v>
      </c>
      <c r="B208" s="110" t="s">
        <v>76</v>
      </c>
      <c r="C208" s="115" t="s">
        <v>78</v>
      </c>
      <c r="D208" s="115" t="s">
        <v>146</v>
      </c>
      <c r="E208" s="115" t="s">
        <v>147</v>
      </c>
      <c r="F208" s="809" t="s">
        <v>71</v>
      </c>
      <c r="G208" s="809"/>
      <c r="H208" s="805"/>
      <c r="I208" s="805"/>
      <c r="J208" s="805"/>
      <c r="K208" s="805"/>
      <c r="L208" s="805"/>
    </row>
    <row r="209" spans="1:12" s="101" customFormat="1" ht="26.25" customHeight="1">
      <c r="A209" s="808"/>
      <c r="B209" s="803" t="s">
        <v>1987</v>
      </c>
      <c r="C209" s="810" t="s">
        <v>1988</v>
      </c>
      <c r="D209" s="807">
        <v>43806</v>
      </c>
      <c r="E209" s="803" t="s">
        <v>709</v>
      </c>
      <c r="F209" s="803" t="s">
        <v>703</v>
      </c>
      <c r="G209" s="803"/>
      <c r="H209" s="806" t="s">
        <v>152</v>
      </c>
      <c r="I209" s="806"/>
      <c r="J209" s="117" t="s">
        <v>153</v>
      </c>
      <c r="K209" s="117" t="s">
        <v>3</v>
      </c>
      <c r="L209" s="119">
        <v>395.16</v>
      </c>
    </row>
    <row r="210" spans="1:12" s="101" customFormat="1" ht="408.95" customHeight="1">
      <c r="A210" s="808"/>
      <c r="B210" s="803"/>
      <c r="C210" s="810"/>
      <c r="D210" s="807"/>
      <c r="E210" s="803"/>
      <c r="F210" s="803"/>
      <c r="G210" s="803"/>
      <c r="H210" s="806" t="s">
        <v>154</v>
      </c>
      <c r="I210" s="806"/>
      <c r="J210" s="803" t="s">
        <v>153</v>
      </c>
      <c r="K210" s="803" t="s">
        <v>3</v>
      </c>
      <c r="L210" s="804">
        <v>1073.28</v>
      </c>
    </row>
    <row r="211" spans="1:12" s="101" customFormat="1" ht="386.85" customHeight="1">
      <c r="A211" s="808"/>
      <c r="B211" s="803"/>
      <c r="C211" s="810"/>
      <c r="D211" s="807"/>
      <c r="E211" s="803"/>
      <c r="F211" s="803"/>
      <c r="G211" s="803"/>
      <c r="H211" s="806"/>
      <c r="I211" s="806"/>
      <c r="J211" s="803"/>
      <c r="K211" s="803"/>
      <c r="L211" s="804"/>
    </row>
    <row r="212" spans="1:12" s="101" customFormat="1" ht="24" customHeight="1">
      <c r="A212" s="808"/>
      <c r="B212" s="110" t="s">
        <v>77</v>
      </c>
      <c r="C212" s="115" t="s">
        <v>79</v>
      </c>
      <c r="D212" s="115" t="s">
        <v>155</v>
      </c>
      <c r="E212" s="115" t="s">
        <v>156</v>
      </c>
      <c r="F212" s="805"/>
      <c r="G212" s="805"/>
      <c r="H212" s="806" t="s">
        <v>157</v>
      </c>
      <c r="I212" s="806"/>
      <c r="J212" s="803" t="s">
        <v>153</v>
      </c>
      <c r="K212" s="803" t="s">
        <v>3</v>
      </c>
      <c r="L212" s="804">
        <v>256</v>
      </c>
    </row>
    <row r="213" spans="1:12" s="101" customFormat="1" ht="24" customHeight="1">
      <c r="A213" s="808"/>
      <c r="B213" s="117" t="s">
        <v>153</v>
      </c>
      <c r="C213" s="117" t="s">
        <v>703</v>
      </c>
      <c r="D213" s="118">
        <v>43811</v>
      </c>
      <c r="E213" s="117" t="s">
        <v>451</v>
      </c>
      <c r="F213" s="805"/>
      <c r="G213" s="805"/>
      <c r="H213" s="806"/>
      <c r="I213" s="806"/>
      <c r="J213" s="803"/>
      <c r="K213" s="803"/>
      <c r="L213" s="804"/>
    </row>
    <row r="214" spans="1:12" s="101" customFormat="1" ht="24" customHeight="1">
      <c r="A214" s="808">
        <v>536</v>
      </c>
      <c r="B214" s="110" t="s">
        <v>76</v>
      </c>
      <c r="C214" s="115" t="s">
        <v>78</v>
      </c>
      <c r="D214" s="115" t="s">
        <v>146</v>
      </c>
      <c r="E214" s="115" t="s">
        <v>147</v>
      </c>
      <c r="F214" s="809" t="s">
        <v>71</v>
      </c>
      <c r="G214" s="809"/>
      <c r="H214" s="805"/>
      <c r="I214" s="805"/>
      <c r="J214" s="805"/>
      <c r="K214" s="805"/>
      <c r="L214" s="805"/>
    </row>
    <row r="215" spans="1:12" s="101" customFormat="1" ht="26.25" customHeight="1">
      <c r="A215" s="808"/>
      <c r="B215" s="803" t="s">
        <v>1989</v>
      </c>
      <c r="C215" s="810" t="s">
        <v>1990</v>
      </c>
      <c r="D215" s="807">
        <v>43754</v>
      </c>
      <c r="E215" s="803" t="s">
        <v>1316</v>
      </c>
      <c r="F215" s="803" t="s">
        <v>1991</v>
      </c>
      <c r="G215" s="803"/>
      <c r="H215" s="806" t="s">
        <v>152</v>
      </c>
      <c r="I215" s="806"/>
      <c r="J215" s="117" t="s">
        <v>153</v>
      </c>
      <c r="K215" s="117" t="s">
        <v>3</v>
      </c>
      <c r="L215" s="119">
        <v>376</v>
      </c>
    </row>
    <row r="216" spans="1:12" s="101" customFormat="1" ht="270.75" customHeight="1">
      <c r="A216" s="808"/>
      <c r="B216" s="803"/>
      <c r="C216" s="810"/>
      <c r="D216" s="807"/>
      <c r="E216" s="803"/>
      <c r="F216" s="803"/>
      <c r="G216" s="803"/>
      <c r="H216" s="806" t="s">
        <v>154</v>
      </c>
      <c r="I216" s="806"/>
      <c r="J216" s="117" t="s">
        <v>153</v>
      </c>
      <c r="K216" s="117" t="s">
        <v>3</v>
      </c>
      <c r="L216" s="119">
        <v>216.44</v>
      </c>
    </row>
    <row r="217" spans="1:12" s="101" customFormat="1" ht="24" customHeight="1">
      <c r="A217" s="808"/>
      <c r="B217" s="110" t="s">
        <v>77</v>
      </c>
      <c r="C217" s="115" t="s">
        <v>79</v>
      </c>
      <c r="D217" s="115" t="s">
        <v>155</v>
      </c>
      <c r="E217" s="115" t="s">
        <v>156</v>
      </c>
      <c r="F217" s="805"/>
      <c r="G217" s="805"/>
      <c r="H217" s="806" t="s">
        <v>157</v>
      </c>
      <c r="I217" s="806"/>
      <c r="J217" s="803" t="s">
        <v>153</v>
      </c>
      <c r="K217" s="803" t="s">
        <v>153</v>
      </c>
      <c r="L217" s="804">
        <v>0</v>
      </c>
    </row>
    <row r="218" spans="1:12" s="101" customFormat="1" ht="24" customHeight="1">
      <c r="A218" s="808"/>
      <c r="B218" s="117" t="s">
        <v>193</v>
      </c>
      <c r="C218" s="117" t="s">
        <v>1991</v>
      </c>
      <c r="D218" s="118">
        <v>43756</v>
      </c>
      <c r="E218" s="117" t="s">
        <v>1463</v>
      </c>
      <c r="F218" s="805"/>
      <c r="G218" s="805"/>
      <c r="H218" s="806"/>
      <c r="I218" s="806"/>
      <c r="J218" s="803"/>
      <c r="K218" s="803"/>
      <c r="L218" s="804"/>
    </row>
    <row r="219" spans="1:12" s="101" customFormat="1" ht="24" customHeight="1">
      <c r="A219" s="808">
        <v>537</v>
      </c>
      <c r="B219" s="110" t="s">
        <v>76</v>
      </c>
      <c r="C219" s="115" t="s">
        <v>78</v>
      </c>
      <c r="D219" s="115" t="s">
        <v>146</v>
      </c>
      <c r="E219" s="115" t="s">
        <v>147</v>
      </c>
      <c r="F219" s="809" t="s">
        <v>71</v>
      </c>
      <c r="G219" s="809"/>
      <c r="H219" s="805"/>
      <c r="I219" s="805"/>
      <c r="J219" s="805"/>
      <c r="K219" s="805"/>
      <c r="L219" s="805"/>
    </row>
    <row r="220" spans="1:12" s="101" customFormat="1" ht="26.25" customHeight="1">
      <c r="A220" s="808"/>
      <c r="B220" s="803" t="s">
        <v>1992</v>
      </c>
      <c r="C220" s="810" t="s">
        <v>1993</v>
      </c>
      <c r="D220" s="807">
        <v>43849</v>
      </c>
      <c r="E220" s="803" t="s">
        <v>910</v>
      </c>
      <c r="F220" s="803" t="s">
        <v>1994</v>
      </c>
      <c r="G220" s="803"/>
      <c r="H220" s="806" t="s">
        <v>152</v>
      </c>
      <c r="I220" s="806"/>
      <c r="J220" s="117" t="s">
        <v>153</v>
      </c>
      <c r="K220" s="117" t="s">
        <v>3</v>
      </c>
      <c r="L220" s="119">
        <v>1052.0999999999999</v>
      </c>
    </row>
    <row r="221" spans="1:12" s="101" customFormat="1" ht="408.95" customHeight="1">
      <c r="A221" s="808"/>
      <c r="B221" s="803"/>
      <c r="C221" s="810"/>
      <c r="D221" s="807"/>
      <c r="E221" s="803"/>
      <c r="F221" s="803"/>
      <c r="G221" s="803"/>
      <c r="H221" s="806" t="s">
        <v>154</v>
      </c>
      <c r="I221" s="806"/>
      <c r="J221" s="803" t="s">
        <v>153</v>
      </c>
      <c r="K221" s="803" t="s">
        <v>3</v>
      </c>
      <c r="L221" s="804">
        <v>194.46</v>
      </c>
    </row>
    <row r="222" spans="1:12" s="101" customFormat="1" ht="407.85" customHeight="1">
      <c r="A222" s="808"/>
      <c r="B222" s="803"/>
      <c r="C222" s="810"/>
      <c r="D222" s="807"/>
      <c r="E222" s="803"/>
      <c r="F222" s="803"/>
      <c r="G222" s="803"/>
      <c r="H222" s="806"/>
      <c r="I222" s="806"/>
      <c r="J222" s="803"/>
      <c r="K222" s="803"/>
      <c r="L222" s="804"/>
    </row>
    <row r="223" spans="1:12" s="101" customFormat="1" ht="24" customHeight="1">
      <c r="A223" s="808"/>
      <c r="B223" s="110" t="s">
        <v>77</v>
      </c>
      <c r="C223" s="115" t="s">
        <v>79</v>
      </c>
      <c r="D223" s="115" t="s">
        <v>155</v>
      </c>
      <c r="E223" s="115" t="s">
        <v>156</v>
      </c>
      <c r="F223" s="805"/>
      <c r="G223" s="805"/>
      <c r="H223" s="806" t="s">
        <v>157</v>
      </c>
      <c r="I223" s="806"/>
      <c r="J223" s="803" t="s">
        <v>153</v>
      </c>
      <c r="K223" s="803" t="s">
        <v>153</v>
      </c>
      <c r="L223" s="804">
        <v>0</v>
      </c>
    </row>
    <row r="224" spans="1:12" s="101" customFormat="1" ht="24" customHeight="1">
      <c r="A224" s="808"/>
      <c r="B224" s="117" t="s">
        <v>254</v>
      </c>
      <c r="C224" s="117" t="s">
        <v>1994</v>
      </c>
      <c r="D224" s="118">
        <v>43869</v>
      </c>
      <c r="E224" s="117" t="s">
        <v>1995</v>
      </c>
      <c r="F224" s="805"/>
      <c r="G224" s="805"/>
      <c r="H224" s="806"/>
      <c r="I224" s="806"/>
      <c r="J224" s="803"/>
      <c r="K224" s="803"/>
      <c r="L224" s="804"/>
    </row>
    <row r="225" spans="1:12" s="101" customFormat="1" ht="24" customHeight="1">
      <c r="A225" s="808">
        <v>538</v>
      </c>
      <c r="B225" s="110" t="s">
        <v>76</v>
      </c>
      <c r="C225" s="115" t="s">
        <v>78</v>
      </c>
      <c r="D225" s="115" t="s">
        <v>146</v>
      </c>
      <c r="E225" s="115" t="s">
        <v>147</v>
      </c>
      <c r="F225" s="809" t="s">
        <v>71</v>
      </c>
      <c r="G225" s="809"/>
      <c r="H225" s="805"/>
      <c r="I225" s="805"/>
      <c r="J225" s="805"/>
      <c r="K225" s="805"/>
      <c r="L225" s="805"/>
    </row>
    <row r="226" spans="1:12" s="101" customFormat="1" ht="26.25" customHeight="1">
      <c r="A226" s="808"/>
      <c r="B226" s="803" t="s">
        <v>1992</v>
      </c>
      <c r="C226" s="810" t="s">
        <v>1996</v>
      </c>
      <c r="D226" s="807">
        <v>43873</v>
      </c>
      <c r="E226" s="803" t="s">
        <v>921</v>
      </c>
      <c r="F226" s="803" t="s">
        <v>1997</v>
      </c>
      <c r="G226" s="803"/>
      <c r="H226" s="806" t="s">
        <v>152</v>
      </c>
      <c r="I226" s="806"/>
      <c r="J226" s="117" t="s">
        <v>153</v>
      </c>
      <c r="K226" s="117" t="s">
        <v>3</v>
      </c>
      <c r="L226" s="119">
        <v>417</v>
      </c>
    </row>
    <row r="227" spans="1:12" s="101" customFormat="1" ht="155.25" customHeight="1">
      <c r="A227" s="808"/>
      <c r="B227" s="803"/>
      <c r="C227" s="810"/>
      <c r="D227" s="807"/>
      <c r="E227" s="803"/>
      <c r="F227" s="803"/>
      <c r="G227" s="803"/>
      <c r="H227" s="806" t="s">
        <v>154</v>
      </c>
      <c r="I227" s="806"/>
      <c r="J227" s="117" t="s">
        <v>153</v>
      </c>
      <c r="K227" s="117" t="s">
        <v>3</v>
      </c>
      <c r="L227" s="119">
        <v>9477.34</v>
      </c>
    </row>
    <row r="228" spans="1:12" s="101" customFormat="1" ht="24" customHeight="1">
      <c r="A228" s="808"/>
      <c r="B228" s="110" t="s">
        <v>77</v>
      </c>
      <c r="C228" s="115" t="s">
        <v>79</v>
      </c>
      <c r="D228" s="115" t="s">
        <v>155</v>
      </c>
      <c r="E228" s="115" t="s">
        <v>156</v>
      </c>
      <c r="F228" s="805"/>
      <c r="G228" s="805"/>
      <c r="H228" s="806" t="s">
        <v>157</v>
      </c>
      <c r="I228" s="806"/>
      <c r="J228" s="803" t="s">
        <v>153</v>
      </c>
      <c r="K228" s="803" t="s">
        <v>3</v>
      </c>
      <c r="L228" s="804">
        <v>89</v>
      </c>
    </row>
    <row r="229" spans="1:12" s="101" customFormat="1" ht="24" customHeight="1">
      <c r="A229" s="808"/>
      <c r="B229" s="117" t="s">
        <v>254</v>
      </c>
      <c r="C229" s="117" t="s">
        <v>1997</v>
      </c>
      <c r="D229" s="118">
        <v>43877</v>
      </c>
      <c r="E229" s="117" t="s">
        <v>1218</v>
      </c>
      <c r="F229" s="805"/>
      <c r="G229" s="805"/>
      <c r="H229" s="806"/>
      <c r="I229" s="806"/>
      <c r="J229" s="803"/>
      <c r="K229" s="803"/>
      <c r="L229" s="804"/>
    </row>
    <row r="230" spans="1:12" s="101" customFormat="1" ht="24" customHeight="1">
      <c r="A230" s="808">
        <v>539</v>
      </c>
      <c r="B230" s="110" t="s">
        <v>76</v>
      </c>
      <c r="C230" s="115" t="s">
        <v>78</v>
      </c>
      <c r="D230" s="115" t="s">
        <v>146</v>
      </c>
      <c r="E230" s="115" t="s">
        <v>147</v>
      </c>
      <c r="F230" s="809" t="s">
        <v>71</v>
      </c>
      <c r="G230" s="809"/>
      <c r="H230" s="805"/>
      <c r="I230" s="805"/>
      <c r="J230" s="805"/>
      <c r="K230" s="805"/>
      <c r="L230" s="805"/>
    </row>
    <row r="231" spans="1:12" s="101" customFormat="1" ht="26.25" customHeight="1">
      <c r="A231" s="808"/>
      <c r="B231" s="803" t="s">
        <v>1998</v>
      </c>
      <c r="C231" s="810" t="s">
        <v>1999</v>
      </c>
      <c r="D231" s="807">
        <v>43792</v>
      </c>
      <c r="E231" s="803" t="s">
        <v>205</v>
      </c>
      <c r="F231" s="803" t="s">
        <v>1532</v>
      </c>
      <c r="G231" s="803"/>
      <c r="H231" s="806" t="s">
        <v>152</v>
      </c>
      <c r="I231" s="806"/>
      <c r="J231" s="117" t="s">
        <v>153</v>
      </c>
      <c r="K231" s="117" t="s">
        <v>3</v>
      </c>
      <c r="L231" s="119">
        <v>449.04</v>
      </c>
    </row>
    <row r="232" spans="1:12" s="101" customFormat="1" ht="333.75" customHeight="1">
      <c r="A232" s="808"/>
      <c r="B232" s="803"/>
      <c r="C232" s="810"/>
      <c r="D232" s="807"/>
      <c r="E232" s="803"/>
      <c r="F232" s="803"/>
      <c r="G232" s="803"/>
      <c r="H232" s="806" t="s">
        <v>154</v>
      </c>
      <c r="I232" s="806"/>
      <c r="J232" s="117" t="s">
        <v>153</v>
      </c>
      <c r="K232" s="117" t="s">
        <v>3</v>
      </c>
      <c r="L232" s="119">
        <v>254.95</v>
      </c>
    </row>
    <row r="233" spans="1:12" s="101" customFormat="1" ht="24" customHeight="1">
      <c r="A233" s="808"/>
      <c r="B233" s="110" t="s">
        <v>77</v>
      </c>
      <c r="C233" s="115" t="s">
        <v>79</v>
      </c>
      <c r="D233" s="115" t="s">
        <v>155</v>
      </c>
      <c r="E233" s="115" t="s">
        <v>156</v>
      </c>
      <c r="F233" s="805"/>
      <c r="G233" s="805"/>
      <c r="H233" s="806" t="s">
        <v>157</v>
      </c>
      <c r="I233" s="806"/>
      <c r="J233" s="803" t="s">
        <v>153</v>
      </c>
      <c r="K233" s="803" t="s">
        <v>153</v>
      </c>
      <c r="L233" s="804">
        <v>0</v>
      </c>
    </row>
    <row r="234" spans="1:12" s="101" customFormat="1" ht="24" customHeight="1">
      <c r="A234" s="808"/>
      <c r="B234" s="117" t="s">
        <v>792</v>
      </c>
      <c r="C234" s="117" t="s">
        <v>1532</v>
      </c>
      <c r="D234" s="118">
        <v>43794</v>
      </c>
      <c r="E234" s="117" t="s">
        <v>1533</v>
      </c>
      <c r="F234" s="805"/>
      <c r="G234" s="805"/>
      <c r="H234" s="806"/>
      <c r="I234" s="806"/>
      <c r="J234" s="803"/>
      <c r="K234" s="803"/>
      <c r="L234" s="804"/>
    </row>
    <row r="235" spans="1:12" s="101" customFormat="1" ht="24" customHeight="1">
      <c r="A235" s="808">
        <v>540</v>
      </c>
      <c r="B235" s="110" t="s">
        <v>76</v>
      </c>
      <c r="C235" s="115" t="s">
        <v>78</v>
      </c>
      <c r="D235" s="115" t="s">
        <v>146</v>
      </c>
      <c r="E235" s="115" t="s">
        <v>147</v>
      </c>
      <c r="F235" s="809" t="s">
        <v>71</v>
      </c>
      <c r="G235" s="809"/>
      <c r="H235" s="805"/>
      <c r="I235" s="805"/>
      <c r="J235" s="805"/>
      <c r="K235" s="805"/>
      <c r="L235" s="805"/>
    </row>
    <row r="236" spans="1:12" s="101" customFormat="1" ht="26.25" customHeight="1">
      <c r="A236" s="808"/>
      <c r="B236" s="803" t="s">
        <v>2000</v>
      </c>
      <c r="C236" s="810" t="s">
        <v>2001</v>
      </c>
      <c r="D236" s="807">
        <v>43747</v>
      </c>
      <c r="E236" s="803" t="s">
        <v>1720</v>
      </c>
      <c r="F236" s="803" t="s">
        <v>286</v>
      </c>
      <c r="G236" s="803"/>
      <c r="H236" s="806" t="s">
        <v>152</v>
      </c>
      <c r="I236" s="806"/>
      <c r="J236" s="117" t="s">
        <v>153</v>
      </c>
      <c r="K236" s="117" t="s">
        <v>3</v>
      </c>
      <c r="L236" s="119">
        <v>507</v>
      </c>
    </row>
    <row r="237" spans="1:12" s="101" customFormat="1" ht="408.95" customHeight="1">
      <c r="A237" s="808"/>
      <c r="B237" s="803"/>
      <c r="C237" s="810"/>
      <c r="D237" s="807"/>
      <c r="E237" s="803"/>
      <c r="F237" s="803"/>
      <c r="G237" s="803"/>
      <c r="H237" s="806" t="s">
        <v>154</v>
      </c>
      <c r="I237" s="806"/>
      <c r="J237" s="803" t="s">
        <v>153</v>
      </c>
      <c r="K237" s="803" t="s">
        <v>3</v>
      </c>
      <c r="L237" s="804">
        <v>5992.43</v>
      </c>
    </row>
    <row r="238" spans="1:12" s="101" customFormat="1" ht="29.85" customHeight="1">
      <c r="A238" s="808"/>
      <c r="B238" s="803"/>
      <c r="C238" s="810"/>
      <c r="D238" s="807"/>
      <c r="E238" s="803"/>
      <c r="F238" s="803"/>
      <c r="G238" s="803"/>
      <c r="H238" s="806"/>
      <c r="I238" s="806"/>
      <c r="J238" s="803"/>
      <c r="K238" s="803"/>
      <c r="L238" s="804"/>
    </row>
    <row r="239" spans="1:12" s="101" customFormat="1" ht="24" customHeight="1">
      <c r="A239" s="808"/>
      <c r="B239" s="110" t="s">
        <v>77</v>
      </c>
      <c r="C239" s="115" t="s">
        <v>79</v>
      </c>
      <c r="D239" s="115" t="s">
        <v>155</v>
      </c>
      <c r="E239" s="115" t="s">
        <v>156</v>
      </c>
      <c r="F239" s="805"/>
      <c r="G239" s="805"/>
      <c r="H239" s="806" t="s">
        <v>157</v>
      </c>
      <c r="I239" s="806"/>
      <c r="J239" s="803" t="s">
        <v>153</v>
      </c>
      <c r="K239" s="803" t="s">
        <v>3</v>
      </c>
      <c r="L239" s="804">
        <v>500</v>
      </c>
    </row>
    <row r="240" spans="1:12" s="101" customFormat="1" ht="24" customHeight="1">
      <c r="A240" s="808"/>
      <c r="B240" s="117" t="s">
        <v>193</v>
      </c>
      <c r="C240" s="117" t="s">
        <v>286</v>
      </c>
      <c r="D240" s="118">
        <v>43752</v>
      </c>
      <c r="E240" s="117" t="s">
        <v>395</v>
      </c>
      <c r="F240" s="805"/>
      <c r="G240" s="805"/>
      <c r="H240" s="806"/>
      <c r="I240" s="806"/>
      <c r="J240" s="803"/>
      <c r="K240" s="803"/>
      <c r="L240" s="804"/>
    </row>
    <row r="241" spans="1:12" s="101" customFormat="1" ht="24" customHeight="1">
      <c r="A241" s="808">
        <v>541</v>
      </c>
      <c r="B241" s="110" t="s">
        <v>76</v>
      </c>
      <c r="C241" s="115" t="s">
        <v>78</v>
      </c>
      <c r="D241" s="115" t="s">
        <v>146</v>
      </c>
      <c r="E241" s="115" t="s">
        <v>147</v>
      </c>
      <c r="F241" s="809" t="s">
        <v>71</v>
      </c>
      <c r="G241" s="809"/>
      <c r="H241" s="805"/>
      <c r="I241" s="805"/>
      <c r="J241" s="805"/>
      <c r="K241" s="805"/>
      <c r="L241" s="805"/>
    </row>
    <row r="242" spans="1:12" s="101" customFormat="1" ht="26.25" customHeight="1">
      <c r="A242" s="808"/>
      <c r="B242" s="803" t="s">
        <v>2002</v>
      </c>
      <c r="C242" s="810" t="s">
        <v>2003</v>
      </c>
      <c r="D242" s="807">
        <v>43746</v>
      </c>
      <c r="E242" s="803" t="s">
        <v>2004</v>
      </c>
      <c r="F242" s="803" t="s">
        <v>2005</v>
      </c>
      <c r="G242" s="803"/>
      <c r="H242" s="806" t="s">
        <v>152</v>
      </c>
      <c r="I242" s="806"/>
      <c r="J242" s="117" t="s">
        <v>153</v>
      </c>
      <c r="K242" s="117" t="s">
        <v>3</v>
      </c>
      <c r="L242" s="119">
        <v>564</v>
      </c>
    </row>
    <row r="243" spans="1:12" s="101" customFormat="1" ht="260.25" customHeight="1">
      <c r="A243" s="808"/>
      <c r="B243" s="803"/>
      <c r="C243" s="810"/>
      <c r="D243" s="807"/>
      <c r="E243" s="803"/>
      <c r="F243" s="803"/>
      <c r="G243" s="803"/>
      <c r="H243" s="806" t="s">
        <v>154</v>
      </c>
      <c r="I243" s="806"/>
      <c r="J243" s="117" t="s">
        <v>153</v>
      </c>
      <c r="K243" s="117" t="s">
        <v>3</v>
      </c>
      <c r="L243" s="119">
        <v>2472</v>
      </c>
    </row>
    <row r="244" spans="1:12" s="101" customFormat="1" ht="24" customHeight="1">
      <c r="A244" s="808"/>
      <c r="B244" s="110" t="s">
        <v>77</v>
      </c>
      <c r="C244" s="115" t="s">
        <v>79</v>
      </c>
      <c r="D244" s="115" t="s">
        <v>155</v>
      </c>
      <c r="E244" s="115" t="s">
        <v>156</v>
      </c>
      <c r="F244" s="805"/>
      <c r="G244" s="805"/>
      <c r="H244" s="806" t="s">
        <v>157</v>
      </c>
      <c r="I244" s="806"/>
      <c r="J244" s="803" t="s">
        <v>153</v>
      </c>
      <c r="K244" s="803" t="s">
        <v>153</v>
      </c>
      <c r="L244" s="804">
        <v>0</v>
      </c>
    </row>
    <row r="245" spans="1:12" s="101" customFormat="1" ht="24" customHeight="1">
      <c r="A245" s="808"/>
      <c r="B245" s="117" t="s">
        <v>193</v>
      </c>
      <c r="C245" s="117" t="s">
        <v>2005</v>
      </c>
      <c r="D245" s="118">
        <v>43752</v>
      </c>
      <c r="E245" s="117" t="s">
        <v>671</v>
      </c>
      <c r="F245" s="805"/>
      <c r="G245" s="805"/>
      <c r="H245" s="806"/>
      <c r="I245" s="806"/>
      <c r="J245" s="803"/>
      <c r="K245" s="803"/>
      <c r="L245" s="804"/>
    </row>
    <row r="246" spans="1:12" s="101" customFormat="1" ht="24" customHeight="1">
      <c r="A246" s="808">
        <v>542</v>
      </c>
      <c r="B246" s="110" t="s">
        <v>76</v>
      </c>
      <c r="C246" s="115" t="s">
        <v>78</v>
      </c>
      <c r="D246" s="115" t="s">
        <v>146</v>
      </c>
      <c r="E246" s="115" t="s">
        <v>147</v>
      </c>
      <c r="F246" s="809" t="s">
        <v>71</v>
      </c>
      <c r="G246" s="809"/>
      <c r="H246" s="805"/>
      <c r="I246" s="805"/>
      <c r="J246" s="805"/>
      <c r="K246" s="805"/>
      <c r="L246" s="805"/>
    </row>
    <row r="247" spans="1:12" s="101" customFormat="1" ht="26.25" customHeight="1">
      <c r="A247" s="808"/>
      <c r="B247" s="803" t="s">
        <v>2002</v>
      </c>
      <c r="C247" s="810" t="s">
        <v>2006</v>
      </c>
      <c r="D247" s="807">
        <v>43766</v>
      </c>
      <c r="E247" s="803" t="s">
        <v>932</v>
      </c>
      <c r="F247" s="803" t="s">
        <v>933</v>
      </c>
      <c r="G247" s="803"/>
      <c r="H247" s="806" t="s">
        <v>152</v>
      </c>
      <c r="I247" s="806"/>
      <c r="J247" s="117" t="s">
        <v>153</v>
      </c>
      <c r="K247" s="117" t="s">
        <v>3</v>
      </c>
      <c r="L247" s="119">
        <v>196</v>
      </c>
    </row>
    <row r="248" spans="1:12" s="101" customFormat="1" ht="281.25" customHeight="1">
      <c r="A248" s="808"/>
      <c r="B248" s="803"/>
      <c r="C248" s="810"/>
      <c r="D248" s="807"/>
      <c r="E248" s="803"/>
      <c r="F248" s="803"/>
      <c r="G248" s="803"/>
      <c r="H248" s="806" t="s">
        <v>154</v>
      </c>
      <c r="I248" s="806"/>
      <c r="J248" s="117" t="s">
        <v>153</v>
      </c>
      <c r="K248" s="117" t="s">
        <v>3</v>
      </c>
      <c r="L248" s="119">
        <v>418.6</v>
      </c>
    </row>
    <row r="249" spans="1:12" s="101" customFormat="1" ht="24" customHeight="1">
      <c r="A249" s="808"/>
      <c r="B249" s="110" t="s">
        <v>77</v>
      </c>
      <c r="C249" s="115" t="s">
        <v>79</v>
      </c>
      <c r="D249" s="115" t="s">
        <v>155</v>
      </c>
      <c r="E249" s="115" t="s">
        <v>156</v>
      </c>
      <c r="F249" s="805"/>
      <c r="G249" s="805"/>
      <c r="H249" s="806" t="s">
        <v>157</v>
      </c>
      <c r="I249" s="806"/>
      <c r="J249" s="803" t="s">
        <v>153</v>
      </c>
      <c r="K249" s="803" t="s">
        <v>153</v>
      </c>
      <c r="L249" s="804">
        <v>0</v>
      </c>
    </row>
    <row r="250" spans="1:12" s="101" customFormat="1" ht="24" customHeight="1">
      <c r="A250" s="808"/>
      <c r="B250" s="117" t="s">
        <v>193</v>
      </c>
      <c r="C250" s="117" t="s">
        <v>933</v>
      </c>
      <c r="D250" s="118">
        <v>43768</v>
      </c>
      <c r="E250" s="117" t="s">
        <v>2007</v>
      </c>
      <c r="F250" s="805"/>
      <c r="G250" s="805"/>
      <c r="H250" s="806"/>
      <c r="I250" s="806"/>
      <c r="J250" s="803"/>
      <c r="K250" s="803"/>
      <c r="L250" s="804"/>
    </row>
    <row r="251" spans="1:12" s="101" customFormat="1" ht="24" customHeight="1">
      <c r="A251" s="808">
        <v>543</v>
      </c>
      <c r="B251" s="110" t="s">
        <v>76</v>
      </c>
      <c r="C251" s="115" t="s">
        <v>78</v>
      </c>
      <c r="D251" s="115" t="s">
        <v>146</v>
      </c>
      <c r="E251" s="115" t="s">
        <v>147</v>
      </c>
      <c r="F251" s="809" t="s">
        <v>71</v>
      </c>
      <c r="G251" s="809"/>
      <c r="H251" s="805"/>
      <c r="I251" s="805"/>
      <c r="J251" s="805"/>
      <c r="K251" s="805"/>
      <c r="L251" s="805"/>
    </row>
    <row r="252" spans="1:12" s="101" customFormat="1" ht="26.25" customHeight="1">
      <c r="A252" s="808"/>
      <c r="B252" s="803" t="s">
        <v>2008</v>
      </c>
      <c r="C252" s="803" t="s">
        <v>2009</v>
      </c>
      <c r="D252" s="807">
        <v>43744</v>
      </c>
      <c r="E252" s="803" t="s">
        <v>342</v>
      </c>
      <c r="F252" s="803" t="s">
        <v>343</v>
      </c>
      <c r="G252" s="803"/>
      <c r="H252" s="806" t="s">
        <v>152</v>
      </c>
      <c r="I252" s="806"/>
      <c r="J252" s="117" t="s">
        <v>153</v>
      </c>
      <c r="K252" s="117" t="s">
        <v>3</v>
      </c>
      <c r="L252" s="119">
        <v>398</v>
      </c>
    </row>
    <row r="253" spans="1:12" s="101" customFormat="1" ht="71.25" customHeight="1">
      <c r="A253" s="808"/>
      <c r="B253" s="803"/>
      <c r="C253" s="803"/>
      <c r="D253" s="807"/>
      <c r="E253" s="803"/>
      <c r="F253" s="803"/>
      <c r="G253" s="803"/>
      <c r="H253" s="806" t="s">
        <v>154</v>
      </c>
      <c r="I253" s="806"/>
      <c r="J253" s="117" t="s">
        <v>153</v>
      </c>
      <c r="K253" s="117" t="s">
        <v>3</v>
      </c>
      <c r="L253" s="119">
        <v>173</v>
      </c>
    </row>
    <row r="254" spans="1:12" s="101" customFormat="1" ht="24" customHeight="1">
      <c r="A254" s="808"/>
      <c r="B254" s="110" t="s">
        <v>77</v>
      </c>
      <c r="C254" s="115" t="s">
        <v>79</v>
      </c>
      <c r="D254" s="115" t="s">
        <v>155</v>
      </c>
      <c r="E254" s="115" t="s">
        <v>156</v>
      </c>
      <c r="F254" s="805"/>
      <c r="G254" s="805"/>
      <c r="H254" s="806" t="s">
        <v>157</v>
      </c>
      <c r="I254" s="806"/>
      <c r="J254" s="803" t="s">
        <v>153</v>
      </c>
      <c r="K254" s="803" t="s">
        <v>3</v>
      </c>
      <c r="L254" s="804">
        <v>200</v>
      </c>
    </row>
    <row r="255" spans="1:12" s="101" customFormat="1" ht="24" customHeight="1">
      <c r="A255" s="808"/>
      <c r="B255" s="117" t="s">
        <v>181</v>
      </c>
      <c r="C255" s="117" t="s">
        <v>343</v>
      </c>
      <c r="D255" s="118">
        <v>43746</v>
      </c>
      <c r="E255" s="117" t="s">
        <v>1033</v>
      </c>
      <c r="F255" s="805"/>
      <c r="G255" s="805"/>
      <c r="H255" s="806"/>
      <c r="I255" s="806"/>
      <c r="J255" s="803"/>
      <c r="K255" s="803"/>
      <c r="L255" s="804"/>
    </row>
    <row r="256" spans="1:12" s="101" customFormat="1" ht="24" customHeight="1">
      <c r="A256" s="808">
        <v>544</v>
      </c>
      <c r="B256" s="110" t="s">
        <v>76</v>
      </c>
      <c r="C256" s="115" t="s">
        <v>78</v>
      </c>
      <c r="D256" s="115" t="s">
        <v>146</v>
      </c>
      <c r="E256" s="115" t="s">
        <v>147</v>
      </c>
      <c r="F256" s="809" t="s">
        <v>71</v>
      </c>
      <c r="G256" s="809"/>
      <c r="H256" s="805"/>
      <c r="I256" s="805"/>
      <c r="J256" s="805"/>
      <c r="K256" s="805"/>
      <c r="L256" s="805"/>
    </row>
    <row r="257" spans="1:12" s="101" customFormat="1" ht="26.25" customHeight="1">
      <c r="A257" s="808"/>
      <c r="B257" s="803" t="s">
        <v>2008</v>
      </c>
      <c r="C257" s="803" t="s">
        <v>2010</v>
      </c>
      <c r="D257" s="807">
        <v>43854</v>
      </c>
      <c r="E257" s="803" t="s">
        <v>947</v>
      </c>
      <c r="F257" s="803" t="s">
        <v>2011</v>
      </c>
      <c r="G257" s="803"/>
      <c r="H257" s="806" t="s">
        <v>152</v>
      </c>
      <c r="I257" s="806"/>
      <c r="J257" s="117" t="s">
        <v>153</v>
      </c>
      <c r="K257" s="117" t="s">
        <v>3</v>
      </c>
      <c r="L257" s="119">
        <v>1552.14</v>
      </c>
    </row>
    <row r="258" spans="1:12" s="101" customFormat="1" ht="71.25" customHeight="1">
      <c r="A258" s="808"/>
      <c r="B258" s="803"/>
      <c r="C258" s="803"/>
      <c r="D258" s="807"/>
      <c r="E258" s="803"/>
      <c r="F258" s="803"/>
      <c r="G258" s="803"/>
      <c r="H258" s="806" t="s">
        <v>154</v>
      </c>
      <c r="I258" s="806"/>
      <c r="J258" s="117" t="s">
        <v>153</v>
      </c>
      <c r="K258" s="117" t="s">
        <v>3</v>
      </c>
      <c r="L258" s="119">
        <v>389.96</v>
      </c>
    </row>
    <row r="259" spans="1:12" s="101" customFormat="1" ht="24" customHeight="1">
      <c r="A259" s="808"/>
      <c r="B259" s="110" t="s">
        <v>77</v>
      </c>
      <c r="C259" s="115" t="s">
        <v>79</v>
      </c>
      <c r="D259" s="115" t="s">
        <v>155</v>
      </c>
      <c r="E259" s="115" t="s">
        <v>156</v>
      </c>
      <c r="F259" s="805"/>
      <c r="G259" s="805"/>
      <c r="H259" s="806" t="s">
        <v>157</v>
      </c>
      <c r="I259" s="806"/>
      <c r="J259" s="803" t="s">
        <v>153</v>
      </c>
      <c r="K259" s="803" t="s">
        <v>153</v>
      </c>
      <c r="L259" s="804">
        <v>0</v>
      </c>
    </row>
    <row r="260" spans="1:12" s="101" customFormat="1" ht="24" customHeight="1">
      <c r="A260" s="808"/>
      <c r="B260" s="117" t="s">
        <v>181</v>
      </c>
      <c r="C260" s="117" t="s">
        <v>2011</v>
      </c>
      <c r="D260" s="118">
        <v>43861</v>
      </c>
      <c r="E260" s="117" t="s">
        <v>2012</v>
      </c>
      <c r="F260" s="805"/>
      <c r="G260" s="805"/>
      <c r="H260" s="806"/>
      <c r="I260" s="806"/>
      <c r="J260" s="803"/>
      <c r="K260" s="803"/>
      <c r="L260" s="804"/>
    </row>
    <row r="261" spans="1:12" s="101" customFormat="1" ht="24" customHeight="1">
      <c r="A261" s="808">
        <v>545</v>
      </c>
      <c r="B261" s="110" t="s">
        <v>76</v>
      </c>
      <c r="C261" s="115" t="s">
        <v>78</v>
      </c>
      <c r="D261" s="115" t="s">
        <v>146</v>
      </c>
      <c r="E261" s="115" t="s">
        <v>147</v>
      </c>
      <c r="F261" s="809" t="s">
        <v>71</v>
      </c>
      <c r="G261" s="809"/>
      <c r="H261" s="805"/>
      <c r="I261" s="805"/>
      <c r="J261" s="805"/>
      <c r="K261" s="805"/>
      <c r="L261" s="805"/>
    </row>
    <row r="262" spans="1:12" s="101" customFormat="1" ht="26.25" customHeight="1">
      <c r="A262" s="808"/>
      <c r="B262" s="803" t="s">
        <v>2013</v>
      </c>
      <c r="C262" s="810" t="s">
        <v>2014</v>
      </c>
      <c r="D262" s="807">
        <v>43893</v>
      </c>
      <c r="E262" s="803" t="s">
        <v>354</v>
      </c>
      <c r="F262" s="803" t="s">
        <v>584</v>
      </c>
      <c r="G262" s="803"/>
      <c r="H262" s="806" t="s">
        <v>152</v>
      </c>
      <c r="I262" s="806"/>
      <c r="J262" s="117" t="s">
        <v>153</v>
      </c>
      <c r="K262" s="117" t="s">
        <v>3</v>
      </c>
      <c r="L262" s="119">
        <v>964.89</v>
      </c>
    </row>
    <row r="263" spans="1:12" s="101" customFormat="1" ht="281.25" customHeight="1">
      <c r="A263" s="808"/>
      <c r="B263" s="803"/>
      <c r="C263" s="810"/>
      <c r="D263" s="807"/>
      <c r="E263" s="803"/>
      <c r="F263" s="803"/>
      <c r="G263" s="803"/>
      <c r="H263" s="806" t="s">
        <v>154</v>
      </c>
      <c r="I263" s="806"/>
      <c r="J263" s="117" t="s">
        <v>153</v>
      </c>
      <c r="K263" s="117" t="s">
        <v>3</v>
      </c>
      <c r="L263" s="119">
        <v>591.80000000000007</v>
      </c>
    </row>
    <row r="264" spans="1:12" s="101" customFormat="1" ht="24" customHeight="1">
      <c r="A264" s="808"/>
      <c r="B264" s="110" t="s">
        <v>77</v>
      </c>
      <c r="C264" s="115" t="s">
        <v>79</v>
      </c>
      <c r="D264" s="115" t="s">
        <v>155</v>
      </c>
      <c r="E264" s="115" t="s">
        <v>156</v>
      </c>
      <c r="F264" s="805"/>
      <c r="G264" s="805"/>
      <c r="H264" s="806" t="s">
        <v>157</v>
      </c>
      <c r="I264" s="806"/>
      <c r="J264" s="803" t="s">
        <v>153</v>
      </c>
      <c r="K264" s="803" t="s">
        <v>153</v>
      </c>
      <c r="L264" s="804">
        <v>0</v>
      </c>
    </row>
    <row r="265" spans="1:12" s="101" customFormat="1" ht="24" customHeight="1">
      <c r="A265" s="808"/>
      <c r="B265" s="117" t="s">
        <v>2015</v>
      </c>
      <c r="C265" s="117" t="s">
        <v>584</v>
      </c>
      <c r="D265" s="118">
        <v>43896</v>
      </c>
      <c r="E265" s="117" t="s">
        <v>2016</v>
      </c>
      <c r="F265" s="805"/>
      <c r="G265" s="805"/>
      <c r="H265" s="806"/>
      <c r="I265" s="806"/>
      <c r="J265" s="803"/>
      <c r="K265" s="803"/>
      <c r="L265" s="804"/>
    </row>
    <row r="266" spans="1:12" s="101" customFormat="1" ht="24" customHeight="1">
      <c r="A266" s="808">
        <v>546</v>
      </c>
      <c r="B266" s="110" t="s">
        <v>76</v>
      </c>
      <c r="C266" s="115" t="s">
        <v>78</v>
      </c>
      <c r="D266" s="115" t="s">
        <v>146</v>
      </c>
      <c r="E266" s="115" t="s">
        <v>147</v>
      </c>
      <c r="F266" s="809" t="s">
        <v>71</v>
      </c>
      <c r="G266" s="809"/>
      <c r="H266" s="805"/>
      <c r="I266" s="805"/>
      <c r="J266" s="805"/>
      <c r="K266" s="805"/>
      <c r="L266" s="805"/>
    </row>
    <row r="267" spans="1:12" s="101" customFormat="1" ht="26.25" customHeight="1">
      <c r="A267" s="808"/>
      <c r="B267" s="803" t="s">
        <v>2017</v>
      </c>
      <c r="C267" s="810" t="s">
        <v>2018</v>
      </c>
      <c r="D267" s="807">
        <v>43749</v>
      </c>
      <c r="E267" s="803" t="s">
        <v>2019</v>
      </c>
      <c r="F267" s="803" t="s">
        <v>2020</v>
      </c>
      <c r="G267" s="803"/>
      <c r="H267" s="806" t="s">
        <v>152</v>
      </c>
      <c r="I267" s="806"/>
      <c r="J267" s="117" t="s">
        <v>153</v>
      </c>
      <c r="K267" s="117" t="s">
        <v>3</v>
      </c>
      <c r="L267" s="119">
        <v>4172.75</v>
      </c>
    </row>
    <row r="268" spans="1:12" s="101" customFormat="1" ht="144.75" customHeight="1">
      <c r="A268" s="808"/>
      <c r="B268" s="803"/>
      <c r="C268" s="810"/>
      <c r="D268" s="807"/>
      <c r="E268" s="803"/>
      <c r="F268" s="803"/>
      <c r="G268" s="803"/>
      <c r="H268" s="806" t="s">
        <v>154</v>
      </c>
      <c r="I268" s="806"/>
      <c r="J268" s="117" t="s">
        <v>153</v>
      </c>
      <c r="K268" s="117" t="s">
        <v>3</v>
      </c>
      <c r="L268" s="119">
        <v>1815</v>
      </c>
    </row>
    <row r="269" spans="1:12" s="101" customFormat="1" ht="24" customHeight="1">
      <c r="A269" s="808"/>
      <c r="B269" s="110" t="s">
        <v>77</v>
      </c>
      <c r="C269" s="115" t="s">
        <v>79</v>
      </c>
      <c r="D269" s="115" t="s">
        <v>155</v>
      </c>
      <c r="E269" s="115" t="s">
        <v>156</v>
      </c>
      <c r="F269" s="805"/>
      <c r="G269" s="805"/>
      <c r="H269" s="806" t="s">
        <v>157</v>
      </c>
      <c r="I269" s="806"/>
      <c r="J269" s="803" t="s">
        <v>153</v>
      </c>
      <c r="K269" s="803" t="s">
        <v>153</v>
      </c>
      <c r="L269" s="804">
        <v>0</v>
      </c>
    </row>
    <row r="270" spans="1:12" s="101" customFormat="1" ht="34.5" customHeight="1">
      <c r="A270" s="808"/>
      <c r="B270" s="117" t="s">
        <v>2021</v>
      </c>
      <c r="C270" s="117" t="s">
        <v>2020</v>
      </c>
      <c r="D270" s="118">
        <v>43771</v>
      </c>
      <c r="E270" s="117" t="s">
        <v>2022</v>
      </c>
      <c r="F270" s="805"/>
      <c r="G270" s="805"/>
      <c r="H270" s="806"/>
      <c r="I270" s="806"/>
      <c r="J270" s="803"/>
      <c r="K270" s="803"/>
      <c r="L270" s="804"/>
    </row>
    <row r="271" spans="1:12" s="101" customFormat="1" ht="24" customHeight="1">
      <c r="A271" s="808">
        <v>547</v>
      </c>
      <c r="B271" s="110" t="s">
        <v>76</v>
      </c>
      <c r="C271" s="115" t="s">
        <v>78</v>
      </c>
      <c r="D271" s="115" t="s">
        <v>146</v>
      </c>
      <c r="E271" s="115" t="s">
        <v>147</v>
      </c>
      <c r="F271" s="809" t="s">
        <v>71</v>
      </c>
      <c r="G271" s="809"/>
      <c r="H271" s="805"/>
      <c r="I271" s="805"/>
      <c r="J271" s="805"/>
      <c r="K271" s="805"/>
      <c r="L271" s="805"/>
    </row>
    <row r="272" spans="1:12" s="101" customFormat="1" ht="26.25" customHeight="1">
      <c r="A272" s="808"/>
      <c r="B272" s="803" t="s">
        <v>2017</v>
      </c>
      <c r="C272" s="810" t="s">
        <v>2023</v>
      </c>
      <c r="D272" s="807">
        <v>43874</v>
      </c>
      <c r="E272" s="803" t="s">
        <v>2024</v>
      </c>
      <c r="F272" s="803" t="s">
        <v>2025</v>
      </c>
      <c r="G272" s="803"/>
      <c r="H272" s="806" t="s">
        <v>152</v>
      </c>
      <c r="I272" s="806"/>
      <c r="J272" s="117" t="s">
        <v>153</v>
      </c>
      <c r="K272" s="117" t="s">
        <v>3</v>
      </c>
      <c r="L272" s="119">
        <v>508.5</v>
      </c>
    </row>
    <row r="273" spans="1:12" s="101" customFormat="1" ht="207.75" customHeight="1">
      <c r="A273" s="808"/>
      <c r="B273" s="803"/>
      <c r="C273" s="810"/>
      <c r="D273" s="807"/>
      <c r="E273" s="803"/>
      <c r="F273" s="803"/>
      <c r="G273" s="803"/>
      <c r="H273" s="806" t="s">
        <v>154</v>
      </c>
      <c r="I273" s="806"/>
      <c r="J273" s="117" t="s">
        <v>153</v>
      </c>
      <c r="K273" s="117" t="s">
        <v>3</v>
      </c>
      <c r="L273" s="119">
        <v>479.81</v>
      </c>
    </row>
    <row r="274" spans="1:12" s="101" customFormat="1" ht="24" customHeight="1">
      <c r="A274" s="808"/>
      <c r="B274" s="110" t="s">
        <v>77</v>
      </c>
      <c r="C274" s="115" t="s">
        <v>79</v>
      </c>
      <c r="D274" s="115" t="s">
        <v>155</v>
      </c>
      <c r="E274" s="115" t="s">
        <v>156</v>
      </c>
      <c r="F274" s="805"/>
      <c r="G274" s="805"/>
      <c r="H274" s="806" t="s">
        <v>157</v>
      </c>
      <c r="I274" s="806"/>
      <c r="J274" s="803" t="s">
        <v>153</v>
      </c>
      <c r="K274" s="803" t="s">
        <v>3</v>
      </c>
      <c r="L274" s="804">
        <v>80</v>
      </c>
    </row>
    <row r="275" spans="1:12" s="101" customFormat="1" ht="34.5" customHeight="1">
      <c r="A275" s="808"/>
      <c r="B275" s="117" t="s">
        <v>2021</v>
      </c>
      <c r="C275" s="117" t="s">
        <v>2025</v>
      </c>
      <c r="D275" s="118">
        <v>43877</v>
      </c>
      <c r="E275" s="117" t="s">
        <v>1939</v>
      </c>
      <c r="F275" s="805"/>
      <c r="G275" s="805"/>
      <c r="H275" s="806"/>
      <c r="I275" s="806"/>
      <c r="J275" s="803"/>
      <c r="K275" s="803"/>
      <c r="L275" s="804"/>
    </row>
    <row r="276" spans="1:12" s="101" customFormat="1" ht="24" customHeight="1">
      <c r="A276" s="808">
        <v>548</v>
      </c>
      <c r="B276" s="110" t="s">
        <v>76</v>
      </c>
      <c r="C276" s="115" t="s">
        <v>78</v>
      </c>
      <c r="D276" s="115" t="s">
        <v>146</v>
      </c>
      <c r="E276" s="115" t="s">
        <v>147</v>
      </c>
      <c r="F276" s="809" t="s">
        <v>71</v>
      </c>
      <c r="G276" s="809"/>
      <c r="H276" s="805"/>
      <c r="I276" s="805"/>
      <c r="J276" s="805"/>
      <c r="K276" s="805"/>
      <c r="L276" s="805"/>
    </row>
    <row r="277" spans="1:12" s="101" customFormat="1" ht="26.25" customHeight="1">
      <c r="A277" s="808"/>
      <c r="B277" s="803" t="s">
        <v>2026</v>
      </c>
      <c r="C277" s="810" t="s">
        <v>2027</v>
      </c>
      <c r="D277" s="807">
        <v>43776</v>
      </c>
      <c r="E277" s="803" t="s">
        <v>243</v>
      </c>
      <c r="F277" s="803" t="s">
        <v>1641</v>
      </c>
      <c r="G277" s="803"/>
      <c r="H277" s="806" t="s">
        <v>152</v>
      </c>
      <c r="I277" s="806"/>
      <c r="J277" s="117" t="s">
        <v>153</v>
      </c>
      <c r="K277" s="117" t="s">
        <v>153</v>
      </c>
      <c r="L277" s="119">
        <v>0</v>
      </c>
    </row>
    <row r="278" spans="1:12" s="101" customFormat="1" ht="408.95" customHeight="1">
      <c r="A278" s="808"/>
      <c r="B278" s="803"/>
      <c r="C278" s="810"/>
      <c r="D278" s="807"/>
      <c r="E278" s="803"/>
      <c r="F278" s="803"/>
      <c r="G278" s="803"/>
      <c r="H278" s="806" t="s">
        <v>154</v>
      </c>
      <c r="I278" s="806"/>
      <c r="J278" s="803" t="s">
        <v>153</v>
      </c>
      <c r="K278" s="803" t="s">
        <v>153</v>
      </c>
      <c r="L278" s="804">
        <v>0</v>
      </c>
    </row>
    <row r="279" spans="1:12" s="101" customFormat="1" ht="40.35" customHeight="1">
      <c r="A279" s="808"/>
      <c r="B279" s="803"/>
      <c r="C279" s="810"/>
      <c r="D279" s="807"/>
      <c r="E279" s="803"/>
      <c r="F279" s="803"/>
      <c r="G279" s="803"/>
      <c r="H279" s="806"/>
      <c r="I279" s="806"/>
      <c r="J279" s="803"/>
      <c r="K279" s="803"/>
      <c r="L279" s="804"/>
    </row>
    <row r="280" spans="1:12" s="101" customFormat="1" ht="24" customHeight="1">
      <c r="A280" s="808"/>
      <c r="B280" s="110" t="s">
        <v>77</v>
      </c>
      <c r="C280" s="115" t="s">
        <v>79</v>
      </c>
      <c r="D280" s="115" t="s">
        <v>155</v>
      </c>
      <c r="E280" s="115" t="s">
        <v>156</v>
      </c>
      <c r="F280" s="805"/>
      <c r="G280" s="805"/>
      <c r="H280" s="806" t="s">
        <v>157</v>
      </c>
      <c r="I280" s="806"/>
      <c r="J280" s="803" t="s">
        <v>153</v>
      </c>
      <c r="K280" s="803" t="s">
        <v>3</v>
      </c>
      <c r="L280" s="804">
        <v>585</v>
      </c>
    </row>
    <row r="281" spans="1:12" s="101" customFormat="1" ht="24" customHeight="1">
      <c r="A281" s="808"/>
      <c r="B281" s="117" t="s">
        <v>164</v>
      </c>
      <c r="C281" s="117" t="s">
        <v>1641</v>
      </c>
      <c r="D281" s="118">
        <v>43782</v>
      </c>
      <c r="E281" s="117" t="s">
        <v>2028</v>
      </c>
      <c r="F281" s="805"/>
      <c r="G281" s="805"/>
      <c r="H281" s="806"/>
      <c r="I281" s="806"/>
      <c r="J281" s="803"/>
      <c r="K281" s="803"/>
      <c r="L281" s="804"/>
    </row>
    <row r="282" spans="1:12" s="101" customFormat="1" ht="24" customHeight="1">
      <c r="A282" s="808">
        <v>549</v>
      </c>
      <c r="B282" s="110" t="s">
        <v>76</v>
      </c>
      <c r="C282" s="115" t="s">
        <v>78</v>
      </c>
      <c r="D282" s="115" t="s">
        <v>146</v>
      </c>
      <c r="E282" s="115" t="s">
        <v>147</v>
      </c>
      <c r="F282" s="809" t="s">
        <v>71</v>
      </c>
      <c r="G282" s="809"/>
      <c r="H282" s="805"/>
      <c r="I282" s="805"/>
      <c r="J282" s="805"/>
      <c r="K282" s="805"/>
      <c r="L282" s="805"/>
    </row>
    <row r="283" spans="1:12" s="101" customFormat="1" ht="26.25" customHeight="1">
      <c r="A283" s="808"/>
      <c r="B283" s="803" t="s">
        <v>2026</v>
      </c>
      <c r="C283" s="810" t="s">
        <v>2029</v>
      </c>
      <c r="D283" s="807">
        <v>43845</v>
      </c>
      <c r="E283" s="803" t="s">
        <v>868</v>
      </c>
      <c r="F283" s="803" t="s">
        <v>2030</v>
      </c>
      <c r="G283" s="803"/>
      <c r="H283" s="806" t="s">
        <v>152</v>
      </c>
      <c r="I283" s="806"/>
      <c r="J283" s="117" t="s">
        <v>153</v>
      </c>
      <c r="K283" s="117" t="s">
        <v>3</v>
      </c>
      <c r="L283" s="119">
        <v>1835.8</v>
      </c>
    </row>
    <row r="284" spans="1:12" s="101" customFormat="1" ht="408.95" customHeight="1">
      <c r="A284" s="808"/>
      <c r="B284" s="803"/>
      <c r="C284" s="810"/>
      <c r="D284" s="807"/>
      <c r="E284" s="803"/>
      <c r="F284" s="803"/>
      <c r="G284" s="803"/>
      <c r="H284" s="806" t="s">
        <v>154</v>
      </c>
      <c r="I284" s="806"/>
      <c r="J284" s="803" t="s">
        <v>153</v>
      </c>
      <c r="K284" s="803" t="s">
        <v>3</v>
      </c>
      <c r="L284" s="804">
        <v>577.96</v>
      </c>
    </row>
    <row r="285" spans="1:12" s="101" customFormat="1" ht="145.35" customHeight="1">
      <c r="A285" s="808"/>
      <c r="B285" s="803"/>
      <c r="C285" s="810"/>
      <c r="D285" s="807"/>
      <c r="E285" s="803"/>
      <c r="F285" s="803"/>
      <c r="G285" s="803"/>
      <c r="H285" s="806"/>
      <c r="I285" s="806"/>
      <c r="J285" s="803"/>
      <c r="K285" s="803"/>
      <c r="L285" s="804"/>
    </row>
    <row r="286" spans="1:12" s="101" customFormat="1" ht="24" customHeight="1">
      <c r="A286" s="808"/>
      <c r="B286" s="110" t="s">
        <v>77</v>
      </c>
      <c r="C286" s="115" t="s">
        <v>79</v>
      </c>
      <c r="D286" s="115" t="s">
        <v>155</v>
      </c>
      <c r="E286" s="115" t="s">
        <v>156</v>
      </c>
      <c r="F286" s="805"/>
      <c r="G286" s="805"/>
      <c r="H286" s="806" t="s">
        <v>157</v>
      </c>
      <c r="I286" s="806"/>
      <c r="J286" s="803" t="s">
        <v>153</v>
      </c>
      <c r="K286" s="803" t="s">
        <v>153</v>
      </c>
      <c r="L286" s="804">
        <v>0</v>
      </c>
    </row>
    <row r="287" spans="1:12" s="101" customFormat="1" ht="24" customHeight="1">
      <c r="A287" s="808"/>
      <c r="B287" s="117" t="s">
        <v>164</v>
      </c>
      <c r="C287" s="117" t="s">
        <v>2030</v>
      </c>
      <c r="D287" s="118">
        <v>43849</v>
      </c>
      <c r="E287" s="117" t="s">
        <v>2031</v>
      </c>
      <c r="F287" s="805"/>
      <c r="G287" s="805"/>
      <c r="H287" s="806"/>
      <c r="I287" s="806"/>
      <c r="J287" s="803"/>
      <c r="K287" s="803"/>
      <c r="L287" s="804"/>
    </row>
    <row r="288" spans="1:12" s="101" customFormat="1" ht="24" customHeight="1">
      <c r="A288" s="808">
        <v>550</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2032</v>
      </c>
      <c r="C289" s="810" t="s">
        <v>2033</v>
      </c>
      <c r="D289" s="807">
        <v>43743</v>
      </c>
      <c r="E289" s="803" t="s">
        <v>714</v>
      </c>
      <c r="F289" s="803" t="s">
        <v>2034</v>
      </c>
      <c r="G289" s="803"/>
      <c r="H289" s="806" t="s">
        <v>152</v>
      </c>
      <c r="I289" s="806"/>
      <c r="J289" s="117" t="s">
        <v>153</v>
      </c>
      <c r="K289" s="117" t="s">
        <v>153</v>
      </c>
      <c r="L289" s="119">
        <v>0</v>
      </c>
    </row>
    <row r="290" spans="1:12" s="101" customFormat="1" ht="239.25" customHeight="1">
      <c r="A290" s="808"/>
      <c r="B290" s="803"/>
      <c r="C290" s="810"/>
      <c r="D290" s="807"/>
      <c r="E290" s="803"/>
      <c r="F290" s="803"/>
      <c r="G290" s="803"/>
      <c r="H290" s="806" t="s">
        <v>154</v>
      </c>
      <c r="I290" s="806"/>
      <c r="J290" s="117" t="s">
        <v>153</v>
      </c>
      <c r="K290" s="117" t="s">
        <v>153</v>
      </c>
      <c r="L290" s="119">
        <v>0</v>
      </c>
    </row>
    <row r="291" spans="1:12" s="101" customFormat="1" ht="24" customHeight="1">
      <c r="A291" s="808"/>
      <c r="B291" s="110" t="s">
        <v>77</v>
      </c>
      <c r="C291" s="115" t="s">
        <v>79</v>
      </c>
      <c r="D291" s="115" t="s">
        <v>155</v>
      </c>
      <c r="E291" s="115" t="s">
        <v>156</v>
      </c>
      <c r="F291" s="805"/>
      <c r="G291" s="805"/>
      <c r="H291" s="806" t="s">
        <v>157</v>
      </c>
      <c r="I291" s="806"/>
      <c r="J291" s="803" t="s">
        <v>153</v>
      </c>
      <c r="K291" s="803" t="s">
        <v>3</v>
      </c>
      <c r="L291" s="804">
        <v>681.59</v>
      </c>
    </row>
    <row r="292" spans="1:12" s="101" customFormat="1" ht="34.5" customHeight="1">
      <c r="A292" s="808"/>
      <c r="B292" s="117" t="s">
        <v>2035</v>
      </c>
      <c r="C292" s="117" t="s">
        <v>2034</v>
      </c>
      <c r="D292" s="118">
        <v>43750</v>
      </c>
      <c r="E292" s="117" t="s">
        <v>2036</v>
      </c>
      <c r="F292" s="805"/>
      <c r="G292" s="805"/>
      <c r="H292" s="806"/>
      <c r="I292" s="806"/>
      <c r="J292" s="803"/>
      <c r="K292" s="803"/>
      <c r="L292" s="804"/>
    </row>
    <row r="293" spans="1:12" s="101" customFormat="1" ht="24" customHeight="1">
      <c r="A293" s="808">
        <v>551</v>
      </c>
      <c r="B293" s="110" t="s">
        <v>76</v>
      </c>
      <c r="C293" s="115" t="s">
        <v>78</v>
      </c>
      <c r="D293" s="115" t="s">
        <v>146</v>
      </c>
      <c r="E293" s="115" t="s">
        <v>147</v>
      </c>
      <c r="F293" s="809" t="s">
        <v>71</v>
      </c>
      <c r="G293" s="809"/>
      <c r="H293" s="805"/>
      <c r="I293" s="805"/>
      <c r="J293" s="805"/>
      <c r="K293" s="805"/>
      <c r="L293" s="805"/>
    </row>
    <row r="294" spans="1:12" s="101" customFormat="1" ht="26.25" customHeight="1">
      <c r="A294" s="808"/>
      <c r="B294" s="803" t="s">
        <v>2037</v>
      </c>
      <c r="C294" s="810" t="s">
        <v>2038</v>
      </c>
      <c r="D294" s="807">
        <v>43843</v>
      </c>
      <c r="E294" s="803" t="s">
        <v>1947</v>
      </c>
      <c r="F294" s="803" t="s">
        <v>2039</v>
      </c>
      <c r="G294" s="803"/>
      <c r="H294" s="806" t="s">
        <v>152</v>
      </c>
      <c r="I294" s="806"/>
      <c r="J294" s="117" t="s">
        <v>153</v>
      </c>
      <c r="K294" s="117" t="s">
        <v>3</v>
      </c>
      <c r="L294" s="119">
        <v>1125</v>
      </c>
    </row>
    <row r="295" spans="1:12" s="101" customFormat="1" ht="176.25" customHeight="1">
      <c r="A295" s="808"/>
      <c r="B295" s="803"/>
      <c r="C295" s="810"/>
      <c r="D295" s="807"/>
      <c r="E295" s="803"/>
      <c r="F295" s="803"/>
      <c r="G295" s="803"/>
      <c r="H295" s="806" t="s">
        <v>154</v>
      </c>
      <c r="I295" s="806"/>
      <c r="J295" s="117" t="s">
        <v>153</v>
      </c>
      <c r="K295" s="117" t="s">
        <v>3</v>
      </c>
      <c r="L295" s="119">
        <v>748.81</v>
      </c>
    </row>
    <row r="296" spans="1:12" s="101" customFormat="1" ht="24" customHeight="1">
      <c r="A296" s="808"/>
      <c r="B296" s="110" t="s">
        <v>77</v>
      </c>
      <c r="C296" s="115" t="s">
        <v>79</v>
      </c>
      <c r="D296" s="115" t="s">
        <v>155</v>
      </c>
      <c r="E296" s="115" t="s">
        <v>156</v>
      </c>
      <c r="F296" s="805"/>
      <c r="G296" s="805"/>
      <c r="H296" s="806" t="s">
        <v>157</v>
      </c>
      <c r="I296" s="806"/>
      <c r="J296" s="803" t="s">
        <v>153</v>
      </c>
      <c r="K296" s="803" t="s">
        <v>3</v>
      </c>
      <c r="L296" s="804">
        <v>110</v>
      </c>
    </row>
    <row r="297" spans="1:12" s="101" customFormat="1" ht="24" customHeight="1">
      <c r="A297" s="808"/>
      <c r="B297" s="117" t="s">
        <v>153</v>
      </c>
      <c r="C297" s="117" t="s">
        <v>2039</v>
      </c>
      <c r="D297" s="118">
        <v>43849</v>
      </c>
      <c r="E297" s="117" t="s">
        <v>2040</v>
      </c>
      <c r="F297" s="805"/>
      <c r="G297" s="805"/>
      <c r="H297" s="806"/>
      <c r="I297" s="806"/>
      <c r="J297" s="803"/>
      <c r="K297" s="803"/>
      <c r="L297" s="804"/>
    </row>
    <row r="298" spans="1:12" s="101" customFormat="1" ht="24" customHeight="1">
      <c r="A298" s="808">
        <v>552</v>
      </c>
      <c r="B298" s="110" t="s">
        <v>76</v>
      </c>
      <c r="C298" s="115" t="s">
        <v>78</v>
      </c>
      <c r="D298" s="115" t="s">
        <v>146</v>
      </c>
      <c r="E298" s="115" t="s">
        <v>147</v>
      </c>
      <c r="F298" s="809" t="s">
        <v>71</v>
      </c>
      <c r="G298" s="809"/>
      <c r="H298" s="805"/>
      <c r="I298" s="805"/>
      <c r="J298" s="805"/>
      <c r="K298" s="805"/>
      <c r="L298" s="805"/>
    </row>
    <row r="299" spans="1:12" s="101" customFormat="1" ht="26.25" customHeight="1">
      <c r="A299" s="808"/>
      <c r="B299" s="803" t="s">
        <v>2041</v>
      </c>
      <c r="C299" s="810" t="s">
        <v>2042</v>
      </c>
      <c r="D299" s="807">
        <v>43866</v>
      </c>
      <c r="E299" s="803" t="s">
        <v>354</v>
      </c>
      <c r="F299" s="803" t="s">
        <v>2043</v>
      </c>
      <c r="G299" s="803"/>
      <c r="H299" s="806" t="s">
        <v>152</v>
      </c>
      <c r="I299" s="806"/>
      <c r="J299" s="117" t="s">
        <v>153</v>
      </c>
      <c r="K299" s="117" t="s">
        <v>3</v>
      </c>
      <c r="L299" s="119">
        <v>528.26</v>
      </c>
    </row>
    <row r="300" spans="1:12" s="101" customFormat="1" ht="354.75" customHeight="1">
      <c r="A300" s="808"/>
      <c r="B300" s="803"/>
      <c r="C300" s="810"/>
      <c r="D300" s="807"/>
      <c r="E300" s="803"/>
      <c r="F300" s="803"/>
      <c r="G300" s="803"/>
      <c r="H300" s="806" t="s">
        <v>154</v>
      </c>
      <c r="I300" s="806"/>
      <c r="J300" s="117" t="s">
        <v>153</v>
      </c>
      <c r="K300" s="117" t="s">
        <v>3</v>
      </c>
      <c r="L300" s="119">
        <v>391.6</v>
      </c>
    </row>
    <row r="301" spans="1:12" s="101" customFormat="1" ht="24" customHeight="1">
      <c r="A301" s="808"/>
      <c r="B301" s="110" t="s">
        <v>77</v>
      </c>
      <c r="C301" s="115" t="s">
        <v>79</v>
      </c>
      <c r="D301" s="115" t="s">
        <v>155</v>
      </c>
      <c r="E301" s="115" t="s">
        <v>156</v>
      </c>
      <c r="F301" s="805"/>
      <c r="G301" s="805"/>
      <c r="H301" s="806" t="s">
        <v>157</v>
      </c>
      <c r="I301" s="806"/>
      <c r="J301" s="803" t="s">
        <v>153</v>
      </c>
      <c r="K301" s="803" t="s">
        <v>3</v>
      </c>
      <c r="L301" s="804">
        <v>257</v>
      </c>
    </row>
    <row r="302" spans="1:12" s="101" customFormat="1" ht="24" customHeight="1">
      <c r="A302" s="808"/>
      <c r="B302" s="117" t="s">
        <v>164</v>
      </c>
      <c r="C302" s="117" t="s">
        <v>2043</v>
      </c>
      <c r="D302" s="118">
        <v>43868</v>
      </c>
      <c r="E302" s="117" t="s">
        <v>2044</v>
      </c>
      <c r="F302" s="805"/>
      <c r="G302" s="805"/>
      <c r="H302" s="806"/>
      <c r="I302" s="806"/>
      <c r="J302" s="803"/>
      <c r="K302" s="803"/>
      <c r="L302" s="804"/>
    </row>
    <row r="303" spans="1:12" s="101" customFormat="1" ht="24" customHeight="1">
      <c r="A303" s="808">
        <v>553</v>
      </c>
      <c r="B303" s="110" t="s">
        <v>76</v>
      </c>
      <c r="C303" s="115" t="s">
        <v>78</v>
      </c>
      <c r="D303" s="115" t="s">
        <v>146</v>
      </c>
      <c r="E303" s="115" t="s">
        <v>147</v>
      </c>
      <c r="F303" s="809" t="s">
        <v>71</v>
      </c>
      <c r="G303" s="809"/>
      <c r="H303" s="805"/>
      <c r="I303" s="805"/>
      <c r="J303" s="805"/>
      <c r="K303" s="805"/>
      <c r="L303" s="805"/>
    </row>
    <row r="304" spans="1:12" s="101" customFormat="1" ht="26.25" customHeight="1">
      <c r="A304" s="808"/>
      <c r="B304" s="803" t="s">
        <v>2045</v>
      </c>
      <c r="C304" s="810" t="s">
        <v>2046</v>
      </c>
      <c r="D304" s="807">
        <v>43789</v>
      </c>
      <c r="E304" s="803" t="s">
        <v>296</v>
      </c>
      <c r="F304" s="803" t="s">
        <v>297</v>
      </c>
      <c r="G304" s="803"/>
      <c r="H304" s="806" t="s">
        <v>152</v>
      </c>
      <c r="I304" s="806"/>
      <c r="J304" s="117" t="s">
        <v>153</v>
      </c>
      <c r="K304" s="117" t="s">
        <v>3</v>
      </c>
      <c r="L304" s="119">
        <v>261.68</v>
      </c>
    </row>
    <row r="305" spans="1:12" s="101" customFormat="1" ht="312.75" customHeight="1">
      <c r="A305" s="808"/>
      <c r="B305" s="803"/>
      <c r="C305" s="810"/>
      <c r="D305" s="807"/>
      <c r="E305" s="803"/>
      <c r="F305" s="803"/>
      <c r="G305" s="803"/>
      <c r="H305" s="806" t="s">
        <v>154</v>
      </c>
      <c r="I305" s="806"/>
      <c r="J305" s="117" t="s">
        <v>153</v>
      </c>
      <c r="K305" s="117" t="s">
        <v>3</v>
      </c>
      <c r="L305" s="119">
        <v>459.28</v>
      </c>
    </row>
    <row r="306" spans="1:12" s="101" customFormat="1" ht="24" customHeight="1">
      <c r="A306" s="808"/>
      <c r="B306" s="110" t="s">
        <v>77</v>
      </c>
      <c r="C306" s="115" t="s">
        <v>79</v>
      </c>
      <c r="D306" s="115" t="s">
        <v>155</v>
      </c>
      <c r="E306" s="115" t="s">
        <v>156</v>
      </c>
      <c r="F306" s="805"/>
      <c r="G306" s="805"/>
      <c r="H306" s="806" t="s">
        <v>157</v>
      </c>
      <c r="I306" s="806"/>
      <c r="J306" s="803" t="s">
        <v>153</v>
      </c>
      <c r="K306" s="803" t="s">
        <v>3</v>
      </c>
      <c r="L306" s="804">
        <v>75</v>
      </c>
    </row>
    <row r="307" spans="1:12" s="101" customFormat="1" ht="24" customHeight="1">
      <c r="A307" s="808"/>
      <c r="B307" s="117" t="s">
        <v>2047</v>
      </c>
      <c r="C307" s="117" t="s">
        <v>297</v>
      </c>
      <c r="D307" s="118">
        <v>43790</v>
      </c>
      <c r="E307" s="117" t="s">
        <v>1571</v>
      </c>
      <c r="F307" s="805"/>
      <c r="G307" s="805"/>
      <c r="H307" s="806"/>
      <c r="I307" s="806"/>
      <c r="J307" s="803"/>
      <c r="K307" s="803"/>
      <c r="L307" s="804"/>
    </row>
    <row r="308" spans="1:12" s="101" customFormat="1" ht="24" customHeight="1">
      <c r="A308" s="808">
        <v>554</v>
      </c>
      <c r="B308" s="110" t="s">
        <v>76</v>
      </c>
      <c r="C308" s="115" t="s">
        <v>78</v>
      </c>
      <c r="D308" s="115" t="s">
        <v>146</v>
      </c>
      <c r="E308" s="115" t="s">
        <v>147</v>
      </c>
      <c r="F308" s="809" t="s">
        <v>71</v>
      </c>
      <c r="G308" s="809"/>
      <c r="H308" s="805"/>
      <c r="I308" s="805"/>
      <c r="J308" s="805"/>
      <c r="K308" s="805"/>
      <c r="L308" s="805"/>
    </row>
    <row r="309" spans="1:12" s="101" customFormat="1" ht="26.25" customHeight="1">
      <c r="A309" s="808"/>
      <c r="B309" s="803" t="s">
        <v>2048</v>
      </c>
      <c r="C309" s="803" t="s">
        <v>2049</v>
      </c>
      <c r="D309" s="807">
        <v>43850</v>
      </c>
      <c r="E309" s="803" t="s">
        <v>486</v>
      </c>
      <c r="F309" s="803" t="s">
        <v>2050</v>
      </c>
      <c r="G309" s="803"/>
      <c r="H309" s="806" t="s">
        <v>152</v>
      </c>
      <c r="I309" s="806"/>
      <c r="J309" s="117" t="s">
        <v>153</v>
      </c>
      <c r="K309" s="117" t="s">
        <v>3</v>
      </c>
      <c r="L309" s="119">
        <v>660.64</v>
      </c>
    </row>
    <row r="310" spans="1:12" s="101" customFormat="1" ht="60.75" customHeight="1">
      <c r="A310" s="808"/>
      <c r="B310" s="803"/>
      <c r="C310" s="803"/>
      <c r="D310" s="807"/>
      <c r="E310" s="803"/>
      <c r="F310" s="803"/>
      <c r="G310" s="803"/>
      <c r="H310" s="806" t="s">
        <v>154</v>
      </c>
      <c r="I310" s="806"/>
      <c r="J310" s="117" t="s">
        <v>153</v>
      </c>
      <c r="K310" s="117" t="s">
        <v>3</v>
      </c>
      <c r="L310" s="119">
        <v>545.45000000000005</v>
      </c>
    </row>
    <row r="311" spans="1:12" s="101" customFormat="1" ht="24" customHeight="1">
      <c r="A311" s="808"/>
      <c r="B311" s="110" t="s">
        <v>77</v>
      </c>
      <c r="C311" s="115" t="s">
        <v>79</v>
      </c>
      <c r="D311" s="115" t="s">
        <v>155</v>
      </c>
      <c r="E311" s="115" t="s">
        <v>156</v>
      </c>
      <c r="F311" s="805"/>
      <c r="G311" s="805"/>
      <c r="H311" s="806" t="s">
        <v>157</v>
      </c>
      <c r="I311" s="806"/>
      <c r="J311" s="803" t="s">
        <v>153</v>
      </c>
      <c r="K311" s="803" t="s">
        <v>3</v>
      </c>
      <c r="L311" s="804">
        <v>110.48</v>
      </c>
    </row>
    <row r="312" spans="1:12" s="101" customFormat="1" ht="24" customHeight="1">
      <c r="A312" s="808"/>
      <c r="B312" s="117" t="s">
        <v>158</v>
      </c>
      <c r="C312" s="117" t="s">
        <v>2050</v>
      </c>
      <c r="D312" s="118">
        <v>43855</v>
      </c>
      <c r="E312" s="117" t="s">
        <v>2051</v>
      </c>
      <c r="F312" s="805"/>
      <c r="G312" s="805"/>
      <c r="H312" s="806"/>
      <c r="I312" s="806"/>
      <c r="J312" s="803"/>
      <c r="K312" s="803"/>
      <c r="L312" s="804"/>
    </row>
    <row r="313" spans="1:12" s="101" customFormat="1" ht="24" customHeight="1">
      <c r="A313" s="808">
        <v>555</v>
      </c>
      <c r="B313" s="110" t="s">
        <v>76</v>
      </c>
      <c r="C313" s="115" t="s">
        <v>78</v>
      </c>
      <c r="D313" s="115" t="s">
        <v>146</v>
      </c>
      <c r="E313" s="115" t="s">
        <v>147</v>
      </c>
      <c r="F313" s="809" t="s">
        <v>71</v>
      </c>
      <c r="G313" s="809"/>
      <c r="H313" s="805"/>
      <c r="I313" s="805"/>
      <c r="J313" s="805"/>
      <c r="K313" s="805"/>
      <c r="L313" s="805"/>
    </row>
    <row r="314" spans="1:12" s="101" customFormat="1" ht="26.25" customHeight="1">
      <c r="A314" s="808"/>
      <c r="B314" s="803" t="s">
        <v>2052</v>
      </c>
      <c r="C314" s="810" t="s">
        <v>2053</v>
      </c>
      <c r="D314" s="807">
        <v>43782</v>
      </c>
      <c r="E314" s="803" t="s">
        <v>476</v>
      </c>
      <c r="F314" s="803" t="s">
        <v>2054</v>
      </c>
      <c r="G314" s="803"/>
      <c r="H314" s="806" t="s">
        <v>152</v>
      </c>
      <c r="I314" s="806"/>
      <c r="J314" s="117" t="s">
        <v>153</v>
      </c>
      <c r="K314" s="117" t="s">
        <v>3</v>
      </c>
      <c r="L314" s="119">
        <v>43</v>
      </c>
    </row>
    <row r="315" spans="1:12" s="101" customFormat="1" ht="239.25" customHeight="1">
      <c r="A315" s="808"/>
      <c r="B315" s="803"/>
      <c r="C315" s="810"/>
      <c r="D315" s="807"/>
      <c r="E315" s="803"/>
      <c r="F315" s="803"/>
      <c r="G315" s="803"/>
      <c r="H315" s="806" t="s">
        <v>154</v>
      </c>
      <c r="I315" s="806"/>
      <c r="J315" s="117" t="s">
        <v>153</v>
      </c>
      <c r="K315" s="117" t="s">
        <v>3</v>
      </c>
      <c r="L315" s="119">
        <v>318.59000000000003</v>
      </c>
    </row>
    <row r="316" spans="1:12" s="101" customFormat="1" ht="24" customHeight="1">
      <c r="A316" s="808"/>
      <c r="B316" s="110" t="s">
        <v>77</v>
      </c>
      <c r="C316" s="115" t="s">
        <v>79</v>
      </c>
      <c r="D316" s="115" t="s">
        <v>155</v>
      </c>
      <c r="E316" s="115" t="s">
        <v>156</v>
      </c>
      <c r="F316" s="805"/>
      <c r="G316" s="805"/>
      <c r="H316" s="806" t="s">
        <v>157</v>
      </c>
      <c r="I316" s="806"/>
      <c r="J316" s="803" t="s">
        <v>153</v>
      </c>
      <c r="K316" s="803" t="s">
        <v>153</v>
      </c>
      <c r="L316" s="804">
        <v>0</v>
      </c>
    </row>
    <row r="317" spans="1:12" s="101" customFormat="1" ht="24" customHeight="1">
      <c r="A317" s="808"/>
      <c r="B317" s="117" t="s">
        <v>164</v>
      </c>
      <c r="C317" s="117" t="s">
        <v>2054</v>
      </c>
      <c r="D317" s="118">
        <v>43782</v>
      </c>
      <c r="E317" s="117" t="s">
        <v>2055</v>
      </c>
      <c r="F317" s="805"/>
      <c r="G317" s="805"/>
      <c r="H317" s="806"/>
      <c r="I317" s="806"/>
      <c r="J317" s="803"/>
      <c r="K317" s="803"/>
      <c r="L317" s="804"/>
    </row>
    <row r="318" spans="1:12" s="101" customFormat="1" ht="24" customHeight="1">
      <c r="A318" s="808">
        <v>556</v>
      </c>
      <c r="B318" s="110" t="s">
        <v>76</v>
      </c>
      <c r="C318" s="115" t="s">
        <v>78</v>
      </c>
      <c r="D318" s="115" t="s">
        <v>146</v>
      </c>
      <c r="E318" s="115" t="s">
        <v>147</v>
      </c>
      <c r="F318" s="809" t="s">
        <v>71</v>
      </c>
      <c r="G318" s="809"/>
      <c r="H318" s="805"/>
      <c r="I318" s="805"/>
      <c r="J318" s="805"/>
      <c r="K318" s="805"/>
      <c r="L318" s="805"/>
    </row>
    <row r="319" spans="1:12" s="101" customFormat="1" ht="26.25" customHeight="1">
      <c r="A319" s="808"/>
      <c r="B319" s="803" t="s">
        <v>2056</v>
      </c>
      <c r="C319" s="810" t="s">
        <v>2057</v>
      </c>
      <c r="D319" s="807">
        <v>43891</v>
      </c>
      <c r="E319" s="803" t="s">
        <v>205</v>
      </c>
      <c r="F319" s="803" t="s">
        <v>334</v>
      </c>
      <c r="G319" s="803"/>
      <c r="H319" s="806" t="s">
        <v>152</v>
      </c>
      <c r="I319" s="806"/>
      <c r="J319" s="117" t="s">
        <v>3</v>
      </c>
      <c r="K319" s="117" t="s">
        <v>153</v>
      </c>
      <c r="L319" s="119">
        <v>942.9</v>
      </c>
    </row>
    <row r="320" spans="1:12" s="101" customFormat="1" ht="408.95" customHeight="1">
      <c r="A320" s="808"/>
      <c r="B320" s="803"/>
      <c r="C320" s="810"/>
      <c r="D320" s="807"/>
      <c r="E320" s="803"/>
      <c r="F320" s="803"/>
      <c r="G320" s="803"/>
      <c r="H320" s="806" t="s">
        <v>154</v>
      </c>
      <c r="I320" s="806"/>
      <c r="J320" s="803" t="s">
        <v>3</v>
      </c>
      <c r="K320" s="803" t="s">
        <v>153</v>
      </c>
      <c r="L320" s="804">
        <v>685.03</v>
      </c>
    </row>
    <row r="321" spans="1:12" s="101" customFormat="1" ht="408.95" customHeight="1">
      <c r="A321" s="808"/>
      <c r="B321" s="803"/>
      <c r="C321" s="810"/>
      <c r="D321" s="807"/>
      <c r="E321" s="803"/>
      <c r="F321" s="803"/>
      <c r="G321" s="803"/>
      <c r="H321" s="806"/>
      <c r="I321" s="806"/>
      <c r="J321" s="803"/>
      <c r="K321" s="803"/>
      <c r="L321" s="804"/>
    </row>
    <row r="322" spans="1:12" s="101" customFormat="1" ht="156.19999999999999" customHeight="1">
      <c r="A322" s="808"/>
      <c r="B322" s="803"/>
      <c r="C322" s="810"/>
      <c r="D322" s="807"/>
      <c r="E322" s="803"/>
      <c r="F322" s="803"/>
      <c r="G322" s="803"/>
      <c r="H322" s="806"/>
      <c r="I322" s="806"/>
      <c r="J322" s="803"/>
      <c r="K322" s="803"/>
      <c r="L322" s="804"/>
    </row>
    <row r="323" spans="1:12" s="101" customFormat="1" ht="24" customHeight="1">
      <c r="A323" s="808"/>
      <c r="B323" s="110" t="s">
        <v>77</v>
      </c>
      <c r="C323" s="115" t="s">
        <v>79</v>
      </c>
      <c r="D323" s="115" t="s">
        <v>155</v>
      </c>
      <c r="E323" s="115" t="s">
        <v>156</v>
      </c>
      <c r="F323" s="805"/>
      <c r="G323" s="805"/>
      <c r="H323" s="806" t="s">
        <v>157</v>
      </c>
      <c r="I323" s="806"/>
      <c r="J323" s="803" t="s">
        <v>3</v>
      </c>
      <c r="K323" s="803" t="s">
        <v>153</v>
      </c>
      <c r="L323" s="804">
        <v>90</v>
      </c>
    </row>
    <row r="324" spans="1:12" s="101" customFormat="1" ht="24" customHeight="1">
      <c r="A324" s="808"/>
      <c r="B324" s="117" t="s">
        <v>326</v>
      </c>
      <c r="C324" s="117" t="s">
        <v>334</v>
      </c>
      <c r="D324" s="118">
        <v>43896</v>
      </c>
      <c r="E324" s="117" t="s">
        <v>1010</v>
      </c>
      <c r="F324" s="805"/>
      <c r="G324" s="805"/>
      <c r="H324" s="806"/>
      <c r="I324" s="806"/>
      <c r="J324" s="803"/>
      <c r="K324" s="803"/>
      <c r="L324" s="804"/>
    </row>
    <row r="325" spans="1:12" s="101" customFormat="1" ht="24" customHeight="1">
      <c r="A325" s="808">
        <v>557</v>
      </c>
      <c r="B325" s="110" t="s">
        <v>76</v>
      </c>
      <c r="C325" s="115" t="s">
        <v>78</v>
      </c>
      <c r="D325" s="115" t="s">
        <v>146</v>
      </c>
      <c r="E325" s="115" t="s">
        <v>147</v>
      </c>
      <c r="F325" s="809" t="s">
        <v>71</v>
      </c>
      <c r="G325" s="809"/>
      <c r="H325" s="805"/>
      <c r="I325" s="805"/>
      <c r="J325" s="805"/>
      <c r="K325" s="805"/>
      <c r="L325" s="805"/>
    </row>
    <row r="326" spans="1:12" s="101" customFormat="1" ht="26.25" customHeight="1">
      <c r="A326" s="808"/>
      <c r="B326" s="803" t="s">
        <v>2058</v>
      </c>
      <c r="C326" s="810" t="s">
        <v>2059</v>
      </c>
      <c r="D326" s="807">
        <v>43740</v>
      </c>
      <c r="E326" s="803" t="s">
        <v>862</v>
      </c>
      <c r="F326" s="803" t="s">
        <v>863</v>
      </c>
      <c r="G326" s="803"/>
      <c r="H326" s="806" t="s">
        <v>152</v>
      </c>
      <c r="I326" s="806"/>
      <c r="J326" s="117" t="s">
        <v>153</v>
      </c>
      <c r="K326" s="117" t="s">
        <v>3</v>
      </c>
      <c r="L326" s="119">
        <v>741.48</v>
      </c>
    </row>
    <row r="327" spans="1:12" s="101" customFormat="1" ht="281.25" customHeight="1">
      <c r="A327" s="808"/>
      <c r="B327" s="803"/>
      <c r="C327" s="810"/>
      <c r="D327" s="807"/>
      <c r="E327" s="803"/>
      <c r="F327" s="803"/>
      <c r="G327" s="803"/>
      <c r="H327" s="806" t="s">
        <v>154</v>
      </c>
      <c r="I327" s="806"/>
      <c r="J327" s="117" t="s">
        <v>153</v>
      </c>
      <c r="K327" s="117" t="s">
        <v>3</v>
      </c>
      <c r="L327" s="119">
        <v>349.3</v>
      </c>
    </row>
    <row r="328" spans="1:12" s="101" customFormat="1" ht="24" customHeight="1">
      <c r="A328" s="808"/>
      <c r="B328" s="110" t="s">
        <v>77</v>
      </c>
      <c r="C328" s="115" t="s">
        <v>79</v>
      </c>
      <c r="D328" s="115" t="s">
        <v>155</v>
      </c>
      <c r="E328" s="115" t="s">
        <v>156</v>
      </c>
      <c r="F328" s="805"/>
      <c r="G328" s="805"/>
      <c r="H328" s="806" t="s">
        <v>157</v>
      </c>
      <c r="I328" s="806"/>
      <c r="J328" s="803" t="s">
        <v>153</v>
      </c>
      <c r="K328" s="803" t="s">
        <v>153</v>
      </c>
      <c r="L328" s="804">
        <v>0</v>
      </c>
    </row>
    <row r="329" spans="1:12" s="101" customFormat="1" ht="24" customHeight="1">
      <c r="A329" s="808"/>
      <c r="B329" s="117" t="s">
        <v>240</v>
      </c>
      <c r="C329" s="117" t="s">
        <v>863</v>
      </c>
      <c r="D329" s="118">
        <v>43744</v>
      </c>
      <c r="E329" s="117" t="s">
        <v>793</v>
      </c>
      <c r="F329" s="805"/>
      <c r="G329" s="805"/>
      <c r="H329" s="806"/>
      <c r="I329" s="806"/>
      <c r="J329" s="803"/>
      <c r="K329" s="803"/>
      <c r="L329" s="804"/>
    </row>
    <row r="330" spans="1:12" s="101" customFormat="1" ht="24" customHeight="1">
      <c r="A330" s="808">
        <v>558</v>
      </c>
      <c r="B330" s="110" t="s">
        <v>76</v>
      </c>
      <c r="C330" s="115" t="s">
        <v>78</v>
      </c>
      <c r="D330" s="115" t="s">
        <v>146</v>
      </c>
      <c r="E330" s="115" t="s">
        <v>147</v>
      </c>
      <c r="F330" s="809" t="s">
        <v>71</v>
      </c>
      <c r="G330" s="809"/>
      <c r="H330" s="805"/>
      <c r="I330" s="805"/>
      <c r="J330" s="805"/>
      <c r="K330" s="805"/>
      <c r="L330" s="805"/>
    </row>
    <row r="331" spans="1:12" s="101" customFormat="1" ht="26.25" customHeight="1">
      <c r="A331" s="808"/>
      <c r="B331" s="803" t="s">
        <v>2060</v>
      </c>
      <c r="C331" s="810" t="s">
        <v>2061</v>
      </c>
      <c r="D331" s="807">
        <v>43811</v>
      </c>
      <c r="E331" s="803" t="s">
        <v>354</v>
      </c>
      <c r="F331" s="803" t="s">
        <v>1904</v>
      </c>
      <c r="G331" s="803"/>
      <c r="H331" s="806" t="s">
        <v>152</v>
      </c>
      <c r="I331" s="806"/>
      <c r="J331" s="117" t="s">
        <v>153</v>
      </c>
      <c r="K331" s="117" t="s">
        <v>3</v>
      </c>
      <c r="L331" s="119">
        <v>526.4</v>
      </c>
    </row>
    <row r="332" spans="1:12" s="101" customFormat="1" ht="407.25" customHeight="1">
      <c r="A332" s="808"/>
      <c r="B332" s="803"/>
      <c r="C332" s="810"/>
      <c r="D332" s="807"/>
      <c r="E332" s="803"/>
      <c r="F332" s="803"/>
      <c r="G332" s="803"/>
      <c r="H332" s="806" t="s">
        <v>154</v>
      </c>
      <c r="I332" s="806"/>
      <c r="J332" s="117" t="s">
        <v>153</v>
      </c>
      <c r="K332" s="117" t="s">
        <v>3</v>
      </c>
      <c r="L332" s="119">
        <v>342.8</v>
      </c>
    </row>
    <row r="333" spans="1:12" s="101" customFormat="1" ht="24" customHeight="1">
      <c r="A333" s="808"/>
      <c r="B333" s="110" t="s">
        <v>77</v>
      </c>
      <c r="C333" s="115" t="s">
        <v>79</v>
      </c>
      <c r="D333" s="115" t="s">
        <v>155</v>
      </c>
      <c r="E333" s="115" t="s">
        <v>156</v>
      </c>
      <c r="F333" s="805"/>
      <c r="G333" s="805"/>
      <c r="H333" s="806" t="s">
        <v>157</v>
      </c>
      <c r="I333" s="806"/>
      <c r="J333" s="803" t="s">
        <v>153</v>
      </c>
      <c r="K333" s="803" t="s">
        <v>3</v>
      </c>
      <c r="L333" s="804">
        <v>100</v>
      </c>
    </row>
    <row r="334" spans="1:12" s="101" customFormat="1" ht="24" customHeight="1">
      <c r="A334" s="808"/>
      <c r="B334" s="117" t="s">
        <v>254</v>
      </c>
      <c r="C334" s="117" t="s">
        <v>1904</v>
      </c>
      <c r="D334" s="118">
        <v>43813</v>
      </c>
      <c r="E334" s="117" t="s">
        <v>1503</v>
      </c>
      <c r="F334" s="805"/>
      <c r="G334" s="805"/>
      <c r="H334" s="806"/>
      <c r="I334" s="806"/>
      <c r="J334" s="803"/>
      <c r="K334" s="803"/>
      <c r="L334" s="804"/>
    </row>
    <row r="335" spans="1:12" s="101" customFormat="1" ht="24" customHeight="1">
      <c r="A335" s="808">
        <v>559</v>
      </c>
      <c r="B335" s="110" t="s">
        <v>76</v>
      </c>
      <c r="C335" s="115" t="s">
        <v>78</v>
      </c>
      <c r="D335" s="115" t="s">
        <v>146</v>
      </c>
      <c r="E335" s="115" t="s">
        <v>147</v>
      </c>
      <c r="F335" s="809" t="s">
        <v>71</v>
      </c>
      <c r="G335" s="809"/>
      <c r="H335" s="805"/>
      <c r="I335" s="805"/>
      <c r="J335" s="805"/>
      <c r="K335" s="805"/>
      <c r="L335" s="805"/>
    </row>
    <row r="336" spans="1:12" s="101" customFormat="1" ht="26.25" customHeight="1">
      <c r="A336" s="808"/>
      <c r="B336" s="803" t="s">
        <v>2062</v>
      </c>
      <c r="C336" s="803" t="s">
        <v>2063</v>
      </c>
      <c r="D336" s="807">
        <v>43758</v>
      </c>
      <c r="E336" s="803" t="s">
        <v>491</v>
      </c>
      <c r="F336" s="803" t="s">
        <v>804</v>
      </c>
      <c r="G336" s="803"/>
      <c r="H336" s="806" t="s">
        <v>152</v>
      </c>
      <c r="I336" s="806"/>
      <c r="J336" s="117" t="s">
        <v>153</v>
      </c>
      <c r="K336" s="117" t="s">
        <v>3</v>
      </c>
      <c r="L336" s="119">
        <v>350</v>
      </c>
    </row>
    <row r="337" spans="1:12" s="101" customFormat="1" ht="71.25" customHeight="1">
      <c r="A337" s="808"/>
      <c r="B337" s="803"/>
      <c r="C337" s="803"/>
      <c r="D337" s="807"/>
      <c r="E337" s="803"/>
      <c r="F337" s="803"/>
      <c r="G337" s="803"/>
      <c r="H337" s="806" t="s">
        <v>154</v>
      </c>
      <c r="I337" s="806"/>
      <c r="J337" s="117" t="s">
        <v>153</v>
      </c>
      <c r="K337" s="117" t="s">
        <v>3</v>
      </c>
      <c r="L337" s="119">
        <v>377.6</v>
      </c>
    </row>
    <row r="338" spans="1:12" s="101" customFormat="1" ht="24" customHeight="1">
      <c r="A338" s="808"/>
      <c r="B338" s="110" t="s">
        <v>77</v>
      </c>
      <c r="C338" s="115" t="s">
        <v>79</v>
      </c>
      <c r="D338" s="115" t="s">
        <v>155</v>
      </c>
      <c r="E338" s="115" t="s">
        <v>156</v>
      </c>
      <c r="F338" s="805"/>
      <c r="G338" s="805"/>
      <c r="H338" s="806" t="s">
        <v>157</v>
      </c>
      <c r="I338" s="806"/>
      <c r="J338" s="803" t="s">
        <v>153</v>
      </c>
      <c r="K338" s="803" t="s">
        <v>3</v>
      </c>
      <c r="L338" s="804">
        <v>320.70999999999998</v>
      </c>
    </row>
    <row r="339" spans="1:12" s="101" customFormat="1" ht="24" customHeight="1">
      <c r="A339" s="808"/>
      <c r="B339" s="117" t="s">
        <v>153</v>
      </c>
      <c r="C339" s="117" t="s">
        <v>804</v>
      </c>
      <c r="D339" s="118">
        <v>43760</v>
      </c>
      <c r="E339" s="117" t="s">
        <v>223</v>
      </c>
      <c r="F339" s="805"/>
      <c r="G339" s="805"/>
      <c r="H339" s="806"/>
      <c r="I339" s="806"/>
      <c r="J339" s="803"/>
      <c r="K339" s="803"/>
      <c r="L339" s="804"/>
    </row>
    <row r="340" spans="1:12" s="101" customFormat="1" ht="24" customHeight="1">
      <c r="A340" s="808">
        <v>560</v>
      </c>
      <c r="B340" s="110" t="s">
        <v>76</v>
      </c>
      <c r="C340" s="115" t="s">
        <v>78</v>
      </c>
      <c r="D340" s="115" t="s">
        <v>146</v>
      </c>
      <c r="E340" s="115" t="s">
        <v>147</v>
      </c>
      <c r="F340" s="809" t="s">
        <v>71</v>
      </c>
      <c r="G340" s="809"/>
      <c r="H340" s="805"/>
      <c r="I340" s="805"/>
      <c r="J340" s="805"/>
      <c r="K340" s="805"/>
      <c r="L340" s="805"/>
    </row>
    <row r="341" spans="1:12" s="101" customFormat="1" ht="26.25" customHeight="1">
      <c r="A341" s="808"/>
      <c r="B341" s="803" t="s">
        <v>2064</v>
      </c>
      <c r="C341" s="810" t="s">
        <v>2065</v>
      </c>
      <c r="D341" s="807">
        <v>43761</v>
      </c>
      <c r="E341" s="803" t="s">
        <v>2066</v>
      </c>
      <c r="F341" s="803" t="s">
        <v>2067</v>
      </c>
      <c r="G341" s="803"/>
      <c r="H341" s="806" t="s">
        <v>152</v>
      </c>
      <c r="I341" s="806"/>
      <c r="J341" s="117" t="s">
        <v>153</v>
      </c>
      <c r="K341" s="117" t="s">
        <v>153</v>
      </c>
      <c r="L341" s="119">
        <v>0</v>
      </c>
    </row>
    <row r="342" spans="1:12" s="101" customFormat="1" ht="333.75" customHeight="1">
      <c r="A342" s="808"/>
      <c r="B342" s="803"/>
      <c r="C342" s="810"/>
      <c r="D342" s="807"/>
      <c r="E342" s="803"/>
      <c r="F342" s="803"/>
      <c r="G342" s="803"/>
      <c r="H342" s="806" t="s">
        <v>154</v>
      </c>
      <c r="I342" s="806"/>
      <c r="J342" s="117" t="s">
        <v>153</v>
      </c>
      <c r="K342" s="117" t="s">
        <v>153</v>
      </c>
      <c r="L342" s="119">
        <v>0</v>
      </c>
    </row>
    <row r="343" spans="1:12" s="101" customFormat="1" ht="24" customHeight="1">
      <c r="A343" s="808"/>
      <c r="B343" s="110" t="s">
        <v>77</v>
      </c>
      <c r="C343" s="115" t="s">
        <v>79</v>
      </c>
      <c r="D343" s="115" t="s">
        <v>155</v>
      </c>
      <c r="E343" s="115" t="s">
        <v>156</v>
      </c>
      <c r="F343" s="805"/>
      <c r="G343" s="805"/>
      <c r="H343" s="806" t="s">
        <v>157</v>
      </c>
      <c r="I343" s="806"/>
      <c r="J343" s="803" t="s">
        <v>153</v>
      </c>
      <c r="K343" s="803" t="s">
        <v>3</v>
      </c>
      <c r="L343" s="804">
        <v>1220</v>
      </c>
    </row>
    <row r="344" spans="1:12" s="101" customFormat="1" ht="34.5" customHeight="1">
      <c r="A344" s="808"/>
      <c r="B344" s="117" t="s">
        <v>2068</v>
      </c>
      <c r="C344" s="117" t="s">
        <v>2067</v>
      </c>
      <c r="D344" s="118">
        <v>43764</v>
      </c>
      <c r="E344" s="117" t="s">
        <v>1803</v>
      </c>
      <c r="F344" s="805"/>
      <c r="G344" s="805"/>
      <c r="H344" s="806"/>
      <c r="I344" s="806"/>
      <c r="J344" s="803"/>
      <c r="K344" s="803"/>
      <c r="L344" s="804"/>
    </row>
    <row r="345" spans="1:12" s="101" customFormat="1" ht="24" customHeight="1">
      <c r="A345" s="808">
        <v>561</v>
      </c>
      <c r="B345" s="110" t="s">
        <v>76</v>
      </c>
      <c r="C345" s="115" t="s">
        <v>78</v>
      </c>
      <c r="D345" s="115" t="s">
        <v>146</v>
      </c>
      <c r="E345" s="115" t="s">
        <v>147</v>
      </c>
      <c r="F345" s="809" t="s">
        <v>71</v>
      </c>
      <c r="G345" s="809"/>
      <c r="H345" s="805"/>
      <c r="I345" s="805"/>
      <c r="J345" s="805"/>
      <c r="K345" s="805"/>
      <c r="L345" s="805"/>
    </row>
    <row r="346" spans="1:12" s="101" customFormat="1" ht="26.25" customHeight="1">
      <c r="A346" s="808"/>
      <c r="B346" s="803" t="s">
        <v>2064</v>
      </c>
      <c r="C346" s="810" t="s">
        <v>2069</v>
      </c>
      <c r="D346" s="807">
        <v>43810</v>
      </c>
      <c r="E346" s="803" t="s">
        <v>476</v>
      </c>
      <c r="F346" s="803" t="s">
        <v>546</v>
      </c>
      <c r="G346" s="803"/>
      <c r="H346" s="806" t="s">
        <v>152</v>
      </c>
      <c r="I346" s="806"/>
      <c r="J346" s="117" t="s">
        <v>153</v>
      </c>
      <c r="K346" s="117" t="s">
        <v>3</v>
      </c>
      <c r="L346" s="119">
        <v>435.48</v>
      </c>
    </row>
    <row r="347" spans="1:12" s="101" customFormat="1" ht="408.95" customHeight="1">
      <c r="A347" s="808"/>
      <c r="B347" s="803"/>
      <c r="C347" s="810"/>
      <c r="D347" s="807"/>
      <c r="E347" s="803"/>
      <c r="F347" s="803"/>
      <c r="G347" s="803"/>
      <c r="H347" s="806" t="s">
        <v>154</v>
      </c>
      <c r="I347" s="806"/>
      <c r="J347" s="803" t="s">
        <v>153</v>
      </c>
      <c r="K347" s="803" t="s">
        <v>3</v>
      </c>
      <c r="L347" s="804">
        <v>282.53000000000003</v>
      </c>
    </row>
    <row r="348" spans="1:12" s="101" customFormat="1" ht="71.849999999999994" customHeight="1">
      <c r="A348" s="808"/>
      <c r="B348" s="803"/>
      <c r="C348" s="810"/>
      <c r="D348" s="807"/>
      <c r="E348" s="803"/>
      <c r="F348" s="803"/>
      <c r="G348" s="803"/>
      <c r="H348" s="806"/>
      <c r="I348" s="806"/>
      <c r="J348" s="803"/>
      <c r="K348" s="803"/>
      <c r="L348" s="804"/>
    </row>
    <row r="349" spans="1:12" s="101" customFormat="1" ht="24" customHeight="1">
      <c r="A349" s="808"/>
      <c r="B349" s="110" t="s">
        <v>77</v>
      </c>
      <c r="C349" s="115" t="s">
        <v>79</v>
      </c>
      <c r="D349" s="115" t="s">
        <v>155</v>
      </c>
      <c r="E349" s="115" t="s">
        <v>156</v>
      </c>
      <c r="F349" s="805"/>
      <c r="G349" s="805"/>
      <c r="H349" s="806" t="s">
        <v>157</v>
      </c>
      <c r="I349" s="806"/>
      <c r="J349" s="803" t="s">
        <v>153</v>
      </c>
      <c r="K349" s="803" t="s">
        <v>3</v>
      </c>
      <c r="L349" s="804">
        <v>95.56</v>
      </c>
    </row>
    <row r="350" spans="1:12" s="101" customFormat="1" ht="34.5" customHeight="1">
      <c r="A350" s="808"/>
      <c r="B350" s="117" t="s">
        <v>2068</v>
      </c>
      <c r="C350" s="117" t="s">
        <v>546</v>
      </c>
      <c r="D350" s="118">
        <v>43812</v>
      </c>
      <c r="E350" s="117" t="s">
        <v>1794</v>
      </c>
      <c r="F350" s="805"/>
      <c r="G350" s="805"/>
      <c r="H350" s="806"/>
      <c r="I350" s="806"/>
      <c r="J350" s="803"/>
      <c r="K350" s="803"/>
      <c r="L350" s="804"/>
    </row>
    <row r="351" spans="1:12" s="101" customFormat="1" ht="24" customHeight="1">
      <c r="A351" s="808">
        <v>562</v>
      </c>
      <c r="B351" s="110" t="s">
        <v>76</v>
      </c>
      <c r="C351" s="115" t="s">
        <v>78</v>
      </c>
      <c r="D351" s="115" t="s">
        <v>146</v>
      </c>
      <c r="E351" s="115" t="s">
        <v>147</v>
      </c>
      <c r="F351" s="809" t="s">
        <v>71</v>
      </c>
      <c r="G351" s="809"/>
      <c r="H351" s="805"/>
      <c r="I351" s="805"/>
      <c r="J351" s="805"/>
      <c r="K351" s="805"/>
      <c r="L351" s="805"/>
    </row>
    <row r="352" spans="1:12" s="101" customFormat="1" ht="26.25" customHeight="1">
      <c r="A352" s="808"/>
      <c r="B352" s="803" t="s">
        <v>2070</v>
      </c>
      <c r="C352" s="810" t="s">
        <v>2071</v>
      </c>
      <c r="D352" s="807">
        <v>43748</v>
      </c>
      <c r="E352" s="803" t="s">
        <v>243</v>
      </c>
      <c r="F352" s="803" t="s">
        <v>858</v>
      </c>
      <c r="G352" s="803"/>
      <c r="H352" s="806" t="s">
        <v>152</v>
      </c>
      <c r="I352" s="806"/>
      <c r="J352" s="117" t="s">
        <v>153</v>
      </c>
      <c r="K352" s="117" t="s">
        <v>3</v>
      </c>
      <c r="L352" s="119">
        <v>443.67</v>
      </c>
    </row>
    <row r="353" spans="1:12" s="101" customFormat="1" ht="260.25" customHeight="1">
      <c r="A353" s="808"/>
      <c r="B353" s="803"/>
      <c r="C353" s="810"/>
      <c r="D353" s="807"/>
      <c r="E353" s="803"/>
      <c r="F353" s="803"/>
      <c r="G353" s="803"/>
      <c r="H353" s="806" t="s">
        <v>154</v>
      </c>
      <c r="I353" s="806"/>
      <c r="J353" s="117" t="s">
        <v>153</v>
      </c>
      <c r="K353" s="117" t="s">
        <v>3</v>
      </c>
      <c r="L353" s="119">
        <v>304.91000000000003</v>
      </c>
    </row>
    <row r="354" spans="1:12" s="101" customFormat="1" ht="24" customHeight="1">
      <c r="A354" s="808"/>
      <c r="B354" s="110" t="s">
        <v>77</v>
      </c>
      <c r="C354" s="115" t="s">
        <v>79</v>
      </c>
      <c r="D354" s="115" t="s">
        <v>155</v>
      </c>
      <c r="E354" s="115" t="s">
        <v>156</v>
      </c>
      <c r="F354" s="805"/>
      <c r="G354" s="805"/>
      <c r="H354" s="806" t="s">
        <v>157</v>
      </c>
      <c r="I354" s="806"/>
      <c r="J354" s="803" t="s">
        <v>153</v>
      </c>
      <c r="K354" s="803" t="s">
        <v>3</v>
      </c>
      <c r="L354" s="804">
        <v>150</v>
      </c>
    </row>
    <row r="355" spans="1:12" s="101" customFormat="1" ht="24" customHeight="1">
      <c r="A355" s="808"/>
      <c r="B355" s="117" t="s">
        <v>164</v>
      </c>
      <c r="C355" s="117" t="s">
        <v>858</v>
      </c>
      <c r="D355" s="118">
        <v>43749</v>
      </c>
      <c r="E355" s="117" t="s">
        <v>2072</v>
      </c>
      <c r="F355" s="805"/>
      <c r="G355" s="805"/>
      <c r="H355" s="806"/>
      <c r="I355" s="806"/>
      <c r="J355" s="803"/>
      <c r="K355" s="803"/>
      <c r="L355" s="804"/>
    </row>
    <row r="356" spans="1:12" s="101" customFormat="1" ht="24" customHeight="1">
      <c r="A356" s="808">
        <v>563</v>
      </c>
      <c r="B356" s="110" t="s">
        <v>76</v>
      </c>
      <c r="C356" s="115" t="s">
        <v>78</v>
      </c>
      <c r="D356" s="115" t="s">
        <v>146</v>
      </c>
      <c r="E356" s="115" t="s">
        <v>147</v>
      </c>
      <c r="F356" s="809" t="s">
        <v>71</v>
      </c>
      <c r="G356" s="809"/>
      <c r="H356" s="805"/>
      <c r="I356" s="805"/>
      <c r="J356" s="805"/>
      <c r="K356" s="805"/>
      <c r="L356" s="805"/>
    </row>
    <row r="357" spans="1:12" s="101" customFormat="1" ht="26.25" customHeight="1">
      <c r="A357" s="808"/>
      <c r="B357" s="803" t="s">
        <v>2070</v>
      </c>
      <c r="C357" s="810" t="s">
        <v>2073</v>
      </c>
      <c r="D357" s="807">
        <v>43889</v>
      </c>
      <c r="E357" s="803" t="s">
        <v>785</v>
      </c>
      <c r="F357" s="803" t="s">
        <v>2074</v>
      </c>
      <c r="G357" s="803"/>
      <c r="H357" s="806" t="s">
        <v>152</v>
      </c>
      <c r="I357" s="806"/>
      <c r="J357" s="117" t="s">
        <v>153</v>
      </c>
      <c r="K357" s="117" t="s">
        <v>3</v>
      </c>
      <c r="L357" s="119">
        <v>370.36</v>
      </c>
    </row>
    <row r="358" spans="1:12" s="101" customFormat="1" ht="270.75" customHeight="1">
      <c r="A358" s="808"/>
      <c r="B358" s="803"/>
      <c r="C358" s="810"/>
      <c r="D358" s="807"/>
      <c r="E358" s="803"/>
      <c r="F358" s="803"/>
      <c r="G358" s="803"/>
      <c r="H358" s="806" t="s">
        <v>154</v>
      </c>
      <c r="I358" s="806"/>
      <c r="J358" s="117" t="s">
        <v>153</v>
      </c>
      <c r="K358" s="117" t="s">
        <v>3</v>
      </c>
      <c r="L358" s="119">
        <v>496.6</v>
      </c>
    </row>
    <row r="359" spans="1:12" s="101" customFormat="1" ht="24" customHeight="1">
      <c r="A359" s="808"/>
      <c r="B359" s="110" t="s">
        <v>77</v>
      </c>
      <c r="C359" s="115" t="s">
        <v>79</v>
      </c>
      <c r="D359" s="115" t="s">
        <v>155</v>
      </c>
      <c r="E359" s="115" t="s">
        <v>156</v>
      </c>
      <c r="F359" s="805"/>
      <c r="G359" s="805"/>
      <c r="H359" s="806" t="s">
        <v>157</v>
      </c>
      <c r="I359" s="806"/>
      <c r="J359" s="803" t="s">
        <v>153</v>
      </c>
      <c r="K359" s="803" t="s">
        <v>3</v>
      </c>
      <c r="L359" s="804">
        <v>784</v>
      </c>
    </row>
    <row r="360" spans="1:12" s="101" customFormat="1" ht="24" customHeight="1">
      <c r="A360" s="808"/>
      <c r="B360" s="117" t="s">
        <v>164</v>
      </c>
      <c r="C360" s="117" t="s">
        <v>2074</v>
      </c>
      <c r="D360" s="118">
        <v>43890</v>
      </c>
      <c r="E360" s="117" t="s">
        <v>2075</v>
      </c>
      <c r="F360" s="805"/>
      <c r="G360" s="805"/>
      <c r="H360" s="806"/>
      <c r="I360" s="806"/>
      <c r="J360" s="803"/>
      <c r="K360" s="803"/>
      <c r="L360" s="804"/>
    </row>
    <row r="361" spans="1:12" s="101" customFormat="1" ht="24" customHeight="1">
      <c r="A361" s="808">
        <v>564</v>
      </c>
      <c r="B361" s="110" t="s">
        <v>76</v>
      </c>
      <c r="C361" s="115" t="s">
        <v>78</v>
      </c>
      <c r="D361" s="115" t="s">
        <v>146</v>
      </c>
      <c r="E361" s="115" t="s">
        <v>147</v>
      </c>
      <c r="F361" s="809" t="s">
        <v>71</v>
      </c>
      <c r="G361" s="809"/>
      <c r="H361" s="805"/>
      <c r="I361" s="805"/>
      <c r="J361" s="805"/>
      <c r="K361" s="805"/>
      <c r="L361" s="805"/>
    </row>
    <row r="362" spans="1:12" s="101" customFormat="1" ht="26.25" customHeight="1">
      <c r="A362" s="808"/>
      <c r="B362" s="803" t="s">
        <v>2076</v>
      </c>
      <c r="C362" s="810" t="s">
        <v>2077</v>
      </c>
      <c r="D362" s="807">
        <v>43757</v>
      </c>
      <c r="E362" s="803" t="s">
        <v>1003</v>
      </c>
      <c r="F362" s="803" t="s">
        <v>1004</v>
      </c>
      <c r="G362" s="803"/>
      <c r="H362" s="806" t="s">
        <v>152</v>
      </c>
      <c r="I362" s="806"/>
      <c r="J362" s="117" t="s">
        <v>153</v>
      </c>
      <c r="K362" s="117" t="s">
        <v>3</v>
      </c>
      <c r="L362" s="119">
        <v>1135</v>
      </c>
    </row>
    <row r="363" spans="1:12" s="101" customFormat="1" ht="408.95" customHeight="1">
      <c r="A363" s="808"/>
      <c r="B363" s="803"/>
      <c r="C363" s="810"/>
      <c r="D363" s="807"/>
      <c r="E363" s="803"/>
      <c r="F363" s="803"/>
      <c r="G363" s="803"/>
      <c r="H363" s="806" t="s">
        <v>154</v>
      </c>
      <c r="I363" s="806"/>
      <c r="J363" s="803" t="s">
        <v>153</v>
      </c>
      <c r="K363" s="803" t="s">
        <v>3</v>
      </c>
      <c r="L363" s="804">
        <v>4108.03</v>
      </c>
    </row>
    <row r="364" spans="1:12" s="101" customFormat="1" ht="408.95" customHeight="1">
      <c r="A364" s="808"/>
      <c r="B364" s="803"/>
      <c r="C364" s="810"/>
      <c r="D364" s="807"/>
      <c r="E364" s="803"/>
      <c r="F364" s="803"/>
      <c r="G364" s="803"/>
      <c r="H364" s="806"/>
      <c r="I364" s="806"/>
      <c r="J364" s="803"/>
      <c r="K364" s="803"/>
      <c r="L364" s="804"/>
    </row>
    <row r="365" spans="1:12" s="101" customFormat="1" ht="103.7" customHeight="1">
      <c r="A365" s="808"/>
      <c r="B365" s="803"/>
      <c r="C365" s="810"/>
      <c r="D365" s="807"/>
      <c r="E365" s="803"/>
      <c r="F365" s="803"/>
      <c r="G365" s="803"/>
      <c r="H365" s="806"/>
      <c r="I365" s="806"/>
      <c r="J365" s="803"/>
      <c r="K365" s="803"/>
      <c r="L365" s="804"/>
    </row>
    <row r="366" spans="1:12" s="101" customFormat="1" ht="24" customHeight="1">
      <c r="A366" s="808"/>
      <c r="B366" s="110" t="s">
        <v>77</v>
      </c>
      <c r="C366" s="115" t="s">
        <v>79</v>
      </c>
      <c r="D366" s="115" t="s">
        <v>155</v>
      </c>
      <c r="E366" s="115" t="s">
        <v>156</v>
      </c>
      <c r="F366" s="805"/>
      <c r="G366" s="805"/>
      <c r="H366" s="806" t="s">
        <v>157</v>
      </c>
      <c r="I366" s="806"/>
      <c r="J366" s="803" t="s">
        <v>153</v>
      </c>
      <c r="K366" s="803" t="s">
        <v>153</v>
      </c>
      <c r="L366" s="804">
        <v>0</v>
      </c>
    </row>
    <row r="367" spans="1:12" s="101" customFormat="1" ht="24" customHeight="1">
      <c r="A367" s="808"/>
      <c r="B367" s="117" t="s">
        <v>254</v>
      </c>
      <c r="C367" s="117" t="s">
        <v>1004</v>
      </c>
      <c r="D367" s="118">
        <v>43765</v>
      </c>
      <c r="E367" s="117" t="s">
        <v>2078</v>
      </c>
      <c r="F367" s="805"/>
      <c r="G367" s="805"/>
      <c r="H367" s="806"/>
      <c r="I367" s="806"/>
      <c r="J367" s="803"/>
      <c r="K367" s="803"/>
      <c r="L367" s="804"/>
    </row>
    <row r="368" spans="1:12" s="101" customFormat="1" ht="24" customHeight="1">
      <c r="A368" s="808">
        <v>565</v>
      </c>
      <c r="B368" s="110" t="s">
        <v>76</v>
      </c>
      <c r="C368" s="115" t="s">
        <v>78</v>
      </c>
      <c r="D368" s="115" t="s">
        <v>146</v>
      </c>
      <c r="E368" s="115" t="s">
        <v>147</v>
      </c>
      <c r="F368" s="809" t="s">
        <v>71</v>
      </c>
      <c r="G368" s="809"/>
      <c r="H368" s="805"/>
      <c r="I368" s="805"/>
      <c r="J368" s="805"/>
      <c r="K368" s="805"/>
      <c r="L368" s="805"/>
    </row>
    <row r="369" spans="1:12" s="101" customFormat="1" ht="26.25" customHeight="1">
      <c r="A369" s="808"/>
      <c r="B369" s="803" t="s">
        <v>2076</v>
      </c>
      <c r="C369" s="810" t="s">
        <v>2079</v>
      </c>
      <c r="D369" s="807">
        <v>43789</v>
      </c>
      <c r="E369" s="803" t="s">
        <v>885</v>
      </c>
      <c r="F369" s="803" t="s">
        <v>2080</v>
      </c>
      <c r="G369" s="803"/>
      <c r="H369" s="806" t="s">
        <v>152</v>
      </c>
      <c r="I369" s="806"/>
      <c r="J369" s="117" t="s">
        <v>153</v>
      </c>
      <c r="K369" s="117" t="s">
        <v>3</v>
      </c>
      <c r="L369" s="119">
        <v>221.75</v>
      </c>
    </row>
    <row r="370" spans="1:12" s="101" customFormat="1" ht="408.95" customHeight="1">
      <c r="A370" s="808"/>
      <c r="B370" s="803"/>
      <c r="C370" s="810"/>
      <c r="D370" s="807"/>
      <c r="E370" s="803"/>
      <c r="F370" s="803"/>
      <c r="G370" s="803"/>
      <c r="H370" s="806" t="s">
        <v>154</v>
      </c>
      <c r="I370" s="806"/>
      <c r="J370" s="803" t="s">
        <v>153</v>
      </c>
      <c r="K370" s="803" t="s">
        <v>3</v>
      </c>
      <c r="L370" s="804">
        <v>269.04000000000002</v>
      </c>
    </row>
    <row r="371" spans="1:12" s="101" customFormat="1" ht="271.35000000000002" customHeight="1">
      <c r="A371" s="808"/>
      <c r="B371" s="803"/>
      <c r="C371" s="810"/>
      <c r="D371" s="807"/>
      <c r="E371" s="803"/>
      <c r="F371" s="803"/>
      <c r="G371" s="803"/>
      <c r="H371" s="806"/>
      <c r="I371" s="806"/>
      <c r="J371" s="803"/>
      <c r="K371" s="803"/>
      <c r="L371" s="804"/>
    </row>
    <row r="372" spans="1:12" s="101" customFormat="1" ht="24" customHeight="1">
      <c r="A372" s="808"/>
      <c r="B372" s="110" t="s">
        <v>77</v>
      </c>
      <c r="C372" s="115" t="s">
        <v>79</v>
      </c>
      <c r="D372" s="115" t="s">
        <v>155</v>
      </c>
      <c r="E372" s="115" t="s">
        <v>156</v>
      </c>
      <c r="F372" s="805"/>
      <c r="G372" s="805"/>
      <c r="H372" s="806" t="s">
        <v>157</v>
      </c>
      <c r="I372" s="806"/>
      <c r="J372" s="803" t="s">
        <v>153</v>
      </c>
      <c r="K372" s="803" t="s">
        <v>153</v>
      </c>
      <c r="L372" s="804">
        <v>0</v>
      </c>
    </row>
    <row r="373" spans="1:12" s="101" customFormat="1" ht="24" customHeight="1">
      <c r="A373" s="808"/>
      <c r="B373" s="117" t="s">
        <v>254</v>
      </c>
      <c r="C373" s="117" t="s">
        <v>2080</v>
      </c>
      <c r="D373" s="118">
        <v>43790</v>
      </c>
      <c r="E373" s="117" t="s">
        <v>1571</v>
      </c>
      <c r="F373" s="805"/>
      <c r="G373" s="805"/>
      <c r="H373" s="806"/>
      <c r="I373" s="806"/>
      <c r="J373" s="803"/>
      <c r="K373" s="803"/>
      <c r="L373" s="804"/>
    </row>
    <row r="374" spans="1:12" s="101" customFormat="1" ht="24" customHeight="1">
      <c r="A374" s="808">
        <v>566</v>
      </c>
      <c r="B374" s="110" t="s">
        <v>76</v>
      </c>
      <c r="C374" s="115" t="s">
        <v>78</v>
      </c>
      <c r="D374" s="115" t="s">
        <v>146</v>
      </c>
      <c r="E374" s="115" t="s">
        <v>147</v>
      </c>
      <c r="F374" s="809" t="s">
        <v>71</v>
      </c>
      <c r="G374" s="809"/>
      <c r="H374" s="805"/>
      <c r="I374" s="805"/>
      <c r="J374" s="805"/>
      <c r="K374" s="805"/>
      <c r="L374" s="805"/>
    </row>
    <row r="375" spans="1:12" s="101" customFormat="1" ht="26.25" customHeight="1">
      <c r="A375" s="808"/>
      <c r="B375" s="803" t="s">
        <v>2081</v>
      </c>
      <c r="C375" s="803" t="s">
        <v>2082</v>
      </c>
      <c r="D375" s="807">
        <v>43893</v>
      </c>
      <c r="E375" s="803" t="s">
        <v>523</v>
      </c>
      <c r="F375" s="803" t="s">
        <v>2083</v>
      </c>
      <c r="G375" s="803"/>
      <c r="H375" s="806" t="s">
        <v>152</v>
      </c>
      <c r="I375" s="806"/>
      <c r="J375" s="117" t="s">
        <v>153</v>
      </c>
      <c r="K375" s="117" t="s">
        <v>3</v>
      </c>
      <c r="L375" s="119">
        <v>279.5</v>
      </c>
    </row>
    <row r="376" spans="1:12" s="101" customFormat="1" ht="29.25" customHeight="1">
      <c r="A376" s="808"/>
      <c r="B376" s="803"/>
      <c r="C376" s="803"/>
      <c r="D376" s="807"/>
      <c r="E376" s="803"/>
      <c r="F376" s="803"/>
      <c r="G376" s="803"/>
      <c r="H376" s="806" t="s">
        <v>154</v>
      </c>
      <c r="I376" s="806"/>
      <c r="J376" s="117" t="s">
        <v>153</v>
      </c>
      <c r="K376" s="117" t="s">
        <v>3</v>
      </c>
      <c r="L376" s="119">
        <v>592.80000000000007</v>
      </c>
    </row>
    <row r="377" spans="1:12" s="101" customFormat="1" ht="24" customHeight="1">
      <c r="A377" s="808"/>
      <c r="B377" s="110" t="s">
        <v>77</v>
      </c>
      <c r="C377" s="115" t="s">
        <v>79</v>
      </c>
      <c r="D377" s="115" t="s">
        <v>155</v>
      </c>
      <c r="E377" s="115" t="s">
        <v>156</v>
      </c>
      <c r="F377" s="805"/>
      <c r="G377" s="805"/>
      <c r="H377" s="806" t="s">
        <v>157</v>
      </c>
      <c r="I377" s="806"/>
      <c r="J377" s="803" t="s">
        <v>153</v>
      </c>
      <c r="K377" s="803" t="s">
        <v>3</v>
      </c>
      <c r="L377" s="804">
        <v>63</v>
      </c>
    </row>
    <row r="378" spans="1:12" s="101" customFormat="1" ht="24" customHeight="1">
      <c r="A378" s="808"/>
      <c r="B378" s="117" t="s">
        <v>193</v>
      </c>
      <c r="C378" s="117" t="s">
        <v>2083</v>
      </c>
      <c r="D378" s="118">
        <v>43894</v>
      </c>
      <c r="E378" s="117" t="s">
        <v>875</v>
      </c>
      <c r="F378" s="805"/>
      <c r="G378" s="805"/>
      <c r="H378" s="806"/>
      <c r="I378" s="806"/>
      <c r="J378" s="803"/>
      <c r="K378" s="803"/>
      <c r="L378" s="804"/>
    </row>
    <row r="379" spans="1:12" s="101" customFormat="1" ht="24" customHeight="1">
      <c r="A379" s="808">
        <v>567</v>
      </c>
      <c r="B379" s="110" t="s">
        <v>76</v>
      </c>
      <c r="C379" s="115" t="s">
        <v>78</v>
      </c>
      <c r="D379" s="115" t="s">
        <v>146</v>
      </c>
      <c r="E379" s="115" t="s">
        <v>147</v>
      </c>
      <c r="F379" s="809" t="s">
        <v>71</v>
      </c>
      <c r="G379" s="809"/>
      <c r="H379" s="805"/>
      <c r="I379" s="805"/>
      <c r="J379" s="805"/>
      <c r="K379" s="805"/>
      <c r="L379" s="805"/>
    </row>
    <row r="380" spans="1:12" s="101" customFormat="1" ht="26.25" customHeight="1">
      <c r="A380" s="808"/>
      <c r="B380" s="803" t="s">
        <v>2084</v>
      </c>
      <c r="C380" s="810" t="s">
        <v>2085</v>
      </c>
      <c r="D380" s="807">
        <v>43745</v>
      </c>
      <c r="E380" s="803" t="s">
        <v>205</v>
      </c>
      <c r="F380" s="803" t="s">
        <v>1532</v>
      </c>
      <c r="G380" s="803"/>
      <c r="H380" s="806" t="s">
        <v>152</v>
      </c>
      <c r="I380" s="806"/>
      <c r="J380" s="117" t="s">
        <v>153</v>
      </c>
      <c r="K380" s="117" t="s">
        <v>3</v>
      </c>
      <c r="L380" s="119">
        <v>236.97</v>
      </c>
    </row>
    <row r="381" spans="1:12" s="101" customFormat="1" ht="228.75" customHeight="1">
      <c r="A381" s="808"/>
      <c r="B381" s="803"/>
      <c r="C381" s="810"/>
      <c r="D381" s="807"/>
      <c r="E381" s="803"/>
      <c r="F381" s="803"/>
      <c r="G381" s="803"/>
      <c r="H381" s="806" t="s">
        <v>154</v>
      </c>
      <c r="I381" s="806"/>
      <c r="J381" s="117" t="s">
        <v>153</v>
      </c>
      <c r="K381" s="117" t="s">
        <v>3</v>
      </c>
      <c r="L381" s="119">
        <v>368.79</v>
      </c>
    </row>
    <row r="382" spans="1:12" s="101" customFormat="1" ht="24" customHeight="1">
      <c r="A382" s="808"/>
      <c r="B382" s="110" t="s">
        <v>77</v>
      </c>
      <c r="C382" s="115" t="s">
        <v>79</v>
      </c>
      <c r="D382" s="115" t="s">
        <v>155</v>
      </c>
      <c r="E382" s="115" t="s">
        <v>156</v>
      </c>
      <c r="F382" s="805"/>
      <c r="G382" s="805"/>
      <c r="H382" s="806" t="s">
        <v>157</v>
      </c>
      <c r="I382" s="806"/>
      <c r="J382" s="803" t="s">
        <v>153</v>
      </c>
      <c r="K382" s="803" t="s">
        <v>153</v>
      </c>
      <c r="L382" s="804">
        <v>0</v>
      </c>
    </row>
    <row r="383" spans="1:12" s="101" customFormat="1" ht="24" customHeight="1">
      <c r="A383" s="808"/>
      <c r="B383" s="117" t="s">
        <v>240</v>
      </c>
      <c r="C383" s="117" t="s">
        <v>1532</v>
      </c>
      <c r="D383" s="118">
        <v>43746</v>
      </c>
      <c r="E383" s="117" t="s">
        <v>2086</v>
      </c>
      <c r="F383" s="805"/>
      <c r="G383" s="805"/>
      <c r="H383" s="806"/>
      <c r="I383" s="806"/>
      <c r="J383" s="803"/>
      <c r="K383" s="803"/>
      <c r="L383" s="804"/>
    </row>
    <row r="384" spans="1:12" s="101" customFormat="1" ht="24" customHeight="1">
      <c r="A384" s="808">
        <v>568</v>
      </c>
      <c r="B384" s="110" t="s">
        <v>76</v>
      </c>
      <c r="C384" s="115" t="s">
        <v>78</v>
      </c>
      <c r="D384" s="115" t="s">
        <v>146</v>
      </c>
      <c r="E384" s="115" t="s">
        <v>147</v>
      </c>
      <c r="F384" s="809" t="s">
        <v>71</v>
      </c>
      <c r="G384" s="809"/>
      <c r="H384" s="805"/>
      <c r="I384" s="805"/>
      <c r="J384" s="805"/>
      <c r="K384" s="805"/>
      <c r="L384" s="805"/>
    </row>
    <row r="385" spans="1:12" s="101" customFormat="1" ht="26.25" customHeight="1">
      <c r="A385" s="808"/>
      <c r="B385" s="803" t="s">
        <v>2084</v>
      </c>
      <c r="C385" s="810" t="s">
        <v>2087</v>
      </c>
      <c r="D385" s="807">
        <v>43867</v>
      </c>
      <c r="E385" s="803" t="s">
        <v>2088</v>
      </c>
      <c r="F385" s="803" t="s">
        <v>2089</v>
      </c>
      <c r="G385" s="803"/>
      <c r="H385" s="806" t="s">
        <v>152</v>
      </c>
      <c r="I385" s="806"/>
      <c r="J385" s="117" t="s">
        <v>153</v>
      </c>
      <c r="K385" s="117" t="s">
        <v>3</v>
      </c>
      <c r="L385" s="119">
        <v>399.88</v>
      </c>
    </row>
    <row r="386" spans="1:12" s="101" customFormat="1" ht="260.25" customHeight="1">
      <c r="A386" s="808"/>
      <c r="B386" s="803"/>
      <c r="C386" s="810"/>
      <c r="D386" s="807"/>
      <c r="E386" s="803"/>
      <c r="F386" s="803"/>
      <c r="G386" s="803"/>
      <c r="H386" s="806" t="s">
        <v>154</v>
      </c>
      <c r="I386" s="806"/>
      <c r="J386" s="117" t="s">
        <v>153</v>
      </c>
      <c r="K386" s="117" t="s">
        <v>3</v>
      </c>
      <c r="L386" s="119">
        <v>195.6</v>
      </c>
    </row>
    <row r="387" spans="1:12" s="101" customFormat="1" ht="24" customHeight="1">
      <c r="A387" s="808"/>
      <c r="B387" s="110" t="s">
        <v>77</v>
      </c>
      <c r="C387" s="115" t="s">
        <v>79</v>
      </c>
      <c r="D387" s="115" t="s">
        <v>155</v>
      </c>
      <c r="E387" s="115" t="s">
        <v>156</v>
      </c>
      <c r="F387" s="805"/>
      <c r="G387" s="805"/>
      <c r="H387" s="806" t="s">
        <v>157</v>
      </c>
      <c r="I387" s="806"/>
      <c r="J387" s="803" t="s">
        <v>153</v>
      </c>
      <c r="K387" s="803" t="s">
        <v>153</v>
      </c>
      <c r="L387" s="804">
        <v>0</v>
      </c>
    </row>
    <row r="388" spans="1:12" s="101" customFormat="1" ht="24" customHeight="1">
      <c r="A388" s="808"/>
      <c r="B388" s="117" t="s">
        <v>240</v>
      </c>
      <c r="C388" s="117" t="s">
        <v>2089</v>
      </c>
      <c r="D388" s="118">
        <v>43869</v>
      </c>
      <c r="E388" s="117" t="s">
        <v>810</v>
      </c>
      <c r="F388" s="805"/>
      <c r="G388" s="805"/>
      <c r="H388" s="806"/>
      <c r="I388" s="806"/>
      <c r="J388" s="803"/>
      <c r="K388" s="803"/>
      <c r="L388" s="804"/>
    </row>
    <row r="389" spans="1:12" s="101" customFormat="1" ht="24" customHeight="1">
      <c r="A389" s="808">
        <v>569</v>
      </c>
      <c r="B389" s="110" t="s">
        <v>76</v>
      </c>
      <c r="C389" s="115" t="s">
        <v>78</v>
      </c>
      <c r="D389" s="115" t="s">
        <v>146</v>
      </c>
      <c r="E389" s="115" t="s">
        <v>147</v>
      </c>
      <c r="F389" s="809" t="s">
        <v>71</v>
      </c>
      <c r="G389" s="809"/>
      <c r="H389" s="805"/>
      <c r="I389" s="805"/>
      <c r="J389" s="805"/>
      <c r="K389" s="805"/>
      <c r="L389" s="805"/>
    </row>
    <row r="390" spans="1:12" s="101" customFormat="1" ht="26.25" customHeight="1">
      <c r="A390" s="808"/>
      <c r="B390" s="803" t="s">
        <v>2090</v>
      </c>
      <c r="C390" s="810" t="s">
        <v>2091</v>
      </c>
      <c r="D390" s="807">
        <v>43748</v>
      </c>
      <c r="E390" s="803" t="s">
        <v>2092</v>
      </c>
      <c r="F390" s="803" t="s">
        <v>2093</v>
      </c>
      <c r="G390" s="803"/>
      <c r="H390" s="806" t="s">
        <v>152</v>
      </c>
      <c r="I390" s="806"/>
      <c r="J390" s="117" t="s">
        <v>153</v>
      </c>
      <c r="K390" s="117" t="s">
        <v>3</v>
      </c>
      <c r="L390" s="119">
        <v>246</v>
      </c>
    </row>
    <row r="391" spans="1:12" s="101" customFormat="1" ht="155.25" customHeight="1">
      <c r="A391" s="808"/>
      <c r="B391" s="803"/>
      <c r="C391" s="810"/>
      <c r="D391" s="807"/>
      <c r="E391" s="803"/>
      <c r="F391" s="803"/>
      <c r="G391" s="803"/>
      <c r="H391" s="806" t="s">
        <v>154</v>
      </c>
      <c r="I391" s="806"/>
      <c r="J391" s="117" t="s">
        <v>153</v>
      </c>
      <c r="K391" s="117" t="s">
        <v>3</v>
      </c>
      <c r="L391" s="119">
        <v>2342</v>
      </c>
    </row>
    <row r="392" spans="1:12" s="101" customFormat="1" ht="24" customHeight="1">
      <c r="A392" s="808"/>
      <c r="B392" s="110" t="s">
        <v>77</v>
      </c>
      <c r="C392" s="115" t="s">
        <v>79</v>
      </c>
      <c r="D392" s="115" t="s">
        <v>155</v>
      </c>
      <c r="E392" s="115" t="s">
        <v>156</v>
      </c>
      <c r="F392" s="805"/>
      <c r="G392" s="805"/>
      <c r="H392" s="806" t="s">
        <v>157</v>
      </c>
      <c r="I392" s="806"/>
      <c r="J392" s="803" t="s">
        <v>153</v>
      </c>
      <c r="K392" s="803" t="s">
        <v>153</v>
      </c>
      <c r="L392" s="804">
        <v>0</v>
      </c>
    </row>
    <row r="393" spans="1:12" s="101" customFormat="1" ht="24" customHeight="1">
      <c r="A393" s="808"/>
      <c r="B393" s="117" t="s">
        <v>254</v>
      </c>
      <c r="C393" s="117" t="s">
        <v>2093</v>
      </c>
      <c r="D393" s="118">
        <v>43752</v>
      </c>
      <c r="E393" s="117" t="s">
        <v>2094</v>
      </c>
      <c r="F393" s="805"/>
      <c r="G393" s="805"/>
      <c r="H393" s="806"/>
      <c r="I393" s="806"/>
      <c r="J393" s="803"/>
      <c r="K393" s="803"/>
      <c r="L393" s="804"/>
    </row>
    <row r="394" spans="1:12" s="101" customFormat="1" ht="24" customHeight="1">
      <c r="A394" s="808">
        <v>570</v>
      </c>
      <c r="B394" s="110" t="s">
        <v>76</v>
      </c>
      <c r="C394" s="115" t="s">
        <v>78</v>
      </c>
      <c r="D394" s="115" t="s">
        <v>146</v>
      </c>
      <c r="E394" s="115" t="s">
        <v>147</v>
      </c>
      <c r="F394" s="809" t="s">
        <v>71</v>
      </c>
      <c r="G394" s="809"/>
      <c r="H394" s="805"/>
      <c r="I394" s="805"/>
      <c r="J394" s="805"/>
      <c r="K394" s="805"/>
      <c r="L394" s="805"/>
    </row>
    <row r="395" spans="1:12" s="101" customFormat="1" ht="26.25" customHeight="1">
      <c r="A395" s="808"/>
      <c r="B395" s="803" t="s">
        <v>2090</v>
      </c>
      <c r="C395" s="803" t="s">
        <v>2095</v>
      </c>
      <c r="D395" s="807">
        <v>43762</v>
      </c>
      <c r="E395" s="803" t="s">
        <v>2096</v>
      </c>
      <c r="F395" s="803" t="s">
        <v>2097</v>
      </c>
      <c r="G395" s="803"/>
      <c r="H395" s="806" t="s">
        <v>152</v>
      </c>
      <c r="I395" s="806"/>
      <c r="J395" s="117" t="s">
        <v>153</v>
      </c>
      <c r="K395" s="117" t="s">
        <v>3</v>
      </c>
      <c r="L395" s="119">
        <v>471</v>
      </c>
    </row>
    <row r="396" spans="1:12" s="101" customFormat="1" ht="113.25" customHeight="1">
      <c r="A396" s="808"/>
      <c r="B396" s="803"/>
      <c r="C396" s="803"/>
      <c r="D396" s="807"/>
      <c r="E396" s="803"/>
      <c r="F396" s="803"/>
      <c r="G396" s="803"/>
      <c r="H396" s="806" t="s">
        <v>154</v>
      </c>
      <c r="I396" s="806"/>
      <c r="J396" s="117" t="s">
        <v>153</v>
      </c>
      <c r="K396" s="117" t="s">
        <v>3</v>
      </c>
      <c r="L396" s="119">
        <v>422.61</v>
      </c>
    </row>
    <row r="397" spans="1:12" s="101" customFormat="1" ht="24" customHeight="1">
      <c r="A397" s="808"/>
      <c r="B397" s="110" t="s">
        <v>77</v>
      </c>
      <c r="C397" s="115" t="s">
        <v>79</v>
      </c>
      <c r="D397" s="115" t="s">
        <v>155</v>
      </c>
      <c r="E397" s="115" t="s">
        <v>156</v>
      </c>
      <c r="F397" s="805"/>
      <c r="G397" s="805"/>
      <c r="H397" s="806" t="s">
        <v>157</v>
      </c>
      <c r="I397" s="806"/>
      <c r="J397" s="803" t="s">
        <v>153</v>
      </c>
      <c r="K397" s="803" t="s">
        <v>153</v>
      </c>
      <c r="L397" s="804">
        <v>0</v>
      </c>
    </row>
    <row r="398" spans="1:12" s="101" customFormat="1" ht="24" customHeight="1">
      <c r="A398" s="808"/>
      <c r="B398" s="117" t="s">
        <v>254</v>
      </c>
      <c r="C398" s="117" t="s">
        <v>2097</v>
      </c>
      <c r="D398" s="118">
        <v>43765</v>
      </c>
      <c r="E398" s="117" t="s">
        <v>2098</v>
      </c>
      <c r="F398" s="805"/>
      <c r="G398" s="805"/>
      <c r="H398" s="806"/>
      <c r="I398" s="806"/>
      <c r="J398" s="803"/>
      <c r="K398" s="803"/>
      <c r="L398" s="804"/>
    </row>
    <row r="399" spans="1:12" s="101" customFormat="1" ht="24" customHeight="1">
      <c r="A399" s="808">
        <v>571</v>
      </c>
      <c r="B399" s="110" t="s">
        <v>76</v>
      </c>
      <c r="C399" s="115" t="s">
        <v>78</v>
      </c>
      <c r="D399" s="115" t="s">
        <v>146</v>
      </c>
      <c r="E399" s="115" t="s">
        <v>147</v>
      </c>
      <c r="F399" s="809" t="s">
        <v>71</v>
      </c>
      <c r="G399" s="809"/>
      <c r="H399" s="805"/>
      <c r="I399" s="805"/>
      <c r="J399" s="805"/>
      <c r="K399" s="805"/>
      <c r="L399" s="805"/>
    </row>
    <row r="400" spans="1:12" s="101" customFormat="1" ht="26.25" customHeight="1">
      <c r="A400" s="808"/>
      <c r="B400" s="803" t="s">
        <v>2090</v>
      </c>
      <c r="C400" s="810" t="s">
        <v>2099</v>
      </c>
      <c r="D400" s="807">
        <v>43776</v>
      </c>
      <c r="E400" s="803" t="s">
        <v>2100</v>
      </c>
      <c r="F400" s="803" t="s">
        <v>2101</v>
      </c>
      <c r="G400" s="803"/>
      <c r="H400" s="806" t="s">
        <v>152</v>
      </c>
      <c r="I400" s="806"/>
      <c r="J400" s="117" t="s">
        <v>153</v>
      </c>
      <c r="K400" s="117" t="s">
        <v>3</v>
      </c>
      <c r="L400" s="119">
        <v>452</v>
      </c>
    </row>
    <row r="401" spans="1:12" s="101" customFormat="1" ht="165.75" customHeight="1">
      <c r="A401" s="808"/>
      <c r="B401" s="803"/>
      <c r="C401" s="810"/>
      <c r="D401" s="807"/>
      <c r="E401" s="803"/>
      <c r="F401" s="803"/>
      <c r="G401" s="803"/>
      <c r="H401" s="806" t="s">
        <v>154</v>
      </c>
      <c r="I401" s="806"/>
      <c r="J401" s="117" t="s">
        <v>153</v>
      </c>
      <c r="K401" s="117" t="s">
        <v>3</v>
      </c>
      <c r="L401" s="119">
        <v>2827.93</v>
      </c>
    </row>
    <row r="402" spans="1:12" s="101" customFormat="1" ht="24" customHeight="1">
      <c r="A402" s="808"/>
      <c r="B402" s="110" t="s">
        <v>77</v>
      </c>
      <c r="C402" s="115" t="s">
        <v>79</v>
      </c>
      <c r="D402" s="115" t="s">
        <v>155</v>
      </c>
      <c r="E402" s="115" t="s">
        <v>156</v>
      </c>
      <c r="F402" s="805"/>
      <c r="G402" s="805"/>
      <c r="H402" s="806" t="s">
        <v>157</v>
      </c>
      <c r="I402" s="806"/>
      <c r="J402" s="803" t="s">
        <v>153</v>
      </c>
      <c r="K402" s="803" t="s">
        <v>3</v>
      </c>
      <c r="L402" s="804">
        <v>332.5</v>
      </c>
    </row>
    <row r="403" spans="1:12" s="101" customFormat="1" ht="24" customHeight="1">
      <c r="A403" s="808"/>
      <c r="B403" s="117" t="s">
        <v>254</v>
      </c>
      <c r="C403" s="117" t="s">
        <v>2101</v>
      </c>
      <c r="D403" s="118">
        <v>43778</v>
      </c>
      <c r="E403" s="117" t="s">
        <v>340</v>
      </c>
      <c r="F403" s="805"/>
      <c r="G403" s="805"/>
      <c r="H403" s="806"/>
      <c r="I403" s="806"/>
      <c r="J403" s="803"/>
      <c r="K403" s="803"/>
      <c r="L403" s="804"/>
    </row>
    <row r="404" spans="1:12" s="101" customFormat="1" ht="24" customHeight="1">
      <c r="A404" s="808">
        <v>572</v>
      </c>
      <c r="B404" s="110" t="s">
        <v>76</v>
      </c>
      <c r="C404" s="115" t="s">
        <v>78</v>
      </c>
      <c r="D404" s="115" t="s">
        <v>146</v>
      </c>
      <c r="E404" s="115" t="s">
        <v>147</v>
      </c>
      <c r="F404" s="809" t="s">
        <v>71</v>
      </c>
      <c r="G404" s="809"/>
      <c r="H404" s="805"/>
      <c r="I404" s="805"/>
      <c r="J404" s="805"/>
      <c r="K404" s="805"/>
      <c r="L404" s="805"/>
    </row>
    <row r="405" spans="1:12" s="101" customFormat="1" ht="26.25" customHeight="1">
      <c r="A405" s="808"/>
      <c r="B405" s="803" t="s">
        <v>2090</v>
      </c>
      <c r="C405" s="810" t="s">
        <v>2102</v>
      </c>
      <c r="D405" s="807">
        <v>43783</v>
      </c>
      <c r="E405" s="803" t="s">
        <v>1796</v>
      </c>
      <c r="F405" s="803" t="s">
        <v>2103</v>
      </c>
      <c r="G405" s="803"/>
      <c r="H405" s="806" t="s">
        <v>152</v>
      </c>
      <c r="I405" s="806"/>
      <c r="J405" s="117" t="s">
        <v>153</v>
      </c>
      <c r="K405" s="117" t="s">
        <v>3</v>
      </c>
      <c r="L405" s="119">
        <v>362</v>
      </c>
    </row>
    <row r="406" spans="1:12" s="101" customFormat="1" ht="186.75" customHeight="1">
      <c r="A406" s="808"/>
      <c r="B406" s="803"/>
      <c r="C406" s="810"/>
      <c r="D406" s="807"/>
      <c r="E406" s="803"/>
      <c r="F406" s="803"/>
      <c r="G406" s="803"/>
      <c r="H406" s="806" t="s">
        <v>154</v>
      </c>
      <c r="I406" s="806"/>
      <c r="J406" s="117" t="s">
        <v>153</v>
      </c>
      <c r="K406" s="117" t="s">
        <v>3</v>
      </c>
      <c r="L406" s="119">
        <v>446.6</v>
      </c>
    </row>
    <row r="407" spans="1:12" s="101" customFormat="1" ht="24" customHeight="1">
      <c r="A407" s="808"/>
      <c r="B407" s="110" t="s">
        <v>77</v>
      </c>
      <c r="C407" s="115" t="s">
        <v>79</v>
      </c>
      <c r="D407" s="115" t="s">
        <v>155</v>
      </c>
      <c r="E407" s="115" t="s">
        <v>156</v>
      </c>
      <c r="F407" s="805"/>
      <c r="G407" s="805"/>
      <c r="H407" s="806" t="s">
        <v>157</v>
      </c>
      <c r="I407" s="806"/>
      <c r="J407" s="803" t="s">
        <v>153</v>
      </c>
      <c r="K407" s="803" t="s">
        <v>153</v>
      </c>
      <c r="L407" s="804">
        <v>0</v>
      </c>
    </row>
    <row r="408" spans="1:12" s="101" customFormat="1" ht="24" customHeight="1">
      <c r="A408" s="808"/>
      <c r="B408" s="117" t="s">
        <v>254</v>
      </c>
      <c r="C408" s="117" t="s">
        <v>2103</v>
      </c>
      <c r="D408" s="118">
        <v>43785</v>
      </c>
      <c r="E408" s="117" t="s">
        <v>1418</v>
      </c>
      <c r="F408" s="805"/>
      <c r="G408" s="805"/>
      <c r="H408" s="806"/>
      <c r="I408" s="806"/>
      <c r="J408" s="803"/>
      <c r="K408" s="803"/>
      <c r="L408" s="804"/>
    </row>
    <row r="409" spans="1:12" s="101" customFormat="1" ht="24" customHeight="1">
      <c r="A409" s="808">
        <v>573</v>
      </c>
      <c r="B409" s="110" t="s">
        <v>76</v>
      </c>
      <c r="C409" s="115" t="s">
        <v>78</v>
      </c>
      <c r="D409" s="115" t="s">
        <v>146</v>
      </c>
      <c r="E409" s="115" t="s">
        <v>147</v>
      </c>
      <c r="F409" s="809" t="s">
        <v>71</v>
      </c>
      <c r="G409" s="809"/>
      <c r="H409" s="805"/>
      <c r="I409" s="805"/>
      <c r="J409" s="805"/>
      <c r="K409" s="805"/>
      <c r="L409" s="805"/>
    </row>
    <row r="410" spans="1:12" s="101" customFormat="1" ht="26.25" customHeight="1">
      <c r="A410" s="808"/>
      <c r="B410" s="803" t="s">
        <v>2090</v>
      </c>
      <c r="C410" s="810" t="s">
        <v>2104</v>
      </c>
      <c r="D410" s="807">
        <v>43802</v>
      </c>
      <c r="E410" s="803" t="s">
        <v>2105</v>
      </c>
      <c r="F410" s="803" t="s">
        <v>2106</v>
      </c>
      <c r="G410" s="803"/>
      <c r="H410" s="806" t="s">
        <v>152</v>
      </c>
      <c r="I410" s="806"/>
      <c r="J410" s="117" t="s">
        <v>153</v>
      </c>
      <c r="K410" s="117" t="s">
        <v>3</v>
      </c>
      <c r="L410" s="119">
        <v>400</v>
      </c>
    </row>
    <row r="411" spans="1:12" s="101" customFormat="1" ht="228.75" customHeight="1">
      <c r="A411" s="808"/>
      <c r="B411" s="803"/>
      <c r="C411" s="810"/>
      <c r="D411" s="807"/>
      <c r="E411" s="803"/>
      <c r="F411" s="803"/>
      <c r="G411" s="803"/>
      <c r="H411" s="806" t="s">
        <v>154</v>
      </c>
      <c r="I411" s="806"/>
      <c r="J411" s="117" t="s">
        <v>153</v>
      </c>
      <c r="K411" s="117" t="s">
        <v>3</v>
      </c>
      <c r="L411" s="119">
        <v>1589.45</v>
      </c>
    </row>
    <row r="412" spans="1:12" s="101" customFormat="1" ht="24" customHeight="1">
      <c r="A412" s="808"/>
      <c r="B412" s="110" t="s">
        <v>77</v>
      </c>
      <c r="C412" s="115" t="s">
        <v>79</v>
      </c>
      <c r="D412" s="115" t="s">
        <v>155</v>
      </c>
      <c r="E412" s="115" t="s">
        <v>156</v>
      </c>
      <c r="F412" s="805"/>
      <c r="G412" s="805"/>
      <c r="H412" s="806" t="s">
        <v>157</v>
      </c>
      <c r="I412" s="806"/>
      <c r="J412" s="803" t="s">
        <v>153</v>
      </c>
      <c r="K412" s="803" t="s">
        <v>3</v>
      </c>
      <c r="L412" s="804">
        <v>817</v>
      </c>
    </row>
    <row r="413" spans="1:12" s="101" customFormat="1" ht="24" customHeight="1">
      <c r="A413" s="808"/>
      <c r="B413" s="117" t="s">
        <v>254</v>
      </c>
      <c r="C413" s="117" t="s">
        <v>2106</v>
      </c>
      <c r="D413" s="118">
        <v>43807</v>
      </c>
      <c r="E413" s="117" t="s">
        <v>552</v>
      </c>
      <c r="F413" s="805"/>
      <c r="G413" s="805"/>
      <c r="H413" s="806"/>
      <c r="I413" s="806"/>
      <c r="J413" s="803"/>
      <c r="K413" s="803"/>
      <c r="L413" s="804"/>
    </row>
    <row r="414" spans="1:12" s="101" customFormat="1" ht="24" customHeight="1">
      <c r="A414" s="808">
        <v>574</v>
      </c>
      <c r="B414" s="110" t="s">
        <v>76</v>
      </c>
      <c r="C414" s="115" t="s">
        <v>78</v>
      </c>
      <c r="D414" s="115" t="s">
        <v>146</v>
      </c>
      <c r="E414" s="115" t="s">
        <v>147</v>
      </c>
      <c r="F414" s="809" t="s">
        <v>71</v>
      </c>
      <c r="G414" s="809"/>
      <c r="H414" s="805"/>
      <c r="I414" s="805"/>
      <c r="J414" s="805"/>
      <c r="K414" s="805"/>
      <c r="L414" s="805"/>
    </row>
    <row r="415" spans="1:12" s="101" customFormat="1" ht="26.25" customHeight="1">
      <c r="A415" s="808"/>
      <c r="B415" s="803" t="s">
        <v>2090</v>
      </c>
      <c r="C415" s="810" t="s">
        <v>2107</v>
      </c>
      <c r="D415" s="807">
        <v>43843</v>
      </c>
      <c r="E415" s="803" t="s">
        <v>2108</v>
      </c>
      <c r="F415" s="803" t="s">
        <v>2109</v>
      </c>
      <c r="G415" s="803"/>
      <c r="H415" s="806" t="s">
        <v>152</v>
      </c>
      <c r="I415" s="806"/>
      <c r="J415" s="117" t="s">
        <v>153</v>
      </c>
      <c r="K415" s="117" t="s">
        <v>3</v>
      </c>
      <c r="L415" s="119">
        <v>325.17</v>
      </c>
    </row>
    <row r="416" spans="1:12" s="101" customFormat="1" ht="386.25" customHeight="1">
      <c r="A416" s="808"/>
      <c r="B416" s="803"/>
      <c r="C416" s="810"/>
      <c r="D416" s="807"/>
      <c r="E416" s="803"/>
      <c r="F416" s="803"/>
      <c r="G416" s="803"/>
      <c r="H416" s="806" t="s">
        <v>154</v>
      </c>
      <c r="I416" s="806"/>
      <c r="J416" s="117" t="s">
        <v>153</v>
      </c>
      <c r="K416" s="117" t="s">
        <v>153</v>
      </c>
      <c r="L416" s="119">
        <v>0</v>
      </c>
    </row>
    <row r="417" spans="1:12" s="101" customFormat="1" ht="24" customHeight="1">
      <c r="A417" s="808"/>
      <c r="B417" s="110" t="s">
        <v>77</v>
      </c>
      <c r="C417" s="115" t="s">
        <v>79</v>
      </c>
      <c r="D417" s="115" t="s">
        <v>155</v>
      </c>
      <c r="E417" s="115" t="s">
        <v>156</v>
      </c>
      <c r="F417" s="805"/>
      <c r="G417" s="805"/>
      <c r="H417" s="806" t="s">
        <v>157</v>
      </c>
      <c r="I417" s="806"/>
      <c r="J417" s="803" t="s">
        <v>153</v>
      </c>
      <c r="K417" s="803" t="s">
        <v>3</v>
      </c>
      <c r="L417" s="804">
        <v>449</v>
      </c>
    </row>
    <row r="418" spans="1:12" s="101" customFormat="1" ht="24" customHeight="1">
      <c r="A418" s="808"/>
      <c r="B418" s="117" t="s">
        <v>254</v>
      </c>
      <c r="C418" s="117" t="s">
        <v>2109</v>
      </c>
      <c r="D418" s="118">
        <v>43849</v>
      </c>
      <c r="E418" s="117" t="s">
        <v>2040</v>
      </c>
      <c r="F418" s="805"/>
      <c r="G418" s="805"/>
      <c r="H418" s="806"/>
      <c r="I418" s="806"/>
      <c r="J418" s="803"/>
      <c r="K418" s="803"/>
      <c r="L418" s="804"/>
    </row>
    <row r="419" spans="1:12" s="101" customFormat="1" ht="24" customHeight="1">
      <c r="A419" s="808">
        <v>575</v>
      </c>
      <c r="B419" s="110" t="s">
        <v>76</v>
      </c>
      <c r="C419" s="115" t="s">
        <v>78</v>
      </c>
      <c r="D419" s="115" t="s">
        <v>146</v>
      </c>
      <c r="E419" s="115" t="s">
        <v>147</v>
      </c>
      <c r="F419" s="809" t="s">
        <v>71</v>
      </c>
      <c r="G419" s="809"/>
      <c r="H419" s="805"/>
      <c r="I419" s="805"/>
      <c r="J419" s="805"/>
      <c r="K419" s="805"/>
      <c r="L419" s="805"/>
    </row>
    <row r="420" spans="1:12" s="101" customFormat="1" ht="26.25" customHeight="1">
      <c r="A420" s="808"/>
      <c r="B420" s="803" t="s">
        <v>2090</v>
      </c>
      <c r="C420" s="810" t="s">
        <v>2110</v>
      </c>
      <c r="D420" s="807">
        <v>43859</v>
      </c>
      <c r="E420" s="803" t="s">
        <v>496</v>
      </c>
      <c r="F420" s="803" t="s">
        <v>2097</v>
      </c>
      <c r="G420" s="803"/>
      <c r="H420" s="806" t="s">
        <v>152</v>
      </c>
      <c r="I420" s="806"/>
      <c r="J420" s="117" t="s">
        <v>153</v>
      </c>
      <c r="K420" s="117" t="s">
        <v>3</v>
      </c>
      <c r="L420" s="119">
        <v>525</v>
      </c>
    </row>
    <row r="421" spans="1:12" s="101" customFormat="1" ht="260.25" customHeight="1">
      <c r="A421" s="808"/>
      <c r="B421" s="803"/>
      <c r="C421" s="810"/>
      <c r="D421" s="807"/>
      <c r="E421" s="803"/>
      <c r="F421" s="803"/>
      <c r="G421" s="803"/>
      <c r="H421" s="806" t="s">
        <v>154</v>
      </c>
      <c r="I421" s="806"/>
      <c r="J421" s="117" t="s">
        <v>153</v>
      </c>
      <c r="K421" s="117" t="s">
        <v>3</v>
      </c>
      <c r="L421" s="119">
        <v>1316.63</v>
      </c>
    </row>
    <row r="422" spans="1:12" s="101" customFormat="1" ht="24" customHeight="1">
      <c r="A422" s="808"/>
      <c r="B422" s="110" t="s">
        <v>77</v>
      </c>
      <c r="C422" s="115" t="s">
        <v>79</v>
      </c>
      <c r="D422" s="115" t="s">
        <v>155</v>
      </c>
      <c r="E422" s="115" t="s">
        <v>156</v>
      </c>
      <c r="F422" s="805"/>
      <c r="G422" s="805"/>
      <c r="H422" s="806" t="s">
        <v>157</v>
      </c>
      <c r="I422" s="806"/>
      <c r="J422" s="803" t="s">
        <v>153</v>
      </c>
      <c r="K422" s="803" t="s">
        <v>153</v>
      </c>
      <c r="L422" s="804">
        <v>0</v>
      </c>
    </row>
    <row r="423" spans="1:12" s="101" customFormat="1" ht="24" customHeight="1">
      <c r="A423" s="808"/>
      <c r="B423" s="117" t="s">
        <v>254</v>
      </c>
      <c r="C423" s="117" t="s">
        <v>2097</v>
      </c>
      <c r="D423" s="118">
        <v>43863</v>
      </c>
      <c r="E423" s="117" t="s">
        <v>2111</v>
      </c>
      <c r="F423" s="805"/>
      <c r="G423" s="805"/>
      <c r="H423" s="806"/>
      <c r="I423" s="806"/>
      <c r="J423" s="803"/>
      <c r="K423" s="803"/>
      <c r="L423" s="804"/>
    </row>
    <row r="424" spans="1:12" s="101" customFormat="1" ht="24" customHeight="1">
      <c r="A424" s="808">
        <v>576</v>
      </c>
      <c r="B424" s="110" t="s">
        <v>76</v>
      </c>
      <c r="C424" s="115" t="s">
        <v>78</v>
      </c>
      <c r="D424" s="115" t="s">
        <v>146</v>
      </c>
      <c r="E424" s="115" t="s">
        <v>147</v>
      </c>
      <c r="F424" s="809" t="s">
        <v>71</v>
      </c>
      <c r="G424" s="809"/>
      <c r="H424" s="805"/>
      <c r="I424" s="805"/>
      <c r="J424" s="805"/>
      <c r="K424" s="805"/>
      <c r="L424" s="805"/>
    </row>
    <row r="425" spans="1:12" s="101" customFormat="1" ht="26.25" customHeight="1">
      <c r="A425" s="808"/>
      <c r="B425" s="803" t="s">
        <v>2090</v>
      </c>
      <c r="C425" s="810" t="s">
        <v>2112</v>
      </c>
      <c r="D425" s="807">
        <v>43873</v>
      </c>
      <c r="E425" s="803" t="s">
        <v>663</v>
      </c>
      <c r="F425" s="803" t="s">
        <v>664</v>
      </c>
      <c r="G425" s="803"/>
      <c r="H425" s="806" t="s">
        <v>152</v>
      </c>
      <c r="I425" s="806"/>
      <c r="J425" s="117" t="s">
        <v>153</v>
      </c>
      <c r="K425" s="117" t="s">
        <v>3</v>
      </c>
      <c r="L425" s="119">
        <v>123</v>
      </c>
    </row>
    <row r="426" spans="1:12" s="101" customFormat="1" ht="239.25" customHeight="1">
      <c r="A426" s="808"/>
      <c r="B426" s="803"/>
      <c r="C426" s="810"/>
      <c r="D426" s="807"/>
      <c r="E426" s="803"/>
      <c r="F426" s="803"/>
      <c r="G426" s="803"/>
      <c r="H426" s="806" t="s">
        <v>154</v>
      </c>
      <c r="I426" s="806"/>
      <c r="J426" s="117" t="s">
        <v>153</v>
      </c>
      <c r="K426" s="117" t="s">
        <v>3</v>
      </c>
      <c r="L426" s="119">
        <v>541.79999999999995</v>
      </c>
    </row>
    <row r="427" spans="1:12" s="101" customFormat="1" ht="24" customHeight="1">
      <c r="A427" s="808"/>
      <c r="B427" s="110" t="s">
        <v>77</v>
      </c>
      <c r="C427" s="115" t="s">
        <v>79</v>
      </c>
      <c r="D427" s="115" t="s">
        <v>155</v>
      </c>
      <c r="E427" s="115" t="s">
        <v>156</v>
      </c>
      <c r="F427" s="805"/>
      <c r="G427" s="805"/>
      <c r="H427" s="806" t="s">
        <v>157</v>
      </c>
      <c r="I427" s="806"/>
      <c r="J427" s="803" t="s">
        <v>153</v>
      </c>
      <c r="K427" s="803" t="s">
        <v>3</v>
      </c>
      <c r="L427" s="804">
        <v>50</v>
      </c>
    </row>
    <row r="428" spans="1:12" s="101" customFormat="1" ht="24" customHeight="1">
      <c r="A428" s="808"/>
      <c r="B428" s="117" t="s">
        <v>254</v>
      </c>
      <c r="C428" s="117" t="s">
        <v>664</v>
      </c>
      <c r="D428" s="118">
        <v>43874</v>
      </c>
      <c r="E428" s="117" t="s">
        <v>2113</v>
      </c>
      <c r="F428" s="805"/>
      <c r="G428" s="805"/>
      <c r="H428" s="806"/>
      <c r="I428" s="806"/>
      <c r="J428" s="803"/>
      <c r="K428" s="803"/>
      <c r="L428" s="804"/>
    </row>
    <row r="429" spans="1:12" s="101" customFormat="1" ht="24" customHeight="1">
      <c r="A429" s="808">
        <v>577</v>
      </c>
      <c r="B429" s="110" t="s">
        <v>76</v>
      </c>
      <c r="C429" s="115" t="s">
        <v>78</v>
      </c>
      <c r="D429" s="115" t="s">
        <v>146</v>
      </c>
      <c r="E429" s="115" t="s">
        <v>147</v>
      </c>
      <c r="F429" s="809" t="s">
        <v>71</v>
      </c>
      <c r="G429" s="809"/>
      <c r="H429" s="805"/>
      <c r="I429" s="805"/>
      <c r="J429" s="805"/>
      <c r="K429" s="805"/>
      <c r="L429" s="805"/>
    </row>
    <row r="430" spans="1:12" s="101" customFormat="1" ht="26.25" customHeight="1">
      <c r="A430" s="808"/>
      <c r="B430" s="803" t="s">
        <v>2090</v>
      </c>
      <c r="C430" s="810" t="s">
        <v>2114</v>
      </c>
      <c r="D430" s="807">
        <v>43881</v>
      </c>
      <c r="E430" s="803" t="s">
        <v>228</v>
      </c>
      <c r="F430" s="803" t="s">
        <v>2115</v>
      </c>
      <c r="G430" s="803"/>
      <c r="H430" s="806" t="s">
        <v>152</v>
      </c>
      <c r="I430" s="806"/>
      <c r="J430" s="117" t="s">
        <v>153</v>
      </c>
      <c r="K430" s="117" t="s">
        <v>153</v>
      </c>
      <c r="L430" s="119">
        <v>0</v>
      </c>
    </row>
    <row r="431" spans="1:12" s="101" customFormat="1" ht="165.75" customHeight="1">
      <c r="A431" s="808"/>
      <c r="B431" s="803"/>
      <c r="C431" s="810"/>
      <c r="D431" s="807"/>
      <c r="E431" s="803"/>
      <c r="F431" s="803"/>
      <c r="G431" s="803"/>
      <c r="H431" s="806" t="s">
        <v>154</v>
      </c>
      <c r="I431" s="806"/>
      <c r="J431" s="117" t="s">
        <v>153</v>
      </c>
      <c r="K431" s="117" t="s">
        <v>153</v>
      </c>
      <c r="L431" s="119">
        <v>0</v>
      </c>
    </row>
    <row r="432" spans="1:12" s="101" customFormat="1" ht="24" customHeight="1">
      <c r="A432" s="808"/>
      <c r="B432" s="110" t="s">
        <v>77</v>
      </c>
      <c r="C432" s="115" t="s">
        <v>79</v>
      </c>
      <c r="D432" s="115" t="s">
        <v>155</v>
      </c>
      <c r="E432" s="115" t="s">
        <v>156</v>
      </c>
      <c r="F432" s="805"/>
      <c r="G432" s="805"/>
      <c r="H432" s="806" t="s">
        <v>157</v>
      </c>
      <c r="I432" s="806"/>
      <c r="J432" s="803" t="s">
        <v>153</v>
      </c>
      <c r="K432" s="803" t="s">
        <v>3</v>
      </c>
      <c r="L432" s="804">
        <v>845</v>
      </c>
    </row>
    <row r="433" spans="1:12" s="101" customFormat="1" ht="24" customHeight="1">
      <c r="A433" s="808"/>
      <c r="B433" s="117" t="s">
        <v>254</v>
      </c>
      <c r="C433" s="117" t="s">
        <v>2115</v>
      </c>
      <c r="D433" s="118">
        <v>43881</v>
      </c>
      <c r="E433" s="117" t="s">
        <v>2116</v>
      </c>
      <c r="F433" s="805"/>
      <c r="G433" s="805"/>
      <c r="H433" s="806"/>
      <c r="I433" s="806"/>
      <c r="J433" s="803"/>
      <c r="K433" s="803"/>
      <c r="L433" s="804"/>
    </row>
    <row r="434" spans="1:12" s="101" customFormat="1" ht="24" customHeight="1">
      <c r="A434" s="808">
        <v>578</v>
      </c>
      <c r="B434" s="110" t="s">
        <v>76</v>
      </c>
      <c r="C434" s="115" t="s">
        <v>78</v>
      </c>
      <c r="D434" s="115" t="s">
        <v>146</v>
      </c>
      <c r="E434" s="115" t="s">
        <v>147</v>
      </c>
      <c r="F434" s="809" t="s">
        <v>71</v>
      </c>
      <c r="G434" s="809"/>
      <c r="H434" s="805"/>
      <c r="I434" s="805"/>
      <c r="J434" s="805"/>
      <c r="K434" s="805"/>
      <c r="L434" s="805"/>
    </row>
    <row r="435" spans="1:12" s="101" customFormat="1" ht="26.25" customHeight="1">
      <c r="A435" s="808"/>
      <c r="B435" s="803" t="s">
        <v>2090</v>
      </c>
      <c r="C435" s="810" t="s">
        <v>2117</v>
      </c>
      <c r="D435" s="807">
        <v>43901</v>
      </c>
      <c r="E435" s="803" t="s">
        <v>885</v>
      </c>
      <c r="F435" s="803" t="s">
        <v>886</v>
      </c>
      <c r="G435" s="803"/>
      <c r="H435" s="806" t="s">
        <v>152</v>
      </c>
      <c r="I435" s="806"/>
      <c r="J435" s="117" t="s">
        <v>153</v>
      </c>
      <c r="K435" s="117" t="s">
        <v>3</v>
      </c>
      <c r="L435" s="119">
        <v>172</v>
      </c>
    </row>
    <row r="436" spans="1:12" s="101" customFormat="1" ht="218.25" customHeight="1">
      <c r="A436" s="808"/>
      <c r="B436" s="803"/>
      <c r="C436" s="810"/>
      <c r="D436" s="807"/>
      <c r="E436" s="803"/>
      <c r="F436" s="803"/>
      <c r="G436" s="803"/>
      <c r="H436" s="806" t="s">
        <v>154</v>
      </c>
      <c r="I436" s="806"/>
      <c r="J436" s="117" t="s">
        <v>153</v>
      </c>
      <c r="K436" s="117" t="s">
        <v>3</v>
      </c>
      <c r="L436" s="119">
        <v>320</v>
      </c>
    </row>
    <row r="437" spans="1:12" s="101" customFormat="1" ht="24" customHeight="1">
      <c r="A437" s="808"/>
      <c r="B437" s="110" t="s">
        <v>77</v>
      </c>
      <c r="C437" s="115" t="s">
        <v>79</v>
      </c>
      <c r="D437" s="115" t="s">
        <v>155</v>
      </c>
      <c r="E437" s="115" t="s">
        <v>156</v>
      </c>
      <c r="F437" s="805"/>
      <c r="G437" s="805"/>
      <c r="H437" s="806" t="s">
        <v>157</v>
      </c>
      <c r="I437" s="806"/>
      <c r="J437" s="803" t="s">
        <v>153</v>
      </c>
      <c r="K437" s="803" t="s">
        <v>3</v>
      </c>
      <c r="L437" s="804">
        <v>162</v>
      </c>
    </row>
    <row r="438" spans="1:12" s="101" customFormat="1" ht="24" customHeight="1">
      <c r="A438" s="808"/>
      <c r="B438" s="117" t="s">
        <v>254</v>
      </c>
      <c r="C438" s="117" t="s">
        <v>886</v>
      </c>
      <c r="D438" s="118">
        <v>43902</v>
      </c>
      <c r="E438" s="117" t="s">
        <v>2118</v>
      </c>
      <c r="F438" s="805"/>
      <c r="G438" s="805"/>
      <c r="H438" s="806"/>
      <c r="I438" s="806"/>
      <c r="J438" s="803"/>
      <c r="K438" s="803"/>
      <c r="L438" s="804"/>
    </row>
    <row r="439" spans="1:12" s="101" customFormat="1" ht="24" customHeight="1">
      <c r="A439" s="808">
        <v>579</v>
      </c>
      <c r="B439" s="110" t="s">
        <v>76</v>
      </c>
      <c r="C439" s="115" t="s">
        <v>78</v>
      </c>
      <c r="D439" s="115" t="s">
        <v>146</v>
      </c>
      <c r="E439" s="115" t="s">
        <v>147</v>
      </c>
      <c r="F439" s="809" t="s">
        <v>71</v>
      </c>
      <c r="G439" s="809"/>
      <c r="H439" s="805"/>
      <c r="I439" s="805"/>
      <c r="J439" s="805"/>
      <c r="K439" s="805"/>
      <c r="L439" s="805"/>
    </row>
    <row r="440" spans="1:12" s="101" customFormat="1" ht="26.25" customHeight="1">
      <c r="A440" s="808"/>
      <c r="B440" s="803" t="s">
        <v>2119</v>
      </c>
      <c r="C440" s="810" t="s">
        <v>2120</v>
      </c>
      <c r="D440" s="807">
        <v>43770</v>
      </c>
      <c r="E440" s="803" t="s">
        <v>723</v>
      </c>
      <c r="F440" s="803" t="s">
        <v>2121</v>
      </c>
      <c r="G440" s="803"/>
      <c r="H440" s="806" t="s">
        <v>152</v>
      </c>
      <c r="I440" s="806"/>
      <c r="J440" s="117" t="s">
        <v>153</v>
      </c>
      <c r="K440" s="117" t="s">
        <v>3</v>
      </c>
      <c r="L440" s="119">
        <v>530</v>
      </c>
    </row>
    <row r="441" spans="1:12" s="101" customFormat="1" ht="155.25" customHeight="1">
      <c r="A441" s="808"/>
      <c r="B441" s="803"/>
      <c r="C441" s="810"/>
      <c r="D441" s="807"/>
      <c r="E441" s="803"/>
      <c r="F441" s="803"/>
      <c r="G441" s="803"/>
      <c r="H441" s="806" t="s">
        <v>154</v>
      </c>
      <c r="I441" s="806"/>
      <c r="J441" s="117" t="s">
        <v>153</v>
      </c>
      <c r="K441" s="117" t="s">
        <v>3</v>
      </c>
      <c r="L441" s="119">
        <v>40.98</v>
      </c>
    </row>
    <row r="442" spans="1:12" s="101" customFormat="1" ht="24" customHeight="1">
      <c r="A442" s="808"/>
      <c r="B442" s="110" t="s">
        <v>77</v>
      </c>
      <c r="C442" s="115" t="s">
        <v>79</v>
      </c>
      <c r="D442" s="115" t="s">
        <v>155</v>
      </c>
      <c r="E442" s="115" t="s">
        <v>156</v>
      </c>
      <c r="F442" s="805"/>
      <c r="G442" s="805"/>
      <c r="H442" s="806" t="s">
        <v>157</v>
      </c>
      <c r="I442" s="806"/>
      <c r="J442" s="803" t="s">
        <v>153</v>
      </c>
      <c r="K442" s="803" t="s">
        <v>3</v>
      </c>
      <c r="L442" s="804">
        <v>550</v>
      </c>
    </row>
    <row r="443" spans="1:12" s="101" customFormat="1" ht="34.5" customHeight="1">
      <c r="A443" s="808"/>
      <c r="B443" s="117" t="s">
        <v>187</v>
      </c>
      <c r="C443" s="117" t="s">
        <v>2121</v>
      </c>
      <c r="D443" s="118">
        <v>43780</v>
      </c>
      <c r="E443" s="117" t="s">
        <v>2122</v>
      </c>
      <c r="F443" s="805"/>
      <c r="G443" s="805"/>
      <c r="H443" s="806"/>
      <c r="I443" s="806"/>
      <c r="J443" s="803"/>
      <c r="K443" s="803"/>
      <c r="L443" s="804"/>
    </row>
    <row r="444" spans="1:12" s="101" customFormat="1" ht="24" customHeight="1">
      <c r="A444" s="808">
        <v>580</v>
      </c>
      <c r="B444" s="110" t="s">
        <v>76</v>
      </c>
      <c r="C444" s="115" t="s">
        <v>78</v>
      </c>
      <c r="D444" s="115" t="s">
        <v>146</v>
      </c>
      <c r="E444" s="115" t="s">
        <v>147</v>
      </c>
      <c r="F444" s="809" t="s">
        <v>71</v>
      </c>
      <c r="G444" s="809"/>
      <c r="H444" s="805"/>
      <c r="I444" s="805"/>
      <c r="J444" s="805"/>
      <c r="K444" s="805"/>
      <c r="L444" s="805"/>
    </row>
    <row r="445" spans="1:12" s="101" customFormat="1" ht="26.25" customHeight="1">
      <c r="A445" s="808"/>
      <c r="B445" s="803" t="s">
        <v>2119</v>
      </c>
      <c r="C445" s="810" t="s">
        <v>2123</v>
      </c>
      <c r="D445" s="807">
        <v>43791</v>
      </c>
      <c r="E445" s="803" t="s">
        <v>1812</v>
      </c>
      <c r="F445" s="803" t="s">
        <v>2124</v>
      </c>
      <c r="G445" s="803"/>
      <c r="H445" s="806" t="s">
        <v>152</v>
      </c>
      <c r="I445" s="806"/>
      <c r="J445" s="117" t="s">
        <v>153</v>
      </c>
      <c r="K445" s="117" t="s">
        <v>3</v>
      </c>
      <c r="L445" s="119">
        <v>509.78</v>
      </c>
    </row>
    <row r="446" spans="1:12" s="101" customFormat="1" ht="270.75" customHeight="1">
      <c r="A446" s="808"/>
      <c r="B446" s="803"/>
      <c r="C446" s="810"/>
      <c r="D446" s="807"/>
      <c r="E446" s="803"/>
      <c r="F446" s="803"/>
      <c r="G446" s="803"/>
      <c r="H446" s="806" t="s">
        <v>154</v>
      </c>
      <c r="I446" s="806"/>
      <c r="J446" s="117" t="s">
        <v>153</v>
      </c>
      <c r="K446" s="117" t="s">
        <v>153</v>
      </c>
      <c r="L446" s="119">
        <v>0</v>
      </c>
    </row>
    <row r="447" spans="1:12" s="101" customFormat="1" ht="24" customHeight="1">
      <c r="A447" s="808"/>
      <c r="B447" s="110" t="s">
        <v>77</v>
      </c>
      <c r="C447" s="115" t="s">
        <v>79</v>
      </c>
      <c r="D447" s="115" t="s">
        <v>155</v>
      </c>
      <c r="E447" s="115" t="s">
        <v>156</v>
      </c>
      <c r="F447" s="805"/>
      <c r="G447" s="805"/>
      <c r="H447" s="806" t="s">
        <v>157</v>
      </c>
      <c r="I447" s="806"/>
      <c r="J447" s="803" t="s">
        <v>153</v>
      </c>
      <c r="K447" s="803" t="s">
        <v>3</v>
      </c>
      <c r="L447" s="804">
        <v>100.94</v>
      </c>
    </row>
    <row r="448" spans="1:12" s="101" customFormat="1" ht="34.5" customHeight="1">
      <c r="A448" s="808"/>
      <c r="B448" s="117" t="s">
        <v>187</v>
      </c>
      <c r="C448" s="117" t="s">
        <v>2124</v>
      </c>
      <c r="D448" s="118">
        <v>43803</v>
      </c>
      <c r="E448" s="117" t="s">
        <v>2125</v>
      </c>
      <c r="F448" s="805"/>
      <c r="G448" s="805"/>
      <c r="H448" s="806"/>
      <c r="I448" s="806"/>
      <c r="J448" s="803"/>
      <c r="K448" s="803"/>
      <c r="L448" s="804"/>
    </row>
    <row r="449" spans="1:12" s="101" customFormat="1" ht="24" customHeight="1">
      <c r="A449" s="808">
        <v>581</v>
      </c>
      <c r="B449" s="110" t="s">
        <v>76</v>
      </c>
      <c r="C449" s="115" t="s">
        <v>78</v>
      </c>
      <c r="D449" s="115" t="s">
        <v>146</v>
      </c>
      <c r="E449" s="115" t="s">
        <v>147</v>
      </c>
      <c r="F449" s="809" t="s">
        <v>71</v>
      </c>
      <c r="G449" s="809"/>
      <c r="H449" s="805"/>
      <c r="I449" s="805"/>
      <c r="J449" s="805"/>
      <c r="K449" s="805"/>
      <c r="L449" s="805"/>
    </row>
    <row r="450" spans="1:12" s="101" customFormat="1" ht="26.25" customHeight="1">
      <c r="A450" s="808"/>
      <c r="B450" s="803" t="s">
        <v>2119</v>
      </c>
      <c r="C450" s="803" t="s">
        <v>2126</v>
      </c>
      <c r="D450" s="807">
        <v>43859</v>
      </c>
      <c r="E450" s="803" t="s">
        <v>205</v>
      </c>
      <c r="F450" s="803" t="s">
        <v>2127</v>
      </c>
      <c r="G450" s="803"/>
      <c r="H450" s="806" t="s">
        <v>152</v>
      </c>
      <c r="I450" s="806"/>
      <c r="J450" s="117" t="s">
        <v>153</v>
      </c>
      <c r="K450" s="117" t="s">
        <v>3</v>
      </c>
      <c r="L450" s="119">
        <v>365.7</v>
      </c>
    </row>
    <row r="451" spans="1:12" s="101" customFormat="1" ht="102.75" customHeight="1">
      <c r="A451" s="808"/>
      <c r="B451" s="803"/>
      <c r="C451" s="803"/>
      <c r="D451" s="807"/>
      <c r="E451" s="803"/>
      <c r="F451" s="803"/>
      <c r="G451" s="803"/>
      <c r="H451" s="806" t="s">
        <v>154</v>
      </c>
      <c r="I451" s="806"/>
      <c r="J451" s="117" t="s">
        <v>153</v>
      </c>
      <c r="K451" s="117" t="s">
        <v>153</v>
      </c>
      <c r="L451" s="119">
        <v>0</v>
      </c>
    </row>
    <row r="452" spans="1:12" s="101" customFormat="1" ht="24" customHeight="1">
      <c r="A452" s="808"/>
      <c r="B452" s="110" t="s">
        <v>77</v>
      </c>
      <c r="C452" s="115" t="s">
        <v>79</v>
      </c>
      <c r="D452" s="115" t="s">
        <v>155</v>
      </c>
      <c r="E452" s="115" t="s">
        <v>156</v>
      </c>
      <c r="F452" s="805"/>
      <c r="G452" s="805"/>
      <c r="H452" s="806" t="s">
        <v>157</v>
      </c>
      <c r="I452" s="806"/>
      <c r="J452" s="803" t="s">
        <v>153</v>
      </c>
      <c r="K452" s="803" t="s">
        <v>3</v>
      </c>
      <c r="L452" s="804">
        <v>100</v>
      </c>
    </row>
    <row r="453" spans="1:12" s="101" customFormat="1" ht="34.5" customHeight="1">
      <c r="A453" s="808"/>
      <c r="B453" s="117" t="s">
        <v>187</v>
      </c>
      <c r="C453" s="117" t="s">
        <v>2127</v>
      </c>
      <c r="D453" s="118">
        <v>43861</v>
      </c>
      <c r="E453" s="117" t="s">
        <v>822</v>
      </c>
      <c r="F453" s="805"/>
      <c r="G453" s="805"/>
      <c r="H453" s="806"/>
      <c r="I453" s="806"/>
      <c r="J453" s="803"/>
      <c r="K453" s="803"/>
      <c r="L453" s="804"/>
    </row>
    <row r="454" spans="1:12" s="101" customFormat="1" ht="24" customHeight="1">
      <c r="A454" s="808">
        <v>582</v>
      </c>
      <c r="B454" s="110" t="s">
        <v>76</v>
      </c>
      <c r="C454" s="115" t="s">
        <v>78</v>
      </c>
      <c r="D454" s="115" t="s">
        <v>146</v>
      </c>
      <c r="E454" s="115" t="s">
        <v>147</v>
      </c>
      <c r="F454" s="809" t="s">
        <v>71</v>
      </c>
      <c r="G454" s="809"/>
      <c r="H454" s="805"/>
      <c r="I454" s="805"/>
      <c r="J454" s="805"/>
      <c r="K454" s="805"/>
      <c r="L454" s="805"/>
    </row>
    <row r="455" spans="1:12" s="101" customFormat="1" ht="26.25" customHeight="1">
      <c r="A455" s="808"/>
      <c r="B455" s="803" t="s">
        <v>2119</v>
      </c>
      <c r="C455" s="803" t="s">
        <v>2128</v>
      </c>
      <c r="D455" s="807">
        <v>43886</v>
      </c>
      <c r="E455" s="803" t="s">
        <v>2129</v>
      </c>
      <c r="F455" s="803" t="s">
        <v>2130</v>
      </c>
      <c r="G455" s="803"/>
      <c r="H455" s="806" t="s">
        <v>152</v>
      </c>
      <c r="I455" s="806"/>
      <c r="J455" s="117" t="s">
        <v>153</v>
      </c>
      <c r="K455" s="117" t="s">
        <v>3</v>
      </c>
      <c r="L455" s="119">
        <v>404</v>
      </c>
    </row>
    <row r="456" spans="1:12" s="101" customFormat="1" ht="60.75" customHeight="1">
      <c r="A456" s="808"/>
      <c r="B456" s="803"/>
      <c r="C456" s="803"/>
      <c r="D456" s="807"/>
      <c r="E456" s="803"/>
      <c r="F456" s="803"/>
      <c r="G456" s="803"/>
      <c r="H456" s="806" t="s">
        <v>154</v>
      </c>
      <c r="I456" s="806"/>
      <c r="J456" s="117" t="s">
        <v>153</v>
      </c>
      <c r="K456" s="117" t="s">
        <v>3</v>
      </c>
      <c r="L456" s="119">
        <v>320.60000000000002</v>
      </c>
    </row>
    <row r="457" spans="1:12" s="101" customFormat="1" ht="24" customHeight="1">
      <c r="A457" s="808"/>
      <c r="B457" s="110" t="s">
        <v>77</v>
      </c>
      <c r="C457" s="115" t="s">
        <v>79</v>
      </c>
      <c r="D457" s="115" t="s">
        <v>155</v>
      </c>
      <c r="E457" s="115" t="s">
        <v>156</v>
      </c>
      <c r="F457" s="805"/>
      <c r="G457" s="805"/>
      <c r="H457" s="806" t="s">
        <v>157</v>
      </c>
      <c r="I457" s="806"/>
      <c r="J457" s="803" t="s">
        <v>153</v>
      </c>
      <c r="K457" s="803" t="s">
        <v>3</v>
      </c>
      <c r="L457" s="804">
        <v>211.98</v>
      </c>
    </row>
    <row r="458" spans="1:12" s="101" customFormat="1" ht="34.5" customHeight="1">
      <c r="A458" s="808"/>
      <c r="B458" s="117" t="s">
        <v>187</v>
      </c>
      <c r="C458" s="117" t="s">
        <v>2130</v>
      </c>
      <c r="D458" s="118">
        <v>43888</v>
      </c>
      <c r="E458" s="117" t="s">
        <v>1964</v>
      </c>
      <c r="F458" s="805"/>
      <c r="G458" s="805"/>
      <c r="H458" s="806"/>
      <c r="I458" s="806"/>
      <c r="J458" s="803"/>
      <c r="K458" s="803"/>
      <c r="L458" s="804"/>
    </row>
    <row r="459" spans="1:12" s="101" customFormat="1" ht="24" customHeight="1">
      <c r="A459" s="808">
        <v>583</v>
      </c>
      <c r="B459" s="110" t="s">
        <v>76</v>
      </c>
      <c r="C459" s="115" t="s">
        <v>78</v>
      </c>
      <c r="D459" s="115" t="s">
        <v>146</v>
      </c>
      <c r="E459" s="115" t="s">
        <v>147</v>
      </c>
      <c r="F459" s="809" t="s">
        <v>71</v>
      </c>
      <c r="G459" s="809"/>
      <c r="H459" s="805"/>
      <c r="I459" s="805"/>
      <c r="J459" s="805"/>
      <c r="K459" s="805"/>
      <c r="L459" s="805"/>
    </row>
    <row r="460" spans="1:12" s="101" customFormat="1" ht="26.25" customHeight="1">
      <c r="A460" s="808"/>
      <c r="B460" s="803" t="s">
        <v>2119</v>
      </c>
      <c r="C460" s="810" t="s">
        <v>2131</v>
      </c>
      <c r="D460" s="807">
        <v>43892</v>
      </c>
      <c r="E460" s="803" t="s">
        <v>205</v>
      </c>
      <c r="F460" s="803" t="s">
        <v>248</v>
      </c>
      <c r="G460" s="803"/>
      <c r="H460" s="806" t="s">
        <v>152</v>
      </c>
      <c r="I460" s="806"/>
      <c r="J460" s="117" t="s">
        <v>153</v>
      </c>
      <c r="K460" s="117" t="s">
        <v>153</v>
      </c>
      <c r="L460" s="119">
        <v>0</v>
      </c>
    </row>
    <row r="461" spans="1:12" s="101" customFormat="1" ht="134.25" customHeight="1">
      <c r="A461" s="808"/>
      <c r="B461" s="803"/>
      <c r="C461" s="810"/>
      <c r="D461" s="807"/>
      <c r="E461" s="803"/>
      <c r="F461" s="803"/>
      <c r="G461" s="803"/>
      <c r="H461" s="806" t="s">
        <v>154</v>
      </c>
      <c r="I461" s="806"/>
      <c r="J461" s="117" t="s">
        <v>153</v>
      </c>
      <c r="K461" s="117" t="s">
        <v>153</v>
      </c>
      <c r="L461" s="119">
        <v>0</v>
      </c>
    </row>
    <row r="462" spans="1:12" s="101" customFormat="1" ht="24" customHeight="1">
      <c r="A462" s="808"/>
      <c r="B462" s="110" t="s">
        <v>77</v>
      </c>
      <c r="C462" s="115" t="s">
        <v>79</v>
      </c>
      <c r="D462" s="115" t="s">
        <v>155</v>
      </c>
      <c r="E462" s="115" t="s">
        <v>156</v>
      </c>
      <c r="F462" s="805"/>
      <c r="G462" s="805"/>
      <c r="H462" s="806" t="s">
        <v>157</v>
      </c>
      <c r="I462" s="806"/>
      <c r="J462" s="803" t="s">
        <v>153</v>
      </c>
      <c r="K462" s="803" t="s">
        <v>3</v>
      </c>
      <c r="L462" s="804">
        <v>1035</v>
      </c>
    </row>
    <row r="463" spans="1:12" s="101" customFormat="1" ht="34.5" customHeight="1">
      <c r="A463" s="808"/>
      <c r="B463" s="117" t="s">
        <v>187</v>
      </c>
      <c r="C463" s="117" t="s">
        <v>248</v>
      </c>
      <c r="D463" s="118">
        <v>43895</v>
      </c>
      <c r="E463" s="117" t="s">
        <v>656</v>
      </c>
      <c r="F463" s="805"/>
      <c r="G463" s="805"/>
      <c r="H463" s="806"/>
      <c r="I463" s="806"/>
      <c r="J463" s="803"/>
      <c r="K463" s="803"/>
      <c r="L463" s="804"/>
    </row>
    <row r="464" spans="1:12" s="101" customFormat="1" ht="24" customHeight="1">
      <c r="A464" s="808">
        <v>584</v>
      </c>
      <c r="B464" s="110" t="s">
        <v>76</v>
      </c>
      <c r="C464" s="115" t="s">
        <v>78</v>
      </c>
      <c r="D464" s="115" t="s">
        <v>146</v>
      </c>
      <c r="E464" s="115" t="s">
        <v>147</v>
      </c>
      <c r="F464" s="809" t="s">
        <v>71</v>
      </c>
      <c r="G464" s="809"/>
      <c r="H464" s="805"/>
      <c r="I464" s="805"/>
      <c r="J464" s="805"/>
      <c r="K464" s="805"/>
      <c r="L464" s="805"/>
    </row>
    <row r="465" spans="1:12" s="101" customFormat="1" ht="26.25" customHeight="1">
      <c r="A465" s="808"/>
      <c r="B465" s="803" t="s">
        <v>2132</v>
      </c>
      <c r="C465" s="810" t="s">
        <v>2133</v>
      </c>
      <c r="D465" s="807">
        <v>43766</v>
      </c>
      <c r="E465" s="803" t="s">
        <v>243</v>
      </c>
      <c r="F465" s="803" t="s">
        <v>825</v>
      </c>
      <c r="G465" s="803"/>
      <c r="H465" s="806" t="s">
        <v>152</v>
      </c>
      <c r="I465" s="806"/>
      <c r="J465" s="117" t="s">
        <v>153</v>
      </c>
      <c r="K465" s="117" t="s">
        <v>3</v>
      </c>
      <c r="L465" s="119">
        <v>697.83</v>
      </c>
    </row>
    <row r="466" spans="1:12" s="101" customFormat="1" ht="408.95" customHeight="1">
      <c r="A466" s="808"/>
      <c r="B466" s="803"/>
      <c r="C466" s="810"/>
      <c r="D466" s="807"/>
      <c r="E466" s="803"/>
      <c r="F466" s="803"/>
      <c r="G466" s="803"/>
      <c r="H466" s="806" t="s">
        <v>154</v>
      </c>
      <c r="I466" s="806"/>
      <c r="J466" s="803" t="s">
        <v>153</v>
      </c>
      <c r="K466" s="803" t="s">
        <v>3</v>
      </c>
      <c r="L466" s="804">
        <v>411.5</v>
      </c>
    </row>
    <row r="467" spans="1:12" s="101" customFormat="1" ht="113.85" customHeight="1">
      <c r="A467" s="808"/>
      <c r="B467" s="803"/>
      <c r="C467" s="810"/>
      <c r="D467" s="807"/>
      <c r="E467" s="803"/>
      <c r="F467" s="803"/>
      <c r="G467" s="803"/>
      <c r="H467" s="806"/>
      <c r="I467" s="806"/>
      <c r="J467" s="803"/>
      <c r="K467" s="803"/>
      <c r="L467" s="804"/>
    </row>
    <row r="468" spans="1:12" s="101" customFormat="1" ht="24" customHeight="1">
      <c r="A468" s="808"/>
      <c r="B468" s="110" t="s">
        <v>77</v>
      </c>
      <c r="C468" s="115" t="s">
        <v>79</v>
      </c>
      <c r="D468" s="115" t="s">
        <v>155</v>
      </c>
      <c r="E468" s="115" t="s">
        <v>156</v>
      </c>
      <c r="F468" s="805"/>
      <c r="G468" s="805"/>
      <c r="H468" s="806" t="s">
        <v>157</v>
      </c>
      <c r="I468" s="806"/>
      <c r="J468" s="803" t="s">
        <v>153</v>
      </c>
      <c r="K468" s="803" t="s">
        <v>3</v>
      </c>
      <c r="L468" s="804">
        <v>850</v>
      </c>
    </row>
    <row r="469" spans="1:12" s="101" customFormat="1" ht="24" customHeight="1">
      <c r="A469" s="808"/>
      <c r="B469" s="117" t="s">
        <v>276</v>
      </c>
      <c r="C469" s="117" t="s">
        <v>825</v>
      </c>
      <c r="D469" s="118">
        <v>43769</v>
      </c>
      <c r="E469" s="117" t="s">
        <v>2134</v>
      </c>
      <c r="F469" s="805"/>
      <c r="G469" s="805"/>
      <c r="H469" s="806"/>
      <c r="I469" s="806"/>
      <c r="J469" s="803"/>
      <c r="K469" s="803"/>
      <c r="L469" s="804"/>
    </row>
    <row r="470" spans="1:12" s="101" customFormat="1" ht="24" customHeight="1">
      <c r="A470" s="808">
        <v>585</v>
      </c>
      <c r="B470" s="110" t="s">
        <v>76</v>
      </c>
      <c r="C470" s="115" t="s">
        <v>78</v>
      </c>
      <c r="D470" s="115" t="s">
        <v>146</v>
      </c>
      <c r="E470" s="115" t="s">
        <v>147</v>
      </c>
      <c r="F470" s="809" t="s">
        <v>71</v>
      </c>
      <c r="G470" s="809"/>
      <c r="H470" s="805"/>
      <c r="I470" s="805"/>
      <c r="J470" s="805"/>
      <c r="K470" s="805"/>
      <c r="L470" s="805"/>
    </row>
    <row r="471" spans="1:12" s="101" customFormat="1" ht="26.25" customHeight="1">
      <c r="A471" s="808"/>
      <c r="B471" s="803" t="s">
        <v>2132</v>
      </c>
      <c r="C471" s="810" t="s">
        <v>2135</v>
      </c>
      <c r="D471" s="807">
        <v>43807</v>
      </c>
      <c r="E471" s="803" t="s">
        <v>523</v>
      </c>
      <c r="F471" s="803" t="s">
        <v>1878</v>
      </c>
      <c r="G471" s="803"/>
      <c r="H471" s="806" t="s">
        <v>152</v>
      </c>
      <c r="I471" s="806"/>
      <c r="J471" s="117" t="s">
        <v>153</v>
      </c>
      <c r="K471" s="117" t="s">
        <v>3</v>
      </c>
      <c r="L471" s="119">
        <v>772.55</v>
      </c>
    </row>
    <row r="472" spans="1:12" s="101" customFormat="1" ht="408.95" customHeight="1">
      <c r="A472" s="808"/>
      <c r="B472" s="803"/>
      <c r="C472" s="810"/>
      <c r="D472" s="807"/>
      <c r="E472" s="803"/>
      <c r="F472" s="803"/>
      <c r="G472" s="803"/>
      <c r="H472" s="806" t="s">
        <v>154</v>
      </c>
      <c r="I472" s="806"/>
      <c r="J472" s="803" t="s">
        <v>153</v>
      </c>
      <c r="K472" s="803" t="s">
        <v>153</v>
      </c>
      <c r="L472" s="804">
        <v>0</v>
      </c>
    </row>
    <row r="473" spans="1:12" s="101" customFormat="1" ht="155.85" customHeight="1">
      <c r="A473" s="808"/>
      <c r="B473" s="803"/>
      <c r="C473" s="810"/>
      <c r="D473" s="807"/>
      <c r="E473" s="803"/>
      <c r="F473" s="803"/>
      <c r="G473" s="803"/>
      <c r="H473" s="806"/>
      <c r="I473" s="806"/>
      <c r="J473" s="803"/>
      <c r="K473" s="803"/>
      <c r="L473" s="804"/>
    </row>
    <row r="474" spans="1:12" s="101" customFormat="1" ht="24" customHeight="1">
      <c r="A474" s="808"/>
      <c r="B474" s="110" t="s">
        <v>77</v>
      </c>
      <c r="C474" s="115" t="s">
        <v>79</v>
      </c>
      <c r="D474" s="115" t="s">
        <v>155</v>
      </c>
      <c r="E474" s="115" t="s">
        <v>156</v>
      </c>
      <c r="F474" s="805"/>
      <c r="G474" s="805"/>
      <c r="H474" s="806" t="s">
        <v>157</v>
      </c>
      <c r="I474" s="806"/>
      <c r="J474" s="803" t="s">
        <v>153</v>
      </c>
      <c r="K474" s="803" t="s">
        <v>3</v>
      </c>
      <c r="L474" s="804">
        <v>499.5</v>
      </c>
    </row>
    <row r="475" spans="1:12" s="101" customFormat="1" ht="24" customHeight="1">
      <c r="A475" s="808"/>
      <c r="B475" s="117" t="s">
        <v>276</v>
      </c>
      <c r="C475" s="117" t="s">
        <v>1878</v>
      </c>
      <c r="D475" s="118">
        <v>43813</v>
      </c>
      <c r="E475" s="117" t="s">
        <v>2136</v>
      </c>
      <c r="F475" s="805"/>
      <c r="G475" s="805"/>
      <c r="H475" s="806"/>
      <c r="I475" s="806"/>
      <c r="J475" s="803"/>
      <c r="K475" s="803"/>
      <c r="L475" s="804"/>
    </row>
    <row r="476" spans="1:12" s="101" customFormat="1" ht="24" customHeight="1">
      <c r="A476" s="808">
        <v>586</v>
      </c>
      <c r="B476" s="110" t="s">
        <v>76</v>
      </c>
      <c r="C476" s="115" t="s">
        <v>78</v>
      </c>
      <c r="D476" s="115" t="s">
        <v>146</v>
      </c>
      <c r="E476" s="115" t="s">
        <v>147</v>
      </c>
      <c r="F476" s="809" t="s">
        <v>71</v>
      </c>
      <c r="G476" s="809"/>
      <c r="H476" s="805"/>
      <c r="I476" s="805"/>
      <c r="J476" s="805"/>
      <c r="K476" s="805"/>
      <c r="L476" s="805"/>
    </row>
    <row r="477" spans="1:12" s="101" customFormat="1" ht="26.25" customHeight="1">
      <c r="A477" s="808"/>
      <c r="B477" s="803" t="s">
        <v>2132</v>
      </c>
      <c r="C477" s="810" t="s">
        <v>2135</v>
      </c>
      <c r="D477" s="807">
        <v>43807</v>
      </c>
      <c r="E477" s="803" t="s">
        <v>523</v>
      </c>
      <c r="F477" s="803" t="s">
        <v>2137</v>
      </c>
      <c r="G477" s="803"/>
      <c r="H477" s="806" t="s">
        <v>152</v>
      </c>
      <c r="I477" s="806"/>
      <c r="J477" s="117" t="s">
        <v>153</v>
      </c>
      <c r="K477" s="117" t="s">
        <v>3</v>
      </c>
      <c r="L477" s="119">
        <v>772.55</v>
      </c>
    </row>
    <row r="478" spans="1:12" s="101" customFormat="1" ht="408.95" customHeight="1">
      <c r="A478" s="808"/>
      <c r="B478" s="803"/>
      <c r="C478" s="810"/>
      <c r="D478" s="807"/>
      <c r="E478" s="803"/>
      <c r="F478" s="803"/>
      <c r="G478" s="803"/>
      <c r="H478" s="806" t="s">
        <v>154</v>
      </c>
      <c r="I478" s="806"/>
      <c r="J478" s="803" t="s">
        <v>153</v>
      </c>
      <c r="K478" s="803" t="s">
        <v>153</v>
      </c>
      <c r="L478" s="804">
        <v>0</v>
      </c>
    </row>
    <row r="479" spans="1:12" s="101" customFormat="1" ht="155.85" customHeight="1">
      <c r="A479" s="808"/>
      <c r="B479" s="803"/>
      <c r="C479" s="810"/>
      <c r="D479" s="807"/>
      <c r="E479" s="803"/>
      <c r="F479" s="803"/>
      <c r="G479" s="803"/>
      <c r="H479" s="806"/>
      <c r="I479" s="806"/>
      <c r="J479" s="803"/>
      <c r="K479" s="803"/>
      <c r="L479" s="804"/>
    </row>
    <row r="480" spans="1:12" s="101" customFormat="1" ht="24" customHeight="1">
      <c r="A480" s="808"/>
      <c r="B480" s="110" t="s">
        <v>77</v>
      </c>
      <c r="C480" s="115" t="s">
        <v>79</v>
      </c>
      <c r="D480" s="115" t="s">
        <v>155</v>
      </c>
      <c r="E480" s="115" t="s">
        <v>156</v>
      </c>
      <c r="F480" s="805"/>
      <c r="G480" s="805"/>
      <c r="H480" s="806" t="s">
        <v>157</v>
      </c>
      <c r="I480" s="806"/>
      <c r="J480" s="803" t="s">
        <v>153</v>
      </c>
      <c r="K480" s="803" t="s">
        <v>3</v>
      </c>
      <c r="L480" s="804">
        <v>499.5</v>
      </c>
    </row>
    <row r="481" spans="1:12" s="101" customFormat="1" ht="24" customHeight="1">
      <c r="A481" s="808"/>
      <c r="B481" s="117" t="s">
        <v>276</v>
      </c>
      <c r="C481" s="117" t="s">
        <v>2137</v>
      </c>
      <c r="D481" s="118">
        <v>43813</v>
      </c>
      <c r="E481" s="117" t="s">
        <v>2136</v>
      </c>
      <c r="F481" s="805"/>
      <c r="G481" s="805"/>
      <c r="H481" s="806"/>
      <c r="I481" s="806"/>
      <c r="J481" s="803"/>
      <c r="K481" s="803"/>
      <c r="L481" s="804"/>
    </row>
    <row r="482" spans="1:12" s="101" customFormat="1" ht="24" customHeight="1">
      <c r="A482" s="808">
        <v>587</v>
      </c>
      <c r="B482" s="110" t="s">
        <v>76</v>
      </c>
      <c r="C482" s="115" t="s">
        <v>78</v>
      </c>
      <c r="D482" s="115" t="s">
        <v>146</v>
      </c>
      <c r="E482" s="115" t="s">
        <v>147</v>
      </c>
      <c r="F482" s="809" t="s">
        <v>71</v>
      </c>
      <c r="G482" s="809"/>
      <c r="H482" s="805"/>
      <c r="I482" s="805"/>
      <c r="J482" s="805"/>
      <c r="K482" s="805"/>
      <c r="L482" s="805"/>
    </row>
    <row r="483" spans="1:12" s="101" customFormat="1" ht="26.25" customHeight="1">
      <c r="A483" s="808"/>
      <c r="B483" s="803" t="s">
        <v>2132</v>
      </c>
      <c r="C483" s="810" t="s">
        <v>2138</v>
      </c>
      <c r="D483" s="807">
        <v>43849</v>
      </c>
      <c r="E483" s="803" t="s">
        <v>523</v>
      </c>
      <c r="F483" s="803" t="s">
        <v>2139</v>
      </c>
      <c r="G483" s="803"/>
      <c r="H483" s="806" t="s">
        <v>152</v>
      </c>
      <c r="I483" s="806"/>
      <c r="J483" s="117" t="s">
        <v>153</v>
      </c>
      <c r="K483" s="117" t="s">
        <v>3</v>
      </c>
      <c r="L483" s="119">
        <v>919.8</v>
      </c>
    </row>
    <row r="484" spans="1:12" s="101" customFormat="1" ht="408.95" customHeight="1">
      <c r="A484" s="808"/>
      <c r="B484" s="803"/>
      <c r="C484" s="810"/>
      <c r="D484" s="807"/>
      <c r="E484" s="803"/>
      <c r="F484" s="803"/>
      <c r="G484" s="803"/>
      <c r="H484" s="806" t="s">
        <v>154</v>
      </c>
      <c r="I484" s="806"/>
      <c r="J484" s="803" t="s">
        <v>153</v>
      </c>
      <c r="K484" s="803" t="s">
        <v>3</v>
      </c>
      <c r="L484" s="804">
        <v>607.6</v>
      </c>
    </row>
    <row r="485" spans="1:12" s="101" customFormat="1" ht="124.35" customHeight="1">
      <c r="A485" s="808"/>
      <c r="B485" s="803"/>
      <c r="C485" s="810"/>
      <c r="D485" s="807"/>
      <c r="E485" s="803"/>
      <c r="F485" s="803"/>
      <c r="G485" s="803"/>
      <c r="H485" s="806"/>
      <c r="I485" s="806"/>
      <c r="J485" s="803"/>
      <c r="K485" s="803"/>
      <c r="L485" s="804"/>
    </row>
    <row r="486" spans="1:12" s="101" customFormat="1" ht="24" customHeight="1">
      <c r="A486" s="808"/>
      <c r="B486" s="110" t="s">
        <v>77</v>
      </c>
      <c r="C486" s="115" t="s">
        <v>79</v>
      </c>
      <c r="D486" s="115" t="s">
        <v>155</v>
      </c>
      <c r="E486" s="115" t="s">
        <v>156</v>
      </c>
      <c r="F486" s="805"/>
      <c r="G486" s="805"/>
      <c r="H486" s="806" t="s">
        <v>157</v>
      </c>
      <c r="I486" s="806"/>
      <c r="J486" s="803" t="s">
        <v>153</v>
      </c>
      <c r="K486" s="803" t="s">
        <v>3</v>
      </c>
      <c r="L486" s="804">
        <v>1849</v>
      </c>
    </row>
    <row r="487" spans="1:12" s="101" customFormat="1" ht="24" customHeight="1">
      <c r="A487" s="808"/>
      <c r="B487" s="117" t="s">
        <v>276</v>
      </c>
      <c r="C487" s="117" t="s">
        <v>2139</v>
      </c>
      <c r="D487" s="118">
        <v>43852</v>
      </c>
      <c r="E487" s="117" t="s">
        <v>2140</v>
      </c>
      <c r="F487" s="805"/>
      <c r="G487" s="805"/>
      <c r="H487" s="806"/>
      <c r="I487" s="806"/>
      <c r="J487" s="803"/>
      <c r="K487" s="803"/>
      <c r="L487" s="804"/>
    </row>
    <row r="488" spans="1:12" s="101" customFormat="1" ht="24" customHeight="1">
      <c r="A488" s="808">
        <v>588</v>
      </c>
      <c r="B488" s="110" t="s">
        <v>76</v>
      </c>
      <c r="C488" s="115" t="s">
        <v>78</v>
      </c>
      <c r="D488" s="115" t="s">
        <v>146</v>
      </c>
      <c r="E488" s="115" t="s">
        <v>147</v>
      </c>
      <c r="F488" s="809" t="s">
        <v>71</v>
      </c>
      <c r="G488" s="809"/>
      <c r="H488" s="805"/>
      <c r="I488" s="805"/>
      <c r="J488" s="805"/>
      <c r="K488" s="805"/>
      <c r="L488" s="805"/>
    </row>
    <row r="489" spans="1:12" s="101" customFormat="1" ht="26.25" customHeight="1">
      <c r="A489" s="808"/>
      <c r="B489" s="803" t="s">
        <v>2141</v>
      </c>
      <c r="C489" s="803" t="s">
        <v>2142</v>
      </c>
      <c r="D489" s="807">
        <v>43769</v>
      </c>
      <c r="E489" s="803" t="s">
        <v>2143</v>
      </c>
      <c r="F489" s="803" t="s">
        <v>2144</v>
      </c>
      <c r="G489" s="803"/>
      <c r="H489" s="806" t="s">
        <v>152</v>
      </c>
      <c r="I489" s="806"/>
      <c r="J489" s="117" t="s">
        <v>153</v>
      </c>
      <c r="K489" s="117" t="s">
        <v>3</v>
      </c>
      <c r="L489" s="119">
        <v>158.80000000000001</v>
      </c>
    </row>
    <row r="490" spans="1:12" s="101" customFormat="1" ht="92.25" customHeight="1">
      <c r="A490" s="808"/>
      <c r="B490" s="803"/>
      <c r="C490" s="803"/>
      <c r="D490" s="807"/>
      <c r="E490" s="803"/>
      <c r="F490" s="803"/>
      <c r="G490" s="803"/>
      <c r="H490" s="806" t="s">
        <v>154</v>
      </c>
      <c r="I490" s="806"/>
      <c r="J490" s="117" t="s">
        <v>153</v>
      </c>
      <c r="K490" s="117" t="s">
        <v>3</v>
      </c>
      <c r="L490" s="119">
        <v>248.61</v>
      </c>
    </row>
    <row r="491" spans="1:12" s="101" customFormat="1" ht="24" customHeight="1">
      <c r="A491" s="808"/>
      <c r="B491" s="110" t="s">
        <v>77</v>
      </c>
      <c r="C491" s="115" t="s">
        <v>79</v>
      </c>
      <c r="D491" s="115" t="s">
        <v>155</v>
      </c>
      <c r="E491" s="115" t="s">
        <v>156</v>
      </c>
      <c r="F491" s="805"/>
      <c r="G491" s="805"/>
      <c r="H491" s="806" t="s">
        <v>157</v>
      </c>
      <c r="I491" s="806"/>
      <c r="J491" s="803" t="s">
        <v>153</v>
      </c>
      <c r="K491" s="803" t="s">
        <v>153</v>
      </c>
      <c r="L491" s="804">
        <v>0</v>
      </c>
    </row>
    <row r="492" spans="1:12" s="101" customFormat="1" ht="24" customHeight="1">
      <c r="A492" s="808"/>
      <c r="B492" s="117" t="s">
        <v>498</v>
      </c>
      <c r="C492" s="117" t="s">
        <v>2144</v>
      </c>
      <c r="D492" s="118">
        <v>43770</v>
      </c>
      <c r="E492" s="117" t="s">
        <v>1750</v>
      </c>
      <c r="F492" s="805"/>
      <c r="G492" s="805"/>
      <c r="H492" s="806"/>
      <c r="I492" s="806"/>
      <c r="J492" s="803"/>
      <c r="K492" s="803"/>
      <c r="L492" s="804"/>
    </row>
    <row r="493" spans="1:12" s="101" customFormat="1" ht="24" customHeight="1">
      <c r="A493" s="808">
        <v>589</v>
      </c>
      <c r="B493" s="110" t="s">
        <v>76</v>
      </c>
      <c r="C493" s="115" t="s">
        <v>78</v>
      </c>
      <c r="D493" s="115" t="s">
        <v>146</v>
      </c>
      <c r="E493" s="115" t="s">
        <v>147</v>
      </c>
      <c r="F493" s="809" t="s">
        <v>71</v>
      </c>
      <c r="G493" s="809"/>
      <c r="H493" s="805"/>
      <c r="I493" s="805"/>
      <c r="J493" s="805"/>
      <c r="K493" s="805"/>
      <c r="L493" s="805"/>
    </row>
    <row r="494" spans="1:12" s="101" customFormat="1" ht="26.25" customHeight="1">
      <c r="A494" s="808"/>
      <c r="B494" s="803" t="s">
        <v>2145</v>
      </c>
      <c r="C494" s="810" t="s">
        <v>2146</v>
      </c>
      <c r="D494" s="807">
        <v>43833</v>
      </c>
      <c r="E494" s="803" t="s">
        <v>947</v>
      </c>
      <c r="F494" s="803" t="s">
        <v>2147</v>
      </c>
      <c r="G494" s="803"/>
      <c r="H494" s="806" t="s">
        <v>152</v>
      </c>
      <c r="I494" s="806"/>
      <c r="J494" s="117" t="s">
        <v>153</v>
      </c>
      <c r="K494" s="117" t="s">
        <v>3</v>
      </c>
      <c r="L494" s="119">
        <v>215.68</v>
      </c>
    </row>
    <row r="495" spans="1:12" s="101" customFormat="1" ht="408.95" customHeight="1">
      <c r="A495" s="808"/>
      <c r="B495" s="803"/>
      <c r="C495" s="810"/>
      <c r="D495" s="807"/>
      <c r="E495" s="803"/>
      <c r="F495" s="803"/>
      <c r="G495" s="803"/>
      <c r="H495" s="806" t="s">
        <v>154</v>
      </c>
      <c r="I495" s="806"/>
      <c r="J495" s="803" t="s">
        <v>153</v>
      </c>
      <c r="K495" s="803" t="s">
        <v>153</v>
      </c>
      <c r="L495" s="804">
        <v>0</v>
      </c>
    </row>
    <row r="496" spans="1:12" s="101" customFormat="1" ht="166.35" customHeight="1">
      <c r="A496" s="808"/>
      <c r="B496" s="803"/>
      <c r="C496" s="810"/>
      <c r="D496" s="807"/>
      <c r="E496" s="803"/>
      <c r="F496" s="803"/>
      <c r="G496" s="803"/>
      <c r="H496" s="806"/>
      <c r="I496" s="806"/>
      <c r="J496" s="803"/>
      <c r="K496" s="803"/>
      <c r="L496" s="804"/>
    </row>
    <row r="497" spans="1:12" s="101" customFormat="1" ht="24" customHeight="1">
      <c r="A497" s="808"/>
      <c r="B497" s="110" t="s">
        <v>77</v>
      </c>
      <c r="C497" s="115" t="s">
        <v>79</v>
      </c>
      <c r="D497" s="115" t="s">
        <v>155</v>
      </c>
      <c r="E497" s="115" t="s">
        <v>156</v>
      </c>
      <c r="F497" s="805"/>
      <c r="G497" s="805"/>
      <c r="H497" s="806" t="s">
        <v>157</v>
      </c>
      <c r="I497" s="806"/>
      <c r="J497" s="803" t="s">
        <v>153</v>
      </c>
      <c r="K497" s="803" t="s">
        <v>3</v>
      </c>
      <c r="L497" s="804">
        <v>197.72</v>
      </c>
    </row>
    <row r="498" spans="1:12" s="101" customFormat="1" ht="24" customHeight="1">
      <c r="A498" s="808"/>
      <c r="B498" s="117" t="s">
        <v>773</v>
      </c>
      <c r="C498" s="117" t="s">
        <v>2147</v>
      </c>
      <c r="D498" s="118">
        <v>43845</v>
      </c>
      <c r="E498" s="117" t="s">
        <v>2148</v>
      </c>
      <c r="F498" s="805"/>
      <c r="G498" s="805"/>
      <c r="H498" s="806"/>
      <c r="I498" s="806"/>
      <c r="J498" s="803"/>
      <c r="K498" s="803"/>
      <c r="L498" s="804"/>
    </row>
    <row r="499" spans="1:12" s="101" customFormat="1" ht="24" customHeight="1">
      <c r="A499" s="808">
        <v>590</v>
      </c>
      <c r="B499" s="110" t="s">
        <v>76</v>
      </c>
      <c r="C499" s="115" t="s">
        <v>78</v>
      </c>
      <c r="D499" s="115" t="s">
        <v>146</v>
      </c>
      <c r="E499" s="115" t="s">
        <v>147</v>
      </c>
      <c r="F499" s="809" t="s">
        <v>71</v>
      </c>
      <c r="G499" s="809"/>
      <c r="H499" s="805"/>
      <c r="I499" s="805"/>
      <c r="J499" s="805"/>
      <c r="K499" s="805"/>
      <c r="L499" s="805"/>
    </row>
    <row r="500" spans="1:12" s="101" customFormat="1" ht="26.25" customHeight="1">
      <c r="A500" s="808"/>
      <c r="B500" s="803" t="s">
        <v>2149</v>
      </c>
      <c r="C500" s="810" t="s">
        <v>2150</v>
      </c>
      <c r="D500" s="807">
        <v>43770</v>
      </c>
      <c r="E500" s="803" t="s">
        <v>354</v>
      </c>
      <c r="F500" s="803" t="s">
        <v>1904</v>
      </c>
      <c r="G500" s="803"/>
      <c r="H500" s="806" t="s">
        <v>152</v>
      </c>
      <c r="I500" s="806"/>
      <c r="J500" s="117" t="s">
        <v>153</v>
      </c>
      <c r="K500" s="117" t="s">
        <v>3</v>
      </c>
      <c r="L500" s="119">
        <v>276</v>
      </c>
    </row>
    <row r="501" spans="1:12" s="101" customFormat="1" ht="249.75" customHeight="1">
      <c r="A501" s="808"/>
      <c r="B501" s="803"/>
      <c r="C501" s="810"/>
      <c r="D501" s="807"/>
      <c r="E501" s="803"/>
      <c r="F501" s="803"/>
      <c r="G501" s="803"/>
      <c r="H501" s="806" t="s">
        <v>154</v>
      </c>
      <c r="I501" s="806"/>
      <c r="J501" s="117" t="s">
        <v>153</v>
      </c>
      <c r="K501" s="117" t="s">
        <v>3</v>
      </c>
      <c r="L501" s="119">
        <v>438.24</v>
      </c>
    </row>
    <row r="502" spans="1:12" s="101" customFormat="1" ht="24" customHeight="1">
      <c r="A502" s="808"/>
      <c r="B502" s="110" t="s">
        <v>77</v>
      </c>
      <c r="C502" s="115" t="s">
        <v>79</v>
      </c>
      <c r="D502" s="115" t="s">
        <v>155</v>
      </c>
      <c r="E502" s="115" t="s">
        <v>156</v>
      </c>
      <c r="F502" s="805"/>
      <c r="G502" s="805"/>
      <c r="H502" s="806" t="s">
        <v>157</v>
      </c>
      <c r="I502" s="806"/>
      <c r="J502" s="803" t="s">
        <v>153</v>
      </c>
      <c r="K502" s="803" t="s">
        <v>3</v>
      </c>
      <c r="L502" s="804">
        <v>180</v>
      </c>
    </row>
    <row r="503" spans="1:12" s="101" customFormat="1" ht="24" customHeight="1">
      <c r="A503" s="808"/>
      <c r="B503" s="117" t="s">
        <v>164</v>
      </c>
      <c r="C503" s="117" t="s">
        <v>1904</v>
      </c>
      <c r="D503" s="118">
        <v>43771</v>
      </c>
      <c r="E503" s="117" t="s">
        <v>2151</v>
      </c>
      <c r="F503" s="805"/>
      <c r="G503" s="805"/>
      <c r="H503" s="806"/>
      <c r="I503" s="806"/>
      <c r="J503" s="803"/>
      <c r="K503" s="803"/>
      <c r="L503" s="804"/>
    </row>
    <row r="504" spans="1:12" s="101" customFormat="1" ht="24" customHeight="1">
      <c r="A504" s="808">
        <v>591</v>
      </c>
      <c r="B504" s="110" t="s">
        <v>76</v>
      </c>
      <c r="C504" s="115" t="s">
        <v>78</v>
      </c>
      <c r="D504" s="115" t="s">
        <v>146</v>
      </c>
      <c r="E504" s="115" t="s">
        <v>147</v>
      </c>
      <c r="F504" s="809" t="s">
        <v>71</v>
      </c>
      <c r="G504" s="809"/>
      <c r="H504" s="805"/>
      <c r="I504" s="805"/>
      <c r="J504" s="805"/>
      <c r="K504" s="805"/>
      <c r="L504" s="805"/>
    </row>
    <row r="505" spans="1:12" s="101" customFormat="1" ht="26.25" customHeight="1">
      <c r="A505" s="808"/>
      <c r="B505" s="803" t="s">
        <v>2149</v>
      </c>
      <c r="C505" s="810" t="s">
        <v>2152</v>
      </c>
      <c r="D505" s="807">
        <v>43773</v>
      </c>
      <c r="E505" s="803" t="s">
        <v>2153</v>
      </c>
      <c r="F505" s="803" t="s">
        <v>1678</v>
      </c>
      <c r="G505" s="803"/>
      <c r="H505" s="806" t="s">
        <v>152</v>
      </c>
      <c r="I505" s="806"/>
      <c r="J505" s="117" t="s">
        <v>153</v>
      </c>
      <c r="K505" s="117" t="s">
        <v>3</v>
      </c>
      <c r="L505" s="119">
        <v>654.96</v>
      </c>
    </row>
    <row r="506" spans="1:12" s="101" customFormat="1" ht="249.75" customHeight="1">
      <c r="A506" s="808"/>
      <c r="B506" s="803"/>
      <c r="C506" s="810"/>
      <c r="D506" s="807"/>
      <c r="E506" s="803"/>
      <c r="F506" s="803"/>
      <c r="G506" s="803"/>
      <c r="H506" s="806" t="s">
        <v>154</v>
      </c>
      <c r="I506" s="806"/>
      <c r="J506" s="117" t="s">
        <v>153</v>
      </c>
      <c r="K506" s="117" t="s">
        <v>3</v>
      </c>
      <c r="L506" s="119">
        <v>314.68</v>
      </c>
    </row>
    <row r="507" spans="1:12" s="101" customFormat="1" ht="24" customHeight="1">
      <c r="A507" s="808"/>
      <c r="B507" s="110" t="s">
        <v>77</v>
      </c>
      <c r="C507" s="115" t="s">
        <v>79</v>
      </c>
      <c r="D507" s="115" t="s">
        <v>155</v>
      </c>
      <c r="E507" s="115" t="s">
        <v>156</v>
      </c>
      <c r="F507" s="805"/>
      <c r="G507" s="805"/>
      <c r="H507" s="806" t="s">
        <v>157</v>
      </c>
      <c r="I507" s="806"/>
      <c r="J507" s="803" t="s">
        <v>153</v>
      </c>
      <c r="K507" s="803" t="s">
        <v>3</v>
      </c>
      <c r="L507" s="804">
        <v>254</v>
      </c>
    </row>
    <row r="508" spans="1:12" s="101" customFormat="1" ht="24" customHeight="1">
      <c r="A508" s="808"/>
      <c r="B508" s="117" t="s">
        <v>164</v>
      </c>
      <c r="C508" s="117" t="s">
        <v>1678</v>
      </c>
      <c r="D508" s="118">
        <v>43774</v>
      </c>
      <c r="E508" s="117" t="s">
        <v>2154</v>
      </c>
      <c r="F508" s="805"/>
      <c r="G508" s="805"/>
      <c r="H508" s="806"/>
      <c r="I508" s="806"/>
      <c r="J508" s="803"/>
      <c r="K508" s="803"/>
      <c r="L508" s="804"/>
    </row>
    <row r="509" spans="1:12" s="101" customFormat="1" ht="24" customHeight="1">
      <c r="A509" s="808">
        <v>592</v>
      </c>
      <c r="B509" s="110" t="s">
        <v>76</v>
      </c>
      <c r="C509" s="115" t="s">
        <v>78</v>
      </c>
      <c r="D509" s="115" t="s">
        <v>146</v>
      </c>
      <c r="E509" s="115" t="s">
        <v>147</v>
      </c>
      <c r="F509" s="809" t="s">
        <v>71</v>
      </c>
      <c r="G509" s="809"/>
      <c r="H509" s="805"/>
      <c r="I509" s="805"/>
      <c r="J509" s="805"/>
      <c r="K509" s="805"/>
      <c r="L509" s="805"/>
    </row>
    <row r="510" spans="1:12" s="101" customFormat="1" ht="26.25" customHeight="1">
      <c r="A510" s="808"/>
      <c r="B510" s="803" t="s">
        <v>2149</v>
      </c>
      <c r="C510" s="810" t="s">
        <v>2155</v>
      </c>
      <c r="D510" s="807">
        <v>43782</v>
      </c>
      <c r="E510" s="803" t="s">
        <v>243</v>
      </c>
      <c r="F510" s="803" t="s">
        <v>2156</v>
      </c>
      <c r="G510" s="803"/>
      <c r="H510" s="806" t="s">
        <v>152</v>
      </c>
      <c r="I510" s="806"/>
      <c r="J510" s="117" t="s">
        <v>153</v>
      </c>
      <c r="K510" s="117" t="s">
        <v>3</v>
      </c>
      <c r="L510" s="119">
        <v>565.13</v>
      </c>
    </row>
    <row r="511" spans="1:12" s="101" customFormat="1" ht="260.25" customHeight="1">
      <c r="A511" s="808"/>
      <c r="B511" s="803"/>
      <c r="C511" s="810"/>
      <c r="D511" s="807"/>
      <c r="E511" s="803"/>
      <c r="F511" s="803"/>
      <c r="G511" s="803"/>
      <c r="H511" s="806" t="s">
        <v>154</v>
      </c>
      <c r="I511" s="806"/>
      <c r="J511" s="117" t="s">
        <v>153</v>
      </c>
      <c r="K511" s="117" t="s">
        <v>3</v>
      </c>
      <c r="L511" s="119">
        <v>346</v>
      </c>
    </row>
    <row r="512" spans="1:12" s="101" customFormat="1" ht="24" customHeight="1">
      <c r="A512" s="808"/>
      <c r="B512" s="110" t="s">
        <v>77</v>
      </c>
      <c r="C512" s="115" t="s">
        <v>79</v>
      </c>
      <c r="D512" s="115" t="s">
        <v>155</v>
      </c>
      <c r="E512" s="115" t="s">
        <v>156</v>
      </c>
      <c r="F512" s="805"/>
      <c r="G512" s="805"/>
      <c r="H512" s="806" t="s">
        <v>157</v>
      </c>
      <c r="I512" s="806"/>
      <c r="J512" s="803" t="s">
        <v>153</v>
      </c>
      <c r="K512" s="803" t="s">
        <v>3</v>
      </c>
      <c r="L512" s="804">
        <v>80</v>
      </c>
    </row>
    <row r="513" spans="1:12" s="101" customFormat="1" ht="24" customHeight="1">
      <c r="A513" s="808"/>
      <c r="B513" s="117" t="s">
        <v>164</v>
      </c>
      <c r="C513" s="117" t="s">
        <v>2156</v>
      </c>
      <c r="D513" s="118">
        <v>43783</v>
      </c>
      <c r="E513" s="117" t="s">
        <v>449</v>
      </c>
      <c r="F513" s="805"/>
      <c r="G513" s="805"/>
      <c r="H513" s="806"/>
      <c r="I513" s="806"/>
      <c r="J513" s="803"/>
      <c r="K513" s="803"/>
      <c r="L513" s="804"/>
    </row>
    <row r="514" spans="1:12" s="101" customFormat="1" ht="24" customHeight="1">
      <c r="A514" s="808">
        <v>593</v>
      </c>
      <c r="B514" s="110" t="s">
        <v>76</v>
      </c>
      <c r="C514" s="115" t="s">
        <v>78</v>
      </c>
      <c r="D514" s="115" t="s">
        <v>146</v>
      </c>
      <c r="E514" s="115" t="s">
        <v>147</v>
      </c>
      <c r="F514" s="809" t="s">
        <v>71</v>
      </c>
      <c r="G514" s="809"/>
      <c r="H514" s="805"/>
      <c r="I514" s="805"/>
      <c r="J514" s="805"/>
      <c r="K514" s="805"/>
      <c r="L514" s="805"/>
    </row>
    <row r="515" spans="1:12" s="101" customFormat="1" ht="26.25" customHeight="1">
      <c r="A515" s="808"/>
      <c r="B515" s="803" t="s">
        <v>2157</v>
      </c>
      <c r="C515" s="810" t="s">
        <v>2158</v>
      </c>
      <c r="D515" s="807">
        <v>43749</v>
      </c>
      <c r="E515" s="803" t="s">
        <v>1326</v>
      </c>
      <c r="F515" s="803" t="s">
        <v>2159</v>
      </c>
      <c r="G515" s="803"/>
      <c r="H515" s="806" t="s">
        <v>152</v>
      </c>
      <c r="I515" s="806"/>
      <c r="J515" s="117" t="s">
        <v>153</v>
      </c>
      <c r="K515" s="117" t="s">
        <v>3</v>
      </c>
      <c r="L515" s="119">
        <v>578.80000000000007</v>
      </c>
    </row>
    <row r="516" spans="1:12" s="101" customFormat="1" ht="408.95" customHeight="1">
      <c r="A516" s="808"/>
      <c r="B516" s="803"/>
      <c r="C516" s="810"/>
      <c r="D516" s="807"/>
      <c r="E516" s="803"/>
      <c r="F516" s="803"/>
      <c r="G516" s="803"/>
      <c r="H516" s="806" t="s">
        <v>154</v>
      </c>
      <c r="I516" s="806"/>
      <c r="J516" s="803" t="s">
        <v>153</v>
      </c>
      <c r="K516" s="803" t="s">
        <v>153</v>
      </c>
      <c r="L516" s="804">
        <v>0</v>
      </c>
    </row>
    <row r="517" spans="1:12" s="101" customFormat="1" ht="271.35000000000002" customHeight="1">
      <c r="A517" s="808"/>
      <c r="B517" s="803"/>
      <c r="C517" s="810"/>
      <c r="D517" s="807"/>
      <c r="E517" s="803"/>
      <c r="F517" s="803"/>
      <c r="G517" s="803"/>
      <c r="H517" s="806"/>
      <c r="I517" s="806"/>
      <c r="J517" s="803"/>
      <c r="K517" s="803"/>
      <c r="L517" s="804"/>
    </row>
    <row r="518" spans="1:12" s="101" customFormat="1" ht="24" customHeight="1">
      <c r="A518" s="808"/>
      <c r="B518" s="110" t="s">
        <v>77</v>
      </c>
      <c r="C518" s="115" t="s">
        <v>79</v>
      </c>
      <c r="D518" s="115" t="s">
        <v>155</v>
      </c>
      <c r="E518" s="115" t="s">
        <v>156</v>
      </c>
      <c r="F518" s="805"/>
      <c r="G518" s="805"/>
      <c r="H518" s="806" t="s">
        <v>157</v>
      </c>
      <c r="I518" s="806"/>
      <c r="J518" s="803" t="s">
        <v>153</v>
      </c>
      <c r="K518" s="803" t="s">
        <v>3</v>
      </c>
      <c r="L518" s="804">
        <v>60</v>
      </c>
    </row>
    <row r="519" spans="1:12" s="101" customFormat="1" ht="24" customHeight="1">
      <c r="A519" s="808"/>
      <c r="B519" s="117" t="s">
        <v>254</v>
      </c>
      <c r="C519" s="117" t="s">
        <v>2159</v>
      </c>
      <c r="D519" s="118">
        <v>43751</v>
      </c>
      <c r="E519" s="117" t="s">
        <v>883</v>
      </c>
      <c r="F519" s="805"/>
      <c r="G519" s="805"/>
      <c r="H519" s="806"/>
      <c r="I519" s="806"/>
      <c r="J519" s="803"/>
      <c r="K519" s="803"/>
      <c r="L519" s="804"/>
    </row>
    <row r="520" spans="1:12" s="101" customFormat="1" ht="24" customHeight="1">
      <c r="A520" s="808">
        <v>594</v>
      </c>
      <c r="B520" s="110" t="s">
        <v>76</v>
      </c>
      <c r="C520" s="115" t="s">
        <v>78</v>
      </c>
      <c r="D520" s="115" t="s">
        <v>146</v>
      </c>
      <c r="E520" s="115" t="s">
        <v>147</v>
      </c>
      <c r="F520" s="809" t="s">
        <v>71</v>
      </c>
      <c r="G520" s="809"/>
      <c r="H520" s="805"/>
      <c r="I520" s="805"/>
      <c r="J520" s="805"/>
      <c r="K520" s="805"/>
      <c r="L520" s="805"/>
    </row>
    <row r="521" spans="1:12" s="101" customFormat="1" ht="26.25" customHeight="1">
      <c r="A521" s="808"/>
      <c r="B521" s="803" t="s">
        <v>2160</v>
      </c>
      <c r="C521" s="810" t="s">
        <v>2161</v>
      </c>
      <c r="D521" s="807">
        <v>43888</v>
      </c>
      <c r="E521" s="803" t="s">
        <v>523</v>
      </c>
      <c r="F521" s="803" t="s">
        <v>2162</v>
      </c>
      <c r="G521" s="803"/>
      <c r="H521" s="806" t="s">
        <v>152</v>
      </c>
      <c r="I521" s="806"/>
      <c r="J521" s="117" t="s">
        <v>153</v>
      </c>
      <c r="K521" s="117" t="s">
        <v>3</v>
      </c>
      <c r="L521" s="119">
        <v>632.21</v>
      </c>
    </row>
    <row r="522" spans="1:12" s="101" customFormat="1" ht="291.75" customHeight="1">
      <c r="A522" s="808"/>
      <c r="B522" s="803"/>
      <c r="C522" s="810"/>
      <c r="D522" s="807"/>
      <c r="E522" s="803"/>
      <c r="F522" s="803"/>
      <c r="G522" s="803"/>
      <c r="H522" s="806" t="s">
        <v>154</v>
      </c>
      <c r="I522" s="806"/>
      <c r="J522" s="117" t="s">
        <v>153</v>
      </c>
      <c r="K522" s="117" t="s">
        <v>3</v>
      </c>
      <c r="L522" s="119">
        <v>392.29</v>
      </c>
    </row>
    <row r="523" spans="1:12" s="101" customFormat="1" ht="24" customHeight="1">
      <c r="A523" s="808"/>
      <c r="B523" s="110" t="s">
        <v>77</v>
      </c>
      <c r="C523" s="115" t="s">
        <v>79</v>
      </c>
      <c r="D523" s="115" t="s">
        <v>155</v>
      </c>
      <c r="E523" s="115" t="s">
        <v>156</v>
      </c>
      <c r="F523" s="805"/>
      <c r="G523" s="805"/>
      <c r="H523" s="806" t="s">
        <v>157</v>
      </c>
      <c r="I523" s="806"/>
      <c r="J523" s="803" t="s">
        <v>153</v>
      </c>
      <c r="K523" s="803" t="s">
        <v>3</v>
      </c>
      <c r="L523" s="804">
        <v>150</v>
      </c>
    </row>
    <row r="524" spans="1:12" s="101" customFormat="1" ht="24" customHeight="1">
      <c r="A524" s="808"/>
      <c r="B524" s="117" t="s">
        <v>158</v>
      </c>
      <c r="C524" s="117" t="s">
        <v>2162</v>
      </c>
      <c r="D524" s="118">
        <v>43891</v>
      </c>
      <c r="E524" s="117" t="s">
        <v>1758</v>
      </c>
      <c r="F524" s="805"/>
      <c r="G524" s="805"/>
      <c r="H524" s="806"/>
      <c r="I524" s="806"/>
      <c r="J524" s="803"/>
      <c r="K524" s="803"/>
      <c r="L524" s="804"/>
    </row>
    <row r="525" spans="1:12" s="101" customFormat="1" ht="24" customHeight="1">
      <c r="A525" s="808">
        <v>595</v>
      </c>
      <c r="B525" s="110" t="s">
        <v>76</v>
      </c>
      <c r="C525" s="115" t="s">
        <v>78</v>
      </c>
      <c r="D525" s="115" t="s">
        <v>146</v>
      </c>
      <c r="E525" s="115" t="s">
        <v>147</v>
      </c>
      <c r="F525" s="809" t="s">
        <v>71</v>
      </c>
      <c r="G525" s="809"/>
      <c r="H525" s="805"/>
      <c r="I525" s="805"/>
      <c r="J525" s="805"/>
      <c r="K525" s="805"/>
      <c r="L525" s="805"/>
    </row>
    <row r="526" spans="1:12" s="101" customFormat="1" ht="26.25" customHeight="1">
      <c r="A526" s="808"/>
      <c r="B526" s="803" t="s">
        <v>2163</v>
      </c>
      <c r="C526" s="810" t="s">
        <v>2164</v>
      </c>
      <c r="D526" s="807">
        <v>43785</v>
      </c>
      <c r="E526" s="803" t="s">
        <v>243</v>
      </c>
      <c r="F526" s="803" t="s">
        <v>2165</v>
      </c>
      <c r="G526" s="803"/>
      <c r="H526" s="806" t="s">
        <v>152</v>
      </c>
      <c r="I526" s="806"/>
      <c r="J526" s="117" t="s">
        <v>153</v>
      </c>
      <c r="K526" s="117" t="s">
        <v>153</v>
      </c>
      <c r="L526" s="119">
        <v>0</v>
      </c>
    </row>
    <row r="527" spans="1:12" s="101" customFormat="1" ht="407.25" customHeight="1">
      <c r="A527" s="808"/>
      <c r="B527" s="803"/>
      <c r="C527" s="810"/>
      <c r="D527" s="807"/>
      <c r="E527" s="803"/>
      <c r="F527" s="803"/>
      <c r="G527" s="803"/>
      <c r="H527" s="806" t="s">
        <v>154</v>
      </c>
      <c r="I527" s="806"/>
      <c r="J527" s="117" t="s">
        <v>153</v>
      </c>
      <c r="K527" s="117" t="s">
        <v>153</v>
      </c>
      <c r="L527" s="119">
        <v>0</v>
      </c>
    </row>
    <row r="528" spans="1:12" s="101" customFormat="1" ht="24" customHeight="1">
      <c r="A528" s="808"/>
      <c r="B528" s="110" t="s">
        <v>77</v>
      </c>
      <c r="C528" s="115" t="s">
        <v>79</v>
      </c>
      <c r="D528" s="115" t="s">
        <v>155</v>
      </c>
      <c r="E528" s="115" t="s">
        <v>156</v>
      </c>
      <c r="F528" s="805"/>
      <c r="G528" s="805"/>
      <c r="H528" s="806" t="s">
        <v>157</v>
      </c>
      <c r="I528" s="806"/>
      <c r="J528" s="803" t="s">
        <v>153</v>
      </c>
      <c r="K528" s="803" t="s">
        <v>3</v>
      </c>
      <c r="L528" s="804">
        <v>765</v>
      </c>
    </row>
    <row r="529" spans="1:12" s="101" customFormat="1" ht="24" customHeight="1">
      <c r="A529" s="808"/>
      <c r="B529" s="117" t="s">
        <v>2166</v>
      </c>
      <c r="C529" s="117" t="s">
        <v>2165</v>
      </c>
      <c r="D529" s="118">
        <v>43789</v>
      </c>
      <c r="E529" s="117" t="s">
        <v>1210</v>
      </c>
      <c r="F529" s="805"/>
      <c r="G529" s="805"/>
      <c r="H529" s="806"/>
      <c r="I529" s="806"/>
      <c r="J529" s="803"/>
      <c r="K529" s="803"/>
      <c r="L529" s="804"/>
    </row>
    <row r="530" spans="1:12" s="101" customFormat="1" ht="24" customHeight="1">
      <c r="A530" s="808">
        <v>596</v>
      </c>
      <c r="B530" s="110" t="s">
        <v>76</v>
      </c>
      <c r="C530" s="115" t="s">
        <v>78</v>
      </c>
      <c r="D530" s="115" t="s">
        <v>146</v>
      </c>
      <c r="E530" s="115" t="s">
        <v>147</v>
      </c>
      <c r="F530" s="809" t="s">
        <v>71</v>
      </c>
      <c r="G530" s="809"/>
      <c r="H530" s="805"/>
      <c r="I530" s="805"/>
      <c r="J530" s="805"/>
      <c r="K530" s="805"/>
      <c r="L530" s="805"/>
    </row>
    <row r="531" spans="1:12" s="101" customFormat="1" ht="26.25" customHeight="1">
      <c r="A531" s="808"/>
      <c r="B531" s="803" t="s">
        <v>2167</v>
      </c>
      <c r="C531" s="810" t="s">
        <v>2168</v>
      </c>
      <c r="D531" s="807">
        <v>43888</v>
      </c>
      <c r="E531" s="803" t="s">
        <v>2169</v>
      </c>
      <c r="F531" s="803" t="s">
        <v>2170</v>
      </c>
      <c r="G531" s="803"/>
      <c r="H531" s="806" t="s">
        <v>152</v>
      </c>
      <c r="I531" s="806"/>
      <c r="J531" s="117" t="s">
        <v>153</v>
      </c>
      <c r="K531" s="117" t="s">
        <v>3</v>
      </c>
      <c r="L531" s="119">
        <v>1248</v>
      </c>
    </row>
    <row r="532" spans="1:12" s="101" customFormat="1" ht="407.25" customHeight="1">
      <c r="A532" s="808"/>
      <c r="B532" s="803"/>
      <c r="C532" s="810"/>
      <c r="D532" s="807"/>
      <c r="E532" s="803"/>
      <c r="F532" s="803"/>
      <c r="G532" s="803"/>
      <c r="H532" s="806" t="s">
        <v>154</v>
      </c>
      <c r="I532" s="806"/>
      <c r="J532" s="117" t="s">
        <v>153</v>
      </c>
      <c r="K532" s="117" t="s">
        <v>3</v>
      </c>
      <c r="L532" s="119">
        <v>1000</v>
      </c>
    </row>
    <row r="533" spans="1:12" s="101" customFormat="1" ht="24" customHeight="1">
      <c r="A533" s="808"/>
      <c r="B533" s="110" t="s">
        <v>77</v>
      </c>
      <c r="C533" s="115" t="s">
        <v>79</v>
      </c>
      <c r="D533" s="115" t="s">
        <v>155</v>
      </c>
      <c r="E533" s="115" t="s">
        <v>156</v>
      </c>
      <c r="F533" s="805"/>
      <c r="G533" s="805"/>
      <c r="H533" s="806" t="s">
        <v>157</v>
      </c>
      <c r="I533" s="806"/>
      <c r="J533" s="803" t="s">
        <v>153</v>
      </c>
      <c r="K533" s="803" t="s">
        <v>153</v>
      </c>
      <c r="L533" s="804">
        <v>0</v>
      </c>
    </row>
    <row r="534" spans="1:12" s="101" customFormat="1" ht="24" customHeight="1">
      <c r="A534" s="808"/>
      <c r="B534" s="117" t="s">
        <v>1370</v>
      </c>
      <c r="C534" s="117" t="s">
        <v>2170</v>
      </c>
      <c r="D534" s="118">
        <v>43898</v>
      </c>
      <c r="E534" s="117" t="s">
        <v>2171</v>
      </c>
      <c r="F534" s="805"/>
      <c r="G534" s="805"/>
      <c r="H534" s="806"/>
      <c r="I534" s="806"/>
      <c r="J534" s="803"/>
      <c r="K534" s="803"/>
      <c r="L534" s="804"/>
    </row>
    <row r="535" spans="1:12" s="101" customFormat="1" ht="24" customHeight="1">
      <c r="A535" s="808">
        <v>597</v>
      </c>
      <c r="B535" s="110" t="s">
        <v>76</v>
      </c>
      <c r="C535" s="115" t="s">
        <v>78</v>
      </c>
      <c r="D535" s="115" t="s">
        <v>146</v>
      </c>
      <c r="E535" s="115" t="s">
        <v>147</v>
      </c>
      <c r="F535" s="809" t="s">
        <v>71</v>
      </c>
      <c r="G535" s="809"/>
      <c r="H535" s="805"/>
      <c r="I535" s="805"/>
      <c r="J535" s="805"/>
      <c r="K535" s="805"/>
      <c r="L535" s="805"/>
    </row>
    <row r="536" spans="1:12" s="101" customFormat="1" ht="26.25" customHeight="1">
      <c r="A536" s="808"/>
      <c r="B536" s="803" t="s">
        <v>2172</v>
      </c>
      <c r="C536" s="810" t="s">
        <v>2173</v>
      </c>
      <c r="D536" s="807">
        <v>43880</v>
      </c>
      <c r="E536" s="803" t="s">
        <v>342</v>
      </c>
      <c r="F536" s="803" t="s">
        <v>343</v>
      </c>
      <c r="G536" s="803"/>
      <c r="H536" s="806" t="s">
        <v>152</v>
      </c>
      <c r="I536" s="806"/>
      <c r="J536" s="117" t="s">
        <v>153</v>
      </c>
      <c r="K536" s="117" t="s">
        <v>3</v>
      </c>
      <c r="L536" s="119">
        <v>263</v>
      </c>
    </row>
    <row r="537" spans="1:12" s="101" customFormat="1" ht="408.95" customHeight="1">
      <c r="A537" s="808"/>
      <c r="B537" s="803"/>
      <c r="C537" s="810"/>
      <c r="D537" s="807"/>
      <c r="E537" s="803"/>
      <c r="F537" s="803"/>
      <c r="G537" s="803"/>
      <c r="H537" s="806" t="s">
        <v>154</v>
      </c>
      <c r="I537" s="806"/>
      <c r="J537" s="803" t="s">
        <v>153</v>
      </c>
      <c r="K537" s="803" t="s">
        <v>3</v>
      </c>
      <c r="L537" s="804">
        <v>397.6</v>
      </c>
    </row>
    <row r="538" spans="1:12" s="101" customFormat="1" ht="50.85" customHeight="1">
      <c r="A538" s="808"/>
      <c r="B538" s="803"/>
      <c r="C538" s="810"/>
      <c r="D538" s="807"/>
      <c r="E538" s="803"/>
      <c r="F538" s="803"/>
      <c r="G538" s="803"/>
      <c r="H538" s="806"/>
      <c r="I538" s="806"/>
      <c r="J538" s="803"/>
      <c r="K538" s="803"/>
      <c r="L538" s="804"/>
    </row>
    <row r="539" spans="1:12" s="101" customFormat="1" ht="24" customHeight="1">
      <c r="A539" s="808"/>
      <c r="B539" s="110" t="s">
        <v>77</v>
      </c>
      <c r="C539" s="115" t="s">
        <v>79</v>
      </c>
      <c r="D539" s="115" t="s">
        <v>155</v>
      </c>
      <c r="E539" s="115" t="s">
        <v>156</v>
      </c>
      <c r="F539" s="805"/>
      <c r="G539" s="805"/>
      <c r="H539" s="806" t="s">
        <v>157</v>
      </c>
      <c r="I539" s="806"/>
      <c r="J539" s="803" t="s">
        <v>153</v>
      </c>
      <c r="K539" s="803" t="s">
        <v>3</v>
      </c>
      <c r="L539" s="804">
        <v>317.12</v>
      </c>
    </row>
    <row r="540" spans="1:12" s="101" customFormat="1" ht="24" customHeight="1">
      <c r="A540" s="808"/>
      <c r="B540" s="117" t="s">
        <v>240</v>
      </c>
      <c r="C540" s="117" t="s">
        <v>343</v>
      </c>
      <c r="D540" s="118">
        <v>43881</v>
      </c>
      <c r="E540" s="117" t="s">
        <v>769</v>
      </c>
      <c r="F540" s="805"/>
      <c r="G540" s="805"/>
      <c r="H540" s="806"/>
      <c r="I540" s="806"/>
      <c r="J540" s="803"/>
      <c r="K540" s="803"/>
      <c r="L540" s="804"/>
    </row>
    <row r="541" spans="1:12" s="101" customFormat="1" ht="24" customHeight="1">
      <c r="A541" s="808">
        <v>598</v>
      </c>
      <c r="B541" s="110" t="s">
        <v>76</v>
      </c>
      <c r="C541" s="115" t="s">
        <v>78</v>
      </c>
      <c r="D541" s="115" t="s">
        <v>146</v>
      </c>
      <c r="E541" s="115" t="s">
        <v>147</v>
      </c>
      <c r="F541" s="809" t="s">
        <v>71</v>
      </c>
      <c r="G541" s="809"/>
      <c r="H541" s="805"/>
      <c r="I541" s="805"/>
      <c r="J541" s="805"/>
      <c r="K541" s="805"/>
      <c r="L541" s="805"/>
    </row>
    <row r="542" spans="1:12" s="101" customFormat="1" ht="26.25" customHeight="1">
      <c r="A542" s="808"/>
      <c r="B542" s="803" t="s">
        <v>2174</v>
      </c>
      <c r="C542" s="803" t="s">
        <v>2175</v>
      </c>
      <c r="D542" s="807">
        <v>43751</v>
      </c>
      <c r="E542" s="803" t="s">
        <v>2176</v>
      </c>
      <c r="F542" s="803" t="s">
        <v>2177</v>
      </c>
      <c r="G542" s="803"/>
      <c r="H542" s="806" t="s">
        <v>152</v>
      </c>
      <c r="I542" s="806"/>
      <c r="J542" s="117" t="s">
        <v>153</v>
      </c>
      <c r="K542" s="117" t="s">
        <v>3</v>
      </c>
      <c r="L542" s="119">
        <v>229</v>
      </c>
    </row>
    <row r="543" spans="1:12" s="101" customFormat="1" ht="92.25" customHeight="1">
      <c r="A543" s="808"/>
      <c r="B543" s="803"/>
      <c r="C543" s="803"/>
      <c r="D543" s="807"/>
      <c r="E543" s="803"/>
      <c r="F543" s="803"/>
      <c r="G543" s="803"/>
      <c r="H543" s="806" t="s">
        <v>154</v>
      </c>
      <c r="I543" s="806"/>
      <c r="J543" s="117" t="s">
        <v>153</v>
      </c>
      <c r="K543" s="117" t="s">
        <v>3</v>
      </c>
      <c r="L543" s="119">
        <v>402.96</v>
      </c>
    </row>
    <row r="544" spans="1:12" s="101" customFormat="1" ht="24" customHeight="1">
      <c r="A544" s="808"/>
      <c r="B544" s="110" t="s">
        <v>77</v>
      </c>
      <c r="C544" s="115" t="s">
        <v>79</v>
      </c>
      <c r="D544" s="115" t="s">
        <v>155</v>
      </c>
      <c r="E544" s="115" t="s">
        <v>156</v>
      </c>
      <c r="F544" s="805"/>
      <c r="G544" s="805"/>
      <c r="H544" s="806" t="s">
        <v>157</v>
      </c>
      <c r="I544" s="806"/>
      <c r="J544" s="803" t="s">
        <v>153</v>
      </c>
      <c r="K544" s="803" t="s">
        <v>3</v>
      </c>
      <c r="L544" s="804">
        <v>340</v>
      </c>
    </row>
    <row r="545" spans="1:12" s="101" customFormat="1" ht="24" customHeight="1">
      <c r="A545" s="808"/>
      <c r="B545" s="117" t="s">
        <v>792</v>
      </c>
      <c r="C545" s="117" t="s">
        <v>2177</v>
      </c>
      <c r="D545" s="118">
        <v>43754</v>
      </c>
      <c r="E545" s="117" t="s">
        <v>2178</v>
      </c>
      <c r="F545" s="805"/>
      <c r="G545" s="805"/>
      <c r="H545" s="806"/>
      <c r="I545" s="806"/>
      <c r="J545" s="803"/>
      <c r="K545" s="803"/>
      <c r="L545" s="804"/>
    </row>
    <row r="546" spans="1:12" s="101" customFormat="1" ht="24" customHeight="1">
      <c r="A546" s="808">
        <v>599</v>
      </c>
      <c r="B546" s="110" t="s">
        <v>76</v>
      </c>
      <c r="C546" s="115" t="s">
        <v>78</v>
      </c>
      <c r="D546" s="115" t="s">
        <v>146</v>
      </c>
      <c r="E546" s="115" t="s">
        <v>147</v>
      </c>
      <c r="F546" s="809" t="s">
        <v>71</v>
      </c>
      <c r="G546" s="809"/>
      <c r="H546" s="805"/>
      <c r="I546" s="805"/>
      <c r="J546" s="805"/>
      <c r="K546" s="805"/>
      <c r="L546" s="805"/>
    </row>
    <row r="547" spans="1:12" s="101" customFormat="1" ht="26.25" customHeight="1">
      <c r="A547" s="808"/>
      <c r="B547" s="803" t="s">
        <v>2179</v>
      </c>
      <c r="C547" s="810" t="s">
        <v>2180</v>
      </c>
      <c r="D547" s="807">
        <v>43898</v>
      </c>
      <c r="E547" s="803" t="s">
        <v>1250</v>
      </c>
      <c r="F547" s="803" t="s">
        <v>1251</v>
      </c>
      <c r="G547" s="803"/>
      <c r="H547" s="806" t="s">
        <v>152</v>
      </c>
      <c r="I547" s="806"/>
      <c r="J547" s="117" t="s">
        <v>153</v>
      </c>
      <c r="K547" s="117" t="s">
        <v>153</v>
      </c>
      <c r="L547" s="119">
        <v>0</v>
      </c>
    </row>
    <row r="548" spans="1:12" s="101" customFormat="1" ht="260.25" customHeight="1">
      <c r="A548" s="808"/>
      <c r="B548" s="803"/>
      <c r="C548" s="810"/>
      <c r="D548" s="807"/>
      <c r="E548" s="803"/>
      <c r="F548" s="803"/>
      <c r="G548" s="803"/>
      <c r="H548" s="806" t="s">
        <v>154</v>
      </c>
      <c r="I548" s="806"/>
      <c r="J548" s="117" t="s">
        <v>153</v>
      </c>
      <c r="K548" s="117" t="s">
        <v>153</v>
      </c>
      <c r="L548" s="119">
        <v>0</v>
      </c>
    </row>
    <row r="549" spans="1:12" s="101" customFormat="1" ht="24" customHeight="1">
      <c r="A549" s="808"/>
      <c r="B549" s="110" t="s">
        <v>77</v>
      </c>
      <c r="C549" s="115" t="s">
        <v>79</v>
      </c>
      <c r="D549" s="115" t="s">
        <v>155</v>
      </c>
      <c r="E549" s="115" t="s">
        <v>156</v>
      </c>
      <c r="F549" s="805"/>
      <c r="G549" s="805"/>
      <c r="H549" s="806" t="s">
        <v>157</v>
      </c>
      <c r="I549" s="806"/>
      <c r="J549" s="803" t="s">
        <v>153</v>
      </c>
      <c r="K549" s="803" t="s">
        <v>3</v>
      </c>
      <c r="L549" s="804">
        <v>475</v>
      </c>
    </row>
    <row r="550" spans="1:12" s="101" customFormat="1" ht="24" customHeight="1">
      <c r="A550" s="808"/>
      <c r="B550" s="117" t="s">
        <v>158</v>
      </c>
      <c r="C550" s="117" t="s">
        <v>1251</v>
      </c>
      <c r="D550" s="118">
        <v>43902</v>
      </c>
      <c r="E550" s="117" t="s">
        <v>1252</v>
      </c>
      <c r="F550" s="805"/>
      <c r="G550" s="805"/>
      <c r="H550" s="806"/>
      <c r="I550" s="806"/>
      <c r="J550" s="803"/>
      <c r="K550" s="803"/>
      <c r="L550" s="804"/>
    </row>
    <row r="551" spans="1:12" s="101" customFormat="1" ht="24" customHeight="1">
      <c r="A551" s="808">
        <v>600</v>
      </c>
      <c r="B551" s="110" t="s">
        <v>76</v>
      </c>
      <c r="C551" s="115" t="s">
        <v>78</v>
      </c>
      <c r="D551" s="115" t="s">
        <v>146</v>
      </c>
      <c r="E551" s="115" t="s">
        <v>147</v>
      </c>
      <c r="F551" s="809" t="s">
        <v>71</v>
      </c>
      <c r="G551" s="809"/>
      <c r="H551" s="805"/>
      <c r="I551" s="805"/>
      <c r="J551" s="805"/>
      <c r="K551" s="805"/>
      <c r="L551" s="805"/>
    </row>
    <row r="552" spans="1:12" s="101" customFormat="1" ht="26.25" customHeight="1">
      <c r="A552" s="808"/>
      <c r="B552" s="803" t="s">
        <v>2181</v>
      </c>
      <c r="C552" s="810" t="s">
        <v>2182</v>
      </c>
      <c r="D552" s="807">
        <v>43741</v>
      </c>
      <c r="E552" s="803" t="s">
        <v>2183</v>
      </c>
      <c r="F552" s="803" t="s">
        <v>2184</v>
      </c>
      <c r="G552" s="803"/>
      <c r="H552" s="806" t="s">
        <v>152</v>
      </c>
      <c r="I552" s="806"/>
      <c r="J552" s="117" t="s">
        <v>153</v>
      </c>
      <c r="K552" s="117" t="s">
        <v>153</v>
      </c>
      <c r="L552" s="119">
        <v>0</v>
      </c>
    </row>
    <row r="553" spans="1:12" s="101" customFormat="1" ht="165.75" customHeight="1">
      <c r="A553" s="808"/>
      <c r="B553" s="803"/>
      <c r="C553" s="810"/>
      <c r="D553" s="807"/>
      <c r="E553" s="803"/>
      <c r="F553" s="803"/>
      <c r="G553" s="803"/>
      <c r="H553" s="806" t="s">
        <v>154</v>
      </c>
      <c r="I553" s="806"/>
      <c r="J553" s="117" t="s">
        <v>153</v>
      </c>
      <c r="K553" s="117" t="s">
        <v>3</v>
      </c>
      <c r="L553" s="119">
        <v>638.33000000000004</v>
      </c>
    </row>
    <row r="554" spans="1:12" s="101" customFormat="1" ht="24" customHeight="1">
      <c r="A554" s="808"/>
      <c r="B554" s="110" t="s">
        <v>77</v>
      </c>
      <c r="C554" s="115" t="s">
        <v>79</v>
      </c>
      <c r="D554" s="115" t="s">
        <v>155</v>
      </c>
      <c r="E554" s="115" t="s">
        <v>156</v>
      </c>
      <c r="F554" s="805"/>
      <c r="G554" s="805"/>
      <c r="H554" s="806" t="s">
        <v>157</v>
      </c>
      <c r="I554" s="806"/>
      <c r="J554" s="803" t="s">
        <v>153</v>
      </c>
      <c r="K554" s="803" t="s">
        <v>3</v>
      </c>
      <c r="L554" s="804">
        <v>882.5</v>
      </c>
    </row>
    <row r="555" spans="1:12" s="101" customFormat="1" ht="24" customHeight="1">
      <c r="A555" s="808"/>
      <c r="B555" s="117" t="s">
        <v>292</v>
      </c>
      <c r="C555" s="117" t="s">
        <v>2184</v>
      </c>
      <c r="D555" s="118">
        <v>43744</v>
      </c>
      <c r="E555" s="117" t="s">
        <v>563</v>
      </c>
      <c r="F555" s="805"/>
      <c r="G555" s="805"/>
      <c r="H555" s="806"/>
      <c r="I555" s="806"/>
      <c r="J555" s="803"/>
      <c r="K555" s="803"/>
      <c r="L555" s="804"/>
    </row>
  </sheetData>
  <mergeCells count="1619">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F16:G18"/>
    <mergeCell ref="H16:I16"/>
    <mergeCell ref="H17:I18"/>
    <mergeCell ref="J17:J18"/>
    <mergeCell ref="K17:K18"/>
    <mergeCell ref="L17:L18"/>
    <mergeCell ref="J13:J14"/>
    <mergeCell ref="K13:K14"/>
    <mergeCell ref="L13:L14"/>
    <mergeCell ref="A15:A20"/>
    <mergeCell ref="F15:G15"/>
    <mergeCell ref="H15:L15"/>
    <mergeCell ref="B16:B18"/>
    <mergeCell ref="C16:C18"/>
    <mergeCell ref="D16:D18"/>
    <mergeCell ref="E16:E18"/>
    <mergeCell ref="E11:E12"/>
    <mergeCell ref="F11:G12"/>
    <mergeCell ref="H11:I11"/>
    <mergeCell ref="H12:I12"/>
    <mergeCell ref="F13:G14"/>
    <mergeCell ref="H13:I14"/>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F30:G31"/>
    <mergeCell ref="H30:I31"/>
    <mergeCell ref="J30:J31"/>
    <mergeCell ref="K30:K31"/>
    <mergeCell ref="L30:L31"/>
    <mergeCell ref="A32:A37"/>
    <mergeCell ref="F32:G32"/>
    <mergeCell ref="H32:L32"/>
    <mergeCell ref="B33:B35"/>
    <mergeCell ref="C33:C35"/>
    <mergeCell ref="F27:G29"/>
    <mergeCell ref="H27:I27"/>
    <mergeCell ref="H28:I29"/>
    <mergeCell ref="J28:J29"/>
    <mergeCell ref="K28:K29"/>
    <mergeCell ref="L28:L29"/>
    <mergeCell ref="J24:J25"/>
    <mergeCell ref="K24:K25"/>
    <mergeCell ref="L24:L25"/>
    <mergeCell ref="A26:A31"/>
    <mergeCell ref="F26:G26"/>
    <mergeCell ref="H26:L26"/>
    <mergeCell ref="B27:B29"/>
    <mergeCell ref="C27:C29"/>
    <mergeCell ref="D27:D29"/>
    <mergeCell ref="E27:E29"/>
    <mergeCell ref="A43:A48"/>
    <mergeCell ref="F43:G43"/>
    <mergeCell ref="H43:L43"/>
    <mergeCell ref="B44:B46"/>
    <mergeCell ref="C44:C46"/>
    <mergeCell ref="A38:A42"/>
    <mergeCell ref="F38:G38"/>
    <mergeCell ref="H38:L38"/>
    <mergeCell ref="B39:B40"/>
    <mergeCell ref="C39:C40"/>
    <mergeCell ref="D39:D40"/>
    <mergeCell ref="E39:E40"/>
    <mergeCell ref="F39:G40"/>
    <mergeCell ref="H39:I39"/>
    <mergeCell ref="H40:I40"/>
    <mergeCell ref="K34:K35"/>
    <mergeCell ref="L34:L35"/>
    <mergeCell ref="F36:G37"/>
    <mergeCell ref="H36:I37"/>
    <mergeCell ref="J36:J37"/>
    <mergeCell ref="K36:K37"/>
    <mergeCell ref="L36:L37"/>
    <mergeCell ref="D33:D35"/>
    <mergeCell ref="E33:E35"/>
    <mergeCell ref="F33:G35"/>
    <mergeCell ref="H33:I33"/>
    <mergeCell ref="H34:I35"/>
    <mergeCell ref="J34:J35"/>
    <mergeCell ref="K45:K46"/>
    <mergeCell ref="L45:L46"/>
    <mergeCell ref="F47:G48"/>
    <mergeCell ref="H47:I48"/>
    <mergeCell ref="J47:J48"/>
    <mergeCell ref="K47:K48"/>
    <mergeCell ref="L47:L48"/>
    <mergeCell ref="D44:D46"/>
    <mergeCell ref="E44:E46"/>
    <mergeCell ref="F44:G46"/>
    <mergeCell ref="H44:I44"/>
    <mergeCell ref="H45:I46"/>
    <mergeCell ref="J45:J46"/>
    <mergeCell ref="F41:G42"/>
    <mergeCell ref="H41:I42"/>
    <mergeCell ref="J41:J42"/>
    <mergeCell ref="K41:K42"/>
    <mergeCell ref="L41:L42"/>
    <mergeCell ref="J51:J53"/>
    <mergeCell ref="K51:K53"/>
    <mergeCell ref="L51:L53"/>
    <mergeCell ref="F54:G55"/>
    <mergeCell ref="H54:I55"/>
    <mergeCell ref="J54:J55"/>
    <mergeCell ref="K54:K55"/>
    <mergeCell ref="L54:L55"/>
    <mergeCell ref="A49:A55"/>
    <mergeCell ref="F49:G49"/>
    <mergeCell ref="H49:L49"/>
    <mergeCell ref="B50:B53"/>
    <mergeCell ref="C50:C53"/>
    <mergeCell ref="D50:D53"/>
    <mergeCell ref="E50:E53"/>
    <mergeCell ref="F50:G53"/>
    <mergeCell ref="H50:I50"/>
    <mergeCell ref="H51:I53"/>
    <mergeCell ref="J58:J60"/>
    <mergeCell ref="K58:K60"/>
    <mergeCell ref="L58:L60"/>
    <mergeCell ref="F61:G62"/>
    <mergeCell ref="H61:I62"/>
    <mergeCell ref="J61:J62"/>
    <mergeCell ref="K61:K62"/>
    <mergeCell ref="L61:L62"/>
    <mergeCell ref="A56:A62"/>
    <mergeCell ref="F56:G56"/>
    <mergeCell ref="H56:L56"/>
    <mergeCell ref="B57:B60"/>
    <mergeCell ref="C57:C60"/>
    <mergeCell ref="D57:D60"/>
    <mergeCell ref="E57:E60"/>
    <mergeCell ref="F57:G60"/>
    <mergeCell ref="H57:I57"/>
    <mergeCell ref="H58:I60"/>
    <mergeCell ref="J65:J67"/>
    <mergeCell ref="K65:K67"/>
    <mergeCell ref="L65:L67"/>
    <mergeCell ref="F68:G69"/>
    <mergeCell ref="H68:I69"/>
    <mergeCell ref="J68:J69"/>
    <mergeCell ref="K68:K69"/>
    <mergeCell ref="L68:L69"/>
    <mergeCell ref="A63:A69"/>
    <mergeCell ref="F63:G63"/>
    <mergeCell ref="H63:L63"/>
    <mergeCell ref="B64:B67"/>
    <mergeCell ref="C64:C67"/>
    <mergeCell ref="D64:D67"/>
    <mergeCell ref="E64:E67"/>
    <mergeCell ref="F64:G67"/>
    <mergeCell ref="H64:I64"/>
    <mergeCell ref="H65:I67"/>
    <mergeCell ref="J72:J73"/>
    <mergeCell ref="K72:K73"/>
    <mergeCell ref="L72:L73"/>
    <mergeCell ref="F74:G75"/>
    <mergeCell ref="H74:I75"/>
    <mergeCell ref="J74:J75"/>
    <mergeCell ref="K74:K75"/>
    <mergeCell ref="L74:L75"/>
    <mergeCell ref="A70:A75"/>
    <mergeCell ref="F70:G70"/>
    <mergeCell ref="H70:L70"/>
    <mergeCell ref="B71:B73"/>
    <mergeCell ref="C71:C73"/>
    <mergeCell ref="D71:D73"/>
    <mergeCell ref="E71:E73"/>
    <mergeCell ref="F71:G73"/>
    <mergeCell ref="H71:I71"/>
    <mergeCell ref="H72:I73"/>
    <mergeCell ref="J78:J80"/>
    <mergeCell ref="K78:K80"/>
    <mergeCell ref="L78:L80"/>
    <mergeCell ref="F81:G82"/>
    <mergeCell ref="H81:I82"/>
    <mergeCell ref="J81:J82"/>
    <mergeCell ref="K81:K82"/>
    <mergeCell ref="L81:L82"/>
    <mergeCell ref="A76:A82"/>
    <mergeCell ref="F76:G76"/>
    <mergeCell ref="H76:L76"/>
    <mergeCell ref="B77:B80"/>
    <mergeCell ref="C77:C80"/>
    <mergeCell ref="D77:D80"/>
    <mergeCell ref="E77:E80"/>
    <mergeCell ref="F77:G80"/>
    <mergeCell ref="H77:I77"/>
    <mergeCell ref="H78:I80"/>
    <mergeCell ref="J85:J87"/>
    <mergeCell ref="K85:K87"/>
    <mergeCell ref="L85:L87"/>
    <mergeCell ref="F88:G89"/>
    <mergeCell ref="H88:I89"/>
    <mergeCell ref="J88:J89"/>
    <mergeCell ref="K88:K89"/>
    <mergeCell ref="L88:L89"/>
    <mergeCell ref="A83:A89"/>
    <mergeCell ref="F83:G83"/>
    <mergeCell ref="H83:L83"/>
    <mergeCell ref="B84:B87"/>
    <mergeCell ref="C84:C87"/>
    <mergeCell ref="D84:D87"/>
    <mergeCell ref="E84:E87"/>
    <mergeCell ref="F84:G87"/>
    <mergeCell ref="H84:I84"/>
    <mergeCell ref="H85:I87"/>
    <mergeCell ref="J92:J94"/>
    <mergeCell ref="K92:K94"/>
    <mergeCell ref="L92:L94"/>
    <mergeCell ref="F95:G96"/>
    <mergeCell ref="H95:I96"/>
    <mergeCell ref="J95:J96"/>
    <mergeCell ref="K95:K96"/>
    <mergeCell ref="L95:L96"/>
    <mergeCell ref="A90:A96"/>
    <mergeCell ref="F90:G90"/>
    <mergeCell ref="H90:L90"/>
    <mergeCell ref="B91:B94"/>
    <mergeCell ref="C91:C94"/>
    <mergeCell ref="D91:D94"/>
    <mergeCell ref="E91:E94"/>
    <mergeCell ref="F91:G94"/>
    <mergeCell ref="H91:I91"/>
    <mergeCell ref="H92:I94"/>
    <mergeCell ref="J99:J101"/>
    <mergeCell ref="K99:K101"/>
    <mergeCell ref="L99:L101"/>
    <mergeCell ref="F102:G103"/>
    <mergeCell ref="H102:I103"/>
    <mergeCell ref="J102:J103"/>
    <mergeCell ref="K102:K103"/>
    <mergeCell ref="L102:L103"/>
    <mergeCell ref="A97:A103"/>
    <mergeCell ref="F97:G97"/>
    <mergeCell ref="H97:L97"/>
    <mergeCell ref="B98:B101"/>
    <mergeCell ref="C98:C101"/>
    <mergeCell ref="D98:D101"/>
    <mergeCell ref="E98:E101"/>
    <mergeCell ref="F98:G101"/>
    <mergeCell ref="H98:I98"/>
    <mergeCell ref="H99:I101"/>
    <mergeCell ref="J106:J108"/>
    <mergeCell ref="K106:K108"/>
    <mergeCell ref="L106:L108"/>
    <mergeCell ref="F109:G110"/>
    <mergeCell ref="H109:I110"/>
    <mergeCell ref="J109:J110"/>
    <mergeCell ref="K109:K110"/>
    <mergeCell ref="L109:L110"/>
    <mergeCell ref="A104:A110"/>
    <mergeCell ref="F104:G104"/>
    <mergeCell ref="H104:L104"/>
    <mergeCell ref="B105:B108"/>
    <mergeCell ref="C105:C108"/>
    <mergeCell ref="D105:D108"/>
    <mergeCell ref="E105:E108"/>
    <mergeCell ref="F105:G108"/>
    <mergeCell ref="H105:I105"/>
    <mergeCell ref="H106:I108"/>
    <mergeCell ref="H120:I121"/>
    <mergeCell ref="J113:J115"/>
    <mergeCell ref="K113:K115"/>
    <mergeCell ref="L113:L115"/>
    <mergeCell ref="F116:G117"/>
    <mergeCell ref="H116:I117"/>
    <mergeCell ref="J116:J117"/>
    <mergeCell ref="K116:K117"/>
    <mergeCell ref="L116:L117"/>
    <mergeCell ref="A111:A117"/>
    <mergeCell ref="F111:G111"/>
    <mergeCell ref="H111:L111"/>
    <mergeCell ref="B112:B115"/>
    <mergeCell ref="C112:C115"/>
    <mergeCell ref="D112:D115"/>
    <mergeCell ref="E112:E115"/>
    <mergeCell ref="F112:G115"/>
    <mergeCell ref="H112:I112"/>
    <mergeCell ref="H113:I115"/>
    <mergeCell ref="A129:A134"/>
    <mergeCell ref="F129:G129"/>
    <mergeCell ref="H129:L129"/>
    <mergeCell ref="B130:B132"/>
    <mergeCell ref="C130:C132"/>
    <mergeCell ref="A124:A128"/>
    <mergeCell ref="F124:G124"/>
    <mergeCell ref="H124:L124"/>
    <mergeCell ref="B125:B126"/>
    <mergeCell ref="C125:C126"/>
    <mergeCell ref="D125:D126"/>
    <mergeCell ref="E125:E126"/>
    <mergeCell ref="F125:G126"/>
    <mergeCell ref="H125:I125"/>
    <mergeCell ref="H126:I126"/>
    <mergeCell ref="J120:J121"/>
    <mergeCell ref="K120:K121"/>
    <mergeCell ref="L120:L121"/>
    <mergeCell ref="F122:G123"/>
    <mergeCell ref="H122:I123"/>
    <mergeCell ref="J122:J123"/>
    <mergeCell ref="K122:K123"/>
    <mergeCell ref="L122:L123"/>
    <mergeCell ref="A118:A123"/>
    <mergeCell ref="F118:G118"/>
    <mergeCell ref="H118:L118"/>
    <mergeCell ref="B119:B121"/>
    <mergeCell ref="C119:C121"/>
    <mergeCell ref="D119:D121"/>
    <mergeCell ref="E119:E121"/>
    <mergeCell ref="F119:G121"/>
    <mergeCell ref="H119:I119"/>
    <mergeCell ref="K131:K132"/>
    <mergeCell ref="L131:L132"/>
    <mergeCell ref="F133:G134"/>
    <mergeCell ref="H133:I134"/>
    <mergeCell ref="J133:J134"/>
    <mergeCell ref="K133:K134"/>
    <mergeCell ref="L133:L134"/>
    <mergeCell ref="D130:D132"/>
    <mergeCell ref="E130:E132"/>
    <mergeCell ref="F130:G132"/>
    <mergeCell ref="H130:I130"/>
    <mergeCell ref="H131:I132"/>
    <mergeCell ref="J131:J132"/>
    <mergeCell ref="F127:G128"/>
    <mergeCell ref="H127:I128"/>
    <mergeCell ref="J127:J128"/>
    <mergeCell ref="K127:K128"/>
    <mergeCell ref="L127:L128"/>
    <mergeCell ref="J137:J138"/>
    <mergeCell ref="K137:K138"/>
    <mergeCell ref="L137:L138"/>
    <mergeCell ref="F139:G140"/>
    <mergeCell ref="H139:I140"/>
    <mergeCell ref="J139:J140"/>
    <mergeCell ref="K139:K140"/>
    <mergeCell ref="L139:L140"/>
    <mergeCell ref="A135:A140"/>
    <mergeCell ref="F135:G135"/>
    <mergeCell ref="H135:L135"/>
    <mergeCell ref="B136:B138"/>
    <mergeCell ref="C136:C138"/>
    <mergeCell ref="D136:D138"/>
    <mergeCell ref="E136:E138"/>
    <mergeCell ref="F136:G138"/>
    <mergeCell ref="H136:I136"/>
    <mergeCell ref="H137:I138"/>
    <mergeCell ref="F144:G145"/>
    <mergeCell ref="H144:I145"/>
    <mergeCell ref="J144:J145"/>
    <mergeCell ref="K144:K145"/>
    <mergeCell ref="L144:L145"/>
    <mergeCell ref="A146:A150"/>
    <mergeCell ref="F146:G146"/>
    <mergeCell ref="H146:L146"/>
    <mergeCell ref="B147:B148"/>
    <mergeCell ref="C147:C148"/>
    <mergeCell ref="A141:A145"/>
    <mergeCell ref="F141:G141"/>
    <mergeCell ref="H141:L141"/>
    <mergeCell ref="B142:B143"/>
    <mergeCell ref="C142:C143"/>
    <mergeCell ref="D142:D143"/>
    <mergeCell ref="E142:E143"/>
    <mergeCell ref="F142:G143"/>
    <mergeCell ref="H142:I142"/>
    <mergeCell ref="H143:I143"/>
    <mergeCell ref="J149:J150"/>
    <mergeCell ref="K149:K150"/>
    <mergeCell ref="L149:L150"/>
    <mergeCell ref="A151:A155"/>
    <mergeCell ref="F151:G151"/>
    <mergeCell ref="H151:L151"/>
    <mergeCell ref="B152:B153"/>
    <mergeCell ref="C152:C153"/>
    <mergeCell ref="D152:D153"/>
    <mergeCell ref="E152:E153"/>
    <mergeCell ref="D147:D148"/>
    <mergeCell ref="E147:E148"/>
    <mergeCell ref="F147:G148"/>
    <mergeCell ref="H147:I147"/>
    <mergeCell ref="H148:I148"/>
    <mergeCell ref="F149:G150"/>
    <mergeCell ref="H149:I150"/>
    <mergeCell ref="H157:I157"/>
    <mergeCell ref="H158:I158"/>
    <mergeCell ref="F159:G160"/>
    <mergeCell ref="H159:I160"/>
    <mergeCell ref="J159:J160"/>
    <mergeCell ref="K159:K160"/>
    <mergeCell ref="K154:K155"/>
    <mergeCell ref="L154:L155"/>
    <mergeCell ref="A156:A160"/>
    <mergeCell ref="F156:G156"/>
    <mergeCell ref="H156:L156"/>
    <mergeCell ref="B157:B158"/>
    <mergeCell ref="C157:C158"/>
    <mergeCell ref="D157:D158"/>
    <mergeCell ref="E157:E158"/>
    <mergeCell ref="F157:G158"/>
    <mergeCell ref="F152:G153"/>
    <mergeCell ref="H152:I152"/>
    <mergeCell ref="H153:I153"/>
    <mergeCell ref="F154:G155"/>
    <mergeCell ref="H154:I155"/>
    <mergeCell ref="J154:J155"/>
    <mergeCell ref="F175:G176"/>
    <mergeCell ref="H175:I176"/>
    <mergeCell ref="J175:J176"/>
    <mergeCell ref="K175:K176"/>
    <mergeCell ref="L175:L176"/>
    <mergeCell ref="D172:D174"/>
    <mergeCell ref="E172:E174"/>
    <mergeCell ref="F172:G174"/>
    <mergeCell ref="H172:I172"/>
    <mergeCell ref="L159:L160"/>
    <mergeCell ref="A161:A165"/>
    <mergeCell ref="F161:G161"/>
    <mergeCell ref="H161:L161"/>
    <mergeCell ref="B162:B163"/>
    <mergeCell ref="C162:C163"/>
    <mergeCell ref="D162:D163"/>
    <mergeCell ref="E162:E163"/>
    <mergeCell ref="F162:G163"/>
    <mergeCell ref="H162:I162"/>
    <mergeCell ref="F171:G171"/>
    <mergeCell ref="H171:L171"/>
    <mergeCell ref="B172:B174"/>
    <mergeCell ref="C172:C174"/>
    <mergeCell ref="A166:A170"/>
    <mergeCell ref="F166:G166"/>
    <mergeCell ref="H166:L166"/>
    <mergeCell ref="B167:B168"/>
    <mergeCell ref="C167:C168"/>
    <mergeCell ref="D167:D168"/>
    <mergeCell ref="E167:E168"/>
    <mergeCell ref="F167:G168"/>
    <mergeCell ref="H167:I167"/>
    <mergeCell ref="H168:I168"/>
    <mergeCell ref="H163:I163"/>
    <mergeCell ref="F164:G165"/>
    <mergeCell ref="H164:I165"/>
    <mergeCell ref="J164:J165"/>
    <mergeCell ref="K164:K165"/>
    <mergeCell ref="L164:L165"/>
    <mergeCell ref="K173:K174"/>
    <mergeCell ref="L173:L174"/>
    <mergeCell ref="A177:A181"/>
    <mergeCell ref="F177:G177"/>
    <mergeCell ref="H177:L177"/>
    <mergeCell ref="B178:B179"/>
    <mergeCell ref="C178:C179"/>
    <mergeCell ref="D178:D179"/>
    <mergeCell ref="E178:E179"/>
    <mergeCell ref="F178:G179"/>
    <mergeCell ref="H178:I178"/>
    <mergeCell ref="H179:I179"/>
    <mergeCell ref="A171:A176"/>
    <mergeCell ref="K190:K191"/>
    <mergeCell ref="L190:L191"/>
    <mergeCell ref="H173:I174"/>
    <mergeCell ref="J173:J174"/>
    <mergeCell ref="F169:G170"/>
    <mergeCell ref="H169:I170"/>
    <mergeCell ref="J169:J170"/>
    <mergeCell ref="K169:K170"/>
    <mergeCell ref="L169:L170"/>
    <mergeCell ref="D183:D184"/>
    <mergeCell ref="E183:E184"/>
    <mergeCell ref="F183:G184"/>
    <mergeCell ref="H183:I183"/>
    <mergeCell ref="H184:I184"/>
    <mergeCell ref="F185:G186"/>
    <mergeCell ref="H185:I186"/>
    <mergeCell ref="F180:G181"/>
    <mergeCell ref="H180:I181"/>
    <mergeCell ref="J180:J181"/>
    <mergeCell ref="K180:K181"/>
    <mergeCell ref="L180:L181"/>
    <mergeCell ref="F188:G189"/>
    <mergeCell ref="H188:I188"/>
    <mergeCell ref="H189:I189"/>
    <mergeCell ref="F190:G191"/>
    <mergeCell ref="H190:I191"/>
    <mergeCell ref="J190:J191"/>
    <mergeCell ref="J185:J186"/>
    <mergeCell ref="K185:K186"/>
    <mergeCell ref="L185:L186"/>
    <mergeCell ref="A187:A191"/>
    <mergeCell ref="F187:G187"/>
    <mergeCell ref="H187:L187"/>
    <mergeCell ref="B188:B189"/>
    <mergeCell ref="C188:C189"/>
    <mergeCell ref="D188:D189"/>
    <mergeCell ref="E188:E189"/>
    <mergeCell ref="A182:A186"/>
    <mergeCell ref="F182:G182"/>
    <mergeCell ref="H182:L182"/>
    <mergeCell ref="B183:B184"/>
    <mergeCell ref="C183:C184"/>
    <mergeCell ref="H199:I199"/>
    <mergeCell ref="F200:G201"/>
    <mergeCell ref="H200:I201"/>
    <mergeCell ref="J200:J201"/>
    <mergeCell ref="K200:K201"/>
    <mergeCell ref="L200:L201"/>
    <mergeCell ref="L195:L196"/>
    <mergeCell ref="A197:A201"/>
    <mergeCell ref="F197:G197"/>
    <mergeCell ref="H197:L197"/>
    <mergeCell ref="B198:B199"/>
    <mergeCell ref="C198:C199"/>
    <mergeCell ref="D198:D199"/>
    <mergeCell ref="E198:E199"/>
    <mergeCell ref="F198:G199"/>
    <mergeCell ref="H198:I198"/>
    <mergeCell ref="H193:I193"/>
    <mergeCell ref="H194:I194"/>
    <mergeCell ref="F195:G196"/>
    <mergeCell ref="H195:I196"/>
    <mergeCell ref="J195:J196"/>
    <mergeCell ref="K195:K196"/>
    <mergeCell ref="A192:A196"/>
    <mergeCell ref="F192:G192"/>
    <mergeCell ref="H192:L192"/>
    <mergeCell ref="B193:B194"/>
    <mergeCell ref="C193:C194"/>
    <mergeCell ref="D193:D194"/>
    <mergeCell ref="E193:E194"/>
    <mergeCell ref="F193:G194"/>
    <mergeCell ref="H210:I211"/>
    <mergeCell ref="J204:J205"/>
    <mergeCell ref="K204:K205"/>
    <mergeCell ref="L204:L205"/>
    <mergeCell ref="F206:G207"/>
    <mergeCell ref="H206:I207"/>
    <mergeCell ref="J206:J207"/>
    <mergeCell ref="K206:K207"/>
    <mergeCell ref="L206:L207"/>
    <mergeCell ref="A202:A207"/>
    <mergeCell ref="F202:G202"/>
    <mergeCell ref="H202:L202"/>
    <mergeCell ref="B203:B205"/>
    <mergeCell ref="C203:C205"/>
    <mergeCell ref="D203:D205"/>
    <mergeCell ref="E203:E205"/>
    <mergeCell ref="F203:G205"/>
    <mergeCell ref="H203:I203"/>
    <mergeCell ref="H204:I205"/>
    <mergeCell ref="A219:A224"/>
    <mergeCell ref="F219:G219"/>
    <mergeCell ref="H219:L219"/>
    <mergeCell ref="B220:B222"/>
    <mergeCell ref="C220:C222"/>
    <mergeCell ref="A214:A218"/>
    <mergeCell ref="F214:G214"/>
    <mergeCell ref="H214:L214"/>
    <mergeCell ref="B215:B216"/>
    <mergeCell ref="C215:C216"/>
    <mergeCell ref="D215:D216"/>
    <mergeCell ref="E215:E216"/>
    <mergeCell ref="F215:G216"/>
    <mergeCell ref="H215:I215"/>
    <mergeCell ref="H216:I216"/>
    <mergeCell ref="J210:J211"/>
    <mergeCell ref="K210:K211"/>
    <mergeCell ref="L210:L211"/>
    <mergeCell ref="F212:G213"/>
    <mergeCell ref="H212:I213"/>
    <mergeCell ref="J212:J213"/>
    <mergeCell ref="K212:K213"/>
    <mergeCell ref="L212:L213"/>
    <mergeCell ref="A208:A213"/>
    <mergeCell ref="F208:G208"/>
    <mergeCell ref="H208:L208"/>
    <mergeCell ref="B209:B211"/>
    <mergeCell ref="C209:C211"/>
    <mergeCell ref="D209:D211"/>
    <mergeCell ref="E209:E211"/>
    <mergeCell ref="F209:G211"/>
    <mergeCell ref="H209:I209"/>
    <mergeCell ref="K221:K222"/>
    <mergeCell ref="L221:L222"/>
    <mergeCell ref="F223:G224"/>
    <mergeCell ref="H223:I224"/>
    <mergeCell ref="J223:J224"/>
    <mergeCell ref="K223:K224"/>
    <mergeCell ref="L223:L224"/>
    <mergeCell ref="D220:D222"/>
    <mergeCell ref="E220:E222"/>
    <mergeCell ref="F220:G222"/>
    <mergeCell ref="H220:I220"/>
    <mergeCell ref="H221:I222"/>
    <mergeCell ref="J221:J222"/>
    <mergeCell ref="F217:G218"/>
    <mergeCell ref="H217:I218"/>
    <mergeCell ref="J217:J218"/>
    <mergeCell ref="K217:K218"/>
    <mergeCell ref="L217:L218"/>
    <mergeCell ref="F228:G229"/>
    <mergeCell ref="H228:I229"/>
    <mergeCell ref="J228:J229"/>
    <mergeCell ref="K228:K229"/>
    <mergeCell ref="L228:L229"/>
    <mergeCell ref="A230:A234"/>
    <mergeCell ref="F230:G230"/>
    <mergeCell ref="H230:L230"/>
    <mergeCell ref="B231:B232"/>
    <mergeCell ref="C231:C232"/>
    <mergeCell ref="A225:A229"/>
    <mergeCell ref="F225:G225"/>
    <mergeCell ref="H225:L225"/>
    <mergeCell ref="B226:B227"/>
    <mergeCell ref="C226:C227"/>
    <mergeCell ref="D226:D227"/>
    <mergeCell ref="E226:E227"/>
    <mergeCell ref="F226:G227"/>
    <mergeCell ref="H226:I226"/>
    <mergeCell ref="H227:I227"/>
    <mergeCell ref="F236:G238"/>
    <mergeCell ref="H236:I236"/>
    <mergeCell ref="H237:I238"/>
    <mergeCell ref="J237:J238"/>
    <mergeCell ref="K237:K238"/>
    <mergeCell ref="L237:L238"/>
    <mergeCell ref="J233:J234"/>
    <mergeCell ref="K233:K234"/>
    <mergeCell ref="L233:L234"/>
    <mergeCell ref="A235:A240"/>
    <mergeCell ref="F235:G235"/>
    <mergeCell ref="H235:L235"/>
    <mergeCell ref="B236:B238"/>
    <mergeCell ref="C236:C238"/>
    <mergeCell ref="D236:D238"/>
    <mergeCell ref="E236:E238"/>
    <mergeCell ref="D231:D232"/>
    <mergeCell ref="E231:E232"/>
    <mergeCell ref="F231:G232"/>
    <mergeCell ref="H231:I231"/>
    <mergeCell ref="H232:I232"/>
    <mergeCell ref="F233:G234"/>
    <mergeCell ref="H233:I234"/>
    <mergeCell ref="D242:D243"/>
    <mergeCell ref="E242:E243"/>
    <mergeCell ref="F242:G243"/>
    <mergeCell ref="H242:I242"/>
    <mergeCell ref="H243:I243"/>
    <mergeCell ref="F244:G245"/>
    <mergeCell ref="H244:I245"/>
    <mergeCell ref="F239:G240"/>
    <mergeCell ref="H239:I240"/>
    <mergeCell ref="J239:J240"/>
    <mergeCell ref="K239:K240"/>
    <mergeCell ref="L239:L240"/>
    <mergeCell ref="A241:A245"/>
    <mergeCell ref="F241:G241"/>
    <mergeCell ref="H241:L241"/>
    <mergeCell ref="B242:B243"/>
    <mergeCell ref="C242:C243"/>
    <mergeCell ref="K249:K250"/>
    <mergeCell ref="L249:L250"/>
    <mergeCell ref="A251:A255"/>
    <mergeCell ref="F251:G251"/>
    <mergeCell ref="H251:L251"/>
    <mergeCell ref="B252:B253"/>
    <mergeCell ref="C252:C253"/>
    <mergeCell ref="D252:D253"/>
    <mergeCell ref="E252:E253"/>
    <mergeCell ref="F252:G253"/>
    <mergeCell ref="F247:G248"/>
    <mergeCell ref="H247:I247"/>
    <mergeCell ref="H248:I248"/>
    <mergeCell ref="F249:G250"/>
    <mergeCell ref="H249:I250"/>
    <mergeCell ref="J249:J250"/>
    <mergeCell ref="J244:J245"/>
    <mergeCell ref="K244:K245"/>
    <mergeCell ref="L244:L245"/>
    <mergeCell ref="A246:A250"/>
    <mergeCell ref="F246:G246"/>
    <mergeCell ref="H246:L246"/>
    <mergeCell ref="B247:B248"/>
    <mergeCell ref="C247:C248"/>
    <mergeCell ref="D247:D248"/>
    <mergeCell ref="E247:E248"/>
    <mergeCell ref="H258:I258"/>
    <mergeCell ref="F259:G260"/>
    <mergeCell ref="H259:I260"/>
    <mergeCell ref="J259:J260"/>
    <mergeCell ref="K259:K260"/>
    <mergeCell ref="L259:L260"/>
    <mergeCell ref="L254:L255"/>
    <mergeCell ref="A256:A260"/>
    <mergeCell ref="F256:G256"/>
    <mergeCell ref="H256:L256"/>
    <mergeCell ref="B257:B258"/>
    <mergeCell ref="C257:C258"/>
    <mergeCell ref="D257:D258"/>
    <mergeCell ref="E257:E258"/>
    <mergeCell ref="F257:G258"/>
    <mergeCell ref="H257:I257"/>
    <mergeCell ref="H252:I252"/>
    <mergeCell ref="H253:I253"/>
    <mergeCell ref="F254:G255"/>
    <mergeCell ref="H254:I255"/>
    <mergeCell ref="J254:J255"/>
    <mergeCell ref="K254:K255"/>
    <mergeCell ref="F264:G265"/>
    <mergeCell ref="H264:I265"/>
    <mergeCell ref="J264:J265"/>
    <mergeCell ref="K264:K265"/>
    <mergeCell ref="L264:L265"/>
    <mergeCell ref="A266:A270"/>
    <mergeCell ref="F266:G266"/>
    <mergeCell ref="H266:L266"/>
    <mergeCell ref="B267:B268"/>
    <mergeCell ref="C267:C268"/>
    <mergeCell ref="A261:A265"/>
    <mergeCell ref="F261:G261"/>
    <mergeCell ref="H261:L261"/>
    <mergeCell ref="B262:B263"/>
    <mergeCell ref="C262:C263"/>
    <mergeCell ref="D262:D263"/>
    <mergeCell ref="E262:E263"/>
    <mergeCell ref="F262:G263"/>
    <mergeCell ref="H262:I262"/>
    <mergeCell ref="H263:I263"/>
    <mergeCell ref="F272:G273"/>
    <mergeCell ref="H272:I272"/>
    <mergeCell ref="H273:I273"/>
    <mergeCell ref="F274:G275"/>
    <mergeCell ref="H274:I275"/>
    <mergeCell ref="J274:J275"/>
    <mergeCell ref="J269:J270"/>
    <mergeCell ref="K269:K270"/>
    <mergeCell ref="L269:L270"/>
    <mergeCell ref="A271:A275"/>
    <mergeCell ref="F271:G271"/>
    <mergeCell ref="H271:L271"/>
    <mergeCell ref="B272:B273"/>
    <mergeCell ref="C272:C273"/>
    <mergeCell ref="D272:D273"/>
    <mergeCell ref="E272:E273"/>
    <mergeCell ref="D267:D268"/>
    <mergeCell ref="E267:E268"/>
    <mergeCell ref="F267:G268"/>
    <mergeCell ref="H267:I267"/>
    <mergeCell ref="H268:I268"/>
    <mergeCell ref="F269:G270"/>
    <mergeCell ref="H269:I270"/>
    <mergeCell ref="H277:I277"/>
    <mergeCell ref="H278:I279"/>
    <mergeCell ref="J278:J279"/>
    <mergeCell ref="K278:K279"/>
    <mergeCell ref="L278:L279"/>
    <mergeCell ref="F280:G281"/>
    <mergeCell ref="H280:I281"/>
    <mergeCell ref="J280:J281"/>
    <mergeCell ref="K280:K281"/>
    <mergeCell ref="L280:L281"/>
    <mergeCell ref="K274:K275"/>
    <mergeCell ref="L274:L275"/>
    <mergeCell ref="A276:A281"/>
    <mergeCell ref="F276:G276"/>
    <mergeCell ref="H276:L276"/>
    <mergeCell ref="B277:B279"/>
    <mergeCell ref="C277:C279"/>
    <mergeCell ref="D277:D279"/>
    <mergeCell ref="E277:E279"/>
    <mergeCell ref="F277:G279"/>
    <mergeCell ref="J284:J285"/>
    <mergeCell ref="K284:K285"/>
    <mergeCell ref="L284:L285"/>
    <mergeCell ref="F286:G287"/>
    <mergeCell ref="H286:I287"/>
    <mergeCell ref="J286:J287"/>
    <mergeCell ref="K286:K287"/>
    <mergeCell ref="L286:L287"/>
    <mergeCell ref="A282:A287"/>
    <mergeCell ref="F282:G282"/>
    <mergeCell ref="H282:L282"/>
    <mergeCell ref="B283:B285"/>
    <mergeCell ref="C283:C285"/>
    <mergeCell ref="D283:D285"/>
    <mergeCell ref="E283:E285"/>
    <mergeCell ref="F283:G285"/>
    <mergeCell ref="H283:I283"/>
    <mergeCell ref="H284:I285"/>
    <mergeCell ref="F291:G292"/>
    <mergeCell ref="H291:I292"/>
    <mergeCell ref="J291:J292"/>
    <mergeCell ref="K291:K292"/>
    <mergeCell ref="L291:L292"/>
    <mergeCell ref="A293:A297"/>
    <mergeCell ref="F293:G293"/>
    <mergeCell ref="H293:L293"/>
    <mergeCell ref="B294:B295"/>
    <mergeCell ref="C294:C295"/>
    <mergeCell ref="A288:A292"/>
    <mergeCell ref="F288:G288"/>
    <mergeCell ref="H288:L288"/>
    <mergeCell ref="B289:B290"/>
    <mergeCell ref="C289:C290"/>
    <mergeCell ref="D289:D290"/>
    <mergeCell ref="E289:E290"/>
    <mergeCell ref="F289:G290"/>
    <mergeCell ref="H289:I289"/>
    <mergeCell ref="H290:I290"/>
    <mergeCell ref="J296:J297"/>
    <mergeCell ref="K296:K297"/>
    <mergeCell ref="L296:L297"/>
    <mergeCell ref="A298:A302"/>
    <mergeCell ref="F298:G298"/>
    <mergeCell ref="H298:L298"/>
    <mergeCell ref="B299:B300"/>
    <mergeCell ref="C299:C300"/>
    <mergeCell ref="D299:D300"/>
    <mergeCell ref="E299:E300"/>
    <mergeCell ref="D294:D295"/>
    <mergeCell ref="E294:E295"/>
    <mergeCell ref="F294:G295"/>
    <mergeCell ref="H294:I294"/>
    <mergeCell ref="H295:I295"/>
    <mergeCell ref="F296:G297"/>
    <mergeCell ref="H296:I297"/>
    <mergeCell ref="H304:I304"/>
    <mergeCell ref="H305:I305"/>
    <mergeCell ref="F306:G307"/>
    <mergeCell ref="H306:I307"/>
    <mergeCell ref="J306:J307"/>
    <mergeCell ref="K306:K307"/>
    <mergeCell ref="K301:K302"/>
    <mergeCell ref="L301:L302"/>
    <mergeCell ref="A303:A307"/>
    <mergeCell ref="F303:G303"/>
    <mergeCell ref="H303:L303"/>
    <mergeCell ref="B304:B305"/>
    <mergeCell ref="C304:C305"/>
    <mergeCell ref="D304:D305"/>
    <mergeCell ref="E304:E305"/>
    <mergeCell ref="F304:G305"/>
    <mergeCell ref="F299:G300"/>
    <mergeCell ref="H299:I299"/>
    <mergeCell ref="H300:I300"/>
    <mergeCell ref="F301:G302"/>
    <mergeCell ref="H301:I302"/>
    <mergeCell ref="J301:J302"/>
    <mergeCell ref="F323:G324"/>
    <mergeCell ref="H323:I324"/>
    <mergeCell ref="J323:J324"/>
    <mergeCell ref="K323:K324"/>
    <mergeCell ref="L323:L324"/>
    <mergeCell ref="D319:D322"/>
    <mergeCell ref="E319:E322"/>
    <mergeCell ref="F319:G322"/>
    <mergeCell ref="H319:I319"/>
    <mergeCell ref="L306:L307"/>
    <mergeCell ref="A308:A312"/>
    <mergeCell ref="F308:G308"/>
    <mergeCell ref="H308:L308"/>
    <mergeCell ref="B309:B310"/>
    <mergeCell ref="C309:C310"/>
    <mergeCell ref="D309:D310"/>
    <mergeCell ref="E309:E310"/>
    <mergeCell ref="F309:G310"/>
    <mergeCell ref="H309:I309"/>
    <mergeCell ref="F318:G318"/>
    <mergeCell ref="H318:L318"/>
    <mergeCell ref="B319:B322"/>
    <mergeCell ref="C319:C322"/>
    <mergeCell ref="A313:A317"/>
    <mergeCell ref="F313:G313"/>
    <mergeCell ref="H313:L313"/>
    <mergeCell ref="B314:B315"/>
    <mergeCell ref="C314:C315"/>
    <mergeCell ref="D314:D315"/>
    <mergeCell ref="E314:E315"/>
    <mergeCell ref="F314:G315"/>
    <mergeCell ref="H314:I314"/>
    <mergeCell ref="H315:I315"/>
    <mergeCell ref="H310:I310"/>
    <mergeCell ref="F311:G312"/>
    <mergeCell ref="H311:I312"/>
    <mergeCell ref="J311:J312"/>
    <mergeCell ref="K311:K312"/>
    <mergeCell ref="L311:L312"/>
    <mergeCell ref="K320:K322"/>
    <mergeCell ref="L320:L322"/>
    <mergeCell ref="H336:I336"/>
    <mergeCell ref="H320:I322"/>
    <mergeCell ref="J320:J322"/>
    <mergeCell ref="F316:G317"/>
    <mergeCell ref="H316:I317"/>
    <mergeCell ref="J316:J317"/>
    <mergeCell ref="K316:K317"/>
    <mergeCell ref="L316:L317"/>
    <mergeCell ref="F328:G329"/>
    <mergeCell ref="H328:I329"/>
    <mergeCell ref="J328:J329"/>
    <mergeCell ref="K328:K329"/>
    <mergeCell ref="L328:L329"/>
    <mergeCell ref="F336:G337"/>
    <mergeCell ref="A330:A334"/>
    <mergeCell ref="F330:G330"/>
    <mergeCell ref="H330:L330"/>
    <mergeCell ref="B331:B332"/>
    <mergeCell ref="C331:C332"/>
    <mergeCell ref="A325:A329"/>
    <mergeCell ref="F325:G325"/>
    <mergeCell ref="H325:L325"/>
    <mergeCell ref="B326:B327"/>
    <mergeCell ref="C326:C327"/>
    <mergeCell ref="D326:D327"/>
    <mergeCell ref="E326:E327"/>
    <mergeCell ref="F326:G327"/>
    <mergeCell ref="H326:I326"/>
    <mergeCell ref="H327:I327"/>
    <mergeCell ref="J333:J334"/>
    <mergeCell ref="K333:K334"/>
    <mergeCell ref="L333:L334"/>
    <mergeCell ref="A318:A324"/>
    <mergeCell ref="H346:I346"/>
    <mergeCell ref="A335:A339"/>
    <mergeCell ref="F335:G335"/>
    <mergeCell ref="H335:L335"/>
    <mergeCell ref="B336:B337"/>
    <mergeCell ref="C336:C337"/>
    <mergeCell ref="D336:D337"/>
    <mergeCell ref="E336:E337"/>
    <mergeCell ref="D331:D332"/>
    <mergeCell ref="E331:E332"/>
    <mergeCell ref="F331:G332"/>
    <mergeCell ref="H331:I331"/>
    <mergeCell ref="H332:I332"/>
    <mergeCell ref="F333:G334"/>
    <mergeCell ref="H333:I334"/>
    <mergeCell ref="H341:I341"/>
    <mergeCell ref="H342:I342"/>
    <mergeCell ref="F343:G344"/>
    <mergeCell ref="H343:I344"/>
    <mergeCell ref="J343:J344"/>
    <mergeCell ref="K343:K344"/>
    <mergeCell ref="K338:K339"/>
    <mergeCell ref="L338:L339"/>
    <mergeCell ref="A340:A344"/>
    <mergeCell ref="F340:G340"/>
    <mergeCell ref="H340:L340"/>
    <mergeCell ref="B341:B342"/>
    <mergeCell ref="C341:C342"/>
    <mergeCell ref="D341:D342"/>
    <mergeCell ref="E341:E342"/>
    <mergeCell ref="F341:G342"/>
    <mergeCell ref="A351:A355"/>
    <mergeCell ref="F351:G351"/>
    <mergeCell ref="H351:L351"/>
    <mergeCell ref="B352:B353"/>
    <mergeCell ref="C352:C353"/>
    <mergeCell ref="D352:D353"/>
    <mergeCell ref="E352:E353"/>
    <mergeCell ref="F352:G353"/>
    <mergeCell ref="H352:I352"/>
    <mergeCell ref="H353:I353"/>
    <mergeCell ref="H337:I337"/>
    <mergeCell ref="F338:G339"/>
    <mergeCell ref="H338:I339"/>
    <mergeCell ref="J338:J339"/>
    <mergeCell ref="H347:I348"/>
    <mergeCell ref="J347:J348"/>
    <mergeCell ref="K347:K348"/>
    <mergeCell ref="L347:L348"/>
    <mergeCell ref="F349:G350"/>
    <mergeCell ref="H349:I350"/>
    <mergeCell ref="J349:J350"/>
    <mergeCell ref="K349:K350"/>
    <mergeCell ref="L349:L350"/>
    <mergeCell ref="L343:L344"/>
    <mergeCell ref="A345:A350"/>
    <mergeCell ref="F345:G345"/>
    <mergeCell ref="H345:L345"/>
    <mergeCell ref="B346:B348"/>
    <mergeCell ref="C346:C348"/>
    <mergeCell ref="D346:D348"/>
    <mergeCell ref="E346:E348"/>
    <mergeCell ref="F346:G348"/>
    <mergeCell ref="F372:G373"/>
    <mergeCell ref="H372:I373"/>
    <mergeCell ref="J372:J373"/>
    <mergeCell ref="K372:K373"/>
    <mergeCell ref="L372:L373"/>
    <mergeCell ref="D369:D371"/>
    <mergeCell ref="E369:E371"/>
    <mergeCell ref="F369:G371"/>
    <mergeCell ref="H369:I369"/>
    <mergeCell ref="D357:D358"/>
    <mergeCell ref="E357:E358"/>
    <mergeCell ref="F357:G358"/>
    <mergeCell ref="H357:I357"/>
    <mergeCell ref="H358:I358"/>
    <mergeCell ref="F359:G360"/>
    <mergeCell ref="H359:I360"/>
    <mergeCell ref="F354:G355"/>
    <mergeCell ref="H354:I355"/>
    <mergeCell ref="J354:J355"/>
    <mergeCell ref="K354:K355"/>
    <mergeCell ref="L354:L355"/>
    <mergeCell ref="F356:G356"/>
    <mergeCell ref="H356:L356"/>
    <mergeCell ref="F368:G368"/>
    <mergeCell ref="H368:L368"/>
    <mergeCell ref="B369:B371"/>
    <mergeCell ref="C369:C371"/>
    <mergeCell ref="F362:G365"/>
    <mergeCell ref="H362:I362"/>
    <mergeCell ref="H363:I365"/>
    <mergeCell ref="J363:J365"/>
    <mergeCell ref="K363:K365"/>
    <mergeCell ref="L363:L365"/>
    <mergeCell ref="J359:J360"/>
    <mergeCell ref="K359:K360"/>
    <mergeCell ref="L359:L360"/>
    <mergeCell ref="A361:A367"/>
    <mergeCell ref="F361:G361"/>
    <mergeCell ref="H361:L361"/>
    <mergeCell ref="B362:B365"/>
    <mergeCell ref="C362:C365"/>
    <mergeCell ref="D362:D365"/>
    <mergeCell ref="E362:E365"/>
    <mergeCell ref="K370:K371"/>
    <mergeCell ref="L370:L371"/>
    <mergeCell ref="A356:A360"/>
    <mergeCell ref="B357:B358"/>
    <mergeCell ref="C357:C358"/>
    <mergeCell ref="A374:A378"/>
    <mergeCell ref="F374:G374"/>
    <mergeCell ref="H374:L374"/>
    <mergeCell ref="B375:B376"/>
    <mergeCell ref="C375:C376"/>
    <mergeCell ref="D375:D376"/>
    <mergeCell ref="E375:E376"/>
    <mergeCell ref="F375:G376"/>
    <mergeCell ref="H375:I375"/>
    <mergeCell ref="H376:I376"/>
    <mergeCell ref="K387:K388"/>
    <mergeCell ref="L387:L388"/>
    <mergeCell ref="H370:I371"/>
    <mergeCell ref="J370:J371"/>
    <mergeCell ref="F366:G367"/>
    <mergeCell ref="H366:I367"/>
    <mergeCell ref="J366:J367"/>
    <mergeCell ref="K366:K367"/>
    <mergeCell ref="L366:L367"/>
    <mergeCell ref="D380:D381"/>
    <mergeCell ref="E380:E381"/>
    <mergeCell ref="F380:G381"/>
    <mergeCell ref="H380:I380"/>
    <mergeCell ref="H381:I381"/>
    <mergeCell ref="F382:G383"/>
    <mergeCell ref="H382:I383"/>
    <mergeCell ref="F377:G378"/>
    <mergeCell ref="H377:I378"/>
    <mergeCell ref="J377:J378"/>
    <mergeCell ref="K377:K378"/>
    <mergeCell ref="L377:L378"/>
    <mergeCell ref="A368:A373"/>
    <mergeCell ref="F385:G386"/>
    <mergeCell ref="H385:I385"/>
    <mergeCell ref="H386:I386"/>
    <mergeCell ref="F387:G388"/>
    <mergeCell ref="H387:I388"/>
    <mergeCell ref="J387:J388"/>
    <mergeCell ref="J382:J383"/>
    <mergeCell ref="K382:K383"/>
    <mergeCell ref="L382:L383"/>
    <mergeCell ref="A384:A388"/>
    <mergeCell ref="F384:G384"/>
    <mergeCell ref="H384:L384"/>
    <mergeCell ref="B385:B386"/>
    <mergeCell ref="C385:C386"/>
    <mergeCell ref="D385:D386"/>
    <mergeCell ref="E385:E386"/>
    <mergeCell ref="A379:A383"/>
    <mergeCell ref="F379:G379"/>
    <mergeCell ref="H379:L379"/>
    <mergeCell ref="B380:B381"/>
    <mergeCell ref="C380:C381"/>
    <mergeCell ref="H396:I396"/>
    <mergeCell ref="F397:G398"/>
    <mergeCell ref="H397:I398"/>
    <mergeCell ref="J397:J398"/>
    <mergeCell ref="K397:K398"/>
    <mergeCell ref="L397:L398"/>
    <mergeCell ref="L392:L393"/>
    <mergeCell ref="A394:A398"/>
    <mergeCell ref="F394:G394"/>
    <mergeCell ref="H394:L394"/>
    <mergeCell ref="B395:B396"/>
    <mergeCell ref="C395:C396"/>
    <mergeCell ref="D395:D396"/>
    <mergeCell ref="E395:E396"/>
    <mergeCell ref="F395:G396"/>
    <mergeCell ref="H395:I395"/>
    <mergeCell ref="H390:I390"/>
    <mergeCell ref="H391:I391"/>
    <mergeCell ref="F392:G393"/>
    <mergeCell ref="H392:I393"/>
    <mergeCell ref="J392:J393"/>
    <mergeCell ref="K392:K393"/>
    <mergeCell ref="A389:A393"/>
    <mergeCell ref="F389:G389"/>
    <mergeCell ref="H389:L389"/>
    <mergeCell ref="B390:B391"/>
    <mergeCell ref="C390:C391"/>
    <mergeCell ref="D390:D391"/>
    <mergeCell ref="E390:E391"/>
    <mergeCell ref="F390:G391"/>
    <mergeCell ref="D405:D406"/>
    <mergeCell ref="E405:E406"/>
    <mergeCell ref="F405:G406"/>
    <mergeCell ref="H405:I405"/>
    <mergeCell ref="H406:I406"/>
    <mergeCell ref="F407:G408"/>
    <mergeCell ref="H407:I408"/>
    <mergeCell ref="F402:G403"/>
    <mergeCell ref="H402:I403"/>
    <mergeCell ref="J402:J403"/>
    <mergeCell ref="K402:K403"/>
    <mergeCell ref="L402:L403"/>
    <mergeCell ref="A404:A408"/>
    <mergeCell ref="F404:G404"/>
    <mergeCell ref="H404:L404"/>
    <mergeCell ref="B405:B406"/>
    <mergeCell ref="C405:C406"/>
    <mergeCell ref="A399:A403"/>
    <mergeCell ref="F399:G399"/>
    <mergeCell ref="H399:L399"/>
    <mergeCell ref="B400:B401"/>
    <mergeCell ref="C400:C401"/>
    <mergeCell ref="D400:D401"/>
    <mergeCell ref="E400:E401"/>
    <mergeCell ref="F400:G401"/>
    <mergeCell ref="H400:I400"/>
    <mergeCell ref="H401:I401"/>
    <mergeCell ref="K412:K413"/>
    <mergeCell ref="L412:L413"/>
    <mergeCell ref="A414:A418"/>
    <mergeCell ref="F414:G414"/>
    <mergeCell ref="H414:L414"/>
    <mergeCell ref="B415:B416"/>
    <mergeCell ref="C415:C416"/>
    <mergeCell ref="D415:D416"/>
    <mergeCell ref="E415:E416"/>
    <mergeCell ref="F415:G416"/>
    <mergeCell ref="F410:G411"/>
    <mergeCell ref="H410:I410"/>
    <mergeCell ref="H411:I411"/>
    <mergeCell ref="F412:G413"/>
    <mergeCell ref="H412:I413"/>
    <mergeCell ref="J412:J413"/>
    <mergeCell ref="J407:J408"/>
    <mergeCell ref="K407:K408"/>
    <mergeCell ref="L407:L408"/>
    <mergeCell ref="A409:A413"/>
    <mergeCell ref="F409:G409"/>
    <mergeCell ref="H409:L409"/>
    <mergeCell ref="B410:B411"/>
    <mergeCell ref="C410:C411"/>
    <mergeCell ref="D410:D411"/>
    <mergeCell ref="E410:E411"/>
    <mergeCell ref="H421:I421"/>
    <mergeCell ref="F422:G423"/>
    <mergeCell ref="H422:I423"/>
    <mergeCell ref="J422:J423"/>
    <mergeCell ref="K422:K423"/>
    <mergeCell ref="L422:L423"/>
    <mergeCell ref="L417:L418"/>
    <mergeCell ref="A419:A423"/>
    <mergeCell ref="F419:G419"/>
    <mergeCell ref="H419:L419"/>
    <mergeCell ref="B420:B421"/>
    <mergeCell ref="C420:C421"/>
    <mergeCell ref="D420:D421"/>
    <mergeCell ref="E420:E421"/>
    <mergeCell ref="F420:G421"/>
    <mergeCell ref="H420:I420"/>
    <mergeCell ref="H415:I415"/>
    <mergeCell ref="H416:I416"/>
    <mergeCell ref="F417:G418"/>
    <mergeCell ref="H417:I418"/>
    <mergeCell ref="J417:J418"/>
    <mergeCell ref="K417:K418"/>
    <mergeCell ref="D430:D431"/>
    <mergeCell ref="E430:E431"/>
    <mergeCell ref="F430:G431"/>
    <mergeCell ref="H430:I430"/>
    <mergeCell ref="H431:I431"/>
    <mergeCell ref="F432:G433"/>
    <mergeCell ref="H432:I433"/>
    <mergeCell ref="F427:G428"/>
    <mergeCell ref="H427:I428"/>
    <mergeCell ref="J427:J428"/>
    <mergeCell ref="K427:K428"/>
    <mergeCell ref="L427:L428"/>
    <mergeCell ref="A429:A433"/>
    <mergeCell ref="F429:G429"/>
    <mergeCell ref="H429:L429"/>
    <mergeCell ref="B430:B431"/>
    <mergeCell ref="C430:C431"/>
    <mergeCell ref="A424:A428"/>
    <mergeCell ref="F424:G424"/>
    <mergeCell ref="H424:L424"/>
    <mergeCell ref="B425:B426"/>
    <mergeCell ref="C425:C426"/>
    <mergeCell ref="D425:D426"/>
    <mergeCell ref="E425:E426"/>
    <mergeCell ref="F425:G426"/>
    <mergeCell ref="H425:I425"/>
    <mergeCell ref="H426:I426"/>
    <mergeCell ref="K437:K438"/>
    <mergeCell ref="L437:L438"/>
    <mergeCell ref="A439:A443"/>
    <mergeCell ref="F439:G439"/>
    <mergeCell ref="H439:L439"/>
    <mergeCell ref="B440:B441"/>
    <mergeCell ref="C440:C441"/>
    <mergeCell ref="D440:D441"/>
    <mergeCell ref="E440:E441"/>
    <mergeCell ref="F440:G441"/>
    <mergeCell ref="F435:G436"/>
    <mergeCell ref="H435:I435"/>
    <mergeCell ref="H436:I436"/>
    <mergeCell ref="F437:G438"/>
    <mergeCell ref="H437:I438"/>
    <mergeCell ref="J437:J438"/>
    <mergeCell ref="J432:J433"/>
    <mergeCell ref="K432:K433"/>
    <mergeCell ref="L432:L433"/>
    <mergeCell ref="A434:A438"/>
    <mergeCell ref="F434:G434"/>
    <mergeCell ref="H434:L434"/>
    <mergeCell ref="B435:B436"/>
    <mergeCell ref="C435:C436"/>
    <mergeCell ref="D435:D436"/>
    <mergeCell ref="E435:E436"/>
    <mergeCell ref="H446:I446"/>
    <mergeCell ref="F447:G448"/>
    <mergeCell ref="H447:I448"/>
    <mergeCell ref="J447:J448"/>
    <mergeCell ref="K447:K448"/>
    <mergeCell ref="L447:L448"/>
    <mergeCell ref="L442:L443"/>
    <mergeCell ref="A444:A448"/>
    <mergeCell ref="F444:G444"/>
    <mergeCell ref="H444:L444"/>
    <mergeCell ref="B445:B446"/>
    <mergeCell ref="C445:C446"/>
    <mergeCell ref="D445:D446"/>
    <mergeCell ref="E445:E446"/>
    <mergeCell ref="F445:G446"/>
    <mergeCell ref="H445:I445"/>
    <mergeCell ref="H440:I440"/>
    <mergeCell ref="H441:I441"/>
    <mergeCell ref="F442:G443"/>
    <mergeCell ref="H442:I443"/>
    <mergeCell ref="J442:J443"/>
    <mergeCell ref="K442:K443"/>
    <mergeCell ref="F452:G453"/>
    <mergeCell ref="H452:I453"/>
    <mergeCell ref="J452:J453"/>
    <mergeCell ref="K452:K453"/>
    <mergeCell ref="L452:L453"/>
    <mergeCell ref="A454:A458"/>
    <mergeCell ref="F454:G454"/>
    <mergeCell ref="H454:L454"/>
    <mergeCell ref="B455:B456"/>
    <mergeCell ref="C455:C456"/>
    <mergeCell ref="A449:A453"/>
    <mergeCell ref="F449:G449"/>
    <mergeCell ref="H449:L449"/>
    <mergeCell ref="B450:B451"/>
    <mergeCell ref="C450:C451"/>
    <mergeCell ref="D450:D451"/>
    <mergeCell ref="E450:E451"/>
    <mergeCell ref="F450:G451"/>
    <mergeCell ref="H450:I450"/>
    <mergeCell ref="H451:I451"/>
    <mergeCell ref="F460:G461"/>
    <mergeCell ref="H460:I460"/>
    <mergeCell ref="H461:I461"/>
    <mergeCell ref="F462:G463"/>
    <mergeCell ref="H462:I463"/>
    <mergeCell ref="J462:J463"/>
    <mergeCell ref="J457:J458"/>
    <mergeCell ref="K457:K458"/>
    <mergeCell ref="L457:L458"/>
    <mergeCell ref="A459:A463"/>
    <mergeCell ref="F459:G459"/>
    <mergeCell ref="H459:L459"/>
    <mergeCell ref="B460:B461"/>
    <mergeCell ref="C460:C461"/>
    <mergeCell ref="D460:D461"/>
    <mergeCell ref="E460:E461"/>
    <mergeCell ref="D455:D456"/>
    <mergeCell ref="E455:E456"/>
    <mergeCell ref="F455:G456"/>
    <mergeCell ref="H455:I455"/>
    <mergeCell ref="H456:I456"/>
    <mergeCell ref="F457:G458"/>
    <mergeCell ref="H457:I458"/>
    <mergeCell ref="H465:I465"/>
    <mergeCell ref="H466:I467"/>
    <mergeCell ref="J466:J467"/>
    <mergeCell ref="K466:K467"/>
    <mergeCell ref="L466:L467"/>
    <mergeCell ref="F468:G469"/>
    <mergeCell ref="H468:I469"/>
    <mergeCell ref="J468:J469"/>
    <mergeCell ref="K468:K469"/>
    <mergeCell ref="L468:L469"/>
    <mergeCell ref="K462:K463"/>
    <mergeCell ref="L462:L463"/>
    <mergeCell ref="A464:A469"/>
    <mergeCell ref="F464:G464"/>
    <mergeCell ref="H464:L464"/>
    <mergeCell ref="B465:B467"/>
    <mergeCell ref="C465:C467"/>
    <mergeCell ref="D465:D467"/>
    <mergeCell ref="E465:E467"/>
    <mergeCell ref="F465:G467"/>
    <mergeCell ref="J472:J473"/>
    <mergeCell ref="K472:K473"/>
    <mergeCell ref="L472:L473"/>
    <mergeCell ref="F474:G475"/>
    <mergeCell ref="H474:I475"/>
    <mergeCell ref="J474:J475"/>
    <mergeCell ref="K474:K475"/>
    <mergeCell ref="L474:L475"/>
    <mergeCell ref="A470:A475"/>
    <mergeCell ref="F470:G470"/>
    <mergeCell ref="H470:L470"/>
    <mergeCell ref="B471:B473"/>
    <mergeCell ref="C471:C473"/>
    <mergeCell ref="D471:D473"/>
    <mergeCell ref="E471:E473"/>
    <mergeCell ref="F471:G473"/>
    <mergeCell ref="H471:I471"/>
    <mergeCell ref="H472:I473"/>
    <mergeCell ref="H484:I485"/>
    <mergeCell ref="J478:J479"/>
    <mergeCell ref="K478:K479"/>
    <mergeCell ref="L478:L479"/>
    <mergeCell ref="F480:G481"/>
    <mergeCell ref="H480:I481"/>
    <mergeCell ref="J480:J481"/>
    <mergeCell ref="K480:K481"/>
    <mergeCell ref="L480:L481"/>
    <mergeCell ref="A476:A481"/>
    <mergeCell ref="F476:G476"/>
    <mergeCell ref="H476:L476"/>
    <mergeCell ref="B477:B479"/>
    <mergeCell ref="C477:C479"/>
    <mergeCell ref="D477:D479"/>
    <mergeCell ref="E477:E479"/>
    <mergeCell ref="F477:G479"/>
    <mergeCell ref="H477:I477"/>
    <mergeCell ref="H478:I479"/>
    <mergeCell ref="A493:A498"/>
    <mergeCell ref="F493:G493"/>
    <mergeCell ref="H493:L493"/>
    <mergeCell ref="B494:B496"/>
    <mergeCell ref="C494:C496"/>
    <mergeCell ref="A488:A492"/>
    <mergeCell ref="F488:G488"/>
    <mergeCell ref="H488:L488"/>
    <mergeCell ref="B489:B490"/>
    <mergeCell ref="C489:C490"/>
    <mergeCell ref="D489:D490"/>
    <mergeCell ref="E489:E490"/>
    <mergeCell ref="F489:G490"/>
    <mergeCell ref="H489:I489"/>
    <mergeCell ref="H490:I490"/>
    <mergeCell ref="J484:J485"/>
    <mergeCell ref="K484:K485"/>
    <mergeCell ref="L484:L485"/>
    <mergeCell ref="F486:G487"/>
    <mergeCell ref="H486:I487"/>
    <mergeCell ref="J486:J487"/>
    <mergeCell ref="K486:K487"/>
    <mergeCell ref="L486:L487"/>
    <mergeCell ref="A482:A487"/>
    <mergeCell ref="F482:G482"/>
    <mergeCell ref="H482:L482"/>
    <mergeCell ref="B483:B485"/>
    <mergeCell ref="C483:C485"/>
    <mergeCell ref="D483:D485"/>
    <mergeCell ref="E483:E485"/>
    <mergeCell ref="F483:G485"/>
    <mergeCell ref="H483:I483"/>
    <mergeCell ref="K495:K496"/>
    <mergeCell ref="L495:L496"/>
    <mergeCell ref="F497:G498"/>
    <mergeCell ref="H497:I498"/>
    <mergeCell ref="J497:J498"/>
    <mergeCell ref="K497:K498"/>
    <mergeCell ref="L497:L498"/>
    <mergeCell ref="D494:D496"/>
    <mergeCell ref="E494:E496"/>
    <mergeCell ref="F494:G496"/>
    <mergeCell ref="H494:I494"/>
    <mergeCell ref="H495:I496"/>
    <mergeCell ref="J495:J496"/>
    <mergeCell ref="F491:G492"/>
    <mergeCell ref="H491:I492"/>
    <mergeCell ref="J491:J492"/>
    <mergeCell ref="K491:K492"/>
    <mergeCell ref="L491:L492"/>
    <mergeCell ref="F502:G503"/>
    <mergeCell ref="H502:I503"/>
    <mergeCell ref="J502:J503"/>
    <mergeCell ref="K502:K503"/>
    <mergeCell ref="L502:L503"/>
    <mergeCell ref="A504:A508"/>
    <mergeCell ref="F504:G504"/>
    <mergeCell ref="H504:L504"/>
    <mergeCell ref="B505:B506"/>
    <mergeCell ref="C505:C506"/>
    <mergeCell ref="A499:A503"/>
    <mergeCell ref="F499:G499"/>
    <mergeCell ref="H499:L499"/>
    <mergeCell ref="B500:B501"/>
    <mergeCell ref="C500:C501"/>
    <mergeCell ref="D500:D501"/>
    <mergeCell ref="E500:E501"/>
    <mergeCell ref="F500:G501"/>
    <mergeCell ref="H500:I500"/>
    <mergeCell ref="H501:I501"/>
    <mergeCell ref="F510:G511"/>
    <mergeCell ref="H510:I510"/>
    <mergeCell ref="H511:I511"/>
    <mergeCell ref="F512:G513"/>
    <mergeCell ref="H512:I513"/>
    <mergeCell ref="J512:J513"/>
    <mergeCell ref="J507:J508"/>
    <mergeCell ref="K507:K508"/>
    <mergeCell ref="L507:L508"/>
    <mergeCell ref="A509:A513"/>
    <mergeCell ref="F509:G509"/>
    <mergeCell ref="H509:L509"/>
    <mergeCell ref="B510:B511"/>
    <mergeCell ref="C510:C511"/>
    <mergeCell ref="D510:D511"/>
    <mergeCell ref="E510:E511"/>
    <mergeCell ref="D505:D506"/>
    <mergeCell ref="E505:E506"/>
    <mergeCell ref="F505:G506"/>
    <mergeCell ref="H505:I505"/>
    <mergeCell ref="H506:I506"/>
    <mergeCell ref="F507:G508"/>
    <mergeCell ref="H507:I508"/>
    <mergeCell ref="H515:I515"/>
    <mergeCell ref="H516:I517"/>
    <mergeCell ref="J516:J517"/>
    <mergeCell ref="K516:K517"/>
    <mergeCell ref="L516:L517"/>
    <mergeCell ref="F518:G519"/>
    <mergeCell ref="H518:I519"/>
    <mergeCell ref="J518:J519"/>
    <mergeCell ref="K518:K519"/>
    <mergeCell ref="L518:L519"/>
    <mergeCell ref="K512:K513"/>
    <mergeCell ref="L512:L513"/>
    <mergeCell ref="A514:A519"/>
    <mergeCell ref="F514:G514"/>
    <mergeCell ref="H514:L514"/>
    <mergeCell ref="B515:B517"/>
    <mergeCell ref="C515:C517"/>
    <mergeCell ref="D515:D517"/>
    <mergeCell ref="E515:E517"/>
    <mergeCell ref="F515:G517"/>
    <mergeCell ref="F523:G524"/>
    <mergeCell ref="H523:I524"/>
    <mergeCell ref="J523:J524"/>
    <mergeCell ref="K523:K524"/>
    <mergeCell ref="L523:L524"/>
    <mergeCell ref="A525:A529"/>
    <mergeCell ref="F525:G525"/>
    <mergeCell ref="H525:L525"/>
    <mergeCell ref="B526:B527"/>
    <mergeCell ref="C526:C527"/>
    <mergeCell ref="A520:A524"/>
    <mergeCell ref="F520:G520"/>
    <mergeCell ref="H520:L520"/>
    <mergeCell ref="B521:B522"/>
    <mergeCell ref="C521:C522"/>
    <mergeCell ref="D521:D522"/>
    <mergeCell ref="E521:E522"/>
    <mergeCell ref="F521:G522"/>
    <mergeCell ref="H521:I521"/>
    <mergeCell ref="H522:I522"/>
    <mergeCell ref="F531:G532"/>
    <mergeCell ref="H531:I531"/>
    <mergeCell ref="H532:I532"/>
    <mergeCell ref="F533:G534"/>
    <mergeCell ref="H533:I534"/>
    <mergeCell ref="J533:J534"/>
    <mergeCell ref="J528:J529"/>
    <mergeCell ref="K528:K529"/>
    <mergeCell ref="L528:L529"/>
    <mergeCell ref="A530:A534"/>
    <mergeCell ref="F530:G530"/>
    <mergeCell ref="H530:L530"/>
    <mergeCell ref="B531:B532"/>
    <mergeCell ref="C531:C532"/>
    <mergeCell ref="D531:D532"/>
    <mergeCell ref="E531:E532"/>
    <mergeCell ref="D526:D527"/>
    <mergeCell ref="E526:E527"/>
    <mergeCell ref="F526:G527"/>
    <mergeCell ref="H526:I526"/>
    <mergeCell ref="H527:I527"/>
    <mergeCell ref="F528:G529"/>
    <mergeCell ref="H528:I529"/>
    <mergeCell ref="H536:I536"/>
    <mergeCell ref="H537:I538"/>
    <mergeCell ref="J537:J538"/>
    <mergeCell ref="K537:K538"/>
    <mergeCell ref="L537:L538"/>
    <mergeCell ref="F539:G540"/>
    <mergeCell ref="H539:I540"/>
    <mergeCell ref="J539:J540"/>
    <mergeCell ref="K539:K540"/>
    <mergeCell ref="L539:L540"/>
    <mergeCell ref="K533:K534"/>
    <mergeCell ref="L533:L534"/>
    <mergeCell ref="A535:A540"/>
    <mergeCell ref="F535:G535"/>
    <mergeCell ref="H535:L535"/>
    <mergeCell ref="B536:B538"/>
    <mergeCell ref="C536:C538"/>
    <mergeCell ref="D536:D538"/>
    <mergeCell ref="E536:E538"/>
    <mergeCell ref="F536:G538"/>
    <mergeCell ref="D547:D548"/>
    <mergeCell ref="E547:E548"/>
    <mergeCell ref="F547:G548"/>
    <mergeCell ref="H547:I547"/>
    <mergeCell ref="H548:I548"/>
    <mergeCell ref="F549:G550"/>
    <mergeCell ref="H549:I550"/>
    <mergeCell ref="F544:G545"/>
    <mergeCell ref="H544:I545"/>
    <mergeCell ref="J544:J545"/>
    <mergeCell ref="K544:K545"/>
    <mergeCell ref="L544:L545"/>
    <mergeCell ref="A546:A550"/>
    <mergeCell ref="F546:G546"/>
    <mergeCell ref="H546:L546"/>
    <mergeCell ref="B547:B548"/>
    <mergeCell ref="C547:C548"/>
    <mergeCell ref="A541:A545"/>
    <mergeCell ref="F541:G541"/>
    <mergeCell ref="H541:L541"/>
    <mergeCell ref="B542:B543"/>
    <mergeCell ref="C542:C543"/>
    <mergeCell ref="D542:D543"/>
    <mergeCell ref="E542:E543"/>
    <mergeCell ref="F542:G543"/>
    <mergeCell ref="H542:I542"/>
    <mergeCell ref="H543:I543"/>
    <mergeCell ref="K554:K555"/>
    <mergeCell ref="L554:L555"/>
    <mergeCell ref="F552:G553"/>
    <mergeCell ref="H552:I552"/>
    <mergeCell ref="H553:I553"/>
    <mergeCell ref="F554:G555"/>
    <mergeCell ref="H554:I555"/>
    <mergeCell ref="J554:J555"/>
    <mergeCell ref="J549:J550"/>
    <mergeCell ref="K549:K550"/>
    <mergeCell ref="L549:L550"/>
    <mergeCell ref="A551:A555"/>
    <mergeCell ref="F551:G551"/>
    <mergeCell ref="H551:L551"/>
    <mergeCell ref="B552:B553"/>
    <mergeCell ref="C552:C553"/>
    <mergeCell ref="D552:D553"/>
    <mergeCell ref="E552:E55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5"/>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7</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601</v>
      </c>
      <c r="B10" s="110" t="s">
        <v>76</v>
      </c>
      <c r="C10" s="115" t="s">
        <v>78</v>
      </c>
      <c r="D10" s="115" t="s">
        <v>146</v>
      </c>
      <c r="E10" s="115" t="s">
        <v>147</v>
      </c>
      <c r="F10" s="809" t="s">
        <v>71</v>
      </c>
      <c r="G10" s="809"/>
      <c r="H10" s="805"/>
      <c r="I10" s="805"/>
      <c r="J10" s="805"/>
      <c r="K10" s="805"/>
      <c r="L10" s="805"/>
    </row>
    <row r="11" spans="1:12" s="101" customFormat="1" ht="26.25" customHeight="1">
      <c r="A11" s="808"/>
      <c r="B11" s="803" t="s">
        <v>2185</v>
      </c>
      <c r="C11" s="810" t="s">
        <v>2186</v>
      </c>
      <c r="D11" s="807">
        <v>43747</v>
      </c>
      <c r="E11" s="803" t="s">
        <v>2187</v>
      </c>
      <c r="F11" s="803" t="s">
        <v>2188</v>
      </c>
      <c r="G11" s="803"/>
      <c r="H11" s="806" t="s">
        <v>152</v>
      </c>
      <c r="I11" s="806"/>
      <c r="J11" s="117" t="s">
        <v>153</v>
      </c>
      <c r="K11" s="117" t="s">
        <v>3</v>
      </c>
      <c r="L11" s="119">
        <v>800</v>
      </c>
    </row>
    <row r="12" spans="1:12" s="101" customFormat="1" ht="407.25" customHeight="1">
      <c r="A12" s="808"/>
      <c r="B12" s="803"/>
      <c r="C12" s="810"/>
      <c r="D12" s="807"/>
      <c r="E12" s="803"/>
      <c r="F12" s="803"/>
      <c r="G12" s="803"/>
      <c r="H12" s="806" t="s">
        <v>154</v>
      </c>
      <c r="I12" s="806"/>
      <c r="J12" s="117" t="s">
        <v>153</v>
      </c>
      <c r="K12" s="117" t="s">
        <v>153</v>
      </c>
      <c r="L12" s="119">
        <v>0</v>
      </c>
    </row>
    <row r="13" spans="1:12" s="101" customFormat="1" ht="24" customHeight="1">
      <c r="A13" s="808"/>
      <c r="B13" s="110" t="s">
        <v>77</v>
      </c>
      <c r="C13" s="115" t="s">
        <v>79</v>
      </c>
      <c r="D13" s="115" t="s">
        <v>155</v>
      </c>
      <c r="E13" s="115" t="s">
        <v>156</v>
      </c>
      <c r="F13" s="805"/>
      <c r="G13" s="805"/>
      <c r="H13" s="806" t="s">
        <v>157</v>
      </c>
      <c r="I13" s="806"/>
      <c r="J13" s="803" t="s">
        <v>153</v>
      </c>
      <c r="K13" s="803" t="s">
        <v>3</v>
      </c>
      <c r="L13" s="804">
        <v>649</v>
      </c>
    </row>
    <row r="14" spans="1:12" s="101" customFormat="1" ht="24" customHeight="1">
      <c r="A14" s="808"/>
      <c r="B14" s="117" t="s">
        <v>240</v>
      </c>
      <c r="C14" s="117" t="s">
        <v>2188</v>
      </c>
      <c r="D14" s="118">
        <v>43752</v>
      </c>
      <c r="E14" s="117" t="s">
        <v>395</v>
      </c>
      <c r="F14" s="805"/>
      <c r="G14" s="805"/>
      <c r="H14" s="806"/>
      <c r="I14" s="806"/>
      <c r="J14" s="803"/>
      <c r="K14" s="803"/>
      <c r="L14" s="804"/>
    </row>
    <row r="15" spans="1:12" s="101" customFormat="1" ht="24" customHeight="1">
      <c r="A15" s="808">
        <v>602</v>
      </c>
      <c r="B15" s="110" t="s">
        <v>76</v>
      </c>
      <c r="C15" s="115" t="s">
        <v>78</v>
      </c>
      <c r="D15" s="115" t="s">
        <v>146</v>
      </c>
      <c r="E15" s="115" t="s">
        <v>147</v>
      </c>
      <c r="F15" s="809" t="s">
        <v>71</v>
      </c>
      <c r="G15" s="809"/>
      <c r="H15" s="805"/>
      <c r="I15" s="805"/>
      <c r="J15" s="805"/>
      <c r="K15" s="805"/>
      <c r="L15" s="805"/>
    </row>
    <row r="16" spans="1:12" s="101" customFormat="1" ht="26.25" customHeight="1">
      <c r="A16" s="808"/>
      <c r="B16" s="803" t="s">
        <v>2185</v>
      </c>
      <c r="C16" s="810" t="s">
        <v>2189</v>
      </c>
      <c r="D16" s="807">
        <v>43882</v>
      </c>
      <c r="E16" s="803" t="s">
        <v>228</v>
      </c>
      <c r="F16" s="803" t="s">
        <v>825</v>
      </c>
      <c r="G16" s="803"/>
      <c r="H16" s="806" t="s">
        <v>152</v>
      </c>
      <c r="I16" s="806"/>
      <c r="J16" s="117" t="s">
        <v>153</v>
      </c>
      <c r="K16" s="117" t="s">
        <v>3</v>
      </c>
      <c r="L16" s="119">
        <v>797.64</v>
      </c>
    </row>
    <row r="17" spans="1:12" s="101" customFormat="1" ht="302.25" customHeight="1">
      <c r="A17" s="808"/>
      <c r="B17" s="803"/>
      <c r="C17" s="810"/>
      <c r="D17" s="807"/>
      <c r="E17" s="803"/>
      <c r="F17" s="803"/>
      <c r="G17" s="803"/>
      <c r="H17" s="806" t="s">
        <v>154</v>
      </c>
      <c r="I17" s="806"/>
      <c r="J17" s="117" t="s">
        <v>153</v>
      </c>
      <c r="K17" s="117" t="s">
        <v>3</v>
      </c>
      <c r="L17" s="119">
        <v>482</v>
      </c>
    </row>
    <row r="18" spans="1:12" s="101" customFormat="1" ht="24" customHeight="1">
      <c r="A18" s="808"/>
      <c r="B18" s="110" t="s">
        <v>77</v>
      </c>
      <c r="C18" s="115" t="s">
        <v>79</v>
      </c>
      <c r="D18" s="115" t="s">
        <v>155</v>
      </c>
      <c r="E18" s="115" t="s">
        <v>156</v>
      </c>
      <c r="F18" s="805"/>
      <c r="G18" s="805"/>
      <c r="H18" s="806" t="s">
        <v>157</v>
      </c>
      <c r="I18" s="806"/>
      <c r="J18" s="803" t="s">
        <v>153</v>
      </c>
      <c r="K18" s="803" t="s">
        <v>3</v>
      </c>
      <c r="L18" s="804">
        <v>1285</v>
      </c>
    </row>
    <row r="19" spans="1:12" s="101" customFormat="1" ht="24" customHeight="1">
      <c r="A19" s="808"/>
      <c r="B19" s="117" t="s">
        <v>240</v>
      </c>
      <c r="C19" s="117" t="s">
        <v>825</v>
      </c>
      <c r="D19" s="118">
        <v>43885</v>
      </c>
      <c r="E19" s="117" t="s">
        <v>826</v>
      </c>
      <c r="F19" s="805"/>
      <c r="G19" s="805"/>
      <c r="H19" s="806"/>
      <c r="I19" s="806"/>
      <c r="J19" s="803"/>
      <c r="K19" s="803"/>
      <c r="L19" s="804"/>
    </row>
    <row r="20" spans="1:12" s="101" customFormat="1" ht="24" customHeight="1">
      <c r="A20" s="808">
        <v>603</v>
      </c>
      <c r="B20" s="110" t="s">
        <v>76</v>
      </c>
      <c r="C20" s="115" t="s">
        <v>78</v>
      </c>
      <c r="D20" s="115" t="s">
        <v>146</v>
      </c>
      <c r="E20" s="115" t="s">
        <v>147</v>
      </c>
      <c r="F20" s="809" t="s">
        <v>71</v>
      </c>
      <c r="G20" s="809"/>
      <c r="H20" s="805"/>
      <c r="I20" s="805"/>
      <c r="J20" s="805"/>
      <c r="K20" s="805"/>
      <c r="L20" s="805"/>
    </row>
    <row r="21" spans="1:12" s="101" customFormat="1" ht="26.25" customHeight="1">
      <c r="A21" s="808"/>
      <c r="B21" s="803" t="s">
        <v>2190</v>
      </c>
      <c r="C21" s="803" t="s">
        <v>2191</v>
      </c>
      <c r="D21" s="807">
        <v>43780</v>
      </c>
      <c r="E21" s="803" t="s">
        <v>243</v>
      </c>
      <c r="F21" s="803" t="s">
        <v>2192</v>
      </c>
      <c r="G21" s="803"/>
      <c r="H21" s="806" t="s">
        <v>152</v>
      </c>
      <c r="I21" s="806"/>
      <c r="J21" s="117" t="s">
        <v>153</v>
      </c>
      <c r="K21" s="117" t="s">
        <v>3</v>
      </c>
      <c r="L21" s="119">
        <v>606.59</v>
      </c>
    </row>
    <row r="22" spans="1:12" s="101" customFormat="1" ht="39.75" customHeight="1">
      <c r="A22" s="808"/>
      <c r="B22" s="803"/>
      <c r="C22" s="803"/>
      <c r="D22" s="807"/>
      <c r="E22" s="803"/>
      <c r="F22" s="803"/>
      <c r="G22" s="803"/>
      <c r="H22" s="806" t="s">
        <v>154</v>
      </c>
      <c r="I22" s="806"/>
      <c r="J22" s="117" t="s">
        <v>153</v>
      </c>
      <c r="K22" s="117" t="s">
        <v>3</v>
      </c>
      <c r="L22" s="119">
        <v>250.74</v>
      </c>
    </row>
    <row r="23" spans="1:12" s="101" customFormat="1" ht="24" customHeight="1">
      <c r="A23" s="808"/>
      <c r="B23" s="110" t="s">
        <v>77</v>
      </c>
      <c r="C23" s="115" t="s">
        <v>79</v>
      </c>
      <c r="D23" s="115" t="s">
        <v>155</v>
      </c>
      <c r="E23" s="115" t="s">
        <v>156</v>
      </c>
      <c r="F23" s="805"/>
      <c r="G23" s="805"/>
      <c r="H23" s="806" t="s">
        <v>157</v>
      </c>
      <c r="I23" s="806"/>
      <c r="J23" s="803" t="s">
        <v>153</v>
      </c>
      <c r="K23" s="803" t="s">
        <v>3</v>
      </c>
      <c r="L23" s="804">
        <v>66</v>
      </c>
    </row>
    <row r="24" spans="1:12" s="101" customFormat="1" ht="24" customHeight="1">
      <c r="A24" s="808"/>
      <c r="B24" s="117" t="s">
        <v>181</v>
      </c>
      <c r="C24" s="117" t="s">
        <v>2192</v>
      </c>
      <c r="D24" s="118">
        <v>43782</v>
      </c>
      <c r="E24" s="117" t="s">
        <v>369</v>
      </c>
      <c r="F24" s="805"/>
      <c r="G24" s="805"/>
      <c r="H24" s="806"/>
      <c r="I24" s="806"/>
      <c r="J24" s="803"/>
      <c r="K24" s="803"/>
      <c r="L24" s="804"/>
    </row>
    <row r="25" spans="1:12" s="101" customFormat="1" ht="24" customHeight="1">
      <c r="A25" s="808">
        <v>604</v>
      </c>
      <c r="B25" s="110" t="s">
        <v>76</v>
      </c>
      <c r="C25" s="115" t="s">
        <v>78</v>
      </c>
      <c r="D25" s="115" t="s">
        <v>146</v>
      </c>
      <c r="E25" s="115" t="s">
        <v>147</v>
      </c>
      <c r="F25" s="809" t="s">
        <v>71</v>
      </c>
      <c r="G25" s="809"/>
      <c r="H25" s="805"/>
      <c r="I25" s="805"/>
      <c r="J25" s="805"/>
      <c r="K25" s="805"/>
      <c r="L25" s="805"/>
    </row>
    <row r="26" spans="1:12" s="101" customFormat="1" ht="26.25" customHeight="1">
      <c r="A26" s="808"/>
      <c r="B26" s="803" t="s">
        <v>2190</v>
      </c>
      <c r="C26" s="810" t="s">
        <v>2193</v>
      </c>
      <c r="D26" s="807">
        <v>43880</v>
      </c>
      <c r="E26" s="803" t="s">
        <v>2194</v>
      </c>
      <c r="F26" s="803" t="s">
        <v>2195</v>
      </c>
      <c r="G26" s="803"/>
      <c r="H26" s="806" t="s">
        <v>152</v>
      </c>
      <c r="I26" s="806"/>
      <c r="J26" s="117" t="s">
        <v>153</v>
      </c>
      <c r="K26" s="117" t="s">
        <v>3</v>
      </c>
      <c r="L26" s="119">
        <v>221</v>
      </c>
    </row>
    <row r="27" spans="1:12" s="101" customFormat="1" ht="302.25" customHeight="1">
      <c r="A27" s="808"/>
      <c r="B27" s="803"/>
      <c r="C27" s="810"/>
      <c r="D27" s="807"/>
      <c r="E27" s="803"/>
      <c r="F27" s="803"/>
      <c r="G27" s="803"/>
      <c r="H27" s="806" t="s">
        <v>154</v>
      </c>
      <c r="I27" s="806"/>
      <c r="J27" s="117" t="s">
        <v>153</v>
      </c>
      <c r="K27" s="117" t="s">
        <v>3</v>
      </c>
      <c r="L27" s="119">
        <v>224.8</v>
      </c>
    </row>
    <row r="28" spans="1:12" s="101" customFormat="1" ht="24" customHeight="1">
      <c r="A28" s="808"/>
      <c r="B28" s="110" t="s">
        <v>77</v>
      </c>
      <c r="C28" s="115" t="s">
        <v>79</v>
      </c>
      <c r="D28" s="115" t="s">
        <v>155</v>
      </c>
      <c r="E28" s="115" t="s">
        <v>156</v>
      </c>
      <c r="F28" s="805"/>
      <c r="G28" s="805"/>
      <c r="H28" s="806" t="s">
        <v>157</v>
      </c>
      <c r="I28" s="806"/>
      <c r="J28" s="803" t="s">
        <v>153</v>
      </c>
      <c r="K28" s="803" t="s">
        <v>3</v>
      </c>
      <c r="L28" s="804">
        <v>230</v>
      </c>
    </row>
    <row r="29" spans="1:12" s="101" customFormat="1" ht="24" customHeight="1">
      <c r="A29" s="808"/>
      <c r="B29" s="117" t="s">
        <v>181</v>
      </c>
      <c r="C29" s="117" t="s">
        <v>2195</v>
      </c>
      <c r="D29" s="118">
        <v>43882</v>
      </c>
      <c r="E29" s="117" t="s">
        <v>2196</v>
      </c>
      <c r="F29" s="805"/>
      <c r="G29" s="805"/>
      <c r="H29" s="806"/>
      <c r="I29" s="806"/>
      <c r="J29" s="803"/>
      <c r="K29" s="803"/>
      <c r="L29" s="804"/>
    </row>
    <row r="30" spans="1:12" s="101" customFormat="1" ht="24" customHeight="1">
      <c r="A30" s="808">
        <v>605</v>
      </c>
      <c r="B30" s="110" t="s">
        <v>76</v>
      </c>
      <c r="C30" s="115" t="s">
        <v>78</v>
      </c>
      <c r="D30" s="115" t="s">
        <v>146</v>
      </c>
      <c r="E30" s="115" t="s">
        <v>147</v>
      </c>
      <c r="F30" s="809" t="s">
        <v>71</v>
      </c>
      <c r="G30" s="809"/>
      <c r="H30" s="805"/>
      <c r="I30" s="805"/>
      <c r="J30" s="805"/>
      <c r="K30" s="805"/>
      <c r="L30" s="805"/>
    </row>
    <row r="31" spans="1:12" s="101" customFormat="1" ht="26.25" customHeight="1">
      <c r="A31" s="808"/>
      <c r="B31" s="803" t="s">
        <v>2197</v>
      </c>
      <c r="C31" s="810" t="s">
        <v>2198</v>
      </c>
      <c r="D31" s="807">
        <v>43770</v>
      </c>
      <c r="E31" s="803" t="s">
        <v>1156</v>
      </c>
      <c r="F31" s="803" t="s">
        <v>850</v>
      </c>
      <c r="G31" s="803"/>
      <c r="H31" s="806" t="s">
        <v>152</v>
      </c>
      <c r="I31" s="806"/>
      <c r="J31" s="117" t="s">
        <v>153</v>
      </c>
      <c r="K31" s="117" t="s">
        <v>3</v>
      </c>
      <c r="L31" s="119">
        <v>176</v>
      </c>
    </row>
    <row r="32" spans="1:12" s="101" customFormat="1" ht="408.95" customHeight="1">
      <c r="A32" s="808"/>
      <c r="B32" s="803"/>
      <c r="C32" s="810"/>
      <c r="D32" s="807"/>
      <c r="E32" s="803"/>
      <c r="F32" s="803"/>
      <c r="G32" s="803"/>
      <c r="H32" s="806" t="s">
        <v>154</v>
      </c>
      <c r="I32" s="806"/>
      <c r="J32" s="803" t="s">
        <v>153</v>
      </c>
      <c r="K32" s="803" t="s">
        <v>3</v>
      </c>
      <c r="L32" s="804">
        <v>365.6</v>
      </c>
    </row>
    <row r="33" spans="1:12" s="101" customFormat="1" ht="134.85" customHeight="1">
      <c r="A33" s="808"/>
      <c r="B33" s="803"/>
      <c r="C33" s="810"/>
      <c r="D33" s="807"/>
      <c r="E33" s="803"/>
      <c r="F33" s="803"/>
      <c r="G33" s="803"/>
      <c r="H33" s="806"/>
      <c r="I33" s="806"/>
      <c r="J33" s="803"/>
      <c r="K33" s="803"/>
      <c r="L33" s="804"/>
    </row>
    <row r="34" spans="1:12" s="101" customFormat="1" ht="24" customHeight="1">
      <c r="A34" s="808"/>
      <c r="B34" s="110" t="s">
        <v>77</v>
      </c>
      <c r="C34" s="115" t="s">
        <v>79</v>
      </c>
      <c r="D34" s="115" t="s">
        <v>155</v>
      </c>
      <c r="E34" s="115" t="s">
        <v>156</v>
      </c>
      <c r="F34" s="805"/>
      <c r="G34" s="805"/>
      <c r="H34" s="806" t="s">
        <v>157</v>
      </c>
      <c r="I34" s="806"/>
      <c r="J34" s="803" t="s">
        <v>153</v>
      </c>
      <c r="K34" s="803" t="s">
        <v>153</v>
      </c>
      <c r="L34" s="804">
        <v>0</v>
      </c>
    </row>
    <row r="35" spans="1:12" s="101" customFormat="1" ht="24" customHeight="1">
      <c r="A35" s="808"/>
      <c r="B35" s="117" t="s">
        <v>562</v>
      </c>
      <c r="C35" s="117" t="s">
        <v>850</v>
      </c>
      <c r="D35" s="118">
        <v>43771</v>
      </c>
      <c r="E35" s="117" t="s">
        <v>2151</v>
      </c>
      <c r="F35" s="805"/>
      <c r="G35" s="805"/>
      <c r="H35" s="806"/>
      <c r="I35" s="806"/>
      <c r="J35" s="803"/>
      <c r="K35" s="803"/>
      <c r="L35" s="804"/>
    </row>
    <row r="36" spans="1:12" s="101" customFormat="1" ht="24" customHeight="1">
      <c r="A36" s="808">
        <v>606</v>
      </c>
      <c r="B36" s="110" t="s">
        <v>76</v>
      </c>
      <c r="C36" s="115" t="s">
        <v>78</v>
      </c>
      <c r="D36" s="115" t="s">
        <v>146</v>
      </c>
      <c r="E36" s="115" t="s">
        <v>147</v>
      </c>
      <c r="F36" s="809" t="s">
        <v>71</v>
      </c>
      <c r="G36" s="809"/>
      <c r="H36" s="805"/>
      <c r="I36" s="805"/>
      <c r="J36" s="805"/>
      <c r="K36" s="805"/>
      <c r="L36" s="805"/>
    </row>
    <row r="37" spans="1:12" s="101" customFormat="1" ht="26.25" customHeight="1">
      <c r="A37" s="808"/>
      <c r="B37" s="803" t="s">
        <v>2199</v>
      </c>
      <c r="C37" s="803" t="s">
        <v>2200</v>
      </c>
      <c r="D37" s="807">
        <v>43753</v>
      </c>
      <c r="E37" s="803" t="s">
        <v>714</v>
      </c>
      <c r="F37" s="803" t="s">
        <v>2201</v>
      </c>
      <c r="G37" s="803"/>
      <c r="H37" s="806" t="s">
        <v>152</v>
      </c>
      <c r="I37" s="806"/>
      <c r="J37" s="117" t="s">
        <v>153</v>
      </c>
      <c r="K37" s="117" t="s">
        <v>3</v>
      </c>
      <c r="L37" s="119">
        <v>1199</v>
      </c>
    </row>
    <row r="38" spans="1:12" s="101" customFormat="1" ht="50.25" customHeight="1">
      <c r="A38" s="808"/>
      <c r="B38" s="803"/>
      <c r="C38" s="803"/>
      <c r="D38" s="807"/>
      <c r="E38" s="803"/>
      <c r="F38" s="803"/>
      <c r="G38" s="803"/>
      <c r="H38" s="806" t="s">
        <v>154</v>
      </c>
      <c r="I38" s="806"/>
      <c r="J38" s="117" t="s">
        <v>153</v>
      </c>
      <c r="K38" s="117" t="s">
        <v>3</v>
      </c>
      <c r="L38" s="119">
        <v>1703.33</v>
      </c>
    </row>
    <row r="39" spans="1:12" s="101" customFormat="1" ht="24" customHeight="1">
      <c r="A39" s="808"/>
      <c r="B39" s="110" t="s">
        <v>77</v>
      </c>
      <c r="C39" s="115" t="s">
        <v>79</v>
      </c>
      <c r="D39" s="115" t="s">
        <v>155</v>
      </c>
      <c r="E39" s="115" t="s">
        <v>156</v>
      </c>
      <c r="F39" s="805"/>
      <c r="G39" s="805"/>
      <c r="H39" s="806" t="s">
        <v>157</v>
      </c>
      <c r="I39" s="806"/>
      <c r="J39" s="803" t="s">
        <v>153</v>
      </c>
      <c r="K39" s="803" t="s">
        <v>3</v>
      </c>
      <c r="L39" s="804">
        <v>150</v>
      </c>
    </row>
    <row r="40" spans="1:12" s="101" customFormat="1" ht="24" customHeight="1">
      <c r="A40" s="808"/>
      <c r="B40" s="117" t="s">
        <v>498</v>
      </c>
      <c r="C40" s="117" t="s">
        <v>2201</v>
      </c>
      <c r="D40" s="118">
        <v>43758</v>
      </c>
      <c r="E40" s="117" t="s">
        <v>182</v>
      </c>
      <c r="F40" s="805"/>
      <c r="G40" s="805"/>
      <c r="H40" s="806"/>
      <c r="I40" s="806"/>
      <c r="J40" s="803"/>
      <c r="K40" s="803"/>
      <c r="L40" s="804"/>
    </row>
    <row r="41" spans="1:12" s="101" customFormat="1" ht="24" customHeight="1">
      <c r="A41" s="808">
        <v>607</v>
      </c>
      <c r="B41" s="110" t="s">
        <v>76</v>
      </c>
      <c r="C41" s="115" t="s">
        <v>78</v>
      </c>
      <c r="D41" s="115" t="s">
        <v>146</v>
      </c>
      <c r="E41" s="115" t="s">
        <v>147</v>
      </c>
      <c r="F41" s="809" t="s">
        <v>71</v>
      </c>
      <c r="G41" s="809"/>
      <c r="H41" s="805"/>
      <c r="I41" s="805"/>
      <c r="J41" s="805"/>
      <c r="K41" s="805"/>
      <c r="L41" s="805"/>
    </row>
    <row r="42" spans="1:12" s="101" customFormat="1" ht="26.25" customHeight="1">
      <c r="A42" s="808"/>
      <c r="B42" s="803" t="s">
        <v>2202</v>
      </c>
      <c r="C42" s="810" t="s">
        <v>2203</v>
      </c>
      <c r="D42" s="807">
        <v>43741</v>
      </c>
      <c r="E42" s="803" t="s">
        <v>234</v>
      </c>
      <c r="F42" s="803" t="s">
        <v>888</v>
      </c>
      <c r="G42" s="803"/>
      <c r="H42" s="806" t="s">
        <v>152</v>
      </c>
      <c r="I42" s="806"/>
      <c r="J42" s="117" t="s">
        <v>153</v>
      </c>
      <c r="K42" s="117" t="s">
        <v>3</v>
      </c>
      <c r="L42" s="119">
        <v>707.27</v>
      </c>
    </row>
    <row r="43" spans="1:12" s="101" customFormat="1" ht="408.95" customHeight="1">
      <c r="A43" s="808"/>
      <c r="B43" s="803"/>
      <c r="C43" s="810"/>
      <c r="D43" s="807"/>
      <c r="E43" s="803"/>
      <c r="F43" s="803"/>
      <c r="G43" s="803"/>
      <c r="H43" s="806" t="s">
        <v>154</v>
      </c>
      <c r="I43" s="806"/>
      <c r="J43" s="803" t="s">
        <v>153</v>
      </c>
      <c r="K43" s="803" t="s">
        <v>3</v>
      </c>
      <c r="L43" s="804">
        <v>246.6</v>
      </c>
    </row>
    <row r="44" spans="1:12" s="101" customFormat="1" ht="176.85" customHeight="1">
      <c r="A44" s="808"/>
      <c r="B44" s="803"/>
      <c r="C44" s="810"/>
      <c r="D44" s="807"/>
      <c r="E44" s="803"/>
      <c r="F44" s="803"/>
      <c r="G44" s="803"/>
      <c r="H44" s="806"/>
      <c r="I44" s="806"/>
      <c r="J44" s="803"/>
      <c r="K44" s="803"/>
      <c r="L44" s="804"/>
    </row>
    <row r="45" spans="1:12" s="101" customFormat="1" ht="24" customHeight="1">
      <c r="A45" s="808"/>
      <c r="B45" s="110" t="s">
        <v>77</v>
      </c>
      <c r="C45" s="115" t="s">
        <v>79</v>
      </c>
      <c r="D45" s="115" t="s">
        <v>155</v>
      </c>
      <c r="E45" s="115" t="s">
        <v>156</v>
      </c>
      <c r="F45" s="805"/>
      <c r="G45" s="805"/>
      <c r="H45" s="806" t="s">
        <v>157</v>
      </c>
      <c r="I45" s="806"/>
      <c r="J45" s="803" t="s">
        <v>153</v>
      </c>
      <c r="K45" s="803" t="s">
        <v>3</v>
      </c>
      <c r="L45" s="804">
        <v>100</v>
      </c>
    </row>
    <row r="46" spans="1:12" s="101" customFormat="1" ht="24" customHeight="1">
      <c r="A46" s="808"/>
      <c r="B46" s="117" t="s">
        <v>193</v>
      </c>
      <c r="C46" s="117" t="s">
        <v>888</v>
      </c>
      <c r="D46" s="118">
        <v>43743</v>
      </c>
      <c r="E46" s="117" t="s">
        <v>1055</v>
      </c>
      <c r="F46" s="805"/>
      <c r="G46" s="805"/>
      <c r="H46" s="806"/>
      <c r="I46" s="806"/>
      <c r="J46" s="803"/>
      <c r="K46" s="803"/>
      <c r="L46" s="804"/>
    </row>
    <row r="47" spans="1:12" s="101" customFormat="1" ht="24" customHeight="1">
      <c r="A47" s="808">
        <v>608</v>
      </c>
      <c r="B47" s="110" t="s">
        <v>76</v>
      </c>
      <c r="C47" s="115" t="s">
        <v>78</v>
      </c>
      <c r="D47" s="115" t="s">
        <v>146</v>
      </c>
      <c r="E47" s="115" t="s">
        <v>147</v>
      </c>
      <c r="F47" s="809" t="s">
        <v>71</v>
      </c>
      <c r="G47" s="809"/>
      <c r="H47" s="805"/>
      <c r="I47" s="805"/>
      <c r="J47" s="805"/>
      <c r="K47" s="805"/>
      <c r="L47" s="805"/>
    </row>
    <row r="48" spans="1:12" s="101" customFormat="1" ht="26.25" customHeight="1">
      <c r="A48" s="808"/>
      <c r="B48" s="803" t="s">
        <v>2202</v>
      </c>
      <c r="C48" s="810" t="s">
        <v>2204</v>
      </c>
      <c r="D48" s="807">
        <v>43770</v>
      </c>
      <c r="E48" s="803" t="s">
        <v>2205</v>
      </c>
      <c r="F48" s="803" t="s">
        <v>2206</v>
      </c>
      <c r="G48" s="803"/>
      <c r="H48" s="806" t="s">
        <v>152</v>
      </c>
      <c r="I48" s="806"/>
      <c r="J48" s="117" t="s">
        <v>153</v>
      </c>
      <c r="K48" s="117" t="s">
        <v>3</v>
      </c>
      <c r="L48" s="119">
        <v>295.74</v>
      </c>
    </row>
    <row r="49" spans="1:12" s="101" customFormat="1" ht="365.25" customHeight="1">
      <c r="A49" s="808"/>
      <c r="B49" s="803"/>
      <c r="C49" s="810"/>
      <c r="D49" s="807"/>
      <c r="E49" s="803"/>
      <c r="F49" s="803"/>
      <c r="G49" s="803"/>
      <c r="H49" s="806" t="s">
        <v>154</v>
      </c>
      <c r="I49" s="806"/>
      <c r="J49" s="117" t="s">
        <v>153</v>
      </c>
      <c r="K49" s="117" t="s">
        <v>3</v>
      </c>
      <c r="L49" s="119">
        <v>437.6</v>
      </c>
    </row>
    <row r="50" spans="1:12" s="101" customFormat="1" ht="24" customHeight="1">
      <c r="A50" s="808"/>
      <c r="B50" s="110" t="s">
        <v>77</v>
      </c>
      <c r="C50" s="115" t="s">
        <v>79</v>
      </c>
      <c r="D50" s="115" t="s">
        <v>155</v>
      </c>
      <c r="E50" s="115" t="s">
        <v>156</v>
      </c>
      <c r="F50" s="805"/>
      <c r="G50" s="805"/>
      <c r="H50" s="806" t="s">
        <v>157</v>
      </c>
      <c r="I50" s="806"/>
      <c r="J50" s="803" t="s">
        <v>153</v>
      </c>
      <c r="K50" s="803" t="s">
        <v>153</v>
      </c>
      <c r="L50" s="804">
        <v>0</v>
      </c>
    </row>
    <row r="51" spans="1:12" s="101" customFormat="1" ht="24" customHeight="1">
      <c r="A51" s="808"/>
      <c r="B51" s="117" t="s">
        <v>193</v>
      </c>
      <c r="C51" s="117" t="s">
        <v>2206</v>
      </c>
      <c r="D51" s="118">
        <v>43772</v>
      </c>
      <c r="E51" s="117" t="s">
        <v>1545</v>
      </c>
      <c r="F51" s="805"/>
      <c r="G51" s="805"/>
      <c r="H51" s="806"/>
      <c r="I51" s="806"/>
      <c r="J51" s="803"/>
      <c r="K51" s="803"/>
      <c r="L51" s="804"/>
    </row>
    <row r="52" spans="1:12" s="101" customFormat="1" ht="24" customHeight="1">
      <c r="A52" s="808">
        <v>609</v>
      </c>
      <c r="B52" s="110" t="s">
        <v>76</v>
      </c>
      <c r="C52" s="115" t="s">
        <v>78</v>
      </c>
      <c r="D52" s="115" t="s">
        <v>146</v>
      </c>
      <c r="E52" s="115" t="s">
        <v>147</v>
      </c>
      <c r="F52" s="809" t="s">
        <v>71</v>
      </c>
      <c r="G52" s="809"/>
      <c r="H52" s="805"/>
      <c r="I52" s="805"/>
      <c r="J52" s="805"/>
      <c r="K52" s="805"/>
      <c r="L52" s="805"/>
    </row>
    <row r="53" spans="1:12" s="101" customFormat="1" ht="26.25" customHeight="1">
      <c r="A53" s="808"/>
      <c r="B53" s="803" t="s">
        <v>2202</v>
      </c>
      <c r="C53" s="810" t="s">
        <v>2207</v>
      </c>
      <c r="D53" s="807">
        <v>43788</v>
      </c>
      <c r="E53" s="803" t="s">
        <v>290</v>
      </c>
      <c r="F53" s="803" t="s">
        <v>291</v>
      </c>
      <c r="G53" s="803"/>
      <c r="H53" s="806" t="s">
        <v>152</v>
      </c>
      <c r="I53" s="806"/>
      <c r="J53" s="117" t="s">
        <v>153</v>
      </c>
      <c r="K53" s="117" t="s">
        <v>3</v>
      </c>
      <c r="L53" s="119">
        <v>699</v>
      </c>
    </row>
    <row r="54" spans="1:12" s="101" customFormat="1" ht="408.95" customHeight="1">
      <c r="A54" s="808"/>
      <c r="B54" s="803"/>
      <c r="C54" s="810"/>
      <c r="D54" s="807"/>
      <c r="E54" s="803"/>
      <c r="F54" s="803"/>
      <c r="G54" s="803"/>
      <c r="H54" s="806" t="s">
        <v>154</v>
      </c>
      <c r="I54" s="806"/>
      <c r="J54" s="803" t="s">
        <v>153</v>
      </c>
      <c r="K54" s="803" t="s">
        <v>3</v>
      </c>
      <c r="L54" s="804">
        <v>413.95</v>
      </c>
    </row>
    <row r="55" spans="1:12" s="101" customFormat="1" ht="19.350000000000001" customHeight="1">
      <c r="A55" s="808"/>
      <c r="B55" s="803"/>
      <c r="C55" s="810"/>
      <c r="D55" s="807"/>
      <c r="E55" s="803"/>
      <c r="F55" s="803"/>
      <c r="G55" s="803"/>
      <c r="H55" s="806"/>
      <c r="I55" s="806"/>
      <c r="J55" s="803"/>
      <c r="K55" s="803"/>
      <c r="L55" s="804"/>
    </row>
    <row r="56" spans="1:12" s="101" customFormat="1" ht="24" customHeight="1">
      <c r="A56" s="808"/>
      <c r="B56" s="110" t="s">
        <v>77</v>
      </c>
      <c r="C56" s="115" t="s">
        <v>79</v>
      </c>
      <c r="D56" s="115" t="s">
        <v>155</v>
      </c>
      <c r="E56" s="115" t="s">
        <v>156</v>
      </c>
      <c r="F56" s="805"/>
      <c r="G56" s="805"/>
      <c r="H56" s="806" t="s">
        <v>157</v>
      </c>
      <c r="I56" s="806"/>
      <c r="J56" s="803" t="s">
        <v>153</v>
      </c>
      <c r="K56" s="803" t="s">
        <v>153</v>
      </c>
      <c r="L56" s="804">
        <v>0</v>
      </c>
    </row>
    <row r="57" spans="1:12" s="101" customFormat="1" ht="24" customHeight="1">
      <c r="A57" s="808"/>
      <c r="B57" s="117" t="s">
        <v>193</v>
      </c>
      <c r="C57" s="117" t="s">
        <v>291</v>
      </c>
      <c r="D57" s="118">
        <v>43792</v>
      </c>
      <c r="E57" s="117" t="s">
        <v>2208</v>
      </c>
      <c r="F57" s="805"/>
      <c r="G57" s="805"/>
      <c r="H57" s="806"/>
      <c r="I57" s="806"/>
      <c r="J57" s="803"/>
      <c r="K57" s="803"/>
      <c r="L57" s="804"/>
    </row>
    <row r="58" spans="1:12" s="101" customFormat="1" ht="24" customHeight="1">
      <c r="A58" s="808">
        <v>610</v>
      </c>
      <c r="B58" s="110" t="s">
        <v>76</v>
      </c>
      <c r="C58" s="115" t="s">
        <v>78</v>
      </c>
      <c r="D58" s="115" t="s">
        <v>146</v>
      </c>
      <c r="E58" s="115" t="s">
        <v>147</v>
      </c>
      <c r="F58" s="809" t="s">
        <v>71</v>
      </c>
      <c r="G58" s="809"/>
      <c r="H58" s="805"/>
      <c r="I58" s="805"/>
      <c r="J58" s="805"/>
      <c r="K58" s="805"/>
      <c r="L58" s="805"/>
    </row>
    <row r="59" spans="1:12" s="101" customFormat="1" ht="26.25" customHeight="1">
      <c r="A59" s="808"/>
      <c r="B59" s="803" t="s">
        <v>2202</v>
      </c>
      <c r="C59" s="810" t="s">
        <v>2209</v>
      </c>
      <c r="D59" s="807">
        <v>43842</v>
      </c>
      <c r="E59" s="803" t="s">
        <v>2210</v>
      </c>
      <c r="F59" s="803" t="s">
        <v>2211</v>
      </c>
      <c r="G59" s="803"/>
      <c r="H59" s="806" t="s">
        <v>152</v>
      </c>
      <c r="I59" s="806"/>
      <c r="J59" s="117" t="s">
        <v>153</v>
      </c>
      <c r="K59" s="117" t="s">
        <v>3</v>
      </c>
      <c r="L59" s="119">
        <v>1236</v>
      </c>
    </row>
    <row r="60" spans="1:12" s="101" customFormat="1" ht="408.95" customHeight="1">
      <c r="A60" s="808"/>
      <c r="B60" s="803"/>
      <c r="C60" s="810"/>
      <c r="D60" s="807"/>
      <c r="E60" s="803"/>
      <c r="F60" s="803"/>
      <c r="G60" s="803"/>
      <c r="H60" s="806" t="s">
        <v>154</v>
      </c>
      <c r="I60" s="806"/>
      <c r="J60" s="803" t="s">
        <v>153</v>
      </c>
      <c r="K60" s="803" t="s">
        <v>3</v>
      </c>
      <c r="L60" s="804">
        <v>462.59</v>
      </c>
    </row>
    <row r="61" spans="1:12" s="101" customFormat="1" ht="197.85" customHeight="1">
      <c r="A61" s="808"/>
      <c r="B61" s="803"/>
      <c r="C61" s="810"/>
      <c r="D61" s="807"/>
      <c r="E61" s="803"/>
      <c r="F61" s="803"/>
      <c r="G61" s="803"/>
      <c r="H61" s="806"/>
      <c r="I61" s="806"/>
      <c r="J61" s="803"/>
      <c r="K61" s="803"/>
      <c r="L61" s="804"/>
    </row>
    <row r="62" spans="1:12" s="101" customFormat="1" ht="24" customHeight="1">
      <c r="A62" s="808"/>
      <c r="B62" s="110" t="s">
        <v>77</v>
      </c>
      <c r="C62" s="115" t="s">
        <v>79</v>
      </c>
      <c r="D62" s="115" t="s">
        <v>155</v>
      </c>
      <c r="E62" s="115" t="s">
        <v>156</v>
      </c>
      <c r="F62" s="805"/>
      <c r="G62" s="805"/>
      <c r="H62" s="806" t="s">
        <v>157</v>
      </c>
      <c r="I62" s="806"/>
      <c r="J62" s="803" t="s">
        <v>153</v>
      </c>
      <c r="K62" s="803" t="s">
        <v>3</v>
      </c>
      <c r="L62" s="804">
        <v>100</v>
      </c>
    </row>
    <row r="63" spans="1:12" s="101" customFormat="1" ht="24" customHeight="1">
      <c r="A63" s="808"/>
      <c r="B63" s="117" t="s">
        <v>193</v>
      </c>
      <c r="C63" s="117" t="s">
        <v>2211</v>
      </c>
      <c r="D63" s="118">
        <v>43847</v>
      </c>
      <c r="E63" s="117" t="s">
        <v>2212</v>
      </c>
      <c r="F63" s="805"/>
      <c r="G63" s="805"/>
      <c r="H63" s="806"/>
      <c r="I63" s="806"/>
      <c r="J63" s="803"/>
      <c r="K63" s="803"/>
      <c r="L63" s="804"/>
    </row>
    <row r="64" spans="1:12" s="101" customFormat="1" ht="24" customHeight="1">
      <c r="A64" s="808">
        <v>611</v>
      </c>
      <c r="B64" s="110" t="s">
        <v>76</v>
      </c>
      <c r="C64" s="115" t="s">
        <v>78</v>
      </c>
      <c r="D64" s="115" t="s">
        <v>146</v>
      </c>
      <c r="E64" s="115" t="s">
        <v>147</v>
      </c>
      <c r="F64" s="809" t="s">
        <v>71</v>
      </c>
      <c r="G64" s="809"/>
      <c r="H64" s="805"/>
      <c r="I64" s="805"/>
      <c r="J64" s="805"/>
      <c r="K64" s="805"/>
      <c r="L64" s="805"/>
    </row>
    <row r="65" spans="1:12" s="101" customFormat="1" ht="26.25" customHeight="1">
      <c r="A65" s="808"/>
      <c r="B65" s="803" t="s">
        <v>2213</v>
      </c>
      <c r="C65" s="810" t="s">
        <v>2214</v>
      </c>
      <c r="D65" s="807">
        <v>43774</v>
      </c>
      <c r="E65" s="803" t="s">
        <v>753</v>
      </c>
      <c r="F65" s="803" t="s">
        <v>649</v>
      </c>
      <c r="G65" s="803"/>
      <c r="H65" s="806" t="s">
        <v>152</v>
      </c>
      <c r="I65" s="806"/>
      <c r="J65" s="117" t="s">
        <v>153</v>
      </c>
      <c r="K65" s="117" t="s">
        <v>153</v>
      </c>
      <c r="L65" s="119">
        <v>0</v>
      </c>
    </row>
    <row r="66" spans="1:12" s="101" customFormat="1" ht="239.25" customHeight="1">
      <c r="A66" s="808"/>
      <c r="B66" s="803"/>
      <c r="C66" s="810"/>
      <c r="D66" s="807"/>
      <c r="E66" s="803"/>
      <c r="F66" s="803"/>
      <c r="G66" s="803"/>
      <c r="H66" s="806" t="s">
        <v>154</v>
      </c>
      <c r="I66" s="806"/>
      <c r="J66" s="117" t="s">
        <v>153</v>
      </c>
      <c r="K66" s="117" t="s">
        <v>3</v>
      </c>
      <c r="L66" s="119">
        <v>7930.93</v>
      </c>
    </row>
    <row r="67" spans="1:12" s="101" customFormat="1" ht="24" customHeight="1">
      <c r="A67" s="808"/>
      <c r="B67" s="110" t="s">
        <v>77</v>
      </c>
      <c r="C67" s="115" t="s">
        <v>79</v>
      </c>
      <c r="D67" s="115" t="s">
        <v>155</v>
      </c>
      <c r="E67" s="115" t="s">
        <v>156</v>
      </c>
      <c r="F67" s="805"/>
      <c r="G67" s="805"/>
      <c r="H67" s="806" t="s">
        <v>157</v>
      </c>
      <c r="I67" s="806"/>
      <c r="J67" s="803" t="s">
        <v>153</v>
      </c>
      <c r="K67" s="803" t="s">
        <v>153</v>
      </c>
      <c r="L67" s="804">
        <v>0</v>
      </c>
    </row>
    <row r="68" spans="1:12" s="101" customFormat="1" ht="24" customHeight="1">
      <c r="A68" s="808"/>
      <c r="B68" s="117" t="s">
        <v>572</v>
      </c>
      <c r="C68" s="117" t="s">
        <v>649</v>
      </c>
      <c r="D68" s="118">
        <v>43779</v>
      </c>
      <c r="E68" s="117" t="s">
        <v>2215</v>
      </c>
      <c r="F68" s="805"/>
      <c r="G68" s="805"/>
      <c r="H68" s="806"/>
      <c r="I68" s="806"/>
      <c r="J68" s="803"/>
      <c r="K68" s="803"/>
      <c r="L68" s="804"/>
    </row>
    <row r="69" spans="1:12" s="101" customFormat="1" ht="24" customHeight="1">
      <c r="A69" s="808">
        <v>612</v>
      </c>
      <c r="B69" s="110" t="s">
        <v>76</v>
      </c>
      <c r="C69" s="115" t="s">
        <v>78</v>
      </c>
      <c r="D69" s="115" t="s">
        <v>146</v>
      </c>
      <c r="E69" s="115" t="s">
        <v>147</v>
      </c>
      <c r="F69" s="809" t="s">
        <v>71</v>
      </c>
      <c r="G69" s="809"/>
      <c r="H69" s="805"/>
      <c r="I69" s="805"/>
      <c r="J69" s="805"/>
      <c r="K69" s="805"/>
      <c r="L69" s="805"/>
    </row>
    <row r="70" spans="1:12" s="101" customFormat="1" ht="26.25" customHeight="1">
      <c r="A70" s="808"/>
      <c r="B70" s="803" t="s">
        <v>2213</v>
      </c>
      <c r="C70" s="810" t="s">
        <v>2214</v>
      </c>
      <c r="D70" s="807">
        <v>43774</v>
      </c>
      <c r="E70" s="803" t="s">
        <v>753</v>
      </c>
      <c r="F70" s="803" t="s">
        <v>2216</v>
      </c>
      <c r="G70" s="803"/>
      <c r="H70" s="806" t="s">
        <v>152</v>
      </c>
      <c r="I70" s="806"/>
      <c r="J70" s="117" t="s">
        <v>153</v>
      </c>
      <c r="K70" s="117" t="s">
        <v>3</v>
      </c>
      <c r="L70" s="119">
        <v>1126</v>
      </c>
    </row>
    <row r="71" spans="1:12" s="101" customFormat="1" ht="239.25" customHeight="1">
      <c r="A71" s="808"/>
      <c r="B71" s="803"/>
      <c r="C71" s="810"/>
      <c r="D71" s="807"/>
      <c r="E71" s="803"/>
      <c r="F71" s="803"/>
      <c r="G71" s="803"/>
      <c r="H71" s="806" t="s">
        <v>154</v>
      </c>
      <c r="I71" s="806"/>
      <c r="J71" s="117" t="s">
        <v>153</v>
      </c>
      <c r="K71" s="117" t="s">
        <v>153</v>
      </c>
      <c r="L71" s="119">
        <v>0</v>
      </c>
    </row>
    <row r="72" spans="1:12" s="101" customFormat="1" ht="24" customHeight="1">
      <c r="A72" s="808"/>
      <c r="B72" s="110" t="s">
        <v>77</v>
      </c>
      <c r="C72" s="115" t="s">
        <v>79</v>
      </c>
      <c r="D72" s="115" t="s">
        <v>155</v>
      </c>
      <c r="E72" s="115" t="s">
        <v>156</v>
      </c>
      <c r="F72" s="805"/>
      <c r="G72" s="805"/>
      <c r="H72" s="806" t="s">
        <v>157</v>
      </c>
      <c r="I72" s="806"/>
      <c r="J72" s="803" t="s">
        <v>153</v>
      </c>
      <c r="K72" s="803" t="s">
        <v>3</v>
      </c>
      <c r="L72" s="804">
        <v>297.5</v>
      </c>
    </row>
    <row r="73" spans="1:12" s="101" customFormat="1" ht="24" customHeight="1">
      <c r="A73" s="808"/>
      <c r="B73" s="117" t="s">
        <v>572</v>
      </c>
      <c r="C73" s="117" t="s">
        <v>2216</v>
      </c>
      <c r="D73" s="118">
        <v>43779</v>
      </c>
      <c r="E73" s="117" t="s">
        <v>2215</v>
      </c>
      <c r="F73" s="805"/>
      <c r="G73" s="805"/>
      <c r="H73" s="806"/>
      <c r="I73" s="806"/>
      <c r="J73" s="803"/>
      <c r="K73" s="803"/>
      <c r="L73" s="804"/>
    </row>
    <row r="74" spans="1:12" s="101" customFormat="1" ht="24" customHeight="1">
      <c r="A74" s="808">
        <v>613</v>
      </c>
      <c r="B74" s="110" t="s">
        <v>76</v>
      </c>
      <c r="C74" s="115" t="s">
        <v>78</v>
      </c>
      <c r="D74" s="115" t="s">
        <v>146</v>
      </c>
      <c r="E74" s="115" t="s">
        <v>147</v>
      </c>
      <c r="F74" s="809" t="s">
        <v>71</v>
      </c>
      <c r="G74" s="809"/>
      <c r="H74" s="805"/>
      <c r="I74" s="805"/>
      <c r="J74" s="805"/>
      <c r="K74" s="805"/>
      <c r="L74" s="805"/>
    </row>
    <row r="75" spans="1:12" s="101" customFormat="1" ht="26.25" customHeight="1">
      <c r="A75" s="808"/>
      <c r="B75" s="803" t="s">
        <v>2217</v>
      </c>
      <c r="C75" s="810" t="s">
        <v>2218</v>
      </c>
      <c r="D75" s="807">
        <v>43766</v>
      </c>
      <c r="E75" s="803" t="s">
        <v>2219</v>
      </c>
      <c r="F75" s="803" t="s">
        <v>1860</v>
      </c>
      <c r="G75" s="803"/>
      <c r="H75" s="806" t="s">
        <v>152</v>
      </c>
      <c r="I75" s="806"/>
      <c r="J75" s="117" t="s">
        <v>153</v>
      </c>
      <c r="K75" s="117" t="s">
        <v>3</v>
      </c>
      <c r="L75" s="119">
        <v>515</v>
      </c>
    </row>
    <row r="76" spans="1:12" s="101" customFormat="1" ht="354.75" customHeight="1">
      <c r="A76" s="808"/>
      <c r="B76" s="803"/>
      <c r="C76" s="810"/>
      <c r="D76" s="807"/>
      <c r="E76" s="803"/>
      <c r="F76" s="803"/>
      <c r="G76" s="803"/>
      <c r="H76" s="806" t="s">
        <v>154</v>
      </c>
      <c r="I76" s="806"/>
      <c r="J76" s="117" t="s">
        <v>153</v>
      </c>
      <c r="K76" s="117" t="s">
        <v>3</v>
      </c>
      <c r="L76" s="119">
        <v>752.43</v>
      </c>
    </row>
    <row r="77" spans="1:12" s="101" customFormat="1" ht="24" customHeight="1">
      <c r="A77" s="808"/>
      <c r="B77" s="110" t="s">
        <v>77</v>
      </c>
      <c r="C77" s="115" t="s">
        <v>79</v>
      </c>
      <c r="D77" s="115" t="s">
        <v>155</v>
      </c>
      <c r="E77" s="115" t="s">
        <v>156</v>
      </c>
      <c r="F77" s="805"/>
      <c r="G77" s="805"/>
      <c r="H77" s="806" t="s">
        <v>157</v>
      </c>
      <c r="I77" s="806"/>
      <c r="J77" s="803" t="s">
        <v>153</v>
      </c>
      <c r="K77" s="803" t="s">
        <v>153</v>
      </c>
      <c r="L77" s="804">
        <v>0</v>
      </c>
    </row>
    <row r="78" spans="1:12" s="101" customFormat="1" ht="34.5" customHeight="1">
      <c r="A78" s="808"/>
      <c r="B78" s="117" t="s">
        <v>665</v>
      </c>
      <c r="C78" s="117" t="s">
        <v>1860</v>
      </c>
      <c r="D78" s="118">
        <v>43768</v>
      </c>
      <c r="E78" s="117" t="s">
        <v>2007</v>
      </c>
      <c r="F78" s="805"/>
      <c r="G78" s="805"/>
      <c r="H78" s="806"/>
      <c r="I78" s="806"/>
      <c r="J78" s="803"/>
      <c r="K78" s="803"/>
      <c r="L78" s="804"/>
    </row>
    <row r="79" spans="1:12" s="101" customFormat="1" ht="24" customHeight="1">
      <c r="A79" s="808">
        <v>614</v>
      </c>
      <c r="B79" s="110" t="s">
        <v>76</v>
      </c>
      <c r="C79" s="115" t="s">
        <v>78</v>
      </c>
      <c r="D79" s="115" t="s">
        <v>146</v>
      </c>
      <c r="E79" s="115" t="s">
        <v>147</v>
      </c>
      <c r="F79" s="809" t="s">
        <v>71</v>
      </c>
      <c r="G79" s="809"/>
      <c r="H79" s="805"/>
      <c r="I79" s="805"/>
      <c r="J79" s="805"/>
      <c r="K79" s="805"/>
      <c r="L79" s="805"/>
    </row>
    <row r="80" spans="1:12" s="101" customFormat="1" ht="26.25" customHeight="1">
      <c r="A80" s="808"/>
      <c r="B80" s="803" t="s">
        <v>2220</v>
      </c>
      <c r="C80" s="810" t="s">
        <v>2221</v>
      </c>
      <c r="D80" s="807">
        <v>43756</v>
      </c>
      <c r="E80" s="803" t="s">
        <v>174</v>
      </c>
      <c r="F80" s="803" t="s">
        <v>2222</v>
      </c>
      <c r="G80" s="803"/>
      <c r="H80" s="806" t="s">
        <v>152</v>
      </c>
      <c r="I80" s="806"/>
      <c r="J80" s="117" t="s">
        <v>153</v>
      </c>
      <c r="K80" s="117" t="s">
        <v>3</v>
      </c>
      <c r="L80" s="119">
        <v>753</v>
      </c>
    </row>
    <row r="81" spans="1:12" s="101" customFormat="1" ht="323.25" customHeight="1">
      <c r="A81" s="808"/>
      <c r="B81" s="803"/>
      <c r="C81" s="810"/>
      <c r="D81" s="807"/>
      <c r="E81" s="803"/>
      <c r="F81" s="803"/>
      <c r="G81" s="803"/>
      <c r="H81" s="806" t="s">
        <v>154</v>
      </c>
      <c r="I81" s="806"/>
      <c r="J81" s="117" t="s">
        <v>153</v>
      </c>
      <c r="K81" s="117" t="s">
        <v>3</v>
      </c>
      <c r="L81" s="119">
        <v>887.99</v>
      </c>
    </row>
    <row r="82" spans="1:12" s="101" customFormat="1" ht="24" customHeight="1">
      <c r="A82" s="808"/>
      <c r="B82" s="110" t="s">
        <v>77</v>
      </c>
      <c r="C82" s="115" t="s">
        <v>79</v>
      </c>
      <c r="D82" s="115" t="s">
        <v>155</v>
      </c>
      <c r="E82" s="115" t="s">
        <v>156</v>
      </c>
      <c r="F82" s="805"/>
      <c r="G82" s="805"/>
      <c r="H82" s="806" t="s">
        <v>157</v>
      </c>
      <c r="I82" s="806"/>
      <c r="J82" s="803" t="s">
        <v>153</v>
      </c>
      <c r="K82" s="803" t="s">
        <v>153</v>
      </c>
      <c r="L82" s="804">
        <v>0</v>
      </c>
    </row>
    <row r="83" spans="1:12" s="101" customFormat="1" ht="24" customHeight="1">
      <c r="A83" s="808"/>
      <c r="B83" s="117" t="s">
        <v>181</v>
      </c>
      <c r="C83" s="117" t="s">
        <v>2222</v>
      </c>
      <c r="D83" s="118">
        <v>43764</v>
      </c>
      <c r="E83" s="117" t="s">
        <v>2223</v>
      </c>
      <c r="F83" s="805"/>
      <c r="G83" s="805"/>
      <c r="H83" s="806"/>
      <c r="I83" s="806"/>
      <c r="J83" s="803"/>
      <c r="K83" s="803"/>
      <c r="L83" s="804"/>
    </row>
    <row r="84" spans="1:12" s="101" customFormat="1" ht="24" customHeight="1">
      <c r="A84" s="808">
        <v>615</v>
      </c>
      <c r="B84" s="110" t="s">
        <v>76</v>
      </c>
      <c r="C84" s="115" t="s">
        <v>78</v>
      </c>
      <c r="D84" s="115" t="s">
        <v>146</v>
      </c>
      <c r="E84" s="115" t="s">
        <v>147</v>
      </c>
      <c r="F84" s="809" t="s">
        <v>71</v>
      </c>
      <c r="G84" s="809"/>
      <c r="H84" s="805"/>
      <c r="I84" s="805"/>
      <c r="J84" s="805"/>
      <c r="K84" s="805"/>
      <c r="L84" s="805"/>
    </row>
    <row r="85" spans="1:12" s="101" customFormat="1" ht="26.25" customHeight="1">
      <c r="A85" s="808"/>
      <c r="B85" s="803" t="s">
        <v>2220</v>
      </c>
      <c r="C85" s="810" t="s">
        <v>2224</v>
      </c>
      <c r="D85" s="807">
        <v>43803</v>
      </c>
      <c r="E85" s="803" t="s">
        <v>2225</v>
      </c>
      <c r="F85" s="803" t="s">
        <v>2226</v>
      </c>
      <c r="G85" s="803"/>
      <c r="H85" s="806" t="s">
        <v>152</v>
      </c>
      <c r="I85" s="806"/>
      <c r="J85" s="117" t="s">
        <v>153</v>
      </c>
      <c r="K85" s="117" t="s">
        <v>3</v>
      </c>
      <c r="L85" s="119">
        <v>545.25</v>
      </c>
    </row>
    <row r="86" spans="1:12" s="101" customFormat="1" ht="302.25" customHeight="1">
      <c r="A86" s="808"/>
      <c r="B86" s="803"/>
      <c r="C86" s="810"/>
      <c r="D86" s="807"/>
      <c r="E86" s="803"/>
      <c r="F86" s="803"/>
      <c r="G86" s="803"/>
      <c r="H86" s="806" t="s">
        <v>154</v>
      </c>
      <c r="I86" s="806"/>
      <c r="J86" s="117" t="s">
        <v>153</v>
      </c>
      <c r="K86" s="117" t="s">
        <v>153</v>
      </c>
      <c r="L86" s="119">
        <v>0</v>
      </c>
    </row>
    <row r="87" spans="1:12" s="101" customFormat="1" ht="24" customHeight="1">
      <c r="A87" s="808"/>
      <c r="B87" s="110" t="s">
        <v>77</v>
      </c>
      <c r="C87" s="115" t="s">
        <v>79</v>
      </c>
      <c r="D87" s="115" t="s">
        <v>155</v>
      </c>
      <c r="E87" s="115" t="s">
        <v>156</v>
      </c>
      <c r="F87" s="805"/>
      <c r="G87" s="805"/>
      <c r="H87" s="806" t="s">
        <v>157</v>
      </c>
      <c r="I87" s="806"/>
      <c r="J87" s="803" t="s">
        <v>153</v>
      </c>
      <c r="K87" s="803" t="s">
        <v>3</v>
      </c>
      <c r="L87" s="804">
        <v>100</v>
      </c>
    </row>
    <row r="88" spans="1:12" s="101" customFormat="1" ht="24" customHeight="1">
      <c r="A88" s="808"/>
      <c r="B88" s="117" t="s">
        <v>181</v>
      </c>
      <c r="C88" s="117" t="s">
        <v>2226</v>
      </c>
      <c r="D88" s="118">
        <v>43808</v>
      </c>
      <c r="E88" s="117" t="s">
        <v>2227</v>
      </c>
      <c r="F88" s="805"/>
      <c r="G88" s="805"/>
      <c r="H88" s="806"/>
      <c r="I88" s="806"/>
      <c r="J88" s="803"/>
      <c r="K88" s="803"/>
      <c r="L88" s="804"/>
    </row>
    <row r="89" spans="1:12" s="101" customFormat="1" ht="24" customHeight="1">
      <c r="A89" s="808">
        <v>616</v>
      </c>
      <c r="B89" s="110" t="s">
        <v>76</v>
      </c>
      <c r="C89" s="115" t="s">
        <v>78</v>
      </c>
      <c r="D89" s="115" t="s">
        <v>146</v>
      </c>
      <c r="E89" s="115" t="s">
        <v>147</v>
      </c>
      <c r="F89" s="809" t="s">
        <v>71</v>
      </c>
      <c r="G89" s="809"/>
      <c r="H89" s="805"/>
      <c r="I89" s="805"/>
      <c r="J89" s="805"/>
      <c r="K89" s="805"/>
      <c r="L89" s="805"/>
    </row>
    <row r="90" spans="1:12" s="101" customFormat="1" ht="26.25" customHeight="1">
      <c r="A90" s="808"/>
      <c r="B90" s="803" t="s">
        <v>2228</v>
      </c>
      <c r="C90" s="803" t="s">
        <v>2229</v>
      </c>
      <c r="D90" s="807">
        <v>43751</v>
      </c>
      <c r="E90" s="803" t="s">
        <v>2176</v>
      </c>
      <c r="F90" s="803" t="s">
        <v>2177</v>
      </c>
      <c r="G90" s="803"/>
      <c r="H90" s="806" t="s">
        <v>152</v>
      </c>
      <c r="I90" s="806"/>
      <c r="J90" s="117" t="s">
        <v>153</v>
      </c>
      <c r="K90" s="117" t="s">
        <v>3</v>
      </c>
      <c r="L90" s="119">
        <v>229</v>
      </c>
    </row>
    <row r="91" spans="1:12" s="101" customFormat="1" ht="92.25" customHeight="1">
      <c r="A91" s="808"/>
      <c r="B91" s="803"/>
      <c r="C91" s="803"/>
      <c r="D91" s="807"/>
      <c r="E91" s="803"/>
      <c r="F91" s="803"/>
      <c r="G91" s="803"/>
      <c r="H91" s="806" t="s">
        <v>154</v>
      </c>
      <c r="I91" s="806"/>
      <c r="J91" s="117" t="s">
        <v>153</v>
      </c>
      <c r="K91" s="117" t="s">
        <v>3</v>
      </c>
      <c r="L91" s="119">
        <v>397.96</v>
      </c>
    </row>
    <row r="92" spans="1:12" s="101" customFormat="1" ht="24" customHeight="1">
      <c r="A92" s="808"/>
      <c r="B92" s="110" t="s">
        <v>77</v>
      </c>
      <c r="C92" s="115" t="s">
        <v>79</v>
      </c>
      <c r="D92" s="115" t="s">
        <v>155</v>
      </c>
      <c r="E92" s="115" t="s">
        <v>156</v>
      </c>
      <c r="F92" s="805"/>
      <c r="G92" s="805"/>
      <c r="H92" s="806" t="s">
        <v>157</v>
      </c>
      <c r="I92" s="806"/>
      <c r="J92" s="803" t="s">
        <v>153</v>
      </c>
      <c r="K92" s="803" t="s">
        <v>3</v>
      </c>
      <c r="L92" s="804">
        <v>340</v>
      </c>
    </row>
    <row r="93" spans="1:12" s="101" customFormat="1" ht="34.5" customHeight="1">
      <c r="A93" s="808"/>
      <c r="B93" s="117" t="s">
        <v>2230</v>
      </c>
      <c r="C93" s="117" t="s">
        <v>2177</v>
      </c>
      <c r="D93" s="118">
        <v>43754</v>
      </c>
      <c r="E93" s="117" t="s">
        <v>2178</v>
      </c>
      <c r="F93" s="805"/>
      <c r="G93" s="805"/>
      <c r="H93" s="806"/>
      <c r="I93" s="806"/>
      <c r="J93" s="803"/>
      <c r="K93" s="803"/>
      <c r="L93" s="804"/>
    </row>
    <row r="94" spans="1:12" s="101" customFormat="1" ht="24" customHeight="1">
      <c r="A94" s="808">
        <v>617</v>
      </c>
      <c r="B94" s="110" t="s">
        <v>76</v>
      </c>
      <c r="C94" s="115" t="s">
        <v>78</v>
      </c>
      <c r="D94" s="115" t="s">
        <v>146</v>
      </c>
      <c r="E94" s="115" t="s">
        <v>147</v>
      </c>
      <c r="F94" s="809" t="s">
        <v>71</v>
      </c>
      <c r="G94" s="809"/>
      <c r="H94" s="805"/>
      <c r="I94" s="805"/>
      <c r="J94" s="805"/>
      <c r="K94" s="805"/>
      <c r="L94" s="805"/>
    </row>
    <row r="95" spans="1:12" s="101" customFormat="1" ht="26.25" customHeight="1">
      <c r="A95" s="808"/>
      <c r="B95" s="803" t="s">
        <v>2231</v>
      </c>
      <c r="C95" s="810" t="s">
        <v>2232</v>
      </c>
      <c r="D95" s="807">
        <v>43770</v>
      </c>
      <c r="E95" s="803" t="s">
        <v>2233</v>
      </c>
      <c r="F95" s="803" t="s">
        <v>2234</v>
      </c>
      <c r="G95" s="803"/>
      <c r="H95" s="806" t="s">
        <v>152</v>
      </c>
      <c r="I95" s="806"/>
      <c r="J95" s="117" t="s">
        <v>153</v>
      </c>
      <c r="K95" s="117" t="s">
        <v>3</v>
      </c>
      <c r="L95" s="119">
        <v>356.74</v>
      </c>
    </row>
    <row r="96" spans="1:12" s="101" customFormat="1" ht="408.95" customHeight="1">
      <c r="A96" s="808"/>
      <c r="B96" s="803"/>
      <c r="C96" s="810"/>
      <c r="D96" s="807"/>
      <c r="E96" s="803"/>
      <c r="F96" s="803"/>
      <c r="G96" s="803"/>
      <c r="H96" s="806" t="s">
        <v>154</v>
      </c>
      <c r="I96" s="806"/>
      <c r="J96" s="803" t="s">
        <v>153</v>
      </c>
      <c r="K96" s="803" t="s">
        <v>3</v>
      </c>
      <c r="L96" s="804">
        <v>331.69</v>
      </c>
    </row>
    <row r="97" spans="1:12" s="101" customFormat="1" ht="82.35" customHeight="1">
      <c r="A97" s="808"/>
      <c r="B97" s="803"/>
      <c r="C97" s="810"/>
      <c r="D97" s="807"/>
      <c r="E97" s="803"/>
      <c r="F97" s="803"/>
      <c r="G97" s="803"/>
      <c r="H97" s="806"/>
      <c r="I97" s="806"/>
      <c r="J97" s="803"/>
      <c r="K97" s="803"/>
      <c r="L97" s="804"/>
    </row>
    <row r="98" spans="1:12" s="101" customFormat="1" ht="24" customHeight="1">
      <c r="A98" s="808"/>
      <c r="B98" s="110" t="s">
        <v>77</v>
      </c>
      <c r="C98" s="115" t="s">
        <v>79</v>
      </c>
      <c r="D98" s="115" t="s">
        <v>155</v>
      </c>
      <c r="E98" s="115" t="s">
        <v>156</v>
      </c>
      <c r="F98" s="805"/>
      <c r="G98" s="805"/>
      <c r="H98" s="806" t="s">
        <v>157</v>
      </c>
      <c r="I98" s="806"/>
      <c r="J98" s="803" t="s">
        <v>153</v>
      </c>
      <c r="K98" s="803" t="s">
        <v>153</v>
      </c>
      <c r="L98" s="804">
        <v>0</v>
      </c>
    </row>
    <row r="99" spans="1:12" s="101" customFormat="1" ht="24" customHeight="1">
      <c r="A99" s="808"/>
      <c r="B99" s="117" t="s">
        <v>240</v>
      </c>
      <c r="C99" s="117" t="s">
        <v>2234</v>
      </c>
      <c r="D99" s="118">
        <v>43772</v>
      </c>
      <c r="E99" s="117" t="s">
        <v>1545</v>
      </c>
      <c r="F99" s="805"/>
      <c r="G99" s="805"/>
      <c r="H99" s="806"/>
      <c r="I99" s="806"/>
      <c r="J99" s="803"/>
      <c r="K99" s="803"/>
      <c r="L99" s="804"/>
    </row>
    <row r="100" spans="1:12" s="101" customFormat="1" ht="24" customHeight="1">
      <c r="A100" s="808">
        <v>618</v>
      </c>
      <c r="B100" s="110" t="s">
        <v>76</v>
      </c>
      <c r="C100" s="115" t="s">
        <v>78</v>
      </c>
      <c r="D100" s="115" t="s">
        <v>146</v>
      </c>
      <c r="E100" s="115" t="s">
        <v>147</v>
      </c>
      <c r="F100" s="809" t="s">
        <v>71</v>
      </c>
      <c r="G100" s="809"/>
      <c r="H100" s="805"/>
      <c r="I100" s="805"/>
      <c r="J100" s="805"/>
      <c r="K100" s="805"/>
      <c r="L100" s="805"/>
    </row>
    <row r="101" spans="1:12" s="101" customFormat="1" ht="26.25" customHeight="1">
      <c r="A101" s="808"/>
      <c r="B101" s="803" t="s">
        <v>2235</v>
      </c>
      <c r="C101" s="810" t="s">
        <v>2236</v>
      </c>
      <c r="D101" s="807">
        <v>43741</v>
      </c>
      <c r="E101" s="803" t="s">
        <v>243</v>
      </c>
      <c r="F101" s="803" t="s">
        <v>1308</v>
      </c>
      <c r="G101" s="803"/>
      <c r="H101" s="806" t="s">
        <v>152</v>
      </c>
      <c r="I101" s="806"/>
      <c r="J101" s="117" t="s">
        <v>153</v>
      </c>
      <c r="K101" s="117" t="s">
        <v>3</v>
      </c>
      <c r="L101" s="119">
        <v>940</v>
      </c>
    </row>
    <row r="102" spans="1:12" s="101" customFormat="1" ht="123.75" customHeight="1">
      <c r="A102" s="808"/>
      <c r="B102" s="803"/>
      <c r="C102" s="810"/>
      <c r="D102" s="807"/>
      <c r="E102" s="803"/>
      <c r="F102" s="803"/>
      <c r="G102" s="803"/>
      <c r="H102" s="806" t="s">
        <v>154</v>
      </c>
      <c r="I102" s="806"/>
      <c r="J102" s="117" t="s">
        <v>153</v>
      </c>
      <c r="K102" s="117" t="s">
        <v>3</v>
      </c>
      <c r="L102" s="119">
        <v>531.6</v>
      </c>
    </row>
    <row r="103" spans="1:12" s="101" customFormat="1" ht="24" customHeight="1">
      <c r="A103" s="808"/>
      <c r="B103" s="110" t="s">
        <v>77</v>
      </c>
      <c r="C103" s="115" t="s">
        <v>79</v>
      </c>
      <c r="D103" s="115" t="s">
        <v>155</v>
      </c>
      <c r="E103" s="115" t="s">
        <v>156</v>
      </c>
      <c r="F103" s="805"/>
      <c r="G103" s="805"/>
      <c r="H103" s="806" t="s">
        <v>157</v>
      </c>
      <c r="I103" s="806"/>
      <c r="J103" s="803" t="s">
        <v>153</v>
      </c>
      <c r="K103" s="803" t="s">
        <v>3</v>
      </c>
      <c r="L103" s="804">
        <v>525</v>
      </c>
    </row>
    <row r="104" spans="1:12" s="101" customFormat="1" ht="24" customHeight="1">
      <c r="A104" s="808"/>
      <c r="B104" s="117" t="s">
        <v>254</v>
      </c>
      <c r="C104" s="117" t="s">
        <v>1308</v>
      </c>
      <c r="D104" s="118">
        <v>43744</v>
      </c>
      <c r="E104" s="117" t="s">
        <v>563</v>
      </c>
      <c r="F104" s="805"/>
      <c r="G104" s="805"/>
      <c r="H104" s="806"/>
      <c r="I104" s="806"/>
      <c r="J104" s="803"/>
      <c r="K104" s="803"/>
      <c r="L104" s="804"/>
    </row>
    <row r="105" spans="1:12" s="101" customFormat="1" ht="24" customHeight="1">
      <c r="A105" s="808">
        <v>619</v>
      </c>
      <c r="B105" s="110" t="s">
        <v>76</v>
      </c>
      <c r="C105" s="115" t="s">
        <v>78</v>
      </c>
      <c r="D105" s="115" t="s">
        <v>146</v>
      </c>
      <c r="E105" s="115" t="s">
        <v>147</v>
      </c>
      <c r="F105" s="809" t="s">
        <v>71</v>
      </c>
      <c r="G105" s="809"/>
      <c r="H105" s="805"/>
      <c r="I105" s="805"/>
      <c r="J105" s="805"/>
      <c r="K105" s="805"/>
      <c r="L105" s="805"/>
    </row>
    <row r="106" spans="1:12" s="101" customFormat="1" ht="26.25" customHeight="1">
      <c r="A106" s="808"/>
      <c r="B106" s="803" t="s">
        <v>2235</v>
      </c>
      <c r="C106" s="810" t="s">
        <v>2237</v>
      </c>
      <c r="D106" s="807">
        <v>43781</v>
      </c>
      <c r="E106" s="803" t="s">
        <v>174</v>
      </c>
      <c r="F106" s="803" t="s">
        <v>2238</v>
      </c>
      <c r="G106" s="803"/>
      <c r="H106" s="806" t="s">
        <v>152</v>
      </c>
      <c r="I106" s="806"/>
      <c r="J106" s="117" t="s">
        <v>153</v>
      </c>
      <c r="K106" s="117" t="s">
        <v>3</v>
      </c>
      <c r="L106" s="119">
        <v>980</v>
      </c>
    </row>
    <row r="107" spans="1:12" s="101" customFormat="1" ht="155.25" customHeight="1">
      <c r="A107" s="808"/>
      <c r="B107" s="803"/>
      <c r="C107" s="810"/>
      <c r="D107" s="807"/>
      <c r="E107" s="803"/>
      <c r="F107" s="803"/>
      <c r="G107" s="803"/>
      <c r="H107" s="806" t="s">
        <v>154</v>
      </c>
      <c r="I107" s="806"/>
      <c r="J107" s="117" t="s">
        <v>153</v>
      </c>
      <c r="K107" s="117" t="s">
        <v>3</v>
      </c>
      <c r="L107" s="119">
        <v>1704.54</v>
      </c>
    </row>
    <row r="108" spans="1:12" s="101" customFormat="1" ht="24" customHeight="1">
      <c r="A108" s="808"/>
      <c r="B108" s="110" t="s">
        <v>77</v>
      </c>
      <c r="C108" s="115" t="s">
        <v>79</v>
      </c>
      <c r="D108" s="115" t="s">
        <v>155</v>
      </c>
      <c r="E108" s="115" t="s">
        <v>156</v>
      </c>
      <c r="F108" s="805"/>
      <c r="G108" s="805"/>
      <c r="H108" s="806" t="s">
        <v>157</v>
      </c>
      <c r="I108" s="806"/>
      <c r="J108" s="803" t="s">
        <v>153</v>
      </c>
      <c r="K108" s="803" t="s">
        <v>153</v>
      </c>
      <c r="L108" s="804">
        <v>0</v>
      </c>
    </row>
    <row r="109" spans="1:12" s="101" customFormat="1" ht="24" customHeight="1">
      <c r="A109" s="808"/>
      <c r="B109" s="117" t="s">
        <v>254</v>
      </c>
      <c r="C109" s="117" t="s">
        <v>2238</v>
      </c>
      <c r="D109" s="118">
        <v>43786</v>
      </c>
      <c r="E109" s="117" t="s">
        <v>2239</v>
      </c>
      <c r="F109" s="805"/>
      <c r="G109" s="805"/>
      <c r="H109" s="806"/>
      <c r="I109" s="806"/>
      <c r="J109" s="803"/>
      <c r="K109" s="803"/>
      <c r="L109" s="804"/>
    </row>
    <row r="110" spans="1:12" s="101" customFormat="1" ht="24" customHeight="1">
      <c r="A110" s="808">
        <v>620</v>
      </c>
      <c r="B110" s="110" t="s">
        <v>76</v>
      </c>
      <c r="C110" s="115" t="s">
        <v>78</v>
      </c>
      <c r="D110" s="115" t="s">
        <v>146</v>
      </c>
      <c r="E110" s="115" t="s">
        <v>147</v>
      </c>
      <c r="F110" s="809" t="s">
        <v>71</v>
      </c>
      <c r="G110" s="809"/>
      <c r="H110" s="805"/>
      <c r="I110" s="805"/>
      <c r="J110" s="805"/>
      <c r="K110" s="805"/>
      <c r="L110" s="805"/>
    </row>
    <row r="111" spans="1:12" s="101" customFormat="1" ht="26.25" customHeight="1">
      <c r="A111" s="808"/>
      <c r="B111" s="803" t="s">
        <v>2240</v>
      </c>
      <c r="C111" s="810" t="s">
        <v>2241</v>
      </c>
      <c r="D111" s="807">
        <v>43815</v>
      </c>
      <c r="E111" s="803" t="s">
        <v>904</v>
      </c>
      <c r="F111" s="803" t="s">
        <v>905</v>
      </c>
      <c r="G111" s="803"/>
      <c r="H111" s="806" t="s">
        <v>152</v>
      </c>
      <c r="I111" s="806"/>
      <c r="J111" s="117" t="s">
        <v>153</v>
      </c>
      <c r="K111" s="117" t="s">
        <v>3</v>
      </c>
      <c r="L111" s="119">
        <v>189.18</v>
      </c>
    </row>
    <row r="112" spans="1:12" s="101" customFormat="1" ht="408.95" customHeight="1">
      <c r="A112" s="808"/>
      <c r="B112" s="803"/>
      <c r="C112" s="810"/>
      <c r="D112" s="807"/>
      <c r="E112" s="803"/>
      <c r="F112" s="803"/>
      <c r="G112" s="803"/>
      <c r="H112" s="806" t="s">
        <v>154</v>
      </c>
      <c r="I112" s="806"/>
      <c r="J112" s="803" t="s">
        <v>153</v>
      </c>
      <c r="K112" s="803" t="s">
        <v>3</v>
      </c>
      <c r="L112" s="804">
        <v>366.96</v>
      </c>
    </row>
    <row r="113" spans="1:12" s="101" customFormat="1" ht="19.350000000000001" customHeight="1">
      <c r="A113" s="808"/>
      <c r="B113" s="803"/>
      <c r="C113" s="810"/>
      <c r="D113" s="807"/>
      <c r="E113" s="803"/>
      <c r="F113" s="803"/>
      <c r="G113" s="803"/>
      <c r="H113" s="806"/>
      <c r="I113" s="806"/>
      <c r="J113" s="803"/>
      <c r="K113" s="803"/>
      <c r="L113" s="804"/>
    </row>
    <row r="114" spans="1:12" s="101" customFormat="1" ht="24" customHeight="1">
      <c r="A114" s="808"/>
      <c r="B114" s="110" t="s">
        <v>77</v>
      </c>
      <c r="C114" s="115" t="s">
        <v>79</v>
      </c>
      <c r="D114" s="115" t="s">
        <v>155</v>
      </c>
      <c r="E114" s="115" t="s">
        <v>156</v>
      </c>
      <c r="F114" s="805"/>
      <c r="G114" s="805"/>
      <c r="H114" s="806" t="s">
        <v>157</v>
      </c>
      <c r="I114" s="806"/>
      <c r="J114" s="803" t="s">
        <v>153</v>
      </c>
      <c r="K114" s="803" t="s">
        <v>3</v>
      </c>
      <c r="L114" s="804">
        <v>44.75</v>
      </c>
    </row>
    <row r="115" spans="1:12" s="101" customFormat="1" ht="24" customHeight="1">
      <c r="A115" s="808"/>
      <c r="B115" s="117" t="s">
        <v>254</v>
      </c>
      <c r="C115" s="117" t="s">
        <v>905</v>
      </c>
      <c r="D115" s="118">
        <v>43816</v>
      </c>
      <c r="E115" s="117" t="s">
        <v>2242</v>
      </c>
      <c r="F115" s="805"/>
      <c r="G115" s="805"/>
      <c r="H115" s="806"/>
      <c r="I115" s="806"/>
      <c r="J115" s="803"/>
      <c r="K115" s="803"/>
      <c r="L115" s="804"/>
    </row>
    <row r="116" spans="1:12" s="101" customFormat="1" ht="24" customHeight="1">
      <c r="A116" s="808">
        <v>621</v>
      </c>
      <c r="B116" s="110" t="s">
        <v>76</v>
      </c>
      <c r="C116" s="115" t="s">
        <v>78</v>
      </c>
      <c r="D116" s="115" t="s">
        <v>146</v>
      </c>
      <c r="E116" s="115" t="s">
        <v>147</v>
      </c>
      <c r="F116" s="809" t="s">
        <v>71</v>
      </c>
      <c r="G116" s="809"/>
      <c r="H116" s="805"/>
      <c r="I116" s="805"/>
      <c r="J116" s="805"/>
      <c r="K116" s="805"/>
      <c r="L116" s="805"/>
    </row>
    <row r="117" spans="1:12" s="101" customFormat="1" ht="26.25" customHeight="1">
      <c r="A117" s="808"/>
      <c r="B117" s="803" t="s">
        <v>2240</v>
      </c>
      <c r="C117" s="810" t="s">
        <v>2243</v>
      </c>
      <c r="D117" s="807">
        <v>43850</v>
      </c>
      <c r="E117" s="803" t="s">
        <v>234</v>
      </c>
      <c r="F117" s="803" t="s">
        <v>235</v>
      </c>
      <c r="G117" s="803"/>
      <c r="H117" s="806" t="s">
        <v>152</v>
      </c>
      <c r="I117" s="806"/>
      <c r="J117" s="117" t="s">
        <v>153</v>
      </c>
      <c r="K117" s="117" t="s">
        <v>3</v>
      </c>
      <c r="L117" s="119">
        <v>447.86</v>
      </c>
    </row>
    <row r="118" spans="1:12" s="101" customFormat="1" ht="407.25" customHeight="1">
      <c r="A118" s="808"/>
      <c r="B118" s="803"/>
      <c r="C118" s="810"/>
      <c r="D118" s="807"/>
      <c r="E118" s="803"/>
      <c r="F118" s="803"/>
      <c r="G118" s="803"/>
      <c r="H118" s="806" t="s">
        <v>154</v>
      </c>
      <c r="I118" s="806"/>
      <c r="J118" s="117" t="s">
        <v>153</v>
      </c>
      <c r="K118" s="117" t="s">
        <v>3</v>
      </c>
      <c r="L118" s="119">
        <v>166.69</v>
      </c>
    </row>
    <row r="119" spans="1:12" s="101" customFormat="1" ht="24" customHeight="1">
      <c r="A119" s="808"/>
      <c r="B119" s="110" t="s">
        <v>77</v>
      </c>
      <c r="C119" s="115" t="s">
        <v>79</v>
      </c>
      <c r="D119" s="115" t="s">
        <v>155</v>
      </c>
      <c r="E119" s="115" t="s">
        <v>156</v>
      </c>
      <c r="F119" s="805"/>
      <c r="G119" s="805"/>
      <c r="H119" s="806" t="s">
        <v>157</v>
      </c>
      <c r="I119" s="806"/>
      <c r="J119" s="803" t="s">
        <v>153</v>
      </c>
      <c r="K119" s="803" t="s">
        <v>153</v>
      </c>
      <c r="L119" s="804">
        <v>0</v>
      </c>
    </row>
    <row r="120" spans="1:12" s="101" customFormat="1" ht="24" customHeight="1">
      <c r="A120" s="808"/>
      <c r="B120" s="117" t="s">
        <v>254</v>
      </c>
      <c r="C120" s="117" t="s">
        <v>235</v>
      </c>
      <c r="D120" s="118">
        <v>43852</v>
      </c>
      <c r="E120" s="117" t="s">
        <v>1467</v>
      </c>
      <c r="F120" s="805"/>
      <c r="G120" s="805"/>
      <c r="H120" s="806"/>
      <c r="I120" s="806"/>
      <c r="J120" s="803"/>
      <c r="K120" s="803"/>
      <c r="L120" s="804"/>
    </row>
    <row r="121" spans="1:12" s="101" customFormat="1" ht="24" customHeight="1">
      <c r="A121" s="808">
        <v>622</v>
      </c>
      <c r="B121" s="110" t="s">
        <v>76</v>
      </c>
      <c r="C121" s="115" t="s">
        <v>78</v>
      </c>
      <c r="D121" s="115" t="s">
        <v>146</v>
      </c>
      <c r="E121" s="115" t="s">
        <v>147</v>
      </c>
      <c r="F121" s="809" t="s">
        <v>71</v>
      </c>
      <c r="G121" s="809"/>
      <c r="H121" s="805"/>
      <c r="I121" s="805"/>
      <c r="J121" s="805"/>
      <c r="K121" s="805"/>
      <c r="L121" s="805"/>
    </row>
    <row r="122" spans="1:12" s="101" customFormat="1" ht="26.25" customHeight="1">
      <c r="A122" s="808"/>
      <c r="B122" s="803" t="s">
        <v>2244</v>
      </c>
      <c r="C122" s="810" t="s">
        <v>2245</v>
      </c>
      <c r="D122" s="807">
        <v>43761</v>
      </c>
      <c r="E122" s="803" t="s">
        <v>1086</v>
      </c>
      <c r="F122" s="803" t="s">
        <v>1087</v>
      </c>
      <c r="G122" s="803"/>
      <c r="H122" s="806" t="s">
        <v>152</v>
      </c>
      <c r="I122" s="806"/>
      <c r="J122" s="117" t="s">
        <v>153</v>
      </c>
      <c r="K122" s="117" t="s">
        <v>3</v>
      </c>
      <c r="L122" s="119">
        <v>959.7</v>
      </c>
    </row>
    <row r="123" spans="1:12" s="101" customFormat="1" ht="260.25" customHeight="1">
      <c r="A123" s="808"/>
      <c r="B123" s="803"/>
      <c r="C123" s="810"/>
      <c r="D123" s="807"/>
      <c r="E123" s="803"/>
      <c r="F123" s="803"/>
      <c r="G123" s="803"/>
      <c r="H123" s="806" t="s">
        <v>154</v>
      </c>
      <c r="I123" s="806"/>
      <c r="J123" s="117" t="s">
        <v>153</v>
      </c>
      <c r="K123" s="117" t="s">
        <v>3</v>
      </c>
      <c r="L123" s="119">
        <v>317.95999999999998</v>
      </c>
    </row>
    <row r="124" spans="1:12" s="101" customFormat="1" ht="24" customHeight="1">
      <c r="A124" s="808"/>
      <c r="B124" s="110" t="s">
        <v>77</v>
      </c>
      <c r="C124" s="115" t="s">
        <v>79</v>
      </c>
      <c r="D124" s="115" t="s">
        <v>155</v>
      </c>
      <c r="E124" s="115" t="s">
        <v>156</v>
      </c>
      <c r="F124" s="805"/>
      <c r="G124" s="805"/>
      <c r="H124" s="806" t="s">
        <v>157</v>
      </c>
      <c r="I124" s="806"/>
      <c r="J124" s="803" t="s">
        <v>153</v>
      </c>
      <c r="K124" s="803" t="s">
        <v>3</v>
      </c>
      <c r="L124" s="804">
        <v>500</v>
      </c>
    </row>
    <row r="125" spans="1:12" s="101" customFormat="1" ht="24" customHeight="1">
      <c r="A125" s="808"/>
      <c r="B125" s="117" t="s">
        <v>193</v>
      </c>
      <c r="C125" s="117" t="s">
        <v>1087</v>
      </c>
      <c r="D125" s="118">
        <v>43764</v>
      </c>
      <c r="E125" s="117" t="s">
        <v>1803</v>
      </c>
      <c r="F125" s="805"/>
      <c r="G125" s="805"/>
      <c r="H125" s="806"/>
      <c r="I125" s="806"/>
      <c r="J125" s="803"/>
      <c r="K125" s="803"/>
      <c r="L125" s="804"/>
    </row>
    <row r="126" spans="1:12" s="101" customFormat="1" ht="24" customHeight="1">
      <c r="A126" s="808">
        <v>623</v>
      </c>
      <c r="B126" s="110" t="s">
        <v>76</v>
      </c>
      <c r="C126" s="115" t="s">
        <v>78</v>
      </c>
      <c r="D126" s="115" t="s">
        <v>146</v>
      </c>
      <c r="E126" s="115" t="s">
        <v>147</v>
      </c>
      <c r="F126" s="809" t="s">
        <v>71</v>
      </c>
      <c r="G126" s="809"/>
      <c r="H126" s="805"/>
      <c r="I126" s="805"/>
      <c r="J126" s="805"/>
      <c r="K126" s="805"/>
      <c r="L126" s="805"/>
    </row>
    <row r="127" spans="1:12" s="101" customFormat="1" ht="26.25" customHeight="1">
      <c r="A127" s="808"/>
      <c r="B127" s="803" t="s">
        <v>2244</v>
      </c>
      <c r="C127" s="803" t="s">
        <v>2246</v>
      </c>
      <c r="D127" s="807">
        <v>43765</v>
      </c>
      <c r="E127" s="803" t="s">
        <v>243</v>
      </c>
      <c r="F127" s="803" t="s">
        <v>825</v>
      </c>
      <c r="G127" s="803"/>
      <c r="H127" s="806" t="s">
        <v>152</v>
      </c>
      <c r="I127" s="806"/>
      <c r="J127" s="117" t="s">
        <v>153</v>
      </c>
      <c r="K127" s="117" t="s">
        <v>3</v>
      </c>
      <c r="L127" s="119">
        <v>686.22</v>
      </c>
    </row>
    <row r="128" spans="1:12" s="101" customFormat="1" ht="92.25" customHeight="1">
      <c r="A128" s="808"/>
      <c r="B128" s="803"/>
      <c r="C128" s="803"/>
      <c r="D128" s="807"/>
      <c r="E128" s="803"/>
      <c r="F128" s="803"/>
      <c r="G128" s="803"/>
      <c r="H128" s="806" t="s">
        <v>154</v>
      </c>
      <c r="I128" s="806"/>
      <c r="J128" s="117" t="s">
        <v>153</v>
      </c>
      <c r="K128" s="117" t="s">
        <v>3</v>
      </c>
      <c r="L128" s="119">
        <v>312.60000000000002</v>
      </c>
    </row>
    <row r="129" spans="1:12" s="101" customFormat="1" ht="24" customHeight="1">
      <c r="A129" s="808"/>
      <c r="B129" s="110" t="s">
        <v>77</v>
      </c>
      <c r="C129" s="115" t="s">
        <v>79</v>
      </c>
      <c r="D129" s="115" t="s">
        <v>155</v>
      </c>
      <c r="E129" s="115" t="s">
        <v>156</v>
      </c>
      <c r="F129" s="805"/>
      <c r="G129" s="805"/>
      <c r="H129" s="806" t="s">
        <v>157</v>
      </c>
      <c r="I129" s="806"/>
      <c r="J129" s="803" t="s">
        <v>153</v>
      </c>
      <c r="K129" s="803" t="s">
        <v>3</v>
      </c>
      <c r="L129" s="804">
        <v>1050</v>
      </c>
    </row>
    <row r="130" spans="1:12" s="101" customFormat="1" ht="24" customHeight="1">
      <c r="A130" s="808"/>
      <c r="B130" s="117" t="s">
        <v>193</v>
      </c>
      <c r="C130" s="117" t="s">
        <v>825</v>
      </c>
      <c r="D130" s="118">
        <v>43767</v>
      </c>
      <c r="E130" s="117" t="s">
        <v>801</v>
      </c>
      <c r="F130" s="805"/>
      <c r="G130" s="805"/>
      <c r="H130" s="806"/>
      <c r="I130" s="806"/>
      <c r="J130" s="803"/>
      <c r="K130" s="803"/>
      <c r="L130" s="804"/>
    </row>
    <row r="131" spans="1:12" s="101" customFormat="1" ht="24" customHeight="1">
      <c r="A131" s="808">
        <v>624</v>
      </c>
      <c r="B131" s="110" t="s">
        <v>76</v>
      </c>
      <c r="C131" s="115" t="s">
        <v>78</v>
      </c>
      <c r="D131" s="115" t="s">
        <v>146</v>
      </c>
      <c r="E131" s="115" t="s">
        <v>147</v>
      </c>
      <c r="F131" s="809" t="s">
        <v>71</v>
      </c>
      <c r="G131" s="809"/>
      <c r="H131" s="805"/>
      <c r="I131" s="805"/>
      <c r="J131" s="805"/>
      <c r="K131" s="805"/>
      <c r="L131" s="805"/>
    </row>
    <row r="132" spans="1:12" s="101" customFormat="1" ht="26.25" customHeight="1">
      <c r="A132" s="808"/>
      <c r="B132" s="803" t="s">
        <v>2244</v>
      </c>
      <c r="C132" s="803" t="s">
        <v>2247</v>
      </c>
      <c r="D132" s="807">
        <v>43877</v>
      </c>
      <c r="E132" s="803" t="s">
        <v>523</v>
      </c>
      <c r="F132" s="803" t="s">
        <v>2248</v>
      </c>
      <c r="G132" s="803"/>
      <c r="H132" s="806" t="s">
        <v>152</v>
      </c>
      <c r="I132" s="806"/>
      <c r="J132" s="117" t="s">
        <v>153</v>
      </c>
      <c r="K132" s="117" t="s">
        <v>153</v>
      </c>
      <c r="L132" s="119">
        <v>0</v>
      </c>
    </row>
    <row r="133" spans="1:12" s="101" customFormat="1" ht="102.75" customHeight="1">
      <c r="A133" s="808"/>
      <c r="B133" s="803"/>
      <c r="C133" s="803"/>
      <c r="D133" s="807"/>
      <c r="E133" s="803"/>
      <c r="F133" s="803"/>
      <c r="G133" s="803"/>
      <c r="H133" s="806" t="s">
        <v>154</v>
      </c>
      <c r="I133" s="806"/>
      <c r="J133" s="117" t="s">
        <v>153</v>
      </c>
      <c r="K133" s="117" t="s">
        <v>153</v>
      </c>
      <c r="L133" s="119">
        <v>0</v>
      </c>
    </row>
    <row r="134" spans="1:12" s="101" customFormat="1" ht="24" customHeight="1">
      <c r="A134" s="808"/>
      <c r="B134" s="110" t="s">
        <v>77</v>
      </c>
      <c r="C134" s="115" t="s">
        <v>79</v>
      </c>
      <c r="D134" s="115" t="s">
        <v>155</v>
      </c>
      <c r="E134" s="115" t="s">
        <v>156</v>
      </c>
      <c r="F134" s="805"/>
      <c r="G134" s="805"/>
      <c r="H134" s="806" t="s">
        <v>157</v>
      </c>
      <c r="I134" s="806"/>
      <c r="J134" s="803" t="s">
        <v>153</v>
      </c>
      <c r="K134" s="803" t="s">
        <v>3</v>
      </c>
      <c r="L134" s="804">
        <v>699</v>
      </c>
    </row>
    <row r="135" spans="1:12" s="101" customFormat="1" ht="24" customHeight="1">
      <c r="A135" s="808"/>
      <c r="B135" s="117" t="s">
        <v>193</v>
      </c>
      <c r="C135" s="117" t="s">
        <v>2248</v>
      </c>
      <c r="D135" s="118">
        <v>43879</v>
      </c>
      <c r="E135" s="117" t="s">
        <v>2249</v>
      </c>
      <c r="F135" s="805"/>
      <c r="G135" s="805"/>
      <c r="H135" s="806"/>
      <c r="I135" s="806"/>
      <c r="J135" s="803"/>
      <c r="K135" s="803"/>
      <c r="L135" s="804"/>
    </row>
    <row r="136" spans="1:12" s="101" customFormat="1" ht="24" customHeight="1">
      <c r="A136" s="808">
        <v>625</v>
      </c>
      <c r="B136" s="110" t="s">
        <v>76</v>
      </c>
      <c r="C136" s="115" t="s">
        <v>78</v>
      </c>
      <c r="D136" s="115" t="s">
        <v>146</v>
      </c>
      <c r="E136" s="115" t="s">
        <v>147</v>
      </c>
      <c r="F136" s="809" t="s">
        <v>71</v>
      </c>
      <c r="G136" s="809"/>
      <c r="H136" s="805"/>
      <c r="I136" s="805"/>
      <c r="J136" s="805"/>
      <c r="K136" s="805"/>
      <c r="L136" s="805"/>
    </row>
    <row r="137" spans="1:12" s="101" customFormat="1" ht="26.25" customHeight="1">
      <c r="A137" s="808"/>
      <c r="B137" s="803" t="s">
        <v>2250</v>
      </c>
      <c r="C137" s="810" t="s">
        <v>2251</v>
      </c>
      <c r="D137" s="807">
        <v>43765</v>
      </c>
      <c r="E137" s="803" t="s">
        <v>358</v>
      </c>
      <c r="F137" s="803" t="s">
        <v>1969</v>
      </c>
      <c r="G137" s="803"/>
      <c r="H137" s="806" t="s">
        <v>152</v>
      </c>
      <c r="I137" s="806"/>
      <c r="J137" s="117" t="s">
        <v>153</v>
      </c>
      <c r="K137" s="117" t="s">
        <v>3</v>
      </c>
      <c r="L137" s="119">
        <v>202.48</v>
      </c>
    </row>
    <row r="138" spans="1:12" s="101" customFormat="1" ht="186.75" customHeight="1">
      <c r="A138" s="808"/>
      <c r="B138" s="803"/>
      <c r="C138" s="810"/>
      <c r="D138" s="807"/>
      <c r="E138" s="803"/>
      <c r="F138" s="803"/>
      <c r="G138" s="803"/>
      <c r="H138" s="806" t="s">
        <v>154</v>
      </c>
      <c r="I138" s="806"/>
      <c r="J138" s="117" t="s">
        <v>153</v>
      </c>
      <c r="K138" s="117" t="s">
        <v>3</v>
      </c>
      <c r="L138" s="119">
        <v>124</v>
      </c>
    </row>
    <row r="139" spans="1:12" s="101" customFormat="1" ht="24" customHeight="1">
      <c r="A139" s="808"/>
      <c r="B139" s="110" t="s">
        <v>77</v>
      </c>
      <c r="C139" s="115" t="s">
        <v>79</v>
      </c>
      <c r="D139" s="115" t="s">
        <v>155</v>
      </c>
      <c r="E139" s="115" t="s">
        <v>156</v>
      </c>
      <c r="F139" s="805"/>
      <c r="G139" s="805"/>
      <c r="H139" s="806" t="s">
        <v>157</v>
      </c>
      <c r="I139" s="806"/>
      <c r="J139" s="803" t="s">
        <v>153</v>
      </c>
      <c r="K139" s="803" t="s">
        <v>3</v>
      </c>
      <c r="L139" s="804">
        <v>36</v>
      </c>
    </row>
    <row r="140" spans="1:12" s="101" customFormat="1" ht="24" customHeight="1">
      <c r="A140" s="808"/>
      <c r="B140" s="117" t="s">
        <v>193</v>
      </c>
      <c r="C140" s="117" t="s">
        <v>1969</v>
      </c>
      <c r="D140" s="118">
        <v>43767</v>
      </c>
      <c r="E140" s="117" t="s">
        <v>801</v>
      </c>
      <c r="F140" s="805"/>
      <c r="G140" s="805"/>
      <c r="H140" s="806"/>
      <c r="I140" s="806"/>
      <c r="J140" s="803"/>
      <c r="K140" s="803"/>
      <c r="L140" s="804"/>
    </row>
    <row r="141" spans="1:12" s="101" customFormat="1" ht="24" customHeight="1">
      <c r="A141" s="808">
        <v>626</v>
      </c>
      <c r="B141" s="110" t="s">
        <v>76</v>
      </c>
      <c r="C141" s="115" t="s">
        <v>78</v>
      </c>
      <c r="D141" s="115" t="s">
        <v>146</v>
      </c>
      <c r="E141" s="115" t="s">
        <v>147</v>
      </c>
      <c r="F141" s="809" t="s">
        <v>71</v>
      </c>
      <c r="G141" s="809"/>
      <c r="H141" s="805"/>
      <c r="I141" s="805"/>
      <c r="J141" s="805"/>
      <c r="K141" s="805"/>
      <c r="L141" s="805"/>
    </row>
    <row r="142" spans="1:12" s="101" customFormat="1" ht="26.25" customHeight="1">
      <c r="A142" s="808"/>
      <c r="B142" s="803" t="s">
        <v>2252</v>
      </c>
      <c r="C142" s="810" t="s">
        <v>2253</v>
      </c>
      <c r="D142" s="807">
        <v>43749</v>
      </c>
      <c r="E142" s="803" t="s">
        <v>806</v>
      </c>
      <c r="F142" s="803" t="s">
        <v>2254</v>
      </c>
      <c r="G142" s="803"/>
      <c r="H142" s="806" t="s">
        <v>152</v>
      </c>
      <c r="I142" s="806"/>
      <c r="J142" s="117" t="s">
        <v>153</v>
      </c>
      <c r="K142" s="117" t="s">
        <v>3</v>
      </c>
      <c r="L142" s="119">
        <v>247.4</v>
      </c>
    </row>
    <row r="143" spans="1:12" s="101" customFormat="1" ht="408.95" customHeight="1">
      <c r="A143" s="808"/>
      <c r="B143" s="803"/>
      <c r="C143" s="810"/>
      <c r="D143" s="807"/>
      <c r="E143" s="803"/>
      <c r="F143" s="803"/>
      <c r="G143" s="803"/>
      <c r="H143" s="806" t="s">
        <v>154</v>
      </c>
      <c r="I143" s="806"/>
      <c r="J143" s="803" t="s">
        <v>153</v>
      </c>
      <c r="K143" s="803" t="s">
        <v>3</v>
      </c>
      <c r="L143" s="804">
        <v>482.6</v>
      </c>
    </row>
    <row r="144" spans="1:12" s="101" customFormat="1" ht="50.85" customHeight="1">
      <c r="A144" s="808"/>
      <c r="B144" s="803"/>
      <c r="C144" s="810"/>
      <c r="D144" s="807"/>
      <c r="E144" s="803"/>
      <c r="F144" s="803"/>
      <c r="G144" s="803"/>
      <c r="H144" s="806"/>
      <c r="I144" s="806"/>
      <c r="J144" s="803"/>
      <c r="K144" s="803"/>
      <c r="L144" s="804"/>
    </row>
    <row r="145" spans="1:12" s="101" customFormat="1" ht="24" customHeight="1">
      <c r="A145" s="808"/>
      <c r="B145" s="110" t="s">
        <v>77</v>
      </c>
      <c r="C145" s="115" t="s">
        <v>79</v>
      </c>
      <c r="D145" s="115" t="s">
        <v>155</v>
      </c>
      <c r="E145" s="115" t="s">
        <v>156</v>
      </c>
      <c r="F145" s="805"/>
      <c r="G145" s="805"/>
      <c r="H145" s="806" t="s">
        <v>157</v>
      </c>
      <c r="I145" s="806"/>
      <c r="J145" s="803" t="s">
        <v>153</v>
      </c>
      <c r="K145" s="803" t="s">
        <v>3</v>
      </c>
      <c r="L145" s="804">
        <v>80</v>
      </c>
    </row>
    <row r="146" spans="1:12" s="101" customFormat="1" ht="24" customHeight="1">
      <c r="A146" s="808"/>
      <c r="B146" s="117" t="s">
        <v>240</v>
      </c>
      <c r="C146" s="117" t="s">
        <v>2254</v>
      </c>
      <c r="D146" s="118">
        <v>43751</v>
      </c>
      <c r="E146" s="117" t="s">
        <v>883</v>
      </c>
      <c r="F146" s="805"/>
      <c r="G146" s="805"/>
      <c r="H146" s="806"/>
      <c r="I146" s="806"/>
      <c r="J146" s="803"/>
      <c r="K146" s="803"/>
      <c r="L146" s="804"/>
    </row>
    <row r="147" spans="1:12" s="101" customFormat="1" ht="24" customHeight="1">
      <c r="A147" s="808">
        <v>627</v>
      </c>
      <c r="B147" s="110" t="s">
        <v>76</v>
      </c>
      <c r="C147" s="115" t="s">
        <v>78</v>
      </c>
      <c r="D147" s="115" t="s">
        <v>146</v>
      </c>
      <c r="E147" s="115" t="s">
        <v>147</v>
      </c>
      <c r="F147" s="809" t="s">
        <v>71</v>
      </c>
      <c r="G147" s="809"/>
      <c r="H147" s="805"/>
      <c r="I147" s="805"/>
      <c r="J147" s="805"/>
      <c r="K147" s="805"/>
      <c r="L147" s="805"/>
    </row>
    <row r="148" spans="1:12" s="101" customFormat="1" ht="26.25" customHeight="1">
      <c r="A148" s="808"/>
      <c r="B148" s="803" t="s">
        <v>2255</v>
      </c>
      <c r="C148" s="810" t="s">
        <v>2256</v>
      </c>
      <c r="D148" s="807">
        <v>43806</v>
      </c>
      <c r="E148" s="803" t="s">
        <v>228</v>
      </c>
      <c r="F148" s="803" t="s">
        <v>239</v>
      </c>
      <c r="G148" s="803"/>
      <c r="H148" s="806" t="s">
        <v>152</v>
      </c>
      <c r="I148" s="806"/>
      <c r="J148" s="117" t="s">
        <v>153</v>
      </c>
      <c r="K148" s="117" t="s">
        <v>3</v>
      </c>
      <c r="L148" s="119">
        <v>1161</v>
      </c>
    </row>
    <row r="149" spans="1:12" s="101" customFormat="1" ht="144.75" customHeight="1">
      <c r="A149" s="808"/>
      <c r="B149" s="803"/>
      <c r="C149" s="810"/>
      <c r="D149" s="807"/>
      <c r="E149" s="803"/>
      <c r="F149" s="803"/>
      <c r="G149" s="803"/>
      <c r="H149" s="806" t="s">
        <v>154</v>
      </c>
      <c r="I149" s="806"/>
      <c r="J149" s="117" t="s">
        <v>153</v>
      </c>
      <c r="K149" s="117" t="s">
        <v>3</v>
      </c>
      <c r="L149" s="119">
        <v>268.97000000000003</v>
      </c>
    </row>
    <row r="150" spans="1:12" s="101" customFormat="1" ht="24" customHeight="1">
      <c r="A150" s="808"/>
      <c r="B150" s="110" t="s">
        <v>77</v>
      </c>
      <c r="C150" s="115" t="s">
        <v>79</v>
      </c>
      <c r="D150" s="115" t="s">
        <v>155</v>
      </c>
      <c r="E150" s="115" t="s">
        <v>156</v>
      </c>
      <c r="F150" s="805"/>
      <c r="G150" s="805"/>
      <c r="H150" s="806" t="s">
        <v>157</v>
      </c>
      <c r="I150" s="806"/>
      <c r="J150" s="803" t="s">
        <v>153</v>
      </c>
      <c r="K150" s="803" t="s">
        <v>3</v>
      </c>
      <c r="L150" s="804">
        <v>200</v>
      </c>
    </row>
    <row r="151" spans="1:12" s="101" customFormat="1" ht="24" customHeight="1">
      <c r="A151" s="808"/>
      <c r="B151" s="117" t="s">
        <v>153</v>
      </c>
      <c r="C151" s="117" t="s">
        <v>239</v>
      </c>
      <c r="D151" s="118">
        <v>43811</v>
      </c>
      <c r="E151" s="117" t="s">
        <v>451</v>
      </c>
      <c r="F151" s="805"/>
      <c r="G151" s="805"/>
      <c r="H151" s="806"/>
      <c r="I151" s="806"/>
      <c r="J151" s="803"/>
      <c r="K151" s="803"/>
      <c r="L151" s="804"/>
    </row>
    <row r="152" spans="1:12" s="101" customFormat="1" ht="24" customHeight="1">
      <c r="A152" s="808">
        <v>628</v>
      </c>
      <c r="B152" s="110" t="s">
        <v>76</v>
      </c>
      <c r="C152" s="115" t="s">
        <v>78</v>
      </c>
      <c r="D152" s="115" t="s">
        <v>146</v>
      </c>
      <c r="E152" s="115" t="s">
        <v>147</v>
      </c>
      <c r="F152" s="809" t="s">
        <v>71</v>
      </c>
      <c r="G152" s="809"/>
      <c r="H152" s="805"/>
      <c r="I152" s="805"/>
      <c r="J152" s="805"/>
      <c r="K152" s="805"/>
      <c r="L152" s="805"/>
    </row>
    <row r="153" spans="1:12" s="101" customFormat="1" ht="26.25" customHeight="1">
      <c r="A153" s="808"/>
      <c r="B153" s="803" t="s">
        <v>2257</v>
      </c>
      <c r="C153" s="810" t="s">
        <v>2258</v>
      </c>
      <c r="D153" s="807">
        <v>43789</v>
      </c>
      <c r="E153" s="803" t="s">
        <v>290</v>
      </c>
      <c r="F153" s="803" t="s">
        <v>291</v>
      </c>
      <c r="G153" s="803"/>
      <c r="H153" s="806" t="s">
        <v>152</v>
      </c>
      <c r="I153" s="806"/>
      <c r="J153" s="117" t="s">
        <v>153</v>
      </c>
      <c r="K153" s="117" t="s">
        <v>3</v>
      </c>
      <c r="L153" s="119">
        <v>795</v>
      </c>
    </row>
    <row r="154" spans="1:12" s="101" customFormat="1" ht="408.95" customHeight="1">
      <c r="A154" s="808"/>
      <c r="B154" s="803"/>
      <c r="C154" s="810"/>
      <c r="D154" s="807"/>
      <c r="E154" s="803"/>
      <c r="F154" s="803"/>
      <c r="G154" s="803"/>
      <c r="H154" s="806" t="s">
        <v>154</v>
      </c>
      <c r="I154" s="806"/>
      <c r="J154" s="803" t="s">
        <v>153</v>
      </c>
      <c r="K154" s="803" t="s">
        <v>3</v>
      </c>
      <c r="L154" s="804">
        <v>524.95000000000005</v>
      </c>
    </row>
    <row r="155" spans="1:12" s="101" customFormat="1" ht="19.350000000000001" customHeight="1">
      <c r="A155" s="808"/>
      <c r="B155" s="803"/>
      <c r="C155" s="810"/>
      <c r="D155" s="807"/>
      <c r="E155" s="803"/>
      <c r="F155" s="803"/>
      <c r="G155" s="803"/>
      <c r="H155" s="806"/>
      <c r="I155" s="806"/>
      <c r="J155" s="803"/>
      <c r="K155" s="803"/>
      <c r="L155" s="804"/>
    </row>
    <row r="156" spans="1:12" s="101" customFormat="1" ht="24" customHeight="1">
      <c r="A156" s="808"/>
      <c r="B156" s="110" t="s">
        <v>77</v>
      </c>
      <c r="C156" s="115" t="s">
        <v>79</v>
      </c>
      <c r="D156" s="115" t="s">
        <v>155</v>
      </c>
      <c r="E156" s="115" t="s">
        <v>156</v>
      </c>
      <c r="F156" s="805"/>
      <c r="G156" s="805"/>
      <c r="H156" s="806" t="s">
        <v>157</v>
      </c>
      <c r="I156" s="806"/>
      <c r="J156" s="803" t="s">
        <v>153</v>
      </c>
      <c r="K156" s="803" t="s">
        <v>153</v>
      </c>
      <c r="L156" s="804">
        <v>0</v>
      </c>
    </row>
    <row r="157" spans="1:12" s="101" customFormat="1" ht="24" customHeight="1">
      <c r="A157" s="808"/>
      <c r="B157" s="117" t="s">
        <v>158</v>
      </c>
      <c r="C157" s="117" t="s">
        <v>291</v>
      </c>
      <c r="D157" s="118">
        <v>43792</v>
      </c>
      <c r="E157" s="117" t="s">
        <v>293</v>
      </c>
      <c r="F157" s="805"/>
      <c r="G157" s="805"/>
      <c r="H157" s="806"/>
      <c r="I157" s="806"/>
      <c r="J157" s="803"/>
      <c r="K157" s="803"/>
      <c r="L157" s="804"/>
    </row>
    <row r="158" spans="1:12" s="101" customFormat="1" ht="24" customHeight="1">
      <c r="A158" s="808">
        <v>629</v>
      </c>
      <c r="B158" s="110" t="s">
        <v>76</v>
      </c>
      <c r="C158" s="115" t="s">
        <v>78</v>
      </c>
      <c r="D158" s="115" t="s">
        <v>146</v>
      </c>
      <c r="E158" s="115" t="s">
        <v>147</v>
      </c>
      <c r="F158" s="809" t="s">
        <v>71</v>
      </c>
      <c r="G158" s="809"/>
      <c r="H158" s="805"/>
      <c r="I158" s="805"/>
      <c r="J158" s="805"/>
      <c r="K158" s="805"/>
      <c r="L158" s="805"/>
    </row>
    <row r="159" spans="1:12" s="101" customFormat="1" ht="26.25" customHeight="1">
      <c r="A159" s="808"/>
      <c r="B159" s="803" t="s">
        <v>2257</v>
      </c>
      <c r="C159" s="810" t="s">
        <v>2259</v>
      </c>
      <c r="D159" s="807">
        <v>43891</v>
      </c>
      <c r="E159" s="803" t="s">
        <v>932</v>
      </c>
      <c r="F159" s="803" t="s">
        <v>933</v>
      </c>
      <c r="G159" s="803"/>
      <c r="H159" s="806" t="s">
        <v>152</v>
      </c>
      <c r="I159" s="806"/>
      <c r="J159" s="117" t="s">
        <v>153</v>
      </c>
      <c r="K159" s="117" t="s">
        <v>3</v>
      </c>
      <c r="L159" s="119">
        <v>169.37</v>
      </c>
    </row>
    <row r="160" spans="1:12" s="101" customFormat="1" ht="408.95" customHeight="1">
      <c r="A160" s="808"/>
      <c r="B160" s="803"/>
      <c r="C160" s="810"/>
      <c r="D160" s="807"/>
      <c r="E160" s="803"/>
      <c r="F160" s="803"/>
      <c r="G160" s="803"/>
      <c r="H160" s="806" t="s">
        <v>154</v>
      </c>
      <c r="I160" s="806"/>
      <c r="J160" s="803" t="s">
        <v>153</v>
      </c>
      <c r="K160" s="803" t="s">
        <v>3</v>
      </c>
      <c r="L160" s="804">
        <v>431.69</v>
      </c>
    </row>
    <row r="161" spans="1:12" s="101" customFormat="1" ht="155.85" customHeight="1">
      <c r="A161" s="808"/>
      <c r="B161" s="803"/>
      <c r="C161" s="810"/>
      <c r="D161" s="807"/>
      <c r="E161" s="803"/>
      <c r="F161" s="803"/>
      <c r="G161" s="803"/>
      <c r="H161" s="806"/>
      <c r="I161" s="806"/>
      <c r="J161" s="803"/>
      <c r="K161" s="803"/>
      <c r="L161" s="804"/>
    </row>
    <row r="162" spans="1:12" s="101" customFormat="1" ht="24" customHeight="1">
      <c r="A162" s="808"/>
      <c r="B162" s="110" t="s">
        <v>77</v>
      </c>
      <c r="C162" s="115" t="s">
        <v>79</v>
      </c>
      <c r="D162" s="115" t="s">
        <v>155</v>
      </c>
      <c r="E162" s="115" t="s">
        <v>156</v>
      </c>
      <c r="F162" s="805"/>
      <c r="G162" s="805"/>
      <c r="H162" s="806" t="s">
        <v>157</v>
      </c>
      <c r="I162" s="806"/>
      <c r="J162" s="803" t="s">
        <v>153</v>
      </c>
      <c r="K162" s="803" t="s">
        <v>3</v>
      </c>
      <c r="L162" s="804">
        <v>40</v>
      </c>
    </row>
    <row r="163" spans="1:12" s="101" customFormat="1" ht="24" customHeight="1">
      <c r="A163" s="808"/>
      <c r="B163" s="117" t="s">
        <v>158</v>
      </c>
      <c r="C163" s="117" t="s">
        <v>933</v>
      </c>
      <c r="D163" s="118">
        <v>43893</v>
      </c>
      <c r="E163" s="117" t="s">
        <v>1845</v>
      </c>
      <c r="F163" s="805"/>
      <c r="G163" s="805"/>
      <c r="H163" s="806"/>
      <c r="I163" s="806"/>
      <c r="J163" s="803"/>
      <c r="K163" s="803"/>
      <c r="L163" s="804"/>
    </row>
    <row r="164" spans="1:12" s="101" customFormat="1" ht="24" customHeight="1">
      <c r="A164" s="808">
        <v>630</v>
      </c>
      <c r="B164" s="110" t="s">
        <v>76</v>
      </c>
      <c r="C164" s="115" t="s">
        <v>78</v>
      </c>
      <c r="D164" s="115" t="s">
        <v>146</v>
      </c>
      <c r="E164" s="115" t="s">
        <v>147</v>
      </c>
      <c r="F164" s="809" t="s">
        <v>71</v>
      </c>
      <c r="G164" s="809"/>
      <c r="H164" s="805"/>
      <c r="I164" s="805"/>
      <c r="J164" s="805"/>
      <c r="K164" s="805"/>
      <c r="L164" s="805"/>
    </row>
    <row r="165" spans="1:12" s="101" customFormat="1" ht="26.25" customHeight="1">
      <c r="A165" s="808"/>
      <c r="B165" s="803" t="s">
        <v>2260</v>
      </c>
      <c r="C165" s="803" t="s">
        <v>2261</v>
      </c>
      <c r="D165" s="807">
        <v>43885</v>
      </c>
      <c r="E165" s="803" t="s">
        <v>2262</v>
      </c>
      <c r="F165" s="803" t="s">
        <v>2263</v>
      </c>
      <c r="G165" s="803"/>
      <c r="H165" s="806" t="s">
        <v>152</v>
      </c>
      <c r="I165" s="806"/>
      <c r="J165" s="117" t="s">
        <v>153</v>
      </c>
      <c r="K165" s="117" t="s">
        <v>3</v>
      </c>
      <c r="L165" s="119">
        <v>1119</v>
      </c>
    </row>
    <row r="166" spans="1:12" s="101" customFormat="1" ht="18.75" customHeight="1">
      <c r="A166" s="808"/>
      <c r="B166" s="803"/>
      <c r="C166" s="803"/>
      <c r="D166" s="807"/>
      <c r="E166" s="803"/>
      <c r="F166" s="803"/>
      <c r="G166" s="803"/>
      <c r="H166" s="806" t="s">
        <v>154</v>
      </c>
      <c r="I166" s="806"/>
      <c r="J166" s="117" t="s">
        <v>153</v>
      </c>
      <c r="K166" s="117" t="s">
        <v>3</v>
      </c>
      <c r="L166" s="119">
        <v>3600</v>
      </c>
    </row>
    <row r="167" spans="1:12" s="101" customFormat="1" ht="24" customHeight="1">
      <c r="A167" s="808"/>
      <c r="B167" s="110" t="s">
        <v>77</v>
      </c>
      <c r="C167" s="115" t="s">
        <v>79</v>
      </c>
      <c r="D167" s="115" t="s">
        <v>155</v>
      </c>
      <c r="E167" s="115" t="s">
        <v>156</v>
      </c>
      <c r="F167" s="805"/>
      <c r="G167" s="805"/>
      <c r="H167" s="806" t="s">
        <v>157</v>
      </c>
      <c r="I167" s="806"/>
      <c r="J167" s="803" t="s">
        <v>153</v>
      </c>
      <c r="K167" s="803" t="s">
        <v>153</v>
      </c>
      <c r="L167" s="804">
        <v>0</v>
      </c>
    </row>
    <row r="168" spans="1:12" s="101" customFormat="1" ht="34.5" customHeight="1">
      <c r="A168" s="808"/>
      <c r="B168" s="117" t="s">
        <v>2264</v>
      </c>
      <c r="C168" s="117" t="s">
        <v>2263</v>
      </c>
      <c r="D168" s="118">
        <v>43889</v>
      </c>
      <c r="E168" s="117" t="s">
        <v>2265</v>
      </c>
      <c r="F168" s="805"/>
      <c r="G168" s="805"/>
      <c r="H168" s="806"/>
      <c r="I168" s="806"/>
      <c r="J168" s="803"/>
      <c r="K168" s="803"/>
      <c r="L168" s="804"/>
    </row>
    <row r="169" spans="1:12" s="101" customFormat="1" ht="24" customHeight="1">
      <c r="A169" s="808">
        <v>631</v>
      </c>
      <c r="B169" s="110" t="s">
        <v>76</v>
      </c>
      <c r="C169" s="115" t="s">
        <v>78</v>
      </c>
      <c r="D169" s="115" t="s">
        <v>146</v>
      </c>
      <c r="E169" s="115" t="s">
        <v>147</v>
      </c>
      <c r="F169" s="809" t="s">
        <v>71</v>
      </c>
      <c r="G169" s="809"/>
      <c r="H169" s="805"/>
      <c r="I169" s="805"/>
      <c r="J169" s="805"/>
      <c r="K169" s="805"/>
      <c r="L169" s="805"/>
    </row>
    <row r="170" spans="1:12" s="101" customFormat="1" ht="26.25" customHeight="1">
      <c r="A170" s="808"/>
      <c r="B170" s="803" t="s">
        <v>2266</v>
      </c>
      <c r="C170" s="810" t="s">
        <v>2267</v>
      </c>
      <c r="D170" s="807">
        <v>43743</v>
      </c>
      <c r="E170" s="803" t="s">
        <v>2268</v>
      </c>
      <c r="F170" s="803" t="s">
        <v>2269</v>
      </c>
      <c r="G170" s="803"/>
      <c r="H170" s="806" t="s">
        <v>152</v>
      </c>
      <c r="I170" s="806"/>
      <c r="J170" s="117" t="s">
        <v>153</v>
      </c>
      <c r="K170" s="117" t="s">
        <v>3</v>
      </c>
      <c r="L170" s="119">
        <v>1215</v>
      </c>
    </row>
    <row r="171" spans="1:12" s="101" customFormat="1" ht="408.95" customHeight="1">
      <c r="A171" s="808"/>
      <c r="B171" s="803"/>
      <c r="C171" s="810"/>
      <c r="D171" s="807"/>
      <c r="E171" s="803"/>
      <c r="F171" s="803"/>
      <c r="G171" s="803"/>
      <c r="H171" s="806" t="s">
        <v>154</v>
      </c>
      <c r="I171" s="806"/>
      <c r="J171" s="803" t="s">
        <v>153</v>
      </c>
      <c r="K171" s="803" t="s">
        <v>153</v>
      </c>
      <c r="L171" s="804">
        <v>0</v>
      </c>
    </row>
    <row r="172" spans="1:12" s="101" customFormat="1" ht="40.35" customHeight="1">
      <c r="A172" s="808"/>
      <c r="B172" s="803"/>
      <c r="C172" s="810"/>
      <c r="D172" s="807"/>
      <c r="E172" s="803"/>
      <c r="F172" s="803"/>
      <c r="G172" s="803"/>
      <c r="H172" s="806"/>
      <c r="I172" s="806"/>
      <c r="J172" s="803"/>
      <c r="K172" s="803"/>
      <c r="L172" s="804"/>
    </row>
    <row r="173" spans="1:12" s="101" customFormat="1" ht="24" customHeight="1">
      <c r="A173" s="808"/>
      <c r="B173" s="110" t="s">
        <v>77</v>
      </c>
      <c r="C173" s="115" t="s">
        <v>79</v>
      </c>
      <c r="D173" s="115" t="s">
        <v>155</v>
      </c>
      <c r="E173" s="115" t="s">
        <v>156</v>
      </c>
      <c r="F173" s="805"/>
      <c r="G173" s="805"/>
      <c r="H173" s="806" t="s">
        <v>157</v>
      </c>
      <c r="I173" s="806"/>
      <c r="J173" s="803" t="s">
        <v>153</v>
      </c>
      <c r="K173" s="803" t="s">
        <v>3</v>
      </c>
      <c r="L173" s="804">
        <v>490</v>
      </c>
    </row>
    <row r="174" spans="1:12" s="101" customFormat="1" ht="24" customHeight="1">
      <c r="A174" s="808"/>
      <c r="B174" s="117" t="s">
        <v>181</v>
      </c>
      <c r="C174" s="117" t="s">
        <v>2269</v>
      </c>
      <c r="D174" s="118">
        <v>43749</v>
      </c>
      <c r="E174" s="117" t="s">
        <v>2270</v>
      </c>
      <c r="F174" s="805"/>
      <c r="G174" s="805"/>
      <c r="H174" s="806"/>
      <c r="I174" s="806"/>
      <c r="J174" s="803"/>
      <c r="K174" s="803"/>
      <c r="L174" s="804"/>
    </row>
    <row r="175" spans="1:12" s="101" customFormat="1" ht="24" customHeight="1">
      <c r="A175" s="808">
        <v>632</v>
      </c>
      <c r="B175" s="110" t="s">
        <v>76</v>
      </c>
      <c r="C175" s="115" t="s">
        <v>78</v>
      </c>
      <c r="D175" s="115" t="s">
        <v>146</v>
      </c>
      <c r="E175" s="115" t="s">
        <v>147</v>
      </c>
      <c r="F175" s="809" t="s">
        <v>71</v>
      </c>
      <c r="G175" s="809"/>
      <c r="H175" s="805"/>
      <c r="I175" s="805"/>
      <c r="J175" s="805"/>
      <c r="K175" s="805"/>
      <c r="L175" s="805"/>
    </row>
    <row r="176" spans="1:12" s="101" customFormat="1" ht="26.25" customHeight="1">
      <c r="A176" s="808"/>
      <c r="B176" s="803" t="s">
        <v>2271</v>
      </c>
      <c r="C176" s="810" t="s">
        <v>2272</v>
      </c>
      <c r="D176" s="807">
        <v>43754</v>
      </c>
      <c r="E176" s="803" t="s">
        <v>285</v>
      </c>
      <c r="F176" s="803" t="s">
        <v>2273</v>
      </c>
      <c r="G176" s="803"/>
      <c r="H176" s="806" t="s">
        <v>152</v>
      </c>
      <c r="I176" s="806"/>
      <c r="J176" s="117" t="s">
        <v>153</v>
      </c>
      <c r="K176" s="117" t="s">
        <v>3</v>
      </c>
      <c r="L176" s="119">
        <v>334</v>
      </c>
    </row>
    <row r="177" spans="1:12" s="101" customFormat="1" ht="408.95" customHeight="1">
      <c r="A177" s="808"/>
      <c r="B177" s="803"/>
      <c r="C177" s="810"/>
      <c r="D177" s="807"/>
      <c r="E177" s="803"/>
      <c r="F177" s="803"/>
      <c r="G177" s="803"/>
      <c r="H177" s="806" t="s">
        <v>154</v>
      </c>
      <c r="I177" s="806"/>
      <c r="J177" s="803" t="s">
        <v>153</v>
      </c>
      <c r="K177" s="803" t="s">
        <v>3</v>
      </c>
      <c r="L177" s="804">
        <v>309.19</v>
      </c>
    </row>
    <row r="178" spans="1:12" s="101" customFormat="1" ht="155.85" customHeight="1">
      <c r="A178" s="808"/>
      <c r="B178" s="803"/>
      <c r="C178" s="810"/>
      <c r="D178" s="807"/>
      <c r="E178" s="803"/>
      <c r="F178" s="803"/>
      <c r="G178" s="803"/>
      <c r="H178" s="806"/>
      <c r="I178" s="806"/>
      <c r="J178" s="803"/>
      <c r="K178" s="803"/>
      <c r="L178" s="804"/>
    </row>
    <row r="179" spans="1:12" s="101" customFormat="1" ht="24" customHeight="1">
      <c r="A179" s="808"/>
      <c r="B179" s="110" t="s">
        <v>77</v>
      </c>
      <c r="C179" s="115" t="s">
        <v>79</v>
      </c>
      <c r="D179" s="115" t="s">
        <v>155</v>
      </c>
      <c r="E179" s="115" t="s">
        <v>156</v>
      </c>
      <c r="F179" s="805"/>
      <c r="G179" s="805"/>
      <c r="H179" s="806" t="s">
        <v>157</v>
      </c>
      <c r="I179" s="806"/>
      <c r="J179" s="803" t="s">
        <v>153</v>
      </c>
      <c r="K179" s="803" t="s">
        <v>3</v>
      </c>
      <c r="L179" s="804">
        <v>150</v>
      </c>
    </row>
    <row r="180" spans="1:12" s="101" customFormat="1" ht="24" customHeight="1">
      <c r="A180" s="808"/>
      <c r="B180" s="117" t="s">
        <v>193</v>
      </c>
      <c r="C180" s="117" t="s">
        <v>2273</v>
      </c>
      <c r="D180" s="118">
        <v>43758</v>
      </c>
      <c r="E180" s="117" t="s">
        <v>855</v>
      </c>
      <c r="F180" s="805"/>
      <c r="G180" s="805"/>
      <c r="H180" s="806"/>
      <c r="I180" s="806"/>
      <c r="J180" s="803"/>
      <c r="K180" s="803"/>
      <c r="L180" s="804"/>
    </row>
    <row r="181" spans="1:12" s="101" customFormat="1" ht="24" customHeight="1">
      <c r="A181" s="808">
        <v>633</v>
      </c>
      <c r="B181" s="110" t="s">
        <v>76</v>
      </c>
      <c r="C181" s="115" t="s">
        <v>78</v>
      </c>
      <c r="D181" s="115" t="s">
        <v>146</v>
      </c>
      <c r="E181" s="115" t="s">
        <v>147</v>
      </c>
      <c r="F181" s="809" t="s">
        <v>71</v>
      </c>
      <c r="G181" s="809"/>
      <c r="H181" s="805"/>
      <c r="I181" s="805"/>
      <c r="J181" s="805"/>
      <c r="K181" s="805"/>
      <c r="L181" s="805"/>
    </row>
    <row r="182" spans="1:12" s="101" customFormat="1" ht="26.25" customHeight="1">
      <c r="A182" s="808"/>
      <c r="B182" s="803" t="s">
        <v>2274</v>
      </c>
      <c r="C182" s="810" t="s">
        <v>2275</v>
      </c>
      <c r="D182" s="807">
        <v>43748</v>
      </c>
      <c r="E182" s="803" t="s">
        <v>285</v>
      </c>
      <c r="F182" s="803" t="s">
        <v>2276</v>
      </c>
      <c r="G182" s="803"/>
      <c r="H182" s="806" t="s">
        <v>152</v>
      </c>
      <c r="I182" s="806"/>
      <c r="J182" s="117" t="s">
        <v>153</v>
      </c>
      <c r="K182" s="117" t="s">
        <v>3</v>
      </c>
      <c r="L182" s="119">
        <v>431.12</v>
      </c>
    </row>
    <row r="183" spans="1:12" s="101" customFormat="1" ht="396.75" customHeight="1">
      <c r="A183" s="808"/>
      <c r="B183" s="803"/>
      <c r="C183" s="810"/>
      <c r="D183" s="807"/>
      <c r="E183" s="803"/>
      <c r="F183" s="803"/>
      <c r="G183" s="803"/>
      <c r="H183" s="806" t="s">
        <v>154</v>
      </c>
      <c r="I183" s="806"/>
      <c r="J183" s="117" t="s">
        <v>153</v>
      </c>
      <c r="K183" s="117" t="s">
        <v>3</v>
      </c>
      <c r="L183" s="119">
        <v>627.6</v>
      </c>
    </row>
    <row r="184" spans="1:12" s="101" customFormat="1" ht="24" customHeight="1">
      <c r="A184" s="808"/>
      <c r="B184" s="110" t="s">
        <v>77</v>
      </c>
      <c r="C184" s="115" t="s">
        <v>79</v>
      </c>
      <c r="D184" s="115" t="s">
        <v>155</v>
      </c>
      <c r="E184" s="115" t="s">
        <v>156</v>
      </c>
      <c r="F184" s="805"/>
      <c r="G184" s="805"/>
      <c r="H184" s="806" t="s">
        <v>157</v>
      </c>
      <c r="I184" s="806"/>
      <c r="J184" s="803" t="s">
        <v>153</v>
      </c>
      <c r="K184" s="803" t="s">
        <v>3</v>
      </c>
      <c r="L184" s="804">
        <v>150</v>
      </c>
    </row>
    <row r="185" spans="1:12" s="101" customFormat="1" ht="24" customHeight="1">
      <c r="A185" s="808"/>
      <c r="B185" s="117" t="s">
        <v>498</v>
      </c>
      <c r="C185" s="117" t="s">
        <v>2276</v>
      </c>
      <c r="D185" s="118">
        <v>43750</v>
      </c>
      <c r="E185" s="117" t="s">
        <v>602</v>
      </c>
      <c r="F185" s="805"/>
      <c r="G185" s="805"/>
      <c r="H185" s="806"/>
      <c r="I185" s="806"/>
      <c r="J185" s="803"/>
      <c r="K185" s="803"/>
      <c r="L185" s="804"/>
    </row>
    <row r="186" spans="1:12" s="101" customFormat="1" ht="24" customHeight="1">
      <c r="A186" s="808">
        <v>634</v>
      </c>
      <c r="B186" s="110" t="s">
        <v>76</v>
      </c>
      <c r="C186" s="115" t="s">
        <v>78</v>
      </c>
      <c r="D186" s="115" t="s">
        <v>146</v>
      </c>
      <c r="E186" s="115" t="s">
        <v>147</v>
      </c>
      <c r="F186" s="809" t="s">
        <v>71</v>
      </c>
      <c r="G186" s="809"/>
      <c r="H186" s="805"/>
      <c r="I186" s="805"/>
      <c r="J186" s="805"/>
      <c r="K186" s="805"/>
      <c r="L186" s="805"/>
    </row>
    <row r="187" spans="1:12" s="101" customFormat="1" ht="26.25" customHeight="1">
      <c r="A187" s="808"/>
      <c r="B187" s="803" t="s">
        <v>2274</v>
      </c>
      <c r="C187" s="810" t="s">
        <v>2277</v>
      </c>
      <c r="D187" s="807">
        <v>43865</v>
      </c>
      <c r="E187" s="803" t="s">
        <v>243</v>
      </c>
      <c r="F187" s="803" t="s">
        <v>845</v>
      </c>
      <c r="G187" s="803"/>
      <c r="H187" s="806" t="s">
        <v>152</v>
      </c>
      <c r="I187" s="806"/>
      <c r="J187" s="117" t="s">
        <v>153</v>
      </c>
      <c r="K187" s="117" t="s">
        <v>3</v>
      </c>
      <c r="L187" s="119">
        <v>237.94</v>
      </c>
    </row>
    <row r="188" spans="1:12" s="101" customFormat="1" ht="408.95" customHeight="1">
      <c r="A188" s="808"/>
      <c r="B188" s="803"/>
      <c r="C188" s="810"/>
      <c r="D188" s="807"/>
      <c r="E188" s="803"/>
      <c r="F188" s="803"/>
      <c r="G188" s="803"/>
      <c r="H188" s="806" t="s">
        <v>154</v>
      </c>
      <c r="I188" s="806"/>
      <c r="J188" s="803" t="s">
        <v>153</v>
      </c>
      <c r="K188" s="803" t="s">
        <v>3</v>
      </c>
      <c r="L188" s="804">
        <v>116.8</v>
      </c>
    </row>
    <row r="189" spans="1:12" s="101" customFormat="1" ht="124.35" customHeight="1">
      <c r="A189" s="808"/>
      <c r="B189" s="803"/>
      <c r="C189" s="810"/>
      <c r="D189" s="807"/>
      <c r="E189" s="803"/>
      <c r="F189" s="803"/>
      <c r="G189" s="803"/>
      <c r="H189" s="806"/>
      <c r="I189" s="806"/>
      <c r="J189" s="803"/>
      <c r="K189" s="803"/>
      <c r="L189" s="804"/>
    </row>
    <row r="190" spans="1:12" s="101" customFormat="1" ht="24" customHeight="1">
      <c r="A190" s="808"/>
      <c r="B190" s="110" t="s">
        <v>77</v>
      </c>
      <c r="C190" s="115" t="s">
        <v>79</v>
      </c>
      <c r="D190" s="115" t="s">
        <v>155</v>
      </c>
      <c r="E190" s="115" t="s">
        <v>156</v>
      </c>
      <c r="F190" s="805"/>
      <c r="G190" s="805"/>
      <c r="H190" s="806" t="s">
        <v>157</v>
      </c>
      <c r="I190" s="806"/>
      <c r="J190" s="803" t="s">
        <v>153</v>
      </c>
      <c r="K190" s="803" t="s">
        <v>3</v>
      </c>
      <c r="L190" s="804">
        <v>150</v>
      </c>
    </row>
    <row r="191" spans="1:12" s="101" customFormat="1" ht="24" customHeight="1">
      <c r="A191" s="808"/>
      <c r="B191" s="117" t="s">
        <v>498</v>
      </c>
      <c r="C191" s="117" t="s">
        <v>845</v>
      </c>
      <c r="D191" s="118">
        <v>43866</v>
      </c>
      <c r="E191" s="117" t="s">
        <v>2278</v>
      </c>
      <c r="F191" s="805"/>
      <c r="G191" s="805"/>
      <c r="H191" s="806"/>
      <c r="I191" s="806"/>
      <c r="J191" s="803"/>
      <c r="K191" s="803"/>
      <c r="L191" s="804"/>
    </row>
    <row r="192" spans="1:12" s="101" customFormat="1" ht="24" customHeight="1">
      <c r="A192" s="808">
        <v>635</v>
      </c>
      <c r="B192" s="110" t="s">
        <v>76</v>
      </c>
      <c r="C192" s="115" t="s">
        <v>78</v>
      </c>
      <c r="D192" s="115" t="s">
        <v>146</v>
      </c>
      <c r="E192" s="115" t="s">
        <v>147</v>
      </c>
      <c r="F192" s="809" t="s">
        <v>71</v>
      </c>
      <c r="G192" s="809"/>
      <c r="H192" s="805"/>
      <c r="I192" s="805"/>
      <c r="J192" s="805"/>
      <c r="K192" s="805"/>
      <c r="L192" s="805"/>
    </row>
    <row r="193" spans="1:12" s="101" customFormat="1" ht="26.25" customHeight="1">
      <c r="A193" s="808"/>
      <c r="B193" s="803" t="s">
        <v>2279</v>
      </c>
      <c r="C193" s="810" t="s">
        <v>2280</v>
      </c>
      <c r="D193" s="807">
        <v>43761</v>
      </c>
      <c r="E193" s="803" t="s">
        <v>2281</v>
      </c>
      <c r="F193" s="803" t="s">
        <v>2282</v>
      </c>
      <c r="G193" s="803"/>
      <c r="H193" s="806" t="s">
        <v>152</v>
      </c>
      <c r="I193" s="806"/>
      <c r="J193" s="117" t="s">
        <v>153</v>
      </c>
      <c r="K193" s="117" t="s">
        <v>3</v>
      </c>
      <c r="L193" s="119">
        <v>561.65</v>
      </c>
    </row>
    <row r="194" spans="1:12" s="101" customFormat="1" ht="123.75" customHeight="1">
      <c r="A194" s="808"/>
      <c r="B194" s="803"/>
      <c r="C194" s="810"/>
      <c r="D194" s="807"/>
      <c r="E194" s="803"/>
      <c r="F194" s="803"/>
      <c r="G194" s="803"/>
      <c r="H194" s="806" t="s">
        <v>154</v>
      </c>
      <c r="I194" s="806"/>
      <c r="J194" s="117" t="s">
        <v>153</v>
      </c>
      <c r="K194" s="117" t="s">
        <v>3</v>
      </c>
      <c r="L194" s="119">
        <v>957.73</v>
      </c>
    </row>
    <row r="195" spans="1:12" s="101" customFormat="1" ht="24" customHeight="1">
      <c r="A195" s="808"/>
      <c r="B195" s="110" t="s">
        <v>77</v>
      </c>
      <c r="C195" s="115" t="s">
        <v>79</v>
      </c>
      <c r="D195" s="115" t="s">
        <v>155</v>
      </c>
      <c r="E195" s="115" t="s">
        <v>156</v>
      </c>
      <c r="F195" s="805"/>
      <c r="G195" s="805"/>
      <c r="H195" s="806" t="s">
        <v>157</v>
      </c>
      <c r="I195" s="806"/>
      <c r="J195" s="803" t="s">
        <v>153</v>
      </c>
      <c r="K195" s="803" t="s">
        <v>3</v>
      </c>
      <c r="L195" s="804">
        <v>600.68000000000006</v>
      </c>
    </row>
    <row r="196" spans="1:12" s="101" customFormat="1" ht="24" customHeight="1">
      <c r="A196" s="808"/>
      <c r="B196" s="117" t="s">
        <v>193</v>
      </c>
      <c r="C196" s="117" t="s">
        <v>2282</v>
      </c>
      <c r="D196" s="118">
        <v>43765</v>
      </c>
      <c r="E196" s="117" t="s">
        <v>2283</v>
      </c>
      <c r="F196" s="805"/>
      <c r="G196" s="805"/>
      <c r="H196" s="806"/>
      <c r="I196" s="806"/>
      <c r="J196" s="803"/>
      <c r="K196" s="803"/>
      <c r="L196" s="804"/>
    </row>
    <row r="197" spans="1:12" s="101" customFormat="1" ht="24" customHeight="1">
      <c r="A197" s="808">
        <v>636</v>
      </c>
      <c r="B197" s="110" t="s">
        <v>76</v>
      </c>
      <c r="C197" s="115" t="s">
        <v>78</v>
      </c>
      <c r="D197" s="115" t="s">
        <v>146</v>
      </c>
      <c r="E197" s="115" t="s">
        <v>147</v>
      </c>
      <c r="F197" s="809" t="s">
        <v>71</v>
      </c>
      <c r="G197" s="809"/>
      <c r="H197" s="805"/>
      <c r="I197" s="805"/>
      <c r="J197" s="805"/>
      <c r="K197" s="805"/>
      <c r="L197" s="805"/>
    </row>
    <row r="198" spans="1:12" s="101" customFormat="1" ht="26.25" customHeight="1">
      <c r="A198" s="808"/>
      <c r="B198" s="803" t="s">
        <v>2284</v>
      </c>
      <c r="C198" s="810" t="s">
        <v>2285</v>
      </c>
      <c r="D198" s="807">
        <v>43743</v>
      </c>
      <c r="E198" s="803" t="s">
        <v>258</v>
      </c>
      <c r="F198" s="803" t="s">
        <v>2286</v>
      </c>
      <c r="G198" s="803"/>
      <c r="H198" s="806" t="s">
        <v>152</v>
      </c>
      <c r="I198" s="806"/>
      <c r="J198" s="117" t="s">
        <v>153</v>
      </c>
      <c r="K198" s="117" t="s">
        <v>3</v>
      </c>
      <c r="L198" s="119">
        <v>920</v>
      </c>
    </row>
    <row r="199" spans="1:12" s="101" customFormat="1" ht="281.25" customHeight="1">
      <c r="A199" s="808"/>
      <c r="B199" s="803"/>
      <c r="C199" s="810"/>
      <c r="D199" s="807"/>
      <c r="E199" s="803"/>
      <c r="F199" s="803"/>
      <c r="G199" s="803"/>
      <c r="H199" s="806" t="s">
        <v>154</v>
      </c>
      <c r="I199" s="806"/>
      <c r="J199" s="117" t="s">
        <v>153</v>
      </c>
      <c r="K199" s="117" t="s">
        <v>153</v>
      </c>
      <c r="L199" s="119">
        <v>0</v>
      </c>
    </row>
    <row r="200" spans="1:12" s="101" customFormat="1" ht="24" customHeight="1">
      <c r="A200" s="808"/>
      <c r="B200" s="110" t="s">
        <v>77</v>
      </c>
      <c r="C200" s="115" t="s">
        <v>79</v>
      </c>
      <c r="D200" s="115" t="s">
        <v>155</v>
      </c>
      <c r="E200" s="115" t="s">
        <v>156</v>
      </c>
      <c r="F200" s="805"/>
      <c r="G200" s="805"/>
      <c r="H200" s="806" t="s">
        <v>157</v>
      </c>
      <c r="I200" s="806"/>
      <c r="J200" s="803" t="s">
        <v>153</v>
      </c>
      <c r="K200" s="803" t="s">
        <v>153</v>
      </c>
      <c r="L200" s="804">
        <v>0</v>
      </c>
    </row>
    <row r="201" spans="1:12" s="101" customFormat="1" ht="24" customHeight="1">
      <c r="A201" s="808"/>
      <c r="B201" s="117" t="s">
        <v>193</v>
      </c>
      <c r="C201" s="117" t="s">
        <v>2286</v>
      </c>
      <c r="D201" s="118">
        <v>43751</v>
      </c>
      <c r="E201" s="117" t="s">
        <v>2287</v>
      </c>
      <c r="F201" s="805"/>
      <c r="G201" s="805"/>
      <c r="H201" s="806"/>
      <c r="I201" s="806"/>
      <c r="J201" s="803"/>
      <c r="K201" s="803"/>
      <c r="L201" s="804"/>
    </row>
    <row r="202" spans="1:12" s="101" customFormat="1" ht="24" customHeight="1">
      <c r="A202" s="808">
        <v>637</v>
      </c>
      <c r="B202" s="110" t="s">
        <v>76</v>
      </c>
      <c r="C202" s="115" t="s">
        <v>78</v>
      </c>
      <c r="D202" s="115" t="s">
        <v>146</v>
      </c>
      <c r="E202" s="115" t="s">
        <v>147</v>
      </c>
      <c r="F202" s="809" t="s">
        <v>71</v>
      </c>
      <c r="G202" s="809"/>
      <c r="H202" s="805"/>
      <c r="I202" s="805"/>
      <c r="J202" s="805"/>
      <c r="K202" s="805"/>
      <c r="L202" s="805"/>
    </row>
    <row r="203" spans="1:12" s="101" customFormat="1" ht="26.25" customHeight="1">
      <c r="A203" s="808"/>
      <c r="B203" s="803" t="s">
        <v>2284</v>
      </c>
      <c r="C203" s="810" t="s">
        <v>2285</v>
      </c>
      <c r="D203" s="807">
        <v>43743</v>
      </c>
      <c r="E203" s="803" t="s">
        <v>258</v>
      </c>
      <c r="F203" s="803" t="s">
        <v>2288</v>
      </c>
      <c r="G203" s="803"/>
      <c r="H203" s="806" t="s">
        <v>152</v>
      </c>
      <c r="I203" s="806"/>
      <c r="J203" s="117" t="s">
        <v>153</v>
      </c>
      <c r="K203" s="117" t="s">
        <v>3</v>
      </c>
      <c r="L203" s="119">
        <v>690</v>
      </c>
    </row>
    <row r="204" spans="1:12" s="101" customFormat="1" ht="281.25" customHeight="1">
      <c r="A204" s="808"/>
      <c r="B204" s="803"/>
      <c r="C204" s="810"/>
      <c r="D204" s="807"/>
      <c r="E204" s="803"/>
      <c r="F204" s="803"/>
      <c r="G204" s="803"/>
      <c r="H204" s="806" t="s">
        <v>154</v>
      </c>
      <c r="I204" s="806"/>
      <c r="J204" s="117" t="s">
        <v>153</v>
      </c>
      <c r="K204" s="117" t="s">
        <v>153</v>
      </c>
      <c r="L204" s="119">
        <v>0</v>
      </c>
    </row>
    <row r="205" spans="1:12" s="101" customFormat="1" ht="24" customHeight="1">
      <c r="A205" s="808"/>
      <c r="B205" s="110" t="s">
        <v>77</v>
      </c>
      <c r="C205" s="115" t="s">
        <v>79</v>
      </c>
      <c r="D205" s="115" t="s">
        <v>155</v>
      </c>
      <c r="E205" s="115" t="s">
        <v>156</v>
      </c>
      <c r="F205" s="805"/>
      <c r="G205" s="805"/>
      <c r="H205" s="806" t="s">
        <v>157</v>
      </c>
      <c r="I205" s="806"/>
      <c r="J205" s="803" t="s">
        <v>153</v>
      </c>
      <c r="K205" s="803" t="s">
        <v>153</v>
      </c>
      <c r="L205" s="804">
        <v>0</v>
      </c>
    </row>
    <row r="206" spans="1:12" s="101" customFormat="1" ht="24" customHeight="1">
      <c r="A206" s="808"/>
      <c r="B206" s="117" t="s">
        <v>193</v>
      </c>
      <c r="C206" s="117" t="s">
        <v>2288</v>
      </c>
      <c r="D206" s="118">
        <v>43751</v>
      </c>
      <c r="E206" s="117" t="s">
        <v>2287</v>
      </c>
      <c r="F206" s="805"/>
      <c r="G206" s="805"/>
      <c r="H206" s="806"/>
      <c r="I206" s="806"/>
      <c r="J206" s="803"/>
      <c r="K206" s="803"/>
      <c r="L206" s="804"/>
    </row>
    <row r="207" spans="1:12" s="101" customFormat="1" ht="24" customHeight="1">
      <c r="A207" s="808">
        <v>638</v>
      </c>
      <c r="B207" s="110" t="s">
        <v>76</v>
      </c>
      <c r="C207" s="115" t="s">
        <v>78</v>
      </c>
      <c r="D207" s="115" t="s">
        <v>146</v>
      </c>
      <c r="E207" s="115" t="s">
        <v>147</v>
      </c>
      <c r="F207" s="809" t="s">
        <v>71</v>
      </c>
      <c r="G207" s="809"/>
      <c r="H207" s="805"/>
      <c r="I207" s="805"/>
      <c r="J207" s="805"/>
      <c r="K207" s="805"/>
      <c r="L207" s="805"/>
    </row>
    <row r="208" spans="1:12" s="101" customFormat="1" ht="26.25" customHeight="1">
      <c r="A208" s="808"/>
      <c r="B208" s="803" t="s">
        <v>2289</v>
      </c>
      <c r="C208" s="810" t="s">
        <v>2290</v>
      </c>
      <c r="D208" s="807">
        <v>43778</v>
      </c>
      <c r="E208" s="803" t="s">
        <v>1368</v>
      </c>
      <c r="F208" s="803" t="s">
        <v>1374</v>
      </c>
      <c r="G208" s="803"/>
      <c r="H208" s="806" t="s">
        <v>152</v>
      </c>
      <c r="I208" s="806"/>
      <c r="J208" s="117" t="s">
        <v>153</v>
      </c>
      <c r="K208" s="117" t="s">
        <v>3</v>
      </c>
      <c r="L208" s="119">
        <v>423</v>
      </c>
    </row>
    <row r="209" spans="1:12" s="101" customFormat="1" ht="81.75" customHeight="1">
      <c r="A209" s="808"/>
      <c r="B209" s="803"/>
      <c r="C209" s="810"/>
      <c r="D209" s="807"/>
      <c r="E209" s="803"/>
      <c r="F209" s="803"/>
      <c r="G209" s="803"/>
      <c r="H209" s="806" t="s">
        <v>154</v>
      </c>
      <c r="I209" s="806"/>
      <c r="J209" s="117" t="s">
        <v>153</v>
      </c>
      <c r="K209" s="117" t="s">
        <v>153</v>
      </c>
      <c r="L209" s="119">
        <v>0</v>
      </c>
    </row>
    <row r="210" spans="1:12" s="101" customFormat="1" ht="24" customHeight="1">
      <c r="A210" s="808"/>
      <c r="B210" s="110" t="s">
        <v>77</v>
      </c>
      <c r="C210" s="115" t="s">
        <v>79</v>
      </c>
      <c r="D210" s="115" t="s">
        <v>155</v>
      </c>
      <c r="E210" s="115" t="s">
        <v>156</v>
      </c>
      <c r="F210" s="805"/>
      <c r="G210" s="805"/>
      <c r="H210" s="806" t="s">
        <v>157</v>
      </c>
      <c r="I210" s="806"/>
      <c r="J210" s="803" t="s">
        <v>153</v>
      </c>
      <c r="K210" s="803" t="s">
        <v>153</v>
      </c>
      <c r="L210" s="804">
        <v>0</v>
      </c>
    </row>
    <row r="211" spans="1:12" s="101" customFormat="1" ht="34.5" customHeight="1">
      <c r="A211" s="808"/>
      <c r="B211" s="117" t="s">
        <v>303</v>
      </c>
      <c r="C211" s="117" t="s">
        <v>1374</v>
      </c>
      <c r="D211" s="118">
        <v>43785</v>
      </c>
      <c r="E211" s="117" t="s">
        <v>2291</v>
      </c>
      <c r="F211" s="805"/>
      <c r="G211" s="805"/>
      <c r="H211" s="806"/>
      <c r="I211" s="806"/>
      <c r="J211" s="803"/>
      <c r="K211" s="803"/>
      <c r="L211" s="804"/>
    </row>
    <row r="212" spans="1:12" s="101" customFormat="1" ht="24" customHeight="1">
      <c r="A212" s="808">
        <v>639</v>
      </c>
      <c r="B212" s="110" t="s">
        <v>76</v>
      </c>
      <c r="C212" s="115" t="s">
        <v>78</v>
      </c>
      <c r="D212" s="115" t="s">
        <v>146</v>
      </c>
      <c r="E212" s="115" t="s">
        <v>147</v>
      </c>
      <c r="F212" s="809" t="s">
        <v>71</v>
      </c>
      <c r="G212" s="809"/>
      <c r="H212" s="805"/>
      <c r="I212" s="805"/>
      <c r="J212" s="805"/>
      <c r="K212" s="805"/>
      <c r="L212" s="805"/>
    </row>
    <row r="213" spans="1:12" s="101" customFormat="1" ht="26.25" customHeight="1">
      <c r="A213" s="808"/>
      <c r="B213" s="803" t="s">
        <v>2292</v>
      </c>
      <c r="C213" s="810" t="s">
        <v>2293</v>
      </c>
      <c r="D213" s="807">
        <v>43739</v>
      </c>
      <c r="E213" s="803" t="s">
        <v>258</v>
      </c>
      <c r="F213" s="803" t="s">
        <v>1775</v>
      </c>
      <c r="G213" s="803"/>
      <c r="H213" s="806" t="s">
        <v>152</v>
      </c>
      <c r="I213" s="806"/>
      <c r="J213" s="117" t="s">
        <v>153</v>
      </c>
      <c r="K213" s="117" t="s">
        <v>3</v>
      </c>
      <c r="L213" s="119">
        <v>427.52</v>
      </c>
    </row>
    <row r="214" spans="1:12" s="101" customFormat="1" ht="408.95" customHeight="1">
      <c r="A214" s="808"/>
      <c r="B214" s="803"/>
      <c r="C214" s="810"/>
      <c r="D214" s="807"/>
      <c r="E214" s="803"/>
      <c r="F214" s="803"/>
      <c r="G214" s="803"/>
      <c r="H214" s="806" t="s">
        <v>154</v>
      </c>
      <c r="I214" s="806"/>
      <c r="J214" s="803" t="s">
        <v>153</v>
      </c>
      <c r="K214" s="803" t="s">
        <v>153</v>
      </c>
      <c r="L214" s="804">
        <v>0</v>
      </c>
    </row>
    <row r="215" spans="1:12" s="101" customFormat="1" ht="113.85" customHeight="1">
      <c r="A215" s="808"/>
      <c r="B215" s="803"/>
      <c r="C215" s="810"/>
      <c r="D215" s="807"/>
      <c r="E215" s="803"/>
      <c r="F215" s="803"/>
      <c r="G215" s="803"/>
      <c r="H215" s="806"/>
      <c r="I215" s="806"/>
      <c r="J215" s="803"/>
      <c r="K215" s="803"/>
      <c r="L215" s="804"/>
    </row>
    <row r="216" spans="1:12" s="101" customFormat="1" ht="24" customHeight="1">
      <c r="A216" s="808"/>
      <c r="B216" s="110" t="s">
        <v>77</v>
      </c>
      <c r="C216" s="115" t="s">
        <v>79</v>
      </c>
      <c r="D216" s="115" t="s">
        <v>155</v>
      </c>
      <c r="E216" s="115" t="s">
        <v>156</v>
      </c>
      <c r="F216" s="805"/>
      <c r="G216" s="805"/>
      <c r="H216" s="806" t="s">
        <v>157</v>
      </c>
      <c r="I216" s="806"/>
      <c r="J216" s="803" t="s">
        <v>153</v>
      </c>
      <c r="K216" s="803" t="s">
        <v>3</v>
      </c>
      <c r="L216" s="804">
        <v>12.22</v>
      </c>
    </row>
    <row r="217" spans="1:12" s="101" customFormat="1" ht="24" customHeight="1">
      <c r="A217" s="808"/>
      <c r="B217" s="117" t="s">
        <v>158</v>
      </c>
      <c r="C217" s="117" t="s">
        <v>1775</v>
      </c>
      <c r="D217" s="118">
        <v>43741</v>
      </c>
      <c r="E217" s="117" t="s">
        <v>438</v>
      </c>
      <c r="F217" s="805"/>
      <c r="G217" s="805"/>
      <c r="H217" s="806"/>
      <c r="I217" s="806"/>
      <c r="J217" s="803"/>
      <c r="K217" s="803"/>
      <c r="L217" s="804"/>
    </row>
    <row r="218" spans="1:12" s="101" customFormat="1" ht="24" customHeight="1">
      <c r="A218" s="808">
        <v>640</v>
      </c>
      <c r="B218" s="110" t="s">
        <v>76</v>
      </c>
      <c r="C218" s="115" t="s">
        <v>78</v>
      </c>
      <c r="D218" s="115" t="s">
        <v>146</v>
      </c>
      <c r="E218" s="115" t="s">
        <v>147</v>
      </c>
      <c r="F218" s="809" t="s">
        <v>71</v>
      </c>
      <c r="G218" s="809"/>
      <c r="H218" s="805"/>
      <c r="I218" s="805"/>
      <c r="J218" s="805"/>
      <c r="K218" s="805"/>
      <c r="L218" s="805"/>
    </row>
    <row r="219" spans="1:12" s="101" customFormat="1" ht="26.25" customHeight="1">
      <c r="A219" s="808"/>
      <c r="B219" s="803" t="s">
        <v>2294</v>
      </c>
      <c r="C219" s="803" t="s">
        <v>2295</v>
      </c>
      <c r="D219" s="807">
        <v>43757</v>
      </c>
      <c r="E219" s="803" t="s">
        <v>174</v>
      </c>
      <c r="F219" s="803" t="s">
        <v>2296</v>
      </c>
      <c r="G219" s="803"/>
      <c r="H219" s="806" t="s">
        <v>152</v>
      </c>
      <c r="I219" s="806"/>
      <c r="J219" s="117" t="s">
        <v>153</v>
      </c>
      <c r="K219" s="117" t="s">
        <v>3</v>
      </c>
      <c r="L219" s="119">
        <v>1254.1600000000001</v>
      </c>
    </row>
    <row r="220" spans="1:12" s="101" customFormat="1" ht="81.75" customHeight="1">
      <c r="A220" s="808"/>
      <c r="B220" s="803"/>
      <c r="C220" s="803"/>
      <c r="D220" s="807"/>
      <c r="E220" s="803"/>
      <c r="F220" s="803"/>
      <c r="G220" s="803"/>
      <c r="H220" s="806" t="s">
        <v>154</v>
      </c>
      <c r="I220" s="806"/>
      <c r="J220" s="117" t="s">
        <v>153</v>
      </c>
      <c r="K220" s="117" t="s">
        <v>3</v>
      </c>
      <c r="L220" s="119">
        <v>2807.67</v>
      </c>
    </row>
    <row r="221" spans="1:12" s="101" customFormat="1" ht="24" customHeight="1">
      <c r="A221" s="808"/>
      <c r="B221" s="110" t="s">
        <v>77</v>
      </c>
      <c r="C221" s="115" t="s">
        <v>79</v>
      </c>
      <c r="D221" s="115" t="s">
        <v>155</v>
      </c>
      <c r="E221" s="115" t="s">
        <v>156</v>
      </c>
      <c r="F221" s="805"/>
      <c r="G221" s="805"/>
      <c r="H221" s="806" t="s">
        <v>157</v>
      </c>
      <c r="I221" s="806"/>
      <c r="J221" s="803" t="s">
        <v>153</v>
      </c>
      <c r="K221" s="803" t="s">
        <v>3</v>
      </c>
      <c r="L221" s="804">
        <v>620</v>
      </c>
    </row>
    <row r="222" spans="1:12" s="101" customFormat="1" ht="24" customHeight="1">
      <c r="A222" s="808"/>
      <c r="B222" s="117" t="s">
        <v>193</v>
      </c>
      <c r="C222" s="117" t="s">
        <v>2296</v>
      </c>
      <c r="D222" s="118">
        <v>43762</v>
      </c>
      <c r="E222" s="117" t="s">
        <v>1043</v>
      </c>
      <c r="F222" s="805"/>
      <c r="G222" s="805"/>
      <c r="H222" s="806"/>
      <c r="I222" s="806"/>
      <c r="J222" s="803"/>
      <c r="K222" s="803"/>
      <c r="L222" s="804"/>
    </row>
    <row r="223" spans="1:12" s="101" customFormat="1" ht="24" customHeight="1">
      <c r="A223" s="808">
        <v>641</v>
      </c>
      <c r="B223" s="110" t="s">
        <v>76</v>
      </c>
      <c r="C223" s="115" t="s">
        <v>78</v>
      </c>
      <c r="D223" s="115" t="s">
        <v>146</v>
      </c>
      <c r="E223" s="115" t="s">
        <v>147</v>
      </c>
      <c r="F223" s="809" t="s">
        <v>71</v>
      </c>
      <c r="G223" s="809"/>
      <c r="H223" s="805"/>
      <c r="I223" s="805"/>
      <c r="J223" s="805"/>
      <c r="K223" s="805"/>
      <c r="L223" s="805"/>
    </row>
    <row r="224" spans="1:12" s="101" customFormat="1" ht="26.25" customHeight="1">
      <c r="A224" s="808"/>
      <c r="B224" s="803" t="s">
        <v>2294</v>
      </c>
      <c r="C224" s="803" t="s">
        <v>2297</v>
      </c>
      <c r="D224" s="807">
        <v>43778</v>
      </c>
      <c r="E224" s="803" t="s">
        <v>476</v>
      </c>
      <c r="F224" s="803" t="s">
        <v>941</v>
      </c>
      <c r="G224" s="803"/>
      <c r="H224" s="806" t="s">
        <v>152</v>
      </c>
      <c r="I224" s="806"/>
      <c r="J224" s="117" t="s">
        <v>153</v>
      </c>
      <c r="K224" s="117" t="s">
        <v>3</v>
      </c>
      <c r="L224" s="119">
        <v>284.72000000000003</v>
      </c>
    </row>
    <row r="225" spans="1:12" s="101" customFormat="1" ht="102.75" customHeight="1">
      <c r="A225" s="808"/>
      <c r="B225" s="803"/>
      <c r="C225" s="803"/>
      <c r="D225" s="807"/>
      <c r="E225" s="803"/>
      <c r="F225" s="803"/>
      <c r="G225" s="803"/>
      <c r="H225" s="806" t="s">
        <v>154</v>
      </c>
      <c r="I225" s="806"/>
      <c r="J225" s="117" t="s">
        <v>153</v>
      </c>
      <c r="K225" s="117" t="s">
        <v>3</v>
      </c>
      <c r="L225" s="119">
        <v>616.6</v>
      </c>
    </row>
    <row r="226" spans="1:12" s="101" customFormat="1" ht="24" customHeight="1">
      <c r="A226" s="808"/>
      <c r="B226" s="110" t="s">
        <v>77</v>
      </c>
      <c r="C226" s="115" t="s">
        <v>79</v>
      </c>
      <c r="D226" s="115" t="s">
        <v>155</v>
      </c>
      <c r="E226" s="115" t="s">
        <v>156</v>
      </c>
      <c r="F226" s="805"/>
      <c r="G226" s="805"/>
      <c r="H226" s="806" t="s">
        <v>157</v>
      </c>
      <c r="I226" s="806"/>
      <c r="J226" s="803" t="s">
        <v>153</v>
      </c>
      <c r="K226" s="803" t="s">
        <v>3</v>
      </c>
      <c r="L226" s="804">
        <v>810</v>
      </c>
    </row>
    <row r="227" spans="1:12" s="101" customFormat="1" ht="24" customHeight="1">
      <c r="A227" s="808"/>
      <c r="B227" s="117" t="s">
        <v>193</v>
      </c>
      <c r="C227" s="117" t="s">
        <v>941</v>
      </c>
      <c r="D227" s="118">
        <v>43780</v>
      </c>
      <c r="E227" s="117" t="s">
        <v>2298</v>
      </c>
      <c r="F227" s="805"/>
      <c r="G227" s="805"/>
      <c r="H227" s="806"/>
      <c r="I227" s="806"/>
      <c r="J227" s="803"/>
      <c r="K227" s="803"/>
      <c r="L227" s="804"/>
    </row>
    <row r="228" spans="1:12" s="101" customFormat="1" ht="24" customHeight="1">
      <c r="A228" s="808">
        <v>642</v>
      </c>
      <c r="B228" s="110" t="s">
        <v>76</v>
      </c>
      <c r="C228" s="115" t="s">
        <v>78</v>
      </c>
      <c r="D228" s="115" t="s">
        <v>146</v>
      </c>
      <c r="E228" s="115" t="s">
        <v>147</v>
      </c>
      <c r="F228" s="809" t="s">
        <v>71</v>
      </c>
      <c r="G228" s="809"/>
      <c r="H228" s="805"/>
      <c r="I228" s="805"/>
      <c r="J228" s="805"/>
      <c r="K228" s="805"/>
      <c r="L228" s="805"/>
    </row>
    <row r="229" spans="1:12" s="101" customFormat="1" ht="26.25" customHeight="1">
      <c r="A229" s="808"/>
      <c r="B229" s="803" t="s">
        <v>2299</v>
      </c>
      <c r="C229" s="810" t="s">
        <v>2300</v>
      </c>
      <c r="D229" s="807">
        <v>43743</v>
      </c>
      <c r="E229" s="803" t="s">
        <v>2281</v>
      </c>
      <c r="F229" s="803" t="s">
        <v>2301</v>
      </c>
      <c r="G229" s="803"/>
      <c r="H229" s="806" t="s">
        <v>152</v>
      </c>
      <c r="I229" s="806"/>
      <c r="J229" s="117" t="s">
        <v>153</v>
      </c>
      <c r="K229" s="117" t="s">
        <v>3</v>
      </c>
      <c r="L229" s="119">
        <v>180</v>
      </c>
    </row>
    <row r="230" spans="1:12" s="101" customFormat="1" ht="123.75" customHeight="1">
      <c r="A230" s="808"/>
      <c r="B230" s="803"/>
      <c r="C230" s="810"/>
      <c r="D230" s="807"/>
      <c r="E230" s="803"/>
      <c r="F230" s="803"/>
      <c r="G230" s="803"/>
      <c r="H230" s="806" t="s">
        <v>154</v>
      </c>
      <c r="I230" s="806"/>
      <c r="J230" s="117" t="s">
        <v>153</v>
      </c>
      <c r="K230" s="117" t="s">
        <v>3</v>
      </c>
      <c r="L230" s="119">
        <v>1504.78</v>
      </c>
    </row>
    <row r="231" spans="1:12" s="101" customFormat="1" ht="24" customHeight="1">
      <c r="A231" s="808"/>
      <c r="B231" s="110" t="s">
        <v>77</v>
      </c>
      <c r="C231" s="115" t="s">
        <v>79</v>
      </c>
      <c r="D231" s="115" t="s">
        <v>155</v>
      </c>
      <c r="E231" s="115" t="s">
        <v>156</v>
      </c>
      <c r="F231" s="805"/>
      <c r="G231" s="805"/>
      <c r="H231" s="806" t="s">
        <v>157</v>
      </c>
      <c r="I231" s="806"/>
      <c r="J231" s="803" t="s">
        <v>153</v>
      </c>
      <c r="K231" s="803" t="s">
        <v>3</v>
      </c>
      <c r="L231" s="804">
        <v>426</v>
      </c>
    </row>
    <row r="232" spans="1:12" s="101" customFormat="1" ht="24" customHeight="1">
      <c r="A232" s="808"/>
      <c r="B232" s="117" t="s">
        <v>240</v>
      </c>
      <c r="C232" s="117" t="s">
        <v>2301</v>
      </c>
      <c r="D232" s="118">
        <v>43746</v>
      </c>
      <c r="E232" s="117" t="s">
        <v>866</v>
      </c>
      <c r="F232" s="805"/>
      <c r="G232" s="805"/>
      <c r="H232" s="806"/>
      <c r="I232" s="806"/>
      <c r="J232" s="803"/>
      <c r="K232" s="803"/>
      <c r="L232" s="804"/>
    </row>
    <row r="233" spans="1:12" s="101" customFormat="1" ht="24" customHeight="1">
      <c r="A233" s="808">
        <v>643</v>
      </c>
      <c r="B233" s="110" t="s">
        <v>76</v>
      </c>
      <c r="C233" s="115" t="s">
        <v>78</v>
      </c>
      <c r="D233" s="115" t="s">
        <v>146</v>
      </c>
      <c r="E233" s="115" t="s">
        <v>147</v>
      </c>
      <c r="F233" s="809" t="s">
        <v>71</v>
      </c>
      <c r="G233" s="809"/>
      <c r="H233" s="805"/>
      <c r="I233" s="805"/>
      <c r="J233" s="805"/>
      <c r="K233" s="805"/>
      <c r="L233" s="805"/>
    </row>
    <row r="234" spans="1:12" s="101" customFormat="1" ht="26.25" customHeight="1">
      <c r="A234" s="808"/>
      <c r="B234" s="803" t="s">
        <v>2302</v>
      </c>
      <c r="C234" s="810" t="s">
        <v>2303</v>
      </c>
      <c r="D234" s="807">
        <v>43761</v>
      </c>
      <c r="E234" s="803" t="s">
        <v>1961</v>
      </c>
      <c r="F234" s="803" t="s">
        <v>2304</v>
      </c>
      <c r="G234" s="803"/>
      <c r="H234" s="806" t="s">
        <v>152</v>
      </c>
      <c r="I234" s="806"/>
      <c r="J234" s="117" t="s">
        <v>153</v>
      </c>
      <c r="K234" s="117" t="s">
        <v>3</v>
      </c>
      <c r="L234" s="119">
        <v>730.98</v>
      </c>
    </row>
    <row r="235" spans="1:12" s="101" customFormat="1" ht="408.95" customHeight="1">
      <c r="A235" s="808"/>
      <c r="B235" s="803"/>
      <c r="C235" s="810"/>
      <c r="D235" s="807"/>
      <c r="E235" s="803"/>
      <c r="F235" s="803"/>
      <c r="G235" s="803"/>
      <c r="H235" s="806" t="s">
        <v>154</v>
      </c>
      <c r="I235" s="806"/>
      <c r="J235" s="803" t="s">
        <v>153</v>
      </c>
      <c r="K235" s="803" t="s">
        <v>3</v>
      </c>
      <c r="L235" s="804">
        <v>506.17</v>
      </c>
    </row>
    <row r="236" spans="1:12" s="101" customFormat="1" ht="124.35" customHeight="1">
      <c r="A236" s="808"/>
      <c r="B236" s="803"/>
      <c r="C236" s="810"/>
      <c r="D236" s="807"/>
      <c r="E236" s="803"/>
      <c r="F236" s="803"/>
      <c r="G236" s="803"/>
      <c r="H236" s="806"/>
      <c r="I236" s="806"/>
      <c r="J236" s="803"/>
      <c r="K236" s="803"/>
      <c r="L236" s="804"/>
    </row>
    <row r="237" spans="1:12" s="101" customFormat="1" ht="24" customHeight="1">
      <c r="A237" s="808"/>
      <c r="B237" s="110" t="s">
        <v>77</v>
      </c>
      <c r="C237" s="115" t="s">
        <v>79</v>
      </c>
      <c r="D237" s="115" t="s">
        <v>155</v>
      </c>
      <c r="E237" s="115" t="s">
        <v>156</v>
      </c>
      <c r="F237" s="805"/>
      <c r="G237" s="805"/>
      <c r="H237" s="806" t="s">
        <v>157</v>
      </c>
      <c r="I237" s="806"/>
      <c r="J237" s="803" t="s">
        <v>153</v>
      </c>
      <c r="K237" s="803" t="s">
        <v>3</v>
      </c>
      <c r="L237" s="804">
        <v>90.43</v>
      </c>
    </row>
    <row r="238" spans="1:12" s="101" customFormat="1" ht="24" customHeight="1">
      <c r="A238" s="808"/>
      <c r="B238" s="117" t="s">
        <v>2305</v>
      </c>
      <c r="C238" s="117" t="s">
        <v>2304</v>
      </c>
      <c r="D238" s="118">
        <v>43765</v>
      </c>
      <c r="E238" s="117" t="s">
        <v>2283</v>
      </c>
      <c r="F238" s="805"/>
      <c r="G238" s="805"/>
      <c r="H238" s="806"/>
      <c r="I238" s="806"/>
      <c r="J238" s="803"/>
      <c r="K238" s="803"/>
      <c r="L238" s="804"/>
    </row>
    <row r="239" spans="1:12" s="101" customFormat="1" ht="24" customHeight="1">
      <c r="A239" s="808">
        <v>644</v>
      </c>
      <c r="B239" s="110" t="s">
        <v>76</v>
      </c>
      <c r="C239" s="115" t="s">
        <v>78</v>
      </c>
      <c r="D239" s="115" t="s">
        <v>146</v>
      </c>
      <c r="E239" s="115" t="s">
        <v>147</v>
      </c>
      <c r="F239" s="809" t="s">
        <v>71</v>
      </c>
      <c r="G239" s="809"/>
      <c r="H239" s="805"/>
      <c r="I239" s="805"/>
      <c r="J239" s="805"/>
      <c r="K239" s="805"/>
      <c r="L239" s="805"/>
    </row>
    <row r="240" spans="1:12" s="101" customFormat="1" ht="26.25" customHeight="1">
      <c r="A240" s="808"/>
      <c r="B240" s="803" t="s">
        <v>2302</v>
      </c>
      <c r="C240" s="810" t="s">
        <v>2306</v>
      </c>
      <c r="D240" s="807">
        <v>43781</v>
      </c>
      <c r="E240" s="803" t="s">
        <v>2307</v>
      </c>
      <c r="F240" s="803" t="s">
        <v>2308</v>
      </c>
      <c r="G240" s="803"/>
      <c r="H240" s="806" t="s">
        <v>152</v>
      </c>
      <c r="I240" s="806"/>
      <c r="J240" s="117" t="s">
        <v>153</v>
      </c>
      <c r="K240" s="117" t="s">
        <v>3</v>
      </c>
      <c r="L240" s="119">
        <v>930</v>
      </c>
    </row>
    <row r="241" spans="1:12" s="101" customFormat="1" ht="239.25" customHeight="1">
      <c r="A241" s="808"/>
      <c r="B241" s="803"/>
      <c r="C241" s="810"/>
      <c r="D241" s="807"/>
      <c r="E241" s="803"/>
      <c r="F241" s="803"/>
      <c r="G241" s="803"/>
      <c r="H241" s="806" t="s">
        <v>154</v>
      </c>
      <c r="I241" s="806"/>
      <c r="J241" s="117" t="s">
        <v>153</v>
      </c>
      <c r="K241" s="117" t="s">
        <v>3</v>
      </c>
      <c r="L241" s="119">
        <v>1462.81</v>
      </c>
    </row>
    <row r="242" spans="1:12" s="101" customFormat="1" ht="24" customHeight="1">
      <c r="A242" s="808"/>
      <c r="B242" s="110" t="s">
        <v>77</v>
      </c>
      <c r="C242" s="115" t="s">
        <v>79</v>
      </c>
      <c r="D242" s="115" t="s">
        <v>155</v>
      </c>
      <c r="E242" s="115" t="s">
        <v>156</v>
      </c>
      <c r="F242" s="805"/>
      <c r="G242" s="805"/>
      <c r="H242" s="806" t="s">
        <v>157</v>
      </c>
      <c r="I242" s="806"/>
      <c r="J242" s="803" t="s">
        <v>153</v>
      </c>
      <c r="K242" s="803" t="s">
        <v>153</v>
      </c>
      <c r="L242" s="804">
        <v>0</v>
      </c>
    </row>
    <row r="243" spans="1:12" s="101" customFormat="1" ht="24" customHeight="1">
      <c r="A243" s="808"/>
      <c r="B243" s="117" t="s">
        <v>2305</v>
      </c>
      <c r="C243" s="117" t="s">
        <v>2308</v>
      </c>
      <c r="D243" s="118">
        <v>43787</v>
      </c>
      <c r="E243" s="117" t="s">
        <v>2309</v>
      </c>
      <c r="F243" s="805"/>
      <c r="G243" s="805"/>
      <c r="H243" s="806"/>
      <c r="I243" s="806"/>
      <c r="J243" s="803"/>
      <c r="K243" s="803"/>
      <c r="L243" s="804"/>
    </row>
    <row r="244" spans="1:12" s="101" customFormat="1" ht="24" customHeight="1">
      <c r="A244" s="808">
        <v>645</v>
      </c>
      <c r="B244" s="110" t="s">
        <v>76</v>
      </c>
      <c r="C244" s="115" t="s">
        <v>78</v>
      </c>
      <c r="D244" s="115" t="s">
        <v>146</v>
      </c>
      <c r="E244" s="115" t="s">
        <v>147</v>
      </c>
      <c r="F244" s="809" t="s">
        <v>71</v>
      </c>
      <c r="G244" s="809"/>
      <c r="H244" s="805"/>
      <c r="I244" s="805"/>
      <c r="J244" s="805"/>
      <c r="K244" s="805"/>
      <c r="L244" s="805"/>
    </row>
    <row r="245" spans="1:12" s="101" customFormat="1" ht="26.25" customHeight="1">
      <c r="A245" s="808"/>
      <c r="B245" s="803" t="s">
        <v>2310</v>
      </c>
      <c r="C245" s="803" t="s">
        <v>2311</v>
      </c>
      <c r="D245" s="807">
        <v>43881</v>
      </c>
      <c r="E245" s="803" t="s">
        <v>2312</v>
      </c>
      <c r="F245" s="803" t="s">
        <v>2313</v>
      </c>
      <c r="G245" s="803"/>
      <c r="H245" s="806" t="s">
        <v>152</v>
      </c>
      <c r="I245" s="806"/>
      <c r="J245" s="117" t="s">
        <v>153</v>
      </c>
      <c r="K245" s="117" t="s">
        <v>153</v>
      </c>
      <c r="L245" s="119">
        <v>0</v>
      </c>
    </row>
    <row r="246" spans="1:12" s="101" customFormat="1" ht="81.75" customHeight="1">
      <c r="A246" s="808"/>
      <c r="B246" s="803"/>
      <c r="C246" s="803"/>
      <c r="D246" s="807"/>
      <c r="E246" s="803"/>
      <c r="F246" s="803"/>
      <c r="G246" s="803"/>
      <c r="H246" s="806" t="s">
        <v>154</v>
      </c>
      <c r="I246" s="806"/>
      <c r="J246" s="117" t="s">
        <v>153</v>
      </c>
      <c r="K246" s="117" t="s">
        <v>153</v>
      </c>
      <c r="L246" s="119">
        <v>0</v>
      </c>
    </row>
    <row r="247" spans="1:12" s="101" customFormat="1" ht="24" customHeight="1">
      <c r="A247" s="808"/>
      <c r="B247" s="110" t="s">
        <v>77</v>
      </c>
      <c r="C247" s="115" t="s">
        <v>79</v>
      </c>
      <c r="D247" s="115" t="s">
        <v>155</v>
      </c>
      <c r="E247" s="115" t="s">
        <v>156</v>
      </c>
      <c r="F247" s="805"/>
      <c r="G247" s="805"/>
      <c r="H247" s="806" t="s">
        <v>157</v>
      </c>
      <c r="I247" s="806"/>
      <c r="J247" s="803" t="s">
        <v>153</v>
      </c>
      <c r="K247" s="803" t="s">
        <v>3</v>
      </c>
      <c r="L247" s="804">
        <v>1038</v>
      </c>
    </row>
    <row r="248" spans="1:12" s="101" customFormat="1" ht="24" customHeight="1">
      <c r="A248" s="808"/>
      <c r="B248" s="117" t="s">
        <v>2314</v>
      </c>
      <c r="C248" s="117" t="s">
        <v>2313</v>
      </c>
      <c r="D248" s="118">
        <v>43884</v>
      </c>
      <c r="E248" s="117" t="s">
        <v>2315</v>
      </c>
      <c r="F248" s="805"/>
      <c r="G248" s="805"/>
      <c r="H248" s="806"/>
      <c r="I248" s="806"/>
      <c r="J248" s="803"/>
      <c r="K248" s="803"/>
      <c r="L248" s="804"/>
    </row>
    <row r="249" spans="1:12" s="101" customFormat="1" ht="24" customHeight="1">
      <c r="A249" s="808">
        <v>646</v>
      </c>
      <c r="B249" s="110" t="s">
        <v>76</v>
      </c>
      <c r="C249" s="115" t="s">
        <v>78</v>
      </c>
      <c r="D249" s="115" t="s">
        <v>146</v>
      </c>
      <c r="E249" s="115" t="s">
        <v>147</v>
      </c>
      <c r="F249" s="809" t="s">
        <v>71</v>
      </c>
      <c r="G249" s="809"/>
      <c r="H249" s="805"/>
      <c r="I249" s="805"/>
      <c r="J249" s="805"/>
      <c r="K249" s="805"/>
      <c r="L249" s="805"/>
    </row>
    <row r="250" spans="1:12" s="101" customFormat="1" ht="26.25" customHeight="1">
      <c r="A250" s="808"/>
      <c r="B250" s="803" t="s">
        <v>2316</v>
      </c>
      <c r="C250" s="810" t="s">
        <v>2317</v>
      </c>
      <c r="D250" s="807">
        <v>43760</v>
      </c>
      <c r="E250" s="803" t="s">
        <v>1086</v>
      </c>
      <c r="F250" s="803" t="s">
        <v>1087</v>
      </c>
      <c r="G250" s="803"/>
      <c r="H250" s="806" t="s">
        <v>152</v>
      </c>
      <c r="I250" s="806"/>
      <c r="J250" s="117" t="s">
        <v>153</v>
      </c>
      <c r="K250" s="117" t="s">
        <v>3</v>
      </c>
      <c r="L250" s="119">
        <v>1156</v>
      </c>
    </row>
    <row r="251" spans="1:12" s="101" customFormat="1" ht="323.25" customHeight="1">
      <c r="A251" s="808"/>
      <c r="B251" s="803"/>
      <c r="C251" s="810"/>
      <c r="D251" s="807"/>
      <c r="E251" s="803"/>
      <c r="F251" s="803"/>
      <c r="G251" s="803"/>
      <c r="H251" s="806" t="s">
        <v>154</v>
      </c>
      <c r="I251" s="806"/>
      <c r="J251" s="117" t="s">
        <v>153</v>
      </c>
      <c r="K251" s="117" t="s">
        <v>3</v>
      </c>
      <c r="L251" s="119">
        <v>460.6</v>
      </c>
    </row>
    <row r="252" spans="1:12" s="101" customFormat="1" ht="24" customHeight="1">
      <c r="A252" s="808"/>
      <c r="B252" s="110" t="s">
        <v>77</v>
      </c>
      <c r="C252" s="115" t="s">
        <v>79</v>
      </c>
      <c r="D252" s="115" t="s">
        <v>155</v>
      </c>
      <c r="E252" s="115" t="s">
        <v>156</v>
      </c>
      <c r="F252" s="805"/>
      <c r="G252" s="805"/>
      <c r="H252" s="806" t="s">
        <v>157</v>
      </c>
      <c r="I252" s="806"/>
      <c r="J252" s="803" t="s">
        <v>153</v>
      </c>
      <c r="K252" s="803" t="s">
        <v>3</v>
      </c>
      <c r="L252" s="804">
        <v>540</v>
      </c>
    </row>
    <row r="253" spans="1:12" s="101" customFormat="1" ht="24" customHeight="1">
      <c r="A253" s="808"/>
      <c r="B253" s="117" t="s">
        <v>164</v>
      </c>
      <c r="C253" s="117" t="s">
        <v>1087</v>
      </c>
      <c r="D253" s="118">
        <v>43764</v>
      </c>
      <c r="E253" s="117" t="s">
        <v>171</v>
      </c>
      <c r="F253" s="805"/>
      <c r="G253" s="805"/>
      <c r="H253" s="806"/>
      <c r="I253" s="806"/>
      <c r="J253" s="803"/>
      <c r="K253" s="803"/>
      <c r="L253" s="804"/>
    </row>
    <row r="254" spans="1:12" s="101" customFormat="1" ht="24" customHeight="1">
      <c r="A254" s="808">
        <v>647</v>
      </c>
      <c r="B254" s="110" t="s">
        <v>76</v>
      </c>
      <c r="C254" s="115" t="s">
        <v>78</v>
      </c>
      <c r="D254" s="115" t="s">
        <v>146</v>
      </c>
      <c r="E254" s="115" t="s">
        <v>147</v>
      </c>
      <c r="F254" s="809" t="s">
        <v>71</v>
      </c>
      <c r="G254" s="809"/>
      <c r="H254" s="805"/>
      <c r="I254" s="805"/>
      <c r="J254" s="805"/>
      <c r="K254" s="805"/>
      <c r="L254" s="805"/>
    </row>
    <row r="255" spans="1:12" s="101" customFormat="1" ht="26.25" customHeight="1">
      <c r="A255" s="808"/>
      <c r="B255" s="803" t="s">
        <v>2318</v>
      </c>
      <c r="C255" s="810" t="s">
        <v>2319</v>
      </c>
      <c r="D255" s="807">
        <v>43774</v>
      </c>
      <c r="E255" s="803" t="s">
        <v>1705</v>
      </c>
      <c r="F255" s="803" t="s">
        <v>1706</v>
      </c>
      <c r="G255" s="803"/>
      <c r="H255" s="806" t="s">
        <v>152</v>
      </c>
      <c r="I255" s="806"/>
      <c r="J255" s="117" t="s">
        <v>153</v>
      </c>
      <c r="K255" s="117" t="s">
        <v>3</v>
      </c>
      <c r="L255" s="119">
        <v>424.3</v>
      </c>
    </row>
    <row r="256" spans="1:12" s="101" customFormat="1" ht="408.95" customHeight="1">
      <c r="A256" s="808"/>
      <c r="B256" s="803"/>
      <c r="C256" s="810"/>
      <c r="D256" s="807"/>
      <c r="E256" s="803"/>
      <c r="F256" s="803"/>
      <c r="G256" s="803"/>
      <c r="H256" s="806" t="s">
        <v>154</v>
      </c>
      <c r="I256" s="806"/>
      <c r="J256" s="803" t="s">
        <v>153</v>
      </c>
      <c r="K256" s="803" t="s">
        <v>3</v>
      </c>
      <c r="L256" s="804">
        <v>942.14</v>
      </c>
    </row>
    <row r="257" spans="1:12" s="101" customFormat="1" ht="113.85" customHeight="1">
      <c r="A257" s="808"/>
      <c r="B257" s="803"/>
      <c r="C257" s="810"/>
      <c r="D257" s="807"/>
      <c r="E257" s="803"/>
      <c r="F257" s="803"/>
      <c r="G257" s="803"/>
      <c r="H257" s="806"/>
      <c r="I257" s="806"/>
      <c r="J257" s="803"/>
      <c r="K257" s="803"/>
      <c r="L257" s="804"/>
    </row>
    <row r="258" spans="1:12" s="101" customFormat="1" ht="24" customHeight="1">
      <c r="A258" s="808"/>
      <c r="B258" s="110" t="s">
        <v>77</v>
      </c>
      <c r="C258" s="115" t="s">
        <v>79</v>
      </c>
      <c r="D258" s="115" t="s">
        <v>155</v>
      </c>
      <c r="E258" s="115" t="s">
        <v>156</v>
      </c>
      <c r="F258" s="805"/>
      <c r="G258" s="805"/>
      <c r="H258" s="806" t="s">
        <v>157</v>
      </c>
      <c r="I258" s="806"/>
      <c r="J258" s="803" t="s">
        <v>153</v>
      </c>
      <c r="K258" s="803" t="s">
        <v>153</v>
      </c>
      <c r="L258" s="804">
        <v>0</v>
      </c>
    </row>
    <row r="259" spans="1:12" s="101" customFormat="1" ht="24" customHeight="1">
      <c r="A259" s="808"/>
      <c r="B259" s="117" t="s">
        <v>254</v>
      </c>
      <c r="C259" s="117" t="s">
        <v>1706</v>
      </c>
      <c r="D259" s="118">
        <v>43776</v>
      </c>
      <c r="E259" s="117" t="s">
        <v>808</v>
      </c>
      <c r="F259" s="805"/>
      <c r="G259" s="805"/>
      <c r="H259" s="806"/>
      <c r="I259" s="806"/>
      <c r="J259" s="803"/>
      <c r="K259" s="803"/>
      <c r="L259" s="804"/>
    </row>
    <row r="260" spans="1:12" s="101" customFormat="1" ht="24" customHeight="1">
      <c r="A260" s="808">
        <v>648</v>
      </c>
      <c r="B260" s="110" t="s">
        <v>76</v>
      </c>
      <c r="C260" s="115" t="s">
        <v>78</v>
      </c>
      <c r="D260" s="115" t="s">
        <v>146</v>
      </c>
      <c r="E260" s="115" t="s">
        <v>147</v>
      </c>
      <c r="F260" s="809" t="s">
        <v>71</v>
      </c>
      <c r="G260" s="809"/>
      <c r="H260" s="805"/>
      <c r="I260" s="805"/>
      <c r="J260" s="805"/>
      <c r="K260" s="805"/>
      <c r="L260" s="805"/>
    </row>
    <row r="261" spans="1:12" s="101" customFormat="1" ht="26.25" customHeight="1">
      <c r="A261" s="808"/>
      <c r="B261" s="803" t="s">
        <v>2318</v>
      </c>
      <c r="C261" s="810" t="s">
        <v>2320</v>
      </c>
      <c r="D261" s="807">
        <v>43778</v>
      </c>
      <c r="E261" s="803" t="s">
        <v>476</v>
      </c>
      <c r="F261" s="803" t="s">
        <v>941</v>
      </c>
      <c r="G261" s="803"/>
      <c r="H261" s="806" t="s">
        <v>152</v>
      </c>
      <c r="I261" s="806"/>
      <c r="J261" s="117" t="s">
        <v>153</v>
      </c>
      <c r="K261" s="117" t="s">
        <v>153</v>
      </c>
      <c r="L261" s="119">
        <v>0</v>
      </c>
    </row>
    <row r="262" spans="1:12" s="101" customFormat="1" ht="408.95" customHeight="1">
      <c r="A262" s="808"/>
      <c r="B262" s="803"/>
      <c r="C262" s="810"/>
      <c r="D262" s="807"/>
      <c r="E262" s="803"/>
      <c r="F262" s="803"/>
      <c r="G262" s="803"/>
      <c r="H262" s="806" t="s">
        <v>154</v>
      </c>
      <c r="I262" s="806"/>
      <c r="J262" s="803" t="s">
        <v>153</v>
      </c>
      <c r="K262" s="803" t="s">
        <v>153</v>
      </c>
      <c r="L262" s="804">
        <v>0</v>
      </c>
    </row>
    <row r="263" spans="1:12" s="101" customFormat="1" ht="124.35" customHeight="1">
      <c r="A263" s="808"/>
      <c r="B263" s="803"/>
      <c r="C263" s="810"/>
      <c r="D263" s="807"/>
      <c r="E263" s="803"/>
      <c r="F263" s="803"/>
      <c r="G263" s="803"/>
      <c r="H263" s="806"/>
      <c r="I263" s="806"/>
      <c r="J263" s="803"/>
      <c r="K263" s="803"/>
      <c r="L263" s="804"/>
    </row>
    <row r="264" spans="1:12" s="101" customFormat="1" ht="24" customHeight="1">
      <c r="A264" s="808"/>
      <c r="B264" s="110" t="s">
        <v>77</v>
      </c>
      <c r="C264" s="115" t="s">
        <v>79</v>
      </c>
      <c r="D264" s="115" t="s">
        <v>155</v>
      </c>
      <c r="E264" s="115" t="s">
        <v>156</v>
      </c>
      <c r="F264" s="805"/>
      <c r="G264" s="805"/>
      <c r="H264" s="806" t="s">
        <v>157</v>
      </c>
      <c r="I264" s="806"/>
      <c r="J264" s="803" t="s">
        <v>153</v>
      </c>
      <c r="K264" s="803" t="s">
        <v>3</v>
      </c>
      <c r="L264" s="804">
        <v>560</v>
      </c>
    </row>
    <row r="265" spans="1:12" s="101" customFormat="1" ht="24" customHeight="1">
      <c r="A265" s="808"/>
      <c r="B265" s="117" t="s">
        <v>254</v>
      </c>
      <c r="C265" s="117" t="s">
        <v>941</v>
      </c>
      <c r="D265" s="118">
        <v>43782</v>
      </c>
      <c r="E265" s="117" t="s">
        <v>2321</v>
      </c>
      <c r="F265" s="805"/>
      <c r="G265" s="805"/>
      <c r="H265" s="806"/>
      <c r="I265" s="806"/>
      <c r="J265" s="803"/>
      <c r="K265" s="803"/>
      <c r="L265" s="804"/>
    </row>
    <row r="266" spans="1:12" s="101" customFormat="1" ht="24" customHeight="1">
      <c r="A266" s="808">
        <v>649</v>
      </c>
      <c r="B266" s="110" t="s">
        <v>76</v>
      </c>
      <c r="C266" s="115" t="s">
        <v>78</v>
      </c>
      <c r="D266" s="115" t="s">
        <v>146</v>
      </c>
      <c r="E266" s="115" t="s">
        <v>147</v>
      </c>
      <c r="F266" s="809" t="s">
        <v>71</v>
      </c>
      <c r="G266" s="809"/>
      <c r="H266" s="805"/>
      <c r="I266" s="805"/>
      <c r="J266" s="805"/>
      <c r="K266" s="805"/>
      <c r="L266" s="805"/>
    </row>
    <row r="267" spans="1:12" s="101" customFormat="1" ht="26.25" customHeight="1">
      <c r="A267" s="808"/>
      <c r="B267" s="803" t="s">
        <v>2318</v>
      </c>
      <c r="C267" s="810" t="s">
        <v>2322</v>
      </c>
      <c r="D267" s="807">
        <v>43783</v>
      </c>
      <c r="E267" s="803" t="s">
        <v>1796</v>
      </c>
      <c r="F267" s="803" t="s">
        <v>2103</v>
      </c>
      <c r="G267" s="803"/>
      <c r="H267" s="806" t="s">
        <v>152</v>
      </c>
      <c r="I267" s="806"/>
      <c r="J267" s="117" t="s">
        <v>153</v>
      </c>
      <c r="K267" s="117" t="s">
        <v>3</v>
      </c>
      <c r="L267" s="119">
        <v>954.98</v>
      </c>
    </row>
    <row r="268" spans="1:12" s="101" customFormat="1" ht="408.95" customHeight="1">
      <c r="A268" s="808"/>
      <c r="B268" s="803"/>
      <c r="C268" s="810"/>
      <c r="D268" s="807"/>
      <c r="E268" s="803"/>
      <c r="F268" s="803"/>
      <c r="G268" s="803"/>
      <c r="H268" s="806" t="s">
        <v>154</v>
      </c>
      <c r="I268" s="806"/>
      <c r="J268" s="803" t="s">
        <v>153</v>
      </c>
      <c r="K268" s="803" t="s">
        <v>3</v>
      </c>
      <c r="L268" s="804">
        <v>664.6</v>
      </c>
    </row>
    <row r="269" spans="1:12" s="101" customFormat="1" ht="323.85000000000002" customHeight="1">
      <c r="A269" s="808"/>
      <c r="B269" s="803"/>
      <c r="C269" s="810"/>
      <c r="D269" s="807"/>
      <c r="E269" s="803"/>
      <c r="F269" s="803"/>
      <c r="G269" s="803"/>
      <c r="H269" s="806"/>
      <c r="I269" s="806"/>
      <c r="J269" s="803"/>
      <c r="K269" s="803"/>
      <c r="L269" s="804"/>
    </row>
    <row r="270" spans="1:12" s="101" customFormat="1" ht="24" customHeight="1">
      <c r="A270" s="808"/>
      <c r="B270" s="110" t="s">
        <v>77</v>
      </c>
      <c r="C270" s="115" t="s">
        <v>79</v>
      </c>
      <c r="D270" s="115" t="s">
        <v>155</v>
      </c>
      <c r="E270" s="115" t="s">
        <v>156</v>
      </c>
      <c r="F270" s="805"/>
      <c r="G270" s="805"/>
      <c r="H270" s="806" t="s">
        <v>157</v>
      </c>
      <c r="I270" s="806"/>
      <c r="J270" s="803" t="s">
        <v>153</v>
      </c>
      <c r="K270" s="803" t="s">
        <v>3</v>
      </c>
      <c r="L270" s="804">
        <v>300</v>
      </c>
    </row>
    <row r="271" spans="1:12" s="101" customFormat="1" ht="24" customHeight="1">
      <c r="A271" s="808"/>
      <c r="B271" s="117" t="s">
        <v>254</v>
      </c>
      <c r="C271" s="117" t="s">
        <v>2103</v>
      </c>
      <c r="D271" s="118">
        <v>43786</v>
      </c>
      <c r="E271" s="117" t="s">
        <v>2323</v>
      </c>
      <c r="F271" s="805"/>
      <c r="G271" s="805"/>
      <c r="H271" s="806"/>
      <c r="I271" s="806"/>
      <c r="J271" s="803"/>
      <c r="K271" s="803"/>
      <c r="L271" s="804"/>
    </row>
    <row r="272" spans="1:12" s="101" customFormat="1" ht="24" customHeight="1">
      <c r="A272" s="808">
        <v>650</v>
      </c>
      <c r="B272" s="110" t="s">
        <v>76</v>
      </c>
      <c r="C272" s="115" t="s">
        <v>78</v>
      </c>
      <c r="D272" s="115" t="s">
        <v>146</v>
      </c>
      <c r="E272" s="115" t="s">
        <v>147</v>
      </c>
      <c r="F272" s="809" t="s">
        <v>71</v>
      </c>
      <c r="G272" s="809"/>
      <c r="H272" s="805"/>
      <c r="I272" s="805"/>
      <c r="J272" s="805"/>
      <c r="K272" s="805"/>
      <c r="L272" s="805"/>
    </row>
    <row r="273" spans="1:12" s="101" customFormat="1" ht="26.25" customHeight="1">
      <c r="A273" s="808"/>
      <c r="B273" s="803" t="s">
        <v>2318</v>
      </c>
      <c r="C273" s="810" t="s">
        <v>2324</v>
      </c>
      <c r="D273" s="807">
        <v>43787</v>
      </c>
      <c r="E273" s="803" t="s">
        <v>2325</v>
      </c>
      <c r="F273" s="803" t="s">
        <v>334</v>
      </c>
      <c r="G273" s="803"/>
      <c r="H273" s="806" t="s">
        <v>152</v>
      </c>
      <c r="I273" s="806"/>
      <c r="J273" s="117" t="s">
        <v>153</v>
      </c>
      <c r="K273" s="117" t="s">
        <v>3</v>
      </c>
      <c r="L273" s="119">
        <v>140</v>
      </c>
    </row>
    <row r="274" spans="1:12" s="101" customFormat="1" ht="408.95" customHeight="1">
      <c r="A274" s="808"/>
      <c r="B274" s="803"/>
      <c r="C274" s="810"/>
      <c r="D274" s="807"/>
      <c r="E274" s="803"/>
      <c r="F274" s="803"/>
      <c r="G274" s="803"/>
      <c r="H274" s="806" t="s">
        <v>154</v>
      </c>
      <c r="I274" s="806"/>
      <c r="J274" s="803" t="s">
        <v>3</v>
      </c>
      <c r="K274" s="803" t="s">
        <v>153</v>
      </c>
      <c r="L274" s="804">
        <v>2785.73</v>
      </c>
    </row>
    <row r="275" spans="1:12" s="101" customFormat="1" ht="134.85" customHeight="1">
      <c r="A275" s="808"/>
      <c r="B275" s="803"/>
      <c r="C275" s="810"/>
      <c r="D275" s="807"/>
      <c r="E275" s="803"/>
      <c r="F275" s="803"/>
      <c r="G275" s="803"/>
      <c r="H275" s="806"/>
      <c r="I275" s="806"/>
      <c r="J275" s="803"/>
      <c r="K275" s="803"/>
      <c r="L275" s="804"/>
    </row>
    <row r="276" spans="1:12" s="101" customFormat="1" ht="24" customHeight="1">
      <c r="A276" s="808"/>
      <c r="B276" s="110" t="s">
        <v>77</v>
      </c>
      <c r="C276" s="115" t="s">
        <v>79</v>
      </c>
      <c r="D276" s="115" t="s">
        <v>155</v>
      </c>
      <c r="E276" s="115" t="s">
        <v>156</v>
      </c>
      <c r="F276" s="805"/>
      <c r="G276" s="805"/>
      <c r="H276" s="806" t="s">
        <v>157</v>
      </c>
      <c r="I276" s="806"/>
      <c r="J276" s="803" t="s">
        <v>153</v>
      </c>
      <c r="K276" s="803" t="s">
        <v>3</v>
      </c>
      <c r="L276" s="804">
        <v>1125</v>
      </c>
    </row>
    <row r="277" spans="1:12" s="101" customFormat="1" ht="24" customHeight="1">
      <c r="A277" s="808"/>
      <c r="B277" s="117" t="s">
        <v>254</v>
      </c>
      <c r="C277" s="117" t="s">
        <v>334</v>
      </c>
      <c r="D277" s="118">
        <v>43790</v>
      </c>
      <c r="E277" s="117" t="s">
        <v>2326</v>
      </c>
      <c r="F277" s="805"/>
      <c r="G277" s="805"/>
      <c r="H277" s="806"/>
      <c r="I277" s="806"/>
      <c r="J277" s="803"/>
      <c r="K277" s="803"/>
      <c r="L277" s="804"/>
    </row>
    <row r="278" spans="1:12" s="101" customFormat="1" ht="24" customHeight="1">
      <c r="A278" s="808">
        <v>651</v>
      </c>
      <c r="B278" s="110" t="s">
        <v>76</v>
      </c>
      <c r="C278" s="115" t="s">
        <v>78</v>
      </c>
      <c r="D278" s="115" t="s">
        <v>146</v>
      </c>
      <c r="E278" s="115" t="s">
        <v>147</v>
      </c>
      <c r="F278" s="809" t="s">
        <v>71</v>
      </c>
      <c r="G278" s="809"/>
      <c r="H278" s="805"/>
      <c r="I278" s="805"/>
      <c r="J278" s="805"/>
      <c r="K278" s="805"/>
      <c r="L278" s="805"/>
    </row>
    <row r="279" spans="1:12" s="101" customFormat="1" ht="26.25" customHeight="1">
      <c r="A279" s="808"/>
      <c r="B279" s="803" t="s">
        <v>2318</v>
      </c>
      <c r="C279" s="803" t="s">
        <v>2327</v>
      </c>
      <c r="D279" s="807">
        <v>43790</v>
      </c>
      <c r="E279" s="803" t="s">
        <v>2328</v>
      </c>
      <c r="F279" s="803" t="s">
        <v>2329</v>
      </c>
      <c r="G279" s="803"/>
      <c r="H279" s="806" t="s">
        <v>152</v>
      </c>
      <c r="I279" s="806"/>
      <c r="J279" s="117" t="s">
        <v>153</v>
      </c>
      <c r="K279" s="117" t="s">
        <v>3</v>
      </c>
      <c r="L279" s="119">
        <v>550</v>
      </c>
    </row>
    <row r="280" spans="1:12" s="101" customFormat="1" ht="18" customHeight="1">
      <c r="A280" s="808"/>
      <c r="B280" s="803"/>
      <c r="C280" s="803"/>
      <c r="D280" s="807"/>
      <c r="E280" s="803"/>
      <c r="F280" s="803"/>
      <c r="G280" s="803"/>
      <c r="H280" s="806" t="s">
        <v>154</v>
      </c>
      <c r="I280" s="806"/>
      <c r="J280" s="117" t="s">
        <v>153</v>
      </c>
      <c r="K280" s="117" t="s">
        <v>3</v>
      </c>
      <c r="L280" s="119">
        <v>1000</v>
      </c>
    </row>
    <row r="281" spans="1:12" s="101" customFormat="1" ht="24" customHeight="1">
      <c r="A281" s="808"/>
      <c r="B281" s="110" t="s">
        <v>77</v>
      </c>
      <c r="C281" s="115" t="s">
        <v>79</v>
      </c>
      <c r="D281" s="115" t="s">
        <v>155</v>
      </c>
      <c r="E281" s="115" t="s">
        <v>156</v>
      </c>
      <c r="F281" s="805"/>
      <c r="G281" s="805"/>
      <c r="H281" s="806" t="s">
        <v>157</v>
      </c>
      <c r="I281" s="806"/>
      <c r="J281" s="803" t="s">
        <v>153</v>
      </c>
      <c r="K281" s="803" t="s">
        <v>3</v>
      </c>
      <c r="L281" s="804">
        <v>150</v>
      </c>
    </row>
    <row r="282" spans="1:12" s="101" customFormat="1" ht="24" customHeight="1">
      <c r="A282" s="808"/>
      <c r="B282" s="117" t="s">
        <v>254</v>
      </c>
      <c r="C282" s="117" t="s">
        <v>2329</v>
      </c>
      <c r="D282" s="118">
        <v>43793</v>
      </c>
      <c r="E282" s="117" t="s">
        <v>2330</v>
      </c>
      <c r="F282" s="805"/>
      <c r="G282" s="805"/>
      <c r="H282" s="806"/>
      <c r="I282" s="806"/>
      <c r="J282" s="803"/>
      <c r="K282" s="803"/>
      <c r="L282" s="804"/>
    </row>
    <row r="283" spans="1:12" s="101" customFormat="1" ht="24" customHeight="1">
      <c r="A283" s="808">
        <v>652</v>
      </c>
      <c r="B283" s="110" t="s">
        <v>76</v>
      </c>
      <c r="C283" s="115" t="s">
        <v>78</v>
      </c>
      <c r="D283" s="115" t="s">
        <v>146</v>
      </c>
      <c r="E283" s="115" t="s">
        <v>147</v>
      </c>
      <c r="F283" s="809" t="s">
        <v>71</v>
      </c>
      <c r="G283" s="809"/>
      <c r="H283" s="805"/>
      <c r="I283" s="805"/>
      <c r="J283" s="805"/>
      <c r="K283" s="805"/>
      <c r="L283" s="805"/>
    </row>
    <row r="284" spans="1:12" s="101" customFormat="1" ht="26.25" customHeight="1">
      <c r="A284" s="808"/>
      <c r="B284" s="803" t="s">
        <v>2318</v>
      </c>
      <c r="C284" s="810" t="s">
        <v>2331</v>
      </c>
      <c r="D284" s="807">
        <v>43861</v>
      </c>
      <c r="E284" s="803" t="s">
        <v>2332</v>
      </c>
      <c r="F284" s="803" t="s">
        <v>2333</v>
      </c>
      <c r="G284" s="803"/>
      <c r="H284" s="806" t="s">
        <v>152</v>
      </c>
      <c r="I284" s="806"/>
      <c r="J284" s="117" t="s">
        <v>153</v>
      </c>
      <c r="K284" s="117" t="s">
        <v>3</v>
      </c>
      <c r="L284" s="119">
        <v>2895.29</v>
      </c>
    </row>
    <row r="285" spans="1:12" s="101" customFormat="1" ht="408.95" customHeight="1">
      <c r="A285" s="808"/>
      <c r="B285" s="803"/>
      <c r="C285" s="810"/>
      <c r="D285" s="807"/>
      <c r="E285" s="803"/>
      <c r="F285" s="803"/>
      <c r="G285" s="803"/>
      <c r="H285" s="806" t="s">
        <v>154</v>
      </c>
      <c r="I285" s="806"/>
      <c r="J285" s="803" t="s">
        <v>153</v>
      </c>
      <c r="K285" s="803" t="s">
        <v>3</v>
      </c>
      <c r="L285" s="804">
        <v>1507.8</v>
      </c>
    </row>
    <row r="286" spans="1:12" s="101" customFormat="1" ht="386.85" customHeight="1">
      <c r="A286" s="808"/>
      <c r="B286" s="803"/>
      <c r="C286" s="810"/>
      <c r="D286" s="807"/>
      <c r="E286" s="803"/>
      <c r="F286" s="803"/>
      <c r="G286" s="803"/>
      <c r="H286" s="806"/>
      <c r="I286" s="806"/>
      <c r="J286" s="803"/>
      <c r="K286" s="803"/>
      <c r="L286" s="804"/>
    </row>
    <row r="287" spans="1:12" s="101" customFormat="1" ht="24" customHeight="1">
      <c r="A287" s="808"/>
      <c r="B287" s="110" t="s">
        <v>77</v>
      </c>
      <c r="C287" s="115" t="s">
        <v>79</v>
      </c>
      <c r="D287" s="115" t="s">
        <v>155</v>
      </c>
      <c r="E287" s="115" t="s">
        <v>156</v>
      </c>
      <c r="F287" s="805"/>
      <c r="G287" s="805"/>
      <c r="H287" s="806" t="s">
        <v>157</v>
      </c>
      <c r="I287" s="806"/>
      <c r="J287" s="803" t="s">
        <v>153</v>
      </c>
      <c r="K287" s="803" t="s">
        <v>3</v>
      </c>
      <c r="L287" s="804">
        <v>450</v>
      </c>
    </row>
    <row r="288" spans="1:12" s="101" customFormat="1" ht="24" customHeight="1">
      <c r="A288" s="808"/>
      <c r="B288" s="117" t="s">
        <v>254</v>
      </c>
      <c r="C288" s="117" t="s">
        <v>2333</v>
      </c>
      <c r="D288" s="118">
        <v>43869</v>
      </c>
      <c r="E288" s="117" t="s">
        <v>2334</v>
      </c>
      <c r="F288" s="805"/>
      <c r="G288" s="805"/>
      <c r="H288" s="806"/>
      <c r="I288" s="806"/>
      <c r="J288" s="803"/>
      <c r="K288" s="803"/>
      <c r="L288" s="804"/>
    </row>
    <row r="289" spans="1:12" s="101" customFormat="1" ht="24" customHeight="1">
      <c r="A289" s="808">
        <v>653</v>
      </c>
      <c r="B289" s="110" t="s">
        <v>76</v>
      </c>
      <c r="C289" s="115" t="s">
        <v>78</v>
      </c>
      <c r="D289" s="115" t="s">
        <v>146</v>
      </c>
      <c r="E289" s="115" t="s">
        <v>147</v>
      </c>
      <c r="F289" s="809" t="s">
        <v>71</v>
      </c>
      <c r="G289" s="809"/>
      <c r="H289" s="805"/>
      <c r="I289" s="805"/>
      <c r="J289" s="805"/>
      <c r="K289" s="805"/>
      <c r="L289" s="805"/>
    </row>
    <row r="290" spans="1:12" s="101" customFormat="1" ht="26.25" customHeight="1">
      <c r="A290" s="808"/>
      <c r="B290" s="803" t="s">
        <v>2335</v>
      </c>
      <c r="C290" s="810" t="s">
        <v>2336</v>
      </c>
      <c r="D290" s="807">
        <v>43739</v>
      </c>
      <c r="E290" s="803" t="s">
        <v>2337</v>
      </c>
      <c r="F290" s="803" t="s">
        <v>2338</v>
      </c>
      <c r="G290" s="803"/>
      <c r="H290" s="806" t="s">
        <v>152</v>
      </c>
      <c r="I290" s="806"/>
      <c r="J290" s="117" t="s">
        <v>153</v>
      </c>
      <c r="K290" s="117" t="s">
        <v>3</v>
      </c>
      <c r="L290" s="119">
        <v>1114</v>
      </c>
    </row>
    <row r="291" spans="1:12" s="101" customFormat="1" ht="312.75" customHeight="1">
      <c r="A291" s="808"/>
      <c r="B291" s="803"/>
      <c r="C291" s="810"/>
      <c r="D291" s="807"/>
      <c r="E291" s="803"/>
      <c r="F291" s="803"/>
      <c r="G291" s="803"/>
      <c r="H291" s="806" t="s">
        <v>154</v>
      </c>
      <c r="I291" s="806"/>
      <c r="J291" s="117" t="s">
        <v>153</v>
      </c>
      <c r="K291" s="117" t="s">
        <v>153</v>
      </c>
      <c r="L291" s="119">
        <v>0</v>
      </c>
    </row>
    <row r="292" spans="1:12" s="101" customFormat="1" ht="24" customHeight="1">
      <c r="A292" s="808"/>
      <c r="B292" s="110" t="s">
        <v>77</v>
      </c>
      <c r="C292" s="115" t="s">
        <v>79</v>
      </c>
      <c r="D292" s="115" t="s">
        <v>155</v>
      </c>
      <c r="E292" s="115" t="s">
        <v>156</v>
      </c>
      <c r="F292" s="805"/>
      <c r="G292" s="805"/>
      <c r="H292" s="806" t="s">
        <v>157</v>
      </c>
      <c r="I292" s="806"/>
      <c r="J292" s="803" t="s">
        <v>153</v>
      </c>
      <c r="K292" s="803" t="s">
        <v>3</v>
      </c>
      <c r="L292" s="804">
        <v>134</v>
      </c>
    </row>
    <row r="293" spans="1:12" s="101" customFormat="1" ht="24" customHeight="1">
      <c r="A293" s="808"/>
      <c r="B293" s="117" t="s">
        <v>498</v>
      </c>
      <c r="C293" s="117" t="s">
        <v>2338</v>
      </c>
      <c r="D293" s="118">
        <v>43749</v>
      </c>
      <c r="E293" s="117" t="s">
        <v>2339</v>
      </c>
      <c r="F293" s="805"/>
      <c r="G293" s="805"/>
      <c r="H293" s="806"/>
      <c r="I293" s="806"/>
      <c r="J293" s="803"/>
      <c r="K293" s="803"/>
      <c r="L293" s="804"/>
    </row>
    <row r="294" spans="1:12" s="101" customFormat="1" ht="24" customHeight="1">
      <c r="A294" s="808">
        <v>654</v>
      </c>
      <c r="B294" s="110" t="s">
        <v>76</v>
      </c>
      <c r="C294" s="115" t="s">
        <v>78</v>
      </c>
      <c r="D294" s="115" t="s">
        <v>146</v>
      </c>
      <c r="E294" s="115" t="s">
        <v>147</v>
      </c>
      <c r="F294" s="809" t="s">
        <v>71</v>
      </c>
      <c r="G294" s="809"/>
      <c r="H294" s="805"/>
      <c r="I294" s="805"/>
      <c r="J294" s="805"/>
      <c r="K294" s="805"/>
      <c r="L294" s="805"/>
    </row>
    <row r="295" spans="1:12" s="101" customFormat="1" ht="26.25" customHeight="1">
      <c r="A295" s="808"/>
      <c r="B295" s="803" t="s">
        <v>2340</v>
      </c>
      <c r="C295" s="803" t="s">
        <v>2341</v>
      </c>
      <c r="D295" s="807">
        <v>43751</v>
      </c>
      <c r="E295" s="803" t="s">
        <v>2176</v>
      </c>
      <c r="F295" s="803" t="s">
        <v>2177</v>
      </c>
      <c r="G295" s="803"/>
      <c r="H295" s="806" t="s">
        <v>152</v>
      </c>
      <c r="I295" s="806"/>
      <c r="J295" s="117" t="s">
        <v>153</v>
      </c>
      <c r="K295" s="117" t="s">
        <v>3</v>
      </c>
      <c r="L295" s="119">
        <v>265</v>
      </c>
    </row>
    <row r="296" spans="1:12" s="101" customFormat="1" ht="92.25" customHeight="1">
      <c r="A296" s="808"/>
      <c r="B296" s="803"/>
      <c r="C296" s="803"/>
      <c r="D296" s="807"/>
      <c r="E296" s="803"/>
      <c r="F296" s="803"/>
      <c r="G296" s="803"/>
      <c r="H296" s="806" t="s">
        <v>154</v>
      </c>
      <c r="I296" s="806"/>
      <c r="J296" s="117" t="s">
        <v>153</v>
      </c>
      <c r="K296" s="117" t="s">
        <v>3</v>
      </c>
      <c r="L296" s="119">
        <v>397.96</v>
      </c>
    </row>
    <row r="297" spans="1:12" s="101" customFormat="1" ht="24" customHeight="1">
      <c r="A297" s="808"/>
      <c r="B297" s="110" t="s">
        <v>77</v>
      </c>
      <c r="C297" s="115" t="s">
        <v>79</v>
      </c>
      <c r="D297" s="115" t="s">
        <v>155</v>
      </c>
      <c r="E297" s="115" t="s">
        <v>156</v>
      </c>
      <c r="F297" s="805"/>
      <c r="G297" s="805"/>
      <c r="H297" s="806" t="s">
        <v>157</v>
      </c>
      <c r="I297" s="806"/>
      <c r="J297" s="803" t="s">
        <v>153</v>
      </c>
      <c r="K297" s="803" t="s">
        <v>3</v>
      </c>
      <c r="L297" s="804">
        <v>340</v>
      </c>
    </row>
    <row r="298" spans="1:12" s="101" customFormat="1" ht="34.5" customHeight="1">
      <c r="A298" s="808"/>
      <c r="B298" s="117" t="s">
        <v>2230</v>
      </c>
      <c r="C298" s="117" t="s">
        <v>2177</v>
      </c>
      <c r="D298" s="118">
        <v>43754</v>
      </c>
      <c r="E298" s="117" t="s">
        <v>2178</v>
      </c>
      <c r="F298" s="805"/>
      <c r="G298" s="805"/>
      <c r="H298" s="806"/>
      <c r="I298" s="806"/>
      <c r="J298" s="803"/>
      <c r="K298" s="803"/>
      <c r="L298" s="804"/>
    </row>
    <row r="299" spans="1:12" s="101" customFormat="1" ht="24" customHeight="1">
      <c r="A299" s="808">
        <v>655</v>
      </c>
      <c r="B299" s="110" t="s">
        <v>76</v>
      </c>
      <c r="C299" s="115" t="s">
        <v>78</v>
      </c>
      <c r="D299" s="115" t="s">
        <v>146</v>
      </c>
      <c r="E299" s="115" t="s">
        <v>147</v>
      </c>
      <c r="F299" s="809" t="s">
        <v>71</v>
      </c>
      <c r="G299" s="809"/>
      <c r="H299" s="805"/>
      <c r="I299" s="805"/>
      <c r="J299" s="805"/>
      <c r="K299" s="805"/>
      <c r="L299" s="805"/>
    </row>
    <row r="300" spans="1:12" s="101" customFormat="1" ht="26.25" customHeight="1">
      <c r="A300" s="808"/>
      <c r="B300" s="803" t="s">
        <v>2342</v>
      </c>
      <c r="C300" s="810" t="s">
        <v>2343</v>
      </c>
      <c r="D300" s="807">
        <v>43761</v>
      </c>
      <c r="E300" s="803" t="s">
        <v>1086</v>
      </c>
      <c r="F300" s="803" t="s">
        <v>1087</v>
      </c>
      <c r="G300" s="803"/>
      <c r="H300" s="806" t="s">
        <v>152</v>
      </c>
      <c r="I300" s="806"/>
      <c r="J300" s="117" t="s">
        <v>153</v>
      </c>
      <c r="K300" s="117" t="s">
        <v>3</v>
      </c>
      <c r="L300" s="119">
        <v>647.36</v>
      </c>
    </row>
    <row r="301" spans="1:12" s="101" customFormat="1" ht="260.25" customHeight="1">
      <c r="A301" s="808"/>
      <c r="B301" s="803"/>
      <c r="C301" s="810"/>
      <c r="D301" s="807"/>
      <c r="E301" s="803"/>
      <c r="F301" s="803"/>
      <c r="G301" s="803"/>
      <c r="H301" s="806" t="s">
        <v>154</v>
      </c>
      <c r="I301" s="806"/>
      <c r="J301" s="117" t="s">
        <v>153</v>
      </c>
      <c r="K301" s="117" t="s">
        <v>153</v>
      </c>
      <c r="L301" s="119">
        <v>0</v>
      </c>
    </row>
    <row r="302" spans="1:12" s="101" customFormat="1" ht="24" customHeight="1">
      <c r="A302" s="808"/>
      <c r="B302" s="110" t="s">
        <v>77</v>
      </c>
      <c r="C302" s="115" t="s">
        <v>79</v>
      </c>
      <c r="D302" s="115" t="s">
        <v>155</v>
      </c>
      <c r="E302" s="115" t="s">
        <v>156</v>
      </c>
      <c r="F302" s="805"/>
      <c r="G302" s="805"/>
      <c r="H302" s="806" t="s">
        <v>157</v>
      </c>
      <c r="I302" s="806"/>
      <c r="J302" s="803" t="s">
        <v>153</v>
      </c>
      <c r="K302" s="803" t="s">
        <v>3</v>
      </c>
      <c r="L302" s="804">
        <v>500</v>
      </c>
    </row>
    <row r="303" spans="1:12" s="101" customFormat="1" ht="34.5" customHeight="1">
      <c r="A303" s="808"/>
      <c r="B303" s="117" t="s">
        <v>2068</v>
      </c>
      <c r="C303" s="117" t="s">
        <v>1087</v>
      </c>
      <c r="D303" s="118">
        <v>43764</v>
      </c>
      <c r="E303" s="117" t="s">
        <v>1803</v>
      </c>
      <c r="F303" s="805"/>
      <c r="G303" s="805"/>
      <c r="H303" s="806"/>
      <c r="I303" s="806"/>
      <c r="J303" s="803"/>
      <c r="K303" s="803"/>
      <c r="L303" s="804"/>
    </row>
    <row r="304" spans="1:12" s="101" customFormat="1" ht="24" customHeight="1">
      <c r="A304" s="808">
        <v>656</v>
      </c>
      <c r="B304" s="110" t="s">
        <v>76</v>
      </c>
      <c r="C304" s="115" t="s">
        <v>78</v>
      </c>
      <c r="D304" s="115" t="s">
        <v>146</v>
      </c>
      <c r="E304" s="115" t="s">
        <v>147</v>
      </c>
      <c r="F304" s="809" t="s">
        <v>71</v>
      </c>
      <c r="G304" s="809"/>
      <c r="H304" s="805"/>
      <c r="I304" s="805"/>
      <c r="J304" s="805"/>
      <c r="K304" s="805"/>
      <c r="L304" s="805"/>
    </row>
    <row r="305" spans="1:12" s="101" customFormat="1" ht="26.25" customHeight="1">
      <c r="A305" s="808"/>
      <c r="B305" s="803" t="s">
        <v>2344</v>
      </c>
      <c r="C305" s="810" t="s">
        <v>2345</v>
      </c>
      <c r="D305" s="807">
        <v>43753</v>
      </c>
      <c r="E305" s="803" t="s">
        <v>2281</v>
      </c>
      <c r="F305" s="803" t="s">
        <v>2346</v>
      </c>
      <c r="G305" s="803"/>
      <c r="H305" s="806" t="s">
        <v>152</v>
      </c>
      <c r="I305" s="806"/>
      <c r="J305" s="117" t="s">
        <v>153</v>
      </c>
      <c r="K305" s="117" t="s">
        <v>3</v>
      </c>
      <c r="L305" s="119">
        <v>359</v>
      </c>
    </row>
    <row r="306" spans="1:12" s="101" customFormat="1" ht="312.75" customHeight="1">
      <c r="A306" s="808"/>
      <c r="B306" s="803"/>
      <c r="C306" s="810"/>
      <c r="D306" s="807"/>
      <c r="E306" s="803"/>
      <c r="F306" s="803"/>
      <c r="G306" s="803"/>
      <c r="H306" s="806" t="s">
        <v>154</v>
      </c>
      <c r="I306" s="806"/>
      <c r="J306" s="117" t="s">
        <v>153</v>
      </c>
      <c r="K306" s="117" t="s">
        <v>153</v>
      </c>
      <c r="L306" s="119">
        <v>0</v>
      </c>
    </row>
    <row r="307" spans="1:12" s="101" customFormat="1" ht="24" customHeight="1">
      <c r="A307" s="808"/>
      <c r="B307" s="110" t="s">
        <v>77</v>
      </c>
      <c r="C307" s="115" t="s">
        <v>79</v>
      </c>
      <c r="D307" s="115" t="s">
        <v>155</v>
      </c>
      <c r="E307" s="115" t="s">
        <v>156</v>
      </c>
      <c r="F307" s="805"/>
      <c r="G307" s="805"/>
      <c r="H307" s="806" t="s">
        <v>157</v>
      </c>
      <c r="I307" s="806"/>
      <c r="J307" s="803" t="s">
        <v>153</v>
      </c>
      <c r="K307" s="803" t="s">
        <v>153</v>
      </c>
      <c r="L307" s="804">
        <v>0</v>
      </c>
    </row>
    <row r="308" spans="1:12" s="101" customFormat="1" ht="24" customHeight="1">
      <c r="A308" s="808"/>
      <c r="B308" s="117" t="s">
        <v>193</v>
      </c>
      <c r="C308" s="117" t="s">
        <v>2346</v>
      </c>
      <c r="D308" s="118">
        <v>43757</v>
      </c>
      <c r="E308" s="117" t="s">
        <v>1949</v>
      </c>
      <c r="F308" s="805"/>
      <c r="G308" s="805"/>
      <c r="H308" s="806"/>
      <c r="I308" s="806"/>
      <c r="J308" s="803"/>
      <c r="K308" s="803"/>
      <c r="L308" s="804"/>
    </row>
    <row r="309" spans="1:12" s="101" customFormat="1" ht="24" customHeight="1">
      <c r="A309" s="808">
        <v>657</v>
      </c>
      <c r="B309" s="110" t="s">
        <v>76</v>
      </c>
      <c r="C309" s="115" t="s">
        <v>78</v>
      </c>
      <c r="D309" s="115" t="s">
        <v>146</v>
      </c>
      <c r="E309" s="115" t="s">
        <v>147</v>
      </c>
      <c r="F309" s="809" t="s">
        <v>71</v>
      </c>
      <c r="G309" s="809"/>
      <c r="H309" s="805"/>
      <c r="I309" s="805"/>
      <c r="J309" s="805"/>
      <c r="K309" s="805"/>
      <c r="L309" s="805"/>
    </row>
    <row r="310" spans="1:12" s="101" customFormat="1" ht="26.25" customHeight="1">
      <c r="A310" s="808"/>
      <c r="B310" s="803" t="s">
        <v>2344</v>
      </c>
      <c r="C310" s="803" t="s">
        <v>2347</v>
      </c>
      <c r="D310" s="807">
        <v>43759</v>
      </c>
      <c r="E310" s="803" t="s">
        <v>234</v>
      </c>
      <c r="F310" s="803" t="s">
        <v>2348</v>
      </c>
      <c r="G310" s="803"/>
      <c r="H310" s="806" t="s">
        <v>152</v>
      </c>
      <c r="I310" s="806"/>
      <c r="J310" s="117" t="s">
        <v>153</v>
      </c>
      <c r="K310" s="117" t="s">
        <v>3</v>
      </c>
      <c r="L310" s="119">
        <v>367.19</v>
      </c>
    </row>
    <row r="311" spans="1:12" s="101" customFormat="1" ht="92.25" customHeight="1">
      <c r="A311" s="808"/>
      <c r="B311" s="803"/>
      <c r="C311" s="803"/>
      <c r="D311" s="807"/>
      <c r="E311" s="803"/>
      <c r="F311" s="803"/>
      <c r="G311" s="803"/>
      <c r="H311" s="806" t="s">
        <v>154</v>
      </c>
      <c r="I311" s="806"/>
      <c r="J311" s="117" t="s">
        <v>153</v>
      </c>
      <c r="K311" s="117" t="s">
        <v>3</v>
      </c>
      <c r="L311" s="119">
        <v>376</v>
      </c>
    </row>
    <row r="312" spans="1:12" s="101" customFormat="1" ht="24" customHeight="1">
      <c r="A312" s="808"/>
      <c r="B312" s="110" t="s">
        <v>77</v>
      </c>
      <c r="C312" s="115" t="s">
        <v>79</v>
      </c>
      <c r="D312" s="115" t="s">
        <v>155</v>
      </c>
      <c r="E312" s="115" t="s">
        <v>156</v>
      </c>
      <c r="F312" s="805"/>
      <c r="G312" s="805"/>
      <c r="H312" s="806" t="s">
        <v>157</v>
      </c>
      <c r="I312" s="806"/>
      <c r="J312" s="803" t="s">
        <v>153</v>
      </c>
      <c r="K312" s="803" t="s">
        <v>3</v>
      </c>
      <c r="L312" s="804">
        <v>350</v>
      </c>
    </row>
    <row r="313" spans="1:12" s="101" customFormat="1" ht="24" customHeight="1">
      <c r="A313" s="808"/>
      <c r="B313" s="117" t="s">
        <v>193</v>
      </c>
      <c r="C313" s="117" t="s">
        <v>2348</v>
      </c>
      <c r="D313" s="118">
        <v>43760</v>
      </c>
      <c r="E313" s="117" t="s">
        <v>2349</v>
      </c>
      <c r="F313" s="805"/>
      <c r="G313" s="805"/>
      <c r="H313" s="806"/>
      <c r="I313" s="806"/>
      <c r="J313" s="803"/>
      <c r="K313" s="803"/>
      <c r="L313" s="804"/>
    </row>
    <row r="314" spans="1:12" s="101" customFormat="1" ht="24" customHeight="1">
      <c r="A314" s="808">
        <v>658</v>
      </c>
      <c r="B314" s="110" t="s">
        <v>76</v>
      </c>
      <c r="C314" s="115" t="s">
        <v>78</v>
      </c>
      <c r="D314" s="115" t="s">
        <v>146</v>
      </c>
      <c r="E314" s="115" t="s">
        <v>147</v>
      </c>
      <c r="F314" s="809" t="s">
        <v>71</v>
      </c>
      <c r="G314" s="809"/>
      <c r="H314" s="805"/>
      <c r="I314" s="805"/>
      <c r="J314" s="805"/>
      <c r="K314" s="805"/>
      <c r="L314" s="805"/>
    </row>
    <row r="315" spans="1:12" s="101" customFormat="1" ht="26.25" customHeight="1">
      <c r="A315" s="808"/>
      <c r="B315" s="803" t="s">
        <v>2344</v>
      </c>
      <c r="C315" s="810" t="s">
        <v>2350</v>
      </c>
      <c r="D315" s="807">
        <v>43773</v>
      </c>
      <c r="E315" s="803" t="s">
        <v>714</v>
      </c>
      <c r="F315" s="803" t="s">
        <v>1762</v>
      </c>
      <c r="G315" s="803"/>
      <c r="H315" s="806" t="s">
        <v>152</v>
      </c>
      <c r="I315" s="806"/>
      <c r="J315" s="117" t="s">
        <v>153</v>
      </c>
      <c r="K315" s="117" t="s">
        <v>3</v>
      </c>
      <c r="L315" s="119">
        <v>223.55</v>
      </c>
    </row>
    <row r="316" spans="1:12" s="101" customFormat="1" ht="186.75" customHeight="1">
      <c r="A316" s="808"/>
      <c r="B316" s="803"/>
      <c r="C316" s="810"/>
      <c r="D316" s="807"/>
      <c r="E316" s="803"/>
      <c r="F316" s="803"/>
      <c r="G316" s="803"/>
      <c r="H316" s="806" t="s">
        <v>154</v>
      </c>
      <c r="I316" s="806"/>
      <c r="J316" s="117" t="s">
        <v>153</v>
      </c>
      <c r="K316" s="117" t="s">
        <v>3</v>
      </c>
      <c r="L316" s="119">
        <v>2845.89</v>
      </c>
    </row>
    <row r="317" spans="1:12" s="101" customFormat="1" ht="24" customHeight="1">
      <c r="A317" s="808"/>
      <c r="B317" s="110" t="s">
        <v>77</v>
      </c>
      <c r="C317" s="115" t="s">
        <v>79</v>
      </c>
      <c r="D317" s="115" t="s">
        <v>155</v>
      </c>
      <c r="E317" s="115" t="s">
        <v>156</v>
      </c>
      <c r="F317" s="805"/>
      <c r="G317" s="805"/>
      <c r="H317" s="806" t="s">
        <v>157</v>
      </c>
      <c r="I317" s="806"/>
      <c r="J317" s="803" t="s">
        <v>153</v>
      </c>
      <c r="K317" s="803" t="s">
        <v>3</v>
      </c>
      <c r="L317" s="804">
        <v>220.45</v>
      </c>
    </row>
    <row r="318" spans="1:12" s="101" customFormat="1" ht="24" customHeight="1">
      <c r="A318" s="808"/>
      <c r="B318" s="117" t="s">
        <v>193</v>
      </c>
      <c r="C318" s="117" t="s">
        <v>1762</v>
      </c>
      <c r="D318" s="118">
        <v>43776</v>
      </c>
      <c r="E318" s="117" t="s">
        <v>818</v>
      </c>
      <c r="F318" s="805"/>
      <c r="G318" s="805"/>
      <c r="H318" s="806"/>
      <c r="I318" s="806"/>
      <c r="J318" s="803"/>
      <c r="K318" s="803"/>
      <c r="L318" s="804"/>
    </row>
    <row r="319" spans="1:12" s="101" customFormat="1" ht="24" customHeight="1">
      <c r="A319" s="808">
        <v>659</v>
      </c>
      <c r="B319" s="110" t="s">
        <v>76</v>
      </c>
      <c r="C319" s="115" t="s">
        <v>78</v>
      </c>
      <c r="D319" s="115" t="s">
        <v>146</v>
      </c>
      <c r="E319" s="115" t="s">
        <v>147</v>
      </c>
      <c r="F319" s="809" t="s">
        <v>71</v>
      </c>
      <c r="G319" s="809"/>
      <c r="H319" s="805"/>
      <c r="I319" s="805"/>
      <c r="J319" s="805"/>
      <c r="K319" s="805"/>
      <c r="L319" s="805"/>
    </row>
    <row r="320" spans="1:12" s="101" customFormat="1" ht="26.25" customHeight="1">
      <c r="A320" s="808"/>
      <c r="B320" s="803" t="s">
        <v>2344</v>
      </c>
      <c r="C320" s="803" t="s">
        <v>2351</v>
      </c>
      <c r="D320" s="807">
        <v>43781</v>
      </c>
      <c r="E320" s="803" t="s">
        <v>476</v>
      </c>
      <c r="F320" s="803" t="s">
        <v>941</v>
      </c>
      <c r="G320" s="803"/>
      <c r="H320" s="806" t="s">
        <v>152</v>
      </c>
      <c r="I320" s="806"/>
      <c r="J320" s="117" t="s">
        <v>153</v>
      </c>
      <c r="K320" s="117" t="s">
        <v>3</v>
      </c>
      <c r="L320" s="119">
        <v>284.72000000000003</v>
      </c>
    </row>
    <row r="321" spans="1:12" s="101" customFormat="1" ht="60.75" customHeight="1">
      <c r="A321" s="808"/>
      <c r="B321" s="803"/>
      <c r="C321" s="803"/>
      <c r="D321" s="807"/>
      <c r="E321" s="803"/>
      <c r="F321" s="803"/>
      <c r="G321" s="803"/>
      <c r="H321" s="806" t="s">
        <v>154</v>
      </c>
      <c r="I321" s="806"/>
      <c r="J321" s="117" t="s">
        <v>153</v>
      </c>
      <c r="K321" s="117" t="s">
        <v>3</v>
      </c>
      <c r="L321" s="119">
        <v>285.60000000000002</v>
      </c>
    </row>
    <row r="322" spans="1:12" s="101" customFormat="1" ht="24" customHeight="1">
      <c r="A322" s="808"/>
      <c r="B322" s="110" t="s">
        <v>77</v>
      </c>
      <c r="C322" s="115" t="s">
        <v>79</v>
      </c>
      <c r="D322" s="115" t="s">
        <v>155</v>
      </c>
      <c r="E322" s="115" t="s">
        <v>156</v>
      </c>
      <c r="F322" s="805"/>
      <c r="G322" s="805"/>
      <c r="H322" s="806" t="s">
        <v>157</v>
      </c>
      <c r="I322" s="806"/>
      <c r="J322" s="803" t="s">
        <v>153</v>
      </c>
      <c r="K322" s="803" t="s">
        <v>3</v>
      </c>
      <c r="L322" s="804">
        <v>810</v>
      </c>
    </row>
    <row r="323" spans="1:12" s="101" customFormat="1" ht="24" customHeight="1">
      <c r="A323" s="808"/>
      <c r="B323" s="117" t="s">
        <v>193</v>
      </c>
      <c r="C323" s="117" t="s">
        <v>941</v>
      </c>
      <c r="D323" s="118">
        <v>43783</v>
      </c>
      <c r="E323" s="117" t="s">
        <v>407</v>
      </c>
      <c r="F323" s="805"/>
      <c r="G323" s="805"/>
      <c r="H323" s="806"/>
      <c r="I323" s="806"/>
      <c r="J323" s="803"/>
      <c r="K323" s="803"/>
      <c r="L323" s="804"/>
    </row>
    <row r="324" spans="1:12" s="101" customFormat="1" ht="24" customHeight="1">
      <c r="A324" s="808">
        <v>660</v>
      </c>
      <c r="B324" s="110" t="s">
        <v>76</v>
      </c>
      <c r="C324" s="115" t="s">
        <v>78</v>
      </c>
      <c r="D324" s="115" t="s">
        <v>146</v>
      </c>
      <c r="E324" s="115" t="s">
        <v>147</v>
      </c>
      <c r="F324" s="809" t="s">
        <v>71</v>
      </c>
      <c r="G324" s="809"/>
      <c r="H324" s="805"/>
      <c r="I324" s="805"/>
      <c r="J324" s="805"/>
      <c r="K324" s="805"/>
      <c r="L324" s="805"/>
    </row>
    <row r="325" spans="1:12" s="101" customFormat="1" ht="26.25" customHeight="1">
      <c r="A325" s="808"/>
      <c r="B325" s="803" t="s">
        <v>2344</v>
      </c>
      <c r="C325" s="810" t="s">
        <v>2352</v>
      </c>
      <c r="D325" s="807">
        <v>43891</v>
      </c>
      <c r="E325" s="803" t="s">
        <v>2312</v>
      </c>
      <c r="F325" s="803" t="s">
        <v>2353</v>
      </c>
      <c r="G325" s="803"/>
      <c r="H325" s="806" t="s">
        <v>152</v>
      </c>
      <c r="I325" s="806"/>
      <c r="J325" s="117" t="s">
        <v>153</v>
      </c>
      <c r="K325" s="117" t="s">
        <v>3</v>
      </c>
      <c r="L325" s="119">
        <v>1067</v>
      </c>
    </row>
    <row r="326" spans="1:12" s="101" customFormat="1" ht="260.25" customHeight="1">
      <c r="A326" s="808"/>
      <c r="B326" s="803"/>
      <c r="C326" s="810"/>
      <c r="D326" s="807"/>
      <c r="E326" s="803"/>
      <c r="F326" s="803"/>
      <c r="G326" s="803"/>
      <c r="H326" s="806" t="s">
        <v>154</v>
      </c>
      <c r="I326" s="806"/>
      <c r="J326" s="117" t="s">
        <v>153</v>
      </c>
      <c r="K326" s="117" t="s">
        <v>153</v>
      </c>
      <c r="L326" s="119">
        <v>0</v>
      </c>
    </row>
    <row r="327" spans="1:12" s="101" customFormat="1" ht="24" customHeight="1">
      <c r="A327" s="808"/>
      <c r="B327" s="110" t="s">
        <v>77</v>
      </c>
      <c r="C327" s="115" t="s">
        <v>79</v>
      </c>
      <c r="D327" s="115" t="s">
        <v>155</v>
      </c>
      <c r="E327" s="115" t="s">
        <v>156</v>
      </c>
      <c r="F327" s="805"/>
      <c r="G327" s="805"/>
      <c r="H327" s="806" t="s">
        <v>157</v>
      </c>
      <c r="I327" s="806"/>
      <c r="J327" s="803" t="s">
        <v>153</v>
      </c>
      <c r="K327" s="803" t="s">
        <v>3</v>
      </c>
      <c r="L327" s="804">
        <v>1092</v>
      </c>
    </row>
    <row r="328" spans="1:12" s="101" customFormat="1" ht="24" customHeight="1">
      <c r="A328" s="808"/>
      <c r="B328" s="117" t="s">
        <v>193</v>
      </c>
      <c r="C328" s="117" t="s">
        <v>2353</v>
      </c>
      <c r="D328" s="118">
        <v>43894</v>
      </c>
      <c r="E328" s="117" t="s">
        <v>249</v>
      </c>
      <c r="F328" s="805"/>
      <c r="G328" s="805"/>
      <c r="H328" s="806"/>
      <c r="I328" s="806"/>
      <c r="J328" s="803"/>
      <c r="K328" s="803"/>
      <c r="L328" s="804"/>
    </row>
    <row r="329" spans="1:12" s="101" customFormat="1" ht="24" customHeight="1">
      <c r="A329" s="808">
        <v>661</v>
      </c>
      <c r="B329" s="110" t="s">
        <v>76</v>
      </c>
      <c r="C329" s="115" t="s">
        <v>78</v>
      </c>
      <c r="D329" s="115" t="s">
        <v>146</v>
      </c>
      <c r="E329" s="115" t="s">
        <v>147</v>
      </c>
      <c r="F329" s="809" t="s">
        <v>71</v>
      </c>
      <c r="G329" s="809"/>
      <c r="H329" s="805"/>
      <c r="I329" s="805"/>
      <c r="J329" s="805"/>
      <c r="K329" s="805"/>
      <c r="L329" s="805"/>
    </row>
    <row r="330" spans="1:12" s="101" customFormat="1" ht="26.25" customHeight="1">
      <c r="A330" s="808"/>
      <c r="B330" s="803" t="s">
        <v>2344</v>
      </c>
      <c r="C330" s="810" t="s">
        <v>2354</v>
      </c>
      <c r="D330" s="807">
        <v>43900</v>
      </c>
      <c r="E330" s="803" t="s">
        <v>1068</v>
      </c>
      <c r="F330" s="803" t="s">
        <v>1069</v>
      </c>
      <c r="G330" s="803"/>
      <c r="H330" s="806" t="s">
        <v>152</v>
      </c>
      <c r="I330" s="806"/>
      <c r="J330" s="117" t="s">
        <v>153</v>
      </c>
      <c r="K330" s="117" t="s">
        <v>3</v>
      </c>
      <c r="L330" s="119">
        <v>290</v>
      </c>
    </row>
    <row r="331" spans="1:12" s="101" customFormat="1" ht="270.75" customHeight="1">
      <c r="A331" s="808"/>
      <c r="B331" s="803"/>
      <c r="C331" s="810"/>
      <c r="D331" s="807"/>
      <c r="E331" s="803"/>
      <c r="F331" s="803"/>
      <c r="G331" s="803"/>
      <c r="H331" s="806" t="s">
        <v>154</v>
      </c>
      <c r="I331" s="806"/>
      <c r="J331" s="117" t="s">
        <v>153</v>
      </c>
      <c r="K331" s="117" t="s">
        <v>3</v>
      </c>
      <c r="L331" s="119">
        <v>299.79000000000002</v>
      </c>
    </row>
    <row r="332" spans="1:12" s="101" customFormat="1" ht="24" customHeight="1">
      <c r="A332" s="808"/>
      <c r="B332" s="110" t="s">
        <v>77</v>
      </c>
      <c r="C332" s="115" t="s">
        <v>79</v>
      </c>
      <c r="D332" s="115" t="s">
        <v>155</v>
      </c>
      <c r="E332" s="115" t="s">
        <v>156</v>
      </c>
      <c r="F332" s="805"/>
      <c r="G332" s="805"/>
      <c r="H332" s="806" t="s">
        <v>157</v>
      </c>
      <c r="I332" s="806"/>
      <c r="J332" s="803" t="s">
        <v>153</v>
      </c>
      <c r="K332" s="803" t="s">
        <v>3</v>
      </c>
      <c r="L332" s="804">
        <v>279</v>
      </c>
    </row>
    <row r="333" spans="1:12" s="101" customFormat="1" ht="24" customHeight="1">
      <c r="A333" s="808"/>
      <c r="B333" s="117" t="s">
        <v>193</v>
      </c>
      <c r="C333" s="117" t="s">
        <v>1069</v>
      </c>
      <c r="D333" s="118">
        <v>43902</v>
      </c>
      <c r="E333" s="117" t="s">
        <v>2355</v>
      </c>
      <c r="F333" s="805"/>
      <c r="G333" s="805"/>
      <c r="H333" s="806"/>
      <c r="I333" s="806"/>
      <c r="J333" s="803"/>
      <c r="K333" s="803"/>
      <c r="L333" s="804"/>
    </row>
    <row r="334" spans="1:12" s="101" customFormat="1" ht="24" customHeight="1">
      <c r="A334" s="808">
        <v>662</v>
      </c>
      <c r="B334" s="110" t="s">
        <v>76</v>
      </c>
      <c r="C334" s="115" t="s">
        <v>78</v>
      </c>
      <c r="D334" s="115" t="s">
        <v>146</v>
      </c>
      <c r="E334" s="115" t="s">
        <v>147</v>
      </c>
      <c r="F334" s="809" t="s">
        <v>71</v>
      </c>
      <c r="G334" s="809"/>
      <c r="H334" s="805"/>
      <c r="I334" s="805"/>
      <c r="J334" s="805"/>
      <c r="K334" s="805"/>
      <c r="L334" s="805"/>
    </row>
    <row r="335" spans="1:12" s="101" customFormat="1" ht="26.25" customHeight="1">
      <c r="A335" s="808"/>
      <c r="B335" s="803" t="s">
        <v>2356</v>
      </c>
      <c r="C335" s="810" t="s">
        <v>2357</v>
      </c>
      <c r="D335" s="807">
        <v>43753</v>
      </c>
      <c r="E335" s="803" t="s">
        <v>2358</v>
      </c>
      <c r="F335" s="803" t="s">
        <v>2359</v>
      </c>
      <c r="G335" s="803"/>
      <c r="H335" s="806" t="s">
        <v>152</v>
      </c>
      <c r="I335" s="806"/>
      <c r="J335" s="117" t="s">
        <v>153</v>
      </c>
      <c r="K335" s="117" t="s">
        <v>3</v>
      </c>
      <c r="L335" s="119">
        <v>482</v>
      </c>
    </row>
    <row r="336" spans="1:12" s="101" customFormat="1" ht="333.75" customHeight="1">
      <c r="A336" s="808"/>
      <c r="B336" s="803"/>
      <c r="C336" s="810"/>
      <c r="D336" s="807"/>
      <c r="E336" s="803"/>
      <c r="F336" s="803"/>
      <c r="G336" s="803"/>
      <c r="H336" s="806" t="s">
        <v>154</v>
      </c>
      <c r="I336" s="806"/>
      <c r="J336" s="117" t="s">
        <v>153</v>
      </c>
      <c r="K336" s="117" t="s">
        <v>3</v>
      </c>
      <c r="L336" s="119">
        <v>377</v>
      </c>
    </row>
    <row r="337" spans="1:12" s="101" customFormat="1" ht="24" customHeight="1">
      <c r="A337" s="808"/>
      <c r="B337" s="110" t="s">
        <v>77</v>
      </c>
      <c r="C337" s="115" t="s">
        <v>79</v>
      </c>
      <c r="D337" s="115" t="s">
        <v>155</v>
      </c>
      <c r="E337" s="115" t="s">
        <v>156</v>
      </c>
      <c r="F337" s="805"/>
      <c r="G337" s="805"/>
      <c r="H337" s="806" t="s">
        <v>157</v>
      </c>
      <c r="I337" s="806"/>
      <c r="J337" s="803" t="s">
        <v>153</v>
      </c>
      <c r="K337" s="803" t="s">
        <v>3</v>
      </c>
      <c r="L337" s="804">
        <v>180</v>
      </c>
    </row>
    <row r="338" spans="1:12" s="101" customFormat="1" ht="24" customHeight="1">
      <c r="A338" s="808"/>
      <c r="B338" s="117" t="s">
        <v>240</v>
      </c>
      <c r="C338" s="117" t="s">
        <v>2359</v>
      </c>
      <c r="D338" s="118">
        <v>43755</v>
      </c>
      <c r="E338" s="117" t="s">
        <v>1980</v>
      </c>
      <c r="F338" s="805"/>
      <c r="G338" s="805"/>
      <c r="H338" s="806"/>
      <c r="I338" s="806"/>
      <c r="J338" s="803"/>
      <c r="K338" s="803"/>
      <c r="L338" s="804"/>
    </row>
    <row r="339" spans="1:12" s="101" customFormat="1" ht="24" customHeight="1">
      <c r="A339" s="808">
        <v>663</v>
      </c>
      <c r="B339" s="110" t="s">
        <v>76</v>
      </c>
      <c r="C339" s="115" t="s">
        <v>78</v>
      </c>
      <c r="D339" s="115" t="s">
        <v>146</v>
      </c>
      <c r="E339" s="115" t="s">
        <v>147</v>
      </c>
      <c r="F339" s="809" t="s">
        <v>71</v>
      </c>
      <c r="G339" s="809"/>
      <c r="H339" s="805"/>
      <c r="I339" s="805"/>
      <c r="J339" s="805"/>
      <c r="K339" s="805"/>
      <c r="L339" s="805"/>
    </row>
    <row r="340" spans="1:12" s="101" customFormat="1" ht="26.25" customHeight="1">
      <c r="A340" s="808"/>
      <c r="B340" s="803" t="s">
        <v>2360</v>
      </c>
      <c r="C340" s="810" t="s">
        <v>2361</v>
      </c>
      <c r="D340" s="807">
        <v>43758</v>
      </c>
      <c r="E340" s="803" t="s">
        <v>849</v>
      </c>
      <c r="F340" s="803" t="s">
        <v>2362</v>
      </c>
      <c r="G340" s="803"/>
      <c r="H340" s="806" t="s">
        <v>152</v>
      </c>
      <c r="I340" s="806"/>
      <c r="J340" s="117" t="s">
        <v>153</v>
      </c>
      <c r="K340" s="117" t="s">
        <v>3</v>
      </c>
      <c r="L340" s="119">
        <v>244</v>
      </c>
    </row>
    <row r="341" spans="1:12" s="101" customFormat="1" ht="144.75" customHeight="1">
      <c r="A341" s="808"/>
      <c r="B341" s="803"/>
      <c r="C341" s="810"/>
      <c r="D341" s="807"/>
      <c r="E341" s="803"/>
      <c r="F341" s="803"/>
      <c r="G341" s="803"/>
      <c r="H341" s="806" t="s">
        <v>154</v>
      </c>
      <c r="I341" s="806"/>
      <c r="J341" s="117" t="s">
        <v>153</v>
      </c>
      <c r="K341" s="117" t="s">
        <v>3</v>
      </c>
      <c r="L341" s="119">
        <v>424.28</v>
      </c>
    </row>
    <row r="342" spans="1:12" s="101" customFormat="1" ht="24" customHeight="1">
      <c r="A342" s="808"/>
      <c r="B342" s="110" t="s">
        <v>77</v>
      </c>
      <c r="C342" s="115" t="s">
        <v>79</v>
      </c>
      <c r="D342" s="115" t="s">
        <v>155</v>
      </c>
      <c r="E342" s="115" t="s">
        <v>156</v>
      </c>
      <c r="F342" s="805"/>
      <c r="G342" s="805"/>
      <c r="H342" s="806" t="s">
        <v>157</v>
      </c>
      <c r="I342" s="806"/>
      <c r="J342" s="803" t="s">
        <v>153</v>
      </c>
      <c r="K342" s="803" t="s">
        <v>153</v>
      </c>
      <c r="L342" s="804">
        <v>0</v>
      </c>
    </row>
    <row r="343" spans="1:12" s="101" customFormat="1" ht="24" customHeight="1">
      <c r="A343" s="808"/>
      <c r="B343" s="117" t="s">
        <v>164</v>
      </c>
      <c r="C343" s="117" t="s">
        <v>2362</v>
      </c>
      <c r="D343" s="118">
        <v>43759</v>
      </c>
      <c r="E343" s="117" t="s">
        <v>2363</v>
      </c>
      <c r="F343" s="805"/>
      <c r="G343" s="805"/>
      <c r="H343" s="806"/>
      <c r="I343" s="806"/>
      <c r="J343" s="803"/>
      <c r="K343" s="803"/>
      <c r="L343" s="804"/>
    </row>
    <row r="344" spans="1:12" s="101" customFormat="1" ht="24" customHeight="1">
      <c r="A344" s="808">
        <v>664</v>
      </c>
      <c r="B344" s="110" t="s">
        <v>76</v>
      </c>
      <c r="C344" s="115" t="s">
        <v>78</v>
      </c>
      <c r="D344" s="115" t="s">
        <v>146</v>
      </c>
      <c r="E344" s="115" t="s">
        <v>147</v>
      </c>
      <c r="F344" s="809" t="s">
        <v>71</v>
      </c>
      <c r="G344" s="809"/>
      <c r="H344" s="805"/>
      <c r="I344" s="805"/>
      <c r="J344" s="805"/>
      <c r="K344" s="805"/>
      <c r="L344" s="805"/>
    </row>
    <row r="345" spans="1:12" s="101" customFormat="1" ht="26.25" customHeight="1">
      <c r="A345" s="808"/>
      <c r="B345" s="803" t="s">
        <v>2360</v>
      </c>
      <c r="C345" s="803" t="s">
        <v>2364</v>
      </c>
      <c r="D345" s="807">
        <v>43860</v>
      </c>
      <c r="E345" s="803" t="s">
        <v>354</v>
      </c>
      <c r="F345" s="803" t="s">
        <v>821</v>
      </c>
      <c r="G345" s="803"/>
      <c r="H345" s="806" t="s">
        <v>152</v>
      </c>
      <c r="I345" s="806"/>
      <c r="J345" s="117" t="s">
        <v>153</v>
      </c>
      <c r="K345" s="117" t="s">
        <v>3</v>
      </c>
      <c r="L345" s="119">
        <v>181.23</v>
      </c>
    </row>
    <row r="346" spans="1:12" s="101" customFormat="1" ht="50.25" customHeight="1">
      <c r="A346" s="808"/>
      <c r="B346" s="803"/>
      <c r="C346" s="803"/>
      <c r="D346" s="807"/>
      <c r="E346" s="803"/>
      <c r="F346" s="803"/>
      <c r="G346" s="803"/>
      <c r="H346" s="806" t="s">
        <v>154</v>
      </c>
      <c r="I346" s="806"/>
      <c r="J346" s="117" t="s">
        <v>153</v>
      </c>
      <c r="K346" s="117" t="s">
        <v>3</v>
      </c>
      <c r="L346" s="119">
        <v>315.95999999999998</v>
      </c>
    </row>
    <row r="347" spans="1:12" s="101" customFormat="1" ht="24" customHeight="1">
      <c r="A347" s="808"/>
      <c r="B347" s="110" t="s">
        <v>77</v>
      </c>
      <c r="C347" s="115" t="s">
        <v>79</v>
      </c>
      <c r="D347" s="115" t="s">
        <v>155</v>
      </c>
      <c r="E347" s="115" t="s">
        <v>156</v>
      </c>
      <c r="F347" s="805"/>
      <c r="G347" s="805"/>
      <c r="H347" s="806" t="s">
        <v>157</v>
      </c>
      <c r="I347" s="806"/>
      <c r="J347" s="803" t="s">
        <v>153</v>
      </c>
      <c r="K347" s="803" t="s">
        <v>153</v>
      </c>
      <c r="L347" s="804">
        <v>0</v>
      </c>
    </row>
    <row r="348" spans="1:12" s="101" customFormat="1" ht="24" customHeight="1">
      <c r="A348" s="808"/>
      <c r="B348" s="117" t="s">
        <v>164</v>
      </c>
      <c r="C348" s="117" t="s">
        <v>821</v>
      </c>
      <c r="D348" s="118">
        <v>43861</v>
      </c>
      <c r="E348" s="117" t="s">
        <v>298</v>
      </c>
      <c r="F348" s="805"/>
      <c r="G348" s="805"/>
      <c r="H348" s="806"/>
      <c r="I348" s="806"/>
      <c r="J348" s="803"/>
      <c r="K348" s="803"/>
      <c r="L348" s="804"/>
    </row>
    <row r="349" spans="1:12" s="101" customFormat="1" ht="24" customHeight="1">
      <c r="A349" s="808">
        <v>665</v>
      </c>
      <c r="B349" s="110" t="s">
        <v>76</v>
      </c>
      <c r="C349" s="115" t="s">
        <v>78</v>
      </c>
      <c r="D349" s="115" t="s">
        <v>146</v>
      </c>
      <c r="E349" s="115" t="s">
        <v>147</v>
      </c>
      <c r="F349" s="809" t="s">
        <v>71</v>
      </c>
      <c r="G349" s="809"/>
      <c r="H349" s="805"/>
      <c r="I349" s="805"/>
      <c r="J349" s="805"/>
      <c r="K349" s="805"/>
      <c r="L349" s="805"/>
    </row>
    <row r="350" spans="1:12" s="101" customFormat="1" ht="26.25" customHeight="1">
      <c r="A350" s="808"/>
      <c r="B350" s="803" t="s">
        <v>2360</v>
      </c>
      <c r="C350" s="803" t="s">
        <v>2365</v>
      </c>
      <c r="D350" s="807">
        <v>43888</v>
      </c>
      <c r="E350" s="803" t="s">
        <v>205</v>
      </c>
      <c r="F350" s="803" t="s">
        <v>1532</v>
      </c>
      <c r="G350" s="803"/>
      <c r="H350" s="806" t="s">
        <v>152</v>
      </c>
      <c r="I350" s="806"/>
      <c r="J350" s="117" t="s">
        <v>153</v>
      </c>
      <c r="K350" s="117" t="s">
        <v>3</v>
      </c>
      <c r="L350" s="119">
        <v>125.62</v>
      </c>
    </row>
    <row r="351" spans="1:12" s="101" customFormat="1" ht="81.75" customHeight="1">
      <c r="A351" s="808"/>
      <c r="B351" s="803"/>
      <c r="C351" s="803"/>
      <c r="D351" s="807"/>
      <c r="E351" s="803"/>
      <c r="F351" s="803"/>
      <c r="G351" s="803"/>
      <c r="H351" s="806" t="s">
        <v>154</v>
      </c>
      <c r="I351" s="806"/>
      <c r="J351" s="117" t="s">
        <v>153</v>
      </c>
      <c r="K351" s="117" t="s">
        <v>3</v>
      </c>
      <c r="L351" s="119">
        <v>284.95</v>
      </c>
    </row>
    <row r="352" spans="1:12" s="101" customFormat="1" ht="24" customHeight="1">
      <c r="A352" s="808"/>
      <c r="B352" s="110" t="s">
        <v>77</v>
      </c>
      <c r="C352" s="115" t="s">
        <v>79</v>
      </c>
      <c r="D352" s="115" t="s">
        <v>155</v>
      </c>
      <c r="E352" s="115" t="s">
        <v>156</v>
      </c>
      <c r="F352" s="805"/>
      <c r="G352" s="805"/>
      <c r="H352" s="806" t="s">
        <v>157</v>
      </c>
      <c r="I352" s="806"/>
      <c r="J352" s="803" t="s">
        <v>153</v>
      </c>
      <c r="K352" s="803" t="s">
        <v>153</v>
      </c>
      <c r="L352" s="804">
        <v>0</v>
      </c>
    </row>
    <row r="353" spans="1:12" s="101" customFormat="1" ht="24" customHeight="1">
      <c r="A353" s="808"/>
      <c r="B353" s="117" t="s">
        <v>164</v>
      </c>
      <c r="C353" s="117" t="s">
        <v>1532</v>
      </c>
      <c r="D353" s="118">
        <v>43889</v>
      </c>
      <c r="E353" s="117" t="s">
        <v>2366</v>
      </c>
      <c r="F353" s="805"/>
      <c r="G353" s="805"/>
      <c r="H353" s="806"/>
      <c r="I353" s="806"/>
      <c r="J353" s="803"/>
      <c r="K353" s="803"/>
      <c r="L353" s="804"/>
    </row>
    <row r="354" spans="1:12" s="101" customFormat="1" ht="24" customHeight="1">
      <c r="A354" s="808">
        <v>666</v>
      </c>
      <c r="B354" s="110" t="s">
        <v>76</v>
      </c>
      <c r="C354" s="115" t="s">
        <v>78</v>
      </c>
      <c r="D354" s="115" t="s">
        <v>146</v>
      </c>
      <c r="E354" s="115" t="s">
        <v>147</v>
      </c>
      <c r="F354" s="809" t="s">
        <v>71</v>
      </c>
      <c r="G354" s="809"/>
      <c r="H354" s="805"/>
      <c r="I354" s="805"/>
      <c r="J354" s="805"/>
      <c r="K354" s="805"/>
      <c r="L354" s="805"/>
    </row>
    <row r="355" spans="1:12" s="101" customFormat="1" ht="26.25" customHeight="1">
      <c r="A355" s="808"/>
      <c r="B355" s="803" t="s">
        <v>2367</v>
      </c>
      <c r="C355" s="803" t="s">
        <v>2368</v>
      </c>
      <c r="D355" s="807">
        <v>43859</v>
      </c>
      <c r="E355" s="803" t="s">
        <v>872</v>
      </c>
      <c r="F355" s="803" t="s">
        <v>2369</v>
      </c>
      <c r="G355" s="803"/>
      <c r="H355" s="806" t="s">
        <v>152</v>
      </c>
      <c r="I355" s="806"/>
      <c r="J355" s="117" t="s">
        <v>153</v>
      </c>
      <c r="K355" s="117" t="s">
        <v>3</v>
      </c>
      <c r="L355" s="119">
        <v>494.18</v>
      </c>
    </row>
    <row r="356" spans="1:12" s="101" customFormat="1" ht="92.25" customHeight="1">
      <c r="A356" s="808"/>
      <c r="B356" s="803"/>
      <c r="C356" s="803"/>
      <c r="D356" s="807"/>
      <c r="E356" s="803"/>
      <c r="F356" s="803"/>
      <c r="G356" s="803"/>
      <c r="H356" s="806" t="s">
        <v>154</v>
      </c>
      <c r="I356" s="806"/>
      <c r="J356" s="117" t="s">
        <v>153</v>
      </c>
      <c r="K356" s="117" t="s">
        <v>153</v>
      </c>
      <c r="L356" s="119">
        <v>0</v>
      </c>
    </row>
    <row r="357" spans="1:12" s="101" customFormat="1" ht="24" customHeight="1">
      <c r="A357" s="808"/>
      <c r="B357" s="110" t="s">
        <v>77</v>
      </c>
      <c r="C357" s="115" t="s">
        <v>79</v>
      </c>
      <c r="D357" s="115" t="s">
        <v>155</v>
      </c>
      <c r="E357" s="115" t="s">
        <v>156</v>
      </c>
      <c r="F357" s="805"/>
      <c r="G357" s="805"/>
      <c r="H357" s="806" t="s">
        <v>157</v>
      </c>
      <c r="I357" s="806"/>
      <c r="J357" s="803" t="s">
        <v>153</v>
      </c>
      <c r="K357" s="803" t="s">
        <v>3</v>
      </c>
      <c r="L357" s="804">
        <v>60</v>
      </c>
    </row>
    <row r="358" spans="1:12" s="101" customFormat="1" ht="24" customHeight="1">
      <c r="A358" s="808"/>
      <c r="B358" s="117" t="s">
        <v>153</v>
      </c>
      <c r="C358" s="117" t="s">
        <v>2369</v>
      </c>
      <c r="D358" s="118">
        <v>43862</v>
      </c>
      <c r="E358" s="117" t="s">
        <v>1305</v>
      </c>
      <c r="F358" s="805"/>
      <c r="G358" s="805"/>
      <c r="H358" s="806"/>
      <c r="I358" s="806"/>
      <c r="J358" s="803"/>
      <c r="K358" s="803"/>
      <c r="L358" s="804"/>
    </row>
    <row r="359" spans="1:12" s="101" customFormat="1" ht="24" customHeight="1">
      <c r="A359" s="808">
        <v>667</v>
      </c>
      <c r="B359" s="110" t="s">
        <v>76</v>
      </c>
      <c r="C359" s="115" t="s">
        <v>78</v>
      </c>
      <c r="D359" s="115" t="s">
        <v>146</v>
      </c>
      <c r="E359" s="115" t="s">
        <v>147</v>
      </c>
      <c r="F359" s="809" t="s">
        <v>71</v>
      </c>
      <c r="G359" s="809"/>
      <c r="H359" s="805"/>
      <c r="I359" s="805"/>
      <c r="J359" s="805"/>
      <c r="K359" s="805"/>
      <c r="L359" s="805"/>
    </row>
    <row r="360" spans="1:12" s="101" customFormat="1" ht="26.25" customHeight="1">
      <c r="A360" s="808"/>
      <c r="B360" s="803" t="s">
        <v>2370</v>
      </c>
      <c r="C360" s="810" t="s">
        <v>2371</v>
      </c>
      <c r="D360" s="807">
        <v>43739</v>
      </c>
      <c r="E360" s="803" t="s">
        <v>1250</v>
      </c>
      <c r="F360" s="803" t="s">
        <v>2372</v>
      </c>
      <c r="G360" s="803"/>
      <c r="H360" s="806" t="s">
        <v>152</v>
      </c>
      <c r="I360" s="806"/>
      <c r="J360" s="117" t="s">
        <v>153</v>
      </c>
      <c r="K360" s="117" t="s">
        <v>153</v>
      </c>
      <c r="L360" s="119">
        <v>0</v>
      </c>
    </row>
    <row r="361" spans="1:12" s="101" customFormat="1" ht="123.75" customHeight="1">
      <c r="A361" s="808"/>
      <c r="B361" s="803"/>
      <c r="C361" s="810"/>
      <c r="D361" s="807"/>
      <c r="E361" s="803"/>
      <c r="F361" s="803"/>
      <c r="G361" s="803"/>
      <c r="H361" s="806" t="s">
        <v>154</v>
      </c>
      <c r="I361" s="806"/>
      <c r="J361" s="117" t="s">
        <v>153</v>
      </c>
      <c r="K361" s="117" t="s">
        <v>3</v>
      </c>
      <c r="L361" s="119">
        <v>267</v>
      </c>
    </row>
    <row r="362" spans="1:12" s="101" customFormat="1" ht="24" customHeight="1">
      <c r="A362" s="808"/>
      <c r="B362" s="110" t="s">
        <v>77</v>
      </c>
      <c r="C362" s="115" t="s">
        <v>79</v>
      </c>
      <c r="D362" s="115" t="s">
        <v>155</v>
      </c>
      <c r="E362" s="115" t="s">
        <v>156</v>
      </c>
      <c r="F362" s="805"/>
      <c r="G362" s="805"/>
      <c r="H362" s="806" t="s">
        <v>157</v>
      </c>
      <c r="I362" s="806"/>
      <c r="J362" s="803" t="s">
        <v>153</v>
      </c>
      <c r="K362" s="803" t="s">
        <v>153</v>
      </c>
      <c r="L362" s="804">
        <v>0</v>
      </c>
    </row>
    <row r="363" spans="1:12" s="101" customFormat="1" ht="24" customHeight="1">
      <c r="A363" s="808"/>
      <c r="B363" s="117" t="s">
        <v>254</v>
      </c>
      <c r="C363" s="117" t="s">
        <v>2372</v>
      </c>
      <c r="D363" s="118">
        <v>43740</v>
      </c>
      <c r="E363" s="117" t="s">
        <v>1029</v>
      </c>
      <c r="F363" s="805"/>
      <c r="G363" s="805"/>
      <c r="H363" s="806"/>
      <c r="I363" s="806"/>
      <c r="J363" s="803"/>
      <c r="K363" s="803"/>
      <c r="L363" s="804"/>
    </row>
    <row r="364" spans="1:12" s="101" customFormat="1" ht="24" customHeight="1">
      <c r="A364" s="808">
        <v>668</v>
      </c>
      <c r="B364" s="110" t="s">
        <v>76</v>
      </c>
      <c r="C364" s="115" t="s">
        <v>78</v>
      </c>
      <c r="D364" s="115" t="s">
        <v>146</v>
      </c>
      <c r="E364" s="115" t="s">
        <v>147</v>
      </c>
      <c r="F364" s="809" t="s">
        <v>71</v>
      </c>
      <c r="G364" s="809"/>
      <c r="H364" s="805"/>
      <c r="I364" s="805"/>
      <c r="J364" s="805"/>
      <c r="K364" s="805"/>
      <c r="L364" s="805"/>
    </row>
    <row r="365" spans="1:12" s="101" customFormat="1" ht="26.25" customHeight="1">
      <c r="A365" s="808"/>
      <c r="B365" s="803" t="s">
        <v>2370</v>
      </c>
      <c r="C365" s="810" t="s">
        <v>2373</v>
      </c>
      <c r="D365" s="807">
        <v>43775</v>
      </c>
      <c r="E365" s="803" t="s">
        <v>354</v>
      </c>
      <c r="F365" s="803" t="s">
        <v>2374</v>
      </c>
      <c r="G365" s="803"/>
      <c r="H365" s="806" t="s">
        <v>152</v>
      </c>
      <c r="I365" s="806"/>
      <c r="J365" s="117" t="s">
        <v>153</v>
      </c>
      <c r="K365" s="117" t="s">
        <v>3</v>
      </c>
      <c r="L365" s="119">
        <v>499.5</v>
      </c>
    </row>
    <row r="366" spans="1:12" s="101" customFormat="1" ht="144.75" customHeight="1">
      <c r="A366" s="808"/>
      <c r="B366" s="803"/>
      <c r="C366" s="810"/>
      <c r="D366" s="807"/>
      <c r="E366" s="803"/>
      <c r="F366" s="803"/>
      <c r="G366" s="803"/>
      <c r="H366" s="806" t="s">
        <v>154</v>
      </c>
      <c r="I366" s="806"/>
      <c r="J366" s="117" t="s">
        <v>153</v>
      </c>
      <c r="K366" s="117" t="s">
        <v>3</v>
      </c>
      <c r="L366" s="119">
        <v>713.6</v>
      </c>
    </row>
    <row r="367" spans="1:12" s="101" customFormat="1" ht="24" customHeight="1">
      <c r="A367" s="808"/>
      <c r="B367" s="110" t="s">
        <v>77</v>
      </c>
      <c r="C367" s="115" t="s">
        <v>79</v>
      </c>
      <c r="D367" s="115" t="s">
        <v>155</v>
      </c>
      <c r="E367" s="115" t="s">
        <v>156</v>
      </c>
      <c r="F367" s="805"/>
      <c r="G367" s="805"/>
      <c r="H367" s="806" t="s">
        <v>157</v>
      </c>
      <c r="I367" s="806"/>
      <c r="J367" s="803" t="s">
        <v>153</v>
      </c>
      <c r="K367" s="803" t="s">
        <v>3</v>
      </c>
      <c r="L367" s="804">
        <v>300</v>
      </c>
    </row>
    <row r="368" spans="1:12" s="101" customFormat="1" ht="24" customHeight="1">
      <c r="A368" s="808"/>
      <c r="B368" s="117" t="s">
        <v>254</v>
      </c>
      <c r="C368" s="117" t="s">
        <v>2374</v>
      </c>
      <c r="D368" s="118">
        <v>43777</v>
      </c>
      <c r="E368" s="117" t="s">
        <v>271</v>
      </c>
      <c r="F368" s="805"/>
      <c r="G368" s="805"/>
      <c r="H368" s="806"/>
      <c r="I368" s="806"/>
      <c r="J368" s="803"/>
      <c r="K368" s="803"/>
      <c r="L368" s="804"/>
    </row>
    <row r="369" spans="1:12" s="101" customFormat="1" ht="24" customHeight="1">
      <c r="A369" s="808">
        <v>669</v>
      </c>
      <c r="B369" s="110" t="s">
        <v>76</v>
      </c>
      <c r="C369" s="115" t="s">
        <v>78</v>
      </c>
      <c r="D369" s="115" t="s">
        <v>146</v>
      </c>
      <c r="E369" s="115" t="s">
        <v>147</v>
      </c>
      <c r="F369" s="809" t="s">
        <v>71</v>
      </c>
      <c r="G369" s="809"/>
      <c r="H369" s="805"/>
      <c r="I369" s="805"/>
      <c r="J369" s="805"/>
      <c r="K369" s="805"/>
      <c r="L369" s="805"/>
    </row>
    <row r="370" spans="1:12" s="101" customFormat="1" ht="26.25" customHeight="1">
      <c r="A370" s="808"/>
      <c r="B370" s="803" t="s">
        <v>2375</v>
      </c>
      <c r="C370" s="810" t="s">
        <v>2376</v>
      </c>
      <c r="D370" s="807">
        <v>43844</v>
      </c>
      <c r="E370" s="803" t="s">
        <v>234</v>
      </c>
      <c r="F370" s="803" t="s">
        <v>2377</v>
      </c>
      <c r="G370" s="803"/>
      <c r="H370" s="806" t="s">
        <v>152</v>
      </c>
      <c r="I370" s="806"/>
      <c r="J370" s="117" t="s">
        <v>153</v>
      </c>
      <c r="K370" s="117" t="s">
        <v>3</v>
      </c>
      <c r="L370" s="119">
        <v>348.96</v>
      </c>
    </row>
    <row r="371" spans="1:12" s="101" customFormat="1" ht="186.75" customHeight="1">
      <c r="A371" s="808"/>
      <c r="B371" s="803"/>
      <c r="C371" s="810"/>
      <c r="D371" s="807"/>
      <c r="E371" s="803"/>
      <c r="F371" s="803"/>
      <c r="G371" s="803"/>
      <c r="H371" s="806" t="s">
        <v>154</v>
      </c>
      <c r="I371" s="806"/>
      <c r="J371" s="117" t="s">
        <v>153</v>
      </c>
      <c r="K371" s="117" t="s">
        <v>3</v>
      </c>
      <c r="L371" s="119">
        <v>296.60000000000002</v>
      </c>
    </row>
    <row r="372" spans="1:12" s="101" customFormat="1" ht="24" customHeight="1">
      <c r="A372" s="808"/>
      <c r="B372" s="110" t="s">
        <v>77</v>
      </c>
      <c r="C372" s="115" t="s">
        <v>79</v>
      </c>
      <c r="D372" s="115" t="s">
        <v>155</v>
      </c>
      <c r="E372" s="115" t="s">
        <v>156</v>
      </c>
      <c r="F372" s="805"/>
      <c r="G372" s="805"/>
      <c r="H372" s="806" t="s">
        <v>157</v>
      </c>
      <c r="I372" s="806"/>
      <c r="J372" s="803" t="s">
        <v>153</v>
      </c>
      <c r="K372" s="803" t="s">
        <v>3</v>
      </c>
      <c r="L372" s="804">
        <v>260.89999999999998</v>
      </c>
    </row>
    <row r="373" spans="1:12" s="101" customFormat="1" ht="24" customHeight="1">
      <c r="A373" s="808"/>
      <c r="B373" s="117" t="s">
        <v>193</v>
      </c>
      <c r="C373" s="117" t="s">
        <v>2377</v>
      </c>
      <c r="D373" s="118">
        <v>43846</v>
      </c>
      <c r="E373" s="117" t="s">
        <v>245</v>
      </c>
      <c r="F373" s="805"/>
      <c r="G373" s="805"/>
      <c r="H373" s="806"/>
      <c r="I373" s="806"/>
      <c r="J373" s="803"/>
      <c r="K373" s="803"/>
      <c r="L373" s="804"/>
    </row>
    <row r="374" spans="1:12" s="101" customFormat="1" ht="24" customHeight="1">
      <c r="A374" s="808">
        <v>670</v>
      </c>
      <c r="B374" s="110" t="s">
        <v>76</v>
      </c>
      <c r="C374" s="115" t="s">
        <v>78</v>
      </c>
      <c r="D374" s="115" t="s">
        <v>146</v>
      </c>
      <c r="E374" s="115" t="s">
        <v>147</v>
      </c>
      <c r="F374" s="809" t="s">
        <v>71</v>
      </c>
      <c r="G374" s="809"/>
      <c r="H374" s="805"/>
      <c r="I374" s="805"/>
      <c r="J374" s="805"/>
      <c r="K374" s="805"/>
      <c r="L374" s="805"/>
    </row>
    <row r="375" spans="1:12" s="101" customFormat="1" ht="26.25" customHeight="1">
      <c r="A375" s="808"/>
      <c r="B375" s="803" t="s">
        <v>2378</v>
      </c>
      <c r="C375" s="803" t="s">
        <v>2379</v>
      </c>
      <c r="D375" s="807">
        <v>43770</v>
      </c>
      <c r="E375" s="803" t="s">
        <v>1068</v>
      </c>
      <c r="F375" s="803" t="s">
        <v>2380</v>
      </c>
      <c r="G375" s="803"/>
      <c r="H375" s="806" t="s">
        <v>152</v>
      </c>
      <c r="I375" s="806"/>
      <c r="J375" s="117" t="s">
        <v>153</v>
      </c>
      <c r="K375" s="117" t="s">
        <v>3</v>
      </c>
      <c r="L375" s="119">
        <v>120</v>
      </c>
    </row>
    <row r="376" spans="1:12" s="101" customFormat="1" ht="60.75" customHeight="1">
      <c r="A376" s="808"/>
      <c r="B376" s="803"/>
      <c r="C376" s="803"/>
      <c r="D376" s="807"/>
      <c r="E376" s="803"/>
      <c r="F376" s="803"/>
      <c r="G376" s="803"/>
      <c r="H376" s="806" t="s">
        <v>154</v>
      </c>
      <c r="I376" s="806"/>
      <c r="J376" s="117" t="s">
        <v>153</v>
      </c>
      <c r="K376" s="117" t="s">
        <v>3</v>
      </c>
      <c r="L376" s="119">
        <v>348.6</v>
      </c>
    </row>
    <row r="377" spans="1:12" s="101" customFormat="1" ht="24" customHeight="1">
      <c r="A377" s="808"/>
      <c r="B377" s="110" t="s">
        <v>77</v>
      </c>
      <c r="C377" s="115" t="s">
        <v>79</v>
      </c>
      <c r="D377" s="115" t="s">
        <v>155</v>
      </c>
      <c r="E377" s="115" t="s">
        <v>156</v>
      </c>
      <c r="F377" s="805"/>
      <c r="G377" s="805"/>
      <c r="H377" s="806" t="s">
        <v>157</v>
      </c>
      <c r="I377" s="806"/>
      <c r="J377" s="803" t="s">
        <v>153</v>
      </c>
      <c r="K377" s="803" t="s">
        <v>153</v>
      </c>
      <c r="L377" s="804">
        <v>0</v>
      </c>
    </row>
    <row r="378" spans="1:12" s="101" customFormat="1" ht="24" customHeight="1">
      <c r="A378" s="808"/>
      <c r="B378" s="117" t="s">
        <v>193</v>
      </c>
      <c r="C378" s="117" t="s">
        <v>2380</v>
      </c>
      <c r="D378" s="118">
        <v>43771</v>
      </c>
      <c r="E378" s="117" t="s">
        <v>2151</v>
      </c>
      <c r="F378" s="805"/>
      <c r="G378" s="805"/>
      <c r="H378" s="806"/>
      <c r="I378" s="806"/>
      <c r="J378" s="803"/>
      <c r="K378" s="803"/>
      <c r="L378" s="804"/>
    </row>
    <row r="379" spans="1:12" s="101" customFormat="1" ht="24" customHeight="1">
      <c r="A379" s="808">
        <v>671</v>
      </c>
      <c r="B379" s="110" t="s">
        <v>76</v>
      </c>
      <c r="C379" s="115" t="s">
        <v>78</v>
      </c>
      <c r="D379" s="115" t="s">
        <v>146</v>
      </c>
      <c r="E379" s="115" t="s">
        <v>147</v>
      </c>
      <c r="F379" s="809" t="s">
        <v>71</v>
      </c>
      <c r="G379" s="809"/>
      <c r="H379" s="805"/>
      <c r="I379" s="805"/>
      <c r="J379" s="805"/>
      <c r="K379" s="805"/>
      <c r="L379" s="805"/>
    </row>
    <row r="380" spans="1:12" s="101" customFormat="1" ht="26.25" customHeight="1">
      <c r="A380" s="808"/>
      <c r="B380" s="803" t="s">
        <v>2381</v>
      </c>
      <c r="C380" s="803" t="s">
        <v>2382</v>
      </c>
      <c r="D380" s="807">
        <v>43789</v>
      </c>
      <c r="E380" s="803" t="s">
        <v>2066</v>
      </c>
      <c r="F380" s="803" t="s">
        <v>2067</v>
      </c>
      <c r="G380" s="803"/>
      <c r="H380" s="806" t="s">
        <v>152</v>
      </c>
      <c r="I380" s="806"/>
      <c r="J380" s="117" t="s">
        <v>153</v>
      </c>
      <c r="K380" s="117" t="s">
        <v>3</v>
      </c>
      <c r="L380" s="119">
        <v>535</v>
      </c>
    </row>
    <row r="381" spans="1:12" s="101" customFormat="1" ht="92.25" customHeight="1">
      <c r="A381" s="808"/>
      <c r="B381" s="803"/>
      <c r="C381" s="803"/>
      <c r="D381" s="807"/>
      <c r="E381" s="803"/>
      <c r="F381" s="803"/>
      <c r="G381" s="803"/>
      <c r="H381" s="806" t="s">
        <v>154</v>
      </c>
      <c r="I381" s="806"/>
      <c r="J381" s="117" t="s">
        <v>153</v>
      </c>
      <c r="K381" s="117" t="s">
        <v>153</v>
      </c>
      <c r="L381" s="119">
        <v>0</v>
      </c>
    </row>
    <row r="382" spans="1:12" s="101" customFormat="1" ht="24" customHeight="1">
      <c r="A382" s="808"/>
      <c r="B382" s="110" t="s">
        <v>77</v>
      </c>
      <c r="C382" s="115" t="s">
        <v>79</v>
      </c>
      <c r="D382" s="115" t="s">
        <v>155</v>
      </c>
      <c r="E382" s="115" t="s">
        <v>156</v>
      </c>
      <c r="F382" s="805"/>
      <c r="G382" s="805"/>
      <c r="H382" s="806" t="s">
        <v>157</v>
      </c>
      <c r="I382" s="806"/>
      <c r="J382" s="803" t="s">
        <v>153</v>
      </c>
      <c r="K382" s="803" t="s">
        <v>153</v>
      </c>
      <c r="L382" s="804">
        <v>0</v>
      </c>
    </row>
    <row r="383" spans="1:12" s="101" customFormat="1" ht="24" customHeight="1">
      <c r="A383" s="808"/>
      <c r="B383" s="117" t="s">
        <v>193</v>
      </c>
      <c r="C383" s="117" t="s">
        <v>2067</v>
      </c>
      <c r="D383" s="118">
        <v>43792</v>
      </c>
      <c r="E383" s="117" t="s">
        <v>293</v>
      </c>
      <c r="F383" s="805"/>
      <c r="G383" s="805"/>
      <c r="H383" s="806"/>
      <c r="I383" s="806"/>
      <c r="J383" s="803"/>
      <c r="K383" s="803"/>
      <c r="L383" s="804"/>
    </row>
    <row r="384" spans="1:12" s="101" customFormat="1" ht="24" customHeight="1">
      <c r="A384" s="808">
        <v>672</v>
      </c>
      <c r="B384" s="110" t="s">
        <v>76</v>
      </c>
      <c r="C384" s="115" t="s">
        <v>78</v>
      </c>
      <c r="D384" s="115" t="s">
        <v>146</v>
      </c>
      <c r="E384" s="115" t="s">
        <v>147</v>
      </c>
      <c r="F384" s="809" t="s">
        <v>71</v>
      </c>
      <c r="G384" s="809"/>
      <c r="H384" s="805"/>
      <c r="I384" s="805"/>
      <c r="J384" s="805"/>
      <c r="K384" s="805"/>
      <c r="L384" s="805"/>
    </row>
    <row r="385" spans="1:12" s="101" customFormat="1" ht="26.25" customHeight="1">
      <c r="A385" s="808"/>
      <c r="B385" s="803" t="s">
        <v>2381</v>
      </c>
      <c r="C385" s="810" t="s">
        <v>2383</v>
      </c>
      <c r="D385" s="807">
        <v>43839</v>
      </c>
      <c r="E385" s="803" t="s">
        <v>378</v>
      </c>
      <c r="F385" s="803" t="s">
        <v>379</v>
      </c>
      <c r="G385" s="803"/>
      <c r="H385" s="806" t="s">
        <v>152</v>
      </c>
      <c r="I385" s="806"/>
      <c r="J385" s="117" t="s">
        <v>153</v>
      </c>
      <c r="K385" s="117" t="s">
        <v>3</v>
      </c>
      <c r="L385" s="119">
        <v>409</v>
      </c>
    </row>
    <row r="386" spans="1:12" s="101" customFormat="1" ht="155.25" customHeight="1">
      <c r="A386" s="808"/>
      <c r="B386" s="803"/>
      <c r="C386" s="810"/>
      <c r="D386" s="807"/>
      <c r="E386" s="803"/>
      <c r="F386" s="803"/>
      <c r="G386" s="803"/>
      <c r="H386" s="806" t="s">
        <v>154</v>
      </c>
      <c r="I386" s="806"/>
      <c r="J386" s="117" t="s">
        <v>153</v>
      </c>
      <c r="K386" s="117" t="s">
        <v>3</v>
      </c>
      <c r="L386" s="119">
        <v>645.1</v>
      </c>
    </row>
    <row r="387" spans="1:12" s="101" customFormat="1" ht="24" customHeight="1">
      <c r="A387" s="808"/>
      <c r="B387" s="110" t="s">
        <v>77</v>
      </c>
      <c r="C387" s="115" t="s">
        <v>79</v>
      </c>
      <c r="D387" s="115" t="s">
        <v>155</v>
      </c>
      <c r="E387" s="115" t="s">
        <v>156</v>
      </c>
      <c r="F387" s="805"/>
      <c r="G387" s="805"/>
      <c r="H387" s="806" t="s">
        <v>157</v>
      </c>
      <c r="I387" s="806"/>
      <c r="J387" s="803" t="s">
        <v>153</v>
      </c>
      <c r="K387" s="803" t="s">
        <v>3</v>
      </c>
      <c r="L387" s="804">
        <v>162.41</v>
      </c>
    </row>
    <row r="388" spans="1:12" s="101" customFormat="1" ht="24" customHeight="1">
      <c r="A388" s="808"/>
      <c r="B388" s="117" t="s">
        <v>193</v>
      </c>
      <c r="C388" s="117" t="s">
        <v>379</v>
      </c>
      <c r="D388" s="118">
        <v>43841</v>
      </c>
      <c r="E388" s="117" t="s">
        <v>1491</v>
      </c>
      <c r="F388" s="805"/>
      <c r="G388" s="805"/>
      <c r="H388" s="806"/>
      <c r="I388" s="806"/>
      <c r="J388" s="803"/>
      <c r="K388" s="803"/>
      <c r="L388" s="804"/>
    </row>
    <row r="389" spans="1:12" s="101" customFormat="1" ht="24" customHeight="1">
      <c r="A389" s="808">
        <v>673</v>
      </c>
      <c r="B389" s="110" t="s">
        <v>76</v>
      </c>
      <c r="C389" s="115" t="s">
        <v>78</v>
      </c>
      <c r="D389" s="115" t="s">
        <v>146</v>
      </c>
      <c r="E389" s="115" t="s">
        <v>147</v>
      </c>
      <c r="F389" s="809" t="s">
        <v>71</v>
      </c>
      <c r="G389" s="809"/>
      <c r="H389" s="805"/>
      <c r="I389" s="805"/>
      <c r="J389" s="805"/>
      <c r="K389" s="805"/>
      <c r="L389" s="805"/>
    </row>
    <row r="390" spans="1:12" s="101" customFormat="1" ht="26.25" customHeight="1">
      <c r="A390" s="808"/>
      <c r="B390" s="803" t="s">
        <v>2384</v>
      </c>
      <c r="C390" s="810" t="s">
        <v>2385</v>
      </c>
      <c r="D390" s="807">
        <v>43891</v>
      </c>
      <c r="E390" s="803" t="s">
        <v>2386</v>
      </c>
      <c r="F390" s="803" t="s">
        <v>2387</v>
      </c>
      <c r="G390" s="803"/>
      <c r="H390" s="806" t="s">
        <v>152</v>
      </c>
      <c r="I390" s="806"/>
      <c r="J390" s="117" t="s">
        <v>153</v>
      </c>
      <c r="K390" s="117" t="s">
        <v>3</v>
      </c>
      <c r="L390" s="119">
        <v>1575</v>
      </c>
    </row>
    <row r="391" spans="1:12" s="101" customFormat="1" ht="408.95" customHeight="1">
      <c r="A391" s="808"/>
      <c r="B391" s="803"/>
      <c r="C391" s="810"/>
      <c r="D391" s="807"/>
      <c r="E391" s="803"/>
      <c r="F391" s="803"/>
      <c r="G391" s="803"/>
      <c r="H391" s="806" t="s">
        <v>154</v>
      </c>
      <c r="I391" s="806"/>
      <c r="J391" s="803" t="s">
        <v>153</v>
      </c>
      <c r="K391" s="803" t="s">
        <v>3</v>
      </c>
      <c r="L391" s="804">
        <v>326.8</v>
      </c>
    </row>
    <row r="392" spans="1:12" s="101" customFormat="1" ht="103.35" customHeight="1">
      <c r="A392" s="808"/>
      <c r="B392" s="803"/>
      <c r="C392" s="810"/>
      <c r="D392" s="807"/>
      <c r="E392" s="803"/>
      <c r="F392" s="803"/>
      <c r="G392" s="803"/>
      <c r="H392" s="806"/>
      <c r="I392" s="806"/>
      <c r="J392" s="803"/>
      <c r="K392" s="803"/>
      <c r="L392" s="804"/>
    </row>
    <row r="393" spans="1:12" s="101" customFormat="1" ht="24" customHeight="1">
      <c r="A393" s="808"/>
      <c r="B393" s="110" t="s">
        <v>77</v>
      </c>
      <c r="C393" s="115" t="s">
        <v>79</v>
      </c>
      <c r="D393" s="115" t="s">
        <v>155</v>
      </c>
      <c r="E393" s="115" t="s">
        <v>156</v>
      </c>
      <c r="F393" s="805"/>
      <c r="G393" s="805"/>
      <c r="H393" s="806" t="s">
        <v>157</v>
      </c>
      <c r="I393" s="806"/>
      <c r="J393" s="803" t="s">
        <v>153</v>
      </c>
      <c r="K393" s="803" t="s">
        <v>3</v>
      </c>
      <c r="L393" s="804">
        <v>1175</v>
      </c>
    </row>
    <row r="394" spans="1:12" s="101" customFormat="1" ht="24" customHeight="1">
      <c r="A394" s="808"/>
      <c r="B394" s="117" t="s">
        <v>572</v>
      </c>
      <c r="C394" s="117" t="s">
        <v>2387</v>
      </c>
      <c r="D394" s="118">
        <v>43897</v>
      </c>
      <c r="E394" s="117" t="s">
        <v>2388</v>
      </c>
      <c r="F394" s="805"/>
      <c r="G394" s="805"/>
      <c r="H394" s="806"/>
      <c r="I394" s="806"/>
      <c r="J394" s="803"/>
      <c r="K394" s="803"/>
      <c r="L394" s="804"/>
    </row>
    <row r="395" spans="1:12" s="101" customFormat="1" ht="24" customHeight="1">
      <c r="A395" s="808">
        <v>674</v>
      </c>
      <c r="B395" s="110" t="s">
        <v>76</v>
      </c>
      <c r="C395" s="115" t="s">
        <v>78</v>
      </c>
      <c r="D395" s="115" t="s">
        <v>146</v>
      </c>
      <c r="E395" s="115" t="s">
        <v>147</v>
      </c>
      <c r="F395" s="809" t="s">
        <v>71</v>
      </c>
      <c r="G395" s="809"/>
      <c r="H395" s="805"/>
      <c r="I395" s="805"/>
      <c r="J395" s="805"/>
      <c r="K395" s="805"/>
      <c r="L395" s="805"/>
    </row>
    <row r="396" spans="1:12" s="101" customFormat="1" ht="26.25" customHeight="1">
      <c r="A396" s="808"/>
      <c r="B396" s="803" t="s">
        <v>2389</v>
      </c>
      <c r="C396" s="810" t="s">
        <v>2390</v>
      </c>
      <c r="D396" s="807">
        <v>43787</v>
      </c>
      <c r="E396" s="803" t="s">
        <v>2391</v>
      </c>
      <c r="F396" s="803" t="s">
        <v>2392</v>
      </c>
      <c r="G396" s="803"/>
      <c r="H396" s="806" t="s">
        <v>152</v>
      </c>
      <c r="I396" s="806"/>
      <c r="J396" s="117" t="s">
        <v>153</v>
      </c>
      <c r="K396" s="117" t="s">
        <v>3</v>
      </c>
      <c r="L396" s="119">
        <v>935</v>
      </c>
    </row>
    <row r="397" spans="1:12" s="101" customFormat="1" ht="408.95" customHeight="1">
      <c r="A397" s="808"/>
      <c r="B397" s="803"/>
      <c r="C397" s="810"/>
      <c r="D397" s="807"/>
      <c r="E397" s="803"/>
      <c r="F397" s="803"/>
      <c r="G397" s="803"/>
      <c r="H397" s="806" t="s">
        <v>154</v>
      </c>
      <c r="I397" s="806"/>
      <c r="J397" s="803" t="s">
        <v>153</v>
      </c>
      <c r="K397" s="803" t="s">
        <v>3</v>
      </c>
      <c r="L397" s="804">
        <v>1896.96</v>
      </c>
    </row>
    <row r="398" spans="1:12" s="101" customFormat="1" ht="197.85" customHeight="1">
      <c r="A398" s="808"/>
      <c r="B398" s="803"/>
      <c r="C398" s="810"/>
      <c r="D398" s="807"/>
      <c r="E398" s="803"/>
      <c r="F398" s="803"/>
      <c r="G398" s="803"/>
      <c r="H398" s="806"/>
      <c r="I398" s="806"/>
      <c r="J398" s="803"/>
      <c r="K398" s="803"/>
      <c r="L398" s="804"/>
    </row>
    <row r="399" spans="1:12" s="101" customFormat="1" ht="24" customHeight="1">
      <c r="A399" s="808"/>
      <c r="B399" s="110" t="s">
        <v>77</v>
      </c>
      <c r="C399" s="115" t="s">
        <v>79</v>
      </c>
      <c r="D399" s="115" t="s">
        <v>155</v>
      </c>
      <c r="E399" s="115" t="s">
        <v>156</v>
      </c>
      <c r="F399" s="805"/>
      <c r="G399" s="805"/>
      <c r="H399" s="806" t="s">
        <v>157</v>
      </c>
      <c r="I399" s="806"/>
      <c r="J399" s="803" t="s">
        <v>153</v>
      </c>
      <c r="K399" s="803" t="s">
        <v>3</v>
      </c>
      <c r="L399" s="804">
        <v>211</v>
      </c>
    </row>
    <row r="400" spans="1:12" s="101" customFormat="1" ht="24" customHeight="1">
      <c r="A400" s="808"/>
      <c r="B400" s="117" t="s">
        <v>181</v>
      </c>
      <c r="C400" s="117" t="s">
        <v>2392</v>
      </c>
      <c r="D400" s="118">
        <v>43793</v>
      </c>
      <c r="E400" s="117" t="s">
        <v>2393</v>
      </c>
      <c r="F400" s="805"/>
      <c r="G400" s="805"/>
      <c r="H400" s="806"/>
      <c r="I400" s="806"/>
      <c r="J400" s="803"/>
      <c r="K400" s="803"/>
      <c r="L400" s="804"/>
    </row>
    <row r="401" spans="1:12" s="101" customFormat="1" ht="24" customHeight="1">
      <c r="A401" s="808">
        <v>675</v>
      </c>
      <c r="B401" s="110" t="s">
        <v>76</v>
      </c>
      <c r="C401" s="115" t="s">
        <v>78</v>
      </c>
      <c r="D401" s="115" t="s">
        <v>146</v>
      </c>
      <c r="E401" s="115" t="s">
        <v>147</v>
      </c>
      <c r="F401" s="809" t="s">
        <v>71</v>
      </c>
      <c r="G401" s="809"/>
      <c r="H401" s="805"/>
      <c r="I401" s="805"/>
      <c r="J401" s="805"/>
      <c r="K401" s="805"/>
      <c r="L401" s="805"/>
    </row>
    <row r="402" spans="1:12" s="101" customFormat="1" ht="26.25" customHeight="1">
      <c r="A402" s="808"/>
      <c r="B402" s="803" t="s">
        <v>2394</v>
      </c>
      <c r="C402" s="810" t="s">
        <v>2395</v>
      </c>
      <c r="D402" s="807">
        <v>43768</v>
      </c>
      <c r="E402" s="803" t="s">
        <v>205</v>
      </c>
      <c r="F402" s="803" t="s">
        <v>2396</v>
      </c>
      <c r="G402" s="803"/>
      <c r="H402" s="806" t="s">
        <v>152</v>
      </c>
      <c r="I402" s="806"/>
      <c r="J402" s="117" t="s">
        <v>153</v>
      </c>
      <c r="K402" s="117" t="s">
        <v>3</v>
      </c>
      <c r="L402" s="119">
        <v>876.97</v>
      </c>
    </row>
    <row r="403" spans="1:12" s="101" customFormat="1" ht="408.95" customHeight="1">
      <c r="A403" s="808"/>
      <c r="B403" s="803"/>
      <c r="C403" s="810"/>
      <c r="D403" s="807"/>
      <c r="E403" s="803"/>
      <c r="F403" s="803"/>
      <c r="G403" s="803"/>
      <c r="H403" s="806" t="s">
        <v>154</v>
      </c>
      <c r="I403" s="806"/>
      <c r="J403" s="803" t="s">
        <v>153</v>
      </c>
      <c r="K403" s="803" t="s">
        <v>153</v>
      </c>
      <c r="L403" s="804">
        <v>0</v>
      </c>
    </row>
    <row r="404" spans="1:12" s="101" customFormat="1" ht="50.85" customHeight="1">
      <c r="A404" s="808"/>
      <c r="B404" s="803"/>
      <c r="C404" s="810"/>
      <c r="D404" s="807"/>
      <c r="E404" s="803"/>
      <c r="F404" s="803"/>
      <c r="G404" s="803"/>
      <c r="H404" s="806"/>
      <c r="I404" s="806"/>
      <c r="J404" s="803"/>
      <c r="K404" s="803"/>
      <c r="L404" s="804"/>
    </row>
    <row r="405" spans="1:12" s="101" customFormat="1" ht="24" customHeight="1">
      <c r="A405" s="808"/>
      <c r="B405" s="110" t="s">
        <v>77</v>
      </c>
      <c r="C405" s="115" t="s">
        <v>79</v>
      </c>
      <c r="D405" s="115" t="s">
        <v>155</v>
      </c>
      <c r="E405" s="115" t="s">
        <v>156</v>
      </c>
      <c r="F405" s="805"/>
      <c r="G405" s="805"/>
      <c r="H405" s="806" t="s">
        <v>157</v>
      </c>
      <c r="I405" s="806"/>
      <c r="J405" s="803" t="s">
        <v>153</v>
      </c>
      <c r="K405" s="803" t="s">
        <v>153</v>
      </c>
      <c r="L405" s="804">
        <v>0</v>
      </c>
    </row>
    <row r="406" spans="1:12" s="101" customFormat="1" ht="24" customHeight="1">
      <c r="A406" s="808"/>
      <c r="B406" s="117" t="s">
        <v>2397</v>
      </c>
      <c r="C406" s="117" t="s">
        <v>2396</v>
      </c>
      <c r="D406" s="118">
        <v>43771</v>
      </c>
      <c r="E406" s="117" t="s">
        <v>2398</v>
      </c>
      <c r="F406" s="805"/>
      <c r="G406" s="805"/>
      <c r="H406" s="806"/>
      <c r="I406" s="806"/>
      <c r="J406" s="803"/>
      <c r="K406" s="803"/>
      <c r="L406" s="804"/>
    </row>
    <row r="407" spans="1:12" s="101" customFormat="1" ht="24" customHeight="1">
      <c r="A407" s="808">
        <v>676</v>
      </c>
      <c r="B407" s="110" t="s">
        <v>76</v>
      </c>
      <c r="C407" s="115" t="s">
        <v>78</v>
      </c>
      <c r="D407" s="115" t="s">
        <v>146</v>
      </c>
      <c r="E407" s="115" t="s">
        <v>147</v>
      </c>
      <c r="F407" s="809" t="s">
        <v>71</v>
      </c>
      <c r="G407" s="809"/>
      <c r="H407" s="805"/>
      <c r="I407" s="805"/>
      <c r="J407" s="805"/>
      <c r="K407" s="805"/>
      <c r="L407" s="805"/>
    </row>
    <row r="408" spans="1:12" s="101" customFormat="1" ht="26.25" customHeight="1">
      <c r="A408" s="808"/>
      <c r="B408" s="803" t="s">
        <v>2399</v>
      </c>
      <c r="C408" s="810" t="s">
        <v>2400</v>
      </c>
      <c r="D408" s="807">
        <v>43765</v>
      </c>
      <c r="E408" s="803" t="s">
        <v>932</v>
      </c>
      <c r="F408" s="803" t="s">
        <v>933</v>
      </c>
      <c r="G408" s="803"/>
      <c r="H408" s="806" t="s">
        <v>152</v>
      </c>
      <c r="I408" s="806"/>
      <c r="J408" s="117" t="s">
        <v>153</v>
      </c>
      <c r="K408" s="117" t="s">
        <v>3</v>
      </c>
      <c r="L408" s="119">
        <v>294.68</v>
      </c>
    </row>
    <row r="409" spans="1:12" s="101" customFormat="1" ht="408.95" customHeight="1">
      <c r="A409" s="808"/>
      <c r="B409" s="803"/>
      <c r="C409" s="810"/>
      <c r="D409" s="807"/>
      <c r="E409" s="803"/>
      <c r="F409" s="803"/>
      <c r="G409" s="803"/>
      <c r="H409" s="806" t="s">
        <v>154</v>
      </c>
      <c r="I409" s="806"/>
      <c r="J409" s="803" t="s">
        <v>153</v>
      </c>
      <c r="K409" s="803" t="s">
        <v>3</v>
      </c>
      <c r="L409" s="804">
        <v>377.48</v>
      </c>
    </row>
    <row r="410" spans="1:12" s="101" customFormat="1" ht="281.85000000000002" customHeight="1">
      <c r="A410" s="808"/>
      <c r="B410" s="803"/>
      <c r="C410" s="810"/>
      <c r="D410" s="807"/>
      <c r="E410" s="803"/>
      <c r="F410" s="803"/>
      <c r="G410" s="803"/>
      <c r="H410" s="806"/>
      <c r="I410" s="806"/>
      <c r="J410" s="803"/>
      <c r="K410" s="803"/>
      <c r="L410" s="804"/>
    </row>
    <row r="411" spans="1:12" s="101" customFormat="1" ht="24" customHeight="1">
      <c r="A411" s="808"/>
      <c r="B411" s="110" t="s">
        <v>77</v>
      </c>
      <c r="C411" s="115" t="s">
        <v>79</v>
      </c>
      <c r="D411" s="115" t="s">
        <v>155</v>
      </c>
      <c r="E411" s="115" t="s">
        <v>156</v>
      </c>
      <c r="F411" s="805"/>
      <c r="G411" s="805"/>
      <c r="H411" s="806" t="s">
        <v>157</v>
      </c>
      <c r="I411" s="806"/>
      <c r="J411" s="803" t="s">
        <v>153</v>
      </c>
      <c r="K411" s="803" t="s">
        <v>3</v>
      </c>
      <c r="L411" s="804">
        <v>100</v>
      </c>
    </row>
    <row r="412" spans="1:12" s="101" customFormat="1" ht="24" customHeight="1">
      <c r="A412" s="808"/>
      <c r="B412" s="117" t="s">
        <v>254</v>
      </c>
      <c r="C412" s="117" t="s">
        <v>933</v>
      </c>
      <c r="D412" s="118">
        <v>43767</v>
      </c>
      <c r="E412" s="117" t="s">
        <v>801</v>
      </c>
      <c r="F412" s="805"/>
      <c r="G412" s="805"/>
      <c r="H412" s="806"/>
      <c r="I412" s="806"/>
      <c r="J412" s="803"/>
      <c r="K412" s="803"/>
      <c r="L412" s="804"/>
    </row>
    <row r="413" spans="1:12" s="101" customFormat="1" ht="24" customHeight="1">
      <c r="A413" s="808">
        <v>677</v>
      </c>
      <c r="B413" s="110" t="s">
        <v>76</v>
      </c>
      <c r="C413" s="115" t="s">
        <v>78</v>
      </c>
      <c r="D413" s="115" t="s">
        <v>146</v>
      </c>
      <c r="E413" s="115" t="s">
        <v>147</v>
      </c>
      <c r="F413" s="809" t="s">
        <v>71</v>
      </c>
      <c r="G413" s="809"/>
      <c r="H413" s="805"/>
      <c r="I413" s="805"/>
      <c r="J413" s="805"/>
      <c r="K413" s="805"/>
      <c r="L413" s="805"/>
    </row>
    <row r="414" spans="1:12" s="101" customFormat="1" ht="26.25" customHeight="1">
      <c r="A414" s="808"/>
      <c r="B414" s="803" t="s">
        <v>2401</v>
      </c>
      <c r="C414" s="810" t="s">
        <v>2402</v>
      </c>
      <c r="D414" s="807">
        <v>43763</v>
      </c>
      <c r="E414" s="803" t="s">
        <v>205</v>
      </c>
      <c r="F414" s="803" t="s">
        <v>601</v>
      </c>
      <c r="G414" s="803"/>
      <c r="H414" s="806" t="s">
        <v>152</v>
      </c>
      <c r="I414" s="806"/>
      <c r="J414" s="117" t="s">
        <v>153</v>
      </c>
      <c r="K414" s="117" t="s">
        <v>3</v>
      </c>
      <c r="L414" s="119">
        <v>723</v>
      </c>
    </row>
    <row r="415" spans="1:12" s="101" customFormat="1" ht="270.75" customHeight="1">
      <c r="A415" s="808"/>
      <c r="B415" s="803"/>
      <c r="C415" s="810"/>
      <c r="D415" s="807"/>
      <c r="E415" s="803"/>
      <c r="F415" s="803"/>
      <c r="G415" s="803"/>
      <c r="H415" s="806" t="s">
        <v>154</v>
      </c>
      <c r="I415" s="806"/>
      <c r="J415" s="117" t="s">
        <v>153</v>
      </c>
      <c r="K415" s="117" t="s">
        <v>3</v>
      </c>
      <c r="L415" s="119">
        <v>399.97</v>
      </c>
    </row>
    <row r="416" spans="1:12" s="101" customFormat="1" ht="24" customHeight="1">
      <c r="A416" s="808"/>
      <c r="B416" s="110" t="s">
        <v>77</v>
      </c>
      <c r="C416" s="115" t="s">
        <v>79</v>
      </c>
      <c r="D416" s="115" t="s">
        <v>155</v>
      </c>
      <c r="E416" s="115" t="s">
        <v>156</v>
      </c>
      <c r="F416" s="805"/>
      <c r="G416" s="805"/>
      <c r="H416" s="806" t="s">
        <v>157</v>
      </c>
      <c r="I416" s="806"/>
      <c r="J416" s="803" t="s">
        <v>153</v>
      </c>
      <c r="K416" s="803" t="s">
        <v>153</v>
      </c>
      <c r="L416" s="804">
        <v>0</v>
      </c>
    </row>
    <row r="417" spans="1:12" s="101" customFormat="1" ht="24" customHeight="1">
      <c r="A417" s="808"/>
      <c r="B417" s="117" t="s">
        <v>572</v>
      </c>
      <c r="C417" s="117" t="s">
        <v>601</v>
      </c>
      <c r="D417" s="118">
        <v>43765</v>
      </c>
      <c r="E417" s="117" t="s">
        <v>1183</v>
      </c>
      <c r="F417" s="805"/>
      <c r="G417" s="805"/>
      <c r="H417" s="806"/>
      <c r="I417" s="806"/>
      <c r="J417" s="803"/>
      <c r="K417" s="803"/>
      <c r="L417" s="804"/>
    </row>
    <row r="418" spans="1:12" s="101" customFormat="1" ht="24" customHeight="1">
      <c r="A418" s="808">
        <v>678</v>
      </c>
      <c r="B418" s="110" t="s">
        <v>76</v>
      </c>
      <c r="C418" s="115" t="s">
        <v>78</v>
      </c>
      <c r="D418" s="115" t="s">
        <v>146</v>
      </c>
      <c r="E418" s="115" t="s">
        <v>147</v>
      </c>
      <c r="F418" s="809" t="s">
        <v>71</v>
      </c>
      <c r="G418" s="809"/>
      <c r="H418" s="805"/>
      <c r="I418" s="805"/>
      <c r="J418" s="805"/>
      <c r="K418" s="805"/>
      <c r="L418" s="805"/>
    </row>
    <row r="419" spans="1:12" s="101" customFormat="1" ht="26.25" customHeight="1">
      <c r="A419" s="808"/>
      <c r="B419" s="803" t="s">
        <v>2401</v>
      </c>
      <c r="C419" s="810" t="s">
        <v>2403</v>
      </c>
      <c r="D419" s="807">
        <v>43850</v>
      </c>
      <c r="E419" s="803" t="s">
        <v>1140</v>
      </c>
      <c r="F419" s="803" t="s">
        <v>1133</v>
      </c>
      <c r="G419" s="803"/>
      <c r="H419" s="806" t="s">
        <v>152</v>
      </c>
      <c r="I419" s="806"/>
      <c r="J419" s="117" t="s">
        <v>153</v>
      </c>
      <c r="K419" s="117" t="s">
        <v>3</v>
      </c>
      <c r="L419" s="119">
        <v>266</v>
      </c>
    </row>
    <row r="420" spans="1:12" s="101" customFormat="1" ht="281.25" customHeight="1">
      <c r="A420" s="808"/>
      <c r="B420" s="803"/>
      <c r="C420" s="810"/>
      <c r="D420" s="807"/>
      <c r="E420" s="803"/>
      <c r="F420" s="803"/>
      <c r="G420" s="803"/>
      <c r="H420" s="806" t="s">
        <v>154</v>
      </c>
      <c r="I420" s="806"/>
      <c r="J420" s="117" t="s">
        <v>153</v>
      </c>
      <c r="K420" s="117" t="s">
        <v>3</v>
      </c>
      <c r="L420" s="119">
        <v>919.77</v>
      </c>
    </row>
    <row r="421" spans="1:12" s="101" customFormat="1" ht="24" customHeight="1">
      <c r="A421" s="808"/>
      <c r="B421" s="110" t="s">
        <v>77</v>
      </c>
      <c r="C421" s="115" t="s">
        <v>79</v>
      </c>
      <c r="D421" s="115" t="s">
        <v>155</v>
      </c>
      <c r="E421" s="115" t="s">
        <v>156</v>
      </c>
      <c r="F421" s="805"/>
      <c r="G421" s="805"/>
      <c r="H421" s="806" t="s">
        <v>157</v>
      </c>
      <c r="I421" s="806"/>
      <c r="J421" s="803" t="s">
        <v>153</v>
      </c>
      <c r="K421" s="803" t="s">
        <v>153</v>
      </c>
      <c r="L421" s="804">
        <v>0</v>
      </c>
    </row>
    <row r="422" spans="1:12" s="101" customFormat="1" ht="24" customHeight="1">
      <c r="A422" s="808"/>
      <c r="B422" s="117" t="s">
        <v>572</v>
      </c>
      <c r="C422" s="117" t="s">
        <v>1133</v>
      </c>
      <c r="D422" s="118">
        <v>43852</v>
      </c>
      <c r="E422" s="117" t="s">
        <v>1467</v>
      </c>
      <c r="F422" s="805"/>
      <c r="G422" s="805"/>
      <c r="H422" s="806"/>
      <c r="I422" s="806"/>
      <c r="J422" s="803"/>
      <c r="K422" s="803"/>
      <c r="L422" s="804"/>
    </row>
    <row r="423" spans="1:12" s="101" customFormat="1" ht="24" customHeight="1">
      <c r="A423" s="808">
        <v>679</v>
      </c>
      <c r="B423" s="110" t="s">
        <v>76</v>
      </c>
      <c r="C423" s="115" t="s">
        <v>78</v>
      </c>
      <c r="D423" s="115" t="s">
        <v>146</v>
      </c>
      <c r="E423" s="115" t="s">
        <v>147</v>
      </c>
      <c r="F423" s="809" t="s">
        <v>71</v>
      </c>
      <c r="G423" s="809"/>
      <c r="H423" s="805"/>
      <c r="I423" s="805"/>
      <c r="J423" s="805"/>
      <c r="K423" s="805"/>
      <c r="L423" s="805"/>
    </row>
    <row r="424" spans="1:12" s="101" customFormat="1" ht="26.25" customHeight="1">
      <c r="A424" s="808"/>
      <c r="B424" s="803" t="s">
        <v>2404</v>
      </c>
      <c r="C424" s="810" t="s">
        <v>2405</v>
      </c>
      <c r="D424" s="807">
        <v>43809</v>
      </c>
      <c r="E424" s="803" t="s">
        <v>354</v>
      </c>
      <c r="F424" s="803" t="s">
        <v>2406</v>
      </c>
      <c r="G424" s="803"/>
      <c r="H424" s="806" t="s">
        <v>152</v>
      </c>
      <c r="I424" s="806"/>
      <c r="J424" s="117" t="s">
        <v>153</v>
      </c>
      <c r="K424" s="117" t="s">
        <v>3</v>
      </c>
      <c r="L424" s="119">
        <v>438.75</v>
      </c>
    </row>
    <row r="425" spans="1:12" s="101" customFormat="1" ht="365.25" customHeight="1">
      <c r="A425" s="808"/>
      <c r="B425" s="803"/>
      <c r="C425" s="810"/>
      <c r="D425" s="807"/>
      <c r="E425" s="803"/>
      <c r="F425" s="803"/>
      <c r="G425" s="803"/>
      <c r="H425" s="806" t="s">
        <v>154</v>
      </c>
      <c r="I425" s="806"/>
      <c r="J425" s="117" t="s">
        <v>153</v>
      </c>
      <c r="K425" s="117" t="s">
        <v>3</v>
      </c>
      <c r="L425" s="119">
        <v>315.60000000000002</v>
      </c>
    </row>
    <row r="426" spans="1:12" s="101" customFormat="1" ht="24" customHeight="1">
      <c r="A426" s="808"/>
      <c r="B426" s="110" t="s">
        <v>77</v>
      </c>
      <c r="C426" s="115" t="s">
        <v>79</v>
      </c>
      <c r="D426" s="115" t="s">
        <v>155</v>
      </c>
      <c r="E426" s="115" t="s">
        <v>156</v>
      </c>
      <c r="F426" s="805"/>
      <c r="G426" s="805"/>
      <c r="H426" s="806" t="s">
        <v>157</v>
      </c>
      <c r="I426" s="806"/>
      <c r="J426" s="803" t="s">
        <v>153</v>
      </c>
      <c r="K426" s="803" t="s">
        <v>153</v>
      </c>
      <c r="L426" s="804">
        <v>0</v>
      </c>
    </row>
    <row r="427" spans="1:12" s="101" customFormat="1" ht="24" customHeight="1">
      <c r="A427" s="808"/>
      <c r="B427" s="117" t="s">
        <v>193</v>
      </c>
      <c r="C427" s="117" t="s">
        <v>2406</v>
      </c>
      <c r="D427" s="118">
        <v>43812</v>
      </c>
      <c r="E427" s="117" t="s">
        <v>2407</v>
      </c>
      <c r="F427" s="805"/>
      <c r="G427" s="805"/>
      <c r="H427" s="806"/>
      <c r="I427" s="806"/>
      <c r="J427" s="803"/>
      <c r="K427" s="803"/>
      <c r="L427" s="804"/>
    </row>
    <row r="428" spans="1:12" s="101" customFormat="1" ht="24" customHeight="1">
      <c r="A428" s="808">
        <v>680</v>
      </c>
      <c r="B428" s="110" t="s">
        <v>76</v>
      </c>
      <c r="C428" s="115" t="s">
        <v>78</v>
      </c>
      <c r="D428" s="115" t="s">
        <v>146</v>
      </c>
      <c r="E428" s="115" t="s">
        <v>147</v>
      </c>
      <c r="F428" s="809" t="s">
        <v>71</v>
      </c>
      <c r="G428" s="809"/>
      <c r="H428" s="805"/>
      <c r="I428" s="805"/>
      <c r="J428" s="805"/>
      <c r="K428" s="805"/>
      <c r="L428" s="805"/>
    </row>
    <row r="429" spans="1:12" s="101" customFormat="1" ht="26.25" customHeight="1">
      <c r="A429" s="808"/>
      <c r="B429" s="803" t="s">
        <v>2408</v>
      </c>
      <c r="C429" s="810" t="s">
        <v>2409</v>
      </c>
      <c r="D429" s="807">
        <v>43761</v>
      </c>
      <c r="E429" s="803" t="s">
        <v>234</v>
      </c>
      <c r="F429" s="803" t="s">
        <v>2410</v>
      </c>
      <c r="G429" s="803"/>
      <c r="H429" s="806" t="s">
        <v>152</v>
      </c>
      <c r="I429" s="806"/>
      <c r="J429" s="117" t="s">
        <v>153</v>
      </c>
      <c r="K429" s="117" t="s">
        <v>153</v>
      </c>
      <c r="L429" s="119">
        <v>0</v>
      </c>
    </row>
    <row r="430" spans="1:12" s="101" customFormat="1" ht="134.25" customHeight="1">
      <c r="A430" s="808"/>
      <c r="B430" s="803"/>
      <c r="C430" s="810"/>
      <c r="D430" s="807"/>
      <c r="E430" s="803"/>
      <c r="F430" s="803"/>
      <c r="G430" s="803"/>
      <c r="H430" s="806" t="s">
        <v>154</v>
      </c>
      <c r="I430" s="806"/>
      <c r="J430" s="117" t="s">
        <v>153</v>
      </c>
      <c r="K430" s="117" t="s">
        <v>3</v>
      </c>
      <c r="L430" s="119">
        <v>140</v>
      </c>
    </row>
    <row r="431" spans="1:12" s="101" customFormat="1" ht="24" customHeight="1">
      <c r="A431" s="808"/>
      <c r="B431" s="110" t="s">
        <v>77</v>
      </c>
      <c r="C431" s="115" t="s">
        <v>79</v>
      </c>
      <c r="D431" s="115" t="s">
        <v>155</v>
      </c>
      <c r="E431" s="115" t="s">
        <v>156</v>
      </c>
      <c r="F431" s="805"/>
      <c r="G431" s="805"/>
      <c r="H431" s="806" t="s">
        <v>157</v>
      </c>
      <c r="I431" s="806"/>
      <c r="J431" s="803" t="s">
        <v>153</v>
      </c>
      <c r="K431" s="803" t="s">
        <v>3</v>
      </c>
      <c r="L431" s="804">
        <v>249</v>
      </c>
    </row>
    <row r="432" spans="1:12" s="101" customFormat="1" ht="34.5" customHeight="1">
      <c r="A432" s="808"/>
      <c r="B432" s="117" t="s">
        <v>2411</v>
      </c>
      <c r="C432" s="117" t="s">
        <v>2410</v>
      </c>
      <c r="D432" s="118">
        <v>43765</v>
      </c>
      <c r="E432" s="117" t="s">
        <v>2283</v>
      </c>
      <c r="F432" s="805"/>
      <c r="G432" s="805"/>
      <c r="H432" s="806"/>
      <c r="I432" s="806"/>
      <c r="J432" s="803"/>
      <c r="K432" s="803"/>
      <c r="L432" s="804"/>
    </row>
    <row r="433" spans="1:12" s="101" customFormat="1" ht="24" customHeight="1">
      <c r="A433" s="808">
        <v>681</v>
      </c>
      <c r="B433" s="110" t="s">
        <v>76</v>
      </c>
      <c r="C433" s="115" t="s">
        <v>78</v>
      </c>
      <c r="D433" s="115" t="s">
        <v>146</v>
      </c>
      <c r="E433" s="115" t="s">
        <v>147</v>
      </c>
      <c r="F433" s="809" t="s">
        <v>71</v>
      </c>
      <c r="G433" s="809"/>
      <c r="H433" s="805"/>
      <c r="I433" s="805"/>
      <c r="J433" s="805"/>
      <c r="K433" s="805"/>
      <c r="L433" s="805"/>
    </row>
    <row r="434" spans="1:12" s="101" customFormat="1" ht="26.25" customHeight="1">
      <c r="A434" s="808"/>
      <c r="B434" s="803" t="s">
        <v>2408</v>
      </c>
      <c r="C434" s="803" t="s">
        <v>2412</v>
      </c>
      <c r="D434" s="807">
        <v>43788</v>
      </c>
      <c r="E434" s="803" t="s">
        <v>614</v>
      </c>
      <c r="F434" s="803" t="s">
        <v>2413</v>
      </c>
      <c r="G434" s="803"/>
      <c r="H434" s="806" t="s">
        <v>152</v>
      </c>
      <c r="I434" s="806"/>
      <c r="J434" s="117" t="s">
        <v>153</v>
      </c>
      <c r="K434" s="117" t="s">
        <v>3</v>
      </c>
      <c r="L434" s="119">
        <v>437.84</v>
      </c>
    </row>
    <row r="435" spans="1:12" s="101" customFormat="1" ht="39.75" customHeight="1">
      <c r="A435" s="808"/>
      <c r="B435" s="803"/>
      <c r="C435" s="803"/>
      <c r="D435" s="807"/>
      <c r="E435" s="803"/>
      <c r="F435" s="803"/>
      <c r="G435" s="803"/>
      <c r="H435" s="806" t="s">
        <v>154</v>
      </c>
      <c r="I435" s="806"/>
      <c r="J435" s="117" t="s">
        <v>153</v>
      </c>
      <c r="K435" s="117" t="s">
        <v>3</v>
      </c>
      <c r="L435" s="119">
        <v>518.86</v>
      </c>
    </row>
    <row r="436" spans="1:12" s="101" customFormat="1" ht="24" customHeight="1">
      <c r="A436" s="808"/>
      <c r="B436" s="110" t="s">
        <v>77</v>
      </c>
      <c r="C436" s="115" t="s">
        <v>79</v>
      </c>
      <c r="D436" s="115" t="s">
        <v>155</v>
      </c>
      <c r="E436" s="115" t="s">
        <v>156</v>
      </c>
      <c r="F436" s="805"/>
      <c r="G436" s="805"/>
      <c r="H436" s="806" t="s">
        <v>157</v>
      </c>
      <c r="I436" s="806"/>
      <c r="J436" s="803" t="s">
        <v>153</v>
      </c>
      <c r="K436" s="803" t="s">
        <v>153</v>
      </c>
      <c r="L436" s="804">
        <v>0</v>
      </c>
    </row>
    <row r="437" spans="1:12" s="101" customFormat="1" ht="34.5" customHeight="1">
      <c r="A437" s="808"/>
      <c r="B437" s="117" t="s">
        <v>2411</v>
      </c>
      <c r="C437" s="117" t="s">
        <v>2413</v>
      </c>
      <c r="D437" s="118">
        <v>43790</v>
      </c>
      <c r="E437" s="117" t="s">
        <v>578</v>
      </c>
      <c r="F437" s="805"/>
      <c r="G437" s="805"/>
      <c r="H437" s="806"/>
      <c r="I437" s="806"/>
      <c r="J437" s="803"/>
      <c r="K437" s="803"/>
      <c r="L437" s="804"/>
    </row>
    <row r="438" spans="1:12" s="101" customFormat="1" ht="24" customHeight="1">
      <c r="A438" s="808">
        <v>682</v>
      </c>
      <c r="B438" s="110" t="s">
        <v>76</v>
      </c>
      <c r="C438" s="115" t="s">
        <v>78</v>
      </c>
      <c r="D438" s="115" t="s">
        <v>146</v>
      </c>
      <c r="E438" s="115" t="s">
        <v>147</v>
      </c>
      <c r="F438" s="809" t="s">
        <v>71</v>
      </c>
      <c r="G438" s="809"/>
      <c r="H438" s="805"/>
      <c r="I438" s="805"/>
      <c r="J438" s="805"/>
      <c r="K438" s="805"/>
      <c r="L438" s="805"/>
    </row>
    <row r="439" spans="1:12" s="101" customFormat="1" ht="26.25" customHeight="1">
      <c r="A439" s="808"/>
      <c r="B439" s="803" t="s">
        <v>2408</v>
      </c>
      <c r="C439" s="803" t="s">
        <v>2414</v>
      </c>
      <c r="D439" s="807">
        <v>43859</v>
      </c>
      <c r="E439" s="803" t="s">
        <v>354</v>
      </c>
      <c r="F439" s="803" t="s">
        <v>821</v>
      </c>
      <c r="G439" s="803"/>
      <c r="H439" s="806" t="s">
        <v>152</v>
      </c>
      <c r="I439" s="806"/>
      <c r="J439" s="117" t="s">
        <v>153</v>
      </c>
      <c r="K439" s="117" t="s">
        <v>3</v>
      </c>
      <c r="L439" s="119">
        <v>383.96</v>
      </c>
    </row>
    <row r="440" spans="1:12" s="101" customFormat="1" ht="92.25" customHeight="1">
      <c r="A440" s="808"/>
      <c r="B440" s="803"/>
      <c r="C440" s="803"/>
      <c r="D440" s="807"/>
      <c r="E440" s="803"/>
      <c r="F440" s="803"/>
      <c r="G440" s="803"/>
      <c r="H440" s="806" t="s">
        <v>154</v>
      </c>
      <c r="I440" s="806"/>
      <c r="J440" s="117" t="s">
        <v>153</v>
      </c>
      <c r="K440" s="117" t="s">
        <v>3</v>
      </c>
      <c r="L440" s="119">
        <v>450.77</v>
      </c>
    </row>
    <row r="441" spans="1:12" s="101" customFormat="1" ht="24" customHeight="1">
      <c r="A441" s="808"/>
      <c r="B441" s="110" t="s">
        <v>77</v>
      </c>
      <c r="C441" s="115" t="s">
        <v>79</v>
      </c>
      <c r="D441" s="115" t="s">
        <v>155</v>
      </c>
      <c r="E441" s="115" t="s">
        <v>156</v>
      </c>
      <c r="F441" s="805"/>
      <c r="G441" s="805"/>
      <c r="H441" s="806" t="s">
        <v>157</v>
      </c>
      <c r="I441" s="806"/>
      <c r="J441" s="803" t="s">
        <v>153</v>
      </c>
      <c r="K441" s="803" t="s">
        <v>153</v>
      </c>
      <c r="L441" s="804">
        <v>0</v>
      </c>
    </row>
    <row r="442" spans="1:12" s="101" customFormat="1" ht="34.5" customHeight="1">
      <c r="A442" s="808"/>
      <c r="B442" s="117" t="s">
        <v>2411</v>
      </c>
      <c r="C442" s="117" t="s">
        <v>821</v>
      </c>
      <c r="D442" s="118">
        <v>43861</v>
      </c>
      <c r="E442" s="117" t="s">
        <v>822</v>
      </c>
      <c r="F442" s="805"/>
      <c r="G442" s="805"/>
      <c r="H442" s="806"/>
      <c r="I442" s="806"/>
      <c r="J442" s="803"/>
      <c r="K442" s="803"/>
      <c r="L442" s="804"/>
    </row>
    <row r="443" spans="1:12" s="101" customFormat="1" ht="24" customHeight="1">
      <c r="A443" s="808">
        <v>683</v>
      </c>
      <c r="B443" s="110" t="s">
        <v>76</v>
      </c>
      <c r="C443" s="115" t="s">
        <v>78</v>
      </c>
      <c r="D443" s="115" t="s">
        <v>146</v>
      </c>
      <c r="E443" s="115" t="s">
        <v>147</v>
      </c>
      <c r="F443" s="809" t="s">
        <v>71</v>
      </c>
      <c r="G443" s="809"/>
      <c r="H443" s="805"/>
      <c r="I443" s="805"/>
      <c r="J443" s="805"/>
      <c r="K443" s="805"/>
      <c r="L443" s="805"/>
    </row>
    <row r="444" spans="1:12" s="101" customFormat="1" ht="26.25" customHeight="1">
      <c r="A444" s="808"/>
      <c r="B444" s="803" t="s">
        <v>2408</v>
      </c>
      <c r="C444" s="803" t="s">
        <v>2415</v>
      </c>
      <c r="D444" s="807">
        <v>43873</v>
      </c>
      <c r="E444" s="803" t="s">
        <v>1145</v>
      </c>
      <c r="F444" s="803" t="s">
        <v>2416</v>
      </c>
      <c r="G444" s="803"/>
      <c r="H444" s="806" t="s">
        <v>152</v>
      </c>
      <c r="I444" s="806"/>
      <c r="J444" s="117" t="s">
        <v>153</v>
      </c>
      <c r="K444" s="117" t="s">
        <v>3</v>
      </c>
      <c r="L444" s="119">
        <v>388.58</v>
      </c>
    </row>
    <row r="445" spans="1:12" s="101" customFormat="1" ht="50.25" customHeight="1">
      <c r="A445" s="808"/>
      <c r="B445" s="803"/>
      <c r="C445" s="803"/>
      <c r="D445" s="807"/>
      <c r="E445" s="803"/>
      <c r="F445" s="803"/>
      <c r="G445" s="803"/>
      <c r="H445" s="806" t="s">
        <v>154</v>
      </c>
      <c r="I445" s="806"/>
      <c r="J445" s="117" t="s">
        <v>153</v>
      </c>
      <c r="K445" s="117" t="s">
        <v>3</v>
      </c>
      <c r="L445" s="119">
        <v>1626.21</v>
      </c>
    </row>
    <row r="446" spans="1:12" s="101" customFormat="1" ht="24" customHeight="1">
      <c r="A446" s="808"/>
      <c r="B446" s="110" t="s">
        <v>77</v>
      </c>
      <c r="C446" s="115" t="s">
        <v>79</v>
      </c>
      <c r="D446" s="115" t="s">
        <v>155</v>
      </c>
      <c r="E446" s="115" t="s">
        <v>156</v>
      </c>
      <c r="F446" s="805"/>
      <c r="G446" s="805"/>
      <c r="H446" s="806" t="s">
        <v>157</v>
      </c>
      <c r="I446" s="806"/>
      <c r="J446" s="803" t="s">
        <v>153</v>
      </c>
      <c r="K446" s="803" t="s">
        <v>153</v>
      </c>
      <c r="L446" s="804">
        <v>0</v>
      </c>
    </row>
    <row r="447" spans="1:12" s="101" customFormat="1" ht="34.5" customHeight="1">
      <c r="A447" s="808"/>
      <c r="B447" s="117" t="s">
        <v>2411</v>
      </c>
      <c r="C447" s="117" t="s">
        <v>2416</v>
      </c>
      <c r="D447" s="118">
        <v>43876</v>
      </c>
      <c r="E447" s="117" t="s">
        <v>287</v>
      </c>
      <c r="F447" s="805"/>
      <c r="G447" s="805"/>
      <c r="H447" s="806"/>
      <c r="I447" s="806"/>
      <c r="J447" s="803"/>
      <c r="K447" s="803"/>
      <c r="L447" s="804"/>
    </row>
    <row r="448" spans="1:12" s="101" customFormat="1" ht="24" customHeight="1">
      <c r="A448" s="808">
        <v>684</v>
      </c>
      <c r="B448" s="110" t="s">
        <v>76</v>
      </c>
      <c r="C448" s="115" t="s">
        <v>78</v>
      </c>
      <c r="D448" s="115" t="s">
        <v>146</v>
      </c>
      <c r="E448" s="115" t="s">
        <v>147</v>
      </c>
      <c r="F448" s="809" t="s">
        <v>71</v>
      </c>
      <c r="G448" s="809"/>
      <c r="H448" s="805"/>
      <c r="I448" s="805"/>
      <c r="J448" s="805"/>
      <c r="K448" s="805"/>
      <c r="L448" s="805"/>
    </row>
    <row r="449" spans="1:12" s="101" customFormat="1" ht="26.25" customHeight="1">
      <c r="A449" s="808"/>
      <c r="B449" s="803" t="s">
        <v>2408</v>
      </c>
      <c r="C449" s="803" t="s">
        <v>2417</v>
      </c>
      <c r="D449" s="807">
        <v>43881</v>
      </c>
      <c r="E449" s="803" t="s">
        <v>197</v>
      </c>
      <c r="F449" s="803" t="s">
        <v>759</v>
      </c>
      <c r="G449" s="803"/>
      <c r="H449" s="806" t="s">
        <v>152</v>
      </c>
      <c r="I449" s="806"/>
      <c r="J449" s="117" t="s">
        <v>153</v>
      </c>
      <c r="K449" s="117" t="s">
        <v>3</v>
      </c>
      <c r="L449" s="119">
        <v>331.55</v>
      </c>
    </row>
    <row r="450" spans="1:12" s="101" customFormat="1" ht="102.75" customHeight="1">
      <c r="A450" s="808"/>
      <c r="B450" s="803"/>
      <c r="C450" s="803"/>
      <c r="D450" s="807"/>
      <c r="E450" s="803"/>
      <c r="F450" s="803"/>
      <c r="G450" s="803"/>
      <c r="H450" s="806" t="s">
        <v>154</v>
      </c>
      <c r="I450" s="806"/>
      <c r="J450" s="117" t="s">
        <v>153</v>
      </c>
      <c r="K450" s="117" t="s">
        <v>3</v>
      </c>
      <c r="L450" s="119">
        <v>972</v>
      </c>
    </row>
    <row r="451" spans="1:12" s="101" customFormat="1" ht="24" customHeight="1">
      <c r="A451" s="808"/>
      <c r="B451" s="110" t="s">
        <v>77</v>
      </c>
      <c r="C451" s="115" t="s">
        <v>79</v>
      </c>
      <c r="D451" s="115" t="s">
        <v>155</v>
      </c>
      <c r="E451" s="115" t="s">
        <v>156</v>
      </c>
      <c r="F451" s="805"/>
      <c r="G451" s="805"/>
      <c r="H451" s="806" t="s">
        <v>157</v>
      </c>
      <c r="I451" s="806"/>
      <c r="J451" s="803" t="s">
        <v>153</v>
      </c>
      <c r="K451" s="803" t="s">
        <v>153</v>
      </c>
      <c r="L451" s="804">
        <v>0</v>
      </c>
    </row>
    <row r="452" spans="1:12" s="101" customFormat="1" ht="34.5" customHeight="1">
      <c r="A452" s="808"/>
      <c r="B452" s="117" t="s">
        <v>2411</v>
      </c>
      <c r="C452" s="117" t="s">
        <v>759</v>
      </c>
      <c r="D452" s="118">
        <v>43884</v>
      </c>
      <c r="E452" s="117" t="s">
        <v>2315</v>
      </c>
      <c r="F452" s="805"/>
      <c r="G452" s="805"/>
      <c r="H452" s="806"/>
      <c r="I452" s="806"/>
      <c r="J452" s="803"/>
      <c r="K452" s="803"/>
      <c r="L452" s="804"/>
    </row>
    <row r="453" spans="1:12" s="101" customFormat="1" ht="24" customHeight="1">
      <c r="A453" s="808">
        <v>685</v>
      </c>
      <c r="B453" s="110" t="s">
        <v>76</v>
      </c>
      <c r="C453" s="115" t="s">
        <v>78</v>
      </c>
      <c r="D453" s="115" t="s">
        <v>146</v>
      </c>
      <c r="E453" s="115" t="s">
        <v>147</v>
      </c>
      <c r="F453" s="809" t="s">
        <v>71</v>
      </c>
      <c r="G453" s="809"/>
      <c r="H453" s="805"/>
      <c r="I453" s="805"/>
      <c r="J453" s="805"/>
      <c r="K453" s="805"/>
      <c r="L453" s="805"/>
    </row>
    <row r="454" spans="1:12" s="101" customFormat="1" ht="26.25" customHeight="1">
      <c r="A454" s="808"/>
      <c r="B454" s="803" t="s">
        <v>2418</v>
      </c>
      <c r="C454" s="810" t="s">
        <v>2419</v>
      </c>
      <c r="D454" s="807">
        <v>43800</v>
      </c>
      <c r="E454" s="803" t="s">
        <v>1231</v>
      </c>
      <c r="F454" s="803" t="s">
        <v>1232</v>
      </c>
      <c r="G454" s="803"/>
      <c r="H454" s="806" t="s">
        <v>152</v>
      </c>
      <c r="I454" s="806"/>
      <c r="J454" s="117" t="s">
        <v>153</v>
      </c>
      <c r="K454" s="117" t="s">
        <v>3</v>
      </c>
      <c r="L454" s="119">
        <v>340</v>
      </c>
    </row>
    <row r="455" spans="1:12" s="101" customFormat="1" ht="281.25" customHeight="1">
      <c r="A455" s="808"/>
      <c r="B455" s="803"/>
      <c r="C455" s="810"/>
      <c r="D455" s="807"/>
      <c r="E455" s="803"/>
      <c r="F455" s="803"/>
      <c r="G455" s="803"/>
      <c r="H455" s="806" t="s">
        <v>154</v>
      </c>
      <c r="I455" s="806"/>
      <c r="J455" s="117" t="s">
        <v>153</v>
      </c>
      <c r="K455" s="117" t="s">
        <v>153</v>
      </c>
      <c r="L455" s="119">
        <v>0</v>
      </c>
    </row>
    <row r="456" spans="1:12" s="101" customFormat="1" ht="24" customHeight="1">
      <c r="A456" s="808"/>
      <c r="B456" s="110" t="s">
        <v>77</v>
      </c>
      <c r="C456" s="115" t="s">
        <v>79</v>
      </c>
      <c r="D456" s="115" t="s">
        <v>155</v>
      </c>
      <c r="E456" s="115" t="s">
        <v>156</v>
      </c>
      <c r="F456" s="805"/>
      <c r="G456" s="805"/>
      <c r="H456" s="806" t="s">
        <v>157</v>
      </c>
      <c r="I456" s="806"/>
      <c r="J456" s="803" t="s">
        <v>153</v>
      </c>
      <c r="K456" s="803" t="s">
        <v>153</v>
      </c>
      <c r="L456" s="804">
        <v>0</v>
      </c>
    </row>
    <row r="457" spans="1:12" s="101" customFormat="1" ht="24" customHeight="1">
      <c r="A457" s="808"/>
      <c r="B457" s="117" t="s">
        <v>2420</v>
      </c>
      <c r="C457" s="117" t="s">
        <v>1232</v>
      </c>
      <c r="D457" s="118">
        <v>43802</v>
      </c>
      <c r="E457" s="117" t="s">
        <v>1702</v>
      </c>
      <c r="F457" s="805"/>
      <c r="G457" s="805"/>
      <c r="H457" s="806"/>
      <c r="I457" s="806"/>
      <c r="J457" s="803"/>
      <c r="K457" s="803"/>
      <c r="L457" s="804"/>
    </row>
    <row r="458" spans="1:12" s="101" customFormat="1" ht="24" customHeight="1">
      <c r="A458" s="808">
        <v>686</v>
      </c>
      <c r="B458" s="110" t="s">
        <v>76</v>
      </c>
      <c r="C458" s="115" t="s">
        <v>78</v>
      </c>
      <c r="D458" s="115" t="s">
        <v>146</v>
      </c>
      <c r="E458" s="115" t="s">
        <v>147</v>
      </c>
      <c r="F458" s="809" t="s">
        <v>71</v>
      </c>
      <c r="G458" s="809"/>
      <c r="H458" s="805"/>
      <c r="I458" s="805"/>
      <c r="J458" s="805"/>
      <c r="K458" s="805"/>
      <c r="L458" s="805"/>
    </row>
    <row r="459" spans="1:12" s="101" customFormat="1" ht="26.25" customHeight="1">
      <c r="A459" s="808"/>
      <c r="B459" s="803" t="s">
        <v>2421</v>
      </c>
      <c r="C459" s="810" t="s">
        <v>2422</v>
      </c>
      <c r="D459" s="807">
        <v>43747</v>
      </c>
      <c r="E459" s="803" t="s">
        <v>910</v>
      </c>
      <c r="F459" s="803" t="s">
        <v>2423</v>
      </c>
      <c r="G459" s="803"/>
      <c r="H459" s="806" t="s">
        <v>152</v>
      </c>
      <c r="I459" s="806"/>
      <c r="J459" s="117" t="s">
        <v>153</v>
      </c>
      <c r="K459" s="117" t="s">
        <v>3</v>
      </c>
      <c r="L459" s="119">
        <v>1795.7</v>
      </c>
    </row>
    <row r="460" spans="1:12" s="101" customFormat="1" ht="344.25" customHeight="1">
      <c r="A460" s="808"/>
      <c r="B460" s="803"/>
      <c r="C460" s="810"/>
      <c r="D460" s="807"/>
      <c r="E460" s="803"/>
      <c r="F460" s="803"/>
      <c r="G460" s="803"/>
      <c r="H460" s="806" t="s">
        <v>154</v>
      </c>
      <c r="I460" s="806"/>
      <c r="J460" s="117" t="s">
        <v>153</v>
      </c>
      <c r="K460" s="117" t="s">
        <v>3</v>
      </c>
      <c r="L460" s="119">
        <v>11165.35</v>
      </c>
    </row>
    <row r="461" spans="1:12" s="101" customFormat="1" ht="24" customHeight="1">
      <c r="A461" s="808"/>
      <c r="B461" s="110" t="s">
        <v>77</v>
      </c>
      <c r="C461" s="115" t="s">
        <v>79</v>
      </c>
      <c r="D461" s="115" t="s">
        <v>155</v>
      </c>
      <c r="E461" s="115" t="s">
        <v>156</v>
      </c>
      <c r="F461" s="805"/>
      <c r="G461" s="805"/>
      <c r="H461" s="806" t="s">
        <v>157</v>
      </c>
      <c r="I461" s="806"/>
      <c r="J461" s="803" t="s">
        <v>153</v>
      </c>
      <c r="K461" s="803" t="s">
        <v>3</v>
      </c>
      <c r="L461" s="804">
        <v>411</v>
      </c>
    </row>
    <row r="462" spans="1:12" s="101" customFormat="1" ht="24" customHeight="1">
      <c r="A462" s="808"/>
      <c r="B462" s="117" t="s">
        <v>164</v>
      </c>
      <c r="C462" s="117" t="s">
        <v>2423</v>
      </c>
      <c r="D462" s="118">
        <v>43752</v>
      </c>
      <c r="E462" s="117" t="s">
        <v>395</v>
      </c>
      <c r="F462" s="805"/>
      <c r="G462" s="805"/>
      <c r="H462" s="806"/>
      <c r="I462" s="806"/>
      <c r="J462" s="803"/>
      <c r="K462" s="803"/>
      <c r="L462" s="804"/>
    </row>
    <row r="463" spans="1:12" s="101" customFormat="1" ht="24" customHeight="1">
      <c r="A463" s="808">
        <v>687</v>
      </c>
      <c r="B463" s="110" t="s">
        <v>76</v>
      </c>
      <c r="C463" s="115" t="s">
        <v>78</v>
      </c>
      <c r="D463" s="115" t="s">
        <v>146</v>
      </c>
      <c r="E463" s="115" t="s">
        <v>147</v>
      </c>
      <c r="F463" s="809" t="s">
        <v>71</v>
      </c>
      <c r="G463" s="809"/>
      <c r="H463" s="805"/>
      <c r="I463" s="805"/>
      <c r="J463" s="805"/>
      <c r="K463" s="805"/>
      <c r="L463" s="805"/>
    </row>
    <row r="464" spans="1:12" s="101" customFormat="1" ht="26.25" customHeight="1">
      <c r="A464" s="808"/>
      <c r="B464" s="803" t="s">
        <v>2421</v>
      </c>
      <c r="C464" s="810" t="s">
        <v>2424</v>
      </c>
      <c r="D464" s="807">
        <v>43804</v>
      </c>
      <c r="E464" s="803" t="s">
        <v>228</v>
      </c>
      <c r="F464" s="803" t="s">
        <v>2425</v>
      </c>
      <c r="G464" s="803"/>
      <c r="H464" s="806" t="s">
        <v>152</v>
      </c>
      <c r="I464" s="806"/>
      <c r="J464" s="117" t="s">
        <v>153</v>
      </c>
      <c r="K464" s="117" t="s">
        <v>3</v>
      </c>
      <c r="L464" s="119">
        <v>1556.65</v>
      </c>
    </row>
    <row r="465" spans="1:12" s="101" customFormat="1" ht="291.75" customHeight="1">
      <c r="A465" s="808"/>
      <c r="B465" s="803"/>
      <c r="C465" s="810"/>
      <c r="D465" s="807"/>
      <c r="E465" s="803"/>
      <c r="F465" s="803"/>
      <c r="G465" s="803"/>
      <c r="H465" s="806" t="s">
        <v>154</v>
      </c>
      <c r="I465" s="806"/>
      <c r="J465" s="117" t="s">
        <v>153</v>
      </c>
      <c r="K465" s="117" t="s">
        <v>3</v>
      </c>
      <c r="L465" s="119">
        <v>292.60000000000002</v>
      </c>
    </row>
    <row r="466" spans="1:12" s="101" customFormat="1" ht="24" customHeight="1">
      <c r="A466" s="808"/>
      <c r="B466" s="110" t="s">
        <v>77</v>
      </c>
      <c r="C466" s="115" t="s">
        <v>79</v>
      </c>
      <c r="D466" s="115" t="s">
        <v>155</v>
      </c>
      <c r="E466" s="115" t="s">
        <v>156</v>
      </c>
      <c r="F466" s="805"/>
      <c r="G466" s="805"/>
      <c r="H466" s="806" t="s">
        <v>157</v>
      </c>
      <c r="I466" s="806"/>
      <c r="J466" s="803" t="s">
        <v>153</v>
      </c>
      <c r="K466" s="803" t="s">
        <v>3</v>
      </c>
      <c r="L466" s="804">
        <v>311.60000000000002</v>
      </c>
    </row>
    <row r="467" spans="1:12" s="101" customFormat="1" ht="24" customHeight="1">
      <c r="A467" s="808"/>
      <c r="B467" s="117" t="s">
        <v>164</v>
      </c>
      <c r="C467" s="117" t="s">
        <v>2425</v>
      </c>
      <c r="D467" s="118">
        <v>43809</v>
      </c>
      <c r="E467" s="117" t="s">
        <v>651</v>
      </c>
      <c r="F467" s="805"/>
      <c r="G467" s="805"/>
      <c r="H467" s="806"/>
      <c r="I467" s="806"/>
      <c r="J467" s="803"/>
      <c r="K467" s="803"/>
      <c r="L467" s="804"/>
    </row>
    <row r="468" spans="1:12" s="101" customFormat="1" ht="24" customHeight="1">
      <c r="A468" s="808">
        <v>688</v>
      </c>
      <c r="B468" s="110" t="s">
        <v>76</v>
      </c>
      <c r="C468" s="115" t="s">
        <v>78</v>
      </c>
      <c r="D468" s="115" t="s">
        <v>146</v>
      </c>
      <c r="E468" s="115" t="s">
        <v>147</v>
      </c>
      <c r="F468" s="809" t="s">
        <v>71</v>
      </c>
      <c r="G468" s="809"/>
      <c r="H468" s="805"/>
      <c r="I468" s="805"/>
      <c r="J468" s="805"/>
      <c r="K468" s="805"/>
      <c r="L468" s="805"/>
    </row>
    <row r="469" spans="1:12" s="101" customFormat="1" ht="26.25" customHeight="1">
      <c r="A469" s="808"/>
      <c r="B469" s="803" t="s">
        <v>2421</v>
      </c>
      <c r="C469" s="810" t="s">
        <v>2426</v>
      </c>
      <c r="D469" s="807">
        <v>43871</v>
      </c>
      <c r="E469" s="803" t="s">
        <v>868</v>
      </c>
      <c r="F469" s="803" t="s">
        <v>2427</v>
      </c>
      <c r="G469" s="803"/>
      <c r="H469" s="806" t="s">
        <v>152</v>
      </c>
      <c r="I469" s="806"/>
      <c r="J469" s="117" t="s">
        <v>153</v>
      </c>
      <c r="K469" s="117" t="s">
        <v>3</v>
      </c>
      <c r="L469" s="119">
        <v>850.42</v>
      </c>
    </row>
    <row r="470" spans="1:12" s="101" customFormat="1" ht="291.75" customHeight="1">
      <c r="A470" s="808"/>
      <c r="B470" s="803"/>
      <c r="C470" s="810"/>
      <c r="D470" s="807"/>
      <c r="E470" s="803"/>
      <c r="F470" s="803"/>
      <c r="G470" s="803"/>
      <c r="H470" s="806" t="s">
        <v>154</v>
      </c>
      <c r="I470" s="806"/>
      <c r="J470" s="117" t="s">
        <v>153</v>
      </c>
      <c r="K470" s="117" t="s">
        <v>3</v>
      </c>
      <c r="L470" s="119">
        <v>623.46</v>
      </c>
    </row>
    <row r="471" spans="1:12" s="101" customFormat="1" ht="24" customHeight="1">
      <c r="A471" s="808"/>
      <c r="B471" s="110" t="s">
        <v>77</v>
      </c>
      <c r="C471" s="115" t="s">
        <v>79</v>
      </c>
      <c r="D471" s="115" t="s">
        <v>155</v>
      </c>
      <c r="E471" s="115" t="s">
        <v>156</v>
      </c>
      <c r="F471" s="805"/>
      <c r="G471" s="805"/>
      <c r="H471" s="806" t="s">
        <v>157</v>
      </c>
      <c r="I471" s="806"/>
      <c r="J471" s="803" t="s">
        <v>153</v>
      </c>
      <c r="K471" s="803" t="s">
        <v>3</v>
      </c>
      <c r="L471" s="804">
        <v>306.74</v>
      </c>
    </row>
    <row r="472" spans="1:12" s="101" customFormat="1" ht="24" customHeight="1">
      <c r="A472" s="808"/>
      <c r="B472" s="117" t="s">
        <v>164</v>
      </c>
      <c r="C472" s="117" t="s">
        <v>2427</v>
      </c>
      <c r="D472" s="118">
        <v>43873</v>
      </c>
      <c r="E472" s="117" t="s">
        <v>2428</v>
      </c>
      <c r="F472" s="805"/>
      <c r="G472" s="805"/>
      <c r="H472" s="806"/>
      <c r="I472" s="806"/>
      <c r="J472" s="803"/>
      <c r="K472" s="803"/>
      <c r="L472" s="804"/>
    </row>
    <row r="473" spans="1:12" s="101" customFormat="1" ht="24" customHeight="1">
      <c r="A473" s="808">
        <v>689</v>
      </c>
      <c r="B473" s="110" t="s">
        <v>76</v>
      </c>
      <c r="C473" s="115" t="s">
        <v>78</v>
      </c>
      <c r="D473" s="115" t="s">
        <v>146</v>
      </c>
      <c r="E473" s="115" t="s">
        <v>147</v>
      </c>
      <c r="F473" s="809" t="s">
        <v>71</v>
      </c>
      <c r="G473" s="809"/>
      <c r="H473" s="805"/>
      <c r="I473" s="805"/>
      <c r="J473" s="805"/>
      <c r="K473" s="805"/>
      <c r="L473" s="805"/>
    </row>
    <row r="474" spans="1:12" s="101" customFormat="1" ht="26.25" customHeight="1">
      <c r="A474" s="808"/>
      <c r="B474" s="803" t="s">
        <v>2421</v>
      </c>
      <c r="C474" s="810" t="s">
        <v>2429</v>
      </c>
      <c r="D474" s="807">
        <v>43879</v>
      </c>
      <c r="E474" s="803" t="s">
        <v>228</v>
      </c>
      <c r="F474" s="803" t="s">
        <v>2115</v>
      </c>
      <c r="G474" s="803"/>
      <c r="H474" s="806" t="s">
        <v>152</v>
      </c>
      <c r="I474" s="806"/>
      <c r="J474" s="117" t="s">
        <v>153</v>
      </c>
      <c r="K474" s="117" t="s">
        <v>3</v>
      </c>
      <c r="L474" s="119">
        <v>254</v>
      </c>
    </row>
    <row r="475" spans="1:12" s="101" customFormat="1" ht="270.75" customHeight="1">
      <c r="A475" s="808"/>
      <c r="B475" s="803"/>
      <c r="C475" s="810"/>
      <c r="D475" s="807"/>
      <c r="E475" s="803"/>
      <c r="F475" s="803"/>
      <c r="G475" s="803"/>
      <c r="H475" s="806" t="s">
        <v>154</v>
      </c>
      <c r="I475" s="806"/>
      <c r="J475" s="117" t="s">
        <v>153</v>
      </c>
      <c r="K475" s="117" t="s">
        <v>153</v>
      </c>
      <c r="L475" s="119">
        <v>0</v>
      </c>
    </row>
    <row r="476" spans="1:12" s="101" customFormat="1" ht="24" customHeight="1">
      <c r="A476" s="808"/>
      <c r="B476" s="110" t="s">
        <v>77</v>
      </c>
      <c r="C476" s="115" t="s">
        <v>79</v>
      </c>
      <c r="D476" s="115" t="s">
        <v>155</v>
      </c>
      <c r="E476" s="115" t="s">
        <v>156</v>
      </c>
      <c r="F476" s="805"/>
      <c r="G476" s="805"/>
      <c r="H476" s="806" t="s">
        <v>157</v>
      </c>
      <c r="I476" s="806"/>
      <c r="J476" s="803" t="s">
        <v>153</v>
      </c>
      <c r="K476" s="803" t="s">
        <v>3</v>
      </c>
      <c r="L476" s="804">
        <v>845</v>
      </c>
    </row>
    <row r="477" spans="1:12" s="101" customFormat="1" ht="24" customHeight="1">
      <c r="A477" s="808"/>
      <c r="B477" s="117" t="s">
        <v>164</v>
      </c>
      <c r="C477" s="117" t="s">
        <v>2115</v>
      </c>
      <c r="D477" s="118">
        <v>43880</v>
      </c>
      <c r="E477" s="117" t="s">
        <v>1277</v>
      </c>
      <c r="F477" s="805"/>
      <c r="G477" s="805"/>
      <c r="H477" s="806"/>
      <c r="I477" s="806"/>
      <c r="J477" s="803"/>
      <c r="K477" s="803"/>
      <c r="L477" s="804"/>
    </row>
    <row r="478" spans="1:12" s="101" customFormat="1" ht="24" customHeight="1">
      <c r="A478" s="808">
        <v>690</v>
      </c>
      <c r="B478" s="110" t="s">
        <v>76</v>
      </c>
      <c r="C478" s="115" t="s">
        <v>78</v>
      </c>
      <c r="D478" s="115" t="s">
        <v>146</v>
      </c>
      <c r="E478" s="115" t="s">
        <v>147</v>
      </c>
      <c r="F478" s="809" t="s">
        <v>71</v>
      </c>
      <c r="G478" s="809"/>
      <c r="H478" s="805"/>
      <c r="I478" s="805"/>
      <c r="J478" s="805"/>
      <c r="K478" s="805"/>
      <c r="L478" s="805"/>
    </row>
    <row r="479" spans="1:12" s="101" customFormat="1" ht="26.25" customHeight="1">
      <c r="A479" s="808"/>
      <c r="B479" s="803" t="s">
        <v>2430</v>
      </c>
      <c r="C479" s="803" t="s">
        <v>2431</v>
      </c>
      <c r="D479" s="807">
        <v>43801</v>
      </c>
      <c r="E479" s="803" t="s">
        <v>243</v>
      </c>
      <c r="F479" s="803" t="s">
        <v>2432</v>
      </c>
      <c r="G479" s="803"/>
      <c r="H479" s="806" t="s">
        <v>152</v>
      </c>
      <c r="I479" s="806"/>
      <c r="J479" s="117" t="s">
        <v>153</v>
      </c>
      <c r="K479" s="117" t="s">
        <v>3</v>
      </c>
      <c r="L479" s="119">
        <v>219.28</v>
      </c>
    </row>
    <row r="480" spans="1:12" s="101" customFormat="1" ht="71.25" customHeight="1">
      <c r="A480" s="808"/>
      <c r="B480" s="803"/>
      <c r="C480" s="803"/>
      <c r="D480" s="807"/>
      <c r="E480" s="803"/>
      <c r="F480" s="803"/>
      <c r="G480" s="803"/>
      <c r="H480" s="806" t="s">
        <v>154</v>
      </c>
      <c r="I480" s="806"/>
      <c r="J480" s="117" t="s">
        <v>153</v>
      </c>
      <c r="K480" s="117" t="s">
        <v>3</v>
      </c>
      <c r="L480" s="119">
        <v>403.6</v>
      </c>
    </row>
    <row r="481" spans="1:12" s="101" customFormat="1" ht="24" customHeight="1">
      <c r="A481" s="808"/>
      <c r="B481" s="110" t="s">
        <v>77</v>
      </c>
      <c r="C481" s="115" t="s">
        <v>79</v>
      </c>
      <c r="D481" s="115" t="s">
        <v>155</v>
      </c>
      <c r="E481" s="115" t="s">
        <v>156</v>
      </c>
      <c r="F481" s="805"/>
      <c r="G481" s="805"/>
      <c r="H481" s="806" t="s">
        <v>157</v>
      </c>
      <c r="I481" s="806"/>
      <c r="J481" s="803" t="s">
        <v>153</v>
      </c>
      <c r="K481" s="803" t="s">
        <v>3</v>
      </c>
      <c r="L481" s="804">
        <v>127.4</v>
      </c>
    </row>
    <row r="482" spans="1:12" s="101" customFormat="1" ht="24" customHeight="1">
      <c r="A482" s="808"/>
      <c r="B482" s="117" t="s">
        <v>164</v>
      </c>
      <c r="C482" s="117" t="s">
        <v>2432</v>
      </c>
      <c r="D482" s="118">
        <v>43802</v>
      </c>
      <c r="E482" s="117" t="s">
        <v>1839</v>
      </c>
      <c r="F482" s="805"/>
      <c r="G482" s="805"/>
      <c r="H482" s="806"/>
      <c r="I482" s="806"/>
      <c r="J482" s="803"/>
      <c r="K482" s="803"/>
      <c r="L482" s="804"/>
    </row>
    <row r="483" spans="1:12" s="101" customFormat="1" ht="24" customHeight="1">
      <c r="A483" s="808">
        <v>691</v>
      </c>
      <c r="B483" s="110" t="s">
        <v>76</v>
      </c>
      <c r="C483" s="115" t="s">
        <v>78</v>
      </c>
      <c r="D483" s="115" t="s">
        <v>146</v>
      </c>
      <c r="E483" s="115" t="s">
        <v>147</v>
      </c>
      <c r="F483" s="809" t="s">
        <v>71</v>
      </c>
      <c r="G483" s="809"/>
      <c r="H483" s="805"/>
      <c r="I483" s="805"/>
      <c r="J483" s="805"/>
      <c r="K483" s="805"/>
      <c r="L483" s="805"/>
    </row>
    <row r="484" spans="1:12" s="101" customFormat="1" ht="26.25" customHeight="1">
      <c r="A484" s="808"/>
      <c r="B484" s="803" t="s">
        <v>2430</v>
      </c>
      <c r="C484" s="803" t="s">
        <v>2433</v>
      </c>
      <c r="D484" s="807">
        <v>43892</v>
      </c>
      <c r="E484" s="803" t="s">
        <v>523</v>
      </c>
      <c r="F484" s="803" t="s">
        <v>2434</v>
      </c>
      <c r="G484" s="803"/>
      <c r="H484" s="806" t="s">
        <v>152</v>
      </c>
      <c r="I484" s="806"/>
      <c r="J484" s="117" t="s">
        <v>153</v>
      </c>
      <c r="K484" s="117" t="s">
        <v>3</v>
      </c>
      <c r="L484" s="119">
        <v>639</v>
      </c>
    </row>
    <row r="485" spans="1:12" s="101" customFormat="1" ht="71.25" customHeight="1">
      <c r="A485" s="808"/>
      <c r="B485" s="803"/>
      <c r="C485" s="803"/>
      <c r="D485" s="807"/>
      <c r="E485" s="803"/>
      <c r="F485" s="803"/>
      <c r="G485" s="803"/>
      <c r="H485" s="806" t="s">
        <v>154</v>
      </c>
      <c r="I485" s="806"/>
      <c r="J485" s="117" t="s">
        <v>153</v>
      </c>
      <c r="K485" s="117" t="s">
        <v>3</v>
      </c>
      <c r="L485" s="119">
        <v>509.19</v>
      </c>
    </row>
    <row r="486" spans="1:12" s="101" customFormat="1" ht="24" customHeight="1">
      <c r="A486" s="808"/>
      <c r="B486" s="110" t="s">
        <v>77</v>
      </c>
      <c r="C486" s="115" t="s">
        <v>79</v>
      </c>
      <c r="D486" s="115" t="s">
        <v>155</v>
      </c>
      <c r="E486" s="115" t="s">
        <v>156</v>
      </c>
      <c r="F486" s="805"/>
      <c r="G486" s="805"/>
      <c r="H486" s="806" t="s">
        <v>157</v>
      </c>
      <c r="I486" s="806"/>
      <c r="J486" s="803" t="s">
        <v>153</v>
      </c>
      <c r="K486" s="803" t="s">
        <v>3</v>
      </c>
      <c r="L486" s="804">
        <v>87.56</v>
      </c>
    </row>
    <row r="487" spans="1:12" s="101" customFormat="1" ht="24" customHeight="1">
      <c r="A487" s="808"/>
      <c r="B487" s="117" t="s">
        <v>164</v>
      </c>
      <c r="C487" s="117" t="s">
        <v>2434</v>
      </c>
      <c r="D487" s="118">
        <v>43895</v>
      </c>
      <c r="E487" s="117" t="s">
        <v>656</v>
      </c>
      <c r="F487" s="805"/>
      <c r="G487" s="805"/>
      <c r="H487" s="806"/>
      <c r="I487" s="806"/>
      <c r="J487" s="803"/>
      <c r="K487" s="803"/>
      <c r="L487" s="804"/>
    </row>
    <row r="488" spans="1:12" s="101" customFormat="1" ht="24" customHeight="1">
      <c r="A488" s="808">
        <v>692</v>
      </c>
      <c r="B488" s="110" t="s">
        <v>76</v>
      </c>
      <c r="C488" s="115" t="s">
        <v>78</v>
      </c>
      <c r="D488" s="115" t="s">
        <v>146</v>
      </c>
      <c r="E488" s="115" t="s">
        <v>147</v>
      </c>
      <c r="F488" s="809" t="s">
        <v>71</v>
      </c>
      <c r="G488" s="809"/>
      <c r="H488" s="805"/>
      <c r="I488" s="805"/>
      <c r="J488" s="805"/>
      <c r="K488" s="805"/>
      <c r="L488" s="805"/>
    </row>
    <row r="489" spans="1:12" s="101" customFormat="1" ht="26.25" customHeight="1">
      <c r="A489" s="808"/>
      <c r="B489" s="803" t="s">
        <v>2435</v>
      </c>
      <c r="C489" s="810" t="s">
        <v>2436</v>
      </c>
      <c r="D489" s="807">
        <v>43866</v>
      </c>
      <c r="E489" s="803" t="s">
        <v>734</v>
      </c>
      <c r="F489" s="803" t="s">
        <v>821</v>
      </c>
      <c r="G489" s="803"/>
      <c r="H489" s="806" t="s">
        <v>152</v>
      </c>
      <c r="I489" s="806"/>
      <c r="J489" s="117" t="s">
        <v>153</v>
      </c>
      <c r="K489" s="117" t="s">
        <v>3</v>
      </c>
      <c r="L489" s="119">
        <v>157</v>
      </c>
    </row>
    <row r="490" spans="1:12" s="101" customFormat="1" ht="123.75" customHeight="1">
      <c r="A490" s="808"/>
      <c r="B490" s="803"/>
      <c r="C490" s="810"/>
      <c r="D490" s="807"/>
      <c r="E490" s="803"/>
      <c r="F490" s="803"/>
      <c r="G490" s="803"/>
      <c r="H490" s="806" t="s">
        <v>154</v>
      </c>
      <c r="I490" s="806"/>
      <c r="J490" s="117" t="s">
        <v>153</v>
      </c>
      <c r="K490" s="117" t="s">
        <v>3</v>
      </c>
      <c r="L490" s="119">
        <v>301.05</v>
      </c>
    </row>
    <row r="491" spans="1:12" s="101" customFormat="1" ht="24" customHeight="1">
      <c r="A491" s="808"/>
      <c r="B491" s="110" t="s">
        <v>77</v>
      </c>
      <c r="C491" s="115" t="s">
        <v>79</v>
      </c>
      <c r="D491" s="115" t="s">
        <v>155</v>
      </c>
      <c r="E491" s="115" t="s">
        <v>156</v>
      </c>
      <c r="F491" s="805"/>
      <c r="G491" s="805"/>
      <c r="H491" s="806" t="s">
        <v>157</v>
      </c>
      <c r="I491" s="806"/>
      <c r="J491" s="803" t="s">
        <v>153</v>
      </c>
      <c r="K491" s="803" t="s">
        <v>153</v>
      </c>
      <c r="L491" s="804">
        <v>0</v>
      </c>
    </row>
    <row r="492" spans="1:12" s="101" customFormat="1" ht="24" customHeight="1">
      <c r="A492" s="808"/>
      <c r="B492" s="117" t="s">
        <v>1079</v>
      </c>
      <c r="C492" s="117" t="s">
        <v>821</v>
      </c>
      <c r="D492" s="118">
        <v>43867</v>
      </c>
      <c r="E492" s="117" t="s">
        <v>1070</v>
      </c>
      <c r="F492" s="805"/>
      <c r="G492" s="805"/>
      <c r="H492" s="806"/>
      <c r="I492" s="806"/>
      <c r="J492" s="803"/>
      <c r="K492" s="803"/>
      <c r="L492" s="804"/>
    </row>
    <row r="493" spans="1:12" s="101" customFormat="1" ht="24" customHeight="1">
      <c r="A493" s="808">
        <v>693</v>
      </c>
      <c r="B493" s="110" t="s">
        <v>76</v>
      </c>
      <c r="C493" s="115" t="s">
        <v>78</v>
      </c>
      <c r="D493" s="115" t="s">
        <v>146</v>
      </c>
      <c r="E493" s="115" t="s">
        <v>147</v>
      </c>
      <c r="F493" s="809" t="s">
        <v>71</v>
      </c>
      <c r="G493" s="809"/>
      <c r="H493" s="805"/>
      <c r="I493" s="805"/>
      <c r="J493" s="805"/>
      <c r="K493" s="805"/>
      <c r="L493" s="805"/>
    </row>
    <row r="494" spans="1:12" s="101" customFormat="1" ht="26.25" customHeight="1">
      <c r="A494" s="808"/>
      <c r="B494" s="803" t="s">
        <v>2437</v>
      </c>
      <c r="C494" s="810" t="s">
        <v>2438</v>
      </c>
      <c r="D494" s="807">
        <v>43744</v>
      </c>
      <c r="E494" s="803" t="s">
        <v>2439</v>
      </c>
      <c r="F494" s="803" t="s">
        <v>2440</v>
      </c>
      <c r="G494" s="803"/>
      <c r="H494" s="806" t="s">
        <v>152</v>
      </c>
      <c r="I494" s="806"/>
      <c r="J494" s="117" t="s">
        <v>153</v>
      </c>
      <c r="K494" s="117" t="s">
        <v>3</v>
      </c>
      <c r="L494" s="119">
        <v>731.3</v>
      </c>
    </row>
    <row r="495" spans="1:12" s="101" customFormat="1" ht="408.95" customHeight="1">
      <c r="A495" s="808"/>
      <c r="B495" s="803"/>
      <c r="C495" s="810"/>
      <c r="D495" s="807"/>
      <c r="E495" s="803"/>
      <c r="F495" s="803"/>
      <c r="G495" s="803"/>
      <c r="H495" s="806" t="s">
        <v>154</v>
      </c>
      <c r="I495" s="806"/>
      <c r="J495" s="803" t="s">
        <v>153</v>
      </c>
      <c r="K495" s="803" t="s">
        <v>3</v>
      </c>
      <c r="L495" s="804">
        <v>1246.53</v>
      </c>
    </row>
    <row r="496" spans="1:12" s="101" customFormat="1" ht="61.35" customHeight="1">
      <c r="A496" s="808"/>
      <c r="B496" s="803"/>
      <c r="C496" s="810"/>
      <c r="D496" s="807"/>
      <c r="E496" s="803"/>
      <c r="F496" s="803"/>
      <c r="G496" s="803"/>
      <c r="H496" s="806"/>
      <c r="I496" s="806"/>
      <c r="J496" s="803"/>
      <c r="K496" s="803"/>
      <c r="L496" s="804"/>
    </row>
    <row r="497" spans="1:12" s="101" customFormat="1" ht="24" customHeight="1">
      <c r="A497" s="808"/>
      <c r="B497" s="110" t="s">
        <v>77</v>
      </c>
      <c r="C497" s="115" t="s">
        <v>79</v>
      </c>
      <c r="D497" s="115" t="s">
        <v>155</v>
      </c>
      <c r="E497" s="115" t="s">
        <v>156</v>
      </c>
      <c r="F497" s="805"/>
      <c r="G497" s="805"/>
      <c r="H497" s="806" t="s">
        <v>157</v>
      </c>
      <c r="I497" s="806"/>
      <c r="J497" s="803" t="s">
        <v>153</v>
      </c>
      <c r="K497" s="803" t="s">
        <v>153</v>
      </c>
      <c r="L497" s="804">
        <v>0</v>
      </c>
    </row>
    <row r="498" spans="1:12" s="101" customFormat="1" ht="34.5" customHeight="1">
      <c r="A498" s="808"/>
      <c r="B498" s="117" t="s">
        <v>2441</v>
      </c>
      <c r="C498" s="117" t="s">
        <v>2440</v>
      </c>
      <c r="D498" s="118">
        <v>43749</v>
      </c>
      <c r="E498" s="117" t="s">
        <v>499</v>
      </c>
      <c r="F498" s="805"/>
      <c r="G498" s="805"/>
      <c r="H498" s="806"/>
      <c r="I498" s="806"/>
      <c r="J498" s="803"/>
      <c r="K498" s="803"/>
      <c r="L498" s="804"/>
    </row>
    <row r="499" spans="1:12" s="101" customFormat="1" ht="24" customHeight="1">
      <c r="A499" s="808">
        <v>694</v>
      </c>
      <c r="B499" s="110" t="s">
        <v>76</v>
      </c>
      <c r="C499" s="115" t="s">
        <v>78</v>
      </c>
      <c r="D499" s="115" t="s">
        <v>146</v>
      </c>
      <c r="E499" s="115" t="s">
        <v>147</v>
      </c>
      <c r="F499" s="809" t="s">
        <v>71</v>
      </c>
      <c r="G499" s="809"/>
      <c r="H499" s="805"/>
      <c r="I499" s="805"/>
      <c r="J499" s="805"/>
      <c r="K499" s="805"/>
      <c r="L499" s="805"/>
    </row>
    <row r="500" spans="1:12" s="101" customFormat="1" ht="26.25" customHeight="1">
      <c r="A500" s="808"/>
      <c r="B500" s="803" t="s">
        <v>2437</v>
      </c>
      <c r="C500" s="810" t="s">
        <v>2442</v>
      </c>
      <c r="D500" s="807">
        <v>43775</v>
      </c>
      <c r="E500" s="803" t="s">
        <v>197</v>
      </c>
      <c r="F500" s="803" t="s">
        <v>2282</v>
      </c>
      <c r="G500" s="803"/>
      <c r="H500" s="806" t="s">
        <v>152</v>
      </c>
      <c r="I500" s="806"/>
      <c r="J500" s="117" t="s">
        <v>153</v>
      </c>
      <c r="K500" s="117" t="s">
        <v>3</v>
      </c>
      <c r="L500" s="119">
        <v>1300</v>
      </c>
    </row>
    <row r="501" spans="1:12" s="101" customFormat="1" ht="408.95" customHeight="1">
      <c r="A501" s="808"/>
      <c r="B501" s="803"/>
      <c r="C501" s="810"/>
      <c r="D501" s="807"/>
      <c r="E501" s="803"/>
      <c r="F501" s="803"/>
      <c r="G501" s="803"/>
      <c r="H501" s="806" t="s">
        <v>154</v>
      </c>
      <c r="I501" s="806"/>
      <c r="J501" s="803" t="s">
        <v>153</v>
      </c>
      <c r="K501" s="803" t="s">
        <v>3</v>
      </c>
      <c r="L501" s="804">
        <v>1177.83</v>
      </c>
    </row>
    <row r="502" spans="1:12" s="101" customFormat="1" ht="61.35" customHeight="1">
      <c r="A502" s="808"/>
      <c r="B502" s="803"/>
      <c r="C502" s="810"/>
      <c r="D502" s="807"/>
      <c r="E502" s="803"/>
      <c r="F502" s="803"/>
      <c r="G502" s="803"/>
      <c r="H502" s="806"/>
      <c r="I502" s="806"/>
      <c r="J502" s="803"/>
      <c r="K502" s="803"/>
      <c r="L502" s="804"/>
    </row>
    <row r="503" spans="1:12" s="101" customFormat="1" ht="24" customHeight="1">
      <c r="A503" s="808"/>
      <c r="B503" s="110" t="s">
        <v>77</v>
      </c>
      <c r="C503" s="115" t="s">
        <v>79</v>
      </c>
      <c r="D503" s="115" t="s">
        <v>155</v>
      </c>
      <c r="E503" s="115" t="s">
        <v>156</v>
      </c>
      <c r="F503" s="805"/>
      <c r="G503" s="805"/>
      <c r="H503" s="806" t="s">
        <v>157</v>
      </c>
      <c r="I503" s="806"/>
      <c r="J503" s="803" t="s">
        <v>153</v>
      </c>
      <c r="K503" s="803" t="s">
        <v>3</v>
      </c>
      <c r="L503" s="804">
        <v>590.73</v>
      </c>
    </row>
    <row r="504" spans="1:12" s="101" customFormat="1" ht="34.5" customHeight="1">
      <c r="A504" s="808"/>
      <c r="B504" s="117" t="s">
        <v>2441</v>
      </c>
      <c r="C504" s="117" t="s">
        <v>2282</v>
      </c>
      <c r="D504" s="118">
        <v>43780</v>
      </c>
      <c r="E504" s="117" t="s">
        <v>942</v>
      </c>
      <c r="F504" s="805"/>
      <c r="G504" s="805"/>
      <c r="H504" s="806"/>
      <c r="I504" s="806"/>
      <c r="J504" s="803"/>
      <c r="K504" s="803"/>
      <c r="L504" s="804"/>
    </row>
    <row r="505" spans="1:12" s="101" customFormat="1" ht="24" customHeight="1">
      <c r="A505" s="808">
        <v>695</v>
      </c>
      <c r="B505" s="110" t="s">
        <v>76</v>
      </c>
      <c r="C505" s="115" t="s">
        <v>78</v>
      </c>
      <c r="D505" s="115" t="s">
        <v>146</v>
      </c>
      <c r="E505" s="115" t="s">
        <v>147</v>
      </c>
      <c r="F505" s="809" t="s">
        <v>71</v>
      </c>
      <c r="G505" s="809"/>
      <c r="H505" s="805"/>
      <c r="I505" s="805"/>
      <c r="J505" s="805"/>
      <c r="K505" s="805"/>
      <c r="L505" s="805"/>
    </row>
    <row r="506" spans="1:12" s="101" customFormat="1" ht="26.25" customHeight="1">
      <c r="A506" s="808"/>
      <c r="B506" s="803" t="s">
        <v>2443</v>
      </c>
      <c r="C506" s="810" t="s">
        <v>2444</v>
      </c>
      <c r="D506" s="807">
        <v>43839</v>
      </c>
      <c r="E506" s="803" t="s">
        <v>162</v>
      </c>
      <c r="F506" s="803" t="s">
        <v>2445</v>
      </c>
      <c r="G506" s="803"/>
      <c r="H506" s="806" t="s">
        <v>152</v>
      </c>
      <c r="I506" s="806"/>
      <c r="J506" s="117" t="s">
        <v>153</v>
      </c>
      <c r="K506" s="117" t="s">
        <v>3</v>
      </c>
      <c r="L506" s="119">
        <v>662.75</v>
      </c>
    </row>
    <row r="507" spans="1:12" s="101" customFormat="1" ht="375.75" customHeight="1">
      <c r="A507" s="808"/>
      <c r="B507" s="803"/>
      <c r="C507" s="810"/>
      <c r="D507" s="807"/>
      <c r="E507" s="803"/>
      <c r="F507" s="803"/>
      <c r="G507" s="803"/>
      <c r="H507" s="806" t="s">
        <v>154</v>
      </c>
      <c r="I507" s="806"/>
      <c r="J507" s="117" t="s">
        <v>153</v>
      </c>
      <c r="K507" s="117" t="s">
        <v>153</v>
      </c>
      <c r="L507" s="119">
        <v>0</v>
      </c>
    </row>
    <row r="508" spans="1:12" s="101" customFormat="1" ht="24" customHeight="1">
      <c r="A508" s="808"/>
      <c r="B508" s="110" t="s">
        <v>77</v>
      </c>
      <c r="C508" s="115" t="s">
        <v>79</v>
      </c>
      <c r="D508" s="115" t="s">
        <v>155</v>
      </c>
      <c r="E508" s="115" t="s">
        <v>156</v>
      </c>
      <c r="F508" s="805"/>
      <c r="G508" s="805"/>
      <c r="H508" s="806" t="s">
        <v>157</v>
      </c>
      <c r="I508" s="806"/>
      <c r="J508" s="803" t="s">
        <v>153</v>
      </c>
      <c r="K508" s="803" t="s">
        <v>3</v>
      </c>
      <c r="L508" s="804">
        <v>188</v>
      </c>
    </row>
    <row r="509" spans="1:12" s="101" customFormat="1" ht="24" customHeight="1">
      <c r="A509" s="808"/>
      <c r="B509" s="117" t="s">
        <v>254</v>
      </c>
      <c r="C509" s="117" t="s">
        <v>2445</v>
      </c>
      <c r="D509" s="118">
        <v>43843</v>
      </c>
      <c r="E509" s="117" t="s">
        <v>2446</v>
      </c>
      <c r="F509" s="805"/>
      <c r="G509" s="805"/>
      <c r="H509" s="806"/>
      <c r="I509" s="806"/>
      <c r="J509" s="803"/>
      <c r="K509" s="803"/>
      <c r="L509" s="804"/>
    </row>
    <row r="510" spans="1:12" s="101" customFormat="1" ht="24" customHeight="1">
      <c r="A510" s="808">
        <v>696</v>
      </c>
      <c r="B510" s="110" t="s">
        <v>76</v>
      </c>
      <c r="C510" s="115" t="s">
        <v>78</v>
      </c>
      <c r="D510" s="115" t="s">
        <v>146</v>
      </c>
      <c r="E510" s="115" t="s">
        <v>147</v>
      </c>
      <c r="F510" s="809" t="s">
        <v>71</v>
      </c>
      <c r="G510" s="809"/>
      <c r="H510" s="805"/>
      <c r="I510" s="805"/>
      <c r="J510" s="805"/>
      <c r="K510" s="805"/>
      <c r="L510" s="805"/>
    </row>
    <row r="511" spans="1:12" s="101" customFormat="1" ht="26.25" customHeight="1">
      <c r="A511" s="808"/>
      <c r="B511" s="803" t="s">
        <v>2443</v>
      </c>
      <c r="C511" s="810" t="s">
        <v>2447</v>
      </c>
      <c r="D511" s="807">
        <v>43851</v>
      </c>
      <c r="E511" s="803" t="s">
        <v>745</v>
      </c>
      <c r="F511" s="803" t="s">
        <v>2448</v>
      </c>
      <c r="G511" s="803"/>
      <c r="H511" s="806" t="s">
        <v>152</v>
      </c>
      <c r="I511" s="806"/>
      <c r="J511" s="117" t="s">
        <v>153</v>
      </c>
      <c r="K511" s="117" t="s">
        <v>3</v>
      </c>
      <c r="L511" s="119">
        <v>608</v>
      </c>
    </row>
    <row r="512" spans="1:12" s="101" customFormat="1" ht="408.95" customHeight="1">
      <c r="A512" s="808"/>
      <c r="B512" s="803"/>
      <c r="C512" s="810"/>
      <c r="D512" s="807"/>
      <c r="E512" s="803"/>
      <c r="F512" s="803"/>
      <c r="G512" s="803"/>
      <c r="H512" s="806" t="s">
        <v>154</v>
      </c>
      <c r="I512" s="806"/>
      <c r="J512" s="803" t="s">
        <v>153</v>
      </c>
      <c r="K512" s="803" t="s">
        <v>153</v>
      </c>
      <c r="L512" s="804">
        <v>0</v>
      </c>
    </row>
    <row r="513" spans="1:12" s="101" customFormat="1" ht="71.849999999999994" customHeight="1">
      <c r="A513" s="808"/>
      <c r="B513" s="803"/>
      <c r="C513" s="810"/>
      <c r="D513" s="807"/>
      <c r="E513" s="803"/>
      <c r="F513" s="803"/>
      <c r="G513" s="803"/>
      <c r="H513" s="806"/>
      <c r="I513" s="806"/>
      <c r="J513" s="803"/>
      <c r="K513" s="803"/>
      <c r="L513" s="804"/>
    </row>
    <row r="514" spans="1:12" s="101" customFormat="1" ht="24" customHeight="1">
      <c r="A514" s="808"/>
      <c r="B514" s="110" t="s">
        <v>77</v>
      </c>
      <c r="C514" s="115" t="s">
        <v>79</v>
      </c>
      <c r="D514" s="115" t="s">
        <v>155</v>
      </c>
      <c r="E514" s="115" t="s">
        <v>156</v>
      </c>
      <c r="F514" s="805"/>
      <c r="G514" s="805"/>
      <c r="H514" s="806" t="s">
        <v>157</v>
      </c>
      <c r="I514" s="806"/>
      <c r="J514" s="803" t="s">
        <v>153</v>
      </c>
      <c r="K514" s="803" t="s">
        <v>3</v>
      </c>
      <c r="L514" s="804">
        <v>298</v>
      </c>
    </row>
    <row r="515" spans="1:12" s="101" customFormat="1" ht="24" customHeight="1">
      <c r="A515" s="808"/>
      <c r="B515" s="117" t="s">
        <v>254</v>
      </c>
      <c r="C515" s="117" t="s">
        <v>2448</v>
      </c>
      <c r="D515" s="118">
        <v>43854</v>
      </c>
      <c r="E515" s="117" t="s">
        <v>2449</v>
      </c>
      <c r="F515" s="805"/>
      <c r="G515" s="805"/>
      <c r="H515" s="806"/>
      <c r="I515" s="806"/>
      <c r="J515" s="803"/>
      <c r="K515" s="803"/>
      <c r="L515" s="804"/>
    </row>
    <row r="516" spans="1:12" s="101" customFormat="1" ht="24" customHeight="1">
      <c r="A516" s="808">
        <v>697</v>
      </c>
      <c r="B516" s="110" t="s">
        <v>76</v>
      </c>
      <c r="C516" s="115" t="s">
        <v>78</v>
      </c>
      <c r="D516" s="115" t="s">
        <v>146</v>
      </c>
      <c r="E516" s="115" t="s">
        <v>147</v>
      </c>
      <c r="F516" s="809" t="s">
        <v>71</v>
      </c>
      <c r="G516" s="809"/>
      <c r="H516" s="805"/>
      <c r="I516" s="805"/>
      <c r="J516" s="805"/>
      <c r="K516" s="805"/>
      <c r="L516" s="805"/>
    </row>
    <row r="517" spans="1:12" s="101" customFormat="1" ht="26.25" customHeight="1">
      <c r="A517" s="808"/>
      <c r="B517" s="803" t="s">
        <v>2450</v>
      </c>
      <c r="C517" s="810" t="s">
        <v>2451</v>
      </c>
      <c r="D517" s="807">
        <v>43739</v>
      </c>
      <c r="E517" s="803" t="s">
        <v>1406</v>
      </c>
      <c r="F517" s="803" t="s">
        <v>1355</v>
      </c>
      <c r="G517" s="803"/>
      <c r="H517" s="806" t="s">
        <v>152</v>
      </c>
      <c r="I517" s="806"/>
      <c r="J517" s="117" t="s">
        <v>153</v>
      </c>
      <c r="K517" s="117" t="s">
        <v>3</v>
      </c>
      <c r="L517" s="119">
        <v>1109</v>
      </c>
    </row>
    <row r="518" spans="1:12" s="101" customFormat="1" ht="249.75" customHeight="1">
      <c r="A518" s="808"/>
      <c r="B518" s="803"/>
      <c r="C518" s="810"/>
      <c r="D518" s="807"/>
      <c r="E518" s="803"/>
      <c r="F518" s="803"/>
      <c r="G518" s="803"/>
      <c r="H518" s="806" t="s">
        <v>154</v>
      </c>
      <c r="I518" s="806"/>
      <c r="J518" s="117" t="s">
        <v>153</v>
      </c>
      <c r="K518" s="117" t="s">
        <v>153</v>
      </c>
      <c r="L518" s="119">
        <v>0</v>
      </c>
    </row>
    <row r="519" spans="1:12" s="101" customFormat="1" ht="24" customHeight="1">
      <c r="A519" s="808"/>
      <c r="B519" s="110" t="s">
        <v>77</v>
      </c>
      <c r="C519" s="115" t="s">
        <v>79</v>
      </c>
      <c r="D519" s="115" t="s">
        <v>155</v>
      </c>
      <c r="E519" s="115" t="s">
        <v>156</v>
      </c>
      <c r="F519" s="805"/>
      <c r="G519" s="805"/>
      <c r="H519" s="806" t="s">
        <v>157</v>
      </c>
      <c r="I519" s="806"/>
      <c r="J519" s="803" t="s">
        <v>153</v>
      </c>
      <c r="K519" s="803" t="s">
        <v>153</v>
      </c>
      <c r="L519" s="804">
        <v>0</v>
      </c>
    </row>
    <row r="520" spans="1:12" s="101" customFormat="1" ht="24" customHeight="1">
      <c r="A520" s="808"/>
      <c r="B520" s="117" t="s">
        <v>254</v>
      </c>
      <c r="C520" s="117" t="s">
        <v>1355</v>
      </c>
      <c r="D520" s="118">
        <v>43751</v>
      </c>
      <c r="E520" s="117" t="s">
        <v>2452</v>
      </c>
      <c r="F520" s="805"/>
      <c r="G520" s="805"/>
      <c r="H520" s="806"/>
      <c r="I520" s="806"/>
      <c r="J520" s="803"/>
      <c r="K520" s="803"/>
      <c r="L520" s="804"/>
    </row>
    <row r="521" spans="1:12" s="101" customFormat="1" ht="24" customHeight="1">
      <c r="A521" s="808">
        <v>698</v>
      </c>
      <c r="B521" s="110" t="s">
        <v>76</v>
      </c>
      <c r="C521" s="115" t="s">
        <v>78</v>
      </c>
      <c r="D521" s="115" t="s">
        <v>146</v>
      </c>
      <c r="E521" s="115" t="s">
        <v>147</v>
      </c>
      <c r="F521" s="809" t="s">
        <v>71</v>
      </c>
      <c r="G521" s="809"/>
      <c r="H521" s="805"/>
      <c r="I521" s="805"/>
      <c r="J521" s="805"/>
      <c r="K521" s="805"/>
      <c r="L521" s="805"/>
    </row>
    <row r="522" spans="1:12" s="101" customFormat="1" ht="26.25" customHeight="1">
      <c r="A522" s="808"/>
      <c r="B522" s="803" t="s">
        <v>2450</v>
      </c>
      <c r="C522" s="810" t="s">
        <v>2451</v>
      </c>
      <c r="D522" s="807">
        <v>43739</v>
      </c>
      <c r="E522" s="803" t="s">
        <v>1406</v>
      </c>
      <c r="F522" s="803" t="s">
        <v>2453</v>
      </c>
      <c r="G522" s="803"/>
      <c r="H522" s="806" t="s">
        <v>152</v>
      </c>
      <c r="I522" s="806"/>
      <c r="J522" s="117" t="s">
        <v>153</v>
      </c>
      <c r="K522" s="117" t="s">
        <v>3</v>
      </c>
      <c r="L522" s="119">
        <v>312</v>
      </c>
    </row>
    <row r="523" spans="1:12" s="101" customFormat="1" ht="249.75" customHeight="1">
      <c r="A523" s="808"/>
      <c r="B523" s="803"/>
      <c r="C523" s="810"/>
      <c r="D523" s="807"/>
      <c r="E523" s="803"/>
      <c r="F523" s="803"/>
      <c r="G523" s="803"/>
      <c r="H523" s="806" t="s">
        <v>154</v>
      </c>
      <c r="I523" s="806"/>
      <c r="J523" s="117" t="s">
        <v>153</v>
      </c>
      <c r="K523" s="117" t="s">
        <v>153</v>
      </c>
      <c r="L523" s="119">
        <v>0</v>
      </c>
    </row>
    <row r="524" spans="1:12" s="101" customFormat="1" ht="24" customHeight="1">
      <c r="A524" s="808"/>
      <c r="B524" s="110" t="s">
        <v>77</v>
      </c>
      <c r="C524" s="115" t="s">
        <v>79</v>
      </c>
      <c r="D524" s="115" t="s">
        <v>155</v>
      </c>
      <c r="E524" s="115" t="s">
        <v>156</v>
      </c>
      <c r="F524" s="805"/>
      <c r="G524" s="805"/>
      <c r="H524" s="806" t="s">
        <v>157</v>
      </c>
      <c r="I524" s="806"/>
      <c r="J524" s="803" t="s">
        <v>153</v>
      </c>
      <c r="K524" s="803" t="s">
        <v>153</v>
      </c>
      <c r="L524" s="804">
        <v>0</v>
      </c>
    </row>
    <row r="525" spans="1:12" s="101" customFormat="1" ht="24" customHeight="1">
      <c r="A525" s="808"/>
      <c r="B525" s="117" t="s">
        <v>254</v>
      </c>
      <c r="C525" s="117" t="s">
        <v>2453</v>
      </c>
      <c r="D525" s="118">
        <v>43751</v>
      </c>
      <c r="E525" s="117" t="s">
        <v>2452</v>
      </c>
      <c r="F525" s="805"/>
      <c r="G525" s="805"/>
      <c r="H525" s="806"/>
      <c r="I525" s="806"/>
      <c r="J525" s="803"/>
      <c r="K525" s="803"/>
      <c r="L525" s="804"/>
    </row>
    <row r="526" spans="1:12" s="101" customFormat="1" ht="24" customHeight="1">
      <c r="A526" s="808">
        <v>699</v>
      </c>
      <c r="B526" s="110" t="s">
        <v>76</v>
      </c>
      <c r="C526" s="115" t="s">
        <v>78</v>
      </c>
      <c r="D526" s="115" t="s">
        <v>146</v>
      </c>
      <c r="E526" s="115" t="s">
        <v>147</v>
      </c>
      <c r="F526" s="809" t="s">
        <v>71</v>
      </c>
      <c r="G526" s="809"/>
      <c r="H526" s="805"/>
      <c r="I526" s="805"/>
      <c r="J526" s="805"/>
      <c r="K526" s="805"/>
      <c r="L526" s="805"/>
    </row>
    <row r="527" spans="1:12" s="101" customFormat="1" ht="26.25" customHeight="1">
      <c r="A527" s="808"/>
      <c r="B527" s="803" t="s">
        <v>2450</v>
      </c>
      <c r="C527" s="803" t="s">
        <v>2454</v>
      </c>
      <c r="D527" s="807">
        <v>43777</v>
      </c>
      <c r="E527" s="803" t="s">
        <v>285</v>
      </c>
      <c r="F527" s="803" t="s">
        <v>2455</v>
      </c>
      <c r="G527" s="803"/>
      <c r="H527" s="806" t="s">
        <v>152</v>
      </c>
      <c r="I527" s="806"/>
      <c r="J527" s="117" t="s">
        <v>153</v>
      </c>
      <c r="K527" s="117" t="s">
        <v>3</v>
      </c>
      <c r="L527" s="119">
        <v>244</v>
      </c>
    </row>
    <row r="528" spans="1:12" s="101" customFormat="1" ht="29.25" customHeight="1">
      <c r="A528" s="808"/>
      <c r="B528" s="803"/>
      <c r="C528" s="803"/>
      <c r="D528" s="807"/>
      <c r="E528" s="803"/>
      <c r="F528" s="803"/>
      <c r="G528" s="803"/>
      <c r="H528" s="806" t="s">
        <v>154</v>
      </c>
      <c r="I528" s="806"/>
      <c r="J528" s="117" t="s">
        <v>153</v>
      </c>
      <c r="K528" s="117" t="s">
        <v>3</v>
      </c>
      <c r="L528" s="119">
        <v>507.6</v>
      </c>
    </row>
    <row r="529" spans="1:12" s="101" customFormat="1" ht="24" customHeight="1">
      <c r="A529" s="808"/>
      <c r="B529" s="110" t="s">
        <v>77</v>
      </c>
      <c r="C529" s="115" t="s">
        <v>79</v>
      </c>
      <c r="D529" s="115" t="s">
        <v>155</v>
      </c>
      <c r="E529" s="115" t="s">
        <v>156</v>
      </c>
      <c r="F529" s="805"/>
      <c r="G529" s="805"/>
      <c r="H529" s="806" t="s">
        <v>157</v>
      </c>
      <c r="I529" s="806"/>
      <c r="J529" s="803" t="s">
        <v>153</v>
      </c>
      <c r="K529" s="803" t="s">
        <v>153</v>
      </c>
      <c r="L529" s="804">
        <v>0</v>
      </c>
    </row>
    <row r="530" spans="1:12" s="101" customFormat="1" ht="24" customHeight="1">
      <c r="A530" s="808"/>
      <c r="B530" s="117" t="s">
        <v>254</v>
      </c>
      <c r="C530" s="117" t="s">
        <v>2455</v>
      </c>
      <c r="D530" s="118">
        <v>43779</v>
      </c>
      <c r="E530" s="117" t="s">
        <v>2456</v>
      </c>
      <c r="F530" s="805"/>
      <c r="G530" s="805"/>
      <c r="H530" s="806"/>
      <c r="I530" s="806"/>
      <c r="J530" s="803"/>
      <c r="K530" s="803"/>
      <c r="L530" s="804"/>
    </row>
    <row r="531" spans="1:12" s="101" customFormat="1" ht="24" customHeight="1">
      <c r="A531" s="808">
        <v>700</v>
      </c>
      <c r="B531" s="110" t="s">
        <v>76</v>
      </c>
      <c r="C531" s="115" t="s">
        <v>78</v>
      </c>
      <c r="D531" s="115" t="s">
        <v>146</v>
      </c>
      <c r="E531" s="115" t="s">
        <v>147</v>
      </c>
      <c r="F531" s="809" t="s">
        <v>71</v>
      </c>
      <c r="G531" s="809"/>
      <c r="H531" s="805"/>
      <c r="I531" s="805"/>
      <c r="J531" s="805"/>
      <c r="K531" s="805"/>
      <c r="L531" s="805"/>
    </row>
    <row r="532" spans="1:12" s="101" customFormat="1" ht="26.25" customHeight="1">
      <c r="A532" s="808"/>
      <c r="B532" s="803" t="s">
        <v>2450</v>
      </c>
      <c r="C532" s="803" t="s">
        <v>2457</v>
      </c>
      <c r="D532" s="807">
        <v>43779</v>
      </c>
      <c r="E532" s="803" t="s">
        <v>258</v>
      </c>
      <c r="F532" s="803" t="s">
        <v>1721</v>
      </c>
      <c r="G532" s="803"/>
      <c r="H532" s="806" t="s">
        <v>152</v>
      </c>
      <c r="I532" s="806"/>
      <c r="J532" s="117" t="s">
        <v>153</v>
      </c>
      <c r="K532" s="117" t="s">
        <v>3</v>
      </c>
      <c r="L532" s="119">
        <v>643</v>
      </c>
    </row>
    <row r="533" spans="1:12" s="101" customFormat="1" ht="50.25" customHeight="1">
      <c r="A533" s="808"/>
      <c r="B533" s="803"/>
      <c r="C533" s="803"/>
      <c r="D533" s="807"/>
      <c r="E533" s="803"/>
      <c r="F533" s="803"/>
      <c r="G533" s="803"/>
      <c r="H533" s="806" t="s">
        <v>154</v>
      </c>
      <c r="I533" s="806"/>
      <c r="J533" s="117" t="s">
        <v>153</v>
      </c>
      <c r="K533" s="117" t="s">
        <v>3</v>
      </c>
      <c r="L533" s="119">
        <v>5666</v>
      </c>
    </row>
    <row r="534" spans="1:12" s="101" customFormat="1" ht="24" customHeight="1">
      <c r="A534" s="808"/>
      <c r="B534" s="110" t="s">
        <v>77</v>
      </c>
      <c r="C534" s="115" t="s">
        <v>79</v>
      </c>
      <c r="D534" s="115" t="s">
        <v>155</v>
      </c>
      <c r="E534" s="115" t="s">
        <v>156</v>
      </c>
      <c r="F534" s="805"/>
      <c r="G534" s="805"/>
      <c r="H534" s="806" t="s">
        <v>157</v>
      </c>
      <c r="I534" s="806"/>
      <c r="J534" s="803" t="s">
        <v>153</v>
      </c>
      <c r="K534" s="803" t="s">
        <v>153</v>
      </c>
      <c r="L534" s="804">
        <v>0</v>
      </c>
    </row>
    <row r="535" spans="1:12" s="101" customFormat="1" ht="24" customHeight="1">
      <c r="A535" s="808"/>
      <c r="B535" s="117" t="s">
        <v>254</v>
      </c>
      <c r="C535" s="117" t="s">
        <v>1721</v>
      </c>
      <c r="D535" s="118">
        <v>43782</v>
      </c>
      <c r="E535" s="117" t="s">
        <v>2458</v>
      </c>
      <c r="F535" s="805"/>
      <c r="G535" s="805"/>
      <c r="H535" s="806"/>
      <c r="I535" s="806"/>
      <c r="J535" s="803"/>
      <c r="K535" s="803"/>
      <c r="L535" s="804"/>
    </row>
  </sheetData>
  <mergeCells count="1592">
    <mergeCell ref="E11:E12"/>
    <mergeCell ref="F11:G12"/>
    <mergeCell ref="H11:I11"/>
    <mergeCell ref="H12:I12"/>
    <mergeCell ref="F13:G14"/>
    <mergeCell ref="H13:I14"/>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J32:J33"/>
    <mergeCell ref="K32:K33"/>
    <mergeCell ref="L32:L33"/>
    <mergeCell ref="F34:G35"/>
    <mergeCell ref="H34:I35"/>
    <mergeCell ref="J34:J35"/>
    <mergeCell ref="K34:K35"/>
    <mergeCell ref="L34:L35"/>
    <mergeCell ref="A30:A35"/>
    <mergeCell ref="F30:G30"/>
    <mergeCell ref="H30:L30"/>
    <mergeCell ref="B31:B33"/>
    <mergeCell ref="C31:C33"/>
    <mergeCell ref="D31:D33"/>
    <mergeCell ref="E31:E33"/>
    <mergeCell ref="F31:G33"/>
    <mergeCell ref="H31:I31"/>
    <mergeCell ref="H32:I33"/>
    <mergeCell ref="F39:G40"/>
    <mergeCell ref="H39:I40"/>
    <mergeCell ref="J39:J40"/>
    <mergeCell ref="K39:K40"/>
    <mergeCell ref="L39:L40"/>
    <mergeCell ref="A41:A46"/>
    <mergeCell ref="F41:G41"/>
    <mergeCell ref="H41:L41"/>
    <mergeCell ref="B42:B44"/>
    <mergeCell ref="C42:C44"/>
    <mergeCell ref="A36:A40"/>
    <mergeCell ref="F36:G36"/>
    <mergeCell ref="H36:L36"/>
    <mergeCell ref="B37:B38"/>
    <mergeCell ref="C37:C38"/>
    <mergeCell ref="D37:D38"/>
    <mergeCell ref="E37:E38"/>
    <mergeCell ref="F37:G38"/>
    <mergeCell ref="H37:I37"/>
    <mergeCell ref="H38:I38"/>
    <mergeCell ref="A52:A57"/>
    <mergeCell ref="F52:G52"/>
    <mergeCell ref="H52:L52"/>
    <mergeCell ref="B53:B55"/>
    <mergeCell ref="C53:C55"/>
    <mergeCell ref="A47:A51"/>
    <mergeCell ref="F47:G47"/>
    <mergeCell ref="H47:L47"/>
    <mergeCell ref="B48:B49"/>
    <mergeCell ref="C48:C49"/>
    <mergeCell ref="D48:D49"/>
    <mergeCell ref="E48:E49"/>
    <mergeCell ref="F48:G49"/>
    <mergeCell ref="H48:I48"/>
    <mergeCell ref="H49:I49"/>
    <mergeCell ref="K43:K44"/>
    <mergeCell ref="L43:L44"/>
    <mergeCell ref="F45:G46"/>
    <mergeCell ref="H45:I46"/>
    <mergeCell ref="J45:J46"/>
    <mergeCell ref="K45:K46"/>
    <mergeCell ref="L45:L46"/>
    <mergeCell ref="D42:D44"/>
    <mergeCell ref="E42:E44"/>
    <mergeCell ref="F42:G44"/>
    <mergeCell ref="H42:I42"/>
    <mergeCell ref="H43:I44"/>
    <mergeCell ref="J43:J44"/>
    <mergeCell ref="K54:K55"/>
    <mergeCell ref="L54:L55"/>
    <mergeCell ref="F56:G57"/>
    <mergeCell ref="H56:I57"/>
    <mergeCell ref="L67:L68"/>
    <mergeCell ref="J56:J57"/>
    <mergeCell ref="K56:K57"/>
    <mergeCell ref="L56:L57"/>
    <mergeCell ref="D53:D55"/>
    <mergeCell ref="E53:E55"/>
    <mergeCell ref="F53:G55"/>
    <mergeCell ref="H53:I53"/>
    <mergeCell ref="H54:I55"/>
    <mergeCell ref="J54:J55"/>
    <mergeCell ref="F50:G51"/>
    <mergeCell ref="H50:I51"/>
    <mergeCell ref="J50:J51"/>
    <mergeCell ref="K50:K51"/>
    <mergeCell ref="L50:L51"/>
    <mergeCell ref="J60:J61"/>
    <mergeCell ref="K60:K61"/>
    <mergeCell ref="L60:L61"/>
    <mergeCell ref="A64:A68"/>
    <mergeCell ref="F64:G64"/>
    <mergeCell ref="H64:L64"/>
    <mergeCell ref="B65:B66"/>
    <mergeCell ref="C65:C66"/>
    <mergeCell ref="D65:D66"/>
    <mergeCell ref="E65:E66"/>
    <mergeCell ref="F65:G66"/>
    <mergeCell ref="H65:I65"/>
    <mergeCell ref="H66:I66"/>
    <mergeCell ref="F75:G76"/>
    <mergeCell ref="H75:I75"/>
    <mergeCell ref="H76:I76"/>
    <mergeCell ref="F62:G63"/>
    <mergeCell ref="H62:I63"/>
    <mergeCell ref="J62:J63"/>
    <mergeCell ref="K62:K63"/>
    <mergeCell ref="L62:L63"/>
    <mergeCell ref="A58:A63"/>
    <mergeCell ref="F58:G58"/>
    <mergeCell ref="H58:L58"/>
    <mergeCell ref="B59:B61"/>
    <mergeCell ref="C59:C61"/>
    <mergeCell ref="D59:D61"/>
    <mergeCell ref="E59:E61"/>
    <mergeCell ref="F59:G61"/>
    <mergeCell ref="H59:I59"/>
    <mergeCell ref="H60:I61"/>
    <mergeCell ref="F67:G68"/>
    <mergeCell ref="H67:I68"/>
    <mergeCell ref="J67:J68"/>
    <mergeCell ref="K67:K68"/>
    <mergeCell ref="J72:J73"/>
    <mergeCell ref="K72:K73"/>
    <mergeCell ref="L72:L73"/>
    <mergeCell ref="A74:A78"/>
    <mergeCell ref="F74:G74"/>
    <mergeCell ref="H74:L74"/>
    <mergeCell ref="B75:B76"/>
    <mergeCell ref="C75:C76"/>
    <mergeCell ref="D75:D76"/>
    <mergeCell ref="E75:E76"/>
    <mergeCell ref="D70:D71"/>
    <mergeCell ref="E70:E71"/>
    <mergeCell ref="F70:G71"/>
    <mergeCell ref="H70:I70"/>
    <mergeCell ref="H71:I71"/>
    <mergeCell ref="F72:G73"/>
    <mergeCell ref="H72:I73"/>
    <mergeCell ref="A69:A73"/>
    <mergeCell ref="F69:G69"/>
    <mergeCell ref="H69:L69"/>
    <mergeCell ref="B70:B71"/>
    <mergeCell ref="C70:C71"/>
    <mergeCell ref="H80:I80"/>
    <mergeCell ref="H81:I81"/>
    <mergeCell ref="F82:G83"/>
    <mergeCell ref="H82:I83"/>
    <mergeCell ref="J82:J83"/>
    <mergeCell ref="K82:K83"/>
    <mergeCell ref="K77:K78"/>
    <mergeCell ref="L77:L78"/>
    <mergeCell ref="A79:A83"/>
    <mergeCell ref="F79:G79"/>
    <mergeCell ref="H79:L79"/>
    <mergeCell ref="B80:B81"/>
    <mergeCell ref="C80:C81"/>
    <mergeCell ref="D80:D81"/>
    <mergeCell ref="E80:E81"/>
    <mergeCell ref="F80:G81"/>
    <mergeCell ref="F77:G78"/>
    <mergeCell ref="H77:I78"/>
    <mergeCell ref="J77:J78"/>
    <mergeCell ref="F98:G99"/>
    <mergeCell ref="H98:I99"/>
    <mergeCell ref="J98:J99"/>
    <mergeCell ref="K98:K99"/>
    <mergeCell ref="L98:L99"/>
    <mergeCell ref="D95:D97"/>
    <mergeCell ref="E95:E97"/>
    <mergeCell ref="F95:G97"/>
    <mergeCell ref="H95:I95"/>
    <mergeCell ref="L82:L83"/>
    <mergeCell ref="A84:A88"/>
    <mergeCell ref="F84:G84"/>
    <mergeCell ref="H84:L84"/>
    <mergeCell ref="B85:B86"/>
    <mergeCell ref="C85:C86"/>
    <mergeCell ref="D85:D86"/>
    <mergeCell ref="E85:E86"/>
    <mergeCell ref="F85:G86"/>
    <mergeCell ref="H85:I85"/>
    <mergeCell ref="A89:A93"/>
    <mergeCell ref="F89:G89"/>
    <mergeCell ref="H89:L89"/>
    <mergeCell ref="B90:B91"/>
    <mergeCell ref="C90:C91"/>
    <mergeCell ref="D90:D91"/>
    <mergeCell ref="E90:E91"/>
    <mergeCell ref="F90:G91"/>
    <mergeCell ref="H90:I90"/>
    <mergeCell ref="H91:I91"/>
    <mergeCell ref="H86:I86"/>
    <mergeCell ref="F87:G88"/>
    <mergeCell ref="H87:I88"/>
    <mergeCell ref="A100:A104"/>
    <mergeCell ref="F100:G100"/>
    <mergeCell ref="H100:L100"/>
    <mergeCell ref="B101:B102"/>
    <mergeCell ref="C101:C102"/>
    <mergeCell ref="D101:D102"/>
    <mergeCell ref="E101:E102"/>
    <mergeCell ref="F101:G102"/>
    <mergeCell ref="H101:I101"/>
    <mergeCell ref="H102:I102"/>
    <mergeCell ref="A94:A99"/>
    <mergeCell ref="F94:G94"/>
    <mergeCell ref="H94:L94"/>
    <mergeCell ref="B95:B97"/>
    <mergeCell ref="C95:C97"/>
    <mergeCell ref="J87:J88"/>
    <mergeCell ref="K87:K88"/>
    <mergeCell ref="L87:L88"/>
    <mergeCell ref="K96:K97"/>
    <mergeCell ref="L96:L97"/>
    <mergeCell ref="H96:I97"/>
    <mergeCell ref="J96:J97"/>
    <mergeCell ref="F92:G93"/>
    <mergeCell ref="H92:I93"/>
    <mergeCell ref="J92:J93"/>
    <mergeCell ref="K92:K93"/>
    <mergeCell ref="L92:L93"/>
    <mergeCell ref="F103:G104"/>
    <mergeCell ref="H103:I104"/>
    <mergeCell ref="J103:J104"/>
    <mergeCell ref="K103:K104"/>
    <mergeCell ref="L103:L104"/>
    <mergeCell ref="F111:G113"/>
    <mergeCell ref="H111:I111"/>
    <mergeCell ref="H112:I113"/>
    <mergeCell ref="J112:J113"/>
    <mergeCell ref="K112:K113"/>
    <mergeCell ref="L112:L113"/>
    <mergeCell ref="J108:J109"/>
    <mergeCell ref="K108:K109"/>
    <mergeCell ref="L108:L109"/>
    <mergeCell ref="A110:A115"/>
    <mergeCell ref="F110:G110"/>
    <mergeCell ref="H110:L110"/>
    <mergeCell ref="B111:B113"/>
    <mergeCell ref="C111:C113"/>
    <mergeCell ref="D111:D113"/>
    <mergeCell ref="E111:E113"/>
    <mergeCell ref="D106:D107"/>
    <mergeCell ref="E106:E107"/>
    <mergeCell ref="F106:G107"/>
    <mergeCell ref="H106:I106"/>
    <mergeCell ref="H107:I107"/>
    <mergeCell ref="F108:G109"/>
    <mergeCell ref="H108:I109"/>
    <mergeCell ref="A105:A109"/>
    <mergeCell ref="F105:G105"/>
    <mergeCell ref="H105:L105"/>
    <mergeCell ref="B106:B107"/>
    <mergeCell ref="C106:C107"/>
    <mergeCell ref="D117:D118"/>
    <mergeCell ref="E117:E118"/>
    <mergeCell ref="F117:G118"/>
    <mergeCell ref="H117:I117"/>
    <mergeCell ref="H118:I118"/>
    <mergeCell ref="F119:G120"/>
    <mergeCell ref="H119:I120"/>
    <mergeCell ref="F114:G115"/>
    <mergeCell ref="H114:I115"/>
    <mergeCell ref="J114:J115"/>
    <mergeCell ref="K114:K115"/>
    <mergeCell ref="L114:L115"/>
    <mergeCell ref="A116:A120"/>
    <mergeCell ref="F116:G116"/>
    <mergeCell ref="H116:L116"/>
    <mergeCell ref="B117:B118"/>
    <mergeCell ref="C117:C118"/>
    <mergeCell ref="K124:K125"/>
    <mergeCell ref="L124:L125"/>
    <mergeCell ref="A126:A130"/>
    <mergeCell ref="F126:G126"/>
    <mergeCell ref="H126:L126"/>
    <mergeCell ref="B127:B128"/>
    <mergeCell ref="C127:C128"/>
    <mergeCell ref="D127:D128"/>
    <mergeCell ref="E127:E128"/>
    <mergeCell ref="F127:G128"/>
    <mergeCell ref="F122:G123"/>
    <mergeCell ref="H122:I122"/>
    <mergeCell ref="H123:I123"/>
    <mergeCell ref="F124:G125"/>
    <mergeCell ref="H124:I125"/>
    <mergeCell ref="J124:J125"/>
    <mergeCell ref="J119:J120"/>
    <mergeCell ref="K119:K120"/>
    <mergeCell ref="L119:L120"/>
    <mergeCell ref="A121:A125"/>
    <mergeCell ref="F121:G121"/>
    <mergeCell ref="H121:L121"/>
    <mergeCell ref="B122:B123"/>
    <mergeCell ref="C122:C123"/>
    <mergeCell ref="D122:D123"/>
    <mergeCell ref="E122:E123"/>
    <mergeCell ref="H133:I133"/>
    <mergeCell ref="F134:G135"/>
    <mergeCell ref="H134:I135"/>
    <mergeCell ref="J134:J135"/>
    <mergeCell ref="K134:K135"/>
    <mergeCell ref="L134:L135"/>
    <mergeCell ref="L129:L130"/>
    <mergeCell ref="A131:A135"/>
    <mergeCell ref="F131:G131"/>
    <mergeCell ref="H131:L131"/>
    <mergeCell ref="B132:B133"/>
    <mergeCell ref="C132:C133"/>
    <mergeCell ref="D132:D133"/>
    <mergeCell ref="E132:E133"/>
    <mergeCell ref="F132:G133"/>
    <mergeCell ref="H132:I132"/>
    <mergeCell ref="H127:I127"/>
    <mergeCell ref="H128:I128"/>
    <mergeCell ref="F129:G130"/>
    <mergeCell ref="H129:I130"/>
    <mergeCell ref="J129:J130"/>
    <mergeCell ref="K129:K130"/>
    <mergeCell ref="F139:G140"/>
    <mergeCell ref="H139:I140"/>
    <mergeCell ref="J139:J140"/>
    <mergeCell ref="K139:K140"/>
    <mergeCell ref="L139:L140"/>
    <mergeCell ref="A141:A146"/>
    <mergeCell ref="F141:G141"/>
    <mergeCell ref="H141:L141"/>
    <mergeCell ref="B142:B144"/>
    <mergeCell ref="C142:C144"/>
    <mergeCell ref="A136:A140"/>
    <mergeCell ref="F136:G136"/>
    <mergeCell ref="H136:L136"/>
    <mergeCell ref="B137:B138"/>
    <mergeCell ref="C137:C138"/>
    <mergeCell ref="D137:D138"/>
    <mergeCell ref="E137:E138"/>
    <mergeCell ref="F137:G138"/>
    <mergeCell ref="H137:I137"/>
    <mergeCell ref="H138:I138"/>
    <mergeCell ref="A152:A157"/>
    <mergeCell ref="F152:G152"/>
    <mergeCell ref="H152:L152"/>
    <mergeCell ref="B153:B155"/>
    <mergeCell ref="C153:C155"/>
    <mergeCell ref="A147:A151"/>
    <mergeCell ref="F147:G147"/>
    <mergeCell ref="H147:L147"/>
    <mergeCell ref="B148:B149"/>
    <mergeCell ref="C148:C149"/>
    <mergeCell ref="D148:D149"/>
    <mergeCell ref="E148:E149"/>
    <mergeCell ref="F148:G149"/>
    <mergeCell ref="H148:I148"/>
    <mergeCell ref="H149:I149"/>
    <mergeCell ref="K143:K144"/>
    <mergeCell ref="L143:L144"/>
    <mergeCell ref="F145:G146"/>
    <mergeCell ref="H145:I146"/>
    <mergeCell ref="J145:J146"/>
    <mergeCell ref="K145:K146"/>
    <mergeCell ref="L145:L146"/>
    <mergeCell ref="D142:D144"/>
    <mergeCell ref="E142:E144"/>
    <mergeCell ref="F142:G144"/>
    <mergeCell ref="H142:I142"/>
    <mergeCell ref="H143:I144"/>
    <mergeCell ref="J143:J144"/>
    <mergeCell ref="H160:I161"/>
    <mergeCell ref="K154:K155"/>
    <mergeCell ref="L154:L155"/>
    <mergeCell ref="F156:G157"/>
    <mergeCell ref="H156:I157"/>
    <mergeCell ref="J156:J157"/>
    <mergeCell ref="K156:K157"/>
    <mergeCell ref="L156:L157"/>
    <mergeCell ref="D153:D155"/>
    <mergeCell ref="E153:E155"/>
    <mergeCell ref="F153:G155"/>
    <mergeCell ref="H153:I153"/>
    <mergeCell ref="H154:I155"/>
    <mergeCell ref="J154:J155"/>
    <mergeCell ref="F150:G151"/>
    <mergeCell ref="H150:I151"/>
    <mergeCell ref="J150:J151"/>
    <mergeCell ref="K150:K151"/>
    <mergeCell ref="L150:L151"/>
    <mergeCell ref="A169:A174"/>
    <mergeCell ref="F169:G169"/>
    <mergeCell ref="H169:L169"/>
    <mergeCell ref="B170:B172"/>
    <mergeCell ref="C170:C172"/>
    <mergeCell ref="A164:A168"/>
    <mergeCell ref="F164:G164"/>
    <mergeCell ref="H164:L164"/>
    <mergeCell ref="B165:B166"/>
    <mergeCell ref="C165:C166"/>
    <mergeCell ref="D165:D166"/>
    <mergeCell ref="E165:E166"/>
    <mergeCell ref="F165:G166"/>
    <mergeCell ref="H165:I165"/>
    <mergeCell ref="H166:I166"/>
    <mergeCell ref="J160:J161"/>
    <mergeCell ref="K160:K161"/>
    <mergeCell ref="L160:L161"/>
    <mergeCell ref="F162:G163"/>
    <mergeCell ref="H162:I163"/>
    <mergeCell ref="J162:J163"/>
    <mergeCell ref="K162:K163"/>
    <mergeCell ref="L162:L163"/>
    <mergeCell ref="A158:A163"/>
    <mergeCell ref="F158:G158"/>
    <mergeCell ref="H158:L158"/>
    <mergeCell ref="B159:B161"/>
    <mergeCell ref="C159:C161"/>
    <mergeCell ref="D159:D161"/>
    <mergeCell ref="E159:E161"/>
    <mergeCell ref="F159:G161"/>
    <mergeCell ref="H159:I159"/>
    <mergeCell ref="H177:I178"/>
    <mergeCell ref="K171:K172"/>
    <mergeCell ref="L171:L172"/>
    <mergeCell ref="F173:G174"/>
    <mergeCell ref="H173:I174"/>
    <mergeCell ref="J173:J174"/>
    <mergeCell ref="K173:K174"/>
    <mergeCell ref="L173:L174"/>
    <mergeCell ref="D170:D172"/>
    <mergeCell ref="E170:E172"/>
    <mergeCell ref="F170:G172"/>
    <mergeCell ref="H170:I170"/>
    <mergeCell ref="H171:I172"/>
    <mergeCell ref="J171:J172"/>
    <mergeCell ref="F167:G168"/>
    <mergeCell ref="H167:I168"/>
    <mergeCell ref="J167:J168"/>
    <mergeCell ref="K167:K168"/>
    <mergeCell ref="L167:L168"/>
    <mergeCell ref="A186:A191"/>
    <mergeCell ref="F186:G186"/>
    <mergeCell ref="H186:L186"/>
    <mergeCell ref="B187:B189"/>
    <mergeCell ref="C187:C189"/>
    <mergeCell ref="A181:A185"/>
    <mergeCell ref="F181:G181"/>
    <mergeCell ref="H181:L181"/>
    <mergeCell ref="B182:B183"/>
    <mergeCell ref="C182:C183"/>
    <mergeCell ref="D182:D183"/>
    <mergeCell ref="E182:E183"/>
    <mergeCell ref="F182:G183"/>
    <mergeCell ref="H182:I182"/>
    <mergeCell ref="H183:I183"/>
    <mergeCell ref="J177:J178"/>
    <mergeCell ref="K177:K178"/>
    <mergeCell ref="L177:L178"/>
    <mergeCell ref="F179:G180"/>
    <mergeCell ref="H179:I180"/>
    <mergeCell ref="J179:J180"/>
    <mergeCell ref="K179:K180"/>
    <mergeCell ref="L179:L180"/>
    <mergeCell ref="A175:A180"/>
    <mergeCell ref="F175:G175"/>
    <mergeCell ref="H175:L175"/>
    <mergeCell ref="B176:B178"/>
    <mergeCell ref="C176:C178"/>
    <mergeCell ref="D176:D178"/>
    <mergeCell ref="E176:E178"/>
    <mergeCell ref="F176:G178"/>
    <mergeCell ref="H176:I176"/>
    <mergeCell ref="K188:K189"/>
    <mergeCell ref="L188:L189"/>
    <mergeCell ref="F190:G191"/>
    <mergeCell ref="H190:I191"/>
    <mergeCell ref="J190:J191"/>
    <mergeCell ref="K190:K191"/>
    <mergeCell ref="L190:L191"/>
    <mergeCell ref="D187:D189"/>
    <mergeCell ref="E187:E189"/>
    <mergeCell ref="F187:G189"/>
    <mergeCell ref="H187:I187"/>
    <mergeCell ref="H188:I189"/>
    <mergeCell ref="J188:J189"/>
    <mergeCell ref="F184:G185"/>
    <mergeCell ref="H184:I185"/>
    <mergeCell ref="J184:J185"/>
    <mergeCell ref="K184:K185"/>
    <mergeCell ref="L184:L185"/>
    <mergeCell ref="F195:G196"/>
    <mergeCell ref="H195:I196"/>
    <mergeCell ref="J195:J196"/>
    <mergeCell ref="K195:K196"/>
    <mergeCell ref="L195:L196"/>
    <mergeCell ref="A197:A201"/>
    <mergeCell ref="F197:G197"/>
    <mergeCell ref="H197:L197"/>
    <mergeCell ref="B198:B199"/>
    <mergeCell ref="C198:C199"/>
    <mergeCell ref="A192:A196"/>
    <mergeCell ref="F192:G192"/>
    <mergeCell ref="H192:L192"/>
    <mergeCell ref="B193:B194"/>
    <mergeCell ref="C193:C194"/>
    <mergeCell ref="D193:D194"/>
    <mergeCell ref="E193:E194"/>
    <mergeCell ref="F193:G194"/>
    <mergeCell ref="H193:I193"/>
    <mergeCell ref="H194:I194"/>
    <mergeCell ref="J200:J201"/>
    <mergeCell ref="K200:K201"/>
    <mergeCell ref="L200:L201"/>
    <mergeCell ref="D198:D199"/>
    <mergeCell ref="E198:E199"/>
    <mergeCell ref="F198:G199"/>
    <mergeCell ref="H198:I198"/>
    <mergeCell ref="H199:I199"/>
    <mergeCell ref="F200:G201"/>
    <mergeCell ref="H200:I201"/>
    <mergeCell ref="H208:I208"/>
    <mergeCell ref="H209:I209"/>
    <mergeCell ref="F210:G211"/>
    <mergeCell ref="H210:I211"/>
    <mergeCell ref="J210:J211"/>
    <mergeCell ref="K210:K211"/>
    <mergeCell ref="K205:K206"/>
    <mergeCell ref="L205:L206"/>
    <mergeCell ref="A207:A211"/>
    <mergeCell ref="F207:G207"/>
    <mergeCell ref="H207:L207"/>
    <mergeCell ref="B208:B209"/>
    <mergeCell ref="C208:C209"/>
    <mergeCell ref="D208:D209"/>
    <mergeCell ref="E208:E209"/>
    <mergeCell ref="F208:G209"/>
    <mergeCell ref="F203:G204"/>
    <mergeCell ref="H203:I203"/>
    <mergeCell ref="H204:I204"/>
    <mergeCell ref="F205:G206"/>
    <mergeCell ref="H205:I206"/>
    <mergeCell ref="J205:J206"/>
    <mergeCell ref="A202:A206"/>
    <mergeCell ref="F202:G202"/>
    <mergeCell ref="H202:L202"/>
    <mergeCell ref="B203:B204"/>
    <mergeCell ref="C203:C204"/>
    <mergeCell ref="D203:D204"/>
    <mergeCell ref="E203:E204"/>
    <mergeCell ref="H214:I215"/>
    <mergeCell ref="J214:J215"/>
    <mergeCell ref="K214:K215"/>
    <mergeCell ref="L214:L215"/>
    <mergeCell ref="F216:G217"/>
    <mergeCell ref="H216:I217"/>
    <mergeCell ref="J216:J217"/>
    <mergeCell ref="K216:K217"/>
    <mergeCell ref="L216:L217"/>
    <mergeCell ref="L210:L211"/>
    <mergeCell ref="A212:A217"/>
    <mergeCell ref="F212:G212"/>
    <mergeCell ref="H212:L212"/>
    <mergeCell ref="B213:B215"/>
    <mergeCell ref="C213:C215"/>
    <mergeCell ref="D213:D215"/>
    <mergeCell ref="E213:E215"/>
    <mergeCell ref="F213:G215"/>
    <mergeCell ref="H213:I213"/>
    <mergeCell ref="F221:G222"/>
    <mergeCell ref="H221:I222"/>
    <mergeCell ref="J221:J222"/>
    <mergeCell ref="K221:K222"/>
    <mergeCell ref="L221:L222"/>
    <mergeCell ref="A223:A227"/>
    <mergeCell ref="F223:G223"/>
    <mergeCell ref="H223:L223"/>
    <mergeCell ref="B224:B225"/>
    <mergeCell ref="C224:C225"/>
    <mergeCell ref="A218:A222"/>
    <mergeCell ref="F218:G218"/>
    <mergeCell ref="H218:L218"/>
    <mergeCell ref="B219:B220"/>
    <mergeCell ref="C219:C220"/>
    <mergeCell ref="D219:D220"/>
    <mergeCell ref="E219:E220"/>
    <mergeCell ref="F219:G220"/>
    <mergeCell ref="H219:I219"/>
    <mergeCell ref="H220:I220"/>
    <mergeCell ref="F229:G230"/>
    <mergeCell ref="H229:I229"/>
    <mergeCell ref="H230:I230"/>
    <mergeCell ref="F231:G232"/>
    <mergeCell ref="H231:I232"/>
    <mergeCell ref="J231:J232"/>
    <mergeCell ref="J226:J227"/>
    <mergeCell ref="K226:K227"/>
    <mergeCell ref="L226:L227"/>
    <mergeCell ref="A228:A232"/>
    <mergeCell ref="F228:G228"/>
    <mergeCell ref="H228:L228"/>
    <mergeCell ref="B229:B230"/>
    <mergeCell ref="C229:C230"/>
    <mergeCell ref="D229:D230"/>
    <mergeCell ref="E229:E230"/>
    <mergeCell ref="D224:D225"/>
    <mergeCell ref="E224:E225"/>
    <mergeCell ref="F224:G225"/>
    <mergeCell ref="H224:I224"/>
    <mergeCell ref="H225:I225"/>
    <mergeCell ref="F226:G227"/>
    <mergeCell ref="H226:I227"/>
    <mergeCell ref="H234:I234"/>
    <mergeCell ref="H235:I236"/>
    <mergeCell ref="J235:J236"/>
    <mergeCell ref="K235:K236"/>
    <mergeCell ref="L235:L236"/>
    <mergeCell ref="F237:G238"/>
    <mergeCell ref="H237:I238"/>
    <mergeCell ref="J237:J238"/>
    <mergeCell ref="K237:K238"/>
    <mergeCell ref="L237:L238"/>
    <mergeCell ref="K231:K232"/>
    <mergeCell ref="L231:L232"/>
    <mergeCell ref="A233:A238"/>
    <mergeCell ref="F233:G233"/>
    <mergeCell ref="H233:L233"/>
    <mergeCell ref="B234:B236"/>
    <mergeCell ref="C234:C236"/>
    <mergeCell ref="D234:D236"/>
    <mergeCell ref="E234:E236"/>
    <mergeCell ref="F234:G236"/>
    <mergeCell ref="F242:G243"/>
    <mergeCell ref="H242:I243"/>
    <mergeCell ref="J242:J243"/>
    <mergeCell ref="K242:K243"/>
    <mergeCell ref="L242:L243"/>
    <mergeCell ref="A244:A248"/>
    <mergeCell ref="F244:G244"/>
    <mergeCell ref="H244:L244"/>
    <mergeCell ref="B245:B246"/>
    <mergeCell ref="C245:C246"/>
    <mergeCell ref="A239:A243"/>
    <mergeCell ref="F239:G239"/>
    <mergeCell ref="H239:L239"/>
    <mergeCell ref="B240:B241"/>
    <mergeCell ref="C240:C241"/>
    <mergeCell ref="D240:D241"/>
    <mergeCell ref="E240:E241"/>
    <mergeCell ref="F240:G241"/>
    <mergeCell ref="H240:I240"/>
    <mergeCell ref="H241:I241"/>
    <mergeCell ref="F250:G251"/>
    <mergeCell ref="H250:I250"/>
    <mergeCell ref="H251:I251"/>
    <mergeCell ref="F252:G253"/>
    <mergeCell ref="H252:I253"/>
    <mergeCell ref="J252:J253"/>
    <mergeCell ref="J247:J248"/>
    <mergeCell ref="K247:K248"/>
    <mergeCell ref="L247:L248"/>
    <mergeCell ref="A249:A253"/>
    <mergeCell ref="F249:G249"/>
    <mergeCell ref="H249:L249"/>
    <mergeCell ref="B250:B251"/>
    <mergeCell ref="C250:C251"/>
    <mergeCell ref="D250:D251"/>
    <mergeCell ref="E250:E251"/>
    <mergeCell ref="D245:D246"/>
    <mergeCell ref="E245:E246"/>
    <mergeCell ref="F245:G246"/>
    <mergeCell ref="H245:I245"/>
    <mergeCell ref="H246:I246"/>
    <mergeCell ref="F247:G248"/>
    <mergeCell ref="H247:I248"/>
    <mergeCell ref="H255:I255"/>
    <mergeCell ref="H256:I257"/>
    <mergeCell ref="J256:J257"/>
    <mergeCell ref="K256:K257"/>
    <mergeCell ref="L256:L257"/>
    <mergeCell ref="F258:G259"/>
    <mergeCell ref="H258:I259"/>
    <mergeCell ref="J258:J259"/>
    <mergeCell ref="K258:K259"/>
    <mergeCell ref="L258:L259"/>
    <mergeCell ref="K252:K253"/>
    <mergeCell ref="L252:L253"/>
    <mergeCell ref="A254:A259"/>
    <mergeCell ref="F254:G254"/>
    <mergeCell ref="H254:L254"/>
    <mergeCell ref="B255:B257"/>
    <mergeCell ref="C255:C257"/>
    <mergeCell ref="D255:D257"/>
    <mergeCell ref="E255:E257"/>
    <mergeCell ref="F255:G257"/>
    <mergeCell ref="J262:J263"/>
    <mergeCell ref="K262:K263"/>
    <mergeCell ref="L262:L263"/>
    <mergeCell ref="F264:G265"/>
    <mergeCell ref="H264:I265"/>
    <mergeCell ref="J264:J265"/>
    <mergeCell ref="K264:K265"/>
    <mergeCell ref="L264:L265"/>
    <mergeCell ref="A260:A265"/>
    <mergeCell ref="F260:G260"/>
    <mergeCell ref="H260:L260"/>
    <mergeCell ref="B261:B263"/>
    <mergeCell ref="C261:C263"/>
    <mergeCell ref="D261:D263"/>
    <mergeCell ref="E261:E263"/>
    <mergeCell ref="F261:G263"/>
    <mergeCell ref="H261:I261"/>
    <mergeCell ref="H262:I263"/>
    <mergeCell ref="H274:I275"/>
    <mergeCell ref="J268:J269"/>
    <mergeCell ref="K268:K269"/>
    <mergeCell ref="L268:L269"/>
    <mergeCell ref="F270:G271"/>
    <mergeCell ref="H270:I271"/>
    <mergeCell ref="J270:J271"/>
    <mergeCell ref="K270:K271"/>
    <mergeCell ref="L270:L271"/>
    <mergeCell ref="A266:A271"/>
    <mergeCell ref="F266:G266"/>
    <mergeCell ref="H266:L266"/>
    <mergeCell ref="B267:B269"/>
    <mergeCell ref="C267:C269"/>
    <mergeCell ref="D267:D269"/>
    <mergeCell ref="E267:E269"/>
    <mergeCell ref="F267:G269"/>
    <mergeCell ref="H267:I267"/>
    <mergeCell ref="H268:I269"/>
    <mergeCell ref="A283:A288"/>
    <mergeCell ref="F283:G283"/>
    <mergeCell ref="H283:L283"/>
    <mergeCell ref="B284:B286"/>
    <mergeCell ref="C284:C286"/>
    <mergeCell ref="A278:A282"/>
    <mergeCell ref="F278:G278"/>
    <mergeCell ref="H278:L278"/>
    <mergeCell ref="B279:B280"/>
    <mergeCell ref="C279:C280"/>
    <mergeCell ref="D279:D280"/>
    <mergeCell ref="E279:E280"/>
    <mergeCell ref="F279:G280"/>
    <mergeCell ref="H279:I279"/>
    <mergeCell ref="H280:I280"/>
    <mergeCell ref="J274:J275"/>
    <mergeCell ref="K274:K275"/>
    <mergeCell ref="L274:L275"/>
    <mergeCell ref="F276:G277"/>
    <mergeCell ref="H276:I277"/>
    <mergeCell ref="J276:J277"/>
    <mergeCell ref="K276:K277"/>
    <mergeCell ref="L276:L277"/>
    <mergeCell ref="A272:A277"/>
    <mergeCell ref="F272:G272"/>
    <mergeCell ref="H272:L272"/>
    <mergeCell ref="B273:B275"/>
    <mergeCell ref="C273:C275"/>
    <mergeCell ref="D273:D275"/>
    <mergeCell ref="E273:E275"/>
    <mergeCell ref="F273:G275"/>
    <mergeCell ref="H273:I273"/>
    <mergeCell ref="K285:K286"/>
    <mergeCell ref="L285:L286"/>
    <mergeCell ref="F287:G288"/>
    <mergeCell ref="H287:I288"/>
    <mergeCell ref="J287:J288"/>
    <mergeCell ref="K287:K288"/>
    <mergeCell ref="L287:L288"/>
    <mergeCell ref="D284:D286"/>
    <mergeCell ref="E284:E286"/>
    <mergeCell ref="F284:G286"/>
    <mergeCell ref="H284:I284"/>
    <mergeCell ref="H285:I286"/>
    <mergeCell ref="J285:J286"/>
    <mergeCell ref="F281:G282"/>
    <mergeCell ref="H281:I282"/>
    <mergeCell ref="J281:J282"/>
    <mergeCell ref="K281:K282"/>
    <mergeCell ref="L281:L282"/>
    <mergeCell ref="D295:D296"/>
    <mergeCell ref="E295:E296"/>
    <mergeCell ref="F295:G296"/>
    <mergeCell ref="H295:I295"/>
    <mergeCell ref="H296:I296"/>
    <mergeCell ref="F297:G298"/>
    <mergeCell ref="H297:I298"/>
    <mergeCell ref="F292:G293"/>
    <mergeCell ref="H292:I293"/>
    <mergeCell ref="J292:J293"/>
    <mergeCell ref="K292:K293"/>
    <mergeCell ref="L292:L293"/>
    <mergeCell ref="A294:A298"/>
    <mergeCell ref="F294:G294"/>
    <mergeCell ref="H294:L294"/>
    <mergeCell ref="B295:B296"/>
    <mergeCell ref="C295:C296"/>
    <mergeCell ref="A289:A293"/>
    <mergeCell ref="F289:G289"/>
    <mergeCell ref="H289:L289"/>
    <mergeCell ref="B290:B291"/>
    <mergeCell ref="C290:C291"/>
    <mergeCell ref="D290:D291"/>
    <mergeCell ref="E290:E291"/>
    <mergeCell ref="F290:G291"/>
    <mergeCell ref="H290:I290"/>
    <mergeCell ref="H291:I291"/>
    <mergeCell ref="K302:K303"/>
    <mergeCell ref="L302:L303"/>
    <mergeCell ref="A304:A308"/>
    <mergeCell ref="F304:G304"/>
    <mergeCell ref="H304:L304"/>
    <mergeCell ref="B305:B306"/>
    <mergeCell ref="C305:C306"/>
    <mergeCell ref="D305:D306"/>
    <mergeCell ref="E305:E306"/>
    <mergeCell ref="F305:G306"/>
    <mergeCell ref="F300:G301"/>
    <mergeCell ref="H300:I300"/>
    <mergeCell ref="H301:I301"/>
    <mergeCell ref="F302:G303"/>
    <mergeCell ref="H302:I303"/>
    <mergeCell ref="J302:J303"/>
    <mergeCell ref="J297:J298"/>
    <mergeCell ref="K297:K298"/>
    <mergeCell ref="L297:L298"/>
    <mergeCell ref="A299:A303"/>
    <mergeCell ref="F299:G299"/>
    <mergeCell ref="H299:L299"/>
    <mergeCell ref="B300:B301"/>
    <mergeCell ref="C300:C301"/>
    <mergeCell ref="D300:D301"/>
    <mergeCell ref="E300:E301"/>
    <mergeCell ref="H311:I311"/>
    <mergeCell ref="F312:G313"/>
    <mergeCell ref="H312:I313"/>
    <mergeCell ref="J312:J313"/>
    <mergeCell ref="K312:K313"/>
    <mergeCell ref="L312:L313"/>
    <mergeCell ref="L307:L308"/>
    <mergeCell ref="A309:A313"/>
    <mergeCell ref="F309:G309"/>
    <mergeCell ref="H309:L309"/>
    <mergeCell ref="B310:B311"/>
    <mergeCell ref="C310:C311"/>
    <mergeCell ref="D310:D311"/>
    <mergeCell ref="E310:E311"/>
    <mergeCell ref="F310:G311"/>
    <mergeCell ref="H310:I310"/>
    <mergeCell ref="H305:I305"/>
    <mergeCell ref="H306:I306"/>
    <mergeCell ref="F307:G308"/>
    <mergeCell ref="H307:I308"/>
    <mergeCell ref="J307:J308"/>
    <mergeCell ref="K307:K308"/>
    <mergeCell ref="D320:D321"/>
    <mergeCell ref="E320:E321"/>
    <mergeCell ref="F320:G321"/>
    <mergeCell ref="H320:I320"/>
    <mergeCell ref="H321:I321"/>
    <mergeCell ref="F322:G323"/>
    <mergeCell ref="H322:I323"/>
    <mergeCell ref="F317:G318"/>
    <mergeCell ref="H317:I318"/>
    <mergeCell ref="J317:J318"/>
    <mergeCell ref="K317:K318"/>
    <mergeCell ref="L317:L318"/>
    <mergeCell ref="A319:A323"/>
    <mergeCell ref="F319:G319"/>
    <mergeCell ref="H319:L319"/>
    <mergeCell ref="B320:B321"/>
    <mergeCell ref="C320:C321"/>
    <mergeCell ref="A314:A318"/>
    <mergeCell ref="F314:G314"/>
    <mergeCell ref="H314:L314"/>
    <mergeCell ref="B315:B316"/>
    <mergeCell ref="C315:C316"/>
    <mergeCell ref="D315:D316"/>
    <mergeCell ref="E315:E316"/>
    <mergeCell ref="F315:G316"/>
    <mergeCell ref="H315:I315"/>
    <mergeCell ref="H316:I316"/>
    <mergeCell ref="K327:K328"/>
    <mergeCell ref="L327:L328"/>
    <mergeCell ref="A329:A333"/>
    <mergeCell ref="F329:G329"/>
    <mergeCell ref="H329:L329"/>
    <mergeCell ref="B330:B331"/>
    <mergeCell ref="C330:C331"/>
    <mergeCell ref="D330:D331"/>
    <mergeCell ref="E330:E331"/>
    <mergeCell ref="F330:G331"/>
    <mergeCell ref="F325:G326"/>
    <mergeCell ref="H325:I325"/>
    <mergeCell ref="H326:I326"/>
    <mergeCell ref="F327:G328"/>
    <mergeCell ref="H327:I328"/>
    <mergeCell ref="J327:J328"/>
    <mergeCell ref="J322:J323"/>
    <mergeCell ref="K322:K323"/>
    <mergeCell ref="L322:L323"/>
    <mergeCell ref="A324:A328"/>
    <mergeCell ref="F324:G324"/>
    <mergeCell ref="H324:L324"/>
    <mergeCell ref="B325:B326"/>
    <mergeCell ref="C325:C326"/>
    <mergeCell ref="D325:D326"/>
    <mergeCell ref="E325:E326"/>
    <mergeCell ref="H336:I336"/>
    <mergeCell ref="F337:G338"/>
    <mergeCell ref="H337:I338"/>
    <mergeCell ref="J337:J338"/>
    <mergeCell ref="K337:K338"/>
    <mergeCell ref="L337:L338"/>
    <mergeCell ref="L332:L333"/>
    <mergeCell ref="A334:A338"/>
    <mergeCell ref="F334:G334"/>
    <mergeCell ref="H334:L334"/>
    <mergeCell ref="B335:B336"/>
    <mergeCell ref="C335:C336"/>
    <mergeCell ref="D335:D336"/>
    <mergeCell ref="E335:E336"/>
    <mergeCell ref="F335:G336"/>
    <mergeCell ref="H335:I335"/>
    <mergeCell ref="H330:I330"/>
    <mergeCell ref="H331:I331"/>
    <mergeCell ref="F332:G333"/>
    <mergeCell ref="H332:I333"/>
    <mergeCell ref="J332:J333"/>
    <mergeCell ref="K332:K333"/>
    <mergeCell ref="D345:D346"/>
    <mergeCell ref="E345:E346"/>
    <mergeCell ref="F345:G346"/>
    <mergeCell ref="H345:I345"/>
    <mergeCell ref="H346:I346"/>
    <mergeCell ref="F347:G348"/>
    <mergeCell ref="H347:I348"/>
    <mergeCell ref="F342:G343"/>
    <mergeCell ref="H342:I343"/>
    <mergeCell ref="J342:J343"/>
    <mergeCell ref="K342:K343"/>
    <mergeCell ref="L342:L343"/>
    <mergeCell ref="A344:A348"/>
    <mergeCell ref="F344:G344"/>
    <mergeCell ref="H344:L344"/>
    <mergeCell ref="B345:B346"/>
    <mergeCell ref="C345:C346"/>
    <mergeCell ref="A339:A343"/>
    <mergeCell ref="F339:G339"/>
    <mergeCell ref="H339:L339"/>
    <mergeCell ref="B340:B341"/>
    <mergeCell ref="C340:C341"/>
    <mergeCell ref="D340:D341"/>
    <mergeCell ref="E340:E341"/>
    <mergeCell ref="F340:G341"/>
    <mergeCell ref="H340:I340"/>
    <mergeCell ref="H341:I341"/>
    <mergeCell ref="K352:K353"/>
    <mergeCell ref="L352:L353"/>
    <mergeCell ref="A354:A358"/>
    <mergeCell ref="F354:G354"/>
    <mergeCell ref="H354:L354"/>
    <mergeCell ref="B355:B356"/>
    <mergeCell ref="C355:C356"/>
    <mergeCell ref="D355:D356"/>
    <mergeCell ref="E355:E356"/>
    <mergeCell ref="F355:G356"/>
    <mergeCell ref="F350:G351"/>
    <mergeCell ref="H350:I350"/>
    <mergeCell ref="H351:I351"/>
    <mergeCell ref="F352:G353"/>
    <mergeCell ref="H352:I353"/>
    <mergeCell ref="J352:J353"/>
    <mergeCell ref="J347:J348"/>
    <mergeCell ref="K347:K348"/>
    <mergeCell ref="L347:L348"/>
    <mergeCell ref="A349:A353"/>
    <mergeCell ref="F349:G349"/>
    <mergeCell ref="H349:L349"/>
    <mergeCell ref="B350:B351"/>
    <mergeCell ref="C350:C351"/>
    <mergeCell ref="D350:D351"/>
    <mergeCell ref="E350:E351"/>
    <mergeCell ref="H361:I361"/>
    <mergeCell ref="F362:G363"/>
    <mergeCell ref="H362:I363"/>
    <mergeCell ref="J362:J363"/>
    <mergeCell ref="K362:K363"/>
    <mergeCell ref="L362:L363"/>
    <mergeCell ref="L357:L358"/>
    <mergeCell ref="A359:A363"/>
    <mergeCell ref="F359:G359"/>
    <mergeCell ref="H359:L359"/>
    <mergeCell ref="B360:B361"/>
    <mergeCell ref="C360:C361"/>
    <mergeCell ref="D360:D361"/>
    <mergeCell ref="E360:E361"/>
    <mergeCell ref="F360:G361"/>
    <mergeCell ref="H360:I360"/>
    <mergeCell ref="H355:I355"/>
    <mergeCell ref="H356:I356"/>
    <mergeCell ref="F357:G358"/>
    <mergeCell ref="H357:I358"/>
    <mergeCell ref="J357:J358"/>
    <mergeCell ref="K357:K358"/>
    <mergeCell ref="D370:D371"/>
    <mergeCell ref="E370:E371"/>
    <mergeCell ref="F370:G371"/>
    <mergeCell ref="H370:I370"/>
    <mergeCell ref="H371:I371"/>
    <mergeCell ref="F372:G373"/>
    <mergeCell ref="H372:I373"/>
    <mergeCell ref="F367:G368"/>
    <mergeCell ref="H367:I368"/>
    <mergeCell ref="J367:J368"/>
    <mergeCell ref="K367:K368"/>
    <mergeCell ref="L367:L368"/>
    <mergeCell ref="A369:A373"/>
    <mergeCell ref="F369:G369"/>
    <mergeCell ref="H369:L369"/>
    <mergeCell ref="B370:B371"/>
    <mergeCell ref="C370:C371"/>
    <mergeCell ref="A364:A368"/>
    <mergeCell ref="F364:G364"/>
    <mergeCell ref="H364:L364"/>
    <mergeCell ref="B365:B366"/>
    <mergeCell ref="C365:C366"/>
    <mergeCell ref="D365:D366"/>
    <mergeCell ref="E365:E366"/>
    <mergeCell ref="F365:G366"/>
    <mergeCell ref="H365:I365"/>
    <mergeCell ref="H366:I366"/>
    <mergeCell ref="K377:K378"/>
    <mergeCell ref="L377:L378"/>
    <mergeCell ref="A379:A383"/>
    <mergeCell ref="F379:G379"/>
    <mergeCell ref="H379:L379"/>
    <mergeCell ref="B380:B381"/>
    <mergeCell ref="C380:C381"/>
    <mergeCell ref="D380:D381"/>
    <mergeCell ref="E380:E381"/>
    <mergeCell ref="F380:G381"/>
    <mergeCell ref="F375:G376"/>
    <mergeCell ref="H375:I375"/>
    <mergeCell ref="H376:I376"/>
    <mergeCell ref="F377:G378"/>
    <mergeCell ref="H377:I378"/>
    <mergeCell ref="J377:J378"/>
    <mergeCell ref="J372:J373"/>
    <mergeCell ref="K372:K373"/>
    <mergeCell ref="L372:L373"/>
    <mergeCell ref="A374:A378"/>
    <mergeCell ref="F374:G374"/>
    <mergeCell ref="H374:L374"/>
    <mergeCell ref="B375:B376"/>
    <mergeCell ref="C375:C376"/>
    <mergeCell ref="D375:D376"/>
    <mergeCell ref="E375:E376"/>
    <mergeCell ref="H386:I386"/>
    <mergeCell ref="F387:G388"/>
    <mergeCell ref="H387:I388"/>
    <mergeCell ref="J387:J388"/>
    <mergeCell ref="K387:K388"/>
    <mergeCell ref="L387:L388"/>
    <mergeCell ref="L382:L383"/>
    <mergeCell ref="A384:A388"/>
    <mergeCell ref="F384:G384"/>
    <mergeCell ref="H384:L384"/>
    <mergeCell ref="B385:B386"/>
    <mergeCell ref="C385:C386"/>
    <mergeCell ref="D385:D386"/>
    <mergeCell ref="E385:E386"/>
    <mergeCell ref="F385:G386"/>
    <mergeCell ref="H385:I385"/>
    <mergeCell ref="H380:I380"/>
    <mergeCell ref="H381:I381"/>
    <mergeCell ref="F382:G383"/>
    <mergeCell ref="H382:I383"/>
    <mergeCell ref="J382:J383"/>
    <mergeCell ref="K382:K383"/>
    <mergeCell ref="J391:J392"/>
    <mergeCell ref="K391:K392"/>
    <mergeCell ref="L391:L392"/>
    <mergeCell ref="F393:G394"/>
    <mergeCell ref="H393:I394"/>
    <mergeCell ref="J393:J394"/>
    <mergeCell ref="K393:K394"/>
    <mergeCell ref="L393:L394"/>
    <mergeCell ref="A389:A394"/>
    <mergeCell ref="F389:G389"/>
    <mergeCell ref="H389:L389"/>
    <mergeCell ref="B390:B392"/>
    <mergeCell ref="C390:C392"/>
    <mergeCell ref="D390:D392"/>
    <mergeCell ref="E390:E392"/>
    <mergeCell ref="F390:G392"/>
    <mergeCell ref="H390:I390"/>
    <mergeCell ref="H391:I392"/>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J403:J404"/>
    <mergeCell ref="K403:K404"/>
    <mergeCell ref="L403:L404"/>
    <mergeCell ref="F405:G406"/>
    <mergeCell ref="H405:I406"/>
    <mergeCell ref="J405:J406"/>
    <mergeCell ref="K405:K406"/>
    <mergeCell ref="L405:L406"/>
    <mergeCell ref="A401:A406"/>
    <mergeCell ref="F401:G401"/>
    <mergeCell ref="H401:L401"/>
    <mergeCell ref="B402:B404"/>
    <mergeCell ref="C402:C404"/>
    <mergeCell ref="D402:D404"/>
    <mergeCell ref="E402:E404"/>
    <mergeCell ref="F402:G404"/>
    <mergeCell ref="H402:I402"/>
    <mergeCell ref="H403:I404"/>
    <mergeCell ref="J409:J410"/>
    <mergeCell ref="K409:K410"/>
    <mergeCell ref="L409:L410"/>
    <mergeCell ref="F411:G412"/>
    <mergeCell ref="H411:I412"/>
    <mergeCell ref="J411:J412"/>
    <mergeCell ref="K411:K412"/>
    <mergeCell ref="L411:L412"/>
    <mergeCell ref="A407:A412"/>
    <mergeCell ref="F407:G407"/>
    <mergeCell ref="H407:L407"/>
    <mergeCell ref="B408:B410"/>
    <mergeCell ref="C408:C410"/>
    <mergeCell ref="D408:D410"/>
    <mergeCell ref="E408:E410"/>
    <mergeCell ref="F408:G410"/>
    <mergeCell ref="H408:I408"/>
    <mergeCell ref="H409:I410"/>
    <mergeCell ref="D419:D420"/>
    <mergeCell ref="E419:E420"/>
    <mergeCell ref="F419:G420"/>
    <mergeCell ref="H419:I419"/>
    <mergeCell ref="H420:I420"/>
    <mergeCell ref="F421:G422"/>
    <mergeCell ref="H421:I422"/>
    <mergeCell ref="F416:G417"/>
    <mergeCell ref="H416:I417"/>
    <mergeCell ref="J416:J417"/>
    <mergeCell ref="K416:K417"/>
    <mergeCell ref="L416:L417"/>
    <mergeCell ref="A418:A422"/>
    <mergeCell ref="F418:G418"/>
    <mergeCell ref="H418:L418"/>
    <mergeCell ref="B419:B420"/>
    <mergeCell ref="C419:C420"/>
    <mergeCell ref="A413:A417"/>
    <mergeCell ref="F413:G413"/>
    <mergeCell ref="H413:L413"/>
    <mergeCell ref="B414:B415"/>
    <mergeCell ref="C414:C415"/>
    <mergeCell ref="D414:D415"/>
    <mergeCell ref="E414:E415"/>
    <mergeCell ref="F414:G415"/>
    <mergeCell ref="H414:I414"/>
    <mergeCell ref="H415:I415"/>
    <mergeCell ref="K426:K427"/>
    <mergeCell ref="L426:L427"/>
    <mergeCell ref="A428:A432"/>
    <mergeCell ref="F428:G428"/>
    <mergeCell ref="H428:L428"/>
    <mergeCell ref="B429:B430"/>
    <mergeCell ref="C429:C430"/>
    <mergeCell ref="D429:D430"/>
    <mergeCell ref="E429:E430"/>
    <mergeCell ref="F429:G430"/>
    <mergeCell ref="F424:G425"/>
    <mergeCell ref="H424:I424"/>
    <mergeCell ref="H425:I425"/>
    <mergeCell ref="F426:G427"/>
    <mergeCell ref="H426:I427"/>
    <mergeCell ref="J426:J427"/>
    <mergeCell ref="J421:J422"/>
    <mergeCell ref="K421:K422"/>
    <mergeCell ref="L421:L422"/>
    <mergeCell ref="A423:A427"/>
    <mergeCell ref="F423:G423"/>
    <mergeCell ref="H423:L423"/>
    <mergeCell ref="B424:B425"/>
    <mergeCell ref="C424:C425"/>
    <mergeCell ref="D424:D425"/>
    <mergeCell ref="E424:E425"/>
    <mergeCell ref="H435:I435"/>
    <mergeCell ref="F436:G437"/>
    <mergeCell ref="H436:I437"/>
    <mergeCell ref="J436:J437"/>
    <mergeCell ref="K436:K437"/>
    <mergeCell ref="L436:L437"/>
    <mergeCell ref="L431:L432"/>
    <mergeCell ref="A433:A437"/>
    <mergeCell ref="F433:G433"/>
    <mergeCell ref="H433:L433"/>
    <mergeCell ref="B434:B435"/>
    <mergeCell ref="C434:C435"/>
    <mergeCell ref="D434:D435"/>
    <mergeCell ref="E434:E435"/>
    <mergeCell ref="F434:G435"/>
    <mergeCell ref="H434:I434"/>
    <mergeCell ref="H429:I429"/>
    <mergeCell ref="H430:I430"/>
    <mergeCell ref="F431:G432"/>
    <mergeCell ref="H431:I432"/>
    <mergeCell ref="J431:J432"/>
    <mergeCell ref="K431:K432"/>
    <mergeCell ref="D444:D445"/>
    <mergeCell ref="E444:E445"/>
    <mergeCell ref="F444:G445"/>
    <mergeCell ref="H444:I444"/>
    <mergeCell ref="H445:I445"/>
    <mergeCell ref="F446:G447"/>
    <mergeCell ref="H446:I447"/>
    <mergeCell ref="F441:G442"/>
    <mergeCell ref="H441:I442"/>
    <mergeCell ref="J441:J442"/>
    <mergeCell ref="K441:K442"/>
    <mergeCell ref="L441:L442"/>
    <mergeCell ref="A443:A447"/>
    <mergeCell ref="F443:G443"/>
    <mergeCell ref="H443:L443"/>
    <mergeCell ref="B444:B445"/>
    <mergeCell ref="C444:C445"/>
    <mergeCell ref="A438:A442"/>
    <mergeCell ref="F438:G438"/>
    <mergeCell ref="H438:L438"/>
    <mergeCell ref="B439:B440"/>
    <mergeCell ref="C439:C440"/>
    <mergeCell ref="D439:D440"/>
    <mergeCell ref="E439:E440"/>
    <mergeCell ref="F439:G440"/>
    <mergeCell ref="H439:I439"/>
    <mergeCell ref="H440:I440"/>
    <mergeCell ref="K451:K452"/>
    <mergeCell ref="L451:L452"/>
    <mergeCell ref="A453:A457"/>
    <mergeCell ref="F453:G453"/>
    <mergeCell ref="H453:L453"/>
    <mergeCell ref="B454:B455"/>
    <mergeCell ref="C454:C455"/>
    <mergeCell ref="D454:D455"/>
    <mergeCell ref="E454:E455"/>
    <mergeCell ref="F454:G455"/>
    <mergeCell ref="F449:G450"/>
    <mergeCell ref="H449:I449"/>
    <mergeCell ref="H450:I450"/>
    <mergeCell ref="F451:G452"/>
    <mergeCell ref="H451:I452"/>
    <mergeCell ref="J451:J452"/>
    <mergeCell ref="J446:J447"/>
    <mergeCell ref="K446:K447"/>
    <mergeCell ref="L446:L447"/>
    <mergeCell ref="A448:A452"/>
    <mergeCell ref="F448:G448"/>
    <mergeCell ref="H448:L448"/>
    <mergeCell ref="B449:B450"/>
    <mergeCell ref="C449:C450"/>
    <mergeCell ref="D449:D450"/>
    <mergeCell ref="E449:E450"/>
    <mergeCell ref="H460:I460"/>
    <mergeCell ref="F461:G462"/>
    <mergeCell ref="H461:I462"/>
    <mergeCell ref="J461:J462"/>
    <mergeCell ref="K461:K462"/>
    <mergeCell ref="L461:L462"/>
    <mergeCell ref="L456:L457"/>
    <mergeCell ref="A458:A462"/>
    <mergeCell ref="F458:G458"/>
    <mergeCell ref="H458:L458"/>
    <mergeCell ref="B459:B460"/>
    <mergeCell ref="C459:C460"/>
    <mergeCell ref="D459:D460"/>
    <mergeCell ref="E459:E460"/>
    <mergeCell ref="F459:G460"/>
    <mergeCell ref="H459:I459"/>
    <mergeCell ref="H454:I454"/>
    <mergeCell ref="H455:I455"/>
    <mergeCell ref="F456:G457"/>
    <mergeCell ref="H456:I457"/>
    <mergeCell ref="J456:J457"/>
    <mergeCell ref="K456:K457"/>
    <mergeCell ref="F466:G467"/>
    <mergeCell ref="H466:I467"/>
    <mergeCell ref="J466:J467"/>
    <mergeCell ref="K466:K467"/>
    <mergeCell ref="L466:L467"/>
    <mergeCell ref="A468:A472"/>
    <mergeCell ref="F468:G468"/>
    <mergeCell ref="H468:L468"/>
    <mergeCell ref="B469:B470"/>
    <mergeCell ref="C469:C470"/>
    <mergeCell ref="A463:A467"/>
    <mergeCell ref="F463:G463"/>
    <mergeCell ref="H463:L463"/>
    <mergeCell ref="B464:B465"/>
    <mergeCell ref="C464:C465"/>
    <mergeCell ref="D464:D465"/>
    <mergeCell ref="E464:E465"/>
    <mergeCell ref="F464:G465"/>
    <mergeCell ref="H464:I464"/>
    <mergeCell ref="H465:I465"/>
    <mergeCell ref="F474:G475"/>
    <mergeCell ref="H474:I474"/>
    <mergeCell ref="H475:I475"/>
    <mergeCell ref="F476:G477"/>
    <mergeCell ref="H476:I477"/>
    <mergeCell ref="J476:J477"/>
    <mergeCell ref="J471:J472"/>
    <mergeCell ref="K471:K472"/>
    <mergeCell ref="L471:L472"/>
    <mergeCell ref="A473:A477"/>
    <mergeCell ref="F473:G473"/>
    <mergeCell ref="H473:L473"/>
    <mergeCell ref="B474:B475"/>
    <mergeCell ref="C474:C475"/>
    <mergeCell ref="D474:D475"/>
    <mergeCell ref="E474:E475"/>
    <mergeCell ref="D469:D470"/>
    <mergeCell ref="E469:E470"/>
    <mergeCell ref="F469:G470"/>
    <mergeCell ref="H469:I469"/>
    <mergeCell ref="H470:I470"/>
    <mergeCell ref="F471:G472"/>
    <mergeCell ref="H471:I472"/>
    <mergeCell ref="L481:L482"/>
    <mergeCell ref="A483:A487"/>
    <mergeCell ref="F483:G483"/>
    <mergeCell ref="H483:L483"/>
    <mergeCell ref="B484:B485"/>
    <mergeCell ref="C484:C485"/>
    <mergeCell ref="D484:D485"/>
    <mergeCell ref="E484:E485"/>
    <mergeCell ref="F484:G485"/>
    <mergeCell ref="H484:I484"/>
    <mergeCell ref="H479:I479"/>
    <mergeCell ref="H480:I480"/>
    <mergeCell ref="F481:G482"/>
    <mergeCell ref="H481:I482"/>
    <mergeCell ref="J481:J482"/>
    <mergeCell ref="K481:K482"/>
    <mergeCell ref="K476:K477"/>
    <mergeCell ref="L476:L477"/>
    <mergeCell ref="A478:A482"/>
    <mergeCell ref="F478:G478"/>
    <mergeCell ref="H478:L478"/>
    <mergeCell ref="B479:B480"/>
    <mergeCell ref="C479:C480"/>
    <mergeCell ref="D479:D480"/>
    <mergeCell ref="E479:E480"/>
    <mergeCell ref="F479:G480"/>
    <mergeCell ref="A493:A498"/>
    <mergeCell ref="F493:G493"/>
    <mergeCell ref="H493:L493"/>
    <mergeCell ref="B494:B496"/>
    <mergeCell ref="C494:C496"/>
    <mergeCell ref="A488:A492"/>
    <mergeCell ref="F488:G488"/>
    <mergeCell ref="H488:L488"/>
    <mergeCell ref="B489:B490"/>
    <mergeCell ref="C489:C490"/>
    <mergeCell ref="D489:D490"/>
    <mergeCell ref="E489:E490"/>
    <mergeCell ref="F489:G490"/>
    <mergeCell ref="H489:I489"/>
    <mergeCell ref="H490:I490"/>
    <mergeCell ref="H485:I485"/>
    <mergeCell ref="F486:G487"/>
    <mergeCell ref="H486:I487"/>
    <mergeCell ref="J486:J487"/>
    <mergeCell ref="K486:K487"/>
    <mergeCell ref="L486:L487"/>
    <mergeCell ref="H501:I502"/>
    <mergeCell ref="K495:K496"/>
    <mergeCell ref="L495:L496"/>
    <mergeCell ref="F497:G498"/>
    <mergeCell ref="H497:I498"/>
    <mergeCell ref="J497:J498"/>
    <mergeCell ref="K497:K498"/>
    <mergeCell ref="L497:L498"/>
    <mergeCell ref="D494:D496"/>
    <mergeCell ref="E494:E496"/>
    <mergeCell ref="F494:G496"/>
    <mergeCell ref="H494:I494"/>
    <mergeCell ref="H495:I496"/>
    <mergeCell ref="J495:J496"/>
    <mergeCell ref="F491:G492"/>
    <mergeCell ref="H491:I492"/>
    <mergeCell ref="J491:J492"/>
    <mergeCell ref="K491:K492"/>
    <mergeCell ref="L491:L492"/>
    <mergeCell ref="A510:A515"/>
    <mergeCell ref="F510:G510"/>
    <mergeCell ref="H510:L510"/>
    <mergeCell ref="B511:B513"/>
    <mergeCell ref="C511:C513"/>
    <mergeCell ref="A505:A509"/>
    <mergeCell ref="F505:G505"/>
    <mergeCell ref="H505:L505"/>
    <mergeCell ref="B506:B507"/>
    <mergeCell ref="C506:C507"/>
    <mergeCell ref="D506:D507"/>
    <mergeCell ref="E506:E507"/>
    <mergeCell ref="F506:G507"/>
    <mergeCell ref="H506:I506"/>
    <mergeCell ref="H507:I507"/>
    <mergeCell ref="J501:J502"/>
    <mergeCell ref="K501:K502"/>
    <mergeCell ref="L501:L502"/>
    <mergeCell ref="F503:G504"/>
    <mergeCell ref="H503:I504"/>
    <mergeCell ref="J503:J504"/>
    <mergeCell ref="K503:K504"/>
    <mergeCell ref="L503:L504"/>
    <mergeCell ref="A499:A504"/>
    <mergeCell ref="F499:G499"/>
    <mergeCell ref="H499:L499"/>
    <mergeCell ref="B500:B502"/>
    <mergeCell ref="C500:C502"/>
    <mergeCell ref="D500:D502"/>
    <mergeCell ref="E500:E502"/>
    <mergeCell ref="F500:G502"/>
    <mergeCell ref="H500:I500"/>
    <mergeCell ref="K512:K513"/>
    <mergeCell ref="L512:L513"/>
    <mergeCell ref="F514:G515"/>
    <mergeCell ref="H514:I515"/>
    <mergeCell ref="J514:J515"/>
    <mergeCell ref="K514:K515"/>
    <mergeCell ref="L514:L515"/>
    <mergeCell ref="D511:D513"/>
    <mergeCell ref="E511:E513"/>
    <mergeCell ref="F511:G513"/>
    <mergeCell ref="H511:I511"/>
    <mergeCell ref="H512:I513"/>
    <mergeCell ref="J512:J513"/>
    <mergeCell ref="F508:G509"/>
    <mergeCell ref="H508:I509"/>
    <mergeCell ref="J508:J509"/>
    <mergeCell ref="K508:K509"/>
    <mergeCell ref="L508:L509"/>
    <mergeCell ref="F519:G520"/>
    <mergeCell ref="H519:I520"/>
    <mergeCell ref="J519:J520"/>
    <mergeCell ref="K519:K520"/>
    <mergeCell ref="L519:L520"/>
    <mergeCell ref="A521:A525"/>
    <mergeCell ref="F521:G521"/>
    <mergeCell ref="H521:L521"/>
    <mergeCell ref="B522:B523"/>
    <mergeCell ref="C522:C523"/>
    <mergeCell ref="A516:A520"/>
    <mergeCell ref="F516:G516"/>
    <mergeCell ref="H516:L516"/>
    <mergeCell ref="B517:B518"/>
    <mergeCell ref="C517:C518"/>
    <mergeCell ref="D517:D518"/>
    <mergeCell ref="E517:E518"/>
    <mergeCell ref="F517:G518"/>
    <mergeCell ref="H517:I517"/>
    <mergeCell ref="H518:I518"/>
    <mergeCell ref="F527:G528"/>
    <mergeCell ref="H527:I527"/>
    <mergeCell ref="H528:I528"/>
    <mergeCell ref="F529:G530"/>
    <mergeCell ref="H529:I530"/>
    <mergeCell ref="J529:J530"/>
    <mergeCell ref="J524:J525"/>
    <mergeCell ref="K524:K525"/>
    <mergeCell ref="L524:L525"/>
    <mergeCell ref="A526:A530"/>
    <mergeCell ref="F526:G526"/>
    <mergeCell ref="H526:L526"/>
    <mergeCell ref="B527:B528"/>
    <mergeCell ref="C527:C528"/>
    <mergeCell ref="D527:D528"/>
    <mergeCell ref="E527:E528"/>
    <mergeCell ref="D522:D523"/>
    <mergeCell ref="E522:E523"/>
    <mergeCell ref="F522:G523"/>
    <mergeCell ref="H522:I522"/>
    <mergeCell ref="H523:I523"/>
    <mergeCell ref="F524:G525"/>
    <mergeCell ref="H524:I525"/>
    <mergeCell ref="L534:L535"/>
    <mergeCell ref="H532:I532"/>
    <mergeCell ref="H533:I533"/>
    <mergeCell ref="F534:G535"/>
    <mergeCell ref="H534:I535"/>
    <mergeCell ref="J534:J535"/>
    <mergeCell ref="K534:K535"/>
    <mergeCell ref="K529:K530"/>
    <mergeCell ref="L529:L530"/>
    <mergeCell ref="A531:A535"/>
    <mergeCell ref="F531:G531"/>
    <mergeCell ref="H531:L531"/>
    <mergeCell ref="B532:B533"/>
    <mergeCell ref="C532:C533"/>
    <mergeCell ref="D532:D533"/>
    <mergeCell ref="E532:E533"/>
    <mergeCell ref="F532:G53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5"/>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8</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701</v>
      </c>
      <c r="B10" s="110" t="s">
        <v>76</v>
      </c>
      <c r="C10" s="115" t="s">
        <v>78</v>
      </c>
      <c r="D10" s="115" t="s">
        <v>146</v>
      </c>
      <c r="E10" s="115" t="s">
        <v>147</v>
      </c>
      <c r="F10" s="809" t="s">
        <v>71</v>
      </c>
      <c r="G10" s="809"/>
      <c r="H10" s="805"/>
      <c r="I10" s="805"/>
      <c r="J10" s="805"/>
      <c r="K10" s="805"/>
      <c r="L10" s="805"/>
    </row>
    <row r="11" spans="1:12" s="101" customFormat="1" ht="26.25" customHeight="1">
      <c r="A11" s="808"/>
      <c r="B11" s="803" t="s">
        <v>2450</v>
      </c>
      <c r="C11" s="810" t="s">
        <v>2459</v>
      </c>
      <c r="D11" s="807">
        <v>43810</v>
      </c>
      <c r="E11" s="803" t="s">
        <v>523</v>
      </c>
      <c r="F11" s="803" t="s">
        <v>2137</v>
      </c>
      <c r="G11" s="803"/>
      <c r="H11" s="806" t="s">
        <v>152</v>
      </c>
      <c r="I11" s="806"/>
      <c r="J11" s="117" t="s">
        <v>153</v>
      </c>
      <c r="K11" s="117" t="s">
        <v>3</v>
      </c>
      <c r="L11" s="119">
        <v>346</v>
      </c>
    </row>
    <row r="12" spans="1:12" s="101" customFormat="1" ht="134.25" customHeight="1">
      <c r="A12" s="808"/>
      <c r="B12" s="803"/>
      <c r="C12" s="810"/>
      <c r="D12" s="807"/>
      <c r="E12" s="803"/>
      <c r="F12" s="803"/>
      <c r="G12" s="803"/>
      <c r="H12" s="806" t="s">
        <v>154</v>
      </c>
      <c r="I12" s="806"/>
      <c r="J12" s="117" t="s">
        <v>153</v>
      </c>
      <c r="K12" s="117" t="s">
        <v>153</v>
      </c>
      <c r="L12" s="119">
        <v>0</v>
      </c>
    </row>
    <row r="13" spans="1:12" s="101" customFormat="1" ht="24" customHeight="1">
      <c r="A13" s="808"/>
      <c r="B13" s="110" t="s">
        <v>77</v>
      </c>
      <c r="C13" s="115" t="s">
        <v>79</v>
      </c>
      <c r="D13" s="115" t="s">
        <v>155</v>
      </c>
      <c r="E13" s="115" t="s">
        <v>156</v>
      </c>
      <c r="F13" s="805"/>
      <c r="G13" s="805"/>
      <c r="H13" s="806" t="s">
        <v>157</v>
      </c>
      <c r="I13" s="806"/>
      <c r="J13" s="803" t="s">
        <v>153</v>
      </c>
      <c r="K13" s="803" t="s">
        <v>3</v>
      </c>
      <c r="L13" s="804">
        <v>1799</v>
      </c>
    </row>
    <row r="14" spans="1:12" s="101" customFormat="1" ht="24" customHeight="1">
      <c r="A14" s="808"/>
      <c r="B14" s="117" t="s">
        <v>254</v>
      </c>
      <c r="C14" s="117" t="s">
        <v>2137</v>
      </c>
      <c r="D14" s="118">
        <v>43812</v>
      </c>
      <c r="E14" s="117" t="s">
        <v>1794</v>
      </c>
      <c r="F14" s="805"/>
      <c r="G14" s="805"/>
      <c r="H14" s="806"/>
      <c r="I14" s="806"/>
      <c r="J14" s="803"/>
      <c r="K14" s="803"/>
      <c r="L14" s="804"/>
    </row>
    <row r="15" spans="1:12" s="101" customFormat="1" ht="24" customHeight="1">
      <c r="A15" s="808">
        <v>702</v>
      </c>
      <c r="B15" s="110" t="s">
        <v>76</v>
      </c>
      <c r="C15" s="115" t="s">
        <v>78</v>
      </c>
      <c r="D15" s="115" t="s">
        <v>146</v>
      </c>
      <c r="E15" s="115" t="s">
        <v>147</v>
      </c>
      <c r="F15" s="809" t="s">
        <v>71</v>
      </c>
      <c r="G15" s="809"/>
      <c r="H15" s="805"/>
      <c r="I15" s="805"/>
      <c r="J15" s="805"/>
      <c r="K15" s="805"/>
      <c r="L15" s="805"/>
    </row>
    <row r="16" spans="1:12" s="101" customFormat="1" ht="26.25" customHeight="1">
      <c r="A16" s="808"/>
      <c r="B16" s="803" t="s">
        <v>2450</v>
      </c>
      <c r="C16" s="810" t="s">
        <v>2460</v>
      </c>
      <c r="D16" s="807">
        <v>43880</v>
      </c>
      <c r="E16" s="803" t="s">
        <v>2100</v>
      </c>
      <c r="F16" s="803" t="s">
        <v>2461</v>
      </c>
      <c r="G16" s="803"/>
      <c r="H16" s="806" t="s">
        <v>152</v>
      </c>
      <c r="I16" s="806"/>
      <c r="J16" s="117" t="s">
        <v>153</v>
      </c>
      <c r="K16" s="117" t="s">
        <v>3</v>
      </c>
      <c r="L16" s="119">
        <v>698</v>
      </c>
    </row>
    <row r="17" spans="1:12" s="101" customFormat="1" ht="155.25" customHeight="1">
      <c r="A17" s="808"/>
      <c r="B17" s="803"/>
      <c r="C17" s="810"/>
      <c r="D17" s="807"/>
      <c r="E17" s="803"/>
      <c r="F17" s="803"/>
      <c r="G17" s="803"/>
      <c r="H17" s="806" t="s">
        <v>154</v>
      </c>
      <c r="I17" s="806"/>
      <c r="J17" s="117" t="s">
        <v>153</v>
      </c>
      <c r="K17" s="117" t="s">
        <v>3</v>
      </c>
      <c r="L17" s="119">
        <v>940</v>
      </c>
    </row>
    <row r="18" spans="1:12" s="101" customFormat="1" ht="24" customHeight="1">
      <c r="A18" s="808"/>
      <c r="B18" s="110" t="s">
        <v>77</v>
      </c>
      <c r="C18" s="115" t="s">
        <v>79</v>
      </c>
      <c r="D18" s="115" t="s">
        <v>155</v>
      </c>
      <c r="E18" s="115" t="s">
        <v>156</v>
      </c>
      <c r="F18" s="805"/>
      <c r="G18" s="805"/>
      <c r="H18" s="806" t="s">
        <v>157</v>
      </c>
      <c r="I18" s="806"/>
      <c r="J18" s="803" t="s">
        <v>153</v>
      </c>
      <c r="K18" s="803" t="s">
        <v>153</v>
      </c>
      <c r="L18" s="804">
        <v>0</v>
      </c>
    </row>
    <row r="19" spans="1:12" s="101" customFormat="1" ht="24" customHeight="1">
      <c r="A19" s="808"/>
      <c r="B19" s="117" t="s">
        <v>254</v>
      </c>
      <c r="C19" s="117" t="s">
        <v>2461</v>
      </c>
      <c r="D19" s="118">
        <v>43884</v>
      </c>
      <c r="E19" s="117" t="s">
        <v>2462</v>
      </c>
      <c r="F19" s="805"/>
      <c r="G19" s="805"/>
      <c r="H19" s="806"/>
      <c r="I19" s="806"/>
      <c r="J19" s="803"/>
      <c r="K19" s="803"/>
      <c r="L19" s="804"/>
    </row>
    <row r="20" spans="1:12" s="101" customFormat="1" ht="24" customHeight="1">
      <c r="A20" s="808">
        <v>703</v>
      </c>
      <c r="B20" s="110" t="s">
        <v>76</v>
      </c>
      <c r="C20" s="115" t="s">
        <v>78</v>
      </c>
      <c r="D20" s="115" t="s">
        <v>146</v>
      </c>
      <c r="E20" s="115" t="s">
        <v>147</v>
      </c>
      <c r="F20" s="809" t="s">
        <v>71</v>
      </c>
      <c r="G20" s="809"/>
      <c r="H20" s="805"/>
      <c r="I20" s="805"/>
      <c r="J20" s="805"/>
      <c r="K20" s="805"/>
      <c r="L20" s="805"/>
    </row>
    <row r="21" spans="1:12" s="101" customFormat="1" ht="26.25" customHeight="1">
      <c r="A21" s="808"/>
      <c r="B21" s="803" t="s">
        <v>2463</v>
      </c>
      <c r="C21" s="810" t="s">
        <v>2464</v>
      </c>
      <c r="D21" s="807">
        <v>43765</v>
      </c>
      <c r="E21" s="803" t="s">
        <v>1573</v>
      </c>
      <c r="F21" s="803" t="s">
        <v>2465</v>
      </c>
      <c r="G21" s="803"/>
      <c r="H21" s="806" t="s">
        <v>152</v>
      </c>
      <c r="I21" s="806"/>
      <c r="J21" s="117" t="s">
        <v>153</v>
      </c>
      <c r="K21" s="117" t="s">
        <v>3</v>
      </c>
      <c r="L21" s="119">
        <v>1149.1600000000001</v>
      </c>
    </row>
    <row r="22" spans="1:12" s="101" customFormat="1" ht="291.75" customHeight="1">
      <c r="A22" s="808"/>
      <c r="B22" s="803"/>
      <c r="C22" s="810"/>
      <c r="D22" s="807"/>
      <c r="E22" s="803"/>
      <c r="F22" s="803"/>
      <c r="G22" s="803"/>
      <c r="H22" s="806" t="s">
        <v>154</v>
      </c>
      <c r="I22" s="806"/>
      <c r="J22" s="117" t="s">
        <v>153</v>
      </c>
      <c r="K22" s="117" t="s">
        <v>153</v>
      </c>
      <c r="L22" s="119">
        <v>0</v>
      </c>
    </row>
    <row r="23" spans="1:12" s="101" customFormat="1" ht="24" customHeight="1">
      <c r="A23" s="808"/>
      <c r="B23" s="110" t="s">
        <v>77</v>
      </c>
      <c r="C23" s="115" t="s">
        <v>79</v>
      </c>
      <c r="D23" s="115" t="s">
        <v>155</v>
      </c>
      <c r="E23" s="115" t="s">
        <v>156</v>
      </c>
      <c r="F23" s="805"/>
      <c r="G23" s="805"/>
      <c r="H23" s="806" t="s">
        <v>157</v>
      </c>
      <c r="I23" s="806"/>
      <c r="J23" s="803" t="s">
        <v>153</v>
      </c>
      <c r="K23" s="803" t="s">
        <v>3</v>
      </c>
      <c r="L23" s="804">
        <v>565</v>
      </c>
    </row>
    <row r="24" spans="1:12" s="101" customFormat="1" ht="24" customHeight="1">
      <c r="A24" s="808"/>
      <c r="B24" s="117" t="s">
        <v>193</v>
      </c>
      <c r="C24" s="117" t="s">
        <v>2465</v>
      </c>
      <c r="D24" s="118">
        <v>43769</v>
      </c>
      <c r="E24" s="117" t="s">
        <v>2466</v>
      </c>
      <c r="F24" s="805"/>
      <c r="G24" s="805"/>
      <c r="H24" s="806"/>
      <c r="I24" s="806"/>
      <c r="J24" s="803"/>
      <c r="K24" s="803"/>
      <c r="L24" s="804"/>
    </row>
    <row r="25" spans="1:12" s="101" customFormat="1" ht="24" customHeight="1">
      <c r="A25" s="808">
        <v>704</v>
      </c>
      <c r="B25" s="110" t="s">
        <v>76</v>
      </c>
      <c r="C25" s="115" t="s">
        <v>78</v>
      </c>
      <c r="D25" s="115" t="s">
        <v>146</v>
      </c>
      <c r="E25" s="115" t="s">
        <v>147</v>
      </c>
      <c r="F25" s="809" t="s">
        <v>71</v>
      </c>
      <c r="G25" s="809"/>
      <c r="H25" s="805"/>
      <c r="I25" s="805"/>
      <c r="J25" s="805"/>
      <c r="K25" s="805"/>
      <c r="L25" s="805"/>
    </row>
    <row r="26" spans="1:12" s="101" customFormat="1" ht="26.25" customHeight="1">
      <c r="A26" s="808"/>
      <c r="B26" s="803" t="s">
        <v>2463</v>
      </c>
      <c r="C26" s="810" t="s">
        <v>2467</v>
      </c>
      <c r="D26" s="807">
        <v>43791</v>
      </c>
      <c r="E26" s="803" t="s">
        <v>2468</v>
      </c>
      <c r="F26" s="803" t="s">
        <v>2469</v>
      </c>
      <c r="G26" s="803"/>
      <c r="H26" s="806" t="s">
        <v>152</v>
      </c>
      <c r="I26" s="806"/>
      <c r="J26" s="117" t="s">
        <v>153</v>
      </c>
      <c r="K26" s="117" t="s">
        <v>3</v>
      </c>
      <c r="L26" s="119">
        <v>331.76</v>
      </c>
    </row>
    <row r="27" spans="1:12" s="101" customFormat="1" ht="407.25" customHeight="1">
      <c r="A27" s="808"/>
      <c r="B27" s="803"/>
      <c r="C27" s="810"/>
      <c r="D27" s="807"/>
      <c r="E27" s="803"/>
      <c r="F27" s="803"/>
      <c r="G27" s="803"/>
      <c r="H27" s="806" t="s">
        <v>154</v>
      </c>
      <c r="I27" s="806"/>
      <c r="J27" s="117" t="s">
        <v>153</v>
      </c>
      <c r="K27" s="117" t="s">
        <v>3</v>
      </c>
      <c r="L27" s="119">
        <v>286.60000000000002</v>
      </c>
    </row>
    <row r="28" spans="1:12" s="101" customFormat="1" ht="24" customHeight="1">
      <c r="A28" s="808"/>
      <c r="B28" s="110" t="s">
        <v>77</v>
      </c>
      <c r="C28" s="115" t="s">
        <v>79</v>
      </c>
      <c r="D28" s="115" t="s">
        <v>155</v>
      </c>
      <c r="E28" s="115" t="s">
        <v>156</v>
      </c>
      <c r="F28" s="805"/>
      <c r="G28" s="805"/>
      <c r="H28" s="806" t="s">
        <v>157</v>
      </c>
      <c r="I28" s="806"/>
      <c r="J28" s="803" t="s">
        <v>153</v>
      </c>
      <c r="K28" s="803" t="s">
        <v>3</v>
      </c>
      <c r="L28" s="804">
        <v>355</v>
      </c>
    </row>
    <row r="29" spans="1:12" s="101" customFormat="1" ht="24" customHeight="1">
      <c r="A29" s="808"/>
      <c r="B29" s="117" t="s">
        <v>193</v>
      </c>
      <c r="C29" s="117" t="s">
        <v>2469</v>
      </c>
      <c r="D29" s="118">
        <v>43792</v>
      </c>
      <c r="E29" s="117" t="s">
        <v>1674</v>
      </c>
      <c r="F29" s="805"/>
      <c r="G29" s="805"/>
      <c r="H29" s="806"/>
      <c r="I29" s="806"/>
      <c r="J29" s="803"/>
      <c r="K29" s="803"/>
      <c r="L29" s="804"/>
    </row>
    <row r="30" spans="1:12" s="101" customFormat="1" ht="24" customHeight="1">
      <c r="A30" s="808">
        <v>705</v>
      </c>
      <c r="B30" s="110" t="s">
        <v>76</v>
      </c>
      <c r="C30" s="115" t="s">
        <v>78</v>
      </c>
      <c r="D30" s="115" t="s">
        <v>146</v>
      </c>
      <c r="E30" s="115" t="s">
        <v>147</v>
      </c>
      <c r="F30" s="809" t="s">
        <v>71</v>
      </c>
      <c r="G30" s="809"/>
      <c r="H30" s="805"/>
      <c r="I30" s="805"/>
      <c r="J30" s="805"/>
      <c r="K30" s="805"/>
      <c r="L30" s="805"/>
    </row>
    <row r="31" spans="1:12" s="101" customFormat="1" ht="26.25" customHeight="1">
      <c r="A31" s="808"/>
      <c r="B31" s="803" t="s">
        <v>2470</v>
      </c>
      <c r="C31" s="810" t="s">
        <v>2471</v>
      </c>
      <c r="D31" s="807">
        <v>43815</v>
      </c>
      <c r="E31" s="803" t="s">
        <v>2472</v>
      </c>
      <c r="F31" s="803" t="s">
        <v>2473</v>
      </c>
      <c r="G31" s="803"/>
      <c r="H31" s="806" t="s">
        <v>152</v>
      </c>
      <c r="I31" s="806"/>
      <c r="J31" s="117" t="s">
        <v>153</v>
      </c>
      <c r="K31" s="117" t="s">
        <v>3</v>
      </c>
      <c r="L31" s="119">
        <v>806</v>
      </c>
    </row>
    <row r="32" spans="1:12" s="101" customFormat="1" ht="281.25" customHeight="1">
      <c r="A32" s="808"/>
      <c r="B32" s="803"/>
      <c r="C32" s="810"/>
      <c r="D32" s="807"/>
      <c r="E32" s="803"/>
      <c r="F32" s="803"/>
      <c r="G32" s="803"/>
      <c r="H32" s="806" t="s">
        <v>154</v>
      </c>
      <c r="I32" s="806"/>
      <c r="J32" s="117" t="s">
        <v>153</v>
      </c>
      <c r="K32" s="117" t="s">
        <v>3</v>
      </c>
      <c r="L32" s="119">
        <v>1942</v>
      </c>
    </row>
    <row r="33" spans="1:12" s="101" customFormat="1" ht="24" customHeight="1">
      <c r="A33" s="808"/>
      <c r="B33" s="110" t="s">
        <v>77</v>
      </c>
      <c r="C33" s="115" t="s">
        <v>79</v>
      </c>
      <c r="D33" s="115" t="s">
        <v>155</v>
      </c>
      <c r="E33" s="115" t="s">
        <v>156</v>
      </c>
      <c r="F33" s="805"/>
      <c r="G33" s="805"/>
      <c r="H33" s="806" t="s">
        <v>157</v>
      </c>
      <c r="I33" s="806"/>
      <c r="J33" s="803" t="s">
        <v>153</v>
      </c>
      <c r="K33" s="803" t="s">
        <v>3</v>
      </c>
      <c r="L33" s="804">
        <v>245</v>
      </c>
    </row>
    <row r="34" spans="1:12" s="101" customFormat="1" ht="24" customHeight="1">
      <c r="A34" s="808"/>
      <c r="B34" s="117" t="s">
        <v>164</v>
      </c>
      <c r="C34" s="117" t="s">
        <v>2473</v>
      </c>
      <c r="D34" s="118">
        <v>43821</v>
      </c>
      <c r="E34" s="117" t="s">
        <v>2474</v>
      </c>
      <c r="F34" s="805"/>
      <c r="G34" s="805"/>
      <c r="H34" s="806"/>
      <c r="I34" s="806"/>
      <c r="J34" s="803"/>
      <c r="K34" s="803"/>
      <c r="L34" s="804"/>
    </row>
    <row r="35" spans="1:12" s="101" customFormat="1" ht="24" customHeight="1">
      <c r="A35" s="808">
        <v>706</v>
      </c>
      <c r="B35" s="110" t="s">
        <v>76</v>
      </c>
      <c r="C35" s="115" t="s">
        <v>78</v>
      </c>
      <c r="D35" s="115" t="s">
        <v>146</v>
      </c>
      <c r="E35" s="115" t="s">
        <v>147</v>
      </c>
      <c r="F35" s="809" t="s">
        <v>71</v>
      </c>
      <c r="G35" s="809"/>
      <c r="H35" s="805"/>
      <c r="I35" s="805"/>
      <c r="J35" s="805"/>
      <c r="K35" s="805"/>
      <c r="L35" s="805"/>
    </row>
    <row r="36" spans="1:12" s="101" customFormat="1" ht="26.25" customHeight="1">
      <c r="A36" s="808"/>
      <c r="B36" s="803" t="s">
        <v>2475</v>
      </c>
      <c r="C36" s="810" t="s">
        <v>2476</v>
      </c>
      <c r="D36" s="807">
        <v>43769</v>
      </c>
      <c r="E36" s="803" t="s">
        <v>243</v>
      </c>
      <c r="F36" s="803" t="s">
        <v>2477</v>
      </c>
      <c r="G36" s="803"/>
      <c r="H36" s="806" t="s">
        <v>152</v>
      </c>
      <c r="I36" s="806"/>
      <c r="J36" s="117" t="s">
        <v>153</v>
      </c>
      <c r="K36" s="117" t="s">
        <v>3</v>
      </c>
      <c r="L36" s="119">
        <v>381.2</v>
      </c>
    </row>
    <row r="37" spans="1:12" s="101" customFormat="1" ht="260.25" customHeight="1">
      <c r="A37" s="808"/>
      <c r="B37" s="803"/>
      <c r="C37" s="810"/>
      <c r="D37" s="807"/>
      <c r="E37" s="803"/>
      <c r="F37" s="803"/>
      <c r="G37" s="803"/>
      <c r="H37" s="806" t="s">
        <v>154</v>
      </c>
      <c r="I37" s="806"/>
      <c r="J37" s="117" t="s">
        <v>153</v>
      </c>
      <c r="K37" s="117" t="s">
        <v>153</v>
      </c>
      <c r="L37" s="119">
        <v>0</v>
      </c>
    </row>
    <row r="38" spans="1:12" s="101" customFormat="1" ht="24" customHeight="1">
      <c r="A38" s="808"/>
      <c r="B38" s="110" t="s">
        <v>77</v>
      </c>
      <c r="C38" s="115" t="s">
        <v>79</v>
      </c>
      <c r="D38" s="115" t="s">
        <v>155</v>
      </c>
      <c r="E38" s="115" t="s">
        <v>156</v>
      </c>
      <c r="F38" s="805"/>
      <c r="G38" s="805"/>
      <c r="H38" s="806" t="s">
        <v>157</v>
      </c>
      <c r="I38" s="806"/>
      <c r="J38" s="803" t="s">
        <v>153</v>
      </c>
      <c r="K38" s="803" t="s">
        <v>153</v>
      </c>
      <c r="L38" s="804">
        <v>0</v>
      </c>
    </row>
    <row r="39" spans="1:12" s="101" customFormat="1" ht="24" customHeight="1">
      <c r="A39" s="808"/>
      <c r="B39" s="117" t="s">
        <v>193</v>
      </c>
      <c r="C39" s="117" t="s">
        <v>2477</v>
      </c>
      <c r="D39" s="118">
        <v>43771</v>
      </c>
      <c r="E39" s="117" t="s">
        <v>2478</v>
      </c>
      <c r="F39" s="805"/>
      <c r="G39" s="805"/>
      <c r="H39" s="806"/>
      <c r="I39" s="806"/>
      <c r="J39" s="803"/>
      <c r="K39" s="803"/>
      <c r="L39" s="804"/>
    </row>
    <row r="40" spans="1:12" s="101" customFormat="1" ht="24" customHeight="1">
      <c r="A40" s="808">
        <v>707</v>
      </c>
      <c r="B40" s="110" t="s">
        <v>76</v>
      </c>
      <c r="C40" s="115" t="s">
        <v>78</v>
      </c>
      <c r="D40" s="115" t="s">
        <v>146</v>
      </c>
      <c r="E40" s="115" t="s">
        <v>147</v>
      </c>
      <c r="F40" s="809" t="s">
        <v>71</v>
      </c>
      <c r="G40" s="809"/>
      <c r="H40" s="805"/>
      <c r="I40" s="805"/>
      <c r="J40" s="805"/>
      <c r="K40" s="805"/>
      <c r="L40" s="805"/>
    </row>
    <row r="41" spans="1:12" s="101" customFormat="1" ht="26.25" customHeight="1">
      <c r="A41" s="808"/>
      <c r="B41" s="803" t="s">
        <v>2475</v>
      </c>
      <c r="C41" s="803" t="s">
        <v>2479</v>
      </c>
      <c r="D41" s="807">
        <v>43880</v>
      </c>
      <c r="E41" s="803" t="s">
        <v>683</v>
      </c>
      <c r="F41" s="803" t="s">
        <v>684</v>
      </c>
      <c r="G41" s="803"/>
      <c r="H41" s="806" t="s">
        <v>152</v>
      </c>
      <c r="I41" s="806"/>
      <c r="J41" s="117" t="s">
        <v>153</v>
      </c>
      <c r="K41" s="117" t="s">
        <v>3</v>
      </c>
      <c r="L41" s="119">
        <v>298</v>
      </c>
    </row>
    <row r="42" spans="1:12" s="101" customFormat="1" ht="113.25" customHeight="1">
      <c r="A42" s="808"/>
      <c r="B42" s="803"/>
      <c r="C42" s="803"/>
      <c r="D42" s="807"/>
      <c r="E42" s="803"/>
      <c r="F42" s="803"/>
      <c r="G42" s="803"/>
      <c r="H42" s="806" t="s">
        <v>154</v>
      </c>
      <c r="I42" s="806"/>
      <c r="J42" s="117" t="s">
        <v>153</v>
      </c>
      <c r="K42" s="117" t="s">
        <v>3</v>
      </c>
      <c r="L42" s="119">
        <v>434.96</v>
      </c>
    </row>
    <row r="43" spans="1:12" s="101" customFormat="1" ht="24" customHeight="1">
      <c r="A43" s="808"/>
      <c r="B43" s="110" t="s">
        <v>77</v>
      </c>
      <c r="C43" s="115" t="s">
        <v>79</v>
      </c>
      <c r="D43" s="115" t="s">
        <v>155</v>
      </c>
      <c r="E43" s="115" t="s">
        <v>156</v>
      </c>
      <c r="F43" s="805"/>
      <c r="G43" s="805"/>
      <c r="H43" s="806" t="s">
        <v>157</v>
      </c>
      <c r="I43" s="806"/>
      <c r="J43" s="803" t="s">
        <v>153</v>
      </c>
      <c r="K43" s="803" t="s">
        <v>153</v>
      </c>
      <c r="L43" s="804">
        <v>0</v>
      </c>
    </row>
    <row r="44" spans="1:12" s="101" customFormat="1" ht="24" customHeight="1">
      <c r="A44" s="808"/>
      <c r="B44" s="117" t="s">
        <v>193</v>
      </c>
      <c r="C44" s="117" t="s">
        <v>684</v>
      </c>
      <c r="D44" s="118">
        <v>43882</v>
      </c>
      <c r="E44" s="117" t="s">
        <v>2196</v>
      </c>
      <c r="F44" s="805"/>
      <c r="G44" s="805"/>
      <c r="H44" s="806"/>
      <c r="I44" s="806"/>
      <c r="J44" s="803"/>
      <c r="K44" s="803"/>
      <c r="L44" s="804"/>
    </row>
    <row r="45" spans="1:12" s="101" customFormat="1" ht="24" customHeight="1">
      <c r="A45" s="808">
        <v>708</v>
      </c>
      <c r="B45" s="110" t="s">
        <v>76</v>
      </c>
      <c r="C45" s="115" t="s">
        <v>78</v>
      </c>
      <c r="D45" s="115" t="s">
        <v>146</v>
      </c>
      <c r="E45" s="115" t="s">
        <v>147</v>
      </c>
      <c r="F45" s="809" t="s">
        <v>71</v>
      </c>
      <c r="G45" s="809"/>
      <c r="H45" s="805"/>
      <c r="I45" s="805"/>
      <c r="J45" s="805"/>
      <c r="K45" s="805"/>
      <c r="L45" s="805"/>
    </row>
    <row r="46" spans="1:12" s="101" customFormat="1" ht="26.25" customHeight="1">
      <c r="A46" s="808"/>
      <c r="B46" s="803" t="s">
        <v>2480</v>
      </c>
      <c r="C46" s="810" t="s">
        <v>2481</v>
      </c>
      <c r="D46" s="807">
        <v>43801</v>
      </c>
      <c r="E46" s="803" t="s">
        <v>234</v>
      </c>
      <c r="F46" s="803" t="s">
        <v>448</v>
      </c>
      <c r="G46" s="803"/>
      <c r="H46" s="806" t="s">
        <v>152</v>
      </c>
      <c r="I46" s="806"/>
      <c r="J46" s="117" t="s">
        <v>153</v>
      </c>
      <c r="K46" s="117" t="s">
        <v>3</v>
      </c>
      <c r="L46" s="119">
        <v>723</v>
      </c>
    </row>
    <row r="47" spans="1:12" s="101" customFormat="1" ht="375.75" customHeight="1">
      <c r="A47" s="808"/>
      <c r="B47" s="803"/>
      <c r="C47" s="810"/>
      <c r="D47" s="807"/>
      <c r="E47" s="803"/>
      <c r="F47" s="803"/>
      <c r="G47" s="803"/>
      <c r="H47" s="806" t="s">
        <v>154</v>
      </c>
      <c r="I47" s="806"/>
      <c r="J47" s="117" t="s">
        <v>153</v>
      </c>
      <c r="K47" s="117" t="s">
        <v>3</v>
      </c>
      <c r="L47" s="119">
        <v>152</v>
      </c>
    </row>
    <row r="48" spans="1:12" s="101" customFormat="1" ht="24" customHeight="1">
      <c r="A48" s="808"/>
      <c r="B48" s="110" t="s">
        <v>77</v>
      </c>
      <c r="C48" s="115" t="s">
        <v>79</v>
      </c>
      <c r="D48" s="115" t="s">
        <v>155</v>
      </c>
      <c r="E48" s="115" t="s">
        <v>156</v>
      </c>
      <c r="F48" s="805"/>
      <c r="G48" s="805"/>
      <c r="H48" s="806" t="s">
        <v>157</v>
      </c>
      <c r="I48" s="806"/>
      <c r="J48" s="803" t="s">
        <v>153</v>
      </c>
      <c r="K48" s="803" t="s">
        <v>3</v>
      </c>
      <c r="L48" s="804">
        <v>70</v>
      </c>
    </row>
    <row r="49" spans="1:12" s="101" customFormat="1" ht="24" customHeight="1">
      <c r="A49" s="808"/>
      <c r="B49" s="117" t="s">
        <v>254</v>
      </c>
      <c r="C49" s="117" t="s">
        <v>448</v>
      </c>
      <c r="D49" s="118">
        <v>43803</v>
      </c>
      <c r="E49" s="117" t="s">
        <v>962</v>
      </c>
      <c r="F49" s="805"/>
      <c r="G49" s="805"/>
      <c r="H49" s="806"/>
      <c r="I49" s="806"/>
      <c r="J49" s="803"/>
      <c r="K49" s="803"/>
      <c r="L49" s="804"/>
    </row>
    <row r="50" spans="1:12" s="101" customFormat="1" ht="24" customHeight="1">
      <c r="A50" s="808">
        <v>709</v>
      </c>
      <c r="B50" s="110" t="s">
        <v>76</v>
      </c>
      <c r="C50" s="115" t="s">
        <v>78</v>
      </c>
      <c r="D50" s="115" t="s">
        <v>146</v>
      </c>
      <c r="E50" s="115" t="s">
        <v>147</v>
      </c>
      <c r="F50" s="809" t="s">
        <v>71</v>
      </c>
      <c r="G50" s="809"/>
      <c r="H50" s="805"/>
      <c r="I50" s="805"/>
      <c r="J50" s="805"/>
      <c r="K50" s="805"/>
      <c r="L50" s="805"/>
    </row>
    <row r="51" spans="1:12" s="101" customFormat="1" ht="26.25" customHeight="1">
      <c r="A51" s="808"/>
      <c r="B51" s="803" t="s">
        <v>2482</v>
      </c>
      <c r="C51" s="810" t="s">
        <v>2483</v>
      </c>
      <c r="D51" s="807">
        <v>43801</v>
      </c>
      <c r="E51" s="803" t="s">
        <v>274</v>
      </c>
      <c r="F51" s="803" t="s">
        <v>275</v>
      </c>
      <c r="G51" s="803"/>
      <c r="H51" s="806" t="s">
        <v>152</v>
      </c>
      <c r="I51" s="806"/>
      <c r="J51" s="117" t="s">
        <v>153</v>
      </c>
      <c r="K51" s="117" t="s">
        <v>3</v>
      </c>
      <c r="L51" s="119">
        <v>812</v>
      </c>
    </row>
    <row r="52" spans="1:12" s="101" customFormat="1" ht="344.25" customHeight="1">
      <c r="A52" s="808"/>
      <c r="B52" s="803"/>
      <c r="C52" s="810"/>
      <c r="D52" s="807"/>
      <c r="E52" s="803"/>
      <c r="F52" s="803"/>
      <c r="G52" s="803"/>
      <c r="H52" s="806" t="s">
        <v>154</v>
      </c>
      <c r="I52" s="806"/>
      <c r="J52" s="117" t="s">
        <v>153</v>
      </c>
      <c r="K52" s="117" t="s">
        <v>153</v>
      </c>
      <c r="L52" s="119">
        <v>0</v>
      </c>
    </row>
    <row r="53" spans="1:12" s="101" customFormat="1" ht="24" customHeight="1">
      <c r="A53" s="808"/>
      <c r="B53" s="110" t="s">
        <v>77</v>
      </c>
      <c r="C53" s="115" t="s">
        <v>79</v>
      </c>
      <c r="D53" s="115" t="s">
        <v>155</v>
      </c>
      <c r="E53" s="115" t="s">
        <v>156</v>
      </c>
      <c r="F53" s="805"/>
      <c r="G53" s="805"/>
      <c r="H53" s="806" t="s">
        <v>157</v>
      </c>
      <c r="I53" s="806"/>
      <c r="J53" s="803" t="s">
        <v>153</v>
      </c>
      <c r="K53" s="803" t="s">
        <v>3</v>
      </c>
      <c r="L53" s="804">
        <v>989.34</v>
      </c>
    </row>
    <row r="54" spans="1:12" s="101" customFormat="1" ht="24" customHeight="1">
      <c r="A54" s="808"/>
      <c r="B54" s="117" t="s">
        <v>276</v>
      </c>
      <c r="C54" s="117" t="s">
        <v>275</v>
      </c>
      <c r="D54" s="118">
        <v>43806</v>
      </c>
      <c r="E54" s="117" t="s">
        <v>277</v>
      </c>
      <c r="F54" s="805"/>
      <c r="G54" s="805"/>
      <c r="H54" s="806"/>
      <c r="I54" s="806"/>
      <c r="J54" s="803"/>
      <c r="K54" s="803"/>
      <c r="L54" s="804"/>
    </row>
    <row r="55" spans="1:12" s="101" customFormat="1" ht="24" customHeight="1">
      <c r="A55" s="808">
        <v>710</v>
      </c>
      <c r="B55" s="110" t="s">
        <v>76</v>
      </c>
      <c r="C55" s="115" t="s">
        <v>78</v>
      </c>
      <c r="D55" s="115" t="s">
        <v>146</v>
      </c>
      <c r="E55" s="115" t="s">
        <v>147</v>
      </c>
      <c r="F55" s="809" t="s">
        <v>71</v>
      </c>
      <c r="G55" s="809"/>
      <c r="H55" s="805"/>
      <c r="I55" s="805"/>
      <c r="J55" s="805"/>
      <c r="K55" s="805"/>
      <c r="L55" s="805"/>
    </row>
    <row r="56" spans="1:12" s="101" customFormat="1" ht="26.25" customHeight="1">
      <c r="A56" s="808"/>
      <c r="B56" s="803" t="s">
        <v>2482</v>
      </c>
      <c r="C56" s="810" t="s">
        <v>2483</v>
      </c>
      <c r="D56" s="807">
        <v>43801</v>
      </c>
      <c r="E56" s="803" t="s">
        <v>274</v>
      </c>
      <c r="F56" s="803" t="s">
        <v>2484</v>
      </c>
      <c r="G56" s="803"/>
      <c r="H56" s="806" t="s">
        <v>152</v>
      </c>
      <c r="I56" s="806"/>
      <c r="J56" s="117" t="s">
        <v>153</v>
      </c>
      <c r="K56" s="117" t="s">
        <v>3</v>
      </c>
      <c r="L56" s="119">
        <v>406</v>
      </c>
    </row>
    <row r="57" spans="1:12" s="101" customFormat="1" ht="344.25" customHeight="1">
      <c r="A57" s="808"/>
      <c r="B57" s="803"/>
      <c r="C57" s="810"/>
      <c r="D57" s="807"/>
      <c r="E57" s="803"/>
      <c r="F57" s="803"/>
      <c r="G57" s="803"/>
      <c r="H57" s="806" t="s">
        <v>154</v>
      </c>
      <c r="I57" s="806"/>
      <c r="J57" s="117" t="s">
        <v>153</v>
      </c>
      <c r="K57" s="117" t="s">
        <v>153</v>
      </c>
      <c r="L57" s="119">
        <v>0</v>
      </c>
    </row>
    <row r="58" spans="1:12" s="101" customFormat="1" ht="24" customHeight="1">
      <c r="A58" s="808"/>
      <c r="B58" s="110" t="s">
        <v>77</v>
      </c>
      <c r="C58" s="115" t="s">
        <v>79</v>
      </c>
      <c r="D58" s="115" t="s">
        <v>155</v>
      </c>
      <c r="E58" s="115" t="s">
        <v>156</v>
      </c>
      <c r="F58" s="805"/>
      <c r="G58" s="805"/>
      <c r="H58" s="806" t="s">
        <v>157</v>
      </c>
      <c r="I58" s="806"/>
      <c r="J58" s="803" t="s">
        <v>153</v>
      </c>
      <c r="K58" s="803" t="s">
        <v>153</v>
      </c>
      <c r="L58" s="804">
        <v>0</v>
      </c>
    </row>
    <row r="59" spans="1:12" s="101" customFormat="1" ht="24" customHeight="1">
      <c r="A59" s="808"/>
      <c r="B59" s="117" t="s">
        <v>276</v>
      </c>
      <c r="C59" s="117" t="s">
        <v>2484</v>
      </c>
      <c r="D59" s="118">
        <v>43806</v>
      </c>
      <c r="E59" s="117" t="s">
        <v>277</v>
      </c>
      <c r="F59" s="805"/>
      <c r="G59" s="805"/>
      <c r="H59" s="806"/>
      <c r="I59" s="806"/>
      <c r="J59" s="803"/>
      <c r="K59" s="803"/>
      <c r="L59" s="804"/>
    </row>
    <row r="60" spans="1:12" s="101" customFormat="1" ht="24" customHeight="1">
      <c r="A60" s="808">
        <v>711</v>
      </c>
      <c r="B60" s="110" t="s">
        <v>76</v>
      </c>
      <c r="C60" s="115" t="s">
        <v>78</v>
      </c>
      <c r="D60" s="115" t="s">
        <v>146</v>
      </c>
      <c r="E60" s="115" t="s">
        <v>147</v>
      </c>
      <c r="F60" s="809" t="s">
        <v>71</v>
      </c>
      <c r="G60" s="809"/>
      <c r="H60" s="805"/>
      <c r="I60" s="805"/>
      <c r="J60" s="805"/>
      <c r="K60" s="805"/>
      <c r="L60" s="805"/>
    </row>
    <row r="61" spans="1:12" s="101" customFormat="1" ht="26.25" customHeight="1">
      <c r="A61" s="808"/>
      <c r="B61" s="803" t="s">
        <v>2485</v>
      </c>
      <c r="C61" s="810" t="s">
        <v>2486</v>
      </c>
      <c r="D61" s="807">
        <v>43761</v>
      </c>
      <c r="E61" s="803" t="s">
        <v>301</v>
      </c>
      <c r="F61" s="803" t="s">
        <v>302</v>
      </c>
      <c r="G61" s="803"/>
      <c r="H61" s="806" t="s">
        <v>152</v>
      </c>
      <c r="I61" s="806"/>
      <c r="J61" s="117" t="s">
        <v>153</v>
      </c>
      <c r="K61" s="117" t="s">
        <v>3</v>
      </c>
      <c r="L61" s="119">
        <v>837.09</v>
      </c>
    </row>
    <row r="62" spans="1:12" s="101" customFormat="1" ht="218.25" customHeight="1">
      <c r="A62" s="808"/>
      <c r="B62" s="803"/>
      <c r="C62" s="810"/>
      <c r="D62" s="807"/>
      <c r="E62" s="803"/>
      <c r="F62" s="803"/>
      <c r="G62" s="803"/>
      <c r="H62" s="806" t="s">
        <v>154</v>
      </c>
      <c r="I62" s="806"/>
      <c r="J62" s="117" t="s">
        <v>153</v>
      </c>
      <c r="K62" s="117" t="s">
        <v>3</v>
      </c>
      <c r="L62" s="119">
        <v>1020.13</v>
      </c>
    </row>
    <row r="63" spans="1:12" s="101" customFormat="1" ht="24" customHeight="1">
      <c r="A63" s="808"/>
      <c r="B63" s="110" t="s">
        <v>77</v>
      </c>
      <c r="C63" s="115" t="s">
        <v>79</v>
      </c>
      <c r="D63" s="115" t="s">
        <v>155</v>
      </c>
      <c r="E63" s="115" t="s">
        <v>156</v>
      </c>
      <c r="F63" s="805"/>
      <c r="G63" s="805"/>
      <c r="H63" s="806" t="s">
        <v>157</v>
      </c>
      <c r="I63" s="806"/>
      <c r="J63" s="803" t="s">
        <v>153</v>
      </c>
      <c r="K63" s="803" t="s">
        <v>153</v>
      </c>
      <c r="L63" s="804">
        <v>0</v>
      </c>
    </row>
    <row r="64" spans="1:12" s="101" customFormat="1" ht="24" customHeight="1">
      <c r="A64" s="808"/>
      <c r="B64" s="117" t="s">
        <v>2487</v>
      </c>
      <c r="C64" s="117" t="s">
        <v>302</v>
      </c>
      <c r="D64" s="118">
        <v>43765</v>
      </c>
      <c r="E64" s="117" t="s">
        <v>2283</v>
      </c>
      <c r="F64" s="805"/>
      <c r="G64" s="805"/>
      <c r="H64" s="806"/>
      <c r="I64" s="806"/>
      <c r="J64" s="803"/>
      <c r="K64" s="803"/>
      <c r="L64" s="804"/>
    </row>
    <row r="65" spans="1:12" s="101" customFormat="1" ht="24" customHeight="1">
      <c r="A65" s="808">
        <v>712</v>
      </c>
      <c r="B65" s="110" t="s">
        <v>76</v>
      </c>
      <c r="C65" s="115" t="s">
        <v>78</v>
      </c>
      <c r="D65" s="115" t="s">
        <v>146</v>
      </c>
      <c r="E65" s="115" t="s">
        <v>147</v>
      </c>
      <c r="F65" s="809" t="s">
        <v>71</v>
      </c>
      <c r="G65" s="809"/>
      <c r="H65" s="805"/>
      <c r="I65" s="805"/>
      <c r="J65" s="805"/>
      <c r="K65" s="805"/>
      <c r="L65" s="805"/>
    </row>
    <row r="66" spans="1:12" s="101" customFormat="1" ht="26.25" customHeight="1">
      <c r="A66" s="808"/>
      <c r="B66" s="803" t="s">
        <v>2485</v>
      </c>
      <c r="C66" s="810" t="s">
        <v>2488</v>
      </c>
      <c r="D66" s="807">
        <v>43766</v>
      </c>
      <c r="E66" s="803" t="s">
        <v>243</v>
      </c>
      <c r="F66" s="803" t="s">
        <v>825</v>
      </c>
      <c r="G66" s="803"/>
      <c r="H66" s="806" t="s">
        <v>152</v>
      </c>
      <c r="I66" s="806"/>
      <c r="J66" s="117" t="s">
        <v>153</v>
      </c>
      <c r="K66" s="117" t="s">
        <v>3</v>
      </c>
      <c r="L66" s="119">
        <v>325.31</v>
      </c>
    </row>
    <row r="67" spans="1:12" s="101" customFormat="1" ht="302.25" customHeight="1">
      <c r="A67" s="808"/>
      <c r="B67" s="803"/>
      <c r="C67" s="810"/>
      <c r="D67" s="807"/>
      <c r="E67" s="803"/>
      <c r="F67" s="803"/>
      <c r="G67" s="803"/>
      <c r="H67" s="806" t="s">
        <v>154</v>
      </c>
      <c r="I67" s="806"/>
      <c r="J67" s="117" t="s">
        <v>153</v>
      </c>
      <c r="K67" s="117" t="s">
        <v>3</v>
      </c>
      <c r="L67" s="119">
        <v>249.23</v>
      </c>
    </row>
    <row r="68" spans="1:12" s="101" customFormat="1" ht="24" customHeight="1">
      <c r="A68" s="808"/>
      <c r="B68" s="110" t="s">
        <v>77</v>
      </c>
      <c r="C68" s="115" t="s">
        <v>79</v>
      </c>
      <c r="D68" s="115" t="s">
        <v>155</v>
      </c>
      <c r="E68" s="115" t="s">
        <v>156</v>
      </c>
      <c r="F68" s="805"/>
      <c r="G68" s="805"/>
      <c r="H68" s="806" t="s">
        <v>157</v>
      </c>
      <c r="I68" s="806"/>
      <c r="J68" s="803" t="s">
        <v>153</v>
      </c>
      <c r="K68" s="803" t="s">
        <v>3</v>
      </c>
      <c r="L68" s="804">
        <v>850</v>
      </c>
    </row>
    <row r="69" spans="1:12" s="101" customFormat="1" ht="24" customHeight="1">
      <c r="A69" s="808"/>
      <c r="B69" s="117" t="s">
        <v>2487</v>
      </c>
      <c r="C69" s="117" t="s">
        <v>825</v>
      </c>
      <c r="D69" s="118">
        <v>43767</v>
      </c>
      <c r="E69" s="117" t="s">
        <v>391</v>
      </c>
      <c r="F69" s="805"/>
      <c r="G69" s="805"/>
      <c r="H69" s="806"/>
      <c r="I69" s="806"/>
      <c r="J69" s="803"/>
      <c r="K69" s="803"/>
      <c r="L69" s="804"/>
    </row>
    <row r="70" spans="1:12" s="101" customFormat="1" ht="24" customHeight="1">
      <c r="A70" s="808">
        <v>713</v>
      </c>
      <c r="B70" s="110" t="s">
        <v>76</v>
      </c>
      <c r="C70" s="115" t="s">
        <v>78</v>
      </c>
      <c r="D70" s="115" t="s">
        <v>146</v>
      </c>
      <c r="E70" s="115" t="s">
        <v>147</v>
      </c>
      <c r="F70" s="809" t="s">
        <v>71</v>
      </c>
      <c r="G70" s="809"/>
      <c r="H70" s="805"/>
      <c r="I70" s="805"/>
      <c r="J70" s="805"/>
      <c r="K70" s="805"/>
      <c r="L70" s="805"/>
    </row>
    <row r="71" spans="1:12" s="101" customFormat="1" ht="26.25" customHeight="1">
      <c r="A71" s="808"/>
      <c r="B71" s="803" t="s">
        <v>2489</v>
      </c>
      <c r="C71" s="810" t="s">
        <v>2490</v>
      </c>
      <c r="D71" s="807">
        <v>43893</v>
      </c>
      <c r="E71" s="803" t="s">
        <v>2491</v>
      </c>
      <c r="F71" s="803" t="s">
        <v>2492</v>
      </c>
      <c r="G71" s="803"/>
      <c r="H71" s="806" t="s">
        <v>152</v>
      </c>
      <c r="I71" s="806"/>
      <c r="J71" s="117" t="s">
        <v>153</v>
      </c>
      <c r="K71" s="117" t="s">
        <v>153</v>
      </c>
      <c r="L71" s="119">
        <v>0</v>
      </c>
    </row>
    <row r="72" spans="1:12" s="101" customFormat="1" ht="260.25" customHeight="1">
      <c r="A72" s="808"/>
      <c r="B72" s="803"/>
      <c r="C72" s="810"/>
      <c r="D72" s="807"/>
      <c r="E72" s="803"/>
      <c r="F72" s="803"/>
      <c r="G72" s="803"/>
      <c r="H72" s="806" t="s">
        <v>154</v>
      </c>
      <c r="I72" s="806"/>
      <c r="J72" s="117" t="s">
        <v>153</v>
      </c>
      <c r="K72" s="117" t="s">
        <v>153</v>
      </c>
      <c r="L72" s="119">
        <v>0</v>
      </c>
    </row>
    <row r="73" spans="1:12" s="101" customFormat="1" ht="24" customHeight="1">
      <c r="A73" s="808"/>
      <c r="B73" s="110" t="s">
        <v>77</v>
      </c>
      <c r="C73" s="115" t="s">
        <v>79</v>
      </c>
      <c r="D73" s="115" t="s">
        <v>155</v>
      </c>
      <c r="E73" s="115" t="s">
        <v>156</v>
      </c>
      <c r="F73" s="805"/>
      <c r="G73" s="805"/>
      <c r="H73" s="806" t="s">
        <v>157</v>
      </c>
      <c r="I73" s="806"/>
      <c r="J73" s="803" t="s">
        <v>153</v>
      </c>
      <c r="K73" s="803" t="s">
        <v>3</v>
      </c>
      <c r="L73" s="804">
        <v>625</v>
      </c>
    </row>
    <row r="74" spans="1:12" s="101" customFormat="1" ht="24" customHeight="1">
      <c r="A74" s="808"/>
      <c r="B74" s="117" t="s">
        <v>193</v>
      </c>
      <c r="C74" s="117" t="s">
        <v>2492</v>
      </c>
      <c r="D74" s="118">
        <v>43897</v>
      </c>
      <c r="E74" s="117" t="s">
        <v>787</v>
      </c>
      <c r="F74" s="805"/>
      <c r="G74" s="805"/>
      <c r="H74" s="806"/>
      <c r="I74" s="806"/>
      <c r="J74" s="803"/>
      <c r="K74" s="803"/>
      <c r="L74" s="804"/>
    </row>
    <row r="75" spans="1:12" s="101" customFormat="1" ht="24" customHeight="1">
      <c r="A75" s="808">
        <v>714</v>
      </c>
      <c r="B75" s="110" t="s">
        <v>76</v>
      </c>
      <c r="C75" s="115" t="s">
        <v>78</v>
      </c>
      <c r="D75" s="115" t="s">
        <v>146</v>
      </c>
      <c r="E75" s="115" t="s">
        <v>147</v>
      </c>
      <c r="F75" s="809" t="s">
        <v>71</v>
      </c>
      <c r="G75" s="809"/>
      <c r="H75" s="805"/>
      <c r="I75" s="805"/>
      <c r="J75" s="805"/>
      <c r="K75" s="805"/>
      <c r="L75" s="805"/>
    </row>
    <row r="76" spans="1:12" s="101" customFormat="1" ht="26.25" customHeight="1">
      <c r="A76" s="808"/>
      <c r="B76" s="803" t="s">
        <v>2493</v>
      </c>
      <c r="C76" s="810" t="s">
        <v>2494</v>
      </c>
      <c r="D76" s="807">
        <v>43757</v>
      </c>
      <c r="E76" s="803" t="s">
        <v>491</v>
      </c>
      <c r="F76" s="803" t="s">
        <v>2495</v>
      </c>
      <c r="G76" s="803"/>
      <c r="H76" s="806" t="s">
        <v>152</v>
      </c>
      <c r="I76" s="806"/>
      <c r="J76" s="117" t="s">
        <v>153</v>
      </c>
      <c r="K76" s="117" t="s">
        <v>3</v>
      </c>
      <c r="L76" s="119">
        <v>745.8</v>
      </c>
    </row>
    <row r="77" spans="1:12" s="101" customFormat="1" ht="228.75" customHeight="1">
      <c r="A77" s="808"/>
      <c r="B77" s="803"/>
      <c r="C77" s="810"/>
      <c r="D77" s="807"/>
      <c r="E77" s="803"/>
      <c r="F77" s="803"/>
      <c r="G77" s="803"/>
      <c r="H77" s="806" t="s">
        <v>154</v>
      </c>
      <c r="I77" s="806"/>
      <c r="J77" s="117" t="s">
        <v>153</v>
      </c>
      <c r="K77" s="117" t="s">
        <v>3</v>
      </c>
      <c r="L77" s="119">
        <v>497.6</v>
      </c>
    </row>
    <row r="78" spans="1:12" s="101" customFormat="1" ht="24" customHeight="1">
      <c r="A78" s="808"/>
      <c r="B78" s="110" t="s">
        <v>77</v>
      </c>
      <c r="C78" s="115" t="s">
        <v>79</v>
      </c>
      <c r="D78" s="115" t="s">
        <v>155</v>
      </c>
      <c r="E78" s="115" t="s">
        <v>156</v>
      </c>
      <c r="F78" s="805"/>
      <c r="G78" s="805"/>
      <c r="H78" s="806" t="s">
        <v>157</v>
      </c>
      <c r="I78" s="806"/>
      <c r="J78" s="803" t="s">
        <v>153</v>
      </c>
      <c r="K78" s="803" t="s">
        <v>3</v>
      </c>
      <c r="L78" s="804">
        <v>655</v>
      </c>
    </row>
    <row r="79" spans="1:12" s="101" customFormat="1" ht="24" customHeight="1">
      <c r="A79" s="808"/>
      <c r="B79" s="117" t="s">
        <v>254</v>
      </c>
      <c r="C79" s="117" t="s">
        <v>2495</v>
      </c>
      <c r="D79" s="118">
        <v>43772</v>
      </c>
      <c r="E79" s="117" t="s">
        <v>2496</v>
      </c>
      <c r="F79" s="805"/>
      <c r="G79" s="805"/>
      <c r="H79" s="806"/>
      <c r="I79" s="806"/>
      <c r="J79" s="803"/>
      <c r="K79" s="803"/>
      <c r="L79" s="804"/>
    </row>
    <row r="80" spans="1:12" s="101" customFormat="1" ht="24" customHeight="1">
      <c r="A80" s="808">
        <v>715</v>
      </c>
      <c r="B80" s="110" t="s">
        <v>76</v>
      </c>
      <c r="C80" s="115" t="s">
        <v>78</v>
      </c>
      <c r="D80" s="115" t="s">
        <v>146</v>
      </c>
      <c r="E80" s="115" t="s">
        <v>147</v>
      </c>
      <c r="F80" s="809" t="s">
        <v>71</v>
      </c>
      <c r="G80" s="809"/>
      <c r="H80" s="805"/>
      <c r="I80" s="805"/>
      <c r="J80" s="805"/>
      <c r="K80" s="805"/>
      <c r="L80" s="805"/>
    </row>
    <row r="81" spans="1:12" s="101" customFormat="1" ht="26.25" customHeight="1">
      <c r="A81" s="808"/>
      <c r="B81" s="803" t="s">
        <v>2493</v>
      </c>
      <c r="C81" s="810" t="s">
        <v>2494</v>
      </c>
      <c r="D81" s="807">
        <v>43757</v>
      </c>
      <c r="E81" s="803" t="s">
        <v>491</v>
      </c>
      <c r="F81" s="803" t="s">
        <v>684</v>
      </c>
      <c r="G81" s="803"/>
      <c r="H81" s="806" t="s">
        <v>152</v>
      </c>
      <c r="I81" s="806"/>
      <c r="J81" s="117" t="s">
        <v>153</v>
      </c>
      <c r="K81" s="117" t="s">
        <v>3</v>
      </c>
      <c r="L81" s="119">
        <v>133.94999999999999</v>
      </c>
    </row>
    <row r="82" spans="1:12" s="101" customFormat="1" ht="228.75" customHeight="1">
      <c r="A82" s="808"/>
      <c r="B82" s="803"/>
      <c r="C82" s="810"/>
      <c r="D82" s="807"/>
      <c r="E82" s="803"/>
      <c r="F82" s="803"/>
      <c r="G82" s="803"/>
      <c r="H82" s="806" t="s">
        <v>154</v>
      </c>
      <c r="I82" s="806"/>
      <c r="J82" s="117" t="s">
        <v>153</v>
      </c>
      <c r="K82" s="117" t="s">
        <v>3</v>
      </c>
      <c r="L82" s="119">
        <v>167.08</v>
      </c>
    </row>
    <row r="83" spans="1:12" s="101" customFormat="1" ht="24" customHeight="1">
      <c r="A83" s="808"/>
      <c r="B83" s="110" t="s">
        <v>77</v>
      </c>
      <c r="C83" s="115" t="s">
        <v>79</v>
      </c>
      <c r="D83" s="115" t="s">
        <v>155</v>
      </c>
      <c r="E83" s="115" t="s">
        <v>156</v>
      </c>
      <c r="F83" s="805"/>
      <c r="G83" s="805"/>
      <c r="H83" s="806" t="s">
        <v>157</v>
      </c>
      <c r="I83" s="806"/>
      <c r="J83" s="803" t="s">
        <v>153</v>
      </c>
      <c r="K83" s="803" t="s">
        <v>3</v>
      </c>
      <c r="L83" s="804">
        <v>49.53</v>
      </c>
    </row>
    <row r="84" spans="1:12" s="101" customFormat="1" ht="24" customHeight="1">
      <c r="A84" s="808"/>
      <c r="B84" s="117" t="s">
        <v>254</v>
      </c>
      <c r="C84" s="117" t="s">
        <v>684</v>
      </c>
      <c r="D84" s="118">
        <v>43772</v>
      </c>
      <c r="E84" s="117" t="s">
        <v>2496</v>
      </c>
      <c r="F84" s="805"/>
      <c r="G84" s="805"/>
      <c r="H84" s="806"/>
      <c r="I84" s="806"/>
      <c r="J84" s="803"/>
      <c r="K84" s="803"/>
      <c r="L84" s="804"/>
    </row>
    <row r="85" spans="1:12" s="101" customFormat="1" ht="24" customHeight="1">
      <c r="A85" s="808">
        <v>716</v>
      </c>
      <c r="B85" s="110" t="s">
        <v>76</v>
      </c>
      <c r="C85" s="115" t="s">
        <v>78</v>
      </c>
      <c r="D85" s="115" t="s">
        <v>146</v>
      </c>
      <c r="E85" s="115" t="s">
        <v>147</v>
      </c>
      <c r="F85" s="809" t="s">
        <v>71</v>
      </c>
      <c r="G85" s="809"/>
      <c r="H85" s="805"/>
      <c r="I85" s="805"/>
      <c r="J85" s="805"/>
      <c r="K85" s="805"/>
      <c r="L85" s="805"/>
    </row>
    <row r="86" spans="1:12" s="101" customFormat="1" ht="26.25" customHeight="1">
      <c r="A86" s="808"/>
      <c r="B86" s="803" t="s">
        <v>2493</v>
      </c>
      <c r="C86" s="803" t="s">
        <v>2497</v>
      </c>
      <c r="D86" s="807">
        <v>43798</v>
      </c>
      <c r="E86" s="803" t="s">
        <v>2498</v>
      </c>
      <c r="F86" s="803" t="s">
        <v>2499</v>
      </c>
      <c r="G86" s="803"/>
      <c r="H86" s="806" t="s">
        <v>152</v>
      </c>
      <c r="I86" s="806"/>
      <c r="J86" s="117" t="s">
        <v>153</v>
      </c>
      <c r="K86" s="117" t="s">
        <v>3</v>
      </c>
      <c r="L86" s="119">
        <v>285.35000000000002</v>
      </c>
    </row>
    <row r="87" spans="1:12" s="101" customFormat="1" ht="71.25" customHeight="1">
      <c r="A87" s="808"/>
      <c r="B87" s="803"/>
      <c r="C87" s="803"/>
      <c r="D87" s="807"/>
      <c r="E87" s="803"/>
      <c r="F87" s="803"/>
      <c r="G87" s="803"/>
      <c r="H87" s="806" t="s">
        <v>154</v>
      </c>
      <c r="I87" s="806"/>
      <c r="J87" s="117" t="s">
        <v>153</v>
      </c>
      <c r="K87" s="117" t="s">
        <v>3</v>
      </c>
      <c r="L87" s="119">
        <v>1459</v>
      </c>
    </row>
    <row r="88" spans="1:12" s="101" customFormat="1" ht="24" customHeight="1">
      <c r="A88" s="808"/>
      <c r="B88" s="110" t="s">
        <v>77</v>
      </c>
      <c r="C88" s="115" t="s">
        <v>79</v>
      </c>
      <c r="D88" s="115" t="s">
        <v>155</v>
      </c>
      <c r="E88" s="115" t="s">
        <v>156</v>
      </c>
      <c r="F88" s="805"/>
      <c r="G88" s="805"/>
      <c r="H88" s="806" t="s">
        <v>157</v>
      </c>
      <c r="I88" s="806"/>
      <c r="J88" s="803" t="s">
        <v>153</v>
      </c>
      <c r="K88" s="803" t="s">
        <v>153</v>
      </c>
      <c r="L88" s="804">
        <v>0</v>
      </c>
    </row>
    <row r="89" spans="1:12" s="101" customFormat="1" ht="24" customHeight="1">
      <c r="A89" s="808"/>
      <c r="B89" s="117" t="s">
        <v>254</v>
      </c>
      <c r="C89" s="117" t="s">
        <v>2499</v>
      </c>
      <c r="D89" s="118">
        <v>43803</v>
      </c>
      <c r="E89" s="117" t="s">
        <v>2500</v>
      </c>
      <c r="F89" s="805"/>
      <c r="G89" s="805"/>
      <c r="H89" s="806"/>
      <c r="I89" s="806"/>
      <c r="J89" s="803"/>
      <c r="K89" s="803"/>
      <c r="L89" s="804"/>
    </row>
    <row r="90" spans="1:12" s="101" customFormat="1" ht="24" customHeight="1">
      <c r="A90" s="808">
        <v>717</v>
      </c>
      <c r="B90" s="110" t="s">
        <v>76</v>
      </c>
      <c r="C90" s="115" t="s">
        <v>78</v>
      </c>
      <c r="D90" s="115" t="s">
        <v>146</v>
      </c>
      <c r="E90" s="115" t="s">
        <v>147</v>
      </c>
      <c r="F90" s="809" t="s">
        <v>71</v>
      </c>
      <c r="G90" s="809"/>
      <c r="H90" s="805"/>
      <c r="I90" s="805"/>
      <c r="J90" s="805"/>
      <c r="K90" s="805"/>
      <c r="L90" s="805"/>
    </row>
    <row r="91" spans="1:12" s="101" customFormat="1" ht="26.25" customHeight="1">
      <c r="A91" s="808"/>
      <c r="B91" s="803" t="s">
        <v>2501</v>
      </c>
      <c r="C91" s="810" t="s">
        <v>2502</v>
      </c>
      <c r="D91" s="807">
        <v>43739</v>
      </c>
      <c r="E91" s="803" t="s">
        <v>730</v>
      </c>
      <c r="F91" s="803" t="s">
        <v>2503</v>
      </c>
      <c r="G91" s="803"/>
      <c r="H91" s="806" t="s">
        <v>152</v>
      </c>
      <c r="I91" s="806"/>
      <c r="J91" s="117" t="s">
        <v>153</v>
      </c>
      <c r="K91" s="117" t="s">
        <v>3</v>
      </c>
      <c r="L91" s="119">
        <v>180.66</v>
      </c>
    </row>
    <row r="92" spans="1:12" s="101" customFormat="1" ht="375.75" customHeight="1">
      <c r="A92" s="808"/>
      <c r="B92" s="803"/>
      <c r="C92" s="810"/>
      <c r="D92" s="807"/>
      <c r="E92" s="803"/>
      <c r="F92" s="803"/>
      <c r="G92" s="803"/>
      <c r="H92" s="806" t="s">
        <v>154</v>
      </c>
      <c r="I92" s="806"/>
      <c r="J92" s="117" t="s">
        <v>153</v>
      </c>
      <c r="K92" s="117" t="s">
        <v>3</v>
      </c>
      <c r="L92" s="119">
        <v>340.3</v>
      </c>
    </row>
    <row r="93" spans="1:12" s="101" customFormat="1" ht="24" customHeight="1">
      <c r="A93" s="808"/>
      <c r="B93" s="110" t="s">
        <v>77</v>
      </c>
      <c r="C93" s="115" t="s">
        <v>79</v>
      </c>
      <c r="D93" s="115" t="s">
        <v>155</v>
      </c>
      <c r="E93" s="115" t="s">
        <v>156</v>
      </c>
      <c r="F93" s="805"/>
      <c r="G93" s="805"/>
      <c r="H93" s="806" t="s">
        <v>157</v>
      </c>
      <c r="I93" s="806"/>
      <c r="J93" s="803" t="s">
        <v>153</v>
      </c>
      <c r="K93" s="803" t="s">
        <v>153</v>
      </c>
      <c r="L93" s="804">
        <v>0</v>
      </c>
    </row>
    <row r="94" spans="1:12" s="101" customFormat="1" ht="24" customHeight="1">
      <c r="A94" s="808"/>
      <c r="B94" s="117" t="s">
        <v>181</v>
      </c>
      <c r="C94" s="117" t="s">
        <v>2503</v>
      </c>
      <c r="D94" s="118">
        <v>43740</v>
      </c>
      <c r="E94" s="117" t="s">
        <v>1029</v>
      </c>
      <c r="F94" s="805"/>
      <c r="G94" s="805"/>
      <c r="H94" s="806"/>
      <c r="I94" s="806"/>
      <c r="J94" s="803"/>
      <c r="K94" s="803"/>
      <c r="L94" s="804"/>
    </row>
    <row r="95" spans="1:12" s="101" customFormat="1" ht="24" customHeight="1">
      <c r="A95" s="808">
        <v>718</v>
      </c>
      <c r="B95" s="110" t="s">
        <v>76</v>
      </c>
      <c r="C95" s="115" t="s">
        <v>78</v>
      </c>
      <c r="D95" s="115" t="s">
        <v>146</v>
      </c>
      <c r="E95" s="115" t="s">
        <v>147</v>
      </c>
      <c r="F95" s="809" t="s">
        <v>71</v>
      </c>
      <c r="G95" s="809"/>
      <c r="H95" s="805"/>
      <c r="I95" s="805"/>
      <c r="J95" s="805"/>
      <c r="K95" s="805"/>
      <c r="L95" s="805"/>
    </row>
    <row r="96" spans="1:12" s="101" customFormat="1" ht="26.25" customHeight="1">
      <c r="A96" s="808"/>
      <c r="B96" s="803" t="s">
        <v>2504</v>
      </c>
      <c r="C96" s="810" t="s">
        <v>2505</v>
      </c>
      <c r="D96" s="807">
        <v>43879</v>
      </c>
      <c r="E96" s="803" t="s">
        <v>2506</v>
      </c>
      <c r="F96" s="803" t="s">
        <v>2507</v>
      </c>
      <c r="G96" s="803"/>
      <c r="H96" s="806" t="s">
        <v>152</v>
      </c>
      <c r="I96" s="806"/>
      <c r="J96" s="117" t="s">
        <v>153</v>
      </c>
      <c r="K96" s="117" t="s">
        <v>3</v>
      </c>
      <c r="L96" s="119">
        <v>660</v>
      </c>
    </row>
    <row r="97" spans="1:12" s="101" customFormat="1" ht="408.95" customHeight="1">
      <c r="A97" s="808"/>
      <c r="B97" s="803"/>
      <c r="C97" s="810"/>
      <c r="D97" s="807"/>
      <c r="E97" s="803"/>
      <c r="F97" s="803"/>
      <c r="G97" s="803"/>
      <c r="H97" s="806" t="s">
        <v>154</v>
      </c>
      <c r="I97" s="806"/>
      <c r="J97" s="803" t="s">
        <v>153</v>
      </c>
      <c r="K97" s="803" t="s">
        <v>3</v>
      </c>
      <c r="L97" s="804">
        <v>647.6</v>
      </c>
    </row>
    <row r="98" spans="1:12" s="101" customFormat="1" ht="229.35" customHeight="1">
      <c r="A98" s="808"/>
      <c r="B98" s="803"/>
      <c r="C98" s="810"/>
      <c r="D98" s="807"/>
      <c r="E98" s="803"/>
      <c r="F98" s="803"/>
      <c r="G98" s="803"/>
      <c r="H98" s="806"/>
      <c r="I98" s="806"/>
      <c r="J98" s="803"/>
      <c r="K98" s="803"/>
      <c r="L98" s="804"/>
    </row>
    <row r="99" spans="1:12" s="101" customFormat="1" ht="24" customHeight="1">
      <c r="A99" s="808"/>
      <c r="B99" s="110" t="s">
        <v>77</v>
      </c>
      <c r="C99" s="115" t="s">
        <v>79</v>
      </c>
      <c r="D99" s="115" t="s">
        <v>155</v>
      </c>
      <c r="E99" s="115" t="s">
        <v>156</v>
      </c>
      <c r="F99" s="805"/>
      <c r="G99" s="805"/>
      <c r="H99" s="806" t="s">
        <v>157</v>
      </c>
      <c r="I99" s="806"/>
      <c r="J99" s="803" t="s">
        <v>153</v>
      </c>
      <c r="K99" s="803" t="s">
        <v>153</v>
      </c>
      <c r="L99" s="804">
        <v>0</v>
      </c>
    </row>
    <row r="100" spans="1:12" s="101" customFormat="1" ht="24" customHeight="1">
      <c r="A100" s="808"/>
      <c r="B100" s="117" t="s">
        <v>2508</v>
      </c>
      <c r="C100" s="117" t="s">
        <v>2507</v>
      </c>
      <c r="D100" s="118">
        <v>43882</v>
      </c>
      <c r="E100" s="117" t="s">
        <v>2509</v>
      </c>
      <c r="F100" s="805"/>
      <c r="G100" s="805"/>
      <c r="H100" s="806"/>
      <c r="I100" s="806"/>
      <c r="J100" s="803"/>
      <c r="K100" s="803"/>
      <c r="L100" s="804"/>
    </row>
    <row r="101" spans="1:12" s="101" customFormat="1" ht="24" customHeight="1">
      <c r="A101" s="808">
        <v>719</v>
      </c>
      <c r="B101" s="110" t="s">
        <v>76</v>
      </c>
      <c r="C101" s="115" t="s">
        <v>78</v>
      </c>
      <c r="D101" s="115" t="s">
        <v>146</v>
      </c>
      <c r="E101" s="115" t="s">
        <v>147</v>
      </c>
      <c r="F101" s="809" t="s">
        <v>71</v>
      </c>
      <c r="G101" s="809"/>
      <c r="H101" s="805"/>
      <c r="I101" s="805"/>
      <c r="J101" s="805"/>
      <c r="K101" s="805"/>
      <c r="L101" s="805"/>
    </row>
    <row r="102" spans="1:12" s="101" customFormat="1" ht="26.25" customHeight="1">
      <c r="A102" s="808"/>
      <c r="B102" s="803" t="s">
        <v>2510</v>
      </c>
      <c r="C102" s="810" t="s">
        <v>2511</v>
      </c>
      <c r="D102" s="807">
        <v>43739</v>
      </c>
      <c r="E102" s="803" t="s">
        <v>1406</v>
      </c>
      <c r="F102" s="803" t="s">
        <v>2512</v>
      </c>
      <c r="G102" s="803"/>
      <c r="H102" s="806" t="s">
        <v>152</v>
      </c>
      <c r="I102" s="806"/>
      <c r="J102" s="117" t="s">
        <v>153</v>
      </c>
      <c r="K102" s="117" t="s">
        <v>3</v>
      </c>
      <c r="L102" s="119">
        <v>296</v>
      </c>
    </row>
    <row r="103" spans="1:12" s="101" customFormat="1" ht="312.75" customHeight="1">
      <c r="A103" s="808"/>
      <c r="B103" s="803"/>
      <c r="C103" s="810"/>
      <c r="D103" s="807"/>
      <c r="E103" s="803"/>
      <c r="F103" s="803"/>
      <c r="G103" s="803"/>
      <c r="H103" s="806" t="s">
        <v>154</v>
      </c>
      <c r="I103" s="806"/>
      <c r="J103" s="117" t="s">
        <v>153</v>
      </c>
      <c r="K103" s="117" t="s">
        <v>153</v>
      </c>
      <c r="L103" s="119">
        <v>0</v>
      </c>
    </row>
    <row r="104" spans="1:12" s="101" customFormat="1" ht="24" customHeight="1">
      <c r="A104" s="808"/>
      <c r="B104" s="110" t="s">
        <v>77</v>
      </c>
      <c r="C104" s="115" t="s">
        <v>79</v>
      </c>
      <c r="D104" s="115" t="s">
        <v>155</v>
      </c>
      <c r="E104" s="115" t="s">
        <v>156</v>
      </c>
      <c r="F104" s="805"/>
      <c r="G104" s="805"/>
      <c r="H104" s="806" t="s">
        <v>157</v>
      </c>
      <c r="I104" s="806"/>
      <c r="J104" s="803" t="s">
        <v>153</v>
      </c>
      <c r="K104" s="803" t="s">
        <v>153</v>
      </c>
      <c r="L104" s="804">
        <v>0</v>
      </c>
    </row>
    <row r="105" spans="1:12" s="101" customFormat="1" ht="24" customHeight="1">
      <c r="A105" s="808"/>
      <c r="B105" s="117" t="s">
        <v>240</v>
      </c>
      <c r="C105" s="117" t="s">
        <v>2512</v>
      </c>
      <c r="D105" s="118">
        <v>43741</v>
      </c>
      <c r="E105" s="117" t="s">
        <v>438</v>
      </c>
      <c r="F105" s="805"/>
      <c r="G105" s="805"/>
      <c r="H105" s="806"/>
      <c r="I105" s="806"/>
      <c r="J105" s="803"/>
      <c r="K105" s="803"/>
      <c r="L105" s="804"/>
    </row>
    <row r="106" spans="1:12" s="101" customFormat="1" ht="24" customHeight="1">
      <c r="A106" s="808">
        <v>720</v>
      </c>
      <c r="B106" s="110" t="s">
        <v>76</v>
      </c>
      <c r="C106" s="115" t="s">
        <v>78</v>
      </c>
      <c r="D106" s="115" t="s">
        <v>146</v>
      </c>
      <c r="E106" s="115" t="s">
        <v>147</v>
      </c>
      <c r="F106" s="809" t="s">
        <v>71</v>
      </c>
      <c r="G106" s="809"/>
      <c r="H106" s="805"/>
      <c r="I106" s="805"/>
      <c r="J106" s="805"/>
      <c r="K106" s="805"/>
      <c r="L106" s="805"/>
    </row>
    <row r="107" spans="1:12" s="101" customFormat="1" ht="26.25" customHeight="1">
      <c r="A107" s="808"/>
      <c r="B107" s="803" t="s">
        <v>2510</v>
      </c>
      <c r="C107" s="810" t="s">
        <v>2513</v>
      </c>
      <c r="D107" s="807">
        <v>43748</v>
      </c>
      <c r="E107" s="803" t="s">
        <v>1354</v>
      </c>
      <c r="F107" s="803" t="s">
        <v>1355</v>
      </c>
      <c r="G107" s="803"/>
      <c r="H107" s="806" t="s">
        <v>152</v>
      </c>
      <c r="I107" s="806"/>
      <c r="J107" s="117" t="s">
        <v>153</v>
      </c>
      <c r="K107" s="117" t="s">
        <v>3</v>
      </c>
      <c r="L107" s="119">
        <v>256.93</v>
      </c>
    </row>
    <row r="108" spans="1:12" s="101" customFormat="1" ht="176.25" customHeight="1">
      <c r="A108" s="808"/>
      <c r="B108" s="803"/>
      <c r="C108" s="810"/>
      <c r="D108" s="807"/>
      <c r="E108" s="803"/>
      <c r="F108" s="803"/>
      <c r="G108" s="803"/>
      <c r="H108" s="806" t="s">
        <v>154</v>
      </c>
      <c r="I108" s="806"/>
      <c r="J108" s="117" t="s">
        <v>153</v>
      </c>
      <c r="K108" s="117" t="s">
        <v>3</v>
      </c>
      <c r="L108" s="119">
        <v>282.60000000000002</v>
      </c>
    </row>
    <row r="109" spans="1:12" s="101" customFormat="1" ht="24" customHeight="1">
      <c r="A109" s="808"/>
      <c r="B109" s="110" t="s">
        <v>77</v>
      </c>
      <c r="C109" s="115" t="s">
        <v>79</v>
      </c>
      <c r="D109" s="115" t="s">
        <v>155</v>
      </c>
      <c r="E109" s="115" t="s">
        <v>156</v>
      </c>
      <c r="F109" s="805"/>
      <c r="G109" s="805"/>
      <c r="H109" s="806" t="s">
        <v>157</v>
      </c>
      <c r="I109" s="806"/>
      <c r="J109" s="803" t="s">
        <v>153</v>
      </c>
      <c r="K109" s="803" t="s">
        <v>3</v>
      </c>
      <c r="L109" s="804">
        <v>100</v>
      </c>
    </row>
    <row r="110" spans="1:12" s="101" customFormat="1" ht="24" customHeight="1">
      <c r="A110" s="808"/>
      <c r="B110" s="117" t="s">
        <v>240</v>
      </c>
      <c r="C110" s="117" t="s">
        <v>1355</v>
      </c>
      <c r="D110" s="118">
        <v>43750</v>
      </c>
      <c r="E110" s="117" t="s">
        <v>602</v>
      </c>
      <c r="F110" s="805"/>
      <c r="G110" s="805"/>
      <c r="H110" s="806"/>
      <c r="I110" s="806"/>
      <c r="J110" s="803"/>
      <c r="K110" s="803"/>
      <c r="L110" s="804"/>
    </row>
    <row r="111" spans="1:12" s="101" customFormat="1" ht="24" customHeight="1">
      <c r="A111" s="808">
        <v>721</v>
      </c>
      <c r="B111" s="110" t="s">
        <v>76</v>
      </c>
      <c r="C111" s="115" t="s">
        <v>78</v>
      </c>
      <c r="D111" s="115" t="s">
        <v>146</v>
      </c>
      <c r="E111" s="115" t="s">
        <v>147</v>
      </c>
      <c r="F111" s="809" t="s">
        <v>71</v>
      </c>
      <c r="G111" s="809"/>
      <c r="H111" s="805"/>
      <c r="I111" s="805"/>
      <c r="J111" s="805"/>
      <c r="K111" s="805"/>
      <c r="L111" s="805"/>
    </row>
    <row r="112" spans="1:12" s="101" customFormat="1" ht="26.25" customHeight="1">
      <c r="A112" s="808"/>
      <c r="B112" s="803" t="s">
        <v>2510</v>
      </c>
      <c r="C112" s="810" t="s">
        <v>2514</v>
      </c>
      <c r="D112" s="807">
        <v>43799</v>
      </c>
      <c r="E112" s="803" t="s">
        <v>2515</v>
      </c>
      <c r="F112" s="803" t="s">
        <v>307</v>
      </c>
      <c r="G112" s="803"/>
      <c r="H112" s="806" t="s">
        <v>152</v>
      </c>
      <c r="I112" s="806"/>
      <c r="J112" s="117" t="s">
        <v>153</v>
      </c>
      <c r="K112" s="117" t="s">
        <v>3</v>
      </c>
      <c r="L112" s="119">
        <v>770.96</v>
      </c>
    </row>
    <row r="113" spans="1:12" s="101" customFormat="1" ht="408.95" customHeight="1">
      <c r="A113" s="808"/>
      <c r="B113" s="803"/>
      <c r="C113" s="810"/>
      <c r="D113" s="807"/>
      <c r="E113" s="803"/>
      <c r="F113" s="803"/>
      <c r="G113" s="803"/>
      <c r="H113" s="806" t="s">
        <v>154</v>
      </c>
      <c r="I113" s="806"/>
      <c r="J113" s="803" t="s">
        <v>153</v>
      </c>
      <c r="K113" s="803" t="s">
        <v>153</v>
      </c>
      <c r="L113" s="804">
        <v>0</v>
      </c>
    </row>
    <row r="114" spans="1:12" s="101" customFormat="1" ht="61.35" customHeight="1">
      <c r="A114" s="808"/>
      <c r="B114" s="803"/>
      <c r="C114" s="810"/>
      <c r="D114" s="807"/>
      <c r="E114" s="803"/>
      <c r="F114" s="803"/>
      <c r="G114" s="803"/>
      <c r="H114" s="806"/>
      <c r="I114" s="806"/>
      <c r="J114" s="803"/>
      <c r="K114" s="803"/>
      <c r="L114" s="804"/>
    </row>
    <row r="115" spans="1:12" s="101" customFormat="1" ht="24" customHeight="1">
      <c r="A115" s="808"/>
      <c r="B115" s="110" t="s">
        <v>77</v>
      </c>
      <c r="C115" s="115" t="s">
        <v>79</v>
      </c>
      <c r="D115" s="115" t="s">
        <v>155</v>
      </c>
      <c r="E115" s="115" t="s">
        <v>156</v>
      </c>
      <c r="F115" s="805"/>
      <c r="G115" s="805"/>
      <c r="H115" s="806" t="s">
        <v>157</v>
      </c>
      <c r="I115" s="806"/>
      <c r="J115" s="803" t="s">
        <v>153</v>
      </c>
      <c r="K115" s="803" t="s">
        <v>3</v>
      </c>
      <c r="L115" s="804">
        <v>213</v>
      </c>
    </row>
    <row r="116" spans="1:12" s="101" customFormat="1" ht="24" customHeight="1">
      <c r="A116" s="808"/>
      <c r="B116" s="117" t="s">
        <v>240</v>
      </c>
      <c r="C116" s="117" t="s">
        <v>307</v>
      </c>
      <c r="D116" s="118">
        <v>43805</v>
      </c>
      <c r="E116" s="117" t="s">
        <v>2516</v>
      </c>
      <c r="F116" s="805"/>
      <c r="G116" s="805"/>
      <c r="H116" s="806"/>
      <c r="I116" s="806"/>
      <c r="J116" s="803"/>
      <c r="K116" s="803"/>
      <c r="L116" s="804"/>
    </row>
    <row r="117" spans="1:12" s="101" customFormat="1" ht="24" customHeight="1">
      <c r="A117" s="808">
        <v>722</v>
      </c>
      <c r="B117" s="110" t="s">
        <v>76</v>
      </c>
      <c r="C117" s="115" t="s">
        <v>78</v>
      </c>
      <c r="D117" s="115" t="s">
        <v>146</v>
      </c>
      <c r="E117" s="115" t="s">
        <v>147</v>
      </c>
      <c r="F117" s="809" t="s">
        <v>71</v>
      </c>
      <c r="G117" s="809"/>
      <c r="H117" s="805"/>
      <c r="I117" s="805"/>
      <c r="J117" s="805"/>
      <c r="K117" s="805"/>
      <c r="L117" s="805"/>
    </row>
    <row r="118" spans="1:12" s="101" customFormat="1" ht="26.25" customHeight="1">
      <c r="A118" s="808"/>
      <c r="B118" s="803" t="s">
        <v>2510</v>
      </c>
      <c r="C118" s="810" t="s">
        <v>1092</v>
      </c>
      <c r="D118" s="807">
        <v>43864</v>
      </c>
      <c r="E118" s="803" t="s">
        <v>306</v>
      </c>
      <c r="F118" s="803" t="s">
        <v>307</v>
      </c>
      <c r="G118" s="803"/>
      <c r="H118" s="806" t="s">
        <v>152</v>
      </c>
      <c r="I118" s="806"/>
      <c r="J118" s="117" t="s">
        <v>153</v>
      </c>
      <c r="K118" s="117" t="s">
        <v>3</v>
      </c>
      <c r="L118" s="119">
        <v>468</v>
      </c>
    </row>
    <row r="119" spans="1:12" s="101" customFormat="1" ht="344.25" customHeight="1">
      <c r="A119" s="808"/>
      <c r="B119" s="803"/>
      <c r="C119" s="810"/>
      <c r="D119" s="807"/>
      <c r="E119" s="803"/>
      <c r="F119" s="803"/>
      <c r="G119" s="803"/>
      <c r="H119" s="806" t="s">
        <v>154</v>
      </c>
      <c r="I119" s="806"/>
      <c r="J119" s="117" t="s">
        <v>153</v>
      </c>
      <c r="K119" s="117" t="s">
        <v>3</v>
      </c>
      <c r="L119" s="119">
        <v>317.5</v>
      </c>
    </row>
    <row r="120" spans="1:12" s="101" customFormat="1" ht="24" customHeight="1">
      <c r="A120" s="808"/>
      <c r="B120" s="110" t="s">
        <v>77</v>
      </c>
      <c r="C120" s="115" t="s">
        <v>79</v>
      </c>
      <c r="D120" s="115" t="s">
        <v>155</v>
      </c>
      <c r="E120" s="115" t="s">
        <v>156</v>
      </c>
      <c r="F120" s="805"/>
      <c r="G120" s="805"/>
      <c r="H120" s="806" t="s">
        <v>157</v>
      </c>
      <c r="I120" s="806"/>
      <c r="J120" s="803" t="s">
        <v>153</v>
      </c>
      <c r="K120" s="803" t="s">
        <v>3</v>
      </c>
      <c r="L120" s="804">
        <v>103</v>
      </c>
    </row>
    <row r="121" spans="1:12" s="101" customFormat="1" ht="24" customHeight="1">
      <c r="A121" s="808"/>
      <c r="B121" s="117" t="s">
        <v>240</v>
      </c>
      <c r="C121" s="117" t="s">
        <v>307</v>
      </c>
      <c r="D121" s="118">
        <v>43866</v>
      </c>
      <c r="E121" s="117" t="s">
        <v>1093</v>
      </c>
      <c r="F121" s="805"/>
      <c r="G121" s="805"/>
      <c r="H121" s="806"/>
      <c r="I121" s="806"/>
      <c r="J121" s="803"/>
      <c r="K121" s="803"/>
      <c r="L121" s="804"/>
    </row>
    <row r="122" spans="1:12" s="101" customFormat="1" ht="24" customHeight="1">
      <c r="A122" s="808">
        <v>723</v>
      </c>
      <c r="B122" s="110" t="s">
        <v>76</v>
      </c>
      <c r="C122" s="115" t="s">
        <v>78</v>
      </c>
      <c r="D122" s="115" t="s">
        <v>146</v>
      </c>
      <c r="E122" s="115" t="s">
        <v>147</v>
      </c>
      <c r="F122" s="809" t="s">
        <v>71</v>
      </c>
      <c r="G122" s="809"/>
      <c r="H122" s="805"/>
      <c r="I122" s="805"/>
      <c r="J122" s="805"/>
      <c r="K122" s="805"/>
      <c r="L122" s="805"/>
    </row>
    <row r="123" spans="1:12" s="101" customFormat="1" ht="26.25" customHeight="1">
      <c r="A123" s="808"/>
      <c r="B123" s="803" t="s">
        <v>2517</v>
      </c>
      <c r="C123" s="810" t="s">
        <v>2518</v>
      </c>
      <c r="D123" s="807">
        <v>43751</v>
      </c>
      <c r="E123" s="803" t="s">
        <v>2176</v>
      </c>
      <c r="F123" s="803" t="s">
        <v>2177</v>
      </c>
      <c r="G123" s="803"/>
      <c r="H123" s="806" t="s">
        <v>152</v>
      </c>
      <c r="I123" s="806"/>
      <c r="J123" s="117" t="s">
        <v>153</v>
      </c>
      <c r="K123" s="117" t="s">
        <v>153</v>
      </c>
      <c r="L123" s="119">
        <v>0</v>
      </c>
    </row>
    <row r="124" spans="1:12" s="101" customFormat="1" ht="408.95" customHeight="1">
      <c r="A124" s="808"/>
      <c r="B124" s="803"/>
      <c r="C124" s="810"/>
      <c r="D124" s="807"/>
      <c r="E124" s="803"/>
      <c r="F124" s="803"/>
      <c r="G124" s="803"/>
      <c r="H124" s="806" t="s">
        <v>154</v>
      </c>
      <c r="I124" s="806"/>
      <c r="J124" s="803" t="s">
        <v>153</v>
      </c>
      <c r="K124" s="803" t="s">
        <v>153</v>
      </c>
      <c r="L124" s="804">
        <v>0</v>
      </c>
    </row>
    <row r="125" spans="1:12" s="101" customFormat="1" ht="218.85" customHeight="1">
      <c r="A125" s="808"/>
      <c r="B125" s="803"/>
      <c r="C125" s="810"/>
      <c r="D125" s="807"/>
      <c r="E125" s="803"/>
      <c r="F125" s="803"/>
      <c r="G125" s="803"/>
      <c r="H125" s="806"/>
      <c r="I125" s="806"/>
      <c r="J125" s="803"/>
      <c r="K125" s="803"/>
      <c r="L125" s="804"/>
    </row>
    <row r="126" spans="1:12" s="101" customFormat="1" ht="24" customHeight="1">
      <c r="A126" s="808"/>
      <c r="B126" s="110" t="s">
        <v>77</v>
      </c>
      <c r="C126" s="115" t="s">
        <v>79</v>
      </c>
      <c r="D126" s="115" t="s">
        <v>155</v>
      </c>
      <c r="E126" s="115" t="s">
        <v>156</v>
      </c>
      <c r="F126" s="805"/>
      <c r="G126" s="805"/>
      <c r="H126" s="806" t="s">
        <v>157</v>
      </c>
      <c r="I126" s="806"/>
      <c r="J126" s="803" t="s">
        <v>153</v>
      </c>
      <c r="K126" s="803" t="s">
        <v>3</v>
      </c>
      <c r="L126" s="804">
        <v>340</v>
      </c>
    </row>
    <row r="127" spans="1:12" s="101" customFormat="1" ht="24" customHeight="1">
      <c r="A127" s="808"/>
      <c r="B127" s="117" t="s">
        <v>193</v>
      </c>
      <c r="C127" s="117" t="s">
        <v>2177</v>
      </c>
      <c r="D127" s="118">
        <v>43754</v>
      </c>
      <c r="E127" s="117" t="s">
        <v>2178</v>
      </c>
      <c r="F127" s="805"/>
      <c r="G127" s="805"/>
      <c r="H127" s="806"/>
      <c r="I127" s="806"/>
      <c r="J127" s="803"/>
      <c r="K127" s="803"/>
      <c r="L127" s="804"/>
    </row>
    <row r="128" spans="1:12" s="101" customFormat="1" ht="24" customHeight="1">
      <c r="A128" s="808">
        <v>724</v>
      </c>
      <c r="B128" s="110" t="s">
        <v>76</v>
      </c>
      <c r="C128" s="115" t="s">
        <v>78</v>
      </c>
      <c r="D128" s="115" t="s">
        <v>146</v>
      </c>
      <c r="E128" s="115" t="s">
        <v>147</v>
      </c>
      <c r="F128" s="809" t="s">
        <v>71</v>
      </c>
      <c r="G128" s="809"/>
      <c r="H128" s="805"/>
      <c r="I128" s="805"/>
      <c r="J128" s="805"/>
      <c r="K128" s="805"/>
      <c r="L128" s="805"/>
    </row>
    <row r="129" spans="1:12" s="101" customFormat="1" ht="26.25" customHeight="1">
      <c r="A129" s="808"/>
      <c r="B129" s="803" t="s">
        <v>2519</v>
      </c>
      <c r="C129" s="810" t="s">
        <v>2520</v>
      </c>
      <c r="D129" s="807">
        <v>43887</v>
      </c>
      <c r="E129" s="803" t="s">
        <v>2521</v>
      </c>
      <c r="F129" s="803" t="s">
        <v>2522</v>
      </c>
      <c r="G129" s="803"/>
      <c r="H129" s="806" t="s">
        <v>152</v>
      </c>
      <c r="I129" s="806"/>
      <c r="J129" s="117" t="s">
        <v>153</v>
      </c>
      <c r="K129" s="117" t="s">
        <v>3</v>
      </c>
      <c r="L129" s="119">
        <v>279.43</v>
      </c>
    </row>
    <row r="130" spans="1:12" s="101" customFormat="1" ht="408.95" customHeight="1">
      <c r="A130" s="808"/>
      <c r="B130" s="803"/>
      <c r="C130" s="810"/>
      <c r="D130" s="807"/>
      <c r="E130" s="803"/>
      <c r="F130" s="803"/>
      <c r="G130" s="803"/>
      <c r="H130" s="806" t="s">
        <v>154</v>
      </c>
      <c r="I130" s="806"/>
      <c r="J130" s="803" t="s">
        <v>153</v>
      </c>
      <c r="K130" s="803" t="s">
        <v>3</v>
      </c>
      <c r="L130" s="804">
        <v>676</v>
      </c>
    </row>
    <row r="131" spans="1:12" s="101" customFormat="1" ht="334.35" customHeight="1">
      <c r="A131" s="808"/>
      <c r="B131" s="803"/>
      <c r="C131" s="810"/>
      <c r="D131" s="807"/>
      <c r="E131" s="803"/>
      <c r="F131" s="803"/>
      <c r="G131" s="803"/>
      <c r="H131" s="806"/>
      <c r="I131" s="806"/>
      <c r="J131" s="803"/>
      <c r="K131" s="803"/>
      <c r="L131" s="804"/>
    </row>
    <row r="132" spans="1:12" s="101" customFormat="1" ht="24" customHeight="1">
      <c r="A132" s="808"/>
      <c r="B132" s="110" t="s">
        <v>77</v>
      </c>
      <c r="C132" s="115" t="s">
        <v>79</v>
      </c>
      <c r="D132" s="115" t="s">
        <v>155</v>
      </c>
      <c r="E132" s="115" t="s">
        <v>156</v>
      </c>
      <c r="F132" s="805"/>
      <c r="G132" s="805"/>
      <c r="H132" s="806" t="s">
        <v>157</v>
      </c>
      <c r="I132" s="806"/>
      <c r="J132" s="803" t="s">
        <v>153</v>
      </c>
      <c r="K132" s="803" t="s">
        <v>3</v>
      </c>
      <c r="L132" s="804">
        <v>586.11</v>
      </c>
    </row>
    <row r="133" spans="1:12" s="101" customFormat="1" ht="34.5" customHeight="1">
      <c r="A133" s="808"/>
      <c r="B133" s="117" t="s">
        <v>2523</v>
      </c>
      <c r="C133" s="117" t="s">
        <v>2522</v>
      </c>
      <c r="D133" s="118">
        <v>43894</v>
      </c>
      <c r="E133" s="117" t="s">
        <v>2524</v>
      </c>
      <c r="F133" s="805"/>
      <c r="G133" s="805"/>
      <c r="H133" s="806"/>
      <c r="I133" s="806"/>
      <c r="J133" s="803"/>
      <c r="K133" s="803"/>
      <c r="L133" s="804"/>
    </row>
    <row r="134" spans="1:12" s="101" customFormat="1" ht="24" customHeight="1">
      <c r="A134" s="808">
        <v>725</v>
      </c>
      <c r="B134" s="110" t="s">
        <v>76</v>
      </c>
      <c r="C134" s="115" t="s">
        <v>78</v>
      </c>
      <c r="D134" s="115" t="s">
        <v>146</v>
      </c>
      <c r="E134" s="115" t="s">
        <v>147</v>
      </c>
      <c r="F134" s="809" t="s">
        <v>71</v>
      </c>
      <c r="G134" s="809"/>
      <c r="H134" s="805"/>
      <c r="I134" s="805"/>
      <c r="J134" s="805"/>
      <c r="K134" s="805"/>
      <c r="L134" s="805"/>
    </row>
    <row r="135" spans="1:12" s="101" customFormat="1" ht="26.25" customHeight="1">
      <c r="A135" s="808"/>
      <c r="B135" s="803" t="s">
        <v>2525</v>
      </c>
      <c r="C135" s="803" t="s">
        <v>2526</v>
      </c>
      <c r="D135" s="807">
        <v>43775</v>
      </c>
      <c r="E135" s="803" t="s">
        <v>2527</v>
      </c>
      <c r="F135" s="803" t="s">
        <v>2528</v>
      </c>
      <c r="G135" s="803"/>
      <c r="H135" s="806" t="s">
        <v>152</v>
      </c>
      <c r="I135" s="806"/>
      <c r="J135" s="117" t="s">
        <v>153</v>
      </c>
      <c r="K135" s="117" t="s">
        <v>3</v>
      </c>
      <c r="L135" s="119">
        <v>301</v>
      </c>
    </row>
    <row r="136" spans="1:12" s="101" customFormat="1" ht="92.25" customHeight="1">
      <c r="A136" s="808"/>
      <c r="B136" s="803"/>
      <c r="C136" s="803"/>
      <c r="D136" s="807"/>
      <c r="E136" s="803"/>
      <c r="F136" s="803"/>
      <c r="G136" s="803"/>
      <c r="H136" s="806" t="s">
        <v>154</v>
      </c>
      <c r="I136" s="806"/>
      <c r="J136" s="117" t="s">
        <v>153</v>
      </c>
      <c r="K136" s="117" t="s">
        <v>3</v>
      </c>
      <c r="L136" s="119">
        <v>177</v>
      </c>
    </row>
    <row r="137" spans="1:12" s="101" customFormat="1" ht="24" customHeight="1">
      <c r="A137" s="808"/>
      <c r="B137" s="110" t="s">
        <v>77</v>
      </c>
      <c r="C137" s="115" t="s">
        <v>79</v>
      </c>
      <c r="D137" s="115" t="s">
        <v>155</v>
      </c>
      <c r="E137" s="115" t="s">
        <v>156</v>
      </c>
      <c r="F137" s="805"/>
      <c r="G137" s="805"/>
      <c r="H137" s="806" t="s">
        <v>157</v>
      </c>
      <c r="I137" s="806"/>
      <c r="J137" s="803" t="s">
        <v>153</v>
      </c>
      <c r="K137" s="803" t="s">
        <v>153</v>
      </c>
      <c r="L137" s="804">
        <v>0</v>
      </c>
    </row>
    <row r="138" spans="1:12" s="101" customFormat="1" ht="24" customHeight="1">
      <c r="A138" s="808"/>
      <c r="B138" s="117" t="s">
        <v>254</v>
      </c>
      <c r="C138" s="117" t="s">
        <v>2528</v>
      </c>
      <c r="D138" s="118">
        <v>43777</v>
      </c>
      <c r="E138" s="117" t="s">
        <v>271</v>
      </c>
      <c r="F138" s="805"/>
      <c r="G138" s="805"/>
      <c r="H138" s="806"/>
      <c r="I138" s="806"/>
      <c r="J138" s="803"/>
      <c r="K138" s="803"/>
      <c r="L138" s="804"/>
    </row>
    <row r="139" spans="1:12" s="101" customFormat="1" ht="24" customHeight="1">
      <c r="A139" s="808">
        <v>726</v>
      </c>
      <c r="B139" s="110" t="s">
        <v>76</v>
      </c>
      <c r="C139" s="115" t="s">
        <v>78</v>
      </c>
      <c r="D139" s="115" t="s">
        <v>146</v>
      </c>
      <c r="E139" s="115" t="s">
        <v>147</v>
      </c>
      <c r="F139" s="809" t="s">
        <v>71</v>
      </c>
      <c r="G139" s="809"/>
      <c r="H139" s="805"/>
      <c r="I139" s="805"/>
      <c r="J139" s="805"/>
      <c r="K139" s="805"/>
      <c r="L139" s="805"/>
    </row>
    <row r="140" spans="1:12" s="101" customFormat="1" ht="26.25" customHeight="1">
      <c r="A140" s="808"/>
      <c r="B140" s="803" t="s">
        <v>2529</v>
      </c>
      <c r="C140" s="810" t="s">
        <v>2530</v>
      </c>
      <c r="D140" s="807">
        <v>43742</v>
      </c>
      <c r="E140" s="803" t="s">
        <v>2531</v>
      </c>
      <c r="F140" s="803" t="s">
        <v>2532</v>
      </c>
      <c r="G140" s="803"/>
      <c r="H140" s="806" t="s">
        <v>152</v>
      </c>
      <c r="I140" s="806"/>
      <c r="J140" s="117" t="s">
        <v>153</v>
      </c>
      <c r="K140" s="117" t="s">
        <v>3</v>
      </c>
      <c r="L140" s="119">
        <v>304.84000000000003</v>
      </c>
    </row>
    <row r="141" spans="1:12" s="101" customFormat="1" ht="123.75" customHeight="1">
      <c r="A141" s="808"/>
      <c r="B141" s="803"/>
      <c r="C141" s="810"/>
      <c r="D141" s="807"/>
      <c r="E141" s="803"/>
      <c r="F141" s="803"/>
      <c r="G141" s="803"/>
      <c r="H141" s="806" t="s">
        <v>154</v>
      </c>
      <c r="I141" s="806"/>
      <c r="J141" s="117" t="s">
        <v>153</v>
      </c>
      <c r="K141" s="117" t="s">
        <v>3</v>
      </c>
      <c r="L141" s="119">
        <v>306.95999999999998</v>
      </c>
    </row>
    <row r="142" spans="1:12" s="101" customFormat="1" ht="24" customHeight="1">
      <c r="A142" s="808"/>
      <c r="B142" s="110" t="s">
        <v>77</v>
      </c>
      <c r="C142" s="115" t="s">
        <v>79</v>
      </c>
      <c r="D142" s="115" t="s">
        <v>155</v>
      </c>
      <c r="E142" s="115" t="s">
        <v>156</v>
      </c>
      <c r="F142" s="805"/>
      <c r="G142" s="805"/>
      <c r="H142" s="806" t="s">
        <v>157</v>
      </c>
      <c r="I142" s="806"/>
      <c r="J142" s="803" t="s">
        <v>153</v>
      </c>
      <c r="K142" s="803" t="s">
        <v>153</v>
      </c>
      <c r="L142" s="804">
        <v>0</v>
      </c>
    </row>
    <row r="143" spans="1:12" s="101" customFormat="1" ht="24" customHeight="1">
      <c r="A143" s="808"/>
      <c r="B143" s="117" t="s">
        <v>2305</v>
      </c>
      <c r="C143" s="117" t="s">
        <v>2532</v>
      </c>
      <c r="D143" s="118">
        <v>43743</v>
      </c>
      <c r="E143" s="117" t="s">
        <v>1214</v>
      </c>
      <c r="F143" s="805"/>
      <c r="G143" s="805"/>
      <c r="H143" s="806"/>
      <c r="I143" s="806"/>
      <c r="J143" s="803"/>
      <c r="K143" s="803"/>
      <c r="L143" s="804"/>
    </row>
    <row r="144" spans="1:12" s="101" customFormat="1" ht="24" customHeight="1">
      <c r="A144" s="808">
        <v>727</v>
      </c>
      <c r="B144" s="110" t="s">
        <v>76</v>
      </c>
      <c r="C144" s="115" t="s">
        <v>78</v>
      </c>
      <c r="D144" s="115" t="s">
        <v>146</v>
      </c>
      <c r="E144" s="115" t="s">
        <v>147</v>
      </c>
      <c r="F144" s="809" t="s">
        <v>71</v>
      </c>
      <c r="G144" s="809"/>
      <c r="H144" s="805"/>
      <c r="I144" s="805"/>
      <c r="J144" s="805"/>
      <c r="K144" s="805"/>
      <c r="L144" s="805"/>
    </row>
    <row r="145" spans="1:12" s="101" customFormat="1" ht="26.25" customHeight="1">
      <c r="A145" s="808"/>
      <c r="B145" s="803" t="s">
        <v>2533</v>
      </c>
      <c r="C145" s="810" t="s">
        <v>2534</v>
      </c>
      <c r="D145" s="807">
        <v>43745</v>
      </c>
      <c r="E145" s="803" t="s">
        <v>2268</v>
      </c>
      <c r="F145" s="803" t="s">
        <v>2269</v>
      </c>
      <c r="G145" s="803"/>
      <c r="H145" s="806" t="s">
        <v>152</v>
      </c>
      <c r="I145" s="806"/>
      <c r="J145" s="117" t="s">
        <v>153</v>
      </c>
      <c r="K145" s="117" t="s">
        <v>3</v>
      </c>
      <c r="L145" s="119">
        <v>476</v>
      </c>
    </row>
    <row r="146" spans="1:12" s="101" customFormat="1" ht="144.75" customHeight="1">
      <c r="A146" s="808"/>
      <c r="B146" s="803"/>
      <c r="C146" s="810"/>
      <c r="D146" s="807"/>
      <c r="E146" s="803"/>
      <c r="F146" s="803"/>
      <c r="G146" s="803"/>
      <c r="H146" s="806" t="s">
        <v>154</v>
      </c>
      <c r="I146" s="806"/>
      <c r="J146" s="117" t="s">
        <v>153</v>
      </c>
      <c r="K146" s="117" t="s">
        <v>3</v>
      </c>
      <c r="L146" s="119">
        <v>1851.36</v>
      </c>
    </row>
    <row r="147" spans="1:12" s="101" customFormat="1" ht="24" customHeight="1">
      <c r="A147" s="808"/>
      <c r="B147" s="110" t="s">
        <v>77</v>
      </c>
      <c r="C147" s="115" t="s">
        <v>79</v>
      </c>
      <c r="D147" s="115" t="s">
        <v>155</v>
      </c>
      <c r="E147" s="115" t="s">
        <v>156</v>
      </c>
      <c r="F147" s="805"/>
      <c r="G147" s="805"/>
      <c r="H147" s="806" t="s">
        <v>157</v>
      </c>
      <c r="I147" s="806"/>
      <c r="J147" s="803" t="s">
        <v>153</v>
      </c>
      <c r="K147" s="803" t="s">
        <v>3</v>
      </c>
      <c r="L147" s="804">
        <v>462</v>
      </c>
    </row>
    <row r="148" spans="1:12" s="101" customFormat="1" ht="24" customHeight="1">
      <c r="A148" s="808"/>
      <c r="B148" s="117" t="s">
        <v>181</v>
      </c>
      <c r="C148" s="117" t="s">
        <v>2269</v>
      </c>
      <c r="D148" s="118">
        <v>43750</v>
      </c>
      <c r="E148" s="117" t="s">
        <v>2535</v>
      </c>
      <c r="F148" s="805"/>
      <c r="G148" s="805"/>
      <c r="H148" s="806"/>
      <c r="I148" s="806"/>
      <c r="J148" s="803"/>
      <c r="K148" s="803"/>
      <c r="L148" s="804"/>
    </row>
    <row r="149" spans="1:12" s="101" customFormat="1" ht="24" customHeight="1">
      <c r="A149" s="808">
        <v>728</v>
      </c>
      <c r="B149" s="110" t="s">
        <v>76</v>
      </c>
      <c r="C149" s="115" t="s">
        <v>78</v>
      </c>
      <c r="D149" s="115" t="s">
        <v>146</v>
      </c>
      <c r="E149" s="115" t="s">
        <v>147</v>
      </c>
      <c r="F149" s="809" t="s">
        <v>71</v>
      </c>
      <c r="G149" s="809"/>
      <c r="H149" s="805"/>
      <c r="I149" s="805"/>
      <c r="J149" s="805"/>
      <c r="K149" s="805"/>
      <c r="L149" s="805"/>
    </row>
    <row r="150" spans="1:12" s="101" customFormat="1" ht="26.25" customHeight="1">
      <c r="A150" s="808"/>
      <c r="B150" s="803" t="s">
        <v>2536</v>
      </c>
      <c r="C150" s="810" t="s">
        <v>2537</v>
      </c>
      <c r="D150" s="807">
        <v>43755</v>
      </c>
      <c r="E150" s="803" t="s">
        <v>1649</v>
      </c>
      <c r="F150" s="803" t="s">
        <v>1650</v>
      </c>
      <c r="G150" s="803"/>
      <c r="H150" s="806" t="s">
        <v>152</v>
      </c>
      <c r="I150" s="806"/>
      <c r="J150" s="117" t="s">
        <v>153</v>
      </c>
      <c r="K150" s="117" t="s">
        <v>3</v>
      </c>
      <c r="L150" s="119">
        <v>1183.99</v>
      </c>
    </row>
    <row r="151" spans="1:12" s="101" customFormat="1" ht="408.95" customHeight="1">
      <c r="A151" s="808"/>
      <c r="B151" s="803"/>
      <c r="C151" s="810"/>
      <c r="D151" s="807"/>
      <c r="E151" s="803"/>
      <c r="F151" s="803"/>
      <c r="G151" s="803"/>
      <c r="H151" s="806" t="s">
        <v>154</v>
      </c>
      <c r="I151" s="806"/>
      <c r="J151" s="803" t="s">
        <v>153</v>
      </c>
      <c r="K151" s="803" t="s">
        <v>3</v>
      </c>
      <c r="L151" s="804">
        <v>369.64</v>
      </c>
    </row>
    <row r="152" spans="1:12" s="101" customFormat="1" ht="145.35" customHeight="1">
      <c r="A152" s="808"/>
      <c r="B152" s="803"/>
      <c r="C152" s="810"/>
      <c r="D152" s="807"/>
      <c r="E152" s="803"/>
      <c r="F152" s="803"/>
      <c r="G152" s="803"/>
      <c r="H152" s="806"/>
      <c r="I152" s="806"/>
      <c r="J152" s="803"/>
      <c r="K152" s="803"/>
      <c r="L152" s="804"/>
    </row>
    <row r="153" spans="1:12" s="101" customFormat="1" ht="24" customHeight="1">
      <c r="A153" s="808"/>
      <c r="B153" s="110" t="s">
        <v>77</v>
      </c>
      <c r="C153" s="115" t="s">
        <v>79</v>
      </c>
      <c r="D153" s="115" t="s">
        <v>155</v>
      </c>
      <c r="E153" s="115" t="s">
        <v>156</v>
      </c>
      <c r="F153" s="805"/>
      <c r="G153" s="805"/>
      <c r="H153" s="806" t="s">
        <v>157</v>
      </c>
      <c r="I153" s="806"/>
      <c r="J153" s="803" t="s">
        <v>153</v>
      </c>
      <c r="K153" s="803" t="s">
        <v>3</v>
      </c>
      <c r="L153" s="804">
        <v>100</v>
      </c>
    </row>
    <row r="154" spans="1:12" s="101" customFormat="1" ht="24" customHeight="1">
      <c r="A154" s="808"/>
      <c r="B154" s="117" t="s">
        <v>2538</v>
      </c>
      <c r="C154" s="117" t="s">
        <v>1650</v>
      </c>
      <c r="D154" s="118">
        <v>43760</v>
      </c>
      <c r="E154" s="117" t="s">
        <v>2539</v>
      </c>
      <c r="F154" s="805"/>
      <c r="G154" s="805"/>
      <c r="H154" s="806"/>
      <c r="I154" s="806"/>
      <c r="J154" s="803"/>
      <c r="K154" s="803"/>
      <c r="L154" s="804"/>
    </row>
    <row r="155" spans="1:12" s="101" customFormat="1" ht="24" customHeight="1">
      <c r="A155" s="808">
        <v>729</v>
      </c>
      <c r="B155" s="110" t="s">
        <v>76</v>
      </c>
      <c r="C155" s="115" t="s">
        <v>78</v>
      </c>
      <c r="D155" s="115" t="s">
        <v>146</v>
      </c>
      <c r="E155" s="115" t="s">
        <v>147</v>
      </c>
      <c r="F155" s="809" t="s">
        <v>71</v>
      </c>
      <c r="G155" s="809"/>
      <c r="H155" s="805"/>
      <c r="I155" s="805"/>
      <c r="J155" s="805"/>
      <c r="K155" s="805"/>
      <c r="L155" s="805"/>
    </row>
    <row r="156" spans="1:12" s="101" customFormat="1" ht="26.25" customHeight="1">
      <c r="A156" s="808"/>
      <c r="B156" s="803" t="s">
        <v>2536</v>
      </c>
      <c r="C156" s="810" t="s">
        <v>2540</v>
      </c>
      <c r="D156" s="807">
        <v>43880</v>
      </c>
      <c r="E156" s="803" t="s">
        <v>868</v>
      </c>
      <c r="F156" s="803" t="s">
        <v>1104</v>
      </c>
      <c r="G156" s="803"/>
      <c r="H156" s="806" t="s">
        <v>152</v>
      </c>
      <c r="I156" s="806"/>
      <c r="J156" s="117" t="s">
        <v>153</v>
      </c>
      <c r="K156" s="117" t="s">
        <v>153</v>
      </c>
      <c r="L156" s="119">
        <v>0</v>
      </c>
    </row>
    <row r="157" spans="1:12" s="101" customFormat="1" ht="408.95" customHeight="1">
      <c r="A157" s="808"/>
      <c r="B157" s="803"/>
      <c r="C157" s="810"/>
      <c r="D157" s="807"/>
      <c r="E157" s="803"/>
      <c r="F157" s="803"/>
      <c r="G157" s="803"/>
      <c r="H157" s="806" t="s">
        <v>154</v>
      </c>
      <c r="I157" s="806"/>
      <c r="J157" s="803" t="s">
        <v>153</v>
      </c>
      <c r="K157" s="803" t="s">
        <v>153</v>
      </c>
      <c r="L157" s="804">
        <v>0</v>
      </c>
    </row>
    <row r="158" spans="1:12" s="101" customFormat="1" ht="334.35" customHeight="1">
      <c r="A158" s="808"/>
      <c r="B158" s="803"/>
      <c r="C158" s="810"/>
      <c r="D158" s="807"/>
      <c r="E158" s="803"/>
      <c r="F158" s="803"/>
      <c r="G158" s="803"/>
      <c r="H158" s="806"/>
      <c r="I158" s="806"/>
      <c r="J158" s="803"/>
      <c r="K158" s="803"/>
      <c r="L158" s="804"/>
    </row>
    <row r="159" spans="1:12" s="101" customFormat="1" ht="24" customHeight="1">
      <c r="A159" s="808"/>
      <c r="B159" s="110" t="s">
        <v>77</v>
      </c>
      <c r="C159" s="115" t="s">
        <v>79</v>
      </c>
      <c r="D159" s="115" t="s">
        <v>155</v>
      </c>
      <c r="E159" s="115" t="s">
        <v>156</v>
      </c>
      <c r="F159" s="805"/>
      <c r="G159" s="805"/>
      <c r="H159" s="806" t="s">
        <v>157</v>
      </c>
      <c r="I159" s="806"/>
      <c r="J159" s="803" t="s">
        <v>153</v>
      </c>
      <c r="K159" s="803" t="s">
        <v>3</v>
      </c>
      <c r="L159" s="804">
        <v>1060</v>
      </c>
    </row>
    <row r="160" spans="1:12" s="101" customFormat="1" ht="24" customHeight="1">
      <c r="A160" s="808"/>
      <c r="B160" s="117" t="s">
        <v>2538</v>
      </c>
      <c r="C160" s="117" t="s">
        <v>1104</v>
      </c>
      <c r="D160" s="118">
        <v>43887</v>
      </c>
      <c r="E160" s="117" t="s">
        <v>2541</v>
      </c>
      <c r="F160" s="805"/>
      <c r="G160" s="805"/>
      <c r="H160" s="806"/>
      <c r="I160" s="806"/>
      <c r="J160" s="803"/>
      <c r="K160" s="803"/>
      <c r="L160" s="804"/>
    </row>
    <row r="161" spans="1:12" s="101" customFormat="1" ht="24" customHeight="1">
      <c r="A161" s="808">
        <v>730</v>
      </c>
      <c r="B161" s="110" t="s">
        <v>76</v>
      </c>
      <c r="C161" s="115" t="s">
        <v>78</v>
      </c>
      <c r="D161" s="115" t="s">
        <v>146</v>
      </c>
      <c r="E161" s="115" t="s">
        <v>147</v>
      </c>
      <c r="F161" s="809" t="s">
        <v>71</v>
      </c>
      <c r="G161" s="809"/>
      <c r="H161" s="805"/>
      <c r="I161" s="805"/>
      <c r="J161" s="805"/>
      <c r="K161" s="805"/>
      <c r="L161" s="805"/>
    </row>
    <row r="162" spans="1:12" s="101" customFormat="1" ht="26.25" customHeight="1">
      <c r="A162" s="808"/>
      <c r="B162" s="803" t="s">
        <v>2536</v>
      </c>
      <c r="C162" s="810" t="s">
        <v>2540</v>
      </c>
      <c r="D162" s="807">
        <v>43880</v>
      </c>
      <c r="E162" s="803" t="s">
        <v>868</v>
      </c>
      <c r="F162" s="803" t="s">
        <v>1650</v>
      </c>
      <c r="G162" s="803"/>
      <c r="H162" s="806" t="s">
        <v>152</v>
      </c>
      <c r="I162" s="806"/>
      <c r="J162" s="117" t="s">
        <v>153</v>
      </c>
      <c r="K162" s="117" t="s">
        <v>3</v>
      </c>
      <c r="L162" s="119">
        <v>1167.28</v>
      </c>
    </row>
    <row r="163" spans="1:12" s="101" customFormat="1" ht="408.95" customHeight="1">
      <c r="A163" s="808"/>
      <c r="B163" s="803"/>
      <c r="C163" s="810"/>
      <c r="D163" s="807"/>
      <c r="E163" s="803"/>
      <c r="F163" s="803"/>
      <c r="G163" s="803"/>
      <c r="H163" s="806" t="s">
        <v>154</v>
      </c>
      <c r="I163" s="806"/>
      <c r="J163" s="803" t="s">
        <v>153</v>
      </c>
      <c r="K163" s="803" t="s">
        <v>3</v>
      </c>
      <c r="L163" s="804">
        <v>389.46</v>
      </c>
    </row>
    <row r="164" spans="1:12" s="101" customFormat="1" ht="334.35" customHeight="1">
      <c r="A164" s="808"/>
      <c r="B164" s="803"/>
      <c r="C164" s="810"/>
      <c r="D164" s="807"/>
      <c r="E164" s="803"/>
      <c r="F164" s="803"/>
      <c r="G164" s="803"/>
      <c r="H164" s="806"/>
      <c r="I164" s="806"/>
      <c r="J164" s="803"/>
      <c r="K164" s="803"/>
      <c r="L164" s="804"/>
    </row>
    <row r="165" spans="1:12" s="101" customFormat="1" ht="24" customHeight="1">
      <c r="A165" s="808"/>
      <c r="B165" s="110" t="s">
        <v>77</v>
      </c>
      <c r="C165" s="115" t="s">
        <v>79</v>
      </c>
      <c r="D165" s="115" t="s">
        <v>155</v>
      </c>
      <c r="E165" s="115" t="s">
        <v>156</v>
      </c>
      <c r="F165" s="805"/>
      <c r="G165" s="805"/>
      <c r="H165" s="806" t="s">
        <v>157</v>
      </c>
      <c r="I165" s="806"/>
      <c r="J165" s="803" t="s">
        <v>153</v>
      </c>
      <c r="K165" s="803" t="s">
        <v>3</v>
      </c>
      <c r="L165" s="804">
        <v>100</v>
      </c>
    </row>
    <row r="166" spans="1:12" s="101" customFormat="1" ht="24" customHeight="1">
      <c r="A166" s="808"/>
      <c r="B166" s="117" t="s">
        <v>2538</v>
      </c>
      <c r="C166" s="117" t="s">
        <v>1650</v>
      </c>
      <c r="D166" s="118">
        <v>43887</v>
      </c>
      <c r="E166" s="117" t="s">
        <v>2541</v>
      </c>
      <c r="F166" s="805"/>
      <c r="G166" s="805"/>
      <c r="H166" s="806"/>
      <c r="I166" s="806"/>
      <c r="J166" s="803"/>
      <c r="K166" s="803"/>
      <c r="L166" s="804"/>
    </row>
    <row r="167" spans="1:12" s="101" customFormat="1" ht="24" customHeight="1">
      <c r="A167" s="808">
        <v>731</v>
      </c>
      <c r="B167" s="110" t="s">
        <v>76</v>
      </c>
      <c r="C167" s="115" t="s">
        <v>78</v>
      </c>
      <c r="D167" s="115" t="s">
        <v>146</v>
      </c>
      <c r="E167" s="115" t="s">
        <v>147</v>
      </c>
      <c r="F167" s="809" t="s">
        <v>71</v>
      </c>
      <c r="G167" s="809"/>
      <c r="H167" s="805"/>
      <c r="I167" s="805"/>
      <c r="J167" s="805"/>
      <c r="K167" s="805"/>
      <c r="L167" s="805"/>
    </row>
    <row r="168" spans="1:12" s="101" customFormat="1" ht="26.25" customHeight="1">
      <c r="A168" s="808"/>
      <c r="B168" s="803" t="s">
        <v>2542</v>
      </c>
      <c r="C168" s="810" t="s">
        <v>2543</v>
      </c>
      <c r="D168" s="807">
        <v>43779</v>
      </c>
      <c r="E168" s="803" t="s">
        <v>205</v>
      </c>
      <c r="F168" s="803" t="s">
        <v>206</v>
      </c>
      <c r="G168" s="803"/>
      <c r="H168" s="806" t="s">
        <v>152</v>
      </c>
      <c r="I168" s="806"/>
      <c r="J168" s="117" t="s">
        <v>153</v>
      </c>
      <c r="K168" s="117" t="s">
        <v>3</v>
      </c>
      <c r="L168" s="119">
        <v>468.6</v>
      </c>
    </row>
    <row r="169" spans="1:12" s="101" customFormat="1" ht="408.95" customHeight="1">
      <c r="A169" s="808"/>
      <c r="B169" s="803"/>
      <c r="C169" s="810"/>
      <c r="D169" s="807"/>
      <c r="E169" s="803"/>
      <c r="F169" s="803"/>
      <c r="G169" s="803"/>
      <c r="H169" s="806" t="s">
        <v>154</v>
      </c>
      <c r="I169" s="806"/>
      <c r="J169" s="803" t="s">
        <v>153</v>
      </c>
      <c r="K169" s="803" t="s">
        <v>3</v>
      </c>
      <c r="L169" s="804">
        <v>406.6</v>
      </c>
    </row>
    <row r="170" spans="1:12" s="101" customFormat="1" ht="408.95" customHeight="1">
      <c r="A170" s="808"/>
      <c r="B170" s="803"/>
      <c r="C170" s="810"/>
      <c r="D170" s="807"/>
      <c r="E170" s="803"/>
      <c r="F170" s="803"/>
      <c r="G170" s="803"/>
      <c r="H170" s="806"/>
      <c r="I170" s="806"/>
      <c r="J170" s="803"/>
      <c r="K170" s="803"/>
      <c r="L170" s="804"/>
    </row>
    <row r="171" spans="1:12" s="101" customFormat="1" ht="166.7" customHeight="1">
      <c r="A171" s="808"/>
      <c r="B171" s="803"/>
      <c r="C171" s="810"/>
      <c r="D171" s="807"/>
      <c r="E171" s="803"/>
      <c r="F171" s="803"/>
      <c r="G171" s="803"/>
      <c r="H171" s="806"/>
      <c r="I171" s="806"/>
      <c r="J171" s="803"/>
      <c r="K171" s="803"/>
      <c r="L171" s="804"/>
    </row>
    <row r="172" spans="1:12" s="101" customFormat="1" ht="24" customHeight="1">
      <c r="A172" s="808"/>
      <c r="B172" s="110" t="s">
        <v>77</v>
      </c>
      <c r="C172" s="115" t="s">
        <v>79</v>
      </c>
      <c r="D172" s="115" t="s">
        <v>155</v>
      </c>
      <c r="E172" s="115" t="s">
        <v>156</v>
      </c>
      <c r="F172" s="805"/>
      <c r="G172" s="805"/>
      <c r="H172" s="806" t="s">
        <v>157</v>
      </c>
      <c r="I172" s="806"/>
      <c r="J172" s="803" t="s">
        <v>153</v>
      </c>
      <c r="K172" s="803" t="s">
        <v>153</v>
      </c>
      <c r="L172" s="804">
        <v>0</v>
      </c>
    </row>
    <row r="173" spans="1:12" s="101" customFormat="1" ht="24" customHeight="1">
      <c r="A173" s="808"/>
      <c r="B173" s="117" t="s">
        <v>240</v>
      </c>
      <c r="C173" s="117" t="s">
        <v>206</v>
      </c>
      <c r="D173" s="118">
        <v>43781</v>
      </c>
      <c r="E173" s="117" t="s">
        <v>1612</v>
      </c>
      <c r="F173" s="805"/>
      <c r="G173" s="805"/>
      <c r="H173" s="806"/>
      <c r="I173" s="806"/>
      <c r="J173" s="803"/>
      <c r="K173" s="803"/>
      <c r="L173" s="804"/>
    </row>
    <row r="174" spans="1:12" s="101" customFormat="1" ht="24" customHeight="1">
      <c r="A174" s="808">
        <v>732</v>
      </c>
      <c r="B174" s="110" t="s">
        <v>76</v>
      </c>
      <c r="C174" s="115" t="s">
        <v>78</v>
      </c>
      <c r="D174" s="115" t="s">
        <v>146</v>
      </c>
      <c r="E174" s="115" t="s">
        <v>147</v>
      </c>
      <c r="F174" s="809" t="s">
        <v>71</v>
      </c>
      <c r="G174" s="809"/>
      <c r="H174" s="805"/>
      <c r="I174" s="805"/>
      <c r="J174" s="805"/>
      <c r="K174" s="805"/>
      <c r="L174" s="805"/>
    </row>
    <row r="175" spans="1:12" s="101" customFormat="1" ht="26.25" customHeight="1">
      <c r="A175" s="808"/>
      <c r="B175" s="803" t="s">
        <v>2542</v>
      </c>
      <c r="C175" s="810" t="s">
        <v>2544</v>
      </c>
      <c r="D175" s="807">
        <v>43850</v>
      </c>
      <c r="E175" s="803" t="s">
        <v>1354</v>
      </c>
      <c r="F175" s="803" t="s">
        <v>1355</v>
      </c>
      <c r="G175" s="803"/>
      <c r="H175" s="806" t="s">
        <v>152</v>
      </c>
      <c r="I175" s="806"/>
      <c r="J175" s="117" t="s">
        <v>153</v>
      </c>
      <c r="K175" s="117" t="s">
        <v>3</v>
      </c>
      <c r="L175" s="119">
        <v>320.74</v>
      </c>
    </row>
    <row r="176" spans="1:12" s="101" customFormat="1" ht="408.95" customHeight="1">
      <c r="A176" s="808"/>
      <c r="B176" s="803"/>
      <c r="C176" s="810"/>
      <c r="D176" s="807"/>
      <c r="E176" s="803"/>
      <c r="F176" s="803"/>
      <c r="G176" s="803"/>
      <c r="H176" s="806" t="s">
        <v>154</v>
      </c>
      <c r="I176" s="806"/>
      <c r="J176" s="803" t="s">
        <v>153</v>
      </c>
      <c r="K176" s="803" t="s">
        <v>3</v>
      </c>
      <c r="L176" s="804">
        <v>264.60000000000002</v>
      </c>
    </row>
    <row r="177" spans="1:12" s="101" customFormat="1" ht="334.35" customHeight="1">
      <c r="A177" s="808"/>
      <c r="B177" s="803"/>
      <c r="C177" s="810"/>
      <c r="D177" s="807"/>
      <c r="E177" s="803"/>
      <c r="F177" s="803"/>
      <c r="G177" s="803"/>
      <c r="H177" s="806"/>
      <c r="I177" s="806"/>
      <c r="J177" s="803"/>
      <c r="K177" s="803"/>
      <c r="L177" s="804"/>
    </row>
    <row r="178" spans="1:12" s="101" customFormat="1" ht="24" customHeight="1">
      <c r="A178" s="808"/>
      <c r="B178" s="110" t="s">
        <v>77</v>
      </c>
      <c r="C178" s="115" t="s">
        <v>79</v>
      </c>
      <c r="D178" s="115" t="s">
        <v>155</v>
      </c>
      <c r="E178" s="115" t="s">
        <v>156</v>
      </c>
      <c r="F178" s="805"/>
      <c r="G178" s="805"/>
      <c r="H178" s="806" t="s">
        <v>157</v>
      </c>
      <c r="I178" s="806"/>
      <c r="J178" s="803" t="s">
        <v>153</v>
      </c>
      <c r="K178" s="803" t="s">
        <v>3</v>
      </c>
      <c r="L178" s="804">
        <v>130</v>
      </c>
    </row>
    <row r="179" spans="1:12" s="101" customFormat="1" ht="24" customHeight="1">
      <c r="A179" s="808"/>
      <c r="B179" s="117" t="s">
        <v>240</v>
      </c>
      <c r="C179" s="117" t="s">
        <v>1355</v>
      </c>
      <c r="D179" s="118">
        <v>43852</v>
      </c>
      <c r="E179" s="117" t="s">
        <v>1467</v>
      </c>
      <c r="F179" s="805"/>
      <c r="G179" s="805"/>
      <c r="H179" s="806"/>
      <c r="I179" s="806"/>
      <c r="J179" s="803"/>
      <c r="K179" s="803"/>
      <c r="L179" s="804"/>
    </row>
    <row r="180" spans="1:12" s="101" customFormat="1" ht="24" customHeight="1">
      <c r="A180" s="808">
        <v>733</v>
      </c>
      <c r="B180" s="110" t="s">
        <v>76</v>
      </c>
      <c r="C180" s="115" t="s">
        <v>78</v>
      </c>
      <c r="D180" s="115" t="s">
        <v>146</v>
      </c>
      <c r="E180" s="115" t="s">
        <v>147</v>
      </c>
      <c r="F180" s="809" t="s">
        <v>71</v>
      </c>
      <c r="G180" s="809"/>
      <c r="H180" s="805"/>
      <c r="I180" s="805"/>
      <c r="J180" s="805"/>
      <c r="K180" s="805"/>
      <c r="L180" s="805"/>
    </row>
    <row r="181" spans="1:12" s="101" customFormat="1" ht="26.25" customHeight="1">
      <c r="A181" s="808"/>
      <c r="B181" s="803" t="s">
        <v>2542</v>
      </c>
      <c r="C181" s="810" t="s">
        <v>2545</v>
      </c>
      <c r="D181" s="807">
        <v>43892</v>
      </c>
      <c r="E181" s="803" t="s">
        <v>358</v>
      </c>
      <c r="F181" s="803" t="s">
        <v>1462</v>
      </c>
      <c r="G181" s="803"/>
      <c r="H181" s="806" t="s">
        <v>152</v>
      </c>
      <c r="I181" s="806"/>
      <c r="J181" s="117" t="s">
        <v>153</v>
      </c>
      <c r="K181" s="117" t="s">
        <v>3</v>
      </c>
      <c r="L181" s="119">
        <v>681.42</v>
      </c>
    </row>
    <row r="182" spans="1:12" s="101" customFormat="1" ht="408.95" customHeight="1">
      <c r="A182" s="808"/>
      <c r="B182" s="803"/>
      <c r="C182" s="810"/>
      <c r="D182" s="807"/>
      <c r="E182" s="803"/>
      <c r="F182" s="803"/>
      <c r="G182" s="803"/>
      <c r="H182" s="806" t="s">
        <v>154</v>
      </c>
      <c r="I182" s="806"/>
      <c r="J182" s="803" t="s">
        <v>153</v>
      </c>
      <c r="K182" s="803" t="s">
        <v>3</v>
      </c>
      <c r="L182" s="804">
        <v>58</v>
      </c>
    </row>
    <row r="183" spans="1:12" s="101" customFormat="1" ht="19.350000000000001" customHeight="1">
      <c r="A183" s="808"/>
      <c r="B183" s="803"/>
      <c r="C183" s="810"/>
      <c r="D183" s="807"/>
      <c r="E183" s="803"/>
      <c r="F183" s="803"/>
      <c r="G183" s="803"/>
      <c r="H183" s="806"/>
      <c r="I183" s="806"/>
      <c r="J183" s="803"/>
      <c r="K183" s="803"/>
      <c r="L183" s="804"/>
    </row>
    <row r="184" spans="1:12" s="101" customFormat="1" ht="24" customHeight="1">
      <c r="A184" s="808"/>
      <c r="B184" s="110" t="s">
        <v>77</v>
      </c>
      <c r="C184" s="115" t="s">
        <v>79</v>
      </c>
      <c r="D184" s="115" t="s">
        <v>155</v>
      </c>
      <c r="E184" s="115" t="s">
        <v>156</v>
      </c>
      <c r="F184" s="805"/>
      <c r="G184" s="805"/>
      <c r="H184" s="806" t="s">
        <v>157</v>
      </c>
      <c r="I184" s="806"/>
      <c r="J184" s="803" t="s">
        <v>153</v>
      </c>
      <c r="K184" s="803" t="s">
        <v>153</v>
      </c>
      <c r="L184" s="804">
        <v>0</v>
      </c>
    </row>
    <row r="185" spans="1:12" s="101" customFormat="1" ht="24" customHeight="1">
      <c r="A185" s="808"/>
      <c r="B185" s="117" t="s">
        <v>240</v>
      </c>
      <c r="C185" s="117" t="s">
        <v>1462</v>
      </c>
      <c r="D185" s="118">
        <v>43894</v>
      </c>
      <c r="E185" s="117" t="s">
        <v>1330</v>
      </c>
      <c r="F185" s="805"/>
      <c r="G185" s="805"/>
      <c r="H185" s="806"/>
      <c r="I185" s="806"/>
      <c r="J185" s="803"/>
      <c r="K185" s="803"/>
      <c r="L185" s="804"/>
    </row>
    <row r="186" spans="1:12" s="101" customFormat="1" ht="24" customHeight="1">
      <c r="A186" s="808">
        <v>734</v>
      </c>
      <c r="B186" s="110" t="s">
        <v>76</v>
      </c>
      <c r="C186" s="115" t="s">
        <v>78</v>
      </c>
      <c r="D186" s="115" t="s">
        <v>146</v>
      </c>
      <c r="E186" s="115" t="s">
        <v>147</v>
      </c>
      <c r="F186" s="809" t="s">
        <v>71</v>
      </c>
      <c r="G186" s="809"/>
      <c r="H186" s="805"/>
      <c r="I186" s="805"/>
      <c r="J186" s="805"/>
      <c r="K186" s="805"/>
      <c r="L186" s="805"/>
    </row>
    <row r="187" spans="1:12" s="101" customFormat="1" ht="26.25" customHeight="1">
      <c r="A187" s="808"/>
      <c r="B187" s="803" t="s">
        <v>2546</v>
      </c>
      <c r="C187" s="803" t="s">
        <v>2547</v>
      </c>
      <c r="D187" s="807">
        <v>43768</v>
      </c>
      <c r="E187" s="803" t="s">
        <v>205</v>
      </c>
      <c r="F187" s="803" t="s">
        <v>2548</v>
      </c>
      <c r="G187" s="803"/>
      <c r="H187" s="806" t="s">
        <v>152</v>
      </c>
      <c r="I187" s="806"/>
      <c r="J187" s="117" t="s">
        <v>153</v>
      </c>
      <c r="K187" s="117" t="s">
        <v>3</v>
      </c>
      <c r="L187" s="119">
        <v>550.78</v>
      </c>
    </row>
    <row r="188" spans="1:12" s="101" customFormat="1" ht="102.75" customHeight="1">
      <c r="A188" s="808"/>
      <c r="B188" s="803"/>
      <c r="C188" s="803"/>
      <c r="D188" s="807"/>
      <c r="E188" s="803"/>
      <c r="F188" s="803"/>
      <c r="G188" s="803"/>
      <c r="H188" s="806" t="s">
        <v>154</v>
      </c>
      <c r="I188" s="806"/>
      <c r="J188" s="117" t="s">
        <v>153</v>
      </c>
      <c r="K188" s="117" t="s">
        <v>3</v>
      </c>
      <c r="L188" s="119">
        <v>323.8</v>
      </c>
    </row>
    <row r="189" spans="1:12" s="101" customFormat="1" ht="24" customHeight="1">
      <c r="A189" s="808"/>
      <c r="B189" s="110" t="s">
        <v>77</v>
      </c>
      <c r="C189" s="115" t="s">
        <v>79</v>
      </c>
      <c r="D189" s="115" t="s">
        <v>155</v>
      </c>
      <c r="E189" s="115" t="s">
        <v>156</v>
      </c>
      <c r="F189" s="805"/>
      <c r="G189" s="805"/>
      <c r="H189" s="806" t="s">
        <v>157</v>
      </c>
      <c r="I189" s="806"/>
      <c r="J189" s="803" t="s">
        <v>153</v>
      </c>
      <c r="K189" s="803" t="s">
        <v>153</v>
      </c>
      <c r="L189" s="804">
        <v>0</v>
      </c>
    </row>
    <row r="190" spans="1:12" s="101" customFormat="1" ht="24" customHeight="1">
      <c r="A190" s="808"/>
      <c r="B190" s="117" t="s">
        <v>193</v>
      </c>
      <c r="C190" s="117" t="s">
        <v>2548</v>
      </c>
      <c r="D190" s="118">
        <v>43770</v>
      </c>
      <c r="E190" s="117" t="s">
        <v>364</v>
      </c>
      <c r="F190" s="805"/>
      <c r="G190" s="805"/>
      <c r="H190" s="806"/>
      <c r="I190" s="806"/>
      <c r="J190" s="803"/>
      <c r="K190" s="803"/>
      <c r="L190" s="804"/>
    </row>
    <row r="191" spans="1:12" s="101" customFormat="1" ht="24" customHeight="1">
      <c r="A191" s="808">
        <v>735</v>
      </c>
      <c r="B191" s="110" t="s">
        <v>76</v>
      </c>
      <c r="C191" s="115" t="s">
        <v>78</v>
      </c>
      <c r="D191" s="115" t="s">
        <v>146</v>
      </c>
      <c r="E191" s="115" t="s">
        <v>147</v>
      </c>
      <c r="F191" s="809" t="s">
        <v>71</v>
      </c>
      <c r="G191" s="809"/>
      <c r="H191" s="805"/>
      <c r="I191" s="805"/>
      <c r="J191" s="805"/>
      <c r="K191" s="805"/>
      <c r="L191" s="805"/>
    </row>
    <row r="192" spans="1:12" s="101" customFormat="1" ht="26.25" customHeight="1">
      <c r="A192" s="808"/>
      <c r="B192" s="803" t="s">
        <v>2549</v>
      </c>
      <c r="C192" s="810" t="s">
        <v>2550</v>
      </c>
      <c r="D192" s="807">
        <v>43755</v>
      </c>
      <c r="E192" s="803" t="s">
        <v>354</v>
      </c>
      <c r="F192" s="803" t="s">
        <v>2551</v>
      </c>
      <c r="G192" s="803"/>
      <c r="H192" s="806" t="s">
        <v>152</v>
      </c>
      <c r="I192" s="806"/>
      <c r="J192" s="117" t="s">
        <v>153</v>
      </c>
      <c r="K192" s="117" t="s">
        <v>3</v>
      </c>
      <c r="L192" s="119">
        <v>159.25</v>
      </c>
    </row>
    <row r="193" spans="1:12" s="101" customFormat="1" ht="407.25" customHeight="1">
      <c r="A193" s="808"/>
      <c r="B193" s="803"/>
      <c r="C193" s="810"/>
      <c r="D193" s="807"/>
      <c r="E193" s="803"/>
      <c r="F193" s="803"/>
      <c r="G193" s="803"/>
      <c r="H193" s="806" t="s">
        <v>154</v>
      </c>
      <c r="I193" s="806"/>
      <c r="J193" s="117" t="s">
        <v>153</v>
      </c>
      <c r="K193" s="117" t="s">
        <v>3</v>
      </c>
      <c r="L193" s="119">
        <v>341.96</v>
      </c>
    </row>
    <row r="194" spans="1:12" s="101" customFormat="1" ht="24" customHeight="1">
      <c r="A194" s="808"/>
      <c r="B194" s="110" t="s">
        <v>77</v>
      </c>
      <c r="C194" s="115" t="s">
        <v>79</v>
      </c>
      <c r="D194" s="115" t="s">
        <v>155</v>
      </c>
      <c r="E194" s="115" t="s">
        <v>156</v>
      </c>
      <c r="F194" s="805"/>
      <c r="G194" s="805"/>
      <c r="H194" s="806" t="s">
        <v>157</v>
      </c>
      <c r="I194" s="806"/>
      <c r="J194" s="803" t="s">
        <v>153</v>
      </c>
      <c r="K194" s="803" t="s">
        <v>3</v>
      </c>
      <c r="L194" s="804">
        <v>500</v>
      </c>
    </row>
    <row r="195" spans="1:12" s="101" customFormat="1" ht="24" customHeight="1">
      <c r="A195" s="808"/>
      <c r="B195" s="117" t="s">
        <v>193</v>
      </c>
      <c r="C195" s="117" t="s">
        <v>2551</v>
      </c>
      <c r="D195" s="118">
        <v>43757</v>
      </c>
      <c r="E195" s="117" t="s">
        <v>2552</v>
      </c>
      <c r="F195" s="805"/>
      <c r="G195" s="805"/>
      <c r="H195" s="806"/>
      <c r="I195" s="806"/>
      <c r="J195" s="803"/>
      <c r="K195" s="803"/>
      <c r="L195" s="804"/>
    </row>
    <row r="196" spans="1:12" s="101" customFormat="1" ht="24" customHeight="1">
      <c r="A196" s="808">
        <v>736</v>
      </c>
      <c r="B196" s="110" t="s">
        <v>76</v>
      </c>
      <c r="C196" s="115" t="s">
        <v>78</v>
      </c>
      <c r="D196" s="115" t="s">
        <v>146</v>
      </c>
      <c r="E196" s="115" t="s">
        <v>147</v>
      </c>
      <c r="F196" s="809" t="s">
        <v>71</v>
      </c>
      <c r="G196" s="809"/>
      <c r="H196" s="805"/>
      <c r="I196" s="805"/>
      <c r="J196" s="805"/>
      <c r="K196" s="805"/>
      <c r="L196" s="805"/>
    </row>
    <row r="197" spans="1:12" s="101" customFormat="1" ht="26.25" customHeight="1">
      <c r="A197" s="808"/>
      <c r="B197" s="803" t="s">
        <v>2549</v>
      </c>
      <c r="C197" s="810" t="s">
        <v>2553</v>
      </c>
      <c r="D197" s="807">
        <v>43888</v>
      </c>
      <c r="E197" s="803" t="s">
        <v>785</v>
      </c>
      <c r="F197" s="803" t="s">
        <v>2554</v>
      </c>
      <c r="G197" s="803"/>
      <c r="H197" s="806" t="s">
        <v>152</v>
      </c>
      <c r="I197" s="806"/>
      <c r="J197" s="117" t="s">
        <v>153</v>
      </c>
      <c r="K197" s="117" t="s">
        <v>3</v>
      </c>
      <c r="L197" s="119">
        <v>1069.22</v>
      </c>
    </row>
    <row r="198" spans="1:12" s="101" customFormat="1" ht="333.75" customHeight="1">
      <c r="A198" s="808"/>
      <c r="B198" s="803"/>
      <c r="C198" s="810"/>
      <c r="D198" s="807"/>
      <c r="E198" s="803"/>
      <c r="F198" s="803"/>
      <c r="G198" s="803"/>
      <c r="H198" s="806" t="s">
        <v>154</v>
      </c>
      <c r="I198" s="806"/>
      <c r="J198" s="117" t="s">
        <v>153</v>
      </c>
      <c r="K198" s="117" t="s">
        <v>153</v>
      </c>
      <c r="L198" s="119">
        <v>0</v>
      </c>
    </row>
    <row r="199" spans="1:12" s="101" customFormat="1" ht="24" customHeight="1">
      <c r="A199" s="808"/>
      <c r="B199" s="110" t="s">
        <v>77</v>
      </c>
      <c r="C199" s="115" t="s">
        <v>79</v>
      </c>
      <c r="D199" s="115" t="s">
        <v>155</v>
      </c>
      <c r="E199" s="115" t="s">
        <v>156</v>
      </c>
      <c r="F199" s="805"/>
      <c r="G199" s="805"/>
      <c r="H199" s="806" t="s">
        <v>157</v>
      </c>
      <c r="I199" s="806"/>
      <c r="J199" s="803" t="s">
        <v>153</v>
      </c>
      <c r="K199" s="803" t="s">
        <v>3</v>
      </c>
      <c r="L199" s="804">
        <v>275</v>
      </c>
    </row>
    <row r="200" spans="1:12" s="101" customFormat="1" ht="24" customHeight="1">
      <c r="A200" s="808"/>
      <c r="B200" s="117" t="s">
        <v>193</v>
      </c>
      <c r="C200" s="117" t="s">
        <v>2554</v>
      </c>
      <c r="D200" s="118">
        <v>43891</v>
      </c>
      <c r="E200" s="117" t="s">
        <v>1758</v>
      </c>
      <c r="F200" s="805"/>
      <c r="G200" s="805"/>
      <c r="H200" s="806"/>
      <c r="I200" s="806"/>
      <c r="J200" s="803"/>
      <c r="K200" s="803"/>
      <c r="L200" s="804"/>
    </row>
    <row r="201" spans="1:12" s="101" customFormat="1" ht="24" customHeight="1">
      <c r="A201" s="808">
        <v>737</v>
      </c>
      <c r="B201" s="110" t="s">
        <v>76</v>
      </c>
      <c r="C201" s="115" t="s">
        <v>78</v>
      </c>
      <c r="D201" s="115" t="s">
        <v>146</v>
      </c>
      <c r="E201" s="115" t="s">
        <v>147</v>
      </c>
      <c r="F201" s="809" t="s">
        <v>71</v>
      </c>
      <c r="G201" s="809"/>
      <c r="H201" s="805"/>
      <c r="I201" s="805"/>
      <c r="J201" s="805"/>
      <c r="K201" s="805"/>
      <c r="L201" s="805"/>
    </row>
    <row r="202" spans="1:12" s="101" customFormat="1" ht="26.25" customHeight="1">
      <c r="A202" s="808"/>
      <c r="B202" s="803" t="s">
        <v>2555</v>
      </c>
      <c r="C202" s="810" t="s">
        <v>2556</v>
      </c>
      <c r="D202" s="807">
        <v>43777</v>
      </c>
      <c r="E202" s="803" t="s">
        <v>745</v>
      </c>
      <c r="F202" s="803" t="s">
        <v>1374</v>
      </c>
      <c r="G202" s="803"/>
      <c r="H202" s="806" t="s">
        <v>152</v>
      </c>
      <c r="I202" s="806"/>
      <c r="J202" s="117" t="s">
        <v>153</v>
      </c>
      <c r="K202" s="117" t="s">
        <v>3</v>
      </c>
      <c r="L202" s="119">
        <v>850</v>
      </c>
    </row>
    <row r="203" spans="1:12" s="101" customFormat="1" ht="365.25" customHeight="1">
      <c r="A203" s="808"/>
      <c r="B203" s="803"/>
      <c r="C203" s="810"/>
      <c r="D203" s="807"/>
      <c r="E203" s="803"/>
      <c r="F203" s="803"/>
      <c r="G203" s="803"/>
      <c r="H203" s="806" t="s">
        <v>154</v>
      </c>
      <c r="I203" s="806"/>
      <c r="J203" s="117" t="s">
        <v>153</v>
      </c>
      <c r="K203" s="117" t="s">
        <v>153</v>
      </c>
      <c r="L203" s="119">
        <v>0</v>
      </c>
    </row>
    <row r="204" spans="1:12" s="101" customFormat="1" ht="24" customHeight="1">
      <c r="A204" s="808"/>
      <c r="B204" s="110" t="s">
        <v>77</v>
      </c>
      <c r="C204" s="115" t="s">
        <v>79</v>
      </c>
      <c r="D204" s="115" t="s">
        <v>155</v>
      </c>
      <c r="E204" s="115" t="s">
        <v>156</v>
      </c>
      <c r="F204" s="805"/>
      <c r="G204" s="805"/>
      <c r="H204" s="806" t="s">
        <v>157</v>
      </c>
      <c r="I204" s="806"/>
      <c r="J204" s="803" t="s">
        <v>153</v>
      </c>
      <c r="K204" s="803" t="s">
        <v>153</v>
      </c>
      <c r="L204" s="804">
        <v>0</v>
      </c>
    </row>
    <row r="205" spans="1:12" s="101" customFormat="1" ht="24" customHeight="1">
      <c r="A205" s="808"/>
      <c r="B205" s="117" t="s">
        <v>164</v>
      </c>
      <c r="C205" s="117" t="s">
        <v>1374</v>
      </c>
      <c r="D205" s="118">
        <v>43784</v>
      </c>
      <c r="E205" s="117" t="s">
        <v>2557</v>
      </c>
      <c r="F205" s="805"/>
      <c r="G205" s="805"/>
      <c r="H205" s="806"/>
      <c r="I205" s="806"/>
      <c r="J205" s="803"/>
      <c r="K205" s="803"/>
      <c r="L205" s="804"/>
    </row>
    <row r="206" spans="1:12" s="101" customFormat="1" ht="24" customHeight="1">
      <c r="A206" s="808">
        <v>738</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2555</v>
      </c>
      <c r="C207" s="810" t="s">
        <v>2558</v>
      </c>
      <c r="D207" s="807">
        <v>43803</v>
      </c>
      <c r="E207" s="803" t="s">
        <v>2559</v>
      </c>
      <c r="F207" s="803" t="s">
        <v>2560</v>
      </c>
      <c r="G207" s="803"/>
      <c r="H207" s="806" t="s">
        <v>152</v>
      </c>
      <c r="I207" s="806"/>
      <c r="J207" s="117" t="s">
        <v>153</v>
      </c>
      <c r="K207" s="117" t="s">
        <v>3</v>
      </c>
      <c r="L207" s="119">
        <v>218</v>
      </c>
    </row>
    <row r="208" spans="1:12" s="101" customFormat="1" ht="165.75" customHeight="1">
      <c r="A208" s="808"/>
      <c r="B208" s="803"/>
      <c r="C208" s="810"/>
      <c r="D208" s="807"/>
      <c r="E208" s="803"/>
      <c r="F208" s="803"/>
      <c r="G208" s="803"/>
      <c r="H208" s="806" t="s">
        <v>154</v>
      </c>
      <c r="I208" s="806"/>
      <c r="J208" s="117" t="s">
        <v>153</v>
      </c>
      <c r="K208" s="117" t="s">
        <v>3</v>
      </c>
      <c r="L208" s="119">
        <v>316.60000000000002</v>
      </c>
    </row>
    <row r="209" spans="1:12" s="101" customFormat="1" ht="24" customHeight="1">
      <c r="A209" s="808"/>
      <c r="B209" s="110" t="s">
        <v>77</v>
      </c>
      <c r="C209" s="115" t="s">
        <v>79</v>
      </c>
      <c r="D209" s="115" t="s">
        <v>155</v>
      </c>
      <c r="E209" s="115" t="s">
        <v>156</v>
      </c>
      <c r="F209" s="805"/>
      <c r="G209" s="805"/>
      <c r="H209" s="806" t="s">
        <v>157</v>
      </c>
      <c r="I209" s="806"/>
      <c r="J209" s="803" t="s">
        <v>153</v>
      </c>
      <c r="K209" s="803" t="s">
        <v>153</v>
      </c>
      <c r="L209" s="804">
        <v>0</v>
      </c>
    </row>
    <row r="210" spans="1:12" s="101" customFormat="1" ht="24" customHeight="1">
      <c r="A210" s="808"/>
      <c r="B210" s="117" t="s">
        <v>164</v>
      </c>
      <c r="C210" s="117" t="s">
        <v>2560</v>
      </c>
      <c r="D210" s="118">
        <v>43805</v>
      </c>
      <c r="E210" s="117" t="s">
        <v>344</v>
      </c>
      <c r="F210" s="805"/>
      <c r="G210" s="805"/>
      <c r="H210" s="806"/>
      <c r="I210" s="806"/>
      <c r="J210" s="803"/>
      <c r="K210" s="803"/>
      <c r="L210" s="804"/>
    </row>
    <row r="211" spans="1:12" s="101" customFormat="1" ht="24" customHeight="1">
      <c r="A211" s="808">
        <v>739</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2561</v>
      </c>
      <c r="C212" s="810" t="s">
        <v>2562</v>
      </c>
      <c r="D212" s="807">
        <v>43744</v>
      </c>
      <c r="E212" s="803" t="s">
        <v>2100</v>
      </c>
      <c r="F212" s="803" t="s">
        <v>2563</v>
      </c>
      <c r="G212" s="803"/>
      <c r="H212" s="806" t="s">
        <v>152</v>
      </c>
      <c r="I212" s="806"/>
      <c r="J212" s="117" t="s">
        <v>153</v>
      </c>
      <c r="K212" s="117" t="s">
        <v>153</v>
      </c>
      <c r="L212" s="119">
        <v>0</v>
      </c>
    </row>
    <row r="213" spans="1:12" s="101" customFormat="1" ht="176.25" customHeight="1">
      <c r="A213" s="808"/>
      <c r="B213" s="803"/>
      <c r="C213" s="810"/>
      <c r="D213" s="807"/>
      <c r="E213" s="803"/>
      <c r="F213" s="803"/>
      <c r="G213" s="803"/>
      <c r="H213" s="806" t="s">
        <v>154</v>
      </c>
      <c r="I213" s="806"/>
      <c r="J213" s="117" t="s">
        <v>153</v>
      </c>
      <c r="K213" s="117" t="s">
        <v>153</v>
      </c>
      <c r="L213" s="119">
        <v>0</v>
      </c>
    </row>
    <row r="214" spans="1:12" s="101" customFormat="1" ht="24" customHeight="1">
      <c r="A214" s="808"/>
      <c r="B214" s="110" t="s">
        <v>77</v>
      </c>
      <c r="C214" s="115" t="s">
        <v>79</v>
      </c>
      <c r="D214" s="115" t="s">
        <v>155</v>
      </c>
      <c r="E214" s="115" t="s">
        <v>156</v>
      </c>
      <c r="F214" s="805"/>
      <c r="G214" s="805"/>
      <c r="H214" s="806" t="s">
        <v>157</v>
      </c>
      <c r="I214" s="806"/>
      <c r="J214" s="803" t="s">
        <v>153</v>
      </c>
      <c r="K214" s="803" t="s">
        <v>3</v>
      </c>
      <c r="L214" s="804">
        <v>500</v>
      </c>
    </row>
    <row r="215" spans="1:12" s="101" customFormat="1" ht="24" customHeight="1">
      <c r="A215" s="808"/>
      <c r="B215" s="117" t="s">
        <v>193</v>
      </c>
      <c r="C215" s="117" t="s">
        <v>2563</v>
      </c>
      <c r="D215" s="118">
        <v>43748</v>
      </c>
      <c r="E215" s="117" t="s">
        <v>2564</v>
      </c>
      <c r="F215" s="805"/>
      <c r="G215" s="805"/>
      <c r="H215" s="806"/>
      <c r="I215" s="806"/>
      <c r="J215" s="803"/>
      <c r="K215" s="803"/>
      <c r="L215" s="804"/>
    </row>
    <row r="216" spans="1:12" s="101" customFormat="1" ht="24" customHeight="1">
      <c r="A216" s="808">
        <v>740</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2565</v>
      </c>
      <c r="C217" s="803" t="s">
        <v>2566</v>
      </c>
      <c r="D217" s="807">
        <v>43862</v>
      </c>
      <c r="E217" s="803" t="s">
        <v>2567</v>
      </c>
      <c r="F217" s="803" t="s">
        <v>2568</v>
      </c>
      <c r="G217" s="803"/>
      <c r="H217" s="806" t="s">
        <v>152</v>
      </c>
      <c r="I217" s="806"/>
      <c r="J217" s="117" t="s">
        <v>153</v>
      </c>
      <c r="K217" s="117" t="s">
        <v>3</v>
      </c>
      <c r="L217" s="119">
        <v>1412.27</v>
      </c>
    </row>
    <row r="218" spans="1:12" s="101" customFormat="1" ht="60.75" customHeight="1">
      <c r="A218" s="808"/>
      <c r="B218" s="803"/>
      <c r="C218" s="803"/>
      <c r="D218" s="807"/>
      <c r="E218" s="803"/>
      <c r="F218" s="803"/>
      <c r="G218" s="803"/>
      <c r="H218" s="806" t="s">
        <v>154</v>
      </c>
      <c r="I218" s="806"/>
      <c r="J218" s="117" t="s">
        <v>153</v>
      </c>
      <c r="K218" s="117" t="s">
        <v>153</v>
      </c>
      <c r="L218" s="119">
        <v>0</v>
      </c>
    </row>
    <row r="219" spans="1:12" s="101" customFormat="1" ht="24" customHeight="1">
      <c r="A219" s="808"/>
      <c r="B219" s="110" t="s">
        <v>77</v>
      </c>
      <c r="C219" s="115" t="s">
        <v>79</v>
      </c>
      <c r="D219" s="115" t="s">
        <v>155</v>
      </c>
      <c r="E219" s="115" t="s">
        <v>156</v>
      </c>
      <c r="F219" s="805"/>
      <c r="G219" s="805"/>
      <c r="H219" s="806" t="s">
        <v>157</v>
      </c>
      <c r="I219" s="806"/>
      <c r="J219" s="803" t="s">
        <v>153</v>
      </c>
      <c r="K219" s="803" t="s">
        <v>153</v>
      </c>
      <c r="L219" s="804">
        <v>0</v>
      </c>
    </row>
    <row r="220" spans="1:12" s="101" customFormat="1" ht="24" customHeight="1">
      <c r="A220" s="808"/>
      <c r="B220" s="117" t="s">
        <v>164</v>
      </c>
      <c r="C220" s="117" t="s">
        <v>2568</v>
      </c>
      <c r="D220" s="118">
        <v>43868</v>
      </c>
      <c r="E220" s="117" t="s">
        <v>2569</v>
      </c>
      <c r="F220" s="805"/>
      <c r="G220" s="805"/>
      <c r="H220" s="806"/>
      <c r="I220" s="806"/>
      <c r="J220" s="803"/>
      <c r="K220" s="803"/>
      <c r="L220" s="804"/>
    </row>
    <row r="221" spans="1:12" s="101" customFormat="1" ht="24" customHeight="1">
      <c r="A221" s="808">
        <v>741</v>
      </c>
      <c r="B221" s="110" t="s">
        <v>76</v>
      </c>
      <c r="C221" s="115" t="s">
        <v>78</v>
      </c>
      <c r="D221" s="115" t="s">
        <v>146</v>
      </c>
      <c r="E221" s="115" t="s">
        <v>147</v>
      </c>
      <c r="F221" s="809" t="s">
        <v>71</v>
      </c>
      <c r="G221" s="809"/>
      <c r="H221" s="805"/>
      <c r="I221" s="805"/>
      <c r="J221" s="805"/>
      <c r="K221" s="805"/>
      <c r="L221" s="805"/>
    </row>
    <row r="222" spans="1:12" s="101" customFormat="1" ht="26.25" customHeight="1">
      <c r="A222" s="808"/>
      <c r="B222" s="803" t="s">
        <v>2565</v>
      </c>
      <c r="C222" s="803" t="s">
        <v>2570</v>
      </c>
      <c r="D222" s="807">
        <v>43879</v>
      </c>
      <c r="E222" s="803" t="s">
        <v>1649</v>
      </c>
      <c r="F222" s="803" t="s">
        <v>2127</v>
      </c>
      <c r="G222" s="803"/>
      <c r="H222" s="806" t="s">
        <v>152</v>
      </c>
      <c r="I222" s="806"/>
      <c r="J222" s="117" t="s">
        <v>153</v>
      </c>
      <c r="K222" s="117" t="s">
        <v>3</v>
      </c>
      <c r="L222" s="119">
        <v>204.13</v>
      </c>
    </row>
    <row r="223" spans="1:12" s="101" customFormat="1" ht="113.25" customHeight="1">
      <c r="A223" s="808"/>
      <c r="B223" s="803"/>
      <c r="C223" s="803"/>
      <c r="D223" s="807"/>
      <c r="E223" s="803"/>
      <c r="F223" s="803"/>
      <c r="G223" s="803"/>
      <c r="H223" s="806" t="s">
        <v>154</v>
      </c>
      <c r="I223" s="806"/>
      <c r="J223" s="117" t="s">
        <v>153</v>
      </c>
      <c r="K223" s="117" t="s">
        <v>3</v>
      </c>
      <c r="L223" s="119">
        <v>891.85</v>
      </c>
    </row>
    <row r="224" spans="1:12" s="101" customFormat="1" ht="24" customHeight="1">
      <c r="A224" s="808"/>
      <c r="B224" s="110" t="s">
        <v>77</v>
      </c>
      <c r="C224" s="115" t="s">
        <v>79</v>
      </c>
      <c r="D224" s="115" t="s">
        <v>155</v>
      </c>
      <c r="E224" s="115" t="s">
        <v>156</v>
      </c>
      <c r="F224" s="805"/>
      <c r="G224" s="805"/>
      <c r="H224" s="806" t="s">
        <v>157</v>
      </c>
      <c r="I224" s="806"/>
      <c r="J224" s="803" t="s">
        <v>153</v>
      </c>
      <c r="K224" s="803" t="s">
        <v>153</v>
      </c>
      <c r="L224" s="804">
        <v>0</v>
      </c>
    </row>
    <row r="225" spans="1:12" s="101" customFormat="1" ht="24" customHeight="1">
      <c r="A225" s="808"/>
      <c r="B225" s="117" t="s">
        <v>164</v>
      </c>
      <c r="C225" s="117" t="s">
        <v>2127</v>
      </c>
      <c r="D225" s="118">
        <v>43880</v>
      </c>
      <c r="E225" s="117" t="s">
        <v>1277</v>
      </c>
      <c r="F225" s="805"/>
      <c r="G225" s="805"/>
      <c r="H225" s="806"/>
      <c r="I225" s="806"/>
      <c r="J225" s="803"/>
      <c r="K225" s="803"/>
      <c r="L225" s="804"/>
    </row>
    <row r="226" spans="1:12" s="101" customFormat="1" ht="24" customHeight="1">
      <c r="A226" s="808">
        <v>742</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2571</v>
      </c>
      <c r="C227" s="810" t="s">
        <v>2572</v>
      </c>
      <c r="D227" s="807">
        <v>43754</v>
      </c>
      <c r="E227" s="803" t="s">
        <v>1068</v>
      </c>
      <c r="F227" s="803" t="s">
        <v>1069</v>
      </c>
      <c r="G227" s="803"/>
      <c r="H227" s="806" t="s">
        <v>152</v>
      </c>
      <c r="I227" s="806"/>
      <c r="J227" s="117" t="s">
        <v>153</v>
      </c>
      <c r="K227" s="117" t="s">
        <v>3</v>
      </c>
      <c r="L227" s="119">
        <v>573</v>
      </c>
    </row>
    <row r="228" spans="1:12" s="101" customFormat="1" ht="408.95" customHeight="1">
      <c r="A228" s="808"/>
      <c r="B228" s="803"/>
      <c r="C228" s="810"/>
      <c r="D228" s="807"/>
      <c r="E228" s="803"/>
      <c r="F228" s="803"/>
      <c r="G228" s="803"/>
      <c r="H228" s="806" t="s">
        <v>154</v>
      </c>
      <c r="I228" s="806"/>
      <c r="J228" s="803" t="s">
        <v>153</v>
      </c>
      <c r="K228" s="803" t="s">
        <v>3</v>
      </c>
      <c r="L228" s="804">
        <v>233.6</v>
      </c>
    </row>
    <row r="229" spans="1:12" s="101" customFormat="1" ht="187.35" customHeight="1">
      <c r="A229" s="808"/>
      <c r="B229" s="803"/>
      <c r="C229" s="810"/>
      <c r="D229" s="807"/>
      <c r="E229" s="803"/>
      <c r="F229" s="803"/>
      <c r="G229" s="803"/>
      <c r="H229" s="806"/>
      <c r="I229" s="806"/>
      <c r="J229" s="803"/>
      <c r="K229" s="803"/>
      <c r="L229" s="804"/>
    </row>
    <row r="230" spans="1:12" s="101" customFormat="1" ht="24" customHeight="1">
      <c r="A230" s="808"/>
      <c r="B230" s="110" t="s">
        <v>77</v>
      </c>
      <c r="C230" s="115" t="s">
        <v>79</v>
      </c>
      <c r="D230" s="115" t="s">
        <v>155</v>
      </c>
      <c r="E230" s="115" t="s">
        <v>156</v>
      </c>
      <c r="F230" s="805"/>
      <c r="G230" s="805"/>
      <c r="H230" s="806" t="s">
        <v>157</v>
      </c>
      <c r="I230" s="806"/>
      <c r="J230" s="803" t="s">
        <v>153</v>
      </c>
      <c r="K230" s="803" t="s">
        <v>3</v>
      </c>
      <c r="L230" s="804">
        <v>153</v>
      </c>
    </row>
    <row r="231" spans="1:12" s="101" customFormat="1" ht="24" customHeight="1">
      <c r="A231" s="808"/>
      <c r="B231" s="117" t="s">
        <v>240</v>
      </c>
      <c r="C231" s="117" t="s">
        <v>1069</v>
      </c>
      <c r="D231" s="118">
        <v>43756</v>
      </c>
      <c r="E231" s="117" t="s">
        <v>1463</v>
      </c>
      <c r="F231" s="805"/>
      <c r="G231" s="805"/>
      <c r="H231" s="806"/>
      <c r="I231" s="806"/>
      <c r="J231" s="803"/>
      <c r="K231" s="803"/>
      <c r="L231" s="804"/>
    </row>
    <row r="232" spans="1:12" s="101" customFormat="1" ht="24" customHeight="1">
      <c r="A232" s="808">
        <v>743</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2571</v>
      </c>
      <c r="C233" s="810" t="s">
        <v>2573</v>
      </c>
      <c r="D233" s="807">
        <v>43816</v>
      </c>
      <c r="E233" s="803" t="s">
        <v>2574</v>
      </c>
      <c r="F233" s="803" t="s">
        <v>2575</v>
      </c>
      <c r="G233" s="803"/>
      <c r="H233" s="806" t="s">
        <v>152</v>
      </c>
      <c r="I233" s="806"/>
      <c r="J233" s="117" t="s">
        <v>153</v>
      </c>
      <c r="K233" s="117" t="s">
        <v>3</v>
      </c>
      <c r="L233" s="119">
        <v>75</v>
      </c>
    </row>
    <row r="234" spans="1:12" s="101" customFormat="1" ht="354.75" customHeight="1">
      <c r="A234" s="808"/>
      <c r="B234" s="803"/>
      <c r="C234" s="810"/>
      <c r="D234" s="807"/>
      <c r="E234" s="803"/>
      <c r="F234" s="803"/>
      <c r="G234" s="803"/>
      <c r="H234" s="806" t="s">
        <v>154</v>
      </c>
      <c r="I234" s="806"/>
      <c r="J234" s="117" t="s">
        <v>153</v>
      </c>
      <c r="K234" s="117" t="s">
        <v>153</v>
      </c>
      <c r="L234" s="119">
        <v>0</v>
      </c>
    </row>
    <row r="235" spans="1:12" s="101" customFormat="1" ht="24" customHeight="1">
      <c r="A235" s="808"/>
      <c r="B235" s="110" t="s">
        <v>77</v>
      </c>
      <c r="C235" s="115" t="s">
        <v>79</v>
      </c>
      <c r="D235" s="115" t="s">
        <v>155</v>
      </c>
      <c r="E235" s="115" t="s">
        <v>156</v>
      </c>
      <c r="F235" s="805"/>
      <c r="G235" s="805"/>
      <c r="H235" s="806" t="s">
        <v>157</v>
      </c>
      <c r="I235" s="806"/>
      <c r="J235" s="803" t="s">
        <v>153</v>
      </c>
      <c r="K235" s="803" t="s">
        <v>3</v>
      </c>
      <c r="L235" s="804">
        <v>350</v>
      </c>
    </row>
    <row r="236" spans="1:12" s="101" customFormat="1" ht="24" customHeight="1">
      <c r="A236" s="808"/>
      <c r="B236" s="117" t="s">
        <v>240</v>
      </c>
      <c r="C236" s="117" t="s">
        <v>2575</v>
      </c>
      <c r="D236" s="118">
        <v>43820</v>
      </c>
      <c r="E236" s="117" t="s">
        <v>2576</v>
      </c>
      <c r="F236" s="805"/>
      <c r="G236" s="805"/>
      <c r="H236" s="806"/>
      <c r="I236" s="806"/>
      <c r="J236" s="803"/>
      <c r="K236" s="803"/>
      <c r="L236" s="804"/>
    </row>
    <row r="237" spans="1:12" s="101" customFormat="1" ht="24" customHeight="1">
      <c r="A237" s="808">
        <v>744</v>
      </c>
      <c r="B237" s="110" t="s">
        <v>76</v>
      </c>
      <c r="C237" s="115" t="s">
        <v>78</v>
      </c>
      <c r="D237" s="115" t="s">
        <v>146</v>
      </c>
      <c r="E237" s="115" t="s">
        <v>147</v>
      </c>
      <c r="F237" s="809" t="s">
        <v>71</v>
      </c>
      <c r="G237" s="809"/>
      <c r="H237" s="805"/>
      <c r="I237" s="805"/>
      <c r="J237" s="805"/>
      <c r="K237" s="805"/>
      <c r="L237" s="805"/>
    </row>
    <row r="238" spans="1:12" s="101" customFormat="1" ht="26.25" customHeight="1">
      <c r="A238" s="808"/>
      <c r="B238" s="803" t="s">
        <v>2571</v>
      </c>
      <c r="C238" s="810" t="s">
        <v>2577</v>
      </c>
      <c r="D238" s="807">
        <v>43835</v>
      </c>
      <c r="E238" s="803" t="s">
        <v>247</v>
      </c>
      <c r="F238" s="803" t="s">
        <v>248</v>
      </c>
      <c r="G238" s="803"/>
      <c r="H238" s="806" t="s">
        <v>152</v>
      </c>
      <c r="I238" s="806"/>
      <c r="J238" s="117" t="s">
        <v>153</v>
      </c>
      <c r="K238" s="117" t="s">
        <v>153</v>
      </c>
      <c r="L238" s="119">
        <v>0</v>
      </c>
    </row>
    <row r="239" spans="1:12" s="101" customFormat="1" ht="408.95" customHeight="1">
      <c r="A239" s="808"/>
      <c r="B239" s="803"/>
      <c r="C239" s="810"/>
      <c r="D239" s="807"/>
      <c r="E239" s="803"/>
      <c r="F239" s="803"/>
      <c r="G239" s="803"/>
      <c r="H239" s="806" t="s">
        <v>154</v>
      </c>
      <c r="I239" s="806"/>
      <c r="J239" s="803" t="s">
        <v>153</v>
      </c>
      <c r="K239" s="803" t="s">
        <v>153</v>
      </c>
      <c r="L239" s="804">
        <v>0</v>
      </c>
    </row>
    <row r="240" spans="1:12" s="101" customFormat="1" ht="8.85" customHeight="1">
      <c r="A240" s="808"/>
      <c r="B240" s="803"/>
      <c r="C240" s="810"/>
      <c r="D240" s="807"/>
      <c r="E240" s="803"/>
      <c r="F240" s="803"/>
      <c r="G240" s="803"/>
      <c r="H240" s="806"/>
      <c r="I240" s="806"/>
      <c r="J240" s="803"/>
      <c r="K240" s="803"/>
      <c r="L240" s="804"/>
    </row>
    <row r="241" spans="1:12" s="101" customFormat="1" ht="24" customHeight="1">
      <c r="A241" s="808"/>
      <c r="B241" s="110" t="s">
        <v>77</v>
      </c>
      <c r="C241" s="115" t="s">
        <v>79</v>
      </c>
      <c r="D241" s="115" t="s">
        <v>155</v>
      </c>
      <c r="E241" s="115" t="s">
        <v>156</v>
      </c>
      <c r="F241" s="805"/>
      <c r="G241" s="805"/>
      <c r="H241" s="806" t="s">
        <v>157</v>
      </c>
      <c r="I241" s="806"/>
      <c r="J241" s="803" t="s">
        <v>153</v>
      </c>
      <c r="K241" s="803" t="s">
        <v>3</v>
      </c>
      <c r="L241" s="804">
        <v>400</v>
      </c>
    </row>
    <row r="242" spans="1:12" s="101" customFormat="1" ht="24" customHeight="1">
      <c r="A242" s="808"/>
      <c r="B242" s="117" t="s">
        <v>240</v>
      </c>
      <c r="C242" s="117" t="s">
        <v>248</v>
      </c>
      <c r="D242" s="118">
        <v>43840</v>
      </c>
      <c r="E242" s="117" t="s">
        <v>2578</v>
      </c>
      <c r="F242" s="805"/>
      <c r="G242" s="805"/>
      <c r="H242" s="806"/>
      <c r="I242" s="806"/>
      <c r="J242" s="803"/>
      <c r="K242" s="803"/>
      <c r="L242" s="804"/>
    </row>
    <row r="243" spans="1:12" s="101" customFormat="1" ht="24" customHeight="1">
      <c r="A243" s="808">
        <v>745</v>
      </c>
      <c r="B243" s="110" t="s">
        <v>76</v>
      </c>
      <c r="C243" s="115" t="s">
        <v>78</v>
      </c>
      <c r="D243" s="115" t="s">
        <v>146</v>
      </c>
      <c r="E243" s="115" t="s">
        <v>147</v>
      </c>
      <c r="F243" s="809" t="s">
        <v>71</v>
      </c>
      <c r="G243" s="809"/>
      <c r="H243" s="805"/>
      <c r="I243" s="805"/>
      <c r="J243" s="805"/>
      <c r="K243" s="805"/>
      <c r="L243" s="805"/>
    </row>
    <row r="244" spans="1:12" s="101" customFormat="1" ht="26.25" customHeight="1">
      <c r="A244" s="808"/>
      <c r="B244" s="803" t="s">
        <v>2579</v>
      </c>
      <c r="C244" s="810" t="s">
        <v>2580</v>
      </c>
      <c r="D244" s="807">
        <v>43774</v>
      </c>
      <c r="E244" s="803" t="s">
        <v>258</v>
      </c>
      <c r="F244" s="803" t="s">
        <v>2581</v>
      </c>
      <c r="G244" s="803"/>
      <c r="H244" s="806" t="s">
        <v>152</v>
      </c>
      <c r="I244" s="806"/>
      <c r="J244" s="117" t="s">
        <v>153</v>
      </c>
      <c r="K244" s="117" t="s">
        <v>3</v>
      </c>
      <c r="L244" s="119">
        <v>540</v>
      </c>
    </row>
    <row r="245" spans="1:12" s="101" customFormat="1" ht="165.75" customHeight="1">
      <c r="A245" s="808"/>
      <c r="B245" s="803"/>
      <c r="C245" s="810"/>
      <c r="D245" s="807"/>
      <c r="E245" s="803"/>
      <c r="F245" s="803"/>
      <c r="G245" s="803"/>
      <c r="H245" s="806" t="s">
        <v>154</v>
      </c>
      <c r="I245" s="806"/>
      <c r="J245" s="117" t="s">
        <v>153</v>
      </c>
      <c r="K245" s="117" t="s">
        <v>3</v>
      </c>
      <c r="L245" s="119">
        <v>5289</v>
      </c>
    </row>
    <row r="246" spans="1:12" s="101" customFormat="1" ht="24" customHeight="1">
      <c r="A246" s="808"/>
      <c r="B246" s="110" t="s">
        <v>77</v>
      </c>
      <c r="C246" s="115" t="s">
        <v>79</v>
      </c>
      <c r="D246" s="115" t="s">
        <v>155</v>
      </c>
      <c r="E246" s="115" t="s">
        <v>156</v>
      </c>
      <c r="F246" s="805"/>
      <c r="G246" s="805"/>
      <c r="H246" s="806" t="s">
        <v>157</v>
      </c>
      <c r="I246" s="806"/>
      <c r="J246" s="803" t="s">
        <v>153</v>
      </c>
      <c r="K246" s="803" t="s">
        <v>3</v>
      </c>
      <c r="L246" s="804">
        <v>220</v>
      </c>
    </row>
    <row r="247" spans="1:12" s="101" customFormat="1" ht="24" customHeight="1">
      <c r="A247" s="808"/>
      <c r="B247" s="117" t="s">
        <v>164</v>
      </c>
      <c r="C247" s="117" t="s">
        <v>2581</v>
      </c>
      <c r="D247" s="118">
        <v>43780</v>
      </c>
      <c r="E247" s="117" t="s">
        <v>2582</v>
      </c>
      <c r="F247" s="805"/>
      <c r="G247" s="805"/>
      <c r="H247" s="806"/>
      <c r="I247" s="806"/>
      <c r="J247" s="803"/>
      <c r="K247" s="803"/>
      <c r="L247" s="804"/>
    </row>
    <row r="248" spans="1:12" s="101" customFormat="1" ht="24" customHeight="1">
      <c r="A248" s="808">
        <v>746</v>
      </c>
      <c r="B248" s="110" t="s">
        <v>76</v>
      </c>
      <c r="C248" s="115" t="s">
        <v>78</v>
      </c>
      <c r="D248" s="115" t="s">
        <v>146</v>
      </c>
      <c r="E248" s="115" t="s">
        <v>147</v>
      </c>
      <c r="F248" s="809" t="s">
        <v>71</v>
      </c>
      <c r="G248" s="809"/>
      <c r="H248" s="805"/>
      <c r="I248" s="805"/>
      <c r="J248" s="805"/>
      <c r="K248" s="805"/>
      <c r="L248" s="805"/>
    </row>
    <row r="249" spans="1:12" s="101" customFormat="1" ht="26.25" customHeight="1">
      <c r="A249" s="808"/>
      <c r="B249" s="803" t="s">
        <v>2579</v>
      </c>
      <c r="C249" s="810" t="s">
        <v>2583</v>
      </c>
      <c r="D249" s="807">
        <v>43880</v>
      </c>
      <c r="E249" s="803" t="s">
        <v>885</v>
      </c>
      <c r="F249" s="803" t="s">
        <v>899</v>
      </c>
      <c r="G249" s="803"/>
      <c r="H249" s="806" t="s">
        <v>152</v>
      </c>
      <c r="I249" s="806"/>
      <c r="J249" s="117" t="s">
        <v>153</v>
      </c>
      <c r="K249" s="117" t="s">
        <v>3</v>
      </c>
      <c r="L249" s="119">
        <v>238.13</v>
      </c>
    </row>
    <row r="250" spans="1:12" s="101" customFormat="1" ht="333.75" customHeight="1">
      <c r="A250" s="808"/>
      <c r="B250" s="803"/>
      <c r="C250" s="810"/>
      <c r="D250" s="807"/>
      <c r="E250" s="803"/>
      <c r="F250" s="803"/>
      <c r="G250" s="803"/>
      <c r="H250" s="806" t="s">
        <v>154</v>
      </c>
      <c r="I250" s="806"/>
      <c r="J250" s="117" t="s">
        <v>153</v>
      </c>
      <c r="K250" s="117" t="s">
        <v>3</v>
      </c>
      <c r="L250" s="119">
        <v>242.45</v>
      </c>
    </row>
    <row r="251" spans="1:12" s="101" customFormat="1" ht="24" customHeight="1">
      <c r="A251" s="808"/>
      <c r="B251" s="110" t="s">
        <v>77</v>
      </c>
      <c r="C251" s="115" t="s">
        <v>79</v>
      </c>
      <c r="D251" s="115" t="s">
        <v>155</v>
      </c>
      <c r="E251" s="115" t="s">
        <v>156</v>
      </c>
      <c r="F251" s="805"/>
      <c r="G251" s="805"/>
      <c r="H251" s="806" t="s">
        <v>157</v>
      </c>
      <c r="I251" s="806"/>
      <c r="J251" s="803" t="s">
        <v>153</v>
      </c>
      <c r="K251" s="803" t="s">
        <v>3</v>
      </c>
      <c r="L251" s="804">
        <v>116</v>
      </c>
    </row>
    <row r="252" spans="1:12" s="101" customFormat="1" ht="24" customHeight="1">
      <c r="A252" s="808"/>
      <c r="B252" s="117" t="s">
        <v>164</v>
      </c>
      <c r="C252" s="117" t="s">
        <v>899</v>
      </c>
      <c r="D252" s="118">
        <v>43881</v>
      </c>
      <c r="E252" s="117" t="s">
        <v>769</v>
      </c>
      <c r="F252" s="805"/>
      <c r="G252" s="805"/>
      <c r="H252" s="806"/>
      <c r="I252" s="806"/>
      <c r="J252" s="803"/>
      <c r="K252" s="803"/>
      <c r="L252" s="804"/>
    </row>
    <row r="253" spans="1:12" s="101" customFormat="1" ht="24" customHeight="1">
      <c r="A253" s="808">
        <v>747</v>
      </c>
      <c r="B253" s="110" t="s">
        <v>76</v>
      </c>
      <c r="C253" s="115" t="s">
        <v>78</v>
      </c>
      <c r="D253" s="115" t="s">
        <v>146</v>
      </c>
      <c r="E253" s="115" t="s">
        <v>147</v>
      </c>
      <c r="F253" s="809" t="s">
        <v>71</v>
      </c>
      <c r="G253" s="809"/>
      <c r="H253" s="805"/>
      <c r="I253" s="805"/>
      <c r="J253" s="805"/>
      <c r="K253" s="805"/>
      <c r="L253" s="805"/>
    </row>
    <row r="254" spans="1:12" s="101" customFormat="1" ht="26.25" customHeight="1">
      <c r="A254" s="808"/>
      <c r="B254" s="803" t="s">
        <v>2584</v>
      </c>
      <c r="C254" s="803" t="s">
        <v>2585</v>
      </c>
      <c r="D254" s="807">
        <v>43835</v>
      </c>
      <c r="E254" s="803" t="s">
        <v>247</v>
      </c>
      <c r="F254" s="803" t="s">
        <v>248</v>
      </c>
      <c r="G254" s="803"/>
      <c r="H254" s="806" t="s">
        <v>152</v>
      </c>
      <c r="I254" s="806"/>
      <c r="J254" s="117" t="s">
        <v>153</v>
      </c>
      <c r="K254" s="117" t="s">
        <v>153</v>
      </c>
      <c r="L254" s="119">
        <v>0</v>
      </c>
    </row>
    <row r="255" spans="1:12" s="101" customFormat="1" ht="71.25" customHeight="1">
      <c r="A255" s="808"/>
      <c r="B255" s="803"/>
      <c r="C255" s="803"/>
      <c r="D255" s="807"/>
      <c r="E255" s="803"/>
      <c r="F255" s="803"/>
      <c r="G255" s="803"/>
      <c r="H255" s="806" t="s">
        <v>154</v>
      </c>
      <c r="I255" s="806"/>
      <c r="J255" s="117" t="s">
        <v>153</v>
      </c>
      <c r="K255" s="117" t="s">
        <v>153</v>
      </c>
      <c r="L255" s="119">
        <v>0</v>
      </c>
    </row>
    <row r="256" spans="1:12" s="101" customFormat="1" ht="24" customHeight="1">
      <c r="A256" s="808"/>
      <c r="B256" s="110" t="s">
        <v>77</v>
      </c>
      <c r="C256" s="115" t="s">
        <v>79</v>
      </c>
      <c r="D256" s="115" t="s">
        <v>155</v>
      </c>
      <c r="E256" s="115" t="s">
        <v>156</v>
      </c>
      <c r="F256" s="805"/>
      <c r="G256" s="805"/>
      <c r="H256" s="806" t="s">
        <v>157</v>
      </c>
      <c r="I256" s="806"/>
      <c r="J256" s="803" t="s">
        <v>3</v>
      </c>
      <c r="K256" s="803" t="s">
        <v>153</v>
      </c>
      <c r="L256" s="804">
        <v>1410</v>
      </c>
    </row>
    <row r="257" spans="1:12" s="101" customFormat="1" ht="24" customHeight="1">
      <c r="A257" s="808"/>
      <c r="B257" s="117" t="s">
        <v>240</v>
      </c>
      <c r="C257" s="117" t="s">
        <v>248</v>
      </c>
      <c r="D257" s="118">
        <v>43840</v>
      </c>
      <c r="E257" s="117" t="s">
        <v>2578</v>
      </c>
      <c r="F257" s="805"/>
      <c r="G257" s="805"/>
      <c r="H257" s="806"/>
      <c r="I257" s="806"/>
      <c r="J257" s="803"/>
      <c r="K257" s="803"/>
      <c r="L257" s="804"/>
    </row>
    <row r="258" spans="1:12" s="101" customFormat="1" ht="24" customHeight="1">
      <c r="A258" s="808">
        <v>748</v>
      </c>
      <c r="B258" s="110" t="s">
        <v>76</v>
      </c>
      <c r="C258" s="115" t="s">
        <v>78</v>
      </c>
      <c r="D258" s="115" t="s">
        <v>146</v>
      </c>
      <c r="E258" s="115" t="s">
        <v>147</v>
      </c>
      <c r="F258" s="809" t="s">
        <v>71</v>
      </c>
      <c r="G258" s="809"/>
      <c r="H258" s="805"/>
      <c r="I258" s="805"/>
      <c r="J258" s="805"/>
      <c r="K258" s="805"/>
      <c r="L258" s="805"/>
    </row>
    <row r="259" spans="1:12" s="101" customFormat="1" ht="26.25" customHeight="1">
      <c r="A259" s="808"/>
      <c r="B259" s="803" t="s">
        <v>2586</v>
      </c>
      <c r="C259" s="803" t="s">
        <v>2587</v>
      </c>
      <c r="D259" s="807">
        <v>43758</v>
      </c>
      <c r="E259" s="803" t="s">
        <v>358</v>
      </c>
      <c r="F259" s="803" t="s">
        <v>2588</v>
      </c>
      <c r="G259" s="803"/>
      <c r="H259" s="806" t="s">
        <v>152</v>
      </c>
      <c r="I259" s="806"/>
      <c r="J259" s="117" t="s">
        <v>153</v>
      </c>
      <c r="K259" s="117" t="s">
        <v>3</v>
      </c>
      <c r="L259" s="119">
        <v>624.89</v>
      </c>
    </row>
    <row r="260" spans="1:12" s="101" customFormat="1" ht="18.75" customHeight="1">
      <c r="A260" s="808"/>
      <c r="B260" s="803"/>
      <c r="C260" s="803"/>
      <c r="D260" s="807"/>
      <c r="E260" s="803"/>
      <c r="F260" s="803"/>
      <c r="G260" s="803"/>
      <c r="H260" s="806" t="s">
        <v>154</v>
      </c>
      <c r="I260" s="806"/>
      <c r="J260" s="117" t="s">
        <v>153</v>
      </c>
      <c r="K260" s="117" t="s">
        <v>3</v>
      </c>
      <c r="L260" s="119">
        <v>119</v>
      </c>
    </row>
    <row r="261" spans="1:12" s="101" customFormat="1" ht="24" customHeight="1">
      <c r="A261" s="808"/>
      <c r="B261" s="110" t="s">
        <v>77</v>
      </c>
      <c r="C261" s="115" t="s">
        <v>79</v>
      </c>
      <c r="D261" s="115" t="s">
        <v>155</v>
      </c>
      <c r="E261" s="115" t="s">
        <v>156</v>
      </c>
      <c r="F261" s="805"/>
      <c r="G261" s="805"/>
      <c r="H261" s="806" t="s">
        <v>157</v>
      </c>
      <c r="I261" s="806"/>
      <c r="J261" s="803" t="s">
        <v>153</v>
      </c>
      <c r="K261" s="803" t="s">
        <v>153</v>
      </c>
      <c r="L261" s="804">
        <v>0</v>
      </c>
    </row>
    <row r="262" spans="1:12" s="101" customFormat="1" ht="24" customHeight="1">
      <c r="A262" s="808"/>
      <c r="B262" s="117" t="s">
        <v>2589</v>
      </c>
      <c r="C262" s="117" t="s">
        <v>2588</v>
      </c>
      <c r="D262" s="118">
        <v>43761</v>
      </c>
      <c r="E262" s="117" t="s">
        <v>2590</v>
      </c>
      <c r="F262" s="805"/>
      <c r="G262" s="805"/>
      <c r="H262" s="806"/>
      <c r="I262" s="806"/>
      <c r="J262" s="803"/>
      <c r="K262" s="803"/>
      <c r="L262" s="804"/>
    </row>
    <row r="263" spans="1:12" s="101" customFormat="1" ht="24" customHeight="1">
      <c r="A263" s="808">
        <v>749</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2591</v>
      </c>
      <c r="C264" s="810" t="s">
        <v>2592</v>
      </c>
      <c r="D264" s="807">
        <v>43761</v>
      </c>
      <c r="E264" s="803" t="s">
        <v>2593</v>
      </c>
      <c r="F264" s="803" t="s">
        <v>2594</v>
      </c>
      <c r="G264" s="803"/>
      <c r="H264" s="806" t="s">
        <v>152</v>
      </c>
      <c r="I264" s="806"/>
      <c r="J264" s="117" t="s">
        <v>153</v>
      </c>
      <c r="K264" s="117" t="s">
        <v>3</v>
      </c>
      <c r="L264" s="119">
        <v>603.76</v>
      </c>
    </row>
    <row r="265" spans="1:12" s="101" customFormat="1" ht="155.25" customHeight="1">
      <c r="A265" s="808"/>
      <c r="B265" s="803"/>
      <c r="C265" s="810"/>
      <c r="D265" s="807"/>
      <c r="E265" s="803"/>
      <c r="F265" s="803"/>
      <c r="G265" s="803"/>
      <c r="H265" s="806" t="s">
        <v>154</v>
      </c>
      <c r="I265" s="806"/>
      <c r="J265" s="117" t="s">
        <v>153</v>
      </c>
      <c r="K265" s="117" t="s">
        <v>3</v>
      </c>
      <c r="L265" s="119">
        <v>486.14</v>
      </c>
    </row>
    <row r="266" spans="1:12" s="101" customFormat="1" ht="24" customHeight="1">
      <c r="A266" s="808"/>
      <c r="B266" s="110" t="s">
        <v>77</v>
      </c>
      <c r="C266" s="115" t="s">
        <v>79</v>
      </c>
      <c r="D266" s="115" t="s">
        <v>155</v>
      </c>
      <c r="E266" s="115" t="s">
        <v>156</v>
      </c>
      <c r="F266" s="805"/>
      <c r="G266" s="805"/>
      <c r="H266" s="806" t="s">
        <v>157</v>
      </c>
      <c r="I266" s="806"/>
      <c r="J266" s="803" t="s">
        <v>153</v>
      </c>
      <c r="K266" s="803" t="s">
        <v>3</v>
      </c>
      <c r="L266" s="804">
        <v>388</v>
      </c>
    </row>
    <row r="267" spans="1:12" s="101" customFormat="1" ht="24" customHeight="1">
      <c r="A267" s="808"/>
      <c r="B267" s="117" t="s">
        <v>562</v>
      </c>
      <c r="C267" s="117" t="s">
        <v>2594</v>
      </c>
      <c r="D267" s="118">
        <v>43764</v>
      </c>
      <c r="E267" s="117" t="s">
        <v>1803</v>
      </c>
      <c r="F267" s="805"/>
      <c r="G267" s="805"/>
      <c r="H267" s="806"/>
      <c r="I267" s="806"/>
      <c r="J267" s="803"/>
      <c r="K267" s="803"/>
      <c r="L267" s="804"/>
    </row>
    <row r="268" spans="1:12" s="101" customFormat="1" ht="24" customHeight="1">
      <c r="A268" s="808">
        <v>750</v>
      </c>
      <c r="B268" s="110" t="s">
        <v>76</v>
      </c>
      <c r="C268" s="115" t="s">
        <v>78</v>
      </c>
      <c r="D268" s="115" t="s">
        <v>146</v>
      </c>
      <c r="E268" s="115" t="s">
        <v>147</v>
      </c>
      <c r="F268" s="809" t="s">
        <v>71</v>
      </c>
      <c r="G268" s="809"/>
      <c r="H268" s="805"/>
      <c r="I268" s="805"/>
      <c r="J268" s="805"/>
      <c r="K268" s="805"/>
      <c r="L268" s="805"/>
    </row>
    <row r="269" spans="1:12" s="101" customFormat="1" ht="26.25" customHeight="1">
      <c r="A269" s="808"/>
      <c r="B269" s="803" t="s">
        <v>2591</v>
      </c>
      <c r="C269" s="810" t="s">
        <v>2595</v>
      </c>
      <c r="D269" s="807">
        <v>43781</v>
      </c>
      <c r="E269" s="803" t="s">
        <v>2596</v>
      </c>
      <c r="F269" s="803" t="s">
        <v>2597</v>
      </c>
      <c r="G269" s="803"/>
      <c r="H269" s="806" t="s">
        <v>152</v>
      </c>
      <c r="I269" s="806"/>
      <c r="J269" s="117" t="s">
        <v>153</v>
      </c>
      <c r="K269" s="117" t="s">
        <v>3</v>
      </c>
      <c r="L269" s="119">
        <v>294.47000000000003</v>
      </c>
    </row>
    <row r="270" spans="1:12" s="101" customFormat="1" ht="218.25" customHeight="1">
      <c r="A270" s="808"/>
      <c r="B270" s="803"/>
      <c r="C270" s="810"/>
      <c r="D270" s="807"/>
      <c r="E270" s="803"/>
      <c r="F270" s="803"/>
      <c r="G270" s="803"/>
      <c r="H270" s="806" t="s">
        <v>154</v>
      </c>
      <c r="I270" s="806"/>
      <c r="J270" s="117" t="s">
        <v>153</v>
      </c>
      <c r="K270" s="117" t="s">
        <v>153</v>
      </c>
      <c r="L270" s="119">
        <v>0</v>
      </c>
    </row>
    <row r="271" spans="1:12" s="101" customFormat="1" ht="24" customHeight="1">
      <c r="A271" s="808"/>
      <c r="B271" s="110" t="s">
        <v>77</v>
      </c>
      <c r="C271" s="115" t="s">
        <v>79</v>
      </c>
      <c r="D271" s="115" t="s">
        <v>155</v>
      </c>
      <c r="E271" s="115" t="s">
        <v>156</v>
      </c>
      <c r="F271" s="805"/>
      <c r="G271" s="805"/>
      <c r="H271" s="806" t="s">
        <v>157</v>
      </c>
      <c r="I271" s="806"/>
      <c r="J271" s="803" t="s">
        <v>153</v>
      </c>
      <c r="K271" s="803" t="s">
        <v>153</v>
      </c>
      <c r="L271" s="804">
        <v>0</v>
      </c>
    </row>
    <row r="272" spans="1:12" s="101" customFormat="1" ht="24" customHeight="1">
      <c r="A272" s="808"/>
      <c r="B272" s="117" t="s">
        <v>562</v>
      </c>
      <c r="C272" s="117" t="s">
        <v>2597</v>
      </c>
      <c r="D272" s="118">
        <v>43784</v>
      </c>
      <c r="E272" s="117" t="s">
        <v>1175</v>
      </c>
      <c r="F272" s="805"/>
      <c r="G272" s="805"/>
      <c r="H272" s="806"/>
      <c r="I272" s="806"/>
      <c r="J272" s="803"/>
      <c r="K272" s="803"/>
      <c r="L272" s="804"/>
    </row>
    <row r="273" spans="1:12" s="101" customFormat="1" ht="24" customHeight="1">
      <c r="A273" s="808">
        <v>751</v>
      </c>
      <c r="B273" s="110" t="s">
        <v>76</v>
      </c>
      <c r="C273" s="115" t="s">
        <v>78</v>
      </c>
      <c r="D273" s="115" t="s">
        <v>146</v>
      </c>
      <c r="E273" s="115" t="s">
        <v>147</v>
      </c>
      <c r="F273" s="809" t="s">
        <v>71</v>
      </c>
      <c r="G273" s="809"/>
      <c r="H273" s="805"/>
      <c r="I273" s="805"/>
      <c r="J273" s="805"/>
      <c r="K273" s="805"/>
      <c r="L273" s="805"/>
    </row>
    <row r="274" spans="1:12" s="101" customFormat="1" ht="26.25" customHeight="1">
      <c r="A274" s="808"/>
      <c r="B274" s="803" t="s">
        <v>2598</v>
      </c>
      <c r="C274" s="810" t="s">
        <v>2599</v>
      </c>
      <c r="D274" s="807">
        <v>43787</v>
      </c>
      <c r="E274" s="803" t="s">
        <v>358</v>
      </c>
      <c r="F274" s="803" t="s">
        <v>1462</v>
      </c>
      <c r="G274" s="803"/>
      <c r="H274" s="806" t="s">
        <v>152</v>
      </c>
      <c r="I274" s="806"/>
      <c r="J274" s="117" t="s">
        <v>153</v>
      </c>
      <c r="K274" s="117" t="s">
        <v>3</v>
      </c>
      <c r="L274" s="119">
        <v>269.05</v>
      </c>
    </row>
    <row r="275" spans="1:12" s="101" customFormat="1" ht="144.75" customHeight="1">
      <c r="A275" s="808"/>
      <c r="B275" s="803"/>
      <c r="C275" s="810"/>
      <c r="D275" s="807"/>
      <c r="E275" s="803"/>
      <c r="F275" s="803"/>
      <c r="G275" s="803"/>
      <c r="H275" s="806" t="s">
        <v>154</v>
      </c>
      <c r="I275" s="806"/>
      <c r="J275" s="117" t="s">
        <v>153</v>
      </c>
      <c r="K275" s="117" t="s">
        <v>153</v>
      </c>
      <c r="L275" s="119">
        <v>0</v>
      </c>
    </row>
    <row r="276" spans="1:12" s="101" customFormat="1" ht="24" customHeight="1">
      <c r="A276" s="808"/>
      <c r="B276" s="110" t="s">
        <v>77</v>
      </c>
      <c r="C276" s="115" t="s">
        <v>79</v>
      </c>
      <c r="D276" s="115" t="s">
        <v>155</v>
      </c>
      <c r="E276" s="115" t="s">
        <v>156</v>
      </c>
      <c r="F276" s="805"/>
      <c r="G276" s="805"/>
      <c r="H276" s="806" t="s">
        <v>157</v>
      </c>
      <c r="I276" s="806"/>
      <c r="J276" s="803" t="s">
        <v>153</v>
      </c>
      <c r="K276" s="803" t="s">
        <v>153</v>
      </c>
      <c r="L276" s="804">
        <v>0</v>
      </c>
    </row>
    <row r="277" spans="1:12" s="101" customFormat="1" ht="24" customHeight="1">
      <c r="A277" s="808"/>
      <c r="B277" s="117" t="s">
        <v>260</v>
      </c>
      <c r="C277" s="117" t="s">
        <v>1462</v>
      </c>
      <c r="D277" s="118">
        <v>43788</v>
      </c>
      <c r="E277" s="117" t="s">
        <v>1538</v>
      </c>
      <c r="F277" s="805"/>
      <c r="G277" s="805"/>
      <c r="H277" s="806"/>
      <c r="I277" s="806"/>
      <c r="J277" s="803"/>
      <c r="K277" s="803"/>
      <c r="L277" s="804"/>
    </row>
    <row r="278" spans="1:12" s="101" customFormat="1" ht="24" customHeight="1">
      <c r="A278" s="808">
        <v>752</v>
      </c>
      <c r="B278" s="110" t="s">
        <v>76</v>
      </c>
      <c r="C278" s="115" t="s">
        <v>78</v>
      </c>
      <c r="D278" s="115" t="s">
        <v>146</v>
      </c>
      <c r="E278" s="115" t="s">
        <v>147</v>
      </c>
      <c r="F278" s="809" t="s">
        <v>71</v>
      </c>
      <c r="G278" s="809"/>
      <c r="H278" s="805"/>
      <c r="I278" s="805"/>
      <c r="J278" s="805"/>
      <c r="K278" s="805"/>
      <c r="L278" s="805"/>
    </row>
    <row r="279" spans="1:12" s="101" customFormat="1" ht="26.25" customHeight="1">
      <c r="A279" s="808"/>
      <c r="B279" s="803" t="s">
        <v>2600</v>
      </c>
      <c r="C279" s="810" t="s">
        <v>2601</v>
      </c>
      <c r="D279" s="807">
        <v>43765</v>
      </c>
      <c r="E279" s="803" t="s">
        <v>243</v>
      </c>
      <c r="F279" s="803" t="s">
        <v>513</v>
      </c>
      <c r="G279" s="803"/>
      <c r="H279" s="806" t="s">
        <v>152</v>
      </c>
      <c r="I279" s="806"/>
      <c r="J279" s="117" t="s">
        <v>153</v>
      </c>
      <c r="K279" s="117" t="s">
        <v>3</v>
      </c>
      <c r="L279" s="119">
        <v>578</v>
      </c>
    </row>
    <row r="280" spans="1:12" s="101" customFormat="1" ht="144.75" customHeight="1">
      <c r="A280" s="808"/>
      <c r="B280" s="803"/>
      <c r="C280" s="810"/>
      <c r="D280" s="807"/>
      <c r="E280" s="803"/>
      <c r="F280" s="803"/>
      <c r="G280" s="803"/>
      <c r="H280" s="806" t="s">
        <v>154</v>
      </c>
      <c r="I280" s="806"/>
      <c r="J280" s="117" t="s">
        <v>153</v>
      </c>
      <c r="K280" s="117" t="s">
        <v>3</v>
      </c>
      <c r="L280" s="119">
        <v>270.72000000000003</v>
      </c>
    </row>
    <row r="281" spans="1:12" s="101" customFormat="1" ht="24" customHeight="1">
      <c r="A281" s="808"/>
      <c r="B281" s="110" t="s">
        <v>77</v>
      </c>
      <c r="C281" s="115" t="s">
        <v>79</v>
      </c>
      <c r="D281" s="115" t="s">
        <v>155</v>
      </c>
      <c r="E281" s="115" t="s">
        <v>156</v>
      </c>
      <c r="F281" s="805"/>
      <c r="G281" s="805"/>
      <c r="H281" s="806" t="s">
        <v>157</v>
      </c>
      <c r="I281" s="806"/>
      <c r="J281" s="803" t="s">
        <v>153</v>
      </c>
      <c r="K281" s="803" t="s">
        <v>153</v>
      </c>
      <c r="L281" s="804">
        <v>0</v>
      </c>
    </row>
    <row r="282" spans="1:12" s="101" customFormat="1" ht="24" customHeight="1">
      <c r="A282" s="808"/>
      <c r="B282" s="117" t="s">
        <v>240</v>
      </c>
      <c r="C282" s="117" t="s">
        <v>513</v>
      </c>
      <c r="D282" s="118">
        <v>43767</v>
      </c>
      <c r="E282" s="117" t="s">
        <v>801</v>
      </c>
      <c r="F282" s="805"/>
      <c r="G282" s="805"/>
      <c r="H282" s="806"/>
      <c r="I282" s="806"/>
      <c r="J282" s="803"/>
      <c r="K282" s="803"/>
      <c r="L282" s="804"/>
    </row>
    <row r="283" spans="1:12" s="101" customFormat="1" ht="24" customHeight="1">
      <c r="A283" s="808">
        <v>753</v>
      </c>
      <c r="B283" s="110" t="s">
        <v>76</v>
      </c>
      <c r="C283" s="115" t="s">
        <v>78</v>
      </c>
      <c r="D283" s="115" t="s">
        <v>146</v>
      </c>
      <c r="E283" s="115" t="s">
        <v>147</v>
      </c>
      <c r="F283" s="809" t="s">
        <v>71</v>
      </c>
      <c r="G283" s="809"/>
      <c r="H283" s="805"/>
      <c r="I283" s="805"/>
      <c r="J283" s="805"/>
      <c r="K283" s="805"/>
      <c r="L283" s="805"/>
    </row>
    <row r="284" spans="1:12" s="101" customFormat="1" ht="26.25" customHeight="1">
      <c r="A284" s="808"/>
      <c r="B284" s="803" t="s">
        <v>2600</v>
      </c>
      <c r="C284" s="810" t="s">
        <v>2602</v>
      </c>
      <c r="D284" s="807">
        <v>43885</v>
      </c>
      <c r="E284" s="803" t="s">
        <v>2153</v>
      </c>
      <c r="F284" s="803" t="s">
        <v>235</v>
      </c>
      <c r="G284" s="803"/>
      <c r="H284" s="806" t="s">
        <v>152</v>
      </c>
      <c r="I284" s="806"/>
      <c r="J284" s="117" t="s">
        <v>153</v>
      </c>
      <c r="K284" s="117" t="s">
        <v>3</v>
      </c>
      <c r="L284" s="119">
        <v>716.25</v>
      </c>
    </row>
    <row r="285" spans="1:12" s="101" customFormat="1" ht="281.25" customHeight="1">
      <c r="A285" s="808"/>
      <c r="B285" s="803"/>
      <c r="C285" s="810"/>
      <c r="D285" s="807"/>
      <c r="E285" s="803"/>
      <c r="F285" s="803"/>
      <c r="G285" s="803"/>
      <c r="H285" s="806" t="s">
        <v>154</v>
      </c>
      <c r="I285" s="806"/>
      <c r="J285" s="117" t="s">
        <v>153</v>
      </c>
      <c r="K285" s="117" t="s">
        <v>3</v>
      </c>
      <c r="L285" s="119">
        <v>296.60000000000002</v>
      </c>
    </row>
    <row r="286" spans="1:12" s="101" customFormat="1" ht="24" customHeight="1">
      <c r="A286" s="808"/>
      <c r="B286" s="110" t="s">
        <v>77</v>
      </c>
      <c r="C286" s="115" t="s">
        <v>79</v>
      </c>
      <c r="D286" s="115" t="s">
        <v>155</v>
      </c>
      <c r="E286" s="115" t="s">
        <v>156</v>
      </c>
      <c r="F286" s="805"/>
      <c r="G286" s="805"/>
      <c r="H286" s="806" t="s">
        <v>157</v>
      </c>
      <c r="I286" s="806"/>
      <c r="J286" s="803" t="s">
        <v>153</v>
      </c>
      <c r="K286" s="803" t="s">
        <v>153</v>
      </c>
      <c r="L286" s="804">
        <v>0</v>
      </c>
    </row>
    <row r="287" spans="1:12" s="101" customFormat="1" ht="24" customHeight="1">
      <c r="A287" s="808"/>
      <c r="B287" s="117" t="s">
        <v>240</v>
      </c>
      <c r="C287" s="117" t="s">
        <v>235</v>
      </c>
      <c r="D287" s="118">
        <v>43887</v>
      </c>
      <c r="E287" s="117" t="s">
        <v>351</v>
      </c>
      <c r="F287" s="805"/>
      <c r="G287" s="805"/>
      <c r="H287" s="806"/>
      <c r="I287" s="806"/>
      <c r="J287" s="803"/>
      <c r="K287" s="803"/>
      <c r="L287" s="804"/>
    </row>
    <row r="288" spans="1:12" s="101" customFormat="1" ht="24" customHeight="1">
      <c r="A288" s="808">
        <v>754</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2603</v>
      </c>
      <c r="C289" s="810" t="s">
        <v>2604</v>
      </c>
      <c r="D289" s="807">
        <v>43740</v>
      </c>
      <c r="E289" s="803" t="s">
        <v>1569</v>
      </c>
      <c r="F289" s="803" t="s">
        <v>2605</v>
      </c>
      <c r="G289" s="803"/>
      <c r="H289" s="806" t="s">
        <v>152</v>
      </c>
      <c r="I289" s="806"/>
      <c r="J289" s="117" t="s">
        <v>153</v>
      </c>
      <c r="K289" s="117" t="s">
        <v>3</v>
      </c>
      <c r="L289" s="119">
        <v>380.85</v>
      </c>
    </row>
    <row r="290" spans="1:12" s="101" customFormat="1" ht="344.25" customHeight="1">
      <c r="A290" s="808"/>
      <c r="B290" s="803"/>
      <c r="C290" s="810"/>
      <c r="D290" s="807"/>
      <c r="E290" s="803"/>
      <c r="F290" s="803"/>
      <c r="G290" s="803"/>
      <c r="H290" s="806" t="s">
        <v>154</v>
      </c>
      <c r="I290" s="806"/>
      <c r="J290" s="117" t="s">
        <v>153</v>
      </c>
      <c r="K290" s="117" t="s">
        <v>153</v>
      </c>
      <c r="L290" s="119">
        <v>0</v>
      </c>
    </row>
    <row r="291" spans="1:12" s="101" customFormat="1" ht="24" customHeight="1">
      <c r="A291" s="808"/>
      <c r="B291" s="110" t="s">
        <v>77</v>
      </c>
      <c r="C291" s="115" t="s">
        <v>79</v>
      </c>
      <c r="D291" s="115" t="s">
        <v>155</v>
      </c>
      <c r="E291" s="115" t="s">
        <v>156</v>
      </c>
      <c r="F291" s="805"/>
      <c r="G291" s="805"/>
      <c r="H291" s="806" t="s">
        <v>157</v>
      </c>
      <c r="I291" s="806"/>
      <c r="J291" s="803" t="s">
        <v>153</v>
      </c>
      <c r="K291" s="803" t="s">
        <v>153</v>
      </c>
      <c r="L291" s="804">
        <v>0</v>
      </c>
    </row>
    <row r="292" spans="1:12" s="101" customFormat="1" ht="24" customHeight="1">
      <c r="A292" s="808"/>
      <c r="B292" s="117" t="s">
        <v>240</v>
      </c>
      <c r="C292" s="117" t="s">
        <v>2605</v>
      </c>
      <c r="D292" s="118">
        <v>43744</v>
      </c>
      <c r="E292" s="117" t="s">
        <v>793</v>
      </c>
      <c r="F292" s="805"/>
      <c r="G292" s="805"/>
      <c r="H292" s="806"/>
      <c r="I292" s="806"/>
      <c r="J292" s="803"/>
      <c r="K292" s="803"/>
      <c r="L292" s="804"/>
    </row>
    <row r="293" spans="1:12" s="101" customFormat="1" ht="24" customHeight="1">
      <c r="A293" s="808">
        <v>755</v>
      </c>
      <c r="B293" s="110" t="s">
        <v>76</v>
      </c>
      <c r="C293" s="115" t="s">
        <v>78</v>
      </c>
      <c r="D293" s="115" t="s">
        <v>146</v>
      </c>
      <c r="E293" s="115" t="s">
        <v>147</v>
      </c>
      <c r="F293" s="809" t="s">
        <v>71</v>
      </c>
      <c r="G293" s="809"/>
      <c r="H293" s="805"/>
      <c r="I293" s="805"/>
      <c r="J293" s="805"/>
      <c r="K293" s="805"/>
      <c r="L293" s="805"/>
    </row>
    <row r="294" spans="1:12" s="101" customFormat="1" ht="26.25" customHeight="1">
      <c r="A294" s="808"/>
      <c r="B294" s="803" t="s">
        <v>2606</v>
      </c>
      <c r="C294" s="810" t="s">
        <v>2607</v>
      </c>
      <c r="D294" s="807">
        <v>43747</v>
      </c>
      <c r="E294" s="803" t="s">
        <v>2608</v>
      </c>
      <c r="F294" s="803" t="s">
        <v>2609</v>
      </c>
      <c r="G294" s="803"/>
      <c r="H294" s="806" t="s">
        <v>152</v>
      </c>
      <c r="I294" s="806"/>
      <c r="J294" s="117" t="s">
        <v>153</v>
      </c>
      <c r="K294" s="117" t="s">
        <v>3</v>
      </c>
      <c r="L294" s="119">
        <v>552</v>
      </c>
    </row>
    <row r="295" spans="1:12" s="101" customFormat="1" ht="123.75" customHeight="1">
      <c r="A295" s="808"/>
      <c r="B295" s="803"/>
      <c r="C295" s="810"/>
      <c r="D295" s="807"/>
      <c r="E295" s="803"/>
      <c r="F295" s="803"/>
      <c r="G295" s="803"/>
      <c r="H295" s="806" t="s">
        <v>154</v>
      </c>
      <c r="I295" s="806"/>
      <c r="J295" s="117" t="s">
        <v>153</v>
      </c>
      <c r="K295" s="117" t="s">
        <v>3</v>
      </c>
      <c r="L295" s="119">
        <v>510</v>
      </c>
    </row>
    <row r="296" spans="1:12" s="101" customFormat="1" ht="24" customHeight="1">
      <c r="A296" s="808"/>
      <c r="B296" s="110" t="s">
        <v>77</v>
      </c>
      <c r="C296" s="115" t="s">
        <v>79</v>
      </c>
      <c r="D296" s="115" t="s">
        <v>155</v>
      </c>
      <c r="E296" s="115" t="s">
        <v>156</v>
      </c>
      <c r="F296" s="805"/>
      <c r="G296" s="805"/>
      <c r="H296" s="806" t="s">
        <v>157</v>
      </c>
      <c r="I296" s="806"/>
      <c r="J296" s="803" t="s">
        <v>153</v>
      </c>
      <c r="K296" s="803" t="s">
        <v>3</v>
      </c>
      <c r="L296" s="804">
        <v>499</v>
      </c>
    </row>
    <row r="297" spans="1:12" s="101" customFormat="1" ht="24" customHeight="1">
      <c r="A297" s="808"/>
      <c r="B297" s="117" t="s">
        <v>572</v>
      </c>
      <c r="C297" s="117" t="s">
        <v>2609</v>
      </c>
      <c r="D297" s="118">
        <v>43750</v>
      </c>
      <c r="E297" s="117" t="s">
        <v>199</v>
      </c>
      <c r="F297" s="805"/>
      <c r="G297" s="805"/>
      <c r="H297" s="806"/>
      <c r="I297" s="806"/>
      <c r="J297" s="803"/>
      <c r="K297" s="803"/>
      <c r="L297" s="804"/>
    </row>
    <row r="298" spans="1:12" s="101" customFormat="1" ht="24" customHeight="1">
      <c r="A298" s="808">
        <v>756</v>
      </c>
      <c r="B298" s="110" t="s">
        <v>76</v>
      </c>
      <c r="C298" s="115" t="s">
        <v>78</v>
      </c>
      <c r="D298" s="115" t="s">
        <v>146</v>
      </c>
      <c r="E298" s="115" t="s">
        <v>147</v>
      </c>
      <c r="F298" s="809" t="s">
        <v>71</v>
      </c>
      <c r="G298" s="809"/>
      <c r="H298" s="805"/>
      <c r="I298" s="805"/>
      <c r="J298" s="805"/>
      <c r="K298" s="805"/>
      <c r="L298" s="805"/>
    </row>
    <row r="299" spans="1:12" s="101" customFormat="1" ht="26.25" customHeight="1">
      <c r="A299" s="808"/>
      <c r="B299" s="803" t="s">
        <v>2606</v>
      </c>
      <c r="C299" s="803" t="s">
        <v>2610</v>
      </c>
      <c r="D299" s="807">
        <v>43767</v>
      </c>
      <c r="E299" s="803" t="s">
        <v>523</v>
      </c>
      <c r="F299" s="803" t="s">
        <v>2611</v>
      </c>
      <c r="G299" s="803"/>
      <c r="H299" s="806" t="s">
        <v>152</v>
      </c>
      <c r="I299" s="806"/>
      <c r="J299" s="117" t="s">
        <v>153</v>
      </c>
      <c r="K299" s="117" t="s">
        <v>3</v>
      </c>
      <c r="L299" s="119">
        <v>555.5</v>
      </c>
    </row>
    <row r="300" spans="1:12" s="101" customFormat="1" ht="113.25" customHeight="1">
      <c r="A300" s="808"/>
      <c r="B300" s="803"/>
      <c r="C300" s="803"/>
      <c r="D300" s="807"/>
      <c r="E300" s="803"/>
      <c r="F300" s="803"/>
      <c r="G300" s="803"/>
      <c r="H300" s="806" t="s">
        <v>154</v>
      </c>
      <c r="I300" s="806"/>
      <c r="J300" s="117" t="s">
        <v>153</v>
      </c>
      <c r="K300" s="117" t="s">
        <v>3</v>
      </c>
      <c r="L300" s="119">
        <v>660.6</v>
      </c>
    </row>
    <row r="301" spans="1:12" s="101" customFormat="1" ht="24" customHeight="1">
      <c r="A301" s="808"/>
      <c r="B301" s="110" t="s">
        <v>77</v>
      </c>
      <c r="C301" s="115" t="s">
        <v>79</v>
      </c>
      <c r="D301" s="115" t="s">
        <v>155</v>
      </c>
      <c r="E301" s="115" t="s">
        <v>156</v>
      </c>
      <c r="F301" s="805"/>
      <c r="G301" s="805"/>
      <c r="H301" s="806" t="s">
        <v>157</v>
      </c>
      <c r="I301" s="806"/>
      <c r="J301" s="803" t="s">
        <v>153</v>
      </c>
      <c r="K301" s="803" t="s">
        <v>3</v>
      </c>
      <c r="L301" s="804">
        <v>200</v>
      </c>
    </row>
    <row r="302" spans="1:12" s="101" customFormat="1" ht="24" customHeight="1">
      <c r="A302" s="808"/>
      <c r="B302" s="117" t="s">
        <v>572</v>
      </c>
      <c r="C302" s="117" t="s">
        <v>2611</v>
      </c>
      <c r="D302" s="118">
        <v>43769</v>
      </c>
      <c r="E302" s="117" t="s">
        <v>1025</v>
      </c>
      <c r="F302" s="805"/>
      <c r="G302" s="805"/>
      <c r="H302" s="806"/>
      <c r="I302" s="806"/>
      <c r="J302" s="803"/>
      <c r="K302" s="803"/>
      <c r="L302" s="804"/>
    </row>
    <row r="303" spans="1:12" s="101" customFormat="1" ht="24" customHeight="1">
      <c r="A303" s="808">
        <v>757</v>
      </c>
      <c r="B303" s="110" t="s">
        <v>76</v>
      </c>
      <c r="C303" s="115" t="s">
        <v>78</v>
      </c>
      <c r="D303" s="115" t="s">
        <v>146</v>
      </c>
      <c r="E303" s="115" t="s">
        <v>147</v>
      </c>
      <c r="F303" s="809" t="s">
        <v>71</v>
      </c>
      <c r="G303" s="809"/>
      <c r="H303" s="805"/>
      <c r="I303" s="805"/>
      <c r="J303" s="805"/>
      <c r="K303" s="805"/>
      <c r="L303" s="805"/>
    </row>
    <row r="304" spans="1:12" s="101" customFormat="1" ht="26.25" customHeight="1">
      <c r="A304" s="808"/>
      <c r="B304" s="803" t="s">
        <v>2612</v>
      </c>
      <c r="C304" s="810" t="s">
        <v>2613</v>
      </c>
      <c r="D304" s="807">
        <v>43744</v>
      </c>
      <c r="E304" s="803" t="s">
        <v>2004</v>
      </c>
      <c r="F304" s="803" t="s">
        <v>2614</v>
      </c>
      <c r="G304" s="803"/>
      <c r="H304" s="806" t="s">
        <v>152</v>
      </c>
      <c r="I304" s="806"/>
      <c r="J304" s="117" t="s">
        <v>153</v>
      </c>
      <c r="K304" s="117" t="s">
        <v>3</v>
      </c>
      <c r="L304" s="119">
        <v>290</v>
      </c>
    </row>
    <row r="305" spans="1:12" s="101" customFormat="1" ht="186.75" customHeight="1">
      <c r="A305" s="808"/>
      <c r="B305" s="803"/>
      <c r="C305" s="810"/>
      <c r="D305" s="807"/>
      <c r="E305" s="803"/>
      <c r="F305" s="803"/>
      <c r="G305" s="803"/>
      <c r="H305" s="806" t="s">
        <v>154</v>
      </c>
      <c r="I305" s="806"/>
      <c r="J305" s="117" t="s">
        <v>153</v>
      </c>
      <c r="K305" s="117" t="s">
        <v>3</v>
      </c>
      <c r="L305" s="119">
        <v>1080.3800000000001</v>
      </c>
    </row>
    <row r="306" spans="1:12" s="101" customFormat="1" ht="24" customHeight="1">
      <c r="A306" s="808"/>
      <c r="B306" s="110" t="s">
        <v>77</v>
      </c>
      <c r="C306" s="115" t="s">
        <v>79</v>
      </c>
      <c r="D306" s="115" t="s">
        <v>155</v>
      </c>
      <c r="E306" s="115" t="s">
        <v>156</v>
      </c>
      <c r="F306" s="805"/>
      <c r="G306" s="805"/>
      <c r="H306" s="806" t="s">
        <v>157</v>
      </c>
      <c r="I306" s="806"/>
      <c r="J306" s="803" t="s">
        <v>153</v>
      </c>
      <c r="K306" s="803" t="s">
        <v>3</v>
      </c>
      <c r="L306" s="804">
        <v>180</v>
      </c>
    </row>
    <row r="307" spans="1:12" s="101" customFormat="1" ht="34.5" customHeight="1">
      <c r="A307" s="808"/>
      <c r="B307" s="117" t="s">
        <v>665</v>
      </c>
      <c r="C307" s="117" t="s">
        <v>2614</v>
      </c>
      <c r="D307" s="118">
        <v>43749</v>
      </c>
      <c r="E307" s="117" t="s">
        <v>499</v>
      </c>
      <c r="F307" s="805"/>
      <c r="G307" s="805"/>
      <c r="H307" s="806"/>
      <c r="I307" s="806"/>
      <c r="J307" s="803"/>
      <c r="K307" s="803"/>
      <c r="L307" s="804"/>
    </row>
    <row r="308" spans="1:12" s="101" customFormat="1" ht="24" customHeight="1">
      <c r="A308" s="808">
        <v>758</v>
      </c>
      <c r="B308" s="110" t="s">
        <v>76</v>
      </c>
      <c r="C308" s="115" t="s">
        <v>78</v>
      </c>
      <c r="D308" s="115" t="s">
        <v>146</v>
      </c>
      <c r="E308" s="115" t="s">
        <v>147</v>
      </c>
      <c r="F308" s="809" t="s">
        <v>71</v>
      </c>
      <c r="G308" s="809"/>
      <c r="H308" s="805"/>
      <c r="I308" s="805"/>
      <c r="J308" s="805"/>
      <c r="K308" s="805"/>
      <c r="L308" s="805"/>
    </row>
    <row r="309" spans="1:12" s="101" customFormat="1" ht="26.25" customHeight="1">
      <c r="A309" s="808"/>
      <c r="B309" s="803" t="s">
        <v>2612</v>
      </c>
      <c r="C309" s="810" t="s">
        <v>2615</v>
      </c>
      <c r="D309" s="807">
        <v>43755</v>
      </c>
      <c r="E309" s="803" t="s">
        <v>555</v>
      </c>
      <c r="F309" s="803" t="s">
        <v>2616</v>
      </c>
      <c r="G309" s="803"/>
      <c r="H309" s="806" t="s">
        <v>152</v>
      </c>
      <c r="I309" s="806"/>
      <c r="J309" s="117" t="s">
        <v>153</v>
      </c>
      <c r="K309" s="117" t="s">
        <v>3</v>
      </c>
      <c r="L309" s="119">
        <v>1336</v>
      </c>
    </row>
    <row r="310" spans="1:12" s="101" customFormat="1" ht="144.75" customHeight="1">
      <c r="A310" s="808"/>
      <c r="B310" s="803"/>
      <c r="C310" s="810"/>
      <c r="D310" s="807"/>
      <c r="E310" s="803"/>
      <c r="F310" s="803"/>
      <c r="G310" s="803"/>
      <c r="H310" s="806" t="s">
        <v>154</v>
      </c>
      <c r="I310" s="806"/>
      <c r="J310" s="117" t="s">
        <v>153</v>
      </c>
      <c r="K310" s="117" t="s">
        <v>3</v>
      </c>
      <c r="L310" s="119">
        <v>1500</v>
      </c>
    </row>
    <row r="311" spans="1:12" s="101" customFormat="1" ht="24" customHeight="1">
      <c r="A311" s="808"/>
      <c r="B311" s="110" t="s">
        <v>77</v>
      </c>
      <c r="C311" s="115" t="s">
        <v>79</v>
      </c>
      <c r="D311" s="115" t="s">
        <v>155</v>
      </c>
      <c r="E311" s="115" t="s">
        <v>156</v>
      </c>
      <c r="F311" s="805"/>
      <c r="G311" s="805"/>
      <c r="H311" s="806" t="s">
        <v>157</v>
      </c>
      <c r="I311" s="806"/>
      <c r="J311" s="803" t="s">
        <v>153</v>
      </c>
      <c r="K311" s="803" t="s">
        <v>3</v>
      </c>
      <c r="L311" s="804">
        <v>132</v>
      </c>
    </row>
    <row r="312" spans="1:12" s="101" customFormat="1" ht="34.5" customHeight="1">
      <c r="A312" s="808"/>
      <c r="B312" s="117" t="s">
        <v>665</v>
      </c>
      <c r="C312" s="117" t="s">
        <v>2616</v>
      </c>
      <c r="D312" s="118">
        <v>43762</v>
      </c>
      <c r="E312" s="117" t="s">
        <v>330</v>
      </c>
      <c r="F312" s="805"/>
      <c r="G312" s="805"/>
      <c r="H312" s="806"/>
      <c r="I312" s="806"/>
      <c r="J312" s="803"/>
      <c r="K312" s="803"/>
      <c r="L312" s="804"/>
    </row>
    <row r="313" spans="1:12" s="101" customFormat="1" ht="24" customHeight="1">
      <c r="A313" s="808">
        <v>759</v>
      </c>
      <c r="B313" s="110" t="s">
        <v>76</v>
      </c>
      <c r="C313" s="115" t="s">
        <v>78</v>
      </c>
      <c r="D313" s="115" t="s">
        <v>146</v>
      </c>
      <c r="E313" s="115" t="s">
        <v>147</v>
      </c>
      <c r="F313" s="809" t="s">
        <v>71</v>
      </c>
      <c r="G313" s="809"/>
      <c r="H313" s="805"/>
      <c r="I313" s="805"/>
      <c r="J313" s="805"/>
      <c r="K313" s="805"/>
      <c r="L313" s="805"/>
    </row>
    <row r="314" spans="1:12" s="101" customFormat="1" ht="26.25" customHeight="1">
      <c r="A314" s="808"/>
      <c r="B314" s="803" t="s">
        <v>2612</v>
      </c>
      <c r="C314" s="810" t="s">
        <v>2617</v>
      </c>
      <c r="D314" s="807">
        <v>43837</v>
      </c>
      <c r="E314" s="803" t="s">
        <v>2593</v>
      </c>
      <c r="F314" s="803" t="s">
        <v>2611</v>
      </c>
      <c r="G314" s="803"/>
      <c r="H314" s="806" t="s">
        <v>152</v>
      </c>
      <c r="I314" s="806"/>
      <c r="J314" s="117" t="s">
        <v>153</v>
      </c>
      <c r="K314" s="117" t="s">
        <v>3</v>
      </c>
      <c r="L314" s="119">
        <v>498.1</v>
      </c>
    </row>
    <row r="315" spans="1:12" s="101" customFormat="1" ht="302.25" customHeight="1">
      <c r="A315" s="808"/>
      <c r="B315" s="803"/>
      <c r="C315" s="810"/>
      <c r="D315" s="807"/>
      <c r="E315" s="803"/>
      <c r="F315" s="803"/>
      <c r="G315" s="803"/>
      <c r="H315" s="806" t="s">
        <v>154</v>
      </c>
      <c r="I315" s="806"/>
      <c r="J315" s="117" t="s">
        <v>153</v>
      </c>
      <c r="K315" s="117" t="s">
        <v>3</v>
      </c>
      <c r="L315" s="119">
        <v>562.6</v>
      </c>
    </row>
    <row r="316" spans="1:12" s="101" customFormat="1" ht="24" customHeight="1">
      <c r="A316" s="808"/>
      <c r="B316" s="110" t="s">
        <v>77</v>
      </c>
      <c r="C316" s="115" t="s">
        <v>79</v>
      </c>
      <c r="D316" s="115" t="s">
        <v>155</v>
      </c>
      <c r="E316" s="115" t="s">
        <v>156</v>
      </c>
      <c r="F316" s="805"/>
      <c r="G316" s="805"/>
      <c r="H316" s="806" t="s">
        <v>157</v>
      </c>
      <c r="I316" s="806"/>
      <c r="J316" s="803" t="s">
        <v>153</v>
      </c>
      <c r="K316" s="803" t="s">
        <v>3</v>
      </c>
      <c r="L316" s="804">
        <v>200</v>
      </c>
    </row>
    <row r="317" spans="1:12" s="101" customFormat="1" ht="34.5" customHeight="1">
      <c r="A317" s="808"/>
      <c r="B317" s="117" t="s">
        <v>665</v>
      </c>
      <c r="C317" s="117" t="s">
        <v>2611</v>
      </c>
      <c r="D317" s="118">
        <v>43839</v>
      </c>
      <c r="E317" s="117" t="s">
        <v>2618</v>
      </c>
      <c r="F317" s="805"/>
      <c r="G317" s="805"/>
      <c r="H317" s="806"/>
      <c r="I317" s="806"/>
      <c r="J317" s="803"/>
      <c r="K317" s="803"/>
      <c r="L317" s="804"/>
    </row>
    <row r="318" spans="1:12" s="101" customFormat="1" ht="24" customHeight="1">
      <c r="A318" s="808">
        <v>760</v>
      </c>
      <c r="B318" s="110" t="s">
        <v>76</v>
      </c>
      <c r="C318" s="115" t="s">
        <v>78</v>
      </c>
      <c r="D318" s="115" t="s">
        <v>146</v>
      </c>
      <c r="E318" s="115" t="s">
        <v>147</v>
      </c>
      <c r="F318" s="809" t="s">
        <v>71</v>
      </c>
      <c r="G318" s="809"/>
      <c r="H318" s="805"/>
      <c r="I318" s="805"/>
      <c r="J318" s="805"/>
      <c r="K318" s="805"/>
      <c r="L318" s="805"/>
    </row>
    <row r="319" spans="1:12" s="101" customFormat="1" ht="26.25" customHeight="1">
      <c r="A319" s="808"/>
      <c r="B319" s="803" t="s">
        <v>2612</v>
      </c>
      <c r="C319" s="810" t="s">
        <v>2619</v>
      </c>
      <c r="D319" s="807">
        <v>43859</v>
      </c>
      <c r="E319" s="803" t="s">
        <v>1354</v>
      </c>
      <c r="F319" s="803" t="s">
        <v>2620</v>
      </c>
      <c r="G319" s="803"/>
      <c r="H319" s="806" t="s">
        <v>152</v>
      </c>
      <c r="I319" s="806"/>
      <c r="J319" s="117" t="s">
        <v>153</v>
      </c>
      <c r="K319" s="117" t="s">
        <v>3</v>
      </c>
      <c r="L319" s="119">
        <v>297.5</v>
      </c>
    </row>
    <row r="320" spans="1:12" s="101" customFormat="1" ht="408.95" customHeight="1">
      <c r="A320" s="808"/>
      <c r="B320" s="803"/>
      <c r="C320" s="810"/>
      <c r="D320" s="807"/>
      <c r="E320" s="803"/>
      <c r="F320" s="803"/>
      <c r="G320" s="803"/>
      <c r="H320" s="806" t="s">
        <v>154</v>
      </c>
      <c r="I320" s="806"/>
      <c r="J320" s="803" t="s">
        <v>3</v>
      </c>
      <c r="K320" s="803" t="s">
        <v>153</v>
      </c>
      <c r="L320" s="804">
        <v>386.55</v>
      </c>
    </row>
    <row r="321" spans="1:12" s="101" customFormat="1" ht="250.35" customHeight="1">
      <c r="A321" s="808"/>
      <c r="B321" s="803"/>
      <c r="C321" s="810"/>
      <c r="D321" s="807"/>
      <c r="E321" s="803"/>
      <c r="F321" s="803"/>
      <c r="G321" s="803"/>
      <c r="H321" s="806"/>
      <c r="I321" s="806"/>
      <c r="J321" s="803"/>
      <c r="K321" s="803"/>
      <c r="L321" s="804"/>
    </row>
    <row r="322" spans="1:12" s="101" customFormat="1" ht="24" customHeight="1">
      <c r="A322" s="808"/>
      <c r="B322" s="110" t="s">
        <v>77</v>
      </c>
      <c r="C322" s="115" t="s">
        <v>79</v>
      </c>
      <c r="D322" s="115" t="s">
        <v>155</v>
      </c>
      <c r="E322" s="115" t="s">
        <v>156</v>
      </c>
      <c r="F322" s="805"/>
      <c r="G322" s="805"/>
      <c r="H322" s="806" t="s">
        <v>157</v>
      </c>
      <c r="I322" s="806"/>
      <c r="J322" s="803" t="s">
        <v>3</v>
      </c>
      <c r="K322" s="803" t="s">
        <v>153</v>
      </c>
      <c r="L322" s="804">
        <v>80</v>
      </c>
    </row>
    <row r="323" spans="1:12" s="101" customFormat="1" ht="34.5" customHeight="1">
      <c r="A323" s="808"/>
      <c r="B323" s="117" t="s">
        <v>665</v>
      </c>
      <c r="C323" s="117" t="s">
        <v>2620</v>
      </c>
      <c r="D323" s="118">
        <v>43861</v>
      </c>
      <c r="E323" s="117" t="s">
        <v>822</v>
      </c>
      <c r="F323" s="805"/>
      <c r="G323" s="805"/>
      <c r="H323" s="806"/>
      <c r="I323" s="806"/>
      <c r="J323" s="803"/>
      <c r="K323" s="803"/>
      <c r="L323" s="804"/>
    </row>
    <row r="324" spans="1:12" s="101" customFormat="1" ht="24" customHeight="1">
      <c r="A324" s="808">
        <v>761</v>
      </c>
      <c r="B324" s="110" t="s">
        <v>76</v>
      </c>
      <c r="C324" s="115" t="s">
        <v>78</v>
      </c>
      <c r="D324" s="115" t="s">
        <v>146</v>
      </c>
      <c r="E324" s="115" t="s">
        <v>147</v>
      </c>
      <c r="F324" s="809" t="s">
        <v>71</v>
      </c>
      <c r="G324" s="809"/>
      <c r="H324" s="805"/>
      <c r="I324" s="805"/>
      <c r="J324" s="805"/>
      <c r="K324" s="805"/>
      <c r="L324" s="805"/>
    </row>
    <row r="325" spans="1:12" s="101" customFormat="1" ht="26.25" customHeight="1">
      <c r="A325" s="808"/>
      <c r="B325" s="803" t="s">
        <v>2612</v>
      </c>
      <c r="C325" s="810" t="s">
        <v>2619</v>
      </c>
      <c r="D325" s="807">
        <v>43859</v>
      </c>
      <c r="E325" s="803" t="s">
        <v>1354</v>
      </c>
      <c r="F325" s="803" t="s">
        <v>1355</v>
      </c>
      <c r="G325" s="803"/>
      <c r="H325" s="806" t="s">
        <v>152</v>
      </c>
      <c r="I325" s="806"/>
      <c r="J325" s="117" t="s">
        <v>153</v>
      </c>
      <c r="K325" s="117" t="s">
        <v>3</v>
      </c>
      <c r="L325" s="119">
        <v>254.14</v>
      </c>
    </row>
    <row r="326" spans="1:12" s="101" customFormat="1" ht="408.95" customHeight="1">
      <c r="A326" s="808"/>
      <c r="B326" s="803"/>
      <c r="C326" s="810"/>
      <c r="D326" s="807"/>
      <c r="E326" s="803"/>
      <c r="F326" s="803"/>
      <c r="G326" s="803"/>
      <c r="H326" s="806" t="s">
        <v>154</v>
      </c>
      <c r="I326" s="806"/>
      <c r="J326" s="803" t="s">
        <v>153</v>
      </c>
      <c r="K326" s="803" t="s">
        <v>153</v>
      </c>
      <c r="L326" s="804">
        <v>0</v>
      </c>
    </row>
    <row r="327" spans="1:12" s="101" customFormat="1" ht="250.35" customHeight="1">
      <c r="A327" s="808"/>
      <c r="B327" s="803"/>
      <c r="C327" s="810"/>
      <c r="D327" s="807"/>
      <c r="E327" s="803"/>
      <c r="F327" s="803"/>
      <c r="G327" s="803"/>
      <c r="H327" s="806"/>
      <c r="I327" s="806"/>
      <c r="J327" s="803"/>
      <c r="K327" s="803"/>
      <c r="L327" s="804"/>
    </row>
    <row r="328" spans="1:12" s="101" customFormat="1" ht="24" customHeight="1">
      <c r="A328" s="808"/>
      <c r="B328" s="110" t="s">
        <v>77</v>
      </c>
      <c r="C328" s="115" t="s">
        <v>79</v>
      </c>
      <c r="D328" s="115" t="s">
        <v>155</v>
      </c>
      <c r="E328" s="115" t="s">
        <v>156</v>
      </c>
      <c r="F328" s="805"/>
      <c r="G328" s="805"/>
      <c r="H328" s="806" t="s">
        <v>157</v>
      </c>
      <c r="I328" s="806"/>
      <c r="J328" s="803" t="s">
        <v>3</v>
      </c>
      <c r="K328" s="803" t="s">
        <v>153</v>
      </c>
      <c r="L328" s="804">
        <v>100</v>
      </c>
    </row>
    <row r="329" spans="1:12" s="101" customFormat="1" ht="34.5" customHeight="1">
      <c r="A329" s="808"/>
      <c r="B329" s="117" t="s">
        <v>665</v>
      </c>
      <c r="C329" s="117" t="s">
        <v>1355</v>
      </c>
      <c r="D329" s="118">
        <v>43861</v>
      </c>
      <c r="E329" s="117" t="s">
        <v>822</v>
      </c>
      <c r="F329" s="805"/>
      <c r="G329" s="805"/>
      <c r="H329" s="806"/>
      <c r="I329" s="806"/>
      <c r="J329" s="803"/>
      <c r="K329" s="803"/>
      <c r="L329" s="804"/>
    </row>
    <row r="330" spans="1:12" s="101" customFormat="1" ht="24" customHeight="1">
      <c r="A330" s="808">
        <v>762</v>
      </c>
      <c r="B330" s="110" t="s">
        <v>76</v>
      </c>
      <c r="C330" s="115" t="s">
        <v>78</v>
      </c>
      <c r="D330" s="115" t="s">
        <v>146</v>
      </c>
      <c r="E330" s="115" t="s">
        <v>147</v>
      </c>
      <c r="F330" s="809" t="s">
        <v>71</v>
      </c>
      <c r="G330" s="809"/>
      <c r="H330" s="805"/>
      <c r="I330" s="805"/>
      <c r="J330" s="805"/>
      <c r="K330" s="805"/>
      <c r="L330" s="805"/>
    </row>
    <row r="331" spans="1:12" s="101" customFormat="1" ht="26.25" customHeight="1">
      <c r="A331" s="808"/>
      <c r="B331" s="803" t="s">
        <v>2621</v>
      </c>
      <c r="C331" s="810" t="s">
        <v>2622</v>
      </c>
      <c r="D331" s="807">
        <v>43769</v>
      </c>
      <c r="E331" s="803" t="s">
        <v>1052</v>
      </c>
      <c r="F331" s="803" t="s">
        <v>597</v>
      </c>
      <c r="G331" s="803"/>
      <c r="H331" s="806" t="s">
        <v>152</v>
      </c>
      <c r="I331" s="806"/>
      <c r="J331" s="117" t="s">
        <v>153</v>
      </c>
      <c r="K331" s="117" t="s">
        <v>3</v>
      </c>
      <c r="L331" s="119">
        <v>311</v>
      </c>
    </row>
    <row r="332" spans="1:12" s="101" customFormat="1" ht="155.25" customHeight="1">
      <c r="A332" s="808"/>
      <c r="B332" s="803"/>
      <c r="C332" s="810"/>
      <c r="D332" s="807"/>
      <c r="E332" s="803"/>
      <c r="F332" s="803"/>
      <c r="G332" s="803"/>
      <c r="H332" s="806" t="s">
        <v>154</v>
      </c>
      <c r="I332" s="806"/>
      <c r="J332" s="117" t="s">
        <v>153</v>
      </c>
      <c r="K332" s="117" t="s">
        <v>3</v>
      </c>
      <c r="L332" s="119">
        <v>608.95000000000005</v>
      </c>
    </row>
    <row r="333" spans="1:12" s="101" customFormat="1" ht="24" customHeight="1">
      <c r="A333" s="808"/>
      <c r="B333" s="110" t="s">
        <v>77</v>
      </c>
      <c r="C333" s="115" t="s">
        <v>79</v>
      </c>
      <c r="D333" s="115" t="s">
        <v>155</v>
      </c>
      <c r="E333" s="115" t="s">
        <v>156</v>
      </c>
      <c r="F333" s="805"/>
      <c r="G333" s="805"/>
      <c r="H333" s="806" t="s">
        <v>157</v>
      </c>
      <c r="I333" s="806"/>
      <c r="J333" s="803" t="s">
        <v>153</v>
      </c>
      <c r="K333" s="803" t="s">
        <v>153</v>
      </c>
      <c r="L333" s="804">
        <v>0</v>
      </c>
    </row>
    <row r="334" spans="1:12" s="101" customFormat="1" ht="34.5" customHeight="1">
      <c r="A334" s="808"/>
      <c r="B334" s="117" t="s">
        <v>187</v>
      </c>
      <c r="C334" s="117" t="s">
        <v>597</v>
      </c>
      <c r="D334" s="118">
        <v>43770</v>
      </c>
      <c r="E334" s="117" t="s">
        <v>1750</v>
      </c>
      <c r="F334" s="805"/>
      <c r="G334" s="805"/>
      <c r="H334" s="806"/>
      <c r="I334" s="806"/>
      <c r="J334" s="803"/>
      <c r="K334" s="803"/>
      <c r="L334" s="804"/>
    </row>
    <row r="335" spans="1:12" s="101" customFormat="1" ht="24" customHeight="1">
      <c r="A335" s="808">
        <v>763</v>
      </c>
      <c r="B335" s="110" t="s">
        <v>76</v>
      </c>
      <c r="C335" s="115" t="s">
        <v>78</v>
      </c>
      <c r="D335" s="115" t="s">
        <v>146</v>
      </c>
      <c r="E335" s="115" t="s">
        <v>147</v>
      </c>
      <c r="F335" s="809" t="s">
        <v>71</v>
      </c>
      <c r="G335" s="809"/>
      <c r="H335" s="805"/>
      <c r="I335" s="805"/>
      <c r="J335" s="805"/>
      <c r="K335" s="805"/>
      <c r="L335" s="805"/>
    </row>
    <row r="336" spans="1:12" s="101" customFormat="1" ht="26.25" customHeight="1">
      <c r="A336" s="808"/>
      <c r="B336" s="803" t="s">
        <v>2621</v>
      </c>
      <c r="C336" s="810" t="s">
        <v>2623</v>
      </c>
      <c r="D336" s="807">
        <v>43775</v>
      </c>
      <c r="E336" s="803" t="s">
        <v>476</v>
      </c>
      <c r="F336" s="803" t="s">
        <v>546</v>
      </c>
      <c r="G336" s="803"/>
      <c r="H336" s="806" t="s">
        <v>152</v>
      </c>
      <c r="I336" s="806"/>
      <c r="J336" s="117" t="s">
        <v>153</v>
      </c>
      <c r="K336" s="117" t="s">
        <v>3</v>
      </c>
      <c r="L336" s="119">
        <v>543</v>
      </c>
    </row>
    <row r="337" spans="1:12" s="101" customFormat="1" ht="281.25" customHeight="1">
      <c r="A337" s="808"/>
      <c r="B337" s="803"/>
      <c r="C337" s="810"/>
      <c r="D337" s="807"/>
      <c r="E337" s="803"/>
      <c r="F337" s="803"/>
      <c r="G337" s="803"/>
      <c r="H337" s="806" t="s">
        <v>154</v>
      </c>
      <c r="I337" s="806"/>
      <c r="J337" s="117" t="s">
        <v>153</v>
      </c>
      <c r="K337" s="117" t="s">
        <v>3</v>
      </c>
      <c r="L337" s="119">
        <v>400.59</v>
      </c>
    </row>
    <row r="338" spans="1:12" s="101" customFormat="1" ht="24" customHeight="1">
      <c r="A338" s="808"/>
      <c r="B338" s="110" t="s">
        <v>77</v>
      </c>
      <c r="C338" s="115" t="s">
        <v>79</v>
      </c>
      <c r="D338" s="115" t="s">
        <v>155</v>
      </c>
      <c r="E338" s="115" t="s">
        <v>156</v>
      </c>
      <c r="F338" s="805"/>
      <c r="G338" s="805"/>
      <c r="H338" s="806" t="s">
        <v>157</v>
      </c>
      <c r="I338" s="806"/>
      <c r="J338" s="803" t="s">
        <v>153</v>
      </c>
      <c r="K338" s="803" t="s">
        <v>153</v>
      </c>
      <c r="L338" s="804">
        <v>0</v>
      </c>
    </row>
    <row r="339" spans="1:12" s="101" customFormat="1" ht="34.5" customHeight="1">
      <c r="A339" s="808"/>
      <c r="B339" s="117" t="s">
        <v>187</v>
      </c>
      <c r="C339" s="117" t="s">
        <v>546</v>
      </c>
      <c r="D339" s="118">
        <v>43777</v>
      </c>
      <c r="E339" s="117" t="s">
        <v>271</v>
      </c>
      <c r="F339" s="805"/>
      <c r="G339" s="805"/>
      <c r="H339" s="806"/>
      <c r="I339" s="806"/>
      <c r="J339" s="803"/>
      <c r="K339" s="803"/>
      <c r="L339" s="804"/>
    </row>
    <row r="340" spans="1:12" s="101" customFormat="1" ht="24" customHeight="1">
      <c r="A340" s="808">
        <v>764</v>
      </c>
      <c r="B340" s="110" t="s">
        <v>76</v>
      </c>
      <c r="C340" s="115" t="s">
        <v>78</v>
      </c>
      <c r="D340" s="115" t="s">
        <v>146</v>
      </c>
      <c r="E340" s="115" t="s">
        <v>147</v>
      </c>
      <c r="F340" s="809" t="s">
        <v>71</v>
      </c>
      <c r="G340" s="809"/>
      <c r="H340" s="805"/>
      <c r="I340" s="805"/>
      <c r="J340" s="805"/>
      <c r="K340" s="805"/>
      <c r="L340" s="805"/>
    </row>
    <row r="341" spans="1:12" s="101" customFormat="1" ht="26.25" customHeight="1">
      <c r="A341" s="808"/>
      <c r="B341" s="803" t="s">
        <v>2624</v>
      </c>
      <c r="C341" s="810" t="s">
        <v>2625</v>
      </c>
      <c r="D341" s="807">
        <v>43775</v>
      </c>
      <c r="E341" s="803" t="s">
        <v>358</v>
      </c>
      <c r="F341" s="803" t="s">
        <v>2626</v>
      </c>
      <c r="G341" s="803"/>
      <c r="H341" s="806" t="s">
        <v>152</v>
      </c>
      <c r="I341" s="806"/>
      <c r="J341" s="117" t="s">
        <v>153</v>
      </c>
      <c r="K341" s="117" t="s">
        <v>3</v>
      </c>
      <c r="L341" s="119">
        <v>630</v>
      </c>
    </row>
    <row r="342" spans="1:12" s="101" customFormat="1" ht="291.75" customHeight="1">
      <c r="A342" s="808"/>
      <c r="B342" s="803"/>
      <c r="C342" s="810"/>
      <c r="D342" s="807"/>
      <c r="E342" s="803"/>
      <c r="F342" s="803"/>
      <c r="G342" s="803"/>
      <c r="H342" s="806" t="s">
        <v>154</v>
      </c>
      <c r="I342" s="806"/>
      <c r="J342" s="117" t="s">
        <v>153</v>
      </c>
      <c r="K342" s="117" t="s">
        <v>3</v>
      </c>
      <c r="L342" s="119">
        <v>78</v>
      </c>
    </row>
    <row r="343" spans="1:12" s="101" customFormat="1" ht="24" customHeight="1">
      <c r="A343" s="808"/>
      <c r="B343" s="110" t="s">
        <v>77</v>
      </c>
      <c r="C343" s="115" t="s">
        <v>79</v>
      </c>
      <c r="D343" s="115" t="s">
        <v>155</v>
      </c>
      <c r="E343" s="115" t="s">
        <v>156</v>
      </c>
      <c r="F343" s="805"/>
      <c r="G343" s="805"/>
      <c r="H343" s="806" t="s">
        <v>157</v>
      </c>
      <c r="I343" s="806"/>
      <c r="J343" s="803" t="s">
        <v>153</v>
      </c>
      <c r="K343" s="803" t="s">
        <v>153</v>
      </c>
      <c r="L343" s="804">
        <v>0</v>
      </c>
    </row>
    <row r="344" spans="1:12" s="101" customFormat="1" ht="34.5" customHeight="1">
      <c r="A344" s="808"/>
      <c r="B344" s="117" t="s">
        <v>665</v>
      </c>
      <c r="C344" s="117" t="s">
        <v>2626</v>
      </c>
      <c r="D344" s="118">
        <v>43777</v>
      </c>
      <c r="E344" s="117" t="s">
        <v>271</v>
      </c>
      <c r="F344" s="805"/>
      <c r="G344" s="805"/>
      <c r="H344" s="806"/>
      <c r="I344" s="806"/>
      <c r="J344" s="803"/>
      <c r="K344" s="803"/>
      <c r="L344" s="804"/>
    </row>
    <row r="345" spans="1:12" s="101" customFormat="1" ht="24" customHeight="1">
      <c r="A345" s="808">
        <v>765</v>
      </c>
      <c r="B345" s="110" t="s">
        <v>76</v>
      </c>
      <c r="C345" s="115" t="s">
        <v>78</v>
      </c>
      <c r="D345" s="115" t="s">
        <v>146</v>
      </c>
      <c r="E345" s="115" t="s">
        <v>147</v>
      </c>
      <c r="F345" s="809" t="s">
        <v>71</v>
      </c>
      <c r="G345" s="809"/>
      <c r="H345" s="805"/>
      <c r="I345" s="805"/>
      <c r="J345" s="805"/>
      <c r="K345" s="805"/>
      <c r="L345" s="805"/>
    </row>
    <row r="346" spans="1:12" s="101" customFormat="1" ht="26.25" customHeight="1">
      <c r="A346" s="808"/>
      <c r="B346" s="803" t="s">
        <v>2624</v>
      </c>
      <c r="C346" s="810" t="s">
        <v>2627</v>
      </c>
      <c r="D346" s="807">
        <v>43798</v>
      </c>
      <c r="E346" s="803" t="s">
        <v>2628</v>
      </c>
      <c r="F346" s="803" t="s">
        <v>2629</v>
      </c>
      <c r="G346" s="803"/>
      <c r="H346" s="806" t="s">
        <v>152</v>
      </c>
      <c r="I346" s="806"/>
      <c r="J346" s="117" t="s">
        <v>153</v>
      </c>
      <c r="K346" s="117" t="s">
        <v>3</v>
      </c>
      <c r="L346" s="119">
        <v>404</v>
      </c>
    </row>
    <row r="347" spans="1:12" s="101" customFormat="1" ht="408.95" customHeight="1">
      <c r="A347" s="808"/>
      <c r="B347" s="803"/>
      <c r="C347" s="810"/>
      <c r="D347" s="807"/>
      <c r="E347" s="803"/>
      <c r="F347" s="803"/>
      <c r="G347" s="803"/>
      <c r="H347" s="806" t="s">
        <v>154</v>
      </c>
      <c r="I347" s="806"/>
      <c r="J347" s="803" t="s">
        <v>153</v>
      </c>
      <c r="K347" s="803" t="s">
        <v>3</v>
      </c>
      <c r="L347" s="804">
        <v>1471.63</v>
      </c>
    </row>
    <row r="348" spans="1:12" s="101" customFormat="1" ht="302.85000000000002" customHeight="1">
      <c r="A348" s="808"/>
      <c r="B348" s="803"/>
      <c r="C348" s="810"/>
      <c r="D348" s="807"/>
      <c r="E348" s="803"/>
      <c r="F348" s="803"/>
      <c r="G348" s="803"/>
      <c r="H348" s="806"/>
      <c r="I348" s="806"/>
      <c r="J348" s="803"/>
      <c r="K348" s="803"/>
      <c r="L348" s="804"/>
    </row>
    <row r="349" spans="1:12" s="101" customFormat="1" ht="24" customHeight="1">
      <c r="A349" s="808"/>
      <c r="B349" s="110" t="s">
        <v>77</v>
      </c>
      <c r="C349" s="115" t="s">
        <v>79</v>
      </c>
      <c r="D349" s="115" t="s">
        <v>155</v>
      </c>
      <c r="E349" s="115" t="s">
        <v>156</v>
      </c>
      <c r="F349" s="805"/>
      <c r="G349" s="805"/>
      <c r="H349" s="806" t="s">
        <v>157</v>
      </c>
      <c r="I349" s="806"/>
      <c r="J349" s="803" t="s">
        <v>153</v>
      </c>
      <c r="K349" s="803" t="s">
        <v>3</v>
      </c>
      <c r="L349" s="804">
        <v>445</v>
      </c>
    </row>
    <row r="350" spans="1:12" s="101" customFormat="1" ht="34.5" customHeight="1">
      <c r="A350" s="808"/>
      <c r="B350" s="117" t="s">
        <v>665</v>
      </c>
      <c r="C350" s="117" t="s">
        <v>2629</v>
      </c>
      <c r="D350" s="118">
        <v>43804</v>
      </c>
      <c r="E350" s="117" t="s">
        <v>2630</v>
      </c>
      <c r="F350" s="805"/>
      <c r="G350" s="805"/>
      <c r="H350" s="806"/>
      <c r="I350" s="806"/>
      <c r="J350" s="803"/>
      <c r="K350" s="803"/>
      <c r="L350" s="804"/>
    </row>
    <row r="351" spans="1:12" s="101" customFormat="1" ht="24" customHeight="1">
      <c r="A351" s="808">
        <v>766</v>
      </c>
      <c r="B351" s="110" t="s">
        <v>76</v>
      </c>
      <c r="C351" s="115" t="s">
        <v>78</v>
      </c>
      <c r="D351" s="115" t="s">
        <v>146</v>
      </c>
      <c r="E351" s="115" t="s">
        <v>147</v>
      </c>
      <c r="F351" s="809" t="s">
        <v>71</v>
      </c>
      <c r="G351" s="809"/>
      <c r="H351" s="805"/>
      <c r="I351" s="805"/>
      <c r="J351" s="805"/>
      <c r="K351" s="805"/>
      <c r="L351" s="805"/>
    </row>
    <row r="352" spans="1:12" s="101" customFormat="1" ht="26.25" customHeight="1">
      <c r="A352" s="808"/>
      <c r="B352" s="803" t="s">
        <v>2631</v>
      </c>
      <c r="C352" s="810" t="s">
        <v>2632</v>
      </c>
      <c r="D352" s="807">
        <v>43900</v>
      </c>
      <c r="E352" s="803" t="s">
        <v>872</v>
      </c>
      <c r="F352" s="803" t="s">
        <v>2369</v>
      </c>
      <c r="G352" s="803"/>
      <c r="H352" s="806" t="s">
        <v>152</v>
      </c>
      <c r="I352" s="806"/>
      <c r="J352" s="117" t="s">
        <v>153</v>
      </c>
      <c r="K352" s="117" t="s">
        <v>3</v>
      </c>
      <c r="L352" s="119">
        <v>126</v>
      </c>
    </row>
    <row r="353" spans="1:12" s="101" customFormat="1" ht="396.75" customHeight="1">
      <c r="A353" s="808"/>
      <c r="B353" s="803"/>
      <c r="C353" s="810"/>
      <c r="D353" s="807"/>
      <c r="E353" s="803"/>
      <c r="F353" s="803"/>
      <c r="G353" s="803"/>
      <c r="H353" s="806" t="s">
        <v>154</v>
      </c>
      <c r="I353" s="806"/>
      <c r="J353" s="117" t="s">
        <v>153</v>
      </c>
      <c r="K353" s="117" t="s">
        <v>3</v>
      </c>
      <c r="L353" s="119">
        <v>288.8</v>
      </c>
    </row>
    <row r="354" spans="1:12" s="101" customFormat="1" ht="24" customHeight="1">
      <c r="A354" s="808"/>
      <c r="B354" s="110" t="s">
        <v>77</v>
      </c>
      <c r="C354" s="115" t="s">
        <v>79</v>
      </c>
      <c r="D354" s="115" t="s">
        <v>155</v>
      </c>
      <c r="E354" s="115" t="s">
        <v>156</v>
      </c>
      <c r="F354" s="805"/>
      <c r="G354" s="805"/>
      <c r="H354" s="806" t="s">
        <v>157</v>
      </c>
      <c r="I354" s="806"/>
      <c r="J354" s="803" t="s">
        <v>153</v>
      </c>
      <c r="K354" s="803" t="s">
        <v>3</v>
      </c>
      <c r="L354" s="804">
        <v>200</v>
      </c>
    </row>
    <row r="355" spans="1:12" s="101" customFormat="1" ht="24" customHeight="1">
      <c r="A355" s="808"/>
      <c r="B355" s="117" t="s">
        <v>193</v>
      </c>
      <c r="C355" s="117" t="s">
        <v>2369</v>
      </c>
      <c r="D355" s="118">
        <v>43901</v>
      </c>
      <c r="E355" s="117" t="s">
        <v>2633</v>
      </c>
      <c r="F355" s="805"/>
      <c r="G355" s="805"/>
      <c r="H355" s="806"/>
      <c r="I355" s="806"/>
      <c r="J355" s="803"/>
      <c r="K355" s="803"/>
      <c r="L355" s="804"/>
    </row>
    <row r="356" spans="1:12" s="101" customFormat="1" ht="24" customHeight="1">
      <c r="A356" s="808">
        <v>767</v>
      </c>
      <c r="B356" s="110" t="s">
        <v>76</v>
      </c>
      <c r="C356" s="115" t="s">
        <v>78</v>
      </c>
      <c r="D356" s="115" t="s">
        <v>146</v>
      </c>
      <c r="E356" s="115" t="s">
        <v>147</v>
      </c>
      <c r="F356" s="809" t="s">
        <v>71</v>
      </c>
      <c r="G356" s="809"/>
      <c r="H356" s="805"/>
      <c r="I356" s="805"/>
      <c r="J356" s="805"/>
      <c r="K356" s="805"/>
      <c r="L356" s="805"/>
    </row>
    <row r="357" spans="1:12" s="101" customFormat="1" ht="26.25" customHeight="1">
      <c r="A357" s="808"/>
      <c r="B357" s="803" t="s">
        <v>2634</v>
      </c>
      <c r="C357" s="810" t="s">
        <v>2635</v>
      </c>
      <c r="D357" s="807">
        <v>43787</v>
      </c>
      <c r="E357" s="803" t="s">
        <v>2636</v>
      </c>
      <c r="F357" s="803" t="s">
        <v>2637</v>
      </c>
      <c r="G357" s="803"/>
      <c r="H357" s="806" t="s">
        <v>152</v>
      </c>
      <c r="I357" s="806"/>
      <c r="J357" s="117" t="s">
        <v>153</v>
      </c>
      <c r="K357" s="117" t="s">
        <v>3</v>
      </c>
      <c r="L357" s="119">
        <v>795</v>
      </c>
    </row>
    <row r="358" spans="1:12" s="101" customFormat="1" ht="408.95" customHeight="1">
      <c r="A358" s="808"/>
      <c r="B358" s="803"/>
      <c r="C358" s="810"/>
      <c r="D358" s="807"/>
      <c r="E358" s="803"/>
      <c r="F358" s="803"/>
      <c r="G358" s="803"/>
      <c r="H358" s="806" t="s">
        <v>154</v>
      </c>
      <c r="I358" s="806"/>
      <c r="J358" s="803" t="s">
        <v>153</v>
      </c>
      <c r="K358" s="803" t="s">
        <v>3</v>
      </c>
      <c r="L358" s="804">
        <v>2775</v>
      </c>
    </row>
    <row r="359" spans="1:12" s="101" customFormat="1" ht="271.35000000000002" customHeight="1">
      <c r="A359" s="808"/>
      <c r="B359" s="803"/>
      <c r="C359" s="810"/>
      <c r="D359" s="807"/>
      <c r="E359" s="803"/>
      <c r="F359" s="803"/>
      <c r="G359" s="803"/>
      <c r="H359" s="806"/>
      <c r="I359" s="806"/>
      <c r="J359" s="803"/>
      <c r="K359" s="803"/>
      <c r="L359" s="804"/>
    </row>
    <row r="360" spans="1:12" s="101" customFormat="1" ht="24" customHeight="1">
      <c r="A360" s="808"/>
      <c r="B360" s="110" t="s">
        <v>77</v>
      </c>
      <c r="C360" s="115" t="s">
        <v>79</v>
      </c>
      <c r="D360" s="115" t="s">
        <v>155</v>
      </c>
      <c r="E360" s="115" t="s">
        <v>156</v>
      </c>
      <c r="F360" s="805"/>
      <c r="G360" s="805"/>
      <c r="H360" s="806" t="s">
        <v>157</v>
      </c>
      <c r="I360" s="806"/>
      <c r="J360" s="803" t="s">
        <v>153</v>
      </c>
      <c r="K360" s="803" t="s">
        <v>153</v>
      </c>
      <c r="L360" s="804">
        <v>0</v>
      </c>
    </row>
    <row r="361" spans="1:12" s="101" customFormat="1" ht="24" customHeight="1">
      <c r="A361" s="808"/>
      <c r="B361" s="117" t="s">
        <v>254</v>
      </c>
      <c r="C361" s="117" t="s">
        <v>2637</v>
      </c>
      <c r="D361" s="118">
        <v>43793</v>
      </c>
      <c r="E361" s="117" t="s">
        <v>2393</v>
      </c>
      <c r="F361" s="805"/>
      <c r="G361" s="805"/>
      <c r="H361" s="806"/>
      <c r="I361" s="806"/>
      <c r="J361" s="803"/>
      <c r="K361" s="803"/>
      <c r="L361" s="804"/>
    </row>
    <row r="362" spans="1:12" s="101" customFormat="1" ht="24" customHeight="1">
      <c r="A362" s="808">
        <v>768</v>
      </c>
      <c r="B362" s="110" t="s">
        <v>76</v>
      </c>
      <c r="C362" s="115" t="s">
        <v>78</v>
      </c>
      <c r="D362" s="115" t="s">
        <v>146</v>
      </c>
      <c r="E362" s="115" t="s">
        <v>147</v>
      </c>
      <c r="F362" s="809" t="s">
        <v>71</v>
      </c>
      <c r="G362" s="809"/>
      <c r="H362" s="805"/>
      <c r="I362" s="805"/>
      <c r="J362" s="805"/>
      <c r="K362" s="805"/>
      <c r="L362" s="805"/>
    </row>
    <row r="363" spans="1:12" s="101" customFormat="1" ht="26.25" customHeight="1">
      <c r="A363" s="808"/>
      <c r="B363" s="803" t="s">
        <v>2638</v>
      </c>
      <c r="C363" s="810" t="s">
        <v>2639</v>
      </c>
      <c r="D363" s="807">
        <v>43845</v>
      </c>
      <c r="E363" s="803" t="s">
        <v>1923</v>
      </c>
      <c r="F363" s="803" t="s">
        <v>1952</v>
      </c>
      <c r="G363" s="803"/>
      <c r="H363" s="806" t="s">
        <v>152</v>
      </c>
      <c r="I363" s="806"/>
      <c r="J363" s="117" t="s">
        <v>153</v>
      </c>
      <c r="K363" s="117" t="s">
        <v>3</v>
      </c>
      <c r="L363" s="119">
        <v>589</v>
      </c>
    </row>
    <row r="364" spans="1:12" s="101" customFormat="1" ht="408.95" customHeight="1">
      <c r="A364" s="808"/>
      <c r="B364" s="803"/>
      <c r="C364" s="810"/>
      <c r="D364" s="807"/>
      <c r="E364" s="803"/>
      <c r="F364" s="803"/>
      <c r="G364" s="803"/>
      <c r="H364" s="806" t="s">
        <v>154</v>
      </c>
      <c r="I364" s="806"/>
      <c r="J364" s="803" t="s">
        <v>153</v>
      </c>
      <c r="K364" s="803" t="s">
        <v>3</v>
      </c>
      <c r="L364" s="804">
        <v>252</v>
      </c>
    </row>
    <row r="365" spans="1:12" s="101" customFormat="1" ht="82.35" customHeight="1">
      <c r="A365" s="808"/>
      <c r="B365" s="803"/>
      <c r="C365" s="810"/>
      <c r="D365" s="807"/>
      <c r="E365" s="803"/>
      <c r="F365" s="803"/>
      <c r="G365" s="803"/>
      <c r="H365" s="806"/>
      <c r="I365" s="806"/>
      <c r="J365" s="803"/>
      <c r="K365" s="803"/>
      <c r="L365" s="804"/>
    </row>
    <row r="366" spans="1:12" s="101" customFormat="1" ht="24" customHeight="1">
      <c r="A366" s="808"/>
      <c r="B366" s="110" t="s">
        <v>77</v>
      </c>
      <c r="C366" s="115" t="s">
        <v>79</v>
      </c>
      <c r="D366" s="115" t="s">
        <v>155</v>
      </c>
      <c r="E366" s="115" t="s">
        <v>156</v>
      </c>
      <c r="F366" s="805"/>
      <c r="G366" s="805"/>
      <c r="H366" s="806" t="s">
        <v>157</v>
      </c>
      <c r="I366" s="806"/>
      <c r="J366" s="803" t="s">
        <v>153</v>
      </c>
      <c r="K366" s="803" t="s">
        <v>3</v>
      </c>
      <c r="L366" s="804">
        <v>60</v>
      </c>
    </row>
    <row r="367" spans="1:12" s="101" customFormat="1" ht="24" customHeight="1">
      <c r="A367" s="808"/>
      <c r="B367" s="117" t="s">
        <v>292</v>
      </c>
      <c r="C367" s="117" t="s">
        <v>1952</v>
      </c>
      <c r="D367" s="118">
        <v>43848</v>
      </c>
      <c r="E367" s="117" t="s">
        <v>2640</v>
      </c>
      <c r="F367" s="805"/>
      <c r="G367" s="805"/>
      <c r="H367" s="806"/>
      <c r="I367" s="806"/>
      <c r="J367" s="803"/>
      <c r="K367" s="803"/>
      <c r="L367" s="804"/>
    </row>
    <row r="368" spans="1:12" s="101" customFormat="1" ht="24" customHeight="1">
      <c r="A368" s="808">
        <v>769</v>
      </c>
      <c r="B368" s="110" t="s">
        <v>76</v>
      </c>
      <c r="C368" s="115" t="s">
        <v>78</v>
      </c>
      <c r="D368" s="115" t="s">
        <v>146</v>
      </c>
      <c r="E368" s="115" t="s">
        <v>147</v>
      </c>
      <c r="F368" s="809" t="s">
        <v>71</v>
      </c>
      <c r="G368" s="809"/>
      <c r="H368" s="805"/>
      <c r="I368" s="805"/>
      <c r="J368" s="805"/>
      <c r="K368" s="805"/>
      <c r="L368" s="805"/>
    </row>
    <row r="369" spans="1:12" s="101" customFormat="1" ht="26.25" customHeight="1">
      <c r="A369" s="808"/>
      <c r="B369" s="803" t="s">
        <v>2641</v>
      </c>
      <c r="C369" s="810" t="s">
        <v>2642</v>
      </c>
      <c r="D369" s="807">
        <v>43771</v>
      </c>
      <c r="E369" s="803" t="s">
        <v>205</v>
      </c>
      <c r="F369" s="803" t="s">
        <v>2643</v>
      </c>
      <c r="G369" s="803"/>
      <c r="H369" s="806" t="s">
        <v>152</v>
      </c>
      <c r="I369" s="806"/>
      <c r="J369" s="117" t="s">
        <v>153</v>
      </c>
      <c r="K369" s="117" t="s">
        <v>3</v>
      </c>
      <c r="L369" s="119">
        <v>174</v>
      </c>
    </row>
    <row r="370" spans="1:12" s="101" customFormat="1" ht="407.25" customHeight="1">
      <c r="A370" s="808"/>
      <c r="B370" s="803"/>
      <c r="C370" s="810"/>
      <c r="D370" s="807"/>
      <c r="E370" s="803"/>
      <c r="F370" s="803"/>
      <c r="G370" s="803"/>
      <c r="H370" s="806" t="s">
        <v>154</v>
      </c>
      <c r="I370" s="806"/>
      <c r="J370" s="117" t="s">
        <v>153</v>
      </c>
      <c r="K370" s="117" t="s">
        <v>153</v>
      </c>
      <c r="L370" s="119">
        <v>0</v>
      </c>
    </row>
    <row r="371" spans="1:12" s="101" customFormat="1" ht="24" customHeight="1">
      <c r="A371" s="808"/>
      <c r="B371" s="110" t="s">
        <v>77</v>
      </c>
      <c r="C371" s="115" t="s">
        <v>79</v>
      </c>
      <c r="D371" s="115" t="s">
        <v>155</v>
      </c>
      <c r="E371" s="115" t="s">
        <v>156</v>
      </c>
      <c r="F371" s="805"/>
      <c r="G371" s="805"/>
      <c r="H371" s="806" t="s">
        <v>157</v>
      </c>
      <c r="I371" s="806"/>
      <c r="J371" s="803" t="s">
        <v>153</v>
      </c>
      <c r="K371" s="803" t="s">
        <v>3</v>
      </c>
      <c r="L371" s="804">
        <v>430</v>
      </c>
    </row>
    <row r="372" spans="1:12" s="101" customFormat="1" ht="24" customHeight="1">
      <c r="A372" s="808"/>
      <c r="B372" s="117" t="s">
        <v>2644</v>
      </c>
      <c r="C372" s="117" t="s">
        <v>2643</v>
      </c>
      <c r="D372" s="118">
        <v>43772</v>
      </c>
      <c r="E372" s="117" t="s">
        <v>1785</v>
      </c>
      <c r="F372" s="805"/>
      <c r="G372" s="805"/>
      <c r="H372" s="806"/>
      <c r="I372" s="806"/>
      <c r="J372" s="803"/>
      <c r="K372" s="803"/>
      <c r="L372" s="804"/>
    </row>
    <row r="373" spans="1:12" s="101" customFormat="1" ht="24" customHeight="1">
      <c r="A373" s="808">
        <v>770</v>
      </c>
      <c r="B373" s="110" t="s">
        <v>76</v>
      </c>
      <c r="C373" s="115" t="s">
        <v>78</v>
      </c>
      <c r="D373" s="115" t="s">
        <v>146</v>
      </c>
      <c r="E373" s="115" t="s">
        <v>147</v>
      </c>
      <c r="F373" s="809" t="s">
        <v>71</v>
      </c>
      <c r="G373" s="809"/>
      <c r="H373" s="805"/>
      <c r="I373" s="805"/>
      <c r="J373" s="805"/>
      <c r="K373" s="805"/>
      <c r="L373" s="805"/>
    </row>
    <row r="374" spans="1:12" s="101" customFormat="1" ht="26.25" customHeight="1">
      <c r="A374" s="808"/>
      <c r="B374" s="803" t="s">
        <v>2641</v>
      </c>
      <c r="C374" s="803" t="s">
        <v>2645</v>
      </c>
      <c r="D374" s="807">
        <v>43860</v>
      </c>
      <c r="E374" s="803" t="s">
        <v>849</v>
      </c>
      <c r="F374" s="803" t="s">
        <v>2646</v>
      </c>
      <c r="G374" s="803"/>
      <c r="H374" s="806" t="s">
        <v>152</v>
      </c>
      <c r="I374" s="806"/>
      <c r="J374" s="117" t="s">
        <v>153</v>
      </c>
      <c r="K374" s="117" t="s">
        <v>3</v>
      </c>
      <c r="L374" s="119">
        <v>478</v>
      </c>
    </row>
    <row r="375" spans="1:12" s="101" customFormat="1" ht="92.25" customHeight="1">
      <c r="A375" s="808"/>
      <c r="B375" s="803"/>
      <c r="C375" s="803"/>
      <c r="D375" s="807"/>
      <c r="E375" s="803"/>
      <c r="F375" s="803"/>
      <c r="G375" s="803"/>
      <c r="H375" s="806" t="s">
        <v>154</v>
      </c>
      <c r="I375" s="806"/>
      <c r="J375" s="117" t="s">
        <v>153</v>
      </c>
      <c r="K375" s="117" t="s">
        <v>153</v>
      </c>
      <c r="L375" s="119">
        <v>0</v>
      </c>
    </row>
    <row r="376" spans="1:12" s="101" customFormat="1" ht="24" customHeight="1">
      <c r="A376" s="808"/>
      <c r="B376" s="110" t="s">
        <v>77</v>
      </c>
      <c r="C376" s="115" t="s">
        <v>79</v>
      </c>
      <c r="D376" s="115" t="s">
        <v>155</v>
      </c>
      <c r="E376" s="115" t="s">
        <v>156</v>
      </c>
      <c r="F376" s="805"/>
      <c r="G376" s="805"/>
      <c r="H376" s="806" t="s">
        <v>157</v>
      </c>
      <c r="I376" s="806"/>
      <c r="J376" s="803" t="s">
        <v>153</v>
      </c>
      <c r="K376" s="803" t="s">
        <v>3</v>
      </c>
      <c r="L376" s="804">
        <v>1300</v>
      </c>
    </row>
    <row r="377" spans="1:12" s="101" customFormat="1" ht="24" customHeight="1">
      <c r="A377" s="808"/>
      <c r="B377" s="117" t="s">
        <v>2644</v>
      </c>
      <c r="C377" s="117" t="s">
        <v>2646</v>
      </c>
      <c r="D377" s="118">
        <v>43863</v>
      </c>
      <c r="E377" s="117" t="s">
        <v>1456</v>
      </c>
      <c r="F377" s="805"/>
      <c r="G377" s="805"/>
      <c r="H377" s="806"/>
      <c r="I377" s="806"/>
      <c r="J377" s="803"/>
      <c r="K377" s="803"/>
      <c r="L377" s="804"/>
    </row>
    <row r="378" spans="1:12" s="101" customFormat="1" ht="24" customHeight="1">
      <c r="A378" s="808">
        <v>771</v>
      </c>
      <c r="B378" s="110" t="s">
        <v>76</v>
      </c>
      <c r="C378" s="115" t="s">
        <v>78</v>
      </c>
      <c r="D378" s="115" t="s">
        <v>146</v>
      </c>
      <c r="E378" s="115" t="s">
        <v>147</v>
      </c>
      <c r="F378" s="809" t="s">
        <v>71</v>
      </c>
      <c r="G378" s="809"/>
      <c r="H378" s="805"/>
      <c r="I378" s="805"/>
      <c r="J378" s="805"/>
      <c r="K378" s="805"/>
      <c r="L378" s="805"/>
    </row>
    <row r="379" spans="1:12" s="101" customFormat="1" ht="26.25" customHeight="1">
      <c r="A379" s="808"/>
      <c r="B379" s="803" t="s">
        <v>2647</v>
      </c>
      <c r="C379" s="810" t="s">
        <v>2648</v>
      </c>
      <c r="D379" s="807">
        <v>43863</v>
      </c>
      <c r="E379" s="803" t="s">
        <v>247</v>
      </c>
      <c r="F379" s="803" t="s">
        <v>248</v>
      </c>
      <c r="G379" s="803"/>
      <c r="H379" s="806" t="s">
        <v>152</v>
      </c>
      <c r="I379" s="806"/>
      <c r="J379" s="117" t="s">
        <v>153</v>
      </c>
      <c r="K379" s="117" t="s">
        <v>153</v>
      </c>
      <c r="L379" s="119">
        <v>0</v>
      </c>
    </row>
    <row r="380" spans="1:12" s="101" customFormat="1" ht="239.25" customHeight="1">
      <c r="A380" s="808"/>
      <c r="B380" s="803"/>
      <c r="C380" s="810"/>
      <c r="D380" s="807"/>
      <c r="E380" s="803"/>
      <c r="F380" s="803"/>
      <c r="G380" s="803"/>
      <c r="H380" s="806" t="s">
        <v>154</v>
      </c>
      <c r="I380" s="806"/>
      <c r="J380" s="117" t="s">
        <v>153</v>
      </c>
      <c r="K380" s="117" t="s">
        <v>153</v>
      </c>
      <c r="L380" s="119">
        <v>0</v>
      </c>
    </row>
    <row r="381" spans="1:12" s="101" customFormat="1" ht="24" customHeight="1">
      <c r="A381" s="808"/>
      <c r="B381" s="110" t="s">
        <v>77</v>
      </c>
      <c r="C381" s="115" t="s">
        <v>79</v>
      </c>
      <c r="D381" s="115" t="s">
        <v>155</v>
      </c>
      <c r="E381" s="115" t="s">
        <v>156</v>
      </c>
      <c r="F381" s="805"/>
      <c r="G381" s="805"/>
      <c r="H381" s="806" t="s">
        <v>157</v>
      </c>
      <c r="I381" s="806"/>
      <c r="J381" s="803" t="s">
        <v>3</v>
      </c>
      <c r="K381" s="803" t="s">
        <v>153</v>
      </c>
      <c r="L381" s="804">
        <v>1410</v>
      </c>
    </row>
    <row r="382" spans="1:12" s="101" customFormat="1" ht="24" customHeight="1">
      <c r="A382" s="808"/>
      <c r="B382" s="117" t="s">
        <v>240</v>
      </c>
      <c r="C382" s="117" t="s">
        <v>248</v>
      </c>
      <c r="D382" s="118">
        <v>43868</v>
      </c>
      <c r="E382" s="117" t="s">
        <v>2649</v>
      </c>
      <c r="F382" s="805"/>
      <c r="G382" s="805"/>
      <c r="H382" s="806"/>
      <c r="I382" s="806"/>
      <c r="J382" s="803"/>
      <c r="K382" s="803"/>
      <c r="L382" s="804"/>
    </row>
    <row r="383" spans="1:12" s="101" customFormat="1" ht="24" customHeight="1">
      <c r="A383" s="808">
        <v>772</v>
      </c>
      <c r="B383" s="110" t="s">
        <v>76</v>
      </c>
      <c r="C383" s="115" t="s">
        <v>78</v>
      </c>
      <c r="D383" s="115" t="s">
        <v>146</v>
      </c>
      <c r="E383" s="115" t="s">
        <v>147</v>
      </c>
      <c r="F383" s="809" t="s">
        <v>71</v>
      </c>
      <c r="G383" s="809"/>
      <c r="H383" s="805"/>
      <c r="I383" s="805"/>
      <c r="J383" s="805"/>
      <c r="K383" s="805"/>
      <c r="L383" s="805"/>
    </row>
    <row r="384" spans="1:12" s="101" customFormat="1" ht="26.25" customHeight="1">
      <c r="A384" s="808"/>
      <c r="B384" s="803" t="s">
        <v>2650</v>
      </c>
      <c r="C384" s="803" t="s">
        <v>2651</v>
      </c>
      <c r="D384" s="807">
        <v>43766</v>
      </c>
      <c r="E384" s="803" t="s">
        <v>234</v>
      </c>
      <c r="F384" s="803" t="s">
        <v>2652</v>
      </c>
      <c r="G384" s="803"/>
      <c r="H384" s="806" t="s">
        <v>152</v>
      </c>
      <c r="I384" s="806"/>
      <c r="J384" s="117" t="s">
        <v>153</v>
      </c>
      <c r="K384" s="117" t="s">
        <v>3</v>
      </c>
      <c r="L384" s="119">
        <v>285.10000000000002</v>
      </c>
    </row>
    <row r="385" spans="1:12" s="101" customFormat="1" ht="50.25" customHeight="1">
      <c r="A385" s="808"/>
      <c r="B385" s="803"/>
      <c r="C385" s="803"/>
      <c r="D385" s="807"/>
      <c r="E385" s="803"/>
      <c r="F385" s="803"/>
      <c r="G385" s="803"/>
      <c r="H385" s="806" t="s">
        <v>154</v>
      </c>
      <c r="I385" s="806"/>
      <c r="J385" s="117" t="s">
        <v>153</v>
      </c>
      <c r="K385" s="117" t="s">
        <v>3</v>
      </c>
      <c r="L385" s="119">
        <v>411.6</v>
      </c>
    </row>
    <row r="386" spans="1:12" s="101" customFormat="1" ht="24" customHeight="1">
      <c r="A386" s="808"/>
      <c r="B386" s="110" t="s">
        <v>77</v>
      </c>
      <c r="C386" s="115" t="s">
        <v>79</v>
      </c>
      <c r="D386" s="115" t="s">
        <v>155</v>
      </c>
      <c r="E386" s="115" t="s">
        <v>156</v>
      </c>
      <c r="F386" s="805"/>
      <c r="G386" s="805"/>
      <c r="H386" s="806" t="s">
        <v>157</v>
      </c>
      <c r="I386" s="806"/>
      <c r="J386" s="803" t="s">
        <v>153</v>
      </c>
      <c r="K386" s="803" t="s">
        <v>3</v>
      </c>
      <c r="L386" s="804">
        <v>213.98</v>
      </c>
    </row>
    <row r="387" spans="1:12" s="101" customFormat="1" ht="24" customHeight="1">
      <c r="A387" s="808"/>
      <c r="B387" s="117" t="s">
        <v>193</v>
      </c>
      <c r="C387" s="117" t="s">
        <v>2652</v>
      </c>
      <c r="D387" s="118">
        <v>43767</v>
      </c>
      <c r="E387" s="117" t="s">
        <v>391</v>
      </c>
      <c r="F387" s="805"/>
      <c r="G387" s="805"/>
      <c r="H387" s="806"/>
      <c r="I387" s="806"/>
      <c r="J387" s="803"/>
      <c r="K387" s="803"/>
      <c r="L387" s="804"/>
    </row>
    <row r="388" spans="1:12" s="101" customFormat="1" ht="24" customHeight="1">
      <c r="A388" s="808">
        <v>773</v>
      </c>
      <c r="B388" s="110" t="s">
        <v>76</v>
      </c>
      <c r="C388" s="115" t="s">
        <v>78</v>
      </c>
      <c r="D388" s="115" t="s">
        <v>146</v>
      </c>
      <c r="E388" s="115" t="s">
        <v>147</v>
      </c>
      <c r="F388" s="809" t="s">
        <v>71</v>
      </c>
      <c r="G388" s="809"/>
      <c r="H388" s="805"/>
      <c r="I388" s="805"/>
      <c r="J388" s="805"/>
      <c r="K388" s="805"/>
      <c r="L388" s="805"/>
    </row>
    <row r="389" spans="1:12" s="101" customFormat="1" ht="26.25" customHeight="1">
      <c r="A389" s="808"/>
      <c r="B389" s="803" t="s">
        <v>2653</v>
      </c>
      <c r="C389" s="810" t="s">
        <v>2654</v>
      </c>
      <c r="D389" s="807">
        <v>43739</v>
      </c>
      <c r="E389" s="803" t="s">
        <v>1854</v>
      </c>
      <c r="F389" s="803" t="s">
        <v>2655</v>
      </c>
      <c r="G389" s="803"/>
      <c r="H389" s="806" t="s">
        <v>152</v>
      </c>
      <c r="I389" s="806"/>
      <c r="J389" s="117" t="s">
        <v>153</v>
      </c>
      <c r="K389" s="117" t="s">
        <v>3</v>
      </c>
      <c r="L389" s="119">
        <v>690</v>
      </c>
    </row>
    <row r="390" spans="1:12" s="101" customFormat="1" ht="408.95" customHeight="1">
      <c r="A390" s="808"/>
      <c r="B390" s="803"/>
      <c r="C390" s="810"/>
      <c r="D390" s="807"/>
      <c r="E390" s="803"/>
      <c r="F390" s="803"/>
      <c r="G390" s="803"/>
      <c r="H390" s="806" t="s">
        <v>154</v>
      </c>
      <c r="I390" s="806"/>
      <c r="J390" s="803" t="s">
        <v>153</v>
      </c>
      <c r="K390" s="803" t="s">
        <v>153</v>
      </c>
      <c r="L390" s="804">
        <v>0</v>
      </c>
    </row>
    <row r="391" spans="1:12" s="101" customFormat="1" ht="408.95" customHeight="1">
      <c r="A391" s="808"/>
      <c r="B391" s="803"/>
      <c r="C391" s="810"/>
      <c r="D391" s="807"/>
      <c r="E391" s="803"/>
      <c r="F391" s="803"/>
      <c r="G391" s="803"/>
      <c r="H391" s="806"/>
      <c r="I391" s="806"/>
      <c r="J391" s="803"/>
      <c r="K391" s="803"/>
      <c r="L391" s="804"/>
    </row>
    <row r="392" spans="1:12" s="101" customFormat="1" ht="61.7" customHeight="1">
      <c r="A392" s="808"/>
      <c r="B392" s="803"/>
      <c r="C392" s="810"/>
      <c r="D392" s="807"/>
      <c r="E392" s="803"/>
      <c r="F392" s="803"/>
      <c r="G392" s="803"/>
      <c r="H392" s="806"/>
      <c r="I392" s="806"/>
      <c r="J392" s="803"/>
      <c r="K392" s="803"/>
      <c r="L392" s="804"/>
    </row>
    <row r="393" spans="1:12" s="101" customFormat="1" ht="24" customHeight="1">
      <c r="A393" s="808"/>
      <c r="B393" s="110" t="s">
        <v>77</v>
      </c>
      <c r="C393" s="115" t="s">
        <v>79</v>
      </c>
      <c r="D393" s="115" t="s">
        <v>155</v>
      </c>
      <c r="E393" s="115" t="s">
        <v>156</v>
      </c>
      <c r="F393" s="805"/>
      <c r="G393" s="805"/>
      <c r="H393" s="806" t="s">
        <v>157</v>
      </c>
      <c r="I393" s="806"/>
      <c r="J393" s="803" t="s">
        <v>153</v>
      </c>
      <c r="K393" s="803" t="s">
        <v>3</v>
      </c>
      <c r="L393" s="804">
        <v>680</v>
      </c>
    </row>
    <row r="394" spans="1:12" s="101" customFormat="1" ht="24" customHeight="1">
      <c r="A394" s="808"/>
      <c r="B394" s="117" t="s">
        <v>254</v>
      </c>
      <c r="C394" s="117" t="s">
        <v>2655</v>
      </c>
      <c r="D394" s="118">
        <v>43747</v>
      </c>
      <c r="E394" s="117" t="s">
        <v>2656</v>
      </c>
      <c r="F394" s="805"/>
      <c r="G394" s="805"/>
      <c r="H394" s="806"/>
      <c r="I394" s="806"/>
      <c r="J394" s="803"/>
      <c r="K394" s="803"/>
      <c r="L394" s="804"/>
    </row>
    <row r="395" spans="1:12" s="101" customFormat="1" ht="24" customHeight="1">
      <c r="A395" s="808">
        <v>774</v>
      </c>
      <c r="B395" s="110" t="s">
        <v>76</v>
      </c>
      <c r="C395" s="115" t="s">
        <v>78</v>
      </c>
      <c r="D395" s="115" t="s">
        <v>146</v>
      </c>
      <c r="E395" s="115" t="s">
        <v>147</v>
      </c>
      <c r="F395" s="809" t="s">
        <v>71</v>
      </c>
      <c r="G395" s="809"/>
      <c r="H395" s="805"/>
      <c r="I395" s="805"/>
      <c r="J395" s="805"/>
      <c r="K395" s="805"/>
      <c r="L395" s="805"/>
    </row>
    <row r="396" spans="1:12" s="101" customFormat="1" ht="26.25" customHeight="1">
      <c r="A396" s="808"/>
      <c r="B396" s="803" t="s">
        <v>2653</v>
      </c>
      <c r="C396" s="810" t="s">
        <v>2657</v>
      </c>
      <c r="D396" s="807">
        <v>43806</v>
      </c>
      <c r="E396" s="803" t="s">
        <v>2332</v>
      </c>
      <c r="F396" s="803" t="s">
        <v>2658</v>
      </c>
      <c r="G396" s="803"/>
      <c r="H396" s="806" t="s">
        <v>152</v>
      </c>
      <c r="I396" s="806"/>
      <c r="J396" s="117" t="s">
        <v>153</v>
      </c>
      <c r="K396" s="117" t="s">
        <v>3</v>
      </c>
      <c r="L396" s="119">
        <v>113.4</v>
      </c>
    </row>
    <row r="397" spans="1:12" s="101" customFormat="1" ht="408.95" customHeight="1">
      <c r="A397" s="808"/>
      <c r="B397" s="803"/>
      <c r="C397" s="810"/>
      <c r="D397" s="807"/>
      <c r="E397" s="803"/>
      <c r="F397" s="803"/>
      <c r="G397" s="803"/>
      <c r="H397" s="806" t="s">
        <v>154</v>
      </c>
      <c r="I397" s="806"/>
      <c r="J397" s="803" t="s">
        <v>153</v>
      </c>
      <c r="K397" s="803" t="s">
        <v>3</v>
      </c>
      <c r="L397" s="804">
        <v>935.36</v>
      </c>
    </row>
    <row r="398" spans="1:12" s="101" customFormat="1" ht="8.85" customHeight="1">
      <c r="A398" s="808"/>
      <c r="B398" s="803"/>
      <c r="C398" s="810"/>
      <c r="D398" s="807"/>
      <c r="E398" s="803"/>
      <c r="F398" s="803"/>
      <c r="G398" s="803"/>
      <c r="H398" s="806"/>
      <c r="I398" s="806"/>
      <c r="J398" s="803"/>
      <c r="K398" s="803"/>
      <c r="L398" s="804"/>
    </row>
    <row r="399" spans="1:12" s="101" customFormat="1" ht="24" customHeight="1">
      <c r="A399" s="808"/>
      <c r="B399" s="110" t="s">
        <v>77</v>
      </c>
      <c r="C399" s="115" t="s">
        <v>79</v>
      </c>
      <c r="D399" s="115" t="s">
        <v>155</v>
      </c>
      <c r="E399" s="115" t="s">
        <v>156</v>
      </c>
      <c r="F399" s="805"/>
      <c r="G399" s="805"/>
      <c r="H399" s="806" t="s">
        <v>157</v>
      </c>
      <c r="I399" s="806"/>
      <c r="J399" s="803" t="s">
        <v>153</v>
      </c>
      <c r="K399" s="803" t="s">
        <v>3</v>
      </c>
      <c r="L399" s="804">
        <v>1100</v>
      </c>
    </row>
    <row r="400" spans="1:12" s="101" customFormat="1" ht="24" customHeight="1">
      <c r="A400" s="808"/>
      <c r="B400" s="117" t="s">
        <v>254</v>
      </c>
      <c r="C400" s="117" t="s">
        <v>2658</v>
      </c>
      <c r="D400" s="118">
        <v>43813</v>
      </c>
      <c r="E400" s="117" t="s">
        <v>2659</v>
      </c>
      <c r="F400" s="805"/>
      <c r="G400" s="805"/>
      <c r="H400" s="806"/>
      <c r="I400" s="806"/>
      <c r="J400" s="803"/>
      <c r="K400" s="803"/>
      <c r="L400" s="804"/>
    </row>
    <row r="401" spans="1:12" s="101" customFormat="1" ht="24" customHeight="1">
      <c r="A401" s="808">
        <v>775</v>
      </c>
      <c r="B401" s="110" t="s">
        <v>76</v>
      </c>
      <c r="C401" s="115" t="s">
        <v>78</v>
      </c>
      <c r="D401" s="115" t="s">
        <v>146</v>
      </c>
      <c r="E401" s="115" t="s">
        <v>147</v>
      </c>
      <c r="F401" s="809" t="s">
        <v>71</v>
      </c>
      <c r="G401" s="809"/>
      <c r="H401" s="805"/>
      <c r="I401" s="805"/>
      <c r="J401" s="805"/>
      <c r="K401" s="805"/>
      <c r="L401" s="805"/>
    </row>
    <row r="402" spans="1:12" s="101" customFormat="1" ht="26.25" customHeight="1">
      <c r="A402" s="808"/>
      <c r="B402" s="803" t="s">
        <v>2660</v>
      </c>
      <c r="C402" s="810" t="s">
        <v>2661</v>
      </c>
      <c r="D402" s="807">
        <v>43867</v>
      </c>
      <c r="E402" s="803" t="s">
        <v>1103</v>
      </c>
      <c r="F402" s="803" t="s">
        <v>2662</v>
      </c>
      <c r="G402" s="803"/>
      <c r="H402" s="806" t="s">
        <v>152</v>
      </c>
      <c r="I402" s="806"/>
      <c r="J402" s="117" t="s">
        <v>153</v>
      </c>
      <c r="K402" s="117" t="s">
        <v>3</v>
      </c>
      <c r="L402" s="119">
        <v>532.14</v>
      </c>
    </row>
    <row r="403" spans="1:12" s="101" customFormat="1" ht="408.95" customHeight="1">
      <c r="A403" s="808"/>
      <c r="B403" s="803"/>
      <c r="C403" s="810"/>
      <c r="D403" s="807"/>
      <c r="E403" s="803"/>
      <c r="F403" s="803"/>
      <c r="G403" s="803"/>
      <c r="H403" s="806" t="s">
        <v>154</v>
      </c>
      <c r="I403" s="806"/>
      <c r="J403" s="803" t="s">
        <v>153</v>
      </c>
      <c r="K403" s="803" t="s">
        <v>3</v>
      </c>
      <c r="L403" s="804">
        <v>323.40000000000003</v>
      </c>
    </row>
    <row r="404" spans="1:12" s="101" customFormat="1" ht="92.85" customHeight="1">
      <c r="A404" s="808"/>
      <c r="B404" s="803"/>
      <c r="C404" s="810"/>
      <c r="D404" s="807"/>
      <c r="E404" s="803"/>
      <c r="F404" s="803"/>
      <c r="G404" s="803"/>
      <c r="H404" s="806"/>
      <c r="I404" s="806"/>
      <c r="J404" s="803"/>
      <c r="K404" s="803"/>
      <c r="L404" s="804"/>
    </row>
    <row r="405" spans="1:12" s="101" customFormat="1" ht="24" customHeight="1">
      <c r="A405" s="808"/>
      <c r="B405" s="110" t="s">
        <v>77</v>
      </c>
      <c r="C405" s="115" t="s">
        <v>79</v>
      </c>
      <c r="D405" s="115" t="s">
        <v>155</v>
      </c>
      <c r="E405" s="115" t="s">
        <v>156</v>
      </c>
      <c r="F405" s="805"/>
      <c r="G405" s="805"/>
      <c r="H405" s="806" t="s">
        <v>157</v>
      </c>
      <c r="I405" s="806"/>
      <c r="J405" s="803" t="s">
        <v>153</v>
      </c>
      <c r="K405" s="803" t="s">
        <v>3</v>
      </c>
      <c r="L405" s="804">
        <v>150</v>
      </c>
    </row>
    <row r="406" spans="1:12" s="101" customFormat="1" ht="24" customHeight="1">
      <c r="A406" s="808"/>
      <c r="B406" s="117" t="s">
        <v>193</v>
      </c>
      <c r="C406" s="117" t="s">
        <v>2662</v>
      </c>
      <c r="D406" s="118">
        <v>43869</v>
      </c>
      <c r="E406" s="117" t="s">
        <v>810</v>
      </c>
      <c r="F406" s="805"/>
      <c r="G406" s="805"/>
      <c r="H406" s="806"/>
      <c r="I406" s="806"/>
      <c r="J406" s="803"/>
      <c r="K406" s="803"/>
      <c r="L406" s="804"/>
    </row>
    <row r="407" spans="1:12" s="101" customFormat="1" ht="24" customHeight="1">
      <c r="A407" s="808">
        <v>776</v>
      </c>
      <c r="B407" s="110" t="s">
        <v>76</v>
      </c>
      <c r="C407" s="115" t="s">
        <v>78</v>
      </c>
      <c r="D407" s="115" t="s">
        <v>146</v>
      </c>
      <c r="E407" s="115" t="s">
        <v>147</v>
      </c>
      <c r="F407" s="809" t="s">
        <v>71</v>
      </c>
      <c r="G407" s="809"/>
      <c r="H407" s="805"/>
      <c r="I407" s="805"/>
      <c r="J407" s="805"/>
      <c r="K407" s="805"/>
      <c r="L407" s="805"/>
    </row>
    <row r="408" spans="1:12" s="101" customFormat="1" ht="26.25" customHeight="1">
      <c r="A408" s="808"/>
      <c r="B408" s="803" t="s">
        <v>2663</v>
      </c>
      <c r="C408" s="810" t="s">
        <v>2664</v>
      </c>
      <c r="D408" s="807">
        <v>43880</v>
      </c>
      <c r="E408" s="803" t="s">
        <v>1884</v>
      </c>
      <c r="F408" s="803" t="s">
        <v>2665</v>
      </c>
      <c r="G408" s="803"/>
      <c r="H408" s="806" t="s">
        <v>152</v>
      </c>
      <c r="I408" s="806"/>
      <c r="J408" s="117" t="s">
        <v>153</v>
      </c>
      <c r="K408" s="117" t="s">
        <v>3</v>
      </c>
      <c r="L408" s="119">
        <v>1287.69</v>
      </c>
    </row>
    <row r="409" spans="1:12" s="101" customFormat="1" ht="408.95" customHeight="1">
      <c r="A409" s="808"/>
      <c r="B409" s="803"/>
      <c r="C409" s="810"/>
      <c r="D409" s="807"/>
      <c r="E409" s="803"/>
      <c r="F409" s="803"/>
      <c r="G409" s="803"/>
      <c r="H409" s="806" t="s">
        <v>154</v>
      </c>
      <c r="I409" s="806"/>
      <c r="J409" s="803" t="s">
        <v>153</v>
      </c>
      <c r="K409" s="803" t="s">
        <v>3</v>
      </c>
      <c r="L409" s="804">
        <v>506.76</v>
      </c>
    </row>
    <row r="410" spans="1:12" s="101" customFormat="1" ht="408.95" customHeight="1">
      <c r="A410" s="808"/>
      <c r="B410" s="803"/>
      <c r="C410" s="810"/>
      <c r="D410" s="807"/>
      <c r="E410" s="803"/>
      <c r="F410" s="803"/>
      <c r="G410" s="803"/>
      <c r="H410" s="806"/>
      <c r="I410" s="806"/>
      <c r="J410" s="803"/>
      <c r="K410" s="803"/>
      <c r="L410" s="804"/>
    </row>
    <row r="411" spans="1:12" s="101" customFormat="1" ht="82.7" customHeight="1">
      <c r="A411" s="808"/>
      <c r="B411" s="803"/>
      <c r="C411" s="810"/>
      <c r="D411" s="807"/>
      <c r="E411" s="803"/>
      <c r="F411" s="803"/>
      <c r="G411" s="803"/>
      <c r="H411" s="806"/>
      <c r="I411" s="806"/>
      <c r="J411" s="803"/>
      <c r="K411" s="803"/>
      <c r="L411" s="804"/>
    </row>
    <row r="412" spans="1:12" s="101" customFormat="1" ht="24" customHeight="1">
      <c r="A412" s="808"/>
      <c r="B412" s="110" t="s">
        <v>77</v>
      </c>
      <c r="C412" s="115" t="s">
        <v>79</v>
      </c>
      <c r="D412" s="115" t="s">
        <v>155</v>
      </c>
      <c r="E412" s="115" t="s">
        <v>156</v>
      </c>
      <c r="F412" s="805"/>
      <c r="G412" s="805"/>
      <c r="H412" s="806" t="s">
        <v>157</v>
      </c>
      <c r="I412" s="806"/>
      <c r="J412" s="803" t="s">
        <v>153</v>
      </c>
      <c r="K412" s="803" t="s">
        <v>3</v>
      </c>
      <c r="L412" s="804">
        <v>800</v>
      </c>
    </row>
    <row r="413" spans="1:12" s="101" customFormat="1" ht="24" customHeight="1">
      <c r="A413" s="808"/>
      <c r="B413" s="117" t="s">
        <v>326</v>
      </c>
      <c r="C413" s="117" t="s">
        <v>2665</v>
      </c>
      <c r="D413" s="118">
        <v>43883</v>
      </c>
      <c r="E413" s="117" t="s">
        <v>2666</v>
      </c>
      <c r="F413" s="805"/>
      <c r="G413" s="805"/>
      <c r="H413" s="806"/>
      <c r="I413" s="806"/>
      <c r="J413" s="803"/>
      <c r="K413" s="803"/>
      <c r="L413" s="804"/>
    </row>
    <row r="414" spans="1:12" s="101" customFormat="1" ht="24" customHeight="1">
      <c r="A414" s="808">
        <v>777</v>
      </c>
      <c r="B414" s="110" t="s">
        <v>76</v>
      </c>
      <c r="C414" s="115" t="s">
        <v>78</v>
      </c>
      <c r="D414" s="115" t="s">
        <v>146</v>
      </c>
      <c r="E414" s="115" t="s">
        <v>147</v>
      </c>
      <c r="F414" s="809" t="s">
        <v>71</v>
      </c>
      <c r="G414" s="809"/>
      <c r="H414" s="805"/>
      <c r="I414" s="805"/>
      <c r="J414" s="805"/>
      <c r="K414" s="805"/>
      <c r="L414" s="805"/>
    </row>
    <row r="415" spans="1:12" s="101" customFormat="1" ht="26.25" customHeight="1">
      <c r="A415" s="808"/>
      <c r="B415" s="803" t="s">
        <v>2667</v>
      </c>
      <c r="C415" s="810" t="s">
        <v>2668</v>
      </c>
      <c r="D415" s="807">
        <v>43874</v>
      </c>
      <c r="E415" s="803" t="s">
        <v>285</v>
      </c>
      <c r="F415" s="803" t="s">
        <v>286</v>
      </c>
      <c r="G415" s="803"/>
      <c r="H415" s="806" t="s">
        <v>152</v>
      </c>
      <c r="I415" s="806"/>
      <c r="J415" s="117" t="s">
        <v>153</v>
      </c>
      <c r="K415" s="117" t="s">
        <v>3</v>
      </c>
      <c r="L415" s="119">
        <v>772.92</v>
      </c>
    </row>
    <row r="416" spans="1:12" s="101" customFormat="1" ht="260.25" customHeight="1">
      <c r="A416" s="808"/>
      <c r="B416" s="803"/>
      <c r="C416" s="810"/>
      <c r="D416" s="807"/>
      <c r="E416" s="803"/>
      <c r="F416" s="803"/>
      <c r="G416" s="803"/>
      <c r="H416" s="806" t="s">
        <v>154</v>
      </c>
      <c r="I416" s="806"/>
      <c r="J416" s="117" t="s">
        <v>153</v>
      </c>
      <c r="K416" s="117" t="s">
        <v>153</v>
      </c>
      <c r="L416" s="119">
        <v>0</v>
      </c>
    </row>
    <row r="417" spans="1:12" s="101" customFormat="1" ht="24" customHeight="1">
      <c r="A417" s="808"/>
      <c r="B417" s="110" t="s">
        <v>77</v>
      </c>
      <c r="C417" s="115" t="s">
        <v>79</v>
      </c>
      <c r="D417" s="115" t="s">
        <v>155</v>
      </c>
      <c r="E417" s="115" t="s">
        <v>156</v>
      </c>
      <c r="F417" s="805"/>
      <c r="G417" s="805"/>
      <c r="H417" s="806" t="s">
        <v>157</v>
      </c>
      <c r="I417" s="806"/>
      <c r="J417" s="803" t="s">
        <v>153</v>
      </c>
      <c r="K417" s="803" t="s">
        <v>3</v>
      </c>
      <c r="L417" s="804">
        <v>820</v>
      </c>
    </row>
    <row r="418" spans="1:12" s="101" customFormat="1" ht="34.5" customHeight="1">
      <c r="A418" s="808"/>
      <c r="B418" s="117" t="s">
        <v>2669</v>
      </c>
      <c r="C418" s="117" t="s">
        <v>286</v>
      </c>
      <c r="D418" s="118">
        <v>43877</v>
      </c>
      <c r="E418" s="117" t="s">
        <v>1939</v>
      </c>
      <c r="F418" s="805"/>
      <c r="G418" s="805"/>
      <c r="H418" s="806"/>
      <c r="I418" s="806"/>
      <c r="J418" s="803"/>
      <c r="K418" s="803"/>
      <c r="L418" s="804"/>
    </row>
    <row r="419" spans="1:12" s="101" customFormat="1" ht="24" customHeight="1">
      <c r="A419" s="808">
        <v>778</v>
      </c>
      <c r="B419" s="110" t="s">
        <v>76</v>
      </c>
      <c r="C419" s="115" t="s">
        <v>78</v>
      </c>
      <c r="D419" s="115" t="s">
        <v>146</v>
      </c>
      <c r="E419" s="115" t="s">
        <v>147</v>
      </c>
      <c r="F419" s="809" t="s">
        <v>71</v>
      </c>
      <c r="G419" s="809"/>
      <c r="H419" s="805"/>
      <c r="I419" s="805"/>
      <c r="J419" s="805"/>
      <c r="K419" s="805"/>
      <c r="L419" s="805"/>
    </row>
    <row r="420" spans="1:12" s="101" customFormat="1" ht="26.25" customHeight="1">
      <c r="A420" s="808"/>
      <c r="B420" s="803" t="s">
        <v>2670</v>
      </c>
      <c r="C420" s="810" t="s">
        <v>2671</v>
      </c>
      <c r="D420" s="807">
        <v>43846</v>
      </c>
      <c r="E420" s="803" t="s">
        <v>1031</v>
      </c>
      <c r="F420" s="803" t="s">
        <v>2672</v>
      </c>
      <c r="G420" s="803"/>
      <c r="H420" s="806" t="s">
        <v>152</v>
      </c>
      <c r="I420" s="806"/>
      <c r="J420" s="117" t="s">
        <v>153</v>
      </c>
      <c r="K420" s="117" t="s">
        <v>3</v>
      </c>
      <c r="L420" s="119">
        <v>254</v>
      </c>
    </row>
    <row r="421" spans="1:12" s="101" customFormat="1" ht="207.75" customHeight="1">
      <c r="A421" s="808"/>
      <c r="B421" s="803"/>
      <c r="C421" s="810"/>
      <c r="D421" s="807"/>
      <c r="E421" s="803"/>
      <c r="F421" s="803"/>
      <c r="G421" s="803"/>
      <c r="H421" s="806" t="s">
        <v>154</v>
      </c>
      <c r="I421" s="806"/>
      <c r="J421" s="117" t="s">
        <v>153</v>
      </c>
      <c r="K421" s="117" t="s">
        <v>3</v>
      </c>
      <c r="L421" s="119">
        <v>512.72</v>
      </c>
    </row>
    <row r="422" spans="1:12" s="101" customFormat="1" ht="24" customHeight="1">
      <c r="A422" s="808"/>
      <c r="B422" s="110" t="s">
        <v>77</v>
      </c>
      <c r="C422" s="115" t="s">
        <v>79</v>
      </c>
      <c r="D422" s="115" t="s">
        <v>155</v>
      </c>
      <c r="E422" s="115" t="s">
        <v>156</v>
      </c>
      <c r="F422" s="805"/>
      <c r="G422" s="805"/>
      <c r="H422" s="806" t="s">
        <v>157</v>
      </c>
      <c r="I422" s="806"/>
      <c r="J422" s="803" t="s">
        <v>153</v>
      </c>
      <c r="K422" s="803" t="s">
        <v>153</v>
      </c>
      <c r="L422" s="804">
        <v>0</v>
      </c>
    </row>
    <row r="423" spans="1:12" s="101" customFormat="1" ht="24" customHeight="1">
      <c r="A423" s="808"/>
      <c r="B423" s="117" t="s">
        <v>193</v>
      </c>
      <c r="C423" s="117" t="s">
        <v>2672</v>
      </c>
      <c r="D423" s="118">
        <v>43848</v>
      </c>
      <c r="E423" s="117" t="s">
        <v>1238</v>
      </c>
      <c r="F423" s="805"/>
      <c r="G423" s="805"/>
      <c r="H423" s="806"/>
      <c r="I423" s="806"/>
      <c r="J423" s="803"/>
      <c r="K423" s="803"/>
      <c r="L423" s="804"/>
    </row>
    <row r="424" spans="1:12" s="101" customFormat="1" ht="24" customHeight="1">
      <c r="A424" s="808">
        <v>779</v>
      </c>
      <c r="B424" s="110" t="s">
        <v>76</v>
      </c>
      <c r="C424" s="115" t="s">
        <v>78</v>
      </c>
      <c r="D424" s="115" t="s">
        <v>146</v>
      </c>
      <c r="E424" s="115" t="s">
        <v>147</v>
      </c>
      <c r="F424" s="809" t="s">
        <v>71</v>
      </c>
      <c r="G424" s="809"/>
      <c r="H424" s="805"/>
      <c r="I424" s="805"/>
      <c r="J424" s="805"/>
      <c r="K424" s="805"/>
      <c r="L424" s="805"/>
    </row>
    <row r="425" spans="1:12" s="101" customFormat="1" ht="26.25" customHeight="1">
      <c r="A425" s="808"/>
      <c r="B425" s="803" t="s">
        <v>2673</v>
      </c>
      <c r="C425" s="810" t="s">
        <v>2674</v>
      </c>
      <c r="D425" s="807">
        <v>43775</v>
      </c>
      <c r="E425" s="803" t="s">
        <v>1284</v>
      </c>
      <c r="F425" s="803" t="s">
        <v>244</v>
      </c>
      <c r="G425" s="803"/>
      <c r="H425" s="806" t="s">
        <v>152</v>
      </c>
      <c r="I425" s="806"/>
      <c r="J425" s="117" t="s">
        <v>153</v>
      </c>
      <c r="K425" s="117" t="s">
        <v>3</v>
      </c>
      <c r="L425" s="119">
        <v>210.5</v>
      </c>
    </row>
    <row r="426" spans="1:12" s="101" customFormat="1" ht="344.25" customHeight="1">
      <c r="A426" s="808"/>
      <c r="B426" s="803"/>
      <c r="C426" s="810"/>
      <c r="D426" s="807"/>
      <c r="E426" s="803"/>
      <c r="F426" s="803"/>
      <c r="G426" s="803"/>
      <c r="H426" s="806" t="s">
        <v>154</v>
      </c>
      <c r="I426" s="806"/>
      <c r="J426" s="117" t="s">
        <v>153</v>
      </c>
      <c r="K426" s="117" t="s">
        <v>3</v>
      </c>
      <c r="L426" s="119">
        <v>410.6</v>
      </c>
    </row>
    <row r="427" spans="1:12" s="101" customFormat="1" ht="24" customHeight="1">
      <c r="A427" s="808"/>
      <c r="B427" s="110" t="s">
        <v>77</v>
      </c>
      <c r="C427" s="115" t="s">
        <v>79</v>
      </c>
      <c r="D427" s="115" t="s">
        <v>155</v>
      </c>
      <c r="E427" s="115" t="s">
        <v>156</v>
      </c>
      <c r="F427" s="805"/>
      <c r="G427" s="805"/>
      <c r="H427" s="806" t="s">
        <v>157</v>
      </c>
      <c r="I427" s="806"/>
      <c r="J427" s="803" t="s">
        <v>153</v>
      </c>
      <c r="K427" s="803" t="s">
        <v>3</v>
      </c>
      <c r="L427" s="804">
        <v>100</v>
      </c>
    </row>
    <row r="428" spans="1:12" s="101" customFormat="1" ht="24" customHeight="1">
      <c r="A428" s="808"/>
      <c r="B428" s="117" t="s">
        <v>164</v>
      </c>
      <c r="C428" s="117" t="s">
        <v>244</v>
      </c>
      <c r="D428" s="118">
        <v>43776</v>
      </c>
      <c r="E428" s="117" t="s">
        <v>1477</v>
      </c>
      <c r="F428" s="805"/>
      <c r="G428" s="805"/>
      <c r="H428" s="806"/>
      <c r="I428" s="806"/>
      <c r="J428" s="803"/>
      <c r="K428" s="803"/>
      <c r="L428" s="804"/>
    </row>
    <row r="429" spans="1:12" s="101" customFormat="1" ht="24" customHeight="1">
      <c r="A429" s="808">
        <v>780</v>
      </c>
      <c r="B429" s="110" t="s">
        <v>76</v>
      </c>
      <c r="C429" s="115" t="s">
        <v>78</v>
      </c>
      <c r="D429" s="115" t="s">
        <v>146</v>
      </c>
      <c r="E429" s="115" t="s">
        <v>147</v>
      </c>
      <c r="F429" s="809" t="s">
        <v>71</v>
      </c>
      <c r="G429" s="809"/>
      <c r="H429" s="805"/>
      <c r="I429" s="805"/>
      <c r="J429" s="805"/>
      <c r="K429" s="805"/>
      <c r="L429" s="805"/>
    </row>
    <row r="430" spans="1:12" s="101" customFormat="1" ht="26.25" customHeight="1">
      <c r="A430" s="808"/>
      <c r="B430" s="803" t="s">
        <v>2673</v>
      </c>
      <c r="C430" s="810" t="s">
        <v>2675</v>
      </c>
      <c r="D430" s="807">
        <v>43783</v>
      </c>
      <c r="E430" s="803" t="s">
        <v>1796</v>
      </c>
      <c r="F430" s="803" t="s">
        <v>2103</v>
      </c>
      <c r="G430" s="803"/>
      <c r="H430" s="806" t="s">
        <v>152</v>
      </c>
      <c r="I430" s="806"/>
      <c r="J430" s="117" t="s">
        <v>153</v>
      </c>
      <c r="K430" s="117" t="s">
        <v>3</v>
      </c>
      <c r="L430" s="119">
        <v>789</v>
      </c>
    </row>
    <row r="431" spans="1:12" s="101" customFormat="1" ht="408.95" customHeight="1">
      <c r="A431" s="808"/>
      <c r="B431" s="803"/>
      <c r="C431" s="810"/>
      <c r="D431" s="807"/>
      <c r="E431" s="803"/>
      <c r="F431" s="803"/>
      <c r="G431" s="803"/>
      <c r="H431" s="806" t="s">
        <v>154</v>
      </c>
      <c r="I431" s="806"/>
      <c r="J431" s="803" t="s">
        <v>153</v>
      </c>
      <c r="K431" s="803" t="s">
        <v>3</v>
      </c>
      <c r="L431" s="804">
        <v>810.6</v>
      </c>
    </row>
    <row r="432" spans="1:12" s="101" customFormat="1" ht="408.95" customHeight="1">
      <c r="A432" s="808"/>
      <c r="B432" s="803"/>
      <c r="C432" s="810"/>
      <c r="D432" s="807"/>
      <c r="E432" s="803"/>
      <c r="F432" s="803"/>
      <c r="G432" s="803"/>
      <c r="H432" s="806"/>
      <c r="I432" s="806"/>
      <c r="J432" s="803"/>
      <c r="K432" s="803"/>
      <c r="L432" s="804"/>
    </row>
    <row r="433" spans="1:12" s="101" customFormat="1" ht="93.2" customHeight="1">
      <c r="A433" s="808"/>
      <c r="B433" s="803"/>
      <c r="C433" s="810"/>
      <c r="D433" s="807"/>
      <c r="E433" s="803"/>
      <c r="F433" s="803"/>
      <c r="G433" s="803"/>
      <c r="H433" s="806"/>
      <c r="I433" s="806"/>
      <c r="J433" s="803"/>
      <c r="K433" s="803"/>
      <c r="L433" s="804"/>
    </row>
    <row r="434" spans="1:12" s="101" customFormat="1" ht="24" customHeight="1">
      <c r="A434" s="808"/>
      <c r="B434" s="110" t="s">
        <v>77</v>
      </c>
      <c r="C434" s="115" t="s">
        <v>79</v>
      </c>
      <c r="D434" s="115" t="s">
        <v>155</v>
      </c>
      <c r="E434" s="115" t="s">
        <v>156</v>
      </c>
      <c r="F434" s="805"/>
      <c r="G434" s="805"/>
      <c r="H434" s="806" t="s">
        <v>157</v>
      </c>
      <c r="I434" s="806"/>
      <c r="J434" s="803" t="s">
        <v>153</v>
      </c>
      <c r="K434" s="803" t="s">
        <v>3</v>
      </c>
      <c r="L434" s="804">
        <v>500</v>
      </c>
    </row>
    <row r="435" spans="1:12" s="101" customFormat="1" ht="24" customHeight="1">
      <c r="A435" s="808"/>
      <c r="B435" s="117" t="s">
        <v>164</v>
      </c>
      <c r="C435" s="117" t="s">
        <v>2103</v>
      </c>
      <c r="D435" s="118">
        <v>43786</v>
      </c>
      <c r="E435" s="117" t="s">
        <v>2323</v>
      </c>
      <c r="F435" s="805"/>
      <c r="G435" s="805"/>
      <c r="H435" s="806"/>
      <c r="I435" s="806"/>
      <c r="J435" s="803"/>
      <c r="K435" s="803"/>
      <c r="L435" s="804"/>
    </row>
    <row r="436" spans="1:12" s="101" customFormat="1" ht="24" customHeight="1">
      <c r="A436" s="808">
        <v>781</v>
      </c>
      <c r="B436" s="110" t="s">
        <v>76</v>
      </c>
      <c r="C436" s="115" t="s">
        <v>78</v>
      </c>
      <c r="D436" s="115" t="s">
        <v>146</v>
      </c>
      <c r="E436" s="115" t="s">
        <v>147</v>
      </c>
      <c r="F436" s="809" t="s">
        <v>71</v>
      </c>
      <c r="G436" s="809"/>
      <c r="H436" s="805"/>
      <c r="I436" s="805"/>
      <c r="J436" s="805"/>
      <c r="K436" s="805"/>
      <c r="L436" s="805"/>
    </row>
    <row r="437" spans="1:12" s="101" customFormat="1" ht="26.25" customHeight="1">
      <c r="A437" s="808"/>
      <c r="B437" s="803" t="s">
        <v>2673</v>
      </c>
      <c r="C437" s="810" t="s">
        <v>2676</v>
      </c>
      <c r="D437" s="807">
        <v>43796</v>
      </c>
      <c r="E437" s="803" t="s">
        <v>197</v>
      </c>
      <c r="F437" s="803" t="s">
        <v>2677</v>
      </c>
      <c r="G437" s="803"/>
      <c r="H437" s="806" t="s">
        <v>152</v>
      </c>
      <c r="I437" s="806"/>
      <c r="J437" s="117" t="s">
        <v>153</v>
      </c>
      <c r="K437" s="117" t="s">
        <v>3</v>
      </c>
      <c r="L437" s="119">
        <v>504.78</v>
      </c>
    </row>
    <row r="438" spans="1:12" s="101" customFormat="1" ht="408.95" customHeight="1">
      <c r="A438" s="808"/>
      <c r="B438" s="803"/>
      <c r="C438" s="810"/>
      <c r="D438" s="807"/>
      <c r="E438" s="803"/>
      <c r="F438" s="803"/>
      <c r="G438" s="803"/>
      <c r="H438" s="806" t="s">
        <v>154</v>
      </c>
      <c r="I438" s="806"/>
      <c r="J438" s="803" t="s">
        <v>153</v>
      </c>
      <c r="K438" s="803" t="s">
        <v>3</v>
      </c>
      <c r="L438" s="804">
        <v>2388.77</v>
      </c>
    </row>
    <row r="439" spans="1:12" s="101" customFormat="1" ht="19.350000000000001" customHeight="1">
      <c r="A439" s="808"/>
      <c r="B439" s="803"/>
      <c r="C439" s="810"/>
      <c r="D439" s="807"/>
      <c r="E439" s="803"/>
      <c r="F439" s="803"/>
      <c r="G439" s="803"/>
      <c r="H439" s="806"/>
      <c r="I439" s="806"/>
      <c r="J439" s="803"/>
      <c r="K439" s="803"/>
      <c r="L439" s="804"/>
    </row>
    <row r="440" spans="1:12" s="101" customFormat="1" ht="24" customHeight="1">
      <c r="A440" s="808"/>
      <c r="B440" s="110" t="s">
        <v>77</v>
      </c>
      <c r="C440" s="115" t="s">
        <v>79</v>
      </c>
      <c r="D440" s="115" t="s">
        <v>155</v>
      </c>
      <c r="E440" s="115" t="s">
        <v>156</v>
      </c>
      <c r="F440" s="805"/>
      <c r="G440" s="805"/>
      <c r="H440" s="806" t="s">
        <v>157</v>
      </c>
      <c r="I440" s="806"/>
      <c r="J440" s="803" t="s">
        <v>153</v>
      </c>
      <c r="K440" s="803" t="s">
        <v>3</v>
      </c>
      <c r="L440" s="804">
        <v>133.24</v>
      </c>
    </row>
    <row r="441" spans="1:12" s="101" customFormat="1" ht="24" customHeight="1">
      <c r="A441" s="808"/>
      <c r="B441" s="117" t="s">
        <v>164</v>
      </c>
      <c r="C441" s="117" t="s">
        <v>2677</v>
      </c>
      <c r="D441" s="118">
        <v>43799</v>
      </c>
      <c r="E441" s="117" t="s">
        <v>2678</v>
      </c>
      <c r="F441" s="805"/>
      <c r="G441" s="805"/>
      <c r="H441" s="806"/>
      <c r="I441" s="806"/>
      <c r="J441" s="803"/>
      <c r="K441" s="803"/>
      <c r="L441" s="804"/>
    </row>
    <row r="442" spans="1:12" s="101" customFormat="1" ht="24" customHeight="1">
      <c r="A442" s="808">
        <v>782</v>
      </c>
      <c r="B442" s="110" t="s">
        <v>76</v>
      </c>
      <c r="C442" s="115" t="s">
        <v>78</v>
      </c>
      <c r="D442" s="115" t="s">
        <v>146</v>
      </c>
      <c r="E442" s="115" t="s">
        <v>147</v>
      </c>
      <c r="F442" s="809" t="s">
        <v>71</v>
      </c>
      <c r="G442" s="809"/>
      <c r="H442" s="805"/>
      <c r="I442" s="805"/>
      <c r="J442" s="805"/>
      <c r="K442" s="805"/>
      <c r="L442" s="805"/>
    </row>
    <row r="443" spans="1:12" s="101" customFormat="1" ht="26.25" customHeight="1">
      <c r="A443" s="808"/>
      <c r="B443" s="803" t="s">
        <v>2673</v>
      </c>
      <c r="C443" s="810" t="s">
        <v>2679</v>
      </c>
      <c r="D443" s="807">
        <v>43844</v>
      </c>
      <c r="E443" s="803" t="s">
        <v>877</v>
      </c>
      <c r="F443" s="803" t="s">
        <v>2680</v>
      </c>
      <c r="G443" s="803"/>
      <c r="H443" s="806" t="s">
        <v>152</v>
      </c>
      <c r="I443" s="806"/>
      <c r="J443" s="117" t="s">
        <v>153</v>
      </c>
      <c r="K443" s="117" t="s">
        <v>3</v>
      </c>
      <c r="L443" s="119">
        <v>717</v>
      </c>
    </row>
    <row r="444" spans="1:12" s="101" customFormat="1" ht="365.25" customHeight="1">
      <c r="A444" s="808"/>
      <c r="B444" s="803"/>
      <c r="C444" s="810"/>
      <c r="D444" s="807"/>
      <c r="E444" s="803"/>
      <c r="F444" s="803"/>
      <c r="G444" s="803"/>
      <c r="H444" s="806" t="s">
        <v>154</v>
      </c>
      <c r="I444" s="806"/>
      <c r="J444" s="117" t="s">
        <v>153</v>
      </c>
      <c r="K444" s="117" t="s">
        <v>3</v>
      </c>
      <c r="L444" s="119">
        <v>1004.68</v>
      </c>
    </row>
    <row r="445" spans="1:12" s="101" customFormat="1" ht="24" customHeight="1">
      <c r="A445" s="808"/>
      <c r="B445" s="110" t="s">
        <v>77</v>
      </c>
      <c r="C445" s="115" t="s">
        <v>79</v>
      </c>
      <c r="D445" s="115" t="s">
        <v>155</v>
      </c>
      <c r="E445" s="115" t="s">
        <v>156</v>
      </c>
      <c r="F445" s="805"/>
      <c r="G445" s="805"/>
      <c r="H445" s="806" t="s">
        <v>157</v>
      </c>
      <c r="I445" s="806"/>
      <c r="J445" s="803" t="s">
        <v>153</v>
      </c>
      <c r="K445" s="803" t="s">
        <v>3</v>
      </c>
      <c r="L445" s="804">
        <v>111</v>
      </c>
    </row>
    <row r="446" spans="1:12" s="101" customFormat="1" ht="24" customHeight="1">
      <c r="A446" s="808"/>
      <c r="B446" s="117" t="s">
        <v>164</v>
      </c>
      <c r="C446" s="117" t="s">
        <v>2680</v>
      </c>
      <c r="D446" s="118">
        <v>43848</v>
      </c>
      <c r="E446" s="117" t="s">
        <v>646</v>
      </c>
      <c r="F446" s="805"/>
      <c r="G446" s="805"/>
      <c r="H446" s="806"/>
      <c r="I446" s="806"/>
      <c r="J446" s="803"/>
      <c r="K446" s="803"/>
      <c r="L446" s="804"/>
    </row>
    <row r="447" spans="1:12" s="101" customFormat="1" ht="24" customHeight="1">
      <c r="A447" s="808">
        <v>783</v>
      </c>
      <c r="B447" s="110" t="s">
        <v>76</v>
      </c>
      <c r="C447" s="115" t="s">
        <v>78</v>
      </c>
      <c r="D447" s="115" t="s">
        <v>146</v>
      </c>
      <c r="E447" s="115" t="s">
        <v>147</v>
      </c>
      <c r="F447" s="809" t="s">
        <v>71</v>
      </c>
      <c r="G447" s="809"/>
      <c r="H447" s="805"/>
      <c r="I447" s="805"/>
      <c r="J447" s="805"/>
      <c r="K447" s="805"/>
      <c r="L447" s="805"/>
    </row>
    <row r="448" spans="1:12" s="101" customFormat="1" ht="26.25" customHeight="1">
      <c r="A448" s="808"/>
      <c r="B448" s="803" t="s">
        <v>2673</v>
      </c>
      <c r="C448" s="810" t="s">
        <v>2681</v>
      </c>
      <c r="D448" s="807">
        <v>43886</v>
      </c>
      <c r="E448" s="803" t="s">
        <v>1103</v>
      </c>
      <c r="F448" s="803" t="s">
        <v>2682</v>
      </c>
      <c r="G448" s="803"/>
      <c r="H448" s="806" t="s">
        <v>152</v>
      </c>
      <c r="I448" s="806"/>
      <c r="J448" s="117" t="s">
        <v>153</v>
      </c>
      <c r="K448" s="117" t="s">
        <v>3</v>
      </c>
      <c r="L448" s="119">
        <v>236.75</v>
      </c>
    </row>
    <row r="449" spans="1:12" s="101" customFormat="1" ht="344.25" customHeight="1">
      <c r="A449" s="808"/>
      <c r="B449" s="803"/>
      <c r="C449" s="810"/>
      <c r="D449" s="807"/>
      <c r="E449" s="803"/>
      <c r="F449" s="803"/>
      <c r="G449" s="803"/>
      <c r="H449" s="806" t="s">
        <v>154</v>
      </c>
      <c r="I449" s="806"/>
      <c r="J449" s="117" t="s">
        <v>153</v>
      </c>
      <c r="K449" s="117" t="s">
        <v>3</v>
      </c>
      <c r="L449" s="119">
        <v>349.47</v>
      </c>
    </row>
    <row r="450" spans="1:12" s="101" customFormat="1" ht="24" customHeight="1">
      <c r="A450" s="808"/>
      <c r="B450" s="110" t="s">
        <v>77</v>
      </c>
      <c r="C450" s="115" t="s">
        <v>79</v>
      </c>
      <c r="D450" s="115" t="s">
        <v>155</v>
      </c>
      <c r="E450" s="115" t="s">
        <v>156</v>
      </c>
      <c r="F450" s="805"/>
      <c r="G450" s="805"/>
      <c r="H450" s="806" t="s">
        <v>157</v>
      </c>
      <c r="I450" s="806"/>
      <c r="J450" s="803" t="s">
        <v>153</v>
      </c>
      <c r="K450" s="803" t="s">
        <v>3</v>
      </c>
      <c r="L450" s="804">
        <v>120</v>
      </c>
    </row>
    <row r="451" spans="1:12" s="101" customFormat="1" ht="24" customHeight="1">
      <c r="A451" s="808"/>
      <c r="B451" s="117" t="s">
        <v>164</v>
      </c>
      <c r="C451" s="117" t="s">
        <v>2682</v>
      </c>
      <c r="D451" s="118">
        <v>43887</v>
      </c>
      <c r="E451" s="117" t="s">
        <v>1631</v>
      </c>
      <c r="F451" s="805"/>
      <c r="G451" s="805"/>
      <c r="H451" s="806"/>
      <c r="I451" s="806"/>
      <c r="J451" s="803"/>
      <c r="K451" s="803"/>
      <c r="L451" s="804"/>
    </row>
    <row r="452" spans="1:12" s="101" customFormat="1" ht="24" customHeight="1">
      <c r="A452" s="808">
        <v>784</v>
      </c>
      <c r="B452" s="110" t="s">
        <v>76</v>
      </c>
      <c r="C452" s="115" t="s">
        <v>78</v>
      </c>
      <c r="D452" s="115" t="s">
        <v>146</v>
      </c>
      <c r="E452" s="115" t="s">
        <v>147</v>
      </c>
      <c r="F452" s="809" t="s">
        <v>71</v>
      </c>
      <c r="G452" s="809"/>
      <c r="H452" s="805"/>
      <c r="I452" s="805"/>
      <c r="J452" s="805"/>
      <c r="K452" s="805"/>
      <c r="L452" s="805"/>
    </row>
    <row r="453" spans="1:12" s="101" customFormat="1" ht="26.25" customHeight="1">
      <c r="A453" s="808"/>
      <c r="B453" s="803" t="s">
        <v>2683</v>
      </c>
      <c r="C453" s="810" t="s">
        <v>2684</v>
      </c>
      <c r="D453" s="807">
        <v>43894</v>
      </c>
      <c r="E453" s="803" t="s">
        <v>753</v>
      </c>
      <c r="F453" s="803" t="s">
        <v>2685</v>
      </c>
      <c r="G453" s="803"/>
      <c r="H453" s="806" t="s">
        <v>152</v>
      </c>
      <c r="I453" s="806"/>
      <c r="J453" s="117" t="s">
        <v>153</v>
      </c>
      <c r="K453" s="117" t="s">
        <v>3</v>
      </c>
      <c r="L453" s="119">
        <v>130.04</v>
      </c>
    </row>
    <row r="454" spans="1:12" s="101" customFormat="1" ht="375.75" customHeight="1">
      <c r="A454" s="808"/>
      <c r="B454" s="803"/>
      <c r="C454" s="810"/>
      <c r="D454" s="807"/>
      <c r="E454" s="803"/>
      <c r="F454" s="803"/>
      <c r="G454" s="803"/>
      <c r="H454" s="806" t="s">
        <v>154</v>
      </c>
      <c r="I454" s="806"/>
      <c r="J454" s="117" t="s">
        <v>153</v>
      </c>
      <c r="K454" s="117" t="s">
        <v>3</v>
      </c>
      <c r="L454" s="119">
        <v>163.76</v>
      </c>
    </row>
    <row r="455" spans="1:12" s="101" customFormat="1" ht="24" customHeight="1">
      <c r="A455" s="808"/>
      <c r="B455" s="110" t="s">
        <v>77</v>
      </c>
      <c r="C455" s="115" t="s">
        <v>79</v>
      </c>
      <c r="D455" s="115" t="s">
        <v>155</v>
      </c>
      <c r="E455" s="115" t="s">
        <v>156</v>
      </c>
      <c r="F455" s="805"/>
      <c r="G455" s="805"/>
      <c r="H455" s="806" t="s">
        <v>157</v>
      </c>
      <c r="I455" s="806"/>
      <c r="J455" s="803" t="s">
        <v>153</v>
      </c>
      <c r="K455" s="803" t="s">
        <v>3</v>
      </c>
      <c r="L455" s="804">
        <v>42</v>
      </c>
    </row>
    <row r="456" spans="1:12" s="101" customFormat="1" ht="24" customHeight="1">
      <c r="A456" s="808"/>
      <c r="B456" s="117" t="s">
        <v>240</v>
      </c>
      <c r="C456" s="117" t="s">
        <v>2685</v>
      </c>
      <c r="D456" s="118">
        <v>43900</v>
      </c>
      <c r="E456" s="117" t="s">
        <v>2686</v>
      </c>
      <c r="F456" s="805"/>
      <c r="G456" s="805"/>
      <c r="H456" s="806"/>
      <c r="I456" s="806"/>
      <c r="J456" s="803"/>
      <c r="K456" s="803"/>
      <c r="L456" s="804"/>
    </row>
    <row r="457" spans="1:12" s="101" customFormat="1" ht="24" customHeight="1">
      <c r="A457" s="808">
        <v>785</v>
      </c>
      <c r="B457" s="110" t="s">
        <v>76</v>
      </c>
      <c r="C457" s="115" t="s">
        <v>78</v>
      </c>
      <c r="D457" s="115" t="s">
        <v>146</v>
      </c>
      <c r="E457" s="115" t="s">
        <v>147</v>
      </c>
      <c r="F457" s="809" t="s">
        <v>71</v>
      </c>
      <c r="G457" s="809"/>
      <c r="H457" s="805"/>
      <c r="I457" s="805"/>
      <c r="J457" s="805"/>
      <c r="K457" s="805"/>
      <c r="L457" s="805"/>
    </row>
    <row r="458" spans="1:12" s="101" customFormat="1" ht="26.25" customHeight="1">
      <c r="A458" s="808"/>
      <c r="B458" s="803" t="s">
        <v>2683</v>
      </c>
      <c r="C458" s="810" t="s">
        <v>2684</v>
      </c>
      <c r="D458" s="807">
        <v>43894</v>
      </c>
      <c r="E458" s="803" t="s">
        <v>753</v>
      </c>
      <c r="F458" s="803" t="s">
        <v>2687</v>
      </c>
      <c r="G458" s="803"/>
      <c r="H458" s="806" t="s">
        <v>152</v>
      </c>
      <c r="I458" s="806"/>
      <c r="J458" s="117" t="s">
        <v>153</v>
      </c>
      <c r="K458" s="117" t="s">
        <v>3</v>
      </c>
      <c r="L458" s="119">
        <v>432.74</v>
      </c>
    </row>
    <row r="459" spans="1:12" s="101" customFormat="1" ht="375.75" customHeight="1">
      <c r="A459" s="808"/>
      <c r="B459" s="803"/>
      <c r="C459" s="810"/>
      <c r="D459" s="807"/>
      <c r="E459" s="803"/>
      <c r="F459" s="803"/>
      <c r="G459" s="803"/>
      <c r="H459" s="806" t="s">
        <v>154</v>
      </c>
      <c r="I459" s="806"/>
      <c r="J459" s="117" t="s">
        <v>153</v>
      </c>
      <c r="K459" s="117" t="s">
        <v>3</v>
      </c>
      <c r="L459" s="119">
        <v>3301.36</v>
      </c>
    </row>
    <row r="460" spans="1:12" s="101" customFormat="1" ht="24" customHeight="1">
      <c r="A460" s="808"/>
      <c r="B460" s="110" t="s">
        <v>77</v>
      </c>
      <c r="C460" s="115" t="s">
        <v>79</v>
      </c>
      <c r="D460" s="115" t="s">
        <v>155</v>
      </c>
      <c r="E460" s="115" t="s">
        <v>156</v>
      </c>
      <c r="F460" s="805"/>
      <c r="G460" s="805"/>
      <c r="H460" s="806" t="s">
        <v>157</v>
      </c>
      <c r="I460" s="806"/>
      <c r="J460" s="803" t="s">
        <v>153</v>
      </c>
      <c r="K460" s="803" t="s">
        <v>3</v>
      </c>
      <c r="L460" s="804">
        <v>56.18</v>
      </c>
    </row>
    <row r="461" spans="1:12" s="101" customFormat="1" ht="24" customHeight="1">
      <c r="A461" s="808"/>
      <c r="B461" s="117" t="s">
        <v>240</v>
      </c>
      <c r="C461" s="117" t="s">
        <v>2687</v>
      </c>
      <c r="D461" s="118">
        <v>43900</v>
      </c>
      <c r="E461" s="117" t="s">
        <v>2686</v>
      </c>
      <c r="F461" s="805"/>
      <c r="G461" s="805"/>
      <c r="H461" s="806"/>
      <c r="I461" s="806"/>
      <c r="J461" s="803"/>
      <c r="K461" s="803"/>
      <c r="L461" s="804"/>
    </row>
    <row r="462" spans="1:12" s="101" customFormat="1" ht="24" customHeight="1">
      <c r="A462" s="808">
        <v>786</v>
      </c>
      <c r="B462" s="110" t="s">
        <v>76</v>
      </c>
      <c r="C462" s="115" t="s">
        <v>78</v>
      </c>
      <c r="D462" s="115" t="s">
        <v>146</v>
      </c>
      <c r="E462" s="115" t="s">
        <v>147</v>
      </c>
      <c r="F462" s="809" t="s">
        <v>71</v>
      </c>
      <c r="G462" s="809"/>
      <c r="H462" s="805"/>
      <c r="I462" s="805"/>
      <c r="J462" s="805"/>
      <c r="K462" s="805"/>
      <c r="L462" s="805"/>
    </row>
    <row r="463" spans="1:12" s="101" customFormat="1" ht="26.25" customHeight="1">
      <c r="A463" s="808"/>
      <c r="B463" s="803" t="s">
        <v>2688</v>
      </c>
      <c r="C463" s="810" t="s">
        <v>2689</v>
      </c>
      <c r="D463" s="807">
        <v>43768</v>
      </c>
      <c r="E463" s="803" t="s">
        <v>2690</v>
      </c>
      <c r="F463" s="803" t="s">
        <v>1879</v>
      </c>
      <c r="G463" s="803"/>
      <c r="H463" s="806" t="s">
        <v>152</v>
      </c>
      <c r="I463" s="806"/>
      <c r="J463" s="117" t="s">
        <v>153</v>
      </c>
      <c r="K463" s="117" t="s">
        <v>3</v>
      </c>
      <c r="L463" s="119">
        <v>324</v>
      </c>
    </row>
    <row r="464" spans="1:12" s="101" customFormat="1" ht="408.95" customHeight="1">
      <c r="A464" s="808"/>
      <c r="B464" s="803"/>
      <c r="C464" s="810"/>
      <c r="D464" s="807"/>
      <c r="E464" s="803"/>
      <c r="F464" s="803"/>
      <c r="G464" s="803"/>
      <c r="H464" s="806" t="s">
        <v>154</v>
      </c>
      <c r="I464" s="806"/>
      <c r="J464" s="803" t="s">
        <v>153</v>
      </c>
      <c r="K464" s="803" t="s">
        <v>3</v>
      </c>
      <c r="L464" s="804">
        <v>583</v>
      </c>
    </row>
    <row r="465" spans="1:12" s="101" customFormat="1" ht="134.85" customHeight="1">
      <c r="A465" s="808"/>
      <c r="B465" s="803"/>
      <c r="C465" s="810"/>
      <c r="D465" s="807"/>
      <c r="E465" s="803"/>
      <c r="F465" s="803"/>
      <c r="G465" s="803"/>
      <c r="H465" s="806"/>
      <c r="I465" s="806"/>
      <c r="J465" s="803"/>
      <c r="K465" s="803"/>
      <c r="L465" s="804"/>
    </row>
    <row r="466" spans="1:12" s="101" customFormat="1" ht="24" customHeight="1">
      <c r="A466" s="808"/>
      <c r="B466" s="110" t="s">
        <v>77</v>
      </c>
      <c r="C466" s="115" t="s">
        <v>79</v>
      </c>
      <c r="D466" s="115" t="s">
        <v>155</v>
      </c>
      <c r="E466" s="115" t="s">
        <v>156</v>
      </c>
      <c r="F466" s="805"/>
      <c r="G466" s="805"/>
      <c r="H466" s="806" t="s">
        <v>157</v>
      </c>
      <c r="I466" s="806"/>
      <c r="J466" s="803" t="s">
        <v>153</v>
      </c>
      <c r="K466" s="803" t="s">
        <v>3</v>
      </c>
      <c r="L466" s="804">
        <v>56.97</v>
      </c>
    </row>
    <row r="467" spans="1:12" s="101" customFormat="1" ht="24" customHeight="1">
      <c r="A467" s="808"/>
      <c r="B467" s="117" t="s">
        <v>181</v>
      </c>
      <c r="C467" s="117" t="s">
        <v>1879</v>
      </c>
      <c r="D467" s="118">
        <v>43770</v>
      </c>
      <c r="E467" s="117" t="s">
        <v>364</v>
      </c>
      <c r="F467" s="805"/>
      <c r="G467" s="805"/>
      <c r="H467" s="806"/>
      <c r="I467" s="806"/>
      <c r="J467" s="803"/>
      <c r="K467" s="803"/>
      <c r="L467" s="804"/>
    </row>
    <row r="468" spans="1:12" s="101" customFormat="1" ht="24" customHeight="1">
      <c r="A468" s="808">
        <v>787</v>
      </c>
      <c r="B468" s="110" t="s">
        <v>76</v>
      </c>
      <c r="C468" s="115" t="s">
        <v>78</v>
      </c>
      <c r="D468" s="115" t="s">
        <v>146</v>
      </c>
      <c r="E468" s="115" t="s">
        <v>147</v>
      </c>
      <c r="F468" s="809" t="s">
        <v>71</v>
      </c>
      <c r="G468" s="809"/>
      <c r="H468" s="805"/>
      <c r="I468" s="805"/>
      <c r="J468" s="805"/>
      <c r="K468" s="805"/>
      <c r="L468" s="805"/>
    </row>
    <row r="469" spans="1:12" s="101" customFormat="1" ht="26.25" customHeight="1">
      <c r="A469" s="808"/>
      <c r="B469" s="803" t="s">
        <v>2691</v>
      </c>
      <c r="C469" s="810" t="s">
        <v>2692</v>
      </c>
      <c r="D469" s="807">
        <v>43740</v>
      </c>
      <c r="E469" s="803" t="s">
        <v>862</v>
      </c>
      <c r="F469" s="803" t="s">
        <v>863</v>
      </c>
      <c r="G469" s="803"/>
      <c r="H469" s="806" t="s">
        <v>152</v>
      </c>
      <c r="I469" s="806"/>
      <c r="J469" s="117" t="s">
        <v>153</v>
      </c>
      <c r="K469" s="117" t="s">
        <v>3</v>
      </c>
      <c r="L469" s="119">
        <v>712</v>
      </c>
    </row>
    <row r="470" spans="1:12" s="101" customFormat="1" ht="408.95" customHeight="1">
      <c r="A470" s="808"/>
      <c r="B470" s="803"/>
      <c r="C470" s="810"/>
      <c r="D470" s="807"/>
      <c r="E470" s="803"/>
      <c r="F470" s="803"/>
      <c r="G470" s="803"/>
      <c r="H470" s="806" t="s">
        <v>154</v>
      </c>
      <c r="I470" s="806"/>
      <c r="J470" s="803" t="s">
        <v>153</v>
      </c>
      <c r="K470" s="803" t="s">
        <v>3</v>
      </c>
      <c r="L470" s="804">
        <v>670</v>
      </c>
    </row>
    <row r="471" spans="1:12" s="101" customFormat="1" ht="61.35" customHeight="1">
      <c r="A471" s="808"/>
      <c r="B471" s="803"/>
      <c r="C471" s="810"/>
      <c r="D471" s="807"/>
      <c r="E471" s="803"/>
      <c r="F471" s="803"/>
      <c r="G471" s="803"/>
      <c r="H471" s="806"/>
      <c r="I471" s="806"/>
      <c r="J471" s="803"/>
      <c r="K471" s="803"/>
      <c r="L471" s="804"/>
    </row>
    <row r="472" spans="1:12" s="101" customFormat="1" ht="24" customHeight="1">
      <c r="A472" s="808"/>
      <c r="B472" s="110" t="s">
        <v>77</v>
      </c>
      <c r="C472" s="115" t="s">
        <v>79</v>
      </c>
      <c r="D472" s="115" t="s">
        <v>155</v>
      </c>
      <c r="E472" s="115" t="s">
        <v>156</v>
      </c>
      <c r="F472" s="805"/>
      <c r="G472" s="805"/>
      <c r="H472" s="806" t="s">
        <v>157</v>
      </c>
      <c r="I472" s="806"/>
      <c r="J472" s="803" t="s">
        <v>153</v>
      </c>
      <c r="K472" s="803" t="s">
        <v>153</v>
      </c>
      <c r="L472" s="804">
        <v>0</v>
      </c>
    </row>
    <row r="473" spans="1:12" s="101" customFormat="1" ht="24" customHeight="1">
      <c r="A473" s="808"/>
      <c r="B473" s="117" t="s">
        <v>254</v>
      </c>
      <c r="C473" s="117" t="s">
        <v>863</v>
      </c>
      <c r="D473" s="118">
        <v>43742</v>
      </c>
      <c r="E473" s="117" t="s">
        <v>416</v>
      </c>
      <c r="F473" s="805"/>
      <c r="G473" s="805"/>
      <c r="H473" s="806"/>
      <c r="I473" s="806"/>
      <c r="J473" s="803"/>
      <c r="K473" s="803"/>
      <c r="L473" s="804"/>
    </row>
    <row r="474" spans="1:12" s="101" customFormat="1" ht="24" customHeight="1">
      <c r="A474" s="808">
        <v>788</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2691</v>
      </c>
      <c r="C475" s="810" t="s">
        <v>2693</v>
      </c>
      <c r="D475" s="807">
        <v>43754</v>
      </c>
      <c r="E475" s="803" t="s">
        <v>1606</v>
      </c>
      <c r="F475" s="803" t="s">
        <v>1607</v>
      </c>
      <c r="G475" s="803"/>
      <c r="H475" s="806" t="s">
        <v>152</v>
      </c>
      <c r="I475" s="806"/>
      <c r="J475" s="117" t="s">
        <v>153</v>
      </c>
      <c r="K475" s="117" t="s">
        <v>3</v>
      </c>
      <c r="L475" s="119">
        <v>128</v>
      </c>
    </row>
    <row r="476" spans="1:12" s="101" customFormat="1" ht="375.75" customHeight="1">
      <c r="A476" s="808"/>
      <c r="B476" s="803"/>
      <c r="C476" s="810"/>
      <c r="D476" s="807"/>
      <c r="E476" s="803"/>
      <c r="F476" s="803"/>
      <c r="G476" s="803"/>
      <c r="H476" s="806" t="s">
        <v>154</v>
      </c>
      <c r="I476" s="806"/>
      <c r="J476" s="117" t="s">
        <v>153</v>
      </c>
      <c r="K476" s="117" t="s">
        <v>3</v>
      </c>
      <c r="L476" s="119">
        <v>457.6</v>
      </c>
    </row>
    <row r="477" spans="1:12" s="101" customFormat="1" ht="24" customHeight="1">
      <c r="A477" s="808"/>
      <c r="B477" s="110" t="s">
        <v>77</v>
      </c>
      <c r="C477" s="115" t="s">
        <v>79</v>
      </c>
      <c r="D477" s="115" t="s">
        <v>155</v>
      </c>
      <c r="E477" s="115" t="s">
        <v>156</v>
      </c>
      <c r="F477" s="805"/>
      <c r="G477" s="805"/>
      <c r="H477" s="806" t="s">
        <v>157</v>
      </c>
      <c r="I477" s="806"/>
      <c r="J477" s="803" t="s">
        <v>153</v>
      </c>
      <c r="K477" s="803" t="s">
        <v>3</v>
      </c>
      <c r="L477" s="804">
        <v>90</v>
      </c>
    </row>
    <row r="478" spans="1:12" s="101" customFormat="1" ht="24" customHeight="1">
      <c r="A478" s="808"/>
      <c r="B478" s="117" t="s">
        <v>254</v>
      </c>
      <c r="C478" s="117" t="s">
        <v>1607</v>
      </c>
      <c r="D478" s="118">
        <v>43755</v>
      </c>
      <c r="E478" s="117" t="s">
        <v>2694</v>
      </c>
      <c r="F478" s="805"/>
      <c r="G478" s="805"/>
      <c r="H478" s="806"/>
      <c r="I478" s="806"/>
      <c r="J478" s="803"/>
      <c r="K478" s="803"/>
      <c r="L478" s="804"/>
    </row>
    <row r="479" spans="1:12" s="101" customFormat="1" ht="24" customHeight="1">
      <c r="A479" s="808">
        <v>789</v>
      </c>
      <c r="B479" s="110" t="s">
        <v>76</v>
      </c>
      <c r="C479" s="115" t="s">
        <v>78</v>
      </c>
      <c r="D479" s="115" t="s">
        <v>146</v>
      </c>
      <c r="E479" s="115" t="s">
        <v>147</v>
      </c>
      <c r="F479" s="809" t="s">
        <v>71</v>
      </c>
      <c r="G479" s="809"/>
      <c r="H479" s="805"/>
      <c r="I479" s="805"/>
      <c r="J479" s="805"/>
      <c r="K479" s="805"/>
      <c r="L479" s="805"/>
    </row>
    <row r="480" spans="1:12" s="101" customFormat="1" ht="26.25" customHeight="1">
      <c r="A480" s="808"/>
      <c r="B480" s="803" t="s">
        <v>2695</v>
      </c>
      <c r="C480" s="810" t="s">
        <v>2696</v>
      </c>
      <c r="D480" s="807">
        <v>43780</v>
      </c>
      <c r="E480" s="803" t="s">
        <v>555</v>
      </c>
      <c r="F480" s="803" t="s">
        <v>2697</v>
      </c>
      <c r="G480" s="803"/>
      <c r="H480" s="806" t="s">
        <v>152</v>
      </c>
      <c r="I480" s="806"/>
      <c r="J480" s="117" t="s">
        <v>153</v>
      </c>
      <c r="K480" s="117" t="s">
        <v>3</v>
      </c>
      <c r="L480" s="119">
        <v>348.96</v>
      </c>
    </row>
    <row r="481" spans="1:12" s="101" customFormat="1" ht="408.95" customHeight="1">
      <c r="A481" s="808"/>
      <c r="B481" s="803"/>
      <c r="C481" s="810"/>
      <c r="D481" s="807"/>
      <c r="E481" s="803"/>
      <c r="F481" s="803"/>
      <c r="G481" s="803"/>
      <c r="H481" s="806" t="s">
        <v>154</v>
      </c>
      <c r="I481" s="806"/>
      <c r="J481" s="803" t="s">
        <v>153</v>
      </c>
      <c r="K481" s="803" t="s">
        <v>153</v>
      </c>
      <c r="L481" s="804">
        <v>0</v>
      </c>
    </row>
    <row r="482" spans="1:12" s="101" customFormat="1" ht="40.35" customHeight="1">
      <c r="A482" s="808"/>
      <c r="B482" s="803"/>
      <c r="C482" s="810"/>
      <c r="D482" s="807"/>
      <c r="E482" s="803"/>
      <c r="F482" s="803"/>
      <c r="G482" s="803"/>
      <c r="H482" s="806"/>
      <c r="I482" s="806"/>
      <c r="J482" s="803"/>
      <c r="K482" s="803"/>
      <c r="L482" s="804"/>
    </row>
    <row r="483" spans="1:12" s="101" customFormat="1" ht="24" customHeight="1">
      <c r="A483" s="808"/>
      <c r="B483" s="110" t="s">
        <v>77</v>
      </c>
      <c r="C483" s="115" t="s">
        <v>79</v>
      </c>
      <c r="D483" s="115" t="s">
        <v>155</v>
      </c>
      <c r="E483" s="115" t="s">
        <v>156</v>
      </c>
      <c r="F483" s="805"/>
      <c r="G483" s="805"/>
      <c r="H483" s="806" t="s">
        <v>157</v>
      </c>
      <c r="I483" s="806"/>
      <c r="J483" s="803" t="s">
        <v>153</v>
      </c>
      <c r="K483" s="803" t="s">
        <v>3</v>
      </c>
      <c r="L483" s="804">
        <v>180</v>
      </c>
    </row>
    <row r="484" spans="1:12" s="101" customFormat="1" ht="34.5" customHeight="1">
      <c r="A484" s="808"/>
      <c r="B484" s="117" t="s">
        <v>187</v>
      </c>
      <c r="C484" s="117" t="s">
        <v>2697</v>
      </c>
      <c r="D484" s="118">
        <v>43790</v>
      </c>
      <c r="E484" s="117" t="s">
        <v>2698</v>
      </c>
      <c r="F484" s="805"/>
      <c r="G484" s="805"/>
      <c r="H484" s="806"/>
      <c r="I484" s="806"/>
      <c r="J484" s="803"/>
      <c r="K484" s="803"/>
      <c r="L484" s="804"/>
    </row>
    <row r="485" spans="1:12" s="101" customFormat="1" ht="24" customHeight="1">
      <c r="A485" s="808">
        <v>790</v>
      </c>
      <c r="B485" s="110" t="s">
        <v>76</v>
      </c>
      <c r="C485" s="115" t="s">
        <v>78</v>
      </c>
      <c r="D485" s="115" t="s">
        <v>146</v>
      </c>
      <c r="E485" s="115" t="s">
        <v>147</v>
      </c>
      <c r="F485" s="809" t="s">
        <v>71</v>
      </c>
      <c r="G485" s="809"/>
      <c r="H485" s="805"/>
      <c r="I485" s="805"/>
      <c r="J485" s="805"/>
      <c r="K485" s="805"/>
      <c r="L485" s="805"/>
    </row>
    <row r="486" spans="1:12" s="101" customFormat="1" ht="26.25" customHeight="1">
      <c r="A486" s="808"/>
      <c r="B486" s="803" t="s">
        <v>2695</v>
      </c>
      <c r="C486" s="810" t="s">
        <v>2696</v>
      </c>
      <c r="D486" s="807">
        <v>43780</v>
      </c>
      <c r="E486" s="803" t="s">
        <v>555</v>
      </c>
      <c r="F486" s="803" t="s">
        <v>2699</v>
      </c>
      <c r="G486" s="803"/>
      <c r="H486" s="806" t="s">
        <v>152</v>
      </c>
      <c r="I486" s="806"/>
      <c r="J486" s="117" t="s">
        <v>153</v>
      </c>
      <c r="K486" s="117" t="s">
        <v>3</v>
      </c>
      <c r="L486" s="119">
        <v>532.6</v>
      </c>
    </row>
    <row r="487" spans="1:12" s="101" customFormat="1" ht="408.95" customHeight="1">
      <c r="A487" s="808"/>
      <c r="B487" s="803"/>
      <c r="C487" s="810"/>
      <c r="D487" s="807"/>
      <c r="E487" s="803"/>
      <c r="F487" s="803"/>
      <c r="G487" s="803"/>
      <c r="H487" s="806" t="s">
        <v>154</v>
      </c>
      <c r="I487" s="806"/>
      <c r="J487" s="803" t="s">
        <v>153</v>
      </c>
      <c r="K487" s="803" t="s">
        <v>3</v>
      </c>
      <c r="L487" s="804">
        <v>1342.52</v>
      </c>
    </row>
    <row r="488" spans="1:12" s="101" customFormat="1" ht="40.35" customHeight="1">
      <c r="A488" s="808"/>
      <c r="B488" s="803"/>
      <c r="C488" s="810"/>
      <c r="D488" s="807"/>
      <c r="E488" s="803"/>
      <c r="F488" s="803"/>
      <c r="G488" s="803"/>
      <c r="H488" s="806"/>
      <c r="I488" s="806"/>
      <c r="J488" s="803"/>
      <c r="K488" s="803"/>
      <c r="L488" s="804"/>
    </row>
    <row r="489" spans="1:12" s="101" customFormat="1" ht="24" customHeight="1">
      <c r="A489" s="808"/>
      <c r="B489" s="110" t="s">
        <v>77</v>
      </c>
      <c r="C489" s="115" t="s">
        <v>79</v>
      </c>
      <c r="D489" s="115" t="s">
        <v>155</v>
      </c>
      <c r="E489" s="115" t="s">
        <v>156</v>
      </c>
      <c r="F489" s="805"/>
      <c r="G489" s="805"/>
      <c r="H489" s="806" t="s">
        <v>157</v>
      </c>
      <c r="I489" s="806"/>
      <c r="J489" s="803" t="s">
        <v>153</v>
      </c>
      <c r="K489" s="803" t="s">
        <v>153</v>
      </c>
      <c r="L489" s="804">
        <v>0</v>
      </c>
    </row>
    <row r="490" spans="1:12" s="101" customFormat="1" ht="34.5" customHeight="1">
      <c r="A490" s="808"/>
      <c r="B490" s="117" t="s">
        <v>187</v>
      </c>
      <c r="C490" s="117" t="s">
        <v>2699</v>
      </c>
      <c r="D490" s="118">
        <v>43790</v>
      </c>
      <c r="E490" s="117" t="s">
        <v>2698</v>
      </c>
      <c r="F490" s="805"/>
      <c r="G490" s="805"/>
      <c r="H490" s="806"/>
      <c r="I490" s="806"/>
      <c r="J490" s="803"/>
      <c r="K490" s="803"/>
      <c r="L490" s="804"/>
    </row>
    <row r="491" spans="1:12" s="101" customFormat="1" ht="24" customHeight="1">
      <c r="A491" s="808">
        <v>791</v>
      </c>
      <c r="B491" s="110" t="s">
        <v>76</v>
      </c>
      <c r="C491" s="115" t="s">
        <v>78</v>
      </c>
      <c r="D491" s="115" t="s">
        <v>146</v>
      </c>
      <c r="E491" s="115" t="s">
        <v>147</v>
      </c>
      <c r="F491" s="809" t="s">
        <v>71</v>
      </c>
      <c r="G491" s="809"/>
      <c r="H491" s="805"/>
      <c r="I491" s="805"/>
      <c r="J491" s="805"/>
      <c r="K491" s="805"/>
      <c r="L491" s="805"/>
    </row>
    <row r="492" spans="1:12" s="101" customFormat="1" ht="26.25" customHeight="1">
      <c r="A492" s="808"/>
      <c r="B492" s="803" t="s">
        <v>2695</v>
      </c>
      <c r="C492" s="810" t="s">
        <v>2700</v>
      </c>
      <c r="D492" s="807">
        <v>43887</v>
      </c>
      <c r="E492" s="803" t="s">
        <v>868</v>
      </c>
      <c r="F492" s="803" t="s">
        <v>1320</v>
      </c>
      <c r="G492" s="803"/>
      <c r="H492" s="806" t="s">
        <v>152</v>
      </c>
      <c r="I492" s="806"/>
      <c r="J492" s="117" t="s">
        <v>153</v>
      </c>
      <c r="K492" s="117" t="s">
        <v>3</v>
      </c>
      <c r="L492" s="119">
        <v>520</v>
      </c>
    </row>
    <row r="493" spans="1:12" s="101" customFormat="1" ht="333.75" customHeight="1">
      <c r="A493" s="808"/>
      <c r="B493" s="803"/>
      <c r="C493" s="810"/>
      <c r="D493" s="807"/>
      <c r="E493" s="803"/>
      <c r="F493" s="803"/>
      <c r="G493" s="803"/>
      <c r="H493" s="806" t="s">
        <v>154</v>
      </c>
      <c r="I493" s="806"/>
      <c r="J493" s="117" t="s">
        <v>153</v>
      </c>
      <c r="K493" s="117" t="s">
        <v>3</v>
      </c>
      <c r="L493" s="119">
        <v>672.6</v>
      </c>
    </row>
    <row r="494" spans="1:12" s="101" customFormat="1" ht="24" customHeight="1">
      <c r="A494" s="808"/>
      <c r="B494" s="110" t="s">
        <v>77</v>
      </c>
      <c r="C494" s="115" t="s">
        <v>79</v>
      </c>
      <c r="D494" s="115" t="s">
        <v>155</v>
      </c>
      <c r="E494" s="115" t="s">
        <v>156</v>
      </c>
      <c r="F494" s="805"/>
      <c r="G494" s="805"/>
      <c r="H494" s="806" t="s">
        <v>157</v>
      </c>
      <c r="I494" s="806"/>
      <c r="J494" s="803" t="s">
        <v>153</v>
      </c>
      <c r="K494" s="803" t="s">
        <v>3</v>
      </c>
      <c r="L494" s="804">
        <v>235.6</v>
      </c>
    </row>
    <row r="495" spans="1:12" s="101" customFormat="1" ht="34.5" customHeight="1">
      <c r="A495" s="808"/>
      <c r="B495" s="117" t="s">
        <v>187</v>
      </c>
      <c r="C495" s="117" t="s">
        <v>1320</v>
      </c>
      <c r="D495" s="118">
        <v>43889</v>
      </c>
      <c r="E495" s="117" t="s">
        <v>2701</v>
      </c>
      <c r="F495" s="805"/>
      <c r="G495" s="805"/>
      <c r="H495" s="806"/>
      <c r="I495" s="806"/>
      <c r="J495" s="803"/>
      <c r="K495" s="803"/>
      <c r="L495" s="804"/>
    </row>
    <row r="496" spans="1:12" s="101" customFormat="1" ht="24" customHeight="1">
      <c r="A496" s="808">
        <v>792</v>
      </c>
      <c r="B496" s="110" t="s">
        <v>76</v>
      </c>
      <c r="C496" s="115" t="s">
        <v>78</v>
      </c>
      <c r="D496" s="115" t="s">
        <v>146</v>
      </c>
      <c r="E496" s="115" t="s">
        <v>147</v>
      </c>
      <c r="F496" s="809" t="s">
        <v>71</v>
      </c>
      <c r="G496" s="809"/>
      <c r="H496" s="805"/>
      <c r="I496" s="805"/>
      <c r="J496" s="805"/>
      <c r="K496" s="805"/>
      <c r="L496" s="805"/>
    </row>
    <row r="497" spans="1:12" s="101" customFormat="1" ht="26.25" customHeight="1">
      <c r="A497" s="808"/>
      <c r="B497" s="803" t="s">
        <v>2702</v>
      </c>
      <c r="C497" s="810" t="s">
        <v>2703</v>
      </c>
      <c r="D497" s="807">
        <v>43841</v>
      </c>
      <c r="E497" s="803" t="s">
        <v>2019</v>
      </c>
      <c r="F497" s="803" t="s">
        <v>2704</v>
      </c>
      <c r="G497" s="803"/>
      <c r="H497" s="806" t="s">
        <v>152</v>
      </c>
      <c r="I497" s="806"/>
      <c r="J497" s="117" t="s">
        <v>153</v>
      </c>
      <c r="K497" s="117" t="s">
        <v>3</v>
      </c>
      <c r="L497" s="119">
        <v>2472.2800000000002</v>
      </c>
    </row>
    <row r="498" spans="1:12" s="101" customFormat="1" ht="408.95" customHeight="1">
      <c r="A498" s="808"/>
      <c r="B498" s="803"/>
      <c r="C498" s="810"/>
      <c r="D498" s="807"/>
      <c r="E498" s="803"/>
      <c r="F498" s="803"/>
      <c r="G498" s="803"/>
      <c r="H498" s="806" t="s">
        <v>154</v>
      </c>
      <c r="I498" s="806"/>
      <c r="J498" s="803" t="s">
        <v>153</v>
      </c>
      <c r="K498" s="803" t="s">
        <v>3</v>
      </c>
      <c r="L498" s="804">
        <v>1027.2</v>
      </c>
    </row>
    <row r="499" spans="1:12" s="101" customFormat="1" ht="61.35" customHeight="1">
      <c r="A499" s="808"/>
      <c r="B499" s="803"/>
      <c r="C499" s="810"/>
      <c r="D499" s="807"/>
      <c r="E499" s="803"/>
      <c r="F499" s="803"/>
      <c r="G499" s="803"/>
      <c r="H499" s="806"/>
      <c r="I499" s="806"/>
      <c r="J499" s="803"/>
      <c r="K499" s="803"/>
      <c r="L499" s="804"/>
    </row>
    <row r="500" spans="1:12" s="101" customFormat="1" ht="24" customHeight="1">
      <c r="A500" s="808"/>
      <c r="B500" s="110" t="s">
        <v>77</v>
      </c>
      <c r="C500" s="115" t="s">
        <v>79</v>
      </c>
      <c r="D500" s="115" t="s">
        <v>155</v>
      </c>
      <c r="E500" s="115" t="s">
        <v>156</v>
      </c>
      <c r="F500" s="805"/>
      <c r="G500" s="805"/>
      <c r="H500" s="806" t="s">
        <v>157</v>
      </c>
      <c r="I500" s="806"/>
      <c r="J500" s="803" t="s">
        <v>153</v>
      </c>
      <c r="K500" s="803" t="s">
        <v>153</v>
      </c>
      <c r="L500" s="804">
        <v>0</v>
      </c>
    </row>
    <row r="501" spans="1:12" s="101" customFormat="1" ht="24" customHeight="1">
      <c r="A501" s="808"/>
      <c r="B501" s="117" t="s">
        <v>153</v>
      </c>
      <c r="C501" s="117" t="s">
        <v>2704</v>
      </c>
      <c r="D501" s="118">
        <v>43860</v>
      </c>
      <c r="E501" s="117" t="s">
        <v>2705</v>
      </c>
      <c r="F501" s="805"/>
      <c r="G501" s="805"/>
      <c r="H501" s="806"/>
      <c r="I501" s="806"/>
      <c r="J501" s="803"/>
      <c r="K501" s="803"/>
      <c r="L501" s="804"/>
    </row>
    <row r="502" spans="1:12" s="101" customFormat="1" ht="24" customHeight="1">
      <c r="A502" s="808">
        <v>793</v>
      </c>
      <c r="B502" s="110" t="s">
        <v>76</v>
      </c>
      <c r="C502" s="115" t="s">
        <v>78</v>
      </c>
      <c r="D502" s="115" t="s">
        <v>146</v>
      </c>
      <c r="E502" s="115" t="s">
        <v>147</v>
      </c>
      <c r="F502" s="809" t="s">
        <v>71</v>
      </c>
      <c r="G502" s="809"/>
      <c r="H502" s="805"/>
      <c r="I502" s="805"/>
      <c r="J502" s="805"/>
      <c r="K502" s="805"/>
      <c r="L502" s="805"/>
    </row>
    <row r="503" spans="1:12" s="101" customFormat="1" ht="26.25" customHeight="1">
      <c r="A503" s="808"/>
      <c r="B503" s="803" t="s">
        <v>2706</v>
      </c>
      <c r="C503" s="810" t="s">
        <v>2707</v>
      </c>
      <c r="D503" s="807">
        <v>43745</v>
      </c>
      <c r="E503" s="803" t="s">
        <v>1003</v>
      </c>
      <c r="F503" s="803" t="s">
        <v>1004</v>
      </c>
      <c r="G503" s="803"/>
      <c r="H503" s="806" t="s">
        <v>152</v>
      </c>
      <c r="I503" s="806"/>
      <c r="J503" s="117" t="s">
        <v>153</v>
      </c>
      <c r="K503" s="117" t="s">
        <v>3</v>
      </c>
      <c r="L503" s="119">
        <v>1092.99</v>
      </c>
    </row>
    <row r="504" spans="1:12" s="101" customFormat="1" ht="408.95" customHeight="1">
      <c r="A504" s="808"/>
      <c r="B504" s="803"/>
      <c r="C504" s="810"/>
      <c r="D504" s="807"/>
      <c r="E504" s="803"/>
      <c r="F504" s="803"/>
      <c r="G504" s="803"/>
      <c r="H504" s="806" t="s">
        <v>154</v>
      </c>
      <c r="I504" s="806"/>
      <c r="J504" s="803" t="s">
        <v>153</v>
      </c>
      <c r="K504" s="803" t="s">
        <v>3</v>
      </c>
      <c r="L504" s="804">
        <v>1222.82</v>
      </c>
    </row>
    <row r="505" spans="1:12" s="101" customFormat="1" ht="208.35" customHeight="1">
      <c r="A505" s="808"/>
      <c r="B505" s="803"/>
      <c r="C505" s="810"/>
      <c r="D505" s="807"/>
      <c r="E505" s="803"/>
      <c r="F505" s="803"/>
      <c r="G505" s="803"/>
      <c r="H505" s="806"/>
      <c r="I505" s="806"/>
      <c r="J505" s="803"/>
      <c r="K505" s="803"/>
      <c r="L505" s="804"/>
    </row>
    <row r="506" spans="1:12" s="101" customFormat="1" ht="24" customHeight="1">
      <c r="A506" s="808"/>
      <c r="B506" s="110" t="s">
        <v>77</v>
      </c>
      <c r="C506" s="115" t="s">
        <v>79</v>
      </c>
      <c r="D506" s="115" t="s">
        <v>155</v>
      </c>
      <c r="E506" s="115" t="s">
        <v>156</v>
      </c>
      <c r="F506" s="805"/>
      <c r="G506" s="805"/>
      <c r="H506" s="806" t="s">
        <v>157</v>
      </c>
      <c r="I506" s="806"/>
      <c r="J506" s="803" t="s">
        <v>153</v>
      </c>
      <c r="K506" s="803" t="s">
        <v>3</v>
      </c>
      <c r="L506" s="804">
        <v>412.65</v>
      </c>
    </row>
    <row r="507" spans="1:12" s="101" customFormat="1" ht="24" customHeight="1">
      <c r="A507" s="808"/>
      <c r="B507" s="117" t="s">
        <v>240</v>
      </c>
      <c r="C507" s="117" t="s">
        <v>1004</v>
      </c>
      <c r="D507" s="118">
        <v>43752</v>
      </c>
      <c r="E507" s="117" t="s">
        <v>1340</v>
      </c>
      <c r="F507" s="805"/>
      <c r="G507" s="805"/>
      <c r="H507" s="806"/>
      <c r="I507" s="806"/>
      <c r="J507" s="803"/>
      <c r="K507" s="803"/>
      <c r="L507" s="804"/>
    </row>
    <row r="508" spans="1:12" s="101" customFormat="1" ht="24" customHeight="1">
      <c r="A508" s="808">
        <v>794</v>
      </c>
      <c r="B508" s="110" t="s">
        <v>76</v>
      </c>
      <c r="C508" s="115" t="s">
        <v>78</v>
      </c>
      <c r="D508" s="115" t="s">
        <v>146</v>
      </c>
      <c r="E508" s="115" t="s">
        <v>147</v>
      </c>
      <c r="F508" s="809" t="s">
        <v>71</v>
      </c>
      <c r="G508" s="809"/>
      <c r="H508" s="805"/>
      <c r="I508" s="805"/>
      <c r="J508" s="805"/>
      <c r="K508" s="805"/>
      <c r="L508" s="805"/>
    </row>
    <row r="509" spans="1:12" s="101" customFormat="1" ht="26.25" customHeight="1">
      <c r="A509" s="808"/>
      <c r="B509" s="803" t="s">
        <v>2706</v>
      </c>
      <c r="C509" s="810" t="s">
        <v>2708</v>
      </c>
      <c r="D509" s="807">
        <v>43839</v>
      </c>
      <c r="E509" s="803" t="s">
        <v>2143</v>
      </c>
      <c r="F509" s="803" t="s">
        <v>2709</v>
      </c>
      <c r="G509" s="803"/>
      <c r="H509" s="806" t="s">
        <v>152</v>
      </c>
      <c r="I509" s="806"/>
      <c r="J509" s="117" t="s">
        <v>153</v>
      </c>
      <c r="K509" s="117" t="s">
        <v>3</v>
      </c>
      <c r="L509" s="119">
        <v>420.65</v>
      </c>
    </row>
    <row r="510" spans="1:12" s="101" customFormat="1" ht="386.25" customHeight="1">
      <c r="A510" s="808"/>
      <c r="B510" s="803"/>
      <c r="C510" s="810"/>
      <c r="D510" s="807"/>
      <c r="E510" s="803"/>
      <c r="F510" s="803"/>
      <c r="G510" s="803"/>
      <c r="H510" s="806" t="s">
        <v>154</v>
      </c>
      <c r="I510" s="806"/>
      <c r="J510" s="117" t="s">
        <v>153</v>
      </c>
      <c r="K510" s="117" t="s">
        <v>3</v>
      </c>
      <c r="L510" s="119">
        <v>243.61</v>
      </c>
    </row>
    <row r="511" spans="1:12" s="101" customFormat="1" ht="24" customHeight="1">
      <c r="A511" s="808"/>
      <c r="B511" s="110" t="s">
        <v>77</v>
      </c>
      <c r="C511" s="115" t="s">
        <v>79</v>
      </c>
      <c r="D511" s="115" t="s">
        <v>155</v>
      </c>
      <c r="E511" s="115" t="s">
        <v>156</v>
      </c>
      <c r="F511" s="805"/>
      <c r="G511" s="805"/>
      <c r="H511" s="806" t="s">
        <v>157</v>
      </c>
      <c r="I511" s="806"/>
      <c r="J511" s="803" t="s">
        <v>153</v>
      </c>
      <c r="K511" s="803" t="s">
        <v>153</v>
      </c>
      <c r="L511" s="804">
        <v>0</v>
      </c>
    </row>
    <row r="512" spans="1:12" s="101" customFormat="1" ht="24" customHeight="1">
      <c r="A512" s="808"/>
      <c r="B512" s="117" t="s">
        <v>240</v>
      </c>
      <c r="C512" s="117" t="s">
        <v>2709</v>
      </c>
      <c r="D512" s="118">
        <v>43841</v>
      </c>
      <c r="E512" s="117" t="s">
        <v>1491</v>
      </c>
      <c r="F512" s="805"/>
      <c r="G512" s="805"/>
      <c r="H512" s="806"/>
      <c r="I512" s="806"/>
      <c r="J512" s="803"/>
      <c r="K512" s="803"/>
      <c r="L512" s="804"/>
    </row>
    <row r="513" spans="1:12" s="101" customFormat="1" ht="24" customHeight="1">
      <c r="A513" s="808">
        <v>795</v>
      </c>
      <c r="B513" s="110" t="s">
        <v>76</v>
      </c>
      <c r="C513" s="115" t="s">
        <v>78</v>
      </c>
      <c r="D513" s="115" t="s">
        <v>146</v>
      </c>
      <c r="E513" s="115" t="s">
        <v>147</v>
      </c>
      <c r="F513" s="809" t="s">
        <v>71</v>
      </c>
      <c r="G513" s="809"/>
      <c r="H513" s="805"/>
      <c r="I513" s="805"/>
      <c r="J513" s="805"/>
      <c r="K513" s="805"/>
      <c r="L513" s="805"/>
    </row>
    <row r="514" spans="1:12" s="101" customFormat="1" ht="26.25" customHeight="1">
      <c r="A514" s="808"/>
      <c r="B514" s="803" t="s">
        <v>2706</v>
      </c>
      <c r="C514" s="810" t="s">
        <v>2710</v>
      </c>
      <c r="D514" s="807">
        <v>43887</v>
      </c>
      <c r="E514" s="803" t="s">
        <v>306</v>
      </c>
      <c r="F514" s="803" t="s">
        <v>1495</v>
      </c>
      <c r="G514" s="803"/>
      <c r="H514" s="806" t="s">
        <v>152</v>
      </c>
      <c r="I514" s="806"/>
      <c r="J514" s="117" t="s">
        <v>153</v>
      </c>
      <c r="K514" s="117" t="s">
        <v>3</v>
      </c>
      <c r="L514" s="119">
        <v>692.93</v>
      </c>
    </row>
    <row r="515" spans="1:12" s="101" customFormat="1" ht="408.95" customHeight="1">
      <c r="A515" s="808"/>
      <c r="B515" s="803"/>
      <c r="C515" s="810"/>
      <c r="D515" s="807"/>
      <c r="E515" s="803"/>
      <c r="F515" s="803"/>
      <c r="G515" s="803"/>
      <c r="H515" s="806" t="s">
        <v>154</v>
      </c>
      <c r="I515" s="806"/>
      <c r="J515" s="803" t="s">
        <v>153</v>
      </c>
      <c r="K515" s="803" t="s">
        <v>3</v>
      </c>
      <c r="L515" s="804">
        <v>326.8</v>
      </c>
    </row>
    <row r="516" spans="1:12" s="101" customFormat="1" ht="124.35" customHeight="1">
      <c r="A516" s="808"/>
      <c r="B516" s="803"/>
      <c r="C516" s="810"/>
      <c r="D516" s="807"/>
      <c r="E516" s="803"/>
      <c r="F516" s="803"/>
      <c r="G516" s="803"/>
      <c r="H516" s="806"/>
      <c r="I516" s="806"/>
      <c r="J516" s="803"/>
      <c r="K516" s="803"/>
      <c r="L516" s="804"/>
    </row>
    <row r="517" spans="1:12" s="101" customFormat="1" ht="24" customHeight="1">
      <c r="A517" s="808"/>
      <c r="B517" s="110" t="s">
        <v>77</v>
      </c>
      <c r="C517" s="115" t="s">
        <v>79</v>
      </c>
      <c r="D517" s="115" t="s">
        <v>155</v>
      </c>
      <c r="E517" s="115" t="s">
        <v>156</v>
      </c>
      <c r="F517" s="805"/>
      <c r="G517" s="805"/>
      <c r="H517" s="806" t="s">
        <v>157</v>
      </c>
      <c r="I517" s="806"/>
      <c r="J517" s="803" t="s">
        <v>153</v>
      </c>
      <c r="K517" s="803" t="s">
        <v>3</v>
      </c>
      <c r="L517" s="804">
        <v>150</v>
      </c>
    </row>
    <row r="518" spans="1:12" s="101" customFormat="1" ht="24" customHeight="1">
      <c r="A518" s="808"/>
      <c r="B518" s="117" t="s">
        <v>240</v>
      </c>
      <c r="C518" s="117" t="s">
        <v>1495</v>
      </c>
      <c r="D518" s="118">
        <v>43891</v>
      </c>
      <c r="E518" s="117" t="s">
        <v>2711</v>
      </c>
      <c r="F518" s="805"/>
      <c r="G518" s="805"/>
      <c r="H518" s="806"/>
      <c r="I518" s="806"/>
      <c r="J518" s="803"/>
      <c r="K518" s="803"/>
      <c r="L518" s="804"/>
    </row>
    <row r="519" spans="1:12" s="101" customFormat="1" ht="24" customHeight="1">
      <c r="A519" s="808">
        <v>796</v>
      </c>
      <c r="B519" s="110" t="s">
        <v>76</v>
      </c>
      <c r="C519" s="115" t="s">
        <v>78</v>
      </c>
      <c r="D519" s="115" t="s">
        <v>146</v>
      </c>
      <c r="E519" s="115" t="s">
        <v>147</v>
      </c>
      <c r="F519" s="809" t="s">
        <v>71</v>
      </c>
      <c r="G519" s="809"/>
      <c r="H519" s="805"/>
      <c r="I519" s="805"/>
      <c r="J519" s="805"/>
      <c r="K519" s="805"/>
      <c r="L519" s="805"/>
    </row>
    <row r="520" spans="1:12" s="101" customFormat="1" ht="26.25" customHeight="1">
      <c r="A520" s="808"/>
      <c r="B520" s="803" t="s">
        <v>2712</v>
      </c>
      <c r="C520" s="810" t="s">
        <v>2713</v>
      </c>
      <c r="D520" s="807">
        <v>43852</v>
      </c>
      <c r="E520" s="803" t="s">
        <v>2714</v>
      </c>
      <c r="F520" s="803" t="s">
        <v>2715</v>
      </c>
      <c r="G520" s="803"/>
      <c r="H520" s="806" t="s">
        <v>152</v>
      </c>
      <c r="I520" s="806"/>
      <c r="J520" s="117" t="s">
        <v>153</v>
      </c>
      <c r="K520" s="117" t="s">
        <v>3</v>
      </c>
      <c r="L520" s="119">
        <v>176</v>
      </c>
    </row>
    <row r="521" spans="1:12" s="101" customFormat="1" ht="408.95" customHeight="1">
      <c r="A521" s="808"/>
      <c r="B521" s="803"/>
      <c r="C521" s="810"/>
      <c r="D521" s="807"/>
      <c r="E521" s="803"/>
      <c r="F521" s="803"/>
      <c r="G521" s="803"/>
      <c r="H521" s="806" t="s">
        <v>154</v>
      </c>
      <c r="I521" s="806"/>
      <c r="J521" s="803" t="s">
        <v>153</v>
      </c>
      <c r="K521" s="803" t="s">
        <v>3</v>
      </c>
      <c r="L521" s="804">
        <v>482.16</v>
      </c>
    </row>
    <row r="522" spans="1:12" s="101" customFormat="1" ht="40.35" customHeight="1">
      <c r="A522" s="808"/>
      <c r="B522" s="803"/>
      <c r="C522" s="810"/>
      <c r="D522" s="807"/>
      <c r="E522" s="803"/>
      <c r="F522" s="803"/>
      <c r="G522" s="803"/>
      <c r="H522" s="806"/>
      <c r="I522" s="806"/>
      <c r="J522" s="803"/>
      <c r="K522" s="803"/>
      <c r="L522" s="804"/>
    </row>
    <row r="523" spans="1:12" s="101" customFormat="1" ht="24" customHeight="1">
      <c r="A523" s="808"/>
      <c r="B523" s="110" t="s">
        <v>77</v>
      </c>
      <c r="C523" s="115" t="s">
        <v>79</v>
      </c>
      <c r="D523" s="115" t="s">
        <v>155</v>
      </c>
      <c r="E523" s="115" t="s">
        <v>156</v>
      </c>
      <c r="F523" s="805"/>
      <c r="G523" s="805"/>
      <c r="H523" s="806" t="s">
        <v>157</v>
      </c>
      <c r="I523" s="806"/>
      <c r="J523" s="803" t="s">
        <v>153</v>
      </c>
      <c r="K523" s="803" t="s">
        <v>153</v>
      </c>
      <c r="L523" s="804">
        <v>0</v>
      </c>
    </row>
    <row r="524" spans="1:12" s="101" customFormat="1" ht="24" customHeight="1">
      <c r="A524" s="808"/>
      <c r="B524" s="117" t="s">
        <v>260</v>
      </c>
      <c r="C524" s="117" t="s">
        <v>2715</v>
      </c>
      <c r="D524" s="118">
        <v>43853</v>
      </c>
      <c r="E524" s="117" t="s">
        <v>2716</v>
      </c>
      <c r="F524" s="805"/>
      <c r="G524" s="805"/>
      <c r="H524" s="806"/>
      <c r="I524" s="806"/>
      <c r="J524" s="803"/>
      <c r="K524" s="803"/>
      <c r="L524" s="804"/>
    </row>
    <row r="525" spans="1:12" s="101" customFormat="1" ht="24" customHeight="1">
      <c r="A525" s="808">
        <v>797</v>
      </c>
      <c r="B525" s="110" t="s">
        <v>76</v>
      </c>
      <c r="C525" s="115" t="s">
        <v>78</v>
      </c>
      <c r="D525" s="115" t="s">
        <v>146</v>
      </c>
      <c r="E525" s="115" t="s">
        <v>147</v>
      </c>
      <c r="F525" s="809" t="s">
        <v>71</v>
      </c>
      <c r="G525" s="809"/>
      <c r="H525" s="805"/>
      <c r="I525" s="805"/>
      <c r="J525" s="805"/>
      <c r="K525" s="805"/>
      <c r="L525" s="805"/>
    </row>
    <row r="526" spans="1:12" s="101" customFormat="1" ht="26.25" customHeight="1">
      <c r="A526" s="808"/>
      <c r="B526" s="803" t="s">
        <v>2717</v>
      </c>
      <c r="C526" s="803" t="s">
        <v>2718</v>
      </c>
      <c r="D526" s="807">
        <v>43783</v>
      </c>
      <c r="E526" s="803" t="s">
        <v>2531</v>
      </c>
      <c r="F526" s="803" t="s">
        <v>2532</v>
      </c>
      <c r="G526" s="803"/>
      <c r="H526" s="806" t="s">
        <v>152</v>
      </c>
      <c r="I526" s="806"/>
      <c r="J526" s="117" t="s">
        <v>153</v>
      </c>
      <c r="K526" s="117" t="s">
        <v>3</v>
      </c>
      <c r="L526" s="119">
        <v>291.83</v>
      </c>
    </row>
    <row r="527" spans="1:12" s="101" customFormat="1" ht="50.25" customHeight="1">
      <c r="A527" s="808"/>
      <c r="B527" s="803"/>
      <c r="C527" s="803"/>
      <c r="D527" s="807"/>
      <c r="E527" s="803"/>
      <c r="F527" s="803"/>
      <c r="G527" s="803"/>
      <c r="H527" s="806" t="s">
        <v>154</v>
      </c>
      <c r="I527" s="806"/>
      <c r="J527" s="117" t="s">
        <v>153</v>
      </c>
      <c r="K527" s="117" t="s">
        <v>3</v>
      </c>
      <c r="L527" s="119">
        <v>313.55</v>
      </c>
    </row>
    <row r="528" spans="1:12" s="101" customFormat="1" ht="24" customHeight="1">
      <c r="A528" s="808"/>
      <c r="B528" s="110" t="s">
        <v>77</v>
      </c>
      <c r="C528" s="115" t="s">
        <v>79</v>
      </c>
      <c r="D528" s="115" t="s">
        <v>155</v>
      </c>
      <c r="E528" s="115" t="s">
        <v>156</v>
      </c>
      <c r="F528" s="805"/>
      <c r="G528" s="805"/>
      <c r="H528" s="806" t="s">
        <v>157</v>
      </c>
      <c r="I528" s="806"/>
      <c r="J528" s="803" t="s">
        <v>153</v>
      </c>
      <c r="K528" s="803" t="s">
        <v>153</v>
      </c>
      <c r="L528" s="804">
        <v>0</v>
      </c>
    </row>
    <row r="529" spans="1:12" s="101" customFormat="1" ht="24" customHeight="1">
      <c r="A529" s="808"/>
      <c r="B529" s="117" t="s">
        <v>193</v>
      </c>
      <c r="C529" s="117" t="s">
        <v>2532</v>
      </c>
      <c r="D529" s="118">
        <v>43784</v>
      </c>
      <c r="E529" s="117" t="s">
        <v>1014</v>
      </c>
      <c r="F529" s="805"/>
      <c r="G529" s="805"/>
      <c r="H529" s="806"/>
      <c r="I529" s="806"/>
      <c r="J529" s="803"/>
      <c r="K529" s="803"/>
      <c r="L529" s="804"/>
    </row>
    <row r="530" spans="1:12" s="101" customFormat="1" ht="24" customHeight="1">
      <c r="A530" s="808">
        <v>798</v>
      </c>
      <c r="B530" s="110" t="s">
        <v>76</v>
      </c>
      <c r="C530" s="115" t="s">
        <v>78</v>
      </c>
      <c r="D530" s="115" t="s">
        <v>146</v>
      </c>
      <c r="E530" s="115" t="s">
        <v>147</v>
      </c>
      <c r="F530" s="809" t="s">
        <v>71</v>
      </c>
      <c r="G530" s="809"/>
      <c r="H530" s="805"/>
      <c r="I530" s="805"/>
      <c r="J530" s="805"/>
      <c r="K530" s="805"/>
      <c r="L530" s="805"/>
    </row>
    <row r="531" spans="1:12" s="101" customFormat="1" ht="26.25" customHeight="1">
      <c r="A531" s="808"/>
      <c r="B531" s="803" t="s">
        <v>2719</v>
      </c>
      <c r="C531" s="803" t="s">
        <v>2720</v>
      </c>
      <c r="D531" s="807">
        <v>43893</v>
      </c>
      <c r="E531" s="803" t="s">
        <v>2721</v>
      </c>
      <c r="F531" s="803" t="s">
        <v>2722</v>
      </c>
      <c r="G531" s="803"/>
      <c r="H531" s="806" t="s">
        <v>152</v>
      </c>
      <c r="I531" s="806"/>
      <c r="J531" s="117" t="s">
        <v>153</v>
      </c>
      <c r="K531" s="117" t="s">
        <v>3</v>
      </c>
      <c r="L531" s="119">
        <v>388.75</v>
      </c>
    </row>
    <row r="532" spans="1:12" s="101" customFormat="1" ht="60.75" customHeight="1">
      <c r="A532" s="808"/>
      <c r="B532" s="803"/>
      <c r="C532" s="803"/>
      <c r="D532" s="807"/>
      <c r="E532" s="803"/>
      <c r="F532" s="803"/>
      <c r="G532" s="803"/>
      <c r="H532" s="806" t="s">
        <v>154</v>
      </c>
      <c r="I532" s="806"/>
      <c r="J532" s="117" t="s">
        <v>153</v>
      </c>
      <c r="K532" s="117" t="s">
        <v>3</v>
      </c>
      <c r="L532" s="119">
        <v>409.4</v>
      </c>
    </row>
    <row r="533" spans="1:12" s="101" customFormat="1" ht="24" customHeight="1">
      <c r="A533" s="808"/>
      <c r="B533" s="110" t="s">
        <v>77</v>
      </c>
      <c r="C533" s="115" t="s">
        <v>79</v>
      </c>
      <c r="D533" s="115" t="s">
        <v>155</v>
      </c>
      <c r="E533" s="115" t="s">
        <v>156</v>
      </c>
      <c r="F533" s="805"/>
      <c r="G533" s="805"/>
      <c r="H533" s="806" t="s">
        <v>157</v>
      </c>
      <c r="I533" s="806"/>
      <c r="J533" s="803" t="s">
        <v>153</v>
      </c>
      <c r="K533" s="803" t="s">
        <v>3</v>
      </c>
      <c r="L533" s="804">
        <v>139.20000000000002</v>
      </c>
    </row>
    <row r="534" spans="1:12" s="101" customFormat="1" ht="24" customHeight="1">
      <c r="A534" s="808"/>
      <c r="B534" s="117" t="s">
        <v>193</v>
      </c>
      <c r="C534" s="117" t="s">
        <v>2722</v>
      </c>
      <c r="D534" s="118">
        <v>43895</v>
      </c>
      <c r="E534" s="117" t="s">
        <v>524</v>
      </c>
      <c r="F534" s="805"/>
      <c r="G534" s="805"/>
      <c r="H534" s="806"/>
      <c r="I534" s="806"/>
      <c r="J534" s="803"/>
      <c r="K534" s="803"/>
      <c r="L534" s="804"/>
    </row>
    <row r="535" spans="1:12" s="101" customFormat="1" ht="24" customHeight="1">
      <c r="A535" s="808">
        <v>799</v>
      </c>
      <c r="B535" s="110" t="s">
        <v>76</v>
      </c>
      <c r="C535" s="115" t="s">
        <v>78</v>
      </c>
      <c r="D535" s="115" t="s">
        <v>146</v>
      </c>
      <c r="E535" s="115" t="s">
        <v>147</v>
      </c>
      <c r="F535" s="809" t="s">
        <v>71</v>
      </c>
      <c r="G535" s="809"/>
      <c r="H535" s="805"/>
      <c r="I535" s="805"/>
      <c r="J535" s="805"/>
      <c r="K535" s="805"/>
      <c r="L535" s="805"/>
    </row>
    <row r="536" spans="1:12" s="101" customFormat="1" ht="26.25" customHeight="1">
      <c r="A536" s="808"/>
      <c r="B536" s="803" t="s">
        <v>2723</v>
      </c>
      <c r="C536" s="810" t="s">
        <v>2724</v>
      </c>
      <c r="D536" s="807">
        <v>43750</v>
      </c>
      <c r="E536" s="803" t="s">
        <v>2004</v>
      </c>
      <c r="F536" s="803" t="s">
        <v>2614</v>
      </c>
      <c r="G536" s="803"/>
      <c r="H536" s="806" t="s">
        <v>152</v>
      </c>
      <c r="I536" s="806"/>
      <c r="J536" s="117" t="s">
        <v>153</v>
      </c>
      <c r="K536" s="117" t="s">
        <v>3</v>
      </c>
      <c r="L536" s="119">
        <v>363.9</v>
      </c>
    </row>
    <row r="537" spans="1:12" s="101" customFormat="1" ht="323.25" customHeight="1">
      <c r="A537" s="808"/>
      <c r="B537" s="803"/>
      <c r="C537" s="810"/>
      <c r="D537" s="807"/>
      <c r="E537" s="803"/>
      <c r="F537" s="803"/>
      <c r="G537" s="803"/>
      <c r="H537" s="806" t="s">
        <v>154</v>
      </c>
      <c r="I537" s="806"/>
      <c r="J537" s="117" t="s">
        <v>153</v>
      </c>
      <c r="K537" s="117" t="s">
        <v>3</v>
      </c>
      <c r="L537" s="119">
        <v>980.07</v>
      </c>
    </row>
    <row r="538" spans="1:12" s="101" customFormat="1" ht="24" customHeight="1">
      <c r="A538" s="808"/>
      <c r="B538" s="110" t="s">
        <v>77</v>
      </c>
      <c r="C538" s="115" t="s">
        <v>79</v>
      </c>
      <c r="D538" s="115" t="s">
        <v>155</v>
      </c>
      <c r="E538" s="115" t="s">
        <v>156</v>
      </c>
      <c r="F538" s="805"/>
      <c r="G538" s="805"/>
      <c r="H538" s="806" t="s">
        <v>157</v>
      </c>
      <c r="I538" s="806"/>
      <c r="J538" s="803" t="s">
        <v>153</v>
      </c>
      <c r="K538" s="803" t="s">
        <v>3</v>
      </c>
      <c r="L538" s="804">
        <v>1010</v>
      </c>
    </row>
    <row r="539" spans="1:12" s="101" customFormat="1" ht="24" customHeight="1">
      <c r="A539" s="808"/>
      <c r="B539" s="117" t="s">
        <v>240</v>
      </c>
      <c r="C539" s="117" t="s">
        <v>2614</v>
      </c>
      <c r="D539" s="118">
        <v>43758</v>
      </c>
      <c r="E539" s="117" t="s">
        <v>386</v>
      </c>
      <c r="F539" s="805"/>
      <c r="G539" s="805"/>
      <c r="H539" s="806"/>
      <c r="I539" s="806"/>
      <c r="J539" s="803"/>
      <c r="K539" s="803"/>
      <c r="L539" s="804"/>
    </row>
    <row r="540" spans="1:12" s="101" customFormat="1" ht="24" customHeight="1">
      <c r="A540" s="808">
        <v>800</v>
      </c>
      <c r="B540" s="110" t="s">
        <v>76</v>
      </c>
      <c r="C540" s="115" t="s">
        <v>78</v>
      </c>
      <c r="D540" s="115" t="s">
        <v>146</v>
      </c>
      <c r="E540" s="115" t="s">
        <v>147</v>
      </c>
      <c r="F540" s="809" t="s">
        <v>71</v>
      </c>
      <c r="G540" s="809"/>
      <c r="H540" s="805"/>
      <c r="I540" s="805"/>
      <c r="J540" s="805"/>
      <c r="K540" s="805"/>
      <c r="L540" s="805"/>
    </row>
    <row r="541" spans="1:12" s="101" customFormat="1" ht="26.25" customHeight="1">
      <c r="A541" s="808"/>
      <c r="B541" s="803" t="s">
        <v>2725</v>
      </c>
      <c r="C541" s="810" t="s">
        <v>2726</v>
      </c>
      <c r="D541" s="807">
        <v>43773</v>
      </c>
      <c r="E541" s="803" t="s">
        <v>486</v>
      </c>
      <c r="F541" s="803" t="s">
        <v>2727</v>
      </c>
      <c r="G541" s="803"/>
      <c r="H541" s="806" t="s">
        <v>152</v>
      </c>
      <c r="I541" s="806"/>
      <c r="J541" s="117" t="s">
        <v>153</v>
      </c>
      <c r="K541" s="117" t="s">
        <v>3</v>
      </c>
      <c r="L541" s="119">
        <v>1338</v>
      </c>
    </row>
    <row r="542" spans="1:12" s="101" customFormat="1" ht="408.95" customHeight="1">
      <c r="A542" s="808"/>
      <c r="B542" s="803"/>
      <c r="C542" s="810"/>
      <c r="D542" s="807"/>
      <c r="E542" s="803"/>
      <c r="F542" s="803"/>
      <c r="G542" s="803"/>
      <c r="H542" s="806" t="s">
        <v>154</v>
      </c>
      <c r="I542" s="806"/>
      <c r="J542" s="803" t="s">
        <v>153</v>
      </c>
      <c r="K542" s="803" t="s">
        <v>3</v>
      </c>
      <c r="L542" s="804">
        <v>1175</v>
      </c>
    </row>
    <row r="543" spans="1:12" s="101" customFormat="1" ht="40.35" customHeight="1">
      <c r="A543" s="808"/>
      <c r="B543" s="803"/>
      <c r="C543" s="810"/>
      <c r="D543" s="807"/>
      <c r="E543" s="803"/>
      <c r="F543" s="803"/>
      <c r="G543" s="803"/>
      <c r="H543" s="806"/>
      <c r="I543" s="806"/>
      <c r="J543" s="803"/>
      <c r="K543" s="803"/>
      <c r="L543" s="804"/>
    </row>
    <row r="544" spans="1:12" s="101" customFormat="1" ht="24" customHeight="1">
      <c r="A544" s="808"/>
      <c r="B544" s="110" t="s">
        <v>77</v>
      </c>
      <c r="C544" s="115" t="s">
        <v>79</v>
      </c>
      <c r="D544" s="115" t="s">
        <v>155</v>
      </c>
      <c r="E544" s="115" t="s">
        <v>156</v>
      </c>
      <c r="F544" s="805"/>
      <c r="G544" s="805"/>
      <c r="H544" s="806" t="s">
        <v>157</v>
      </c>
      <c r="I544" s="806"/>
      <c r="J544" s="803" t="s">
        <v>153</v>
      </c>
      <c r="K544" s="803" t="s">
        <v>3</v>
      </c>
      <c r="L544" s="804">
        <v>125</v>
      </c>
    </row>
    <row r="545" spans="1:12" s="101" customFormat="1" ht="34.5" customHeight="1">
      <c r="A545" s="808"/>
      <c r="B545" s="117" t="s">
        <v>187</v>
      </c>
      <c r="C545" s="117" t="s">
        <v>2727</v>
      </c>
      <c r="D545" s="118">
        <v>43779</v>
      </c>
      <c r="E545" s="117" t="s">
        <v>2728</v>
      </c>
      <c r="F545" s="805"/>
      <c r="G545" s="805"/>
      <c r="H545" s="806"/>
      <c r="I545" s="806"/>
      <c r="J545" s="803"/>
      <c r="K545" s="803"/>
      <c r="L545" s="804"/>
    </row>
  </sheetData>
  <mergeCells count="1610">
    <mergeCell ref="E11:E12"/>
    <mergeCell ref="F11:G12"/>
    <mergeCell ref="H11:I11"/>
    <mergeCell ref="H12:I12"/>
    <mergeCell ref="F13:G14"/>
    <mergeCell ref="H13:I14"/>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D36:D37"/>
    <mergeCell ref="E36:E37"/>
    <mergeCell ref="F36:G37"/>
    <mergeCell ref="H36:I36"/>
    <mergeCell ref="H37:I37"/>
    <mergeCell ref="F38:G39"/>
    <mergeCell ref="H38:I39"/>
    <mergeCell ref="F33:G34"/>
    <mergeCell ref="H33:I34"/>
    <mergeCell ref="J33:J34"/>
    <mergeCell ref="K33:K34"/>
    <mergeCell ref="L33:L34"/>
    <mergeCell ref="A35:A39"/>
    <mergeCell ref="F35:G35"/>
    <mergeCell ref="H35:L35"/>
    <mergeCell ref="B36:B37"/>
    <mergeCell ref="C36:C37"/>
    <mergeCell ref="A30:A34"/>
    <mergeCell ref="F30:G30"/>
    <mergeCell ref="H30:L30"/>
    <mergeCell ref="B31:B32"/>
    <mergeCell ref="C31:C32"/>
    <mergeCell ref="D31:D32"/>
    <mergeCell ref="E31:E32"/>
    <mergeCell ref="F31:G32"/>
    <mergeCell ref="H31:I31"/>
    <mergeCell ref="H32:I32"/>
    <mergeCell ref="K43:K44"/>
    <mergeCell ref="L43:L44"/>
    <mergeCell ref="A45:A49"/>
    <mergeCell ref="F45:G45"/>
    <mergeCell ref="H45:L45"/>
    <mergeCell ref="B46:B47"/>
    <mergeCell ref="C46:C47"/>
    <mergeCell ref="D46:D47"/>
    <mergeCell ref="E46:E47"/>
    <mergeCell ref="F46:G47"/>
    <mergeCell ref="F41:G42"/>
    <mergeCell ref="H41:I41"/>
    <mergeCell ref="H42:I42"/>
    <mergeCell ref="F43:G44"/>
    <mergeCell ref="H43:I44"/>
    <mergeCell ref="J43:J44"/>
    <mergeCell ref="J38:J39"/>
    <mergeCell ref="K38:K39"/>
    <mergeCell ref="L38:L39"/>
    <mergeCell ref="A40:A44"/>
    <mergeCell ref="F40:G40"/>
    <mergeCell ref="H40:L40"/>
    <mergeCell ref="B41:B42"/>
    <mergeCell ref="C41:C42"/>
    <mergeCell ref="D41:D42"/>
    <mergeCell ref="E41:E42"/>
    <mergeCell ref="H52:I52"/>
    <mergeCell ref="F53:G54"/>
    <mergeCell ref="H53:I54"/>
    <mergeCell ref="J53:J54"/>
    <mergeCell ref="K53:K54"/>
    <mergeCell ref="L53:L54"/>
    <mergeCell ref="L48:L49"/>
    <mergeCell ref="A50:A54"/>
    <mergeCell ref="F50:G50"/>
    <mergeCell ref="H50:L50"/>
    <mergeCell ref="B51:B52"/>
    <mergeCell ref="C51:C52"/>
    <mergeCell ref="D51:D52"/>
    <mergeCell ref="E51:E52"/>
    <mergeCell ref="F51:G52"/>
    <mergeCell ref="H51:I51"/>
    <mergeCell ref="H46:I46"/>
    <mergeCell ref="H47:I47"/>
    <mergeCell ref="F48:G49"/>
    <mergeCell ref="H48:I49"/>
    <mergeCell ref="J48:J49"/>
    <mergeCell ref="K48:K49"/>
    <mergeCell ref="D61:D62"/>
    <mergeCell ref="E61:E62"/>
    <mergeCell ref="F61:G62"/>
    <mergeCell ref="H61:I61"/>
    <mergeCell ref="H62:I62"/>
    <mergeCell ref="F63:G64"/>
    <mergeCell ref="H63:I64"/>
    <mergeCell ref="F58:G59"/>
    <mergeCell ref="H58:I59"/>
    <mergeCell ref="J58:J59"/>
    <mergeCell ref="K58:K59"/>
    <mergeCell ref="L58:L59"/>
    <mergeCell ref="A60:A64"/>
    <mergeCell ref="F60:G60"/>
    <mergeCell ref="H60:L60"/>
    <mergeCell ref="B61:B62"/>
    <mergeCell ref="C61:C62"/>
    <mergeCell ref="A55:A59"/>
    <mergeCell ref="F55:G55"/>
    <mergeCell ref="H55:L55"/>
    <mergeCell ref="B56:B57"/>
    <mergeCell ref="C56:C57"/>
    <mergeCell ref="D56:D57"/>
    <mergeCell ref="E56:E57"/>
    <mergeCell ref="F56:G57"/>
    <mergeCell ref="H56:I56"/>
    <mergeCell ref="H57:I57"/>
    <mergeCell ref="K68:K69"/>
    <mergeCell ref="L68:L69"/>
    <mergeCell ref="A70:A74"/>
    <mergeCell ref="F70:G70"/>
    <mergeCell ref="H70:L70"/>
    <mergeCell ref="B71:B72"/>
    <mergeCell ref="C71:C72"/>
    <mergeCell ref="D71:D72"/>
    <mergeCell ref="E71:E72"/>
    <mergeCell ref="F71:G72"/>
    <mergeCell ref="F66:G67"/>
    <mergeCell ref="H66:I66"/>
    <mergeCell ref="H67:I67"/>
    <mergeCell ref="F68:G69"/>
    <mergeCell ref="H68:I69"/>
    <mergeCell ref="J68:J69"/>
    <mergeCell ref="J63:J64"/>
    <mergeCell ref="K63:K64"/>
    <mergeCell ref="L63:L64"/>
    <mergeCell ref="A65:A69"/>
    <mergeCell ref="F65:G65"/>
    <mergeCell ref="H65:L65"/>
    <mergeCell ref="B66:B67"/>
    <mergeCell ref="C66:C67"/>
    <mergeCell ref="D66:D67"/>
    <mergeCell ref="E66:E67"/>
    <mergeCell ref="H77:I77"/>
    <mergeCell ref="F78:G79"/>
    <mergeCell ref="H78:I79"/>
    <mergeCell ref="J78:J79"/>
    <mergeCell ref="K78:K79"/>
    <mergeCell ref="L78:L79"/>
    <mergeCell ref="L73:L74"/>
    <mergeCell ref="A75:A79"/>
    <mergeCell ref="F75:G75"/>
    <mergeCell ref="H75:L75"/>
    <mergeCell ref="B76:B77"/>
    <mergeCell ref="C76:C77"/>
    <mergeCell ref="D76:D77"/>
    <mergeCell ref="E76:E77"/>
    <mergeCell ref="F76:G77"/>
    <mergeCell ref="H76:I76"/>
    <mergeCell ref="H71:I71"/>
    <mergeCell ref="H72:I72"/>
    <mergeCell ref="F73:G74"/>
    <mergeCell ref="H73:I74"/>
    <mergeCell ref="J73:J74"/>
    <mergeCell ref="K73:K74"/>
    <mergeCell ref="F83:G84"/>
    <mergeCell ref="H83:I84"/>
    <mergeCell ref="J83:J84"/>
    <mergeCell ref="K83:K84"/>
    <mergeCell ref="L83:L84"/>
    <mergeCell ref="A85:A89"/>
    <mergeCell ref="F85:G85"/>
    <mergeCell ref="H85:L85"/>
    <mergeCell ref="B86:B87"/>
    <mergeCell ref="C86:C87"/>
    <mergeCell ref="A80:A84"/>
    <mergeCell ref="F80:G80"/>
    <mergeCell ref="H80:L80"/>
    <mergeCell ref="B81:B82"/>
    <mergeCell ref="C81:C82"/>
    <mergeCell ref="D81:D82"/>
    <mergeCell ref="E81:E82"/>
    <mergeCell ref="F81:G82"/>
    <mergeCell ref="H81:I81"/>
    <mergeCell ref="H82:I82"/>
    <mergeCell ref="F91:G92"/>
    <mergeCell ref="H91:I91"/>
    <mergeCell ref="H92:I92"/>
    <mergeCell ref="F93:G94"/>
    <mergeCell ref="H93:I94"/>
    <mergeCell ref="J93:J94"/>
    <mergeCell ref="J88:J89"/>
    <mergeCell ref="K88:K89"/>
    <mergeCell ref="L88:L89"/>
    <mergeCell ref="A90:A94"/>
    <mergeCell ref="F90:G90"/>
    <mergeCell ref="H90:L90"/>
    <mergeCell ref="B91:B92"/>
    <mergeCell ref="C91:C92"/>
    <mergeCell ref="D91:D92"/>
    <mergeCell ref="E91:E92"/>
    <mergeCell ref="D86:D87"/>
    <mergeCell ref="E86:E87"/>
    <mergeCell ref="F86:G87"/>
    <mergeCell ref="H86:I86"/>
    <mergeCell ref="H87:I87"/>
    <mergeCell ref="F88:G89"/>
    <mergeCell ref="H88:I89"/>
    <mergeCell ref="H96:I96"/>
    <mergeCell ref="H97:I98"/>
    <mergeCell ref="J97:J98"/>
    <mergeCell ref="K97:K98"/>
    <mergeCell ref="L97:L98"/>
    <mergeCell ref="F99:G100"/>
    <mergeCell ref="H99:I100"/>
    <mergeCell ref="J99:J100"/>
    <mergeCell ref="K99:K100"/>
    <mergeCell ref="L99:L100"/>
    <mergeCell ref="K93:K94"/>
    <mergeCell ref="L93:L94"/>
    <mergeCell ref="A95:A100"/>
    <mergeCell ref="F95:G95"/>
    <mergeCell ref="H95:L95"/>
    <mergeCell ref="B96:B98"/>
    <mergeCell ref="C96:C98"/>
    <mergeCell ref="D96:D98"/>
    <mergeCell ref="E96:E98"/>
    <mergeCell ref="F96:G98"/>
    <mergeCell ref="F104:G105"/>
    <mergeCell ref="H104:I105"/>
    <mergeCell ref="J104:J105"/>
    <mergeCell ref="K104:K105"/>
    <mergeCell ref="L104:L105"/>
    <mergeCell ref="A106:A110"/>
    <mergeCell ref="F106:G106"/>
    <mergeCell ref="H106:L106"/>
    <mergeCell ref="B107:B108"/>
    <mergeCell ref="C107:C108"/>
    <mergeCell ref="A101:A105"/>
    <mergeCell ref="F101:G101"/>
    <mergeCell ref="H101:L101"/>
    <mergeCell ref="B102:B103"/>
    <mergeCell ref="C102:C103"/>
    <mergeCell ref="D102:D103"/>
    <mergeCell ref="E102:E103"/>
    <mergeCell ref="F102:G103"/>
    <mergeCell ref="H102:I102"/>
    <mergeCell ref="H103:I103"/>
    <mergeCell ref="F112:G114"/>
    <mergeCell ref="H112:I112"/>
    <mergeCell ref="H113:I114"/>
    <mergeCell ref="J113:J114"/>
    <mergeCell ref="K113:K114"/>
    <mergeCell ref="L113:L114"/>
    <mergeCell ref="J109:J110"/>
    <mergeCell ref="K109:K110"/>
    <mergeCell ref="L109:L110"/>
    <mergeCell ref="A111:A116"/>
    <mergeCell ref="F111:G111"/>
    <mergeCell ref="H111:L111"/>
    <mergeCell ref="B112:B114"/>
    <mergeCell ref="C112:C114"/>
    <mergeCell ref="D112:D114"/>
    <mergeCell ref="E112:E114"/>
    <mergeCell ref="D107:D108"/>
    <mergeCell ref="E107:E108"/>
    <mergeCell ref="F107:G108"/>
    <mergeCell ref="H107:I107"/>
    <mergeCell ref="H108:I108"/>
    <mergeCell ref="F109:G110"/>
    <mergeCell ref="H109:I110"/>
    <mergeCell ref="H129:I129"/>
    <mergeCell ref="D118:D119"/>
    <mergeCell ref="E118:E119"/>
    <mergeCell ref="F118:G119"/>
    <mergeCell ref="H118:I118"/>
    <mergeCell ref="H119:I119"/>
    <mergeCell ref="F120:G121"/>
    <mergeCell ref="H120:I121"/>
    <mergeCell ref="F115:G116"/>
    <mergeCell ref="H115:I116"/>
    <mergeCell ref="J115:J116"/>
    <mergeCell ref="K115:K116"/>
    <mergeCell ref="L115:L116"/>
    <mergeCell ref="F117:G117"/>
    <mergeCell ref="H117:L117"/>
    <mergeCell ref="F123:G125"/>
    <mergeCell ref="H123:I123"/>
    <mergeCell ref="H124:I125"/>
    <mergeCell ref="J124:J125"/>
    <mergeCell ref="K124:K125"/>
    <mergeCell ref="L124:L125"/>
    <mergeCell ref="J120:J121"/>
    <mergeCell ref="K120:K121"/>
    <mergeCell ref="L120:L121"/>
    <mergeCell ref="A122:A127"/>
    <mergeCell ref="F122:G122"/>
    <mergeCell ref="H122:L122"/>
    <mergeCell ref="B123:B125"/>
    <mergeCell ref="C123:C125"/>
    <mergeCell ref="D123:D125"/>
    <mergeCell ref="E123:E125"/>
    <mergeCell ref="K130:K131"/>
    <mergeCell ref="L130:L131"/>
    <mergeCell ref="A117:A121"/>
    <mergeCell ref="B118:B119"/>
    <mergeCell ref="C118:C119"/>
    <mergeCell ref="H130:I131"/>
    <mergeCell ref="J130:J131"/>
    <mergeCell ref="F126:G127"/>
    <mergeCell ref="H126:I127"/>
    <mergeCell ref="J126:J127"/>
    <mergeCell ref="K126:K127"/>
    <mergeCell ref="L126:L127"/>
    <mergeCell ref="A128:A133"/>
    <mergeCell ref="F128:G128"/>
    <mergeCell ref="H128:L128"/>
    <mergeCell ref="B129:B131"/>
    <mergeCell ref="C129:C131"/>
    <mergeCell ref="F132:G133"/>
    <mergeCell ref="H132:I133"/>
    <mergeCell ref="J132:J133"/>
    <mergeCell ref="K132:K133"/>
    <mergeCell ref="L132:L133"/>
    <mergeCell ref="D129:D131"/>
    <mergeCell ref="E129:E131"/>
    <mergeCell ref="F129:G131"/>
    <mergeCell ref="F137:G138"/>
    <mergeCell ref="H137:I138"/>
    <mergeCell ref="J137:J138"/>
    <mergeCell ref="K137:K138"/>
    <mergeCell ref="L137:L138"/>
    <mergeCell ref="A139:A143"/>
    <mergeCell ref="F139:G139"/>
    <mergeCell ref="H139:L139"/>
    <mergeCell ref="B140:B141"/>
    <mergeCell ref="C140:C141"/>
    <mergeCell ref="A134:A138"/>
    <mergeCell ref="F134:G134"/>
    <mergeCell ref="H134:L134"/>
    <mergeCell ref="B135:B136"/>
    <mergeCell ref="C135:C136"/>
    <mergeCell ref="D135:D136"/>
    <mergeCell ref="E135:E136"/>
    <mergeCell ref="F135:G136"/>
    <mergeCell ref="H135:I135"/>
    <mergeCell ref="H136:I136"/>
    <mergeCell ref="F145:G146"/>
    <mergeCell ref="H145:I145"/>
    <mergeCell ref="H146:I146"/>
    <mergeCell ref="F147:G148"/>
    <mergeCell ref="H147:I148"/>
    <mergeCell ref="J147:J148"/>
    <mergeCell ref="J142:J143"/>
    <mergeCell ref="K142:K143"/>
    <mergeCell ref="L142:L143"/>
    <mergeCell ref="A144:A148"/>
    <mergeCell ref="F144:G144"/>
    <mergeCell ref="H144:L144"/>
    <mergeCell ref="B145:B146"/>
    <mergeCell ref="C145:C146"/>
    <mergeCell ref="D145:D146"/>
    <mergeCell ref="E145:E146"/>
    <mergeCell ref="D140:D141"/>
    <mergeCell ref="E140:E141"/>
    <mergeCell ref="F140:G141"/>
    <mergeCell ref="H140:I140"/>
    <mergeCell ref="H141:I141"/>
    <mergeCell ref="F142:G143"/>
    <mergeCell ref="H142:I143"/>
    <mergeCell ref="H150:I150"/>
    <mergeCell ref="H151:I152"/>
    <mergeCell ref="J151:J152"/>
    <mergeCell ref="K151:K152"/>
    <mergeCell ref="L151:L152"/>
    <mergeCell ref="F153:G154"/>
    <mergeCell ref="H153:I154"/>
    <mergeCell ref="J153:J154"/>
    <mergeCell ref="K153:K154"/>
    <mergeCell ref="L153:L154"/>
    <mergeCell ref="K147:K148"/>
    <mergeCell ref="L147:L148"/>
    <mergeCell ref="A149:A154"/>
    <mergeCell ref="F149:G149"/>
    <mergeCell ref="H149:L149"/>
    <mergeCell ref="B150:B152"/>
    <mergeCell ref="C150:C152"/>
    <mergeCell ref="D150:D152"/>
    <mergeCell ref="E150:E152"/>
    <mergeCell ref="F150:G152"/>
    <mergeCell ref="J157:J158"/>
    <mergeCell ref="K157:K158"/>
    <mergeCell ref="L157:L158"/>
    <mergeCell ref="F159:G160"/>
    <mergeCell ref="H159:I160"/>
    <mergeCell ref="J159:J160"/>
    <mergeCell ref="K159:K160"/>
    <mergeCell ref="L159:L160"/>
    <mergeCell ref="A155:A160"/>
    <mergeCell ref="F155:G155"/>
    <mergeCell ref="H155:L155"/>
    <mergeCell ref="B156:B158"/>
    <mergeCell ref="C156:C158"/>
    <mergeCell ref="D156:D158"/>
    <mergeCell ref="E156:E158"/>
    <mergeCell ref="F156:G158"/>
    <mergeCell ref="H156:I156"/>
    <mergeCell ref="H157:I158"/>
    <mergeCell ref="J163:J164"/>
    <mergeCell ref="K163:K164"/>
    <mergeCell ref="L163:L164"/>
    <mergeCell ref="F165:G166"/>
    <mergeCell ref="H165:I166"/>
    <mergeCell ref="J165:J166"/>
    <mergeCell ref="K165:K166"/>
    <mergeCell ref="L165:L166"/>
    <mergeCell ref="A161:A166"/>
    <mergeCell ref="F161:G161"/>
    <mergeCell ref="H161:L161"/>
    <mergeCell ref="B162:B164"/>
    <mergeCell ref="C162:C164"/>
    <mergeCell ref="D162:D164"/>
    <mergeCell ref="E162:E164"/>
    <mergeCell ref="F162:G164"/>
    <mergeCell ref="H162:I162"/>
    <mergeCell ref="H163:I164"/>
    <mergeCell ref="J169:J171"/>
    <mergeCell ref="K169:K171"/>
    <mergeCell ref="L169:L171"/>
    <mergeCell ref="F172:G173"/>
    <mergeCell ref="H172:I173"/>
    <mergeCell ref="J172:J173"/>
    <mergeCell ref="K172:K173"/>
    <mergeCell ref="L172:L173"/>
    <mergeCell ref="A167:A173"/>
    <mergeCell ref="F167:G167"/>
    <mergeCell ref="H167:L167"/>
    <mergeCell ref="B168:B171"/>
    <mergeCell ref="C168:C171"/>
    <mergeCell ref="D168:D171"/>
    <mergeCell ref="E168:E171"/>
    <mergeCell ref="F168:G171"/>
    <mergeCell ref="H168:I168"/>
    <mergeCell ref="H169:I171"/>
    <mergeCell ref="J176:J177"/>
    <mergeCell ref="K176:K177"/>
    <mergeCell ref="L176:L177"/>
    <mergeCell ref="F178:G179"/>
    <mergeCell ref="H178:I179"/>
    <mergeCell ref="J178:J179"/>
    <mergeCell ref="K178:K179"/>
    <mergeCell ref="L178:L179"/>
    <mergeCell ref="A174:A179"/>
    <mergeCell ref="F174:G174"/>
    <mergeCell ref="H174:L174"/>
    <mergeCell ref="B175:B177"/>
    <mergeCell ref="C175:C177"/>
    <mergeCell ref="D175:D177"/>
    <mergeCell ref="E175:E177"/>
    <mergeCell ref="F175:G177"/>
    <mergeCell ref="H175:I175"/>
    <mergeCell ref="H176:I177"/>
    <mergeCell ref="J182:J183"/>
    <mergeCell ref="K182:K183"/>
    <mergeCell ref="L182:L183"/>
    <mergeCell ref="F184:G185"/>
    <mergeCell ref="H184:I185"/>
    <mergeCell ref="J184:J185"/>
    <mergeCell ref="K184:K185"/>
    <mergeCell ref="L184:L185"/>
    <mergeCell ref="A180:A185"/>
    <mergeCell ref="F180:G180"/>
    <mergeCell ref="H180:L180"/>
    <mergeCell ref="B181:B183"/>
    <mergeCell ref="C181:C183"/>
    <mergeCell ref="D181:D183"/>
    <mergeCell ref="E181:E183"/>
    <mergeCell ref="F181:G183"/>
    <mergeCell ref="H181:I181"/>
    <mergeCell ref="H182:I183"/>
    <mergeCell ref="D192:D193"/>
    <mergeCell ref="E192:E193"/>
    <mergeCell ref="F192:G193"/>
    <mergeCell ref="H192:I192"/>
    <mergeCell ref="H193:I193"/>
    <mergeCell ref="F194:G195"/>
    <mergeCell ref="H194:I195"/>
    <mergeCell ref="F189:G190"/>
    <mergeCell ref="H189:I190"/>
    <mergeCell ref="J189:J190"/>
    <mergeCell ref="K189:K190"/>
    <mergeCell ref="L189:L190"/>
    <mergeCell ref="A191:A195"/>
    <mergeCell ref="F191:G191"/>
    <mergeCell ref="H191:L191"/>
    <mergeCell ref="B192:B193"/>
    <mergeCell ref="C192:C193"/>
    <mergeCell ref="A186:A190"/>
    <mergeCell ref="F186:G186"/>
    <mergeCell ref="H186:L186"/>
    <mergeCell ref="B187:B188"/>
    <mergeCell ref="C187:C188"/>
    <mergeCell ref="D187:D188"/>
    <mergeCell ref="E187:E188"/>
    <mergeCell ref="F187:G188"/>
    <mergeCell ref="H187:I187"/>
    <mergeCell ref="H188:I188"/>
    <mergeCell ref="K199:K200"/>
    <mergeCell ref="L199:L200"/>
    <mergeCell ref="A201:A205"/>
    <mergeCell ref="F201:G201"/>
    <mergeCell ref="H201:L201"/>
    <mergeCell ref="B202:B203"/>
    <mergeCell ref="C202:C203"/>
    <mergeCell ref="D202:D203"/>
    <mergeCell ref="E202:E203"/>
    <mergeCell ref="F202:G203"/>
    <mergeCell ref="F197:G198"/>
    <mergeCell ref="H197:I197"/>
    <mergeCell ref="H198:I198"/>
    <mergeCell ref="F199:G200"/>
    <mergeCell ref="H199:I200"/>
    <mergeCell ref="J199:J200"/>
    <mergeCell ref="J194:J195"/>
    <mergeCell ref="K194:K195"/>
    <mergeCell ref="L194:L195"/>
    <mergeCell ref="A196:A200"/>
    <mergeCell ref="F196:G196"/>
    <mergeCell ref="H196:L196"/>
    <mergeCell ref="B197:B198"/>
    <mergeCell ref="C197:C198"/>
    <mergeCell ref="D197:D198"/>
    <mergeCell ref="E197:E198"/>
    <mergeCell ref="H208:I208"/>
    <mergeCell ref="F209:G210"/>
    <mergeCell ref="H209:I210"/>
    <mergeCell ref="J209:J210"/>
    <mergeCell ref="K209:K210"/>
    <mergeCell ref="L209:L210"/>
    <mergeCell ref="L204:L205"/>
    <mergeCell ref="A206:A210"/>
    <mergeCell ref="F206:G206"/>
    <mergeCell ref="H206:L206"/>
    <mergeCell ref="B207:B208"/>
    <mergeCell ref="C207:C208"/>
    <mergeCell ref="D207:D208"/>
    <mergeCell ref="E207:E208"/>
    <mergeCell ref="F207:G208"/>
    <mergeCell ref="H207:I207"/>
    <mergeCell ref="H202:I202"/>
    <mergeCell ref="H203:I203"/>
    <mergeCell ref="F204:G205"/>
    <mergeCell ref="H204:I205"/>
    <mergeCell ref="J204:J205"/>
    <mergeCell ref="K204:K205"/>
    <mergeCell ref="D217:D218"/>
    <mergeCell ref="E217:E218"/>
    <mergeCell ref="F217:G218"/>
    <mergeCell ref="H217:I217"/>
    <mergeCell ref="H218:I218"/>
    <mergeCell ref="F219:G220"/>
    <mergeCell ref="H219:I220"/>
    <mergeCell ref="F214:G215"/>
    <mergeCell ref="H214:I215"/>
    <mergeCell ref="J214:J215"/>
    <mergeCell ref="K214:K215"/>
    <mergeCell ref="L214:L215"/>
    <mergeCell ref="A216:A220"/>
    <mergeCell ref="F216:G216"/>
    <mergeCell ref="H216:L216"/>
    <mergeCell ref="B217:B218"/>
    <mergeCell ref="C217:C218"/>
    <mergeCell ref="A211:A215"/>
    <mergeCell ref="F211:G211"/>
    <mergeCell ref="H211:L211"/>
    <mergeCell ref="B212:B213"/>
    <mergeCell ref="C212:C213"/>
    <mergeCell ref="D212:D213"/>
    <mergeCell ref="E212:E213"/>
    <mergeCell ref="F212:G213"/>
    <mergeCell ref="H212:I212"/>
    <mergeCell ref="H213:I213"/>
    <mergeCell ref="K224:K225"/>
    <mergeCell ref="L224:L225"/>
    <mergeCell ref="A226:A231"/>
    <mergeCell ref="F226:G226"/>
    <mergeCell ref="H226:L226"/>
    <mergeCell ref="B227:B229"/>
    <mergeCell ref="C227:C229"/>
    <mergeCell ref="D227:D229"/>
    <mergeCell ref="E227:E229"/>
    <mergeCell ref="F227:G229"/>
    <mergeCell ref="F222:G223"/>
    <mergeCell ref="H222:I222"/>
    <mergeCell ref="H223:I223"/>
    <mergeCell ref="F224:G225"/>
    <mergeCell ref="H224:I225"/>
    <mergeCell ref="J224:J225"/>
    <mergeCell ref="J219:J220"/>
    <mergeCell ref="K219:K220"/>
    <mergeCell ref="L219:L220"/>
    <mergeCell ref="A221:A225"/>
    <mergeCell ref="F221:G221"/>
    <mergeCell ref="H221:L221"/>
    <mergeCell ref="B222:B223"/>
    <mergeCell ref="C222:C223"/>
    <mergeCell ref="D222:D223"/>
    <mergeCell ref="E222:E223"/>
    <mergeCell ref="A232:A236"/>
    <mergeCell ref="F232:G232"/>
    <mergeCell ref="H232:L232"/>
    <mergeCell ref="B233:B234"/>
    <mergeCell ref="C233:C234"/>
    <mergeCell ref="D233:D234"/>
    <mergeCell ref="E233:E234"/>
    <mergeCell ref="F233:G234"/>
    <mergeCell ref="H233:I233"/>
    <mergeCell ref="H234:I234"/>
    <mergeCell ref="H227:I227"/>
    <mergeCell ref="H228:I229"/>
    <mergeCell ref="J228:J229"/>
    <mergeCell ref="K228:K229"/>
    <mergeCell ref="L228:L229"/>
    <mergeCell ref="F230:G231"/>
    <mergeCell ref="H230:I231"/>
    <mergeCell ref="J230:J231"/>
    <mergeCell ref="K230:K231"/>
    <mergeCell ref="L230:L231"/>
    <mergeCell ref="F235:G236"/>
    <mergeCell ref="H235:I236"/>
    <mergeCell ref="J235:J236"/>
    <mergeCell ref="K235:K236"/>
    <mergeCell ref="L235:L236"/>
    <mergeCell ref="D249:D250"/>
    <mergeCell ref="E249:E250"/>
    <mergeCell ref="F249:G250"/>
    <mergeCell ref="H249:I249"/>
    <mergeCell ref="H250:I250"/>
    <mergeCell ref="F251:G252"/>
    <mergeCell ref="H251:I252"/>
    <mergeCell ref="F246:G247"/>
    <mergeCell ref="H246:I247"/>
    <mergeCell ref="J246:J247"/>
    <mergeCell ref="K246:K247"/>
    <mergeCell ref="L246:L247"/>
    <mergeCell ref="F237:G237"/>
    <mergeCell ref="H237:L237"/>
    <mergeCell ref="K239:K240"/>
    <mergeCell ref="L239:L240"/>
    <mergeCell ref="F241:G242"/>
    <mergeCell ref="H241:I242"/>
    <mergeCell ref="J241:J242"/>
    <mergeCell ref="K241:K242"/>
    <mergeCell ref="L241:L242"/>
    <mergeCell ref="A243:A247"/>
    <mergeCell ref="F243:G243"/>
    <mergeCell ref="H243:L243"/>
    <mergeCell ref="B244:B245"/>
    <mergeCell ref="C244:C245"/>
    <mergeCell ref="D244:D245"/>
    <mergeCell ref="E244:E245"/>
    <mergeCell ref="F244:G245"/>
    <mergeCell ref="H244:I244"/>
    <mergeCell ref="H245:I245"/>
    <mergeCell ref="K256:K257"/>
    <mergeCell ref="L256:L257"/>
    <mergeCell ref="D238:D240"/>
    <mergeCell ref="E238:E240"/>
    <mergeCell ref="F238:G240"/>
    <mergeCell ref="H238:I238"/>
    <mergeCell ref="H239:I240"/>
    <mergeCell ref="J239:J240"/>
    <mergeCell ref="A237:A242"/>
    <mergeCell ref="B238:B240"/>
    <mergeCell ref="C238:C240"/>
    <mergeCell ref="F254:G255"/>
    <mergeCell ref="H254:I254"/>
    <mergeCell ref="H255:I255"/>
    <mergeCell ref="F256:G257"/>
    <mergeCell ref="H256:I257"/>
    <mergeCell ref="J256:J257"/>
    <mergeCell ref="J251:J252"/>
    <mergeCell ref="K251:K252"/>
    <mergeCell ref="L251:L252"/>
    <mergeCell ref="A253:A257"/>
    <mergeCell ref="F253:G253"/>
    <mergeCell ref="H253:L253"/>
    <mergeCell ref="B254:B255"/>
    <mergeCell ref="C254:C255"/>
    <mergeCell ref="D254:D255"/>
    <mergeCell ref="E254:E255"/>
    <mergeCell ref="A248:A252"/>
    <mergeCell ref="F248:G248"/>
    <mergeCell ref="H248:L248"/>
    <mergeCell ref="B249:B250"/>
    <mergeCell ref="C249:C250"/>
    <mergeCell ref="H265:I265"/>
    <mergeCell ref="F266:G267"/>
    <mergeCell ref="H266:I267"/>
    <mergeCell ref="J266:J267"/>
    <mergeCell ref="K266:K267"/>
    <mergeCell ref="L266:L267"/>
    <mergeCell ref="L261:L262"/>
    <mergeCell ref="A263:A267"/>
    <mergeCell ref="F263:G263"/>
    <mergeCell ref="H263:L263"/>
    <mergeCell ref="B264:B265"/>
    <mergeCell ref="C264:C265"/>
    <mergeCell ref="D264:D265"/>
    <mergeCell ref="E264:E265"/>
    <mergeCell ref="F264:G265"/>
    <mergeCell ref="H264:I264"/>
    <mergeCell ref="H259:I259"/>
    <mergeCell ref="H260:I260"/>
    <mergeCell ref="F261:G262"/>
    <mergeCell ref="H261:I262"/>
    <mergeCell ref="J261:J262"/>
    <mergeCell ref="K261:K262"/>
    <mergeCell ref="A258:A262"/>
    <mergeCell ref="F258:G258"/>
    <mergeCell ref="H258:L258"/>
    <mergeCell ref="B259:B260"/>
    <mergeCell ref="C259:C260"/>
    <mergeCell ref="D259:D260"/>
    <mergeCell ref="E259:E260"/>
    <mergeCell ref="F259:G260"/>
    <mergeCell ref="D274:D275"/>
    <mergeCell ref="E274:E275"/>
    <mergeCell ref="F274:G275"/>
    <mergeCell ref="H274:I274"/>
    <mergeCell ref="H275:I275"/>
    <mergeCell ref="F276:G277"/>
    <mergeCell ref="H276:I277"/>
    <mergeCell ref="F271:G272"/>
    <mergeCell ref="H271:I272"/>
    <mergeCell ref="J271:J272"/>
    <mergeCell ref="K271:K272"/>
    <mergeCell ref="L271:L272"/>
    <mergeCell ref="A273:A277"/>
    <mergeCell ref="F273:G273"/>
    <mergeCell ref="H273:L273"/>
    <mergeCell ref="B274:B275"/>
    <mergeCell ref="C274:C275"/>
    <mergeCell ref="A268:A272"/>
    <mergeCell ref="F268:G268"/>
    <mergeCell ref="H268:L268"/>
    <mergeCell ref="B269:B270"/>
    <mergeCell ref="C269:C270"/>
    <mergeCell ref="D269:D270"/>
    <mergeCell ref="E269:E270"/>
    <mergeCell ref="F269:G270"/>
    <mergeCell ref="H269:I269"/>
    <mergeCell ref="H270:I270"/>
    <mergeCell ref="K281:K282"/>
    <mergeCell ref="L281:L282"/>
    <mergeCell ref="A283:A287"/>
    <mergeCell ref="F283:G283"/>
    <mergeCell ref="H283:L283"/>
    <mergeCell ref="B284:B285"/>
    <mergeCell ref="C284:C285"/>
    <mergeCell ref="D284:D285"/>
    <mergeCell ref="E284:E285"/>
    <mergeCell ref="F284:G285"/>
    <mergeCell ref="F279:G280"/>
    <mergeCell ref="H279:I279"/>
    <mergeCell ref="H280:I280"/>
    <mergeCell ref="F281:G282"/>
    <mergeCell ref="H281:I282"/>
    <mergeCell ref="J281:J282"/>
    <mergeCell ref="J276:J277"/>
    <mergeCell ref="K276:K277"/>
    <mergeCell ref="L276:L277"/>
    <mergeCell ref="A278:A282"/>
    <mergeCell ref="F278:G278"/>
    <mergeCell ref="H278:L278"/>
    <mergeCell ref="B279:B280"/>
    <mergeCell ref="C279:C280"/>
    <mergeCell ref="D279:D280"/>
    <mergeCell ref="E279:E280"/>
    <mergeCell ref="H290:I290"/>
    <mergeCell ref="F291:G292"/>
    <mergeCell ref="H291:I292"/>
    <mergeCell ref="J291:J292"/>
    <mergeCell ref="K291:K292"/>
    <mergeCell ref="L291:L292"/>
    <mergeCell ref="L286:L287"/>
    <mergeCell ref="A288:A292"/>
    <mergeCell ref="F288:G288"/>
    <mergeCell ref="H288:L288"/>
    <mergeCell ref="B289:B290"/>
    <mergeCell ref="C289:C290"/>
    <mergeCell ref="D289:D290"/>
    <mergeCell ref="E289:E290"/>
    <mergeCell ref="F289:G290"/>
    <mergeCell ref="H289:I289"/>
    <mergeCell ref="H284:I284"/>
    <mergeCell ref="H285:I285"/>
    <mergeCell ref="F286:G287"/>
    <mergeCell ref="H286:I287"/>
    <mergeCell ref="J286:J287"/>
    <mergeCell ref="K286:K287"/>
    <mergeCell ref="D299:D300"/>
    <mergeCell ref="E299:E300"/>
    <mergeCell ref="F299:G300"/>
    <mergeCell ref="H299:I299"/>
    <mergeCell ref="H300:I300"/>
    <mergeCell ref="F301:G302"/>
    <mergeCell ref="H301:I302"/>
    <mergeCell ref="F296:G297"/>
    <mergeCell ref="H296:I297"/>
    <mergeCell ref="J296:J297"/>
    <mergeCell ref="K296:K297"/>
    <mergeCell ref="L296:L297"/>
    <mergeCell ref="A298:A302"/>
    <mergeCell ref="F298:G298"/>
    <mergeCell ref="H298:L298"/>
    <mergeCell ref="B299:B300"/>
    <mergeCell ref="C299:C300"/>
    <mergeCell ref="A293:A297"/>
    <mergeCell ref="F293:G293"/>
    <mergeCell ref="H293:L293"/>
    <mergeCell ref="B294:B295"/>
    <mergeCell ref="C294:C295"/>
    <mergeCell ref="D294:D295"/>
    <mergeCell ref="E294:E295"/>
    <mergeCell ref="F294:G295"/>
    <mergeCell ref="H294:I294"/>
    <mergeCell ref="H295:I295"/>
    <mergeCell ref="K306:K307"/>
    <mergeCell ref="L306:L307"/>
    <mergeCell ref="A308:A312"/>
    <mergeCell ref="F308:G308"/>
    <mergeCell ref="H308:L308"/>
    <mergeCell ref="B309:B310"/>
    <mergeCell ref="C309:C310"/>
    <mergeCell ref="D309:D310"/>
    <mergeCell ref="E309:E310"/>
    <mergeCell ref="F309:G310"/>
    <mergeCell ref="F304:G305"/>
    <mergeCell ref="H304:I304"/>
    <mergeCell ref="H305:I305"/>
    <mergeCell ref="F306:G307"/>
    <mergeCell ref="H306:I307"/>
    <mergeCell ref="J306:J307"/>
    <mergeCell ref="J301:J302"/>
    <mergeCell ref="K301:K302"/>
    <mergeCell ref="L301:L302"/>
    <mergeCell ref="A303:A307"/>
    <mergeCell ref="F303:G303"/>
    <mergeCell ref="H303:L303"/>
    <mergeCell ref="B304:B305"/>
    <mergeCell ref="C304:C305"/>
    <mergeCell ref="D304:D305"/>
    <mergeCell ref="E304:E305"/>
    <mergeCell ref="H315:I315"/>
    <mergeCell ref="F316:G317"/>
    <mergeCell ref="H316:I317"/>
    <mergeCell ref="J316:J317"/>
    <mergeCell ref="K316:K317"/>
    <mergeCell ref="L316:L317"/>
    <mergeCell ref="L311:L312"/>
    <mergeCell ref="A313:A317"/>
    <mergeCell ref="F313:G313"/>
    <mergeCell ref="H313:L313"/>
    <mergeCell ref="B314:B315"/>
    <mergeCell ref="C314:C315"/>
    <mergeCell ref="D314:D315"/>
    <mergeCell ref="E314:E315"/>
    <mergeCell ref="F314:G315"/>
    <mergeCell ref="H314:I314"/>
    <mergeCell ref="H309:I309"/>
    <mergeCell ref="H310:I310"/>
    <mergeCell ref="F311:G312"/>
    <mergeCell ref="H311:I312"/>
    <mergeCell ref="J311:J312"/>
    <mergeCell ref="K311:K312"/>
    <mergeCell ref="J320:J321"/>
    <mergeCell ref="K320:K321"/>
    <mergeCell ref="L320:L321"/>
    <mergeCell ref="F322:G323"/>
    <mergeCell ref="H322:I323"/>
    <mergeCell ref="J322:J323"/>
    <mergeCell ref="K322:K323"/>
    <mergeCell ref="L322:L323"/>
    <mergeCell ref="A318:A323"/>
    <mergeCell ref="F318:G318"/>
    <mergeCell ref="H318:L318"/>
    <mergeCell ref="B319:B321"/>
    <mergeCell ref="C319:C321"/>
    <mergeCell ref="D319:D321"/>
    <mergeCell ref="E319:E321"/>
    <mergeCell ref="F319:G321"/>
    <mergeCell ref="H319:I319"/>
    <mergeCell ref="H320:I321"/>
    <mergeCell ref="J326:J327"/>
    <mergeCell ref="K326:K327"/>
    <mergeCell ref="L326:L327"/>
    <mergeCell ref="F328:G329"/>
    <mergeCell ref="H328:I329"/>
    <mergeCell ref="J328:J329"/>
    <mergeCell ref="K328:K329"/>
    <mergeCell ref="L328:L329"/>
    <mergeCell ref="A324:A329"/>
    <mergeCell ref="F324:G324"/>
    <mergeCell ref="H324:L324"/>
    <mergeCell ref="B325:B327"/>
    <mergeCell ref="C325:C327"/>
    <mergeCell ref="D325:D327"/>
    <mergeCell ref="E325:E327"/>
    <mergeCell ref="F325:G327"/>
    <mergeCell ref="H325:I325"/>
    <mergeCell ref="H326:I327"/>
    <mergeCell ref="D336:D337"/>
    <mergeCell ref="E336:E337"/>
    <mergeCell ref="F336:G337"/>
    <mergeCell ref="H336:I336"/>
    <mergeCell ref="H337:I337"/>
    <mergeCell ref="F338:G339"/>
    <mergeCell ref="H338:I339"/>
    <mergeCell ref="F333:G334"/>
    <mergeCell ref="H333:I334"/>
    <mergeCell ref="J333:J334"/>
    <mergeCell ref="K333:K334"/>
    <mergeCell ref="L333:L334"/>
    <mergeCell ref="A335:A339"/>
    <mergeCell ref="F335:G335"/>
    <mergeCell ref="H335:L335"/>
    <mergeCell ref="B336:B337"/>
    <mergeCell ref="C336:C337"/>
    <mergeCell ref="A330:A334"/>
    <mergeCell ref="F330:G330"/>
    <mergeCell ref="H330:L330"/>
    <mergeCell ref="B331:B332"/>
    <mergeCell ref="C331:C332"/>
    <mergeCell ref="D331:D332"/>
    <mergeCell ref="E331:E332"/>
    <mergeCell ref="F331:G332"/>
    <mergeCell ref="H331:I331"/>
    <mergeCell ref="H332:I332"/>
    <mergeCell ref="K343:K344"/>
    <mergeCell ref="L343:L344"/>
    <mergeCell ref="A345:A350"/>
    <mergeCell ref="F345:G345"/>
    <mergeCell ref="H345:L345"/>
    <mergeCell ref="B346:B348"/>
    <mergeCell ref="C346:C348"/>
    <mergeCell ref="D346:D348"/>
    <mergeCell ref="E346:E348"/>
    <mergeCell ref="F346:G348"/>
    <mergeCell ref="F341:G342"/>
    <mergeCell ref="H341:I341"/>
    <mergeCell ref="H342:I342"/>
    <mergeCell ref="F343:G344"/>
    <mergeCell ref="H343:I344"/>
    <mergeCell ref="J343:J344"/>
    <mergeCell ref="J338:J339"/>
    <mergeCell ref="K338:K339"/>
    <mergeCell ref="L338:L339"/>
    <mergeCell ref="A340:A344"/>
    <mergeCell ref="F340:G340"/>
    <mergeCell ref="H340:L340"/>
    <mergeCell ref="B341:B342"/>
    <mergeCell ref="C341:C342"/>
    <mergeCell ref="D341:D342"/>
    <mergeCell ref="E341:E342"/>
    <mergeCell ref="H346:I346"/>
    <mergeCell ref="H347:I348"/>
    <mergeCell ref="J347:J348"/>
    <mergeCell ref="K347:K348"/>
    <mergeCell ref="L347:L348"/>
    <mergeCell ref="F349:G350"/>
    <mergeCell ref="H349:I350"/>
    <mergeCell ref="J349:J350"/>
    <mergeCell ref="K349:K350"/>
    <mergeCell ref="L349:L350"/>
    <mergeCell ref="K358:K359"/>
    <mergeCell ref="L358:L359"/>
    <mergeCell ref="F360:G361"/>
    <mergeCell ref="H360:I361"/>
    <mergeCell ref="J360:J361"/>
    <mergeCell ref="K360:K361"/>
    <mergeCell ref="L360:L361"/>
    <mergeCell ref="L354:L355"/>
    <mergeCell ref="J364:J365"/>
    <mergeCell ref="K364:K365"/>
    <mergeCell ref="L364:L365"/>
    <mergeCell ref="F366:G367"/>
    <mergeCell ref="H366:I367"/>
    <mergeCell ref="J366:J367"/>
    <mergeCell ref="K366:K367"/>
    <mergeCell ref="L366:L367"/>
    <mergeCell ref="A356:A361"/>
    <mergeCell ref="F356:G356"/>
    <mergeCell ref="H356:L356"/>
    <mergeCell ref="B357:B359"/>
    <mergeCell ref="C357:C359"/>
    <mergeCell ref="A351:A355"/>
    <mergeCell ref="F351:G351"/>
    <mergeCell ref="H351:L351"/>
    <mergeCell ref="B352:B353"/>
    <mergeCell ref="C352:C353"/>
    <mergeCell ref="D352:D353"/>
    <mergeCell ref="E352:E353"/>
    <mergeCell ref="F352:G353"/>
    <mergeCell ref="H352:I352"/>
    <mergeCell ref="H353:I353"/>
    <mergeCell ref="B369:B370"/>
    <mergeCell ref="C369:C370"/>
    <mergeCell ref="D369:D370"/>
    <mergeCell ref="E369:E370"/>
    <mergeCell ref="F369:G370"/>
    <mergeCell ref="H369:I369"/>
    <mergeCell ref="H370:I370"/>
    <mergeCell ref="D357:D359"/>
    <mergeCell ref="E357:E359"/>
    <mergeCell ref="F357:G359"/>
    <mergeCell ref="H357:I357"/>
    <mergeCell ref="H358:I359"/>
    <mergeCell ref="J358:J359"/>
    <mergeCell ref="F354:G355"/>
    <mergeCell ref="H354:I355"/>
    <mergeCell ref="J354:J355"/>
    <mergeCell ref="K354:K355"/>
    <mergeCell ref="D374:D375"/>
    <mergeCell ref="E374:E375"/>
    <mergeCell ref="F374:G375"/>
    <mergeCell ref="H374:I374"/>
    <mergeCell ref="H375:I375"/>
    <mergeCell ref="F376:G377"/>
    <mergeCell ref="H376:I377"/>
    <mergeCell ref="A362:A367"/>
    <mergeCell ref="F362:G362"/>
    <mergeCell ref="H362:L362"/>
    <mergeCell ref="B363:B365"/>
    <mergeCell ref="C363:C365"/>
    <mergeCell ref="D363:D365"/>
    <mergeCell ref="E363:E365"/>
    <mergeCell ref="F363:G365"/>
    <mergeCell ref="H363:I363"/>
    <mergeCell ref="H364:I365"/>
    <mergeCell ref="F371:G372"/>
    <mergeCell ref="H371:I372"/>
    <mergeCell ref="J371:J372"/>
    <mergeCell ref="K371:K372"/>
    <mergeCell ref="L371:L372"/>
    <mergeCell ref="A373:A377"/>
    <mergeCell ref="F373:G373"/>
    <mergeCell ref="H373:L373"/>
    <mergeCell ref="B374:B375"/>
    <mergeCell ref="C374:C375"/>
    <mergeCell ref="A368:A372"/>
    <mergeCell ref="F368:G368"/>
    <mergeCell ref="H368:L368"/>
    <mergeCell ref="J376:J377"/>
    <mergeCell ref="K376:K377"/>
    <mergeCell ref="D384:D385"/>
    <mergeCell ref="E384:E385"/>
    <mergeCell ref="F384:G385"/>
    <mergeCell ref="F379:G380"/>
    <mergeCell ref="H379:I379"/>
    <mergeCell ref="H380:I380"/>
    <mergeCell ref="F381:G382"/>
    <mergeCell ref="H381:I382"/>
    <mergeCell ref="J381:J382"/>
    <mergeCell ref="L376:L377"/>
    <mergeCell ref="A378:A382"/>
    <mergeCell ref="F378:G378"/>
    <mergeCell ref="H378:L378"/>
    <mergeCell ref="B379:B380"/>
    <mergeCell ref="C379:C380"/>
    <mergeCell ref="D379:D380"/>
    <mergeCell ref="E379:E380"/>
    <mergeCell ref="H384:I384"/>
    <mergeCell ref="H385:I385"/>
    <mergeCell ref="K381:K382"/>
    <mergeCell ref="L381:L382"/>
    <mergeCell ref="A383:A387"/>
    <mergeCell ref="F383:G383"/>
    <mergeCell ref="H383:L383"/>
    <mergeCell ref="B384:B385"/>
    <mergeCell ref="C384:C385"/>
    <mergeCell ref="H390:I392"/>
    <mergeCell ref="J390:J392"/>
    <mergeCell ref="K390:K392"/>
    <mergeCell ref="L390:L392"/>
    <mergeCell ref="F393:G394"/>
    <mergeCell ref="H393:I394"/>
    <mergeCell ref="J393:J394"/>
    <mergeCell ref="K393:K394"/>
    <mergeCell ref="L393:L394"/>
    <mergeCell ref="L386:L387"/>
    <mergeCell ref="A388:A394"/>
    <mergeCell ref="F388:G388"/>
    <mergeCell ref="H388:L388"/>
    <mergeCell ref="B389:B392"/>
    <mergeCell ref="C389:C392"/>
    <mergeCell ref="D389:D392"/>
    <mergeCell ref="E389:E392"/>
    <mergeCell ref="F389:G392"/>
    <mergeCell ref="H389:I389"/>
    <mergeCell ref="F386:G387"/>
    <mergeCell ref="H386:I387"/>
    <mergeCell ref="J386:J387"/>
    <mergeCell ref="K386:K387"/>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J403:J404"/>
    <mergeCell ref="K403:K404"/>
    <mergeCell ref="L403:L404"/>
    <mergeCell ref="F405:G406"/>
    <mergeCell ref="H405:I406"/>
    <mergeCell ref="J405:J406"/>
    <mergeCell ref="K405:K406"/>
    <mergeCell ref="L405:L406"/>
    <mergeCell ref="A401:A406"/>
    <mergeCell ref="F401:G401"/>
    <mergeCell ref="H401:L401"/>
    <mergeCell ref="B402:B404"/>
    <mergeCell ref="C402:C404"/>
    <mergeCell ref="D402:D404"/>
    <mergeCell ref="E402:E404"/>
    <mergeCell ref="F402:G404"/>
    <mergeCell ref="H402:I402"/>
    <mergeCell ref="H403:I404"/>
    <mergeCell ref="J409:J411"/>
    <mergeCell ref="K409:K411"/>
    <mergeCell ref="L409:L411"/>
    <mergeCell ref="F412:G413"/>
    <mergeCell ref="H412:I413"/>
    <mergeCell ref="J412:J413"/>
    <mergeCell ref="K412:K413"/>
    <mergeCell ref="L412:L413"/>
    <mergeCell ref="A407:A413"/>
    <mergeCell ref="F407:G407"/>
    <mergeCell ref="H407:L407"/>
    <mergeCell ref="B408:B411"/>
    <mergeCell ref="C408:C411"/>
    <mergeCell ref="D408:D411"/>
    <mergeCell ref="E408:E411"/>
    <mergeCell ref="F408:G411"/>
    <mergeCell ref="H408:I408"/>
    <mergeCell ref="H409:I411"/>
    <mergeCell ref="F417:G418"/>
    <mergeCell ref="H417:I418"/>
    <mergeCell ref="J417:J418"/>
    <mergeCell ref="K417:K418"/>
    <mergeCell ref="L417:L418"/>
    <mergeCell ref="A419:A423"/>
    <mergeCell ref="F419:G419"/>
    <mergeCell ref="H419:L419"/>
    <mergeCell ref="B420:B421"/>
    <mergeCell ref="C420:C421"/>
    <mergeCell ref="A414:A418"/>
    <mergeCell ref="F414:G414"/>
    <mergeCell ref="H414:L414"/>
    <mergeCell ref="B415:B416"/>
    <mergeCell ref="C415:C416"/>
    <mergeCell ref="D415:D416"/>
    <mergeCell ref="E415:E416"/>
    <mergeCell ref="F415:G416"/>
    <mergeCell ref="H415:I415"/>
    <mergeCell ref="H416:I416"/>
    <mergeCell ref="F425:G426"/>
    <mergeCell ref="H425:I425"/>
    <mergeCell ref="H426:I426"/>
    <mergeCell ref="F427:G428"/>
    <mergeCell ref="H427:I428"/>
    <mergeCell ref="J427:J428"/>
    <mergeCell ref="J422:J423"/>
    <mergeCell ref="K422:K423"/>
    <mergeCell ref="L422:L423"/>
    <mergeCell ref="A424:A428"/>
    <mergeCell ref="F424:G424"/>
    <mergeCell ref="H424:L424"/>
    <mergeCell ref="B425:B426"/>
    <mergeCell ref="C425:C426"/>
    <mergeCell ref="D425:D426"/>
    <mergeCell ref="E425:E426"/>
    <mergeCell ref="D420:D421"/>
    <mergeCell ref="E420:E421"/>
    <mergeCell ref="F420:G421"/>
    <mergeCell ref="H420:I420"/>
    <mergeCell ref="H421:I421"/>
    <mergeCell ref="F422:G423"/>
    <mergeCell ref="H422:I423"/>
    <mergeCell ref="H430:I430"/>
    <mergeCell ref="H431:I433"/>
    <mergeCell ref="J431:J433"/>
    <mergeCell ref="K431:K433"/>
    <mergeCell ref="L431:L433"/>
    <mergeCell ref="F434:G435"/>
    <mergeCell ref="H434:I435"/>
    <mergeCell ref="J434:J435"/>
    <mergeCell ref="K434:K435"/>
    <mergeCell ref="L434:L435"/>
    <mergeCell ref="K427:K428"/>
    <mergeCell ref="L427:L428"/>
    <mergeCell ref="A429:A435"/>
    <mergeCell ref="F429:G429"/>
    <mergeCell ref="H429:L429"/>
    <mergeCell ref="B430:B433"/>
    <mergeCell ref="C430:C433"/>
    <mergeCell ref="D430:D433"/>
    <mergeCell ref="E430:E433"/>
    <mergeCell ref="F430:G433"/>
    <mergeCell ref="J438:J439"/>
    <mergeCell ref="K438:K439"/>
    <mergeCell ref="L438:L439"/>
    <mergeCell ref="F440:G441"/>
    <mergeCell ref="H440:I441"/>
    <mergeCell ref="J440:J441"/>
    <mergeCell ref="K440:K441"/>
    <mergeCell ref="L440:L441"/>
    <mergeCell ref="A436:A441"/>
    <mergeCell ref="F436:G436"/>
    <mergeCell ref="H436:L436"/>
    <mergeCell ref="B437:B439"/>
    <mergeCell ref="C437:C439"/>
    <mergeCell ref="D437:D439"/>
    <mergeCell ref="E437:E439"/>
    <mergeCell ref="F437:G439"/>
    <mergeCell ref="H437:I437"/>
    <mergeCell ref="H438:I439"/>
    <mergeCell ref="F445:G446"/>
    <mergeCell ref="H445:I446"/>
    <mergeCell ref="J445:J446"/>
    <mergeCell ref="K445:K446"/>
    <mergeCell ref="L445:L446"/>
    <mergeCell ref="A447:A451"/>
    <mergeCell ref="F447:G447"/>
    <mergeCell ref="H447:L447"/>
    <mergeCell ref="B448:B449"/>
    <mergeCell ref="C448:C449"/>
    <mergeCell ref="A442:A446"/>
    <mergeCell ref="F442:G442"/>
    <mergeCell ref="H442:L442"/>
    <mergeCell ref="B443:B444"/>
    <mergeCell ref="C443:C444"/>
    <mergeCell ref="D443:D444"/>
    <mergeCell ref="E443:E444"/>
    <mergeCell ref="F443:G444"/>
    <mergeCell ref="H443:I443"/>
    <mergeCell ref="H444:I444"/>
    <mergeCell ref="J450:J451"/>
    <mergeCell ref="K450:K451"/>
    <mergeCell ref="L450:L451"/>
    <mergeCell ref="D448:D449"/>
    <mergeCell ref="E448:E449"/>
    <mergeCell ref="F448:G449"/>
    <mergeCell ref="H448:I448"/>
    <mergeCell ref="H449:I449"/>
    <mergeCell ref="F450:G451"/>
    <mergeCell ref="H450:I451"/>
    <mergeCell ref="H458:I458"/>
    <mergeCell ref="H459:I459"/>
    <mergeCell ref="F460:G461"/>
    <mergeCell ref="H460:I461"/>
    <mergeCell ref="J460:J461"/>
    <mergeCell ref="K460:K461"/>
    <mergeCell ref="K455:K456"/>
    <mergeCell ref="L455:L456"/>
    <mergeCell ref="A457:A461"/>
    <mergeCell ref="F457:G457"/>
    <mergeCell ref="H457:L457"/>
    <mergeCell ref="B458:B459"/>
    <mergeCell ref="C458:C459"/>
    <mergeCell ref="D458:D459"/>
    <mergeCell ref="E458:E459"/>
    <mergeCell ref="F458:G459"/>
    <mergeCell ref="F453:G454"/>
    <mergeCell ref="H453:I453"/>
    <mergeCell ref="H454:I454"/>
    <mergeCell ref="F455:G456"/>
    <mergeCell ref="H455:I456"/>
    <mergeCell ref="J455:J456"/>
    <mergeCell ref="A452:A456"/>
    <mergeCell ref="F452:G452"/>
    <mergeCell ref="H452:L452"/>
    <mergeCell ref="B453:B454"/>
    <mergeCell ref="C453:C454"/>
    <mergeCell ref="D453:D454"/>
    <mergeCell ref="E453:E454"/>
    <mergeCell ref="H470:I471"/>
    <mergeCell ref="H464:I465"/>
    <mergeCell ref="J464:J465"/>
    <mergeCell ref="K464:K465"/>
    <mergeCell ref="L464:L465"/>
    <mergeCell ref="F466:G467"/>
    <mergeCell ref="H466:I467"/>
    <mergeCell ref="J466:J467"/>
    <mergeCell ref="K466:K467"/>
    <mergeCell ref="L466:L467"/>
    <mergeCell ref="L460:L461"/>
    <mergeCell ref="A462:A467"/>
    <mergeCell ref="F462:G462"/>
    <mergeCell ref="H462:L462"/>
    <mergeCell ref="B463:B465"/>
    <mergeCell ref="C463:C465"/>
    <mergeCell ref="D463:D465"/>
    <mergeCell ref="E463:E465"/>
    <mergeCell ref="F463:G465"/>
    <mergeCell ref="H463:I463"/>
    <mergeCell ref="A479:A484"/>
    <mergeCell ref="F479:G479"/>
    <mergeCell ref="H479:L479"/>
    <mergeCell ref="B480:B482"/>
    <mergeCell ref="C480:C482"/>
    <mergeCell ref="A474:A478"/>
    <mergeCell ref="F474:G474"/>
    <mergeCell ref="H474:L474"/>
    <mergeCell ref="B475:B476"/>
    <mergeCell ref="C475:C476"/>
    <mergeCell ref="D475:D476"/>
    <mergeCell ref="E475:E476"/>
    <mergeCell ref="F475:G476"/>
    <mergeCell ref="H475:I475"/>
    <mergeCell ref="H476:I476"/>
    <mergeCell ref="J470:J471"/>
    <mergeCell ref="K470:K471"/>
    <mergeCell ref="L470:L471"/>
    <mergeCell ref="F472:G473"/>
    <mergeCell ref="H472:I473"/>
    <mergeCell ref="J472:J473"/>
    <mergeCell ref="K472:K473"/>
    <mergeCell ref="L472:L473"/>
    <mergeCell ref="A468:A473"/>
    <mergeCell ref="F468:G468"/>
    <mergeCell ref="H468:L468"/>
    <mergeCell ref="B469:B471"/>
    <mergeCell ref="C469:C471"/>
    <mergeCell ref="D469:D471"/>
    <mergeCell ref="E469:E471"/>
    <mergeCell ref="F469:G471"/>
    <mergeCell ref="H469:I469"/>
    <mergeCell ref="H487:I488"/>
    <mergeCell ref="K481:K482"/>
    <mergeCell ref="L481:L482"/>
    <mergeCell ref="F483:G484"/>
    <mergeCell ref="H483:I484"/>
    <mergeCell ref="J483:J484"/>
    <mergeCell ref="K483:K484"/>
    <mergeCell ref="L483:L484"/>
    <mergeCell ref="D480:D482"/>
    <mergeCell ref="E480:E482"/>
    <mergeCell ref="F480:G482"/>
    <mergeCell ref="H480:I480"/>
    <mergeCell ref="H481:I482"/>
    <mergeCell ref="J481:J482"/>
    <mergeCell ref="F477:G478"/>
    <mergeCell ref="H477:I478"/>
    <mergeCell ref="J477:J478"/>
    <mergeCell ref="K477:K478"/>
    <mergeCell ref="L477:L478"/>
    <mergeCell ref="A496:A501"/>
    <mergeCell ref="F496:G496"/>
    <mergeCell ref="H496:L496"/>
    <mergeCell ref="B497:B499"/>
    <mergeCell ref="C497:C499"/>
    <mergeCell ref="A491:A495"/>
    <mergeCell ref="F491:G491"/>
    <mergeCell ref="H491:L491"/>
    <mergeCell ref="B492:B493"/>
    <mergeCell ref="C492:C493"/>
    <mergeCell ref="D492:D493"/>
    <mergeCell ref="E492:E493"/>
    <mergeCell ref="F492:G493"/>
    <mergeCell ref="H492:I492"/>
    <mergeCell ref="H493:I493"/>
    <mergeCell ref="J487:J488"/>
    <mergeCell ref="K487:K488"/>
    <mergeCell ref="L487:L488"/>
    <mergeCell ref="F489:G490"/>
    <mergeCell ref="H489:I490"/>
    <mergeCell ref="J489:J490"/>
    <mergeCell ref="K489:K490"/>
    <mergeCell ref="L489:L490"/>
    <mergeCell ref="A485:A490"/>
    <mergeCell ref="F485:G485"/>
    <mergeCell ref="H485:L485"/>
    <mergeCell ref="B486:B488"/>
    <mergeCell ref="C486:C488"/>
    <mergeCell ref="D486:D488"/>
    <mergeCell ref="E486:E488"/>
    <mergeCell ref="F486:G488"/>
    <mergeCell ref="H486:I486"/>
    <mergeCell ref="H504:I505"/>
    <mergeCell ref="K498:K499"/>
    <mergeCell ref="L498:L499"/>
    <mergeCell ref="F500:G501"/>
    <mergeCell ref="H500:I501"/>
    <mergeCell ref="J500:J501"/>
    <mergeCell ref="K500:K501"/>
    <mergeCell ref="L500:L501"/>
    <mergeCell ref="D497:D499"/>
    <mergeCell ref="E497:E499"/>
    <mergeCell ref="F497:G499"/>
    <mergeCell ref="H497:I497"/>
    <mergeCell ref="H498:I499"/>
    <mergeCell ref="J498:J499"/>
    <mergeCell ref="F494:G495"/>
    <mergeCell ref="H494:I495"/>
    <mergeCell ref="J494:J495"/>
    <mergeCell ref="K494:K495"/>
    <mergeCell ref="L494:L495"/>
    <mergeCell ref="A513:A518"/>
    <mergeCell ref="F513:G513"/>
    <mergeCell ref="H513:L513"/>
    <mergeCell ref="B514:B516"/>
    <mergeCell ref="C514:C516"/>
    <mergeCell ref="A508:A512"/>
    <mergeCell ref="F508:G508"/>
    <mergeCell ref="H508:L508"/>
    <mergeCell ref="B509:B510"/>
    <mergeCell ref="C509:C510"/>
    <mergeCell ref="D509:D510"/>
    <mergeCell ref="E509:E510"/>
    <mergeCell ref="F509:G510"/>
    <mergeCell ref="H509:I509"/>
    <mergeCell ref="H510:I510"/>
    <mergeCell ref="J504:J505"/>
    <mergeCell ref="K504:K505"/>
    <mergeCell ref="L504:L505"/>
    <mergeCell ref="F506:G507"/>
    <mergeCell ref="H506:I507"/>
    <mergeCell ref="J506:J507"/>
    <mergeCell ref="K506:K507"/>
    <mergeCell ref="L506:L507"/>
    <mergeCell ref="A502:A507"/>
    <mergeCell ref="F502:G502"/>
    <mergeCell ref="H502:L502"/>
    <mergeCell ref="B503:B505"/>
    <mergeCell ref="C503:C505"/>
    <mergeCell ref="D503:D505"/>
    <mergeCell ref="E503:E505"/>
    <mergeCell ref="F503:G505"/>
    <mergeCell ref="H503:I503"/>
    <mergeCell ref="K515:K516"/>
    <mergeCell ref="L515:L516"/>
    <mergeCell ref="F517:G518"/>
    <mergeCell ref="H517:I518"/>
    <mergeCell ref="J517:J518"/>
    <mergeCell ref="K517:K518"/>
    <mergeCell ref="L517:L518"/>
    <mergeCell ref="D514:D516"/>
    <mergeCell ref="E514:E516"/>
    <mergeCell ref="F514:G516"/>
    <mergeCell ref="H514:I514"/>
    <mergeCell ref="H515:I516"/>
    <mergeCell ref="J515:J516"/>
    <mergeCell ref="F511:G512"/>
    <mergeCell ref="H511:I512"/>
    <mergeCell ref="J511:J512"/>
    <mergeCell ref="K511:K512"/>
    <mergeCell ref="L511:L512"/>
    <mergeCell ref="J521:J522"/>
    <mergeCell ref="K521:K522"/>
    <mergeCell ref="L521:L522"/>
    <mergeCell ref="F523:G524"/>
    <mergeCell ref="H523:I524"/>
    <mergeCell ref="J523:J524"/>
    <mergeCell ref="K523:K524"/>
    <mergeCell ref="L523:L524"/>
    <mergeCell ref="A519:A524"/>
    <mergeCell ref="F519:G519"/>
    <mergeCell ref="H519:L519"/>
    <mergeCell ref="B520:B522"/>
    <mergeCell ref="C520:C522"/>
    <mergeCell ref="D520:D522"/>
    <mergeCell ref="E520:E522"/>
    <mergeCell ref="F520:G522"/>
    <mergeCell ref="H520:I520"/>
    <mergeCell ref="H521:I522"/>
    <mergeCell ref="F528:G529"/>
    <mergeCell ref="H528:I529"/>
    <mergeCell ref="J528:J529"/>
    <mergeCell ref="K528:K529"/>
    <mergeCell ref="L528:L529"/>
    <mergeCell ref="A530:A534"/>
    <mergeCell ref="F530:G530"/>
    <mergeCell ref="H530:L530"/>
    <mergeCell ref="B531:B532"/>
    <mergeCell ref="C531:C532"/>
    <mergeCell ref="A525:A529"/>
    <mergeCell ref="F525:G525"/>
    <mergeCell ref="H525:L525"/>
    <mergeCell ref="B526:B527"/>
    <mergeCell ref="C526:C527"/>
    <mergeCell ref="D526:D527"/>
    <mergeCell ref="E526:E527"/>
    <mergeCell ref="F526:G527"/>
    <mergeCell ref="H526:I526"/>
    <mergeCell ref="H527:I527"/>
    <mergeCell ref="F536:G537"/>
    <mergeCell ref="H536:I536"/>
    <mergeCell ref="H537:I537"/>
    <mergeCell ref="F538:G539"/>
    <mergeCell ref="H538:I539"/>
    <mergeCell ref="J538:J539"/>
    <mergeCell ref="J533:J534"/>
    <mergeCell ref="K533:K534"/>
    <mergeCell ref="L533:L534"/>
    <mergeCell ref="A535:A539"/>
    <mergeCell ref="F535:G535"/>
    <mergeCell ref="H535:L535"/>
    <mergeCell ref="B536:B537"/>
    <mergeCell ref="C536:C537"/>
    <mergeCell ref="D536:D537"/>
    <mergeCell ref="E536:E537"/>
    <mergeCell ref="D531:D532"/>
    <mergeCell ref="E531:E532"/>
    <mergeCell ref="F531:G532"/>
    <mergeCell ref="H531:I531"/>
    <mergeCell ref="H532:I532"/>
    <mergeCell ref="F533:G534"/>
    <mergeCell ref="H533:I534"/>
    <mergeCell ref="H541:I541"/>
    <mergeCell ref="H542:I543"/>
    <mergeCell ref="J542:J543"/>
    <mergeCell ref="K542:K543"/>
    <mergeCell ref="L542:L543"/>
    <mergeCell ref="F544:G545"/>
    <mergeCell ref="H544:I545"/>
    <mergeCell ref="J544:J545"/>
    <mergeCell ref="K544:K545"/>
    <mergeCell ref="L544:L545"/>
    <mergeCell ref="K538:K539"/>
    <mergeCell ref="L538:L539"/>
    <mergeCell ref="A540:A545"/>
    <mergeCell ref="F540:G540"/>
    <mergeCell ref="H540:L540"/>
    <mergeCell ref="B541:B543"/>
    <mergeCell ref="C541:C543"/>
    <mergeCell ref="D541:D543"/>
    <mergeCell ref="E541:E543"/>
    <mergeCell ref="F541:G54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4"/>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9</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801</v>
      </c>
      <c r="B10" s="110" t="s">
        <v>76</v>
      </c>
      <c r="C10" s="115" t="s">
        <v>78</v>
      </c>
      <c r="D10" s="115" t="s">
        <v>146</v>
      </c>
      <c r="E10" s="115" t="s">
        <v>147</v>
      </c>
      <c r="F10" s="809" t="s">
        <v>71</v>
      </c>
      <c r="G10" s="809"/>
      <c r="H10" s="805"/>
      <c r="I10" s="805"/>
      <c r="J10" s="805"/>
      <c r="K10" s="805"/>
      <c r="L10" s="805"/>
    </row>
    <row r="11" spans="1:12" s="101" customFormat="1" ht="26.25" customHeight="1">
      <c r="A11" s="808"/>
      <c r="B11" s="803" t="s">
        <v>2725</v>
      </c>
      <c r="C11" s="810" t="s">
        <v>2729</v>
      </c>
      <c r="D11" s="807">
        <v>43802</v>
      </c>
      <c r="E11" s="803" t="s">
        <v>2143</v>
      </c>
      <c r="F11" s="803" t="s">
        <v>2144</v>
      </c>
      <c r="G11" s="803"/>
      <c r="H11" s="806" t="s">
        <v>152</v>
      </c>
      <c r="I11" s="806"/>
      <c r="J11" s="117" t="s">
        <v>153</v>
      </c>
      <c r="K11" s="117" t="s">
        <v>3</v>
      </c>
      <c r="L11" s="119">
        <v>244</v>
      </c>
    </row>
    <row r="12" spans="1:12" s="101" customFormat="1" ht="408.95" customHeight="1">
      <c r="A12" s="808"/>
      <c r="B12" s="803"/>
      <c r="C12" s="810"/>
      <c r="D12" s="807"/>
      <c r="E12" s="803"/>
      <c r="F12" s="803"/>
      <c r="G12" s="803"/>
      <c r="H12" s="806" t="s">
        <v>154</v>
      </c>
      <c r="I12" s="806"/>
      <c r="J12" s="803" t="s">
        <v>153</v>
      </c>
      <c r="K12" s="803" t="s">
        <v>3</v>
      </c>
      <c r="L12" s="804">
        <v>361.6</v>
      </c>
    </row>
    <row r="13" spans="1:12" s="101" customFormat="1" ht="40.35" customHeight="1">
      <c r="A13" s="808"/>
      <c r="B13" s="803"/>
      <c r="C13" s="810"/>
      <c r="D13" s="807"/>
      <c r="E13" s="803"/>
      <c r="F13" s="803"/>
      <c r="G13" s="803"/>
      <c r="H13" s="806"/>
      <c r="I13" s="806"/>
      <c r="J13" s="803"/>
      <c r="K13" s="803"/>
      <c r="L13" s="804"/>
    </row>
    <row r="14" spans="1:12" s="101" customFormat="1" ht="24" customHeight="1">
      <c r="A14" s="808"/>
      <c r="B14" s="110" t="s">
        <v>77</v>
      </c>
      <c r="C14" s="115" t="s">
        <v>79</v>
      </c>
      <c r="D14" s="115" t="s">
        <v>155</v>
      </c>
      <c r="E14" s="115" t="s">
        <v>156</v>
      </c>
      <c r="F14" s="805"/>
      <c r="G14" s="805"/>
      <c r="H14" s="806" t="s">
        <v>157</v>
      </c>
      <c r="I14" s="806"/>
      <c r="J14" s="803" t="s">
        <v>153</v>
      </c>
      <c r="K14" s="803" t="s">
        <v>3</v>
      </c>
      <c r="L14" s="804">
        <v>125</v>
      </c>
    </row>
    <row r="15" spans="1:12" s="101" customFormat="1" ht="34.5" customHeight="1">
      <c r="A15" s="808"/>
      <c r="B15" s="117" t="s">
        <v>187</v>
      </c>
      <c r="C15" s="117" t="s">
        <v>2144</v>
      </c>
      <c r="D15" s="118">
        <v>43803</v>
      </c>
      <c r="E15" s="117" t="s">
        <v>2730</v>
      </c>
      <c r="F15" s="805"/>
      <c r="G15" s="805"/>
      <c r="H15" s="806"/>
      <c r="I15" s="806"/>
      <c r="J15" s="803"/>
      <c r="K15" s="803"/>
      <c r="L15" s="804"/>
    </row>
    <row r="16" spans="1:12" s="101" customFormat="1" ht="24" customHeight="1">
      <c r="A16" s="808">
        <v>802</v>
      </c>
      <c r="B16" s="110" t="s">
        <v>76</v>
      </c>
      <c r="C16" s="115" t="s">
        <v>78</v>
      </c>
      <c r="D16" s="115" t="s">
        <v>146</v>
      </c>
      <c r="E16" s="115" t="s">
        <v>147</v>
      </c>
      <c r="F16" s="809" t="s">
        <v>71</v>
      </c>
      <c r="G16" s="809"/>
      <c r="H16" s="805"/>
      <c r="I16" s="805"/>
      <c r="J16" s="805"/>
      <c r="K16" s="805"/>
      <c r="L16" s="805"/>
    </row>
    <row r="17" spans="1:12" s="101" customFormat="1" ht="26.25" customHeight="1">
      <c r="A17" s="808"/>
      <c r="B17" s="803" t="s">
        <v>2725</v>
      </c>
      <c r="C17" s="810" t="s">
        <v>2731</v>
      </c>
      <c r="D17" s="807">
        <v>43808</v>
      </c>
      <c r="E17" s="803" t="s">
        <v>476</v>
      </c>
      <c r="F17" s="803" t="s">
        <v>2732</v>
      </c>
      <c r="G17" s="803"/>
      <c r="H17" s="806" t="s">
        <v>152</v>
      </c>
      <c r="I17" s="806"/>
      <c r="J17" s="117" t="s">
        <v>153</v>
      </c>
      <c r="K17" s="117" t="s">
        <v>3</v>
      </c>
      <c r="L17" s="119">
        <v>296.29000000000002</v>
      </c>
    </row>
    <row r="18" spans="1:12" s="101" customFormat="1" ht="408.95" customHeight="1">
      <c r="A18" s="808"/>
      <c r="B18" s="803"/>
      <c r="C18" s="810"/>
      <c r="D18" s="807"/>
      <c r="E18" s="803"/>
      <c r="F18" s="803"/>
      <c r="G18" s="803"/>
      <c r="H18" s="806" t="s">
        <v>154</v>
      </c>
      <c r="I18" s="806"/>
      <c r="J18" s="803" t="s">
        <v>153</v>
      </c>
      <c r="K18" s="803" t="s">
        <v>3</v>
      </c>
      <c r="L18" s="804">
        <v>302.93</v>
      </c>
    </row>
    <row r="19" spans="1:12" s="101" customFormat="1" ht="155.85" customHeight="1">
      <c r="A19" s="808"/>
      <c r="B19" s="803"/>
      <c r="C19" s="810"/>
      <c r="D19" s="807"/>
      <c r="E19" s="803"/>
      <c r="F19" s="803"/>
      <c r="G19" s="803"/>
      <c r="H19" s="806"/>
      <c r="I19" s="806"/>
      <c r="J19" s="803"/>
      <c r="K19" s="803"/>
      <c r="L19" s="804"/>
    </row>
    <row r="20" spans="1:12" s="101" customFormat="1" ht="24" customHeight="1">
      <c r="A20" s="808"/>
      <c r="B20" s="110" t="s">
        <v>77</v>
      </c>
      <c r="C20" s="115" t="s">
        <v>79</v>
      </c>
      <c r="D20" s="115" t="s">
        <v>155</v>
      </c>
      <c r="E20" s="115" t="s">
        <v>156</v>
      </c>
      <c r="F20" s="805"/>
      <c r="G20" s="805"/>
      <c r="H20" s="806" t="s">
        <v>157</v>
      </c>
      <c r="I20" s="806"/>
      <c r="J20" s="803" t="s">
        <v>153</v>
      </c>
      <c r="K20" s="803" t="s">
        <v>3</v>
      </c>
      <c r="L20" s="804">
        <v>100</v>
      </c>
    </row>
    <row r="21" spans="1:12" s="101" customFormat="1" ht="34.5" customHeight="1">
      <c r="A21" s="808"/>
      <c r="B21" s="117" t="s">
        <v>187</v>
      </c>
      <c r="C21" s="117" t="s">
        <v>2732</v>
      </c>
      <c r="D21" s="118">
        <v>43809</v>
      </c>
      <c r="E21" s="117" t="s">
        <v>2733</v>
      </c>
      <c r="F21" s="805"/>
      <c r="G21" s="805"/>
      <c r="H21" s="806"/>
      <c r="I21" s="806"/>
      <c r="J21" s="803"/>
      <c r="K21" s="803"/>
      <c r="L21" s="804"/>
    </row>
    <row r="22" spans="1:12" s="101" customFormat="1" ht="24" customHeight="1">
      <c r="A22" s="808">
        <v>803</v>
      </c>
      <c r="B22" s="110" t="s">
        <v>76</v>
      </c>
      <c r="C22" s="115" t="s">
        <v>78</v>
      </c>
      <c r="D22" s="115" t="s">
        <v>146</v>
      </c>
      <c r="E22" s="115" t="s">
        <v>147</v>
      </c>
      <c r="F22" s="809" t="s">
        <v>71</v>
      </c>
      <c r="G22" s="809"/>
      <c r="H22" s="805"/>
      <c r="I22" s="805"/>
      <c r="J22" s="805"/>
      <c r="K22" s="805"/>
      <c r="L22" s="805"/>
    </row>
    <row r="23" spans="1:12" s="101" customFormat="1" ht="26.25" customHeight="1">
      <c r="A23" s="808"/>
      <c r="B23" s="803" t="s">
        <v>2725</v>
      </c>
      <c r="C23" s="810" t="s">
        <v>2734</v>
      </c>
      <c r="D23" s="807">
        <v>43887</v>
      </c>
      <c r="E23" s="803" t="s">
        <v>358</v>
      </c>
      <c r="F23" s="803" t="s">
        <v>2735</v>
      </c>
      <c r="G23" s="803"/>
      <c r="H23" s="806" t="s">
        <v>152</v>
      </c>
      <c r="I23" s="806"/>
      <c r="J23" s="117" t="s">
        <v>153</v>
      </c>
      <c r="K23" s="117" t="s">
        <v>3</v>
      </c>
      <c r="L23" s="119">
        <v>575.14</v>
      </c>
    </row>
    <row r="24" spans="1:12" s="101" customFormat="1" ht="408.95" customHeight="1">
      <c r="A24" s="808"/>
      <c r="B24" s="803"/>
      <c r="C24" s="810"/>
      <c r="D24" s="807"/>
      <c r="E24" s="803"/>
      <c r="F24" s="803"/>
      <c r="G24" s="803"/>
      <c r="H24" s="806" t="s">
        <v>154</v>
      </c>
      <c r="I24" s="806"/>
      <c r="J24" s="803" t="s">
        <v>153</v>
      </c>
      <c r="K24" s="803" t="s">
        <v>3</v>
      </c>
      <c r="L24" s="804">
        <v>281.8</v>
      </c>
    </row>
    <row r="25" spans="1:12" s="101" customFormat="1" ht="166.35" customHeight="1">
      <c r="A25" s="808"/>
      <c r="B25" s="803"/>
      <c r="C25" s="810"/>
      <c r="D25" s="807"/>
      <c r="E25" s="803"/>
      <c r="F25" s="803"/>
      <c r="G25" s="803"/>
      <c r="H25" s="806"/>
      <c r="I25" s="806"/>
      <c r="J25" s="803"/>
      <c r="K25" s="803"/>
      <c r="L25" s="804"/>
    </row>
    <row r="26" spans="1:12" s="101" customFormat="1" ht="24" customHeight="1">
      <c r="A26" s="808"/>
      <c r="B26" s="110" t="s">
        <v>77</v>
      </c>
      <c r="C26" s="115" t="s">
        <v>79</v>
      </c>
      <c r="D26" s="115" t="s">
        <v>155</v>
      </c>
      <c r="E26" s="115" t="s">
        <v>156</v>
      </c>
      <c r="F26" s="805"/>
      <c r="G26" s="805"/>
      <c r="H26" s="806" t="s">
        <v>157</v>
      </c>
      <c r="I26" s="806"/>
      <c r="J26" s="803" t="s">
        <v>153</v>
      </c>
      <c r="K26" s="803" t="s">
        <v>3</v>
      </c>
      <c r="L26" s="804">
        <v>57</v>
      </c>
    </row>
    <row r="27" spans="1:12" s="101" customFormat="1" ht="34.5" customHeight="1">
      <c r="A27" s="808"/>
      <c r="B27" s="117" t="s">
        <v>187</v>
      </c>
      <c r="C27" s="117" t="s">
        <v>2735</v>
      </c>
      <c r="D27" s="118">
        <v>43889</v>
      </c>
      <c r="E27" s="117" t="s">
        <v>2701</v>
      </c>
      <c r="F27" s="805"/>
      <c r="G27" s="805"/>
      <c r="H27" s="806"/>
      <c r="I27" s="806"/>
      <c r="J27" s="803"/>
      <c r="K27" s="803"/>
      <c r="L27" s="804"/>
    </row>
    <row r="28" spans="1:12" s="101" customFormat="1" ht="24" customHeight="1">
      <c r="A28" s="808">
        <v>804</v>
      </c>
      <c r="B28" s="110" t="s">
        <v>76</v>
      </c>
      <c r="C28" s="115" t="s">
        <v>78</v>
      </c>
      <c r="D28" s="115" t="s">
        <v>146</v>
      </c>
      <c r="E28" s="115" t="s">
        <v>147</v>
      </c>
      <c r="F28" s="809" t="s">
        <v>71</v>
      </c>
      <c r="G28" s="809"/>
      <c r="H28" s="805"/>
      <c r="I28" s="805"/>
      <c r="J28" s="805"/>
      <c r="K28" s="805"/>
      <c r="L28" s="805"/>
    </row>
    <row r="29" spans="1:12" s="101" customFormat="1" ht="26.25" customHeight="1">
      <c r="A29" s="808"/>
      <c r="B29" s="803" t="s">
        <v>2736</v>
      </c>
      <c r="C29" s="810" t="s">
        <v>2737</v>
      </c>
      <c r="D29" s="807">
        <v>43887</v>
      </c>
      <c r="E29" s="803" t="s">
        <v>654</v>
      </c>
      <c r="F29" s="803" t="s">
        <v>186</v>
      </c>
      <c r="G29" s="803"/>
      <c r="H29" s="806" t="s">
        <v>152</v>
      </c>
      <c r="I29" s="806"/>
      <c r="J29" s="117" t="s">
        <v>153</v>
      </c>
      <c r="K29" s="117" t="s">
        <v>3</v>
      </c>
      <c r="L29" s="119">
        <v>384</v>
      </c>
    </row>
    <row r="30" spans="1:12" s="101" customFormat="1" ht="333.75" customHeight="1">
      <c r="A30" s="808"/>
      <c r="B30" s="803"/>
      <c r="C30" s="810"/>
      <c r="D30" s="807"/>
      <c r="E30" s="803"/>
      <c r="F30" s="803"/>
      <c r="G30" s="803"/>
      <c r="H30" s="806" t="s">
        <v>154</v>
      </c>
      <c r="I30" s="806"/>
      <c r="J30" s="117" t="s">
        <v>153</v>
      </c>
      <c r="K30" s="117" t="s">
        <v>3</v>
      </c>
      <c r="L30" s="119">
        <v>153</v>
      </c>
    </row>
    <row r="31" spans="1:12" s="101" customFormat="1" ht="24" customHeight="1">
      <c r="A31" s="808"/>
      <c r="B31" s="110" t="s">
        <v>77</v>
      </c>
      <c r="C31" s="115" t="s">
        <v>79</v>
      </c>
      <c r="D31" s="115" t="s">
        <v>155</v>
      </c>
      <c r="E31" s="115" t="s">
        <v>156</v>
      </c>
      <c r="F31" s="805"/>
      <c r="G31" s="805"/>
      <c r="H31" s="806" t="s">
        <v>157</v>
      </c>
      <c r="I31" s="806"/>
      <c r="J31" s="803" t="s">
        <v>153</v>
      </c>
      <c r="K31" s="803" t="s">
        <v>153</v>
      </c>
      <c r="L31" s="804">
        <v>0</v>
      </c>
    </row>
    <row r="32" spans="1:12" s="101" customFormat="1" ht="24" customHeight="1">
      <c r="A32" s="808"/>
      <c r="B32" s="117" t="s">
        <v>254</v>
      </c>
      <c r="C32" s="117" t="s">
        <v>186</v>
      </c>
      <c r="D32" s="118">
        <v>43889</v>
      </c>
      <c r="E32" s="117" t="s">
        <v>2701</v>
      </c>
      <c r="F32" s="805"/>
      <c r="G32" s="805"/>
      <c r="H32" s="806"/>
      <c r="I32" s="806"/>
      <c r="J32" s="803"/>
      <c r="K32" s="803"/>
      <c r="L32" s="804"/>
    </row>
    <row r="33" spans="1:12" s="101" customFormat="1" ht="24" customHeight="1">
      <c r="A33" s="808">
        <v>805</v>
      </c>
      <c r="B33" s="110" t="s">
        <v>76</v>
      </c>
      <c r="C33" s="115" t="s">
        <v>78</v>
      </c>
      <c r="D33" s="115" t="s">
        <v>146</v>
      </c>
      <c r="E33" s="115" t="s">
        <v>147</v>
      </c>
      <c r="F33" s="809" t="s">
        <v>71</v>
      </c>
      <c r="G33" s="809"/>
      <c r="H33" s="805"/>
      <c r="I33" s="805"/>
      <c r="J33" s="805"/>
      <c r="K33" s="805"/>
      <c r="L33" s="805"/>
    </row>
    <row r="34" spans="1:12" s="101" customFormat="1" ht="26.25" customHeight="1">
      <c r="A34" s="808"/>
      <c r="B34" s="803" t="s">
        <v>2738</v>
      </c>
      <c r="C34" s="803" t="s">
        <v>2739</v>
      </c>
      <c r="D34" s="807">
        <v>43747</v>
      </c>
      <c r="E34" s="803" t="s">
        <v>2740</v>
      </c>
      <c r="F34" s="803" t="s">
        <v>2741</v>
      </c>
      <c r="G34" s="803"/>
      <c r="H34" s="806" t="s">
        <v>152</v>
      </c>
      <c r="I34" s="806"/>
      <c r="J34" s="117" t="s">
        <v>153</v>
      </c>
      <c r="K34" s="117" t="s">
        <v>3</v>
      </c>
      <c r="L34" s="119">
        <v>423.96</v>
      </c>
    </row>
    <row r="35" spans="1:12" s="101" customFormat="1" ht="60.75" customHeight="1">
      <c r="A35" s="808"/>
      <c r="B35" s="803"/>
      <c r="C35" s="803"/>
      <c r="D35" s="807"/>
      <c r="E35" s="803"/>
      <c r="F35" s="803"/>
      <c r="G35" s="803"/>
      <c r="H35" s="806" t="s">
        <v>154</v>
      </c>
      <c r="I35" s="806"/>
      <c r="J35" s="117" t="s">
        <v>153</v>
      </c>
      <c r="K35" s="117" t="s">
        <v>3</v>
      </c>
      <c r="L35" s="119">
        <v>464.97</v>
      </c>
    </row>
    <row r="36" spans="1:12" s="101" customFormat="1" ht="24" customHeight="1">
      <c r="A36" s="808"/>
      <c r="B36" s="110" t="s">
        <v>77</v>
      </c>
      <c r="C36" s="115" t="s">
        <v>79</v>
      </c>
      <c r="D36" s="115" t="s">
        <v>155</v>
      </c>
      <c r="E36" s="115" t="s">
        <v>156</v>
      </c>
      <c r="F36" s="805"/>
      <c r="G36" s="805"/>
      <c r="H36" s="806" t="s">
        <v>157</v>
      </c>
      <c r="I36" s="806"/>
      <c r="J36" s="803" t="s">
        <v>153</v>
      </c>
      <c r="K36" s="803" t="s">
        <v>153</v>
      </c>
      <c r="L36" s="804">
        <v>0</v>
      </c>
    </row>
    <row r="37" spans="1:12" s="101" customFormat="1" ht="24" customHeight="1">
      <c r="A37" s="808"/>
      <c r="B37" s="117" t="s">
        <v>254</v>
      </c>
      <c r="C37" s="117" t="s">
        <v>2741</v>
      </c>
      <c r="D37" s="118">
        <v>43749</v>
      </c>
      <c r="E37" s="117" t="s">
        <v>607</v>
      </c>
      <c r="F37" s="805"/>
      <c r="G37" s="805"/>
      <c r="H37" s="806"/>
      <c r="I37" s="806"/>
      <c r="J37" s="803"/>
      <c r="K37" s="803"/>
      <c r="L37" s="804"/>
    </row>
    <row r="38" spans="1:12" s="101" customFormat="1" ht="24" customHeight="1">
      <c r="A38" s="808">
        <v>806</v>
      </c>
      <c r="B38" s="110" t="s">
        <v>76</v>
      </c>
      <c r="C38" s="115" t="s">
        <v>78</v>
      </c>
      <c r="D38" s="115" t="s">
        <v>146</v>
      </c>
      <c r="E38" s="115" t="s">
        <v>147</v>
      </c>
      <c r="F38" s="809" t="s">
        <v>71</v>
      </c>
      <c r="G38" s="809"/>
      <c r="H38" s="805"/>
      <c r="I38" s="805"/>
      <c r="J38" s="805"/>
      <c r="K38" s="805"/>
      <c r="L38" s="805"/>
    </row>
    <row r="39" spans="1:12" s="101" customFormat="1" ht="26.25" customHeight="1">
      <c r="A39" s="808"/>
      <c r="B39" s="803" t="s">
        <v>2738</v>
      </c>
      <c r="C39" s="810" t="s">
        <v>2742</v>
      </c>
      <c r="D39" s="807">
        <v>43789</v>
      </c>
      <c r="E39" s="803" t="s">
        <v>1654</v>
      </c>
      <c r="F39" s="803" t="s">
        <v>1327</v>
      </c>
      <c r="G39" s="803"/>
      <c r="H39" s="806" t="s">
        <v>152</v>
      </c>
      <c r="I39" s="806"/>
      <c r="J39" s="117" t="s">
        <v>153</v>
      </c>
      <c r="K39" s="117" t="s">
        <v>3</v>
      </c>
      <c r="L39" s="119">
        <v>665.73</v>
      </c>
    </row>
    <row r="40" spans="1:12" s="101" customFormat="1" ht="165.75" customHeight="1">
      <c r="A40" s="808"/>
      <c r="B40" s="803"/>
      <c r="C40" s="810"/>
      <c r="D40" s="807"/>
      <c r="E40" s="803"/>
      <c r="F40" s="803"/>
      <c r="G40" s="803"/>
      <c r="H40" s="806" t="s">
        <v>154</v>
      </c>
      <c r="I40" s="806"/>
      <c r="J40" s="117" t="s">
        <v>153</v>
      </c>
      <c r="K40" s="117" t="s">
        <v>3</v>
      </c>
      <c r="L40" s="119">
        <v>158.6</v>
      </c>
    </row>
    <row r="41" spans="1:12" s="101" customFormat="1" ht="24" customHeight="1">
      <c r="A41" s="808"/>
      <c r="B41" s="110" t="s">
        <v>77</v>
      </c>
      <c r="C41" s="115" t="s">
        <v>79</v>
      </c>
      <c r="D41" s="115" t="s">
        <v>155</v>
      </c>
      <c r="E41" s="115" t="s">
        <v>156</v>
      </c>
      <c r="F41" s="805"/>
      <c r="G41" s="805"/>
      <c r="H41" s="806" t="s">
        <v>157</v>
      </c>
      <c r="I41" s="806"/>
      <c r="J41" s="803" t="s">
        <v>153</v>
      </c>
      <c r="K41" s="803" t="s">
        <v>3</v>
      </c>
      <c r="L41" s="804">
        <v>850</v>
      </c>
    </row>
    <row r="42" spans="1:12" s="101" customFormat="1" ht="24" customHeight="1">
      <c r="A42" s="808"/>
      <c r="B42" s="117" t="s">
        <v>254</v>
      </c>
      <c r="C42" s="117" t="s">
        <v>1327</v>
      </c>
      <c r="D42" s="118">
        <v>43793</v>
      </c>
      <c r="E42" s="117" t="s">
        <v>2743</v>
      </c>
      <c r="F42" s="805"/>
      <c r="G42" s="805"/>
      <c r="H42" s="806"/>
      <c r="I42" s="806"/>
      <c r="J42" s="803"/>
      <c r="K42" s="803"/>
      <c r="L42" s="804"/>
    </row>
    <row r="43" spans="1:12" s="101" customFormat="1" ht="24" customHeight="1">
      <c r="A43" s="808">
        <v>807</v>
      </c>
      <c r="B43" s="110" t="s">
        <v>76</v>
      </c>
      <c r="C43" s="115" t="s">
        <v>78</v>
      </c>
      <c r="D43" s="115" t="s">
        <v>146</v>
      </c>
      <c r="E43" s="115" t="s">
        <v>147</v>
      </c>
      <c r="F43" s="809" t="s">
        <v>71</v>
      </c>
      <c r="G43" s="809"/>
      <c r="H43" s="805"/>
      <c r="I43" s="805"/>
      <c r="J43" s="805"/>
      <c r="K43" s="805"/>
      <c r="L43" s="805"/>
    </row>
    <row r="44" spans="1:12" s="101" customFormat="1" ht="26.25" customHeight="1">
      <c r="A44" s="808"/>
      <c r="B44" s="803" t="s">
        <v>2738</v>
      </c>
      <c r="C44" s="810" t="s">
        <v>2744</v>
      </c>
      <c r="D44" s="807">
        <v>43806</v>
      </c>
      <c r="E44" s="803" t="s">
        <v>228</v>
      </c>
      <c r="F44" s="803" t="s">
        <v>239</v>
      </c>
      <c r="G44" s="803"/>
      <c r="H44" s="806" t="s">
        <v>152</v>
      </c>
      <c r="I44" s="806"/>
      <c r="J44" s="117" t="s">
        <v>153</v>
      </c>
      <c r="K44" s="117" t="s">
        <v>153</v>
      </c>
      <c r="L44" s="119">
        <v>0</v>
      </c>
    </row>
    <row r="45" spans="1:12" s="101" customFormat="1" ht="134.25" customHeight="1">
      <c r="A45" s="808"/>
      <c r="B45" s="803"/>
      <c r="C45" s="810"/>
      <c r="D45" s="807"/>
      <c r="E45" s="803"/>
      <c r="F45" s="803"/>
      <c r="G45" s="803"/>
      <c r="H45" s="806" t="s">
        <v>154</v>
      </c>
      <c r="I45" s="806"/>
      <c r="J45" s="117" t="s">
        <v>153</v>
      </c>
      <c r="K45" s="117" t="s">
        <v>153</v>
      </c>
      <c r="L45" s="119">
        <v>0</v>
      </c>
    </row>
    <row r="46" spans="1:12" s="101" customFormat="1" ht="24" customHeight="1">
      <c r="A46" s="808"/>
      <c r="B46" s="110" t="s">
        <v>77</v>
      </c>
      <c r="C46" s="115" t="s">
        <v>79</v>
      </c>
      <c r="D46" s="115" t="s">
        <v>155</v>
      </c>
      <c r="E46" s="115" t="s">
        <v>156</v>
      </c>
      <c r="F46" s="805"/>
      <c r="G46" s="805"/>
      <c r="H46" s="806" t="s">
        <v>157</v>
      </c>
      <c r="I46" s="806"/>
      <c r="J46" s="803" t="s">
        <v>153</v>
      </c>
      <c r="K46" s="803" t="s">
        <v>3</v>
      </c>
      <c r="L46" s="804">
        <v>840</v>
      </c>
    </row>
    <row r="47" spans="1:12" s="101" customFormat="1" ht="24" customHeight="1">
      <c r="A47" s="808"/>
      <c r="B47" s="117" t="s">
        <v>254</v>
      </c>
      <c r="C47" s="117" t="s">
        <v>239</v>
      </c>
      <c r="D47" s="118">
        <v>43811</v>
      </c>
      <c r="E47" s="117" t="s">
        <v>451</v>
      </c>
      <c r="F47" s="805"/>
      <c r="G47" s="805"/>
      <c r="H47" s="806"/>
      <c r="I47" s="806"/>
      <c r="J47" s="803"/>
      <c r="K47" s="803"/>
      <c r="L47" s="804"/>
    </row>
    <row r="48" spans="1:12" s="101" customFormat="1" ht="24" customHeight="1">
      <c r="A48" s="808">
        <v>808</v>
      </c>
      <c r="B48" s="110" t="s">
        <v>76</v>
      </c>
      <c r="C48" s="115" t="s">
        <v>78</v>
      </c>
      <c r="D48" s="115" t="s">
        <v>146</v>
      </c>
      <c r="E48" s="115" t="s">
        <v>147</v>
      </c>
      <c r="F48" s="809" t="s">
        <v>71</v>
      </c>
      <c r="G48" s="809"/>
      <c r="H48" s="805"/>
      <c r="I48" s="805"/>
      <c r="J48" s="805"/>
      <c r="K48" s="805"/>
      <c r="L48" s="805"/>
    </row>
    <row r="49" spans="1:12" s="101" customFormat="1" ht="26.25" customHeight="1">
      <c r="A49" s="808"/>
      <c r="B49" s="803" t="s">
        <v>2738</v>
      </c>
      <c r="C49" s="810" t="s">
        <v>2745</v>
      </c>
      <c r="D49" s="807">
        <v>43891</v>
      </c>
      <c r="E49" s="803" t="s">
        <v>247</v>
      </c>
      <c r="F49" s="803" t="s">
        <v>1289</v>
      </c>
      <c r="G49" s="803"/>
      <c r="H49" s="806" t="s">
        <v>152</v>
      </c>
      <c r="I49" s="806"/>
      <c r="J49" s="117" t="s">
        <v>153</v>
      </c>
      <c r="K49" s="117" t="s">
        <v>153</v>
      </c>
      <c r="L49" s="119">
        <v>0</v>
      </c>
    </row>
    <row r="50" spans="1:12" s="101" customFormat="1" ht="218.25" customHeight="1">
      <c r="A50" s="808"/>
      <c r="B50" s="803"/>
      <c r="C50" s="810"/>
      <c r="D50" s="807"/>
      <c r="E50" s="803"/>
      <c r="F50" s="803"/>
      <c r="G50" s="803"/>
      <c r="H50" s="806" t="s">
        <v>154</v>
      </c>
      <c r="I50" s="806"/>
      <c r="J50" s="117" t="s">
        <v>153</v>
      </c>
      <c r="K50" s="117" t="s">
        <v>153</v>
      </c>
      <c r="L50" s="119">
        <v>0</v>
      </c>
    </row>
    <row r="51" spans="1:12" s="101" customFormat="1" ht="24" customHeight="1">
      <c r="A51" s="808"/>
      <c r="B51" s="110" t="s">
        <v>77</v>
      </c>
      <c r="C51" s="115" t="s">
        <v>79</v>
      </c>
      <c r="D51" s="115" t="s">
        <v>155</v>
      </c>
      <c r="E51" s="115" t="s">
        <v>156</v>
      </c>
      <c r="F51" s="805"/>
      <c r="G51" s="805"/>
      <c r="H51" s="806" t="s">
        <v>157</v>
      </c>
      <c r="I51" s="806"/>
      <c r="J51" s="803" t="s">
        <v>153</v>
      </c>
      <c r="K51" s="803" t="s">
        <v>3</v>
      </c>
      <c r="L51" s="804">
        <v>1035</v>
      </c>
    </row>
    <row r="52" spans="1:12" s="101" customFormat="1" ht="24" customHeight="1">
      <c r="A52" s="808"/>
      <c r="B52" s="117" t="s">
        <v>254</v>
      </c>
      <c r="C52" s="117" t="s">
        <v>1289</v>
      </c>
      <c r="D52" s="118">
        <v>43896</v>
      </c>
      <c r="E52" s="117" t="s">
        <v>1010</v>
      </c>
      <c r="F52" s="805"/>
      <c r="G52" s="805"/>
      <c r="H52" s="806"/>
      <c r="I52" s="806"/>
      <c r="J52" s="803"/>
      <c r="K52" s="803"/>
      <c r="L52" s="804"/>
    </row>
    <row r="53" spans="1:12" s="101" customFormat="1" ht="24" customHeight="1">
      <c r="A53" s="808">
        <v>809</v>
      </c>
      <c r="B53" s="110" t="s">
        <v>76</v>
      </c>
      <c r="C53" s="115" t="s">
        <v>78</v>
      </c>
      <c r="D53" s="115" t="s">
        <v>146</v>
      </c>
      <c r="E53" s="115" t="s">
        <v>147</v>
      </c>
      <c r="F53" s="809" t="s">
        <v>71</v>
      </c>
      <c r="G53" s="809"/>
      <c r="H53" s="805"/>
      <c r="I53" s="805"/>
      <c r="J53" s="805"/>
      <c r="K53" s="805"/>
      <c r="L53" s="805"/>
    </row>
    <row r="54" spans="1:12" s="101" customFormat="1" ht="26.25" customHeight="1">
      <c r="A54" s="808"/>
      <c r="B54" s="803" t="s">
        <v>2746</v>
      </c>
      <c r="C54" s="810" t="s">
        <v>2747</v>
      </c>
      <c r="D54" s="807">
        <v>43745</v>
      </c>
      <c r="E54" s="803" t="s">
        <v>639</v>
      </c>
      <c r="F54" s="803" t="s">
        <v>640</v>
      </c>
      <c r="G54" s="803"/>
      <c r="H54" s="806" t="s">
        <v>152</v>
      </c>
      <c r="I54" s="806"/>
      <c r="J54" s="117" t="s">
        <v>153</v>
      </c>
      <c r="K54" s="117" t="s">
        <v>3</v>
      </c>
      <c r="L54" s="119">
        <v>233.31</v>
      </c>
    </row>
    <row r="55" spans="1:12" s="101" customFormat="1" ht="113.25" customHeight="1">
      <c r="A55" s="808"/>
      <c r="B55" s="803"/>
      <c r="C55" s="810"/>
      <c r="D55" s="807"/>
      <c r="E55" s="803"/>
      <c r="F55" s="803"/>
      <c r="G55" s="803"/>
      <c r="H55" s="806" t="s">
        <v>154</v>
      </c>
      <c r="I55" s="806"/>
      <c r="J55" s="117" t="s">
        <v>153</v>
      </c>
      <c r="K55" s="117" t="s">
        <v>3</v>
      </c>
      <c r="L55" s="119">
        <v>477.6</v>
      </c>
    </row>
    <row r="56" spans="1:12" s="101" customFormat="1" ht="24" customHeight="1">
      <c r="A56" s="808"/>
      <c r="B56" s="110" t="s">
        <v>77</v>
      </c>
      <c r="C56" s="115" t="s">
        <v>79</v>
      </c>
      <c r="D56" s="115" t="s">
        <v>155</v>
      </c>
      <c r="E56" s="115" t="s">
        <v>156</v>
      </c>
      <c r="F56" s="805"/>
      <c r="G56" s="805"/>
      <c r="H56" s="806" t="s">
        <v>157</v>
      </c>
      <c r="I56" s="806"/>
      <c r="J56" s="803" t="s">
        <v>153</v>
      </c>
      <c r="K56" s="803" t="s">
        <v>3</v>
      </c>
      <c r="L56" s="804">
        <v>84</v>
      </c>
    </row>
    <row r="57" spans="1:12" s="101" customFormat="1" ht="34.5" customHeight="1">
      <c r="A57" s="808"/>
      <c r="B57" s="117" t="s">
        <v>303</v>
      </c>
      <c r="C57" s="117" t="s">
        <v>640</v>
      </c>
      <c r="D57" s="118">
        <v>43746</v>
      </c>
      <c r="E57" s="117" t="s">
        <v>2086</v>
      </c>
      <c r="F57" s="805"/>
      <c r="G57" s="805"/>
      <c r="H57" s="806"/>
      <c r="I57" s="806"/>
      <c r="J57" s="803"/>
      <c r="K57" s="803"/>
      <c r="L57" s="804"/>
    </row>
    <row r="58" spans="1:12" s="101" customFormat="1" ht="24" customHeight="1">
      <c r="A58" s="808">
        <v>810</v>
      </c>
      <c r="B58" s="110" t="s">
        <v>76</v>
      </c>
      <c r="C58" s="115" t="s">
        <v>78</v>
      </c>
      <c r="D58" s="115" t="s">
        <v>146</v>
      </c>
      <c r="E58" s="115" t="s">
        <v>147</v>
      </c>
      <c r="F58" s="809" t="s">
        <v>71</v>
      </c>
      <c r="G58" s="809"/>
      <c r="H58" s="805"/>
      <c r="I58" s="805"/>
      <c r="J58" s="805"/>
      <c r="K58" s="805"/>
      <c r="L58" s="805"/>
    </row>
    <row r="59" spans="1:12" s="101" customFormat="1" ht="26.25" customHeight="1">
      <c r="A59" s="808"/>
      <c r="B59" s="803" t="s">
        <v>2748</v>
      </c>
      <c r="C59" s="810" t="s">
        <v>2749</v>
      </c>
      <c r="D59" s="807">
        <v>43746</v>
      </c>
      <c r="E59" s="803" t="s">
        <v>358</v>
      </c>
      <c r="F59" s="803" t="s">
        <v>2750</v>
      </c>
      <c r="G59" s="803"/>
      <c r="H59" s="806" t="s">
        <v>152</v>
      </c>
      <c r="I59" s="806"/>
      <c r="J59" s="117" t="s">
        <v>153</v>
      </c>
      <c r="K59" s="117" t="s">
        <v>3</v>
      </c>
      <c r="L59" s="119">
        <v>413.1</v>
      </c>
    </row>
    <row r="60" spans="1:12" s="101" customFormat="1" ht="260.25" customHeight="1">
      <c r="A60" s="808"/>
      <c r="B60" s="803"/>
      <c r="C60" s="810"/>
      <c r="D60" s="807"/>
      <c r="E60" s="803"/>
      <c r="F60" s="803"/>
      <c r="G60" s="803"/>
      <c r="H60" s="806" t="s">
        <v>154</v>
      </c>
      <c r="I60" s="806"/>
      <c r="J60" s="117" t="s">
        <v>153</v>
      </c>
      <c r="K60" s="117" t="s">
        <v>153</v>
      </c>
      <c r="L60" s="119">
        <v>0</v>
      </c>
    </row>
    <row r="61" spans="1:12" s="101" customFormat="1" ht="24" customHeight="1">
      <c r="A61" s="808"/>
      <c r="B61" s="110" t="s">
        <v>77</v>
      </c>
      <c r="C61" s="115" t="s">
        <v>79</v>
      </c>
      <c r="D61" s="115" t="s">
        <v>155</v>
      </c>
      <c r="E61" s="115" t="s">
        <v>156</v>
      </c>
      <c r="F61" s="805"/>
      <c r="G61" s="805"/>
      <c r="H61" s="806" t="s">
        <v>157</v>
      </c>
      <c r="I61" s="806"/>
      <c r="J61" s="803" t="s">
        <v>153</v>
      </c>
      <c r="K61" s="803" t="s">
        <v>3</v>
      </c>
      <c r="L61" s="804">
        <v>45</v>
      </c>
    </row>
    <row r="62" spans="1:12" s="101" customFormat="1" ht="24" customHeight="1">
      <c r="A62" s="808"/>
      <c r="B62" s="117" t="s">
        <v>240</v>
      </c>
      <c r="C62" s="117" t="s">
        <v>2750</v>
      </c>
      <c r="D62" s="118">
        <v>43747</v>
      </c>
      <c r="E62" s="117" t="s">
        <v>2751</v>
      </c>
      <c r="F62" s="805"/>
      <c r="G62" s="805"/>
      <c r="H62" s="806"/>
      <c r="I62" s="806"/>
      <c r="J62" s="803"/>
      <c r="K62" s="803"/>
      <c r="L62" s="804"/>
    </row>
    <row r="63" spans="1:12" s="101" customFormat="1" ht="24" customHeight="1">
      <c r="A63" s="808">
        <v>811</v>
      </c>
      <c r="B63" s="110" t="s">
        <v>76</v>
      </c>
      <c r="C63" s="115" t="s">
        <v>78</v>
      </c>
      <c r="D63" s="115" t="s">
        <v>146</v>
      </c>
      <c r="E63" s="115" t="s">
        <v>147</v>
      </c>
      <c r="F63" s="809" t="s">
        <v>71</v>
      </c>
      <c r="G63" s="809"/>
      <c r="H63" s="805"/>
      <c r="I63" s="805"/>
      <c r="J63" s="805"/>
      <c r="K63" s="805"/>
      <c r="L63" s="805"/>
    </row>
    <row r="64" spans="1:12" s="101" customFormat="1" ht="26.25" customHeight="1">
      <c r="A64" s="808"/>
      <c r="B64" s="803" t="s">
        <v>2752</v>
      </c>
      <c r="C64" s="810" t="s">
        <v>2753</v>
      </c>
      <c r="D64" s="807">
        <v>43769</v>
      </c>
      <c r="E64" s="803" t="s">
        <v>745</v>
      </c>
      <c r="F64" s="803" t="s">
        <v>2754</v>
      </c>
      <c r="G64" s="803"/>
      <c r="H64" s="806" t="s">
        <v>152</v>
      </c>
      <c r="I64" s="806"/>
      <c r="J64" s="117" t="s">
        <v>153</v>
      </c>
      <c r="K64" s="117" t="s">
        <v>3</v>
      </c>
      <c r="L64" s="119">
        <v>492.24</v>
      </c>
    </row>
    <row r="65" spans="1:12" s="101" customFormat="1" ht="218.25" customHeight="1">
      <c r="A65" s="808"/>
      <c r="B65" s="803"/>
      <c r="C65" s="810"/>
      <c r="D65" s="807"/>
      <c r="E65" s="803"/>
      <c r="F65" s="803"/>
      <c r="G65" s="803"/>
      <c r="H65" s="806" t="s">
        <v>154</v>
      </c>
      <c r="I65" s="806"/>
      <c r="J65" s="117" t="s">
        <v>153</v>
      </c>
      <c r="K65" s="117" t="s">
        <v>3</v>
      </c>
      <c r="L65" s="119">
        <v>727.27</v>
      </c>
    </row>
    <row r="66" spans="1:12" s="101" customFormat="1" ht="24" customHeight="1">
      <c r="A66" s="808"/>
      <c r="B66" s="110" t="s">
        <v>77</v>
      </c>
      <c r="C66" s="115" t="s">
        <v>79</v>
      </c>
      <c r="D66" s="115" t="s">
        <v>155</v>
      </c>
      <c r="E66" s="115" t="s">
        <v>156</v>
      </c>
      <c r="F66" s="805"/>
      <c r="G66" s="805"/>
      <c r="H66" s="806" t="s">
        <v>157</v>
      </c>
      <c r="I66" s="806"/>
      <c r="J66" s="803" t="s">
        <v>153</v>
      </c>
      <c r="K66" s="803" t="s">
        <v>153</v>
      </c>
      <c r="L66" s="804">
        <v>0</v>
      </c>
    </row>
    <row r="67" spans="1:12" s="101" customFormat="1" ht="24" customHeight="1">
      <c r="A67" s="808"/>
      <c r="B67" s="117" t="s">
        <v>276</v>
      </c>
      <c r="C67" s="117" t="s">
        <v>2754</v>
      </c>
      <c r="D67" s="118">
        <v>43773</v>
      </c>
      <c r="E67" s="117" t="s">
        <v>2755</v>
      </c>
      <c r="F67" s="805"/>
      <c r="G67" s="805"/>
      <c r="H67" s="806"/>
      <c r="I67" s="806"/>
      <c r="J67" s="803"/>
      <c r="K67" s="803"/>
      <c r="L67" s="804"/>
    </row>
    <row r="68" spans="1:12" s="101" customFormat="1" ht="24" customHeight="1">
      <c r="A68" s="808">
        <v>812</v>
      </c>
      <c r="B68" s="110" t="s">
        <v>76</v>
      </c>
      <c r="C68" s="115" t="s">
        <v>78</v>
      </c>
      <c r="D68" s="115" t="s">
        <v>146</v>
      </c>
      <c r="E68" s="115" t="s">
        <v>147</v>
      </c>
      <c r="F68" s="809" t="s">
        <v>71</v>
      </c>
      <c r="G68" s="809"/>
      <c r="H68" s="805"/>
      <c r="I68" s="805"/>
      <c r="J68" s="805"/>
      <c r="K68" s="805"/>
      <c r="L68" s="805"/>
    </row>
    <row r="69" spans="1:12" s="101" customFormat="1" ht="26.25" customHeight="1">
      <c r="A69" s="808"/>
      <c r="B69" s="803" t="s">
        <v>2752</v>
      </c>
      <c r="C69" s="810" t="s">
        <v>2756</v>
      </c>
      <c r="D69" s="807">
        <v>43776</v>
      </c>
      <c r="E69" s="803" t="s">
        <v>2757</v>
      </c>
      <c r="F69" s="803" t="s">
        <v>2758</v>
      </c>
      <c r="G69" s="803"/>
      <c r="H69" s="806" t="s">
        <v>152</v>
      </c>
      <c r="I69" s="806"/>
      <c r="J69" s="117" t="s">
        <v>153</v>
      </c>
      <c r="K69" s="117" t="s">
        <v>3</v>
      </c>
      <c r="L69" s="119">
        <v>709.87</v>
      </c>
    </row>
    <row r="70" spans="1:12" s="101" customFormat="1" ht="260.25" customHeight="1">
      <c r="A70" s="808"/>
      <c r="B70" s="803"/>
      <c r="C70" s="810"/>
      <c r="D70" s="807"/>
      <c r="E70" s="803"/>
      <c r="F70" s="803"/>
      <c r="G70" s="803"/>
      <c r="H70" s="806" t="s">
        <v>154</v>
      </c>
      <c r="I70" s="806"/>
      <c r="J70" s="117" t="s">
        <v>153</v>
      </c>
      <c r="K70" s="117" t="s">
        <v>3</v>
      </c>
      <c r="L70" s="119">
        <v>474.28</v>
      </c>
    </row>
    <row r="71" spans="1:12" s="101" customFormat="1" ht="24" customHeight="1">
      <c r="A71" s="808"/>
      <c r="B71" s="110" t="s">
        <v>77</v>
      </c>
      <c r="C71" s="115" t="s">
        <v>79</v>
      </c>
      <c r="D71" s="115" t="s">
        <v>155</v>
      </c>
      <c r="E71" s="115" t="s">
        <v>156</v>
      </c>
      <c r="F71" s="805"/>
      <c r="G71" s="805"/>
      <c r="H71" s="806" t="s">
        <v>157</v>
      </c>
      <c r="I71" s="806"/>
      <c r="J71" s="803" t="s">
        <v>153</v>
      </c>
      <c r="K71" s="803" t="s">
        <v>3</v>
      </c>
      <c r="L71" s="804">
        <v>100</v>
      </c>
    </row>
    <row r="72" spans="1:12" s="101" customFormat="1" ht="24" customHeight="1">
      <c r="A72" s="808"/>
      <c r="B72" s="117" t="s">
        <v>276</v>
      </c>
      <c r="C72" s="117" t="s">
        <v>2758</v>
      </c>
      <c r="D72" s="118">
        <v>43779</v>
      </c>
      <c r="E72" s="117" t="s">
        <v>2759</v>
      </c>
      <c r="F72" s="805"/>
      <c r="G72" s="805"/>
      <c r="H72" s="806"/>
      <c r="I72" s="806"/>
      <c r="J72" s="803"/>
      <c r="K72" s="803"/>
      <c r="L72" s="804"/>
    </row>
    <row r="73" spans="1:12" s="101" customFormat="1" ht="24" customHeight="1">
      <c r="A73" s="808">
        <v>813</v>
      </c>
      <c r="B73" s="110" t="s">
        <v>76</v>
      </c>
      <c r="C73" s="115" t="s">
        <v>78</v>
      </c>
      <c r="D73" s="115" t="s">
        <v>146</v>
      </c>
      <c r="E73" s="115" t="s">
        <v>147</v>
      </c>
      <c r="F73" s="809" t="s">
        <v>71</v>
      </c>
      <c r="G73" s="809"/>
      <c r="H73" s="805"/>
      <c r="I73" s="805"/>
      <c r="J73" s="805"/>
      <c r="K73" s="805"/>
      <c r="L73" s="805"/>
    </row>
    <row r="74" spans="1:12" s="101" customFormat="1" ht="26.25" customHeight="1">
      <c r="A74" s="808"/>
      <c r="B74" s="803" t="s">
        <v>2760</v>
      </c>
      <c r="C74" s="810" t="s">
        <v>2761</v>
      </c>
      <c r="D74" s="807">
        <v>43760</v>
      </c>
      <c r="E74" s="803" t="s">
        <v>1086</v>
      </c>
      <c r="F74" s="803" t="s">
        <v>1087</v>
      </c>
      <c r="G74" s="803"/>
      <c r="H74" s="806" t="s">
        <v>152</v>
      </c>
      <c r="I74" s="806"/>
      <c r="J74" s="117" t="s">
        <v>153</v>
      </c>
      <c r="K74" s="117" t="s">
        <v>3</v>
      </c>
      <c r="L74" s="119">
        <v>1156</v>
      </c>
    </row>
    <row r="75" spans="1:12" s="101" customFormat="1" ht="281.25" customHeight="1">
      <c r="A75" s="808"/>
      <c r="B75" s="803"/>
      <c r="C75" s="810"/>
      <c r="D75" s="807"/>
      <c r="E75" s="803"/>
      <c r="F75" s="803"/>
      <c r="G75" s="803"/>
      <c r="H75" s="806" t="s">
        <v>154</v>
      </c>
      <c r="I75" s="806"/>
      <c r="J75" s="117" t="s">
        <v>153</v>
      </c>
      <c r="K75" s="117" t="s">
        <v>3</v>
      </c>
      <c r="L75" s="119">
        <v>460.6</v>
      </c>
    </row>
    <row r="76" spans="1:12" s="101" customFormat="1" ht="24" customHeight="1">
      <c r="A76" s="808"/>
      <c r="B76" s="110" t="s">
        <v>77</v>
      </c>
      <c r="C76" s="115" t="s">
        <v>79</v>
      </c>
      <c r="D76" s="115" t="s">
        <v>155</v>
      </c>
      <c r="E76" s="115" t="s">
        <v>156</v>
      </c>
      <c r="F76" s="805"/>
      <c r="G76" s="805"/>
      <c r="H76" s="806" t="s">
        <v>157</v>
      </c>
      <c r="I76" s="806"/>
      <c r="J76" s="803" t="s">
        <v>153</v>
      </c>
      <c r="K76" s="803" t="s">
        <v>3</v>
      </c>
      <c r="L76" s="804">
        <v>540</v>
      </c>
    </row>
    <row r="77" spans="1:12" s="101" customFormat="1" ht="24" customHeight="1">
      <c r="A77" s="808"/>
      <c r="B77" s="117" t="s">
        <v>164</v>
      </c>
      <c r="C77" s="117" t="s">
        <v>1087</v>
      </c>
      <c r="D77" s="118">
        <v>43764</v>
      </c>
      <c r="E77" s="117" t="s">
        <v>171</v>
      </c>
      <c r="F77" s="805"/>
      <c r="G77" s="805"/>
      <c r="H77" s="806"/>
      <c r="I77" s="806"/>
      <c r="J77" s="803"/>
      <c r="K77" s="803"/>
      <c r="L77" s="804"/>
    </row>
    <row r="78" spans="1:12" s="101" customFormat="1" ht="24" customHeight="1">
      <c r="A78" s="808">
        <v>814</v>
      </c>
      <c r="B78" s="110" t="s">
        <v>76</v>
      </c>
      <c r="C78" s="115" t="s">
        <v>78</v>
      </c>
      <c r="D78" s="115" t="s">
        <v>146</v>
      </c>
      <c r="E78" s="115" t="s">
        <v>147</v>
      </c>
      <c r="F78" s="809" t="s">
        <v>71</v>
      </c>
      <c r="G78" s="809"/>
      <c r="H78" s="805"/>
      <c r="I78" s="805"/>
      <c r="J78" s="805"/>
      <c r="K78" s="805"/>
      <c r="L78" s="805"/>
    </row>
    <row r="79" spans="1:12" s="101" customFormat="1" ht="26.25" customHeight="1">
      <c r="A79" s="808"/>
      <c r="B79" s="803" t="s">
        <v>2760</v>
      </c>
      <c r="C79" s="803" t="s">
        <v>2762</v>
      </c>
      <c r="D79" s="807">
        <v>43765</v>
      </c>
      <c r="E79" s="803" t="s">
        <v>243</v>
      </c>
      <c r="F79" s="803" t="s">
        <v>825</v>
      </c>
      <c r="G79" s="803"/>
      <c r="H79" s="806" t="s">
        <v>152</v>
      </c>
      <c r="I79" s="806"/>
      <c r="J79" s="117" t="s">
        <v>153</v>
      </c>
      <c r="K79" s="117" t="s">
        <v>3</v>
      </c>
      <c r="L79" s="119">
        <v>343.45</v>
      </c>
    </row>
    <row r="80" spans="1:12" s="101" customFormat="1" ht="92.25" customHeight="1">
      <c r="A80" s="808"/>
      <c r="B80" s="803"/>
      <c r="C80" s="803"/>
      <c r="D80" s="807"/>
      <c r="E80" s="803"/>
      <c r="F80" s="803"/>
      <c r="G80" s="803"/>
      <c r="H80" s="806" t="s">
        <v>154</v>
      </c>
      <c r="I80" s="806"/>
      <c r="J80" s="117" t="s">
        <v>153</v>
      </c>
      <c r="K80" s="117" t="s">
        <v>3</v>
      </c>
      <c r="L80" s="119">
        <v>453.9</v>
      </c>
    </row>
    <row r="81" spans="1:12" s="101" customFormat="1" ht="24" customHeight="1">
      <c r="A81" s="808"/>
      <c r="B81" s="110" t="s">
        <v>77</v>
      </c>
      <c r="C81" s="115" t="s">
        <v>79</v>
      </c>
      <c r="D81" s="115" t="s">
        <v>155</v>
      </c>
      <c r="E81" s="115" t="s">
        <v>156</v>
      </c>
      <c r="F81" s="805"/>
      <c r="G81" s="805"/>
      <c r="H81" s="806" t="s">
        <v>157</v>
      </c>
      <c r="I81" s="806"/>
      <c r="J81" s="803" t="s">
        <v>153</v>
      </c>
      <c r="K81" s="803" t="s">
        <v>3</v>
      </c>
      <c r="L81" s="804">
        <v>1050</v>
      </c>
    </row>
    <row r="82" spans="1:12" s="101" customFormat="1" ht="24" customHeight="1">
      <c r="A82" s="808"/>
      <c r="B82" s="117" t="s">
        <v>164</v>
      </c>
      <c r="C82" s="117" t="s">
        <v>825</v>
      </c>
      <c r="D82" s="118">
        <v>43766</v>
      </c>
      <c r="E82" s="117" t="s">
        <v>2763</v>
      </c>
      <c r="F82" s="805"/>
      <c r="G82" s="805"/>
      <c r="H82" s="806"/>
      <c r="I82" s="806"/>
      <c r="J82" s="803"/>
      <c r="K82" s="803"/>
      <c r="L82" s="804"/>
    </row>
    <row r="83" spans="1:12" s="101" customFormat="1" ht="24" customHeight="1">
      <c r="A83" s="808">
        <v>815</v>
      </c>
      <c r="B83" s="110" t="s">
        <v>76</v>
      </c>
      <c r="C83" s="115" t="s">
        <v>78</v>
      </c>
      <c r="D83" s="115" t="s">
        <v>146</v>
      </c>
      <c r="E83" s="115" t="s">
        <v>147</v>
      </c>
      <c r="F83" s="809" t="s">
        <v>71</v>
      </c>
      <c r="G83" s="809"/>
      <c r="H83" s="805"/>
      <c r="I83" s="805"/>
      <c r="J83" s="805"/>
      <c r="K83" s="805"/>
      <c r="L83" s="805"/>
    </row>
    <row r="84" spans="1:12" s="101" customFormat="1" ht="26.25" customHeight="1">
      <c r="A84" s="808"/>
      <c r="B84" s="803" t="s">
        <v>2760</v>
      </c>
      <c r="C84" s="810" t="s">
        <v>2764</v>
      </c>
      <c r="D84" s="807">
        <v>43775</v>
      </c>
      <c r="E84" s="803" t="s">
        <v>234</v>
      </c>
      <c r="F84" s="803" t="s">
        <v>998</v>
      </c>
      <c r="G84" s="803"/>
      <c r="H84" s="806" t="s">
        <v>152</v>
      </c>
      <c r="I84" s="806"/>
      <c r="J84" s="117" t="s">
        <v>153</v>
      </c>
      <c r="K84" s="117" t="s">
        <v>3</v>
      </c>
      <c r="L84" s="119">
        <v>678</v>
      </c>
    </row>
    <row r="85" spans="1:12" s="101" customFormat="1" ht="281.25" customHeight="1">
      <c r="A85" s="808"/>
      <c r="B85" s="803"/>
      <c r="C85" s="810"/>
      <c r="D85" s="807"/>
      <c r="E85" s="803"/>
      <c r="F85" s="803"/>
      <c r="G85" s="803"/>
      <c r="H85" s="806" t="s">
        <v>154</v>
      </c>
      <c r="I85" s="806"/>
      <c r="J85" s="117" t="s">
        <v>153</v>
      </c>
      <c r="K85" s="117" t="s">
        <v>3</v>
      </c>
      <c r="L85" s="119">
        <v>106</v>
      </c>
    </row>
    <row r="86" spans="1:12" s="101" customFormat="1" ht="24" customHeight="1">
      <c r="A86" s="808"/>
      <c r="B86" s="110" t="s">
        <v>77</v>
      </c>
      <c r="C86" s="115" t="s">
        <v>79</v>
      </c>
      <c r="D86" s="115" t="s">
        <v>155</v>
      </c>
      <c r="E86" s="115" t="s">
        <v>156</v>
      </c>
      <c r="F86" s="805"/>
      <c r="G86" s="805"/>
      <c r="H86" s="806" t="s">
        <v>157</v>
      </c>
      <c r="I86" s="806"/>
      <c r="J86" s="803" t="s">
        <v>153</v>
      </c>
      <c r="K86" s="803" t="s">
        <v>3</v>
      </c>
      <c r="L86" s="804">
        <v>557</v>
      </c>
    </row>
    <row r="87" spans="1:12" s="101" customFormat="1" ht="24" customHeight="1">
      <c r="A87" s="808"/>
      <c r="B87" s="117" t="s">
        <v>164</v>
      </c>
      <c r="C87" s="117" t="s">
        <v>998</v>
      </c>
      <c r="D87" s="118">
        <v>43777</v>
      </c>
      <c r="E87" s="117" t="s">
        <v>271</v>
      </c>
      <c r="F87" s="805"/>
      <c r="G87" s="805"/>
      <c r="H87" s="806"/>
      <c r="I87" s="806"/>
      <c r="J87" s="803"/>
      <c r="K87" s="803"/>
      <c r="L87" s="804"/>
    </row>
    <row r="88" spans="1:12" s="101" customFormat="1" ht="24" customHeight="1">
      <c r="A88" s="808">
        <v>816</v>
      </c>
      <c r="B88" s="110" t="s">
        <v>76</v>
      </c>
      <c r="C88" s="115" t="s">
        <v>78</v>
      </c>
      <c r="D88" s="115" t="s">
        <v>146</v>
      </c>
      <c r="E88" s="115" t="s">
        <v>147</v>
      </c>
      <c r="F88" s="809" t="s">
        <v>71</v>
      </c>
      <c r="G88" s="809"/>
      <c r="H88" s="805"/>
      <c r="I88" s="805"/>
      <c r="J88" s="805"/>
      <c r="K88" s="805"/>
      <c r="L88" s="805"/>
    </row>
    <row r="89" spans="1:12" s="101" customFormat="1" ht="26.25" customHeight="1">
      <c r="A89" s="808"/>
      <c r="B89" s="803" t="s">
        <v>2760</v>
      </c>
      <c r="C89" s="810" t="s">
        <v>2765</v>
      </c>
      <c r="D89" s="807">
        <v>43866</v>
      </c>
      <c r="E89" s="803" t="s">
        <v>228</v>
      </c>
      <c r="F89" s="803" t="s">
        <v>286</v>
      </c>
      <c r="G89" s="803"/>
      <c r="H89" s="806" t="s">
        <v>152</v>
      </c>
      <c r="I89" s="806"/>
      <c r="J89" s="117" t="s">
        <v>153</v>
      </c>
      <c r="K89" s="117" t="s">
        <v>3</v>
      </c>
      <c r="L89" s="119">
        <v>860.64</v>
      </c>
    </row>
    <row r="90" spans="1:12" s="101" customFormat="1" ht="249.75" customHeight="1">
      <c r="A90" s="808"/>
      <c r="B90" s="803"/>
      <c r="C90" s="810"/>
      <c r="D90" s="807"/>
      <c r="E90" s="803"/>
      <c r="F90" s="803"/>
      <c r="G90" s="803"/>
      <c r="H90" s="806" t="s">
        <v>154</v>
      </c>
      <c r="I90" s="806"/>
      <c r="J90" s="117" t="s">
        <v>153</v>
      </c>
      <c r="K90" s="117" t="s">
        <v>3</v>
      </c>
      <c r="L90" s="119">
        <v>283.60000000000002</v>
      </c>
    </row>
    <row r="91" spans="1:12" s="101" customFormat="1" ht="24" customHeight="1">
      <c r="A91" s="808"/>
      <c r="B91" s="110" t="s">
        <v>77</v>
      </c>
      <c r="C91" s="115" t="s">
        <v>79</v>
      </c>
      <c r="D91" s="115" t="s">
        <v>155</v>
      </c>
      <c r="E91" s="115" t="s">
        <v>156</v>
      </c>
      <c r="F91" s="805"/>
      <c r="G91" s="805"/>
      <c r="H91" s="806" t="s">
        <v>157</v>
      </c>
      <c r="I91" s="806"/>
      <c r="J91" s="803" t="s">
        <v>153</v>
      </c>
      <c r="K91" s="803" t="s">
        <v>3</v>
      </c>
      <c r="L91" s="804">
        <v>705</v>
      </c>
    </row>
    <row r="92" spans="1:12" s="101" customFormat="1" ht="24" customHeight="1">
      <c r="A92" s="808"/>
      <c r="B92" s="117" t="s">
        <v>164</v>
      </c>
      <c r="C92" s="117" t="s">
        <v>286</v>
      </c>
      <c r="D92" s="118">
        <v>43869</v>
      </c>
      <c r="E92" s="117" t="s">
        <v>2766</v>
      </c>
      <c r="F92" s="805"/>
      <c r="G92" s="805"/>
      <c r="H92" s="806"/>
      <c r="I92" s="806"/>
      <c r="J92" s="803"/>
      <c r="K92" s="803"/>
      <c r="L92" s="804"/>
    </row>
    <row r="93" spans="1:12" s="101" customFormat="1" ht="24" customHeight="1">
      <c r="A93" s="808">
        <v>817</v>
      </c>
      <c r="B93" s="110" t="s">
        <v>76</v>
      </c>
      <c r="C93" s="115" t="s">
        <v>78</v>
      </c>
      <c r="D93" s="115" t="s">
        <v>146</v>
      </c>
      <c r="E93" s="115" t="s">
        <v>147</v>
      </c>
      <c r="F93" s="809" t="s">
        <v>71</v>
      </c>
      <c r="G93" s="809"/>
      <c r="H93" s="805"/>
      <c r="I93" s="805"/>
      <c r="J93" s="805"/>
      <c r="K93" s="805"/>
      <c r="L93" s="805"/>
    </row>
    <row r="94" spans="1:12" s="101" customFormat="1" ht="26.25" customHeight="1">
      <c r="A94" s="808"/>
      <c r="B94" s="803" t="s">
        <v>2760</v>
      </c>
      <c r="C94" s="810" t="s">
        <v>2767</v>
      </c>
      <c r="D94" s="807">
        <v>43873</v>
      </c>
      <c r="E94" s="803" t="s">
        <v>285</v>
      </c>
      <c r="F94" s="803" t="s">
        <v>2768</v>
      </c>
      <c r="G94" s="803"/>
      <c r="H94" s="806" t="s">
        <v>152</v>
      </c>
      <c r="I94" s="806"/>
      <c r="J94" s="117" t="s">
        <v>153</v>
      </c>
      <c r="K94" s="117" t="s">
        <v>3</v>
      </c>
      <c r="L94" s="119">
        <v>1347.16</v>
      </c>
    </row>
    <row r="95" spans="1:12" s="101" customFormat="1" ht="365.25" customHeight="1">
      <c r="A95" s="808"/>
      <c r="B95" s="803"/>
      <c r="C95" s="810"/>
      <c r="D95" s="807"/>
      <c r="E95" s="803"/>
      <c r="F95" s="803"/>
      <c r="G95" s="803"/>
      <c r="H95" s="806" t="s">
        <v>154</v>
      </c>
      <c r="I95" s="806"/>
      <c r="J95" s="117" t="s">
        <v>153</v>
      </c>
      <c r="K95" s="117" t="s">
        <v>3</v>
      </c>
      <c r="L95" s="119">
        <v>919.39</v>
      </c>
    </row>
    <row r="96" spans="1:12" s="101" customFormat="1" ht="24" customHeight="1">
      <c r="A96" s="808"/>
      <c r="B96" s="110" t="s">
        <v>77</v>
      </c>
      <c r="C96" s="115" t="s">
        <v>79</v>
      </c>
      <c r="D96" s="115" t="s">
        <v>155</v>
      </c>
      <c r="E96" s="115" t="s">
        <v>156</v>
      </c>
      <c r="F96" s="805"/>
      <c r="G96" s="805"/>
      <c r="H96" s="806" t="s">
        <v>157</v>
      </c>
      <c r="I96" s="806"/>
      <c r="J96" s="803" t="s">
        <v>153</v>
      </c>
      <c r="K96" s="803" t="s">
        <v>3</v>
      </c>
      <c r="L96" s="804">
        <v>445</v>
      </c>
    </row>
    <row r="97" spans="1:12" s="101" customFormat="1" ht="24" customHeight="1">
      <c r="A97" s="808"/>
      <c r="B97" s="117" t="s">
        <v>164</v>
      </c>
      <c r="C97" s="117" t="s">
        <v>2768</v>
      </c>
      <c r="D97" s="118">
        <v>43877</v>
      </c>
      <c r="E97" s="117" t="s">
        <v>1218</v>
      </c>
      <c r="F97" s="805"/>
      <c r="G97" s="805"/>
      <c r="H97" s="806"/>
      <c r="I97" s="806"/>
      <c r="J97" s="803"/>
      <c r="K97" s="803"/>
      <c r="L97" s="804"/>
    </row>
    <row r="98" spans="1:12" s="101" customFormat="1" ht="24" customHeight="1">
      <c r="A98" s="808">
        <v>818</v>
      </c>
      <c r="B98" s="110" t="s">
        <v>76</v>
      </c>
      <c r="C98" s="115" t="s">
        <v>78</v>
      </c>
      <c r="D98" s="115" t="s">
        <v>146</v>
      </c>
      <c r="E98" s="115" t="s">
        <v>147</v>
      </c>
      <c r="F98" s="809" t="s">
        <v>71</v>
      </c>
      <c r="G98" s="809"/>
      <c r="H98" s="805"/>
      <c r="I98" s="805"/>
      <c r="J98" s="805"/>
      <c r="K98" s="805"/>
      <c r="L98" s="805"/>
    </row>
    <row r="99" spans="1:12" s="101" customFormat="1" ht="26.25" customHeight="1">
      <c r="A99" s="808"/>
      <c r="B99" s="803" t="s">
        <v>2769</v>
      </c>
      <c r="C99" s="810" t="s">
        <v>2770</v>
      </c>
      <c r="D99" s="807">
        <v>43753</v>
      </c>
      <c r="E99" s="803" t="s">
        <v>354</v>
      </c>
      <c r="F99" s="803" t="s">
        <v>1431</v>
      </c>
      <c r="G99" s="803"/>
      <c r="H99" s="806" t="s">
        <v>152</v>
      </c>
      <c r="I99" s="806"/>
      <c r="J99" s="117" t="s">
        <v>153</v>
      </c>
      <c r="K99" s="117" t="s">
        <v>153</v>
      </c>
      <c r="L99" s="119">
        <v>0</v>
      </c>
    </row>
    <row r="100" spans="1:12" s="101" customFormat="1" ht="281.25" customHeight="1">
      <c r="A100" s="808"/>
      <c r="B100" s="803"/>
      <c r="C100" s="810"/>
      <c r="D100" s="807"/>
      <c r="E100" s="803"/>
      <c r="F100" s="803"/>
      <c r="G100" s="803"/>
      <c r="H100" s="806" t="s">
        <v>154</v>
      </c>
      <c r="I100" s="806"/>
      <c r="J100" s="117" t="s">
        <v>153</v>
      </c>
      <c r="K100" s="117" t="s">
        <v>153</v>
      </c>
      <c r="L100" s="119">
        <v>0</v>
      </c>
    </row>
    <row r="101" spans="1:12" s="101" customFormat="1" ht="24" customHeight="1">
      <c r="A101" s="808"/>
      <c r="B101" s="110" t="s">
        <v>77</v>
      </c>
      <c r="C101" s="115" t="s">
        <v>79</v>
      </c>
      <c r="D101" s="115" t="s">
        <v>155</v>
      </c>
      <c r="E101" s="115" t="s">
        <v>156</v>
      </c>
      <c r="F101" s="805"/>
      <c r="G101" s="805"/>
      <c r="H101" s="806" t="s">
        <v>157</v>
      </c>
      <c r="I101" s="806"/>
      <c r="J101" s="803" t="s">
        <v>153</v>
      </c>
      <c r="K101" s="803" t="s">
        <v>3</v>
      </c>
      <c r="L101" s="804">
        <v>780</v>
      </c>
    </row>
    <row r="102" spans="1:12" s="101" customFormat="1" ht="24" customHeight="1">
      <c r="A102" s="808"/>
      <c r="B102" s="117" t="s">
        <v>2771</v>
      </c>
      <c r="C102" s="117" t="s">
        <v>1431</v>
      </c>
      <c r="D102" s="118">
        <v>43756</v>
      </c>
      <c r="E102" s="117" t="s">
        <v>2772</v>
      </c>
      <c r="F102" s="805"/>
      <c r="G102" s="805"/>
      <c r="H102" s="806"/>
      <c r="I102" s="806"/>
      <c r="J102" s="803"/>
      <c r="K102" s="803"/>
      <c r="L102" s="804"/>
    </row>
    <row r="103" spans="1:12" s="101" customFormat="1" ht="24" customHeight="1">
      <c r="A103" s="808">
        <v>819</v>
      </c>
      <c r="B103" s="110" t="s">
        <v>76</v>
      </c>
      <c r="C103" s="115" t="s">
        <v>78</v>
      </c>
      <c r="D103" s="115" t="s">
        <v>146</v>
      </c>
      <c r="E103" s="115" t="s">
        <v>147</v>
      </c>
      <c r="F103" s="809" t="s">
        <v>71</v>
      </c>
      <c r="G103" s="809"/>
      <c r="H103" s="805"/>
      <c r="I103" s="805"/>
      <c r="J103" s="805"/>
      <c r="K103" s="805"/>
      <c r="L103" s="805"/>
    </row>
    <row r="104" spans="1:12" s="101" customFormat="1" ht="26.25" customHeight="1">
      <c r="A104" s="808"/>
      <c r="B104" s="803" t="s">
        <v>2773</v>
      </c>
      <c r="C104" s="810" t="s">
        <v>2774</v>
      </c>
      <c r="D104" s="807">
        <v>43763</v>
      </c>
      <c r="E104" s="803" t="s">
        <v>205</v>
      </c>
      <c r="F104" s="803" t="s">
        <v>601</v>
      </c>
      <c r="G104" s="803"/>
      <c r="H104" s="806" t="s">
        <v>152</v>
      </c>
      <c r="I104" s="806"/>
      <c r="J104" s="117" t="s">
        <v>153</v>
      </c>
      <c r="K104" s="117" t="s">
        <v>3</v>
      </c>
      <c r="L104" s="119">
        <v>656.6</v>
      </c>
    </row>
    <row r="105" spans="1:12" s="101" customFormat="1" ht="165.75" customHeight="1">
      <c r="A105" s="808"/>
      <c r="B105" s="803"/>
      <c r="C105" s="810"/>
      <c r="D105" s="807"/>
      <c r="E105" s="803"/>
      <c r="F105" s="803"/>
      <c r="G105" s="803"/>
      <c r="H105" s="806" t="s">
        <v>154</v>
      </c>
      <c r="I105" s="806"/>
      <c r="J105" s="117" t="s">
        <v>153</v>
      </c>
      <c r="K105" s="117" t="s">
        <v>3</v>
      </c>
      <c r="L105" s="119">
        <v>491.6</v>
      </c>
    </row>
    <row r="106" spans="1:12" s="101" customFormat="1" ht="24" customHeight="1">
      <c r="A106" s="808"/>
      <c r="B106" s="110" t="s">
        <v>77</v>
      </c>
      <c r="C106" s="115" t="s">
        <v>79</v>
      </c>
      <c r="D106" s="115" t="s">
        <v>155</v>
      </c>
      <c r="E106" s="115" t="s">
        <v>156</v>
      </c>
      <c r="F106" s="805"/>
      <c r="G106" s="805"/>
      <c r="H106" s="806" t="s">
        <v>157</v>
      </c>
      <c r="I106" s="806"/>
      <c r="J106" s="803" t="s">
        <v>153</v>
      </c>
      <c r="K106" s="803" t="s">
        <v>153</v>
      </c>
      <c r="L106" s="804">
        <v>0</v>
      </c>
    </row>
    <row r="107" spans="1:12" s="101" customFormat="1" ht="24" customHeight="1">
      <c r="A107" s="808"/>
      <c r="B107" s="117" t="s">
        <v>193</v>
      </c>
      <c r="C107" s="117" t="s">
        <v>601</v>
      </c>
      <c r="D107" s="118">
        <v>43765</v>
      </c>
      <c r="E107" s="117" t="s">
        <v>1183</v>
      </c>
      <c r="F107" s="805"/>
      <c r="G107" s="805"/>
      <c r="H107" s="806"/>
      <c r="I107" s="806"/>
      <c r="J107" s="803"/>
      <c r="K107" s="803"/>
      <c r="L107" s="804"/>
    </row>
    <row r="108" spans="1:12" s="101" customFormat="1" ht="24" customHeight="1">
      <c r="A108" s="808">
        <v>820</v>
      </c>
      <c r="B108" s="110" t="s">
        <v>76</v>
      </c>
      <c r="C108" s="115" t="s">
        <v>78</v>
      </c>
      <c r="D108" s="115" t="s">
        <v>146</v>
      </c>
      <c r="E108" s="115" t="s">
        <v>147</v>
      </c>
      <c r="F108" s="809" t="s">
        <v>71</v>
      </c>
      <c r="G108" s="809"/>
      <c r="H108" s="805"/>
      <c r="I108" s="805"/>
      <c r="J108" s="805"/>
      <c r="K108" s="805"/>
      <c r="L108" s="805"/>
    </row>
    <row r="109" spans="1:12" s="101" customFormat="1" ht="26.25" customHeight="1">
      <c r="A109" s="808"/>
      <c r="B109" s="803" t="s">
        <v>2775</v>
      </c>
      <c r="C109" s="803" t="s">
        <v>2776</v>
      </c>
      <c r="D109" s="807">
        <v>43749</v>
      </c>
      <c r="E109" s="803" t="s">
        <v>1156</v>
      </c>
      <c r="F109" s="803" t="s">
        <v>2777</v>
      </c>
      <c r="G109" s="803"/>
      <c r="H109" s="806" t="s">
        <v>152</v>
      </c>
      <c r="I109" s="806"/>
      <c r="J109" s="117" t="s">
        <v>153</v>
      </c>
      <c r="K109" s="117" t="s">
        <v>3</v>
      </c>
      <c r="L109" s="119">
        <v>135.66</v>
      </c>
    </row>
    <row r="110" spans="1:12" s="101" customFormat="1" ht="18" customHeight="1">
      <c r="A110" s="808"/>
      <c r="B110" s="803"/>
      <c r="C110" s="803"/>
      <c r="D110" s="807"/>
      <c r="E110" s="803"/>
      <c r="F110" s="803"/>
      <c r="G110" s="803"/>
      <c r="H110" s="806" t="s">
        <v>154</v>
      </c>
      <c r="I110" s="806"/>
      <c r="J110" s="117" t="s">
        <v>153</v>
      </c>
      <c r="K110" s="117" t="s">
        <v>3</v>
      </c>
      <c r="L110" s="119">
        <v>482</v>
      </c>
    </row>
    <row r="111" spans="1:12" s="101" customFormat="1" ht="24" customHeight="1">
      <c r="A111" s="808"/>
      <c r="B111" s="110" t="s">
        <v>77</v>
      </c>
      <c r="C111" s="115" t="s">
        <v>79</v>
      </c>
      <c r="D111" s="115" t="s">
        <v>155</v>
      </c>
      <c r="E111" s="115" t="s">
        <v>156</v>
      </c>
      <c r="F111" s="805"/>
      <c r="G111" s="805"/>
      <c r="H111" s="806" t="s">
        <v>157</v>
      </c>
      <c r="I111" s="806"/>
      <c r="J111" s="803" t="s">
        <v>153</v>
      </c>
      <c r="K111" s="803" t="s">
        <v>153</v>
      </c>
      <c r="L111" s="804">
        <v>0</v>
      </c>
    </row>
    <row r="112" spans="1:12" s="101" customFormat="1" ht="24" customHeight="1">
      <c r="A112" s="808"/>
      <c r="B112" s="117" t="s">
        <v>193</v>
      </c>
      <c r="C112" s="117" t="s">
        <v>2777</v>
      </c>
      <c r="D112" s="118">
        <v>43750</v>
      </c>
      <c r="E112" s="117" t="s">
        <v>2778</v>
      </c>
      <c r="F112" s="805"/>
      <c r="G112" s="805"/>
      <c r="H112" s="806"/>
      <c r="I112" s="806"/>
      <c r="J112" s="803"/>
      <c r="K112" s="803"/>
      <c r="L112" s="804"/>
    </row>
    <row r="113" spans="1:12" s="101" customFormat="1" ht="24" customHeight="1">
      <c r="A113" s="808">
        <v>821</v>
      </c>
      <c r="B113" s="110" t="s">
        <v>76</v>
      </c>
      <c r="C113" s="115" t="s">
        <v>78</v>
      </c>
      <c r="D113" s="115" t="s">
        <v>146</v>
      </c>
      <c r="E113" s="115" t="s">
        <v>147</v>
      </c>
      <c r="F113" s="809" t="s">
        <v>71</v>
      </c>
      <c r="G113" s="809"/>
      <c r="H113" s="805"/>
      <c r="I113" s="805"/>
      <c r="J113" s="805"/>
      <c r="K113" s="805"/>
      <c r="L113" s="805"/>
    </row>
    <row r="114" spans="1:12" s="101" customFormat="1" ht="26.25" customHeight="1">
      <c r="A114" s="808"/>
      <c r="B114" s="803" t="s">
        <v>2779</v>
      </c>
      <c r="C114" s="810" t="s">
        <v>2780</v>
      </c>
      <c r="D114" s="807">
        <v>43801</v>
      </c>
      <c r="E114" s="803" t="s">
        <v>306</v>
      </c>
      <c r="F114" s="803" t="s">
        <v>307</v>
      </c>
      <c r="G114" s="803"/>
      <c r="H114" s="806" t="s">
        <v>152</v>
      </c>
      <c r="I114" s="806"/>
      <c r="J114" s="117" t="s">
        <v>153</v>
      </c>
      <c r="K114" s="117" t="s">
        <v>3</v>
      </c>
      <c r="L114" s="119">
        <v>816</v>
      </c>
    </row>
    <row r="115" spans="1:12" s="101" customFormat="1" ht="228.75" customHeight="1">
      <c r="A115" s="808"/>
      <c r="B115" s="803"/>
      <c r="C115" s="810"/>
      <c r="D115" s="807"/>
      <c r="E115" s="803"/>
      <c r="F115" s="803"/>
      <c r="G115" s="803"/>
      <c r="H115" s="806" t="s">
        <v>154</v>
      </c>
      <c r="I115" s="806"/>
      <c r="J115" s="117" t="s">
        <v>153</v>
      </c>
      <c r="K115" s="117" t="s">
        <v>153</v>
      </c>
      <c r="L115" s="119">
        <v>0</v>
      </c>
    </row>
    <row r="116" spans="1:12" s="101" customFormat="1" ht="24" customHeight="1">
      <c r="A116" s="808"/>
      <c r="B116" s="110" t="s">
        <v>77</v>
      </c>
      <c r="C116" s="115" t="s">
        <v>79</v>
      </c>
      <c r="D116" s="115" t="s">
        <v>155</v>
      </c>
      <c r="E116" s="115" t="s">
        <v>156</v>
      </c>
      <c r="F116" s="805"/>
      <c r="G116" s="805"/>
      <c r="H116" s="806" t="s">
        <v>157</v>
      </c>
      <c r="I116" s="806"/>
      <c r="J116" s="803" t="s">
        <v>153</v>
      </c>
      <c r="K116" s="803" t="s">
        <v>153</v>
      </c>
      <c r="L116" s="804">
        <v>0</v>
      </c>
    </row>
    <row r="117" spans="1:12" s="101" customFormat="1" ht="24" customHeight="1">
      <c r="A117" s="808"/>
      <c r="B117" s="117" t="s">
        <v>158</v>
      </c>
      <c r="C117" s="117" t="s">
        <v>307</v>
      </c>
      <c r="D117" s="118">
        <v>43805</v>
      </c>
      <c r="E117" s="117" t="s">
        <v>688</v>
      </c>
      <c r="F117" s="805"/>
      <c r="G117" s="805"/>
      <c r="H117" s="806"/>
      <c r="I117" s="806"/>
      <c r="J117" s="803"/>
      <c r="K117" s="803"/>
      <c r="L117" s="804"/>
    </row>
    <row r="118" spans="1:12" s="101" customFormat="1" ht="24" customHeight="1">
      <c r="A118" s="808">
        <v>822</v>
      </c>
      <c r="B118" s="110" t="s">
        <v>76</v>
      </c>
      <c r="C118" s="115" t="s">
        <v>78</v>
      </c>
      <c r="D118" s="115" t="s">
        <v>146</v>
      </c>
      <c r="E118" s="115" t="s">
        <v>147</v>
      </c>
      <c r="F118" s="809" t="s">
        <v>71</v>
      </c>
      <c r="G118" s="809"/>
      <c r="H118" s="805"/>
      <c r="I118" s="805"/>
      <c r="J118" s="805"/>
      <c r="K118" s="805"/>
      <c r="L118" s="805"/>
    </row>
    <row r="119" spans="1:12" s="101" customFormat="1" ht="26.25" customHeight="1">
      <c r="A119" s="808"/>
      <c r="B119" s="803" t="s">
        <v>2781</v>
      </c>
      <c r="C119" s="810" t="s">
        <v>2782</v>
      </c>
      <c r="D119" s="807">
        <v>43792</v>
      </c>
      <c r="E119" s="803" t="s">
        <v>2783</v>
      </c>
      <c r="F119" s="803" t="s">
        <v>2784</v>
      </c>
      <c r="G119" s="803"/>
      <c r="H119" s="806" t="s">
        <v>152</v>
      </c>
      <c r="I119" s="806"/>
      <c r="J119" s="117" t="s">
        <v>153</v>
      </c>
      <c r="K119" s="117" t="s">
        <v>3</v>
      </c>
      <c r="L119" s="119">
        <v>102</v>
      </c>
    </row>
    <row r="120" spans="1:12" s="101" customFormat="1" ht="365.25" customHeight="1">
      <c r="A120" s="808"/>
      <c r="B120" s="803"/>
      <c r="C120" s="810"/>
      <c r="D120" s="807"/>
      <c r="E120" s="803"/>
      <c r="F120" s="803"/>
      <c r="G120" s="803"/>
      <c r="H120" s="806" t="s">
        <v>154</v>
      </c>
      <c r="I120" s="806"/>
      <c r="J120" s="117" t="s">
        <v>153</v>
      </c>
      <c r="K120" s="117" t="s">
        <v>3</v>
      </c>
      <c r="L120" s="119">
        <v>7488</v>
      </c>
    </row>
    <row r="121" spans="1:12" s="101" customFormat="1" ht="24" customHeight="1">
      <c r="A121" s="808"/>
      <c r="B121" s="110" t="s">
        <v>77</v>
      </c>
      <c r="C121" s="115" t="s">
        <v>79</v>
      </c>
      <c r="D121" s="115" t="s">
        <v>155</v>
      </c>
      <c r="E121" s="115" t="s">
        <v>156</v>
      </c>
      <c r="F121" s="805"/>
      <c r="G121" s="805"/>
      <c r="H121" s="806" t="s">
        <v>157</v>
      </c>
      <c r="I121" s="806"/>
      <c r="J121" s="803" t="s">
        <v>153</v>
      </c>
      <c r="K121" s="803" t="s">
        <v>153</v>
      </c>
      <c r="L121" s="804">
        <v>0</v>
      </c>
    </row>
    <row r="122" spans="1:12" s="101" customFormat="1" ht="24" customHeight="1">
      <c r="A122" s="808"/>
      <c r="B122" s="117" t="s">
        <v>562</v>
      </c>
      <c r="C122" s="117" t="s">
        <v>2784</v>
      </c>
      <c r="D122" s="118">
        <v>43797</v>
      </c>
      <c r="E122" s="117" t="s">
        <v>2785</v>
      </c>
      <c r="F122" s="805"/>
      <c r="G122" s="805"/>
      <c r="H122" s="806"/>
      <c r="I122" s="806"/>
      <c r="J122" s="803"/>
      <c r="K122" s="803"/>
      <c r="L122" s="804"/>
    </row>
    <row r="123" spans="1:12" s="101" customFormat="1" ht="24" customHeight="1">
      <c r="A123" s="808">
        <v>823</v>
      </c>
      <c r="B123" s="110" t="s">
        <v>76</v>
      </c>
      <c r="C123" s="115" t="s">
        <v>78</v>
      </c>
      <c r="D123" s="115" t="s">
        <v>146</v>
      </c>
      <c r="E123" s="115" t="s">
        <v>147</v>
      </c>
      <c r="F123" s="809" t="s">
        <v>71</v>
      </c>
      <c r="G123" s="809"/>
      <c r="H123" s="805"/>
      <c r="I123" s="805"/>
      <c r="J123" s="805"/>
      <c r="K123" s="805"/>
      <c r="L123" s="805"/>
    </row>
    <row r="124" spans="1:12" s="101" customFormat="1" ht="26.25" customHeight="1">
      <c r="A124" s="808"/>
      <c r="B124" s="803" t="s">
        <v>2781</v>
      </c>
      <c r="C124" s="810" t="s">
        <v>2782</v>
      </c>
      <c r="D124" s="807">
        <v>43792</v>
      </c>
      <c r="E124" s="803" t="s">
        <v>2783</v>
      </c>
      <c r="F124" s="803" t="s">
        <v>2786</v>
      </c>
      <c r="G124" s="803"/>
      <c r="H124" s="806" t="s">
        <v>152</v>
      </c>
      <c r="I124" s="806"/>
      <c r="J124" s="117" t="s">
        <v>153</v>
      </c>
      <c r="K124" s="117" t="s">
        <v>3</v>
      </c>
      <c r="L124" s="119">
        <v>704</v>
      </c>
    </row>
    <row r="125" spans="1:12" s="101" customFormat="1" ht="365.25" customHeight="1">
      <c r="A125" s="808"/>
      <c r="B125" s="803"/>
      <c r="C125" s="810"/>
      <c r="D125" s="807"/>
      <c r="E125" s="803"/>
      <c r="F125" s="803"/>
      <c r="G125" s="803"/>
      <c r="H125" s="806" t="s">
        <v>154</v>
      </c>
      <c r="I125" s="806"/>
      <c r="J125" s="117" t="s">
        <v>153</v>
      </c>
      <c r="K125" s="117" t="s">
        <v>153</v>
      </c>
      <c r="L125" s="119">
        <v>0</v>
      </c>
    </row>
    <row r="126" spans="1:12" s="101" customFormat="1" ht="24" customHeight="1">
      <c r="A126" s="808"/>
      <c r="B126" s="110" t="s">
        <v>77</v>
      </c>
      <c r="C126" s="115" t="s">
        <v>79</v>
      </c>
      <c r="D126" s="115" t="s">
        <v>155</v>
      </c>
      <c r="E126" s="115" t="s">
        <v>156</v>
      </c>
      <c r="F126" s="805"/>
      <c r="G126" s="805"/>
      <c r="H126" s="806" t="s">
        <v>157</v>
      </c>
      <c r="I126" s="806"/>
      <c r="J126" s="803" t="s">
        <v>153</v>
      </c>
      <c r="K126" s="803" t="s">
        <v>3</v>
      </c>
      <c r="L126" s="804">
        <v>231</v>
      </c>
    </row>
    <row r="127" spans="1:12" s="101" customFormat="1" ht="24" customHeight="1">
      <c r="A127" s="808"/>
      <c r="B127" s="117" t="s">
        <v>562</v>
      </c>
      <c r="C127" s="117" t="s">
        <v>2786</v>
      </c>
      <c r="D127" s="118">
        <v>43797</v>
      </c>
      <c r="E127" s="117" t="s">
        <v>2785</v>
      </c>
      <c r="F127" s="805"/>
      <c r="G127" s="805"/>
      <c r="H127" s="806"/>
      <c r="I127" s="806"/>
      <c r="J127" s="803"/>
      <c r="K127" s="803"/>
      <c r="L127" s="804"/>
    </row>
    <row r="128" spans="1:12" s="101" customFormat="1" ht="24" customHeight="1">
      <c r="A128" s="808">
        <v>824</v>
      </c>
      <c r="B128" s="110" t="s">
        <v>76</v>
      </c>
      <c r="C128" s="115" t="s">
        <v>78</v>
      </c>
      <c r="D128" s="115" t="s">
        <v>146</v>
      </c>
      <c r="E128" s="115" t="s">
        <v>147</v>
      </c>
      <c r="F128" s="809" t="s">
        <v>71</v>
      </c>
      <c r="G128" s="809"/>
      <c r="H128" s="805"/>
      <c r="I128" s="805"/>
      <c r="J128" s="805"/>
      <c r="K128" s="805"/>
      <c r="L128" s="805"/>
    </row>
    <row r="129" spans="1:12" s="101" customFormat="1" ht="26.25" customHeight="1">
      <c r="A129" s="808"/>
      <c r="B129" s="803" t="s">
        <v>2787</v>
      </c>
      <c r="C129" s="810" t="s">
        <v>2788</v>
      </c>
      <c r="D129" s="807">
        <v>43783</v>
      </c>
      <c r="E129" s="803" t="s">
        <v>1796</v>
      </c>
      <c r="F129" s="803" t="s">
        <v>2103</v>
      </c>
      <c r="G129" s="803"/>
      <c r="H129" s="806" t="s">
        <v>152</v>
      </c>
      <c r="I129" s="806"/>
      <c r="J129" s="117" t="s">
        <v>153</v>
      </c>
      <c r="K129" s="117" t="s">
        <v>3</v>
      </c>
      <c r="L129" s="119">
        <v>779</v>
      </c>
    </row>
    <row r="130" spans="1:12" s="101" customFormat="1" ht="408.95" customHeight="1">
      <c r="A130" s="808"/>
      <c r="B130" s="803"/>
      <c r="C130" s="810"/>
      <c r="D130" s="807"/>
      <c r="E130" s="803"/>
      <c r="F130" s="803"/>
      <c r="G130" s="803"/>
      <c r="H130" s="806" t="s">
        <v>154</v>
      </c>
      <c r="I130" s="806"/>
      <c r="J130" s="803" t="s">
        <v>153</v>
      </c>
      <c r="K130" s="803" t="s">
        <v>3</v>
      </c>
      <c r="L130" s="804">
        <v>810.6</v>
      </c>
    </row>
    <row r="131" spans="1:12" s="101" customFormat="1" ht="408.95" customHeight="1">
      <c r="A131" s="808"/>
      <c r="B131" s="803"/>
      <c r="C131" s="810"/>
      <c r="D131" s="807"/>
      <c r="E131" s="803"/>
      <c r="F131" s="803"/>
      <c r="G131" s="803"/>
      <c r="H131" s="806"/>
      <c r="I131" s="806"/>
      <c r="J131" s="803"/>
      <c r="K131" s="803"/>
      <c r="L131" s="804"/>
    </row>
    <row r="132" spans="1:12" s="101" customFormat="1" ht="9.1999999999999993" customHeight="1">
      <c r="A132" s="808"/>
      <c r="B132" s="803"/>
      <c r="C132" s="810"/>
      <c r="D132" s="807"/>
      <c r="E132" s="803"/>
      <c r="F132" s="803"/>
      <c r="G132" s="803"/>
      <c r="H132" s="806"/>
      <c r="I132" s="806"/>
      <c r="J132" s="803"/>
      <c r="K132" s="803"/>
      <c r="L132" s="804"/>
    </row>
    <row r="133" spans="1:12" s="101" customFormat="1" ht="24" customHeight="1">
      <c r="A133" s="808"/>
      <c r="B133" s="110" t="s">
        <v>77</v>
      </c>
      <c r="C133" s="115" t="s">
        <v>79</v>
      </c>
      <c r="D133" s="115" t="s">
        <v>155</v>
      </c>
      <c r="E133" s="115" t="s">
        <v>156</v>
      </c>
      <c r="F133" s="805"/>
      <c r="G133" s="805"/>
      <c r="H133" s="806" t="s">
        <v>157</v>
      </c>
      <c r="I133" s="806"/>
      <c r="J133" s="803" t="s">
        <v>153</v>
      </c>
      <c r="K133" s="803" t="s">
        <v>3</v>
      </c>
      <c r="L133" s="804">
        <v>432.5</v>
      </c>
    </row>
    <row r="134" spans="1:12" s="101" customFormat="1" ht="34.5" customHeight="1">
      <c r="A134" s="808"/>
      <c r="B134" s="117" t="s">
        <v>2021</v>
      </c>
      <c r="C134" s="117" t="s">
        <v>2103</v>
      </c>
      <c r="D134" s="118">
        <v>43786</v>
      </c>
      <c r="E134" s="117" t="s">
        <v>2323</v>
      </c>
      <c r="F134" s="805"/>
      <c r="G134" s="805"/>
      <c r="H134" s="806"/>
      <c r="I134" s="806"/>
      <c r="J134" s="803"/>
      <c r="K134" s="803"/>
      <c r="L134" s="804"/>
    </row>
    <row r="135" spans="1:12" s="101" customFormat="1" ht="24" customHeight="1">
      <c r="A135" s="808">
        <v>825</v>
      </c>
      <c r="B135" s="110" t="s">
        <v>76</v>
      </c>
      <c r="C135" s="115" t="s">
        <v>78</v>
      </c>
      <c r="D135" s="115" t="s">
        <v>146</v>
      </c>
      <c r="E135" s="115" t="s">
        <v>147</v>
      </c>
      <c r="F135" s="809" t="s">
        <v>71</v>
      </c>
      <c r="G135" s="809"/>
      <c r="H135" s="805"/>
      <c r="I135" s="805"/>
      <c r="J135" s="805"/>
      <c r="K135" s="805"/>
      <c r="L135" s="805"/>
    </row>
    <row r="136" spans="1:12" s="101" customFormat="1" ht="26.25" customHeight="1">
      <c r="A136" s="808"/>
      <c r="B136" s="803" t="s">
        <v>2787</v>
      </c>
      <c r="C136" s="810" t="s">
        <v>2789</v>
      </c>
      <c r="D136" s="807">
        <v>43788</v>
      </c>
      <c r="E136" s="803" t="s">
        <v>745</v>
      </c>
      <c r="F136" s="803" t="s">
        <v>2790</v>
      </c>
      <c r="G136" s="803"/>
      <c r="H136" s="806" t="s">
        <v>152</v>
      </c>
      <c r="I136" s="806"/>
      <c r="J136" s="117" t="s">
        <v>153</v>
      </c>
      <c r="K136" s="117" t="s">
        <v>3</v>
      </c>
      <c r="L136" s="119">
        <v>1581</v>
      </c>
    </row>
    <row r="137" spans="1:12" s="101" customFormat="1" ht="408.95" customHeight="1">
      <c r="A137" s="808"/>
      <c r="B137" s="803"/>
      <c r="C137" s="810"/>
      <c r="D137" s="807"/>
      <c r="E137" s="803"/>
      <c r="F137" s="803"/>
      <c r="G137" s="803"/>
      <c r="H137" s="806" t="s">
        <v>154</v>
      </c>
      <c r="I137" s="806"/>
      <c r="J137" s="803" t="s">
        <v>153</v>
      </c>
      <c r="K137" s="803" t="s">
        <v>3</v>
      </c>
      <c r="L137" s="804">
        <v>750</v>
      </c>
    </row>
    <row r="138" spans="1:12" s="101" customFormat="1" ht="408.95" customHeight="1">
      <c r="A138" s="808"/>
      <c r="B138" s="803"/>
      <c r="C138" s="810"/>
      <c r="D138" s="807"/>
      <c r="E138" s="803"/>
      <c r="F138" s="803"/>
      <c r="G138" s="803"/>
      <c r="H138" s="806"/>
      <c r="I138" s="806"/>
      <c r="J138" s="803"/>
      <c r="K138" s="803"/>
      <c r="L138" s="804"/>
    </row>
    <row r="139" spans="1:12" s="101" customFormat="1" ht="51.2" customHeight="1">
      <c r="A139" s="808"/>
      <c r="B139" s="803"/>
      <c r="C139" s="810"/>
      <c r="D139" s="807"/>
      <c r="E139" s="803"/>
      <c r="F139" s="803"/>
      <c r="G139" s="803"/>
      <c r="H139" s="806"/>
      <c r="I139" s="806"/>
      <c r="J139" s="803"/>
      <c r="K139" s="803"/>
      <c r="L139" s="804"/>
    </row>
    <row r="140" spans="1:12" s="101" customFormat="1" ht="24" customHeight="1">
      <c r="A140" s="808"/>
      <c r="B140" s="110" t="s">
        <v>77</v>
      </c>
      <c r="C140" s="115" t="s">
        <v>79</v>
      </c>
      <c r="D140" s="115" t="s">
        <v>155</v>
      </c>
      <c r="E140" s="115" t="s">
        <v>156</v>
      </c>
      <c r="F140" s="805"/>
      <c r="G140" s="805"/>
      <c r="H140" s="806" t="s">
        <v>157</v>
      </c>
      <c r="I140" s="806"/>
      <c r="J140" s="803" t="s">
        <v>153</v>
      </c>
      <c r="K140" s="803" t="s">
        <v>153</v>
      </c>
      <c r="L140" s="804">
        <v>0</v>
      </c>
    </row>
    <row r="141" spans="1:12" s="101" customFormat="1" ht="34.5" customHeight="1">
      <c r="A141" s="808"/>
      <c r="B141" s="117" t="s">
        <v>2021</v>
      </c>
      <c r="C141" s="117" t="s">
        <v>2790</v>
      </c>
      <c r="D141" s="118">
        <v>43793</v>
      </c>
      <c r="E141" s="117" t="s">
        <v>2791</v>
      </c>
      <c r="F141" s="805"/>
      <c r="G141" s="805"/>
      <c r="H141" s="806"/>
      <c r="I141" s="806"/>
      <c r="J141" s="803"/>
      <c r="K141" s="803"/>
      <c r="L141" s="804"/>
    </row>
    <row r="142" spans="1:12" s="101" customFormat="1" ht="24" customHeight="1">
      <c r="A142" s="808">
        <v>826</v>
      </c>
      <c r="B142" s="110" t="s">
        <v>76</v>
      </c>
      <c r="C142" s="115" t="s">
        <v>78</v>
      </c>
      <c r="D142" s="115" t="s">
        <v>146</v>
      </c>
      <c r="E142" s="115" t="s">
        <v>147</v>
      </c>
      <c r="F142" s="809" t="s">
        <v>71</v>
      </c>
      <c r="G142" s="809"/>
      <c r="H142" s="805"/>
      <c r="I142" s="805"/>
      <c r="J142" s="805"/>
      <c r="K142" s="805"/>
      <c r="L142" s="805"/>
    </row>
    <row r="143" spans="1:12" s="101" customFormat="1" ht="26.25" customHeight="1">
      <c r="A143" s="808"/>
      <c r="B143" s="803" t="s">
        <v>2787</v>
      </c>
      <c r="C143" s="810" t="s">
        <v>2792</v>
      </c>
      <c r="D143" s="807">
        <v>43871</v>
      </c>
      <c r="E143" s="803" t="s">
        <v>228</v>
      </c>
      <c r="F143" s="803" t="s">
        <v>2793</v>
      </c>
      <c r="G143" s="803"/>
      <c r="H143" s="806" t="s">
        <v>152</v>
      </c>
      <c r="I143" s="806"/>
      <c r="J143" s="117" t="s">
        <v>153</v>
      </c>
      <c r="K143" s="117" t="s">
        <v>3</v>
      </c>
      <c r="L143" s="119">
        <v>613</v>
      </c>
    </row>
    <row r="144" spans="1:12" s="101" customFormat="1" ht="408.95" customHeight="1">
      <c r="A144" s="808"/>
      <c r="B144" s="803"/>
      <c r="C144" s="810"/>
      <c r="D144" s="807"/>
      <c r="E144" s="803"/>
      <c r="F144" s="803"/>
      <c r="G144" s="803"/>
      <c r="H144" s="806" t="s">
        <v>154</v>
      </c>
      <c r="I144" s="806"/>
      <c r="J144" s="803" t="s">
        <v>153</v>
      </c>
      <c r="K144" s="803" t="s">
        <v>3</v>
      </c>
      <c r="L144" s="804">
        <v>235.8</v>
      </c>
    </row>
    <row r="145" spans="1:12" s="101" customFormat="1" ht="113.85" customHeight="1">
      <c r="A145" s="808"/>
      <c r="B145" s="803"/>
      <c r="C145" s="810"/>
      <c r="D145" s="807"/>
      <c r="E145" s="803"/>
      <c r="F145" s="803"/>
      <c r="G145" s="803"/>
      <c r="H145" s="806"/>
      <c r="I145" s="806"/>
      <c r="J145" s="803"/>
      <c r="K145" s="803"/>
      <c r="L145" s="804"/>
    </row>
    <row r="146" spans="1:12" s="101" customFormat="1" ht="24" customHeight="1">
      <c r="A146" s="808"/>
      <c r="B146" s="110" t="s">
        <v>77</v>
      </c>
      <c r="C146" s="115" t="s">
        <v>79</v>
      </c>
      <c r="D146" s="115" t="s">
        <v>155</v>
      </c>
      <c r="E146" s="115" t="s">
        <v>156</v>
      </c>
      <c r="F146" s="805"/>
      <c r="G146" s="805"/>
      <c r="H146" s="806" t="s">
        <v>157</v>
      </c>
      <c r="I146" s="806"/>
      <c r="J146" s="803" t="s">
        <v>153</v>
      </c>
      <c r="K146" s="803" t="s">
        <v>3</v>
      </c>
      <c r="L146" s="804">
        <v>120</v>
      </c>
    </row>
    <row r="147" spans="1:12" s="101" customFormat="1" ht="34.5" customHeight="1">
      <c r="A147" s="808"/>
      <c r="B147" s="117" t="s">
        <v>2021</v>
      </c>
      <c r="C147" s="117" t="s">
        <v>2793</v>
      </c>
      <c r="D147" s="118">
        <v>43873</v>
      </c>
      <c r="E147" s="117" t="s">
        <v>2428</v>
      </c>
      <c r="F147" s="805"/>
      <c r="G147" s="805"/>
      <c r="H147" s="806"/>
      <c r="I147" s="806"/>
      <c r="J147" s="803"/>
      <c r="K147" s="803"/>
      <c r="L147" s="804"/>
    </row>
    <row r="148" spans="1:12" s="101" customFormat="1" ht="24" customHeight="1">
      <c r="A148" s="808">
        <v>827</v>
      </c>
      <c r="B148" s="110" t="s">
        <v>76</v>
      </c>
      <c r="C148" s="115" t="s">
        <v>78</v>
      </c>
      <c r="D148" s="115" t="s">
        <v>146</v>
      </c>
      <c r="E148" s="115" t="s">
        <v>147</v>
      </c>
      <c r="F148" s="809" t="s">
        <v>71</v>
      </c>
      <c r="G148" s="809"/>
      <c r="H148" s="805"/>
      <c r="I148" s="805"/>
      <c r="J148" s="805"/>
      <c r="K148" s="805"/>
      <c r="L148" s="805"/>
    </row>
    <row r="149" spans="1:12" s="101" customFormat="1" ht="26.25" customHeight="1">
      <c r="A149" s="808"/>
      <c r="B149" s="803" t="s">
        <v>2787</v>
      </c>
      <c r="C149" s="810" t="s">
        <v>2794</v>
      </c>
      <c r="D149" s="807">
        <v>43882</v>
      </c>
      <c r="E149" s="803" t="s">
        <v>228</v>
      </c>
      <c r="F149" s="803" t="s">
        <v>2115</v>
      </c>
      <c r="G149" s="803"/>
      <c r="H149" s="806" t="s">
        <v>152</v>
      </c>
      <c r="I149" s="806"/>
      <c r="J149" s="117" t="s">
        <v>153</v>
      </c>
      <c r="K149" s="117" t="s">
        <v>3</v>
      </c>
      <c r="L149" s="119">
        <v>306</v>
      </c>
    </row>
    <row r="150" spans="1:12" s="101" customFormat="1" ht="408.95" customHeight="1">
      <c r="A150" s="808"/>
      <c r="B150" s="803"/>
      <c r="C150" s="810"/>
      <c r="D150" s="807"/>
      <c r="E150" s="803"/>
      <c r="F150" s="803"/>
      <c r="G150" s="803"/>
      <c r="H150" s="806" t="s">
        <v>154</v>
      </c>
      <c r="I150" s="806"/>
      <c r="J150" s="803" t="s">
        <v>153</v>
      </c>
      <c r="K150" s="803" t="s">
        <v>3</v>
      </c>
      <c r="L150" s="804">
        <v>350</v>
      </c>
    </row>
    <row r="151" spans="1:12" s="101" customFormat="1" ht="19.350000000000001" customHeight="1">
      <c r="A151" s="808"/>
      <c r="B151" s="803"/>
      <c r="C151" s="810"/>
      <c r="D151" s="807"/>
      <c r="E151" s="803"/>
      <c r="F151" s="803"/>
      <c r="G151" s="803"/>
      <c r="H151" s="806"/>
      <c r="I151" s="806"/>
      <c r="J151" s="803"/>
      <c r="K151" s="803"/>
      <c r="L151" s="804"/>
    </row>
    <row r="152" spans="1:12" s="101" customFormat="1" ht="24" customHeight="1">
      <c r="A152" s="808"/>
      <c r="B152" s="110" t="s">
        <v>77</v>
      </c>
      <c r="C152" s="115" t="s">
        <v>79</v>
      </c>
      <c r="D152" s="115" t="s">
        <v>155</v>
      </c>
      <c r="E152" s="115" t="s">
        <v>156</v>
      </c>
      <c r="F152" s="805"/>
      <c r="G152" s="805"/>
      <c r="H152" s="806" t="s">
        <v>157</v>
      </c>
      <c r="I152" s="806"/>
      <c r="J152" s="803" t="s">
        <v>153</v>
      </c>
      <c r="K152" s="803" t="s">
        <v>153</v>
      </c>
      <c r="L152" s="804">
        <v>0</v>
      </c>
    </row>
    <row r="153" spans="1:12" s="101" customFormat="1" ht="34.5" customHeight="1">
      <c r="A153" s="808"/>
      <c r="B153" s="117" t="s">
        <v>2021</v>
      </c>
      <c r="C153" s="117" t="s">
        <v>2115</v>
      </c>
      <c r="D153" s="118">
        <v>43884</v>
      </c>
      <c r="E153" s="117" t="s">
        <v>1356</v>
      </c>
      <c r="F153" s="805"/>
      <c r="G153" s="805"/>
      <c r="H153" s="806"/>
      <c r="I153" s="806"/>
      <c r="J153" s="803"/>
      <c r="K153" s="803"/>
      <c r="L153" s="804"/>
    </row>
    <row r="154" spans="1:12" s="101" customFormat="1" ht="24" customHeight="1">
      <c r="A154" s="808">
        <v>828</v>
      </c>
      <c r="B154" s="110" t="s">
        <v>76</v>
      </c>
      <c r="C154" s="115" t="s">
        <v>78</v>
      </c>
      <c r="D154" s="115" t="s">
        <v>146</v>
      </c>
      <c r="E154" s="115" t="s">
        <v>147</v>
      </c>
      <c r="F154" s="809" t="s">
        <v>71</v>
      </c>
      <c r="G154" s="809"/>
      <c r="H154" s="805"/>
      <c r="I154" s="805"/>
      <c r="J154" s="805"/>
      <c r="K154" s="805"/>
      <c r="L154" s="805"/>
    </row>
    <row r="155" spans="1:12" s="101" customFormat="1" ht="26.25" customHeight="1">
      <c r="A155" s="808"/>
      <c r="B155" s="803" t="s">
        <v>2795</v>
      </c>
      <c r="C155" s="810" t="s">
        <v>2796</v>
      </c>
      <c r="D155" s="807">
        <v>43768</v>
      </c>
      <c r="E155" s="803" t="s">
        <v>2797</v>
      </c>
      <c r="F155" s="803" t="s">
        <v>2798</v>
      </c>
      <c r="G155" s="803"/>
      <c r="H155" s="806" t="s">
        <v>152</v>
      </c>
      <c r="I155" s="806"/>
      <c r="J155" s="117" t="s">
        <v>153</v>
      </c>
      <c r="K155" s="117" t="s">
        <v>3</v>
      </c>
      <c r="L155" s="119">
        <v>2575</v>
      </c>
    </row>
    <row r="156" spans="1:12" s="101" customFormat="1" ht="270.75" customHeight="1">
      <c r="A156" s="808"/>
      <c r="B156" s="803"/>
      <c r="C156" s="810"/>
      <c r="D156" s="807"/>
      <c r="E156" s="803"/>
      <c r="F156" s="803"/>
      <c r="G156" s="803"/>
      <c r="H156" s="806" t="s">
        <v>154</v>
      </c>
      <c r="I156" s="806"/>
      <c r="J156" s="117" t="s">
        <v>153</v>
      </c>
      <c r="K156" s="117" t="s">
        <v>3</v>
      </c>
      <c r="L156" s="119">
        <v>1120</v>
      </c>
    </row>
    <row r="157" spans="1:12" s="101" customFormat="1" ht="24" customHeight="1">
      <c r="A157" s="808"/>
      <c r="B157" s="110" t="s">
        <v>77</v>
      </c>
      <c r="C157" s="115" t="s">
        <v>79</v>
      </c>
      <c r="D157" s="115" t="s">
        <v>155</v>
      </c>
      <c r="E157" s="115" t="s">
        <v>156</v>
      </c>
      <c r="F157" s="805"/>
      <c r="G157" s="805"/>
      <c r="H157" s="806" t="s">
        <v>157</v>
      </c>
      <c r="I157" s="806"/>
      <c r="J157" s="803" t="s">
        <v>153</v>
      </c>
      <c r="K157" s="803" t="s">
        <v>3</v>
      </c>
      <c r="L157" s="804">
        <v>132</v>
      </c>
    </row>
    <row r="158" spans="1:12" s="101" customFormat="1" ht="24" customHeight="1">
      <c r="A158" s="808"/>
      <c r="B158" s="117" t="s">
        <v>572</v>
      </c>
      <c r="C158" s="117" t="s">
        <v>2798</v>
      </c>
      <c r="D158" s="118">
        <v>43794</v>
      </c>
      <c r="E158" s="117" t="s">
        <v>2799</v>
      </c>
      <c r="F158" s="805"/>
      <c r="G158" s="805"/>
      <c r="H158" s="806"/>
      <c r="I158" s="806"/>
      <c r="J158" s="803"/>
      <c r="K158" s="803"/>
      <c r="L158" s="804"/>
    </row>
    <row r="159" spans="1:12" s="101" customFormat="1" ht="24" customHeight="1">
      <c r="A159" s="808">
        <v>829</v>
      </c>
      <c r="B159" s="110" t="s">
        <v>76</v>
      </c>
      <c r="C159" s="115" t="s">
        <v>78</v>
      </c>
      <c r="D159" s="115" t="s">
        <v>146</v>
      </c>
      <c r="E159" s="115" t="s">
        <v>147</v>
      </c>
      <c r="F159" s="809" t="s">
        <v>71</v>
      </c>
      <c r="G159" s="809"/>
      <c r="H159" s="805"/>
      <c r="I159" s="805"/>
      <c r="J159" s="805"/>
      <c r="K159" s="805"/>
      <c r="L159" s="805"/>
    </row>
    <row r="160" spans="1:12" s="101" customFormat="1" ht="26.25" customHeight="1">
      <c r="A160" s="808"/>
      <c r="B160" s="803" t="s">
        <v>2800</v>
      </c>
      <c r="C160" s="810" t="s">
        <v>2801</v>
      </c>
      <c r="D160" s="807">
        <v>43781</v>
      </c>
      <c r="E160" s="803" t="s">
        <v>868</v>
      </c>
      <c r="F160" s="803" t="s">
        <v>1320</v>
      </c>
      <c r="G160" s="803"/>
      <c r="H160" s="806" t="s">
        <v>152</v>
      </c>
      <c r="I160" s="806"/>
      <c r="J160" s="117" t="s">
        <v>153</v>
      </c>
      <c r="K160" s="117" t="s">
        <v>3</v>
      </c>
      <c r="L160" s="119">
        <v>268.5</v>
      </c>
    </row>
    <row r="161" spans="1:12" s="101" customFormat="1" ht="134.25" customHeight="1">
      <c r="A161" s="808"/>
      <c r="B161" s="803"/>
      <c r="C161" s="810"/>
      <c r="D161" s="807"/>
      <c r="E161" s="803"/>
      <c r="F161" s="803"/>
      <c r="G161" s="803"/>
      <c r="H161" s="806" t="s">
        <v>154</v>
      </c>
      <c r="I161" s="806"/>
      <c r="J161" s="117" t="s">
        <v>153</v>
      </c>
      <c r="K161" s="117" t="s">
        <v>3</v>
      </c>
      <c r="L161" s="119">
        <v>403.97</v>
      </c>
    </row>
    <row r="162" spans="1:12" s="101" customFormat="1" ht="24" customHeight="1">
      <c r="A162" s="808"/>
      <c r="B162" s="110" t="s">
        <v>77</v>
      </c>
      <c r="C162" s="115" t="s">
        <v>79</v>
      </c>
      <c r="D162" s="115" t="s">
        <v>155</v>
      </c>
      <c r="E162" s="115" t="s">
        <v>156</v>
      </c>
      <c r="F162" s="805"/>
      <c r="G162" s="805"/>
      <c r="H162" s="806" t="s">
        <v>157</v>
      </c>
      <c r="I162" s="806"/>
      <c r="J162" s="803" t="s">
        <v>153</v>
      </c>
      <c r="K162" s="803" t="s">
        <v>153</v>
      </c>
      <c r="L162" s="804">
        <v>0</v>
      </c>
    </row>
    <row r="163" spans="1:12" s="101" customFormat="1" ht="24" customHeight="1">
      <c r="A163" s="808"/>
      <c r="B163" s="117" t="s">
        <v>193</v>
      </c>
      <c r="C163" s="117" t="s">
        <v>1320</v>
      </c>
      <c r="D163" s="118">
        <v>43782</v>
      </c>
      <c r="E163" s="117" t="s">
        <v>762</v>
      </c>
      <c r="F163" s="805"/>
      <c r="G163" s="805"/>
      <c r="H163" s="806"/>
      <c r="I163" s="806"/>
      <c r="J163" s="803"/>
      <c r="K163" s="803"/>
      <c r="L163" s="804"/>
    </row>
    <row r="164" spans="1:12" s="101" customFormat="1" ht="24" customHeight="1">
      <c r="A164" s="808">
        <v>830</v>
      </c>
      <c r="B164" s="110" t="s">
        <v>76</v>
      </c>
      <c r="C164" s="115" t="s">
        <v>78</v>
      </c>
      <c r="D164" s="115" t="s">
        <v>146</v>
      </c>
      <c r="E164" s="115" t="s">
        <v>147</v>
      </c>
      <c r="F164" s="809" t="s">
        <v>71</v>
      </c>
      <c r="G164" s="809"/>
      <c r="H164" s="805"/>
      <c r="I164" s="805"/>
      <c r="J164" s="805"/>
      <c r="K164" s="805"/>
      <c r="L164" s="805"/>
    </row>
    <row r="165" spans="1:12" s="101" customFormat="1" ht="26.25" customHeight="1">
      <c r="A165" s="808"/>
      <c r="B165" s="803" t="s">
        <v>2800</v>
      </c>
      <c r="C165" s="810" t="s">
        <v>2802</v>
      </c>
      <c r="D165" s="807">
        <v>43783</v>
      </c>
      <c r="E165" s="803" t="s">
        <v>243</v>
      </c>
      <c r="F165" s="803" t="s">
        <v>2803</v>
      </c>
      <c r="G165" s="803"/>
      <c r="H165" s="806" t="s">
        <v>152</v>
      </c>
      <c r="I165" s="806"/>
      <c r="J165" s="117" t="s">
        <v>153</v>
      </c>
      <c r="K165" s="117" t="s">
        <v>3</v>
      </c>
      <c r="L165" s="119">
        <v>778.55</v>
      </c>
    </row>
    <row r="166" spans="1:12" s="101" customFormat="1" ht="176.25" customHeight="1">
      <c r="A166" s="808"/>
      <c r="B166" s="803"/>
      <c r="C166" s="810"/>
      <c r="D166" s="807"/>
      <c r="E166" s="803"/>
      <c r="F166" s="803"/>
      <c r="G166" s="803"/>
      <c r="H166" s="806" t="s">
        <v>154</v>
      </c>
      <c r="I166" s="806"/>
      <c r="J166" s="117" t="s">
        <v>153</v>
      </c>
      <c r="K166" s="117" t="s">
        <v>3</v>
      </c>
      <c r="L166" s="119">
        <v>403.97</v>
      </c>
    </row>
    <row r="167" spans="1:12" s="101" customFormat="1" ht="24" customHeight="1">
      <c r="A167" s="808"/>
      <c r="B167" s="110" t="s">
        <v>77</v>
      </c>
      <c r="C167" s="115" t="s">
        <v>79</v>
      </c>
      <c r="D167" s="115" t="s">
        <v>155</v>
      </c>
      <c r="E167" s="115" t="s">
        <v>156</v>
      </c>
      <c r="F167" s="805"/>
      <c r="G167" s="805"/>
      <c r="H167" s="806" t="s">
        <v>157</v>
      </c>
      <c r="I167" s="806"/>
      <c r="J167" s="803" t="s">
        <v>153</v>
      </c>
      <c r="K167" s="803" t="s">
        <v>153</v>
      </c>
      <c r="L167" s="804">
        <v>0</v>
      </c>
    </row>
    <row r="168" spans="1:12" s="101" customFormat="1" ht="24" customHeight="1">
      <c r="A168" s="808"/>
      <c r="B168" s="117" t="s">
        <v>193</v>
      </c>
      <c r="C168" s="117" t="s">
        <v>2803</v>
      </c>
      <c r="D168" s="118">
        <v>43785</v>
      </c>
      <c r="E168" s="117" t="s">
        <v>1418</v>
      </c>
      <c r="F168" s="805"/>
      <c r="G168" s="805"/>
      <c r="H168" s="806"/>
      <c r="I168" s="806"/>
      <c r="J168" s="803"/>
      <c r="K168" s="803"/>
      <c r="L168" s="804"/>
    </row>
    <row r="169" spans="1:12" s="101" customFormat="1" ht="24" customHeight="1">
      <c r="A169" s="808">
        <v>831</v>
      </c>
      <c r="B169" s="110" t="s">
        <v>76</v>
      </c>
      <c r="C169" s="115" t="s">
        <v>78</v>
      </c>
      <c r="D169" s="115" t="s">
        <v>146</v>
      </c>
      <c r="E169" s="115" t="s">
        <v>147</v>
      </c>
      <c r="F169" s="809" t="s">
        <v>71</v>
      </c>
      <c r="G169" s="809"/>
      <c r="H169" s="805"/>
      <c r="I169" s="805"/>
      <c r="J169" s="805"/>
      <c r="K169" s="805"/>
      <c r="L169" s="805"/>
    </row>
    <row r="170" spans="1:12" s="101" customFormat="1" ht="26.25" customHeight="1">
      <c r="A170" s="808"/>
      <c r="B170" s="803" t="s">
        <v>2804</v>
      </c>
      <c r="C170" s="810" t="s">
        <v>2805</v>
      </c>
      <c r="D170" s="807">
        <v>43745</v>
      </c>
      <c r="E170" s="803" t="s">
        <v>745</v>
      </c>
      <c r="F170" s="803" t="s">
        <v>2806</v>
      </c>
      <c r="G170" s="803"/>
      <c r="H170" s="806" t="s">
        <v>152</v>
      </c>
      <c r="I170" s="806"/>
      <c r="J170" s="117" t="s">
        <v>153</v>
      </c>
      <c r="K170" s="117" t="s">
        <v>3</v>
      </c>
      <c r="L170" s="119">
        <v>576</v>
      </c>
    </row>
    <row r="171" spans="1:12" s="101" customFormat="1" ht="408.95" customHeight="1">
      <c r="A171" s="808"/>
      <c r="B171" s="803"/>
      <c r="C171" s="810"/>
      <c r="D171" s="807"/>
      <c r="E171" s="803"/>
      <c r="F171" s="803"/>
      <c r="G171" s="803"/>
      <c r="H171" s="806" t="s">
        <v>154</v>
      </c>
      <c r="I171" s="806"/>
      <c r="J171" s="803" t="s">
        <v>153</v>
      </c>
      <c r="K171" s="803" t="s">
        <v>3</v>
      </c>
      <c r="L171" s="804">
        <v>2561.06</v>
      </c>
    </row>
    <row r="172" spans="1:12" s="101" customFormat="1" ht="187.35" customHeight="1">
      <c r="A172" s="808"/>
      <c r="B172" s="803"/>
      <c r="C172" s="810"/>
      <c r="D172" s="807"/>
      <c r="E172" s="803"/>
      <c r="F172" s="803"/>
      <c r="G172" s="803"/>
      <c r="H172" s="806"/>
      <c r="I172" s="806"/>
      <c r="J172" s="803"/>
      <c r="K172" s="803"/>
      <c r="L172" s="804"/>
    </row>
    <row r="173" spans="1:12" s="101" customFormat="1" ht="24" customHeight="1">
      <c r="A173" s="808"/>
      <c r="B173" s="110" t="s">
        <v>77</v>
      </c>
      <c r="C173" s="115" t="s">
        <v>79</v>
      </c>
      <c r="D173" s="115" t="s">
        <v>155</v>
      </c>
      <c r="E173" s="115" t="s">
        <v>156</v>
      </c>
      <c r="F173" s="805"/>
      <c r="G173" s="805"/>
      <c r="H173" s="806" t="s">
        <v>157</v>
      </c>
      <c r="I173" s="806"/>
      <c r="J173" s="803" t="s">
        <v>153</v>
      </c>
      <c r="K173" s="803" t="s">
        <v>153</v>
      </c>
      <c r="L173" s="804">
        <v>0</v>
      </c>
    </row>
    <row r="174" spans="1:12" s="101" customFormat="1" ht="24" customHeight="1">
      <c r="A174" s="808"/>
      <c r="B174" s="117" t="s">
        <v>2807</v>
      </c>
      <c r="C174" s="117" t="s">
        <v>2806</v>
      </c>
      <c r="D174" s="118">
        <v>43749</v>
      </c>
      <c r="E174" s="117" t="s">
        <v>1426</v>
      </c>
      <c r="F174" s="805"/>
      <c r="G174" s="805"/>
      <c r="H174" s="806"/>
      <c r="I174" s="806"/>
      <c r="J174" s="803"/>
      <c r="K174" s="803"/>
      <c r="L174" s="804"/>
    </row>
    <row r="175" spans="1:12" s="101" customFormat="1" ht="24" customHeight="1">
      <c r="A175" s="808">
        <v>832</v>
      </c>
      <c r="B175" s="110" t="s">
        <v>76</v>
      </c>
      <c r="C175" s="115" t="s">
        <v>78</v>
      </c>
      <c r="D175" s="115" t="s">
        <v>146</v>
      </c>
      <c r="E175" s="115" t="s">
        <v>147</v>
      </c>
      <c r="F175" s="809" t="s">
        <v>71</v>
      </c>
      <c r="G175" s="809"/>
      <c r="H175" s="805"/>
      <c r="I175" s="805"/>
      <c r="J175" s="805"/>
      <c r="K175" s="805"/>
      <c r="L175" s="805"/>
    </row>
    <row r="176" spans="1:12" s="101" customFormat="1" ht="26.25" customHeight="1">
      <c r="A176" s="808"/>
      <c r="B176" s="803" t="s">
        <v>2804</v>
      </c>
      <c r="C176" s="810" t="s">
        <v>2808</v>
      </c>
      <c r="D176" s="807">
        <v>43752</v>
      </c>
      <c r="E176" s="803" t="s">
        <v>354</v>
      </c>
      <c r="F176" s="803" t="s">
        <v>1431</v>
      </c>
      <c r="G176" s="803"/>
      <c r="H176" s="806" t="s">
        <v>152</v>
      </c>
      <c r="I176" s="806"/>
      <c r="J176" s="117" t="s">
        <v>153</v>
      </c>
      <c r="K176" s="117" t="s">
        <v>3</v>
      </c>
      <c r="L176" s="119">
        <v>132</v>
      </c>
    </row>
    <row r="177" spans="1:12" s="101" customFormat="1" ht="218.25" customHeight="1">
      <c r="A177" s="808"/>
      <c r="B177" s="803"/>
      <c r="C177" s="810"/>
      <c r="D177" s="807"/>
      <c r="E177" s="803"/>
      <c r="F177" s="803"/>
      <c r="G177" s="803"/>
      <c r="H177" s="806" t="s">
        <v>154</v>
      </c>
      <c r="I177" s="806"/>
      <c r="J177" s="117" t="s">
        <v>153</v>
      </c>
      <c r="K177" s="117" t="s">
        <v>153</v>
      </c>
      <c r="L177" s="119">
        <v>0</v>
      </c>
    </row>
    <row r="178" spans="1:12" s="101" customFormat="1" ht="24" customHeight="1">
      <c r="A178" s="808"/>
      <c r="B178" s="110" t="s">
        <v>77</v>
      </c>
      <c r="C178" s="115" t="s">
        <v>79</v>
      </c>
      <c r="D178" s="115" t="s">
        <v>155</v>
      </c>
      <c r="E178" s="115" t="s">
        <v>156</v>
      </c>
      <c r="F178" s="805"/>
      <c r="G178" s="805"/>
      <c r="H178" s="806" t="s">
        <v>157</v>
      </c>
      <c r="I178" s="806"/>
      <c r="J178" s="803" t="s">
        <v>153</v>
      </c>
      <c r="K178" s="803" t="s">
        <v>3</v>
      </c>
      <c r="L178" s="804">
        <v>465</v>
      </c>
    </row>
    <row r="179" spans="1:12" s="101" customFormat="1" ht="24" customHeight="1">
      <c r="A179" s="808"/>
      <c r="B179" s="117" t="s">
        <v>2807</v>
      </c>
      <c r="C179" s="117" t="s">
        <v>1431</v>
      </c>
      <c r="D179" s="118">
        <v>43757</v>
      </c>
      <c r="E179" s="117" t="s">
        <v>1433</v>
      </c>
      <c r="F179" s="805"/>
      <c r="G179" s="805"/>
      <c r="H179" s="806"/>
      <c r="I179" s="806"/>
      <c r="J179" s="803"/>
      <c r="K179" s="803"/>
      <c r="L179" s="804"/>
    </row>
    <row r="180" spans="1:12" s="101" customFormat="1" ht="24" customHeight="1">
      <c r="A180" s="808">
        <v>833</v>
      </c>
      <c r="B180" s="110" t="s">
        <v>76</v>
      </c>
      <c r="C180" s="115" t="s">
        <v>78</v>
      </c>
      <c r="D180" s="115" t="s">
        <v>146</v>
      </c>
      <c r="E180" s="115" t="s">
        <v>147</v>
      </c>
      <c r="F180" s="809" t="s">
        <v>71</v>
      </c>
      <c r="G180" s="809"/>
      <c r="H180" s="805"/>
      <c r="I180" s="805"/>
      <c r="J180" s="805"/>
      <c r="K180" s="805"/>
      <c r="L180" s="805"/>
    </row>
    <row r="181" spans="1:12" s="101" customFormat="1" ht="26.25" customHeight="1">
      <c r="A181" s="808"/>
      <c r="B181" s="803" t="s">
        <v>2809</v>
      </c>
      <c r="C181" s="810" t="s">
        <v>2810</v>
      </c>
      <c r="D181" s="807">
        <v>43894</v>
      </c>
      <c r="E181" s="803" t="s">
        <v>2721</v>
      </c>
      <c r="F181" s="803" t="s">
        <v>2722</v>
      </c>
      <c r="G181" s="803"/>
      <c r="H181" s="806" t="s">
        <v>152</v>
      </c>
      <c r="I181" s="806"/>
      <c r="J181" s="117" t="s">
        <v>153</v>
      </c>
      <c r="K181" s="117" t="s">
        <v>3</v>
      </c>
      <c r="L181" s="119">
        <v>369.25</v>
      </c>
    </row>
    <row r="182" spans="1:12" s="101" customFormat="1" ht="260.25" customHeight="1">
      <c r="A182" s="808"/>
      <c r="B182" s="803"/>
      <c r="C182" s="810"/>
      <c r="D182" s="807"/>
      <c r="E182" s="803"/>
      <c r="F182" s="803"/>
      <c r="G182" s="803"/>
      <c r="H182" s="806" t="s">
        <v>154</v>
      </c>
      <c r="I182" s="806"/>
      <c r="J182" s="117" t="s">
        <v>153</v>
      </c>
      <c r="K182" s="117" t="s">
        <v>3</v>
      </c>
      <c r="L182" s="119">
        <v>429.17</v>
      </c>
    </row>
    <row r="183" spans="1:12" s="101" customFormat="1" ht="24" customHeight="1">
      <c r="A183" s="808"/>
      <c r="B183" s="110" t="s">
        <v>77</v>
      </c>
      <c r="C183" s="115" t="s">
        <v>79</v>
      </c>
      <c r="D183" s="115" t="s">
        <v>155</v>
      </c>
      <c r="E183" s="115" t="s">
        <v>156</v>
      </c>
      <c r="F183" s="805"/>
      <c r="G183" s="805"/>
      <c r="H183" s="806" t="s">
        <v>157</v>
      </c>
      <c r="I183" s="806"/>
      <c r="J183" s="803" t="s">
        <v>153</v>
      </c>
      <c r="K183" s="803" t="s">
        <v>3</v>
      </c>
      <c r="L183" s="804">
        <v>19.580000000000002</v>
      </c>
    </row>
    <row r="184" spans="1:12" s="101" customFormat="1" ht="24" customHeight="1">
      <c r="A184" s="808"/>
      <c r="B184" s="117" t="s">
        <v>2420</v>
      </c>
      <c r="C184" s="117" t="s">
        <v>2722</v>
      </c>
      <c r="D184" s="118">
        <v>43896</v>
      </c>
      <c r="E184" s="117" t="s">
        <v>1255</v>
      </c>
      <c r="F184" s="805"/>
      <c r="G184" s="805"/>
      <c r="H184" s="806"/>
      <c r="I184" s="806"/>
      <c r="J184" s="803"/>
      <c r="K184" s="803"/>
      <c r="L184" s="804"/>
    </row>
    <row r="185" spans="1:12" s="101" customFormat="1" ht="24" customHeight="1">
      <c r="A185" s="808">
        <v>834</v>
      </c>
      <c r="B185" s="110" t="s">
        <v>76</v>
      </c>
      <c r="C185" s="115" t="s">
        <v>78</v>
      </c>
      <c r="D185" s="115" t="s">
        <v>146</v>
      </c>
      <c r="E185" s="115" t="s">
        <v>147</v>
      </c>
      <c r="F185" s="809" t="s">
        <v>71</v>
      </c>
      <c r="G185" s="809"/>
      <c r="H185" s="805"/>
      <c r="I185" s="805"/>
      <c r="J185" s="805"/>
      <c r="K185" s="805"/>
      <c r="L185" s="805"/>
    </row>
    <row r="186" spans="1:12" s="101" customFormat="1" ht="26.25" customHeight="1">
      <c r="A186" s="808"/>
      <c r="B186" s="803" t="s">
        <v>2811</v>
      </c>
      <c r="C186" s="810" t="s">
        <v>2812</v>
      </c>
      <c r="D186" s="807">
        <v>43759</v>
      </c>
      <c r="E186" s="803" t="s">
        <v>243</v>
      </c>
      <c r="F186" s="803" t="s">
        <v>845</v>
      </c>
      <c r="G186" s="803"/>
      <c r="H186" s="806" t="s">
        <v>152</v>
      </c>
      <c r="I186" s="806"/>
      <c r="J186" s="117" t="s">
        <v>153</v>
      </c>
      <c r="K186" s="117" t="s">
        <v>3</v>
      </c>
      <c r="L186" s="119">
        <v>307.73</v>
      </c>
    </row>
    <row r="187" spans="1:12" s="101" customFormat="1" ht="312.75" customHeight="1">
      <c r="A187" s="808"/>
      <c r="B187" s="803"/>
      <c r="C187" s="810"/>
      <c r="D187" s="807"/>
      <c r="E187" s="803"/>
      <c r="F187" s="803"/>
      <c r="G187" s="803"/>
      <c r="H187" s="806" t="s">
        <v>154</v>
      </c>
      <c r="I187" s="806"/>
      <c r="J187" s="117" t="s">
        <v>153</v>
      </c>
      <c r="K187" s="117" t="s">
        <v>3</v>
      </c>
      <c r="L187" s="119">
        <v>171.4</v>
      </c>
    </row>
    <row r="188" spans="1:12" s="101" customFormat="1" ht="24" customHeight="1">
      <c r="A188" s="808"/>
      <c r="B188" s="110" t="s">
        <v>77</v>
      </c>
      <c r="C188" s="115" t="s">
        <v>79</v>
      </c>
      <c r="D188" s="115" t="s">
        <v>155</v>
      </c>
      <c r="E188" s="115" t="s">
        <v>156</v>
      </c>
      <c r="F188" s="805"/>
      <c r="G188" s="805"/>
      <c r="H188" s="806" t="s">
        <v>157</v>
      </c>
      <c r="I188" s="806"/>
      <c r="J188" s="803" t="s">
        <v>153</v>
      </c>
      <c r="K188" s="803" t="s">
        <v>3</v>
      </c>
      <c r="L188" s="804">
        <v>60</v>
      </c>
    </row>
    <row r="189" spans="1:12" s="101" customFormat="1" ht="24" customHeight="1">
      <c r="A189" s="808"/>
      <c r="B189" s="117" t="s">
        <v>158</v>
      </c>
      <c r="C189" s="117" t="s">
        <v>845</v>
      </c>
      <c r="D189" s="118">
        <v>43760</v>
      </c>
      <c r="E189" s="117" t="s">
        <v>2349</v>
      </c>
      <c r="F189" s="805"/>
      <c r="G189" s="805"/>
      <c r="H189" s="806"/>
      <c r="I189" s="806"/>
      <c r="J189" s="803"/>
      <c r="K189" s="803"/>
      <c r="L189" s="804"/>
    </row>
    <row r="190" spans="1:12" s="101" customFormat="1" ht="24" customHeight="1">
      <c r="A190" s="808">
        <v>835</v>
      </c>
      <c r="B190" s="110" t="s">
        <v>76</v>
      </c>
      <c r="C190" s="115" t="s">
        <v>78</v>
      </c>
      <c r="D190" s="115" t="s">
        <v>146</v>
      </c>
      <c r="E190" s="115" t="s">
        <v>147</v>
      </c>
      <c r="F190" s="809" t="s">
        <v>71</v>
      </c>
      <c r="G190" s="809"/>
      <c r="H190" s="805"/>
      <c r="I190" s="805"/>
      <c r="J190" s="805"/>
      <c r="K190" s="805"/>
      <c r="L190" s="805"/>
    </row>
    <row r="191" spans="1:12" s="101" customFormat="1" ht="26.25" customHeight="1">
      <c r="A191" s="808"/>
      <c r="B191" s="803" t="s">
        <v>2813</v>
      </c>
      <c r="C191" s="810" t="s">
        <v>2814</v>
      </c>
      <c r="D191" s="807">
        <v>43743</v>
      </c>
      <c r="E191" s="803" t="s">
        <v>2815</v>
      </c>
      <c r="F191" s="803" t="s">
        <v>2816</v>
      </c>
      <c r="G191" s="803"/>
      <c r="H191" s="806" t="s">
        <v>152</v>
      </c>
      <c r="I191" s="806"/>
      <c r="J191" s="117" t="s">
        <v>153</v>
      </c>
      <c r="K191" s="117" t="s">
        <v>153</v>
      </c>
      <c r="L191" s="119">
        <v>0</v>
      </c>
    </row>
    <row r="192" spans="1:12" s="101" customFormat="1" ht="333.75" customHeight="1">
      <c r="A192" s="808"/>
      <c r="B192" s="803"/>
      <c r="C192" s="810"/>
      <c r="D192" s="807"/>
      <c r="E192" s="803"/>
      <c r="F192" s="803"/>
      <c r="G192" s="803"/>
      <c r="H192" s="806" t="s">
        <v>154</v>
      </c>
      <c r="I192" s="806"/>
      <c r="J192" s="117" t="s">
        <v>153</v>
      </c>
      <c r="K192" s="117" t="s">
        <v>3</v>
      </c>
      <c r="L192" s="119">
        <v>702</v>
      </c>
    </row>
    <row r="193" spans="1:12" s="101" customFormat="1" ht="24" customHeight="1">
      <c r="A193" s="808"/>
      <c r="B193" s="110" t="s">
        <v>77</v>
      </c>
      <c r="C193" s="115" t="s">
        <v>79</v>
      </c>
      <c r="D193" s="115" t="s">
        <v>155</v>
      </c>
      <c r="E193" s="115" t="s">
        <v>156</v>
      </c>
      <c r="F193" s="805"/>
      <c r="G193" s="805"/>
      <c r="H193" s="806" t="s">
        <v>157</v>
      </c>
      <c r="I193" s="806"/>
      <c r="J193" s="803" t="s">
        <v>153</v>
      </c>
      <c r="K193" s="803" t="s">
        <v>153</v>
      </c>
      <c r="L193" s="804">
        <v>0</v>
      </c>
    </row>
    <row r="194" spans="1:12" s="101" customFormat="1" ht="24" customHeight="1">
      <c r="A194" s="808"/>
      <c r="B194" s="117" t="s">
        <v>254</v>
      </c>
      <c r="C194" s="117" t="s">
        <v>2816</v>
      </c>
      <c r="D194" s="118">
        <v>43752</v>
      </c>
      <c r="E194" s="117" t="s">
        <v>2817</v>
      </c>
      <c r="F194" s="805"/>
      <c r="G194" s="805"/>
      <c r="H194" s="806"/>
      <c r="I194" s="806"/>
      <c r="J194" s="803"/>
      <c r="K194" s="803"/>
      <c r="L194" s="804"/>
    </row>
    <row r="195" spans="1:12" s="101" customFormat="1" ht="24" customHeight="1">
      <c r="A195" s="808">
        <v>836</v>
      </c>
      <c r="B195" s="110" t="s">
        <v>76</v>
      </c>
      <c r="C195" s="115" t="s">
        <v>78</v>
      </c>
      <c r="D195" s="115" t="s">
        <v>146</v>
      </c>
      <c r="E195" s="115" t="s">
        <v>147</v>
      </c>
      <c r="F195" s="809" t="s">
        <v>71</v>
      </c>
      <c r="G195" s="809"/>
      <c r="H195" s="805"/>
      <c r="I195" s="805"/>
      <c r="J195" s="805"/>
      <c r="K195" s="805"/>
      <c r="L195" s="805"/>
    </row>
    <row r="196" spans="1:12" s="101" customFormat="1" ht="26.25" customHeight="1">
      <c r="A196" s="808"/>
      <c r="B196" s="803" t="s">
        <v>2813</v>
      </c>
      <c r="C196" s="810" t="s">
        <v>2818</v>
      </c>
      <c r="D196" s="807">
        <v>43805</v>
      </c>
      <c r="E196" s="803" t="s">
        <v>2815</v>
      </c>
      <c r="F196" s="803" t="s">
        <v>2819</v>
      </c>
      <c r="G196" s="803"/>
      <c r="H196" s="806" t="s">
        <v>152</v>
      </c>
      <c r="I196" s="806"/>
      <c r="J196" s="117" t="s">
        <v>153</v>
      </c>
      <c r="K196" s="117" t="s">
        <v>3</v>
      </c>
      <c r="L196" s="119">
        <v>448</v>
      </c>
    </row>
    <row r="197" spans="1:12" s="101" customFormat="1" ht="249.75" customHeight="1">
      <c r="A197" s="808"/>
      <c r="B197" s="803"/>
      <c r="C197" s="810"/>
      <c r="D197" s="807"/>
      <c r="E197" s="803"/>
      <c r="F197" s="803"/>
      <c r="G197" s="803"/>
      <c r="H197" s="806" t="s">
        <v>154</v>
      </c>
      <c r="I197" s="806"/>
      <c r="J197" s="117" t="s">
        <v>153</v>
      </c>
      <c r="K197" s="117" t="s">
        <v>3</v>
      </c>
      <c r="L197" s="119">
        <v>1097</v>
      </c>
    </row>
    <row r="198" spans="1:12" s="101" customFormat="1" ht="24" customHeight="1">
      <c r="A198" s="808"/>
      <c r="B198" s="110" t="s">
        <v>77</v>
      </c>
      <c r="C198" s="115" t="s">
        <v>79</v>
      </c>
      <c r="D198" s="115" t="s">
        <v>155</v>
      </c>
      <c r="E198" s="115" t="s">
        <v>156</v>
      </c>
      <c r="F198" s="805"/>
      <c r="G198" s="805"/>
      <c r="H198" s="806" t="s">
        <v>157</v>
      </c>
      <c r="I198" s="806"/>
      <c r="J198" s="803" t="s">
        <v>153</v>
      </c>
      <c r="K198" s="803" t="s">
        <v>153</v>
      </c>
      <c r="L198" s="804">
        <v>0</v>
      </c>
    </row>
    <row r="199" spans="1:12" s="101" customFormat="1" ht="24" customHeight="1">
      <c r="A199" s="808"/>
      <c r="B199" s="117" t="s">
        <v>254</v>
      </c>
      <c r="C199" s="117" t="s">
        <v>2819</v>
      </c>
      <c r="D199" s="118">
        <v>43811</v>
      </c>
      <c r="E199" s="117" t="s">
        <v>2820</v>
      </c>
      <c r="F199" s="805"/>
      <c r="G199" s="805"/>
      <c r="H199" s="806"/>
      <c r="I199" s="806"/>
      <c r="J199" s="803"/>
      <c r="K199" s="803"/>
      <c r="L199" s="804"/>
    </row>
    <row r="200" spans="1:12" s="101" customFormat="1" ht="24" customHeight="1">
      <c r="A200" s="808">
        <v>837</v>
      </c>
      <c r="B200" s="110" t="s">
        <v>76</v>
      </c>
      <c r="C200" s="115" t="s">
        <v>78</v>
      </c>
      <c r="D200" s="115" t="s">
        <v>146</v>
      </c>
      <c r="E200" s="115" t="s">
        <v>147</v>
      </c>
      <c r="F200" s="809" t="s">
        <v>71</v>
      </c>
      <c r="G200" s="809"/>
      <c r="H200" s="805"/>
      <c r="I200" s="805"/>
      <c r="J200" s="805"/>
      <c r="K200" s="805"/>
      <c r="L200" s="805"/>
    </row>
    <row r="201" spans="1:12" s="101" customFormat="1" ht="26.25" customHeight="1">
      <c r="A201" s="808"/>
      <c r="B201" s="803" t="s">
        <v>2813</v>
      </c>
      <c r="C201" s="810" t="s">
        <v>2821</v>
      </c>
      <c r="D201" s="807">
        <v>43841</v>
      </c>
      <c r="E201" s="803" t="s">
        <v>2815</v>
      </c>
      <c r="F201" s="803" t="s">
        <v>2816</v>
      </c>
      <c r="G201" s="803"/>
      <c r="H201" s="806" t="s">
        <v>152</v>
      </c>
      <c r="I201" s="806"/>
      <c r="J201" s="117" t="s">
        <v>153</v>
      </c>
      <c r="K201" s="117" t="s">
        <v>3</v>
      </c>
      <c r="L201" s="119">
        <v>448</v>
      </c>
    </row>
    <row r="202" spans="1:12" s="101" customFormat="1" ht="375.75" customHeight="1">
      <c r="A202" s="808"/>
      <c r="B202" s="803"/>
      <c r="C202" s="810"/>
      <c r="D202" s="807"/>
      <c r="E202" s="803"/>
      <c r="F202" s="803"/>
      <c r="G202" s="803"/>
      <c r="H202" s="806" t="s">
        <v>154</v>
      </c>
      <c r="I202" s="806"/>
      <c r="J202" s="117" t="s">
        <v>153</v>
      </c>
      <c r="K202" s="117" t="s">
        <v>3</v>
      </c>
      <c r="L202" s="119">
        <v>1220</v>
      </c>
    </row>
    <row r="203" spans="1:12" s="101" customFormat="1" ht="24" customHeight="1">
      <c r="A203" s="808"/>
      <c r="B203" s="110" t="s">
        <v>77</v>
      </c>
      <c r="C203" s="115" t="s">
        <v>79</v>
      </c>
      <c r="D203" s="115" t="s">
        <v>155</v>
      </c>
      <c r="E203" s="115" t="s">
        <v>156</v>
      </c>
      <c r="F203" s="805"/>
      <c r="G203" s="805"/>
      <c r="H203" s="806" t="s">
        <v>157</v>
      </c>
      <c r="I203" s="806"/>
      <c r="J203" s="803" t="s">
        <v>153</v>
      </c>
      <c r="K203" s="803" t="s">
        <v>153</v>
      </c>
      <c r="L203" s="804">
        <v>0</v>
      </c>
    </row>
    <row r="204" spans="1:12" s="101" customFormat="1" ht="24" customHeight="1">
      <c r="A204" s="808"/>
      <c r="B204" s="117" t="s">
        <v>254</v>
      </c>
      <c r="C204" s="117" t="s">
        <v>2816</v>
      </c>
      <c r="D204" s="118">
        <v>43850</v>
      </c>
      <c r="E204" s="117" t="s">
        <v>2822</v>
      </c>
      <c r="F204" s="805"/>
      <c r="G204" s="805"/>
      <c r="H204" s="806"/>
      <c r="I204" s="806"/>
      <c r="J204" s="803"/>
      <c r="K204" s="803"/>
      <c r="L204" s="804"/>
    </row>
    <row r="205" spans="1:12" s="101" customFormat="1" ht="24" customHeight="1">
      <c r="A205" s="808">
        <v>838</v>
      </c>
      <c r="B205" s="110" t="s">
        <v>76</v>
      </c>
      <c r="C205" s="115" t="s">
        <v>78</v>
      </c>
      <c r="D205" s="115" t="s">
        <v>146</v>
      </c>
      <c r="E205" s="115" t="s">
        <v>147</v>
      </c>
      <c r="F205" s="809" t="s">
        <v>71</v>
      </c>
      <c r="G205" s="809"/>
      <c r="H205" s="805"/>
      <c r="I205" s="805"/>
      <c r="J205" s="805"/>
      <c r="K205" s="805"/>
      <c r="L205" s="805"/>
    </row>
    <row r="206" spans="1:12" s="101" customFormat="1" ht="26.25" customHeight="1">
      <c r="A206" s="808"/>
      <c r="B206" s="803" t="s">
        <v>2813</v>
      </c>
      <c r="C206" s="810" t="s">
        <v>2823</v>
      </c>
      <c r="D206" s="807">
        <v>43856</v>
      </c>
      <c r="E206" s="803" t="s">
        <v>1231</v>
      </c>
      <c r="F206" s="803" t="s">
        <v>1232</v>
      </c>
      <c r="G206" s="803"/>
      <c r="H206" s="806" t="s">
        <v>152</v>
      </c>
      <c r="I206" s="806"/>
      <c r="J206" s="117" t="s">
        <v>153</v>
      </c>
      <c r="K206" s="117" t="s">
        <v>3</v>
      </c>
      <c r="L206" s="119">
        <v>340.42</v>
      </c>
    </row>
    <row r="207" spans="1:12" s="101" customFormat="1" ht="302.25" customHeight="1">
      <c r="A207" s="808"/>
      <c r="B207" s="803"/>
      <c r="C207" s="810"/>
      <c r="D207" s="807"/>
      <c r="E207" s="803"/>
      <c r="F207" s="803"/>
      <c r="G207" s="803"/>
      <c r="H207" s="806" t="s">
        <v>154</v>
      </c>
      <c r="I207" s="806"/>
      <c r="J207" s="117" t="s">
        <v>153</v>
      </c>
      <c r="K207" s="117" t="s">
        <v>3</v>
      </c>
      <c r="L207" s="119">
        <v>57</v>
      </c>
    </row>
    <row r="208" spans="1:12" s="101" customFormat="1" ht="24" customHeight="1">
      <c r="A208" s="808"/>
      <c r="B208" s="110" t="s">
        <v>77</v>
      </c>
      <c r="C208" s="115" t="s">
        <v>79</v>
      </c>
      <c r="D208" s="115" t="s">
        <v>155</v>
      </c>
      <c r="E208" s="115" t="s">
        <v>156</v>
      </c>
      <c r="F208" s="805"/>
      <c r="G208" s="805"/>
      <c r="H208" s="806" t="s">
        <v>157</v>
      </c>
      <c r="I208" s="806"/>
      <c r="J208" s="803" t="s">
        <v>153</v>
      </c>
      <c r="K208" s="803" t="s">
        <v>153</v>
      </c>
      <c r="L208" s="804">
        <v>0</v>
      </c>
    </row>
    <row r="209" spans="1:12" s="101" customFormat="1" ht="24" customHeight="1">
      <c r="A209" s="808"/>
      <c r="B209" s="117" t="s">
        <v>254</v>
      </c>
      <c r="C209" s="117" t="s">
        <v>1232</v>
      </c>
      <c r="D209" s="118">
        <v>43858</v>
      </c>
      <c r="E209" s="117" t="s">
        <v>2824</v>
      </c>
      <c r="F209" s="805"/>
      <c r="G209" s="805"/>
      <c r="H209" s="806"/>
      <c r="I209" s="806"/>
      <c r="J209" s="803"/>
      <c r="K209" s="803"/>
      <c r="L209" s="804"/>
    </row>
    <row r="210" spans="1:12" s="101" customFormat="1" ht="24" customHeight="1">
      <c r="A210" s="808">
        <v>839</v>
      </c>
      <c r="B210" s="110" t="s">
        <v>76</v>
      </c>
      <c r="C210" s="115" t="s">
        <v>78</v>
      </c>
      <c r="D210" s="115" t="s">
        <v>146</v>
      </c>
      <c r="E210" s="115" t="s">
        <v>147</v>
      </c>
      <c r="F210" s="809" t="s">
        <v>71</v>
      </c>
      <c r="G210" s="809"/>
      <c r="H210" s="805"/>
      <c r="I210" s="805"/>
      <c r="J210" s="805"/>
      <c r="K210" s="805"/>
      <c r="L210" s="805"/>
    </row>
    <row r="211" spans="1:12" s="101" customFormat="1" ht="26.25" customHeight="1">
      <c r="A211" s="808"/>
      <c r="B211" s="803" t="s">
        <v>2813</v>
      </c>
      <c r="C211" s="810" t="s">
        <v>2825</v>
      </c>
      <c r="D211" s="807">
        <v>43876</v>
      </c>
      <c r="E211" s="803" t="s">
        <v>2815</v>
      </c>
      <c r="F211" s="803" t="s">
        <v>2826</v>
      </c>
      <c r="G211" s="803"/>
      <c r="H211" s="806" t="s">
        <v>152</v>
      </c>
      <c r="I211" s="806"/>
      <c r="J211" s="117" t="s">
        <v>153</v>
      </c>
      <c r="K211" s="117" t="s">
        <v>3</v>
      </c>
      <c r="L211" s="119">
        <v>336</v>
      </c>
    </row>
    <row r="212" spans="1:12" s="101" customFormat="1" ht="396.75" customHeight="1">
      <c r="A212" s="808"/>
      <c r="B212" s="803"/>
      <c r="C212" s="810"/>
      <c r="D212" s="807"/>
      <c r="E212" s="803"/>
      <c r="F212" s="803"/>
      <c r="G212" s="803"/>
      <c r="H212" s="806" t="s">
        <v>154</v>
      </c>
      <c r="I212" s="806"/>
      <c r="J212" s="117" t="s">
        <v>153</v>
      </c>
      <c r="K212" s="117" t="s">
        <v>153</v>
      </c>
      <c r="L212" s="119">
        <v>0</v>
      </c>
    </row>
    <row r="213" spans="1:12" s="101" customFormat="1" ht="24" customHeight="1">
      <c r="A213" s="808"/>
      <c r="B213" s="110" t="s">
        <v>77</v>
      </c>
      <c r="C213" s="115" t="s">
        <v>79</v>
      </c>
      <c r="D213" s="115" t="s">
        <v>155</v>
      </c>
      <c r="E213" s="115" t="s">
        <v>156</v>
      </c>
      <c r="F213" s="805"/>
      <c r="G213" s="805"/>
      <c r="H213" s="806" t="s">
        <v>157</v>
      </c>
      <c r="I213" s="806"/>
      <c r="J213" s="803" t="s">
        <v>153</v>
      </c>
      <c r="K213" s="803" t="s">
        <v>153</v>
      </c>
      <c r="L213" s="804">
        <v>0</v>
      </c>
    </row>
    <row r="214" spans="1:12" s="101" customFormat="1" ht="24" customHeight="1">
      <c r="A214" s="808"/>
      <c r="B214" s="117" t="s">
        <v>254</v>
      </c>
      <c r="C214" s="117" t="s">
        <v>2826</v>
      </c>
      <c r="D214" s="118">
        <v>43884</v>
      </c>
      <c r="E214" s="117" t="s">
        <v>720</v>
      </c>
      <c r="F214" s="805"/>
      <c r="G214" s="805"/>
      <c r="H214" s="806"/>
      <c r="I214" s="806"/>
      <c r="J214" s="803"/>
      <c r="K214" s="803"/>
      <c r="L214" s="804"/>
    </row>
    <row r="215" spans="1:12" s="101" customFormat="1" ht="24" customHeight="1">
      <c r="A215" s="808">
        <v>840</v>
      </c>
      <c r="B215" s="110" t="s">
        <v>76</v>
      </c>
      <c r="C215" s="115" t="s">
        <v>78</v>
      </c>
      <c r="D215" s="115" t="s">
        <v>146</v>
      </c>
      <c r="E215" s="115" t="s">
        <v>147</v>
      </c>
      <c r="F215" s="809" t="s">
        <v>71</v>
      </c>
      <c r="G215" s="809"/>
      <c r="H215" s="805"/>
      <c r="I215" s="805"/>
      <c r="J215" s="805"/>
      <c r="K215" s="805"/>
      <c r="L215" s="805"/>
    </row>
    <row r="216" spans="1:12" s="101" customFormat="1" ht="26.25" customHeight="1">
      <c r="A216" s="808"/>
      <c r="B216" s="803" t="s">
        <v>2813</v>
      </c>
      <c r="C216" s="810" t="s">
        <v>2827</v>
      </c>
      <c r="D216" s="807">
        <v>43894</v>
      </c>
      <c r="E216" s="803" t="s">
        <v>2312</v>
      </c>
      <c r="F216" s="803" t="s">
        <v>2828</v>
      </c>
      <c r="G216" s="803"/>
      <c r="H216" s="806" t="s">
        <v>152</v>
      </c>
      <c r="I216" s="806"/>
      <c r="J216" s="117" t="s">
        <v>153</v>
      </c>
      <c r="K216" s="117" t="s">
        <v>3</v>
      </c>
      <c r="L216" s="119">
        <v>93</v>
      </c>
    </row>
    <row r="217" spans="1:12" s="101" customFormat="1" ht="207.75" customHeight="1">
      <c r="A217" s="808"/>
      <c r="B217" s="803"/>
      <c r="C217" s="810"/>
      <c r="D217" s="807"/>
      <c r="E217" s="803"/>
      <c r="F217" s="803"/>
      <c r="G217" s="803"/>
      <c r="H217" s="806" t="s">
        <v>154</v>
      </c>
      <c r="I217" s="806"/>
      <c r="J217" s="117" t="s">
        <v>3</v>
      </c>
      <c r="K217" s="117" t="s">
        <v>153</v>
      </c>
      <c r="L217" s="119">
        <v>588.70000000000005</v>
      </c>
    </row>
    <row r="218" spans="1:12" s="101" customFormat="1" ht="24" customHeight="1">
      <c r="A218" s="808"/>
      <c r="B218" s="110" t="s">
        <v>77</v>
      </c>
      <c r="C218" s="115" t="s">
        <v>79</v>
      </c>
      <c r="D218" s="115" t="s">
        <v>155</v>
      </c>
      <c r="E218" s="115" t="s">
        <v>156</v>
      </c>
      <c r="F218" s="805"/>
      <c r="G218" s="805"/>
      <c r="H218" s="806" t="s">
        <v>157</v>
      </c>
      <c r="I218" s="806"/>
      <c r="J218" s="803" t="s">
        <v>153</v>
      </c>
      <c r="K218" s="803" t="s">
        <v>3</v>
      </c>
      <c r="L218" s="804">
        <v>2166</v>
      </c>
    </row>
    <row r="219" spans="1:12" s="101" customFormat="1" ht="24" customHeight="1">
      <c r="A219" s="808"/>
      <c r="B219" s="117" t="s">
        <v>254</v>
      </c>
      <c r="C219" s="117" t="s">
        <v>2828</v>
      </c>
      <c r="D219" s="118">
        <v>43898</v>
      </c>
      <c r="E219" s="117" t="s">
        <v>1000</v>
      </c>
      <c r="F219" s="805"/>
      <c r="G219" s="805"/>
      <c r="H219" s="806"/>
      <c r="I219" s="806"/>
      <c r="J219" s="803"/>
      <c r="K219" s="803"/>
      <c r="L219" s="804"/>
    </row>
    <row r="220" spans="1:12" s="101" customFormat="1" ht="24" customHeight="1">
      <c r="A220" s="808">
        <v>841</v>
      </c>
      <c r="B220" s="110" t="s">
        <v>76</v>
      </c>
      <c r="C220" s="115" t="s">
        <v>78</v>
      </c>
      <c r="D220" s="115" t="s">
        <v>146</v>
      </c>
      <c r="E220" s="115" t="s">
        <v>147</v>
      </c>
      <c r="F220" s="809" t="s">
        <v>71</v>
      </c>
      <c r="G220" s="809"/>
      <c r="H220" s="805"/>
      <c r="I220" s="805"/>
      <c r="J220" s="805"/>
      <c r="K220" s="805"/>
      <c r="L220" s="805"/>
    </row>
    <row r="221" spans="1:12" s="101" customFormat="1" ht="26.25" customHeight="1">
      <c r="A221" s="808"/>
      <c r="B221" s="803" t="s">
        <v>2829</v>
      </c>
      <c r="C221" s="810" t="s">
        <v>2830</v>
      </c>
      <c r="D221" s="807">
        <v>43760</v>
      </c>
      <c r="E221" s="803" t="s">
        <v>2831</v>
      </c>
      <c r="F221" s="803" t="s">
        <v>2832</v>
      </c>
      <c r="G221" s="803"/>
      <c r="H221" s="806" t="s">
        <v>152</v>
      </c>
      <c r="I221" s="806"/>
      <c r="J221" s="117" t="s">
        <v>3</v>
      </c>
      <c r="K221" s="117" t="s">
        <v>3</v>
      </c>
      <c r="L221" s="119">
        <v>647.36</v>
      </c>
    </row>
    <row r="222" spans="1:12" s="101" customFormat="1" ht="123.75" customHeight="1">
      <c r="A222" s="808"/>
      <c r="B222" s="803"/>
      <c r="C222" s="810"/>
      <c r="D222" s="807"/>
      <c r="E222" s="803"/>
      <c r="F222" s="803"/>
      <c r="G222" s="803"/>
      <c r="H222" s="806" t="s">
        <v>154</v>
      </c>
      <c r="I222" s="806"/>
      <c r="J222" s="117" t="s">
        <v>153</v>
      </c>
      <c r="K222" s="117" t="s">
        <v>153</v>
      </c>
      <c r="L222" s="119">
        <v>0</v>
      </c>
    </row>
    <row r="223" spans="1:12" s="101" customFormat="1" ht="24" customHeight="1">
      <c r="A223" s="808"/>
      <c r="B223" s="110" t="s">
        <v>77</v>
      </c>
      <c r="C223" s="115" t="s">
        <v>79</v>
      </c>
      <c r="D223" s="115" t="s">
        <v>155</v>
      </c>
      <c r="E223" s="115" t="s">
        <v>156</v>
      </c>
      <c r="F223" s="805"/>
      <c r="G223" s="805"/>
      <c r="H223" s="806" t="s">
        <v>157</v>
      </c>
      <c r="I223" s="806"/>
      <c r="J223" s="803" t="s">
        <v>153</v>
      </c>
      <c r="K223" s="803" t="s">
        <v>3</v>
      </c>
      <c r="L223" s="804">
        <v>71</v>
      </c>
    </row>
    <row r="224" spans="1:12" s="101" customFormat="1" ht="24" customHeight="1">
      <c r="A224" s="808"/>
      <c r="B224" s="117" t="s">
        <v>2833</v>
      </c>
      <c r="C224" s="117" t="s">
        <v>2832</v>
      </c>
      <c r="D224" s="118">
        <v>43762</v>
      </c>
      <c r="E224" s="117" t="s">
        <v>2834</v>
      </c>
      <c r="F224" s="805"/>
      <c r="G224" s="805"/>
      <c r="H224" s="806"/>
      <c r="I224" s="806"/>
      <c r="J224" s="803"/>
      <c r="K224" s="803"/>
      <c r="L224" s="804"/>
    </row>
    <row r="225" spans="1:12" s="101" customFormat="1" ht="24" customHeight="1">
      <c r="A225" s="808">
        <v>842</v>
      </c>
      <c r="B225" s="110" t="s">
        <v>76</v>
      </c>
      <c r="C225" s="115" t="s">
        <v>78</v>
      </c>
      <c r="D225" s="115" t="s">
        <v>146</v>
      </c>
      <c r="E225" s="115" t="s">
        <v>147</v>
      </c>
      <c r="F225" s="809" t="s">
        <v>71</v>
      </c>
      <c r="G225" s="809"/>
      <c r="H225" s="805"/>
      <c r="I225" s="805"/>
      <c r="J225" s="805"/>
      <c r="K225" s="805"/>
      <c r="L225" s="805"/>
    </row>
    <row r="226" spans="1:12" s="101" customFormat="1" ht="26.25" customHeight="1">
      <c r="A226" s="808"/>
      <c r="B226" s="803" t="s">
        <v>2835</v>
      </c>
      <c r="C226" s="810" t="s">
        <v>2836</v>
      </c>
      <c r="D226" s="807">
        <v>43761</v>
      </c>
      <c r="E226" s="803" t="s">
        <v>354</v>
      </c>
      <c r="F226" s="803" t="s">
        <v>1559</v>
      </c>
      <c r="G226" s="803"/>
      <c r="H226" s="806" t="s">
        <v>152</v>
      </c>
      <c r="I226" s="806"/>
      <c r="J226" s="117" t="s">
        <v>153</v>
      </c>
      <c r="K226" s="117" t="s">
        <v>3</v>
      </c>
      <c r="L226" s="119">
        <v>238.56</v>
      </c>
    </row>
    <row r="227" spans="1:12" s="101" customFormat="1" ht="408.95" customHeight="1">
      <c r="A227" s="808"/>
      <c r="B227" s="803"/>
      <c r="C227" s="810"/>
      <c r="D227" s="807"/>
      <c r="E227" s="803"/>
      <c r="F227" s="803"/>
      <c r="G227" s="803"/>
      <c r="H227" s="806" t="s">
        <v>154</v>
      </c>
      <c r="I227" s="806"/>
      <c r="J227" s="803" t="s">
        <v>153</v>
      </c>
      <c r="K227" s="803" t="s">
        <v>3</v>
      </c>
      <c r="L227" s="804">
        <v>443.14</v>
      </c>
    </row>
    <row r="228" spans="1:12" s="101" customFormat="1" ht="229.35" customHeight="1">
      <c r="A228" s="808"/>
      <c r="B228" s="803"/>
      <c r="C228" s="810"/>
      <c r="D228" s="807"/>
      <c r="E228" s="803"/>
      <c r="F228" s="803"/>
      <c r="G228" s="803"/>
      <c r="H228" s="806"/>
      <c r="I228" s="806"/>
      <c r="J228" s="803"/>
      <c r="K228" s="803"/>
      <c r="L228" s="804"/>
    </row>
    <row r="229" spans="1:12" s="101" customFormat="1" ht="24" customHeight="1">
      <c r="A229" s="808"/>
      <c r="B229" s="110" t="s">
        <v>77</v>
      </c>
      <c r="C229" s="115" t="s">
        <v>79</v>
      </c>
      <c r="D229" s="115" t="s">
        <v>155</v>
      </c>
      <c r="E229" s="115" t="s">
        <v>156</v>
      </c>
      <c r="F229" s="805"/>
      <c r="G229" s="805"/>
      <c r="H229" s="806" t="s">
        <v>157</v>
      </c>
      <c r="I229" s="806"/>
      <c r="J229" s="803" t="s">
        <v>153</v>
      </c>
      <c r="K229" s="803" t="s">
        <v>153</v>
      </c>
      <c r="L229" s="804">
        <v>0</v>
      </c>
    </row>
    <row r="230" spans="1:12" s="101" customFormat="1" ht="24" customHeight="1">
      <c r="A230" s="808"/>
      <c r="B230" s="117" t="s">
        <v>181</v>
      </c>
      <c r="C230" s="117" t="s">
        <v>1559</v>
      </c>
      <c r="D230" s="118">
        <v>43762</v>
      </c>
      <c r="E230" s="117" t="s">
        <v>1415</v>
      </c>
      <c r="F230" s="805"/>
      <c r="G230" s="805"/>
      <c r="H230" s="806"/>
      <c r="I230" s="806"/>
      <c r="J230" s="803"/>
      <c r="K230" s="803"/>
      <c r="L230" s="804"/>
    </row>
    <row r="231" spans="1:12" s="101" customFormat="1" ht="24" customHeight="1">
      <c r="A231" s="808">
        <v>843</v>
      </c>
      <c r="B231" s="110" t="s">
        <v>76</v>
      </c>
      <c r="C231" s="115" t="s">
        <v>78</v>
      </c>
      <c r="D231" s="115" t="s">
        <v>146</v>
      </c>
      <c r="E231" s="115" t="s">
        <v>147</v>
      </c>
      <c r="F231" s="809" t="s">
        <v>71</v>
      </c>
      <c r="G231" s="809"/>
      <c r="H231" s="805"/>
      <c r="I231" s="805"/>
      <c r="J231" s="805"/>
      <c r="K231" s="805"/>
      <c r="L231" s="805"/>
    </row>
    <row r="232" spans="1:12" s="101" customFormat="1" ht="26.25" customHeight="1">
      <c r="A232" s="808"/>
      <c r="B232" s="803" t="s">
        <v>2837</v>
      </c>
      <c r="C232" s="810" t="s">
        <v>2838</v>
      </c>
      <c r="D232" s="807">
        <v>43773</v>
      </c>
      <c r="E232" s="803" t="s">
        <v>2839</v>
      </c>
      <c r="F232" s="803" t="s">
        <v>2840</v>
      </c>
      <c r="G232" s="803"/>
      <c r="H232" s="806" t="s">
        <v>152</v>
      </c>
      <c r="I232" s="806"/>
      <c r="J232" s="117" t="s">
        <v>153</v>
      </c>
      <c r="K232" s="117" t="s">
        <v>3</v>
      </c>
      <c r="L232" s="119">
        <v>8164</v>
      </c>
    </row>
    <row r="233" spans="1:12" s="101" customFormat="1" ht="207.75" customHeight="1">
      <c r="A233" s="808"/>
      <c r="B233" s="803"/>
      <c r="C233" s="810"/>
      <c r="D233" s="807"/>
      <c r="E233" s="803"/>
      <c r="F233" s="803"/>
      <c r="G233" s="803"/>
      <c r="H233" s="806" t="s">
        <v>154</v>
      </c>
      <c r="I233" s="806"/>
      <c r="J233" s="117" t="s">
        <v>153</v>
      </c>
      <c r="K233" s="117" t="s">
        <v>3</v>
      </c>
      <c r="L233" s="119">
        <v>842</v>
      </c>
    </row>
    <row r="234" spans="1:12" s="101" customFormat="1" ht="24" customHeight="1">
      <c r="A234" s="808"/>
      <c r="B234" s="110" t="s">
        <v>77</v>
      </c>
      <c r="C234" s="115" t="s">
        <v>79</v>
      </c>
      <c r="D234" s="115" t="s">
        <v>155</v>
      </c>
      <c r="E234" s="115" t="s">
        <v>156</v>
      </c>
      <c r="F234" s="805"/>
      <c r="G234" s="805"/>
      <c r="H234" s="806" t="s">
        <v>157</v>
      </c>
      <c r="I234" s="806"/>
      <c r="J234" s="803" t="s">
        <v>153</v>
      </c>
      <c r="K234" s="803" t="s">
        <v>153</v>
      </c>
      <c r="L234" s="804">
        <v>0</v>
      </c>
    </row>
    <row r="235" spans="1:12" s="101" customFormat="1" ht="24" customHeight="1">
      <c r="A235" s="808"/>
      <c r="B235" s="117" t="s">
        <v>193</v>
      </c>
      <c r="C235" s="117" t="s">
        <v>2840</v>
      </c>
      <c r="D235" s="118">
        <v>43801</v>
      </c>
      <c r="E235" s="117" t="s">
        <v>2841</v>
      </c>
      <c r="F235" s="805"/>
      <c r="G235" s="805"/>
      <c r="H235" s="806"/>
      <c r="I235" s="806"/>
      <c r="J235" s="803"/>
      <c r="K235" s="803"/>
      <c r="L235" s="804"/>
    </row>
    <row r="236" spans="1:12" s="101" customFormat="1" ht="24" customHeight="1">
      <c r="A236" s="808">
        <v>844</v>
      </c>
      <c r="B236" s="110" t="s">
        <v>76</v>
      </c>
      <c r="C236" s="115" t="s">
        <v>78</v>
      </c>
      <c r="D236" s="115" t="s">
        <v>146</v>
      </c>
      <c r="E236" s="115" t="s">
        <v>147</v>
      </c>
      <c r="F236" s="809" t="s">
        <v>71</v>
      </c>
      <c r="G236" s="809"/>
      <c r="H236" s="805"/>
      <c r="I236" s="805"/>
      <c r="J236" s="805"/>
      <c r="K236" s="805"/>
      <c r="L236" s="805"/>
    </row>
    <row r="237" spans="1:12" s="101" customFormat="1" ht="26.25" customHeight="1">
      <c r="A237" s="808"/>
      <c r="B237" s="803" t="s">
        <v>2842</v>
      </c>
      <c r="C237" s="810" t="s">
        <v>2843</v>
      </c>
      <c r="D237" s="807">
        <v>43813</v>
      </c>
      <c r="E237" s="803" t="s">
        <v>301</v>
      </c>
      <c r="F237" s="803" t="s">
        <v>2844</v>
      </c>
      <c r="G237" s="803"/>
      <c r="H237" s="806" t="s">
        <v>152</v>
      </c>
      <c r="I237" s="806"/>
      <c r="J237" s="117" t="s">
        <v>153</v>
      </c>
      <c r="K237" s="117" t="s">
        <v>153</v>
      </c>
      <c r="L237" s="119">
        <v>0</v>
      </c>
    </row>
    <row r="238" spans="1:12" s="101" customFormat="1" ht="155.25" customHeight="1">
      <c r="A238" s="808"/>
      <c r="B238" s="803"/>
      <c r="C238" s="810"/>
      <c r="D238" s="807"/>
      <c r="E238" s="803"/>
      <c r="F238" s="803"/>
      <c r="G238" s="803"/>
      <c r="H238" s="806" t="s">
        <v>154</v>
      </c>
      <c r="I238" s="806"/>
      <c r="J238" s="117" t="s">
        <v>153</v>
      </c>
      <c r="K238" s="117" t="s">
        <v>3</v>
      </c>
      <c r="L238" s="119">
        <v>1097.6200000000001</v>
      </c>
    </row>
    <row r="239" spans="1:12" s="101" customFormat="1" ht="24" customHeight="1">
      <c r="A239" s="808"/>
      <c r="B239" s="110" t="s">
        <v>77</v>
      </c>
      <c r="C239" s="115" t="s">
        <v>79</v>
      </c>
      <c r="D239" s="115" t="s">
        <v>155</v>
      </c>
      <c r="E239" s="115" t="s">
        <v>156</v>
      </c>
      <c r="F239" s="805"/>
      <c r="G239" s="805"/>
      <c r="H239" s="806" t="s">
        <v>157</v>
      </c>
      <c r="I239" s="806"/>
      <c r="J239" s="803" t="s">
        <v>153</v>
      </c>
      <c r="K239" s="803" t="s">
        <v>153</v>
      </c>
      <c r="L239" s="804">
        <v>0</v>
      </c>
    </row>
    <row r="240" spans="1:12" s="101" customFormat="1" ht="24" customHeight="1">
      <c r="A240" s="808"/>
      <c r="B240" s="117" t="s">
        <v>230</v>
      </c>
      <c r="C240" s="117" t="s">
        <v>2844</v>
      </c>
      <c r="D240" s="118">
        <v>43820</v>
      </c>
      <c r="E240" s="117" t="s">
        <v>2845</v>
      </c>
      <c r="F240" s="805"/>
      <c r="G240" s="805"/>
      <c r="H240" s="806"/>
      <c r="I240" s="806"/>
      <c r="J240" s="803"/>
      <c r="K240" s="803"/>
      <c r="L240" s="804"/>
    </row>
    <row r="241" spans="1:12" s="101" customFormat="1" ht="24" customHeight="1">
      <c r="A241" s="808">
        <v>845</v>
      </c>
      <c r="B241" s="110" t="s">
        <v>76</v>
      </c>
      <c r="C241" s="115" t="s">
        <v>78</v>
      </c>
      <c r="D241" s="115" t="s">
        <v>146</v>
      </c>
      <c r="E241" s="115" t="s">
        <v>147</v>
      </c>
      <c r="F241" s="809" t="s">
        <v>71</v>
      </c>
      <c r="G241" s="809"/>
      <c r="H241" s="805"/>
      <c r="I241" s="805"/>
      <c r="J241" s="805"/>
      <c r="K241" s="805"/>
      <c r="L241" s="805"/>
    </row>
    <row r="242" spans="1:12" s="101" customFormat="1" ht="26.25" customHeight="1">
      <c r="A242" s="808"/>
      <c r="B242" s="803" t="s">
        <v>2846</v>
      </c>
      <c r="C242" s="810" t="s">
        <v>2847</v>
      </c>
      <c r="D242" s="807">
        <v>43755</v>
      </c>
      <c r="E242" s="803" t="s">
        <v>2176</v>
      </c>
      <c r="F242" s="803" t="s">
        <v>2758</v>
      </c>
      <c r="G242" s="803"/>
      <c r="H242" s="806" t="s">
        <v>152</v>
      </c>
      <c r="I242" s="806"/>
      <c r="J242" s="117" t="s">
        <v>153</v>
      </c>
      <c r="K242" s="117" t="s">
        <v>3</v>
      </c>
      <c r="L242" s="119">
        <v>691.27</v>
      </c>
    </row>
    <row r="243" spans="1:12" s="101" customFormat="1" ht="176.25" customHeight="1">
      <c r="A243" s="808"/>
      <c r="B243" s="803"/>
      <c r="C243" s="810"/>
      <c r="D243" s="807"/>
      <c r="E243" s="803"/>
      <c r="F243" s="803"/>
      <c r="G243" s="803"/>
      <c r="H243" s="806" t="s">
        <v>154</v>
      </c>
      <c r="I243" s="806"/>
      <c r="J243" s="117" t="s">
        <v>153</v>
      </c>
      <c r="K243" s="117" t="s">
        <v>3</v>
      </c>
      <c r="L243" s="119">
        <v>567.59</v>
      </c>
    </row>
    <row r="244" spans="1:12" s="101" customFormat="1" ht="24" customHeight="1">
      <c r="A244" s="808"/>
      <c r="B244" s="110" t="s">
        <v>77</v>
      </c>
      <c r="C244" s="115" t="s">
        <v>79</v>
      </c>
      <c r="D244" s="115" t="s">
        <v>155</v>
      </c>
      <c r="E244" s="115" t="s">
        <v>156</v>
      </c>
      <c r="F244" s="805"/>
      <c r="G244" s="805"/>
      <c r="H244" s="806" t="s">
        <v>157</v>
      </c>
      <c r="I244" s="806"/>
      <c r="J244" s="803" t="s">
        <v>153</v>
      </c>
      <c r="K244" s="803" t="s">
        <v>153</v>
      </c>
      <c r="L244" s="804">
        <v>0</v>
      </c>
    </row>
    <row r="245" spans="1:12" s="101" customFormat="1" ht="24" customHeight="1">
      <c r="A245" s="808"/>
      <c r="B245" s="117" t="s">
        <v>153</v>
      </c>
      <c r="C245" s="117" t="s">
        <v>2758</v>
      </c>
      <c r="D245" s="118">
        <v>43758</v>
      </c>
      <c r="E245" s="117" t="s">
        <v>732</v>
      </c>
      <c r="F245" s="805"/>
      <c r="G245" s="805"/>
      <c r="H245" s="806"/>
      <c r="I245" s="806"/>
      <c r="J245" s="803"/>
      <c r="K245" s="803"/>
      <c r="L245" s="804"/>
    </row>
    <row r="246" spans="1:12" s="101" customFormat="1" ht="24" customHeight="1">
      <c r="A246" s="808">
        <v>846</v>
      </c>
      <c r="B246" s="110" t="s">
        <v>76</v>
      </c>
      <c r="C246" s="115" t="s">
        <v>78</v>
      </c>
      <c r="D246" s="115" t="s">
        <v>146</v>
      </c>
      <c r="E246" s="115" t="s">
        <v>147</v>
      </c>
      <c r="F246" s="809" t="s">
        <v>71</v>
      </c>
      <c r="G246" s="809"/>
      <c r="H246" s="805"/>
      <c r="I246" s="805"/>
      <c r="J246" s="805"/>
      <c r="K246" s="805"/>
      <c r="L246" s="805"/>
    </row>
    <row r="247" spans="1:12" s="101" customFormat="1" ht="26.25" customHeight="1">
      <c r="A247" s="808"/>
      <c r="B247" s="803" t="s">
        <v>2848</v>
      </c>
      <c r="C247" s="810" t="s">
        <v>2849</v>
      </c>
      <c r="D247" s="807">
        <v>43740</v>
      </c>
      <c r="E247" s="803" t="s">
        <v>354</v>
      </c>
      <c r="F247" s="803" t="s">
        <v>2043</v>
      </c>
      <c r="G247" s="803"/>
      <c r="H247" s="806" t="s">
        <v>152</v>
      </c>
      <c r="I247" s="806"/>
      <c r="J247" s="117" t="s">
        <v>153</v>
      </c>
      <c r="K247" s="117" t="s">
        <v>3</v>
      </c>
      <c r="L247" s="119">
        <v>61</v>
      </c>
    </row>
    <row r="248" spans="1:12" s="101" customFormat="1" ht="207.75" customHeight="1">
      <c r="A248" s="808"/>
      <c r="B248" s="803"/>
      <c r="C248" s="810"/>
      <c r="D248" s="807"/>
      <c r="E248" s="803"/>
      <c r="F248" s="803"/>
      <c r="G248" s="803"/>
      <c r="H248" s="806" t="s">
        <v>154</v>
      </c>
      <c r="I248" s="806"/>
      <c r="J248" s="117" t="s">
        <v>153</v>
      </c>
      <c r="K248" s="117" t="s">
        <v>3</v>
      </c>
      <c r="L248" s="119">
        <v>285</v>
      </c>
    </row>
    <row r="249" spans="1:12" s="101" customFormat="1" ht="24" customHeight="1">
      <c r="A249" s="808"/>
      <c r="B249" s="110" t="s">
        <v>77</v>
      </c>
      <c r="C249" s="115" t="s">
        <v>79</v>
      </c>
      <c r="D249" s="115" t="s">
        <v>155</v>
      </c>
      <c r="E249" s="115" t="s">
        <v>156</v>
      </c>
      <c r="F249" s="805"/>
      <c r="G249" s="805"/>
      <c r="H249" s="806" t="s">
        <v>157</v>
      </c>
      <c r="I249" s="806"/>
      <c r="J249" s="803" t="s">
        <v>153</v>
      </c>
      <c r="K249" s="803" t="s">
        <v>153</v>
      </c>
      <c r="L249" s="804">
        <v>0</v>
      </c>
    </row>
    <row r="250" spans="1:12" s="101" customFormat="1" ht="24" customHeight="1">
      <c r="A250" s="808"/>
      <c r="B250" s="117" t="s">
        <v>193</v>
      </c>
      <c r="C250" s="117" t="s">
        <v>2043</v>
      </c>
      <c r="D250" s="118">
        <v>43742</v>
      </c>
      <c r="E250" s="117" t="s">
        <v>416</v>
      </c>
      <c r="F250" s="805"/>
      <c r="G250" s="805"/>
      <c r="H250" s="806"/>
      <c r="I250" s="806"/>
      <c r="J250" s="803"/>
      <c r="K250" s="803"/>
      <c r="L250" s="804"/>
    </row>
    <row r="251" spans="1:12" s="101" customFormat="1" ht="24" customHeight="1">
      <c r="A251" s="808">
        <v>847</v>
      </c>
      <c r="B251" s="110" t="s">
        <v>76</v>
      </c>
      <c r="C251" s="115" t="s">
        <v>78</v>
      </c>
      <c r="D251" s="115" t="s">
        <v>146</v>
      </c>
      <c r="E251" s="115" t="s">
        <v>147</v>
      </c>
      <c r="F251" s="809" t="s">
        <v>71</v>
      </c>
      <c r="G251" s="809"/>
      <c r="H251" s="805"/>
      <c r="I251" s="805"/>
      <c r="J251" s="805"/>
      <c r="K251" s="805"/>
      <c r="L251" s="805"/>
    </row>
    <row r="252" spans="1:12" s="101" customFormat="1" ht="26.25" customHeight="1">
      <c r="A252" s="808"/>
      <c r="B252" s="803" t="s">
        <v>2850</v>
      </c>
      <c r="C252" s="810" t="s">
        <v>2851</v>
      </c>
      <c r="D252" s="807">
        <v>43884</v>
      </c>
      <c r="E252" s="803" t="s">
        <v>476</v>
      </c>
      <c r="F252" s="803" t="s">
        <v>2852</v>
      </c>
      <c r="G252" s="803"/>
      <c r="H252" s="806" t="s">
        <v>152</v>
      </c>
      <c r="I252" s="806"/>
      <c r="J252" s="117" t="s">
        <v>153</v>
      </c>
      <c r="K252" s="117" t="s">
        <v>3</v>
      </c>
      <c r="L252" s="119">
        <v>563.34</v>
      </c>
    </row>
    <row r="253" spans="1:12" s="101" customFormat="1" ht="123.75" customHeight="1">
      <c r="A253" s="808"/>
      <c r="B253" s="803"/>
      <c r="C253" s="810"/>
      <c r="D253" s="807"/>
      <c r="E253" s="803"/>
      <c r="F253" s="803"/>
      <c r="G253" s="803"/>
      <c r="H253" s="806" t="s">
        <v>154</v>
      </c>
      <c r="I253" s="806"/>
      <c r="J253" s="117" t="s">
        <v>153</v>
      </c>
      <c r="K253" s="117" t="s">
        <v>3</v>
      </c>
      <c r="L253" s="119">
        <v>294.44</v>
      </c>
    </row>
    <row r="254" spans="1:12" s="101" customFormat="1" ht="24" customHeight="1">
      <c r="A254" s="808"/>
      <c r="B254" s="110" t="s">
        <v>77</v>
      </c>
      <c r="C254" s="115" t="s">
        <v>79</v>
      </c>
      <c r="D254" s="115" t="s">
        <v>155</v>
      </c>
      <c r="E254" s="115" t="s">
        <v>156</v>
      </c>
      <c r="F254" s="805"/>
      <c r="G254" s="805"/>
      <c r="H254" s="806" t="s">
        <v>157</v>
      </c>
      <c r="I254" s="806"/>
      <c r="J254" s="803" t="s">
        <v>153</v>
      </c>
      <c r="K254" s="803" t="s">
        <v>153</v>
      </c>
      <c r="L254" s="804">
        <v>0</v>
      </c>
    </row>
    <row r="255" spans="1:12" s="101" customFormat="1" ht="34.5" customHeight="1">
      <c r="A255" s="808"/>
      <c r="B255" s="117" t="s">
        <v>2853</v>
      </c>
      <c r="C255" s="117" t="s">
        <v>2852</v>
      </c>
      <c r="D255" s="118">
        <v>43887</v>
      </c>
      <c r="E255" s="117" t="s">
        <v>1076</v>
      </c>
      <c r="F255" s="805"/>
      <c r="G255" s="805"/>
      <c r="H255" s="806"/>
      <c r="I255" s="806"/>
      <c r="J255" s="803"/>
      <c r="K255" s="803"/>
      <c r="L255" s="804"/>
    </row>
    <row r="256" spans="1:12" s="101" customFormat="1" ht="24" customHeight="1">
      <c r="A256" s="808">
        <v>848</v>
      </c>
      <c r="B256" s="110" t="s">
        <v>76</v>
      </c>
      <c r="C256" s="115" t="s">
        <v>78</v>
      </c>
      <c r="D256" s="115" t="s">
        <v>146</v>
      </c>
      <c r="E256" s="115" t="s">
        <v>147</v>
      </c>
      <c r="F256" s="809" t="s">
        <v>71</v>
      </c>
      <c r="G256" s="809"/>
      <c r="H256" s="805"/>
      <c r="I256" s="805"/>
      <c r="J256" s="805"/>
      <c r="K256" s="805"/>
      <c r="L256" s="805"/>
    </row>
    <row r="257" spans="1:12" s="101" customFormat="1" ht="26.25" customHeight="1">
      <c r="A257" s="808"/>
      <c r="B257" s="803" t="s">
        <v>2854</v>
      </c>
      <c r="C257" s="810" t="s">
        <v>2855</v>
      </c>
      <c r="D257" s="807">
        <v>43835</v>
      </c>
      <c r="E257" s="803" t="s">
        <v>714</v>
      </c>
      <c r="F257" s="803" t="s">
        <v>2856</v>
      </c>
      <c r="G257" s="803"/>
      <c r="H257" s="806" t="s">
        <v>152</v>
      </c>
      <c r="I257" s="806"/>
      <c r="J257" s="117" t="s">
        <v>153</v>
      </c>
      <c r="K257" s="117" t="s">
        <v>3</v>
      </c>
      <c r="L257" s="119">
        <v>460</v>
      </c>
    </row>
    <row r="258" spans="1:12" s="101" customFormat="1" ht="408.95" customHeight="1">
      <c r="A258" s="808"/>
      <c r="B258" s="803"/>
      <c r="C258" s="810"/>
      <c r="D258" s="807"/>
      <c r="E258" s="803"/>
      <c r="F258" s="803"/>
      <c r="G258" s="803"/>
      <c r="H258" s="806" t="s">
        <v>154</v>
      </c>
      <c r="I258" s="806"/>
      <c r="J258" s="803" t="s">
        <v>153</v>
      </c>
      <c r="K258" s="803" t="s">
        <v>3</v>
      </c>
      <c r="L258" s="804">
        <v>2859</v>
      </c>
    </row>
    <row r="259" spans="1:12" s="101" customFormat="1" ht="408.95" customHeight="1">
      <c r="A259" s="808"/>
      <c r="B259" s="803"/>
      <c r="C259" s="810"/>
      <c r="D259" s="807"/>
      <c r="E259" s="803"/>
      <c r="F259" s="803"/>
      <c r="G259" s="803"/>
      <c r="H259" s="806"/>
      <c r="I259" s="806"/>
      <c r="J259" s="803"/>
      <c r="K259" s="803"/>
      <c r="L259" s="804"/>
    </row>
    <row r="260" spans="1:12" s="101" customFormat="1" ht="187.7" customHeight="1">
      <c r="A260" s="808"/>
      <c r="B260" s="803"/>
      <c r="C260" s="810"/>
      <c r="D260" s="807"/>
      <c r="E260" s="803"/>
      <c r="F260" s="803"/>
      <c r="G260" s="803"/>
      <c r="H260" s="806"/>
      <c r="I260" s="806"/>
      <c r="J260" s="803"/>
      <c r="K260" s="803"/>
      <c r="L260" s="804"/>
    </row>
    <row r="261" spans="1:12" s="101" customFormat="1" ht="24" customHeight="1">
      <c r="A261" s="808"/>
      <c r="B261" s="110" t="s">
        <v>77</v>
      </c>
      <c r="C261" s="115" t="s">
        <v>79</v>
      </c>
      <c r="D261" s="115" t="s">
        <v>155</v>
      </c>
      <c r="E261" s="115" t="s">
        <v>156</v>
      </c>
      <c r="F261" s="805"/>
      <c r="G261" s="805"/>
      <c r="H261" s="806" t="s">
        <v>157</v>
      </c>
      <c r="I261" s="806"/>
      <c r="J261" s="803" t="s">
        <v>153</v>
      </c>
      <c r="K261" s="803" t="s">
        <v>3</v>
      </c>
      <c r="L261" s="804">
        <v>321</v>
      </c>
    </row>
    <row r="262" spans="1:12" s="101" customFormat="1" ht="24" customHeight="1">
      <c r="A262" s="808"/>
      <c r="B262" s="117" t="s">
        <v>254</v>
      </c>
      <c r="C262" s="117" t="s">
        <v>2856</v>
      </c>
      <c r="D262" s="118">
        <v>43841</v>
      </c>
      <c r="E262" s="117" t="s">
        <v>2857</v>
      </c>
      <c r="F262" s="805"/>
      <c r="G262" s="805"/>
      <c r="H262" s="806"/>
      <c r="I262" s="806"/>
      <c r="J262" s="803"/>
      <c r="K262" s="803"/>
      <c r="L262" s="804"/>
    </row>
    <row r="263" spans="1:12" s="101" customFormat="1" ht="24" customHeight="1">
      <c r="A263" s="808">
        <v>849</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2858</v>
      </c>
      <c r="C264" s="810" t="s">
        <v>2859</v>
      </c>
      <c r="D264" s="807">
        <v>43753</v>
      </c>
      <c r="E264" s="803" t="s">
        <v>2860</v>
      </c>
      <c r="F264" s="803" t="s">
        <v>2861</v>
      </c>
      <c r="G264" s="803"/>
      <c r="H264" s="806" t="s">
        <v>152</v>
      </c>
      <c r="I264" s="806"/>
      <c r="J264" s="117" t="s">
        <v>153</v>
      </c>
      <c r="K264" s="117" t="s">
        <v>3</v>
      </c>
      <c r="L264" s="119">
        <v>473.22</v>
      </c>
    </row>
    <row r="265" spans="1:12" s="101" customFormat="1" ht="228.75" customHeight="1">
      <c r="A265" s="808"/>
      <c r="B265" s="803"/>
      <c r="C265" s="810"/>
      <c r="D265" s="807"/>
      <c r="E265" s="803"/>
      <c r="F265" s="803"/>
      <c r="G265" s="803"/>
      <c r="H265" s="806" t="s">
        <v>154</v>
      </c>
      <c r="I265" s="806"/>
      <c r="J265" s="117" t="s">
        <v>153</v>
      </c>
      <c r="K265" s="117" t="s">
        <v>3</v>
      </c>
      <c r="L265" s="119">
        <v>218.6</v>
      </c>
    </row>
    <row r="266" spans="1:12" s="101" customFormat="1" ht="24" customHeight="1">
      <c r="A266" s="808"/>
      <c r="B266" s="110" t="s">
        <v>77</v>
      </c>
      <c r="C266" s="115" t="s">
        <v>79</v>
      </c>
      <c r="D266" s="115" t="s">
        <v>155</v>
      </c>
      <c r="E266" s="115" t="s">
        <v>156</v>
      </c>
      <c r="F266" s="805"/>
      <c r="G266" s="805"/>
      <c r="H266" s="806" t="s">
        <v>157</v>
      </c>
      <c r="I266" s="806"/>
      <c r="J266" s="803" t="s">
        <v>153</v>
      </c>
      <c r="K266" s="803" t="s">
        <v>3</v>
      </c>
      <c r="L266" s="804">
        <v>155</v>
      </c>
    </row>
    <row r="267" spans="1:12" s="101" customFormat="1" ht="34.5" customHeight="1">
      <c r="A267" s="808"/>
      <c r="B267" s="117" t="s">
        <v>2862</v>
      </c>
      <c r="C267" s="117" t="s">
        <v>2861</v>
      </c>
      <c r="D267" s="118">
        <v>43755</v>
      </c>
      <c r="E267" s="117" t="s">
        <v>1980</v>
      </c>
      <c r="F267" s="805"/>
      <c r="G267" s="805"/>
      <c r="H267" s="806"/>
      <c r="I267" s="806"/>
      <c r="J267" s="803"/>
      <c r="K267" s="803"/>
      <c r="L267" s="804"/>
    </row>
    <row r="268" spans="1:12" s="101" customFormat="1" ht="24" customHeight="1">
      <c r="A268" s="808">
        <v>850</v>
      </c>
      <c r="B268" s="110" t="s">
        <v>76</v>
      </c>
      <c r="C268" s="115" t="s">
        <v>78</v>
      </c>
      <c r="D268" s="115" t="s">
        <v>146</v>
      </c>
      <c r="E268" s="115" t="s">
        <v>147</v>
      </c>
      <c r="F268" s="809" t="s">
        <v>71</v>
      </c>
      <c r="G268" s="809"/>
      <c r="H268" s="805"/>
      <c r="I268" s="805"/>
      <c r="J268" s="805"/>
      <c r="K268" s="805"/>
      <c r="L268" s="805"/>
    </row>
    <row r="269" spans="1:12" s="101" customFormat="1" ht="26.25" customHeight="1">
      <c r="A269" s="808"/>
      <c r="B269" s="803" t="s">
        <v>2858</v>
      </c>
      <c r="C269" s="810" t="s">
        <v>2863</v>
      </c>
      <c r="D269" s="807">
        <v>43786</v>
      </c>
      <c r="E269" s="803" t="s">
        <v>243</v>
      </c>
      <c r="F269" s="803" t="s">
        <v>1327</v>
      </c>
      <c r="G269" s="803"/>
      <c r="H269" s="806" t="s">
        <v>152</v>
      </c>
      <c r="I269" s="806"/>
      <c r="J269" s="117" t="s">
        <v>153</v>
      </c>
      <c r="K269" s="117" t="s">
        <v>3</v>
      </c>
      <c r="L269" s="119">
        <v>421.3</v>
      </c>
    </row>
    <row r="270" spans="1:12" s="101" customFormat="1" ht="186.75" customHeight="1">
      <c r="A270" s="808"/>
      <c r="B270" s="803"/>
      <c r="C270" s="810"/>
      <c r="D270" s="807"/>
      <c r="E270" s="803"/>
      <c r="F270" s="803"/>
      <c r="G270" s="803"/>
      <c r="H270" s="806" t="s">
        <v>154</v>
      </c>
      <c r="I270" s="806"/>
      <c r="J270" s="117" t="s">
        <v>153</v>
      </c>
      <c r="K270" s="117" t="s">
        <v>153</v>
      </c>
      <c r="L270" s="119">
        <v>0</v>
      </c>
    </row>
    <row r="271" spans="1:12" s="101" customFormat="1" ht="24" customHeight="1">
      <c r="A271" s="808"/>
      <c r="B271" s="110" t="s">
        <v>77</v>
      </c>
      <c r="C271" s="115" t="s">
        <v>79</v>
      </c>
      <c r="D271" s="115" t="s">
        <v>155</v>
      </c>
      <c r="E271" s="115" t="s">
        <v>156</v>
      </c>
      <c r="F271" s="805"/>
      <c r="G271" s="805"/>
      <c r="H271" s="806" t="s">
        <v>157</v>
      </c>
      <c r="I271" s="806"/>
      <c r="J271" s="803" t="s">
        <v>153</v>
      </c>
      <c r="K271" s="803" t="s">
        <v>3</v>
      </c>
      <c r="L271" s="804">
        <v>999</v>
      </c>
    </row>
    <row r="272" spans="1:12" s="101" customFormat="1" ht="34.5" customHeight="1">
      <c r="A272" s="808"/>
      <c r="B272" s="117" t="s">
        <v>2862</v>
      </c>
      <c r="C272" s="117" t="s">
        <v>1327</v>
      </c>
      <c r="D272" s="118">
        <v>43788</v>
      </c>
      <c r="E272" s="117" t="s">
        <v>207</v>
      </c>
      <c r="F272" s="805"/>
      <c r="G272" s="805"/>
      <c r="H272" s="806"/>
      <c r="I272" s="806"/>
      <c r="J272" s="803"/>
      <c r="K272" s="803"/>
      <c r="L272" s="804"/>
    </row>
    <row r="273" spans="1:12" s="101" customFormat="1" ht="24" customHeight="1">
      <c r="A273" s="808">
        <v>851</v>
      </c>
      <c r="B273" s="110" t="s">
        <v>76</v>
      </c>
      <c r="C273" s="115" t="s">
        <v>78</v>
      </c>
      <c r="D273" s="115" t="s">
        <v>146</v>
      </c>
      <c r="E273" s="115" t="s">
        <v>147</v>
      </c>
      <c r="F273" s="809" t="s">
        <v>71</v>
      </c>
      <c r="G273" s="809"/>
      <c r="H273" s="805"/>
      <c r="I273" s="805"/>
      <c r="J273" s="805"/>
      <c r="K273" s="805"/>
      <c r="L273" s="805"/>
    </row>
    <row r="274" spans="1:12" s="101" customFormat="1" ht="26.25" customHeight="1">
      <c r="A274" s="808"/>
      <c r="B274" s="803" t="s">
        <v>2864</v>
      </c>
      <c r="C274" s="810" t="s">
        <v>2865</v>
      </c>
      <c r="D274" s="807">
        <v>43914</v>
      </c>
      <c r="E274" s="803" t="s">
        <v>2866</v>
      </c>
      <c r="F274" s="803" t="s">
        <v>2867</v>
      </c>
      <c r="G274" s="803"/>
      <c r="H274" s="806" t="s">
        <v>152</v>
      </c>
      <c r="I274" s="806"/>
      <c r="J274" s="117" t="s">
        <v>153</v>
      </c>
      <c r="K274" s="117" t="s">
        <v>3</v>
      </c>
      <c r="L274" s="119">
        <v>408</v>
      </c>
    </row>
    <row r="275" spans="1:12" s="101" customFormat="1" ht="249.75" customHeight="1">
      <c r="A275" s="808"/>
      <c r="B275" s="803"/>
      <c r="C275" s="810"/>
      <c r="D275" s="807"/>
      <c r="E275" s="803"/>
      <c r="F275" s="803"/>
      <c r="G275" s="803"/>
      <c r="H275" s="806" t="s">
        <v>154</v>
      </c>
      <c r="I275" s="806"/>
      <c r="J275" s="117" t="s">
        <v>153</v>
      </c>
      <c r="K275" s="117" t="s">
        <v>153</v>
      </c>
      <c r="L275" s="119">
        <v>0</v>
      </c>
    </row>
    <row r="276" spans="1:12" s="101" customFormat="1" ht="24" customHeight="1">
      <c r="A276" s="808"/>
      <c r="B276" s="110" t="s">
        <v>77</v>
      </c>
      <c r="C276" s="115" t="s">
        <v>79</v>
      </c>
      <c r="D276" s="115" t="s">
        <v>155</v>
      </c>
      <c r="E276" s="115" t="s">
        <v>156</v>
      </c>
      <c r="F276" s="805"/>
      <c r="G276" s="805"/>
      <c r="H276" s="806" t="s">
        <v>157</v>
      </c>
      <c r="I276" s="806"/>
      <c r="J276" s="803" t="s">
        <v>153</v>
      </c>
      <c r="K276" s="803" t="s">
        <v>153</v>
      </c>
      <c r="L276" s="804">
        <v>0</v>
      </c>
    </row>
    <row r="277" spans="1:12" s="101" customFormat="1" ht="24" customHeight="1">
      <c r="A277" s="808"/>
      <c r="B277" s="117" t="s">
        <v>240</v>
      </c>
      <c r="C277" s="117" t="s">
        <v>2867</v>
      </c>
      <c r="D277" s="118">
        <v>43919</v>
      </c>
      <c r="E277" s="117" t="s">
        <v>2868</v>
      </c>
      <c r="F277" s="805"/>
      <c r="G277" s="805"/>
      <c r="H277" s="806"/>
      <c r="I277" s="806"/>
      <c r="J277" s="803"/>
      <c r="K277" s="803"/>
      <c r="L277" s="804"/>
    </row>
    <row r="278" spans="1:12" s="101" customFormat="1" ht="24" customHeight="1">
      <c r="A278" s="808">
        <v>852</v>
      </c>
      <c r="B278" s="110" t="s">
        <v>76</v>
      </c>
      <c r="C278" s="115" t="s">
        <v>78</v>
      </c>
      <c r="D278" s="115" t="s">
        <v>146</v>
      </c>
      <c r="E278" s="115" t="s">
        <v>147</v>
      </c>
      <c r="F278" s="809" t="s">
        <v>71</v>
      </c>
      <c r="G278" s="809"/>
      <c r="H278" s="805"/>
      <c r="I278" s="805"/>
      <c r="J278" s="805"/>
      <c r="K278" s="805"/>
      <c r="L278" s="805"/>
    </row>
    <row r="279" spans="1:12" s="101" customFormat="1" ht="26.25" customHeight="1">
      <c r="A279" s="808"/>
      <c r="B279" s="803" t="s">
        <v>2869</v>
      </c>
      <c r="C279" s="810" t="s">
        <v>2870</v>
      </c>
      <c r="D279" s="807">
        <v>43896</v>
      </c>
      <c r="E279" s="803" t="s">
        <v>745</v>
      </c>
      <c r="F279" s="803" t="s">
        <v>2871</v>
      </c>
      <c r="G279" s="803"/>
      <c r="H279" s="806" t="s">
        <v>152</v>
      </c>
      <c r="I279" s="806"/>
      <c r="J279" s="117" t="s">
        <v>153</v>
      </c>
      <c r="K279" s="117" t="s">
        <v>3</v>
      </c>
      <c r="L279" s="119">
        <v>573.06000000000006</v>
      </c>
    </row>
    <row r="280" spans="1:12" s="101" customFormat="1" ht="365.25" customHeight="1">
      <c r="A280" s="808"/>
      <c r="B280" s="803"/>
      <c r="C280" s="810"/>
      <c r="D280" s="807"/>
      <c r="E280" s="803"/>
      <c r="F280" s="803"/>
      <c r="G280" s="803"/>
      <c r="H280" s="806" t="s">
        <v>154</v>
      </c>
      <c r="I280" s="806"/>
      <c r="J280" s="117" t="s">
        <v>153</v>
      </c>
      <c r="K280" s="117" t="s">
        <v>3</v>
      </c>
      <c r="L280" s="119">
        <v>842.22</v>
      </c>
    </row>
    <row r="281" spans="1:12" s="101" customFormat="1" ht="24" customHeight="1">
      <c r="A281" s="808"/>
      <c r="B281" s="110" t="s">
        <v>77</v>
      </c>
      <c r="C281" s="115" t="s">
        <v>79</v>
      </c>
      <c r="D281" s="115" t="s">
        <v>155</v>
      </c>
      <c r="E281" s="115" t="s">
        <v>156</v>
      </c>
      <c r="F281" s="805"/>
      <c r="G281" s="805"/>
      <c r="H281" s="806" t="s">
        <v>157</v>
      </c>
      <c r="I281" s="806"/>
      <c r="J281" s="803" t="s">
        <v>153</v>
      </c>
      <c r="K281" s="803" t="s">
        <v>153</v>
      </c>
      <c r="L281" s="804">
        <v>0</v>
      </c>
    </row>
    <row r="282" spans="1:12" s="101" customFormat="1" ht="24" customHeight="1">
      <c r="A282" s="808"/>
      <c r="B282" s="117" t="s">
        <v>240</v>
      </c>
      <c r="C282" s="117" t="s">
        <v>2871</v>
      </c>
      <c r="D282" s="118">
        <v>43901</v>
      </c>
      <c r="E282" s="117" t="s">
        <v>2872</v>
      </c>
      <c r="F282" s="805"/>
      <c r="G282" s="805"/>
      <c r="H282" s="806"/>
      <c r="I282" s="806"/>
      <c r="J282" s="803"/>
      <c r="K282" s="803"/>
      <c r="L282" s="804"/>
    </row>
    <row r="283" spans="1:12" s="101" customFormat="1" ht="24" customHeight="1">
      <c r="A283" s="808">
        <v>853</v>
      </c>
      <c r="B283" s="110" t="s">
        <v>76</v>
      </c>
      <c r="C283" s="115" t="s">
        <v>78</v>
      </c>
      <c r="D283" s="115" t="s">
        <v>146</v>
      </c>
      <c r="E283" s="115" t="s">
        <v>147</v>
      </c>
      <c r="F283" s="809" t="s">
        <v>71</v>
      </c>
      <c r="G283" s="809"/>
      <c r="H283" s="805"/>
      <c r="I283" s="805"/>
      <c r="J283" s="805"/>
      <c r="K283" s="805"/>
      <c r="L283" s="805"/>
    </row>
    <row r="284" spans="1:12" s="101" customFormat="1" ht="26.25" customHeight="1">
      <c r="A284" s="808"/>
      <c r="B284" s="803" t="s">
        <v>2873</v>
      </c>
      <c r="C284" s="810" t="s">
        <v>2874</v>
      </c>
      <c r="D284" s="807">
        <v>43897</v>
      </c>
      <c r="E284" s="803" t="s">
        <v>243</v>
      </c>
      <c r="F284" s="803" t="s">
        <v>2875</v>
      </c>
      <c r="G284" s="803"/>
      <c r="H284" s="806" t="s">
        <v>152</v>
      </c>
      <c r="I284" s="806"/>
      <c r="J284" s="117" t="s">
        <v>153</v>
      </c>
      <c r="K284" s="117" t="s">
        <v>3</v>
      </c>
      <c r="L284" s="119">
        <v>931</v>
      </c>
    </row>
    <row r="285" spans="1:12" s="101" customFormat="1" ht="176.25" customHeight="1">
      <c r="A285" s="808"/>
      <c r="B285" s="803"/>
      <c r="C285" s="810"/>
      <c r="D285" s="807"/>
      <c r="E285" s="803"/>
      <c r="F285" s="803"/>
      <c r="G285" s="803"/>
      <c r="H285" s="806" t="s">
        <v>154</v>
      </c>
      <c r="I285" s="806"/>
      <c r="J285" s="117" t="s">
        <v>153</v>
      </c>
      <c r="K285" s="117" t="s">
        <v>153</v>
      </c>
      <c r="L285" s="119">
        <v>0</v>
      </c>
    </row>
    <row r="286" spans="1:12" s="101" customFormat="1" ht="24" customHeight="1">
      <c r="A286" s="808"/>
      <c r="B286" s="110" t="s">
        <v>77</v>
      </c>
      <c r="C286" s="115" t="s">
        <v>79</v>
      </c>
      <c r="D286" s="115" t="s">
        <v>155</v>
      </c>
      <c r="E286" s="115" t="s">
        <v>156</v>
      </c>
      <c r="F286" s="805"/>
      <c r="G286" s="805"/>
      <c r="H286" s="806" t="s">
        <v>157</v>
      </c>
      <c r="I286" s="806"/>
      <c r="J286" s="803" t="s">
        <v>153</v>
      </c>
      <c r="K286" s="803" t="s">
        <v>3</v>
      </c>
      <c r="L286" s="804">
        <v>16</v>
      </c>
    </row>
    <row r="287" spans="1:12" s="101" customFormat="1" ht="24" customHeight="1">
      <c r="A287" s="808"/>
      <c r="B287" s="117" t="s">
        <v>2876</v>
      </c>
      <c r="C287" s="117" t="s">
        <v>2875</v>
      </c>
      <c r="D287" s="118">
        <v>43902</v>
      </c>
      <c r="E287" s="117" t="s">
        <v>2877</v>
      </c>
      <c r="F287" s="805"/>
      <c r="G287" s="805"/>
      <c r="H287" s="806"/>
      <c r="I287" s="806"/>
      <c r="J287" s="803"/>
      <c r="K287" s="803"/>
      <c r="L287" s="804"/>
    </row>
    <row r="288" spans="1:12" s="101" customFormat="1" ht="24" customHeight="1">
      <c r="A288" s="808">
        <v>854</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2878</v>
      </c>
      <c r="C289" s="810" t="s">
        <v>2879</v>
      </c>
      <c r="D289" s="807">
        <v>43747</v>
      </c>
      <c r="E289" s="803" t="s">
        <v>418</v>
      </c>
      <c r="F289" s="803" t="s">
        <v>2880</v>
      </c>
      <c r="G289" s="803"/>
      <c r="H289" s="806" t="s">
        <v>152</v>
      </c>
      <c r="I289" s="806"/>
      <c r="J289" s="117" t="s">
        <v>153</v>
      </c>
      <c r="K289" s="117" t="s">
        <v>3</v>
      </c>
      <c r="L289" s="119">
        <v>330.5</v>
      </c>
    </row>
    <row r="290" spans="1:12" s="101" customFormat="1" ht="408.95" customHeight="1">
      <c r="A290" s="808"/>
      <c r="B290" s="803"/>
      <c r="C290" s="810"/>
      <c r="D290" s="807"/>
      <c r="E290" s="803"/>
      <c r="F290" s="803"/>
      <c r="G290" s="803"/>
      <c r="H290" s="806" t="s">
        <v>154</v>
      </c>
      <c r="I290" s="806"/>
      <c r="J290" s="803" t="s">
        <v>153</v>
      </c>
      <c r="K290" s="803" t="s">
        <v>3</v>
      </c>
      <c r="L290" s="804">
        <v>951.2</v>
      </c>
    </row>
    <row r="291" spans="1:12" s="101" customFormat="1" ht="376.35" customHeight="1">
      <c r="A291" s="808"/>
      <c r="B291" s="803"/>
      <c r="C291" s="810"/>
      <c r="D291" s="807"/>
      <c r="E291" s="803"/>
      <c r="F291" s="803"/>
      <c r="G291" s="803"/>
      <c r="H291" s="806"/>
      <c r="I291" s="806"/>
      <c r="J291" s="803"/>
      <c r="K291" s="803"/>
      <c r="L291" s="804"/>
    </row>
    <row r="292" spans="1:12" s="101" customFormat="1" ht="24" customHeight="1">
      <c r="A292" s="808"/>
      <c r="B292" s="110" t="s">
        <v>77</v>
      </c>
      <c r="C292" s="115" t="s">
        <v>79</v>
      </c>
      <c r="D292" s="115" t="s">
        <v>155</v>
      </c>
      <c r="E292" s="115" t="s">
        <v>156</v>
      </c>
      <c r="F292" s="805"/>
      <c r="G292" s="805"/>
      <c r="H292" s="806" t="s">
        <v>157</v>
      </c>
      <c r="I292" s="806"/>
      <c r="J292" s="803" t="s">
        <v>153</v>
      </c>
      <c r="K292" s="803" t="s">
        <v>153</v>
      </c>
      <c r="L292" s="804">
        <v>0</v>
      </c>
    </row>
    <row r="293" spans="1:12" s="101" customFormat="1" ht="24" customHeight="1">
      <c r="A293" s="808"/>
      <c r="B293" s="117" t="s">
        <v>158</v>
      </c>
      <c r="C293" s="117" t="s">
        <v>2880</v>
      </c>
      <c r="D293" s="118">
        <v>43751</v>
      </c>
      <c r="E293" s="117" t="s">
        <v>420</v>
      </c>
      <c r="F293" s="805"/>
      <c r="G293" s="805"/>
      <c r="H293" s="806"/>
      <c r="I293" s="806"/>
      <c r="J293" s="803"/>
      <c r="K293" s="803"/>
      <c r="L293" s="804"/>
    </row>
    <row r="294" spans="1:12" s="101" customFormat="1" ht="24" customHeight="1">
      <c r="A294" s="808">
        <v>855</v>
      </c>
      <c r="B294" s="110" t="s">
        <v>76</v>
      </c>
      <c r="C294" s="115" t="s">
        <v>78</v>
      </c>
      <c r="D294" s="115" t="s">
        <v>146</v>
      </c>
      <c r="E294" s="115" t="s">
        <v>147</v>
      </c>
      <c r="F294" s="809" t="s">
        <v>71</v>
      </c>
      <c r="G294" s="809"/>
      <c r="H294" s="805"/>
      <c r="I294" s="805"/>
      <c r="J294" s="805"/>
      <c r="K294" s="805"/>
      <c r="L294" s="805"/>
    </row>
    <row r="295" spans="1:12" s="101" customFormat="1" ht="26.25" customHeight="1">
      <c r="A295" s="808"/>
      <c r="B295" s="803" t="s">
        <v>2878</v>
      </c>
      <c r="C295" s="810" t="s">
        <v>2881</v>
      </c>
      <c r="D295" s="807">
        <v>43854</v>
      </c>
      <c r="E295" s="803" t="s">
        <v>1573</v>
      </c>
      <c r="F295" s="803" t="s">
        <v>2882</v>
      </c>
      <c r="G295" s="803"/>
      <c r="H295" s="806" t="s">
        <v>152</v>
      </c>
      <c r="I295" s="806"/>
      <c r="J295" s="117" t="s">
        <v>153</v>
      </c>
      <c r="K295" s="117" t="s">
        <v>3</v>
      </c>
      <c r="L295" s="119">
        <v>694</v>
      </c>
    </row>
    <row r="296" spans="1:12" s="101" customFormat="1" ht="408.95" customHeight="1">
      <c r="A296" s="808"/>
      <c r="B296" s="803"/>
      <c r="C296" s="810"/>
      <c r="D296" s="807"/>
      <c r="E296" s="803"/>
      <c r="F296" s="803"/>
      <c r="G296" s="803"/>
      <c r="H296" s="806" t="s">
        <v>154</v>
      </c>
      <c r="I296" s="806"/>
      <c r="J296" s="803" t="s">
        <v>153</v>
      </c>
      <c r="K296" s="803" t="s">
        <v>3</v>
      </c>
      <c r="L296" s="804">
        <v>419.03</v>
      </c>
    </row>
    <row r="297" spans="1:12" s="101" customFormat="1" ht="19.350000000000001" customHeight="1">
      <c r="A297" s="808"/>
      <c r="B297" s="803"/>
      <c r="C297" s="810"/>
      <c r="D297" s="807"/>
      <c r="E297" s="803"/>
      <c r="F297" s="803"/>
      <c r="G297" s="803"/>
      <c r="H297" s="806"/>
      <c r="I297" s="806"/>
      <c r="J297" s="803"/>
      <c r="K297" s="803"/>
      <c r="L297" s="804"/>
    </row>
    <row r="298" spans="1:12" s="101" customFormat="1" ht="24" customHeight="1">
      <c r="A298" s="808"/>
      <c r="B298" s="110" t="s">
        <v>77</v>
      </c>
      <c r="C298" s="115" t="s">
        <v>79</v>
      </c>
      <c r="D298" s="115" t="s">
        <v>155</v>
      </c>
      <c r="E298" s="115" t="s">
        <v>156</v>
      </c>
      <c r="F298" s="805"/>
      <c r="G298" s="805"/>
      <c r="H298" s="806" t="s">
        <v>157</v>
      </c>
      <c r="I298" s="806"/>
      <c r="J298" s="803" t="s">
        <v>153</v>
      </c>
      <c r="K298" s="803" t="s">
        <v>153</v>
      </c>
      <c r="L298" s="804">
        <v>0</v>
      </c>
    </row>
    <row r="299" spans="1:12" s="101" customFormat="1" ht="24" customHeight="1">
      <c r="A299" s="808"/>
      <c r="B299" s="117" t="s">
        <v>158</v>
      </c>
      <c r="C299" s="117" t="s">
        <v>2882</v>
      </c>
      <c r="D299" s="118">
        <v>43859</v>
      </c>
      <c r="E299" s="117" t="s">
        <v>2883</v>
      </c>
      <c r="F299" s="805"/>
      <c r="G299" s="805"/>
      <c r="H299" s="806"/>
      <c r="I299" s="806"/>
      <c r="J299" s="803"/>
      <c r="K299" s="803"/>
      <c r="L299" s="804"/>
    </row>
    <row r="300" spans="1:12" s="101" customFormat="1" ht="24" customHeight="1">
      <c r="A300" s="808">
        <v>856</v>
      </c>
      <c r="B300" s="110" t="s">
        <v>76</v>
      </c>
      <c r="C300" s="115" t="s">
        <v>78</v>
      </c>
      <c r="D300" s="115" t="s">
        <v>146</v>
      </c>
      <c r="E300" s="115" t="s">
        <v>147</v>
      </c>
      <c r="F300" s="809" t="s">
        <v>71</v>
      </c>
      <c r="G300" s="809"/>
      <c r="H300" s="805"/>
      <c r="I300" s="805"/>
      <c r="J300" s="805"/>
      <c r="K300" s="805"/>
      <c r="L300" s="805"/>
    </row>
    <row r="301" spans="1:12" s="101" customFormat="1" ht="26.25" customHeight="1">
      <c r="A301" s="808"/>
      <c r="B301" s="803" t="s">
        <v>2884</v>
      </c>
      <c r="C301" s="803" t="s">
        <v>2885</v>
      </c>
      <c r="D301" s="807">
        <v>43744</v>
      </c>
      <c r="E301" s="803" t="s">
        <v>2886</v>
      </c>
      <c r="F301" s="803" t="s">
        <v>2722</v>
      </c>
      <c r="G301" s="803"/>
      <c r="H301" s="806" t="s">
        <v>152</v>
      </c>
      <c r="I301" s="806"/>
      <c r="J301" s="117" t="s">
        <v>153</v>
      </c>
      <c r="K301" s="117" t="s">
        <v>3</v>
      </c>
      <c r="L301" s="119">
        <v>128.44999999999999</v>
      </c>
    </row>
    <row r="302" spans="1:12" s="101" customFormat="1" ht="92.25" customHeight="1">
      <c r="A302" s="808"/>
      <c r="B302" s="803"/>
      <c r="C302" s="803"/>
      <c r="D302" s="807"/>
      <c r="E302" s="803"/>
      <c r="F302" s="803"/>
      <c r="G302" s="803"/>
      <c r="H302" s="806" t="s">
        <v>154</v>
      </c>
      <c r="I302" s="806"/>
      <c r="J302" s="117" t="s">
        <v>153</v>
      </c>
      <c r="K302" s="117" t="s">
        <v>3</v>
      </c>
      <c r="L302" s="119">
        <v>638.83000000000004</v>
      </c>
    </row>
    <row r="303" spans="1:12" s="101" customFormat="1" ht="24" customHeight="1">
      <c r="A303" s="808"/>
      <c r="B303" s="110" t="s">
        <v>77</v>
      </c>
      <c r="C303" s="115" t="s">
        <v>79</v>
      </c>
      <c r="D303" s="115" t="s">
        <v>155</v>
      </c>
      <c r="E303" s="115" t="s">
        <v>156</v>
      </c>
      <c r="F303" s="805"/>
      <c r="G303" s="805"/>
      <c r="H303" s="806" t="s">
        <v>157</v>
      </c>
      <c r="I303" s="806"/>
      <c r="J303" s="803" t="s">
        <v>153</v>
      </c>
      <c r="K303" s="803" t="s">
        <v>153</v>
      </c>
      <c r="L303" s="804">
        <v>0</v>
      </c>
    </row>
    <row r="304" spans="1:12" s="101" customFormat="1" ht="24" customHeight="1">
      <c r="A304" s="808"/>
      <c r="B304" s="117" t="s">
        <v>326</v>
      </c>
      <c r="C304" s="117" t="s">
        <v>2722</v>
      </c>
      <c r="D304" s="118">
        <v>43745</v>
      </c>
      <c r="E304" s="117" t="s">
        <v>987</v>
      </c>
      <c r="F304" s="805"/>
      <c r="G304" s="805"/>
      <c r="H304" s="806"/>
      <c r="I304" s="806"/>
      <c r="J304" s="803"/>
      <c r="K304" s="803"/>
      <c r="L304" s="804"/>
    </row>
    <row r="305" spans="1:12" s="101" customFormat="1" ht="24" customHeight="1">
      <c r="A305" s="808">
        <v>857</v>
      </c>
      <c r="B305" s="110" t="s">
        <v>76</v>
      </c>
      <c r="C305" s="115" t="s">
        <v>78</v>
      </c>
      <c r="D305" s="115" t="s">
        <v>146</v>
      </c>
      <c r="E305" s="115" t="s">
        <v>147</v>
      </c>
      <c r="F305" s="809" t="s">
        <v>71</v>
      </c>
      <c r="G305" s="809"/>
      <c r="H305" s="805"/>
      <c r="I305" s="805"/>
      <c r="J305" s="805"/>
      <c r="K305" s="805"/>
      <c r="L305" s="805"/>
    </row>
    <row r="306" spans="1:12" s="101" customFormat="1" ht="26.25" customHeight="1">
      <c r="A306" s="808"/>
      <c r="B306" s="803" t="s">
        <v>2884</v>
      </c>
      <c r="C306" s="810" t="s">
        <v>2887</v>
      </c>
      <c r="D306" s="807">
        <v>43749</v>
      </c>
      <c r="E306" s="803" t="s">
        <v>1156</v>
      </c>
      <c r="F306" s="803" t="s">
        <v>1157</v>
      </c>
      <c r="G306" s="803"/>
      <c r="H306" s="806" t="s">
        <v>152</v>
      </c>
      <c r="I306" s="806"/>
      <c r="J306" s="117" t="s">
        <v>153</v>
      </c>
      <c r="K306" s="117" t="s">
        <v>3</v>
      </c>
      <c r="L306" s="119">
        <v>332</v>
      </c>
    </row>
    <row r="307" spans="1:12" s="101" customFormat="1" ht="134.25" customHeight="1">
      <c r="A307" s="808"/>
      <c r="B307" s="803"/>
      <c r="C307" s="810"/>
      <c r="D307" s="807"/>
      <c r="E307" s="803"/>
      <c r="F307" s="803"/>
      <c r="G307" s="803"/>
      <c r="H307" s="806" t="s">
        <v>154</v>
      </c>
      <c r="I307" s="806"/>
      <c r="J307" s="117" t="s">
        <v>153</v>
      </c>
      <c r="K307" s="117" t="s">
        <v>3</v>
      </c>
      <c r="L307" s="119">
        <v>450.6</v>
      </c>
    </row>
    <row r="308" spans="1:12" s="101" customFormat="1" ht="24" customHeight="1">
      <c r="A308" s="808"/>
      <c r="B308" s="110" t="s">
        <v>77</v>
      </c>
      <c r="C308" s="115" t="s">
        <v>79</v>
      </c>
      <c r="D308" s="115" t="s">
        <v>155</v>
      </c>
      <c r="E308" s="115" t="s">
        <v>156</v>
      </c>
      <c r="F308" s="805"/>
      <c r="G308" s="805"/>
      <c r="H308" s="806" t="s">
        <v>157</v>
      </c>
      <c r="I308" s="806"/>
      <c r="J308" s="803" t="s">
        <v>153</v>
      </c>
      <c r="K308" s="803" t="s">
        <v>3</v>
      </c>
      <c r="L308" s="804">
        <v>50</v>
      </c>
    </row>
    <row r="309" spans="1:12" s="101" customFormat="1" ht="24" customHeight="1">
      <c r="A309" s="808"/>
      <c r="B309" s="117" t="s">
        <v>326</v>
      </c>
      <c r="C309" s="117" t="s">
        <v>1157</v>
      </c>
      <c r="D309" s="118">
        <v>43751</v>
      </c>
      <c r="E309" s="117" t="s">
        <v>883</v>
      </c>
      <c r="F309" s="805"/>
      <c r="G309" s="805"/>
      <c r="H309" s="806"/>
      <c r="I309" s="806"/>
      <c r="J309" s="803"/>
      <c r="K309" s="803"/>
      <c r="L309" s="804"/>
    </row>
    <row r="310" spans="1:12" s="101" customFormat="1" ht="24" customHeight="1">
      <c r="A310" s="808">
        <v>858</v>
      </c>
      <c r="B310" s="110" t="s">
        <v>76</v>
      </c>
      <c r="C310" s="115" t="s">
        <v>78</v>
      </c>
      <c r="D310" s="115" t="s">
        <v>146</v>
      </c>
      <c r="E310" s="115" t="s">
        <v>147</v>
      </c>
      <c r="F310" s="809" t="s">
        <v>71</v>
      </c>
      <c r="G310" s="809"/>
      <c r="H310" s="805"/>
      <c r="I310" s="805"/>
      <c r="J310" s="805"/>
      <c r="K310" s="805"/>
      <c r="L310" s="805"/>
    </row>
    <row r="311" spans="1:12" s="101" customFormat="1" ht="26.25" customHeight="1">
      <c r="A311" s="808"/>
      <c r="B311" s="803" t="s">
        <v>2884</v>
      </c>
      <c r="C311" s="810" t="s">
        <v>2888</v>
      </c>
      <c r="D311" s="807">
        <v>43763</v>
      </c>
      <c r="E311" s="803" t="s">
        <v>205</v>
      </c>
      <c r="F311" s="803" t="s">
        <v>601</v>
      </c>
      <c r="G311" s="803"/>
      <c r="H311" s="806" t="s">
        <v>152</v>
      </c>
      <c r="I311" s="806"/>
      <c r="J311" s="117" t="s">
        <v>153</v>
      </c>
      <c r="K311" s="117" t="s">
        <v>3</v>
      </c>
      <c r="L311" s="119">
        <v>618.32000000000005</v>
      </c>
    </row>
    <row r="312" spans="1:12" s="101" customFormat="1" ht="144.75" customHeight="1">
      <c r="A312" s="808"/>
      <c r="B312" s="803"/>
      <c r="C312" s="810"/>
      <c r="D312" s="807"/>
      <c r="E312" s="803"/>
      <c r="F312" s="803"/>
      <c r="G312" s="803"/>
      <c r="H312" s="806" t="s">
        <v>154</v>
      </c>
      <c r="I312" s="806"/>
      <c r="J312" s="117" t="s">
        <v>153</v>
      </c>
      <c r="K312" s="117" t="s">
        <v>3</v>
      </c>
      <c r="L312" s="119">
        <v>194.96</v>
      </c>
    </row>
    <row r="313" spans="1:12" s="101" customFormat="1" ht="24" customHeight="1">
      <c r="A313" s="808"/>
      <c r="B313" s="110" t="s">
        <v>77</v>
      </c>
      <c r="C313" s="115" t="s">
        <v>79</v>
      </c>
      <c r="D313" s="115" t="s">
        <v>155</v>
      </c>
      <c r="E313" s="115" t="s">
        <v>156</v>
      </c>
      <c r="F313" s="805"/>
      <c r="G313" s="805"/>
      <c r="H313" s="806" t="s">
        <v>157</v>
      </c>
      <c r="I313" s="806"/>
      <c r="J313" s="803" t="s">
        <v>153</v>
      </c>
      <c r="K313" s="803" t="s">
        <v>3</v>
      </c>
      <c r="L313" s="804">
        <v>150</v>
      </c>
    </row>
    <row r="314" spans="1:12" s="101" customFormat="1" ht="24" customHeight="1">
      <c r="A314" s="808"/>
      <c r="B314" s="117" t="s">
        <v>326</v>
      </c>
      <c r="C314" s="117" t="s">
        <v>601</v>
      </c>
      <c r="D314" s="118">
        <v>43765</v>
      </c>
      <c r="E314" s="117" t="s">
        <v>1183</v>
      </c>
      <c r="F314" s="805"/>
      <c r="G314" s="805"/>
      <c r="H314" s="806"/>
      <c r="I314" s="806"/>
      <c r="J314" s="803"/>
      <c r="K314" s="803"/>
      <c r="L314" s="804"/>
    </row>
    <row r="315" spans="1:12" s="101" customFormat="1" ht="24" customHeight="1">
      <c r="A315" s="808">
        <v>859</v>
      </c>
      <c r="B315" s="110" t="s">
        <v>76</v>
      </c>
      <c r="C315" s="115" t="s">
        <v>78</v>
      </c>
      <c r="D315" s="115" t="s">
        <v>146</v>
      </c>
      <c r="E315" s="115" t="s">
        <v>147</v>
      </c>
      <c r="F315" s="809" t="s">
        <v>71</v>
      </c>
      <c r="G315" s="809"/>
      <c r="H315" s="805"/>
      <c r="I315" s="805"/>
      <c r="J315" s="805"/>
      <c r="K315" s="805"/>
      <c r="L315" s="805"/>
    </row>
    <row r="316" spans="1:12" s="101" customFormat="1" ht="26.25" customHeight="1">
      <c r="A316" s="808"/>
      <c r="B316" s="803" t="s">
        <v>2889</v>
      </c>
      <c r="C316" s="810" t="s">
        <v>2890</v>
      </c>
      <c r="D316" s="807">
        <v>43751</v>
      </c>
      <c r="E316" s="803" t="s">
        <v>1168</v>
      </c>
      <c r="F316" s="803" t="s">
        <v>1169</v>
      </c>
      <c r="G316" s="803"/>
      <c r="H316" s="806" t="s">
        <v>152</v>
      </c>
      <c r="I316" s="806"/>
      <c r="J316" s="117" t="s">
        <v>153</v>
      </c>
      <c r="K316" s="117" t="s">
        <v>3</v>
      </c>
      <c r="L316" s="119">
        <v>501.32</v>
      </c>
    </row>
    <row r="317" spans="1:12" s="101" customFormat="1" ht="408.95" customHeight="1">
      <c r="A317" s="808"/>
      <c r="B317" s="803"/>
      <c r="C317" s="810"/>
      <c r="D317" s="807"/>
      <c r="E317" s="803"/>
      <c r="F317" s="803"/>
      <c r="G317" s="803"/>
      <c r="H317" s="806" t="s">
        <v>154</v>
      </c>
      <c r="I317" s="806"/>
      <c r="J317" s="803" t="s">
        <v>153</v>
      </c>
      <c r="K317" s="803" t="s">
        <v>153</v>
      </c>
      <c r="L317" s="804">
        <v>0</v>
      </c>
    </row>
    <row r="318" spans="1:12" s="101" customFormat="1" ht="187.35" customHeight="1">
      <c r="A318" s="808"/>
      <c r="B318" s="803"/>
      <c r="C318" s="810"/>
      <c r="D318" s="807"/>
      <c r="E318" s="803"/>
      <c r="F318" s="803"/>
      <c r="G318" s="803"/>
      <c r="H318" s="806"/>
      <c r="I318" s="806"/>
      <c r="J318" s="803"/>
      <c r="K318" s="803"/>
      <c r="L318" s="804"/>
    </row>
    <row r="319" spans="1:12" s="101" customFormat="1" ht="24" customHeight="1">
      <c r="A319" s="808"/>
      <c r="B319" s="110" t="s">
        <v>77</v>
      </c>
      <c r="C319" s="115" t="s">
        <v>79</v>
      </c>
      <c r="D319" s="115" t="s">
        <v>155</v>
      </c>
      <c r="E319" s="115" t="s">
        <v>156</v>
      </c>
      <c r="F319" s="805"/>
      <c r="G319" s="805"/>
      <c r="H319" s="806" t="s">
        <v>157</v>
      </c>
      <c r="I319" s="806"/>
      <c r="J319" s="803" t="s">
        <v>153</v>
      </c>
      <c r="K319" s="803" t="s">
        <v>153</v>
      </c>
      <c r="L319" s="804">
        <v>0</v>
      </c>
    </row>
    <row r="320" spans="1:12" s="101" customFormat="1" ht="24" customHeight="1">
      <c r="A320" s="808"/>
      <c r="B320" s="117" t="s">
        <v>254</v>
      </c>
      <c r="C320" s="117" t="s">
        <v>1169</v>
      </c>
      <c r="D320" s="118">
        <v>43756</v>
      </c>
      <c r="E320" s="117" t="s">
        <v>716</v>
      </c>
      <c r="F320" s="805"/>
      <c r="G320" s="805"/>
      <c r="H320" s="806"/>
      <c r="I320" s="806"/>
      <c r="J320" s="803"/>
      <c r="K320" s="803"/>
      <c r="L320" s="804"/>
    </row>
    <row r="321" spans="1:12" s="101" customFormat="1" ht="24" customHeight="1">
      <c r="A321" s="808">
        <v>860</v>
      </c>
      <c r="B321" s="110" t="s">
        <v>76</v>
      </c>
      <c r="C321" s="115" t="s">
        <v>78</v>
      </c>
      <c r="D321" s="115" t="s">
        <v>146</v>
      </c>
      <c r="E321" s="115" t="s">
        <v>147</v>
      </c>
      <c r="F321" s="809" t="s">
        <v>71</v>
      </c>
      <c r="G321" s="809"/>
      <c r="H321" s="805"/>
      <c r="I321" s="805"/>
      <c r="J321" s="805"/>
      <c r="K321" s="805"/>
      <c r="L321" s="805"/>
    </row>
    <row r="322" spans="1:12" s="101" customFormat="1" ht="26.25" customHeight="1">
      <c r="A322" s="808"/>
      <c r="B322" s="803" t="s">
        <v>2889</v>
      </c>
      <c r="C322" s="810" t="s">
        <v>2891</v>
      </c>
      <c r="D322" s="807">
        <v>43810</v>
      </c>
      <c r="E322" s="803" t="s">
        <v>2892</v>
      </c>
      <c r="F322" s="803" t="s">
        <v>2893</v>
      </c>
      <c r="G322" s="803"/>
      <c r="H322" s="806" t="s">
        <v>152</v>
      </c>
      <c r="I322" s="806"/>
      <c r="J322" s="117" t="s">
        <v>153</v>
      </c>
      <c r="K322" s="117" t="s">
        <v>3</v>
      </c>
      <c r="L322" s="119">
        <v>519.89</v>
      </c>
    </row>
    <row r="323" spans="1:12" s="101" customFormat="1" ht="408.95" customHeight="1">
      <c r="A323" s="808"/>
      <c r="B323" s="803"/>
      <c r="C323" s="810"/>
      <c r="D323" s="807"/>
      <c r="E323" s="803"/>
      <c r="F323" s="803"/>
      <c r="G323" s="803"/>
      <c r="H323" s="806" t="s">
        <v>154</v>
      </c>
      <c r="I323" s="806"/>
      <c r="J323" s="803" t="s">
        <v>153</v>
      </c>
      <c r="K323" s="803" t="s">
        <v>3</v>
      </c>
      <c r="L323" s="804">
        <v>635</v>
      </c>
    </row>
    <row r="324" spans="1:12" s="101" customFormat="1" ht="124.35" customHeight="1">
      <c r="A324" s="808"/>
      <c r="B324" s="803"/>
      <c r="C324" s="810"/>
      <c r="D324" s="807"/>
      <c r="E324" s="803"/>
      <c r="F324" s="803"/>
      <c r="G324" s="803"/>
      <c r="H324" s="806"/>
      <c r="I324" s="806"/>
      <c r="J324" s="803"/>
      <c r="K324" s="803"/>
      <c r="L324" s="804"/>
    </row>
    <row r="325" spans="1:12" s="101" customFormat="1" ht="24" customHeight="1">
      <c r="A325" s="808"/>
      <c r="B325" s="110" t="s">
        <v>77</v>
      </c>
      <c r="C325" s="115" t="s">
        <v>79</v>
      </c>
      <c r="D325" s="115" t="s">
        <v>155</v>
      </c>
      <c r="E325" s="115" t="s">
        <v>156</v>
      </c>
      <c r="F325" s="805"/>
      <c r="G325" s="805"/>
      <c r="H325" s="806" t="s">
        <v>157</v>
      </c>
      <c r="I325" s="806"/>
      <c r="J325" s="803" t="s">
        <v>153</v>
      </c>
      <c r="K325" s="803" t="s">
        <v>3</v>
      </c>
      <c r="L325" s="804">
        <v>70</v>
      </c>
    </row>
    <row r="326" spans="1:12" s="101" customFormat="1" ht="24" customHeight="1">
      <c r="A326" s="808"/>
      <c r="B326" s="117" t="s">
        <v>254</v>
      </c>
      <c r="C326" s="117" t="s">
        <v>2893</v>
      </c>
      <c r="D326" s="118">
        <v>43812</v>
      </c>
      <c r="E326" s="117" t="s">
        <v>1794</v>
      </c>
      <c r="F326" s="805"/>
      <c r="G326" s="805"/>
      <c r="H326" s="806"/>
      <c r="I326" s="806"/>
      <c r="J326" s="803"/>
      <c r="K326" s="803"/>
      <c r="L326" s="804"/>
    </row>
    <row r="327" spans="1:12" s="101" customFormat="1" ht="24" customHeight="1">
      <c r="A327" s="808">
        <v>861</v>
      </c>
      <c r="B327" s="110" t="s">
        <v>76</v>
      </c>
      <c r="C327" s="115" t="s">
        <v>78</v>
      </c>
      <c r="D327" s="115" t="s">
        <v>146</v>
      </c>
      <c r="E327" s="115" t="s">
        <v>147</v>
      </c>
      <c r="F327" s="809" t="s">
        <v>71</v>
      </c>
      <c r="G327" s="809"/>
      <c r="H327" s="805"/>
      <c r="I327" s="805"/>
      <c r="J327" s="805"/>
      <c r="K327" s="805"/>
      <c r="L327" s="805"/>
    </row>
    <row r="328" spans="1:12" s="101" customFormat="1" ht="26.25" customHeight="1">
      <c r="A328" s="808"/>
      <c r="B328" s="803" t="s">
        <v>2894</v>
      </c>
      <c r="C328" s="810" t="s">
        <v>2895</v>
      </c>
      <c r="D328" s="807">
        <v>43858</v>
      </c>
      <c r="E328" s="803" t="s">
        <v>306</v>
      </c>
      <c r="F328" s="803" t="s">
        <v>2896</v>
      </c>
      <c r="G328" s="803"/>
      <c r="H328" s="806" t="s">
        <v>152</v>
      </c>
      <c r="I328" s="806"/>
      <c r="J328" s="117" t="s">
        <v>153</v>
      </c>
      <c r="K328" s="117" t="s">
        <v>3</v>
      </c>
      <c r="L328" s="119">
        <v>564</v>
      </c>
    </row>
    <row r="329" spans="1:12" s="101" customFormat="1" ht="302.25" customHeight="1">
      <c r="A329" s="808"/>
      <c r="B329" s="803"/>
      <c r="C329" s="810"/>
      <c r="D329" s="807"/>
      <c r="E329" s="803"/>
      <c r="F329" s="803"/>
      <c r="G329" s="803"/>
      <c r="H329" s="806" t="s">
        <v>154</v>
      </c>
      <c r="I329" s="806"/>
      <c r="J329" s="117" t="s">
        <v>153</v>
      </c>
      <c r="K329" s="117" t="s">
        <v>3</v>
      </c>
      <c r="L329" s="119">
        <v>265.07</v>
      </c>
    </row>
    <row r="330" spans="1:12" s="101" customFormat="1" ht="24" customHeight="1">
      <c r="A330" s="808"/>
      <c r="B330" s="110" t="s">
        <v>77</v>
      </c>
      <c r="C330" s="115" t="s">
        <v>79</v>
      </c>
      <c r="D330" s="115" t="s">
        <v>155</v>
      </c>
      <c r="E330" s="115" t="s">
        <v>156</v>
      </c>
      <c r="F330" s="805"/>
      <c r="G330" s="805"/>
      <c r="H330" s="806" t="s">
        <v>157</v>
      </c>
      <c r="I330" s="806"/>
      <c r="J330" s="803" t="s">
        <v>153</v>
      </c>
      <c r="K330" s="803" t="s">
        <v>153</v>
      </c>
      <c r="L330" s="804">
        <v>0</v>
      </c>
    </row>
    <row r="331" spans="1:12" s="101" customFormat="1" ht="24" customHeight="1">
      <c r="A331" s="808"/>
      <c r="B331" s="117" t="s">
        <v>254</v>
      </c>
      <c r="C331" s="117" t="s">
        <v>2896</v>
      </c>
      <c r="D331" s="118">
        <v>43860</v>
      </c>
      <c r="E331" s="117" t="s">
        <v>381</v>
      </c>
      <c r="F331" s="805"/>
      <c r="G331" s="805"/>
      <c r="H331" s="806"/>
      <c r="I331" s="806"/>
      <c r="J331" s="803"/>
      <c r="K331" s="803"/>
      <c r="L331" s="804"/>
    </row>
    <row r="332" spans="1:12" s="101" customFormat="1" ht="24" customHeight="1">
      <c r="A332" s="808">
        <v>862</v>
      </c>
      <c r="B332" s="110" t="s">
        <v>76</v>
      </c>
      <c r="C332" s="115" t="s">
        <v>78</v>
      </c>
      <c r="D332" s="115" t="s">
        <v>146</v>
      </c>
      <c r="E332" s="115" t="s">
        <v>147</v>
      </c>
      <c r="F332" s="809" t="s">
        <v>71</v>
      </c>
      <c r="G332" s="809"/>
      <c r="H332" s="805"/>
      <c r="I332" s="805"/>
      <c r="J332" s="805"/>
      <c r="K332" s="805"/>
      <c r="L332" s="805"/>
    </row>
    <row r="333" spans="1:12" s="101" customFormat="1" ht="26.25" customHeight="1">
      <c r="A333" s="808"/>
      <c r="B333" s="803" t="s">
        <v>2894</v>
      </c>
      <c r="C333" s="810" t="s">
        <v>2897</v>
      </c>
      <c r="D333" s="807">
        <v>43872</v>
      </c>
      <c r="E333" s="803" t="s">
        <v>1717</v>
      </c>
      <c r="F333" s="803" t="s">
        <v>531</v>
      </c>
      <c r="G333" s="803"/>
      <c r="H333" s="806" t="s">
        <v>152</v>
      </c>
      <c r="I333" s="806"/>
      <c r="J333" s="117" t="s">
        <v>153</v>
      </c>
      <c r="K333" s="117" t="s">
        <v>3</v>
      </c>
      <c r="L333" s="119">
        <v>211</v>
      </c>
    </row>
    <row r="334" spans="1:12" s="101" customFormat="1" ht="228.75" customHeight="1">
      <c r="A334" s="808"/>
      <c r="B334" s="803"/>
      <c r="C334" s="810"/>
      <c r="D334" s="807"/>
      <c r="E334" s="803"/>
      <c r="F334" s="803"/>
      <c r="G334" s="803"/>
      <c r="H334" s="806" t="s">
        <v>154</v>
      </c>
      <c r="I334" s="806"/>
      <c r="J334" s="117" t="s">
        <v>153</v>
      </c>
      <c r="K334" s="117" t="s">
        <v>3</v>
      </c>
      <c r="L334" s="119">
        <v>244.2</v>
      </c>
    </row>
    <row r="335" spans="1:12" s="101" customFormat="1" ht="24" customHeight="1">
      <c r="A335" s="808"/>
      <c r="B335" s="110" t="s">
        <v>77</v>
      </c>
      <c r="C335" s="115" t="s">
        <v>79</v>
      </c>
      <c r="D335" s="115" t="s">
        <v>155</v>
      </c>
      <c r="E335" s="115" t="s">
        <v>156</v>
      </c>
      <c r="F335" s="805"/>
      <c r="G335" s="805"/>
      <c r="H335" s="806" t="s">
        <v>157</v>
      </c>
      <c r="I335" s="806"/>
      <c r="J335" s="803" t="s">
        <v>153</v>
      </c>
      <c r="K335" s="803" t="s">
        <v>153</v>
      </c>
      <c r="L335" s="804">
        <v>0</v>
      </c>
    </row>
    <row r="336" spans="1:12" s="101" customFormat="1" ht="24" customHeight="1">
      <c r="A336" s="808"/>
      <c r="B336" s="117" t="s">
        <v>254</v>
      </c>
      <c r="C336" s="117" t="s">
        <v>531</v>
      </c>
      <c r="D336" s="118">
        <v>43873</v>
      </c>
      <c r="E336" s="117" t="s">
        <v>188</v>
      </c>
      <c r="F336" s="805"/>
      <c r="G336" s="805"/>
      <c r="H336" s="806"/>
      <c r="I336" s="806"/>
      <c r="J336" s="803"/>
      <c r="K336" s="803"/>
      <c r="L336" s="804"/>
    </row>
    <row r="337" spans="1:12" s="101" customFormat="1" ht="24" customHeight="1">
      <c r="A337" s="808">
        <v>863</v>
      </c>
      <c r="B337" s="110" t="s">
        <v>76</v>
      </c>
      <c r="C337" s="115" t="s">
        <v>78</v>
      </c>
      <c r="D337" s="115" t="s">
        <v>146</v>
      </c>
      <c r="E337" s="115" t="s">
        <v>147</v>
      </c>
      <c r="F337" s="809" t="s">
        <v>71</v>
      </c>
      <c r="G337" s="809"/>
      <c r="H337" s="805"/>
      <c r="I337" s="805"/>
      <c r="J337" s="805"/>
      <c r="K337" s="805"/>
      <c r="L337" s="805"/>
    </row>
    <row r="338" spans="1:12" s="101" customFormat="1" ht="26.25" customHeight="1">
      <c r="A338" s="808"/>
      <c r="B338" s="803" t="s">
        <v>2894</v>
      </c>
      <c r="C338" s="810" t="s">
        <v>2898</v>
      </c>
      <c r="D338" s="807">
        <v>43886</v>
      </c>
      <c r="E338" s="803" t="s">
        <v>1202</v>
      </c>
      <c r="F338" s="803" t="s">
        <v>1203</v>
      </c>
      <c r="G338" s="803"/>
      <c r="H338" s="806" t="s">
        <v>152</v>
      </c>
      <c r="I338" s="806"/>
      <c r="J338" s="117" t="s">
        <v>153</v>
      </c>
      <c r="K338" s="117" t="s">
        <v>3</v>
      </c>
      <c r="L338" s="119">
        <v>229</v>
      </c>
    </row>
    <row r="339" spans="1:12" s="101" customFormat="1" ht="123.75" customHeight="1">
      <c r="A339" s="808"/>
      <c r="B339" s="803"/>
      <c r="C339" s="810"/>
      <c r="D339" s="807"/>
      <c r="E339" s="803"/>
      <c r="F339" s="803"/>
      <c r="G339" s="803"/>
      <c r="H339" s="806" t="s">
        <v>154</v>
      </c>
      <c r="I339" s="806"/>
      <c r="J339" s="117" t="s">
        <v>153</v>
      </c>
      <c r="K339" s="117" t="s">
        <v>3</v>
      </c>
      <c r="L339" s="119">
        <v>469.43</v>
      </c>
    </row>
    <row r="340" spans="1:12" s="101" customFormat="1" ht="24" customHeight="1">
      <c r="A340" s="808"/>
      <c r="B340" s="110" t="s">
        <v>77</v>
      </c>
      <c r="C340" s="115" t="s">
        <v>79</v>
      </c>
      <c r="D340" s="115" t="s">
        <v>155</v>
      </c>
      <c r="E340" s="115" t="s">
        <v>156</v>
      </c>
      <c r="F340" s="805"/>
      <c r="G340" s="805"/>
      <c r="H340" s="806" t="s">
        <v>157</v>
      </c>
      <c r="I340" s="806"/>
      <c r="J340" s="803" t="s">
        <v>153</v>
      </c>
      <c r="K340" s="803" t="s">
        <v>3</v>
      </c>
      <c r="L340" s="804">
        <v>56</v>
      </c>
    </row>
    <row r="341" spans="1:12" s="101" customFormat="1" ht="24" customHeight="1">
      <c r="A341" s="808"/>
      <c r="B341" s="117" t="s">
        <v>254</v>
      </c>
      <c r="C341" s="117" t="s">
        <v>1203</v>
      </c>
      <c r="D341" s="118">
        <v>43888</v>
      </c>
      <c r="E341" s="117" t="s">
        <v>1964</v>
      </c>
      <c r="F341" s="805"/>
      <c r="G341" s="805"/>
      <c r="H341" s="806"/>
      <c r="I341" s="806"/>
      <c r="J341" s="803"/>
      <c r="K341" s="803"/>
      <c r="L341" s="804"/>
    </row>
    <row r="342" spans="1:12" s="101" customFormat="1" ht="24" customHeight="1">
      <c r="A342" s="808">
        <v>864</v>
      </c>
      <c r="B342" s="110" t="s">
        <v>76</v>
      </c>
      <c r="C342" s="115" t="s">
        <v>78</v>
      </c>
      <c r="D342" s="115" t="s">
        <v>146</v>
      </c>
      <c r="E342" s="115" t="s">
        <v>147</v>
      </c>
      <c r="F342" s="809" t="s">
        <v>71</v>
      </c>
      <c r="G342" s="809"/>
      <c r="H342" s="805"/>
      <c r="I342" s="805"/>
      <c r="J342" s="805"/>
      <c r="K342" s="805"/>
      <c r="L342" s="805"/>
    </row>
    <row r="343" spans="1:12" s="101" customFormat="1" ht="26.25" customHeight="1">
      <c r="A343" s="808"/>
      <c r="B343" s="803" t="s">
        <v>2899</v>
      </c>
      <c r="C343" s="803" t="s">
        <v>2900</v>
      </c>
      <c r="D343" s="807">
        <v>43762</v>
      </c>
      <c r="E343" s="803" t="s">
        <v>1140</v>
      </c>
      <c r="F343" s="803" t="s">
        <v>2432</v>
      </c>
      <c r="G343" s="803"/>
      <c r="H343" s="806" t="s">
        <v>152</v>
      </c>
      <c r="I343" s="806"/>
      <c r="J343" s="117" t="s">
        <v>153</v>
      </c>
      <c r="K343" s="117" t="s">
        <v>3</v>
      </c>
      <c r="L343" s="119">
        <v>692</v>
      </c>
    </row>
    <row r="344" spans="1:12" s="101" customFormat="1" ht="39.75" customHeight="1">
      <c r="A344" s="808"/>
      <c r="B344" s="803"/>
      <c r="C344" s="803"/>
      <c r="D344" s="807"/>
      <c r="E344" s="803"/>
      <c r="F344" s="803"/>
      <c r="G344" s="803"/>
      <c r="H344" s="806" t="s">
        <v>154</v>
      </c>
      <c r="I344" s="806"/>
      <c r="J344" s="117" t="s">
        <v>153</v>
      </c>
      <c r="K344" s="117" t="s">
        <v>153</v>
      </c>
      <c r="L344" s="119">
        <v>0</v>
      </c>
    </row>
    <row r="345" spans="1:12" s="101" customFormat="1" ht="24" customHeight="1">
      <c r="A345" s="808"/>
      <c r="B345" s="110" t="s">
        <v>77</v>
      </c>
      <c r="C345" s="115" t="s">
        <v>79</v>
      </c>
      <c r="D345" s="115" t="s">
        <v>155</v>
      </c>
      <c r="E345" s="115" t="s">
        <v>156</v>
      </c>
      <c r="F345" s="805"/>
      <c r="G345" s="805"/>
      <c r="H345" s="806" t="s">
        <v>157</v>
      </c>
      <c r="I345" s="806"/>
      <c r="J345" s="803" t="s">
        <v>153</v>
      </c>
      <c r="K345" s="803" t="s">
        <v>153</v>
      </c>
      <c r="L345" s="804">
        <v>0</v>
      </c>
    </row>
    <row r="346" spans="1:12" s="101" customFormat="1" ht="24" customHeight="1">
      <c r="A346" s="808"/>
      <c r="B346" s="117" t="s">
        <v>193</v>
      </c>
      <c r="C346" s="117" t="s">
        <v>2432</v>
      </c>
      <c r="D346" s="118">
        <v>43768</v>
      </c>
      <c r="E346" s="117" t="s">
        <v>1872</v>
      </c>
      <c r="F346" s="805"/>
      <c r="G346" s="805"/>
      <c r="H346" s="806"/>
      <c r="I346" s="806"/>
      <c r="J346" s="803"/>
      <c r="K346" s="803"/>
      <c r="L346" s="804"/>
    </row>
    <row r="347" spans="1:12" s="101" customFormat="1" ht="24" customHeight="1">
      <c r="A347" s="808">
        <v>865</v>
      </c>
      <c r="B347" s="110" t="s">
        <v>76</v>
      </c>
      <c r="C347" s="115" t="s">
        <v>78</v>
      </c>
      <c r="D347" s="115" t="s">
        <v>146</v>
      </c>
      <c r="E347" s="115" t="s">
        <v>147</v>
      </c>
      <c r="F347" s="809" t="s">
        <v>71</v>
      </c>
      <c r="G347" s="809"/>
      <c r="H347" s="805"/>
      <c r="I347" s="805"/>
      <c r="J347" s="805"/>
      <c r="K347" s="805"/>
      <c r="L347" s="805"/>
    </row>
    <row r="348" spans="1:12" s="101" customFormat="1" ht="26.25" customHeight="1">
      <c r="A348" s="808"/>
      <c r="B348" s="803" t="s">
        <v>2899</v>
      </c>
      <c r="C348" s="803" t="s">
        <v>2901</v>
      </c>
      <c r="D348" s="807">
        <v>43780</v>
      </c>
      <c r="E348" s="803" t="s">
        <v>306</v>
      </c>
      <c r="F348" s="803" t="s">
        <v>307</v>
      </c>
      <c r="G348" s="803"/>
      <c r="H348" s="806" t="s">
        <v>152</v>
      </c>
      <c r="I348" s="806"/>
      <c r="J348" s="117" t="s">
        <v>153</v>
      </c>
      <c r="K348" s="117" t="s">
        <v>3</v>
      </c>
      <c r="L348" s="119">
        <v>514</v>
      </c>
    </row>
    <row r="349" spans="1:12" s="101" customFormat="1" ht="92.25" customHeight="1">
      <c r="A349" s="808"/>
      <c r="B349" s="803"/>
      <c r="C349" s="803"/>
      <c r="D349" s="807"/>
      <c r="E349" s="803"/>
      <c r="F349" s="803"/>
      <c r="G349" s="803"/>
      <c r="H349" s="806" t="s">
        <v>154</v>
      </c>
      <c r="I349" s="806"/>
      <c r="J349" s="117" t="s">
        <v>153</v>
      </c>
      <c r="K349" s="117" t="s">
        <v>3</v>
      </c>
      <c r="L349" s="119">
        <v>382</v>
      </c>
    </row>
    <row r="350" spans="1:12" s="101" customFormat="1" ht="24" customHeight="1">
      <c r="A350" s="808"/>
      <c r="B350" s="110" t="s">
        <v>77</v>
      </c>
      <c r="C350" s="115" t="s">
        <v>79</v>
      </c>
      <c r="D350" s="115" t="s">
        <v>155</v>
      </c>
      <c r="E350" s="115" t="s">
        <v>156</v>
      </c>
      <c r="F350" s="805"/>
      <c r="G350" s="805"/>
      <c r="H350" s="806" t="s">
        <v>157</v>
      </c>
      <c r="I350" s="806"/>
      <c r="J350" s="803" t="s">
        <v>153</v>
      </c>
      <c r="K350" s="803" t="s">
        <v>153</v>
      </c>
      <c r="L350" s="804">
        <v>0</v>
      </c>
    </row>
    <row r="351" spans="1:12" s="101" customFormat="1" ht="24" customHeight="1">
      <c r="A351" s="808"/>
      <c r="B351" s="117" t="s">
        <v>193</v>
      </c>
      <c r="C351" s="117" t="s">
        <v>307</v>
      </c>
      <c r="D351" s="118">
        <v>43782</v>
      </c>
      <c r="E351" s="117" t="s">
        <v>369</v>
      </c>
      <c r="F351" s="805"/>
      <c r="G351" s="805"/>
      <c r="H351" s="806"/>
      <c r="I351" s="806"/>
      <c r="J351" s="803"/>
      <c r="K351" s="803"/>
      <c r="L351" s="804"/>
    </row>
    <row r="352" spans="1:12" s="101" customFormat="1" ht="24" customHeight="1">
      <c r="A352" s="808">
        <v>866</v>
      </c>
      <c r="B352" s="110" t="s">
        <v>76</v>
      </c>
      <c r="C352" s="115" t="s">
        <v>78</v>
      </c>
      <c r="D352" s="115" t="s">
        <v>146</v>
      </c>
      <c r="E352" s="115" t="s">
        <v>147</v>
      </c>
      <c r="F352" s="809" t="s">
        <v>71</v>
      </c>
      <c r="G352" s="809"/>
      <c r="H352" s="805"/>
      <c r="I352" s="805"/>
      <c r="J352" s="805"/>
      <c r="K352" s="805"/>
      <c r="L352" s="805"/>
    </row>
    <row r="353" spans="1:12" s="101" customFormat="1" ht="26.25" customHeight="1">
      <c r="A353" s="808"/>
      <c r="B353" s="803" t="s">
        <v>2899</v>
      </c>
      <c r="C353" s="803" t="s">
        <v>2902</v>
      </c>
      <c r="D353" s="807">
        <v>43871</v>
      </c>
      <c r="E353" s="803" t="s">
        <v>306</v>
      </c>
      <c r="F353" s="803" t="s">
        <v>2896</v>
      </c>
      <c r="G353" s="803"/>
      <c r="H353" s="806" t="s">
        <v>152</v>
      </c>
      <c r="I353" s="806"/>
      <c r="J353" s="117" t="s">
        <v>153</v>
      </c>
      <c r="K353" s="117" t="s">
        <v>3</v>
      </c>
      <c r="L353" s="119">
        <v>494.64</v>
      </c>
    </row>
    <row r="354" spans="1:12" s="101" customFormat="1" ht="92.25" customHeight="1">
      <c r="A354" s="808"/>
      <c r="B354" s="803"/>
      <c r="C354" s="803"/>
      <c r="D354" s="807"/>
      <c r="E354" s="803"/>
      <c r="F354" s="803"/>
      <c r="G354" s="803"/>
      <c r="H354" s="806" t="s">
        <v>154</v>
      </c>
      <c r="I354" s="806"/>
      <c r="J354" s="117" t="s">
        <v>153</v>
      </c>
      <c r="K354" s="117" t="s">
        <v>3</v>
      </c>
      <c r="L354" s="119">
        <v>246.81</v>
      </c>
    </row>
    <row r="355" spans="1:12" s="101" customFormat="1" ht="24" customHeight="1">
      <c r="A355" s="808"/>
      <c r="B355" s="110" t="s">
        <v>77</v>
      </c>
      <c r="C355" s="115" t="s">
        <v>79</v>
      </c>
      <c r="D355" s="115" t="s">
        <v>155</v>
      </c>
      <c r="E355" s="115" t="s">
        <v>156</v>
      </c>
      <c r="F355" s="805"/>
      <c r="G355" s="805"/>
      <c r="H355" s="806" t="s">
        <v>157</v>
      </c>
      <c r="I355" s="806"/>
      <c r="J355" s="803" t="s">
        <v>153</v>
      </c>
      <c r="K355" s="803" t="s">
        <v>153</v>
      </c>
      <c r="L355" s="804">
        <v>0</v>
      </c>
    </row>
    <row r="356" spans="1:12" s="101" customFormat="1" ht="24" customHeight="1">
      <c r="A356" s="808"/>
      <c r="B356" s="117" t="s">
        <v>193</v>
      </c>
      <c r="C356" s="117" t="s">
        <v>2896</v>
      </c>
      <c r="D356" s="118">
        <v>43873</v>
      </c>
      <c r="E356" s="117" t="s">
        <v>2428</v>
      </c>
      <c r="F356" s="805"/>
      <c r="G356" s="805"/>
      <c r="H356" s="806"/>
      <c r="I356" s="806"/>
      <c r="J356" s="803"/>
      <c r="K356" s="803"/>
      <c r="L356" s="804"/>
    </row>
    <row r="357" spans="1:12" s="101" customFormat="1" ht="24" customHeight="1">
      <c r="A357" s="808">
        <v>867</v>
      </c>
      <c r="B357" s="110" t="s">
        <v>76</v>
      </c>
      <c r="C357" s="115" t="s">
        <v>78</v>
      </c>
      <c r="D357" s="115" t="s">
        <v>146</v>
      </c>
      <c r="E357" s="115" t="s">
        <v>147</v>
      </c>
      <c r="F357" s="809" t="s">
        <v>71</v>
      </c>
      <c r="G357" s="809"/>
      <c r="H357" s="805"/>
      <c r="I357" s="805"/>
      <c r="J357" s="805"/>
      <c r="K357" s="805"/>
      <c r="L357" s="805"/>
    </row>
    <row r="358" spans="1:12" s="101" customFormat="1" ht="26.25" customHeight="1">
      <c r="A358" s="808"/>
      <c r="B358" s="803" t="s">
        <v>2899</v>
      </c>
      <c r="C358" s="803" t="s">
        <v>2903</v>
      </c>
      <c r="D358" s="807">
        <v>43887</v>
      </c>
      <c r="E358" s="803" t="s">
        <v>2904</v>
      </c>
      <c r="F358" s="803" t="s">
        <v>2905</v>
      </c>
      <c r="G358" s="803"/>
      <c r="H358" s="806" t="s">
        <v>152</v>
      </c>
      <c r="I358" s="806"/>
      <c r="J358" s="117" t="s">
        <v>153</v>
      </c>
      <c r="K358" s="117" t="s">
        <v>3</v>
      </c>
      <c r="L358" s="119">
        <v>270</v>
      </c>
    </row>
    <row r="359" spans="1:12" s="101" customFormat="1" ht="92.25" customHeight="1">
      <c r="A359" s="808"/>
      <c r="B359" s="803"/>
      <c r="C359" s="803"/>
      <c r="D359" s="807"/>
      <c r="E359" s="803"/>
      <c r="F359" s="803"/>
      <c r="G359" s="803"/>
      <c r="H359" s="806" t="s">
        <v>154</v>
      </c>
      <c r="I359" s="806"/>
      <c r="J359" s="117" t="s">
        <v>153</v>
      </c>
      <c r="K359" s="117" t="s">
        <v>3</v>
      </c>
      <c r="L359" s="119">
        <v>440</v>
      </c>
    </row>
    <row r="360" spans="1:12" s="101" customFormat="1" ht="24" customHeight="1">
      <c r="A360" s="808"/>
      <c r="B360" s="110" t="s">
        <v>77</v>
      </c>
      <c r="C360" s="115" t="s">
        <v>79</v>
      </c>
      <c r="D360" s="115" t="s">
        <v>155</v>
      </c>
      <c r="E360" s="115" t="s">
        <v>156</v>
      </c>
      <c r="F360" s="805"/>
      <c r="G360" s="805"/>
      <c r="H360" s="806" t="s">
        <v>157</v>
      </c>
      <c r="I360" s="806"/>
      <c r="J360" s="803" t="s">
        <v>153</v>
      </c>
      <c r="K360" s="803" t="s">
        <v>153</v>
      </c>
      <c r="L360" s="804">
        <v>0</v>
      </c>
    </row>
    <row r="361" spans="1:12" s="101" customFormat="1" ht="24" customHeight="1">
      <c r="A361" s="808"/>
      <c r="B361" s="117" t="s">
        <v>193</v>
      </c>
      <c r="C361" s="117" t="s">
        <v>2905</v>
      </c>
      <c r="D361" s="118">
        <v>43889</v>
      </c>
      <c r="E361" s="117" t="s">
        <v>2701</v>
      </c>
      <c r="F361" s="805"/>
      <c r="G361" s="805"/>
      <c r="H361" s="806"/>
      <c r="I361" s="806"/>
      <c r="J361" s="803"/>
      <c r="K361" s="803"/>
      <c r="L361" s="804"/>
    </row>
    <row r="362" spans="1:12" s="101" customFormat="1" ht="24" customHeight="1">
      <c r="A362" s="808">
        <v>868</v>
      </c>
      <c r="B362" s="110" t="s">
        <v>76</v>
      </c>
      <c r="C362" s="115" t="s">
        <v>78</v>
      </c>
      <c r="D362" s="115" t="s">
        <v>146</v>
      </c>
      <c r="E362" s="115" t="s">
        <v>147</v>
      </c>
      <c r="F362" s="809" t="s">
        <v>71</v>
      </c>
      <c r="G362" s="809"/>
      <c r="H362" s="805"/>
      <c r="I362" s="805"/>
      <c r="J362" s="805"/>
      <c r="K362" s="805"/>
      <c r="L362" s="805"/>
    </row>
    <row r="363" spans="1:12" s="101" customFormat="1" ht="26.25" customHeight="1">
      <c r="A363" s="808"/>
      <c r="B363" s="803" t="s">
        <v>2906</v>
      </c>
      <c r="C363" s="810" t="s">
        <v>2907</v>
      </c>
      <c r="D363" s="807">
        <v>43877</v>
      </c>
      <c r="E363" s="803" t="s">
        <v>444</v>
      </c>
      <c r="F363" s="803" t="s">
        <v>1289</v>
      </c>
      <c r="G363" s="803"/>
      <c r="H363" s="806" t="s">
        <v>152</v>
      </c>
      <c r="I363" s="806"/>
      <c r="J363" s="117" t="s">
        <v>153</v>
      </c>
      <c r="K363" s="117" t="s">
        <v>153</v>
      </c>
      <c r="L363" s="119">
        <v>0</v>
      </c>
    </row>
    <row r="364" spans="1:12" s="101" customFormat="1" ht="207.75" customHeight="1">
      <c r="A364" s="808"/>
      <c r="B364" s="803"/>
      <c r="C364" s="810"/>
      <c r="D364" s="807"/>
      <c r="E364" s="803"/>
      <c r="F364" s="803"/>
      <c r="G364" s="803"/>
      <c r="H364" s="806" t="s">
        <v>154</v>
      </c>
      <c r="I364" s="806"/>
      <c r="J364" s="117" t="s">
        <v>153</v>
      </c>
      <c r="K364" s="117" t="s">
        <v>153</v>
      </c>
      <c r="L364" s="119">
        <v>0</v>
      </c>
    </row>
    <row r="365" spans="1:12" s="101" customFormat="1" ht="24" customHeight="1">
      <c r="A365" s="808"/>
      <c r="B365" s="110" t="s">
        <v>77</v>
      </c>
      <c r="C365" s="115" t="s">
        <v>79</v>
      </c>
      <c r="D365" s="115" t="s">
        <v>155</v>
      </c>
      <c r="E365" s="115" t="s">
        <v>156</v>
      </c>
      <c r="F365" s="805"/>
      <c r="G365" s="805"/>
      <c r="H365" s="806" t="s">
        <v>157</v>
      </c>
      <c r="I365" s="806"/>
      <c r="J365" s="803" t="s">
        <v>153</v>
      </c>
      <c r="K365" s="803" t="s">
        <v>3</v>
      </c>
      <c r="L365" s="804">
        <v>750</v>
      </c>
    </row>
    <row r="366" spans="1:12" s="101" customFormat="1" ht="24" customHeight="1">
      <c r="A366" s="808"/>
      <c r="B366" s="117" t="s">
        <v>326</v>
      </c>
      <c r="C366" s="117" t="s">
        <v>1289</v>
      </c>
      <c r="D366" s="118">
        <v>43882</v>
      </c>
      <c r="E366" s="117" t="s">
        <v>1636</v>
      </c>
      <c r="F366" s="805"/>
      <c r="G366" s="805"/>
      <c r="H366" s="806"/>
      <c r="I366" s="806"/>
      <c r="J366" s="803"/>
      <c r="K366" s="803"/>
      <c r="L366" s="804"/>
    </row>
    <row r="367" spans="1:12" s="101" customFormat="1" ht="24" customHeight="1">
      <c r="A367" s="808">
        <v>869</v>
      </c>
      <c r="B367" s="110" t="s">
        <v>76</v>
      </c>
      <c r="C367" s="115" t="s">
        <v>78</v>
      </c>
      <c r="D367" s="115" t="s">
        <v>146</v>
      </c>
      <c r="E367" s="115" t="s">
        <v>147</v>
      </c>
      <c r="F367" s="809" t="s">
        <v>71</v>
      </c>
      <c r="G367" s="809"/>
      <c r="H367" s="805"/>
      <c r="I367" s="805"/>
      <c r="J367" s="805"/>
      <c r="K367" s="805"/>
      <c r="L367" s="805"/>
    </row>
    <row r="368" spans="1:12" s="101" customFormat="1" ht="26.25" customHeight="1">
      <c r="A368" s="808"/>
      <c r="B368" s="803" t="s">
        <v>2908</v>
      </c>
      <c r="C368" s="810" t="s">
        <v>2909</v>
      </c>
      <c r="D368" s="807">
        <v>43780</v>
      </c>
      <c r="E368" s="803" t="s">
        <v>234</v>
      </c>
      <c r="F368" s="803" t="s">
        <v>998</v>
      </c>
      <c r="G368" s="803"/>
      <c r="H368" s="806" t="s">
        <v>152</v>
      </c>
      <c r="I368" s="806"/>
      <c r="J368" s="117" t="s">
        <v>153</v>
      </c>
      <c r="K368" s="117" t="s">
        <v>3</v>
      </c>
      <c r="L368" s="119">
        <v>634</v>
      </c>
    </row>
    <row r="369" spans="1:12" s="101" customFormat="1" ht="408.95" customHeight="1">
      <c r="A369" s="808"/>
      <c r="B369" s="803"/>
      <c r="C369" s="810"/>
      <c r="D369" s="807"/>
      <c r="E369" s="803"/>
      <c r="F369" s="803"/>
      <c r="G369" s="803"/>
      <c r="H369" s="806" t="s">
        <v>154</v>
      </c>
      <c r="I369" s="806"/>
      <c r="J369" s="803" t="s">
        <v>153</v>
      </c>
      <c r="K369" s="803" t="s">
        <v>3</v>
      </c>
      <c r="L369" s="804">
        <v>301.60000000000002</v>
      </c>
    </row>
    <row r="370" spans="1:12" s="101" customFormat="1" ht="113.85" customHeight="1">
      <c r="A370" s="808"/>
      <c r="B370" s="803"/>
      <c r="C370" s="810"/>
      <c r="D370" s="807"/>
      <c r="E370" s="803"/>
      <c r="F370" s="803"/>
      <c r="G370" s="803"/>
      <c r="H370" s="806"/>
      <c r="I370" s="806"/>
      <c r="J370" s="803"/>
      <c r="K370" s="803"/>
      <c r="L370" s="804"/>
    </row>
    <row r="371" spans="1:12" s="101" customFormat="1" ht="24" customHeight="1">
      <c r="A371" s="808"/>
      <c r="B371" s="110" t="s">
        <v>77</v>
      </c>
      <c r="C371" s="115" t="s">
        <v>79</v>
      </c>
      <c r="D371" s="115" t="s">
        <v>155</v>
      </c>
      <c r="E371" s="115" t="s">
        <v>156</v>
      </c>
      <c r="F371" s="805"/>
      <c r="G371" s="805"/>
      <c r="H371" s="806" t="s">
        <v>157</v>
      </c>
      <c r="I371" s="806"/>
      <c r="J371" s="803" t="s">
        <v>153</v>
      </c>
      <c r="K371" s="803" t="s">
        <v>153</v>
      </c>
      <c r="L371" s="804">
        <v>0</v>
      </c>
    </row>
    <row r="372" spans="1:12" s="101" customFormat="1" ht="24" customHeight="1">
      <c r="A372" s="808"/>
      <c r="B372" s="117" t="s">
        <v>193</v>
      </c>
      <c r="C372" s="117" t="s">
        <v>998</v>
      </c>
      <c r="D372" s="118">
        <v>43782</v>
      </c>
      <c r="E372" s="117" t="s">
        <v>369</v>
      </c>
      <c r="F372" s="805"/>
      <c r="G372" s="805"/>
      <c r="H372" s="806"/>
      <c r="I372" s="806"/>
      <c r="J372" s="803"/>
      <c r="K372" s="803"/>
      <c r="L372" s="804"/>
    </row>
    <row r="373" spans="1:12" s="101" customFormat="1" ht="24" customHeight="1">
      <c r="A373" s="808">
        <v>870</v>
      </c>
      <c r="B373" s="110" t="s">
        <v>76</v>
      </c>
      <c r="C373" s="115" t="s">
        <v>78</v>
      </c>
      <c r="D373" s="115" t="s">
        <v>146</v>
      </c>
      <c r="E373" s="115" t="s">
        <v>147</v>
      </c>
      <c r="F373" s="809" t="s">
        <v>71</v>
      </c>
      <c r="G373" s="809"/>
      <c r="H373" s="805"/>
      <c r="I373" s="805"/>
      <c r="J373" s="805"/>
      <c r="K373" s="805"/>
      <c r="L373" s="805"/>
    </row>
    <row r="374" spans="1:12" s="101" customFormat="1" ht="26.25" customHeight="1">
      <c r="A374" s="808"/>
      <c r="B374" s="803" t="s">
        <v>2908</v>
      </c>
      <c r="C374" s="810" t="s">
        <v>2910</v>
      </c>
      <c r="D374" s="807">
        <v>43783</v>
      </c>
      <c r="E374" s="803" t="s">
        <v>1961</v>
      </c>
      <c r="F374" s="803" t="s">
        <v>2304</v>
      </c>
      <c r="G374" s="803"/>
      <c r="H374" s="806" t="s">
        <v>152</v>
      </c>
      <c r="I374" s="806"/>
      <c r="J374" s="117" t="s">
        <v>153</v>
      </c>
      <c r="K374" s="117" t="s">
        <v>3</v>
      </c>
      <c r="L374" s="119">
        <v>281</v>
      </c>
    </row>
    <row r="375" spans="1:12" s="101" customFormat="1" ht="365.25" customHeight="1">
      <c r="A375" s="808"/>
      <c r="B375" s="803"/>
      <c r="C375" s="810"/>
      <c r="D375" s="807"/>
      <c r="E375" s="803"/>
      <c r="F375" s="803"/>
      <c r="G375" s="803"/>
      <c r="H375" s="806" t="s">
        <v>154</v>
      </c>
      <c r="I375" s="806"/>
      <c r="J375" s="117" t="s">
        <v>153</v>
      </c>
      <c r="K375" s="117" t="s">
        <v>3</v>
      </c>
      <c r="L375" s="119">
        <v>440</v>
      </c>
    </row>
    <row r="376" spans="1:12" s="101" customFormat="1" ht="24" customHeight="1">
      <c r="A376" s="808"/>
      <c r="B376" s="110" t="s">
        <v>77</v>
      </c>
      <c r="C376" s="115" t="s">
        <v>79</v>
      </c>
      <c r="D376" s="115" t="s">
        <v>155</v>
      </c>
      <c r="E376" s="115" t="s">
        <v>156</v>
      </c>
      <c r="F376" s="805"/>
      <c r="G376" s="805"/>
      <c r="H376" s="806" t="s">
        <v>157</v>
      </c>
      <c r="I376" s="806"/>
      <c r="J376" s="803" t="s">
        <v>153</v>
      </c>
      <c r="K376" s="803" t="s">
        <v>153</v>
      </c>
      <c r="L376" s="804">
        <v>0</v>
      </c>
    </row>
    <row r="377" spans="1:12" s="101" customFormat="1" ht="24" customHeight="1">
      <c r="A377" s="808"/>
      <c r="B377" s="117" t="s">
        <v>193</v>
      </c>
      <c r="C377" s="117" t="s">
        <v>2304</v>
      </c>
      <c r="D377" s="118">
        <v>43785</v>
      </c>
      <c r="E377" s="117" t="s">
        <v>1418</v>
      </c>
      <c r="F377" s="805"/>
      <c r="G377" s="805"/>
      <c r="H377" s="806"/>
      <c r="I377" s="806"/>
      <c r="J377" s="803"/>
      <c r="K377" s="803"/>
      <c r="L377" s="804"/>
    </row>
    <row r="378" spans="1:12" s="101" customFormat="1" ht="24" customHeight="1">
      <c r="A378" s="808">
        <v>871</v>
      </c>
      <c r="B378" s="110" t="s">
        <v>76</v>
      </c>
      <c r="C378" s="115" t="s">
        <v>78</v>
      </c>
      <c r="D378" s="115" t="s">
        <v>146</v>
      </c>
      <c r="E378" s="115" t="s">
        <v>147</v>
      </c>
      <c r="F378" s="809" t="s">
        <v>71</v>
      </c>
      <c r="G378" s="809"/>
      <c r="H378" s="805"/>
      <c r="I378" s="805"/>
      <c r="J378" s="805"/>
      <c r="K378" s="805"/>
      <c r="L378" s="805"/>
    </row>
    <row r="379" spans="1:12" s="101" customFormat="1" ht="26.25" customHeight="1">
      <c r="A379" s="808"/>
      <c r="B379" s="803" t="s">
        <v>2908</v>
      </c>
      <c r="C379" s="810" t="s">
        <v>2911</v>
      </c>
      <c r="D379" s="807">
        <v>43866</v>
      </c>
      <c r="E379" s="803" t="s">
        <v>296</v>
      </c>
      <c r="F379" s="803" t="s">
        <v>297</v>
      </c>
      <c r="G379" s="803"/>
      <c r="H379" s="806" t="s">
        <v>152</v>
      </c>
      <c r="I379" s="806"/>
      <c r="J379" s="117" t="s">
        <v>153</v>
      </c>
      <c r="K379" s="117" t="s">
        <v>3</v>
      </c>
      <c r="L379" s="119">
        <v>337.63</v>
      </c>
    </row>
    <row r="380" spans="1:12" s="101" customFormat="1" ht="408.95" customHeight="1">
      <c r="A380" s="808"/>
      <c r="B380" s="803"/>
      <c r="C380" s="810"/>
      <c r="D380" s="807"/>
      <c r="E380" s="803"/>
      <c r="F380" s="803"/>
      <c r="G380" s="803"/>
      <c r="H380" s="806" t="s">
        <v>154</v>
      </c>
      <c r="I380" s="806"/>
      <c r="J380" s="803" t="s">
        <v>153</v>
      </c>
      <c r="K380" s="803" t="s">
        <v>3</v>
      </c>
      <c r="L380" s="804">
        <v>306.44</v>
      </c>
    </row>
    <row r="381" spans="1:12" s="101" customFormat="1" ht="40.35" customHeight="1">
      <c r="A381" s="808"/>
      <c r="B381" s="803"/>
      <c r="C381" s="810"/>
      <c r="D381" s="807"/>
      <c r="E381" s="803"/>
      <c r="F381" s="803"/>
      <c r="G381" s="803"/>
      <c r="H381" s="806"/>
      <c r="I381" s="806"/>
      <c r="J381" s="803"/>
      <c r="K381" s="803"/>
      <c r="L381" s="804"/>
    </row>
    <row r="382" spans="1:12" s="101" customFormat="1" ht="24" customHeight="1">
      <c r="A382" s="808"/>
      <c r="B382" s="110" t="s">
        <v>77</v>
      </c>
      <c r="C382" s="115" t="s">
        <v>79</v>
      </c>
      <c r="D382" s="115" t="s">
        <v>155</v>
      </c>
      <c r="E382" s="115" t="s">
        <v>156</v>
      </c>
      <c r="F382" s="805"/>
      <c r="G382" s="805"/>
      <c r="H382" s="806" t="s">
        <v>157</v>
      </c>
      <c r="I382" s="806"/>
      <c r="J382" s="803" t="s">
        <v>153</v>
      </c>
      <c r="K382" s="803" t="s">
        <v>153</v>
      </c>
      <c r="L382" s="804">
        <v>0</v>
      </c>
    </row>
    <row r="383" spans="1:12" s="101" customFormat="1" ht="24" customHeight="1">
      <c r="A383" s="808"/>
      <c r="B383" s="117" t="s">
        <v>193</v>
      </c>
      <c r="C383" s="117" t="s">
        <v>297</v>
      </c>
      <c r="D383" s="118">
        <v>43868</v>
      </c>
      <c r="E383" s="117" t="s">
        <v>2044</v>
      </c>
      <c r="F383" s="805"/>
      <c r="G383" s="805"/>
      <c r="H383" s="806"/>
      <c r="I383" s="806"/>
      <c r="J383" s="803"/>
      <c r="K383" s="803"/>
      <c r="L383" s="804"/>
    </row>
    <row r="384" spans="1:12" s="101" customFormat="1" ht="24" customHeight="1">
      <c r="A384" s="808">
        <v>872</v>
      </c>
      <c r="B384" s="110" t="s">
        <v>76</v>
      </c>
      <c r="C384" s="115" t="s">
        <v>78</v>
      </c>
      <c r="D384" s="115" t="s">
        <v>146</v>
      </c>
      <c r="E384" s="115" t="s">
        <v>147</v>
      </c>
      <c r="F384" s="809" t="s">
        <v>71</v>
      </c>
      <c r="G384" s="809"/>
      <c r="H384" s="805"/>
      <c r="I384" s="805"/>
      <c r="J384" s="805"/>
      <c r="K384" s="805"/>
      <c r="L384" s="805"/>
    </row>
    <row r="385" spans="1:12" s="101" customFormat="1" ht="26.25" customHeight="1">
      <c r="A385" s="808"/>
      <c r="B385" s="803" t="s">
        <v>2908</v>
      </c>
      <c r="C385" s="810" t="s">
        <v>2912</v>
      </c>
      <c r="D385" s="807">
        <v>43888</v>
      </c>
      <c r="E385" s="803" t="s">
        <v>629</v>
      </c>
      <c r="F385" s="803" t="s">
        <v>630</v>
      </c>
      <c r="G385" s="803"/>
      <c r="H385" s="806" t="s">
        <v>152</v>
      </c>
      <c r="I385" s="806"/>
      <c r="J385" s="117" t="s">
        <v>153</v>
      </c>
      <c r="K385" s="117" t="s">
        <v>3</v>
      </c>
      <c r="L385" s="119">
        <v>831</v>
      </c>
    </row>
    <row r="386" spans="1:12" s="101" customFormat="1" ht="408.95" customHeight="1">
      <c r="A386" s="808"/>
      <c r="B386" s="803"/>
      <c r="C386" s="810"/>
      <c r="D386" s="807"/>
      <c r="E386" s="803"/>
      <c r="F386" s="803"/>
      <c r="G386" s="803"/>
      <c r="H386" s="806" t="s">
        <v>154</v>
      </c>
      <c r="I386" s="806"/>
      <c r="J386" s="803" t="s">
        <v>153</v>
      </c>
      <c r="K386" s="803" t="s">
        <v>3</v>
      </c>
      <c r="L386" s="804">
        <v>438.61</v>
      </c>
    </row>
    <row r="387" spans="1:12" s="101" customFormat="1" ht="250.35" customHeight="1">
      <c r="A387" s="808"/>
      <c r="B387" s="803"/>
      <c r="C387" s="810"/>
      <c r="D387" s="807"/>
      <c r="E387" s="803"/>
      <c r="F387" s="803"/>
      <c r="G387" s="803"/>
      <c r="H387" s="806"/>
      <c r="I387" s="806"/>
      <c r="J387" s="803"/>
      <c r="K387" s="803"/>
      <c r="L387" s="804"/>
    </row>
    <row r="388" spans="1:12" s="101" customFormat="1" ht="24" customHeight="1">
      <c r="A388" s="808"/>
      <c r="B388" s="110" t="s">
        <v>77</v>
      </c>
      <c r="C388" s="115" t="s">
        <v>79</v>
      </c>
      <c r="D388" s="115" t="s">
        <v>155</v>
      </c>
      <c r="E388" s="115" t="s">
        <v>156</v>
      </c>
      <c r="F388" s="805"/>
      <c r="G388" s="805"/>
      <c r="H388" s="806" t="s">
        <v>157</v>
      </c>
      <c r="I388" s="806"/>
      <c r="J388" s="803" t="s">
        <v>153</v>
      </c>
      <c r="K388" s="803" t="s">
        <v>3</v>
      </c>
      <c r="L388" s="804">
        <v>575</v>
      </c>
    </row>
    <row r="389" spans="1:12" s="101" customFormat="1" ht="24" customHeight="1">
      <c r="A389" s="808"/>
      <c r="B389" s="117" t="s">
        <v>193</v>
      </c>
      <c r="C389" s="117" t="s">
        <v>630</v>
      </c>
      <c r="D389" s="118">
        <v>43891</v>
      </c>
      <c r="E389" s="117" t="s">
        <v>1758</v>
      </c>
      <c r="F389" s="805"/>
      <c r="G389" s="805"/>
      <c r="H389" s="806"/>
      <c r="I389" s="806"/>
      <c r="J389" s="803"/>
      <c r="K389" s="803"/>
      <c r="L389" s="804"/>
    </row>
    <row r="390" spans="1:12" s="101" customFormat="1" ht="24" customHeight="1">
      <c r="A390" s="808">
        <v>873</v>
      </c>
      <c r="B390" s="110" t="s">
        <v>76</v>
      </c>
      <c r="C390" s="115" t="s">
        <v>78</v>
      </c>
      <c r="D390" s="115" t="s">
        <v>146</v>
      </c>
      <c r="E390" s="115" t="s">
        <v>147</v>
      </c>
      <c r="F390" s="809" t="s">
        <v>71</v>
      </c>
      <c r="G390" s="809"/>
      <c r="H390" s="805"/>
      <c r="I390" s="805"/>
      <c r="J390" s="805"/>
      <c r="K390" s="805"/>
      <c r="L390" s="805"/>
    </row>
    <row r="391" spans="1:12" s="101" customFormat="1" ht="26.25" customHeight="1">
      <c r="A391" s="808"/>
      <c r="B391" s="803" t="s">
        <v>2908</v>
      </c>
      <c r="C391" s="810" t="s">
        <v>2913</v>
      </c>
      <c r="D391" s="807">
        <v>43895</v>
      </c>
      <c r="E391" s="803" t="s">
        <v>614</v>
      </c>
      <c r="F391" s="803" t="s">
        <v>2914</v>
      </c>
      <c r="G391" s="803"/>
      <c r="H391" s="806" t="s">
        <v>152</v>
      </c>
      <c r="I391" s="806"/>
      <c r="J391" s="117" t="s">
        <v>153</v>
      </c>
      <c r="K391" s="117" t="s">
        <v>3</v>
      </c>
      <c r="L391" s="119">
        <v>905</v>
      </c>
    </row>
    <row r="392" spans="1:12" s="101" customFormat="1" ht="408.95" customHeight="1">
      <c r="A392" s="808"/>
      <c r="B392" s="803"/>
      <c r="C392" s="810"/>
      <c r="D392" s="807"/>
      <c r="E392" s="803"/>
      <c r="F392" s="803"/>
      <c r="G392" s="803"/>
      <c r="H392" s="806" t="s">
        <v>154</v>
      </c>
      <c r="I392" s="806"/>
      <c r="J392" s="803" t="s">
        <v>153</v>
      </c>
      <c r="K392" s="803" t="s">
        <v>3</v>
      </c>
      <c r="L392" s="804">
        <v>400</v>
      </c>
    </row>
    <row r="393" spans="1:12" s="101" customFormat="1" ht="155.85" customHeight="1">
      <c r="A393" s="808"/>
      <c r="B393" s="803"/>
      <c r="C393" s="810"/>
      <c r="D393" s="807"/>
      <c r="E393" s="803"/>
      <c r="F393" s="803"/>
      <c r="G393" s="803"/>
      <c r="H393" s="806"/>
      <c r="I393" s="806"/>
      <c r="J393" s="803"/>
      <c r="K393" s="803"/>
      <c r="L393" s="804"/>
    </row>
    <row r="394" spans="1:12" s="101" customFormat="1" ht="24" customHeight="1">
      <c r="A394" s="808"/>
      <c r="B394" s="110" t="s">
        <v>77</v>
      </c>
      <c r="C394" s="115" t="s">
        <v>79</v>
      </c>
      <c r="D394" s="115" t="s">
        <v>155</v>
      </c>
      <c r="E394" s="115" t="s">
        <v>156</v>
      </c>
      <c r="F394" s="805"/>
      <c r="G394" s="805"/>
      <c r="H394" s="806" t="s">
        <v>157</v>
      </c>
      <c r="I394" s="806"/>
      <c r="J394" s="803" t="s">
        <v>153</v>
      </c>
      <c r="K394" s="803" t="s">
        <v>153</v>
      </c>
      <c r="L394" s="804">
        <v>0</v>
      </c>
    </row>
    <row r="395" spans="1:12" s="101" customFormat="1" ht="24" customHeight="1">
      <c r="A395" s="808"/>
      <c r="B395" s="117" t="s">
        <v>193</v>
      </c>
      <c r="C395" s="117" t="s">
        <v>2914</v>
      </c>
      <c r="D395" s="118">
        <v>43898</v>
      </c>
      <c r="E395" s="117" t="s">
        <v>976</v>
      </c>
      <c r="F395" s="805"/>
      <c r="G395" s="805"/>
      <c r="H395" s="806"/>
      <c r="I395" s="806"/>
      <c r="J395" s="803"/>
      <c r="K395" s="803"/>
      <c r="L395" s="804"/>
    </row>
    <row r="396" spans="1:12" s="101" customFormat="1" ht="24" customHeight="1">
      <c r="A396" s="808">
        <v>874</v>
      </c>
      <c r="B396" s="110" t="s">
        <v>76</v>
      </c>
      <c r="C396" s="115" t="s">
        <v>78</v>
      </c>
      <c r="D396" s="115" t="s">
        <v>146</v>
      </c>
      <c r="E396" s="115" t="s">
        <v>147</v>
      </c>
      <c r="F396" s="809" t="s">
        <v>71</v>
      </c>
      <c r="G396" s="809"/>
      <c r="H396" s="805"/>
      <c r="I396" s="805"/>
      <c r="J396" s="805"/>
      <c r="K396" s="805"/>
      <c r="L396" s="805"/>
    </row>
    <row r="397" spans="1:12" s="101" customFormat="1" ht="26.25" customHeight="1">
      <c r="A397" s="808"/>
      <c r="B397" s="803" t="s">
        <v>2915</v>
      </c>
      <c r="C397" s="803" t="s">
        <v>2916</v>
      </c>
      <c r="D397" s="807">
        <v>43746</v>
      </c>
      <c r="E397" s="803" t="s">
        <v>745</v>
      </c>
      <c r="F397" s="803" t="s">
        <v>2917</v>
      </c>
      <c r="G397" s="803"/>
      <c r="H397" s="806" t="s">
        <v>152</v>
      </c>
      <c r="I397" s="806"/>
      <c r="J397" s="117" t="s">
        <v>153</v>
      </c>
      <c r="K397" s="117" t="s">
        <v>3</v>
      </c>
      <c r="L397" s="119">
        <v>714.38</v>
      </c>
    </row>
    <row r="398" spans="1:12" s="101" customFormat="1" ht="29.25" customHeight="1">
      <c r="A398" s="808"/>
      <c r="B398" s="803"/>
      <c r="C398" s="803"/>
      <c r="D398" s="807"/>
      <c r="E398" s="803"/>
      <c r="F398" s="803"/>
      <c r="G398" s="803"/>
      <c r="H398" s="806" t="s">
        <v>154</v>
      </c>
      <c r="I398" s="806"/>
      <c r="J398" s="117" t="s">
        <v>153</v>
      </c>
      <c r="K398" s="117" t="s">
        <v>3</v>
      </c>
      <c r="L398" s="119">
        <v>1382.63</v>
      </c>
    </row>
    <row r="399" spans="1:12" s="101" customFormat="1" ht="24" customHeight="1">
      <c r="A399" s="808"/>
      <c r="B399" s="110" t="s">
        <v>77</v>
      </c>
      <c r="C399" s="115" t="s">
        <v>79</v>
      </c>
      <c r="D399" s="115" t="s">
        <v>155</v>
      </c>
      <c r="E399" s="115" t="s">
        <v>156</v>
      </c>
      <c r="F399" s="805"/>
      <c r="G399" s="805"/>
      <c r="H399" s="806" t="s">
        <v>157</v>
      </c>
      <c r="I399" s="806"/>
      <c r="J399" s="803" t="s">
        <v>153</v>
      </c>
      <c r="K399" s="803" t="s">
        <v>153</v>
      </c>
      <c r="L399" s="804">
        <v>0</v>
      </c>
    </row>
    <row r="400" spans="1:12" s="101" customFormat="1" ht="34.5" customHeight="1">
      <c r="A400" s="808"/>
      <c r="B400" s="117" t="s">
        <v>2918</v>
      </c>
      <c r="C400" s="117" t="s">
        <v>2917</v>
      </c>
      <c r="D400" s="118">
        <v>43749</v>
      </c>
      <c r="E400" s="117" t="s">
        <v>2919</v>
      </c>
      <c r="F400" s="805"/>
      <c r="G400" s="805"/>
      <c r="H400" s="806"/>
      <c r="I400" s="806"/>
      <c r="J400" s="803"/>
      <c r="K400" s="803"/>
      <c r="L400" s="804"/>
    </row>
    <row r="401" spans="1:12" s="101" customFormat="1" ht="24" customHeight="1">
      <c r="A401" s="808">
        <v>875</v>
      </c>
      <c r="B401" s="110" t="s">
        <v>76</v>
      </c>
      <c r="C401" s="115" t="s">
        <v>78</v>
      </c>
      <c r="D401" s="115" t="s">
        <v>146</v>
      </c>
      <c r="E401" s="115" t="s">
        <v>147</v>
      </c>
      <c r="F401" s="809" t="s">
        <v>71</v>
      </c>
      <c r="G401" s="809"/>
      <c r="H401" s="805"/>
      <c r="I401" s="805"/>
      <c r="J401" s="805"/>
      <c r="K401" s="805"/>
      <c r="L401" s="805"/>
    </row>
    <row r="402" spans="1:12" s="101" customFormat="1" ht="26.25" customHeight="1">
      <c r="A402" s="808"/>
      <c r="B402" s="803" t="s">
        <v>2920</v>
      </c>
      <c r="C402" s="810" t="s">
        <v>2921</v>
      </c>
      <c r="D402" s="807">
        <v>43782</v>
      </c>
      <c r="E402" s="803" t="s">
        <v>354</v>
      </c>
      <c r="F402" s="803" t="s">
        <v>1559</v>
      </c>
      <c r="G402" s="803"/>
      <c r="H402" s="806" t="s">
        <v>152</v>
      </c>
      <c r="I402" s="806"/>
      <c r="J402" s="117" t="s">
        <v>153</v>
      </c>
      <c r="K402" s="117" t="s">
        <v>3</v>
      </c>
      <c r="L402" s="119">
        <v>444.66</v>
      </c>
    </row>
    <row r="403" spans="1:12" s="101" customFormat="1" ht="302.25" customHeight="1">
      <c r="A403" s="808"/>
      <c r="B403" s="803"/>
      <c r="C403" s="810"/>
      <c r="D403" s="807"/>
      <c r="E403" s="803"/>
      <c r="F403" s="803"/>
      <c r="G403" s="803"/>
      <c r="H403" s="806" t="s">
        <v>154</v>
      </c>
      <c r="I403" s="806"/>
      <c r="J403" s="117" t="s">
        <v>153</v>
      </c>
      <c r="K403" s="117" t="s">
        <v>3</v>
      </c>
      <c r="L403" s="119">
        <v>374.54</v>
      </c>
    </row>
    <row r="404" spans="1:12" s="101" customFormat="1" ht="24" customHeight="1">
      <c r="A404" s="808"/>
      <c r="B404" s="110" t="s">
        <v>77</v>
      </c>
      <c r="C404" s="115" t="s">
        <v>79</v>
      </c>
      <c r="D404" s="115" t="s">
        <v>155</v>
      </c>
      <c r="E404" s="115" t="s">
        <v>156</v>
      </c>
      <c r="F404" s="805"/>
      <c r="G404" s="805"/>
      <c r="H404" s="806" t="s">
        <v>157</v>
      </c>
      <c r="I404" s="806"/>
      <c r="J404" s="803" t="s">
        <v>153</v>
      </c>
      <c r="K404" s="803" t="s">
        <v>3</v>
      </c>
      <c r="L404" s="804">
        <v>126</v>
      </c>
    </row>
    <row r="405" spans="1:12" s="101" customFormat="1" ht="24" customHeight="1">
      <c r="A405" s="808"/>
      <c r="B405" s="117" t="s">
        <v>193</v>
      </c>
      <c r="C405" s="117" t="s">
        <v>1559</v>
      </c>
      <c r="D405" s="118">
        <v>43784</v>
      </c>
      <c r="E405" s="117" t="s">
        <v>676</v>
      </c>
      <c r="F405" s="805"/>
      <c r="G405" s="805"/>
      <c r="H405" s="806"/>
      <c r="I405" s="806"/>
      <c r="J405" s="803"/>
      <c r="K405" s="803"/>
      <c r="L405" s="804"/>
    </row>
    <row r="406" spans="1:12" s="101" customFormat="1" ht="24" customHeight="1">
      <c r="A406" s="808">
        <v>876</v>
      </c>
      <c r="B406" s="110" t="s">
        <v>76</v>
      </c>
      <c r="C406" s="115" t="s">
        <v>78</v>
      </c>
      <c r="D406" s="115" t="s">
        <v>146</v>
      </c>
      <c r="E406" s="115" t="s">
        <v>147</v>
      </c>
      <c r="F406" s="809" t="s">
        <v>71</v>
      </c>
      <c r="G406" s="809"/>
      <c r="H406" s="805"/>
      <c r="I406" s="805"/>
      <c r="J406" s="805"/>
      <c r="K406" s="805"/>
      <c r="L406" s="805"/>
    </row>
    <row r="407" spans="1:12" s="101" customFormat="1" ht="26.25" customHeight="1">
      <c r="A407" s="808"/>
      <c r="B407" s="803" t="s">
        <v>2922</v>
      </c>
      <c r="C407" s="803" t="s">
        <v>2923</v>
      </c>
      <c r="D407" s="807">
        <v>43762</v>
      </c>
      <c r="E407" s="803" t="s">
        <v>2924</v>
      </c>
      <c r="F407" s="803" t="s">
        <v>2925</v>
      </c>
      <c r="G407" s="803"/>
      <c r="H407" s="806" t="s">
        <v>152</v>
      </c>
      <c r="I407" s="806"/>
      <c r="J407" s="117" t="s">
        <v>153</v>
      </c>
      <c r="K407" s="117" t="s">
        <v>3</v>
      </c>
      <c r="L407" s="119">
        <v>372</v>
      </c>
    </row>
    <row r="408" spans="1:12" s="101" customFormat="1" ht="39.75" customHeight="1">
      <c r="A408" s="808"/>
      <c r="B408" s="803"/>
      <c r="C408" s="803"/>
      <c r="D408" s="807"/>
      <c r="E408" s="803"/>
      <c r="F408" s="803"/>
      <c r="G408" s="803"/>
      <c r="H408" s="806" t="s">
        <v>154</v>
      </c>
      <c r="I408" s="806"/>
      <c r="J408" s="117" t="s">
        <v>153</v>
      </c>
      <c r="K408" s="117" t="s">
        <v>3</v>
      </c>
      <c r="L408" s="119">
        <v>1857</v>
      </c>
    </row>
    <row r="409" spans="1:12" s="101" customFormat="1" ht="24" customHeight="1">
      <c r="A409" s="808"/>
      <c r="B409" s="110" t="s">
        <v>77</v>
      </c>
      <c r="C409" s="115" t="s">
        <v>79</v>
      </c>
      <c r="D409" s="115" t="s">
        <v>155</v>
      </c>
      <c r="E409" s="115" t="s">
        <v>156</v>
      </c>
      <c r="F409" s="805"/>
      <c r="G409" s="805"/>
      <c r="H409" s="806" t="s">
        <v>157</v>
      </c>
      <c r="I409" s="806"/>
      <c r="J409" s="803" t="s">
        <v>153</v>
      </c>
      <c r="K409" s="803" t="s">
        <v>153</v>
      </c>
      <c r="L409" s="804">
        <v>0</v>
      </c>
    </row>
    <row r="410" spans="1:12" s="101" customFormat="1" ht="34.5" customHeight="1">
      <c r="A410" s="808"/>
      <c r="B410" s="117" t="s">
        <v>2926</v>
      </c>
      <c r="C410" s="117" t="s">
        <v>2925</v>
      </c>
      <c r="D410" s="118">
        <v>43773</v>
      </c>
      <c r="E410" s="117" t="s">
        <v>2927</v>
      </c>
      <c r="F410" s="805"/>
      <c r="G410" s="805"/>
      <c r="H410" s="806"/>
      <c r="I410" s="806"/>
      <c r="J410" s="803"/>
      <c r="K410" s="803"/>
      <c r="L410" s="804"/>
    </row>
    <row r="411" spans="1:12" s="101" customFormat="1" ht="24" customHeight="1">
      <c r="A411" s="808">
        <v>877</v>
      </c>
      <c r="B411" s="110" t="s">
        <v>76</v>
      </c>
      <c r="C411" s="115" t="s">
        <v>78</v>
      </c>
      <c r="D411" s="115" t="s">
        <v>146</v>
      </c>
      <c r="E411" s="115" t="s">
        <v>147</v>
      </c>
      <c r="F411" s="809" t="s">
        <v>71</v>
      </c>
      <c r="G411" s="809"/>
      <c r="H411" s="805"/>
      <c r="I411" s="805"/>
      <c r="J411" s="805"/>
      <c r="K411" s="805"/>
      <c r="L411" s="805"/>
    </row>
    <row r="412" spans="1:12" s="101" customFormat="1" ht="26.25" customHeight="1">
      <c r="A412" s="808"/>
      <c r="B412" s="803" t="s">
        <v>2928</v>
      </c>
      <c r="C412" s="810" t="s">
        <v>2929</v>
      </c>
      <c r="D412" s="807">
        <v>43806</v>
      </c>
      <c r="E412" s="803" t="s">
        <v>228</v>
      </c>
      <c r="F412" s="803" t="s">
        <v>239</v>
      </c>
      <c r="G412" s="803"/>
      <c r="H412" s="806" t="s">
        <v>152</v>
      </c>
      <c r="I412" s="806"/>
      <c r="J412" s="117" t="s">
        <v>153</v>
      </c>
      <c r="K412" s="117" t="s">
        <v>3</v>
      </c>
      <c r="L412" s="119">
        <v>497</v>
      </c>
    </row>
    <row r="413" spans="1:12" s="101" customFormat="1" ht="333.75" customHeight="1">
      <c r="A413" s="808"/>
      <c r="B413" s="803"/>
      <c r="C413" s="810"/>
      <c r="D413" s="807"/>
      <c r="E413" s="803"/>
      <c r="F413" s="803"/>
      <c r="G413" s="803"/>
      <c r="H413" s="806" t="s">
        <v>154</v>
      </c>
      <c r="I413" s="806"/>
      <c r="J413" s="117" t="s">
        <v>153</v>
      </c>
      <c r="K413" s="117" t="s">
        <v>3</v>
      </c>
      <c r="L413" s="119">
        <v>283.28000000000003</v>
      </c>
    </row>
    <row r="414" spans="1:12" s="101" customFormat="1" ht="24" customHeight="1">
      <c r="A414" s="808"/>
      <c r="B414" s="110" t="s">
        <v>77</v>
      </c>
      <c r="C414" s="115" t="s">
        <v>79</v>
      </c>
      <c r="D414" s="115" t="s">
        <v>155</v>
      </c>
      <c r="E414" s="115" t="s">
        <v>156</v>
      </c>
      <c r="F414" s="805"/>
      <c r="G414" s="805"/>
      <c r="H414" s="806" t="s">
        <v>157</v>
      </c>
      <c r="I414" s="806"/>
      <c r="J414" s="803" t="s">
        <v>153</v>
      </c>
      <c r="K414" s="803" t="s">
        <v>153</v>
      </c>
      <c r="L414" s="804">
        <v>0</v>
      </c>
    </row>
    <row r="415" spans="1:12" s="101" customFormat="1" ht="24" customHeight="1">
      <c r="A415" s="808"/>
      <c r="B415" s="117" t="s">
        <v>2930</v>
      </c>
      <c r="C415" s="117" t="s">
        <v>239</v>
      </c>
      <c r="D415" s="118">
        <v>43810</v>
      </c>
      <c r="E415" s="117" t="s">
        <v>908</v>
      </c>
      <c r="F415" s="805"/>
      <c r="G415" s="805"/>
      <c r="H415" s="806"/>
      <c r="I415" s="806"/>
      <c r="J415" s="803"/>
      <c r="K415" s="803"/>
      <c r="L415" s="804"/>
    </row>
    <row r="416" spans="1:12" s="101" customFormat="1" ht="24" customHeight="1">
      <c r="A416" s="808">
        <v>878</v>
      </c>
      <c r="B416" s="110" t="s">
        <v>76</v>
      </c>
      <c r="C416" s="115" t="s">
        <v>78</v>
      </c>
      <c r="D416" s="115" t="s">
        <v>146</v>
      </c>
      <c r="E416" s="115" t="s">
        <v>147</v>
      </c>
      <c r="F416" s="809" t="s">
        <v>71</v>
      </c>
      <c r="G416" s="809"/>
      <c r="H416" s="805"/>
      <c r="I416" s="805"/>
      <c r="J416" s="805"/>
      <c r="K416" s="805"/>
      <c r="L416" s="805"/>
    </row>
    <row r="417" spans="1:12" s="101" customFormat="1" ht="26.25" customHeight="1">
      <c r="A417" s="808"/>
      <c r="B417" s="803" t="s">
        <v>2931</v>
      </c>
      <c r="C417" s="810" t="s">
        <v>2932</v>
      </c>
      <c r="D417" s="807">
        <v>43742</v>
      </c>
      <c r="E417" s="803" t="s">
        <v>714</v>
      </c>
      <c r="F417" s="803" t="s">
        <v>2933</v>
      </c>
      <c r="G417" s="803"/>
      <c r="H417" s="806" t="s">
        <v>152</v>
      </c>
      <c r="I417" s="806"/>
      <c r="J417" s="117" t="s">
        <v>153</v>
      </c>
      <c r="K417" s="117" t="s">
        <v>3</v>
      </c>
      <c r="L417" s="119">
        <v>650</v>
      </c>
    </row>
    <row r="418" spans="1:12" s="101" customFormat="1" ht="165.75" customHeight="1">
      <c r="A418" s="808"/>
      <c r="B418" s="803"/>
      <c r="C418" s="810"/>
      <c r="D418" s="807"/>
      <c r="E418" s="803"/>
      <c r="F418" s="803"/>
      <c r="G418" s="803"/>
      <c r="H418" s="806" t="s">
        <v>154</v>
      </c>
      <c r="I418" s="806"/>
      <c r="J418" s="117" t="s">
        <v>153</v>
      </c>
      <c r="K418" s="117" t="s">
        <v>3</v>
      </c>
      <c r="L418" s="119">
        <v>1000.39</v>
      </c>
    </row>
    <row r="419" spans="1:12" s="101" customFormat="1" ht="24" customHeight="1">
      <c r="A419" s="808"/>
      <c r="B419" s="110" t="s">
        <v>77</v>
      </c>
      <c r="C419" s="115" t="s">
        <v>79</v>
      </c>
      <c r="D419" s="115" t="s">
        <v>155</v>
      </c>
      <c r="E419" s="115" t="s">
        <v>156</v>
      </c>
      <c r="F419" s="805"/>
      <c r="G419" s="805"/>
      <c r="H419" s="806" t="s">
        <v>157</v>
      </c>
      <c r="I419" s="806"/>
      <c r="J419" s="803" t="s">
        <v>153</v>
      </c>
      <c r="K419" s="803" t="s">
        <v>153</v>
      </c>
      <c r="L419" s="804">
        <v>0</v>
      </c>
    </row>
    <row r="420" spans="1:12" s="101" customFormat="1" ht="24" customHeight="1">
      <c r="A420" s="808"/>
      <c r="B420" s="117" t="s">
        <v>1370</v>
      </c>
      <c r="C420" s="117" t="s">
        <v>2933</v>
      </c>
      <c r="D420" s="118">
        <v>43746</v>
      </c>
      <c r="E420" s="117" t="s">
        <v>2934</v>
      </c>
      <c r="F420" s="805"/>
      <c r="G420" s="805"/>
      <c r="H420" s="806"/>
      <c r="I420" s="806"/>
      <c r="J420" s="803"/>
      <c r="K420" s="803"/>
      <c r="L420" s="804"/>
    </row>
    <row r="421" spans="1:12" s="101" customFormat="1" ht="24" customHeight="1">
      <c r="A421" s="808">
        <v>879</v>
      </c>
      <c r="B421" s="110" t="s">
        <v>76</v>
      </c>
      <c r="C421" s="115" t="s">
        <v>78</v>
      </c>
      <c r="D421" s="115" t="s">
        <v>146</v>
      </c>
      <c r="E421" s="115" t="s">
        <v>147</v>
      </c>
      <c r="F421" s="809" t="s">
        <v>71</v>
      </c>
      <c r="G421" s="809"/>
      <c r="H421" s="805"/>
      <c r="I421" s="805"/>
      <c r="J421" s="805"/>
      <c r="K421" s="805"/>
      <c r="L421" s="805"/>
    </row>
    <row r="422" spans="1:12" s="101" customFormat="1" ht="26.25" customHeight="1">
      <c r="A422" s="808"/>
      <c r="B422" s="803" t="s">
        <v>2935</v>
      </c>
      <c r="C422" s="810" t="s">
        <v>2936</v>
      </c>
      <c r="D422" s="807">
        <v>43761</v>
      </c>
      <c r="E422" s="803" t="s">
        <v>872</v>
      </c>
      <c r="F422" s="803" t="s">
        <v>1766</v>
      </c>
      <c r="G422" s="803"/>
      <c r="H422" s="806" t="s">
        <v>152</v>
      </c>
      <c r="I422" s="806"/>
      <c r="J422" s="117" t="s">
        <v>153</v>
      </c>
      <c r="K422" s="117" t="s">
        <v>3</v>
      </c>
      <c r="L422" s="119">
        <v>645.76</v>
      </c>
    </row>
    <row r="423" spans="1:12" s="101" customFormat="1" ht="333.75" customHeight="1">
      <c r="A423" s="808"/>
      <c r="B423" s="803"/>
      <c r="C423" s="810"/>
      <c r="D423" s="807"/>
      <c r="E423" s="803"/>
      <c r="F423" s="803"/>
      <c r="G423" s="803"/>
      <c r="H423" s="806" t="s">
        <v>154</v>
      </c>
      <c r="I423" s="806"/>
      <c r="J423" s="117" t="s">
        <v>153</v>
      </c>
      <c r="K423" s="117" t="s">
        <v>153</v>
      </c>
      <c r="L423" s="119">
        <v>0</v>
      </c>
    </row>
    <row r="424" spans="1:12" s="101" customFormat="1" ht="24" customHeight="1">
      <c r="A424" s="808"/>
      <c r="B424" s="110" t="s">
        <v>77</v>
      </c>
      <c r="C424" s="115" t="s">
        <v>79</v>
      </c>
      <c r="D424" s="115" t="s">
        <v>155</v>
      </c>
      <c r="E424" s="115" t="s">
        <v>156</v>
      </c>
      <c r="F424" s="805"/>
      <c r="G424" s="805"/>
      <c r="H424" s="806" t="s">
        <v>157</v>
      </c>
      <c r="I424" s="806"/>
      <c r="J424" s="803" t="s">
        <v>153</v>
      </c>
      <c r="K424" s="803" t="s">
        <v>153</v>
      </c>
      <c r="L424" s="804">
        <v>0</v>
      </c>
    </row>
    <row r="425" spans="1:12" s="101" customFormat="1" ht="24" customHeight="1">
      <c r="A425" s="808"/>
      <c r="B425" s="117" t="s">
        <v>240</v>
      </c>
      <c r="C425" s="117" t="s">
        <v>1766</v>
      </c>
      <c r="D425" s="118">
        <v>43763</v>
      </c>
      <c r="E425" s="117" t="s">
        <v>736</v>
      </c>
      <c r="F425" s="805"/>
      <c r="G425" s="805"/>
      <c r="H425" s="806"/>
      <c r="I425" s="806"/>
      <c r="J425" s="803"/>
      <c r="K425" s="803"/>
      <c r="L425" s="804"/>
    </row>
    <row r="426" spans="1:12" s="101" customFormat="1" ht="24" customHeight="1">
      <c r="A426" s="808">
        <v>880</v>
      </c>
      <c r="B426" s="110" t="s">
        <v>76</v>
      </c>
      <c r="C426" s="115" t="s">
        <v>78</v>
      </c>
      <c r="D426" s="115" t="s">
        <v>146</v>
      </c>
      <c r="E426" s="115" t="s">
        <v>147</v>
      </c>
      <c r="F426" s="809" t="s">
        <v>71</v>
      </c>
      <c r="G426" s="809"/>
      <c r="H426" s="805"/>
      <c r="I426" s="805"/>
      <c r="J426" s="805"/>
      <c r="K426" s="805"/>
      <c r="L426" s="805"/>
    </row>
    <row r="427" spans="1:12" s="101" customFormat="1" ht="26.25" customHeight="1">
      <c r="A427" s="808"/>
      <c r="B427" s="803" t="s">
        <v>2935</v>
      </c>
      <c r="C427" s="810" t="s">
        <v>2937</v>
      </c>
      <c r="D427" s="807">
        <v>43787</v>
      </c>
      <c r="E427" s="803" t="s">
        <v>2721</v>
      </c>
      <c r="F427" s="803" t="s">
        <v>2722</v>
      </c>
      <c r="G427" s="803"/>
      <c r="H427" s="806" t="s">
        <v>152</v>
      </c>
      <c r="I427" s="806"/>
      <c r="J427" s="117" t="s">
        <v>153</v>
      </c>
      <c r="K427" s="117" t="s">
        <v>3</v>
      </c>
      <c r="L427" s="119">
        <v>315</v>
      </c>
    </row>
    <row r="428" spans="1:12" s="101" customFormat="1" ht="354.75" customHeight="1">
      <c r="A428" s="808"/>
      <c r="B428" s="803"/>
      <c r="C428" s="810"/>
      <c r="D428" s="807"/>
      <c r="E428" s="803"/>
      <c r="F428" s="803"/>
      <c r="G428" s="803"/>
      <c r="H428" s="806" t="s">
        <v>154</v>
      </c>
      <c r="I428" s="806"/>
      <c r="J428" s="117" t="s">
        <v>153</v>
      </c>
      <c r="K428" s="117" t="s">
        <v>3</v>
      </c>
      <c r="L428" s="119">
        <v>508</v>
      </c>
    </row>
    <row r="429" spans="1:12" s="101" customFormat="1" ht="24" customHeight="1">
      <c r="A429" s="808"/>
      <c r="B429" s="110" t="s">
        <v>77</v>
      </c>
      <c r="C429" s="115" t="s">
        <v>79</v>
      </c>
      <c r="D429" s="115" t="s">
        <v>155</v>
      </c>
      <c r="E429" s="115" t="s">
        <v>156</v>
      </c>
      <c r="F429" s="805"/>
      <c r="G429" s="805"/>
      <c r="H429" s="806" t="s">
        <v>157</v>
      </c>
      <c r="I429" s="806"/>
      <c r="J429" s="803" t="s">
        <v>153</v>
      </c>
      <c r="K429" s="803" t="s">
        <v>153</v>
      </c>
      <c r="L429" s="804">
        <v>0</v>
      </c>
    </row>
    <row r="430" spans="1:12" s="101" customFormat="1" ht="24" customHeight="1">
      <c r="A430" s="808"/>
      <c r="B430" s="117" t="s">
        <v>240</v>
      </c>
      <c r="C430" s="117" t="s">
        <v>2722</v>
      </c>
      <c r="D430" s="118">
        <v>43789</v>
      </c>
      <c r="E430" s="117" t="s">
        <v>1421</v>
      </c>
      <c r="F430" s="805"/>
      <c r="G430" s="805"/>
      <c r="H430" s="806"/>
      <c r="I430" s="806"/>
      <c r="J430" s="803"/>
      <c r="K430" s="803"/>
      <c r="L430" s="804"/>
    </row>
    <row r="431" spans="1:12" s="101" customFormat="1" ht="24" customHeight="1">
      <c r="A431" s="808">
        <v>881</v>
      </c>
      <c r="B431" s="110" t="s">
        <v>76</v>
      </c>
      <c r="C431" s="115" t="s">
        <v>78</v>
      </c>
      <c r="D431" s="115" t="s">
        <v>146</v>
      </c>
      <c r="E431" s="115" t="s">
        <v>147</v>
      </c>
      <c r="F431" s="809" t="s">
        <v>71</v>
      </c>
      <c r="G431" s="809"/>
      <c r="H431" s="805"/>
      <c r="I431" s="805"/>
      <c r="J431" s="805"/>
      <c r="K431" s="805"/>
      <c r="L431" s="805"/>
    </row>
    <row r="432" spans="1:12" s="101" customFormat="1" ht="26.25" customHeight="1">
      <c r="A432" s="808"/>
      <c r="B432" s="803" t="s">
        <v>2938</v>
      </c>
      <c r="C432" s="810" t="s">
        <v>2939</v>
      </c>
      <c r="D432" s="807">
        <v>43760</v>
      </c>
      <c r="E432" s="803" t="s">
        <v>1578</v>
      </c>
      <c r="F432" s="803" t="s">
        <v>1579</v>
      </c>
      <c r="G432" s="803"/>
      <c r="H432" s="806" t="s">
        <v>152</v>
      </c>
      <c r="I432" s="806"/>
      <c r="J432" s="117" t="s">
        <v>153</v>
      </c>
      <c r="K432" s="117" t="s">
        <v>3</v>
      </c>
      <c r="L432" s="119">
        <v>326</v>
      </c>
    </row>
    <row r="433" spans="1:12" s="101" customFormat="1" ht="407.25" customHeight="1">
      <c r="A433" s="808"/>
      <c r="B433" s="803"/>
      <c r="C433" s="810"/>
      <c r="D433" s="807"/>
      <c r="E433" s="803"/>
      <c r="F433" s="803"/>
      <c r="G433" s="803"/>
      <c r="H433" s="806" t="s">
        <v>154</v>
      </c>
      <c r="I433" s="806"/>
      <c r="J433" s="117" t="s">
        <v>153</v>
      </c>
      <c r="K433" s="117" t="s">
        <v>3</v>
      </c>
      <c r="L433" s="119">
        <v>2800</v>
      </c>
    </row>
    <row r="434" spans="1:12" s="101" customFormat="1" ht="24" customHeight="1">
      <c r="A434" s="808"/>
      <c r="B434" s="110" t="s">
        <v>77</v>
      </c>
      <c r="C434" s="115" t="s">
        <v>79</v>
      </c>
      <c r="D434" s="115" t="s">
        <v>155</v>
      </c>
      <c r="E434" s="115" t="s">
        <v>156</v>
      </c>
      <c r="F434" s="805"/>
      <c r="G434" s="805"/>
      <c r="H434" s="806" t="s">
        <v>157</v>
      </c>
      <c r="I434" s="806"/>
      <c r="J434" s="803" t="s">
        <v>153</v>
      </c>
      <c r="K434" s="803" t="s">
        <v>3</v>
      </c>
      <c r="L434" s="804">
        <v>175</v>
      </c>
    </row>
    <row r="435" spans="1:12" s="101" customFormat="1" ht="34.5" customHeight="1">
      <c r="A435" s="808"/>
      <c r="B435" s="117" t="s">
        <v>2940</v>
      </c>
      <c r="C435" s="117" t="s">
        <v>1579</v>
      </c>
      <c r="D435" s="118">
        <v>43762</v>
      </c>
      <c r="E435" s="117" t="s">
        <v>2834</v>
      </c>
      <c r="F435" s="805"/>
      <c r="G435" s="805"/>
      <c r="H435" s="806"/>
      <c r="I435" s="806"/>
      <c r="J435" s="803"/>
      <c r="K435" s="803"/>
      <c r="L435" s="804"/>
    </row>
    <row r="436" spans="1:12" s="101" customFormat="1" ht="24" customHeight="1">
      <c r="A436" s="808">
        <v>882</v>
      </c>
      <c r="B436" s="110" t="s">
        <v>76</v>
      </c>
      <c r="C436" s="115" t="s">
        <v>78</v>
      </c>
      <c r="D436" s="115" t="s">
        <v>146</v>
      </c>
      <c r="E436" s="115" t="s">
        <v>147</v>
      </c>
      <c r="F436" s="809" t="s">
        <v>71</v>
      </c>
      <c r="G436" s="809"/>
      <c r="H436" s="805"/>
      <c r="I436" s="805"/>
      <c r="J436" s="805"/>
      <c r="K436" s="805"/>
      <c r="L436" s="805"/>
    </row>
    <row r="437" spans="1:12" s="101" customFormat="1" ht="26.25" customHeight="1">
      <c r="A437" s="808"/>
      <c r="B437" s="803" t="s">
        <v>2938</v>
      </c>
      <c r="C437" s="810" t="s">
        <v>2941</v>
      </c>
      <c r="D437" s="807">
        <v>43789</v>
      </c>
      <c r="E437" s="803" t="s">
        <v>868</v>
      </c>
      <c r="F437" s="803" t="s">
        <v>2030</v>
      </c>
      <c r="G437" s="803"/>
      <c r="H437" s="806" t="s">
        <v>152</v>
      </c>
      <c r="I437" s="806"/>
      <c r="J437" s="117" t="s">
        <v>153</v>
      </c>
      <c r="K437" s="117" t="s">
        <v>3</v>
      </c>
      <c r="L437" s="119">
        <v>785</v>
      </c>
    </row>
    <row r="438" spans="1:12" s="101" customFormat="1" ht="408.95" customHeight="1">
      <c r="A438" s="808"/>
      <c r="B438" s="803"/>
      <c r="C438" s="810"/>
      <c r="D438" s="807"/>
      <c r="E438" s="803"/>
      <c r="F438" s="803"/>
      <c r="G438" s="803"/>
      <c r="H438" s="806" t="s">
        <v>154</v>
      </c>
      <c r="I438" s="806"/>
      <c r="J438" s="803" t="s">
        <v>153</v>
      </c>
      <c r="K438" s="803" t="s">
        <v>3</v>
      </c>
      <c r="L438" s="804">
        <v>479.68</v>
      </c>
    </row>
    <row r="439" spans="1:12" s="101" customFormat="1" ht="82.35" customHeight="1">
      <c r="A439" s="808"/>
      <c r="B439" s="803"/>
      <c r="C439" s="810"/>
      <c r="D439" s="807"/>
      <c r="E439" s="803"/>
      <c r="F439" s="803"/>
      <c r="G439" s="803"/>
      <c r="H439" s="806"/>
      <c r="I439" s="806"/>
      <c r="J439" s="803"/>
      <c r="K439" s="803"/>
      <c r="L439" s="804"/>
    </row>
    <row r="440" spans="1:12" s="101" customFormat="1" ht="24" customHeight="1">
      <c r="A440" s="808"/>
      <c r="B440" s="110" t="s">
        <v>77</v>
      </c>
      <c r="C440" s="115" t="s">
        <v>79</v>
      </c>
      <c r="D440" s="115" t="s">
        <v>155</v>
      </c>
      <c r="E440" s="115" t="s">
        <v>156</v>
      </c>
      <c r="F440" s="805"/>
      <c r="G440" s="805"/>
      <c r="H440" s="806" t="s">
        <v>157</v>
      </c>
      <c r="I440" s="806"/>
      <c r="J440" s="803" t="s">
        <v>153</v>
      </c>
      <c r="K440" s="803" t="s">
        <v>3</v>
      </c>
      <c r="L440" s="804">
        <v>60</v>
      </c>
    </row>
    <row r="441" spans="1:12" s="101" customFormat="1" ht="34.5" customHeight="1">
      <c r="A441" s="808"/>
      <c r="B441" s="117" t="s">
        <v>2940</v>
      </c>
      <c r="C441" s="117" t="s">
        <v>2030</v>
      </c>
      <c r="D441" s="118">
        <v>43791</v>
      </c>
      <c r="E441" s="117" t="s">
        <v>906</v>
      </c>
      <c r="F441" s="805"/>
      <c r="G441" s="805"/>
      <c r="H441" s="806"/>
      <c r="I441" s="806"/>
      <c r="J441" s="803"/>
      <c r="K441" s="803"/>
      <c r="L441" s="804"/>
    </row>
    <row r="442" spans="1:12" s="101" customFormat="1" ht="24" customHeight="1">
      <c r="A442" s="808">
        <v>883</v>
      </c>
      <c r="B442" s="110" t="s">
        <v>76</v>
      </c>
      <c r="C442" s="115" t="s">
        <v>78</v>
      </c>
      <c r="D442" s="115" t="s">
        <v>146</v>
      </c>
      <c r="E442" s="115" t="s">
        <v>147</v>
      </c>
      <c r="F442" s="809" t="s">
        <v>71</v>
      </c>
      <c r="G442" s="809"/>
      <c r="H442" s="805"/>
      <c r="I442" s="805"/>
      <c r="J442" s="805"/>
      <c r="K442" s="805"/>
      <c r="L442" s="805"/>
    </row>
    <row r="443" spans="1:12" s="101" customFormat="1" ht="26.25" customHeight="1">
      <c r="A443" s="808"/>
      <c r="B443" s="803" t="s">
        <v>2938</v>
      </c>
      <c r="C443" s="810" t="s">
        <v>2942</v>
      </c>
      <c r="D443" s="807">
        <v>43803</v>
      </c>
      <c r="E443" s="803" t="s">
        <v>496</v>
      </c>
      <c r="F443" s="803" t="s">
        <v>2943</v>
      </c>
      <c r="G443" s="803"/>
      <c r="H443" s="806" t="s">
        <v>152</v>
      </c>
      <c r="I443" s="806"/>
      <c r="J443" s="117" t="s">
        <v>153</v>
      </c>
      <c r="K443" s="117" t="s">
        <v>153</v>
      </c>
      <c r="L443" s="119">
        <v>0</v>
      </c>
    </row>
    <row r="444" spans="1:12" s="101" customFormat="1" ht="302.25" customHeight="1">
      <c r="A444" s="808"/>
      <c r="B444" s="803"/>
      <c r="C444" s="810"/>
      <c r="D444" s="807"/>
      <c r="E444" s="803"/>
      <c r="F444" s="803"/>
      <c r="G444" s="803"/>
      <c r="H444" s="806" t="s">
        <v>154</v>
      </c>
      <c r="I444" s="806"/>
      <c r="J444" s="117" t="s">
        <v>153</v>
      </c>
      <c r="K444" s="117" t="s">
        <v>3</v>
      </c>
      <c r="L444" s="119">
        <v>1100</v>
      </c>
    </row>
    <row r="445" spans="1:12" s="101" customFormat="1" ht="24" customHeight="1">
      <c r="A445" s="808"/>
      <c r="B445" s="110" t="s">
        <v>77</v>
      </c>
      <c r="C445" s="115" t="s">
        <v>79</v>
      </c>
      <c r="D445" s="115" t="s">
        <v>155</v>
      </c>
      <c r="E445" s="115" t="s">
        <v>156</v>
      </c>
      <c r="F445" s="805"/>
      <c r="G445" s="805"/>
      <c r="H445" s="806" t="s">
        <v>157</v>
      </c>
      <c r="I445" s="806"/>
      <c r="J445" s="803" t="s">
        <v>153</v>
      </c>
      <c r="K445" s="803" t="s">
        <v>153</v>
      </c>
      <c r="L445" s="804">
        <v>0</v>
      </c>
    </row>
    <row r="446" spans="1:12" s="101" customFormat="1" ht="34.5" customHeight="1">
      <c r="A446" s="808"/>
      <c r="B446" s="117" t="s">
        <v>2940</v>
      </c>
      <c r="C446" s="117" t="s">
        <v>2943</v>
      </c>
      <c r="D446" s="118">
        <v>43806</v>
      </c>
      <c r="E446" s="117" t="s">
        <v>700</v>
      </c>
      <c r="F446" s="805"/>
      <c r="G446" s="805"/>
      <c r="H446" s="806"/>
      <c r="I446" s="806"/>
      <c r="J446" s="803"/>
      <c r="K446" s="803"/>
      <c r="L446" s="804"/>
    </row>
    <row r="447" spans="1:12" s="101" customFormat="1" ht="24" customHeight="1">
      <c r="A447" s="808">
        <v>884</v>
      </c>
      <c r="B447" s="110" t="s">
        <v>76</v>
      </c>
      <c r="C447" s="115" t="s">
        <v>78</v>
      </c>
      <c r="D447" s="115" t="s">
        <v>146</v>
      </c>
      <c r="E447" s="115" t="s">
        <v>147</v>
      </c>
      <c r="F447" s="809" t="s">
        <v>71</v>
      </c>
      <c r="G447" s="809"/>
      <c r="H447" s="805"/>
      <c r="I447" s="805"/>
      <c r="J447" s="805"/>
      <c r="K447" s="805"/>
      <c r="L447" s="805"/>
    </row>
    <row r="448" spans="1:12" s="101" customFormat="1" ht="26.25" customHeight="1">
      <c r="A448" s="808"/>
      <c r="B448" s="803" t="s">
        <v>2944</v>
      </c>
      <c r="C448" s="810" t="s">
        <v>2945</v>
      </c>
      <c r="D448" s="807">
        <v>43809</v>
      </c>
      <c r="E448" s="803" t="s">
        <v>555</v>
      </c>
      <c r="F448" s="803" t="s">
        <v>2946</v>
      </c>
      <c r="G448" s="803"/>
      <c r="H448" s="806" t="s">
        <v>152</v>
      </c>
      <c r="I448" s="806"/>
      <c r="J448" s="117" t="s">
        <v>153</v>
      </c>
      <c r="K448" s="117" t="s">
        <v>3</v>
      </c>
      <c r="L448" s="119">
        <v>423.18</v>
      </c>
    </row>
    <row r="449" spans="1:12" s="101" customFormat="1" ht="408.95" customHeight="1">
      <c r="A449" s="808"/>
      <c r="B449" s="803"/>
      <c r="C449" s="810"/>
      <c r="D449" s="807"/>
      <c r="E449" s="803"/>
      <c r="F449" s="803"/>
      <c r="G449" s="803"/>
      <c r="H449" s="806" t="s">
        <v>154</v>
      </c>
      <c r="I449" s="806"/>
      <c r="J449" s="803" t="s">
        <v>153</v>
      </c>
      <c r="K449" s="803" t="s">
        <v>153</v>
      </c>
      <c r="L449" s="804">
        <v>0</v>
      </c>
    </row>
    <row r="450" spans="1:12" s="101" customFormat="1" ht="166.35" customHeight="1">
      <c r="A450" s="808"/>
      <c r="B450" s="803"/>
      <c r="C450" s="810"/>
      <c r="D450" s="807"/>
      <c r="E450" s="803"/>
      <c r="F450" s="803"/>
      <c r="G450" s="803"/>
      <c r="H450" s="806"/>
      <c r="I450" s="806"/>
      <c r="J450" s="803"/>
      <c r="K450" s="803"/>
      <c r="L450" s="804"/>
    </row>
    <row r="451" spans="1:12" s="101" customFormat="1" ht="24" customHeight="1">
      <c r="A451" s="808"/>
      <c r="B451" s="110" t="s">
        <v>77</v>
      </c>
      <c r="C451" s="115" t="s">
        <v>79</v>
      </c>
      <c r="D451" s="115" t="s">
        <v>155</v>
      </c>
      <c r="E451" s="115" t="s">
        <v>156</v>
      </c>
      <c r="F451" s="805"/>
      <c r="G451" s="805"/>
      <c r="H451" s="806" t="s">
        <v>157</v>
      </c>
      <c r="I451" s="806"/>
      <c r="J451" s="803" t="s">
        <v>153</v>
      </c>
      <c r="K451" s="803" t="s">
        <v>3</v>
      </c>
      <c r="L451" s="804">
        <v>296.23</v>
      </c>
    </row>
    <row r="452" spans="1:12" s="101" customFormat="1" ht="24" customHeight="1">
      <c r="A452" s="808"/>
      <c r="B452" s="117" t="s">
        <v>193</v>
      </c>
      <c r="C452" s="117" t="s">
        <v>2946</v>
      </c>
      <c r="D452" s="118">
        <v>43817</v>
      </c>
      <c r="E452" s="117" t="s">
        <v>1814</v>
      </c>
      <c r="F452" s="805"/>
      <c r="G452" s="805"/>
      <c r="H452" s="806"/>
      <c r="I452" s="806"/>
      <c r="J452" s="803"/>
      <c r="K452" s="803"/>
      <c r="L452" s="804"/>
    </row>
    <row r="453" spans="1:12" s="101" customFormat="1" ht="24" customHeight="1">
      <c r="A453" s="808">
        <v>885</v>
      </c>
      <c r="B453" s="110" t="s">
        <v>76</v>
      </c>
      <c r="C453" s="115" t="s">
        <v>78</v>
      </c>
      <c r="D453" s="115" t="s">
        <v>146</v>
      </c>
      <c r="E453" s="115" t="s">
        <v>147</v>
      </c>
      <c r="F453" s="809" t="s">
        <v>71</v>
      </c>
      <c r="G453" s="809"/>
      <c r="H453" s="805"/>
      <c r="I453" s="805"/>
      <c r="J453" s="805"/>
      <c r="K453" s="805"/>
      <c r="L453" s="805"/>
    </row>
    <row r="454" spans="1:12" s="101" customFormat="1" ht="26.25" customHeight="1">
      <c r="A454" s="808"/>
      <c r="B454" s="803" t="s">
        <v>2947</v>
      </c>
      <c r="C454" s="810" t="s">
        <v>2948</v>
      </c>
      <c r="D454" s="807">
        <v>43806</v>
      </c>
      <c r="E454" s="803" t="s">
        <v>1406</v>
      </c>
      <c r="F454" s="803" t="s">
        <v>1365</v>
      </c>
      <c r="G454" s="803"/>
      <c r="H454" s="806" t="s">
        <v>152</v>
      </c>
      <c r="I454" s="806"/>
      <c r="J454" s="117" t="s">
        <v>153</v>
      </c>
      <c r="K454" s="117" t="s">
        <v>3</v>
      </c>
      <c r="L454" s="119">
        <v>640.56000000000006</v>
      </c>
    </row>
    <row r="455" spans="1:12" s="101" customFormat="1" ht="207.75" customHeight="1">
      <c r="A455" s="808"/>
      <c r="B455" s="803"/>
      <c r="C455" s="810"/>
      <c r="D455" s="807"/>
      <c r="E455" s="803"/>
      <c r="F455" s="803"/>
      <c r="G455" s="803"/>
      <c r="H455" s="806" t="s">
        <v>154</v>
      </c>
      <c r="I455" s="806"/>
      <c r="J455" s="117" t="s">
        <v>153</v>
      </c>
      <c r="K455" s="117" t="s">
        <v>3</v>
      </c>
      <c r="L455" s="119">
        <v>2701.32</v>
      </c>
    </row>
    <row r="456" spans="1:12" s="101" customFormat="1" ht="24" customHeight="1">
      <c r="A456" s="808"/>
      <c r="B456" s="110" t="s">
        <v>77</v>
      </c>
      <c r="C456" s="115" t="s">
        <v>79</v>
      </c>
      <c r="D456" s="115" t="s">
        <v>155</v>
      </c>
      <c r="E456" s="115" t="s">
        <v>156</v>
      </c>
      <c r="F456" s="805"/>
      <c r="G456" s="805"/>
      <c r="H456" s="806" t="s">
        <v>157</v>
      </c>
      <c r="I456" s="806"/>
      <c r="J456" s="803" t="s">
        <v>153</v>
      </c>
      <c r="K456" s="803" t="s">
        <v>153</v>
      </c>
      <c r="L456" s="804">
        <v>0</v>
      </c>
    </row>
    <row r="457" spans="1:12" s="101" customFormat="1" ht="24" customHeight="1">
      <c r="A457" s="808"/>
      <c r="B457" s="117" t="s">
        <v>193</v>
      </c>
      <c r="C457" s="117" t="s">
        <v>1365</v>
      </c>
      <c r="D457" s="118">
        <v>43810</v>
      </c>
      <c r="E457" s="117" t="s">
        <v>908</v>
      </c>
      <c r="F457" s="805"/>
      <c r="G457" s="805"/>
      <c r="H457" s="806"/>
      <c r="I457" s="806"/>
      <c r="J457" s="803"/>
      <c r="K457" s="803"/>
      <c r="L457" s="804"/>
    </row>
    <row r="458" spans="1:12" s="101" customFormat="1" ht="24" customHeight="1">
      <c r="A458" s="808">
        <v>886</v>
      </c>
      <c r="B458" s="110" t="s">
        <v>76</v>
      </c>
      <c r="C458" s="115" t="s">
        <v>78</v>
      </c>
      <c r="D458" s="115" t="s">
        <v>146</v>
      </c>
      <c r="E458" s="115" t="s">
        <v>147</v>
      </c>
      <c r="F458" s="809" t="s">
        <v>71</v>
      </c>
      <c r="G458" s="809"/>
      <c r="H458" s="805"/>
      <c r="I458" s="805"/>
      <c r="J458" s="805"/>
      <c r="K458" s="805"/>
      <c r="L458" s="805"/>
    </row>
    <row r="459" spans="1:12" s="101" customFormat="1" ht="26.25" customHeight="1">
      <c r="A459" s="808"/>
      <c r="B459" s="803" t="s">
        <v>2949</v>
      </c>
      <c r="C459" s="810" t="s">
        <v>2950</v>
      </c>
      <c r="D459" s="807">
        <v>43808</v>
      </c>
      <c r="E459" s="803" t="s">
        <v>205</v>
      </c>
      <c r="F459" s="803" t="s">
        <v>2951</v>
      </c>
      <c r="G459" s="803"/>
      <c r="H459" s="806" t="s">
        <v>152</v>
      </c>
      <c r="I459" s="806"/>
      <c r="J459" s="117" t="s">
        <v>153</v>
      </c>
      <c r="K459" s="117" t="s">
        <v>3</v>
      </c>
      <c r="L459" s="119">
        <v>383.94</v>
      </c>
    </row>
    <row r="460" spans="1:12" s="101" customFormat="1" ht="323.25" customHeight="1">
      <c r="A460" s="808"/>
      <c r="B460" s="803"/>
      <c r="C460" s="810"/>
      <c r="D460" s="807"/>
      <c r="E460" s="803"/>
      <c r="F460" s="803"/>
      <c r="G460" s="803"/>
      <c r="H460" s="806" t="s">
        <v>154</v>
      </c>
      <c r="I460" s="806"/>
      <c r="J460" s="117" t="s">
        <v>153</v>
      </c>
      <c r="K460" s="117" t="s">
        <v>3</v>
      </c>
      <c r="L460" s="119">
        <v>132.96</v>
      </c>
    </row>
    <row r="461" spans="1:12" s="101" customFormat="1" ht="24" customHeight="1">
      <c r="A461" s="808"/>
      <c r="B461" s="110" t="s">
        <v>77</v>
      </c>
      <c r="C461" s="115" t="s">
        <v>79</v>
      </c>
      <c r="D461" s="115" t="s">
        <v>155</v>
      </c>
      <c r="E461" s="115" t="s">
        <v>156</v>
      </c>
      <c r="F461" s="805"/>
      <c r="G461" s="805"/>
      <c r="H461" s="806" t="s">
        <v>157</v>
      </c>
      <c r="I461" s="806"/>
      <c r="J461" s="803" t="s">
        <v>153</v>
      </c>
      <c r="K461" s="803" t="s">
        <v>153</v>
      </c>
      <c r="L461" s="804">
        <v>0</v>
      </c>
    </row>
    <row r="462" spans="1:12" s="101" customFormat="1" ht="24" customHeight="1">
      <c r="A462" s="808"/>
      <c r="B462" s="117" t="s">
        <v>2952</v>
      </c>
      <c r="C462" s="117" t="s">
        <v>2951</v>
      </c>
      <c r="D462" s="118">
        <v>43810</v>
      </c>
      <c r="E462" s="117" t="s">
        <v>427</v>
      </c>
      <c r="F462" s="805"/>
      <c r="G462" s="805"/>
      <c r="H462" s="806"/>
      <c r="I462" s="806"/>
      <c r="J462" s="803"/>
      <c r="K462" s="803"/>
      <c r="L462" s="804"/>
    </row>
    <row r="463" spans="1:12" s="101" customFormat="1" ht="24" customHeight="1">
      <c r="A463" s="808">
        <v>887</v>
      </c>
      <c r="B463" s="110" t="s">
        <v>76</v>
      </c>
      <c r="C463" s="115" t="s">
        <v>78</v>
      </c>
      <c r="D463" s="115" t="s">
        <v>146</v>
      </c>
      <c r="E463" s="115" t="s">
        <v>147</v>
      </c>
      <c r="F463" s="809" t="s">
        <v>71</v>
      </c>
      <c r="G463" s="809"/>
      <c r="H463" s="805"/>
      <c r="I463" s="805"/>
      <c r="J463" s="805"/>
      <c r="K463" s="805"/>
      <c r="L463" s="805"/>
    </row>
    <row r="464" spans="1:12" s="101" customFormat="1" ht="26.25" customHeight="1">
      <c r="A464" s="808"/>
      <c r="B464" s="803" t="s">
        <v>2953</v>
      </c>
      <c r="C464" s="810" t="s">
        <v>2954</v>
      </c>
      <c r="D464" s="807">
        <v>43746</v>
      </c>
      <c r="E464" s="803" t="s">
        <v>2955</v>
      </c>
      <c r="F464" s="803" t="s">
        <v>2956</v>
      </c>
      <c r="G464" s="803"/>
      <c r="H464" s="806" t="s">
        <v>152</v>
      </c>
      <c r="I464" s="806"/>
      <c r="J464" s="117" t="s">
        <v>153</v>
      </c>
      <c r="K464" s="117" t="s">
        <v>3</v>
      </c>
      <c r="L464" s="119">
        <v>287.92</v>
      </c>
    </row>
    <row r="465" spans="1:12" s="101" customFormat="1" ht="396.75" customHeight="1">
      <c r="A465" s="808"/>
      <c r="B465" s="803"/>
      <c r="C465" s="810"/>
      <c r="D465" s="807"/>
      <c r="E465" s="803"/>
      <c r="F465" s="803"/>
      <c r="G465" s="803"/>
      <c r="H465" s="806" t="s">
        <v>154</v>
      </c>
      <c r="I465" s="806"/>
      <c r="J465" s="117" t="s">
        <v>153</v>
      </c>
      <c r="K465" s="117" t="s">
        <v>3</v>
      </c>
      <c r="L465" s="119">
        <v>2519.35</v>
      </c>
    </row>
    <row r="466" spans="1:12" s="101" customFormat="1" ht="24" customHeight="1">
      <c r="A466" s="808"/>
      <c r="B466" s="110" t="s">
        <v>77</v>
      </c>
      <c r="C466" s="115" t="s">
        <v>79</v>
      </c>
      <c r="D466" s="115" t="s">
        <v>155</v>
      </c>
      <c r="E466" s="115" t="s">
        <v>156</v>
      </c>
      <c r="F466" s="805"/>
      <c r="G466" s="805"/>
      <c r="H466" s="806" t="s">
        <v>157</v>
      </c>
      <c r="I466" s="806"/>
      <c r="J466" s="803" t="s">
        <v>153</v>
      </c>
      <c r="K466" s="803" t="s">
        <v>3</v>
      </c>
      <c r="L466" s="804">
        <v>280.25</v>
      </c>
    </row>
    <row r="467" spans="1:12" s="101" customFormat="1" ht="24" customHeight="1">
      <c r="A467" s="808"/>
      <c r="B467" s="117" t="s">
        <v>2957</v>
      </c>
      <c r="C467" s="117" t="s">
        <v>2956</v>
      </c>
      <c r="D467" s="118">
        <v>43752</v>
      </c>
      <c r="E467" s="117" t="s">
        <v>671</v>
      </c>
      <c r="F467" s="805"/>
      <c r="G467" s="805"/>
      <c r="H467" s="806"/>
      <c r="I467" s="806"/>
      <c r="J467" s="803"/>
      <c r="K467" s="803"/>
      <c r="L467" s="804"/>
    </row>
    <row r="468" spans="1:12" s="101" customFormat="1" ht="24" customHeight="1">
      <c r="A468" s="808">
        <v>888</v>
      </c>
      <c r="B468" s="110" t="s">
        <v>76</v>
      </c>
      <c r="C468" s="115" t="s">
        <v>78</v>
      </c>
      <c r="D468" s="115" t="s">
        <v>146</v>
      </c>
      <c r="E468" s="115" t="s">
        <v>147</v>
      </c>
      <c r="F468" s="809" t="s">
        <v>71</v>
      </c>
      <c r="G468" s="809"/>
      <c r="H468" s="805"/>
      <c r="I468" s="805"/>
      <c r="J468" s="805"/>
      <c r="K468" s="805"/>
      <c r="L468" s="805"/>
    </row>
    <row r="469" spans="1:12" s="101" customFormat="1" ht="26.25" customHeight="1">
      <c r="A469" s="808"/>
      <c r="B469" s="803" t="s">
        <v>2953</v>
      </c>
      <c r="C469" s="810" t="s">
        <v>2958</v>
      </c>
      <c r="D469" s="807">
        <v>43754</v>
      </c>
      <c r="E469" s="803" t="s">
        <v>243</v>
      </c>
      <c r="F469" s="803" t="s">
        <v>2959</v>
      </c>
      <c r="G469" s="803"/>
      <c r="H469" s="806" t="s">
        <v>152</v>
      </c>
      <c r="I469" s="806"/>
      <c r="J469" s="117" t="s">
        <v>153</v>
      </c>
      <c r="K469" s="117" t="s">
        <v>3</v>
      </c>
      <c r="L469" s="119">
        <v>273</v>
      </c>
    </row>
    <row r="470" spans="1:12" s="101" customFormat="1" ht="344.25" customHeight="1">
      <c r="A470" s="808"/>
      <c r="B470" s="803"/>
      <c r="C470" s="810"/>
      <c r="D470" s="807"/>
      <c r="E470" s="803"/>
      <c r="F470" s="803"/>
      <c r="G470" s="803"/>
      <c r="H470" s="806" t="s">
        <v>154</v>
      </c>
      <c r="I470" s="806"/>
      <c r="J470" s="117" t="s">
        <v>153</v>
      </c>
      <c r="K470" s="117" t="s">
        <v>153</v>
      </c>
      <c r="L470" s="119">
        <v>0</v>
      </c>
    </row>
    <row r="471" spans="1:12" s="101" customFormat="1" ht="24" customHeight="1">
      <c r="A471" s="808"/>
      <c r="B471" s="110" t="s">
        <v>77</v>
      </c>
      <c r="C471" s="115" t="s">
        <v>79</v>
      </c>
      <c r="D471" s="115" t="s">
        <v>155</v>
      </c>
      <c r="E471" s="115" t="s">
        <v>156</v>
      </c>
      <c r="F471" s="805"/>
      <c r="G471" s="805"/>
      <c r="H471" s="806" t="s">
        <v>157</v>
      </c>
      <c r="I471" s="806"/>
      <c r="J471" s="803" t="s">
        <v>153</v>
      </c>
      <c r="K471" s="803" t="s">
        <v>153</v>
      </c>
      <c r="L471" s="804">
        <v>0</v>
      </c>
    </row>
    <row r="472" spans="1:12" s="101" customFormat="1" ht="24" customHeight="1">
      <c r="A472" s="808"/>
      <c r="B472" s="117" t="s">
        <v>2957</v>
      </c>
      <c r="C472" s="117" t="s">
        <v>2959</v>
      </c>
      <c r="D472" s="118">
        <v>43757</v>
      </c>
      <c r="E472" s="117" t="s">
        <v>2960</v>
      </c>
      <c r="F472" s="805"/>
      <c r="G472" s="805"/>
      <c r="H472" s="806"/>
      <c r="I472" s="806"/>
      <c r="J472" s="803"/>
      <c r="K472" s="803"/>
      <c r="L472" s="804"/>
    </row>
    <row r="473" spans="1:12" s="101" customFormat="1" ht="24" customHeight="1">
      <c r="A473" s="808">
        <v>889</v>
      </c>
      <c r="B473" s="110" t="s">
        <v>76</v>
      </c>
      <c r="C473" s="115" t="s">
        <v>78</v>
      </c>
      <c r="D473" s="115" t="s">
        <v>146</v>
      </c>
      <c r="E473" s="115" t="s">
        <v>147</v>
      </c>
      <c r="F473" s="809" t="s">
        <v>71</v>
      </c>
      <c r="G473" s="809"/>
      <c r="H473" s="805"/>
      <c r="I473" s="805"/>
      <c r="J473" s="805"/>
      <c r="K473" s="805"/>
      <c r="L473" s="805"/>
    </row>
    <row r="474" spans="1:12" s="101" customFormat="1" ht="26.25" customHeight="1">
      <c r="A474" s="808"/>
      <c r="B474" s="803" t="s">
        <v>2961</v>
      </c>
      <c r="C474" s="803" t="s">
        <v>2962</v>
      </c>
      <c r="D474" s="807">
        <v>43885</v>
      </c>
      <c r="E474" s="803" t="s">
        <v>2262</v>
      </c>
      <c r="F474" s="803" t="s">
        <v>2263</v>
      </c>
      <c r="G474" s="803"/>
      <c r="H474" s="806" t="s">
        <v>152</v>
      </c>
      <c r="I474" s="806"/>
      <c r="J474" s="117" t="s">
        <v>153</v>
      </c>
      <c r="K474" s="117" t="s">
        <v>3</v>
      </c>
      <c r="L474" s="119">
        <v>1119</v>
      </c>
    </row>
    <row r="475" spans="1:12" s="101" customFormat="1" ht="18.75" customHeight="1">
      <c r="A475" s="808"/>
      <c r="B475" s="803"/>
      <c r="C475" s="803"/>
      <c r="D475" s="807"/>
      <c r="E475" s="803"/>
      <c r="F475" s="803"/>
      <c r="G475" s="803"/>
      <c r="H475" s="806" t="s">
        <v>154</v>
      </c>
      <c r="I475" s="806"/>
      <c r="J475" s="117" t="s">
        <v>153</v>
      </c>
      <c r="K475" s="117" t="s">
        <v>3</v>
      </c>
      <c r="L475" s="119">
        <v>3600</v>
      </c>
    </row>
    <row r="476" spans="1:12" s="101" customFormat="1" ht="24" customHeight="1">
      <c r="A476" s="808"/>
      <c r="B476" s="110" t="s">
        <v>77</v>
      </c>
      <c r="C476" s="115" t="s">
        <v>79</v>
      </c>
      <c r="D476" s="115" t="s">
        <v>155</v>
      </c>
      <c r="E476" s="115" t="s">
        <v>156</v>
      </c>
      <c r="F476" s="805"/>
      <c r="G476" s="805"/>
      <c r="H476" s="806" t="s">
        <v>157</v>
      </c>
      <c r="I476" s="806"/>
      <c r="J476" s="803" t="s">
        <v>153</v>
      </c>
      <c r="K476" s="803" t="s">
        <v>153</v>
      </c>
      <c r="L476" s="804">
        <v>0</v>
      </c>
    </row>
    <row r="477" spans="1:12" s="101" customFormat="1" ht="24" customHeight="1">
      <c r="A477" s="808"/>
      <c r="B477" s="117" t="s">
        <v>2963</v>
      </c>
      <c r="C477" s="117" t="s">
        <v>2263</v>
      </c>
      <c r="D477" s="118">
        <v>43889</v>
      </c>
      <c r="E477" s="117" t="s">
        <v>2265</v>
      </c>
      <c r="F477" s="805"/>
      <c r="G477" s="805"/>
      <c r="H477" s="806"/>
      <c r="I477" s="806"/>
      <c r="J477" s="803"/>
      <c r="K477" s="803"/>
      <c r="L477" s="804"/>
    </row>
    <row r="478" spans="1:12" s="101" customFormat="1" ht="24" customHeight="1">
      <c r="A478" s="808">
        <v>890</v>
      </c>
      <c r="B478" s="110" t="s">
        <v>76</v>
      </c>
      <c r="C478" s="115" t="s">
        <v>78</v>
      </c>
      <c r="D478" s="115" t="s">
        <v>146</v>
      </c>
      <c r="E478" s="115" t="s">
        <v>147</v>
      </c>
      <c r="F478" s="809" t="s">
        <v>71</v>
      </c>
      <c r="G478" s="809"/>
      <c r="H478" s="805"/>
      <c r="I478" s="805"/>
      <c r="J478" s="805"/>
      <c r="K478" s="805"/>
      <c r="L478" s="805"/>
    </row>
    <row r="479" spans="1:12" s="101" customFormat="1" ht="26.25" customHeight="1">
      <c r="A479" s="808"/>
      <c r="B479" s="803" t="s">
        <v>2964</v>
      </c>
      <c r="C479" s="810" t="s">
        <v>2965</v>
      </c>
      <c r="D479" s="807">
        <v>43753</v>
      </c>
      <c r="E479" s="803" t="s">
        <v>491</v>
      </c>
      <c r="F479" s="803" t="s">
        <v>2966</v>
      </c>
      <c r="G479" s="803"/>
      <c r="H479" s="806" t="s">
        <v>152</v>
      </c>
      <c r="I479" s="806"/>
      <c r="J479" s="117" t="s">
        <v>153</v>
      </c>
      <c r="K479" s="117" t="s">
        <v>3</v>
      </c>
      <c r="L479" s="119">
        <v>195.97</v>
      </c>
    </row>
    <row r="480" spans="1:12" s="101" customFormat="1" ht="260.25" customHeight="1">
      <c r="A480" s="808"/>
      <c r="B480" s="803"/>
      <c r="C480" s="810"/>
      <c r="D480" s="807"/>
      <c r="E480" s="803"/>
      <c r="F480" s="803"/>
      <c r="G480" s="803"/>
      <c r="H480" s="806" t="s">
        <v>154</v>
      </c>
      <c r="I480" s="806"/>
      <c r="J480" s="117" t="s">
        <v>153</v>
      </c>
      <c r="K480" s="117" t="s">
        <v>3</v>
      </c>
      <c r="L480" s="119">
        <v>374.73</v>
      </c>
    </row>
    <row r="481" spans="1:12" s="101" customFormat="1" ht="24" customHeight="1">
      <c r="A481" s="808"/>
      <c r="B481" s="110" t="s">
        <v>77</v>
      </c>
      <c r="C481" s="115" t="s">
        <v>79</v>
      </c>
      <c r="D481" s="115" t="s">
        <v>155</v>
      </c>
      <c r="E481" s="115" t="s">
        <v>156</v>
      </c>
      <c r="F481" s="805"/>
      <c r="G481" s="805"/>
      <c r="H481" s="806" t="s">
        <v>157</v>
      </c>
      <c r="I481" s="806"/>
      <c r="J481" s="803" t="s">
        <v>153</v>
      </c>
      <c r="K481" s="803" t="s">
        <v>3</v>
      </c>
      <c r="L481" s="804">
        <v>100</v>
      </c>
    </row>
    <row r="482" spans="1:12" s="101" customFormat="1" ht="34.5" customHeight="1">
      <c r="A482" s="808"/>
      <c r="B482" s="117" t="s">
        <v>2068</v>
      </c>
      <c r="C482" s="117" t="s">
        <v>2966</v>
      </c>
      <c r="D482" s="118">
        <v>43754</v>
      </c>
      <c r="E482" s="117" t="s">
        <v>859</v>
      </c>
      <c r="F482" s="805"/>
      <c r="G482" s="805"/>
      <c r="H482" s="806"/>
      <c r="I482" s="806"/>
      <c r="J482" s="803"/>
      <c r="K482" s="803"/>
      <c r="L482" s="804"/>
    </row>
    <row r="483" spans="1:12" s="101" customFormat="1" ht="24" customHeight="1">
      <c r="A483" s="808">
        <v>891</v>
      </c>
      <c r="B483" s="110" t="s">
        <v>76</v>
      </c>
      <c r="C483" s="115" t="s">
        <v>78</v>
      </c>
      <c r="D483" s="115" t="s">
        <v>146</v>
      </c>
      <c r="E483" s="115" t="s">
        <v>147</v>
      </c>
      <c r="F483" s="809" t="s">
        <v>71</v>
      </c>
      <c r="G483" s="809"/>
      <c r="H483" s="805"/>
      <c r="I483" s="805"/>
      <c r="J483" s="805"/>
      <c r="K483" s="805"/>
      <c r="L483" s="805"/>
    </row>
    <row r="484" spans="1:12" s="101" customFormat="1" ht="26.25" customHeight="1">
      <c r="A484" s="808"/>
      <c r="B484" s="803" t="s">
        <v>2967</v>
      </c>
      <c r="C484" s="810" t="s">
        <v>2968</v>
      </c>
      <c r="D484" s="807">
        <v>43786</v>
      </c>
      <c r="E484" s="803" t="s">
        <v>1947</v>
      </c>
      <c r="F484" s="803" t="s">
        <v>2969</v>
      </c>
      <c r="G484" s="803"/>
      <c r="H484" s="806" t="s">
        <v>152</v>
      </c>
      <c r="I484" s="806"/>
      <c r="J484" s="117" t="s">
        <v>153</v>
      </c>
      <c r="K484" s="117" t="s">
        <v>3</v>
      </c>
      <c r="L484" s="119">
        <v>2925</v>
      </c>
    </row>
    <row r="485" spans="1:12" s="101" customFormat="1" ht="407.25" customHeight="1">
      <c r="A485" s="808"/>
      <c r="B485" s="803"/>
      <c r="C485" s="810"/>
      <c r="D485" s="807"/>
      <c r="E485" s="803"/>
      <c r="F485" s="803"/>
      <c r="G485" s="803"/>
      <c r="H485" s="806" t="s">
        <v>154</v>
      </c>
      <c r="I485" s="806"/>
      <c r="J485" s="117" t="s">
        <v>153</v>
      </c>
      <c r="K485" s="117" t="s">
        <v>3</v>
      </c>
      <c r="L485" s="119">
        <v>413.76</v>
      </c>
    </row>
    <row r="486" spans="1:12" s="101" customFormat="1" ht="24" customHeight="1">
      <c r="A486" s="808"/>
      <c r="B486" s="110" t="s">
        <v>77</v>
      </c>
      <c r="C486" s="115" t="s">
        <v>79</v>
      </c>
      <c r="D486" s="115" t="s">
        <v>155</v>
      </c>
      <c r="E486" s="115" t="s">
        <v>156</v>
      </c>
      <c r="F486" s="805"/>
      <c r="G486" s="805"/>
      <c r="H486" s="806" t="s">
        <v>157</v>
      </c>
      <c r="I486" s="806"/>
      <c r="J486" s="803" t="s">
        <v>153</v>
      </c>
      <c r="K486" s="803" t="s">
        <v>153</v>
      </c>
      <c r="L486" s="804">
        <v>0</v>
      </c>
    </row>
    <row r="487" spans="1:12" s="101" customFormat="1" ht="24" customHeight="1">
      <c r="A487" s="808"/>
      <c r="B487" s="117" t="s">
        <v>193</v>
      </c>
      <c r="C487" s="117" t="s">
        <v>2969</v>
      </c>
      <c r="D487" s="118">
        <v>43800</v>
      </c>
      <c r="E487" s="117" t="s">
        <v>2970</v>
      </c>
      <c r="F487" s="805"/>
      <c r="G487" s="805"/>
      <c r="H487" s="806"/>
      <c r="I487" s="806"/>
      <c r="J487" s="803"/>
      <c r="K487" s="803"/>
      <c r="L487" s="804"/>
    </row>
    <row r="488" spans="1:12" s="101" customFormat="1" ht="24" customHeight="1">
      <c r="A488" s="808">
        <v>892</v>
      </c>
      <c r="B488" s="110" t="s">
        <v>76</v>
      </c>
      <c r="C488" s="115" t="s">
        <v>78</v>
      </c>
      <c r="D488" s="115" t="s">
        <v>146</v>
      </c>
      <c r="E488" s="115" t="s">
        <v>147</v>
      </c>
      <c r="F488" s="809" t="s">
        <v>71</v>
      </c>
      <c r="G488" s="809"/>
      <c r="H488" s="805"/>
      <c r="I488" s="805"/>
      <c r="J488" s="805"/>
      <c r="K488" s="805"/>
      <c r="L488" s="805"/>
    </row>
    <row r="489" spans="1:12" s="101" customFormat="1" ht="26.25" customHeight="1">
      <c r="A489" s="808"/>
      <c r="B489" s="803" t="s">
        <v>2971</v>
      </c>
      <c r="C489" s="803" t="s">
        <v>2972</v>
      </c>
      <c r="D489" s="807">
        <v>43758</v>
      </c>
      <c r="E489" s="803" t="s">
        <v>491</v>
      </c>
      <c r="F489" s="803" t="s">
        <v>804</v>
      </c>
      <c r="G489" s="803"/>
      <c r="H489" s="806" t="s">
        <v>152</v>
      </c>
      <c r="I489" s="806"/>
      <c r="J489" s="117" t="s">
        <v>153</v>
      </c>
      <c r="K489" s="117" t="s">
        <v>3</v>
      </c>
      <c r="L489" s="119">
        <v>387.53</v>
      </c>
    </row>
    <row r="490" spans="1:12" s="101" customFormat="1" ht="81.75" customHeight="1">
      <c r="A490" s="808"/>
      <c r="B490" s="803"/>
      <c r="C490" s="803"/>
      <c r="D490" s="807"/>
      <c r="E490" s="803"/>
      <c r="F490" s="803"/>
      <c r="G490" s="803"/>
      <c r="H490" s="806" t="s">
        <v>154</v>
      </c>
      <c r="I490" s="806"/>
      <c r="J490" s="117" t="s">
        <v>153</v>
      </c>
      <c r="K490" s="117" t="s">
        <v>3</v>
      </c>
      <c r="L490" s="119">
        <v>377.6</v>
      </c>
    </row>
    <row r="491" spans="1:12" s="101" customFormat="1" ht="24" customHeight="1">
      <c r="A491" s="808"/>
      <c r="B491" s="110" t="s">
        <v>77</v>
      </c>
      <c r="C491" s="115" t="s">
        <v>79</v>
      </c>
      <c r="D491" s="115" t="s">
        <v>155</v>
      </c>
      <c r="E491" s="115" t="s">
        <v>156</v>
      </c>
      <c r="F491" s="805"/>
      <c r="G491" s="805"/>
      <c r="H491" s="806" t="s">
        <v>157</v>
      </c>
      <c r="I491" s="806"/>
      <c r="J491" s="803" t="s">
        <v>153</v>
      </c>
      <c r="K491" s="803" t="s">
        <v>3</v>
      </c>
      <c r="L491" s="804">
        <v>320.70999999999998</v>
      </c>
    </row>
    <row r="492" spans="1:12" s="101" customFormat="1" ht="24" customHeight="1">
      <c r="A492" s="808"/>
      <c r="B492" s="117" t="s">
        <v>153</v>
      </c>
      <c r="C492" s="117" t="s">
        <v>804</v>
      </c>
      <c r="D492" s="118">
        <v>43760</v>
      </c>
      <c r="E492" s="117" t="s">
        <v>223</v>
      </c>
      <c r="F492" s="805"/>
      <c r="G492" s="805"/>
      <c r="H492" s="806"/>
      <c r="I492" s="806"/>
      <c r="J492" s="803"/>
      <c r="K492" s="803"/>
      <c r="L492" s="804"/>
    </row>
    <row r="493" spans="1:12" s="101" customFormat="1" ht="24" customHeight="1">
      <c r="A493" s="808">
        <v>893</v>
      </c>
      <c r="B493" s="110" t="s">
        <v>76</v>
      </c>
      <c r="C493" s="115" t="s">
        <v>78</v>
      </c>
      <c r="D493" s="115" t="s">
        <v>146</v>
      </c>
      <c r="E493" s="115" t="s">
        <v>147</v>
      </c>
      <c r="F493" s="809" t="s">
        <v>71</v>
      </c>
      <c r="G493" s="809"/>
      <c r="H493" s="805"/>
      <c r="I493" s="805"/>
      <c r="J493" s="805"/>
      <c r="K493" s="805"/>
      <c r="L493" s="805"/>
    </row>
    <row r="494" spans="1:12" s="101" customFormat="1" ht="26.25" customHeight="1">
      <c r="A494" s="808"/>
      <c r="B494" s="803" t="s">
        <v>2973</v>
      </c>
      <c r="C494" s="810" t="s">
        <v>2974</v>
      </c>
      <c r="D494" s="807">
        <v>43765</v>
      </c>
      <c r="E494" s="803" t="s">
        <v>1202</v>
      </c>
      <c r="F494" s="803" t="s">
        <v>1203</v>
      </c>
      <c r="G494" s="803"/>
      <c r="H494" s="806" t="s">
        <v>152</v>
      </c>
      <c r="I494" s="806"/>
      <c r="J494" s="117" t="s">
        <v>153</v>
      </c>
      <c r="K494" s="117" t="s">
        <v>3</v>
      </c>
      <c r="L494" s="119">
        <v>350</v>
      </c>
    </row>
    <row r="495" spans="1:12" s="101" customFormat="1" ht="176.25" customHeight="1">
      <c r="A495" s="808"/>
      <c r="B495" s="803"/>
      <c r="C495" s="810"/>
      <c r="D495" s="807"/>
      <c r="E495" s="803"/>
      <c r="F495" s="803"/>
      <c r="G495" s="803"/>
      <c r="H495" s="806" t="s">
        <v>154</v>
      </c>
      <c r="I495" s="806"/>
      <c r="J495" s="117" t="s">
        <v>153</v>
      </c>
      <c r="K495" s="117" t="s">
        <v>3</v>
      </c>
      <c r="L495" s="119">
        <v>529.16999999999996</v>
      </c>
    </row>
    <row r="496" spans="1:12" s="101" customFormat="1" ht="24" customHeight="1">
      <c r="A496" s="808"/>
      <c r="B496" s="110" t="s">
        <v>77</v>
      </c>
      <c r="C496" s="115" t="s">
        <v>79</v>
      </c>
      <c r="D496" s="115" t="s">
        <v>155</v>
      </c>
      <c r="E496" s="115" t="s">
        <v>156</v>
      </c>
      <c r="F496" s="805"/>
      <c r="G496" s="805"/>
      <c r="H496" s="806" t="s">
        <v>157</v>
      </c>
      <c r="I496" s="806"/>
      <c r="J496" s="803" t="s">
        <v>153</v>
      </c>
      <c r="K496" s="803" t="s">
        <v>3</v>
      </c>
      <c r="L496" s="804">
        <v>20</v>
      </c>
    </row>
    <row r="497" spans="1:12" s="101" customFormat="1" ht="34.5" customHeight="1">
      <c r="A497" s="808"/>
      <c r="B497" s="117" t="s">
        <v>2853</v>
      </c>
      <c r="C497" s="117" t="s">
        <v>1203</v>
      </c>
      <c r="D497" s="118">
        <v>43767</v>
      </c>
      <c r="E497" s="117" t="s">
        <v>801</v>
      </c>
      <c r="F497" s="805"/>
      <c r="G497" s="805"/>
      <c r="H497" s="806"/>
      <c r="I497" s="806"/>
      <c r="J497" s="803"/>
      <c r="K497" s="803"/>
      <c r="L497" s="804"/>
    </row>
    <row r="498" spans="1:12" s="101" customFormat="1" ht="24" customHeight="1">
      <c r="A498" s="808">
        <v>894</v>
      </c>
      <c r="B498" s="110" t="s">
        <v>76</v>
      </c>
      <c r="C498" s="115" t="s">
        <v>78</v>
      </c>
      <c r="D498" s="115" t="s">
        <v>146</v>
      </c>
      <c r="E498" s="115" t="s">
        <v>147</v>
      </c>
      <c r="F498" s="809" t="s">
        <v>71</v>
      </c>
      <c r="G498" s="809"/>
      <c r="H498" s="805"/>
      <c r="I498" s="805"/>
      <c r="J498" s="805"/>
      <c r="K498" s="805"/>
      <c r="L498" s="805"/>
    </row>
    <row r="499" spans="1:12" s="101" customFormat="1" ht="26.25" customHeight="1">
      <c r="A499" s="808"/>
      <c r="B499" s="803" t="s">
        <v>2973</v>
      </c>
      <c r="C499" s="803" t="s">
        <v>2975</v>
      </c>
      <c r="D499" s="807">
        <v>43776</v>
      </c>
      <c r="E499" s="803" t="s">
        <v>1705</v>
      </c>
      <c r="F499" s="803" t="s">
        <v>2976</v>
      </c>
      <c r="G499" s="803"/>
      <c r="H499" s="806" t="s">
        <v>152</v>
      </c>
      <c r="I499" s="806"/>
      <c r="J499" s="117" t="s">
        <v>153</v>
      </c>
      <c r="K499" s="117" t="s">
        <v>3</v>
      </c>
      <c r="L499" s="119">
        <v>322.90000000000003</v>
      </c>
    </row>
    <row r="500" spans="1:12" s="101" customFormat="1" ht="102.75" customHeight="1">
      <c r="A500" s="808"/>
      <c r="B500" s="803"/>
      <c r="C500" s="803"/>
      <c r="D500" s="807"/>
      <c r="E500" s="803"/>
      <c r="F500" s="803"/>
      <c r="G500" s="803"/>
      <c r="H500" s="806" t="s">
        <v>154</v>
      </c>
      <c r="I500" s="806"/>
      <c r="J500" s="117" t="s">
        <v>153</v>
      </c>
      <c r="K500" s="117" t="s">
        <v>3</v>
      </c>
      <c r="L500" s="119">
        <v>710.73</v>
      </c>
    </row>
    <row r="501" spans="1:12" s="101" customFormat="1" ht="24" customHeight="1">
      <c r="A501" s="808"/>
      <c r="B501" s="110" t="s">
        <v>77</v>
      </c>
      <c r="C501" s="115" t="s">
        <v>79</v>
      </c>
      <c r="D501" s="115" t="s">
        <v>155</v>
      </c>
      <c r="E501" s="115" t="s">
        <v>156</v>
      </c>
      <c r="F501" s="805"/>
      <c r="G501" s="805"/>
      <c r="H501" s="806" t="s">
        <v>157</v>
      </c>
      <c r="I501" s="806"/>
      <c r="J501" s="803" t="s">
        <v>153</v>
      </c>
      <c r="K501" s="803" t="s">
        <v>3</v>
      </c>
      <c r="L501" s="804">
        <v>100</v>
      </c>
    </row>
    <row r="502" spans="1:12" s="101" customFormat="1" ht="34.5" customHeight="1">
      <c r="A502" s="808"/>
      <c r="B502" s="117" t="s">
        <v>2853</v>
      </c>
      <c r="C502" s="117" t="s">
        <v>2976</v>
      </c>
      <c r="D502" s="118">
        <v>43778</v>
      </c>
      <c r="E502" s="117" t="s">
        <v>340</v>
      </c>
      <c r="F502" s="805"/>
      <c r="G502" s="805"/>
      <c r="H502" s="806"/>
      <c r="I502" s="806"/>
      <c r="J502" s="803"/>
      <c r="K502" s="803"/>
      <c r="L502" s="804"/>
    </row>
    <row r="503" spans="1:12" s="101" customFormat="1" ht="24" customHeight="1">
      <c r="A503" s="808">
        <v>895</v>
      </c>
      <c r="B503" s="110" t="s">
        <v>76</v>
      </c>
      <c r="C503" s="115" t="s">
        <v>78</v>
      </c>
      <c r="D503" s="115" t="s">
        <v>146</v>
      </c>
      <c r="E503" s="115" t="s">
        <v>147</v>
      </c>
      <c r="F503" s="809" t="s">
        <v>71</v>
      </c>
      <c r="G503" s="809"/>
      <c r="H503" s="805"/>
      <c r="I503" s="805"/>
      <c r="J503" s="805"/>
      <c r="K503" s="805"/>
      <c r="L503" s="805"/>
    </row>
    <row r="504" spans="1:12" s="101" customFormat="1" ht="26.25" customHeight="1">
      <c r="A504" s="808"/>
      <c r="B504" s="803" t="s">
        <v>2977</v>
      </c>
      <c r="C504" s="810" t="s">
        <v>2978</v>
      </c>
      <c r="D504" s="807">
        <v>43749</v>
      </c>
      <c r="E504" s="803" t="s">
        <v>354</v>
      </c>
      <c r="F504" s="803" t="s">
        <v>1431</v>
      </c>
      <c r="G504" s="803"/>
      <c r="H504" s="806" t="s">
        <v>152</v>
      </c>
      <c r="I504" s="806"/>
      <c r="J504" s="117" t="s">
        <v>153</v>
      </c>
      <c r="K504" s="117" t="s">
        <v>3</v>
      </c>
      <c r="L504" s="119">
        <v>458</v>
      </c>
    </row>
    <row r="505" spans="1:12" s="101" customFormat="1" ht="408.95" customHeight="1">
      <c r="A505" s="808"/>
      <c r="B505" s="803"/>
      <c r="C505" s="810"/>
      <c r="D505" s="807"/>
      <c r="E505" s="803"/>
      <c r="F505" s="803"/>
      <c r="G505" s="803"/>
      <c r="H505" s="806" t="s">
        <v>154</v>
      </c>
      <c r="I505" s="806"/>
      <c r="J505" s="803" t="s">
        <v>153</v>
      </c>
      <c r="K505" s="803" t="s">
        <v>3</v>
      </c>
      <c r="L505" s="804">
        <v>382.96</v>
      </c>
    </row>
    <row r="506" spans="1:12" s="101" customFormat="1" ht="61.35" customHeight="1">
      <c r="A506" s="808"/>
      <c r="B506" s="803"/>
      <c r="C506" s="810"/>
      <c r="D506" s="807"/>
      <c r="E506" s="803"/>
      <c r="F506" s="803"/>
      <c r="G506" s="803"/>
      <c r="H506" s="806"/>
      <c r="I506" s="806"/>
      <c r="J506" s="803"/>
      <c r="K506" s="803"/>
      <c r="L506" s="804"/>
    </row>
    <row r="507" spans="1:12" s="101" customFormat="1" ht="24" customHeight="1">
      <c r="A507" s="808"/>
      <c r="B507" s="110" t="s">
        <v>77</v>
      </c>
      <c r="C507" s="115" t="s">
        <v>79</v>
      </c>
      <c r="D507" s="115" t="s">
        <v>155</v>
      </c>
      <c r="E507" s="115" t="s">
        <v>156</v>
      </c>
      <c r="F507" s="805"/>
      <c r="G507" s="805"/>
      <c r="H507" s="806" t="s">
        <v>157</v>
      </c>
      <c r="I507" s="806"/>
      <c r="J507" s="803" t="s">
        <v>153</v>
      </c>
      <c r="K507" s="803" t="s">
        <v>3</v>
      </c>
      <c r="L507" s="804">
        <v>465</v>
      </c>
    </row>
    <row r="508" spans="1:12" s="101" customFormat="1" ht="24" customHeight="1">
      <c r="A508" s="808"/>
      <c r="B508" s="117" t="s">
        <v>193</v>
      </c>
      <c r="C508" s="117" t="s">
        <v>1431</v>
      </c>
      <c r="D508" s="118">
        <v>43757</v>
      </c>
      <c r="E508" s="117" t="s">
        <v>219</v>
      </c>
      <c r="F508" s="805"/>
      <c r="G508" s="805"/>
      <c r="H508" s="806"/>
      <c r="I508" s="806"/>
      <c r="J508" s="803"/>
      <c r="K508" s="803"/>
      <c r="L508" s="804"/>
    </row>
    <row r="509" spans="1:12" s="101" customFormat="1" ht="24" customHeight="1">
      <c r="A509" s="808">
        <v>896</v>
      </c>
      <c r="B509" s="110" t="s">
        <v>76</v>
      </c>
      <c r="C509" s="115" t="s">
        <v>78</v>
      </c>
      <c r="D509" s="115" t="s">
        <v>146</v>
      </c>
      <c r="E509" s="115" t="s">
        <v>147</v>
      </c>
      <c r="F509" s="809" t="s">
        <v>71</v>
      </c>
      <c r="G509" s="809"/>
      <c r="H509" s="805"/>
      <c r="I509" s="805"/>
      <c r="J509" s="805"/>
      <c r="K509" s="805"/>
      <c r="L509" s="805"/>
    </row>
    <row r="510" spans="1:12" s="101" customFormat="1" ht="26.25" customHeight="1">
      <c r="A510" s="808"/>
      <c r="B510" s="803" t="s">
        <v>2979</v>
      </c>
      <c r="C510" s="810" t="s">
        <v>2980</v>
      </c>
      <c r="D510" s="807">
        <v>43745</v>
      </c>
      <c r="E510" s="803" t="s">
        <v>2268</v>
      </c>
      <c r="F510" s="803" t="s">
        <v>2269</v>
      </c>
      <c r="G510" s="803"/>
      <c r="H510" s="806" t="s">
        <v>152</v>
      </c>
      <c r="I510" s="806"/>
      <c r="J510" s="117" t="s">
        <v>153</v>
      </c>
      <c r="K510" s="117" t="s">
        <v>3</v>
      </c>
      <c r="L510" s="119">
        <v>476</v>
      </c>
    </row>
    <row r="511" spans="1:12" s="101" customFormat="1" ht="176.25" customHeight="1">
      <c r="A511" s="808"/>
      <c r="B511" s="803"/>
      <c r="C511" s="810"/>
      <c r="D511" s="807"/>
      <c r="E511" s="803"/>
      <c r="F511" s="803"/>
      <c r="G511" s="803"/>
      <c r="H511" s="806" t="s">
        <v>154</v>
      </c>
      <c r="I511" s="806"/>
      <c r="J511" s="117" t="s">
        <v>153</v>
      </c>
      <c r="K511" s="117" t="s">
        <v>3</v>
      </c>
      <c r="L511" s="119">
        <v>1847.44</v>
      </c>
    </row>
    <row r="512" spans="1:12" s="101" customFormat="1" ht="24" customHeight="1">
      <c r="A512" s="808"/>
      <c r="B512" s="110" t="s">
        <v>77</v>
      </c>
      <c r="C512" s="115" t="s">
        <v>79</v>
      </c>
      <c r="D512" s="115" t="s">
        <v>155</v>
      </c>
      <c r="E512" s="115" t="s">
        <v>156</v>
      </c>
      <c r="F512" s="805"/>
      <c r="G512" s="805"/>
      <c r="H512" s="806" t="s">
        <v>157</v>
      </c>
      <c r="I512" s="806"/>
      <c r="J512" s="803" t="s">
        <v>153</v>
      </c>
      <c r="K512" s="803" t="s">
        <v>3</v>
      </c>
      <c r="L512" s="804">
        <v>462</v>
      </c>
    </row>
    <row r="513" spans="1:12" s="101" customFormat="1" ht="24" customHeight="1">
      <c r="A513" s="808"/>
      <c r="B513" s="117" t="s">
        <v>2981</v>
      </c>
      <c r="C513" s="117" t="s">
        <v>2269</v>
      </c>
      <c r="D513" s="118">
        <v>43750</v>
      </c>
      <c r="E513" s="117" t="s">
        <v>2535</v>
      </c>
      <c r="F513" s="805"/>
      <c r="G513" s="805"/>
      <c r="H513" s="806"/>
      <c r="I513" s="806"/>
      <c r="J513" s="803"/>
      <c r="K513" s="803"/>
      <c r="L513" s="804"/>
    </row>
    <row r="514" spans="1:12" s="101" customFormat="1" ht="24" customHeight="1">
      <c r="A514" s="808">
        <v>897</v>
      </c>
      <c r="B514" s="110" t="s">
        <v>76</v>
      </c>
      <c r="C514" s="115" t="s">
        <v>78</v>
      </c>
      <c r="D514" s="115" t="s">
        <v>146</v>
      </c>
      <c r="E514" s="115" t="s">
        <v>147</v>
      </c>
      <c r="F514" s="809" t="s">
        <v>71</v>
      </c>
      <c r="G514" s="809"/>
      <c r="H514" s="805"/>
      <c r="I514" s="805"/>
      <c r="J514" s="805"/>
      <c r="K514" s="805"/>
      <c r="L514" s="805"/>
    </row>
    <row r="515" spans="1:12" s="101" customFormat="1" ht="26.25" customHeight="1">
      <c r="A515" s="808"/>
      <c r="B515" s="803" t="s">
        <v>2979</v>
      </c>
      <c r="C515" s="810" t="s">
        <v>2982</v>
      </c>
      <c r="D515" s="807">
        <v>43789</v>
      </c>
      <c r="E515" s="803" t="s">
        <v>342</v>
      </c>
      <c r="F515" s="803" t="s">
        <v>343</v>
      </c>
      <c r="G515" s="803"/>
      <c r="H515" s="806" t="s">
        <v>152</v>
      </c>
      <c r="I515" s="806"/>
      <c r="J515" s="117" t="s">
        <v>153</v>
      </c>
      <c r="K515" s="117" t="s">
        <v>3</v>
      </c>
      <c r="L515" s="119">
        <v>263</v>
      </c>
    </row>
    <row r="516" spans="1:12" s="101" customFormat="1" ht="291.75" customHeight="1">
      <c r="A516" s="808"/>
      <c r="B516" s="803"/>
      <c r="C516" s="810"/>
      <c r="D516" s="807"/>
      <c r="E516" s="803"/>
      <c r="F516" s="803"/>
      <c r="G516" s="803"/>
      <c r="H516" s="806" t="s">
        <v>154</v>
      </c>
      <c r="I516" s="806"/>
      <c r="J516" s="117" t="s">
        <v>153</v>
      </c>
      <c r="K516" s="117" t="s">
        <v>3</v>
      </c>
      <c r="L516" s="119">
        <v>262.60000000000002</v>
      </c>
    </row>
    <row r="517" spans="1:12" s="101" customFormat="1" ht="24" customHeight="1">
      <c r="A517" s="808"/>
      <c r="B517" s="110" t="s">
        <v>77</v>
      </c>
      <c r="C517" s="115" t="s">
        <v>79</v>
      </c>
      <c r="D517" s="115" t="s">
        <v>155</v>
      </c>
      <c r="E517" s="115" t="s">
        <v>156</v>
      </c>
      <c r="F517" s="805"/>
      <c r="G517" s="805"/>
      <c r="H517" s="806" t="s">
        <v>157</v>
      </c>
      <c r="I517" s="806"/>
      <c r="J517" s="803" t="s">
        <v>153</v>
      </c>
      <c r="K517" s="803" t="s">
        <v>3</v>
      </c>
      <c r="L517" s="804">
        <v>309.08</v>
      </c>
    </row>
    <row r="518" spans="1:12" s="101" customFormat="1" ht="24" customHeight="1">
      <c r="A518" s="808"/>
      <c r="B518" s="117" t="s">
        <v>2981</v>
      </c>
      <c r="C518" s="117" t="s">
        <v>343</v>
      </c>
      <c r="D518" s="118">
        <v>43790</v>
      </c>
      <c r="E518" s="117" t="s">
        <v>1571</v>
      </c>
      <c r="F518" s="805"/>
      <c r="G518" s="805"/>
      <c r="H518" s="806"/>
      <c r="I518" s="806"/>
      <c r="J518" s="803"/>
      <c r="K518" s="803"/>
      <c r="L518" s="804"/>
    </row>
    <row r="519" spans="1:12" s="101" customFormat="1" ht="24" customHeight="1">
      <c r="A519" s="808">
        <v>898</v>
      </c>
      <c r="B519" s="110" t="s">
        <v>76</v>
      </c>
      <c r="C519" s="115" t="s">
        <v>78</v>
      </c>
      <c r="D519" s="115" t="s">
        <v>146</v>
      </c>
      <c r="E519" s="115" t="s">
        <v>147</v>
      </c>
      <c r="F519" s="809" t="s">
        <v>71</v>
      </c>
      <c r="G519" s="809"/>
      <c r="H519" s="805"/>
      <c r="I519" s="805"/>
      <c r="J519" s="805"/>
      <c r="K519" s="805"/>
      <c r="L519" s="805"/>
    </row>
    <row r="520" spans="1:12" s="101" customFormat="1" ht="26.25" customHeight="1">
      <c r="A520" s="808"/>
      <c r="B520" s="803" t="s">
        <v>2983</v>
      </c>
      <c r="C520" s="810" t="s">
        <v>2984</v>
      </c>
      <c r="D520" s="807">
        <v>43754</v>
      </c>
      <c r="E520" s="803" t="s">
        <v>205</v>
      </c>
      <c r="F520" s="803" t="s">
        <v>415</v>
      </c>
      <c r="G520" s="803"/>
      <c r="H520" s="806" t="s">
        <v>152</v>
      </c>
      <c r="I520" s="806"/>
      <c r="J520" s="117" t="s">
        <v>153</v>
      </c>
      <c r="K520" s="117" t="s">
        <v>3</v>
      </c>
      <c r="L520" s="119">
        <v>430</v>
      </c>
    </row>
    <row r="521" spans="1:12" s="101" customFormat="1" ht="407.25" customHeight="1">
      <c r="A521" s="808"/>
      <c r="B521" s="803"/>
      <c r="C521" s="810"/>
      <c r="D521" s="807"/>
      <c r="E521" s="803"/>
      <c r="F521" s="803"/>
      <c r="G521" s="803"/>
      <c r="H521" s="806" t="s">
        <v>154</v>
      </c>
      <c r="I521" s="806"/>
      <c r="J521" s="117" t="s">
        <v>153</v>
      </c>
      <c r="K521" s="117" t="s">
        <v>3</v>
      </c>
      <c r="L521" s="119">
        <v>209</v>
      </c>
    </row>
    <row r="522" spans="1:12" s="101" customFormat="1" ht="24" customHeight="1">
      <c r="A522" s="808"/>
      <c r="B522" s="110" t="s">
        <v>77</v>
      </c>
      <c r="C522" s="115" t="s">
        <v>79</v>
      </c>
      <c r="D522" s="115" t="s">
        <v>155</v>
      </c>
      <c r="E522" s="115" t="s">
        <v>156</v>
      </c>
      <c r="F522" s="805"/>
      <c r="G522" s="805"/>
      <c r="H522" s="806" t="s">
        <v>157</v>
      </c>
      <c r="I522" s="806"/>
      <c r="J522" s="803" t="s">
        <v>153</v>
      </c>
      <c r="K522" s="803" t="s">
        <v>153</v>
      </c>
      <c r="L522" s="804">
        <v>0</v>
      </c>
    </row>
    <row r="523" spans="1:12" s="101" customFormat="1" ht="24" customHeight="1">
      <c r="A523" s="808"/>
      <c r="B523" s="117" t="s">
        <v>2985</v>
      </c>
      <c r="C523" s="117" t="s">
        <v>415</v>
      </c>
      <c r="D523" s="118">
        <v>43758</v>
      </c>
      <c r="E523" s="117" t="s">
        <v>855</v>
      </c>
      <c r="F523" s="805"/>
      <c r="G523" s="805"/>
      <c r="H523" s="806"/>
      <c r="I523" s="806"/>
      <c r="J523" s="803"/>
      <c r="K523" s="803"/>
      <c r="L523" s="804"/>
    </row>
    <row r="524" spans="1:12" s="101" customFormat="1" ht="24" customHeight="1">
      <c r="A524" s="808">
        <v>899</v>
      </c>
      <c r="B524" s="110" t="s">
        <v>76</v>
      </c>
      <c r="C524" s="115" t="s">
        <v>78</v>
      </c>
      <c r="D524" s="115" t="s">
        <v>146</v>
      </c>
      <c r="E524" s="115" t="s">
        <v>147</v>
      </c>
      <c r="F524" s="809" t="s">
        <v>71</v>
      </c>
      <c r="G524" s="809"/>
      <c r="H524" s="805"/>
      <c r="I524" s="805"/>
      <c r="J524" s="805"/>
      <c r="K524" s="805"/>
      <c r="L524" s="805"/>
    </row>
    <row r="525" spans="1:12" s="101" customFormat="1" ht="26.25" customHeight="1">
      <c r="A525" s="808"/>
      <c r="B525" s="803" t="s">
        <v>2986</v>
      </c>
      <c r="C525" s="810" t="s">
        <v>2987</v>
      </c>
      <c r="D525" s="807">
        <v>43800</v>
      </c>
      <c r="E525" s="803" t="s">
        <v>2988</v>
      </c>
      <c r="F525" s="803" t="s">
        <v>2989</v>
      </c>
      <c r="G525" s="803"/>
      <c r="H525" s="806" t="s">
        <v>152</v>
      </c>
      <c r="I525" s="806"/>
      <c r="J525" s="117" t="s">
        <v>153</v>
      </c>
      <c r="K525" s="117" t="s">
        <v>3</v>
      </c>
      <c r="L525" s="119">
        <v>689.08</v>
      </c>
    </row>
    <row r="526" spans="1:12" s="101" customFormat="1" ht="375.75" customHeight="1">
      <c r="A526" s="808"/>
      <c r="B526" s="803"/>
      <c r="C526" s="810"/>
      <c r="D526" s="807"/>
      <c r="E526" s="803"/>
      <c r="F526" s="803"/>
      <c r="G526" s="803"/>
      <c r="H526" s="806" t="s">
        <v>154</v>
      </c>
      <c r="I526" s="806"/>
      <c r="J526" s="117" t="s">
        <v>153</v>
      </c>
      <c r="K526" s="117" t="s">
        <v>3</v>
      </c>
      <c r="L526" s="119">
        <v>2232.9299999999998</v>
      </c>
    </row>
    <row r="527" spans="1:12" s="101" customFormat="1" ht="24" customHeight="1">
      <c r="A527" s="808"/>
      <c r="B527" s="110" t="s">
        <v>77</v>
      </c>
      <c r="C527" s="115" t="s">
        <v>79</v>
      </c>
      <c r="D527" s="115" t="s">
        <v>155</v>
      </c>
      <c r="E527" s="115" t="s">
        <v>156</v>
      </c>
      <c r="F527" s="805"/>
      <c r="G527" s="805"/>
      <c r="H527" s="806" t="s">
        <v>157</v>
      </c>
      <c r="I527" s="806"/>
      <c r="J527" s="803" t="s">
        <v>153</v>
      </c>
      <c r="K527" s="803" t="s">
        <v>3</v>
      </c>
      <c r="L527" s="804">
        <v>115</v>
      </c>
    </row>
    <row r="528" spans="1:12" s="101" customFormat="1" ht="24" customHeight="1">
      <c r="A528" s="808"/>
      <c r="B528" s="117" t="s">
        <v>193</v>
      </c>
      <c r="C528" s="117" t="s">
        <v>2989</v>
      </c>
      <c r="D528" s="118">
        <v>43805</v>
      </c>
      <c r="E528" s="117" t="s">
        <v>308</v>
      </c>
      <c r="F528" s="805"/>
      <c r="G528" s="805"/>
      <c r="H528" s="806"/>
      <c r="I528" s="806"/>
      <c r="J528" s="803"/>
      <c r="K528" s="803"/>
      <c r="L528" s="804"/>
    </row>
    <row r="529" spans="1:12" s="101" customFormat="1" ht="24" customHeight="1">
      <c r="A529" s="808">
        <v>900</v>
      </c>
      <c r="B529" s="110" t="s">
        <v>76</v>
      </c>
      <c r="C529" s="115" t="s">
        <v>78</v>
      </c>
      <c r="D529" s="115" t="s">
        <v>146</v>
      </c>
      <c r="E529" s="115" t="s">
        <v>147</v>
      </c>
      <c r="F529" s="809" t="s">
        <v>71</v>
      </c>
      <c r="G529" s="809"/>
      <c r="H529" s="805"/>
      <c r="I529" s="805"/>
      <c r="J529" s="805"/>
      <c r="K529" s="805"/>
      <c r="L529" s="805"/>
    </row>
    <row r="530" spans="1:12" s="101" customFormat="1" ht="26.25" customHeight="1">
      <c r="A530" s="808"/>
      <c r="B530" s="803" t="s">
        <v>2990</v>
      </c>
      <c r="C530" s="810" t="s">
        <v>2991</v>
      </c>
      <c r="D530" s="807">
        <v>43806</v>
      </c>
      <c r="E530" s="803" t="s">
        <v>285</v>
      </c>
      <c r="F530" s="803" t="s">
        <v>2992</v>
      </c>
      <c r="G530" s="803"/>
      <c r="H530" s="806" t="s">
        <v>152</v>
      </c>
      <c r="I530" s="806"/>
      <c r="J530" s="117" t="s">
        <v>153</v>
      </c>
      <c r="K530" s="117" t="s">
        <v>3</v>
      </c>
      <c r="L530" s="119">
        <v>1165</v>
      </c>
    </row>
    <row r="531" spans="1:12" s="101" customFormat="1" ht="408.95" customHeight="1">
      <c r="A531" s="808"/>
      <c r="B531" s="803"/>
      <c r="C531" s="810"/>
      <c r="D531" s="807"/>
      <c r="E531" s="803"/>
      <c r="F531" s="803"/>
      <c r="G531" s="803"/>
      <c r="H531" s="806" t="s">
        <v>154</v>
      </c>
      <c r="I531" s="806"/>
      <c r="J531" s="803" t="s">
        <v>153</v>
      </c>
      <c r="K531" s="803" t="s">
        <v>153</v>
      </c>
      <c r="L531" s="804">
        <v>0</v>
      </c>
    </row>
    <row r="532" spans="1:12" s="101" customFormat="1" ht="313.35000000000002" customHeight="1">
      <c r="A532" s="808"/>
      <c r="B532" s="803"/>
      <c r="C532" s="810"/>
      <c r="D532" s="807"/>
      <c r="E532" s="803"/>
      <c r="F532" s="803"/>
      <c r="G532" s="803"/>
      <c r="H532" s="806"/>
      <c r="I532" s="806"/>
      <c r="J532" s="803"/>
      <c r="K532" s="803"/>
      <c r="L532" s="804"/>
    </row>
    <row r="533" spans="1:12" s="101" customFormat="1" ht="24" customHeight="1">
      <c r="A533" s="808"/>
      <c r="B533" s="110" t="s">
        <v>77</v>
      </c>
      <c r="C533" s="115" t="s">
        <v>79</v>
      </c>
      <c r="D533" s="115" t="s">
        <v>155</v>
      </c>
      <c r="E533" s="115" t="s">
        <v>156</v>
      </c>
      <c r="F533" s="805"/>
      <c r="G533" s="805"/>
      <c r="H533" s="806" t="s">
        <v>157</v>
      </c>
      <c r="I533" s="806"/>
      <c r="J533" s="803" t="s">
        <v>153</v>
      </c>
      <c r="K533" s="803" t="s">
        <v>153</v>
      </c>
      <c r="L533" s="804">
        <v>0</v>
      </c>
    </row>
    <row r="534" spans="1:12" s="101" customFormat="1" ht="24" customHeight="1">
      <c r="A534" s="808"/>
      <c r="B534" s="117" t="s">
        <v>2993</v>
      </c>
      <c r="C534" s="117" t="s">
        <v>2992</v>
      </c>
      <c r="D534" s="118">
        <v>43814</v>
      </c>
      <c r="E534" s="117" t="s">
        <v>2994</v>
      </c>
      <c r="F534" s="805"/>
      <c r="G534" s="805"/>
      <c r="H534" s="806"/>
      <c r="I534" s="806"/>
      <c r="J534" s="803"/>
      <c r="K534" s="803"/>
      <c r="L534" s="804"/>
    </row>
  </sheetData>
  <mergeCells count="1580">
    <mergeCell ref="B2:L2"/>
    <mergeCell ref="A3:A5"/>
    <mergeCell ref="B3:I4"/>
    <mergeCell ref="B5:L5"/>
    <mergeCell ref="A6:A8"/>
    <mergeCell ref="C6:E6"/>
    <mergeCell ref="F6:F8"/>
    <mergeCell ref="G6:G8"/>
    <mergeCell ref="I6:I8"/>
    <mergeCell ref="J6:J8"/>
    <mergeCell ref="L12:L13"/>
    <mergeCell ref="F14:G15"/>
    <mergeCell ref="H14:I15"/>
    <mergeCell ref="J14:J15"/>
    <mergeCell ref="K14:K15"/>
    <mergeCell ref="L14:L15"/>
    <mergeCell ref="E11:E13"/>
    <mergeCell ref="F11:G13"/>
    <mergeCell ref="H11:I11"/>
    <mergeCell ref="H12:I13"/>
    <mergeCell ref="J12:J13"/>
    <mergeCell ref="K12:K13"/>
    <mergeCell ref="K6:L8"/>
    <mergeCell ref="C7:E7"/>
    <mergeCell ref="F9:G9"/>
    <mergeCell ref="H9:I9"/>
    <mergeCell ref="A10:A15"/>
    <mergeCell ref="F10:G10"/>
    <mergeCell ref="H10:L10"/>
    <mergeCell ref="B11:B13"/>
    <mergeCell ref="C11:C13"/>
    <mergeCell ref="D11:D13"/>
    <mergeCell ref="J18:J19"/>
    <mergeCell ref="K18:K19"/>
    <mergeCell ref="L18:L19"/>
    <mergeCell ref="F20:G21"/>
    <mergeCell ref="H20:I21"/>
    <mergeCell ref="J20:J21"/>
    <mergeCell ref="K20:K21"/>
    <mergeCell ref="L20:L21"/>
    <mergeCell ref="A16:A21"/>
    <mergeCell ref="F16:G16"/>
    <mergeCell ref="H16:L16"/>
    <mergeCell ref="B17:B19"/>
    <mergeCell ref="C17:C19"/>
    <mergeCell ref="D17:D19"/>
    <mergeCell ref="E17:E19"/>
    <mergeCell ref="F17:G19"/>
    <mergeCell ref="H17:I17"/>
    <mergeCell ref="H18:I19"/>
    <mergeCell ref="J24:J25"/>
    <mergeCell ref="K24:K25"/>
    <mergeCell ref="L24:L25"/>
    <mergeCell ref="F26:G27"/>
    <mergeCell ref="H26:I27"/>
    <mergeCell ref="J26:J27"/>
    <mergeCell ref="K26:K27"/>
    <mergeCell ref="L26:L27"/>
    <mergeCell ref="A22:A27"/>
    <mergeCell ref="F22:G22"/>
    <mergeCell ref="H22:L22"/>
    <mergeCell ref="B23:B25"/>
    <mergeCell ref="C23:C25"/>
    <mergeCell ref="D23:D25"/>
    <mergeCell ref="E23:E25"/>
    <mergeCell ref="F23:G25"/>
    <mergeCell ref="H23:I23"/>
    <mergeCell ref="H24:I25"/>
    <mergeCell ref="D34:D35"/>
    <mergeCell ref="E34:E35"/>
    <mergeCell ref="F34:G35"/>
    <mergeCell ref="H34:I34"/>
    <mergeCell ref="H35:I35"/>
    <mergeCell ref="F36:G37"/>
    <mergeCell ref="H36:I37"/>
    <mergeCell ref="F31:G32"/>
    <mergeCell ref="H31:I32"/>
    <mergeCell ref="J31:J32"/>
    <mergeCell ref="K31:K32"/>
    <mergeCell ref="L31:L32"/>
    <mergeCell ref="A33:A37"/>
    <mergeCell ref="F33:G33"/>
    <mergeCell ref="H33:L33"/>
    <mergeCell ref="B34:B35"/>
    <mergeCell ref="C34:C35"/>
    <mergeCell ref="A28:A32"/>
    <mergeCell ref="F28:G28"/>
    <mergeCell ref="H28:L28"/>
    <mergeCell ref="B29:B30"/>
    <mergeCell ref="C29:C30"/>
    <mergeCell ref="D29:D30"/>
    <mergeCell ref="E29:E30"/>
    <mergeCell ref="F29:G30"/>
    <mergeCell ref="H29:I29"/>
    <mergeCell ref="H30:I30"/>
    <mergeCell ref="K41:K42"/>
    <mergeCell ref="L41:L42"/>
    <mergeCell ref="A43:A47"/>
    <mergeCell ref="F43:G43"/>
    <mergeCell ref="H43:L43"/>
    <mergeCell ref="B44:B45"/>
    <mergeCell ref="C44:C45"/>
    <mergeCell ref="D44:D45"/>
    <mergeCell ref="E44:E45"/>
    <mergeCell ref="F44:G45"/>
    <mergeCell ref="F39:G40"/>
    <mergeCell ref="H39:I39"/>
    <mergeCell ref="H40:I40"/>
    <mergeCell ref="F41:G42"/>
    <mergeCell ref="H41:I42"/>
    <mergeCell ref="J41:J42"/>
    <mergeCell ref="J36:J37"/>
    <mergeCell ref="K36:K37"/>
    <mergeCell ref="L36:L37"/>
    <mergeCell ref="A38:A42"/>
    <mergeCell ref="F38:G38"/>
    <mergeCell ref="H38:L38"/>
    <mergeCell ref="B39:B40"/>
    <mergeCell ref="C39:C40"/>
    <mergeCell ref="D39:D40"/>
    <mergeCell ref="E39:E40"/>
    <mergeCell ref="H50:I50"/>
    <mergeCell ref="F51:G52"/>
    <mergeCell ref="H51:I52"/>
    <mergeCell ref="J51:J52"/>
    <mergeCell ref="K51:K52"/>
    <mergeCell ref="L51:L52"/>
    <mergeCell ref="L46:L47"/>
    <mergeCell ref="A48:A52"/>
    <mergeCell ref="F48:G48"/>
    <mergeCell ref="H48:L48"/>
    <mergeCell ref="B49:B50"/>
    <mergeCell ref="C49:C50"/>
    <mergeCell ref="D49:D50"/>
    <mergeCell ref="E49:E50"/>
    <mergeCell ref="F49:G50"/>
    <mergeCell ref="H49:I49"/>
    <mergeCell ref="H44:I44"/>
    <mergeCell ref="H45:I45"/>
    <mergeCell ref="F46:G47"/>
    <mergeCell ref="H46:I47"/>
    <mergeCell ref="J46:J47"/>
    <mergeCell ref="K46:K47"/>
    <mergeCell ref="D59:D60"/>
    <mergeCell ref="E59:E60"/>
    <mergeCell ref="F59:G60"/>
    <mergeCell ref="H59:I59"/>
    <mergeCell ref="H60:I60"/>
    <mergeCell ref="F61:G62"/>
    <mergeCell ref="H61:I62"/>
    <mergeCell ref="F56:G57"/>
    <mergeCell ref="H56:I57"/>
    <mergeCell ref="J56:J57"/>
    <mergeCell ref="K56:K57"/>
    <mergeCell ref="L56:L57"/>
    <mergeCell ref="A58:A62"/>
    <mergeCell ref="F58:G58"/>
    <mergeCell ref="H58:L58"/>
    <mergeCell ref="B59:B60"/>
    <mergeCell ref="C59:C60"/>
    <mergeCell ref="A53:A57"/>
    <mergeCell ref="F53:G53"/>
    <mergeCell ref="H53:L53"/>
    <mergeCell ref="B54:B55"/>
    <mergeCell ref="C54:C55"/>
    <mergeCell ref="D54:D55"/>
    <mergeCell ref="E54:E55"/>
    <mergeCell ref="F54:G55"/>
    <mergeCell ref="H54:I54"/>
    <mergeCell ref="H55:I55"/>
    <mergeCell ref="K66:K67"/>
    <mergeCell ref="L66:L67"/>
    <mergeCell ref="A68:A72"/>
    <mergeCell ref="F68:G68"/>
    <mergeCell ref="H68:L68"/>
    <mergeCell ref="B69:B70"/>
    <mergeCell ref="C69:C70"/>
    <mergeCell ref="D69:D70"/>
    <mergeCell ref="E69:E70"/>
    <mergeCell ref="F69:G70"/>
    <mergeCell ref="F64:G65"/>
    <mergeCell ref="H64:I64"/>
    <mergeCell ref="H65:I65"/>
    <mergeCell ref="F66:G67"/>
    <mergeCell ref="H66:I67"/>
    <mergeCell ref="J66:J67"/>
    <mergeCell ref="J61:J62"/>
    <mergeCell ref="K61:K62"/>
    <mergeCell ref="L61:L62"/>
    <mergeCell ref="A63:A67"/>
    <mergeCell ref="F63:G63"/>
    <mergeCell ref="H63:L63"/>
    <mergeCell ref="B64:B65"/>
    <mergeCell ref="C64:C65"/>
    <mergeCell ref="D64:D65"/>
    <mergeCell ref="E64:E65"/>
    <mergeCell ref="H75:I75"/>
    <mergeCell ref="F76:G77"/>
    <mergeCell ref="H76:I77"/>
    <mergeCell ref="J76:J77"/>
    <mergeCell ref="K76:K77"/>
    <mergeCell ref="L76:L77"/>
    <mergeCell ref="L71:L72"/>
    <mergeCell ref="A73:A77"/>
    <mergeCell ref="F73:G73"/>
    <mergeCell ref="H73:L73"/>
    <mergeCell ref="B74:B75"/>
    <mergeCell ref="C74:C75"/>
    <mergeCell ref="D74:D75"/>
    <mergeCell ref="E74:E75"/>
    <mergeCell ref="F74:G75"/>
    <mergeCell ref="H74:I74"/>
    <mergeCell ref="H69:I69"/>
    <mergeCell ref="H70:I70"/>
    <mergeCell ref="F71:G72"/>
    <mergeCell ref="H71:I72"/>
    <mergeCell ref="J71:J72"/>
    <mergeCell ref="K71:K72"/>
    <mergeCell ref="D84:D85"/>
    <mergeCell ref="E84:E85"/>
    <mergeCell ref="F84:G85"/>
    <mergeCell ref="H84:I84"/>
    <mergeCell ref="H85:I85"/>
    <mergeCell ref="F86:G87"/>
    <mergeCell ref="H86:I87"/>
    <mergeCell ref="F81:G82"/>
    <mergeCell ref="H81:I82"/>
    <mergeCell ref="J81:J82"/>
    <mergeCell ref="K81:K82"/>
    <mergeCell ref="L81:L82"/>
    <mergeCell ref="A83:A87"/>
    <mergeCell ref="F83:G83"/>
    <mergeCell ref="H83:L83"/>
    <mergeCell ref="B84:B85"/>
    <mergeCell ref="C84:C85"/>
    <mergeCell ref="A78:A82"/>
    <mergeCell ref="F78:G78"/>
    <mergeCell ref="H78:L78"/>
    <mergeCell ref="B79:B80"/>
    <mergeCell ref="C79:C80"/>
    <mergeCell ref="D79:D80"/>
    <mergeCell ref="E79:E80"/>
    <mergeCell ref="F79:G80"/>
    <mergeCell ref="H79:I79"/>
    <mergeCell ref="H80:I80"/>
    <mergeCell ref="K91:K92"/>
    <mergeCell ref="L91:L92"/>
    <mergeCell ref="A93:A97"/>
    <mergeCell ref="F93:G93"/>
    <mergeCell ref="H93:L93"/>
    <mergeCell ref="B94:B95"/>
    <mergeCell ref="C94:C95"/>
    <mergeCell ref="D94:D95"/>
    <mergeCell ref="E94:E95"/>
    <mergeCell ref="F94:G95"/>
    <mergeCell ref="F89:G90"/>
    <mergeCell ref="H89:I89"/>
    <mergeCell ref="H90:I90"/>
    <mergeCell ref="F91:G92"/>
    <mergeCell ref="H91:I92"/>
    <mergeCell ref="J91:J92"/>
    <mergeCell ref="J86:J87"/>
    <mergeCell ref="K86:K87"/>
    <mergeCell ref="L86:L87"/>
    <mergeCell ref="A88:A92"/>
    <mergeCell ref="F88:G88"/>
    <mergeCell ref="H88:L88"/>
    <mergeCell ref="B89:B90"/>
    <mergeCell ref="C89:C90"/>
    <mergeCell ref="D89:D90"/>
    <mergeCell ref="E89:E90"/>
    <mergeCell ref="H100:I100"/>
    <mergeCell ref="F101:G102"/>
    <mergeCell ref="H101:I102"/>
    <mergeCell ref="J101:J102"/>
    <mergeCell ref="K101:K102"/>
    <mergeCell ref="L101:L102"/>
    <mergeCell ref="L96:L97"/>
    <mergeCell ref="A98:A102"/>
    <mergeCell ref="F98:G98"/>
    <mergeCell ref="H98:L98"/>
    <mergeCell ref="B99:B100"/>
    <mergeCell ref="C99:C100"/>
    <mergeCell ref="D99:D100"/>
    <mergeCell ref="E99:E100"/>
    <mergeCell ref="F99:G100"/>
    <mergeCell ref="H99:I99"/>
    <mergeCell ref="H94:I94"/>
    <mergeCell ref="H95:I95"/>
    <mergeCell ref="F96:G97"/>
    <mergeCell ref="H96:I97"/>
    <mergeCell ref="J96:J97"/>
    <mergeCell ref="K96:K97"/>
    <mergeCell ref="D109:D110"/>
    <mergeCell ref="E109:E110"/>
    <mergeCell ref="F109:G110"/>
    <mergeCell ref="H109:I109"/>
    <mergeCell ref="H110:I110"/>
    <mergeCell ref="F111:G112"/>
    <mergeCell ref="H111:I112"/>
    <mergeCell ref="F106:G107"/>
    <mergeCell ref="H106:I107"/>
    <mergeCell ref="J106:J107"/>
    <mergeCell ref="K106:K107"/>
    <mergeCell ref="L106:L107"/>
    <mergeCell ref="A108:A112"/>
    <mergeCell ref="F108:G108"/>
    <mergeCell ref="H108:L108"/>
    <mergeCell ref="B109:B110"/>
    <mergeCell ref="C109:C110"/>
    <mergeCell ref="A103:A107"/>
    <mergeCell ref="F103:G103"/>
    <mergeCell ref="H103:L103"/>
    <mergeCell ref="B104:B105"/>
    <mergeCell ref="C104:C105"/>
    <mergeCell ref="D104:D105"/>
    <mergeCell ref="E104:E105"/>
    <mergeCell ref="F104:G105"/>
    <mergeCell ref="H104:I104"/>
    <mergeCell ref="H105:I105"/>
    <mergeCell ref="K116:K117"/>
    <mergeCell ref="L116:L117"/>
    <mergeCell ref="A118:A122"/>
    <mergeCell ref="F118:G118"/>
    <mergeCell ref="H118:L118"/>
    <mergeCell ref="B119:B120"/>
    <mergeCell ref="C119:C120"/>
    <mergeCell ref="D119:D120"/>
    <mergeCell ref="E119:E120"/>
    <mergeCell ref="F119:G120"/>
    <mergeCell ref="F114:G115"/>
    <mergeCell ref="H114:I114"/>
    <mergeCell ref="H115:I115"/>
    <mergeCell ref="F116:G117"/>
    <mergeCell ref="H116:I117"/>
    <mergeCell ref="J116:J117"/>
    <mergeCell ref="J111:J112"/>
    <mergeCell ref="K111:K112"/>
    <mergeCell ref="L111:L112"/>
    <mergeCell ref="A113:A117"/>
    <mergeCell ref="F113:G113"/>
    <mergeCell ref="H113:L113"/>
    <mergeCell ref="B114:B115"/>
    <mergeCell ref="C114:C115"/>
    <mergeCell ref="D114:D115"/>
    <mergeCell ref="E114:E115"/>
    <mergeCell ref="H125:I125"/>
    <mergeCell ref="F126:G127"/>
    <mergeCell ref="H126:I127"/>
    <mergeCell ref="J126:J127"/>
    <mergeCell ref="K126:K127"/>
    <mergeCell ref="L126:L127"/>
    <mergeCell ref="L121:L122"/>
    <mergeCell ref="A123:A127"/>
    <mergeCell ref="F123:G123"/>
    <mergeCell ref="H123:L123"/>
    <mergeCell ref="B124:B125"/>
    <mergeCell ref="C124:C125"/>
    <mergeCell ref="D124:D125"/>
    <mergeCell ref="E124:E125"/>
    <mergeCell ref="F124:G125"/>
    <mergeCell ref="H124:I124"/>
    <mergeCell ref="H119:I119"/>
    <mergeCell ref="H120:I120"/>
    <mergeCell ref="F121:G122"/>
    <mergeCell ref="H121:I122"/>
    <mergeCell ref="J121:J122"/>
    <mergeCell ref="K121:K122"/>
    <mergeCell ref="J130:J132"/>
    <mergeCell ref="K130:K132"/>
    <mergeCell ref="L130:L132"/>
    <mergeCell ref="F133:G134"/>
    <mergeCell ref="H133:I134"/>
    <mergeCell ref="J133:J134"/>
    <mergeCell ref="K133:K134"/>
    <mergeCell ref="L133:L134"/>
    <mergeCell ref="A128:A134"/>
    <mergeCell ref="F128:G128"/>
    <mergeCell ref="H128:L128"/>
    <mergeCell ref="B129:B132"/>
    <mergeCell ref="C129:C132"/>
    <mergeCell ref="D129:D132"/>
    <mergeCell ref="E129:E132"/>
    <mergeCell ref="F129:G132"/>
    <mergeCell ref="H129:I129"/>
    <mergeCell ref="H130:I132"/>
    <mergeCell ref="J137:J139"/>
    <mergeCell ref="K137:K139"/>
    <mergeCell ref="L137:L139"/>
    <mergeCell ref="F140:G141"/>
    <mergeCell ref="H140:I141"/>
    <mergeCell ref="J140:J141"/>
    <mergeCell ref="K140:K141"/>
    <mergeCell ref="L140:L141"/>
    <mergeCell ref="A135:A141"/>
    <mergeCell ref="F135:G135"/>
    <mergeCell ref="H135:L135"/>
    <mergeCell ref="B136:B139"/>
    <mergeCell ref="C136:C139"/>
    <mergeCell ref="D136:D139"/>
    <mergeCell ref="E136:E139"/>
    <mergeCell ref="F136:G139"/>
    <mergeCell ref="H136:I136"/>
    <mergeCell ref="H137:I139"/>
    <mergeCell ref="J144:J145"/>
    <mergeCell ref="K144:K145"/>
    <mergeCell ref="L144:L145"/>
    <mergeCell ref="F146:G147"/>
    <mergeCell ref="H146:I147"/>
    <mergeCell ref="J146:J147"/>
    <mergeCell ref="K146:K147"/>
    <mergeCell ref="L146:L147"/>
    <mergeCell ref="A142:A147"/>
    <mergeCell ref="F142:G142"/>
    <mergeCell ref="H142:L142"/>
    <mergeCell ref="B143:B145"/>
    <mergeCell ref="C143:C145"/>
    <mergeCell ref="D143:D145"/>
    <mergeCell ref="E143:E145"/>
    <mergeCell ref="F143:G145"/>
    <mergeCell ref="H143:I143"/>
    <mergeCell ref="H144:I145"/>
    <mergeCell ref="J150:J151"/>
    <mergeCell ref="K150:K151"/>
    <mergeCell ref="L150:L151"/>
    <mergeCell ref="F152:G153"/>
    <mergeCell ref="H152:I153"/>
    <mergeCell ref="J152:J153"/>
    <mergeCell ref="K152:K153"/>
    <mergeCell ref="L152:L153"/>
    <mergeCell ref="A148:A153"/>
    <mergeCell ref="F148:G148"/>
    <mergeCell ref="H148:L148"/>
    <mergeCell ref="B149:B151"/>
    <mergeCell ref="C149:C151"/>
    <mergeCell ref="D149:D151"/>
    <mergeCell ref="E149:E151"/>
    <mergeCell ref="F149:G151"/>
    <mergeCell ref="H149:I149"/>
    <mergeCell ref="H150:I151"/>
    <mergeCell ref="F157:G158"/>
    <mergeCell ref="H157:I158"/>
    <mergeCell ref="J157:J158"/>
    <mergeCell ref="K157:K158"/>
    <mergeCell ref="L157:L158"/>
    <mergeCell ref="A159:A163"/>
    <mergeCell ref="F159:G159"/>
    <mergeCell ref="H159:L159"/>
    <mergeCell ref="B160:B161"/>
    <mergeCell ref="C160:C161"/>
    <mergeCell ref="A154:A158"/>
    <mergeCell ref="F154:G154"/>
    <mergeCell ref="H154:L154"/>
    <mergeCell ref="B155:B156"/>
    <mergeCell ref="C155:C156"/>
    <mergeCell ref="D155:D156"/>
    <mergeCell ref="E155:E156"/>
    <mergeCell ref="F155:G156"/>
    <mergeCell ref="H155:I155"/>
    <mergeCell ref="H156:I156"/>
    <mergeCell ref="F165:G166"/>
    <mergeCell ref="H165:I165"/>
    <mergeCell ref="H166:I166"/>
    <mergeCell ref="F167:G168"/>
    <mergeCell ref="H167:I168"/>
    <mergeCell ref="J167:J168"/>
    <mergeCell ref="J162:J163"/>
    <mergeCell ref="K162:K163"/>
    <mergeCell ref="L162:L163"/>
    <mergeCell ref="A164:A168"/>
    <mergeCell ref="F164:G164"/>
    <mergeCell ref="H164:L164"/>
    <mergeCell ref="B165:B166"/>
    <mergeCell ref="C165:C166"/>
    <mergeCell ref="D165:D166"/>
    <mergeCell ref="E165:E166"/>
    <mergeCell ref="D160:D161"/>
    <mergeCell ref="E160:E161"/>
    <mergeCell ref="F160:G161"/>
    <mergeCell ref="H160:I160"/>
    <mergeCell ref="H161:I161"/>
    <mergeCell ref="F162:G163"/>
    <mergeCell ref="H162:I163"/>
    <mergeCell ref="H170:I170"/>
    <mergeCell ref="H171:I172"/>
    <mergeCell ref="J171:J172"/>
    <mergeCell ref="K171:K172"/>
    <mergeCell ref="L171:L172"/>
    <mergeCell ref="F173:G174"/>
    <mergeCell ref="H173:I174"/>
    <mergeCell ref="J173:J174"/>
    <mergeCell ref="K173:K174"/>
    <mergeCell ref="L173:L174"/>
    <mergeCell ref="K167:K168"/>
    <mergeCell ref="L167:L168"/>
    <mergeCell ref="A169:A174"/>
    <mergeCell ref="F169:G169"/>
    <mergeCell ref="H169:L169"/>
    <mergeCell ref="B170:B172"/>
    <mergeCell ref="C170:C172"/>
    <mergeCell ref="D170:D172"/>
    <mergeCell ref="E170:E172"/>
    <mergeCell ref="F170:G172"/>
    <mergeCell ref="D181:D182"/>
    <mergeCell ref="E181:E182"/>
    <mergeCell ref="F181:G182"/>
    <mergeCell ref="H181:I181"/>
    <mergeCell ref="H182:I182"/>
    <mergeCell ref="F183:G184"/>
    <mergeCell ref="H183:I184"/>
    <mergeCell ref="F178:G179"/>
    <mergeCell ref="H178:I179"/>
    <mergeCell ref="J178:J179"/>
    <mergeCell ref="K178:K179"/>
    <mergeCell ref="L178:L179"/>
    <mergeCell ref="A180:A184"/>
    <mergeCell ref="F180:G180"/>
    <mergeCell ref="H180:L180"/>
    <mergeCell ref="B181:B182"/>
    <mergeCell ref="C181:C182"/>
    <mergeCell ref="A175:A179"/>
    <mergeCell ref="F175:G175"/>
    <mergeCell ref="H175:L175"/>
    <mergeCell ref="B176:B177"/>
    <mergeCell ref="C176:C177"/>
    <mergeCell ref="D176:D177"/>
    <mergeCell ref="E176:E177"/>
    <mergeCell ref="F176:G177"/>
    <mergeCell ref="H176:I176"/>
    <mergeCell ref="H177:I177"/>
    <mergeCell ref="K188:K189"/>
    <mergeCell ref="L188:L189"/>
    <mergeCell ref="A190:A194"/>
    <mergeCell ref="F190:G190"/>
    <mergeCell ref="H190:L190"/>
    <mergeCell ref="B191:B192"/>
    <mergeCell ref="C191:C192"/>
    <mergeCell ref="D191:D192"/>
    <mergeCell ref="E191:E192"/>
    <mergeCell ref="F191:G192"/>
    <mergeCell ref="F186:G187"/>
    <mergeCell ref="H186:I186"/>
    <mergeCell ref="H187:I187"/>
    <mergeCell ref="F188:G189"/>
    <mergeCell ref="H188:I189"/>
    <mergeCell ref="J188:J189"/>
    <mergeCell ref="J183:J184"/>
    <mergeCell ref="K183:K184"/>
    <mergeCell ref="L183:L184"/>
    <mergeCell ref="A185:A189"/>
    <mergeCell ref="F185:G185"/>
    <mergeCell ref="H185:L185"/>
    <mergeCell ref="B186:B187"/>
    <mergeCell ref="C186:C187"/>
    <mergeCell ref="D186:D187"/>
    <mergeCell ref="E186:E187"/>
    <mergeCell ref="H197:I197"/>
    <mergeCell ref="F198:G199"/>
    <mergeCell ref="H198:I199"/>
    <mergeCell ref="J198:J199"/>
    <mergeCell ref="K198:K199"/>
    <mergeCell ref="L198:L199"/>
    <mergeCell ref="L193:L194"/>
    <mergeCell ref="A195:A199"/>
    <mergeCell ref="F195:G195"/>
    <mergeCell ref="H195:L195"/>
    <mergeCell ref="B196:B197"/>
    <mergeCell ref="C196:C197"/>
    <mergeCell ref="D196:D197"/>
    <mergeCell ref="E196:E197"/>
    <mergeCell ref="F196:G197"/>
    <mergeCell ref="H196:I196"/>
    <mergeCell ref="H191:I191"/>
    <mergeCell ref="H192:I192"/>
    <mergeCell ref="F193:G194"/>
    <mergeCell ref="H193:I194"/>
    <mergeCell ref="J193:J194"/>
    <mergeCell ref="K193:K194"/>
    <mergeCell ref="D206:D207"/>
    <mergeCell ref="E206:E207"/>
    <mergeCell ref="F206:G207"/>
    <mergeCell ref="H206:I206"/>
    <mergeCell ref="H207:I207"/>
    <mergeCell ref="F208:G209"/>
    <mergeCell ref="H208:I209"/>
    <mergeCell ref="F203:G204"/>
    <mergeCell ref="H203:I204"/>
    <mergeCell ref="J203:J204"/>
    <mergeCell ref="K203:K204"/>
    <mergeCell ref="L203:L204"/>
    <mergeCell ref="A205:A209"/>
    <mergeCell ref="F205:G205"/>
    <mergeCell ref="H205:L205"/>
    <mergeCell ref="B206:B207"/>
    <mergeCell ref="C206:C207"/>
    <mergeCell ref="A200:A204"/>
    <mergeCell ref="F200:G200"/>
    <mergeCell ref="H200:L200"/>
    <mergeCell ref="B201:B202"/>
    <mergeCell ref="C201:C202"/>
    <mergeCell ref="D201:D202"/>
    <mergeCell ref="E201:E202"/>
    <mergeCell ref="F201:G202"/>
    <mergeCell ref="H201:I201"/>
    <mergeCell ref="H202:I202"/>
    <mergeCell ref="K213:K214"/>
    <mergeCell ref="L213:L214"/>
    <mergeCell ref="A215:A219"/>
    <mergeCell ref="F215:G215"/>
    <mergeCell ref="H215:L215"/>
    <mergeCell ref="B216:B217"/>
    <mergeCell ref="C216:C217"/>
    <mergeCell ref="D216:D217"/>
    <mergeCell ref="E216:E217"/>
    <mergeCell ref="F216:G217"/>
    <mergeCell ref="F211:G212"/>
    <mergeCell ref="H211:I211"/>
    <mergeCell ref="H212:I212"/>
    <mergeCell ref="F213:G214"/>
    <mergeCell ref="H213:I214"/>
    <mergeCell ref="J213:J214"/>
    <mergeCell ref="J208:J209"/>
    <mergeCell ref="K208:K209"/>
    <mergeCell ref="L208:L209"/>
    <mergeCell ref="A210:A214"/>
    <mergeCell ref="F210:G210"/>
    <mergeCell ref="H210:L210"/>
    <mergeCell ref="B211:B212"/>
    <mergeCell ref="C211:C212"/>
    <mergeCell ref="D211:D212"/>
    <mergeCell ref="E211:E212"/>
    <mergeCell ref="H222:I222"/>
    <mergeCell ref="F223:G224"/>
    <mergeCell ref="H223:I224"/>
    <mergeCell ref="J223:J224"/>
    <mergeCell ref="K223:K224"/>
    <mergeCell ref="L223:L224"/>
    <mergeCell ref="L218:L219"/>
    <mergeCell ref="A220:A224"/>
    <mergeCell ref="F220:G220"/>
    <mergeCell ref="H220:L220"/>
    <mergeCell ref="B221:B222"/>
    <mergeCell ref="C221:C222"/>
    <mergeCell ref="D221:D222"/>
    <mergeCell ref="E221:E222"/>
    <mergeCell ref="F221:G222"/>
    <mergeCell ref="H221:I221"/>
    <mergeCell ref="H216:I216"/>
    <mergeCell ref="H217:I217"/>
    <mergeCell ref="F218:G219"/>
    <mergeCell ref="H218:I219"/>
    <mergeCell ref="J218:J219"/>
    <mergeCell ref="K218:K219"/>
    <mergeCell ref="J227:J228"/>
    <mergeCell ref="K227:K228"/>
    <mergeCell ref="L227:L228"/>
    <mergeCell ref="F229:G230"/>
    <mergeCell ref="H229:I230"/>
    <mergeCell ref="J229:J230"/>
    <mergeCell ref="K229:K230"/>
    <mergeCell ref="L229:L230"/>
    <mergeCell ref="A225:A230"/>
    <mergeCell ref="F225:G225"/>
    <mergeCell ref="H225:L225"/>
    <mergeCell ref="B226:B228"/>
    <mergeCell ref="C226:C228"/>
    <mergeCell ref="D226:D228"/>
    <mergeCell ref="E226:E228"/>
    <mergeCell ref="F226:G228"/>
    <mergeCell ref="H226:I226"/>
    <mergeCell ref="H227:I228"/>
    <mergeCell ref="D237:D238"/>
    <mergeCell ref="E237:E238"/>
    <mergeCell ref="F237:G238"/>
    <mergeCell ref="H237:I237"/>
    <mergeCell ref="H238:I238"/>
    <mergeCell ref="F239:G240"/>
    <mergeCell ref="H239:I240"/>
    <mergeCell ref="F234:G235"/>
    <mergeCell ref="H234:I235"/>
    <mergeCell ref="J234:J235"/>
    <mergeCell ref="K234:K235"/>
    <mergeCell ref="L234:L235"/>
    <mergeCell ref="A236:A240"/>
    <mergeCell ref="F236:G236"/>
    <mergeCell ref="H236:L236"/>
    <mergeCell ref="B237:B238"/>
    <mergeCell ref="C237:C238"/>
    <mergeCell ref="A231:A235"/>
    <mergeCell ref="F231:G231"/>
    <mergeCell ref="H231:L231"/>
    <mergeCell ref="B232:B233"/>
    <mergeCell ref="C232:C233"/>
    <mergeCell ref="D232:D233"/>
    <mergeCell ref="E232:E233"/>
    <mergeCell ref="F232:G233"/>
    <mergeCell ref="H232:I232"/>
    <mergeCell ref="H233:I233"/>
    <mergeCell ref="K244:K245"/>
    <mergeCell ref="L244:L245"/>
    <mergeCell ref="A246:A250"/>
    <mergeCell ref="F246:G246"/>
    <mergeCell ref="H246:L246"/>
    <mergeCell ref="B247:B248"/>
    <mergeCell ref="C247:C248"/>
    <mergeCell ref="D247:D248"/>
    <mergeCell ref="E247:E248"/>
    <mergeCell ref="F247:G248"/>
    <mergeCell ref="F242:G243"/>
    <mergeCell ref="H242:I242"/>
    <mergeCell ref="H243:I243"/>
    <mergeCell ref="F244:G245"/>
    <mergeCell ref="H244:I245"/>
    <mergeCell ref="J244:J245"/>
    <mergeCell ref="J239:J240"/>
    <mergeCell ref="K239:K240"/>
    <mergeCell ref="L239:L240"/>
    <mergeCell ref="A241:A245"/>
    <mergeCell ref="F241:G241"/>
    <mergeCell ref="H241:L241"/>
    <mergeCell ref="B242:B243"/>
    <mergeCell ref="C242:C243"/>
    <mergeCell ref="D242:D243"/>
    <mergeCell ref="E242:E243"/>
    <mergeCell ref="H253:I253"/>
    <mergeCell ref="F254:G255"/>
    <mergeCell ref="H254:I255"/>
    <mergeCell ref="J254:J255"/>
    <mergeCell ref="K254:K255"/>
    <mergeCell ref="L254:L255"/>
    <mergeCell ref="L249:L250"/>
    <mergeCell ref="A251:A255"/>
    <mergeCell ref="F251:G251"/>
    <mergeCell ref="H251:L251"/>
    <mergeCell ref="B252:B253"/>
    <mergeCell ref="C252:C253"/>
    <mergeCell ref="D252:D253"/>
    <mergeCell ref="E252:E253"/>
    <mergeCell ref="F252:G253"/>
    <mergeCell ref="H252:I252"/>
    <mergeCell ref="H247:I247"/>
    <mergeCell ref="H248:I248"/>
    <mergeCell ref="F249:G250"/>
    <mergeCell ref="H249:I250"/>
    <mergeCell ref="J249:J250"/>
    <mergeCell ref="K249:K250"/>
    <mergeCell ref="J258:J260"/>
    <mergeCell ref="K258:K260"/>
    <mergeCell ref="L258:L260"/>
    <mergeCell ref="F261:G262"/>
    <mergeCell ref="H261:I262"/>
    <mergeCell ref="J261:J262"/>
    <mergeCell ref="K261:K262"/>
    <mergeCell ref="L261:L262"/>
    <mergeCell ref="A256:A262"/>
    <mergeCell ref="F256:G256"/>
    <mergeCell ref="H256:L256"/>
    <mergeCell ref="B257:B260"/>
    <mergeCell ref="C257:C260"/>
    <mergeCell ref="D257:D260"/>
    <mergeCell ref="E257:E260"/>
    <mergeCell ref="F257:G260"/>
    <mergeCell ref="H257:I257"/>
    <mergeCell ref="H258:I260"/>
    <mergeCell ref="D269:D270"/>
    <mergeCell ref="E269:E270"/>
    <mergeCell ref="F269:G270"/>
    <mergeCell ref="H269:I269"/>
    <mergeCell ref="H270:I270"/>
    <mergeCell ref="F271:G272"/>
    <mergeCell ref="H271:I272"/>
    <mergeCell ref="F266:G267"/>
    <mergeCell ref="H266:I267"/>
    <mergeCell ref="J266:J267"/>
    <mergeCell ref="K266:K267"/>
    <mergeCell ref="L266:L267"/>
    <mergeCell ref="A268:A272"/>
    <mergeCell ref="F268:G268"/>
    <mergeCell ref="H268:L268"/>
    <mergeCell ref="B269:B270"/>
    <mergeCell ref="C269:C270"/>
    <mergeCell ref="A263:A267"/>
    <mergeCell ref="F263:G263"/>
    <mergeCell ref="H263:L263"/>
    <mergeCell ref="B264:B265"/>
    <mergeCell ref="C264:C265"/>
    <mergeCell ref="D264:D265"/>
    <mergeCell ref="E264:E265"/>
    <mergeCell ref="F264:G265"/>
    <mergeCell ref="H264:I264"/>
    <mergeCell ref="H265:I265"/>
    <mergeCell ref="K276:K277"/>
    <mergeCell ref="L276:L277"/>
    <mergeCell ref="A278:A282"/>
    <mergeCell ref="F278:G278"/>
    <mergeCell ref="H278:L278"/>
    <mergeCell ref="B279:B280"/>
    <mergeCell ref="C279:C280"/>
    <mergeCell ref="D279:D280"/>
    <mergeCell ref="E279:E280"/>
    <mergeCell ref="F279:G280"/>
    <mergeCell ref="F274:G275"/>
    <mergeCell ref="H274:I274"/>
    <mergeCell ref="H275:I275"/>
    <mergeCell ref="F276:G277"/>
    <mergeCell ref="H276:I277"/>
    <mergeCell ref="J276:J277"/>
    <mergeCell ref="J271:J272"/>
    <mergeCell ref="K271:K272"/>
    <mergeCell ref="L271:L272"/>
    <mergeCell ref="A273:A277"/>
    <mergeCell ref="F273:G273"/>
    <mergeCell ref="H273:L273"/>
    <mergeCell ref="B274:B275"/>
    <mergeCell ref="C274:C275"/>
    <mergeCell ref="D274:D275"/>
    <mergeCell ref="E274:E275"/>
    <mergeCell ref="H285:I285"/>
    <mergeCell ref="F286:G287"/>
    <mergeCell ref="H286:I287"/>
    <mergeCell ref="J286:J287"/>
    <mergeCell ref="K286:K287"/>
    <mergeCell ref="L286:L287"/>
    <mergeCell ref="L281:L282"/>
    <mergeCell ref="A283:A287"/>
    <mergeCell ref="F283:G283"/>
    <mergeCell ref="H283:L283"/>
    <mergeCell ref="B284:B285"/>
    <mergeCell ref="C284:C285"/>
    <mergeCell ref="D284:D285"/>
    <mergeCell ref="E284:E285"/>
    <mergeCell ref="F284:G285"/>
    <mergeCell ref="H284:I284"/>
    <mergeCell ref="H279:I279"/>
    <mergeCell ref="H280:I280"/>
    <mergeCell ref="F281:G282"/>
    <mergeCell ref="H281:I282"/>
    <mergeCell ref="J281:J282"/>
    <mergeCell ref="K281:K282"/>
    <mergeCell ref="J290:J291"/>
    <mergeCell ref="K290:K291"/>
    <mergeCell ref="L290:L291"/>
    <mergeCell ref="F292:G293"/>
    <mergeCell ref="H292:I293"/>
    <mergeCell ref="J292:J293"/>
    <mergeCell ref="K292:K293"/>
    <mergeCell ref="L292:L293"/>
    <mergeCell ref="A288:A293"/>
    <mergeCell ref="F288:G288"/>
    <mergeCell ref="H288:L288"/>
    <mergeCell ref="B289:B291"/>
    <mergeCell ref="C289:C291"/>
    <mergeCell ref="D289:D291"/>
    <mergeCell ref="E289:E291"/>
    <mergeCell ref="F289:G291"/>
    <mergeCell ref="H289:I289"/>
    <mergeCell ref="H290:I291"/>
    <mergeCell ref="J296:J297"/>
    <mergeCell ref="K296:K297"/>
    <mergeCell ref="L296:L297"/>
    <mergeCell ref="F298:G299"/>
    <mergeCell ref="H298:I299"/>
    <mergeCell ref="J298:J299"/>
    <mergeCell ref="K298:K299"/>
    <mergeCell ref="L298:L299"/>
    <mergeCell ref="A294:A299"/>
    <mergeCell ref="F294:G294"/>
    <mergeCell ref="H294:L294"/>
    <mergeCell ref="B295:B297"/>
    <mergeCell ref="C295:C297"/>
    <mergeCell ref="D295:D297"/>
    <mergeCell ref="E295:E297"/>
    <mergeCell ref="F295:G297"/>
    <mergeCell ref="H295:I295"/>
    <mergeCell ref="H296:I297"/>
    <mergeCell ref="F303:G304"/>
    <mergeCell ref="H303:I304"/>
    <mergeCell ref="J303:J304"/>
    <mergeCell ref="K303:K304"/>
    <mergeCell ref="L303:L304"/>
    <mergeCell ref="A305:A309"/>
    <mergeCell ref="F305:G305"/>
    <mergeCell ref="H305:L305"/>
    <mergeCell ref="B306:B307"/>
    <mergeCell ref="C306:C307"/>
    <mergeCell ref="A300:A304"/>
    <mergeCell ref="F300:G300"/>
    <mergeCell ref="H300:L300"/>
    <mergeCell ref="B301:B302"/>
    <mergeCell ref="C301:C302"/>
    <mergeCell ref="D301:D302"/>
    <mergeCell ref="E301:E302"/>
    <mergeCell ref="F301:G302"/>
    <mergeCell ref="H301:I301"/>
    <mergeCell ref="H302:I302"/>
    <mergeCell ref="F311:G312"/>
    <mergeCell ref="H311:I311"/>
    <mergeCell ref="H312:I312"/>
    <mergeCell ref="F313:G314"/>
    <mergeCell ref="H313:I314"/>
    <mergeCell ref="J313:J314"/>
    <mergeCell ref="J308:J309"/>
    <mergeCell ref="K308:K309"/>
    <mergeCell ref="L308:L309"/>
    <mergeCell ref="A310:A314"/>
    <mergeCell ref="F310:G310"/>
    <mergeCell ref="H310:L310"/>
    <mergeCell ref="B311:B312"/>
    <mergeCell ref="C311:C312"/>
    <mergeCell ref="D311:D312"/>
    <mergeCell ref="E311:E312"/>
    <mergeCell ref="D306:D307"/>
    <mergeCell ref="E306:E307"/>
    <mergeCell ref="F306:G307"/>
    <mergeCell ref="H306:I306"/>
    <mergeCell ref="H307:I307"/>
    <mergeCell ref="F308:G309"/>
    <mergeCell ref="H308:I309"/>
    <mergeCell ref="H316:I316"/>
    <mergeCell ref="H317:I318"/>
    <mergeCell ref="J317:J318"/>
    <mergeCell ref="K317:K318"/>
    <mergeCell ref="L317:L318"/>
    <mergeCell ref="F319:G320"/>
    <mergeCell ref="H319:I320"/>
    <mergeCell ref="J319:J320"/>
    <mergeCell ref="K319:K320"/>
    <mergeCell ref="L319:L320"/>
    <mergeCell ref="K313:K314"/>
    <mergeCell ref="L313:L314"/>
    <mergeCell ref="A315:A320"/>
    <mergeCell ref="F315:G315"/>
    <mergeCell ref="H315:L315"/>
    <mergeCell ref="B316:B318"/>
    <mergeCell ref="C316:C318"/>
    <mergeCell ref="D316:D318"/>
    <mergeCell ref="E316:E318"/>
    <mergeCell ref="F316:G318"/>
    <mergeCell ref="J323:J324"/>
    <mergeCell ref="K323:K324"/>
    <mergeCell ref="L323:L324"/>
    <mergeCell ref="F325:G326"/>
    <mergeCell ref="H325:I326"/>
    <mergeCell ref="J325:J326"/>
    <mergeCell ref="K325:K326"/>
    <mergeCell ref="L325:L326"/>
    <mergeCell ref="A321:A326"/>
    <mergeCell ref="F321:G321"/>
    <mergeCell ref="H321:L321"/>
    <mergeCell ref="B322:B324"/>
    <mergeCell ref="C322:C324"/>
    <mergeCell ref="D322:D324"/>
    <mergeCell ref="E322:E324"/>
    <mergeCell ref="F322:G324"/>
    <mergeCell ref="H322:I322"/>
    <mergeCell ref="H323:I324"/>
    <mergeCell ref="D333:D334"/>
    <mergeCell ref="E333:E334"/>
    <mergeCell ref="F333:G334"/>
    <mergeCell ref="H333:I333"/>
    <mergeCell ref="H334:I334"/>
    <mergeCell ref="F335:G336"/>
    <mergeCell ref="H335:I336"/>
    <mergeCell ref="F330:G331"/>
    <mergeCell ref="H330:I331"/>
    <mergeCell ref="J330:J331"/>
    <mergeCell ref="K330:K331"/>
    <mergeCell ref="L330:L331"/>
    <mergeCell ref="A332:A336"/>
    <mergeCell ref="F332:G332"/>
    <mergeCell ref="H332:L332"/>
    <mergeCell ref="B333:B334"/>
    <mergeCell ref="C333:C334"/>
    <mergeCell ref="A327:A331"/>
    <mergeCell ref="F327:G327"/>
    <mergeCell ref="H327:L327"/>
    <mergeCell ref="B328:B329"/>
    <mergeCell ref="C328:C329"/>
    <mergeCell ref="D328:D329"/>
    <mergeCell ref="E328:E329"/>
    <mergeCell ref="F328:G329"/>
    <mergeCell ref="H328:I328"/>
    <mergeCell ref="H329:I329"/>
    <mergeCell ref="K340:K341"/>
    <mergeCell ref="L340:L341"/>
    <mergeCell ref="A342:A346"/>
    <mergeCell ref="F342:G342"/>
    <mergeCell ref="H342:L342"/>
    <mergeCell ref="B343:B344"/>
    <mergeCell ref="C343:C344"/>
    <mergeCell ref="D343:D344"/>
    <mergeCell ref="E343:E344"/>
    <mergeCell ref="F343:G344"/>
    <mergeCell ref="F338:G339"/>
    <mergeCell ref="H338:I338"/>
    <mergeCell ref="H339:I339"/>
    <mergeCell ref="F340:G341"/>
    <mergeCell ref="H340:I341"/>
    <mergeCell ref="J340:J341"/>
    <mergeCell ref="J335:J336"/>
    <mergeCell ref="K335:K336"/>
    <mergeCell ref="L335:L336"/>
    <mergeCell ref="A337:A341"/>
    <mergeCell ref="F337:G337"/>
    <mergeCell ref="H337:L337"/>
    <mergeCell ref="B338:B339"/>
    <mergeCell ref="C338:C339"/>
    <mergeCell ref="D338:D339"/>
    <mergeCell ref="E338:E339"/>
    <mergeCell ref="H349:I349"/>
    <mergeCell ref="F350:G351"/>
    <mergeCell ref="H350:I351"/>
    <mergeCell ref="J350:J351"/>
    <mergeCell ref="K350:K351"/>
    <mergeCell ref="L350:L351"/>
    <mergeCell ref="L345:L346"/>
    <mergeCell ref="A347:A351"/>
    <mergeCell ref="F347:G347"/>
    <mergeCell ref="H347:L347"/>
    <mergeCell ref="B348:B349"/>
    <mergeCell ref="C348:C349"/>
    <mergeCell ref="D348:D349"/>
    <mergeCell ref="E348:E349"/>
    <mergeCell ref="F348:G349"/>
    <mergeCell ref="H348:I348"/>
    <mergeCell ref="H343:I343"/>
    <mergeCell ref="H344:I344"/>
    <mergeCell ref="F345:G346"/>
    <mergeCell ref="H345:I346"/>
    <mergeCell ref="J345:J346"/>
    <mergeCell ref="K345:K346"/>
    <mergeCell ref="D358:D359"/>
    <mergeCell ref="E358:E359"/>
    <mergeCell ref="F358:G359"/>
    <mergeCell ref="H358:I358"/>
    <mergeCell ref="H359:I359"/>
    <mergeCell ref="F360:G361"/>
    <mergeCell ref="H360:I361"/>
    <mergeCell ref="F355:G356"/>
    <mergeCell ref="H355:I356"/>
    <mergeCell ref="J355:J356"/>
    <mergeCell ref="K355:K356"/>
    <mergeCell ref="L355:L356"/>
    <mergeCell ref="A357:A361"/>
    <mergeCell ref="F357:G357"/>
    <mergeCell ref="H357:L357"/>
    <mergeCell ref="B358:B359"/>
    <mergeCell ref="C358:C359"/>
    <mergeCell ref="A352:A356"/>
    <mergeCell ref="F352:G352"/>
    <mergeCell ref="H352:L352"/>
    <mergeCell ref="B353:B354"/>
    <mergeCell ref="C353:C354"/>
    <mergeCell ref="D353:D354"/>
    <mergeCell ref="E353:E354"/>
    <mergeCell ref="F353:G354"/>
    <mergeCell ref="H353:I353"/>
    <mergeCell ref="H354:I354"/>
    <mergeCell ref="K365:K366"/>
    <mergeCell ref="L365:L366"/>
    <mergeCell ref="A367:A372"/>
    <mergeCell ref="F367:G367"/>
    <mergeCell ref="H367:L367"/>
    <mergeCell ref="B368:B370"/>
    <mergeCell ref="C368:C370"/>
    <mergeCell ref="D368:D370"/>
    <mergeCell ref="E368:E370"/>
    <mergeCell ref="F368:G370"/>
    <mergeCell ref="F363:G364"/>
    <mergeCell ref="H363:I363"/>
    <mergeCell ref="H364:I364"/>
    <mergeCell ref="F365:G366"/>
    <mergeCell ref="H365:I366"/>
    <mergeCell ref="J365:J366"/>
    <mergeCell ref="J360:J361"/>
    <mergeCell ref="K360:K361"/>
    <mergeCell ref="L360:L361"/>
    <mergeCell ref="A362:A366"/>
    <mergeCell ref="F362:G362"/>
    <mergeCell ref="H362:L362"/>
    <mergeCell ref="B363:B364"/>
    <mergeCell ref="C363:C364"/>
    <mergeCell ref="D363:D364"/>
    <mergeCell ref="E363:E364"/>
    <mergeCell ref="A378:A383"/>
    <mergeCell ref="F378:G378"/>
    <mergeCell ref="H378:L378"/>
    <mergeCell ref="B379:B381"/>
    <mergeCell ref="C379:C381"/>
    <mergeCell ref="A373:A377"/>
    <mergeCell ref="F373:G373"/>
    <mergeCell ref="H373:L373"/>
    <mergeCell ref="B374:B375"/>
    <mergeCell ref="C374:C375"/>
    <mergeCell ref="D374:D375"/>
    <mergeCell ref="E374:E375"/>
    <mergeCell ref="F374:G375"/>
    <mergeCell ref="H374:I374"/>
    <mergeCell ref="H375:I375"/>
    <mergeCell ref="H368:I368"/>
    <mergeCell ref="H369:I370"/>
    <mergeCell ref="J369:J370"/>
    <mergeCell ref="K369:K370"/>
    <mergeCell ref="L369:L370"/>
    <mergeCell ref="F371:G372"/>
    <mergeCell ref="H371:I372"/>
    <mergeCell ref="J371:J372"/>
    <mergeCell ref="K371:K372"/>
    <mergeCell ref="L371:L372"/>
    <mergeCell ref="K380:K381"/>
    <mergeCell ref="L380:L381"/>
    <mergeCell ref="F382:G383"/>
    <mergeCell ref="H382:I383"/>
    <mergeCell ref="J382:J383"/>
    <mergeCell ref="K382:K383"/>
    <mergeCell ref="L382:L383"/>
    <mergeCell ref="D379:D381"/>
    <mergeCell ref="E379:E381"/>
    <mergeCell ref="F379:G381"/>
    <mergeCell ref="H379:I379"/>
    <mergeCell ref="H380:I381"/>
    <mergeCell ref="J380:J381"/>
    <mergeCell ref="F376:G377"/>
    <mergeCell ref="H376:I377"/>
    <mergeCell ref="J376:J377"/>
    <mergeCell ref="K376:K377"/>
    <mergeCell ref="L376:L377"/>
    <mergeCell ref="J386:J387"/>
    <mergeCell ref="K386:K387"/>
    <mergeCell ref="L386:L387"/>
    <mergeCell ref="F388:G389"/>
    <mergeCell ref="H388:I389"/>
    <mergeCell ref="J388:J389"/>
    <mergeCell ref="K388:K389"/>
    <mergeCell ref="L388:L389"/>
    <mergeCell ref="A384:A389"/>
    <mergeCell ref="F384:G384"/>
    <mergeCell ref="H384:L384"/>
    <mergeCell ref="B385:B387"/>
    <mergeCell ref="C385:C387"/>
    <mergeCell ref="D385:D387"/>
    <mergeCell ref="E385:E387"/>
    <mergeCell ref="F385:G387"/>
    <mergeCell ref="H385:I385"/>
    <mergeCell ref="H386:I387"/>
    <mergeCell ref="J392:J393"/>
    <mergeCell ref="K392:K393"/>
    <mergeCell ref="L392:L393"/>
    <mergeCell ref="F394:G395"/>
    <mergeCell ref="H394:I395"/>
    <mergeCell ref="J394:J395"/>
    <mergeCell ref="K394:K395"/>
    <mergeCell ref="L394:L395"/>
    <mergeCell ref="A390:A395"/>
    <mergeCell ref="F390:G390"/>
    <mergeCell ref="H390:L390"/>
    <mergeCell ref="B391:B393"/>
    <mergeCell ref="C391:C393"/>
    <mergeCell ref="D391:D393"/>
    <mergeCell ref="E391:E393"/>
    <mergeCell ref="F391:G393"/>
    <mergeCell ref="H391:I391"/>
    <mergeCell ref="H392:I393"/>
    <mergeCell ref="D402:D403"/>
    <mergeCell ref="E402:E403"/>
    <mergeCell ref="F402:G403"/>
    <mergeCell ref="H402:I402"/>
    <mergeCell ref="H403:I403"/>
    <mergeCell ref="F404:G405"/>
    <mergeCell ref="H404:I405"/>
    <mergeCell ref="F399:G400"/>
    <mergeCell ref="H399:I400"/>
    <mergeCell ref="J399:J400"/>
    <mergeCell ref="K399:K400"/>
    <mergeCell ref="L399:L400"/>
    <mergeCell ref="A401:A405"/>
    <mergeCell ref="F401:G401"/>
    <mergeCell ref="H401:L401"/>
    <mergeCell ref="B402:B403"/>
    <mergeCell ref="C402:C403"/>
    <mergeCell ref="A396:A400"/>
    <mergeCell ref="F396:G396"/>
    <mergeCell ref="H396:L396"/>
    <mergeCell ref="B397:B398"/>
    <mergeCell ref="C397:C398"/>
    <mergeCell ref="D397:D398"/>
    <mergeCell ref="E397:E398"/>
    <mergeCell ref="F397:G398"/>
    <mergeCell ref="H397:I397"/>
    <mergeCell ref="H398:I398"/>
    <mergeCell ref="K409:K410"/>
    <mergeCell ref="L409:L410"/>
    <mergeCell ref="A411:A415"/>
    <mergeCell ref="F411:G411"/>
    <mergeCell ref="H411:L411"/>
    <mergeCell ref="B412:B413"/>
    <mergeCell ref="C412:C413"/>
    <mergeCell ref="D412:D413"/>
    <mergeCell ref="E412:E413"/>
    <mergeCell ref="F412:G413"/>
    <mergeCell ref="F407:G408"/>
    <mergeCell ref="H407:I407"/>
    <mergeCell ref="H408:I408"/>
    <mergeCell ref="F409:G410"/>
    <mergeCell ref="H409:I410"/>
    <mergeCell ref="J409:J410"/>
    <mergeCell ref="J404:J405"/>
    <mergeCell ref="K404:K405"/>
    <mergeCell ref="L404:L405"/>
    <mergeCell ref="A406:A410"/>
    <mergeCell ref="F406:G406"/>
    <mergeCell ref="H406:L406"/>
    <mergeCell ref="B407:B408"/>
    <mergeCell ref="C407:C408"/>
    <mergeCell ref="D407:D408"/>
    <mergeCell ref="E407:E408"/>
    <mergeCell ref="H418:I418"/>
    <mergeCell ref="F419:G420"/>
    <mergeCell ref="H419:I420"/>
    <mergeCell ref="J419:J420"/>
    <mergeCell ref="K419:K420"/>
    <mergeCell ref="L419:L420"/>
    <mergeCell ref="L414:L415"/>
    <mergeCell ref="A416:A420"/>
    <mergeCell ref="F416:G416"/>
    <mergeCell ref="H416:L416"/>
    <mergeCell ref="B417:B418"/>
    <mergeCell ref="C417:C418"/>
    <mergeCell ref="D417:D418"/>
    <mergeCell ref="E417:E418"/>
    <mergeCell ref="F417:G418"/>
    <mergeCell ref="H417:I417"/>
    <mergeCell ref="H412:I412"/>
    <mergeCell ref="H413:I413"/>
    <mergeCell ref="F414:G415"/>
    <mergeCell ref="H414:I415"/>
    <mergeCell ref="J414:J415"/>
    <mergeCell ref="K414:K415"/>
    <mergeCell ref="D427:D428"/>
    <mergeCell ref="E427:E428"/>
    <mergeCell ref="F427:G428"/>
    <mergeCell ref="H427:I427"/>
    <mergeCell ref="H428:I428"/>
    <mergeCell ref="F429:G430"/>
    <mergeCell ref="H429:I430"/>
    <mergeCell ref="F424:G425"/>
    <mergeCell ref="H424:I425"/>
    <mergeCell ref="J424:J425"/>
    <mergeCell ref="K424:K425"/>
    <mergeCell ref="L424:L425"/>
    <mergeCell ref="A426:A430"/>
    <mergeCell ref="F426:G426"/>
    <mergeCell ref="H426:L426"/>
    <mergeCell ref="B427:B428"/>
    <mergeCell ref="C427:C428"/>
    <mergeCell ref="A421:A425"/>
    <mergeCell ref="F421:G421"/>
    <mergeCell ref="H421:L421"/>
    <mergeCell ref="B422:B423"/>
    <mergeCell ref="C422:C423"/>
    <mergeCell ref="D422:D423"/>
    <mergeCell ref="E422:E423"/>
    <mergeCell ref="F422:G423"/>
    <mergeCell ref="H422:I422"/>
    <mergeCell ref="H423:I423"/>
    <mergeCell ref="K434:K435"/>
    <mergeCell ref="L434:L435"/>
    <mergeCell ref="A436:A441"/>
    <mergeCell ref="F436:G436"/>
    <mergeCell ref="H436:L436"/>
    <mergeCell ref="B437:B439"/>
    <mergeCell ref="C437:C439"/>
    <mergeCell ref="D437:D439"/>
    <mergeCell ref="E437:E439"/>
    <mergeCell ref="F437:G439"/>
    <mergeCell ref="F432:G433"/>
    <mergeCell ref="H432:I432"/>
    <mergeCell ref="H433:I433"/>
    <mergeCell ref="F434:G435"/>
    <mergeCell ref="H434:I435"/>
    <mergeCell ref="J434:J435"/>
    <mergeCell ref="J429:J430"/>
    <mergeCell ref="K429:K430"/>
    <mergeCell ref="L429:L430"/>
    <mergeCell ref="A431:A435"/>
    <mergeCell ref="F431:G431"/>
    <mergeCell ref="H431:L431"/>
    <mergeCell ref="B432:B433"/>
    <mergeCell ref="C432:C433"/>
    <mergeCell ref="D432:D433"/>
    <mergeCell ref="E432:E433"/>
    <mergeCell ref="A442:A446"/>
    <mergeCell ref="F442:G442"/>
    <mergeCell ref="H442:L442"/>
    <mergeCell ref="B443:B444"/>
    <mergeCell ref="C443:C444"/>
    <mergeCell ref="D443:D444"/>
    <mergeCell ref="E443:E444"/>
    <mergeCell ref="F443:G444"/>
    <mergeCell ref="H443:I443"/>
    <mergeCell ref="H444:I444"/>
    <mergeCell ref="H437:I437"/>
    <mergeCell ref="H438:I439"/>
    <mergeCell ref="J438:J439"/>
    <mergeCell ref="K438:K439"/>
    <mergeCell ref="L438:L439"/>
    <mergeCell ref="F440:G441"/>
    <mergeCell ref="H440:I441"/>
    <mergeCell ref="J440:J441"/>
    <mergeCell ref="K440:K441"/>
    <mergeCell ref="L440:L441"/>
    <mergeCell ref="F445:G446"/>
    <mergeCell ref="H445:I446"/>
    <mergeCell ref="J445:J446"/>
    <mergeCell ref="K445:K446"/>
    <mergeCell ref="L445:L446"/>
    <mergeCell ref="D459:D460"/>
    <mergeCell ref="E459:E460"/>
    <mergeCell ref="F459:G460"/>
    <mergeCell ref="H459:I459"/>
    <mergeCell ref="H460:I460"/>
    <mergeCell ref="F461:G462"/>
    <mergeCell ref="H461:I462"/>
    <mergeCell ref="F456:G457"/>
    <mergeCell ref="H456:I457"/>
    <mergeCell ref="J456:J457"/>
    <mergeCell ref="K456:K457"/>
    <mergeCell ref="L456:L457"/>
    <mergeCell ref="F447:G447"/>
    <mergeCell ref="H447:L447"/>
    <mergeCell ref="K449:K450"/>
    <mergeCell ref="L449:L450"/>
    <mergeCell ref="F451:G452"/>
    <mergeCell ref="H451:I452"/>
    <mergeCell ref="J451:J452"/>
    <mergeCell ref="K451:K452"/>
    <mergeCell ref="L451:L452"/>
    <mergeCell ref="A453:A457"/>
    <mergeCell ref="F453:G453"/>
    <mergeCell ref="H453:L453"/>
    <mergeCell ref="B454:B455"/>
    <mergeCell ref="C454:C455"/>
    <mergeCell ref="D454:D455"/>
    <mergeCell ref="E454:E455"/>
    <mergeCell ref="F454:G455"/>
    <mergeCell ref="H454:I454"/>
    <mergeCell ref="H455:I455"/>
    <mergeCell ref="K466:K467"/>
    <mergeCell ref="L466:L467"/>
    <mergeCell ref="D448:D450"/>
    <mergeCell ref="E448:E450"/>
    <mergeCell ref="F448:G450"/>
    <mergeCell ref="H448:I448"/>
    <mergeCell ref="H449:I450"/>
    <mergeCell ref="J449:J450"/>
    <mergeCell ref="A447:A452"/>
    <mergeCell ref="B448:B450"/>
    <mergeCell ref="C448:C450"/>
    <mergeCell ref="F464:G465"/>
    <mergeCell ref="H464:I464"/>
    <mergeCell ref="H465:I465"/>
    <mergeCell ref="F466:G467"/>
    <mergeCell ref="H466:I467"/>
    <mergeCell ref="J466:J467"/>
    <mergeCell ref="J461:J462"/>
    <mergeCell ref="K461:K462"/>
    <mergeCell ref="L461:L462"/>
    <mergeCell ref="A463:A467"/>
    <mergeCell ref="F463:G463"/>
    <mergeCell ref="H463:L463"/>
    <mergeCell ref="B464:B465"/>
    <mergeCell ref="C464:C465"/>
    <mergeCell ref="D464:D465"/>
    <mergeCell ref="E464:E465"/>
    <mergeCell ref="A458:A462"/>
    <mergeCell ref="F458:G458"/>
    <mergeCell ref="H458:L458"/>
    <mergeCell ref="B459:B460"/>
    <mergeCell ref="C459:C460"/>
    <mergeCell ref="H475:I475"/>
    <mergeCell ref="F476:G477"/>
    <mergeCell ref="H476:I477"/>
    <mergeCell ref="J476:J477"/>
    <mergeCell ref="K476:K477"/>
    <mergeCell ref="L476:L477"/>
    <mergeCell ref="L471:L472"/>
    <mergeCell ref="A473:A477"/>
    <mergeCell ref="F473:G473"/>
    <mergeCell ref="H473:L473"/>
    <mergeCell ref="B474:B475"/>
    <mergeCell ref="C474:C475"/>
    <mergeCell ref="D474:D475"/>
    <mergeCell ref="E474:E475"/>
    <mergeCell ref="F474:G475"/>
    <mergeCell ref="H474:I474"/>
    <mergeCell ref="H469:I469"/>
    <mergeCell ref="H470:I470"/>
    <mergeCell ref="F471:G472"/>
    <mergeCell ref="H471:I472"/>
    <mergeCell ref="J471:J472"/>
    <mergeCell ref="K471:K472"/>
    <mergeCell ref="A468:A472"/>
    <mergeCell ref="F468:G468"/>
    <mergeCell ref="H468:L468"/>
    <mergeCell ref="B469:B470"/>
    <mergeCell ref="C469:C470"/>
    <mergeCell ref="D469:D470"/>
    <mergeCell ref="E469:E470"/>
    <mergeCell ref="F469:G470"/>
    <mergeCell ref="D484:D485"/>
    <mergeCell ref="E484:E485"/>
    <mergeCell ref="F484:G485"/>
    <mergeCell ref="H484:I484"/>
    <mergeCell ref="H485:I485"/>
    <mergeCell ref="F486:G487"/>
    <mergeCell ref="H486:I487"/>
    <mergeCell ref="F481:G482"/>
    <mergeCell ref="H481:I482"/>
    <mergeCell ref="J481:J482"/>
    <mergeCell ref="K481:K482"/>
    <mergeCell ref="L481:L482"/>
    <mergeCell ref="A483:A487"/>
    <mergeCell ref="F483:G483"/>
    <mergeCell ref="H483:L483"/>
    <mergeCell ref="B484:B485"/>
    <mergeCell ref="C484:C485"/>
    <mergeCell ref="A478:A482"/>
    <mergeCell ref="F478:G478"/>
    <mergeCell ref="H478:L478"/>
    <mergeCell ref="B479:B480"/>
    <mergeCell ref="C479:C480"/>
    <mergeCell ref="D479:D480"/>
    <mergeCell ref="E479:E480"/>
    <mergeCell ref="F479:G480"/>
    <mergeCell ref="H479:I479"/>
    <mergeCell ref="H480:I480"/>
    <mergeCell ref="K491:K492"/>
    <mergeCell ref="L491:L492"/>
    <mergeCell ref="A493:A497"/>
    <mergeCell ref="F493:G493"/>
    <mergeCell ref="H493:L493"/>
    <mergeCell ref="B494:B495"/>
    <mergeCell ref="C494:C495"/>
    <mergeCell ref="D494:D495"/>
    <mergeCell ref="E494:E495"/>
    <mergeCell ref="F494:G495"/>
    <mergeCell ref="F489:G490"/>
    <mergeCell ref="H489:I489"/>
    <mergeCell ref="H490:I490"/>
    <mergeCell ref="F491:G492"/>
    <mergeCell ref="H491:I492"/>
    <mergeCell ref="J491:J492"/>
    <mergeCell ref="J486:J487"/>
    <mergeCell ref="K486:K487"/>
    <mergeCell ref="L486:L487"/>
    <mergeCell ref="A488:A492"/>
    <mergeCell ref="F488:G488"/>
    <mergeCell ref="H488:L488"/>
    <mergeCell ref="B489:B490"/>
    <mergeCell ref="C489:C490"/>
    <mergeCell ref="D489:D490"/>
    <mergeCell ref="E489:E490"/>
    <mergeCell ref="H500:I500"/>
    <mergeCell ref="F501:G502"/>
    <mergeCell ref="H501:I502"/>
    <mergeCell ref="J501:J502"/>
    <mergeCell ref="K501:K502"/>
    <mergeCell ref="L501:L502"/>
    <mergeCell ref="L496:L497"/>
    <mergeCell ref="A498:A502"/>
    <mergeCell ref="F498:G498"/>
    <mergeCell ref="H498:L498"/>
    <mergeCell ref="B499:B500"/>
    <mergeCell ref="C499:C500"/>
    <mergeCell ref="D499:D500"/>
    <mergeCell ref="E499:E500"/>
    <mergeCell ref="F499:G500"/>
    <mergeCell ref="H499:I499"/>
    <mergeCell ref="H494:I494"/>
    <mergeCell ref="H495:I495"/>
    <mergeCell ref="F496:G497"/>
    <mergeCell ref="H496:I497"/>
    <mergeCell ref="J496:J497"/>
    <mergeCell ref="K496:K497"/>
    <mergeCell ref="J505:J506"/>
    <mergeCell ref="K505:K506"/>
    <mergeCell ref="L505:L506"/>
    <mergeCell ref="F507:G508"/>
    <mergeCell ref="H507:I508"/>
    <mergeCell ref="J507:J508"/>
    <mergeCell ref="K507:K508"/>
    <mergeCell ref="L507:L508"/>
    <mergeCell ref="A503:A508"/>
    <mergeCell ref="F503:G503"/>
    <mergeCell ref="H503:L503"/>
    <mergeCell ref="B504:B506"/>
    <mergeCell ref="C504:C506"/>
    <mergeCell ref="D504:D506"/>
    <mergeCell ref="E504:E506"/>
    <mergeCell ref="F504:G506"/>
    <mergeCell ref="H504:I504"/>
    <mergeCell ref="H505:I506"/>
    <mergeCell ref="F512:G513"/>
    <mergeCell ref="H512:I513"/>
    <mergeCell ref="J512:J513"/>
    <mergeCell ref="K512:K513"/>
    <mergeCell ref="L512:L513"/>
    <mergeCell ref="A514:A518"/>
    <mergeCell ref="F514:G514"/>
    <mergeCell ref="H514:L514"/>
    <mergeCell ref="B515:B516"/>
    <mergeCell ref="C515:C516"/>
    <mergeCell ref="A509:A513"/>
    <mergeCell ref="F509:G509"/>
    <mergeCell ref="H509:L509"/>
    <mergeCell ref="B510:B511"/>
    <mergeCell ref="C510:C511"/>
    <mergeCell ref="D510:D511"/>
    <mergeCell ref="E510:E511"/>
    <mergeCell ref="F510:G511"/>
    <mergeCell ref="H510:I510"/>
    <mergeCell ref="H511:I511"/>
    <mergeCell ref="J517:J518"/>
    <mergeCell ref="K517:K518"/>
    <mergeCell ref="L517:L518"/>
    <mergeCell ref="D515:D516"/>
    <mergeCell ref="E515:E516"/>
    <mergeCell ref="F515:G516"/>
    <mergeCell ref="H515:I515"/>
    <mergeCell ref="H516:I516"/>
    <mergeCell ref="F517:G518"/>
    <mergeCell ref="H517:I518"/>
    <mergeCell ref="H525:I525"/>
    <mergeCell ref="H526:I526"/>
    <mergeCell ref="F527:G528"/>
    <mergeCell ref="H527:I528"/>
    <mergeCell ref="J527:J528"/>
    <mergeCell ref="K527:K528"/>
    <mergeCell ref="K522:K523"/>
    <mergeCell ref="L522:L523"/>
    <mergeCell ref="A524:A528"/>
    <mergeCell ref="F524:G524"/>
    <mergeCell ref="H524:L524"/>
    <mergeCell ref="B525:B526"/>
    <mergeCell ref="C525:C526"/>
    <mergeCell ref="D525:D526"/>
    <mergeCell ref="E525:E526"/>
    <mergeCell ref="F525:G526"/>
    <mergeCell ref="F520:G521"/>
    <mergeCell ref="H520:I520"/>
    <mergeCell ref="H521:I521"/>
    <mergeCell ref="F522:G523"/>
    <mergeCell ref="H522:I523"/>
    <mergeCell ref="J522:J523"/>
    <mergeCell ref="A519:A523"/>
    <mergeCell ref="F519:G519"/>
    <mergeCell ref="H519:L519"/>
    <mergeCell ref="B520:B521"/>
    <mergeCell ref="C520:C521"/>
    <mergeCell ref="D520:D521"/>
    <mergeCell ref="E520:E521"/>
    <mergeCell ref="H531:I532"/>
    <mergeCell ref="J531:J532"/>
    <mergeCell ref="K531:K532"/>
    <mergeCell ref="L531:L532"/>
    <mergeCell ref="F533:G534"/>
    <mergeCell ref="H533:I534"/>
    <mergeCell ref="J533:J534"/>
    <mergeCell ref="K533:K534"/>
    <mergeCell ref="L533:L534"/>
    <mergeCell ref="L527:L528"/>
    <mergeCell ref="A529:A534"/>
    <mergeCell ref="F529:G529"/>
    <mergeCell ref="H529:L529"/>
    <mergeCell ref="B530:B532"/>
    <mergeCell ref="C530:C532"/>
    <mergeCell ref="D530:D532"/>
    <mergeCell ref="E530:E532"/>
    <mergeCell ref="F530:G532"/>
    <mergeCell ref="H530:I5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1"/>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10</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901</v>
      </c>
      <c r="B10" s="110" t="s">
        <v>76</v>
      </c>
      <c r="C10" s="115" t="s">
        <v>78</v>
      </c>
      <c r="D10" s="115" t="s">
        <v>146</v>
      </c>
      <c r="E10" s="115" t="s">
        <v>147</v>
      </c>
      <c r="F10" s="809" t="s">
        <v>71</v>
      </c>
      <c r="G10" s="809"/>
      <c r="H10" s="805"/>
      <c r="I10" s="805"/>
      <c r="J10" s="805"/>
      <c r="K10" s="805"/>
      <c r="L10" s="805"/>
    </row>
    <row r="11" spans="1:12" s="101" customFormat="1" ht="26.25" customHeight="1">
      <c r="A11" s="808"/>
      <c r="B11" s="803" t="s">
        <v>2995</v>
      </c>
      <c r="C11" s="803" t="s">
        <v>2996</v>
      </c>
      <c r="D11" s="807">
        <v>43807</v>
      </c>
      <c r="E11" s="803" t="s">
        <v>849</v>
      </c>
      <c r="F11" s="803" t="s">
        <v>1476</v>
      </c>
      <c r="G11" s="803"/>
      <c r="H11" s="806" t="s">
        <v>152</v>
      </c>
      <c r="I11" s="806"/>
      <c r="J11" s="117" t="s">
        <v>153</v>
      </c>
      <c r="K11" s="117" t="s">
        <v>3</v>
      </c>
      <c r="L11" s="119">
        <v>263.5</v>
      </c>
    </row>
    <row r="12" spans="1:12" s="101" customFormat="1" ht="29.25" customHeight="1">
      <c r="A12" s="808"/>
      <c r="B12" s="803"/>
      <c r="C12" s="803"/>
      <c r="D12" s="807"/>
      <c r="E12" s="803"/>
      <c r="F12" s="803"/>
      <c r="G12" s="803"/>
      <c r="H12" s="806" t="s">
        <v>154</v>
      </c>
      <c r="I12" s="806"/>
      <c r="J12" s="117" t="s">
        <v>153</v>
      </c>
      <c r="K12" s="117" t="s">
        <v>3</v>
      </c>
      <c r="L12" s="119">
        <v>402.58</v>
      </c>
    </row>
    <row r="13" spans="1:12" s="101" customFormat="1" ht="24" customHeight="1">
      <c r="A13" s="808"/>
      <c r="B13" s="110" t="s">
        <v>77</v>
      </c>
      <c r="C13" s="115" t="s">
        <v>79</v>
      </c>
      <c r="D13" s="115" t="s">
        <v>155</v>
      </c>
      <c r="E13" s="115" t="s">
        <v>156</v>
      </c>
      <c r="F13" s="805"/>
      <c r="G13" s="805"/>
      <c r="H13" s="806" t="s">
        <v>157</v>
      </c>
      <c r="I13" s="806"/>
      <c r="J13" s="803" t="s">
        <v>153</v>
      </c>
      <c r="K13" s="803" t="s">
        <v>153</v>
      </c>
      <c r="L13" s="804">
        <v>0</v>
      </c>
    </row>
    <row r="14" spans="1:12" s="101" customFormat="1" ht="24" customHeight="1">
      <c r="A14" s="808"/>
      <c r="B14" s="117" t="s">
        <v>193</v>
      </c>
      <c r="C14" s="117" t="s">
        <v>1476</v>
      </c>
      <c r="D14" s="118">
        <v>43808</v>
      </c>
      <c r="E14" s="117" t="s">
        <v>1285</v>
      </c>
      <c r="F14" s="805"/>
      <c r="G14" s="805"/>
      <c r="H14" s="806"/>
      <c r="I14" s="806"/>
      <c r="J14" s="803"/>
      <c r="K14" s="803"/>
      <c r="L14" s="804"/>
    </row>
    <row r="15" spans="1:12" s="101" customFormat="1" ht="24" customHeight="1">
      <c r="A15" s="808">
        <v>902</v>
      </c>
      <c r="B15" s="110" t="s">
        <v>76</v>
      </c>
      <c r="C15" s="115" t="s">
        <v>78</v>
      </c>
      <c r="D15" s="115" t="s">
        <v>146</v>
      </c>
      <c r="E15" s="115" t="s">
        <v>147</v>
      </c>
      <c r="F15" s="809" t="s">
        <v>71</v>
      </c>
      <c r="G15" s="809"/>
      <c r="H15" s="805"/>
      <c r="I15" s="805"/>
      <c r="J15" s="805"/>
      <c r="K15" s="805"/>
      <c r="L15" s="805"/>
    </row>
    <row r="16" spans="1:12" s="101" customFormat="1" ht="26.25" customHeight="1">
      <c r="A16" s="808"/>
      <c r="B16" s="803" t="s">
        <v>2995</v>
      </c>
      <c r="C16" s="810" t="s">
        <v>2997</v>
      </c>
      <c r="D16" s="807">
        <v>43898</v>
      </c>
      <c r="E16" s="803" t="s">
        <v>523</v>
      </c>
      <c r="F16" s="803" t="s">
        <v>1476</v>
      </c>
      <c r="G16" s="803"/>
      <c r="H16" s="806" t="s">
        <v>152</v>
      </c>
      <c r="I16" s="806"/>
      <c r="J16" s="117" t="s">
        <v>153</v>
      </c>
      <c r="K16" s="117" t="s">
        <v>3</v>
      </c>
      <c r="L16" s="119">
        <v>404.25</v>
      </c>
    </row>
    <row r="17" spans="1:12" s="101" customFormat="1" ht="176.25" customHeight="1">
      <c r="A17" s="808"/>
      <c r="B17" s="803"/>
      <c r="C17" s="810"/>
      <c r="D17" s="807"/>
      <c r="E17" s="803"/>
      <c r="F17" s="803"/>
      <c r="G17" s="803"/>
      <c r="H17" s="806" t="s">
        <v>154</v>
      </c>
      <c r="I17" s="806"/>
      <c r="J17" s="117" t="s">
        <v>153</v>
      </c>
      <c r="K17" s="117" t="s">
        <v>3</v>
      </c>
      <c r="L17" s="119">
        <v>628.18000000000006</v>
      </c>
    </row>
    <row r="18" spans="1:12" s="101" customFormat="1" ht="24" customHeight="1">
      <c r="A18" s="808"/>
      <c r="B18" s="110" t="s">
        <v>77</v>
      </c>
      <c r="C18" s="115" t="s">
        <v>79</v>
      </c>
      <c r="D18" s="115" t="s">
        <v>155</v>
      </c>
      <c r="E18" s="115" t="s">
        <v>156</v>
      </c>
      <c r="F18" s="805"/>
      <c r="G18" s="805"/>
      <c r="H18" s="806" t="s">
        <v>157</v>
      </c>
      <c r="I18" s="806"/>
      <c r="J18" s="803" t="s">
        <v>153</v>
      </c>
      <c r="K18" s="803" t="s">
        <v>153</v>
      </c>
      <c r="L18" s="804">
        <v>0</v>
      </c>
    </row>
    <row r="19" spans="1:12" s="101" customFormat="1" ht="24" customHeight="1">
      <c r="A19" s="808"/>
      <c r="B19" s="117" t="s">
        <v>193</v>
      </c>
      <c r="C19" s="117" t="s">
        <v>1476</v>
      </c>
      <c r="D19" s="118">
        <v>43900</v>
      </c>
      <c r="E19" s="117" t="s">
        <v>2998</v>
      </c>
      <c r="F19" s="805"/>
      <c r="G19" s="805"/>
      <c r="H19" s="806"/>
      <c r="I19" s="806"/>
      <c r="J19" s="803"/>
      <c r="K19" s="803"/>
      <c r="L19" s="804"/>
    </row>
    <row r="20" spans="1:12" s="101" customFormat="1" ht="24" customHeight="1">
      <c r="A20" s="808">
        <v>903</v>
      </c>
      <c r="B20" s="110" t="s">
        <v>76</v>
      </c>
      <c r="C20" s="115" t="s">
        <v>78</v>
      </c>
      <c r="D20" s="115" t="s">
        <v>146</v>
      </c>
      <c r="E20" s="115" t="s">
        <v>147</v>
      </c>
      <c r="F20" s="809" t="s">
        <v>71</v>
      </c>
      <c r="G20" s="809"/>
      <c r="H20" s="805"/>
      <c r="I20" s="805"/>
      <c r="J20" s="805"/>
      <c r="K20" s="805"/>
      <c r="L20" s="805"/>
    </row>
    <row r="21" spans="1:12" s="101" customFormat="1" ht="26.25" customHeight="1">
      <c r="A21" s="808"/>
      <c r="B21" s="803" t="s">
        <v>2999</v>
      </c>
      <c r="C21" s="810" t="s">
        <v>3000</v>
      </c>
      <c r="D21" s="807">
        <v>43739</v>
      </c>
      <c r="E21" s="803" t="s">
        <v>496</v>
      </c>
      <c r="F21" s="803" t="s">
        <v>3001</v>
      </c>
      <c r="G21" s="803"/>
      <c r="H21" s="806" t="s">
        <v>152</v>
      </c>
      <c r="I21" s="806"/>
      <c r="J21" s="117" t="s">
        <v>153</v>
      </c>
      <c r="K21" s="117" t="s">
        <v>3</v>
      </c>
      <c r="L21" s="119">
        <v>489.11</v>
      </c>
    </row>
    <row r="22" spans="1:12" s="101" customFormat="1" ht="323.25" customHeight="1">
      <c r="A22" s="808"/>
      <c r="B22" s="803"/>
      <c r="C22" s="810"/>
      <c r="D22" s="807"/>
      <c r="E22" s="803"/>
      <c r="F22" s="803"/>
      <c r="G22" s="803"/>
      <c r="H22" s="806" t="s">
        <v>154</v>
      </c>
      <c r="I22" s="806"/>
      <c r="J22" s="117" t="s">
        <v>153</v>
      </c>
      <c r="K22" s="117" t="s">
        <v>3</v>
      </c>
      <c r="L22" s="119">
        <v>859.13</v>
      </c>
    </row>
    <row r="23" spans="1:12" s="101" customFormat="1" ht="24" customHeight="1">
      <c r="A23" s="808"/>
      <c r="B23" s="110" t="s">
        <v>77</v>
      </c>
      <c r="C23" s="115" t="s">
        <v>79</v>
      </c>
      <c r="D23" s="115" t="s">
        <v>155</v>
      </c>
      <c r="E23" s="115" t="s">
        <v>156</v>
      </c>
      <c r="F23" s="805"/>
      <c r="G23" s="805"/>
      <c r="H23" s="806" t="s">
        <v>157</v>
      </c>
      <c r="I23" s="806"/>
      <c r="J23" s="803" t="s">
        <v>153</v>
      </c>
      <c r="K23" s="803" t="s">
        <v>153</v>
      </c>
      <c r="L23" s="804">
        <v>0</v>
      </c>
    </row>
    <row r="24" spans="1:12" s="101" customFormat="1" ht="24" customHeight="1">
      <c r="A24" s="808"/>
      <c r="B24" s="117" t="s">
        <v>3002</v>
      </c>
      <c r="C24" s="117" t="s">
        <v>3001</v>
      </c>
      <c r="D24" s="118">
        <v>43751</v>
      </c>
      <c r="E24" s="117" t="s">
        <v>2452</v>
      </c>
      <c r="F24" s="805"/>
      <c r="G24" s="805"/>
      <c r="H24" s="806"/>
      <c r="I24" s="806"/>
      <c r="J24" s="803"/>
      <c r="K24" s="803"/>
      <c r="L24" s="804"/>
    </row>
    <row r="25" spans="1:12" s="101" customFormat="1" ht="24" customHeight="1">
      <c r="A25" s="808">
        <v>904</v>
      </c>
      <c r="B25" s="110" t="s">
        <v>76</v>
      </c>
      <c r="C25" s="115" t="s">
        <v>78</v>
      </c>
      <c r="D25" s="115" t="s">
        <v>146</v>
      </c>
      <c r="E25" s="115" t="s">
        <v>147</v>
      </c>
      <c r="F25" s="809" t="s">
        <v>71</v>
      </c>
      <c r="G25" s="809"/>
      <c r="H25" s="805"/>
      <c r="I25" s="805"/>
      <c r="J25" s="805"/>
      <c r="K25" s="805"/>
      <c r="L25" s="805"/>
    </row>
    <row r="26" spans="1:12" s="101" customFormat="1" ht="26.25" customHeight="1">
      <c r="A26" s="808"/>
      <c r="B26" s="803" t="s">
        <v>3003</v>
      </c>
      <c r="C26" s="810" t="s">
        <v>3004</v>
      </c>
      <c r="D26" s="807">
        <v>43879</v>
      </c>
      <c r="E26" s="803" t="s">
        <v>1140</v>
      </c>
      <c r="F26" s="803" t="s">
        <v>3005</v>
      </c>
      <c r="G26" s="803"/>
      <c r="H26" s="806" t="s">
        <v>152</v>
      </c>
      <c r="I26" s="806"/>
      <c r="J26" s="117" t="s">
        <v>153</v>
      </c>
      <c r="K26" s="117" t="s">
        <v>3</v>
      </c>
      <c r="L26" s="119">
        <v>513.79999999999995</v>
      </c>
    </row>
    <row r="27" spans="1:12" s="101" customFormat="1" ht="365.25" customHeight="1">
      <c r="A27" s="808"/>
      <c r="B27" s="803"/>
      <c r="C27" s="810"/>
      <c r="D27" s="807"/>
      <c r="E27" s="803"/>
      <c r="F27" s="803"/>
      <c r="G27" s="803"/>
      <c r="H27" s="806" t="s">
        <v>154</v>
      </c>
      <c r="I27" s="806"/>
      <c r="J27" s="117" t="s">
        <v>153</v>
      </c>
      <c r="K27" s="117" t="s">
        <v>3</v>
      </c>
      <c r="L27" s="119">
        <v>956.37</v>
      </c>
    </row>
    <row r="28" spans="1:12" s="101" customFormat="1" ht="24" customHeight="1">
      <c r="A28" s="808"/>
      <c r="B28" s="110" t="s">
        <v>77</v>
      </c>
      <c r="C28" s="115" t="s">
        <v>79</v>
      </c>
      <c r="D28" s="115" t="s">
        <v>155</v>
      </c>
      <c r="E28" s="115" t="s">
        <v>156</v>
      </c>
      <c r="F28" s="805"/>
      <c r="G28" s="805"/>
      <c r="H28" s="806" t="s">
        <v>157</v>
      </c>
      <c r="I28" s="806"/>
      <c r="J28" s="803" t="s">
        <v>153</v>
      </c>
      <c r="K28" s="803" t="s">
        <v>153</v>
      </c>
      <c r="L28" s="804">
        <v>0</v>
      </c>
    </row>
    <row r="29" spans="1:12" s="101" customFormat="1" ht="24" customHeight="1">
      <c r="A29" s="808"/>
      <c r="B29" s="117" t="s">
        <v>193</v>
      </c>
      <c r="C29" s="117" t="s">
        <v>3005</v>
      </c>
      <c r="D29" s="118">
        <v>43884</v>
      </c>
      <c r="E29" s="117" t="s">
        <v>3006</v>
      </c>
      <c r="F29" s="805"/>
      <c r="G29" s="805"/>
      <c r="H29" s="806"/>
      <c r="I29" s="806"/>
      <c r="J29" s="803"/>
      <c r="K29" s="803"/>
      <c r="L29" s="804"/>
    </row>
    <row r="30" spans="1:12" s="101" customFormat="1" ht="24" customHeight="1">
      <c r="A30" s="808">
        <v>905</v>
      </c>
      <c r="B30" s="110" t="s">
        <v>76</v>
      </c>
      <c r="C30" s="115" t="s">
        <v>78</v>
      </c>
      <c r="D30" s="115" t="s">
        <v>146</v>
      </c>
      <c r="E30" s="115" t="s">
        <v>147</v>
      </c>
      <c r="F30" s="809" t="s">
        <v>71</v>
      </c>
      <c r="G30" s="809"/>
      <c r="H30" s="805"/>
      <c r="I30" s="805"/>
      <c r="J30" s="805"/>
      <c r="K30" s="805"/>
      <c r="L30" s="805"/>
    </row>
    <row r="31" spans="1:12" s="101" customFormat="1" ht="26.25" customHeight="1">
      <c r="A31" s="808"/>
      <c r="B31" s="803" t="s">
        <v>3007</v>
      </c>
      <c r="C31" s="803" t="s">
        <v>3008</v>
      </c>
      <c r="D31" s="807">
        <v>43853</v>
      </c>
      <c r="E31" s="803" t="s">
        <v>358</v>
      </c>
      <c r="F31" s="803" t="s">
        <v>3009</v>
      </c>
      <c r="G31" s="803"/>
      <c r="H31" s="806" t="s">
        <v>152</v>
      </c>
      <c r="I31" s="806"/>
      <c r="J31" s="117" t="s">
        <v>153</v>
      </c>
      <c r="K31" s="117" t="s">
        <v>3</v>
      </c>
      <c r="L31" s="119">
        <v>149</v>
      </c>
    </row>
    <row r="32" spans="1:12" s="101" customFormat="1" ht="29.25" customHeight="1">
      <c r="A32" s="808"/>
      <c r="B32" s="803"/>
      <c r="C32" s="803"/>
      <c r="D32" s="807"/>
      <c r="E32" s="803"/>
      <c r="F32" s="803"/>
      <c r="G32" s="803"/>
      <c r="H32" s="806" t="s">
        <v>154</v>
      </c>
      <c r="I32" s="806"/>
      <c r="J32" s="117" t="s">
        <v>153</v>
      </c>
      <c r="K32" s="117" t="s">
        <v>3</v>
      </c>
      <c r="L32" s="119">
        <v>205</v>
      </c>
    </row>
    <row r="33" spans="1:12" s="101" customFormat="1" ht="24" customHeight="1">
      <c r="A33" s="808"/>
      <c r="B33" s="110" t="s">
        <v>77</v>
      </c>
      <c r="C33" s="115" t="s">
        <v>79</v>
      </c>
      <c r="D33" s="115" t="s">
        <v>155</v>
      </c>
      <c r="E33" s="115" t="s">
        <v>156</v>
      </c>
      <c r="F33" s="805"/>
      <c r="G33" s="805"/>
      <c r="H33" s="806" t="s">
        <v>157</v>
      </c>
      <c r="I33" s="806"/>
      <c r="J33" s="803" t="s">
        <v>153</v>
      </c>
      <c r="K33" s="803" t="s">
        <v>3</v>
      </c>
      <c r="L33" s="804">
        <v>21</v>
      </c>
    </row>
    <row r="34" spans="1:12" s="101" customFormat="1" ht="34.5" customHeight="1">
      <c r="A34" s="808"/>
      <c r="B34" s="117" t="s">
        <v>303</v>
      </c>
      <c r="C34" s="117" t="s">
        <v>3009</v>
      </c>
      <c r="D34" s="118">
        <v>43854</v>
      </c>
      <c r="E34" s="117" t="s">
        <v>660</v>
      </c>
      <c r="F34" s="805"/>
      <c r="G34" s="805"/>
      <c r="H34" s="806"/>
      <c r="I34" s="806"/>
      <c r="J34" s="803"/>
      <c r="K34" s="803"/>
      <c r="L34" s="804"/>
    </row>
    <row r="35" spans="1:12" s="101" customFormat="1" ht="24" customHeight="1">
      <c r="A35" s="808">
        <v>906</v>
      </c>
      <c r="B35" s="110" t="s">
        <v>76</v>
      </c>
      <c r="C35" s="115" t="s">
        <v>78</v>
      </c>
      <c r="D35" s="115" t="s">
        <v>146</v>
      </c>
      <c r="E35" s="115" t="s">
        <v>147</v>
      </c>
      <c r="F35" s="809" t="s">
        <v>71</v>
      </c>
      <c r="G35" s="809"/>
      <c r="H35" s="805"/>
      <c r="I35" s="805"/>
      <c r="J35" s="805"/>
      <c r="K35" s="805"/>
      <c r="L35" s="805"/>
    </row>
    <row r="36" spans="1:12" s="101" customFormat="1" ht="26.25" customHeight="1">
      <c r="A36" s="808"/>
      <c r="B36" s="803" t="s">
        <v>3010</v>
      </c>
      <c r="C36" s="810" t="s">
        <v>3011</v>
      </c>
      <c r="D36" s="807">
        <v>43784</v>
      </c>
      <c r="E36" s="803" t="s">
        <v>1250</v>
      </c>
      <c r="F36" s="803" t="s">
        <v>592</v>
      </c>
      <c r="G36" s="803"/>
      <c r="H36" s="806" t="s">
        <v>152</v>
      </c>
      <c r="I36" s="806"/>
      <c r="J36" s="117" t="s">
        <v>153</v>
      </c>
      <c r="K36" s="117" t="s">
        <v>3</v>
      </c>
      <c r="L36" s="119">
        <v>420</v>
      </c>
    </row>
    <row r="37" spans="1:12" s="101" customFormat="1" ht="408.95" customHeight="1">
      <c r="A37" s="808"/>
      <c r="B37" s="803"/>
      <c r="C37" s="810"/>
      <c r="D37" s="807"/>
      <c r="E37" s="803"/>
      <c r="F37" s="803"/>
      <c r="G37" s="803"/>
      <c r="H37" s="806" t="s">
        <v>154</v>
      </c>
      <c r="I37" s="806"/>
      <c r="J37" s="803" t="s">
        <v>153</v>
      </c>
      <c r="K37" s="803" t="s">
        <v>3</v>
      </c>
      <c r="L37" s="804">
        <v>509.06</v>
      </c>
    </row>
    <row r="38" spans="1:12" s="101" customFormat="1" ht="134.85" customHeight="1">
      <c r="A38" s="808"/>
      <c r="B38" s="803"/>
      <c r="C38" s="810"/>
      <c r="D38" s="807"/>
      <c r="E38" s="803"/>
      <c r="F38" s="803"/>
      <c r="G38" s="803"/>
      <c r="H38" s="806"/>
      <c r="I38" s="806"/>
      <c r="J38" s="803"/>
      <c r="K38" s="803"/>
      <c r="L38" s="804"/>
    </row>
    <row r="39" spans="1:12" s="101" customFormat="1" ht="24" customHeight="1">
      <c r="A39" s="808"/>
      <c r="B39" s="110" t="s">
        <v>77</v>
      </c>
      <c r="C39" s="115" t="s">
        <v>79</v>
      </c>
      <c r="D39" s="115" t="s">
        <v>155</v>
      </c>
      <c r="E39" s="115" t="s">
        <v>156</v>
      </c>
      <c r="F39" s="805"/>
      <c r="G39" s="805"/>
      <c r="H39" s="806" t="s">
        <v>157</v>
      </c>
      <c r="I39" s="806"/>
      <c r="J39" s="803" t="s">
        <v>153</v>
      </c>
      <c r="K39" s="803" t="s">
        <v>153</v>
      </c>
      <c r="L39" s="804">
        <v>0</v>
      </c>
    </row>
    <row r="40" spans="1:12" s="101" customFormat="1" ht="34.5" customHeight="1">
      <c r="A40" s="808"/>
      <c r="B40" s="117" t="s">
        <v>3012</v>
      </c>
      <c r="C40" s="117" t="s">
        <v>592</v>
      </c>
      <c r="D40" s="118">
        <v>43787</v>
      </c>
      <c r="E40" s="117" t="s">
        <v>945</v>
      </c>
      <c r="F40" s="805"/>
      <c r="G40" s="805"/>
      <c r="H40" s="806"/>
      <c r="I40" s="806"/>
      <c r="J40" s="803"/>
      <c r="K40" s="803"/>
      <c r="L40" s="804"/>
    </row>
    <row r="41" spans="1:12" s="101" customFormat="1" ht="24" customHeight="1">
      <c r="A41" s="808">
        <v>907</v>
      </c>
      <c r="B41" s="110" t="s">
        <v>76</v>
      </c>
      <c r="C41" s="115" t="s">
        <v>78</v>
      </c>
      <c r="D41" s="115" t="s">
        <v>146</v>
      </c>
      <c r="E41" s="115" t="s">
        <v>147</v>
      </c>
      <c r="F41" s="809" t="s">
        <v>71</v>
      </c>
      <c r="G41" s="809"/>
      <c r="H41" s="805"/>
      <c r="I41" s="805"/>
      <c r="J41" s="805"/>
      <c r="K41" s="805"/>
      <c r="L41" s="805"/>
    </row>
    <row r="42" spans="1:12" s="101" customFormat="1" ht="26.25" customHeight="1">
      <c r="A42" s="808"/>
      <c r="B42" s="803" t="s">
        <v>3013</v>
      </c>
      <c r="C42" s="810" t="s">
        <v>3014</v>
      </c>
      <c r="D42" s="807">
        <v>43766</v>
      </c>
      <c r="E42" s="803" t="s">
        <v>921</v>
      </c>
      <c r="F42" s="803" t="s">
        <v>3015</v>
      </c>
      <c r="G42" s="803"/>
      <c r="H42" s="806" t="s">
        <v>152</v>
      </c>
      <c r="I42" s="806"/>
      <c r="J42" s="117" t="s">
        <v>153</v>
      </c>
      <c r="K42" s="117" t="s">
        <v>3</v>
      </c>
      <c r="L42" s="119">
        <v>397.56</v>
      </c>
    </row>
    <row r="43" spans="1:12" s="101" customFormat="1" ht="134.25" customHeight="1">
      <c r="A43" s="808"/>
      <c r="B43" s="803"/>
      <c r="C43" s="810"/>
      <c r="D43" s="807"/>
      <c r="E43" s="803"/>
      <c r="F43" s="803"/>
      <c r="G43" s="803"/>
      <c r="H43" s="806" t="s">
        <v>154</v>
      </c>
      <c r="I43" s="806"/>
      <c r="J43" s="117" t="s">
        <v>153</v>
      </c>
      <c r="K43" s="117" t="s">
        <v>3</v>
      </c>
      <c r="L43" s="119">
        <v>2751.13</v>
      </c>
    </row>
    <row r="44" spans="1:12" s="101" customFormat="1" ht="24" customHeight="1">
      <c r="A44" s="808"/>
      <c r="B44" s="110" t="s">
        <v>77</v>
      </c>
      <c r="C44" s="115" t="s">
        <v>79</v>
      </c>
      <c r="D44" s="115" t="s">
        <v>155</v>
      </c>
      <c r="E44" s="115" t="s">
        <v>156</v>
      </c>
      <c r="F44" s="805"/>
      <c r="G44" s="805"/>
      <c r="H44" s="806" t="s">
        <v>157</v>
      </c>
      <c r="I44" s="806"/>
      <c r="J44" s="803" t="s">
        <v>153</v>
      </c>
      <c r="K44" s="803" t="s">
        <v>3</v>
      </c>
      <c r="L44" s="804">
        <v>549.02</v>
      </c>
    </row>
    <row r="45" spans="1:12" s="101" customFormat="1" ht="24" customHeight="1">
      <c r="A45" s="808"/>
      <c r="B45" s="117" t="s">
        <v>3016</v>
      </c>
      <c r="C45" s="117" t="s">
        <v>3015</v>
      </c>
      <c r="D45" s="118">
        <v>43771</v>
      </c>
      <c r="E45" s="117" t="s">
        <v>923</v>
      </c>
      <c r="F45" s="805"/>
      <c r="G45" s="805"/>
      <c r="H45" s="806"/>
      <c r="I45" s="806"/>
      <c r="J45" s="803"/>
      <c r="K45" s="803"/>
      <c r="L45" s="804"/>
    </row>
    <row r="46" spans="1:12" s="101" customFormat="1" ht="24" customHeight="1">
      <c r="A46" s="808">
        <v>908</v>
      </c>
      <c r="B46" s="110" t="s">
        <v>76</v>
      </c>
      <c r="C46" s="115" t="s">
        <v>78</v>
      </c>
      <c r="D46" s="115" t="s">
        <v>146</v>
      </c>
      <c r="E46" s="115" t="s">
        <v>147</v>
      </c>
      <c r="F46" s="809" t="s">
        <v>71</v>
      </c>
      <c r="G46" s="809"/>
      <c r="H46" s="805"/>
      <c r="I46" s="805"/>
      <c r="J46" s="805"/>
      <c r="K46" s="805"/>
      <c r="L46" s="805"/>
    </row>
    <row r="47" spans="1:12" s="101" customFormat="1" ht="26.25" customHeight="1">
      <c r="A47" s="808"/>
      <c r="B47" s="803" t="s">
        <v>3013</v>
      </c>
      <c r="C47" s="810" t="s">
        <v>3017</v>
      </c>
      <c r="D47" s="807">
        <v>43813</v>
      </c>
      <c r="E47" s="803" t="s">
        <v>3018</v>
      </c>
      <c r="F47" s="803" t="s">
        <v>3019</v>
      </c>
      <c r="G47" s="803"/>
      <c r="H47" s="806" t="s">
        <v>152</v>
      </c>
      <c r="I47" s="806"/>
      <c r="J47" s="117" t="s">
        <v>153</v>
      </c>
      <c r="K47" s="117" t="s">
        <v>3</v>
      </c>
      <c r="L47" s="119">
        <v>319.74</v>
      </c>
    </row>
    <row r="48" spans="1:12" s="101" customFormat="1" ht="155.25" customHeight="1">
      <c r="A48" s="808"/>
      <c r="B48" s="803"/>
      <c r="C48" s="810"/>
      <c r="D48" s="807"/>
      <c r="E48" s="803"/>
      <c r="F48" s="803"/>
      <c r="G48" s="803"/>
      <c r="H48" s="806" t="s">
        <v>154</v>
      </c>
      <c r="I48" s="806"/>
      <c r="J48" s="117" t="s">
        <v>153</v>
      </c>
      <c r="K48" s="117" t="s">
        <v>3</v>
      </c>
      <c r="L48" s="119">
        <v>5089.58</v>
      </c>
    </row>
    <row r="49" spans="1:12" s="101" customFormat="1" ht="24" customHeight="1">
      <c r="A49" s="808"/>
      <c r="B49" s="110" t="s">
        <v>77</v>
      </c>
      <c r="C49" s="115" t="s">
        <v>79</v>
      </c>
      <c r="D49" s="115" t="s">
        <v>155</v>
      </c>
      <c r="E49" s="115" t="s">
        <v>156</v>
      </c>
      <c r="F49" s="805"/>
      <c r="G49" s="805"/>
      <c r="H49" s="806" t="s">
        <v>157</v>
      </c>
      <c r="I49" s="806"/>
      <c r="J49" s="803" t="s">
        <v>153</v>
      </c>
      <c r="K49" s="803" t="s">
        <v>3</v>
      </c>
      <c r="L49" s="804">
        <v>36</v>
      </c>
    </row>
    <row r="50" spans="1:12" s="101" customFormat="1" ht="24" customHeight="1">
      <c r="A50" s="808"/>
      <c r="B50" s="117" t="s">
        <v>3016</v>
      </c>
      <c r="C50" s="117" t="s">
        <v>3019</v>
      </c>
      <c r="D50" s="118">
        <v>43817</v>
      </c>
      <c r="E50" s="117" t="s">
        <v>1585</v>
      </c>
      <c r="F50" s="805"/>
      <c r="G50" s="805"/>
      <c r="H50" s="806"/>
      <c r="I50" s="806"/>
      <c r="J50" s="803"/>
      <c r="K50" s="803"/>
      <c r="L50" s="804"/>
    </row>
    <row r="51" spans="1:12" s="101" customFormat="1" ht="24" customHeight="1">
      <c r="A51" s="808">
        <v>909</v>
      </c>
      <c r="B51" s="110" t="s">
        <v>76</v>
      </c>
      <c r="C51" s="115" t="s">
        <v>78</v>
      </c>
      <c r="D51" s="115" t="s">
        <v>146</v>
      </c>
      <c r="E51" s="115" t="s">
        <v>147</v>
      </c>
      <c r="F51" s="809" t="s">
        <v>71</v>
      </c>
      <c r="G51" s="809"/>
      <c r="H51" s="805"/>
      <c r="I51" s="805"/>
      <c r="J51" s="805"/>
      <c r="K51" s="805"/>
      <c r="L51" s="805"/>
    </row>
    <row r="52" spans="1:12" s="101" customFormat="1" ht="26.25" customHeight="1">
      <c r="A52" s="808"/>
      <c r="B52" s="803" t="s">
        <v>3013</v>
      </c>
      <c r="C52" s="810" t="s">
        <v>3020</v>
      </c>
      <c r="D52" s="807">
        <v>43846</v>
      </c>
      <c r="E52" s="803" t="s">
        <v>1601</v>
      </c>
      <c r="F52" s="803" t="s">
        <v>1602</v>
      </c>
      <c r="G52" s="803"/>
      <c r="H52" s="806" t="s">
        <v>152</v>
      </c>
      <c r="I52" s="806"/>
      <c r="J52" s="117" t="s">
        <v>153</v>
      </c>
      <c r="K52" s="117" t="s">
        <v>3</v>
      </c>
      <c r="L52" s="119">
        <v>444.96</v>
      </c>
    </row>
    <row r="53" spans="1:12" s="101" customFormat="1" ht="344.25" customHeight="1">
      <c r="A53" s="808"/>
      <c r="B53" s="803"/>
      <c r="C53" s="810"/>
      <c r="D53" s="807"/>
      <c r="E53" s="803"/>
      <c r="F53" s="803"/>
      <c r="G53" s="803"/>
      <c r="H53" s="806" t="s">
        <v>154</v>
      </c>
      <c r="I53" s="806"/>
      <c r="J53" s="117" t="s">
        <v>153</v>
      </c>
      <c r="K53" s="117" t="s">
        <v>3</v>
      </c>
      <c r="L53" s="119">
        <v>375.6</v>
      </c>
    </row>
    <row r="54" spans="1:12" s="101" customFormat="1" ht="24" customHeight="1">
      <c r="A54" s="808"/>
      <c r="B54" s="110" t="s">
        <v>77</v>
      </c>
      <c r="C54" s="115" t="s">
        <v>79</v>
      </c>
      <c r="D54" s="115" t="s">
        <v>155</v>
      </c>
      <c r="E54" s="115" t="s">
        <v>156</v>
      </c>
      <c r="F54" s="805"/>
      <c r="G54" s="805"/>
      <c r="H54" s="806" t="s">
        <v>157</v>
      </c>
      <c r="I54" s="806"/>
      <c r="J54" s="803" t="s">
        <v>153</v>
      </c>
      <c r="K54" s="803" t="s">
        <v>153</v>
      </c>
      <c r="L54" s="804">
        <v>0</v>
      </c>
    </row>
    <row r="55" spans="1:12" s="101" customFormat="1" ht="24" customHeight="1">
      <c r="A55" s="808"/>
      <c r="B55" s="117" t="s">
        <v>3016</v>
      </c>
      <c r="C55" s="117" t="s">
        <v>1602</v>
      </c>
      <c r="D55" s="118">
        <v>43849</v>
      </c>
      <c r="E55" s="117" t="s">
        <v>1516</v>
      </c>
      <c r="F55" s="805"/>
      <c r="G55" s="805"/>
      <c r="H55" s="806"/>
      <c r="I55" s="806"/>
      <c r="J55" s="803"/>
      <c r="K55" s="803"/>
      <c r="L55" s="804"/>
    </row>
    <row r="56" spans="1:12" s="101" customFormat="1" ht="24" customHeight="1">
      <c r="A56" s="808">
        <v>910</v>
      </c>
      <c r="B56" s="110" t="s">
        <v>76</v>
      </c>
      <c r="C56" s="115" t="s">
        <v>78</v>
      </c>
      <c r="D56" s="115" t="s">
        <v>146</v>
      </c>
      <c r="E56" s="115" t="s">
        <v>147</v>
      </c>
      <c r="F56" s="809" t="s">
        <v>71</v>
      </c>
      <c r="G56" s="809"/>
      <c r="H56" s="805"/>
      <c r="I56" s="805"/>
      <c r="J56" s="805"/>
      <c r="K56" s="805"/>
      <c r="L56" s="805"/>
    </row>
    <row r="57" spans="1:12" s="101" customFormat="1" ht="26.25" customHeight="1">
      <c r="A57" s="808"/>
      <c r="B57" s="803" t="s">
        <v>3013</v>
      </c>
      <c r="C57" s="810" t="s">
        <v>3021</v>
      </c>
      <c r="D57" s="807">
        <v>43877</v>
      </c>
      <c r="E57" s="803" t="s">
        <v>1850</v>
      </c>
      <c r="F57" s="803" t="s">
        <v>1851</v>
      </c>
      <c r="G57" s="803"/>
      <c r="H57" s="806" t="s">
        <v>152</v>
      </c>
      <c r="I57" s="806"/>
      <c r="J57" s="117" t="s">
        <v>153</v>
      </c>
      <c r="K57" s="117" t="s">
        <v>3</v>
      </c>
      <c r="L57" s="119">
        <v>1064</v>
      </c>
    </row>
    <row r="58" spans="1:12" s="101" customFormat="1" ht="176.25" customHeight="1">
      <c r="A58" s="808"/>
      <c r="B58" s="803"/>
      <c r="C58" s="810"/>
      <c r="D58" s="807"/>
      <c r="E58" s="803"/>
      <c r="F58" s="803"/>
      <c r="G58" s="803"/>
      <c r="H58" s="806" t="s">
        <v>154</v>
      </c>
      <c r="I58" s="806"/>
      <c r="J58" s="117" t="s">
        <v>153</v>
      </c>
      <c r="K58" s="117" t="s">
        <v>153</v>
      </c>
      <c r="L58" s="119">
        <v>0</v>
      </c>
    </row>
    <row r="59" spans="1:12" s="101" customFormat="1" ht="24" customHeight="1">
      <c r="A59" s="808"/>
      <c r="B59" s="110" t="s">
        <v>77</v>
      </c>
      <c r="C59" s="115" t="s">
        <v>79</v>
      </c>
      <c r="D59" s="115" t="s">
        <v>155</v>
      </c>
      <c r="E59" s="115" t="s">
        <v>156</v>
      </c>
      <c r="F59" s="805"/>
      <c r="G59" s="805"/>
      <c r="H59" s="806" t="s">
        <v>157</v>
      </c>
      <c r="I59" s="806"/>
      <c r="J59" s="803" t="s">
        <v>153</v>
      </c>
      <c r="K59" s="803" t="s">
        <v>3</v>
      </c>
      <c r="L59" s="804">
        <v>146</v>
      </c>
    </row>
    <row r="60" spans="1:12" s="101" customFormat="1" ht="24" customHeight="1">
      <c r="A60" s="808"/>
      <c r="B60" s="117" t="s">
        <v>3016</v>
      </c>
      <c r="C60" s="117" t="s">
        <v>1851</v>
      </c>
      <c r="D60" s="118">
        <v>43882</v>
      </c>
      <c r="E60" s="117" t="s">
        <v>1636</v>
      </c>
      <c r="F60" s="805"/>
      <c r="G60" s="805"/>
      <c r="H60" s="806"/>
      <c r="I60" s="806"/>
      <c r="J60" s="803"/>
      <c r="K60" s="803"/>
      <c r="L60" s="804"/>
    </row>
    <row r="61" spans="1:12" s="101" customFormat="1" ht="24" customHeight="1">
      <c r="A61" s="808">
        <v>911</v>
      </c>
      <c r="B61" s="110" t="s">
        <v>76</v>
      </c>
      <c r="C61" s="115" t="s">
        <v>78</v>
      </c>
      <c r="D61" s="115" t="s">
        <v>146</v>
      </c>
      <c r="E61" s="115" t="s">
        <v>147</v>
      </c>
      <c r="F61" s="809" t="s">
        <v>71</v>
      </c>
      <c r="G61" s="809"/>
      <c r="H61" s="805"/>
      <c r="I61" s="805"/>
      <c r="J61" s="805"/>
      <c r="K61" s="805"/>
      <c r="L61" s="805"/>
    </row>
    <row r="62" spans="1:12" s="101" customFormat="1" ht="26.25" customHeight="1">
      <c r="A62" s="808"/>
      <c r="B62" s="803" t="s">
        <v>3013</v>
      </c>
      <c r="C62" s="810" t="s">
        <v>3022</v>
      </c>
      <c r="D62" s="807">
        <v>43886</v>
      </c>
      <c r="E62" s="803" t="s">
        <v>476</v>
      </c>
      <c r="F62" s="803" t="s">
        <v>2852</v>
      </c>
      <c r="G62" s="803"/>
      <c r="H62" s="806" t="s">
        <v>152</v>
      </c>
      <c r="I62" s="806"/>
      <c r="J62" s="117" t="s">
        <v>153</v>
      </c>
      <c r="K62" s="117" t="s">
        <v>3</v>
      </c>
      <c r="L62" s="119">
        <v>424.32</v>
      </c>
    </row>
    <row r="63" spans="1:12" s="101" customFormat="1" ht="92.25" customHeight="1">
      <c r="A63" s="808"/>
      <c r="B63" s="803"/>
      <c r="C63" s="810"/>
      <c r="D63" s="807"/>
      <c r="E63" s="803"/>
      <c r="F63" s="803"/>
      <c r="G63" s="803"/>
      <c r="H63" s="806" t="s">
        <v>154</v>
      </c>
      <c r="I63" s="806"/>
      <c r="J63" s="117" t="s">
        <v>153</v>
      </c>
      <c r="K63" s="117" t="s">
        <v>3</v>
      </c>
      <c r="L63" s="119">
        <v>668.13</v>
      </c>
    </row>
    <row r="64" spans="1:12" s="101" customFormat="1" ht="24" customHeight="1">
      <c r="A64" s="808"/>
      <c r="B64" s="110" t="s">
        <v>77</v>
      </c>
      <c r="C64" s="115" t="s">
        <v>79</v>
      </c>
      <c r="D64" s="115" t="s">
        <v>155</v>
      </c>
      <c r="E64" s="115" t="s">
        <v>156</v>
      </c>
      <c r="F64" s="805"/>
      <c r="G64" s="805"/>
      <c r="H64" s="806" t="s">
        <v>157</v>
      </c>
      <c r="I64" s="806"/>
      <c r="J64" s="803" t="s">
        <v>153</v>
      </c>
      <c r="K64" s="803" t="s">
        <v>153</v>
      </c>
      <c r="L64" s="804">
        <v>0</v>
      </c>
    </row>
    <row r="65" spans="1:12" s="101" customFormat="1" ht="24" customHeight="1">
      <c r="A65" s="808"/>
      <c r="B65" s="117" t="s">
        <v>3016</v>
      </c>
      <c r="C65" s="117" t="s">
        <v>2852</v>
      </c>
      <c r="D65" s="118">
        <v>43888</v>
      </c>
      <c r="E65" s="117" t="s">
        <v>1964</v>
      </c>
      <c r="F65" s="805"/>
      <c r="G65" s="805"/>
      <c r="H65" s="806"/>
      <c r="I65" s="806"/>
      <c r="J65" s="803"/>
      <c r="K65" s="803"/>
      <c r="L65" s="804"/>
    </row>
    <row r="66" spans="1:12" s="101" customFormat="1" ht="24" customHeight="1">
      <c r="A66" s="808">
        <v>912</v>
      </c>
      <c r="B66" s="110" t="s">
        <v>76</v>
      </c>
      <c r="C66" s="115" t="s">
        <v>78</v>
      </c>
      <c r="D66" s="115" t="s">
        <v>146</v>
      </c>
      <c r="E66" s="115" t="s">
        <v>147</v>
      </c>
      <c r="F66" s="809" t="s">
        <v>71</v>
      </c>
      <c r="G66" s="809"/>
      <c r="H66" s="805"/>
      <c r="I66" s="805"/>
      <c r="J66" s="805"/>
      <c r="K66" s="805"/>
      <c r="L66" s="805"/>
    </row>
    <row r="67" spans="1:12" s="101" customFormat="1" ht="26.25" customHeight="1">
      <c r="A67" s="808"/>
      <c r="B67" s="803" t="s">
        <v>3023</v>
      </c>
      <c r="C67" s="810" t="s">
        <v>3024</v>
      </c>
      <c r="D67" s="807">
        <v>43758</v>
      </c>
      <c r="E67" s="803" t="s">
        <v>523</v>
      </c>
      <c r="F67" s="803" t="s">
        <v>286</v>
      </c>
      <c r="G67" s="803"/>
      <c r="H67" s="806" t="s">
        <v>152</v>
      </c>
      <c r="I67" s="806"/>
      <c r="J67" s="117" t="s">
        <v>153</v>
      </c>
      <c r="K67" s="117" t="s">
        <v>3</v>
      </c>
      <c r="L67" s="119">
        <v>695.85</v>
      </c>
    </row>
    <row r="68" spans="1:12" s="101" customFormat="1" ht="260.25" customHeight="1">
      <c r="A68" s="808"/>
      <c r="B68" s="803"/>
      <c r="C68" s="810"/>
      <c r="D68" s="807"/>
      <c r="E68" s="803"/>
      <c r="F68" s="803"/>
      <c r="G68" s="803"/>
      <c r="H68" s="806" t="s">
        <v>154</v>
      </c>
      <c r="I68" s="806"/>
      <c r="J68" s="117" t="s">
        <v>153</v>
      </c>
      <c r="K68" s="117" t="s">
        <v>153</v>
      </c>
      <c r="L68" s="119">
        <v>0</v>
      </c>
    </row>
    <row r="69" spans="1:12" s="101" customFormat="1" ht="24" customHeight="1">
      <c r="A69" s="808"/>
      <c r="B69" s="110" t="s">
        <v>77</v>
      </c>
      <c r="C69" s="115" t="s">
        <v>79</v>
      </c>
      <c r="D69" s="115" t="s">
        <v>155</v>
      </c>
      <c r="E69" s="115" t="s">
        <v>156</v>
      </c>
      <c r="F69" s="805"/>
      <c r="G69" s="805"/>
      <c r="H69" s="806" t="s">
        <v>157</v>
      </c>
      <c r="I69" s="806"/>
      <c r="J69" s="803" t="s">
        <v>153</v>
      </c>
      <c r="K69" s="803" t="s">
        <v>3</v>
      </c>
      <c r="L69" s="804">
        <v>340</v>
      </c>
    </row>
    <row r="70" spans="1:12" s="101" customFormat="1" ht="24" customHeight="1">
      <c r="A70" s="808"/>
      <c r="B70" s="117" t="s">
        <v>3025</v>
      </c>
      <c r="C70" s="117" t="s">
        <v>286</v>
      </c>
      <c r="D70" s="118">
        <v>43765</v>
      </c>
      <c r="E70" s="117" t="s">
        <v>3026</v>
      </c>
      <c r="F70" s="805"/>
      <c r="G70" s="805"/>
      <c r="H70" s="806"/>
      <c r="I70" s="806"/>
      <c r="J70" s="803"/>
      <c r="K70" s="803"/>
      <c r="L70" s="804"/>
    </row>
    <row r="71" spans="1:12" s="101" customFormat="1" ht="24" customHeight="1">
      <c r="A71" s="808">
        <v>913</v>
      </c>
      <c r="B71" s="110" t="s">
        <v>76</v>
      </c>
      <c r="C71" s="115" t="s">
        <v>78</v>
      </c>
      <c r="D71" s="115" t="s">
        <v>146</v>
      </c>
      <c r="E71" s="115" t="s">
        <v>147</v>
      </c>
      <c r="F71" s="809" t="s">
        <v>71</v>
      </c>
      <c r="G71" s="809"/>
      <c r="H71" s="805"/>
      <c r="I71" s="805"/>
      <c r="J71" s="805"/>
      <c r="K71" s="805"/>
      <c r="L71" s="805"/>
    </row>
    <row r="72" spans="1:12" s="101" customFormat="1" ht="26.25" customHeight="1">
      <c r="A72" s="808"/>
      <c r="B72" s="803" t="s">
        <v>3027</v>
      </c>
      <c r="C72" s="803" t="s">
        <v>3028</v>
      </c>
      <c r="D72" s="807">
        <v>43753</v>
      </c>
      <c r="E72" s="803" t="s">
        <v>555</v>
      </c>
      <c r="F72" s="803" t="s">
        <v>3029</v>
      </c>
      <c r="G72" s="803"/>
      <c r="H72" s="806" t="s">
        <v>152</v>
      </c>
      <c r="I72" s="806"/>
      <c r="J72" s="117" t="s">
        <v>153</v>
      </c>
      <c r="K72" s="117" t="s">
        <v>3</v>
      </c>
      <c r="L72" s="119">
        <v>1304</v>
      </c>
    </row>
    <row r="73" spans="1:12" s="101" customFormat="1" ht="50.25" customHeight="1">
      <c r="A73" s="808"/>
      <c r="B73" s="803"/>
      <c r="C73" s="803"/>
      <c r="D73" s="807"/>
      <c r="E73" s="803"/>
      <c r="F73" s="803"/>
      <c r="G73" s="803"/>
      <c r="H73" s="806" t="s">
        <v>154</v>
      </c>
      <c r="I73" s="806"/>
      <c r="J73" s="117" t="s">
        <v>153</v>
      </c>
      <c r="K73" s="117" t="s">
        <v>3</v>
      </c>
      <c r="L73" s="119">
        <v>944</v>
      </c>
    </row>
    <row r="74" spans="1:12" s="101" customFormat="1" ht="24" customHeight="1">
      <c r="A74" s="808"/>
      <c r="B74" s="110" t="s">
        <v>77</v>
      </c>
      <c r="C74" s="115" t="s">
        <v>79</v>
      </c>
      <c r="D74" s="115" t="s">
        <v>155</v>
      </c>
      <c r="E74" s="115" t="s">
        <v>156</v>
      </c>
      <c r="F74" s="805"/>
      <c r="G74" s="805"/>
      <c r="H74" s="806" t="s">
        <v>157</v>
      </c>
      <c r="I74" s="806"/>
      <c r="J74" s="803" t="s">
        <v>153</v>
      </c>
      <c r="K74" s="803" t="s">
        <v>153</v>
      </c>
      <c r="L74" s="804">
        <v>0</v>
      </c>
    </row>
    <row r="75" spans="1:12" s="101" customFormat="1" ht="24" customHeight="1">
      <c r="A75" s="808"/>
      <c r="B75" s="117" t="s">
        <v>181</v>
      </c>
      <c r="C75" s="117" t="s">
        <v>3029</v>
      </c>
      <c r="D75" s="118">
        <v>43760</v>
      </c>
      <c r="E75" s="117" t="s">
        <v>3030</v>
      </c>
      <c r="F75" s="805"/>
      <c r="G75" s="805"/>
      <c r="H75" s="806"/>
      <c r="I75" s="806"/>
      <c r="J75" s="803"/>
      <c r="K75" s="803"/>
      <c r="L75" s="804"/>
    </row>
    <row r="76" spans="1:12" s="101" customFormat="1" ht="24" customHeight="1">
      <c r="A76" s="808">
        <v>914</v>
      </c>
      <c r="B76" s="110" t="s">
        <v>76</v>
      </c>
      <c r="C76" s="115" t="s">
        <v>78</v>
      </c>
      <c r="D76" s="115" t="s">
        <v>146</v>
      </c>
      <c r="E76" s="115" t="s">
        <v>147</v>
      </c>
      <c r="F76" s="809" t="s">
        <v>71</v>
      </c>
      <c r="G76" s="809"/>
      <c r="H76" s="805"/>
      <c r="I76" s="805"/>
      <c r="J76" s="805"/>
      <c r="K76" s="805"/>
      <c r="L76" s="805"/>
    </row>
    <row r="77" spans="1:12" s="101" customFormat="1" ht="26.25" customHeight="1">
      <c r="A77" s="808"/>
      <c r="B77" s="803" t="s">
        <v>3031</v>
      </c>
      <c r="C77" s="810" t="s">
        <v>3032</v>
      </c>
      <c r="D77" s="807">
        <v>43865</v>
      </c>
      <c r="E77" s="803" t="s">
        <v>3033</v>
      </c>
      <c r="F77" s="803" t="s">
        <v>1193</v>
      </c>
      <c r="G77" s="803"/>
      <c r="H77" s="806" t="s">
        <v>152</v>
      </c>
      <c r="I77" s="806"/>
      <c r="J77" s="117" t="s">
        <v>153</v>
      </c>
      <c r="K77" s="117" t="s">
        <v>3</v>
      </c>
      <c r="L77" s="119">
        <v>330</v>
      </c>
    </row>
    <row r="78" spans="1:12" s="101" customFormat="1" ht="408.95" customHeight="1">
      <c r="A78" s="808"/>
      <c r="B78" s="803"/>
      <c r="C78" s="810"/>
      <c r="D78" s="807"/>
      <c r="E78" s="803"/>
      <c r="F78" s="803"/>
      <c r="G78" s="803"/>
      <c r="H78" s="806" t="s">
        <v>154</v>
      </c>
      <c r="I78" s="806"/>
      <c r="J78" s="803" t="s">
        <v>153</v>
      </c>
      <c r="K78" s="803" t="s">
        <v>3</v>
      </c>
      <c r="L78" s="804">
        <v>2303.9500000000003</v>
      </c>
    </row>
    <row r="79" spans="1:12" s="101" customFormat="1" ht="408.95" customHeight="1">
      <c r="A79" s="808"/>
      <c r="B79" s="803"/>
      <c r="C79" s="810"/>
      <c r="D79" s="807"/>
      <c r="E79" s="803"/>
      <c r="F79" s="803"/>
      <c r="G79" s="803"/>
      <c r="H79" s="806"/>
      <c r="I79" s="806"/>
      <c r="J79" s="803"/>
      <c r="K79" s="803"/>
      <c r="L79" s="804"/>
    </row>
    <row r="80" spans="1:12" s="101" customFormat="1" ht="198.2" customHeight="1">
      <c r="A80" s="808"/>
      <c r="B80" s="803"/>
      <c r="C80" s="810"/>
      <c r="D80" s="807"/>
      <c r="E80" s="803"/>
      <c r="F80" s="803"/>
      <c r="G80" s="803"/>
      <c r="H80" s="806"/>
      <c r="I80" s="806"/>
      <c r="J80" s="803"/>
      <c r="K80" s="803"/>
      <c r="L80" s="804"/>
    </row>
    <row r="81" spans="1:12" s="101" customFormat="1" ht="24" customHeight="1">
      <c r="A81" s="808"/>
      <c r="B81" s="110" t="s">
        <v>77</v>
      </c>
      <c r="C81" s="115" t="s">
        <v>79</v>
      </c>
      <c r="D81" s="115" t="s">
        <v>155</v>
      </c>
      <c r="E81" s="115" t="s">
        <v>156</v>
      </c>
      <c r="F81" s="805"/>
      <c r="G81" s="805"/>
      <c r="H81" s="806" t="s">
        <v>157</v>
      </c>
      <c r="I81" s="806"/>
      <c r="J81" s="803" t="s">
        <v>153</v>
      </c>
      <c r="K81" s="803" t="s">
        <v>3</v>
      </c>
      <c r="L81" s="804">
        <v>560</v>
      </c>
    </row>
    <row r="82" spans="1:12" s="101" customFormat="1" ht="34.5" customHeight="1">
      <c r="A82" s="808"/>
      <c r="B82" s="117" t="s">
        <v>953</v>
      </c>
      <c r="C82" s="117" t="s">
        <v>1193</v>
      </c>
      <c r="D82" s="118">
        <v>43869</v>
      </c>
      <c r="E82" s="117" t="s">
        <v>1397</v>
      </c>
      <c r="F82" s="805"/>
      <c r="G82" s="805"/>
      <c r="H82" s="806"/>
      <c r="I82" s="806"/>
      <c r="J82" s="803"/>
      <c r="K82" s="803"/>
      <c r="L82" s="804"/>
    </row>
    <row r="83" spans="1:12" s="101" customFormat="1" ht="24" customHeight="1">
      <c r="A83" s="808">
        <v>915</v>
      </c>
      <c r="B83" s="110" t="s">
        <v>76</v>
      </c>
      <c r="C83" s="115" t="s">
        <v>78</v>
      </c>
      <c r="D83" s="115" t="s">
        <v>146</v>
      </c>
      <c r="E83" s="115" t="s">
        <v>147</v>
      </c>
      <c r="F83" s="809" t="s">
        <v>71</v>
      </c>
      <c r="G83" s="809"/>
      <c r="H83" s="805"/>
      <c r="I83" s="805"/>
      <c r="J83" s="805"/>
      <c r="K83" s="805"/>
      <c r="L83" s="805"/>
    </row>
    <row r="84" spans="1:12" s="101" customFormat="1" ht="26.25" customHeight="1">
      <c r="A84" s="808"/>
      <c r="B84" s="803" t="s">
        <v>3034</v>
      </c>
      <c r="C84" s="810" t="s">
        <v>3035</v>
      </c>
      <c r="D84" s="807">
        <v>43881</v>
      </c>
      <c r="E84" s="803" t="s">
        <v>3036</v>
      </c>
      <c r="F84" s="803" t="s">
        <v>2758</v>
      </c>
      <c r="G84" s="803"/>
      <c r="H84" s="806" t="s">
        <v>152</v>
      </c>
      <c r="I84" s="806"/>
      <c r="J84" s="117" t="s">
        <v>153</v>
      </c>
      <c r="K84" s="117" t="s">
        <v>3</v>
      </c>
      <c r="L84" s="119">
        <v>988.17</v>
      </c>
    </row>
    <row r="85" spans="1:12" s="101" customFormat="1" ht="408.95" customHeight="1">
      <c r="A85" s="808"/>
      <c r="B85" s="803"/>
      <c r="C85" s="810"/>
      <c r="D85" s="807"/>
      <c r="E85" s="803"/>
      <c r="F85" s="803"/>
      <c r="G85" s="803"/>
      <c r="H85" s="806" t="s">
        <v>154</v>
      </c>
      <c r="I85" s="806"/>
      <c r="J85" s="803" t="s">
        <v>153</v>
      </c>
      <c r="K85" s="803" t="s">
        <v>3</v>
      </c>
      <c r="L85" s="804">
        <v>613.91</v>
      </c>
    </row>
    <row r="86" spans="1:12" s="101" customFormat="1" ht="103.35" customHeight="1">
      <c r="A86" s="808"/>
      <c r="B86" s="803"/>
      <c r="C86" s="810"/>
      <c r="D86" s="807"/>
      <c r="E86" s="803"/>
      <c r="F86" s="803"/>
      <c r="G86" s="803"/>
      <c r="H86" s="806"/>
      <c r="I86" s="806"/>
      <c r="J86" s="803"/>
      <c r="K86" s="803"/>
      <c r="L86" s="804"/>
    </row>
    <row r="87" spans="1:12" s="101" customFormat="1" ht="24" customHeight="1">
      <c r="A87" s="808"/>
      <c r="B87" s="110" t="s">
        <v>77</v>
      </c>
      <c r="C87" s="115" t="s">
        <v>79</v>
      </c>
      <c r="D87" s="115" t="s">
        <v>155</v>
      </c>
      <c r="E87" s="115" t="s">
        <v>156</v>
      </c>
      <c r="F87" s="805"/>
      <c r="G87" s="805"/>
      <c r="H87" s="806" t="s">
        <v>157</v>
      </c>
      <c r="I87" s="806"/>
      <c r="J87" s="803" t="s">
        <v>153</v>
      </c>
      <c r="K87" s="803" t="s">
        <v>3</v>
      </c>
      <c r="L87" s="804">
        <v>160</v>
      </c>
    </row>
    <row r="88" spans="1:12" s="101" customFormat="1" ht="34.5" customHeight="1">
      <c r="A88" s="808"/>
      <c r="B88" s="117" t="s">
        <v>3037</v>
      </c>
      <c r="C88" s="117" t="s">
        <v>2758</v>
      </c>
      <c r="D88" s="118">
        <v>43884</v>
      </c>
      <c r="E88" s="117" t="s">
        <v>2315</v>
      </c>
      <c r="F88" s="805"/>
      <c r="G88" s="805"/>
      <c r="H88" s="806"/>
      <c r="I88" s="806"/>
      <c r="J88" s="803"/>
      <c r="K88" s="803"/>
      <c r="L88" s="804"/>
    </row>
    <row r="89" spans="1:12" s="101" customFormat="1" ht="24" customHeight="1">
      <c r="A89" s="808">
        <v>916</v>
      </c>
      <c r="B89" s="110" t="s">
        <v>76</v>
      </c>
      <c r="C89" s="115" t="s">
        <v>78</v>
      </c>
      <c r="D89" s="115" t="s">
        <v>146</v>
      </c>
      <c r="E89" s="115" t="s">
        <v>147</v>
      </c>
      <c r="F89" s="809" t="s">
        <v>71</v>
      </c>
      <c r="G89" s="809"/>
      <c r="H89" s="805"/>
      <c r="I89" s="805"/>
      <c r="J89" s="805"/>
      <c r="K89" s="805"/>
      <c r="L89" s="805"/>
    </row>
    <row r="90" spans="1:12" s="101" customFormat="1" ht="26.25" customHeight="1">
      <c r="A90" s="808"/>
      <c r="B90" s="803" t="s">
        <v>3038</v>
      </c>
      <c r="C90" s="810" t="s">
        <v>3039</v>
      </c>
      <c r="D90" s="807">
        <v>43841</v>
      </c>
      <c r="E90" s="803" t="s">
        <v>1003</v>
      </c>
      <c r="F90" s="803" t="s">
        <v>3040</v>
      </c>
      <c r="G90" s="803"/>
      <c r="H90" s="806" t="s">
        <v>152</v>
      </c>
      <c r="I90" s="806"/>
      <c r="J90" s="117" t="s">
        <v>153</v>
      </c>
      <c r="K90" s="117" t="s">
        <v>3</v>
      </c>
      <c r="L90" s="119">
        <v>835</v>
      </c>
    </row>
    <row r="91" spans="1:12" s="101" customFormat="1" ht="408.95" customHeight="1">
      <c r="A91" s="808"/>
      <c r="B91" s="803"/>
      <c r="C91" s="810"/>
      <c r="D91" s="807"/>
      <c r="E91" s="803"/>
      <c r="F91" s="803"/>
      <c r="G91" s="803"/>
      <c r="H91" s="806" t="s">
        <v>154</v>
      </c>
      <c r="I91" s="806"/>
      <c r="J91" s="803" t="s">
        <v>153</v>
      </c>
      <c r="K91" s="803" t="s">
        <v>3</v>
      </c>
      <c r="L91" s="804">
        <v>5000</v>
      </c>
    </row>
    <row r="92" spans="1:12" s="101" customFormat="1" ht="71.849999999999994" customHeight="1">
      <c r="A92" s="808"/>
      <c r="B92" s="803"/>
      <c r="C92" s="810"/>
      <c r="D92" s="807"/>
      <c r="E92" s="803"/>
      <c r="F92" s="803"/>
      <c r="G92" s="803"/>
      <c r="H92" s="806"/>
      <c r="I92" s="806"/>
      <c r="J92" s="803"/>
      <c r="K92" s="803"/>
      <c r="L92" s="804"/>
    </row>
    <row r="93" spans="1:12" s="101" customFormat="1" ht="24" customHeight="1">
      <c r="A93" s="808"/>
      <c r="B93" s="110" t="s">
        <v>77</v>
      </c>
      <c r="C93" s="115" t="s">
        <v>79</v>
      </c>
      <c r="D93" s="115" t="s">
        <v>155</v>
      </c>
      <c r="E93" s="115" t="s">
        <v>156</v>
      </c>
      <c r="F93" s="805"/>
      <c r="G93" s="805"/>
      <c r="H93" s="806" t="s">
        <v>157</v>
      </c>
      <c r="I93" s="806"/>
      <c r="J93" s="803" t="s">
        <v>153</v>
      </c>
      <c r="K93" s="803" t="s">
        <v>3</v>
      </c>
      <c r="L93" s="804">
        <v>200</v>
      </c>
    </row>
    <row r="94" spans="1:12" s="101" customFormat="1" ht="24" customHeight="1">
      <c r="A94" s="808"/>
      <c r="B94" s="117" t="s">
        <v>158</v>
      </c>
      <c r="C94" s="117" t="s">
        <v>3040</v>
      </c>
      <c r="D94" s="118">
        <v>43845</v>
      </c>
      <c r="E94" s="117" t="s">
        <v>3041</v>
      </c>
      <c r="F94" s="805"/>
      <c r="G94" s="805"/>
      <c r="H94" s="806"/>
      <c r="I94" s="806"/>
      <c r="J94" s="803"/>
      <c r="K94" s="803"/>
      <c r="L94" s="804"/>
    </row>
    <row r="95" spans="1:12" s="101" customFormat="1" ht="24" customHeight="1">
      <c r="A95" s="808">
        <v>917</v>
      </c>
      <c r="B95" s="110" t="s">
        <v>76</v>
      </c>
      <c r="C95" s="115" t="s">
        <v>78</v>
      </c>
      <c r="D95" s="115" t="s">
        <v>146</v>
      </c>
      <c r="E95" s="115" t="s">
        <v>147</v>
      </c>
      <c r="F95" s="809" t="s">
        <v>71</v>
      </c>
      <c r="G95" s="809"/>
      <c r="H95" s="805"/>
      <c r="I95" s="805"/>
      <c r="J95" s="805"/>
      <c r="K95" s="805"/>
      <c r="L95" s="805"/>
    </row>
    <row r="96" spans="1:12" s="101" customFormat="1" ht="26.25" customHeight="1">
      <c r="A96" s="808"/>
      <c r="B96" s="803" t="s">
        <v>3042</v>
      </c>
      <c r="C96" s="810" t="s">
        <v>3043</v>
      </c>
      <c r="D96" s="807">
        <v>43739</v>
      </c>
      <c r="E96" s="803" t="s">
        <v>1812</v>
      </c>
      <c r="F96" s="803" t="s">
        <v>3044</v>
      </c>
      <c r="G96" s="803"/>
      <c r="H96" s="806" t="s">
        <v>152</v>
      </c>
      <c r="I96" s="806"/>
      <c r="J96" s="117" t="s">
        <v>153</v>
      </c>
      <c r="K96" s="117" t="s">
        <v>153</v>
      </c>
      <c r="L96" s="119">
        <v>0</v>
      </c>
    </row>
    <row r="97" spans="1:12" s="101" customFormat="1" ht="312.75" customHeight="1">
      <c r="A97" s="808"/>
      <c r="B97" s="803"/>
      <c r="C97" s="810"/>
      <c r="D97" s="807"/>
      <c r="E97" s="803"/>
      <c r="F97" s="803"/>
      <c r="G97" s="803"/>
      <c r="H97" s="806" t="s">
        <v>154</v>
      </c>
      <c r="I97" s="806"/>
      <c r="J97" s="117" t="s">
        <v>153</v>
      </c>
      <c r="K97" s="117" t="s">
        <v>153</v>
      </c>
      <c r="L97" s="119">
        <v>0</v>
      </c>
    </row>
    <row r="98" spans="1:12" s="101" customFormat="1" ht="24" customHeight="1">
      <c r="A98" s="808"/>
      <c r="B98" s="110" t="s">
        <v>77</v>
      </c>
      <c r="C98" s="115" t="s">
        <v>79</v>
      </c>
      <c r="D98" s="115" t="s">
        <v>155</v>
      </c>
      <c r="E98" s="115" t="s">
        <v>156</v>
      </c>
      <c r="F98" s="805"/>
      <c r="G98" s="805"/>
      <c r="H98" s="806" t="s">
        <v>157</v>
      </c>
      <c r="I98" s="806"/>
      <c r="J98" s="803" t="s">
        <v>153</v>
      </c>
      <c r="K98" s="803" t="s">
        <v>3</v>
      </c>
      <c r="L98" s="804">
        <v>606</v>
      </c>
    </row>
    <row r="99" spans="1:12" s="101" customFormat="1" ht="24" customHeight="1">
      <c r="A99" s="808"/>
      <c r="B99" s="117" t="s">
        <v>572</v>
      </c>
      <c r="C99" s="117" t="s">
        <v>3044</v>
      </c>
      <c r="D99" s="118">
        <v>43746</v>
      </c>
      <c r="E99" s="117" t="s">
        <v>3045</v>
      </c>
      <c r="F99" s="805"/>
      <c r="G99" s="805"/>
      <c r="H99" s="806"/>
      <c r="I99" s="806"/>
      <c r="J99" s="803"/>
      <c r="K99" s="803"/>
      <c r="L99" s="804"/>
    </row>
    <row r="100" spans="1:12" s="101" customFormat="1" ht="24" customHeight="1">
      <c r="A100" s="808">
        <v>918</v>
      </c>
      <c r="B100" s="110" t="s">
        <v>76</v>
      </c>
      <c r="C100" s="115" t="s">
        <v>78</v>
      </c>
      <c r="D100" s="115" t="s">
        <v>146</v>
      </c>
      <c r="E100" s="115" t="s">
        <v>147</v>
      </c>
      <c r="F100" s="809" t="s">
        <v>71</v>
      </c>
      <c r="G100" s="809"/>
      <c r="H100" s="805"/>
      <c r="I100" s="805"/>
      <c r="J100" s="805"/>
      <c r="K100" s="805"/>
      <c r="L100" s="805"/>
    </row>
    <row r="101" spans="1:12" s="101" customFormat="1" ht="26.25" customHeight="1">
      <c r="A101" s="808"/>
      <c r="B101" s="803" t="s">
        <v>3042</v>
      </c>
      <c r="C101" s="810" t="s">
        <v>3043</v>
      </c>
      <c r="D101" s="807">
        <v>43739</v>
      </c>
      <c r="E101" s="803" t="s">
        <v>1812</v>
      </c>
      <c r="F101" s="803" t="s">
        <v>3046</v>
      </c>
      <c r="G101" s="803"/>
      <c r="H101" s="806" t="s">
        <v>152</v>
      </c>
      <c r="I101" s="806"/>
      <c r="J101" s="117" t="s">
        <v>153</v>
      </c>
      <c r="K101" s="117" t="s">
        <v>3</v>
      </c>
      <c r="L101" s="119">
        <v>1713.6</v>
      </c>
    </row>
    <row r="102" spans="1:12" s="101" customFormat="1" ht="312.75" customHeight="1">
      <c r="A102" s="808"/>
      <c r="B102" s="803"/>
      <c r="C102" s="810"/>
      <c r="D102" s="807"/>
      <c r="E102" s="803"/>
      <c r="F102" s="803"/>
      <c r="G102" s="803"/>
      <c r="H102" s="806" t="s">
        <v>154</v>
      </c>
      <c r="I102" s="806"/>
      <c r="J102" s="117" t="s">
        <v>153</v>
      </c>
      <c r="K102" s="117" t="s">
        <v>3</v>
      </c>
      <c r="L102" s="119">
        <v>509.79</v>
      </c>
    </row>
    <row r="103" spans="1:12" s="101" customFormat="1" ht="24" customHeight="1">
      <c r="A103" s="808"/>
      <c r="B103" s="110" t="s">
        <v>77</v>
      </c>
      <c r="C103" s="115" t="s">
        <v>79</v>
      </c>
      <c r="D103" s="115" t="s">
        <v>155</v>
      </c>
      <c r="E103" s="115" t="s">
        <v>156</v>
      </c>
      <c r="F103" s="805"/>
      <c r="G103" s="805"/>
      <c r="H103" s="806" t="s">
        <v>157</v>
      </c>
      <c r="I103" s="806"/>
      <c r="J103" s="803" t="s">
        <v>153</v>
      </c>
      <c r="K103" s="803" t="s">
        <v>153</v>
      </c>
      <c r="L103" s="804">
        <v>0</v>
      </c>
    </row>
    <row r="104" spans="1:12" s="101" customFormat="1" ht="24" customHeight="1">
      <c r="A104" s="808"/>
      <c r="B104" s="117" t="s">
        <v>572</v>
      </c>
      <c r="C104" s="117" t="s">
        <v>3046</v>
      </c>
      <c r="D104" s="118">
        <v>43746</v>
      </c>
      <c r="E104" s="117" t="s">
        <v>3045</v>
      </c>
      <c r="F104" s="805"/>
      <c r="G104" s="805"/>
      <c r="H104" s="806"/>
      <c r="I104" s="806"/>
      <c r="J104" s="803"/>
      <c r="K104" s="803"/>
      <c r="L104" s="804"/>
    </row>
    <row r="105" spans="1:12" s="101" customFormat="1" ht="24" customHeight="1">
      <c r="A105" s="808">
        <v>919</v>
      </c>
      <c r="B105" s="110" t="s">
        <v>76</v>
      </c>
      <c r="C105" s="115" t="s">
        <v>78</v>
      </c>
      <c r="D105" s="115" t="s">
        <v>146</v>
      </c>
      <c r="E105" s="115" t="s">
        <v>147</v>
      </c>
      <c r="F105" s="809" t="s">
        <v>71</v>
      </c>
      <c r="G105" s="809"/>
      <c r="H105" s="805"/>
      <c r="I105" s="805"/>
      <c r="J105" s="805"/>
      <c r="K105" s="805"/>
      <c r="L105" s="805"/>
    </row>
    <row r="106" spans="1:12" s="101" customFormat="1" ht="26.25" customHeight="1">
      <c r="A106" s="808"/>
      <c r="B106" s="803" t="s">
        <v>3047</v>
      </c>
      <c r="C106" s="810" t="s">
        <v>3048</v>
      </c>
      <c r="D106" s="807">
        <v>43739</v>
      </c>
      <c r="E106" s="803" t="s">
        <v>669</v>
      </c>
      <c r="F106" s="803" t="s">
        <v>670</v>
      </c>
      <c r="G106" s="803"/>
      <c r="H106" s="806" t="s">
        <v>152</v>
      </c>
      <c r="I106" s="806"/>
      <c r="J106" s="117" t="s">
        <v>153</v>
      </c>
      <c r="K106" s="117" t="s">
        <v>3</v>
      </c>
      <c r="L106" s="119">
        <v>645.4</v>
      </c>
    </row>
    <row r="107" spans="1:12" s="101" customFormat="1" ht="176.25" customHeight="1">
      <c r="A107" s="808"/>
      <c r="B107" s="803"/>
      <c r="C107" s="810"/>
      <c r="D107" s="807"/>
      <c r="E107" s="803"/>
      <c r="F107" s="803"/>
      <c r="G107" s="803"/>
      <c r="H107" s="806" t="s">
        <v>154</v>
      </c>
      <c r="I107" s="806"/>
      <c r="J107" s="117" t="s">
        <v>153</v>
      </c>
      <c r="K107" s="117" t="s">
        <v>153</v>
      </c>
      <c r="L107" s="119">
        <v>0</v>
      </c>
    </row>
    <row r="108" spans="1:12" s="101" customFormat="1" ht="24" customHeight="1">
      <c r="A108" s="808"/>
      <c r="B108" s="110" t="s">
        <v>77</v>
      </c>
      <c r="C108" s="115" t="s">
        <v>79</v>
      </c>
      <c r="D108" s="115" t="s">
        <v>155</v>
      </c>
      <c r="E108" s="115" t="s">
        <v>156</v>
      </c>
      <c r="F108" s="805"/>
      <c r="G108" s="805"/>
      <c r="H108" s="806" t="s">
        <v>157</v>
      </c>
      <c r="I108" s="806"/>
      <c r="J108" s="803" t="s">
        <v>153</v>
      </c>
      <c r="K108" s="803" t="s">
        <v>3</v>
      </c>
      <c r="L108" s="804">
        <v>280</v>
      </c>
    </row>
    <row r="109" spans="1:12" s="101" customFormat="1" ht="24" customHeight="1">
      <c r="A109" s="808"/>
      <c r="B109" s="117" t="s">
        <v>773</v>
      </c>
      <c r="C109" s="117" t="s">
        <v>670</v>
      </c>
      <c r="D109" s="118">
        <v>43743</v>
      </c>
      <c r="E109" s="117" t="s">
        <v>3049</v>
      </c>
      <c r="F109" s="805"/>
      <c r="G109" s="805"/>
      <c r="H109" s="806"/>
      <c r="I109" s="806"/>
      <c r="J109" s="803"/>
      <c r="K109" s="803"/>
      <c r="L109" s="804"/>
    </row>
    <row r="110" spans="1:12" s="101" customFormat="1" ht="24" customHeight="1">
      <c r="A110" s="808">
        <v>920</v>
      </c>
      <c r="B110" s="110" t="s">
        <v>76</v>
      </c>
      <c r="C110" s="115" t="s">
        <v>78</v>
      </c>
      <c r="D110" s="115" t="s">
        <v>146</v>
      </c>
      <c r="E110" s="115" t="s">
        <v>147</v>
      </c>
      <c r="F110" s="809" t="s">
        <v>71</v>
      </c>
      <c r="G110" s="809"/>
      <c r="H110" s="805"/>
      <c r="I110" s="805"/>
      <c r="J110" s="805"/>
      <c r="K110" s="805"/>
      <c r="L110" s="805"/>
    </row>
    <row r="111" spans="1:12" s="101" customFormat="1" ht="26.25" customHeight="1">
      <c r="A111" s="808"/>
      <c r="B111" s="803" t="s">
        <v>3047</v>
      </c>
      <c r="C111" s="810" t="s">
        <v>3050</v>
      </c>
      <c r="D111" s="807">
        <v>43755</v>
      </c>
      <c r="E111" s="803" t="s">
        <v>205</v>
      </c>
      <c r="F111" s="803" t="s">
        <v>329</v>
      </c>
      <c r="G111" s="803"/>
      <c r="H111" s="806" t="s">
        <v>152</v>
      </c>
      <c r="I111" s="806"/>
      <c r="J111" s="117" t="s">
        <v>153</v>
      </c>
      <c r="K111" s="117" t="s">
        <v>153</v>
      </c>
      <c r="L111" s="119">
        <v>0</v>
      </c>
    </row>
    <row r="112" spans="1:12" s="101" customFormat="1" ht="365.25" customHeight="1">
      <c r="A112" s="808"/>
      <c r="B112" s="803"/>
      <c r="C112" s="810"/>
      <c r="D112" s="807"/>
      <c r="E112" s="803"/>
      <c r="F112" s="803"/>
      <c r="G112" s="803"/>
      <c r="H112" s="806" t="s">
        <v>154</v>
      </c>
      <c r="I112" s="806"/>
      <c r="J112" s="117" t="s">
        <v>153</v>
      </c>
      <c r="K112" s="117" t="s">
        <v>153</v>
      </c>
      <c r="L112" s="119">
        <v>0</v>
      </c>
    </row>
    <row r="113" spans="1:12" s="101" customFormat="1" ht="24" customHeight="1">
      <c r="A113" s="808"/>
      <c r="B113" s="110" t="s">
        <v>77</v>
      </c>
      <c r="C113" s="115" t="s">
        <v>79</v>
      </c>
      <c r="D113" s="115" t="s">
        <v>155</v>
      </c>
      <c r="E113" s="115" t="s">
        <v>156</v>
      </c>
      <c r="F113" s="805"/>
      <c r="G113" s="805"/>
      <c r="H113" s="806" t="s">
        <v>157</v>
      </c>
      <c r="I113" s="806"/>
      <c r="J113" s="803" t="s">
        <v>153</v>
      </c>
      <c r="K113" s="803" t="s">
        <v>3</v>
      </c>
      <c r="L113" s="804">
        <v>420</v>
      </c>
    </row>
    <row r="114" spans="1:12" s="101" customFormat="1" ht="24" customHeight="1">
      <c r="A114" s="808"/>
      <c r="B114" s="117" t="s">
        <v>773</v>
      </c>
      <c r="C114" s="117" t="s">
        <v>329</v>
      </c>
      <c r="D114" s="118">
        <v>43761</v>
      </c>
      <c r="E114" s="117" t="s">
        <v>3051</v>
      </c>
      <c r="F114" s="805"/>
      <c r="G114" s="805"/>
      <c r="H114" s="806"/>
      <c r="I114" s="806"/>
      <c r="J114" s="803"/>
      <c r="K114" s="803"/>
      <c r="L114" s="804"/>
    </row>
    <row r="115" spans="1:12" s="101" customFormat="1" ht="24" customHeight="1">
      <c r="A115" s="808">
        <v>921</v>
      </c>
      <c r="B115" s="110" t="s">
        <v>76</v>
      </c>
      <c r="C115" s="115" t="s">
        <v>78</v>
      </c>
      <c r="D115" s="115" t="s">
        <v>146</v>
      </c>
      <c r="E115" s="115" t="s">
        <v>147</v>
      </c>
      <c r="F115" s="809" t="s">
        <v>71</v>
      </c>
      <c r="G115" s="809"/>
      <c r="H115" s="805"/>
      <c r="I115" s="805"/>
      <c r="J115" s="805"/>
      <c r="K115" s="805"/>
      <c r="L115" s="805"/>
    </row>
    <row r="116" spans="1:12" s="101" customFormat="1" ht="26.25" customHeight="1">
      <c r="A116" s="808"/>
      <c r="B116" s="803" t="s">
        <v>3047</v>
      </c>
      <c r="C116" s="810" t="s">
        <v>3052</v>
      </c>
      <c r="D116" s="807">
        <v>43782</v>
      </c>
      <c r="E116" s="803" t="s">
        <v>3053</v>
      </c>
      <c r="F116" s="803" t="s">
        <v>3054</v>
      </c>
      <c r="G116" s="803"/>
      <c r="H116" s="806" t="s">
        <v>152</v>
      </c>
      <c r="I116" s="806"/>
      <c r="J116" s="117" t="s">
        <v>153</v>
      </c>
      <c r="K116" s="117" t="s">
        <v>3</v>
      </c>
      <c r="L116" s="119">
        <v>237.96</v>
      </c>
    </row>
    <row r="117" spans="1:12" s="101" customFormat="1" ht="165.75" customHeight="1">
      <c r="A117" s="808"/>
      <c r="B117" s="803"/>
      <c r="C117" s="810"/>
      <c r="D117" s="807"/>
      <c r="E117" s="803"/>
      <c r="F117" s="803"/>
      <c r="G117" s="803"/>
      <c r="H117" s="806" t="s">
        <v>154</v>
      </c>
      <c r="I117" s="806"/>
      <c r="J117" s="117" t="s">
        <v>153</v>
      </c>
      <c r="K117" s="117" t="s">
        <v>3</v>
      </c>
      <c r="L117" s="119">
        <v>207.96</v>
      </c>
    </row>
    <row r="118" spans="1:12" s="101" customFormat="1" ht="24" customHeight="1">
      <c r="A118" s="808"/>
      <c r="B118" s="110" t="s">
        <v>77</v>
      </c>
      <c r="C118" s="115" t="s">
        <v>79</v>
      </c>
      <c r="D118" s="115" t="s">
        <v>155</v>
      </c>
      <c r="E118" s="115" t="s">
        <v>156</v>
      </c>
      <c r="F118" s="805"/>
      <c r="G118" s="805"/>
      <c r="H118" s="806" t="s">
        <v>157</v>
      </c>
      <c r="I118" s="806"/>
      <c r="J118" s="803" t="s">
        <v>153</v>
      </c>
      <c r="K118" s="803" t="s">
        <v>3</v>
      </c>
      <c r="L118" s="804">
        <v>100</v>
      </c>
    </row>
    <row r="119" spans="1:12" s="101" customFormat="1" ht="24" customHeight="1">
      <c r="A119" s="808"/>
      <c r="B119" s="117" t="s">
        <v>773</v>
      </c>
      <c r="C119" s="117" t="s">
        <v>3054</v>
      </c>
      <c r="D119" s="118">
        <v>43783</v>
      </c>
      <c r="E119" s="117" t="s">
        <v>449</v>
      </c>
      <c r="F119" s="805"/>
      <c r="G119" s="805"/>
      <c r="H119" s="806"/>
      <c r="I119" s="806"/>
      <c r="J119" s="803"/>
      <c r="K119" s="803"/>
      <c r="L119" s="804"/>
    </row>
    <row r="120" spans="1:12" s="101" customFormat="1" ht="24" customHeight="1">
      <c r="A120" s="808">
        <v>922</v>
      </c>
      <c r="B120" s="110" t="s">
        <v>76</v>
      </c>
      <c r="C120" s="115" t="s">
        <v>78</v>
      </c>
      <c r="D120" s="115" t="s">
        <v>146</v>
      </c>
      <c r="E120" s="115" t="s">
        <v>147</v>
      </c>
      <c r="F120" s="809" t="s">
        <v>71</v>
      </c>
      <c r="G120" s="809"/>
      <c r="H120" s="805"/>
      <c r="I120" s="805"/>
      <c r="J120" s="805"/>
      <c r="K120" s="805"/>
      <c r="L120" s="805"/>
    </row>
    <row r="121" spans="1:12" s="101" customFormat="1" ht="26.25" customHeight="1">
      <c r="A121" s="808"/>
      <c r="B121" s="803" t="s">
        <v>3047</v>
      </c>
      <c r="C121" s="810" t="s">
        <v>3055</v>
      </c>
      <c r="D121" s="807">
        <v>43881</v>
      </c>
      <c r="E121" s="803" t="s">
        <v>247</v>
      </c>
      <c r="F121" s="803" t="s">
        <v>426</v>
      </c>
      <c r="G121" s="803"/>
      <c r="H121" s="806" t="s">
        <v>152</v>
      </c>
      <c r="I121" s="806"/>
      <c r="J121" s="117" t="s">
        <v>153</v>
      </c>
      <c r="K121" s="117" t="s">
        <v>3</v>
      </c>
      <c r="L121" s="119">
        <v>128.80000000000001</v>
      </c>
    </row>
    <row r="122" spans="1:12" s="101" customFormat="1" ht="323.25" customHeight="1">
      <c r="A122" s="808"/>
      <c r="B122" s="803"/>
      <c r="C122" s="810"/>
      <c r="D122" s="807"/>
      <c r="E122" s="803"/>
      <c r="F122" s="803"/>
      <c r="G122" s="803"/>
      <c r="H122" s="806" t="s">
        <v>154</v>
      </c>
      <c r="I122" s="806"/>
      <c r="J122" s="117" t="s">
        <v>153</v>
      </c>
      <c r="K122" s="117" t="s">
        <v>3</v>
      </c>
      <c r="L122" s="119">
        <v>221.98</v>
      </c>
    </row>
    <row r="123" spans="1:12" s="101" customFormat="1" ht="24" customHeight="1">
      <c r="A123" s="808"/>
      <c r="B123" s="110" t="s">
        <v>77</v>
      </c>
      <c r="C123" s="115" t="s">
        <v>79</v>
      </c>
      <c r="D123" s="115" t="s">
        <v>155</v>
      </c>
      <c r="E123" s="115" t="s">
        <v>156</v>
      </c>
      <c r="F123" s="805"/>
      <c r="G123" s="805"/>
      <c r="H123" s="806" t="s">
        <v>157</v>
      </c>
      <c r="I123" s="806"/>
      <c r="J123" s="803" t="s">
        <v>153</v>
      </c>
      <c r="K123" s="803" t="s">
        <v>3</v>
      </c>
      <c r="L123" s="804">
        <v>238.7</v>
      </c>
    </row>
    <row r="124" spans="1:12" s="101" customFormat="1" ht="24" customHeight="1">
      <c r="A124" s="808"/>
      <c r="B124" s="117" t="s">
        <v>773</v>
      </c>
      <c r="C124" s="117" t="s">
        <v>426</v>
      </c>
      <c r="D124" s="118">
        <v>43883</v>
      </c>
      <c r="E124" s="117" t="s">
        <v>1660</v>
      </c>
      <c r="F124" s="805"/>
      <c r="G124" s="805"/>
      <c r="H124" s="806"/>
      <c r="I124" s="806"/>
      <c r="J124" s="803"/>
      <c r="K124" s="803"/>
      <c r="L124" s="804"/>
    </row>
    <row r="125" spans="1:12" s="101" customFormat="1" ht="24" customHeight="1">
      <c r="A125" s="808">
        <v>923</v>
      </c>
      <c r="B125" s="110" t="s">
        <v>76</v>
      </c>
      <c r="C125" s="115" t="s">
        <v>78</v>
      </c>
      <c r="D125" s="115" t="s">
        <v>146</v>
      </c>
      <c r="E125" s="115" t="s">
        <v>147</v>
      </c>
      <c r="F125" s="809" t="s">
        <v>71</v>
      </c>
      <c r="G125" s="809"/>
      <c r="H125" s="805"/>
      <c r="I125" s="805"/>
      <c r="J125" s="805"/>
      <c r="K125" s="805"/>
      <c r="L125" s="805"/>
    </row>
    <row r="126" spans="1:12" s="101" customFormat="1" ht="26.25" customHeight="1">
      <c r="A126" s="808"/>
      <c r="B126" s="803" t="s">
        <v>3056</v>
      </c>
      <c r="C126" s="810" t="s">
        <v>3057</v>
      </c>
      <c r="D126" s="807">
        <v>43745</v>
      </c>
      <c r="E126" s="803" t="s">
        <v>1354</v>
      </c>
      <c r="F126" s="803" t="s">
        <v>1355</v>
      </c>
      <c r="G126" s="803"/>
      <c r="H126" s="806" t="s">
        <v>152</v>
      </c>
      <c r="I126" s="806"/>
      <c r="J126" s="117" t="s">
        <v>153</v>
      </c>
      <c r="K126" s="117" t="s">
        <v>3</v>
      </c>
      <c r="L126" s="119">
        <v>303.5</v>
      </c>
    </row>
    <row r="127" spans="1:12" s="101" customFormat="1" ht="102.75" customHeight="1">
      <c r="A127" s="808"/>
      <c r="B127" s="803"/>
      <c r="C127" s="810"/>
      <c r="D127" s="807"/>
      <c r="E127" s="803"/>
      <c r="F127" s="803"/>
      <c r="G127" s="803"/>
      <c r="H127" s="806" t="s">
        <v>154</v>
      </c>
      <c r="I127" s="806"/>
      <c r="J127" s="117" t="s">
        <v>3</v>
      </c>
      <c r="K127" s="117" t="s">
        <v>153</v>
      </c>
      <c r="L127" s="119">
        <v>350.6</v>
      </c>
    </row>
    <row r="128" spans="1:12" s="101" customFormat="1" ht="24" customHeight="1">
      <c r="A128" s="808"/>
      <c r="B128" s="110" t="s">
        <v>77</v>
      </c>
      <c r="C128" s="115" t="s">
        <v>79</v>
      </c>
      <c r="D128" s="115" t="s">
        <v>155</v>
      </c>
      <c r="E128" s="115" t="s">
        <v>156</v>
      </c>
      <c r="F128" s="805"/>
      <c r="G128" s="805"/>
      <c r="H128" s="806" t="s">
        <v>157</v>
      </c>
      <c r="I128" s="806"/>
      <c r="J128" s="803" t="s">
        <v>153</v>
      </c>
      <c r="K128" s="803" t="s">
        <v>153</v>
      </c>
      <c r="L128" s="804">
        <v>0</v>
      </c>
    </row>
    <row r="129" spans="1:12" s="101" customFormat="1" ht="34.5" customHeight="1">
      <c r="A129" s="808"/>
      <c r="B129" s="117" t="s">
        <v>3058</v>
      </c>
      <c r="C129" s="117" t="s">
        <v>1355</v>
      </c>
      <c r="D129" s="118">
        <v>43746</v>
      </c>
      <c r="E129" s="117" t="s">
        <v>2086</v>
      </c>
      <c r="F129" s="805"/>
      <c r="G129" s="805"/>
      <c r="H129" s="806"/>
      <c r="I129" s="806"/>
      <c r="J129" s="803"/>
      <c r="K129" s="803"/>
      <c r="L129" s="804"/>
    </row>
    <row r="130" spans="1:12" s="101" customFormat="1" ht="24" customHeight="1">
      <c r="A130" s="808">
        <v>924</v>
      </c>
      <c r="B130" s="110" t="s">
        <v>76</v>
      </c>
      <c r="C130" s="115" t="s">
        <v>78</v>
      </c>
      <c r="D130" s="115" t="s">
        <v>146</v>
      </c>
      <c r="E130" s="115" t="s">
        <v>147</v>
      </c>
      <c r="F130" s="809" t="s">
        <v>71</v>
      </c>
      <c r="G130" s="809"/>
      <c r="H130" s="805"/>
      <c r="I130" s="805"/>
      <c r="J130" s="805"/>
      <c r="K130" s="805"/>
      <c r="L130" s="805"/>
    </row>
    <row r="131" spans="1:12" s="101" customFormat="1" ht="26.25" customHeight="1">
      <c r="A131" s="808"/>
      <c r="B131" s="803" t="s">
        <v>3056</v>
      </c>
      <c r="C131" s="803" t="s">
        <v>3059</v>
      </c>
      <c r="D131" s="807">
        <v>43755</v>
      </c>
      <c r="E131" s="803" t="s">
        <v>205</v>
      </c>
      <c r="F131" s="803" t="s">
        <v>3060</v>
      </c>
      <c r="G131" s="803"/>
      <c r="H131" s="806" t="s">
        <v>152</v>
      </c>
      <c r="I131" s="806"/>
      <c r="J131" s="117" t="s">
        <v>153</v>
      </c>
      <c r="K131" s="117" t="s">
        <v>3</v>
      </c>
      <c r="L131" s="119">
        <v>261.38</v>
      </c>
    </row>
    <row r="132" spans="1:12" s="101" customFormat="1" ht="71.25" customHeight="1">
      <c r="A132" s="808"/>
      <c r="B132" s="803"/>
      <c r="C132" s="803"/>
      <c r="D132" s="807"/>
      <c r="E132" s="803"/>
      <c r="F132" s="803"/>
      <c r="G132" s="803"/>
      <c r="H132" s="806" t="s">
        <v>154</v>
      </c>
      <c r="I132" s="806"/>
      <c r="J132" s="117" t="s">
        <v>3</v>
      </c>
      <c r="K132" s="117" t="s">
        <v>153</v>
      </c>
      <c r="L132" s="119">
        <v>256.60000000000002</v>
      </c>
    </row>
    <row r="133" spans="1:12" s="101" customFormat="1" ht="24" customHeight="1">
      <c r="A133" s="808"/>
      <c r="B133" s="110" t="s">
        <v>77</v>
      </c>
      <c r="C133" s="115" t="s">
        <v>79</v>
      </c>
      <c r="D133" s="115" t="s">
        <v>155</v>
      </c>
      <c r="E133" s="115" t="s">
        <v>156</v>
      </c>
      <c r="F133" s="805"/>
      <c r="G133" s="805"/>
      <c r="H133" s="806" t="s">
        <v>157</v>
      </c>
      <c r="I133" s="806"/>
      <c r="J133" s="803" t="s">
        <v>153</v>
      </c>
      <c r="K133" s="803" t="s">
        <v>153</v>
      </c>
      <c r="L133" s="804">
        <v>0</v>
      </c>
    </row>
    <row r="134" spans="1:12" s="101" customFormat="1" ht="34.5" customHeight="1">
      <c r="A134" s="808"/>
      <c r="B134" s="117" t="s">
        <v>3058</v>
      </c>
      <c r="C134" s="117" t="s">
        <v>3060</v>
      </c>
      <c r="D134" s="118">
        <v>43756</v>
      </c>
      <c r="E134" s="117" t="s">
        <v>990</v>
      </c>
      <c r="F134" s="805"/>
      <c r="G134" s="805"/>
      <c r="H134" s="806"/>
      <c r="I134" s="806"/>
      <c r="J134" s="803"/>
      <c r="K134" s="803"/>
      <c r="L134" s="804"/>
    </row>
    <row r="135" spans="1:12" s="101" customFormat="1" ht="24" customHeight="1">
      <c r="A135" s="808">
        <v>925</v>
      </c>
      <c r="B135" s="110" t="s">
        <v>76</v>
      </c>
      <c r="C135" s="115" t="s">
        <v>78</v>
      </c>
      <c r="D135" s="115" t="s">
        <v>146</v>
      </c>
      <c r="E135" s="115" t="s">
        <v>147</v>
      </c>
      <c r="F135" s="809" t="s">
        <v>71</v>
      </c>
      <c r="G135" s="809"/>
      <c r="H135" s="805"/>
      <c r="I135" s="805"/>
      <c r="J135" s="805"/>
      <c r="K135" s="805"/>
      <c r="L135" s="805"/>
    </row>
    <row r="136" spans="1:12" s="101" customFormat="1" ht="26.25" customHeight="1">
      <c r="A136" s="808"/>
      <c r="B136" s="803" t="s">
        <v>3061</v>
      </c>
      <c r="C136" s="810" t="s">
        <v>3062</v>
      </c>
      <c r="D136" s="807">
        <v>43804</v>
      </c>
      <c r="E136" s="803" t="s">
        <v>1961</v>
      </c>
      <c r="F136" s="803" t="s">
        <v>1962</v>
      </c>
      <c r="G136" s="803"/>
      <c r="H136" s="806" t="s">
        <v>152</v>
      </c>
      <c r="I136" s="806"/>
      <c r="J136" s="117" t="s">
        <v>153</v>
      </c>
      <c r="K136" s="117" t="s">
        <v>3</v>
      </c>
      <c r="L136" s="119">
        <v>176</v>
      </c>
    </row>
    <row r="137" spans="1:12" s="101" customFormat="1" ht="323.25" customHeight="1">
      <c r="A137" s="808"/>
      <c r="B137" s="803"/>
      <c r="C137" s="810"/>
      <c r="D137" s="807"/>
      <c r="E137" s="803"/>
      <c r="F137" s="803"/>
      <c r="G137" s="803"/>
      <c r="H137" s="806" t="s">
        <v>154</v>
      </c>
      <c r="I137" s="806"/>
      <c r="J137" s="117" t="s">
        <v>153</v>
      </c>
      <c r="K137" s="117" t="s">
        <v>3</v>
      </c>
      <c r="L137" s="119">
        <v>613.12</v>
      </c>
    </row>
    <row r="138" spans="1:12" s="101" customFormat="1" ht="24" customHeight="1">
      <c r="A138" s="808"/>
      <c r="B138" s="110" t="s">
        <v>77</v>
      </c>
      <c r="C138" s="115" t="s">
        <v>79</v>
      </c>
      <c r="D138" s="115" t="s">
        <v>155</v>
      </c>
      <c r="E138" s="115" t="s">
        <v>156</v>
      </c>
      <c r="F138" s="805"/>
      <c r="G138" s="805"/>
      <c r="H138" s="806" t="s">
        <v>157</v>
      </c>
      <c r="I138" s="806"/>
      <c r="J138" s="803" t="s">
        <v>153</v>
      </c>
      <c r="K138" s="803" t="s">
        <v>153</v>
      </c>
      <c r="L138" s="804">
        <v>0</v>
      </c>
    </row>
    <row r="139" spans="1:12" s="101" customFormat="1" ht="34.5" customHeight="1">
      <c r="A139" s="808"/>
      <c r="B139" s="117" t="s">
        <v>953</v>
      </c>
      <c r="C139" s="117" t="s">
        <v>1962</v>
      </c>
      <c r="D139" s="118">
        <v>43805</v>
      </c>
      <c r="E139" s="117" t="s">
        <v>1875</v>
      </c>
      <c r="F139" s="805"/>
      <c r="G139" s="805"/>
      <c r="H139" s="806"/>
      <c r="I139" s="806"/>
      <c r="J139" s="803"/>
      <c r="K139" s="803"/>
      <c r="L139" s="804"/>
    </row>
    <row r="140" spans="1:12" s="101" customFormat="1" ht="24" customHeight="1">
      <c r="A140" s="808">
        <v>926</v>
      </c>
      <c r="B140" s="110" t="s">
        <v>76</v>
      </c>
      <c r="C140" s="115" t="s">
        <v>78</v>
      </c>
      <c r="D140" s="115" t="s">
        <v>146</v>
      </c>
      <c r="E140" s="115" t="s">
        <v>147</v>
      </c>
      <c r="F140" s="809" t="s">
        <v>71</v>
      </c>
      <c r="G140" s="809"/>
      <c r="H140" s="805"/>
      <c r="I140" s="805"/>
      <c r="J140" s="805"/>
      <c r="K140" s="805"/>
      <c r="L140" s="805"/>
    </row>
    <row r="141" spans="1:12" s="101" customFormat="1" ht="26.25" customHeight="1">
      <c r="A141" s="808"/>
      <c r="B141" s="803" t="s">
        <v>3063</v>
      </c>
      <c r="C141" s="810" t="s">
        <v>3064</v>
      </c>
      <c r="D141" s="807">
        <v>43763</v>
      </c>
      <c r="E141" s="803" t="s">
        <v>243</v>
      </c>
      <c r="F141" s="803" t="s">
        <v>825</v>
      </c>
      <c r="G141" s="803"/>
      <c r="H141" s="806" t="s">
        <v>152</v>
      </c>
      <c r="I141" s="806"/>
      <c r="J141" s="117" t="s">
        <v>153</v>
      </c>
      <c r="K141" s="117" t="s">
        <v>3</v>
      </c>
      <c r="L141" s="119">
        <v>31</v>
      </c>
    </row>
    <row r="142" spans="1:12" s="101" customFormat="1" ht="113.25" customHeight="1">
      <c r="A142" s="808"/>
      <c r="B142" s="803"/>
      <c r="C142" s="810"/>
      <c r="D142" s="807"/>
      <c r="E142" s="803"/>
      <c r="F142" s="803"/>
      <c r="G142" s="803"/>
      <c r="H142" s="806" t="s">
        <v>154</v>
      </c>
      <c r="I142" s="806"/>
      <c r="J142" s="117" t="s">
        <v>153</v>
      </c>
      <c r="K142" s="117" t="s">
        <v>153</v>
      </c>
      <c r="L142" s="119">
        <v>0</v>
      </c>
    </row>
    <row r="143" spans="1:12" s="101" customFormat="1" ht="24" customHeight="1">
      <c r="A143" s="808"/>
      <c r="B143" s="110" t="s">
        <v>77</v>
      </c>
      <c r="C143" s="115" t="s">
        <v>79</v>
      </c>
      <c r="D143" s="115" t="s">
        <v>155</v>
      </c>
      <c r="E143" s="115" t="s">
        <v>156</v>
      </c>
      <c r="F143" s="805"/>
      <c r="G143" s="805"/>
      <c r="H143" s="806" t="s">
        <v>157</v>
      </c>
      <c r="I143" s="806"/>
      <c r="J143" s="803" t="s">
        <v>153</v>
      </c>
      <c r="K143" s="803" t="s">
        <v>3</v>
      </c>
      <c r="L143" s="804">
        <v>850</v>
      </c>
    </row>
    <row r="144" spans="1:12" s="101" customFormat="1" ht="24" customHeight="1">
      <c r="A144" s="808"/>
      <c r="B144" s="117" t="s">
        <v>193</v>
      </c>
      <c r="C144" s="117" t="s">
        <v>825</v>
      </c>
      <c r="D144" s="118">
        <v>43768</v>
      </c>
      <c r="E144" s="117" t="s">
        <v>3065</v>
      </c>
      <c r="F144" s="805"/>
      <c r="G144" s="805"/>
      <c r="H144" s="806"/>
      <c r="I144" s="806"/>
      <c r="J144" s="803"/>
      <c r="K144" s="803"/>
      <c r="L144" s="804"/>
    </row>
    <row r="145" spans="1:12" s="101" customFormat="1" ht="24" customHeight="1">
      <c r="A145" s="808">
        <v>927</v>
      </c>
      <c r="B145" s="110" t="s">
        <v>76</v>
      </c>
      <c r="C145" s="115" t="s">
        <v>78</v>
      </c>
      <c r="D145" s="115" t="s">
        <v>146</v>
      </c>
      <c r="E145" s="115" t="s">
        <v>147</v>
      </c>
      <c r="F145" s="809" t="s">
        <v>71</v>
      </c>
      <c r="G145" s="809"/>
      <c r="H145" s="805"/>
      <c r="I145" s="805"/>
      <c r="J145" s="805"/>
      <c r="K145" s="805"/>
      <c r="L145" s="805"/>
    </row>
    <row r="146" spans="1:12" s="101" customFormat="1" ht="26.25" customHeight="1">
      <c r="A146" s="808"/>
      <c r="B146" s="803" t="s">
        <v>3066</v>
      </c>
      <c r="C146" s="810" t="s">
        <v>3067</v>
      </c>
      <c r="D146" s="807">
        <v>43897</v>
      </c>
      <c r="E146" s="803" t="s">
        <v>745</v>
      </c>
      <c r="F146" s="803" t="s">
        <v>1667</v>
      </c>
      <c r="G146" s="803"/>
      <c r="H146" s="806" t="s">
        <v>152</v>
      </c>
      <c r="I146" s="806"/>
      <c r="J146" s="117" t="s">
        <v>153</v>
      </c>
      <c r="K146" s="117" t="s">
        <v>3</v>
      </c>
      <c r="L146" s="119">
        <v>300</v>
      </c>
    </row>
    <row r="147" spans="1:12" s="101" customFormat="1" ht="408.95" customHeight="1">
      <c r="A147" s="808"/>
      <c r="B147" s="803"/>
      <c r="C147" s="810"/>
      <c r="D147" s="807"/>
      <c r="E147" s="803"/>
      <c r="F147" s="803"/>
      <c r="G147" s="803"/>
      <c r="H147" s="806" t="s">
        <v>154</v>
      </c>
      <c r="I147" s="806"/>
      <c r="J147" s="803" t="s">
        <v>153</v>
      </c>
      <c r="K147" s="803" t="s">
        <v>153</v>
      </c>
      <c r="L147" s="804">
        <v>0</v>
      </c>
    </row>
    <row r="148" spans="1:12" s="101" customFormat="1" ht="218.85" customHeight="1">
      <c r="A148" s="808"/>
      <c r="B148" s="803"/>
      <c r="C148" s="810"/>
      <c r="D148" s="807"/>
      <c r="E148" s="803"/>
      <c r="F148" s="803"/>
      <c r="G148" s="803"/>
      <c r="H148" s="806"/>
      <c r="I148" s="806"/>
      <c r="J148" s="803"/>
      <c r="K148" s="803"/>
      <c r="L148" s="804"/>
    </row>
    <row r="149" spans="1:12" s="101" customFormat="1" ht="24" customHeight="1">
      <c r="A149" s="808"/>
      <c r="B149" s="110" t="s">
        <v>77</v>
      </c>
      <c r="C149" s="115" t="s">
        <v>79</v>
      </c>
      <c r="D149" s="115" t="s">
        <v>155</v>
      </c>
      <c r="E149" s="115" t="s">
        <v>156</v>
      </c>
      <c r="F149" s="805"/>
      <c r="G149" s="805"/>
      <c r="H149" s="806" t="s">
        <v>157</v>
      </c>
      <c r="I149" s="806"/>
      <c r="J149" s="803" t="s">
        <v>153</v>
      </c>
      <c r="K149" s="803" t="s">
        <v>3</v>
      </c>
      <c r="L149" s="804">
        <v>120</v>
      </c>
    </row>
    <row r="150" spans="1:12" s="101" customFormat="1" ht="24" customHeight="1">
      <c r="A150" s="808"/>
      <c r="B150" s="117" t="s">
        <v>193</v>
      </c>
      <c r="C150" s="117" t="s">
        <v>1667</v>
      </c>
      <c r="D150" s="118">
        <v>43901</v>
      </c>
      <c r="E150" s="117" t="s">
        <v>1142</v>
      </c>
      <c r="F150" s="805"/>
      <c r="G150" s="805"/>
      <c r="H150" s="806"/>
      <c r="I150" s="806"/>
      <c r="J150" s="803"/>
      <c r="K150" s="803"/>
      <c r="L150" s="804"/>
    </row>
    <row r="151" spans="1:12" s="101" customFormat="1" ht="24" customHeight="1">
      <c r="A151" s="808">
        <v>928</v>
      </c>
      <c r="B151" s="110" t="s">
        <v>76</v>
      </c>
      <c r="C151" s="115" t="s">
        <v>78</v>
      </c>
      <c r="D151" s="115" t="s">
        <v>146</v>
      </c>
      <c r="E151" s="115" t="s">
        <v>147</v>
      </c>
      <c r="F151" s="809" t="s">
        <v>71</v>
      </c>
      <c r="G151" s="809"/>
      <c r="H151" s="805"/>
      <c r="I151" s="805"/>
      <c r="J151" s="805"/>
      <c r="K151" s="805"/>
      <c r="L151" s="805"/>
    </row>
    <row r="152" spans="1:12" s="101" customFormat="1" ht="26.25" customHeight="1">
      <c r="A152" s="808"/>
      <c r="B152" s="803" t="s">
        <v>3068</v>
      </c>
      <c r="C152" s="803" t="s">
        <v>3069</v>
      </c>
      <c r="D152" s="807">
        <v>43801</v>
      </c>
      <c r="E152" s="803" t="s">
        <v>234</v>
      </c>
      <c r="F152" s="803" t="s">
        <v>2348</v>
      </c>
      <c r="G152" s="803"/>
      <c r="H152" s="806" t="s">
        <v>152</v>
      </c>
      <c r="I152" s="806"/>
      <c r="J152" s="117" t="s">
        <v>153</v>
      </c>
      <c r="K152" s="117" t="s">
        <v>3</v>
      </c>
      <c r="L152" s="119">
        <v>383.97</v>
      </c>
    </row>
    <row r="153" spans="1:12" s="101" customFormat="1" ht="92.25" customHeight="1">
      <c r="A153" s="808"/>
      <c r="B153" s="803"/>
      <c r="C153" s="803"/>
      <c r="D153" s="807"/>
      <c r="E153" s="803"/>
      <c r="F153" s="803"/>
      <c r="G153" s="803"/>
      <c r="H153" s="806" t="s">
        <v>154</v>
      </c>
      <c r="I153" s="806"/>
      <c r="J153" s="117" t="s">
        <v>153</v>
      </c>
      <c r="K153" s="117" t="s">
        <v>153</v>
      </c>
      <c r="L153" s="119">
        <v>0</v>
      </c>
    </row>
    <row r="154" spans="1:12" s="101" customFormat="1" ht="24" customHeight="1">
      <c r="A154" s="808"/>
      <c r="B154" s="110" t="s">
        <v>77</v>
      </c>
      <c r="C154" s="115" t="s">
        <v>79</v>
      </c>
      <c r="D154" s="115" t="s">
        <v>155</v>
      </c>
      <c r="E154" s="115" t="s">
        <v>156</v>
      </c>
      <c r="F154" s="805"/>
      <c r="G154" s="805"/>
      <c r="H154" s="806" t="s">
        <v>157</v>
      </c>
      <c r="I154" s="806"/>
      <c r="J154" s="803" t="s">
        <v>153</v>
      </c>
      <c r="K154" s="803" t="s">
        <v>3</v>
      </c>
      <c r="L154" s="804">
        <v>370</v>
      </c>
    </row>
    <row r="155" spans="1:12" s="101" customFormat="1" ht="24" customHeight="1">
      <c r="A155" s="808"/>
      <c r="B155" s="117" t="s">
        <v>326</v>
      </c>
      <c r="C155" s="117" t="s">
        <v>2348</v>
      </c>
      <c r="D155" s="118">
        <v>43802</v>
      </c>
      <c r="E155" s="117" t="s">
        <v>1839</v>
      </c>
      <c r="F155" s="805"/>
      <c r="G155" s="805"/>
      <c r="H155" s="806"/>
      <c r="I155" s="806"/>
      <c r="J155" s="803"/>
      <c r="K155" s="803"/>
      <c r="L155" s="804"/>
    </row>
    <row r="156" spans="1:12" s="101" customFormat="1" ht="24" customHeight="1">
      <c r="A156" s="808">
        <v>929</v>
      </c>
      <c r="B156" s="110" t="s">
        <v>76</v>
      </c>
      <c r="C156" s="115" t="s">
        <v>78</v>
      </c>
      <c r="D156" s="115" t="s">
        <v>146</v>
      </c>
      <c r="E156" s="115" t="s">
        <v>147</v>
      </c>
      <c r="F156" s="809" t="s">
        <v>71</v>
      </c>
      <c r="G156" s="809"/>
      <c r="H156" s="805"/>
      <c r="I156" s="805"/>
      <c r="J156" s="805"/>
      <c r="K156" s="805"/>
      <c r="L156" s="805"/>
    </row>
    <row r="157" spans="1:12" s="101" customFormat="1" ht="26.25" customHeight="1">
      <c r="A157" s="808"/>
      <c r="B157" s="803" t="s">
        <v>3070</v>
      </c>
      <c r="C157" s="803" t="s">
        <v>3071</v>
      </c>
      <c r="D157" s="807">
        <v>43777</v>
      </c>
      <c r="E157" s="803" t="s">
        <v>476</v>
      </c>
      <c r="F157" s="803" t="s">
        <v>941</v>
      </c>
      <c r="G157" s="803"/>
      <c r="H157" s="806" t="s">
        <v>152</v>
      </c>
      <c r="I157" s="806"/>
      <c r="J157" s="117" t="s">
        <v>153</v>
      </c>
      <c r="K157" s="117" t="s">
        <v>3</v>
      </c>
      <c r="L157" s="119">
        <v>141.77000000000001</v>
      </c>
    </row>
    <row r="158" spans="1:12" s="101" customFormat="1" ht="50.25" customHeight="1">
      <c r="A158" s="808"/>
      <c r="B158" s="803"/>
      <c r="C158" s="803"/>
      <c r="D158" s="807"/>
      <c r="E158" s="803"/>
      <c r="F158" s="803"/>
      <c r="G158" s="803"/>
      <c r="H158" s="806" t="s">
        <v>154</v>
      </c>
      <c r="I158" s="806"/>
      <c r="J158" s="117" t="s">
        <v>153</v>
      </c>
      <c r="K158" s="117" t="s">
        <v>3</v>
      </c>
      <c r="L158" s="119">
        <v>464.6</v>
      </c>
    </row>
    <row r="159" spans="1:12" s="101" customFormat="1" ht="24" customHeight="1">
      <c r="A159" s="808"/>
      <c r="B159" s="110" t="s">
        <v>77</v>
      </c>
      <c r="C159" s="115" t="s">
        <v>79</v>
      </c>
      <c r="D159" s="115" t="s">
        <v>155</v>
      </c>
      <c r="E159" s="115" t="s">
        <v>156</v>
      </c>
      <c r="F159" s="805"/>
      <c r="G159" s="805"/>
      <c r="H159" s="806" t="s">
        <v>157</v>
      </c>
      <c r="I159" s="806"/>
      <c r="J159" s="803" t="s">
        <v>153</v>
      </c>
      <c r="K159" s="803" t="s">
        <v>3</v>
      </c>
      <c r="L159" s="804">
        <v>245</v>
      </c>
    </row>
    <row r="160" spans="1:12" s="101" customFormat="1" ht="24" customHeight="1">
      <c r="A160" s="808"/>
      <c r="B160" s="117" t="s">
        <v>326</v>
      </c>
      <c r="C160" s="117" t="s">
        <v>941</v>
      </c>
      <c r="D160" s="118">
        <v>43778</v>
      </c>
      <c r="E160" s="117" t="s">
        <v>3072</v>
      </c>
      <c r="F160" s="805"/>
      <c r="G160" s="805"/>
      <c r="H160" s="806"/>
      <c r="I160" s="806"/>
      <c r="J160" s="803"/>
      <c r="K160" s="803"/>
      <c r="L160" s="804"/>
    </row>
    <row r="161" spans="1:12" s="101" customFormat="1" ht="24" customHeight="1">
      <c r="A161" s="808">
        <v>930</v>
      </c>
      <c r="B161" s="110" t="s">
        <v>76</v>
      </c>
      <c r="C161" s="115" t="s">
        <v>78</v>
      </c>
      <c r="D161" s="115" t="s">
        <v>146</v>
      </c>
      <c r="E161" s="115" t="s">
        <v>147</v>
      </c>
      <c r="F161" s="809" t="s">
        <v>71</v>
      </c>
      <c r="G161" s="809"/>
      <c r="H161" s="805"/>
      <c r="I161" s="805"/>
      <c r="J161" s="805"/>
      <c r="K161" s="805"/>
      <c r="L161" s="805"/>
    </row>
    <row r="162" spans="1:12" s="101" customFormat="1" ht="26.25" customHeight="1">
      <c r="A162" s="808"/>
      <c r="B162" s="803" t="s">
        <v>3073</v>
      </c>
      <c r="C162" s="810" t="s">
        <v>3074</v>
      </c>
      <c r="D162" s="807">
        <v>43757</v>
      </c>
      <c r="E162" s="803" t="s">
        <v>3075</v>
      </c>
      <c r="F162" s="803" t="s">
        <v>3076</v>
      </c>
      <c r="G162" s="803"/>
      <c r="H162" s="806" t="s">
        <v>152</v>
      </c>
      <c r="I162" s="806"/>
      <c r="J162" s="117" t="s">
        <v>153</v>
      </c>
      <c r="K162" s="117" t="s">
        <v>153</v>
      </c>
      <c r="L162" s="119">
        <v>0</v>
      </c>
    </row>
    <row r="163" spans="1:12" s="101" customFormat="1" ht="113.25" customHeight="1">
      <c r="A163" s="808"/>
      <c r="B163" s="803"/>
      <c r="C163" s="810"/>
      <c r="D163" s="807"/>
      <c r="E163" s="803"/>
      <c r="F163" s="803"/>
      <c r="G163" s="803"/>
      <c r="H163" s="806" t="s">
        <v>154</v>
      </c>
      <c r="I163" s="806"/>
      <c r="J163" s="117" t="s">
        <v>153</v>
      </c>
      <c r="K163" s="117" t="s">
        <v>3</v>
      </c>
      <c r="L163" s="119">
        <v>840.83</v>
      </c>
    </row>
    <row r="164" spans="1:12" s="101" customFormat="1" ht="24" customHeight="1">
      <c r="A164" s="808"/>
      <c r="B164" s="110" t="s">
        <v>77</v>
      </c>
      <c r="C164" s="115" t="s">
        <v>79</v>
      </c>
      <c r="D164" s="115" t="s">
        <v>155</v>
      </c>
      <c r="E164" s="115" t="s">
        <v>156</v>
      </c>
      <c r="F164" s="805"/>
      <c r="G164" s="805"/>
      <c r="H164" s="806" t="s">
        <v>157</v>
      </c>
      <c r="I164" s="806"/>
      <c r="J164" s="803" t="s">
        <v>153</v>
      </c>
      <c r="K164" s="803" t="s">
        <v>153</v>
      </c>
      <c r="L164" s="804">
        <v>0</v>
      </c>
    </row>
    <row r="165" spans="1:12" s="101" customFormat="1" ht="24" customHeight="1">
      <c r="A165" s="808"/>
      <c r="B165" s="117" t="s">
        <v>254</v>
      </c>
      <c r="C165" s="117" t="s">
        <v>3076</v>
      </c>
      <c r="D165" s="118">
        <v>43768</v>
      </c>
      <c r="E165" s="117" t="s">
        <v>3077</v>
      </c>
      <c r="F165" s="805"/>
      <c r="G165" s="805"/>
      <c r="H165" s="806"/>
      <c r="I165" s="806"/>
      <c r="J165" s="803"/>
      <c r="K165" s="803"/>
      <c r="L165" s="804"/>
    </row>
    <row r="166" spans="1:12" s="101" customFormat="1" ht="24" customHeight="1">
      <c r="A166" s="808">
        <v>931</v>
      </c>
      <c r="B166" s="110" t="s">
        <v>76</v>
      </c>
      <c r="C166" s="115" t="s">
        <v>78</v>
      </c>
      <c r="D166" s="115" t="s">
        <v>146</v>
      </c>
      <c r="E166" s="115" t="s">
        <v>147</v>
      </c>
      <c r="F166" s="809" t="s">
        <v>71</v>
      </c>
      <c r="G166" s="809"/>
      <c r="H166" s="805"/>
      <c r="I166" s="805"/>
      <c r="J166" s="805"/>
      <c r="K166" s="805"/>
      <c r="L166" s="805"/>
    </row>
    <row r="167" spans="1:12" s="101" customFormat="1" ht="26.25" customHeight="1">
      <c r="A167" s="808"/>
      <c r="B167" s="803" t="s">
        <v>3073</v>
      </c>
      <c r="C167" s="810" t="s">
        <v>3074</v>
      </c>
      <c r="D167" s="807">
        <v>43757</v>
      </c>
      <c r="E167" s="803" t="s">
        <v>3075</v>
      </c>
      <c r="F167" s="803" t="s">
        <v>253</v>
      </c>
      <c r="G167" s="803"/>
      <c r="H167" s="806" t="s">
        <v>152</v>
      </c>
      <c r="I167" s="806"/>
      <c r="J167" s="117" t="s">
        <v>153</v>
      </c>
      <c r="K167" s="117" t="s">
        <v>3</v>
      </c>
      <c r="L167" s="119">
        <v>757.68</v>
      </c>
    </row>
    <row r="168" spans="1:12" s="101" customFormat="1" ht="113.25" customHeight="1">
      <c r="A168" s="808"/>
      <c r="B168" s="803"/>
      <c r="C168" s="810"/>
      <c r="D168" s="807"/>
      <c r="E168" s="803"/>
      <c r="F168" s="803"/>
      <c r="G168" s="803"/>
      <c r="H168" s="806" t="s">
        <v>154</v>
      </c>
      <c r="I168" s="806"/>
      <c r="J168" s="117" t="s">
        <v>153</v>
      </c>
      <c r="K168" s="117" t="s">
        <v>153</v>
      </c>
      <c r="L168" s="119">
        <v>0</v>
      </c>
    </row>
    <row r="169" spans="1:12" s="101" customFormat="1" ht="24" customHeight="1">
      <c r="A169" s="808"/>
      <c r="B169" s="110" t="s">
        <v>77</v>
      </c>
      <c r="C169" s="115" t="s">
        <v>79</v>
      </c>
      <c r="D169" s="115" t="s">
        <v>155</v>
      </c>
      <c r="E169" s="115" t="s">
        <v>156</v>
      </c>
      <c r="F169" s="805"/>
      <c r="G169" s="805"/>
      <c r="H169" s="806" t="s">
        <v>157</v>
      </c>
      <c r="I169" s="806"/>
      <c r="J169" s="803" t="s">
        <v>153</v>
      </c>
      <c r="K169" s="803" t="s">
        <v>3</v>
      </c>
      <c r="L169" s="804">
        <v>56.07</v>
      </c>
    </row>
    <row r="170" spans="1:12" s="101" customFormat="1" ht="24" customHeight="1">
      <c r="A170" s="808"/>
      <c r="B170" s="117" t="s">
        <v>254</v>
      </c>
      <c r="C170" s="117" t="s">
        <v>253</v>
      </c>
      <c r="D170" s="118">
        <v>43768</v>
      </c>
      <c r="E170" s="117" t="s">
        <v>3077</v>
      </c>
      <c r="F170" s="805"/>
      <c r="G170" s="805"/>
      <c r="H170" s="806"/>
      <c r="I170" s="806"/>
      <c r="J170" s="803"/>
      <c r="K170" s="803"/>
      <c r="L170" s="804"/>
    </row>
    <row r="171" spans="1:12" s="101" customFormat="1" ht="24" customHeight="1">
      <c r="A171" s="808">
        <v>932</v>
      </c>
      <c r="B171" s="110" t="s">
        <v>76</v>
      </c>
      <c r="C171" s="115" t="s">
        <v>78</v>
      </c>
      <c r="D171" s="115" t="s">
        <v>146</v>
      </c>
      <c r="E171" s="115" t="s">
        <v>147</v>
      </c>
      <c r="F171" s="809" t="s">
        <v>71</v>
      </c>
      <c r="G171" s="809"/>
      <c r="H171" s="805"/>
      <c r="I171" s="805"/>
      <c r="J171" s="805"/>
      <c r="K171" s="805"/>
      <c r="L171" s="805"/>
    </row>
    <row r="172" spans="1:12" s="101" customFormat="1" ht="26.25" customHeight="1">
      <c r="A172" s="808"/>
      <c r="B172" s="803" t="s">
        <v>3073</v>
      </c>
      <c r="C172" s="803" t="s">
        <v>3078</v>
      </c>
      <c r="D172" s="807">
        <v>43773</v>
      </c>
      <c r="E172" s="803" t="s">
        <v>3079</v>
      </c>
      <c r="F172" s="803" t="s">
        <v>3080</v>
      </c>
      <c r="G172" s="803"/>
      <c r="H172" s="806" t="s">
        <v>152</v>
      </c>
      <c r="I172" s="806"/>
      <c r="J172" s="117" t="s">
        <v>153</v>
      </c>
      <c r="K172" s="117" t="s">
        <v>3</v>
      </c>
      <c r="L172" s="119">
        <v>992.01</v>
      </c>
    </row>
    <row r="173" spans="1:12" s="101" customFormat="1" ht="71.25" customHeight="1">
      <c r="A173" s="808"/>
      <c r="B173" s="803"/>
      <c r="C173" s="803"/>
      <c r="D173" s="807"/>
      <c r="E173" s="803"/>
      <c r="F173" s="803"/>
      <c r="G173" s="803"/>
      <c r="H173" s="806" t="s">
        <v>154</v>
      </c>
      <c r="I173" s="806"/>
      <c r="J173" s="117" t="s">
        <v>153</v>
      </c>
      <c r="K173" s="117" t="s">
        <v>3</v>
      </c>
      <c r="L173" s="119">
        <v>647.6</v>
      </c>
    </row>
    <row r="174" spans="1:12" s="101" customFormat="1" ht="24" customHeight="1">
      <c r="A174" s="808"/>
      <c r="B174" s="110" t="s">
        <v>77</v>
      </c>
      <c r="C174" s="115" t="s">
        <v>79</v>
      </c>
      <c r="D174" s="115" t="s">
        <v>155</v>
      </c>
      <c r="E174" s="115" t="s">
        <v>156</v>
      </c>
      <c r="F174" s="805"/>
      <c r="G174" s="805"/>
      <c r="H174" s="806" t="s">
        <v>157</v>
      </c>
      <c r="I174" s="806"/>
      <c r="J174" s="803" t="s">
        <v>153</v>
      </c>
      <c r="K174" s="803" t="s">
        <v>3</v>
      </c>
      <c r="L174" s="804">
        <v>400</v>
      </c>
    </row>
    <row r="175" spans="1:12" s="101" customFormat="1" ht="24" customHeight="1">
      <c r="A175" s="808"/>
      <c r="B175" s="117" t="s">
        <v>254</v>
      </c>
      <c r="C175" s="117" t="s">
        <v>3080</v>
      </c>
      <c r="D175" s="118">
        <v>43779</v>
      </c>
      <c r="E175" s="117" t="s">
        <v>2728</v>
      </c>
      <c r="F175" s="805"/>
      <c r="G175" s="805"/>
      <c r="H175" s="806"/>
      <c r="I175" s="806"/>
      <c r="J175" s="803"/>
      <c r="K175" s="803"/>
      <c r="L175" s="804"/>
    </row>
    <row r="176" spans="1:12" s="101" customFormat="1" ht="24" customHeight="1">
      <c r="A176" s="808">
        <v>933</v>
      </c>
      <c r="B176" s="110" t="s">
        <v>76</v>
      </c>
      <c r="C176" s="115" t="s">
        <v>78</v>
      </c>
      <c r="D176" s="115" t="s">
        <v>146</v>
      </c>
      <c r="E176" s="115" t="s">
        <v>147</v>
      </c>
      <c r="F176" s="809" t="s">
        <v>71</v>
      </c>
      <c r="G176" s="809"/>
      <c r="H176" s="805"/>
      <c r="I176" s="805"/>
      <c r="J176" s="805"/>
      <c r="K176" s="805"/>
      <c r="L176" s="805"/>
    </row>
    <row r="177" spans="1:12" s="101" customFormat="1" ht="26.25" customHeight="1">
      <c r="A177" s="808"/>
      <c r="B177" s="803" t="s">
        <v>3073</v>
      </c>
      <c r="C177" s="803" t="s">
        <v>3081</v>
      </c>
      <c r="D177" s="807">
        <v>43815</v>
      </c>
      <c r="E177" s="803" t="s">
        <v>709</v>
      </c>
      <c r="F177" s="803" t="s">
        <v>3082</v>
      </c>
      <c r="G177" s="803"/>
      <c r="H177" s="806" t="s">
        <v>152</v>
      </c>
      <c r="I177" s="806"/>
      <c r="J177" s="117" t="s">
        <v>3</v>
      </c>
      <c r="K177" s="117" t="s">
        <v>3</v>
      </c>
      <c r="L177" s="119">
        <v>400</v>
      </c>
    </row>
    <row r="178" spans="1:12" s="101" customFormat="1" ht="39.75" customHeight="1">
      <c r="A178" s="808"/>
      <c r="B178" s="803"/>
      <c r="C178" s="803"/>
      <c r="D178" s="807"/>
      <c r="E178" s="803"/>
      <c r="F178" s="803"/>
      <c r="G178" s="803"/>
      <c r="H178" s="806" t="s">
        <v>154</v>
      </c>
      <c r="I178" s="806"/>
      <c r="J178" s="117" t="s">
        <v>153</v>
      </c>
      <c r="K178" s="117" t="s">
        <v>3</v>
      </c>
      <c r="L178" s="119">
        <v>1279.92</v>
      </c>
    </row>
    <row r="179" spans="1:12" s="101" customFormat="1" ht="24" customHeight="1">
      <c r="A179" s="808"/>
      <c r="B179" s="110" t="s">
        <v>77</v>
      </c>
      <c r="C179" s="115" t="s">
        <v>79</v>
      </c>
      <c r="D179" s="115" t="s">
        <v>155</v>
      </c>
      <c r="E179" s="115" t="s">
        <v>156</v>
      </c>
      <c r="F179" s="805"/>
      <c r="G179" s="805"/>
      <c r="H179" s="806" t="s">
        <v>157</v>
      </c>
      <c r="I179" s="806"/>
      <c r="J179" s="803" t="s">
        <v>153</v>
      </c>
      <c r="K179" s="803" t="s">
        <v>153</v>
      </c>
      <c r="L179" s="804">
        <v>0</v>
      </c>
    </row>
    <row r="180" spans="1:12" s="101" customFormat="1" ht="24" customHeight="1">
      <c r="A180" s="808"/>
      <c r="B180" s="117" t="s">
        <v>254</v>
      </c>
      <c r="C180" s="117" t="s">
        <v>3082</v>
      </c>
      <c r="D180" s="118">
        <v>43818</v>
      </c>
      <c r="E180" s="117" t="s">
        <v>3083</v>
      </c>
      <c r="F180" s="805"/>
      <c r="G180" s="805"/>
      <c r="H180" s="806"/>
      <c r="I180" s="806"/>
      <c r="J180" s="803"/>
      <c r="K180" s="803"/>
      <c r="L180" s="804"/>
    </row>
    <row r="181" spans="1:12" s="101" customFormat="1" ht="24" customHeight="1">
      <c r="A181" s="808">
        <v>934</v>
      </c>
      <c r="B181" s="110" t="s">
        <v>76</v>
      </c>
      <c r="C181" s="115" t="s">
        <v>78</v>
      </c>
      <c r="D181" s="115" t="s">
        <v>146</v>
      </c>
      <c r="E181" s="115" t="s">
        <v>147</v>
      </c>
      <c r="F181" s="809" t="s">
        <v>71</v>
      </c>
      <c r="G181" s="809"/>
      <c r="H181" s="805"/>
      <c r="I181" s="805"/>
      <c r="J181" s="805"/>
      <c r="K181" s="805"/>
      <c r="L181" s="805"/>
    </row>
    <row r="182" spans="1:12" s="101" customFormat="1" ht="26.25" customHeight="1">
      <c r="A182" s="808"/>
      <c r="B182" s="803" t="s">
        <v>3073</v>
      </c>
      <c r="C182" s="803" t="s">
        <v>3084</v>
      </c>
      <c r="D182" s="807">
        <v>43835</v>
      </c>
      <c r="E182" s="803" t="s">
        <v>1072</v>
      </c>
      <c r="F182" s="803" t="s">
        <v>2575</v>
      </c>
      <c r="G182" s="803"/>
      <c r="H182" s="806" t="s">
        <v>152</v>
      </c>
      <c r="I182" s="806"/>
      <c r="J182" s="117" t="s">
        <v>153</v>
      </c>
      <c r="K182" s="117" t="s">
        <v>3</v>
      </c>
      <c r="L182" s="119">
        <v>198</v>
      </c>
    </row>
    <row r="183" spans="1:12" s="101" customFormat="1" ht="81.75" customHeight="1">
      <c r="A183" s="808"/>
      <c r="B183" s="803"/>
      <c r="C183" s="803"/>
      <c r="D183" s="807"/>
      <c r="E183" s="803"/>
      <c r="F183" s="803"/>
      <c r="G183" s="803"/>
      <c r="H183" s="806" t="s">
        <v>154</v>
      </c>
      <c r="I183" s="806"/>
      <c r="J183" s="117" t="s">
        <v>153</v>
      </c>
      <c r="K183" s="117" t="s">
        <v>3</v>
      </c>
      <c r="L183" s="119">
        <v>548.6</v>
      </c>
    </row>
    <row r="184" spans="1:12" s="101" customFormat="1" ht="24" customHeight="1">
      <c r="A184" s="808"/>
      <c r="B184" s="110" t="s">
        <v>77</v>
      </c>
      <c r="C184" s="115" t="s">
        <v>79</v>
      </c>
      <c r="D184" s="115" t="s">
        <v>155</v>
      </c>
      <c r="E184" s="115" t="s">
        <v>156</v>
      </c>
      <c r="F184" s="805"/>
      <c r="G184" s="805"/>
      <c r="H184" s="806" t="s">
        <v>157</v>
      </c>
      <c r="I184" s="806"/>
      <c r="J184" s="803" t="s">
        <v>153</v>
      </c>
      <c r="K184" s="803" t="s">
        <v>153</v>
      </c>
      <c r="L184" s="804">
        <v>0</v>
      </c>
    </row>
    <row r="185" spans="1:12" s="101" customFormat="1" ht="24" customHeight="1">
      <c r="A185" s="808"/>
      <c r="B185" s="117" t="s">
        <v>254</v>
      </c>
      <c r="C185" s="117" t="s">
        <v>2575</v>
      </c>
      <c r="D185" s="118">
        <v>43836</v>
      </c>
      <c r="E185" s="117" t="s">
        <v>3085</v>
      </c>
      <c r="F185" s="805"/>
      <c r="G185" s="805"/>
      <c r="H185" s="806"/>
      <c r="I185" s="806"/>
      <c r="J185" s="803"/>
      <c r="K185" s="803"/>
      <c r="L185" s="804"/>
    </row>
    <row r="186" spans="1:12" s="101" customFormat="1" ht="24" customHeight="1">
      <c r="A186" s="808">
        <v>935</v>
      </c>
      <c r="B186" s="110" t="s">
        <v>76</v>
      </c>
      <c r="C186" s="115" t="s">
        <v>78</v>
      </c>
      <c r="D186" s="115" t="s">
        <v>146</v>
      </c>
      <c r="E186" s="115" t="s">
        <v>147</v>
      </c>
      <c r="F186" s="809" t="s">
        <v>71</v>
      </c>
      <c r="G186" s="809"/>
      <c r="H186" s="805"/>
      <c r="I186" s="805"/>
      <c r="J186" s="805"/>
      <c r="K186" s="805"/>
      <c r="L186" s="805"/>
    </row>
    <row r="187" spans="1:12" s="101" customFormat="1" ht="26.25" customHeight="1">
      <c r="A187" s="808"/>
      <c r="B187" s="803" t="s">
        <v>3073</v>
      </c>
      <c r="C187" s="810" t="s">
        <v>3086</v>
      </c>
      <c r="D187" s="807">
        <v>43854</v>
      </c>
      <c r="E187" s="803" t="s">
        <v>753</v>
      </c>
      <c r="F187" s="803" t="s">
        <v>3087</v>
      </c>
      <c r="G187" s="803"/>
      <c r="H187" s="806" t="s">
        <v>152</v>
      </c>
      <c r="I187" s="806"/>
      <c r="J187" s="117" t="s">
        <v>153</v>
      </c>
      <c r="K187" s="117" t="s">
        <v>153</v>
      </c>
      <c r="L187" s="119">
        <v>0</v>
      </c>
    </row>
    <row r="188" spans="1:12" s="101" customFormat="1" ht="165.75" customHeight="1">
      <c r="A188" s="808"/>
      <c r="B188" s="803"/>
      <c r="C188" s="810"/>
      <c r="D188" s="807"/>
      <c r="E188" s="803"/>
      <c r="F188" s="803"/>
      <c r="G188" s="803"/>
      <c r="H188" s="806" t="s">
        <v>154</v>
      </c>
      <c r="I188" s="806"/>
      <c r="J188" s="117" t="s">
        <v>3</v>
      </c>
      <c r="K188" s="117" t="s">
        <v>153</v>
      </c>
      <c r="L188" s="119">
        <v>850</v>
      </c>
    </row>
    <row r="189" spans="1:12" s="101" customFormat="1" ht="24" customHeight="1">
      <c r="A189" s="808"/>
      <c r="B189" s="110" t="s">
        <v>77</v>
      </c>
      <c r="C189" s="115" t="s">
        <v>79</v>
      </c>
      <c r="D189" s="115" t="s">
        <v>155</v>
      </c>
      <c r="E189" s="115" t="s">
        <v>156</v>
      </c>
      <c r="F189" s="805"/>
      <c r="G189" s="805"/>
      <c r="H189" s="806" t="s">
        <v>157</v>
      </c>
      <c r="I189" s="806"/>
      <c r="J189" s="803" t="s">
        <v>153</v>
      </c>
      <c r="K189" s="803" t="s">
        <v>3</v>
      </c>
      <c r="L189" s="804">
        <v>333.8</v>
      </c>
    </row>
    <row r="190" spans="1:12" s="101" customFormat="1" ht="24" customHeight="1">
      <c r="A190" s="808"/>
      <c r="B190" s="117" t="s">
        <v>254</v>
      </c>
      <c r="C190" s="117" t="s">
        <v>3087</v>
      </c>
      <c r="D190" s="118">
        <v>43864</v>
      </c>
      <c r="E190" s="117" t="s">
        <v>3088</v>
      </c>
      <c r="F190" s="805"/>
      <c r="G190" s="805"/>
      <c r="H190" s="806"/>
      <c r="I190" s="806"/>
      <c r="J190" s="803"/>
      <c r="K190" s="803"/>
      <c r="L190" s="804"/>
    </row>
    <row r="191" spans="1:12" s="101" customFormat="1" ht="24" customHeight="1">
      <c r="A191" s="808">
        <v>936</v>
      </c>
      <c r="B191" s="110" t="s">
        <v>76</v>
      </c>
      <c r="C191" s="115" t="s">
        <v>78</v>
      </c>
      <c r="D191" s="115" t="s">
        <v>146</v>
      </c>
      <c r="E191" s="115" t="s">
        <v>147</v>
      </c>
      <c r="F191" s="809" t="s">
        <v>71</v>
      </c>
      <c r="G191" s="809"/>
      <c r="H191" s="805"/>
      <c r="I191" s="805"/>
      <c r="J191" s="805"/>
      <c r="K191" s="805"/>
      <c r="L191" s="805"/>
    </row>
    <row r="192" spans="1:12" s="101" customFormat="1" ht="26.25" customHeight="1">
      <c r="A192" s="808"/>
      <c r="B192" s="803" t="s">
        <v>3073</v>
      </c>
      <c r="C192" s="810" t="s">
        <v>3086</v>
      </c>
      <c r="D192" s="807">
        <v>43854</v>
      </c>
      <c r="E192" s="803" t="s">
        <v>753</v>
      </c>
      <c r="F192" s="803" t="s">
        <v>3089</v>
      </c>
      <c r="G192" s="803"/>
      <c r="H192" s="806" t="s">
        <v>152</v>
      </c>
      <c r="I192" s="806"/>
      <c r="J192" s="117" t="s">
        <v>153</v>
      </c>
      <c r="K192" s="117" t="s">
        <v>3</v>
      </c>
      <c r="L192" s="119">
        <v>282</v>
      </c>
    </row>
    <row r="193" spans="1:12" s="101" customFormat="1" ht="165.75" customHeight="1">
      <c r="A193" s="808"/>
      <c r="B193" s="803"/>
      <c r="C193" s="810"/>
      <c r="D193" s="807"/>
      <c r="E193" s="803"/>
      <c r="F193" s="803"/>
      <c r="G193" s="803"/>
      <c r="H193" s="806" t="s">
        <v>154</v>
      </c>
      <c r="I193" s="806"/>
      <c r="J193" s="117" t="s">
        <v>153</v>
      </c>
      <c r="K193" s="117" t="s">
        <v>3</v>
      </c>
      <c r="L193" s="119">
        <v>250</v>
      </c>
    </row>
    <row r="194" spans="1:12" s="101" customFormat="1" ht="24" customHeight="1">
      <c r="A194" s="808"/>
      <c r="B194" s="110" t="s">
        <v>77</v>
      </c>
      <c r="C194" s="115" t="s">
        <v>79</v>
      </c>
      <c r="D194" s="115" t="s">
        <v>155</v>
      </c>
      <c r="E194" s="115" t="s">
        <v>156</v>
      </c>
      <c r="F194" s="805"/>
      <c r="G194" s="805"/>
      <c r="H194" s="806" t="s">
        <v>157</v>
      </c>
      <c r="I194" s="806"/>
      <c r="J194" s="803" t="s">
        <v>153</v>
      </c>
      <c r="K194" s="803" t="s">
        <v>3</v>
      </c>
      <c r="L194" s="804">
        <v>69.59</v>
      </c>
    </row>
    <row r="195" spans="1:12" s="101" customFormat="1" ht="24" customHeight="1">
      <c r="A195" s="808"/>
      <c r="B195" s="117" t="s">
        <v>254</v>
      </c>
      <c r="C195" s="117" t="s">
        <v>3089</v>
      </c>
      <c r="D195" s="118">
        <v>43864</v>
      </c>
      <c r="E195" s="117" t="s">
        <v>3088</v>
      </c>
      <c r="F195" s="805"/>
      <c r="G195" s="805"/>
      <c r="H195" s="806"/>
      <c r="I195" s="806"/>
      <c r="J195" s="803"/>
      <c r="K195" s="803"/>
      <c r="L195" s="804"/>
    </row>
    <row r="196" spans="1:12" s="101" customFormat="1" ht="24" customHeight="1">
      <c r="A196" s="808">
        <v>937</v>
      </c>
      <c r="B196" s="110" t="s">
        <v>76</v>
      </c>
      <c r="C196" s="115" t="s">
        <v>78</v>
      </c>
      <c r="D196" s="115" t="s">
        <v>146</v>
      </c>
      <c r="E196" s="115" t="s">
        <v>147</v>
      </c>
      <c r="F196" s="809" t="s">
        <v>71</v>
      </c>
      <c r="G196" s="809"/>
      <c r="H196" s="805"/>
      <c r="I196" s="805"/>
      <c r="J196" s="805"/>
      <c r="K196" s="805"/>
      <c r="L196" s="805"/>
    </row>
    <row r="197" spans="1:12" s="101" customFormat="1" ht="26.25" customHeight="1">
      <c r="A197" s="808"/>
      <c r="B197" s="803" t="s">
        <v>3090</v>
      </c>
      <c r="C197" s="810" t="s">
        <v>3091</v>
      </c>
      <c r="D197" s="807">
        <v>43765</v>
      </c>
      <c r="E197" s="803" t="s">
        <v>1573</v>
      </c>
      <c r="F197" s="803" t="s">
        <v>2465</v>
      </c>
      <c r="G197" s="803"/>
      <c r="H197" s="806" t="s">
        <v>152</v>
      </c>
      <c r="I197" s="806"/>
      <c r="J197" s="117" t="s">
        <v>153</v>
      </c>
      <c r="K197" s="117" t="s">
        <v>3</v>
      </c>
      <c r="L197" s="119">
        <v>795.96</v>
      </c>
    </row>
    <row r="198" spans="1:12" s="101" customFormat="1" ht="354.75" customHeight="1">
      <c r="A198" s="808"/>
      <c r="B198" s="803"/>
      <c r="C198" s="810"/>
      <c r="D198" s="807"/>
      <c r="E198" s="803"/>
      <c r="F198" s="803"/>
      <c r="G198" s="803"/>
      <c r="H198" s="806" t="s">
        <v>154</v>
      </c>
      <c r="I198" s="806"/>
      <c r="J198" s="117" t="s">
        <v>153</v>
      </c>
      <c r="K198" s="117" t="s">
        <v>153</v>
      </c>
      <c r="L198" s="119">
        <v>0</v>
      </c>
    </row>
    <row r="199" spans="1:12" s="101" customFormat="1" ht="24" customHeight="1">
      <c r="A199" s="808"/>
      <c r="B199" s="110" t="s">
        <v>77</v>
      </c>
      <c r="C199" s="115" t="s">
        <v>79</v>
      </c>
      <c r="D199" s="115" t="s">
        <v>155</v>
      </c>
      <c r="E199" s="115" t="s">
        <v>156</v>
      </c>
      <c r="F199" s="805"/>
      <c r="G199" s="805"/>
      <c r="H199" s="806" t="s">
        <v>157</v>
      </c>
      <c r="I199" s="806"/>
      <c r="J199" s="803" t="s">
        <v>153</v>
      </c>
      <c r="K199" s="803" t="s">
        <v>3</v>
      </c>
      <c r="L199" s="804">
        <v>570</v>
      </c>
    </row>
    <row r="200" spans="1:12" s="101" customFormat="1" ht="34.5" customHeight="1">
      <c r="A200" s="808"/>
      <c r="B200" s="117" t="s">
        <v>187</v>
      </c>
      <c r="C200" s="117" t="s">
        <v>2465</v>
      </c>
      <c r="D200" s="118">
        <v>43771</v>
      </c>
      <c r="E200" s="117" t="s">
        <v>3092</v>
      </c>
      <c r="F200" s="805"/>
      <c r="G200" s="805"/>
      <c r="H200" s="806"/>
      <c r="I200" s="806"/>
      <c r="J200" s="803"/>
      <c r="K200" s="803"/>
      <c r="L200" s="804"/>
    </row>
    <row r="201" spans="1:12" s="101" customFormat="1" ht="24" customHeight="1">
      <c r="A201" s="808">
        <v>938</v>
      </c>
      <c r="B201" s="110" t="s">
        <v>76</v>
      </c>
      <c r="C201" s="115" t="s">
        <v>78</v>
      </c>
      <c r="D201" s="115" t="s">
        <v>146</v>
      </c>
      <c r="E201" s="115" t="s">
        <v>147</v>
      </c>
      <c r="F201" s="809" t="s">
        <v>71</v>
      </c>
      <c r="G201" s="809"/>
      <c r="H201" s="805"/>
      <c r="I201" s="805"/>
      <c r="J201" s="805"/>
      <c r="K201" s="805"/>
      <c r="L201" s="805"/>
    </row>
    <row r="202" spans="1:12" s="101" customFormat="1" ht="26.25" customHeight="1">
      <c r="A202" s="808"/>
      <c r="B202" s="803" t="s">
        <v>3090</v>
      </c>
      <c r="C202" s="810" t="s">
        <v>3093</v>
      </c>
      <c r="D202" s="807">
        <v>43798</v>
      </c>
      <c r="E202" s="803" t="s">
        <v>718</v>
      </c>
      <c r="F202" s="803" t="s">
        <v>3094</v>
      </c>
      <c r="G202" s="803"/>
      <c r="H202" s="806" t="s">
        <v>152</v>
      </c>
      <c r="I202" s="806"/>
      <c r="J202" s="117" t="s">
        <v>153</v>
      </c>
      <c r="K202" s="117" t="s">
        <v>3</v>
      </c>
      <c r="L202" s="119">
        <v>832</v>
      </c>
    </row>
    <row r="203" spans="1:12" s="101" customFormat="1" ht="197.25" customHeight="1">
      <c r="A203" s="808"/>
      <c r="B203" s="803"/>
      <c r="C203" s="810"/>
      <c r="D203" s="807"/>
      <c r="E203" s="803"/>
      <c r="F203" s="803"/>
      <c r="G203" s="803"/>
      <c r="H203" s="806" t="s">
        <v>154</v>
      </c>
      <c r="I203" s="806"/>
      <c r="J203" s="117" t="s">
        <v>153</v>
      </c>
      <c r="K203" s="117" t="s">
        <v>3</v>
      </c>
      <c r="L203" s="119">
        <v>1127</v>
      </c>
    </row>
    <row r="204" spans="1:12" s="101" customFormat="1" ht="24" customHeight="1">
      <c r="A204" s="808"/>
      <c r="B204" s="110" t="s">
        <v>77</v>
      </c>
      <c r="C204" s="115" t="s">
        <v>79</v>
      </c>
      <c r="D204" s="115" t="s">
        <v>155</v>
      </c>
      <c r="E204" s="115" t="s">
        <v>156</v>
      </c>
      <c r="F204" s="805"/>
      <c r="G204" s="805"/>
      <c r="H204" s="806" t="s">
        <v>157</v>
      </c>
      <c r="I204" s="806"/>
      <c r="J204" s="803" t="s">
        <v>153</v>
      </c>
      <c r="K204" s="803" t="s">
        <v>153</v>
      </c>
      <c r="L204" s="804">
        <v>0</v>
      </c>
    </row>
    <row r="205" spans="1:12" s="101" customFormat="1" ht="34.5" customHeight="1">
      <c r="A205" s="808"/>
      <c r="B205" s="117" t="s">
        <v>187</v>
      </c>
      <c r="C205" s="117" t="s">
        <v>3094</v>
      </c>
      <c r="D205" s="118">
        <v>43809</v>
      </c>
      <c r="E205" s="117" t="s">
        <v>3095</v>
      </c>
      <c r="F205" s="805"/>
      <c r="G205" s="805"/>
      <c r="H205" s="806"/>
      <c r="I205" s="806"/>
      <c r="J205" s="803"/>
      <c r="K205" s="803"/>
      <c r="L205" s="804"/>
    </row>
    <row r="206" spans="1:12" s="101" customFormat="1" ht="24" customHeight="1">
      <c r="A206" s="808">
        <v>939</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3096</v>
      </c>
      <c r="C207" s="803" t="s">
        <v>3097</v>
      </c>
      <c r="D207" s="807">
        <v>43782</v>
      </c>
      <c r="E207" s="803" t="s">
        <v>1326</v>
      </c>
      <c r="F207" s="803" t="s">
        <v>1327</v>
      </c>
      <c r="G207" s="803"/>
      <c r="H207" s="806" t="s">
        <v>152</v>
      </c>
      <c r="I207" s="806"/>
      <c r="J207" s="117" t="s">
        <v>153</v>
      </c>
      <c r="K207" s="117" t="s">
        <v>153</v>
      </c>
      <c r="L207" s="119">
        <v>0</v>
      </c>
    </row>
    <row r="208" spans="1:12" s="101" customFormat="1" ht="113.25" customHeight="1">
      <c r="A208" s="808"/>
      <c r="B208" s="803"/>
      <c r="C208" s="803"/>
      <c r="D208" s="807"/>
      <c r="E208" s="803"/>
      <c r="F208" s="803"/>
      <c r="G208" s="803"/>
      <c r="H208" s="806" t="s">
        <v>154</v>
      </c>
      <c r="I208" s="806"/>
      <c r="J208" s="117" t="s">
        <v>153</v>
      </c>
      <c r="K208" s="117" t="s">
        <v>153</v>
      </c>
      <c r="L208" s="119">
        <v>0</v>
      </c>
    </row>
    <row r="209" spans="1:12" s="101" customFormat="1" ht="24" customHeight="1">
      <c r="A209" s="808"/>
      <c r="B209" s="110" t="s">
        <v>77</v>
      </c>
      <c r="C209" s="115" t="s">
        <v>79</v>
      </c>
      <c r="D209" s="115" t="s">
        <v>155</v>
      </c>
      <c r="E209" s="115" t="s">
        <v>156</v>
      </c>
      <c r="F209" s="805"/>
      <c r="G209" s="805"/>
      <c r="H209" s="806" t="s">
        <v>157</v>
      </c>
      <c r="I209" s="806"/>
      <c r="J209" s="803" t="s">
        <v>153</v>
      </c>
      <c r="K209" s="803" t="s">
        <v>3</v>
      </c>
      <c r="L209" s="804">
        <v>799</v>
      </c>
    </row>
    <row r="210" spans="1:12" s="101" customFormat="1" ht="34.5" customHeight="1">
      <c r="A210" s="808"/>
      <c r="B210" s="117" t="s">
        <v>187</v>
      </c>
      <c r="C210" s="117" t="s">
        <v>1327</v>
      </c>
      <c r="D210" s="118">
        <v>43784</v>
      </c>
      <c r="E210" s="117" t="s">
        <v>676</v>
      </c>
      <c r="F210" s="805"/>
      <c r="G210" s="805"/>
      <c r="H210" s="806"/>
      <c r="I210" s="806"/>
      <c r="J210" s="803"/>
      <c r="K210" s="803"/>
      <c r="L210" s="804"/>
    </row>
    <row r="211" spans="1:12" s="101" customFormat="1" ht="24" customHeight="1">
      <c r="A211" s="808">
        <v>940</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3098</v>
      </c>
      <c r="C212" s="810" t="s">
        <v>3099</v>
      </c>
      <c r="D212" s="807">
        <v>43760</v>
      </c>
      <c r="E212" s="803" t="s">
        <v>2281</v>
      </c>
      <c r="F212" s="803" t="s">
        <v>3100</v>
      </c>
      <c r="G212" s="803"/>
      <c r="H212" s="806" t="s">
        <v>152</v>
      </c>
      <c r="I212" s="806"/>
      <c r="J212" s="117" t="s">
        <v>153</v>
      </c>
      <c r="K212" s="117" t="s">
        <v>3</v>
      </c>
      <c r="L212" s="119">
        <v>819</v>
      </c>
    </row>
    <row r="213" spans="1:12" s="101" customFormat="1" ht="291.75" customHeight="1">
      <c r="A213" s="808"/>
      <c r="B213" s="803"/>
      <c r="C213" s="810"/>
      <c r="D213" s="807"/>
      <c r="E213" s="803"/>
      <c r="F213" s="803"/>
      <c r="G213" s="803"/>
      <c r="H213" s="806" t="s">
        <v>154</v>
      </c>
      <c r="I213" s="806"/>
      <c r="J213" s="117" t="s">
        <v>153</v>
      </c>
      <c r="K213" s="117" t="s">
        <v>3</v>
      </c>
      <c r="L213" s="119">
        <v>3087.98</v>
      </c>
    </row>
    <row r="214" spans="1:12" s="101" customFormat="1" ht="24" customHeight="1">
      <c r="A214" s="808"/>
      <c r="B214" s="110" t="s">
        <v>77</v>
      </c>
      <c r="C214" s="115" t="s">
        <v>79</v>
      </c>
      <c r="D214" s="115" t="s">
        <v>155</v>
      </c>
      <c r="E214" s="115" t="s">
        <v>156</v>
      </c>
      <c r="F214" s="805"/>
      <c r="G214" s="805"/>
      <c r="H214" s="806" t="s">
        <v>157</v>
      </c>
      <c r="I214" s="806"/>
      <c r="J214" s="803" t="s">
        <v>153</v>
      </c>
      <c r="K214" s="803" t="s">
        <v>153</v>
      </c>
      <c r="L214" s="804">
        <v>0</v>
      </c>
    </row>
    <row r="215" spans="1:12" s="101" customFormat="1" ht="34.5" customHeight="1">
      <c r="A215" s="808"/>
      <c r="B215" s="117" t="s">
        <v>303</v>
      </c>
      <c r="C215" s="117" t="s">
        <v>3100</v>
      </c>
      <c r="D215" s="118">
        <v>43765</v>
      </c>
      <c r="E215" s="117" t="s">
        <v>3101</v>
      </c>
      <c r="F215" s="805"/>
      <c r="G215" s="805"/>
      <c r="H215" s="806"/>
      <c r="I215" s="806"/>
      <c r="J215" s="803"/>
      <c r="K215" s="803"/>
      <c r="L215" s="804"/>
    </row>
    <row r="216" spans="1:12" s="101" customFormat="1" ht="24" customHeight="1">
      <c r="A216" s="808">
        <v>941</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3102</v>
      </c>
      <c r="C217" s="810" t="s">
        <v>3103</v>
      </c>
      <c r="D217" s="807">
        <v>43876</v>
      </c>
      <c r="E217" s="803" t="s">
        <v>523</v>
      </c>
      <c r="F217" s="803" t="s">
        <v>1119</v>
      </c>
      <c r="G217" s="803"/>
      <c r="H217" s="806" t="s">
        <v>152</v>
      </c>
      <c r="I217" s="806"/>
      <c r="J217" s="117" t="s">
        <v>153</v>
      </c>
      <c r="K217" s="117" t="s">
        <v>3</v>
      </c>
      <c r="L217" s="119">
        <v>418</v>
      </c>
    </row>
    <row r="218" spans="1:12" s="101" customFormat="1" ht="408.95" customHeight="1">
      <c r="A218" s="808"/>
      <c r="B218" s="803"/>
      <c r="C218" s="810"/>
      <c r="D218" s="807"/>
      <c r="E218" s="803"/>
      <c r="F218" s="803"/>
      <c r="G218" s="803"/>
      <c r="H218" s="806" t="s">
        <v>154</v>
      </c>
      <c r="I218" s="806"/>
      <c r="J218" s="803" t="s">
        <v>153</v>
      </c>
      <c r="K218" s="803" t="s">
        <v>153</v>
      </c>
      <c r="L218" s="804">
        <v>0</v>
      </c>
    </row>
    <row r="219" spans="1:12" s="101" customFormat="1" ht="229.35" customHeight="1">
      <c r="A219" s="808"/>
      <c r="B219" s="803"/>
      <c r="C219" s="810"/>
      <c r="D219" s="807"/>
      <c r="E219" s="803"/>
      <c r="F219" s="803"/>
      <c r="G219" s="803"/>
      <c r="H219" s="806"/>
      <c r="I219" s="806"/>
      <c r="J219" s="803"/>
      <c r="K219" s="803"/>
      <c r="L219" s="804"/>
    </row>
    <row r="220" spans="1:12" s="101" customFormat="1" ht="24" customHeight="1">
      <c r="A220" s="808"/>
      <c r="B220" s="110" t="s">
        <v>77</v>
      </c>
      <c r="C220" s="115" t="s">
        <v>79</v>
      </c>
      <c r="D220" s="115" t="s">
        <v>155</v>
      </c>
      <c r="E220" s="115" t="s">
        <v>156</v>
      </c>
      <c r="F220" s="805"/>
      <c r="G220" s="805"/>
      <c r="H220" s="806" t="s">
        <v>157</v>
      </c>
      <c r="I220" s="806"/>
      <c r="J220" s="803" t="s">
        <v>153</v>
      </c>
      <c r="K220" s="803" t="s">
        <v>3</v>
      </c>
      <c r="L220" s="804">
        <v>510</v>
      </c>
    </row>
    <row r="221" spans="1:12" s="101" customFormat="1" ht="24" customHeight="1">
      <c r="A221" s="808"/>
      <c r="B221" s="117" t="s">
        <v>3104</v>
      </c>
      <c r="C221" s="117" t="s">
        <v>1119</v>
      </c>
      <c r="D221" s="118">
        <v>43884</v>
      </c>
      <c r="E221" s="117" t="s">
        <v>720</v>
      </c>
      <c r="F221" s="805"/>
      <c r="G221" s="805"/>
      <c r="H221" s="806"/>
      <c r="I221" s="806"/>
      <c r="J221" s="803"/>
      <c r="K221" s="803"/>
      <c r="L221" s="804"/>
    </row>
    <row r="222" spans="1:12" s="101" customFormat="1" ht="24" customHeight="1">
      <c r="A222" s="808">
        <v>942</v>
      </c>
      <c r="B222" s="110" t="s">
        <v>76</v>
      </c>
      <c r="C222" s="115" t="s">
        <v>78</v>
      </c>
      <c r="D222" s="115" t="s">
        <v>146</v>
      </c>
      <c r="E222" s="115" t="s">
        <v>147</v>
      </c>
      <c r="F222" s="809" t="s">
        <v>71</v>
      </c>
      <c r="G222" s="809"/>
      <c r="H222" s="805"/>
      <c r="I222" s="805"/>
      <c r="J222" s="805"/>
      <c r="K222" s="805"/>
      <c r="L222" s="805"/>
    </row>
    <row r="223" spans="1:12" s="101" customFormat="1" ht="26.25" customHeight="1">
      <c r="A223" s="808"/>
      <c r="B223" s="803" t="s">
        <v>3102</v>
      </c>
      <c r="C223" s="810" t="s">
        <v>3105</v>
      </c>
      <c r="D223" s="807">
        <v>43893</v>
      </c>
      <c r="E223" s="803" t="s">
        <v>849</v>
      </c>
      <c r="F223" s="803" t="s">
        <v>3106</v>
      </c>
      <c r="G223" s="803"/>
      <c r="H223" s="806" t="s">
        <v>152</v>
      </c>
      <c r="I223" s="806"/>
      <c r="J223" s="117" t="s">
        <v>153</v>
      </c>
      <c r="K223" s="117" t="s">
        <v>3</v>
      </c>
      <c r="L223" s="119">
        <v>201.11</v>
      </c>
    </row>
    <row r="224" spans="1:12" s="101" customFormat="1" ht="260.25" customHeight="1">
      <c r="A224" s="808"/>
      <c r="B224" s="803"/>
      <c r="C224" s="810"/>
      <c r="D224" s="807"/>
      <c r="E224" s="803"/>
      <c r="F224" s="803"/>
      <c r="G224" s="803"/>
      <c r="H224" s="806" t="s">
        <v>154</v>
      </c>
      <c r="I224" s="806"/>
      <c r="J224" s="117" t="s">
        <v>153</v>
      </c>
      <c r="K224" s="117" t="s">
        <v>3</v>
      </c>
      <c r="L224" s="119">
        <v>227.96</v>
      </c>
    </row>
    <row r="225" spans="1:12" s="101" customFormat="1" ht="24" customHeight="1">
      <c r="A225" s="808"/>
      <c r="B225" s="110" t="s">
        <v>77</v>
      </c>
      <c r="C225" s="115" t="s">
        <v>79</v>
      </c>
      <c r="D225" s="115" t="s">
        <v>155</v>
      </c>
      <c r="E225" s="115" t="s">
        <v>156</v>
      </c>
      <c r="F225" s="805"/>
      <c r="G225" s="805"/>
      <c r="H225" s="806" t="s">
        <v>157</v>
      </c>
      <c r="I225" s="806"/>
      <c r="J225" s="803" t="s">
        <v>153</v>
      </c>
      <c r="K225" s="803" t="s">
        <v>153</v>
      </c>
      <c r="L225" s="804">
        <v>0</v>
      </c>
    </row>
    <row r="226" spans="1:12" s="101" customFormat="1" ht="24" customHeight="1">
      <c r="A226" s="808"/>
      <c r="B226" s="117" t="s">
        <v>3104</v>
      </c>
      <c r="C226" s="117" t="s">
        <v>3106</v>
      </c>
      <c r="D226" s="118">
        <v>43894</v>
      </c>
      <c r="E226" s="117" t="s">
        <v>875</v>
      </c>
      <c r="F226" s="805"/>
      <c r="G226" s="805"/>
      <c r="H226" s="806"/>
      <c r="I226" s="806"/>
      <c r="J226" s="803"/>
      <c r="K226" s="803"/>
      <c r="L226" s="804"/>
    </row>
    <row r="227" spans="1:12" s="101" customFormat="1" ht="24" customHeight="1">
      <c r="A227" s="808">
        <v>943</v>
      </c>
      <c r="B227" s="110" t="s">
        <v>76</v>
      </c>
      <c r="C227" s="115" t="s">
        <v>78</v>
      </c>
      <c r="D227" s="115" t="s">
        <v>146</v>
      </c>
      <c r="E227" s="115" t="s">
        <v>147</v>
      </c>
      <c r="F227" s="809" t="s">
        <v>71</v>
      </c>
      <c r="G227" s="809"/>
      <c r="H227" s="805"/>
      <c r="I227" s="805"/>
      <c r="J227" s="805"/>
      <c r="K227" s="805"/>
      <c r="L227" s="805"/>
    </row>
    <row r="228" spans="1:12" s="101" customFormat="1" ht="26.25" customHeight="1">
      <c r="A228" s="808"/>
      <c r="B228" s="803" t="s">
        <v>3107</v>
      </c>
      <c r="C228" s="803" t="s">
        <v>3108</v>
      </c>
      <c r="D228" s="807">
        <v>43775</v>
      </c>
      <c r="E228" s="803" t="s">
        <v>1510</v>
      </c>
      <c r="F228" s="803" t="s">
        <v>2050</v>
      </c>
      <c r="G228" s="803"/>
      <c r="H228" s="806" t="s">
        <v>152</v>
      </c>
      <c r="I228" s="806"/>
      <c r="J228" s="117" t="s">
        <v>153</v>
      </c>
      <c r="K228" s="117" t="s">
        <v>3</v>
      </c>
      <c r="L228" s="119">
        <v>537</v>
      </c>
    </row>
    <row r="229" spans="1:12" s="101" customFormat="1" ht="102.75" customHeight="1">
      <c r="A229" s="808"/>
      <c r="B229" s="803"/>
      <c r="C229" s="803"/>
      <c r="D229" s="807"/>
      <c r="E229" s="803"/>
      <c r="F229" s="803"/>
      <c r="G229" s="803"/>
      <c r="H229" s="806" t="s">
        <v>154</v>
      </c>
      <c r="I229" s="806"/>
      <c r="J229" s="117" t="s">
        <v>153</v>
      </c>
      <c r="K229" s="117" t="s">
        <v>3</v>
      </c>
      <c r="L229" s="119">
        <v>2462.42</v>
      </c>
    </row>
    <row r="230" spans="1:12" s="101" customFormat="1" ht="24" customHeight="1">
      <c r="A230" s="808"/>
      <c r="B230" s="110" t="s">
        <v>77</v>
      </c>
      <c r="C230" s="115" t="s">
        <v>79</v>
      </c>
      <c r="D230" s="115" t="s">
        <v>155</v>
      </c>
      <c r="E230" s="115" t="s">
        <v>156</v>
      </c>
      <c r="F230" s="805"/>
      <c r="G230" s="805"/>
      <c r="H230" s="806" t="s">
        <v>157</v>
      </c>
      <c r="I230" s="806"/>
      <c r="J230" s="803" t="s">
        <v>153</v>
      </c>
      <c r="K230" s="803" t="s">
        <v>153</v>
      </c>
      <c r="L230" s="804">
        <v>0</v>
      </c>
    </row>
    <row r="231" spans="1:12" s="101" customFormat="1" ht="24" customHeight="1">
      <c r="A231" s="808"/>
      <c r="B231" s="117" t="s">
        <v>181</v>
      </c>
      <c r="C231" s="117" t="s">
        <v>2050</v>
      </c>
      <c r="D231" s="118">
        <v>43777</v>
      </c>
      <c r="E231" s="117" t="s">
        <v>271</v>
      </c>
      <c r="F231" s="805"/>
      <c r="G231" s="805"/>
      <c r="H231" s="806"/>
      <c r="I231" s="806"/>
      <c r="J231" s="803"/>
      <c r="K231" s="803"/>
      <c r="L231" s="804"/>
    </row>
    <row r="232" spans="1:12" s="101" customFormat="1" ht="24" customHeight="1">
      <c r="A232" s="808">
        <v>944</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3107</v>
      </c>
      <c r="C233" s="803" t="s">
        <v>3109</v>
      </c>
      <c r="D233" s="807">
        <v>43840</v>
      </c>
      <c r="E233" s="803" t="s">
        <v>523</v>
      </c>
      <c r="F233" s="803" t="s">
        <v>3110</v>
      </c>
      <c r="G233" s="803"/>
      <c r="H233" s="806" t="s">
        <v>152</v>
      </c>
      <c r="I233" s="806"/>
      <c r="J233" s="117" t="s">
        <v>153</v>
      </c>
      <c r="K233" s="117" t="s">
        <v>3</v>
      </c>
      <c r="L233" s="119">
        <v>692</v>
      </c>
    </row>
    <row r="234" spans="1:12" s="101" customFormat="1" ht="71.25" customHeight="1">
      <c r="A234" s="808"/>
      <c r="B234" s="803"/>
      <c r="C234" s="803"/>
      <c r="D234" s="807"/>
      <c r="E234" s="803"/>
      <c r="F234" s="803"/>
      <c r="G234" s="803"/>
      <c r="H234" s="806" t="s">
        <v>154</v>
      </c>
      <c r="I234" s="806"/>
      <c r="J234" s="117" t="s">
        <v>153</v>
      </c>
      <c r="K234" s="117" t="s">
        <v>153</v>
      </c>
      <c r="L234" s="119">
        <v>0</v>
      </c>
    </row>
    <row r="235" spans="1:12" s="101" customFormat="1" ht="24" customHeight="1">
      <c r="A235" s="808"/>
      <c r="B235" s="110" t="s">
        <v>77</v>
      </c>
      <c r="C235" s="115" t="s">
        <v>79</v>
      </c>
      <c r="D235" s="115" t="s">
        <v>155</v>
      </c>
      <c r="E235" s="115" t="s">
        <v>156</v>
      </c>
      <c r="F235" s="805"/>
      <c r="G235" s="805"/>
      <c r="H235" s="806" t="s">
        <v>157</v>
      </c>
      <c r="I235" s="806"/>
      <c r="J235" s="803" t="s">
        <v>153</v>
      </c>
      <c r="K235" s="803" t="s">
        <v>153</v>
      </c>
      <c r="L235" s="804">
        <v>0</v>
      </c>
    </row>
    <row r="236" spans="1:12" s="101" customFormat="1" ht="24" customHeight="1">
      <c r="A236" s="808"/>
      <c r="B236" s="117" t="s">
        <v>181</v>
      </c>
      <c r="C236" s="117" t="s">
        <v>3110</v>
      </c>
      <c r="D236" s="118">
        <v>43844</v>
      </c>
      <c r="E236" s="117" t="s">
        <v>3111</v>
      </c>
      <c r="F236" s="805"/>
      <c r="G236" s="805"/>
      <c r="H236" s="806"/>
      <c r="I236" s="806"/>
      <c r="J236" s="803"/>
      <c r="K236" s="803"/>
      <c r="L236" s="804"/>
    </row>
    <row r="237" spans="1:12" s="101" customFormat="1" ht="24" customHeight="1">
      <c r="A237" s="808">
        <v>945</v>
      </c>
      <c r="B237" s="110" t="s">
        <v>76</v>
      </c>
      <c r="C237" s="115" t="s">
        <v>78</v>
      </c>
      <c r="D237" s="115" t="s">
        <v>146</v>
      </c>
      <c r="E237" s="115" t="s">
        <v>147</v>
      </c>
      <c r="F237" s="809" t="s">
        <v>71</v>
      </c>
      <c r="G237" s="809"/>
      <c r="H237" s="805"/>
      <c r="I237" s="805"/>
      <c r="J237" s="805"/>
      <c r="K237" s="805"/>
      <c r="L237" s="805"/>
    </row>
    <row r="238" spans="1:12" s="101" customFormat="1" ht="26.25" customHeight="1">
      <c r="A238" s="808"/>
      <c r="B238" s="803" t="s">
        <v>3112</v>
      </c>
      <c r="C238" s="803" t="s">
        <v>3113</v>
      </c>
      <c r="D238" s="807">
        <v>43807</v>
      </c>
      <c r="E238" s="803" t="s">
        <v>228</v>
      </c>
      <c r="F238" s="803" t="s">
        <v>239</v>
      </c>
      <c r="G238" s="803"/>
      <c r="H238" s="806" t="s">
        <v>152</v>
      </c>
      <c r="I238" s="806"/>
      <c r="J238" s="117" t="s">
        <v>153</v>
      </c>
      <c r="K238" s="117" t="s">
        <v>153</v>
      </c>
      <c r="L238" s="119">
        <v>0</v>
      </c>
    </row>
    <row r="239" spans="1:12" s="101" customFormat="1" ht="81.75" customHeight="1">
      <c r="A239" s="808"/>
      <c r="B239" s="803"/>
      <c r="C239" s="803"/>
      <c r="D239" s="807"/>
      <c r="E239" s="803"/>
      <c r="F239" s="803"/>
      <c r="G239" s="803"/>
      <c r="H239" s="806" t="s">
        <v>154</v>
      </c>
      <c r="I239" s="806"/>
      <c r="J239" s="117" t="s">
        <v>153</v>
      </c>
      <c r="K239" s="117" t="s">
        <v>153</v>
      </c>
      <c r="L239" s="119">
        <v>0</v>
      </c>
    </row>
    <row r="240" spans="1:12" s="101" customFormat="1" ht="24" customHeight="1">
      <c r="A240" s="808"/>
      <c r="B240" s="110" t="s">
        <v>77</v>
      </c>
      <c r="C240" s="115" t="s">
        <v>79</v>
      </c>
      <c r="D240" s="115" t="s">
        <v>155</v>
      </c>
      <c r="E240" s="115" t="s">
        <v>156</v>
      </c>
      <c r="F240" s="805"/>
      <c r="G240" s="805"/>
      <c r="H240" s="806" t="s">
        <v>157</v>
      </c>
      <c r="I240" s="806"/>
      <c r="J240" s="803" t="s">
        <v>153</v>
      </c>
      <c r="K240" s="803" t="s">
        <v>3</v>
      </c>
      <c r="L240" s="804">
        <v>840</v>
      </c>
    </row>
    <row r="241" spans="1:12" s="101" customFormat="1" ht="24" customHeight="1">
      <c r="A241" s="808"/>
      <c r="B241" s="117" t="s">
        <v>3104</v>
      </c>
      <c r="C241" s="117" t="s">
        <v>239</v>
      </c>
      <c r="D241" s="118">
        <v>43810</v>
      </c>
      <c r="E241" s="117" t="s">
        <v>321</v>
      </c>
      <c r="F241" s="805"/>
      <c r="G241" s="805"/>
      <c r="H241" s="806"/>
      <c r="I241" s="806"/>
      <c r="J241" s="803"/>
      <c r="K241" s="803"/>
      <c r="L241" s="804"/>
    </row>
    <row r="242" spans="1:12" s="101" customFormat="1" ht="24" customHeight="1">
      <c r="A242" s="808">
        <v>946</v>
      </c>
      <c r="B242" s="110" t="s">
        <v>76</v>
      </c>
      <c r="C242" s="115" t="s">
        <v>78</v>
      </c>
      <c r="D242" s="115" t="s">
        <v>146</v>
      </c>
      <c r="E242" s="115" t="s">
        <v>147</v>
      </c>
      <c r="F242" s="809" t="s">
        <v>71</v>
      </c>
      <c r="G242" s="809"/>
      <c r="H242" s="805"/>
      <c r="I242" s="805"/>
      <c r="J242" s="805"/>
      <c r="K242" s="805"/>
      <c r="L242" s="805"/>
    </row>
    <row r="243" spans="1:12" s="101" customFormat="1" ht="26.25" customHeight="1">
      <c r="A243" s="808"/>
      <c r="B243" s="803" t="s">
        <v>3112</v>
      </c>
      <c r="C243" s="810" t="s">
        <v>3114</v>
      </c>
      <c r="D243" s="807">
        <v>43871</v>
      </c>
      <c r="E243" s="803" t="s">
        <v>2892</v>
      </c>
      <c r="F243" s="803" t="s">
        <v>3115</v>
      </c>
      <c r="G243" s="803"/>
      <c r="H243" s="806" t="s">
        <v>152</v>
      </c>
      <c r="I243" s="806"/>
      <c r="J243" s="117" t="s">
        <v>153</v>
      </c>
      <c r="K243" s="117" t="s">
        <v>3</v>
      </c>
      <c r="L243" s="119">
        <v>530</v>
      </c>
    </row>
    <row r="244" spans="1:12" s="101" customFormat="1" ht="375.75" customHeight="1">
      <c r="A244" s="808"/>
      <c r="B244" s="803"/>
      <c r="C244" s="810"/>
      <c r="D244" s="807"/>
      <c r="E244" s="803"/>
      <c r="F244" s="803"/>
      <c r="G244" s="803"/>
      <c r="H244" s="806" t="s">
        <v>154</v>
      </c>
      <c r="I244" s="806"/>
      <c r="J244" s="117" t="s">
        <v>153</v>
      </c>
      <c r="K244" s="117" t="s">
        <v>153</v>
      </c>
      <c r="L244" s="119">
        <v>0</v>
      </c>
    </row>
    <row r="245" spans="1:12" s="101" customFormat="1" ht="24" customHeight="1">
      <c r="A245" s="808"/>
      <c r="B245" s="110" t="s">
        <v>77</v>
      </c>
      <c r="C245" s="115" t="s">
        <v>79</v>
      </c>
      <c r="D245" s="115" t="s">
        <v>155</v>
      </c>
      <c r="E245" s="115" t="s">
        <v>156</v>
      </c>
      <c r="F245" s="805"/>
      <c r="G245" s="805"/>
      <c r="H245" s="806" t="s">
        <v>157</v>
      </c>
      <c r="I245" s="806"/>
      <c r="J245" s="803" t="s">
        <v>153</v>
      </c>
      <c r="K245" s="803" t="s">
        <v>153</v>
      </c>
      <c r="L245" s="804">
        <v>0</v>
      </c>
    </row>
    <row r="246" spans="1:12" s="101" customFormat="1" ht="24" customHeight="1">
      <c r="A246" s="808"/>
      <c r="B246" s="117" t="s">
        <v>3104</v>
      </c>
      <c r="C246" s="117" t="s">
        <v>3115</v>
      </c>
      <c r="D246" s="118">
        <v>43873</v>
      </c>
      <c r="E246" s="117" t="s">
        <v>2428</v>
      </c>
      <c r="F246" s="805"/>
      <c r="G246" s="805"/>
      <c r="H246" s="806"/>
      <c r="I246" s="806"/>
      <c r="J246" s="803"/>
      <c r="K246" s="803"/>
      <c r="L246" s="804"/>
    </row>
    <row r="247" spans="1:12" s="101" customFormat="1" ht="24" customHeight="1">
      <c r="A247" s="808">
        <v>947</v>
      </c>
      <c r="B247" s="110" t="s">
        <v>76</v>
      </c>
      <c r="C247" s="115" t="s">
        <v>78</v>
      </c>
      <c r="D247" s="115" t="s">
        <v>146</v>
      </c>
      <c r="E247" s="115" t="s">
        <v>147</v>
      </c>
      <c r="F247" s="809" t="s">
        <v>71</v>
      </c>
      <c r="G247" s="809"/>
      <c r="H247" s="805"/>
      <c r="I247" s="805"/>
      <c r="J247" s="805"/>
      <c r="K247" s="805"/>
      <c r="L247" s="805"/>
    </row>
    <row r="248" spans="1:12" s="101" customFormat="1" ht="26.25" customHeight="1">
      <c r="A248" s="808"/>
      <c r="B248" s="803" t="s">
        <v>3116</v>
      </c>
      <c r="C248" s="803" t="s">
        <v>3117</v>
      </c>
      <c r="D248" s="807">
        <v>43776</v>
      </c>
      <c r="E248" s="803" t="s">
        <v>1569</v>
      </c>
      <c r="F248" s="803" t="s">
        <v>2605</v>
      </c>
      <c r="G248" s="803"/>
      <c r="H248" s="806" t="s">
        <v>152</v>
      </c>
      <c r="I248" s="806"/>
      <c r="J248" s="117" t="s">
        <v>153</v>
      </c>
      <c r="K248" s="117" t="s">
        <v>3</v>
      </c>
      <c r="L248" s="119">
        <v>135</v>
      </c>
    </row>
    <row r="249" spans="1:12" s="101" customFormat="1" ht="81.75" customHeight="1">
      <c r="A249" s="808"/>
      <c r="B249" s="803"/>
      <c r="C249" s="803"/>
      <c r="D249" s="807"/>
      <c r="E249" s="803"/>
      <c r="F249" s="803"/>
      <c r="G249" s="803"/>
      <c r="H249" s="806" t="s">
        <v>154</v>
      </c>
      <c r="I249" s="806"/>
      <c r="J249" s="117" t="s">
        <v>153</v>
      </c>
      <c r="K249" s="117" t="s">
        <v>3</v>
      </c>
      <c r="L249" s="119">
        <v>326.2</v>
      </c>
    </row>
    <row r="250" spans="1:12" s="101" customFormat="1" ht="24" customHeight="1">
      <c r="A250" s="808"/>
      <c r="B250" s="110" t="s">
        <v>77</v>
      </c>
      <c r="C250" s="115" t="s">
        <v>79</v>
      </c>
      <c r="D250" s="115" t="s">
        <v>155</v>
      </c>
      <c r="E250" s="115" t="s">
        <v>156</v>
      </c>
      <c r="F250" s="805"/>
      <c r="G250" s="805"/>
      <c r="H250" s="806" t="s">
        <v>157</v>
      </c>
      <c r="I250" s="806"/>
      <c r="J250" s="803" t="s">
        <v>153</v>
      </c>
      <c r="K250" s="803" t="s">
        <v>153</v>
      </c>
      <c r="L250" s="804">
        <v>0</v>
      </c>
    </row>
    <row r="251" spans="1:12" s="101" customFormat="1" ht="24" customHeight="1">
      <c r="A251" s="808"/>
      <c r="B251" s="117" t="s">
        <v>153</v>
      </c>
      <c r="C251" s="117" t="s">
        <v>2605</v>
      </c>
      <c r="D251" s="118">
        <v>43777</v>
      </c>
      <c r="E251" s="117" t="s">
        <v>3118</v>
      </c>
      <c r="F251" s="805"/>
      <c r="G251" s="805"/>
      <c r="H251" s="806"/>
      <c r="I251" s="806"/>
      <c r="J251" s="803"/>
      <c r="K251" s="803"/>
      <c r="L251" s="804"/>
    </row>
    <row r="252" spans="1:12" s="101" customFormat="1" ht="24" customHeight="1">
      <c r="A252" s="808">
        <v>948</v>
      </c>
      <c r="B252" s="110" t="s">
        <v>76</v>
      </c>
      <c r="C252" s="115" t="s">
        <v>78</v>
      </c>
      <c r="D252" s="115" t="s">
        <v>146</v>
      </c>
      <c r="E252" s="115" t="s">
        <v>147</v>
      </c>
      <c r="F252" s="809" t="s">
        <v>71</v>
      </c>
      <c r="G252" s="809"/>
      <c r="H252" s="805"/>
      <c r="I252" s="805"/>
      <c r="J252" s="805"/>
      <c r="K252" s="805"/>
      <c r="L252" s="805"/>
    </row>
    <row r="253" spans="1:12" s="101" customFormat="1" ht="26.25" customHeight="1">
      <c r="A253" s="808"/>
      <c r="B253" s="803" t="s">
        <v>3119</v>
      </c>
      <c r="C253" s="810" t="s">
        <v>3120</v>
      </c>
      <c r="D253" s="807">
        <v>43783</v>
      </c>
      <c r="E253" s="803" t="s">
        <v>910</v>
      </c>
      <c r="F253" s="803" t="s">
        <v>3121</v>
      </c>
      <c r="G253" s="803"/>
      <c r="H253" s="806" t="s">
        <v>152</v>
      </c>
      <c r="I253" s="806"/>
      <c r="J253" s="117" t="s">
        <v>153</v>
      </c>
      <c r="K253" s="117" t="s">
        <v>3</v>
      </c>
      <c r="L253" s="119">
        <v>818.67</v>
      </c>
    </row>
    <row r="254" spans="1:12" s="101" customFormat="1" ht="207.75" customHeight="1">
      <c r="A254" s="808"/>
      <c r="B254" s="803"/>
      <c r="C254" s="810"/>
      <c r="D254" s="807"/>
      <c r="E254" s="803"/>
      <c r="F254" s="803"/>
      <c r="G254" s="803"/>
      <c r="H254" s="806" t="s">
        <v>154</v>
      </c>
      <c r="I254" s="806"/>
      <c r="J254" s="117" t="s">
        <v>153</v>
      </c>
      <c r="K254" s="117" t="s">
        <v>3</v>
      </c>
      <c r="L254" s="119">
        <v>10234.530000000001</v>
      </c>
    </row>
    <row r="255" spans="1:12" s="101" customFormat="1" ht="24" customHeight="1">
      <c r="A255" s="808"/>
      <c r="B255" s="110" t="s">
        <v>77</v>
      </c>
      <c r="C255" s="115" t="s">
        <v>79</v>
      </c>
      <c r="D255" s="115" t="s">
        <v>155</v>
      </c>
      <c r="E255" s="115" t="s">
        <v>156</v>
      </c>
      <c r="F255" s="805"/>
      <c r="G255" s="805"/>
      <c r="H255" s="806" t="s">
        <v>157</v>
      </c>
      <c r="I255" s="806"/>
      <c r="J255" s="803" t="s">
        <v>153</v>
      </c>
      <c r="K255" s="803" t="s">
        <v>3</v>
      </c>
      <c r="L255" s="804">
        <v>134.92000000000002</v>
      </c>
    </row>
    <row r="256" spans="1:12" s="101" customFormat="1" ht="34.5" customHeight="1">
      <c r="A256" s="808"/>
      <c r="B256" s="117" t="s">
        <v>303</v>
      </c>
      <c r="C256" s="117" t="s">
        <v>3121</v>
      </c>
      <c r="D256" s="118">
        <v>43793</v>
      </c>
      <c r="E256" s="117" t="s">
        <v>3122</v>
      </c>
      <c r="F256" s="805"/>
      <c r="G256" s="805"/>
      <c r="H256" s="806"/>
      <c r="I256" s="806"/>
      <c r="J256" s="803"/>
      <c r="K256" s="803"/>
      <c r="L256" s="804"/>
    </row>
    <row r="257" spans="1:12" s="101" customFormat="1" ht="24" customHeight="1">
      <c r="A257" s="808">
        <v>949</v>
      </c>
      <c r="B257" s="110" t="s">
        <v>76</v>
      </c>
      <c r="C257" s="115" t="s">
        <v>78</v>
      </c>
      <c r="D257" s="115" t="s">
        <v>146</v>
      </c>
      <c r="E257" s="115" t="s">
        <v>147</v>
      </c>
      <c r="F257" s="809" t="s">
        <v>71</v>
      </c>
      <c r="G257" s="809"/>
      <c r="H257" s="805"/>
      <c r="I257" s="805"/>
      <c r="J257" s="805"/>
      <c r="K257" s="805"/>
      <c r="L257" s="805"/>
    </row>
    <row r="258" spans="1:12" s="101" customFormat="1" ht="26.25" customHeight="1">
      <c r="A258" s="808"/>
      <c r="B258" s="803" t="s">
        <v>3119</v>
      </c>
      <c r="C258" s="810" t="s">
        <v>3120</v>
      </c>
      <c r="D258" s="807">
        <v>43783</v>
      </c>
      <c r="E258" s="803" t="s">
        <v>910</v>
      </c>
      <c r="F258" s="803" t="s">
        <v>3123</v>
      </c>
      <c r="G258" s="803"/>
      <c r="H258" s="806" t="s">
        <v>152</v>
      </c>
      <c r="I258" s="806"/>
      <c r="J258" s="117" t="s">
        <v>153</v>
      </c>
      <c r="K258" s="117" t="s">
        <v>3</v>
      </c>
      <c r="L258" s="119">
        <v>683.77</v>
      </c>
    </row>
    <row r="259" spans="1:12" s="101" customFormat="1" ht="207.75" customHeight="1">
      <c r="A259" s="808"/>
      <c r="B259" s="803"/>
      <c r="C259" s="810"/>
      <c r="D259" s="807"/>
      <c r="E259" s="803"/>
      <c r="F259" s="803"/>
      <c r="G259" s="803"/>
      <c r="H259" s="806" t="s">
        <v>154</v>
      </c>
      <c r="I259" s="806"/>
      <c r="J259" s="117" t="s">
        <v>153</v>
      </c>
      <c r="K259" s="117" t="s">
        <v>153</v>
      </c>
      <c r="L259" s="119">
        <v>0</v>
      </c>
    </row>
    <row r="260" spans="1:12" s="101" customFormat="1" ht="24" customHeight="1">
      <c r="A260" s="808"/>
      <c r="B260" s="110" t="s">
        <v>77</v>
      </c>
      <c r="C260" s="115" t="s">
        <v>79</v>
      </c>
      <c r="D260" s="115" t="s">
        <v>155</v>
      </c>
      <c r="E260" s="115" t="s">
        <v>156</v>
      </c>
      <c r="F260" s="805"/>
      <c r="G260" s="805"/>
      <c r="H260" s="806" t="s">
        <v>157</v>
      </c>
      <c r="I260" s="806"/>
      <c r="J260" s="803" t="s">
        <v>153</v>
      </c>
      <c r="K260" s="803" t="s">
        <v>153</v>
      </c>
      <c r="L260" s="804">
        <v>0</v>
      </c>
    </row>
    <row r="261" spans="1:12" s="101" customFormat="1" ht="34.5" customHeight="1">
      <c r="A261" s="808"/>
      <c r="B261" s="117" t="s">
        <v>303</v>
      </c>
      <c r="C261" s="117" t="s">
        <v>3123</v>
      </c>
      <c r="D261" s="118">
        <v>43793</v>
      </c>
      <c r="E261" s="117" t="s">
        <v>3122</v>
      </c>
      <c r="F261" s="805"/>
      <c r="G261" s="805"/>
      <c r="H261" s="806"/>
      <c r="I261" s="806"/>
      <c r="J261" s="803"/>
      <c r="K261" s="803"/>
      <c r="L261" s="804"/>
    </row>
    <row r="262" spans="1:12" s="101" customFormat="1" ht="24" customHeight="1">
      <c r="A262" s="808">
        <v>950</v>
      </c>
      <c r="B262" s="110" t="s">
        <v>76</v>
      </c>
      <c r="C262" s="115" t="s">
        <v>78</v>
      </c>
      <c r="D262" s="115" t="s">
        <v>146</v>
      </c>
      <c r="E262" s="115" t="s">
        <v>147</v>
      </c>
      <c r="F262" s="809" t="s">
        <v>71</v>
      </c>
      <c r="G262" s="809"/>
      <c r="H262" s="805"/>
      <c r="I262" s="805"/>
      <c r="J262" s="805"/>
      <c r="K262" s="805"/>
      <c r="L262" s="805"/>
    </row>
    <row r="263" spans="1:12" s="101" customFormat="1" ht="26.25" customHeight="1">
      <c r="A263" s="808"/>
      <c r="B263" s="803" t="s">
        <v>3119</v>
      </c>
      <c r="C263" s="803" t="s">
        <v>3124</v>
      </c>
      <c r="D263" s="807">
        <v>43808</v>
      </c>
      <c r="E263" s="803" t="s">
        <v>1634</v>
      </c>
      <c r="F263" s="803" t="s">
        <v>3125</v>
      </c>
      <c r="G263" s="803"/>
      <c r="H263" s="806" t="s">
        <v>152</v>
      </c>
      <c r="I263" s="806"/>
      <c r="J263" s="117" t="s">
        <v>153</v>
      </c>
      <c r="K263" s="117" t="s">
        <v>153</v>
      </c>
      <c r="L263" s="119">
        <v>0</v>
      </c>
    </row>
    <row r="264" spans="1:12" s="101" customFormat="1" ht="92.25" customHeight="1">
      <c r="A264" s="808"/>
      <c r="B264" s="803"/>
      <c r="C264" s="803"/>
      <c r="D264" s="807"/>
      <c r="E264" s="803"/>
      <c r="F264" s="803"/>
      <c r="G264" s="803"/>
      <c r="H264" s="806" t="s">
        <v>154</v>
      </c>
      <c r="I264" s="806"/>
      <c r="J264" s="117" t="s">
        <v>153</v>
      </c>
      <c r="K264" s="117" t="s">
        <v>3</v>
      </c>
      <c r="L264" s="119">
        <v>3906.4</v>
      </c>
    </row>
    <row r="265" spans="1:12" s="101" customFormat="1" ht="24" customHeight="1">
      <c r="A265" s="808"/>
      <c r="B265" s="110" t="s">
        <v>77</v>
      </c>
      <c r="C265" s="115" t="s">
        <v>79</v>
      </c>
      <c r="D265" s="115" t="s">
        <v>155</v>
      </c>
      <c r="E265" s="115" t="s">
        <v>156</v>
      </c>
      <c r="F265" s="805"/>
      <c r="G265" s="805"/>
      <c r="H265" s="806" t="s">
        <v>157</v>
      </c>
      <c r="I265" s="806"/>
      <c r="J265" s="803" t="s">
        <v>153</v>
      </c>
      <c r="K265" s="803" t="s">
        <v>3</v>
      </c>
      <c r="L265" s="804">
        <v>197.36</v>
      </c>
    </row>
    <row r="266" spans="1:12" s="101" customFormat="1" ht="34.5" customHeight="1">
      <c r="A266" s="808"/>
      <c r="B266" s="117" t="s">
        <v>303</v>
      </c>
      <c r="C266" s="117" t="s">
        <v>3125</v>
      </c>
      <c r="D266" s="118">
        <v>43814</v>
      </c>
      <c r="E266" s="117" t="s">
        <v>3126</v>
      </c>
      <c r="F266" s="805"/>
      <c r="G266" s="805"/>
      <c r="H266" s="806"/>
      <c r="I266" s="806"/>
      <c r="J266" s="803"/>
      <c r="K266" s="803"/>
      <c r="L266" s="804"/>
    </row>
    <row r="267" spans="1:12" s="101" customFormat="1" ht="24" customHeight="1">
      <c r="A267" s="808">
        <v>951</v>
      </c>
      <c r="B267" s="110" t="s">
        <v>76</v>
      </c>
      <c r="C267" s="115" t="s">
        <v>78</v>
      </c>
      <c r="D267" s="115" t="s">
        <v>146</v>
      </c>
      <c r="E267" s="115" t="s">
        <v>147</v>
      </c>
      <c r="F267" s="809" t="s">
        <v>71</v>
      </c>
      <c r="G267" s="809"/>
      <c r="H267" s="805"/>
      <c r="I267" s="805"/>
      <c r="J267" s="805"/>
      <c r="K267" s="805"/>
      <c r="L267" s="805"/>
    </row>
    <row r="268" spans="1:12" s="101" customFormat="1" ht="26.25" customHeight="1">
      <c r="A268" s="808"/>
      <c r="B268" s="803" t="s">
        <v>3119</v>
      </c>
      <c r="C268" s="803" t="s">
        <v>3127</v>
      </c>
      <c r="D268" s="807">
        <v>43852</v>
      </c>
      <c r="E268" s="803" t="s">
        <v>3128</v>
      </c>
      <c r="F268" s="803" t="s">
        <v>3129</v>
      </c>
      <c r="G268" s="803"/>
      <c r="H268" s="806" t="s">
        <v>152</v>
      </c>
      <c r="I268" s="806"/>
      <c r="J268" s="117" t="s">
        <v>153</v>
      </c>
      <c r="K268" s="117" t="s">
        <v>3</v>
      </c>
      <c r="L268" s="119">
        <v>16</v>
      </c>
    </row>
    <row r="269" spans="1:12" s="101" customFormat="1" ht="39.75" customHeight="1">
      <c r="A269" s="808"/>
      <c r="B269" s="803"/>
      <c r="C269" s="803"/>
      <c r="D269" s="807"/>
      <c r="E269" s="803"/>
      <c r="F269" s="803"/>
      <c r="G269" s="803"/>
      <c r="H269" s="806" t="s">
        <v>154</v>
      </c>
      <c r="I269" s="806"/>
      <c r="J269" s="117" t="s">
        <v>153</v>
      </c>
      <c r="K269" s="117" t="s">
        <v>153</v>
      </c>
      <c r="L269" s="119">
        <v>0</v>
      </c>
    </row>
    <row r="270" spans="1:12" s="101" customFormat="1" ht="24" customHeight="1">
      <c r="A270" s="808"/>
      <c r="B270" s="110" t="s">
        <v>77</v>
      </c>
      <c r="C270" s="115" t="s">
        <v>79</v>
      </c>
      <c r="D270" s="115" t="s">
        <v>155</v>
      </c>
      <c r="E270" s="115" t="s">
        <v>156</v>
      </c>
      <c r="F270" s="805"/>
      <c r="G270" s="805"/>
      <c r="H270" s="806" t="s">
        <v>157</v>
      </c>
      <c r="I270" s="806"/>
      <c r="J270" s="803" t="s">
        <v>153</v>
      </c>
      <c r="K270" s="803" t="s">
        <v>3</v>
      </c>
      <c r="L270" s="804">
        <v>734.4</v>
      </c>
    </row>
    <row r="271" spans="1:12" s="101" customFormat="1" ht="34.5" customHeight="1">
      <c r="A271" s="808"/>
      <c r="B271" s="117" t="s">
        <v>303</v>
      </c>
      <c r="C271" s="117" t="s">
        <v>3129</v>
      </c>
      <c r="D271" s="118">
        <v>43852</v>
      </c>
      <c r="E271" s="117" t="s">
        <v>3130</v>
      </c>
      <c r="F271" s="805"/>
      <c r="G271" s="805"/>
      <c r="H271" s="806"/>
      <c r="I271" s="806"/>
      <c r="J271" s="803"/>
      <c r="K271" s="803"/>
      <c r="L271" s="804"/>
    </row>
    <row r="272" spans="1:12" s="101" customFormat="1" ht="24" customHeight="1">
      <c r="A272" s="808">
        <v>952</v>
      </c>
      <c r="B272" s="110" t="s">
        <v>76</v>
      </c>
      <c r="C272" s="115" t="s">
        <v>78</v>
      </c>
      <c r="D272" s="115" t="s">
        <v>146</v>
      </c>
      <c r="E272" s="115" t="s">
        <v>147</v>
      </c>
      <c r="F272" s="809" t="s">
        <v>71</v>
      </c>
      <c r="G272" s="809"/>
      <c r="H272" s="805"/>
      <c r="I272" s="805"/>
      <c r="J272" s="805"/>
      <c r="K272" s="805"/>
      <c r="L272" s="805"/>
    </row>
    <row r="273" spans="1:12" s="101" customFormat="1" ht="26.25" customHeight="1">
      <c r="A273" s="808"/>
      <c r="B273" s="803" t="s">
        <v>3119</v>
      </c>
      <c r="C273" s="803" t="s">
        <v>3131</v>
      </c>
      <c r="D273" s="807">
        <v>43856</v>
      </c>
      <c r="E273" s="803" t="s">
        <v>1601</v>
      </c>
      <c r="F273" s="803" t="s">
        <v>1602</v>
      </c>
      <c r="G273" s="803"/>
      <c r="H273" s="806" t="s">
        <v>152</v>
      </c>
      <c r="I273" s="806"/>
      <c r="J273" s="117" t="s">
        <v>153</v>
      </c>
      <c r="K273" s="117" t="s">
        <v>3</v>
      </c>
      <c r="L273" s="119">
        <v>401.2</v>
      </c>
    </row>
    <row r="274" spans="1:12" s="101" customFormat="1" ht="50.25" customHeight="1">
      <c r="A274" s="808"/>
      <c r="B274" s="803"/>
      <c r="C274" s="803"/>
      <c r="D274" s="807"/>
      <c r="E274" s="803"/>
      <c r="F274" s="803"/>
      <c r="G274" s="803"/>
      <c r="H274" s="806" t="s">
        <v>154</v>
      </c>
      <c r="I274" s="806"/>
      <c r="J274" s="117" t="s">
        <v>153</v>
      </c>
      <c r="K274" s="117" t="s">
        <v>3</v>
      </c>
      <c r="L274" s="119">
        <v>371.6</v>
      </c>
    </row>
    <row r="275" spans="1:12" s="101" customFormat="1" ht="24" customHeight="1">
      <c r="A275" s="808"/>
      <c r="B275" s="110" t="s">
        <v>77</v>
      </c>
      <c r="C275" s="115" t="s">
        <v>79</v>
      </c>
      <c r="D275" s="115" t="s">
        <v>155</v>
      </c>
      <c r="E275" s="115" t="s">
        <v>156</v>
      </c>
      <c r="F275" s="805"/>
      <c r="G275" s="805"/>
      <c r="H275" s="806" t="s">
        <v>157</v>
      </c>
      <c r="I275" s="806"/>
      <c r="J275" s="803" t="s">
        <v>153</v>
      </c>
      <c r="K275" s="803" t="s">
        <v>3</v>
      </c>
      <c r="L275" s="804">
        <v>62</v>
      </c>
    </row>
    <row r="276" spans="1:12" s="101" customFormat="1" ht="34.5" customHeight="1">
      <c r="A276" s="808"/>
      <c r="B276" s="117" t="s">
        <v>303</v>
      </c>
      <c r="C276" s="117" t="s">
        <v>1602</v>
      </c>
      <c r="D276" s="118">
        <v>43858</v>
      </c>
      <c r="E276" s="117" t="s">
        <v>2824</v>
      </c>
      <c r="F276" s="805"/>
      <c r="G276" s="805"/>
      <c r="H276" s="806"/>
      <c r="I276" s="806"/>
      <c r="J276" s="803"/>
      <c r="K276" s="803"/>
      <c r="L276" s="804"/>
    </row>
    <row r="277" spans="1:12" s="101" customFormat="1" ht="24" customHeight="1">
      <c r="A277" s="808">
        <v>953</v>
      </c>
      <c r="B277" s="110" t="s">
        <v>76</v>
      </c>
      <c r="C277" s="115" t="s">
        <v>78</v>
      </c>
      <c r="D277" s="115" t="s">
        <v>146</v>
      </c>
      <c r="E277" s="115" t="s">
        <v>147</v>
      </c>
      <c r="F277" s="809" t="s">
        <v>71</v>
      </c>
      <c r="G277" s="809"/>
      <c r="H277" s="805"/>
      <c r="I277" s="805"/>
      <c r="J277" s="805"/>
      <c r="K277" s="805"/>
      <c r="L277" s="805"/>
    </row>
    <row r="278" spans="1:12" s="101" customFormat="1" ht="26.25" customHeight="1">
      <c r="A278" s="808"/>
      <c r="B278" s="803" t="s">
        <v>3132</v>
      </c>
      <c r="C278" s="810" t="s">
        <v>3133</v>
      </c>
      <c r="D278" s="807">
        <v>43842</v>
      </c>
      <c r="E278" s="803" t="s">
        <v>354</v>
      </c>
      <c r="F278" s="803" t="s">
        <v>584</v>
      </c>
      <c r="G278" s="803"/>
      <c r="H278" s="806" t="s">
        <v>152</v>
      </c>
      <c r="I278" s="806"/>
      <c r="J278" s="117" t="s">
        <v>153</v>
      </c>
      <c r="K278" s="117" t="s">
        <v>3</v>
      </c>
      <c r="L278" s="119">
        <v>975.65</v>
      </c>
    </row>
    <row r="279" spans="1:12" s="101" customFormat="1" ht="270.75" customHeight="1">
      <c r="A279" s="808"/>
      <c r="B279" s="803"/>
      <c r="C279" s="810"/>
      <c r="D279" s="807"/>
      <c r="E279" s="803"/>
      <c r="F279" s="803"/>
      <c r="G279" s="803"/>
      <c r="H279" s="806" t="s">
        <v>154</v>
      </c>
      <c r="I279" s="806"/>
      <c r="J279" s="117" t="s">
        <v>153</v>
      </c>
      <c r="K279" s="117" t="s">
        <v>3</v>
      </c>
      <c r="L279" s="119">
        <v>372.96</v>
      </c>
    </row>
    <row r="280" spans="1:12" s="101" customFormat="1" ht="24" customHeight="1">
      <c r="A280" s="808"/>
      <c r="B280" s="110" t="s">
        <v>77</v>
      </c>
      <c r="C280" s="115" t="s">
        <v>79</v>
      </c>
      <c r="D280" s="115" t="s">
        <v>155</v>
      </c>
      <c r="E280" s="115" t="s">
        <v>156</v>
      </c>
      <c r="F280" s="805"/>
      <c r="G280" s="805"/>
      <c r="H280" s="806" t="s">
        <v>157</v>
      </c>
      <c r="I280" s="806"/>
      <c r="J280" s="803" t="s">
        <v>153</v>
      </c>
      <c r="K280" s="803" t="s">
        <v>3</v>
      </c>
      <c r="L280" s="804">
        <v>425</v>
      </c>
    </row>
    <row r="281" spans="1:12" s="101" customFormat="1" ht="24" customHeight="1">
      <c r="A281" s="808"/>
      <c r="B281" s="117"/>
      <c r="C281" s="117" t="s">
        <v>584</v>
      </c>
      <c r="D281" s="118">
        <v>43847</v>
      </c>
      <c r="E281" s="117" t="s">
        <v>2212</v>
      </c>
      <c r="F281" s="805"/>
      <c r="G281" s="805"/>
      <c r="H281" s="806"/>
      <c r="I281" s="806"/>
      <c r="J281" s="803"/>
      <c r="K281" s="803"/>
      <c r="L281" s="804"/>
    </row>
    <row r="282" spans="1:12" s="101" customFormat="1" ht="24" customHeight="1">
      <c r="A282" s="808">
        <v>954</v>
      </c>
      <c r="B282" s="110" t="s">
        <v>76</v>
      </c>
      <c r="C282" s="115" t="s">
        <v>78</v>
      </c>
      <c r="D282" s="115" t="s">
        <v>146</v>
      </c>
      <c r="E282" s="115" t="s">
        <v>147</v>
      </c>
      <c r="F282" s="809" t="s">
        <v>71</v>
      </c>
      <c r="G282" s="809"/>
      <c r="H282" s="805"/>
      <c r="I282" s="805"/>
      <c r="J282" s="805"/>
      <c r="K282" s="805"/>
      <c r="L282" s="805"/>
    </row>
    <row r="283" spans="1:12" s="101" customFormat="1" ht="26.25" customHeight="1">
      <c r="A283" s="808"/>
      <c r="B283" s="803" t="s">
        <v>3134</v>
      </c>
      <c r="C283" s="810" t="s">
        <v>3135</v>
      </c>
      <c r="D283" s="807">
        <v>43752</v>
      </c>
      <c r="E283" s="803" t="s">
        <v>205</v>
      </c>
      <c r="F283" s="803" t="s">
        <v>1532</v>
      </c>
      <c r="G283" s="803"/>
      <c r="H283" s="806" t="s">
        <v>152</v>
      </c>
      <c r="I283" s="806"/>
      <c r="J283" s="117" t="s">
        <v>153</v>
      </c>
      <c r="K283" s="117" t="s">
        <v>3</v>
      </c>
      <c r="L283" s="119">
        <v>383.65</v>
      </c>
    </row>
    <row r="284" spans="1:12" s="101" customFormat="1" ht="408.95" customHeight="1">
      <c r="A284" s="808"/>
      <c r="B284" s="803"/>
      <c r="C284" s="810"/>
      <c r="D284" s="807"/>
      <c r="E284" s="803"/>
      <c r="F284" s="803"/>
      <c r="G284" s="803"/>
      <c r="H284" s="806" t="s">
        <v>154</v>
      </c>
      <c r="I284" s="806"/>
      <c r="J284" s="803" t="s">
        <v>153</v>
      </c>
      <c r="K284" s="803" t="s">
        <v>3</v>
      </c>
      <c r="L284" s="804">
        <v>278.8</v>
      </c>
    </row>
    <row r="285" spans="1:12" s="101" customFormat="1" ht="176.85" customHeight="1">
      <c r="A285" s="808"/>
      <c r="B285" s="803"/>
      <c r="C285" s="810"/>
      <c r="D285" s="807"/>
      <c r="E285" s="803"/>
      <c r="F285" s="803"/>
      <c r="G285" s="803"/>
      <c r="H285" s="806"/>
      <c r="I285" s="806"/>
      <c r="J285" s="803"/>
      <c r="K285" s="803"/>
      <c r="L285" s="804"/>
    </row>
    <row r="286" spans="1:12" s="101" customFormat="1" ht="24" customHeight="1">
      <c r="A286" s="808"/>
      <c r="B286" s="110" t="s">
        <v>77</v>
      </c>
      <c r="C286" s="115" t="s">
        <v>79</v>
      </c>
      <c r="D286" s="115" t="s">
        <v>155</v>
      </c>
      <c r="E286" s="115" t="s">
        <v>156</v>
      </c>
      <c r="F286" s="805"/>
      <c r="G286" s="805"/>
      <c r="H286" s="806" t="s">
        <v>157</v>
      </c>
      <c r="I286" s="806"/>
      <c r="J286" s="803" t="s">
        <v>153</v>
      </c>
      <c r="K286" s="803" t="s">
        <v>3</v>
      </c>
      <c r="L286" s="804">
        <v>70</v>
      </c>
    </row>
    <row r="287" spans="1:12" s="101" customFormat="1" ht="24" customHeight="1">
      <c r="A287" s="808"/>
      <c r="B287" s="117" t="s">
        <v>193</v>
      </c>
      <c r="C287" s="117" t="s">
        <v>1532</v>
      </c>
      <c r="D287" s="118">
        <v>43753</v>
      </c>
      <c r="E287" s="117" t="s">
        <v>1526</v>
      </c>
      <c r="F287" s="805"/>
      <c r="G287" s="805"/>
      <c r="H287" s="806"/>
      <c r="I287" s="806"/>
      <c r="J287" s="803"/>
      <c r="K287" s="803"/>
      <c r="L287" s="804"/>
    </row>
    <row r="288" spans="1:12" s="101" customFormat="1" ht="24" customHeight="1">
      <c r="A288" s="808">
        <v>955</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3134</v>
      </c>
      <c r="C289" s="810" t="s">
        <v>3136</v>
      </c>
      <c r="D289" s="807">
        <v>43755</v>
      </c>
      <c r="E289" s="803" t="s">
        <v>872</v>
      </c>
      <c r="F289" s="803" t="s">
        <v>1766</v>
      </c>
      <c r="G289" s="803"/>
      <c r="H289" s="806" t="s">
        <v>152</v>
      </c>
      <c r="I289" s="806"/>
      <c r="J289" s="117" t="s">
        <v>153</v>
      </c>
      <c r="K289" s="117" t="s">
        <v>3</v>
      </c>
      <c r="L289" s="119">
        <v>188.5</v>
      </c>
    </row>
    <row r="290" spans="1:12" s="101" customFormat="1" ht="408.95" customHeight="1">
      <c r="A290" s="808"/>
      <c r="B290" s="803"/>
      <c r="C290" s="810"/>
      <c r="D290" s="807"/>
      <c r="E290" s="803"/>
      <c r="F290" s="803"/>
      <c r="G290" s="803"/>
      <c r="H290" s="806" t="s">
        <v>154</v>
      </c>
      <c r="I290" s="806"/>
      <c r="J290" s="803" t="s">
        <v>153</v>
      </c>
      <c r="K290" s="803" t="s">
        <v>3</v>
      </c>
      <c r="L290" s="804">
        <v>342.42</v>
      </c>
    </row>
    <row r="291" spans="1:12" s="101" customFormat="1" ht="218.85" customHeight="1">
      <c r="A291" s="808"/>
      <c r="B291" s="803"/>
      <c r="C291" s="810"/>
      <c r="D291" s="807"/>
      <c r="E291" s="803"/>
      <c r="F291" s="803"/>
      <c r="G291" s="803"/>
      <c r="H291" s="806"/>
      <c r="I291" s="806"/>
      <c r="J291" s="803"/>
      <c r="K291" s="803"/>
      <c r="L291" s="804"/>
    </row>
    <row r="292" spans="1:12" s="101" customFormat="1" ht="24" customHeight="1">
      <c r="A292" s="808"/>
      <c r="B292" s="110" t="s">
        <v>77</v>
      </c>
      <c r="C292" s="115" t="s">
        <v>79</v>
      </c>
      <c r="D292" s="115" t="s">
        <v>155</v>
      </c>
      <c r="E292" s="115" t="s">
        <v>156</v>
      </c>
      <c r="F292" s="805"/>
      <c r="G292" s="805"/>
      <c r="H292" s="806" t="s">
        <v>157</v>
      </c>
      <c r="I292" s="806"/>
      <c r="J292" s="803" t="s">
        <v>153</v>
      </c>
      <c r="K292" s="803" t="s">
        <v>3</v>
      </c>
      <c r="L292" s="804">
        <v>155.26</v>
      </c>
    </row>
    <row r="293" spans="1:12" s="101" customFormat="1" ht="24" customHeight="1">
      <c r="A293" s="808"/>
      <c r="B293" s="117" t="s">
        <v>193</v>
      </c>
      <c r="C293" s="117" t="s">
        <v>1766</v>
      </c>
      <c r="D293" s="118">
        <v>43756</v>
      </c>
      <c r="E293" s="117" t="s">
        <v>990</v>
      </c>
      <c r="F293" s="805"/>
      <c r="G293" s="805"/>
      <c r="H293" s="806"/>
      <c r="I293" s="806"/>
      <c r="J293" s="803"/>
      <c r="K293" s="803"/>
      <c r="L293" s="804"/>
    </row>
    <row r="294" spans="1:12" s="101" customFormat="1" ht="24" customHeight="1">
      <c r="A294" s="808">
        <v>956</v>
      </c>
      <c r="B294" s="110" t="s">
        <v>76</v>
      </c>
      <c r="C294" s="115" t="s">
        <v>78</v>
      </c>
      <c r="D294" s="115" t="s">
        <v>146</v>
      </c>
      <c r="E294" s="115" t="s">
        <v>147</v>
      </c>
      <c r="F294" s="809" t="s">
        <v>71</v>
      </c>
      <c r="G294" s="809"/>
      <c r="H294" s="805"/>
      <c r="I294" s="805"/>
      <c r="J294" s="805"/>
      <c r="K294" s="805"/>
      <c r="L294" s="805"/>
    </row>
    <row r="295" spans="1:12" s="101" customFormat="1" ht="26.25" customHeight="1">
      <c r="A295" s="808"/>
      <c r="B295" s="803" t="s">
        <v>3137</v>
      </c>
      <c r="C295" s="803" t="s">
        <v>3138</v>
      </c>
      <c r="D295" s="807">
        <v>43756</v>
      </c>
      <c r="E295" s="803" t="s">
        <v>1649</v>
      </c>
      <c r="F295" s="803" t="s">
        <v>311</v>
      </c>
      <c r="G295" s="803"/>
      <c r="H295" s="806" t="s">
        <v>152</v>
      </c>
      <c r="I295" s="806"/>
      <c r="J295" s="117" t="s">
        <v>153</v>
      </c>
      <c r="K295" s="117" t="s">
        <v>3</v>
      </c>
      <c r="L295" s="119">
        <v>127</v>
      </c>
    </row>
    <row r="296" spans="1:12" s="101" customFormat="1" ht="29.25" customHeight="1">
      <c r="A296" s="808"/>
      <c r="B296" s="803"/>
      <c r="C296" s="803"/>
      <c r="D296" s="807"/>
      <c r="E296" s="803"/>
      <c r="F296" s="803"/>
      <c r="G296" s="803"/>
      <c r="H296" s="806" t="s">
        <v>154</v>
      </c>
      <c r="I296" s="806"/>
      <c r="J296" s="117" t="s">
        <v>153</v>
      </c>
      <c r="K296" s="117" t="s">
        <v>3</v>
      </c>
      <c r="L296" s="119">
        <v>434.59</v>
      </c>
    </row>
    <row r="297" spans="1:12" s="101" customFormat="1" ht="24" customHeight="1">
      <c r="A297" s="808"/>
      <c r="B297" s="110" t="s">
        <v>77</v>
      </c>
      <c r="C297" s="115" t="s">
        <v>79</v>
      </c>
      <c r="D297" s="115" t="s">
        <v>155</v>
      </c>
      <c r="E297" s="115" t="s">
        <v>156</v>
      </c>
      <c r="F297" s="805"/>
      <c r="G297" s="805"/>
      <c r="H297" s="806" t="s">
        <v>157</v>
      </c>
      <c r="I297" s="806"/>
      <c r="J297" s="803" t="s">
        <v>153</v>
      </c>
      <c r="K297" s="803" t="s">
        <v>3</v>
      </c>
      <c r="L297" s="804">
        <v>320</v>
      </c>
    </row>
    <row r="298" spans="1:12" s="101" customFormat="1" ht="34.5" customHeight="1">
      <c r="A298" s="808"/>
      <c r="B298" s="117" t="s">
        <v>2021</v>
      </c>
      <c r="C298" s="117" t="s">
        <v>311</v>
      </c>
      <c r="D298" s="118">
        <v>43760</v>
      </c>
      <c r="E298" s="117" t="s">
        <v>3139</v>
      </c>
      <c r="F298" s="805"/>
      <c r="G298" s="805"/>
      <c r="H298" s="806"/>
      <c r="I298" s="806"/>
      <c r="J298" s="803"/>
      <c r="K298" s="803"/>
      <c r="L298" s="804"/>
    </row>
    <row r="299" spans="1:12" s="101" customFormat="1" ht="24" customHeight="1">
      <c r="A299" s="808">
        <v>957</v>
      </c>
      <c r="B299" s="110" t="s">
        <v>76</v>
      </c>
      <c r="C299" s="115" t="s">
        <v>78</v>
      </c>
      <c r="D299" s="115" t="s">
        <v>146</v>
      </c>
      <c r="E299" s="115" t="s">
        <v>147</v>
      </c>
      <c r="F299" s="809" t="s">
        <v>71</v>
      </c>
      <c r="G299" s="809"/>
      <c r="H299" s="805"/>
      <c r="I299" s="805"/>
      <c r="J299" s="805"/>
      <c r="K299" s="805"/>
      <c r="L299" s="805"/>
    </row>
    <row r="300" spans="1:12" s="101" customFormat="1" ht="26.25" customHeight="1">
      <c r="A300" s="808"/>
      <c r="B300" s="803" t="s">
        <v>3140</v>
      </c>
      <c r="C300" s="810" t="s">
        <v>3141</v>
      </c>
      <c r="D300" s="807">
        <v>43772</v>
      </c>
      <c r="E300" s="803" t="s">
        <v>1449</v>
      </c>
      <c r="F300" s="803" t="s">
        <v>3142</v>
      </c>
      <c r="G300" s="803"/>
      <c r="H300" s="806" t="s">
        <v>152</v>
      </c>
      <c r="I300" s="806"/>
      <c r="J300" s="117" t="s">
        <v>153</v>
      </c>
      <c r="K300" s="117" t="s">
        <v>3</v>
      </c>
      <c r="L300" s="119">
        <v>492.27000000000004</v>
      </c>
    </row>
    <row r="301" spans="1:12" s="101" customFormat="1" ht="408.95" customHeight="1">
      <c r="A301" s="808"/>
      <c r="B301" s="803"/>
      <c r="C301" s="810"/>
      <c r="D301" s="807"/>
      <c r="E301" s="803"/>
      <c r="F301" s="803"/>
      <c r="G301" s="803"/>
      <c r="H301" s="806" t="s">
        <v>154</v>
      </c>
      <c r="I301" s="806"/>
      <c r="J301" s="803" t="s">
        <v>153</v>
      </c>
      <c r="K301" s="803" t="s">
        <v>153</v>
      </c>
      <c r="L301" s="804">
        <v>0</v>
      </c>
    </row>
    <row r="302" spans="1:12" s="101" customFormat="1" ht="145.35" customHeight="1">
      <c r="A302" s="808"/>
      <c r="B302" s="803"/>
      <c r="C302" s="810"/>
      <c r="D302" s="807"/>
      <c r="E302" s="803"/>
      <c r="F302" s="803"/>
      <c r="G302" s="803"/>
      <c r="H302" s="806"/>
      <c r="I302" s="806"/>
      <c r="J302" s="803"/>
      <c r="K302" s="803"/>
      <c r="L302" s="804"/>
    </row>
    <row r="303" spans="1:12" s="101" customFormat="1" ht="24" customHeight="1">
      <c r="A303" s="808"/>
      <c r="B303" s="110" t="s">
        <v>77</v>
      </c>
      <c r="C303" s="115" t="s">
        <v>79</v>
      </c>
      <c r="D303" s="115" t="s">
        <v>155</v>
      </c>
      <c r="E303" s="115" t="s">
        <v>156</v>
      </c>
      <c r="F303" s="805"/>
      <c r="G303" s="805"/>
      <c r="H303" s="806" t="s">
        <v>157</v>
      </c>
      <c r="I303" s="806"/>
      <c r="J303" s="803" t="s">
        <v>153</v>
      </c>
      <c r="K303" s="803" t="s">
        <v>153</v>
      </c>
      <c r="L303" s="804">
        <v>0</v>
      </c>
    </row>
    <row r="304" spans="1:12" s="101" customFormat="1" ht="34.5" customHeight="1">
      <c r="A304" s="808"/>
      <c r="B304" s="117" t="s">
        <v>1147</v>
      </c>
      <c r="C304" s="117" t="s">
        <v>3142</v>
      </c>
      <c r="D304" s="118">
        <v>43777</v>
      </c>
      <c r="E304" s="117" t="s">
        <v>3143</v>
      </c>
      <c r="F304" s="805"/>
      <c r="G304" s="805"/>
      <c r="H304" s="806"/>
      <c r="I304" s="806"/>
      <c r="J304" s="803"/>
      <c r="K304" s="803"/>
      <c r="L304" s="804"/>
    </row>
    <row r="305" spans="1:12" s="101" customFormat="1" ht="24" customHeight="1">
      <c r="A305" s="808">
        <v>958</v>
      </c>
      <c r="B305" s="110" t="s">
        <v>76</v>
      </c>
      <c r="C305" s="115" t="s">
        <v>78</v>
      </c>
      <c r="D305" s="115" t="s">
        <v>146</v>
      </c>
      <c r="E305" s="115" t="s">
        <v>147</v>
      </c>
      <c r="F305" s="809" t="s">
        <v>71</v>
      </c>
      <c r="G305" s="809"/>
      <c r="H305" s="805"/>
      <c r="I305" s="805"/>
      <c r="J305" s="805"/>
      <c r="K305" s="805"/>
      <c r="L305" s="805"/>
    </row>
    <row r="306" spans="1:12" s="101" customFormat="1" ht="26.25" customHeight="1">
      <c r="A306" s="808"/>
      <c r="B306" s="803" t="s">
        <v>3140</v>
      </c>
      <c r="C306" s="810" t="s">
        <v>3144</v>
      </c>
      <c r="D306" s="807">
        <v>43799</v>
      </c>
      <c r="E306" s="803" t="s">
        <v>509</v>
      </c>
      <c r="F306" s="803" t="s">
        <v>3145</v>
      </c>
      <c r="G306" s="803"/>
      <c r="H306" s="806" t="s">
        <v>152</v>
      </c>
      <c r="I306" s="806"/>
      <c r="J306" s="117" t="s">
        <v>153</v>
      </c>
      <c r="K306" s="117" t="s">
        <v>3</v>
      </c>
      <c r="L306" s="119">
        <v>165</v>
      </c>
    </row>
    <row r="307" spans="1:12" s="101" customFormat="1" ht="408.95" customHeight="1">
      <c r="A307" s="808"/>
      <c r="B307" s="803"/>
      <c r="C307" s="810"/>
      <c r="D307" s="807"/>
      <c r="E307" s="803"/>
      <c r="F307" s="803"/>
      <c r="G307" s="803"/>
      <c r="H307" s="806" t="s">
        <v>154</v>
      </c>
      <c r="I307" s="806"/>
      <c r="J307" s="803" t="s">
        <v>153</v>
      </c>
      <c r="K307" s="803" t="s">
        <v>3</v>
      </c>
      <c r="L307" s="804">
        <v>227</v>
      </c>
    </row>
    <row r="308" spans="1:12" s="101" customFormat="1" ht="408.95" customHeight="1">
      <c r="A308" s="808"/>
      <c r="B308" s="803"/>
      <c r="C308" s="810"/>
      <c r="D308" s="807"/>
      <c r="E308" s="803"/>
      <c r="F308" s="803"/>
      <c r="G308" s="803"/>
      <c r="H308" s="806"/>
      <c r="I308" s="806"/>
      <c r="J308" s="803"/>
      <c r="K308" s="803"/>
      <c r="L308" s="804"/>
    </row>
    <row r="309" spans="1:12" s="101" customFormat="1" ht="135.19999999999999" customHeight="1">
      <c r="A309" s="808"/>
      <c r="B309" s="803"/>
      <c r="C309" s="810"/>
      <c r="D309" s="807"/>
      <c r="E309" s="803"/>
      <c r="F309" s="803"/>
      <c r="G309" s="803"/>
      <c r="H309" s="806"/>
      <c r="I309" s="806"/>
      <c r="J309" s="803"/>
      <c r="K309" s="803"/>
      <c r="L309" s="804"/>
    </row>
    <row r="310" spans="1:12" s="101" customFormat="1" ht="24" customHeight="1">
      <c r="A310" s="808"/>
      <c r="B310" s="110" t="s">
        <v>77</v>
      </c>
      <c r="C310" s="115" t="s">
        <v>79</v>
      </c>
      <c r="D310" s="115" t="s">
        <v>155</v>
      </c>
      <c r="E310" s="115" t="s">
        <v>156</v>
      </c>
      <c r="F310" s="805"/>
      <c r="G310" s="805"/>
      <c r="H310" s="806" t="s">
        <v>157</v>
      </c>
      <c r="I310" s="806"/>
      <c r="J310" s="803" t="s">
        <v>153</v>
      </c>
      <c r="K310" s="803" t="s">
        <v>153</v>
      </c>
      <c r="L310" s="804">
        <v>0</v>
      </c>
    </row>
    <row r="311" spans="1:12" s="101" customFormat="1" ht="34.5" customHeight="1">
      <c r="A311" s="808"/>
      <c r="B311" s="117" t="s">
        <v>1147</v>
      </c>
      <c r="C311" s="117" t="s">
        <v>3145</v>
      </c>
      <c r="D311" s="118">
        <v>43805</v>
      </c>
      <c r="E311" s="117" t="s">
        <v>2516</v>
      </c>
      <c r="F311" s="805"/>
      <c r="G311" s="805"/>
      <c r="H311" s="806"/>
      <c r="I311" s="806"/>
      <c r="J311" s="803"/>
      <c r="K311" s="803"/>
      <c r="L311" s="804"/>
    </row>
    <row r="312" spans="1:12" s="101" customFormat="1" ht="24" customHeight="1">
      <c r="A312" s="808">
        <v>959</v>
      </c>
      <c r="B312" s="110" t="s">
        <v>76</v>
      </c>
      <c r="C312" s="115" t="s">
        <v>78</v>
      </c>
      <c r="D312" s="115" t="s">
        <v>146</v>
      </c>
      <c r="E312" s="115" t="s">
        <v>147</v>
      </c>
      <c r="F312" s="809" t="s">
        <v>71</v>
      </c>
      <c r="G312" s="809"/>
      <c r="H312" s="805"/>
      <c r="I312" s="805"/>
      <c r="J312" s="805"/>
      <c r="K312" s="805"/>
      <c r="L312" s="805"/>
    </row>
    <row r="313" spans="1:12" s="101" customFormat="1" ht="26.25" customHeight="1">
      <c r="A313" s="808"/>
      <c r="B313" s="803" t="s">
        <v>3140</v>
      </c>
      <c r="C313" s="810" t="s">
        <v>3144</v>
      </c>
      <c r="D313" s="807">
        <v>43799</v>
      </c>
      <c r="E313" s="803" t="s">
        <v>509</v>
      </c>
      <c r="F313" s="803" t="s">
        <v>746</v>
      </c>
      <c r="G313" s="803"/>
      <c r="H313" s="806" t="s">
        <v>152</v>
      </c>
      <c r="I313" s="806"/>
      <c r="J313" s="117" t="s">
        <v>153</v>
      </c>
      <c r="K313" s="117" t="s">
        <v>3</v>
      </c>
      <c r="L313" s="119">
        <v>350</v>
      </c>
    </row>
    <row r="314" spans="1:12" s="101" customFormat="1" ht="408.95" customHeight="1">
      <c r="A314" s="808"/>
      <c r="B314" s="803"/>
      <c r="C314" s="810"/>
      <c r="D314" s="807"/>
      <c r="E314" s="803"/>
      <c r="F314" s="803"/>
      <c r="G314" s="803"/>
      <c r="H314" s="806" t="s">
        <v>154</v>
      </c>
      <c r="I314" s="806"/>
      <c r="J314" s="803" t="s">
        <v>153</v>
      </c>
      <c r="K314" s="803" t="s">
        <v>3</v>
      </c>
      <c r="L314" s="804">
        <v>1880.35</v>
      </c>
    </row>
    <row r="315" spans="1:12" s="101" customFormat="1" ht="408.95" customHeight="1">
      <c r="A315" s="808"/>
      <c r="B315" s="803"/>
      <c r="C315" s="810"/>
      <c r="D315" s="807"/>
      <c r="E315" s="803"/>
      <c r="F315" s="803"/>
      <c r="G315" s="803"/>
      <c r="H315" s="806"/>
      <c r="I315" s="806"/>
      <c r="J315" s="803"/>
      <c r="K315" s="803"/>
      <c r="L315" s="804"/>
    </row>
    <row r="316" spans="1:12" s="101" customFormat="1" ht="135.19999999999999" customHeight="1">
      <c r="A316" s="808"/>
      <c r="B316" s="803"/>
      <c r="C316" s="810"/>
      <c r="D316" s="807"/>
      <c r="E316" s="803"/>
      <c r="F316" s="803"/>
      <c r="G316" s="803"/>
      <c r="H316" s="806"/>
      <c r="I316" s="806"/>
      <c r="J316" s="803"/>
      <c r="K316" s="803"/>
      <c r="L316" s="804"/>
    </row>
    <row r="317" spans="1:12" s="101" customFormat="1" ht="24" customHeight="1">
      <c r="A317" s="808"/>
      <c r="B317" s="110" t="s">
        <v>77</v>
      </c>
      <c r="C317" s="115" t="s">
        <v>79</v>
      </c>
      <c r="D317" s="115" t="s">
        <v>155</v>
      </c>
      <c r="E317" s="115" t="s">
        <v>156</v>
      </c>
      <c r="F317" s="805"/>
      <c r="G317" s="805"/>
      <c r="H317" s="806" t="s">
        <v>157</v>
      </c>
      <c r="I317" s="806"/>
      <c r="J317" s="803" t="s">
        <v>153</v>
      </c>
      <c r="K317" s="803" t="s">
        <v>3</v>
      </c>
      <c r="L317" s="804">
        <v>650</v>
      </c>
    </row>
    <row r="318" spans="1:12" s="101" customFormat="1" ht="34.5" customHeight="1">
      <c r="A318" s="808"/>
      <c r="B318" s="117" t="s">
        <v>1147</v>
      </c>
      <c r="C318" s="117" t="s">
        <v>746</v>
      </c>
      <c r="D318" s="118">
        <v>43805</v>
      </c>
      <c r="E318" s="117" t="s">
        <v>2516</v>
      </c>
      <c r="F318" s="805"/>
      <c r="G318" s="805"/>
      <c r="H318" s="806"/>
      <c r="I318" s="806"/>
      <c r="J318" s="803"/>
      <c r="K318" s="803"/>
      <c r="L318" s="804"/>
    </row>
    <row r="319" spans="1:12" s="101" customFormat="1" ht="24" customHeight="1">
      <c r="A319" s="808">
        <v>960</v>
      </c>
      <c r="B319" s="110" t="s">
        <v>76</v>
      </c>
      <c r="C319" s="115" t="s">
        <v>78</v>
      </c>
      <c r="D319" s="115" t="s">
        <v>146</v>
      </c>
      <c r="E319" s="115" t="s">
        <v>147</v>
      </c>
      <c r="F319" s="809" t="s">
        <v>71</v>
      </c>
      <c r="G319" s="809"/>
      <c r="H319" s="805"/>
      <c r="I319" s="805"/>
      <c r="J319" s="805"/>
      <c r="K319" s="805"/>
      <c r="L319" s="805"/>
    </row>
    <row r="320" spans="1:12" s="101" customFormat="1" ht="26.25" customHeight="1">
      <c r="A320" s="808"/>
      <c r="B320" s="803" t="s">
        <v>3140</v>
      </c>
      <c r="C320" s="810" t="s">
        <v>3146</v>
      </c>
      <c r="D320" s="807">
        <v>43838</v>
      </c>
      <c r="E320" s="803" t="s">
        <v>1709</v>
      </c>
      <c r="F320" s="803" t="s">
        <v>1710</v>
      </c>
      <c r="G320" s="803"/>
      <c r="H320" s="806" t="s">
        <v>152</v>
      </c>
      <c r="I320" s="806"/>
      <c r="J320" s="117" t="s">
        <v>153</v>
      </c>
      <c r="K320" s="117" t="s">
        <v>3</v>
      </c>
      <c r="L320" s="119">
        <v>115</v>
      </c>
    </row>
    <row r="321" spans="1:12" s="101" customFormat="1" ht="408.95" customHeight="1">
      <c r="A321" s="808"/>
      <c r="B321" s="803"/>
      <c r="C321" s="810"/>
      <c r="D321" s="807"/>
      <c r="E321" s="803"/>
      <c r="F321" s="803"/>
      <c r="G321" s="803"/>
      <c r="H321" s="806" t="s">
        <v>154</v>
      </c>
      <c r="I321" s="806"/>
      <c r="J321" s="803" t="s">
        <v>153</v>
      </c>
      <c r="K321" s="803" t="s">
        <v>153</v>
      </c>
      <c r="L321" s="804">
        <v>0</v>
      </c>
    </row>
    <row r="322" spans="1:12" s="101" customFormat="1" ht="408.95" customHeight="1">
      <c r="A322" s="808"/>
      <c r="B322" s="803"/>
      <c r="C322" s="810"/>
      <c r="D322" s="807"/>
      <c r="E322" s="803"/>
      <c r="F322" s="803"/>
      <c r="G322" s="803"/>
      <c r="H322" s="806"/>
      <c r="I322" s="806"/>
      <c r="J322" s="803"/>
      <c r="K322" s="803"/>
      <c r="L322" s="804"/>
    </row>
    <row r="323" spans="1:12" s="101" customFormat="1" ht="166.7" customHeight="1">
      <c r="A323" s="808"/>
      <c r="B323" s="803"/>
      <c r="C323" s="810"/>
      <c r="D323" s="807"/>
      <c r="E323" s="803"/>
      <c r="F323" s="803"/>
      <c r="G323" s="803"/>
      <c r="H323" s="806"/>
      <c r="I323" s="806"/>
      <c r="J323" s="803"/>
      <c r="K323" s="803"/>
      <c r="L323" s="804"/>
    </row>
    <row r="324" spans="1:12" s="101" customFormat="1" ht="24" customHeight="1">
      <c r="A324" s="808"/>
      <c r="B324" s="110" t="s">
        <v>77</v>
      </c>
      <c r="C324" s="115" t="s">
        <v>79</v>
      </c>
      <c r="D324" s="115" t="s">
        <v>155</v>
      </c>
      <c r="E324" s="115" t="s">
        <v>156</v>
      </c>
      <c r="F324" s="805"/>
      <c r="G324" s="805"/>
      <c r="H324" s="806" t="s">
        <v>157</v>
      </c>
      <c r="I324" s="806"/>
      <c r="J324" s="803" t="s">
        <v>153</v>
      </c>
      <c r="K324" s="803" t="s">
        <v>3</v>
      </c>
      <c r="L324" s="804">
        <v>172</v>
      </c>
    </row>
    <row r="325" spans="1:12" s="101" customFormat="1" ht="34.5" customHeight="1">
      <c r="A325" s="808"/>
      <c r="B325" s="117" t="s">
        <v>1147</v>
      </c>
      <c r="C325" s="117" t="s">
        <v>1710</v>
      </c>
      <c r="D325" s="118">
        <v>43848</v>
      </c>
      <c r="E325" s="117" t="s">
        <v>3147</v>
      </c>
      <c r="F325" s="805"/>
      <c r="G325" s="805"/>
      <c r="H325" s="806"/>
      <c r="I325" s="806"/>
      <c r="J325" s="803"/>
      <c r="K325" s="803"/>
      <c r="L325" s="804"/>
    </row>
    <row r="326" spans="1:12" s="101" customFormat="1" ht="24" customHeight="1">
      <c r="A326" s="808">
        <v>961</v>
      </c>
      <c r="B326" s="110" t="s">
        <v>76</v>
      </c>
      <c r="C326" s="115" t="s">
        <v>78</v>
      </c>
      <c r="D326" s="115" t="s">
        <v>146</v>
      </c>
      <c r="E326" s="115" t="s">
        <v>147</v>
      </c>
      <c r="F326" s="809" t="s">
        <v>71</v>
      </c>
      <c r="G326" s="809"/>
      <c r="H326" s="805"/>
      <c r="I326" s="805"/>
      <c r="J326" s="805"/>
      <c r="K326" s="805"/>
      <c r="L326" s="805"/>
    </row>
    <row r="327" spans="1:12" s="101" customFormat="1" ht="26.25" customHeight="1">
      <c r="A327" s="808"/>
      <c r="B327" s="803" t="s">
        <v>3140</v>
      </c>
      <c r="C327" s="810" t="s">
        <v>3146</v>
      </c>
      <c r="D327" s="807">
        <v>43838</v>
      </c>
      <c r="E327" s="803" t="s">
        <v>1709</v>
      </c>
      <c r="F327" s="803" t="s">
        <v>3148</v>
      </c>
      <c r="G327" s="803"/>
      <c r="H327" s="806" t="s">
        <v>152</v>
      </c>
      <c r="I327" s="806"/>
      <c r="J327" s="117" t="s">
        <v>153</v>
      </c>
      <c r="K327" s="117" t="s">
        <v>3</v>
      </c>
      <c r="L327" s="119">
        <v>373.2</v>
      </c>
    </row>
    <row r="328" spans="1:12" s="101" customFormat="1" ht="408.95" customHeight="1">
      <c r="A328" s="808"/>
      <c r="B328" s="803"/>
      <c r="C328" s="810"/>
      <c r="D328" s="807"/>
      <c r="E328" s="803"/>
      <c r="F328" s="803"/>
      <c r="G328" s="803"/>
      <c r="H328" s="806" t="s">
        <v>154</v>
      </c>
      <c r="I328" s="806"/>
      <c r="J328" s="803" t="s">
        <v>153</v>
      </c>
      <c r="K328" s="803" t="s">
        <v>3</v>
      </c>
      <c r="L328" s="804">
        <v>4844.95</v>
      </c>
    </row>
    <row r="329" spans="1:12" s="101" customFormat="1" ht="408.95" customHeight="1">
      <c r="A329" s="808"/>
      <c r="B329" s="803"/>
      <c r="C329" s="810"/>
      <c r="D329" s="807"/>
      <c r="E329" s="803"/>
      <c r="F329" s="803"/>
      <c r="G329" s="803"/>
      <c r="H329" s="806"/>
      <c r="I329" s="806"/>
      <c r="J329" s="803"/>
      <c r="K329" s="803"/>
      <c r="L329" s="804"/>
    </row>
    <row r="330" spans="1:12" s="101" customFormat="1" ht="166.7" customHeight="1">
      <c r="A330" s="808"/>
      <c r="B330" s="803"/>
      <c r="C330" s="810"/>
      <c r="D330" s="807"/>
      <c r="E330" s="803"/>
      <c r="F330" s="803"/>
      <c r="G330" s="803"/>
      <c r="H330" s="806"/>
      <c r="I330" s="806"/>
      <c r="J330" s="803"/>
      <c r="K330" s="803"/>
      <c r="L330" s="804"/>
    </row>
    <row r="331" spans="1:12" s="101" customFormat="1" ht="24" customHeight="1">
      <c r="A331" s="808"/>
      <c r="B331" s="110" t="s">
        <v>77</v>
      </c>
      <c r="C331" s="115" t="s">
        <v>79</v>
      </c>
      <c r="D331" s="115" t="s">
        <v>155</v>
      </c>
      <c r="E331" s="115" t="s">
        <v>156</v>
      </c>
      <c r="F331" s="805"/>
      <c r="G331" s="805"/>
      <c r="H331" s="806" t="s">
        <v>157</v>
      </c>
      <c r="I331" s="806"/>
      <c r="J331" s="803" t="s">
        <v>153</v>
      </c>
      <c r="K331" s="803" t="s">
        <v>153</v>
      </c>
      <c r="L331" s="804">
        <v>0</v>
      </c>
    </row>
    <row r="332" spans="1:12" s="101" customFormat="1" ht="34.5" customHeight="1">
      <c r="A332" s="808"/>
      <c r="B332" s="117" t="s">
        <v>1147</v>
      </c>
      <c r="C332" s="117" t="s">
        <v>3148</v>
      </c>
      <c r="D332" s="118">
        <v>43848</v>
      </c>
      <c r="E332" s="117" t="s">
        <v>3147</v>
      </c>
      <c r="F332" s="805"/>
      <c r="G332" s="805"/>
      <c r="H332" s="806"/>
      <c r="I332" s="806"/>
      <c r="J332" s="803"/>
      <c r="K332" s="803"/>
      <c r="L332" s="804"/>
    </row>
    <row r="333" spans="1:12" s="101" customFormat="1" ht="24" customHeight="1">
      <c r="A333" s="808">
        <v>962</v>
      </c>
      <c r="B333" s="110" t="s">
        <v>76</v>
      </c>
      <c r="C333" s="115" t="s">
        <v>78</v>
      </c>
      <c r="D333" s="115" t="s">
        <v>146</v>
      </c>
      <c r="E333" s="115" t="s">
        <v>147</v>
      </c>
      <c r="F333" s="809" t="s">
        <v>71</v>
      </c>
      <c r="G333" s="809"/>
      <c r="H333" s="805"/>
      <c r="I333" s="805"/>
      <c r="J333" s="805"/>
      <c r="K333" s="805"/>
      <c r="L333" s="805"/>
    </row>
    <row r="334" spans="1:12" s="101" customFormat="1" ht="26.25" customHeight="1">
      <c r="A334" s="808"/>
      <c r="B334" s="803" t="s">
        <v>3140</v>
      </c>
      <c r="C334" s="810" t="s">
        <v>3149</v>
      </c>
      <c r="D334" s="807">
        <v>43856</v>
      </c>
      <c r="E334" s="803" t="s">
        <v>285</v>
      </c>
      <c r="F334" s="803" t="s">
        <v>3150</v>
      </c>
      <c r="G334" s="803"/>
      <c r="H334" s="806" t="s">
        <v>152</v>
      </c>
      <c r="I334" s="806"/>
      <c r="J334" s="117" t="s">
        <v>153</v>
      </c>
      <c r="K334" s="117" t="s">
        <v>3</v>
      </c>
      <c r="L334" s="119">
        <v>1776</v>
      </c>
    </row>
    <row r="335" spans="1:12" s="101" customFormat="1" ht="408.95" customHeight="1">
      <c r="A335" s="808"/>
      <c r="B335" s="803"/>
      <c r="C335" s="810"/>
      <c r="D335" s="807"/>
      <c r="E335" s="803"/>
      <c r="F335" s="803"/>
      <c r="G335" s="803"/>
      <c r="H335" s="806" t="s">
        <v>154</v>
      </c>
      <c r="I335" s="806"/>
      <c r="J335" s="803" t="s">
        <v>153</v>
      </c>
      <c r="K335" s="803" t="s">
        <v>3</v>
      </c>
      <c r="L335" s="804">
        <v>731.4</v>
      </c>
    </row>
    <row r="336" spans="1:12" s="101" customFormat="1" ht="323.85000000000002" customHeight="1">
      <c r="A336" s="808"/>
      <c r="B336" s="803"/>
      <c r="C336" s="810"/>
      <c r="D336" s="807"/>
      <c r="E336" s="803"/>
      <c r="F336" s="803"/>
      <c r="G336" s="803"/>
      <c r="H336" s="806"/>
      <c r="I336" s="806"/>
      <c r="J336" s="803"/>
      <c r="K336" s="803"/>
      <c r="L336" s="804"/>
    </row>
    <row r="337" spans="1:12" s="101" customFormat="1" ht="24" customHeight="1">
      <c r="A337" s="808"/>
      <c r="B337" s="110" t="s">
        <v>77</v>
      </c>
      <c r="C337" s="115" t="s">
        <v>79</v>
      </c>
      <c r="D337" s="115" t="s">
        <v>155</v>
      </c>
      <c r="E337" s="115" t="s">
        <v>156</v>
      </c>
      <c r="F337" s="805"/>
      <c r="G337" s="805"/>
      <c r="H337" s="806" t="s">
        <v>157</v>
      </c>
      <c r="I337" s="806"/>
      <c r="J337" s="803" t="s">
        <v>153</v>
      </c>
      <c r="K337" s="803" t="s">
        <v>3</v>
      </c>
      <c r="L337" s="804">
        <v>100</v>
      </c>
    </row>
    <row r="338" spans="1:12" s="101" customFormat="1" ht="34.5" customHeight="1">
      <c r="A338" s="808"/>
      <c r="B338" s="117" t="s">
        <v>1147</v>
      </c>
      <c r="C338" s="117" t="s">
        <v>3150</v>
      </c>
      <c r="D338" s="118">
        <v>43862</v>
      </c>
      <c r="E338" s="117" t="s">
        <v>3151</v>
      </c>
      <c r="F338" s="805"/>
      <c r="G338" s="805"/>
      <c r="H338" s="806"/>
      <c r="I338" s="806"/>
      <c r="J338" s="803"/>
      <c r="K338" s="803"/>
      <c r="L338" s="804"/>
    </row>
    <row r="339" spans="1:12" s="101" customFormat="1" ht="24" customHeight="1">
      <c r="A339" s="808">
        <v>963</v>
      </c>
      <c r="B339" s="110" t="s">
        <v>76</v>
      </c>
      <c r="C339" s="115" t="s">
        <v>78</v>
      </c>
      <c r="D339" s="115" t="s">
        <v>146</v>
      </c>
      <c r="E339" s="115" t="s">
        <v>147</v>
      </c>
      <c r="F339" s="809" t="s">
        <v>71</v>
      </c>
      <c r="G339" s="809"/>
      <c r="H339" s="805"/>
      <c r="I339" s="805"/>
      <c r="J339" s="805"/>
      <c r="K339" s="805"/>
      <c r="L339" s="805"/>
    </row>
    <row r="340" spans="1:12" s="101" customFormat="1" ht="26.25" customHeight="1">
      <c r="A340" s="808"/>
      <c r="B340" s="803" t="s">
        <v>3140</v>
      </c>
      <c r="C340" s="810" t="s">
        <v>3152</v>
      </c>
      <c r="D340" s="807">
        <v>43895</v>
      </c>
      <c r="E340" s="803" t="s">
        <v>342</v>
      </c>
      <c r="F340" s="803" t="s">
        <v>343</v>
      </c>
      <c r="G340" s="803"/>
      <c r="H340" s="806" t="s">
        <v>152</v>
      </c>
      <c r="I340" s="806"/>
      <c r="J340" s="117" t="s">
        <v>153</v>
      </c>
      <c r="K340" s="117" t="s">
        <v>3</v>
      </c>
      <c r="L340" s="119">
        <v>219</v>
      </c>
    </row>
    <row r="341" spans="1:12" s="101" customFormat="1" ht="408.95" customHeight="1">
      <c r="A341" s="808"/>
      <c r="B341" s="803"/>
      <c r="C341" s="810"/>
      <c r="D341" s="807"/>
      <c r="E341" s="803"/>
      <c r="F341" s="803"/>
      <c r="G341" s="803"/>
      <c r="H341" s="806" t="s">
        <v>154</v>
      </c>
      <c r="I341" s="806"/>
      <c r="J341" s="803" t="s">
        <v>153</v>
      </c>
      <c r="K341" s="803" t="s">
        <v>3</v>
      </c>
      <c r="L341" s="804">
        <v>252.53</v>
      </c>
    </row>
    <row r="342" spans="1:12" s="101" customFormat="1" ht="155.85" customHeight="1">
      <c r="A342" s="808"/>
      <c r="B342" s="803"/>
      <c r="C342" s="810"/>
      <c r="D342" s="807"/>
      <c r="E342" s="803"/>
      <c r="F342" s="803"/>
      <c r="G342" s="803"/>
      <c r="H342" s="806"/>
      <c r="I342" s="806"/>
      <c r="J342" s="803"/>
      <c r="K342" s="803"/>
      <c r="L342" s="804"/>
    </row>
    <row r="343" spans="1:12" s="101" customFormat="1" ht="24" customHeight="1">
      <c r="A343" s="808"/>
      <c r="B343" s="110" t="s">
        <v>77</v>
      </c>
      <c r="C343" s="115" t="s">
        <v>79</v>
      </c>
      <c r="D343" s="115" t="s">
        <v>155</v>
      </c>
      <c r="E343" s="115" t="s">
        <v>156</v>
      </c>
      <c r="F343" s="805"/>
      <c r="G343" s="805"/>
      <c r="H343" s="806" t="s">
        <v>157</v>
      </c>
      <c r="I343" s="806"/>
      <c r="J343" s="803" t="s">
        <v>153</v>
      </c>
      <c r="K343" s="803" t="s">
        <v>3</v>
      </c>
      <c r="L343" s="804">
        <v>200</v>
      </c>
    </row>
    <row r="344" spans="1:12" s="101" customFormat="1" ht="34.5" customHeight="1">
      <c r="A344" s="808"/>
      <c r="B344" s="117" t="s">
        <v>1147</v>
      </c>
      <c r="C344" s="117" t="s">
        <v>343</v>
      </c>
      <c r="D344" s="118">
        <v>43896</v>
      </c>
      <c r="E344" s="117" t="s">
        <v>3153</v>
      </c>
      <c r="F344" s="805"/>
      <c r="G344" s="805"/>
      <c r="H344" s="806"/>
      <c r="I344" s="806"/>
      <c r="J344" s="803"/>
      <c r="K344" s="803"/>
      <c r="L344" s="804"/>
    </row>
    <row r="345" spans="1:12" s="101" customFormat="1" ht="24" customHeight="1">
      <c r="A345" s="808">
        <v>964</v>
      </c>
      <c r="B345" s="110" t="s">
        <v>76</v>
      </c>
      <c r="C345" s="115" t="s">
        <v>78</v>
      </c>
      <c r="D345" s="115" t="s">
        <v>146</v>
      </c>
      <c r="E345" s="115" t="s">
        <v>147</v>
      </c>
      <c r="F345" s="809" t="s">
        <v>71</v>
      </c>
      <c r="G345" s="809"/>
      <c r="H345" s="805"/>
      <c r="I345" s="805"/>
      <c r="J345" s="805"/>
      <c r="K345" s="805"/>
      <c r="L345" s="805"/>
    </row>
    <row r="346" spans="1:12" s="101" customFormat="1" ht="26.25" customHeight="1">
      <c r="A346" s="808"/>
      <c r="B346" s="803" t="s">
        <v>3154</v>
      </c>
      <c r="C346" s="803" t="s">
        <v>3155</v>
      </c>
      <c r="D346" s="807">
        <v>43781</v>
      </c>
      <c r="E346" s="803" t="s">
        <v>1510</v>
      </c>
      <c r="F346" s="803" t="s">
        <v>2050</v>
      </c>
      <c r="G346" s="803"/>
      <c r="H346" s="806" t="s">
        <v>152</v>
      </c>
      <c r="I346" s="806"/>
      <c r="J346" s="117" t="s">
        <v>153</v>
      </c>
      <c r="K346" s="117" t="s">
        <v>3</v>
      </c>
      <c r="L346" s="119">
        <v>828</v>
      </c>
    </row>
    <row r="347" spans="1:12" s="101" customFormat="1" ht="50.25" customHeight="1">
      <c r="A347" s="808"/>
      <c r="B347" s="803"/>
      <c r="C347" s="803"/>
      <c r="D347" s="807"/>
      <c r="E347" s="803"/>
      <c r="F347" s="803"/>
      <c r="G347" s="803"/>
      <c r="H347" s="806" t="s">
        <v>154</v>
      </c>
      <c r="I347" s="806"/>
      <c r="J347" s="117" t="s">
        <v>153</v>
      </c>
      <c r="K347" s="117" t="s">
        <v>3</v>
      </c>
      <c r="L347" s="119">
        <v>564</v>
      </c>
    </row>
    <row r="348" spans="1:12" s="101" customFormat="1" ht="24" customHeight="1">
      <c r="A348" s="808"/>
      <c r="B348" s="110" t="s">
        <v>77</v>
      </c>
      <c r="C348" s="115" t="s">
        <v>79</v>
      </c>
      <c r="D348" s="115" t="s">
        <v>155</v>
      </c>
      <c r="E348" s="115" t="s">
        <v>156</v>
      </c>
      <c r="F348" s="805"/>
      <c r="G348" s="805"/>
      <c r="H348" s="806" t="s">
        <v>157</v>
      </c>
      <c r="I348" s="806"/>
      <c r="J348" s="803" t="s">
        <v>153</v>
      </c>
      <c r="K348" s="803" t="s">
        <v>153</v>
      </c>
      <c r="L348" s="804">
        <v>0</v>
      </c>
    </row>
    <row r="349" spans="1:12" s="101" customFormat="1" ht="24" customHeight="1">
      <c r="A349" s="808"/>
      <c r="B349" s="117" t="s">
        <v>193</v>
      </c>
      <c r="C349" s="117" t="s">
        <v>2050</v>
      </c>
      <c r="D349" s="118">
        <v>43785</v>
      </c>
      <c r="E349" s="117" t="s">
        <v>3156</v>
      </c>
      <c r="F349" s="805"/>
      <c r="G349" s="805"/>
      <c r="H349" s="806"/>
      <c r="I349" s="806"/>
      <c r="J349" s="803"/>
      <c r="K349" s="803"/>
      <c r="L349" s="804"/>
    </row>
    <row r="350" spans="1:12" s="101" customFormat="1" ht="24" customHeight="1">
      <c r="A350" s="808">
        <v>965</v>
      </c>
      <c r="B350" s="110" t="s">
        <v>76</v>
      </c>
      <c r="C350" s="115" t="s">
        <v>78</v>
      </c>
      <c r="D350" s="115" t="s">
        <v>146</v>
      </c>
      <c r="E350" s="115" t="s">
        <v>147</v>
      </c>
      <c r="F350" s="809" t="s">
        <v>71</v>
      </c>
      <c r="G350" s="809"/>
      <c r="H350" s="805"/>
      <c r="I350" s="805"/>
      <c r="J350" s="805"/>
      <c r="K350" s="805"/>
      <c r="L350" s="805"/>
    </row>
    <row r="351" spans="1:12" s="101" customFormat="1" ht="26.25" customHeight="1">
      <c r="A351" s="808"/>
      <c r="B351" s="803" t="s">
        <v>3157</v>
      </c>
      <c r="C351" s="810" t="s">
        <v>3158</v>
      </c>
      <c r="D351" s="807">
        <v>43866</v>
      </c>
      <c r="E351" s="803" t="s">
        <v>694</v>
      </c>
      <c r="F351" s="803" t="s">
        <v>3159</v>
      </c>
      <c r="G351" s="803"/>
      <c r="H351" s="806" t="s">
        <v>152</v>
      </c>
      <c r="I351" s="806"/>
      <c r="J351" s="117" t="s">
        <v>153</v>
      </c>
      <c r="K351" s="117" t="s">
        <v>3</v>
      </c>
      <c r="L351" s="119">
        <v>2716</v>
      </c>
    </row>
    <row r="352" spans="1:12" s="101" customFormat="1" ht="218.25" customHeight="1">
      <c r="A352" s="808"/>
      <c r="B352" s="803"/>
      <c r="C352" s="810"/>
      <c r="D352" s="807"/>
      <c r="E352" s="803"/>
      <c r="F352" s="803"/>
      <c r="G352" s="803"/>
      <c r="H352" s="806" t="s">
        <v>154</v>
      </c>
      <c r="I352" s="806"/>
      <c r="J352" s="117" t="s">
        <v>153</v>
      </c>
      <c r="K352" s="117" t="s">
        <v>3</v>
      </c>
      <c r="L352" s="119">
        <v>1000</v>
      </c>
    </row>
    <row r="353" spans="1:12" s="101" customFormat="1" ht="24" customHeight="1">
      <c r="A353" s="808"/>
      <c r="B353" s="110" t="s">
        <v>77</v>
      </c>
      <c r="C353" s="115" t="s">
        <v>79</v>
      </c>
      <c r="D353" s="115" t="s">
        <v>155</v>
      </c>
      <c r="E353" s="115" t="s">
        <v>156</v>
      </c>
      <c r="F353" s="805"/>
      <c r="G353" s="805"/>
      <c r="H353" s="806" t="s">
        <v>157</v>
      </c>
      <c r="I353" s="806"/>
      <c r="J353" s="803" t="s">
        <v>153</v>
      </c>
      <c r="K353" s="803" t="s">
        <v>3</v>
      </c>
      <c r="L353" s="804">
        <v>50</v>
      </c>
    </row>
    <row r="354" spans="1:12" s="101" customFormat="1" ht="24" customHeight="1">
      <c r="A354" s="808"/>
      <c r="B354" s="117" t="s">
        <v>1300</v>
      </c>
      <c r="C354" s="117" t="s">
        <v>3159</v>
      </c>
      <c r="D354" s="118">
        <v>43878</v>
      </c>
      <c r="E354" s="117" t="s">
        <v>3160</v>
      </c>
      <c r="F354" s="805"/>
      <c r="G354" s="805"/>
      <c r="H354" s="806"/>
      <c r="I354" s="806"/>
      <c r="J354" s="803"/>
      <c r="K354" s="803"/>
      <c r="L354" s="804"/>
    </row>
    <row r="355" spans="1:12" s="101" customFormat="1" ht="24" customHeight="1">
      <c r="A355" s="808">
        <v>966</v>
      </c>
      <c r="B355" s="110" t="s">
        <v>76</v>
      </c>
      <c r="C355" s="115" t="s">
        <v>78</v>
      </c>
      <c r="D355" s="115" t="s">
        <v>146</v>
      </c>
      <c r="E355" s="115" t="s">
        <v>147</v>
      </c>
      <c r="F355" s="809" t="s">
        <v>71</v>
      </c>
      <c r="G355" s="809"/>
      <c r="H355" s="805"/>
      <c r="I355" s="805"/>
      <c r="J355" s="805"/>
      <c r="K355" s="805"/>
      <c r="L355" s="805"/>
    </row>
    <row r="356" spans="1:12" s="101" customFormat="1" ht="26.25" customHeight="1">
      <c r="A356" s="808"/>
      <c r="B356" s="803" t="s">
        <v>3161</v>
      </c>
      <c r="C356" s="810" t="s">
        <v>3162</v>
      </c>
      <c r="D356" s="807">
        <v>43739</v>
      </c>
      <c r="E356" s="803" t="s">
        <v>3163</v>
      </c>
      <c r="F356" s="803" t="s">
        <v>3164</v>
      </c>
      <c r="G356" s="803"/>
      <c r="H356" s="806" t="s">
        <v>152</v>
      </c>
      <c r="I356" s="806"/>
      <c r="J356" s="117" t="s">
        <v>153</v>
      </c>
      <c r="K356" s="117" t="s">
        <v>3</v>
      </c>
      <c r="L356" s="119">
        <v>3869.57</v>
      </c>
    </row>
    <row r="357" spans="1:12" s="101" customFormat="1" ht="408.95" customHeight="1">
      <c r="A357" s="808"/>
      <c r="B357" s="803"/>
      <c r="C357" s="810"/>
      <c r="D357" s="807"/>
      <c r="E357" s="803"/>
      <c r="F357" s="803"/>
      <c r="G357" s="803"/>
      <c r="H357" s="806" t="s">
        <v>154</v>
      </c>
      <c r="I357" s="806"/>
      <c r="J357" s="803" t="s">
        <v>153</v>
      </c>
      <c r="K357" s="803" t="s">
        <v>153</v>
      </c>
      <c r="L357" s="804">
        <v>0</v>
      </c>
    </row>
    <row r="358" spans="1:12" s="101" customFormat="1" ht="408.95" customHeight="1">
      <c r="A358" s="808"/>
      <c r="B358" s="803"/>
      <c r="C358" s="810"/>
      <c r="D358" s="807"/>
      <c r="E358" s="803"/>
      <c r="F358" s="803"/>
      <c r="G358" s="803"/>
      <c r="H358" s="806"/>
      <c r="I358" s="806"/>
      <c r="J358" s="803"/>
      <c r="K358" s="803"/>
      <c r="L358" s="804"/>
    </row>
    <row r="359" spans="1:12" s="101" customFormat="1" ht="51.2" customHeight="1">
      <c r="A359" s="808"/>
      <c r="B359" s="803"/>
      <c r="C359" s="810"/>
      <c r="D359" s="807"/>
      <c r="E359" s="803"/>
      <c r="F359" s="803"/>
      <c r="G359" s="803"/>
      <c r="H359" s="806"/>
      <c r="I359" s="806"/>
      <c r="J359" s="803"/>
      <c r="K359" s="803"/>
      <c r="L359" s="804"/>
    </row>
    <row r="360" spans="1:12" s="101" customFormat="1" ht="24" customHeight="1">
      <c r="A360" s="808"/>
      <c r="B360" s="110" t="s">
        <v>77</v>
      </c>
      <c r="C360" s="115" t="s">
        <v>79</v>
      </c>
      <c r="D360" s="115" t="s">
        <v>155</v>
      </c>
      <c r="E360" s="115" t="s">
        <v>156</v>
      </c>
      <c r="F360" s="805"/>
      <c r="G360" s="805"/>
      <c r="H360" s="806" t="s">
        <v>157</v>
      </c>
      <c r="I360" s="806"/>
      <c r="J360" s="803" t="s">
        <v>153</v>
      </c>
      <c r="K360" s="803" t="s">
        <v>153</v>
      </c>
      <c r="L360" s="804">
        <v>0</v>
      </c>
    </row>
    <row r="361" spans="1:12" s="101" customFormat="1" ht="24" customHeight="1">
      <c r="A361" s="808"/>
      <c r="B361" s="117" t="s">
        <v>437</v>
      </c>
      <c r="C361" s="117" t="s">
        <v>3164</v>
      </c>
      <c r="D361" s="118">
        <v>43758</v>
      </c>
      <c r="E361" s="117" t="s">
        <v>3165</v>
      </c>
      <c r="F361" s="805"/>
      <c r="G361" s="805"/>
      <c r="H361" s="806"/>
      <c r="I361" s="806"/>
      <c r="J361" s="803"/>
      <c r="K361" s="803"/>
      <c r="L361" s="804"/>
    </row>
    <row r="362" spans="1:12" s="101" customFormat="1" ht="24" customHeight="1">
      <c r="A362" s="808">
        <v>967</v>
      </c>
      <c r="B362" s="110" t="s">
        <v>76</v>
      </c>
      <c r="C362" s="115" t="s">
        <v>78</v>
      </c>
      <c r="D362" s="115" t="s">
        <v>146</v>
      </c>
      <c r="E362" s="115" t="s">
        <v>147</v>
      </c>
      <c r="F362" s="809" t="s">
        <v>71</v>
      </c>
      <c r="G362" s="809"/>
      <c r="H362" s="805"/>
      <c r="I362" s="805"/>
      <c r="J362" s="805"/>
      <c r="K362" s="805"/>
      <c r="L362" s="805"/>
    </row>
    <row r="363" spans="1:12" s="101" customFormat="1" ht="26.25" customHeight="1">
      <c r="A363" s="808"/>
      <c r="B363" s="803" t="s">
        <v>3161</v>
      </c>
      <c r="C363" s="810" t="s">
        <v>3166</v>
      </c>
      <c r="D363" s="807">
        <v>43789</v>
      </c>
      <c r="E363" s="803" t="s">
        <v>2019</v>
      </c>
      <c r="F363" s="803" t="s">
        <v>2020</v>
      </c>
      <c r="G363" s="803"/>
      <c r="H363" s="806" t="s">
        <v>152</v>
      </c>
      <c r="I363" s="806"/>
      <c r="J363" s="117" t="s">
        <v>153</v>
      </c>
      <c r="K363" s="117" t="s">
        <v>3</v>
      </c>
      <c r="L363" s="119">
        <v>1230</v>
      </c>
    </row>
    <row r="364" spans="1:12" s="101" customFormat="1" ht="408.95" customHeight="1">
      <c r="A364" s="808"/>
      <c r="B364" s="803"/>
      <c r="C364" s="810"/>
      <c r="D364" s="807"/>
      <c r="E364" s="803"/>
      <c r="F364" s="803"/>
      <c r="G364" s="803"/>
      <c r="H364" s="806" t="s">
        <v>154</v>
      </c>
      <c r="I364" s="806"/>
      <c r="J364" s="803" t="s">
        <v>153</v>
      </c>
      <c r="K364" s="803" t="s">
        <v>3</v>
      </c>
      <c r="L364" s="804">
        <v>6949.5</v>
      </c>
    </row>
    <row r="365" spans="1:12" s="101" customFormat="1" ht="344.85" customHeight="1">
      <c r="A365" s="808"/>
      <c r="B365" s="803"/>
      <c r="C365" s="810"/>
      <c r="D365" s="807"/>
      <c r="E365" s="803"/>
      <c r="F365" s="803"/>
      <c r="G365" s="803"/>
      <c r="H365" s="806"/>
      <c r="I365" s="806"/>
      <c r="J365" s="803"/>
      <c r="K365" s="803"/>
      <c r="L365" s="804"/>
    </row>
    <row r="366" spans="1:12" s="101" customFormat="1" ht="24" customHeight="1">
      <c r="A366" s="808"/>
      <c r="B366" s="110" t="s">
        <v>77</v>
      </c>
      <c r="C366" s="115" t="s">
        <v>79</v>
      </c>
      <c r="D366" s="115" t="s">
        <v>155</v>
      </c>
      <c r="E366" s="115" t="s">
        <v>156</v>
      </c>
      <c r="F366" s="805"/>
      <c r="G366" s="805"/>
      <c r="H366" s="806" t="s">
        <v>157</v>
      </c>
      <c r="I366" s="806"/>
      <c r="J366" s="803" t="s">
        <v>153</v>
      </c>
      <c r="K366" s="803" t="s">
        <v>153</v>
      </c>
      <c r="L366" s="804">
        <v>0</v>
      </c>
    </row>
    <row r="367" spans="1:12" s="101" customFormat="1" ht="24" customHeight="1">
      <c r="A367" s="808"/>
      <c r="B367" s="117" t="s">
        <v>437</v>
      </c>
      <c r="C367" s="117" t="s">
        <v>2020</v>
      </c>
      <c r="D367" s="118">
        <v>43798</v>
      </c>
      <c r="E367" s="117" t="s">
        <v>3167</v>
      </c>
      <c r="F367" s="805"/>
      <c r="G367" s="805"/>
      <c r="H367" s="806"/>
      <c r="I367" s="806"/>
      <c r="J367" s="803"/>
      <c r="K367" s="803"/>
      <c r="L367" s="804"/>
    </row>
    <row r="368" spans="1:12" s="101" customFormat="1" ht="24" customHeight="1">
      <c r="A368" s="808">
        <v>968</v>
      </c>
      <c r="B368" s="110" t="s">
        <v>76</v>
      </c>
      <c r="C368" s="115" t="s">
        <v>78</v>
      </c>
      <c r="D368" s="115" t="s">
        <v>146</v>
      </c>
      <c r="E368" s="115" t="s">
        <v>147</v>
      </c>
      <c r="F368" s="809" t="s">
        <v>71</v>
      </c>
      <c r="G368" s="809"/>
      <c r="H368" s="805"/>
      <c r="I368" s="805"/>
      <c r="J368" s="805"/>
      <c r="K368" s="805"/>
      <c r="L368" s="805"/>
    </row>
    <row r="369" spans="1:12" s="101" customFormat="1" ht="26.25" customHeight="1">
      <c r="A369" s="808"/>
      <c r="B369" s="803" t="s">
        <v>3161</v>
      </c>
      <c r="C369" s="810" t="s">
        <v>3166</v>
      </c>
      <c r="D369" s="807">
        <v>43789</v>
      </c>
      <c r="E369" s="803" t="s">
        <v>2019</v>
      </c>
      <c r="F369" s="803" t="s">
        <v>3168</v>
      </c>
      <c r="G369" s="803"/>
      <c r="H369" s="806" t="s">
        <v>152</v>
      </c>
      <c r="I369" s="806"/>
      <c r="J369" s="117" t="s">
        <v>153</v>
      </c>
      <c r="K369" s="117" t="s">
        <v>3</v>
      </c>
      <c r="L369" s="119">
        <v>642</v>
      </c>
    </row>
    <row r="370" spans="1:12" s="101" customFormat="1" ht="408.95" customHeight="1">
      <c r="A370" s="808"/>
      <c r="B370" s="803"/>
      <c r="C370" s="810"/>
      <c r="D370" s="807"/>
      <c r="E370" s="803"/>
      <c r="F370" s="803"/>
      <c r="G370" s="803"/>
      <c r="H370" s="806" t="s">
        <v>154</v>
      </c>
      <c r="I370" s="806"/>
      <c r="J370" s="803" t="s">
        <v>153</v>
      </c>
      <c r="K370" s="803" t="s">
        <v>153</v>
      </c>
      <c r="L370" s="804">
        <v>0</v>
      </c>
    </row>
    <row r="371" spans="1:12" s="101" customFormat="1" ht="344.85" customHeight="1">
      <c r="A371" s="808"/>
      <c r="B371" s="803"/>
      <c r="C371" s="810"/>
      <c r="D371" s="807"/>
      <c r="E371" s="803"/>
      <c r="F371" s="803"/>
      <c r="G371" s="803"/>
      <c r="H371" s="806"/>
      <c r="I371" s="806"/>
      <c r="J371" s="803"/>
      <c r="K371" s="803"/>
      <c r="L371" s="804"/>
    </row>
    <row r="372" spans="1:12" s="101" customFormat="1" ht="24" customHeight="1">
      <c r="A372" s="808"/>
      <c r="B372" s="110" t="s">
        <v>77</v>
      </c>
      <c r="C372" s="115" t="s">
        <v>79</v>
      </c>
      <c r="D372" s="115" t="s">
        <v>155</v>
      </c>
      <c r="E372" s="115" t="s">
        <v>156</v>
      </c>
      <c r="F372" s="805"/>
      <c r="G372" s="805"/>
      <c r="H372" s="806" t="s">
        <v>157</v>
      </c>
      <c r="I372" s="806"/>
      <c r="J372" s="803" t="s">
        <v>153</v>
      </c>
      <c r="K372" s="803" t="s">
        <v>153</v>
      </c>
      <c r="L372" s="804">
        <v>0</v>
      </c>
    </row>
    <row r="373" spans="1:12" s="101" customFormat="1" ht="24" customHeight="1">
      <c r="A373" s="808"/>
      <c r="B373" s="117" t="s">
        <v>437</v>
      </c>
      <c r="C373" s="117" t="s">
        <v>3168</v>
      </c>
      <c r="D373" s="118">
        <v>43798</v>
      </c>
      <c r="E373" s="117" t="s">
        <v>3167</v>
      </c>
      <c r="F373" s="805"/>
      <c r="G373" s="805"/>
      <c r="H373" s="806"/>
      <c r="I373" s="806"/>
      <c r="J373" s="803"/>
      <c r="K373" s="803"/>
      <c r="L373" s="804"/>
    </row>
    <row r="374" spans="1:12" s="101" customFormat="1" ht="24" customHeight="1">
      <c r="A374" s="808">
        <v>969</v>
      </c>
      <c r="B374" s="110" t="s">
        <v>76</v>
      </c>
      <c r="C374" s="115" t="s">
        <v>78</v>
      </c>
      <c r="D374" s="115" t="s">
        <v>146</v>
      </c>
      <c r="E374" s="115" t="s">
        <v>147</v>
      </c>
      <c r="F374" s="809" t="s">
        <v>71</v>
      </c>
      <c r="G374" s="809"/>
      <c r="H374" s="805"/>
      <c r="I374" s="805"/>
      <c r="J374" s="805"/>
      <c r="K374" s="805"/>
      <c r="L374" s="805"/>
    </row>
    <row r="375" spans="1:12" s="101" customFormat="1" ht="26.25" customHeight="1">
      <c r="A375" s="808"/>
      <c r="B375" s="803" t="s">
        <v>3169</v>
      </c>
      <c r="C375" s="803" t="s">
        <v>3170</v>
      </c>
      <c r="D375" s="807">
        <v>43788</v>
      </c>
      <c r="E375" s="803" t="s">
        <v>3171</v>
      </c>
      <c r="F375" s="803" t="s">
        <v>3172</v>
      </c>
      <c r="G375" s="803"/>
      <c r="H375" s="806" t="s">
        <v>152</v>
      </c>
      <c r="I375" s="806"/>
      <c r="J375" s="117" t="s">
        <v>153</v>
      </c>
      <c r="K375" s="117" t="s">
        <v>3</v>
      </c>
      <c r="L375" s="119">
        <v>96</v>
      </c>
    </row>
    <row r="376" spans="1:12" s="101" customFormat="1" ht="60.75" customHeight="1">
      <c r="A376" s="808"/>
      <c r="B376" s="803"/>
      <c r="C376" s="803"/>
      <c r="D376" s="807"/>
      <c r="E376" s="803"/>
      <c r="F376" s="803"/>
      <c r="G376" s="803"/>
      <c r="H376" s="806" t="s">
        <v>154</v>
      </c>
      <c r="I376" s="806"/>
      <c r="J376" s="117" t="s">
        <v>153</v>
      </c>
      <c r="K376" s="117" t="s">
        <v>3</v>
      </c>
      <c r="L376" s="119">
        <v>304.53000000000003</v>
      </c>
    </row>
    <row r="377" spans="1:12" s="101" customFormat="1" ht="24" customHeight="1">
      <c r="A377" s="808"/>
      <c r="B377" s="110" t="s">
        <v>77</v>
      </c>
      <c r="C377" s="115" t="s">
        <v>79</v>
      </c>
      <c r="D377" s="115" t="s">
        <v>155</v>
      </c>
      <c r="E377" s="115" t="s">
        <v>156</v>
      </c>
      <c r="F377" s="805"/>
      <c r="G377" s="805"/>
      <c r="H377" s="806" t="s">
        <v>157</v>
      </c>
      <c r="I377" s="806"/>
      <c r="J377" s="803" t="s">
        <v>153</v>
      </c>
      <c r="K377" s="803" t="s">
        <v>153</v>
      </c>
      <c r="L377" s="804">
        <v>0</v>
      </c>
    </row>
    <row r="378" spans="1:12" s="101" customFormat="1" ht="24" customHeight="1">
      <c r="A378" s="808"/>
      <c r="B378" s="117" t="s">
        <v>193</v>
      </c>
      <c r="C378" s="117" t="s">
        <v>3172</v>
      </c>
      <c r="D378" s="118">
        <v>43789</v>
      </c>
      <c r="E378" s="117" t="s">
        <v>3173</v>
      </c>
      <c r="F378" s="805"/>
      <c r="G378" s="805"/>
      <c r="H378" s="806"/>
      <c r="I378" s="806"/>
      <c r="J378" s="803"/>
      <c r="K378" s="803"/>
      <c r="L378" s="804"/>
    </row>
    <row r="379" spans="1:12" s="101" customFormat="1" ht="24" customHeight="1">
      <c r="A379" s="808">
        <v>970</v>
      </c>
      <c r="B379" s="110" t="s">
        <v>76</v>
      </c>
      <c r="C379" s="115" t="s">
        <v>78</v>
      </c>
      <c r="D379" s="115" t="s">
        <v>146</v>
      </c>
      <c r="E379" s="115" t="s">
        <v>147</v>
      </c>
      <c r="F379" s="809" t="s">
        <v>71</v>
      </c>
      <c r="G379" s="809"/>
      <c r="H379" s="805"/>
      <c r="I379" s="805"/>
      <c r="J379" s="805"/>
      <c r="K379" s="805"/>
      <c r="L379" s="805"/>
    </row>
    <row r="380" spans="1:12" s="101" customFormat="1" ht="26.25" customHeight="1">
      <c r="A380" s="808"/>
      <c r="B380" s="803" t="s">
        <v>3174</v>
      </c>
      <c r="C380" s="810" t="s">
        <v>3175</v>
      </c>
      <c r="D380" s="807">
        <v>43853</v>
      </c>
      <c r="E380" s="803" t="s">
        <v>2219</v>
      </c>
      <c r="F380" s="803" t="s">
        <v>3176</v>
      </c>
      <c r="G380" s="803"/>
      <c r="H380" s="806" t="s">
        <v>152</v>
      </c>
      <c r="I380" s="806"/>
      <c r="J380" s="117" t="s">
        <v>153</v>
      </c>
      <c r="K380" s="117" t="s">
        <v>3</v>
      </c>
      <c r="L380" s="119">
        <v>454</v>
      </c>
    </row>
    <row r="381" spans="1:12" s="101" customFormat="1" ht="408.95" customHeight="1">
      <c r="A381" s="808"/>
      <c r="B381" s="803"/>
      <c r="C381" s="810"/>
      <c r="D381" s="807"/>
      <c r="E381" s="803"/>
      <c r="F381" s="803"/>
      <c r="G381" s="803"/>
      <c r="H381" s="806" t="s">
        <v>154</v>
      </c>
      <c r="I381" s="806"/>
      <c r="J381" s="803" t="s">
        <v>153</v>
      </c>
      <c r="K381" s="803" t="s">
        <v>153</v>
      </c>
      <c r="L381" s="804">
        <v>0</v>
      </c>
    </row>
    <row r="382" spans="1:12" s="101" customFormat="1" ht="50.85" customHeight="1">
      <c r="A382" s="808"/>
      <c r="B382" s="803"/>
      <c r="C382" s="810"/>
      <c r="D382" s="807"/>
      <c r="E382" s="803"/>
      <c r="F382" s="803"/>
      <c r="G382" s="803"/>
      <c r="H382" s="806"/>
      <c r="I382" s="806"/>
      <c r="J382" s="803"/>
      <c r="K382" s="803"/>
      <c r="L382" s="804"/>
    </row>
    <row r="383" spans="1:12" s="101" customFormat="1" ht="24" customHeight="1">
      <c r="A383" s="808"/>
      <c r="B383" s="110" t="s">
        <v>77</v>
      </c>
      <c r="C383" s="115" t="s">
        <v>79</v>
      </c>
      <c r="D383" s="115" t="s">
        <v>155</v>
      </c>
      <c r="E383" s="115" t="s">
        <v>156</v>
      </c>
      <c r="F383" s="805"/>
      <c r="G383" s="805"/>
      <c r="H383" s="806" t="s">
        <v>157</v>
      </c>
      <c r="I383" s="806"/>
      <c r="J383" s="803" t="s">
        <v>153</v>
      </c>
      <c r="K383" s="803" t="s">
        <v>3</v>
      </c>
      <c r="L383" s="804">
        <v>75</v>
      </c>
    </row>
    <row r="384" spans="1:12" s="101" customFormat="1" ht="24" customHeight="1">
      <c r="A384" s="808"/>
      <c r="B384" s="117" t="s">
        <v>240</v>
      </c>
      <c r="C384" s="117" t="s">
        <v>3176</v>
      </c>
      <c r="D384" s="118">
        <v>43857</v>
      </c>
      <c r="E384" s="117" t="s">
        <v>3177</v>
      </c>
      <c r="F384" s="805"/>
      <c r="G384" s="805"/>
      <c r="H384" s="806"/>
      <c r="I384" s="806"/>
      <c r="J384" s="803"/>
      <c r="K384" s="803"/>
      <c r="L384" s="804"/>
    </row>
    <row r="385" spans="1:12" s="101" customFormat="1" ht="24" customHeight="1">
      <c r="A385" s="808">
        <v>971</v>
      </c>
      <c r="B385" s="110" t="s">
        <v>76</v>
      </c>
      <c r="C385" s="115" t="s">
        <v>78</v>
      </c>
      <c r="D385" s="115" t="s">
        <v>146</v>
      </c>
      <c r="E385" s="115" t="s">
        <v>147</v>
      </c>
      <c r="F385" s="809" t="s">
        <v>71</v>
      </c>
      <c r="G385" s="809"/>
      <c r="H385" s="805"/>
      <c r="I385" s="805"/>
      <c r="J385" s="805"/>
      <c r="K385" s="805"/>
      <c r="L385" s="805"/>
    </row>
    <row r="386" spans="1:12" s="101" customFormat="1" ht="26.25" customHeight="1">
      <c r="A386" s="808"/>
      <c r="B386" s="803" t="s">
        <v>3178</v>
      </c>
      <c r="C386" s="810" t="s">
        <v>3179</v>
      </c>
      <c r="D386" s="807">
        <v>43775</v>
      </c>
      <c r="E386" s="803" t="s">
        <v>2472</v>
      </c>
      <c r="F386" s="803" t="s">
        <v>1692</v>
      </c>
      <c r="G386" s="803"/>
      <c r="H386" s="806" t="s">
        <v>152</v>
      </c>
      <c r="I386" s="806"/>
      <c r="J386" s="117" t="s">
        <v>153</v>
      </c>
      <c r="K386" s="117" t="s">
        <v>3</v>
      </c>
      <c r="L386" s="119">
        <v>556</v>
      </c>
    </row>
    <row r="387" spans="1:12" s="101" customFormat="1" ht="165.75" customHeight="1">
      <c r="A387" s="808"/>
      <c r="B387" s="803"/>
      <c r="C387" s="810"/>
      <c r="D387" s="807"/>
      <c r="E387" s="803"/>
      <c r="F387" s="803"/>
      <c r="G387" s="803"/>
      <c r="H387" s="806" t="s">
        <v>154</v>
      </c>
      <c r="I387" s="806"/>
      <c r="J387" s="117" t="s">
        <v>153</v>
      </c>
      <c r="K387" s="117" t="s">
        <v>3</v>
      </c>
      <c r="L387" s="119">
        <v>834.27</v>
      </c>
    </row>
    <row r="388" spans="1:12" s="101" customFormat="1" ht="24" customHeight="1">
      <c r="A388" s="808"/>
      <c r="B388" s="110" t="s">
        <v>77</v>
      </c>
      <c r="C388" s="115" t="s">
        <v>79</v>
      </c>
      <c r="D388" s="115" t="s">
        <v>155</v>
      </c>
      <c r="E388" s="115" t="s">
        <v>156</v>
      </c>
      <c r="F388" s="805"/>
      <c r="G388" s="805"/>
      <c r="H388" s="806" t="s">
        <v>157</v>
      </c>
      <c r="I388" s="806"/>
      <c r="J388" s="803" t="s">
        <v>153</v>
      </c>
      <c r="K388" s="803" t="s">
        <v>3</v>
      </c>
      <c r="L388" s="804">
        <v>499.45</v>
      </c>
    </row>
    <row r="389" spans="1:12" s="101" customFormat="1" ht="34.5" customHeight="1">
      <c r="A389" s="808"/>
      <c r="B389" s="117" t="s">
        <v>303</v>
      </c>
      <c r="C389" s="117" t="s">
        <v>1692</v>
      </c>
      <c r="D389" s="118">
        <v>43780</v>
      </c>
      <c r="E389" s="117" t="s">
        <v>942</v>
      </c>
      <c r="F389" s="805"/>
      <c r="G389" s="805"/>
      <c r="H389" s="806"/>
      <c r="I389" s="806"/>
      <c r="J389" s="803"/>
      <c r="K389" s="803"/>
      <c r="L389" s="804"/>
    </row>
    <row r="390" spans="1:12" s="101" customFormat="1" ht="24" customHeight="1">
      <c r="A390" s="808">
        <v>972</v>
      </c>
      <c r="B390" s="110" t="s">
        <v>76</v>
      </c>
      <c r="C390" s="115" t="s">
        <v>78</v>
      </c>
      <c r="D390" s="115" t="s">
        <v>146</v>
      </c>
      <c r="E390" s="115" t="s">
        <v>147</v>
      </c>
      <c r="F390" s="809" t="s">
        <v>71</v>
      </c>
      <c r="G390" s="809"/>
      <c r="H390" s="805"/>
      <c r="I390" s="805"/>
      <c r="J390" s="805"/>
      <c r="K390" s="805"/>
      <c r="L390" s="805"/>
    </row>
    <row r="391" spans="1:12" s="101" customFormat="1" ht="26.25" customHeight="1">
      <c r="A391" s="808"/>
      <c r="B391" s="803" t="s">
        <v>3180</v>
      </c>
      <c r="C391" s="810" t="s">
        <v>3181</v>
      </c>
      <c r="D391" s="807">
        <v>43786</v>
      </c>
      <c r="E391" s="803" t="s">
        <v>358</v>
      </c>
      <c r="F391" s="803" t="s">
        <v>1104</v>
      </c>
      <c r="G391" s="803"/>
      <c r="H391" s="806" t="s">
        <v>152</v>
      </c>
      <c r="I391" s="806"/>
      <c r="J391" s="117" t="s">
        <v>153</v>
      </c>
      <c r="K391" s="117" t="s">
        <v>153</v>
      </c>
      <c r="L391" s="119">
        <v>0</v>
      </c>
    </row>
    <row r="392" spans="1:12" s="101" customFormat="1" ht="134.25" customHeight="1">
      <c r="A392" s="808"/>
      <c r="B392" s="803"/>
      <c r="C392" s="810"/>
      <c r="D392" s="807"/>
      <c r="E392" s="803"/>
      <c r="F392" s="803"/>
      <c r="G392" s="803"/>
      <c r="H392" s="806" t="s">
        <v>154</v>
      </c>
      <c r="I392" s="806"/>
      <c r="J392" s="117" t="s">
        <v>153</v>
      </c>
      <c r="K392" s="117" t="s">
        <v>153</v>
      </c>
      <c r="L392" s="119">
        <v>0</v>
      </c>
    </row>
    <row r="393" spans="1:12" s="101" customFormat="1" ht="24" customHeight="1">
      <c r="A393" s="808"/>
      <c r="B393" s="110" t="s">
        <v>77</v>
      </c>
      <c r="C393" s="115" t="s">
        <v>79</v>
      </c>
      <c r="D393" s="115" t="s">
        <v>155</v>
      </c>
      <c r="E393" s="115" t="s">
        <v>156</v>
      </c>
      <c r="F393" s="805"/>
      <c r="G393" s="805"/>
      <c r="H393" s="806" t="s">
        <v>157</v>
      </c>
      <c r="I393" s="806"/>
      <c r="J393" s="803" t="s">
        <v>153</v>
      </c>
      <c r="K393" s="803" t="s">
        <v>3</v>
      </c>
      <c r="L393" s="804">
        <v>995</v>
      </c>
    </row>
    <row r="394" spans="1:12" s="101" customFormat="1" ht="24" customHeight="1">
      <c r="A394" s="808"/>
      <c r="B394" s="117" t="s">
        <v>276</v>
      </c>
      <c r="C394" s="117" t="s">
        <v>1104</v>
      </c>
      <c r="D394" s="118">
        <v>43787</v>
      </c>
      <c r="E394" s="117" t="s">
        <v>3182</v>
      </c>
      <c r="F394" s="805"/>
      <c r="G394" s="805"/>
      <c r="H394" s="806"/>
      <c r="I394" s="806"/>
      <c r="J394" s="803"/>
      <c r="K394" s="803"/>
      <c r="L394" s="804"/>
    </row>
    <row r="395" spans="1:12" s="101" customFormat="1" ht="24" customHeight="1">
      <c r="A395" s="808">
        <v>973</v>
      </c>
      <c r="B395" s="110" t="s">
        <v>76</v>
      </c>
      <c r="C395" s="115" t="s">
        <v>78</v>
      </c>
      <c r="D395" s="115" t="s">
        <v>146</v>
      </c>
      <c r="E395" s="115" t="s">
        <v>147</v>
      </c>
      <c r="F395" s="809" t="s">
        <v>71</v>
      </c>
      <c r="G395" s="809"/>
      <c r="H395" s="805"/>
      <c r="I395" s="805"/>
      <c r="J395" s="805"/>
      <c r="K395" s="805"/>
      <c r="L395" s="805"/>
    </row>
    <row r="396" spans="1:12" s="101" customFormat="1" ht="26.25" customHeight="1">
      <c r="A396" s="808"/>
      <c r="B396" s="803" t="s">
        <v>3183</v>
      </c>
      <c r="C396" s="810" t="s">
        <v>3184</v>
      </c>
      <c r="D396" s="807">
        <v>43742</v>
      </c>
      <c r="E396" s="803" t="s">
        <v>476</v>
      </c>
      <c r="F396" s="803" t="s">
        <v>3185</v>
      </c>
      <c r="G396" s="803"/>
      <c r="H396" s="806" t="s">
        <v>152</v>
      </c>
      <c r="I396" s="806"/>
      <c r="J396" s="117" t="s">
        <v>153</v>
      </c>
      <c r="K396" s="117" t="s">
        <v>3</v>
      </c>
      <c r="L396" s="119">
        <v>188</v>
      </c>
    </row>
    <row r="397" spans="1:12" s="101" customFormat="1" ht="408.95" customHeight="1">
      <c r="A397" s="808"/>
      <c r="B397" s="803"/>
      <c r="C397" s="810"/>
      <c r="D397" s="807"/>
      <c r="E397" s="803"/>
      <c r="F397" s="803"/>
      <c r="G397" s="803"/>
      <c r="H397" s="806" t="s">
        <v>154</v>
      </c>
      <c r="I397" s="806"/>
      <c r="J397" s="803" t="s">
        <v>153</v>
      </c>
      <c r="K397" s="803" t="s">
        <v>3</v>
      </c>
      <c r="L397" s="804">
        <v>222.6</v>
      </c>
    </row>
    <row r="398" spans="1:12" s="101" customFormat="1" ht="19.350000000000001" customHeight="1">
      <c r="A398" s="808"/>
      <c r="B398" s="803"/>
      <c r="C398" s="810"/>
      <c r="D398" s="807"/>
      <c r="E398" s="803"/>
      <c r="F398" s="803"/>
      <c r="G398" s="803"/>
      <c r="H398" s="806"/>
      <c r="I398" s="806"/>
      <c r="J398" s="803"/>
      <c r="K398" s="803"/>
      <c r="L398" s="804"/>
    </row>
    <row r="399" spans="1:12" s="101" customFormat="1" ht="24" customHeight="1">
      <c r="A399" s="808"/>
      <c r="B399" s="110" t="s">
        <v>77</v>
      </c>
      <c r="C399" s="115" t="s">
        <v>79</v>
      </c>
      <c r="D399" s="115" t="s">
        <v>155</v>
      </c>
      <c r="E399" s="115" t="s">
        <v>156</v>
      </c>
      <c r="F399" s="805"/>
      <c r="G399" s="805"/>
      <c r="H399" s="806" t="s">
        <v>157</v>
      </c>
      <c r="I399" s="806"/>
      <c r="J399" s="803" t="s">
        <v>153</v>
      </c>
      <c r="K399" s="803" t="s">
        <v>153</v>
      </c>
      <c r="L399" s="804">
        <v>0</v>
      </c>
    </row>
    <row r="400" spans="1:12" s="101" customFormat="1" ht="24" customHeight="1">
      <c r="A400" s="808"/>
      <c r="B400" s="117" t="s">
        <v>572</v>
      </c>
      <c r="C400" s="117" t="s">
        <v>3185</v>
      </c>
      <c r="D400" s="118">
        <v>43743</v>
      </c>
      <c r="E400" s="117" t="s">
        <v>1214</v>
      </c>
      <c r="F400" s="805"/>
      <c r="G400" s="805"/>
      <c r="H400" s="806"/>
      <c r="I400" s="806"/>
      <c r="J400" s="803"/>
      <c r="K400" s="803"/>
      <c r="L400" s="804"/>
    </row>
    <row r="401" spans="1:12" s="101" customFormat="1" ht="24" customHeight="1">
      <c r="A401" s="808">
        <v>974</v>
      </c>
      <c r="B401" s="110" t="s">
        <v>76</v>
      </c>
      <c r="C401" s="115" t="s">
        <v>78</v>
      </c>
      <c r="D401" s="115" t="s">
        <v>146</v>
      </c>
      <c r="E401" s="115" t="s">
        <v>147</v>
      </c>
      <c r="F401" s="809" t="s">
        <v>71</v>
      </c>
      <c r="G401" s="809"/>
      <c r="H401" s="805"/>
      <c r="I401" s="805"/>
      <c r="J401" s="805"/>
      <c r="K401" s="805"/>
      <c r="L401" s="805"/>
    </row>
    <row r="402" spans="1:12" s="101" customFormat="1" ht="26.25" customHeight="1">
      <c r="A402" s="808"/>
      <c r="B402" s="803" t="s">
        <v>3183</v>
      </c>
      <c r="C402" s="810" t="s">
        <v>3186</v>
      </c>
      <c r="D402" s="807">
        <v>43758</v>
      </c>
      <c r="E402" s="803" t="s">
        <v>2797</v>
      </c>
      <c r="F402" s="803" t="s">
        <v>3187</v>
      </c>
      <c r="G402" s="803"/>
      <c r="H402" s="806" t="s">
        <v>152</v>
      </c>
      <c r="I402" s="806"/>
      <c r="J402" s="117" t="s">
        <v>153</v>
      </c>
      <c r="K402" s="117" t="s">
        <v>3</v>
      </c>
      <c r="L402" s="119">
        <v>750.2</v>
      </c>
    </row>
    <row r="403" spans="1:12" s="101" customFormat="1" ht="408.95" customHeight="1">
      <c r="A403" s="808"/>
      <c r="B403" s="803"/>
      <c r="C403" s="810"/>
      <c r="D403" s="807"/>
      <c r="E403" s="803"/>
      <c r="F403" s="803"/>
      <c r="G403" s="803"/>
      <c r="H403" s="806" t="s">
        <v>154</v>
      </c>
      <c r="I403" s="806"/>
      <c r="J403" s="803" t="s">
        <v>153</v>
      </c>
      <c r="K403" s="803" t="s">
        <v>3</v>
      </c>
      <c r="L403" s="804">
        <v>1373</v>
      </c>
    </row>
    <row r="404" spans="1:12" s="101" customFormat="1" ht="61.35" customHeight="1">
      <c r="A404" s="808"/>
      <c r="B404" s="803"/>
      <c r="C404" s="810"/>
      <c r="D404" s="807"/>
      <c r="E404" s="803"/>
      <c r="F404" s="803"/>
      <c r="G404" s="803"/>
      <c r="H404" s="806"/>
      <c r="I404" s="806"/>
      <c r="J404" s="803"/>
      <c r="K404" s="803"/>
      <c r="L404" s="804"/>
    </row>
    <row r="405" spans="1:12" s="101" customFormat="1" ht="24" customHeight="1">
      <c r="A405" s="808"/>
      <c r="B405" s="110" t="s">
        <v>77</v>
      </c>
      <c r="C405" s="115" t="s">
        <v>79</v>
      </c>
      <c r="D405" s="115" t="s">
        <v>155</v>
      </c>
      <c r="E405" s="115" t="s">
        <v>156</v>
      </c>
      <c r="F405" s="805"/>
      <c r="G405" s="805"/>
      <c r="H405" s="806" t="s">
        <v>157</v>
      </c>
      <c r="I405" s="806"/>
      <c r="J405" s="803" t="s">
        <v>153</v>
      </c>
      <c r="K405" s="803" t="s">
        <v>3</v>
      </c>
      <c r="L405" s="804">
        <v>661.14</v>
      </c>
    </row>
    <row r="406" spans="1:12" s="101" customFormat="1" ht="24" customHeight="1">
      <c r="A406" s="808"/>
      <c r="B406" s="117" t="s">
        <v>572</v>
      </c>
      <c r="C406" s="117" t="s">
        <v>3187</v>
      </c>
      <c r="D406" s="118">
        <v>43764</v>
      </c>
      <c r="E406" s="117" t="s">
        <v>3188</v>
      </c>
      <c r="F406" s="805"/>
      <c r="G406" s="805"/>
      <c r="H406" s="806"/>
      <c r="I406" s="806"/>
      <c r="J406" s="803"/>
      <c r="K406" s="803"/>
      <c r="L406" s="804"/>
    </row>
    <row r="407" spans="1:12" s="101" customFormat="1" ht="24" customHeight="1">
      <c r="A407" s="808">
        <v>975</v>
      </c>
      <c r="B407" s="110" t="s">
        <v>76</v>
      </c>
      <c r="C407" s="115" t="s">
        <v>78</v>
      </c>
      <c r="D407" s="115" t="s">
        <v>146</v>
      </c>
      <c r="E407" s="115" t="s">
        <v>147</v>
      </c>
      <c r="F407" s="809" t="s">
        <v>71</v>
      </c>
      <c r="G407" s="809"/>
      <c r="H407" s="805"/>
      <c r="I407" s="805"/>
      <c r="J407" s="805"/>
      <c r="K407" s="805"/>
      <c r="L407" s="805"/>
    </row>
    <row r="408" spans="1:12" s="101" customFormat="1" ht="26.25" customHeight="1">
      <c r="A408" s="808"/>
      <c r="B408" s="803" t="s">
        <v>3183</v>
      </c>
      <c r="C408" s="810" t="s">
        <v>3189</v>
      </c>
      <c r="D408" s="807">
        <v>43787</v>
      </c>
      <c r="E408" s="803" t="s">
        <v>3190</v>
      </c>
      <c r="F408" s="803" t="s">
        <v>3191</v>
      </c>
      <c r="G408" s="803"/>
      <c r="H408" s="806" t="s">
        <v>152</v>
      </c>
      <c r="I408" s="806"/>
      <c r="J408" s="117" t="s">
        <v>153</v>
      </c>
      <c r="K408" s="117" t="s">
        <v>3</v>
      </c>
      <c r="L408" s="119">
        <v>1005.5</v>
      </c>
    </row>
    <row r="409" spans="1:12" s="101" customFormat="1" ht="408.95" customHeight="1">
      <c r="A409" s="808"/>
      <c r="B409" s="803"/>
      <c r="C409" s="810"/>
      <c r="D409" s="807"/>
      <c r="E409" s="803"/>
      <c r="F409" s="803"/>
      <c r="G409" s="803"/>
      <c r="H409" s="806" t="s">
        <v>154</v>
      </c>
      <c r="I409" s="806"/>
      <c r="J409" s="803" t="s">
        <v>153</v>
      </c>
      <c r="K409" s="803" t="s">
        <v>3</v>
      </c>
      <c r="L409" s="804">
        <v>2222</v>
      </c>
    </row>
    <row r="410" spans="1:12" s="101" customFormat="1" ht="187.35" customHeight="1">
      <c r="A410" s="808"/>
      <c r="B410" s="803"/>
      <c r="C410" s="810"/>
      <c r="D410" s="807"/>
      <c r="E410" s="803"/>
      <c r="F410" s="803"/>
      <c r="G410" s="803"/>
      <c r="H410" s="806"/>
      <c r="I410" s="806"/>
      <c r="J410" s="803"/>
      <c r="K410" s="803"/>
      <c r="L410" s="804"/>
    </row>
    <row r="411" spans="1:12" s="101" customFormat="1" ht="24" customHeight="1">
      <c r="A411" s="808"/>
      <c r="B411" s="110" t="s">
        <v>77</v>
      </c>
      <c r="C411" s="115" t="s">
        <v>79</v>
      </c>
      <c r="D411" s="115" t="s">
        <v>155</v>
      </c>
      <c r="E411" s="115" t="s">
        <v>156</v>
      </c>
      <c r="F411" s="805"/>
      <c r="G411" s="805"/>
      <c r="H411" s="806" t="s">
        <v>157</v>
      </c>
      <c r="I411" s="806"/>
      <c r="J411" s="803" t="s">
        <v>153</v>
      </c>
      <c r="K411" s="803" t="s">
        <v>3</v>
      </c>
      <c r="L411" s="804">
        <v>900</v>
      </c>
    </row>
    <row r="412" spans="1:12" s="101" customFormat="1" ht="24" customHeight="1">
      <c r="A412" s="808"/>
      <c r="B412" s="117" t="s">
        <v>572</v>
      </c>
      <c r="C412" s="117" t="s">
        <v>3191</v>
      </c>
      <c r="D412" s="118">
        <v>43793</v>
      </c>
      <c r="E412" s="117" t="s">
        <v>2393</v>
      </c>
      <c r="F412" s="805"/>
      <c r="G412" s="805"/>
      <c r="H412" s="806"/>
      <c r="I412" s="806"/>
      <c r="J412" s="803"/>
      <c r="K412" s="803"/>
      <c r="L412" s="804"/>
    </row>
    <row r="413" spans="1:12" s="101" customFormat="1" ht="24" customHeight="1">
      <c r="A413" s="808">
        <v>976</v>
      </c>
      <c r="B413" s="110" t="s">
        <v>76</v>
      </c>
      <c r="C413" s="115" t="s">
        <v>78</v>
      </c>
      <c r="D413" s="115" t="s">
        <v>146</v>
      </c>
      <c r="E413" s="115" t="s">
        <v>147</v>
      </c>
      <c r="F413" s="809" t="s">
        <v>71</v>
      </c>
      <c r="G413" s="809"/>
      <c r="H413" s="805"/>
      <c r="I413" s="805"/>
      <c r="J413" s="805"/>
      <c r="K413" s="805"/>
      <c r="L413" s="805"/>
    </row>
    <row r="414" spans="1:12" s="101" customFormat="1" ht="26.25" customHeight="1">
      <c r="A414" s="808"/>
      <c r="B414" s="803" t="s">
        <v>3183</v>
      </c>
      <c r="C414" s="810" t="s">
        <v>3192</v>
      </c>
      <c r="D414" s="807">
        <v>43836</v>
      </c>
      <c r="E414" s="803" t="s">
        <v>205</v>
      </c>
      <c r="F414" s="803" t="s">
        <v>1532</v>
      </c>
      <c r="G414" s="803"/>
      <c r="H414" s="806" t="s">
        <v>152</v>
      </c>
      <c r="I414" s="806"/>
      <c r="J414" s="117" t="s">
        <v>153</v>
      </c>
      <c r="K414" s="117" t="s">
        <v>3</v>
      </c>
      <c r="L414" s="119">
        <v>196</v>
      </c>
    </row>
    <row r="415" spans="1:12" s="101" customFormat="1" ht="260.25" customHeight="1">
      <c r="A415" s="808"/>
      <c r="B415" s="803"/>
      <c r="C415" s="810"/>
      <c r="D415" s="807"/>
      <c r="E415" s="803"/>
      <c r="F415" s="803"/>
      <c r="G415" s="803"/>
      <c r="H415" s="806" t="s">
        <v>154</v>
      </c>
      <c r="I415" s="806"/>
      <c r="J415" s="117" t="s">
        <v>153</v>
      </c>
      <c r="K415" s="117" t="s">
        <v>3</v>
      </c>
      <c r="L415" s="119">
        <v>310.83</v>
      </c>
    </row>
    <row r="416" spans="1:12" s="101" customFormat="1" ht="24" customHeight="1">
      <c r="A416" s="808"/>
      <c r="B416" s="110" t="s">
        <v>77</v>
      </c>
      <c r="C416" s="115" t="s">
        <v>79</v>
      </c>
      <c r="D416" s="115" t="s">
        <v>155</v>
      </c>
      <c r="E416" s="115" t="s">
        <v>156</v>
      </c>
      <c r="F416" s="805"/>
      <c r="G416" s="805"/>
      <c r="H416" s="806" t="s">
        <v>157</v>
      </c>
      <c r="I416" s="806"/>
      <c r="J416" s="803" t="s">
        <v>153</v>
      </c>
      <c r="K416" s="803" t="s">
        <v>153</v>
      </c>
      <c r="L416" s="804">
        <v>0</v>
      </c>
    </row>
    <row r="417" spans="1:12" s="101" customFormat="1" ht="24" customHeight="1">
      <c r="A417" s="808"/>
      <c r="B417" s="117" t="s">
        <v>572</v>
      </c>
      <c r="C417" s="117" t="s">
        <v>1532</v>
      </c>
      <c r="D417" s="118">
        <v>43837</v>
      </c>
      <c r="E417" s="117" t="s">
        <v>3193</v>
      </c>
      <c r="F417" s="805"/>
      <c r="G417" s="805"/>
      <c r="H417" s="806"/>
      <c r="I417" s="806"/>
      <c r="J417" s="803"/>
      <c r="K417" s="803"/>
      <c r="L417" s="804"/>
    </row>
    <row r="418" spans="1:12" s="101" customFormat="1" ht="24" customHeight="1">
      <c r="A418" s="808">
        <v>977</v>
      </c>
      <c r="B418" s="110" t="s">
        <v>76</v>
      </c>
      <c r="C418" s="115" t="s">
        <v>78</v>
      </c>
      <c r="D418" s="115" t="s">
        <v>146</v>
      </c>
      <c r="E418" s="115" t="s">
        <v>147</v>
      </c>
      <c r="F418" s="809" t="s">
        <v>71</v>
      </c>
      <c r="G418" s="809"/>
      <c r="H418" s="805"/>
      <c r="I418" s="805"/>
      <c r="J418" s="805"/>
      <c r="K418" s="805"/>
      <c r="L418" s="805"/>
    </row>
    <row r="419" spans="1:12" s="101" customFormat="1" ht="26.25" customHeight="1">
      <c r="A419" s="808"/>
      <c r="B419" s="803" t="s">
        <v>3183</v>
      </c>
      <c r="C419" s="810" t="s">
        <v>3194</v>
      </c>
      <c r="D419" s="807">
        <v>43899</v>
      </c>
      <c r="E419" s="803" t="s">
        <v>3195</v>
      </c>
      <c r="F419" s="803" t="s">
        <v>3196</v>
      </c>
      <c r="G419" s="803"/>
      <c r="H419" s="806" t="s">
        <v>152</v>
      </c>
      <c r="I419" s="806"/>
      <c r="J419" s="117" t="s">
        <v>153</v>
      </c>
      <c r="K419" s="117" t="s">
        <v>3</v>
      </c>
      <c r="L419" s="119">
        <v>825.36</v>
      </c>
    </row>
    <row r="420" spans="1:12" s="101" customFormat="1" ht="408.95" customHeight="1">
      <c r="A420" s="808"/>
      <c r="B420" s="803"/>
      <c r="C420" s="810"/>
      <c r="D420" s="807"/>
      <c r="E420" s="803"/>
      <c r="F420" s="803"/>
      <c r="G420" s="803"/>
      <c r="H420" s="806" t="s">
        <v>154</v>
      </c>
      <c r="I420" s="806"/>
      <c r="J420" s="803" t="s">
        <v>153</v>
      </c>
      <c r="K420" s="803" t="s">
        <v>3</v>
      </c>
      <c r="L420" s="804">
        <v>2414.25</v>
      </c>
    </row>
    <row r="421" spans="1:12" s="101" customFormat="1" ht="103.35" customHeight="1">
      <c r="A421" s="808"/>
      <c r="B421" s="803"/>
      <c r="C421" s="810"/>
      <c r="D421" s="807"/>
      <c r="E421" s="803"/>
      <c r="F421" s="803"/>
      <c r="G421" s="803"/>
      <c r="H421" s="806"/>
      <c r="I421" s="806"/>
      <c r="J421" s="803"/>
      <c r="K421" s="803"/>
      <c r="L421" s="804"/>
    </row>
    <row r="422" spans="1:12" s="101" customFormat="1" ht="24" customHeight="1">
      <c r="A422" s="808"/>
      <c r="B422" s="110" t="s">
        <v>77</v>
      </c>
      <c r="C422" s="115" t="s">
        <v>79</v>
      </c>
      <c r="D422" s="115" t="s">
        <v>155</v>
      </c>
      <c r="E422" s="115" t="s">
        <v>156</v>
      </c>
      <c r="F422" s="805"/>
      <c r="G422" s="805"/>
      <c r="H422" s="806" t="s">
        <v>157</v>
      </c>
      <c r="I422" s="806"/>
      <c r="J422" s="803" t="s">
        <v>153</v>
      </c>
      <c r="K422" s="803" t="s">
        <v>3</v>
      </c>
      <c r="L422" s="804">
        <v>315</v>
      </c>
    </row>
    <row r="423" spans="1:12" s="101" customFormat="1" ht="24" customHeight="1">
      <c r="A423" s="808"/>
      <c r="B423" s="117" t="s">
        <v>572</v>
      </c>
      <c r="C423" s="117" t="s">
        <v>3196</v>
      </c>
      <c r="D423" s="118">
        <v>43904</v>
      </c>
      <c r="E423" s="117" t="s">
        <v>3197</v>
      </c>
      <c r="F423" s="805"/>
      <c r="G423" s="805"/>
      <c r="H423" s="806"/>
      <c r="I423" s="806"/>
      <c r="J423" s="803"/>
      <c r="K423" s="803"/>
      <c r="L423" s="804"/>
    </row>
    <row r="424" spans="1:12" s="101" customFormat="1" ht="24" customHeight="1">
      <c r="A424" s="808">
        <v>978</v>
      </c>
      <c r="B424" s="110" t="s">
        <v>76</v>
      </c>
      <c r="C424" s="115" t="s">
        <v>78</v>
      </c>
      <c r="D424" s="115" t="s">
        <v>146</v>
      </c>
      <c r="E424" s="115" t="s">
        <v>147</v>
      </c>
      <c r="F424" s="809" t="s">
        <v>71</v>
      </c>
      <c r="G424" s="809"/>
      <c r="H424" s="805"/>
      <c r="I424" s="805"/>
      <c r="J424" s="805"/>
      <c r="K424" s="805"/>
      <c r="L424" s="805"/>
    </row>
    <row r="425" spans="1:12" s="101" customFormat="1" ht="26.25" customHeight="1">
      <c r="A425" s="808"/>
      <c r="B425" s="803" t="s">
        <v>3198</v>
      </c>
      <c r="C425" s="810" t="s">
        <v>3199</v>
      </c>
      <c r="D425" s="807">
        <v>43793</v>
      </c>
      <c r="E425" s="803" t="s">
        <v>3200</v>
      </c>
      <c r="F425" s="803" t="s">
        <v>3201</v>
      </c>
      <c r="G425" s="803"/>
      <c r="H425" s="806" t="s">
        <v>152</v>
      </c>
      <c r="I425" s="806"/>
      <c r="J425" s="117" t="s">
        <v>153</v>
      </c>
      <c r="K425" s="117" t="s">
        <v>3</v>
      </c>
      <c r="L425" s="119">
        <v>562</v>
      </c>
    </row>
    <row r="426" spans="1:12" s="101" customFormat="1" ht="408.95" customHeight="1">
      <c r="A426" s="808"/>
      <c r="B426" s="803"/>
      <c r="C426" s="810"/>
      <c r="D426" s="807"/>
      <c r="E426" s="803"/>
      <c r="F426" s="803"/>
      <c r="G426" s="803"/>
      <c r="H426" s="806" t="s">
        <v>154</v>
      </c>
      <c r="I426" s="806"/>
      <c r="J426" s="803" t="s">
        <v>153</v>
      </c>
      <c r="K426" s="803" t="s">
        <v>3</v>
      </c>
      <c r="L426" s="804">
        <v>4000</v>
      </c>
    </row>
    <row r="427" spans="1:12" s="101" customFormat="1" ht="408.95" customHeight="1">
      <c r="A427" s="808"/>
      <c r="B427" s="803"/>
      <c r="C427" s="810"/>
      <c r="D427" s="807"/>
      <c r="E427" s="803"/>
      <c r="F427" s="803"/>
      <c r="G427" s="803"/>
      <c r="H427" s="806"/>
      <c r="I427" s="806"/>
      <c r="J427" s="803"/>
      <c r="K427" s="803"/>
      <c r="L427" s="804"/>
    </row>
    <row r="428" spans="1:12" s="101" customFormat="1" ht="187.7" customHeight="1">
      <c r="A428" s="808"/>
      <c r="B428" s="803"/>
      <c r="C428" s="810"/>
      <c r="D428" s="807"/>
      <c r="E428" s="803"/>
      <c r="F428" s="803"/>
      <c r="G428" s="803"/>
      <c r="H428" s="806"/>
      <c r="I428" s="806"/>
      <c r="J428" s="803"/>
      <c r="K428" s="803"/>
      <c r="L428" s="804"/>
    </row>
    <row r="429" spans="1:12" s="101" customFormat="1" ht="24" customHeight="1">
      <c r="A429" s="808"/>
      <c r="B429" s="110" t="s">
        <v>77</v>
      </c>
      <c r="C429" s="115" t="s">
        <v>79</v>
      </c>
      <c r="D429" s="115" t="s">
        <v>155</v>
      </c>
      <c r="E429" s="115" t="s">
        <v>156</v>
      </c>
      <c r="F429" s="805"/>
      <c r="G429" s="805"/>
      <c r="H429" s="806" t="s">
        <v>157</v>
      </c>
      <c r="I429" s="806"/>
      <c r="J429" s="803" t="s">
        <v>153</v>
      </c>
      <c r="K429" s="803" t="s">
        <v>153</v>
      </c>
      <c r="L429" s="804">
        <v>0</v>
      </c>
    </row>
    <row r="430" spans="1:12" s="101" customFormat="1" ht="24" customHeight="1">
      <c r="A430" s="808"/>
      <c r="B430" s="117" t="s">
        <v>158</v>
      </c>
      <c r="C430" s="117" t="s">
        <v>3201</v>
      </c>
      <c r="D430" s="118">
        <v>43798</v>
      </c>
      <c r="E430" s="117" t="s">
        <v>3202</v>
      </c>
      <c r="F430" s="805"/>
      <c r="G430" s="805"/>
      <c r="H430" s="806"/>
      <c r="I430" s="806"/>
      <c r="J430" s="803"/>
      <c r="K430" s="803"/>
      <c r="L430" s="804"/>
    </row>
    <row r="431" spans="1:12" s="101" customFormat="1" ht="24" customHeight="1">
      <c r="A431" s="808">
        <v>979</v>
      </c>
      <c r="B431" s="110" t="s">
        <v>76</v>
      </c>
      <c r="C431" s="115" t="s">
        <v>78</v>
      </c>
      <c r="D431" s="115" t="s">
        <v>146</v>
      </c>
      <c r="E431" s="115" t="s">
        <v>147</v>
      </c>
      <c r="F431" s="809" t="s">
        <v>71</v>
      </c>
      <c r="G431" s="809"/>
      <c r="H431" s="805"/>
      <c r="I431" s="805"/>
      <c r="J431" s="805"/>
      <c r="K431" s="805"/>
      <c r="L431" s="805"/>
    </row>
    <row r="432" spans="1:12" s="101" customFormat="1" ht="26.25" customHeight="1">
      <c r="A432" s="808"/>
      <c r="B432" s="803" t="s">
        <v>3203</v>
      </c>
      <c r="C432" s="810" t="s">
        <v>3204</v>
      </c>
      <c r="D432" s="807">
        <v>43799</v>
      </c>
      <c r="E432" s="803" t="s">
        <v>753</v>
      </c>
      <c r="F432" s="803" t="s">
        <v>3205</v>
      </c>
      <c r="G432" s="803"/>
      <c r="H432" s="806" t="s">
        <v>152</v>
      </c>
      <c r="I432" s="806"/>
      <c r="J432" s="117" t="s">
        <v>153</v>
      </c>
      <c r="K432" s="117" t="s">
        <v>3</v>
      </c>
      <c r="L432" s="119">
        <v>1435</v>
      </c>
    </row>
    <row r="433" spans="1:12" s="101" customFormat="1" ht="408.95" customHeight="1">
      <c r="A433" s="808"/>
      <c r="B433" s="803"/>
      <c r="C433" s="810"/>
      <c r="D433" s="807"/>
      <c r="E433" s="803"/>
      <c r="F433" s="803"/>
      <c r="G433" s="803"/>
      <c r="H433" s="806" t="s">
        <v>154</v>
      </c>
      <c r="I433" s="806"/>
      <c r="J433" s="803" t="s">
        <v>153</v>
      </c>
      <c r="K433" s="803" t="s">
        <v>153</v>
      </c>
      <c r="L433" s="804">
        <v>0</v>
      </c>
    </row>
    <row r="434" spans="1:12" s="101" customFormat="1" ht="124.35" customHeight="1">
      <c r="A434" s="808"/>
      <c r="B434" s="803"/>
      <c r="C434" s="810"/>
      <c r="D434" s="807"/>
      <c r="E434" s="803"/>
      <c r="F434" s="803"/>
      <c r="G434" s="803"/>
      <c r="H434" s="806"/>
      <c r="I434" s="806"/>
      <c r="J434" s="803"/>
      <c r="K434" s="803"/>
      <c r="L434" s="804"/>
    </row>
    <row r="435" spans="1:12" s="101" customFormat="1" ht="24" customHeight="1">
      <c r="A435" s="808"/>
      <c r="B435" s="110" t="s">
        <v>77</v>
      </c>
      <c r="C435" s="115" t="s">
        <v>79</v>
      </c>
      <c r="D435" s="115" t="s">
        <v>155</v>
      </c>
      <c r="E435" s="115" t="s">
        <v>156</v>
      </c>
      <c r="F435" s="805"/>
      <c r="G435" s="805"/>
      <c r="H435" s="806" t="s">
        <v>157</v>
      </c>
      <c r="I435" s="806"/>
      <c r="J435" s="803" t="s">
        <v>153</v>
      </c>
      <c r="K435" s="803" t="s">
        <v>153</v>
      </c>
      <c r="L435" s="804">
        <v>0</v>
      </c>
    </row>
    <row r="436" spans="1:12" s="101" customFormat="1" ht="34.5" customHeight="1">
      <c r="A436" s="808"/>
      <c r="B436" s="117" t="s">
        <v>187</v>
      </c>
      <c r="C436" s="117" t="s">
        <v>3205</v>
      </c>
      <c r="D436" s="118">
        <v>43804</v>
      </c>
      <c r="E436" s="117" t="s">
        <v>3206</v>
      </c>
      <c r="F436" s="805"/>
      <c r="G436" s="805"/>
      <c r="H436" s="806"/>
      <c r="I436" s="806"/>
      <c r="J436" s="803"/>
      <c r="K436" s="803"/>
      <c r="L436" s="804"/>
    </row>
    <row r="437" spans="1:12" s="101" customFormat="1" ht="24" customHeight="1">
      <c r="A437" s="808">
        <v>980</v>
      </c>
      <c r="B437" s="110" t="s">
        <v>76</v>
      </c>
      <c r="C437" s="115" t="s">
        <v>78</v>
      </c>
      <c r="D437" s="115" t="s">
        <v>146</v>
      </c>
      <c r="E437" s="115" t="s">
        <v>147</v>
      </c>
      <c r="F437" s="809" t="s">
        <v>71</v>
      </c>
      <c r="G437" s="809"/>
      <c r="H437" s="805"/>
      <c r="I437" s="805"/>
      <c r="J437" s="805"/>
      <c r="K437" s="805"/>
      <c r="L437" s="805"/>
    </row>
    <row r="438" spans="1:12" s="101" customFormat="1" ht="26.25" customHeight="1">
      <c r="A438" s="808"/>
      <c r="B438" s="803" t="s">
        <v>3207</v>
      </c>
      <c r="C438" s="810" t="s">
        <v>3208</v>
      </c>
      <c r="D438" s="807">
        <v>43751</v>
      </c>
      <c r="E438" s="803" t="s">
        <v>2176</v>
      </c>
      <c r="F438" s="803" t="s">
        <v>2177</v>
      </c>
      <c r="G438" s="803"/>
      <c r="H438" s="806" t="s">
        <v>152</v>
      </c>
      <c r="I438" s="806"/>
      <c r="J438" s="117" t="s">
        <v>153</v>
      </c>
      <c r="K438" s="117" t="s">
        <v>3</v>
      </c>
      <c r="L438" s="119">
        <v>530.14</v>
      </c>
    </row>
    <row r="439" spans="1:12" s="101" customFormat="1" ht="207.75" customHeight="1">
      <c r="A439" s="808"/>
      <c r="B439" s="803"/>
      <c r="C439" s="810"/>
      <c r="D439" s="807"/>
      <c r="E439" s="803"/>
      <c r="F439" s="803"/>
      <c r="G439" s="803"/>
      <c r="H439" s="806" t="s">
        <v>154</v>
      </c>
      <c r="I439" s="806"/>
      <c r="J439" s="117" t="s">
        <v>153</v>
      </c>
      <c r="K439" s="117" t="s">
        <v>3</v>
      </c>
      <c r="L439" s="119">
        <v>1000</v>
      </c>
    </row>
    <row r="440" spans="1:12" s="101" customFormat="1" ht="24" customHeight="1">
      <c r="A440" s="808"/>
      <c r="B440" s="110" t="s">
        <v>77</v>
      </c>
      <c r="C440" s="115" t="s">
        <v>79</v>
      </c>
      <c r="D440" s="115" t="s">
        <v>155</v>
      </c>
      <c r="E440" s="115" t="s">
        <v>156</v>
      </c>
      <c r="F440" s="805"/>
      <c r="G440" s="805"/>
      <c r="H440" s="806" t="s">
        <v>157</v>
      </c>
      <c r="I440" s="806"/>
      <c r="J440" s="803" t="s">
        <v>153</v>
      </c>
      <c r="K440" s="803" t="s">
        <v>153</v>
      </c>
      <c r="L440" s="804">
        <v>0</v>
      </c>
    </row>
    <row r="441" spans="1:12" s="101" customFormat="1" ht="34.5" customHeight="1">
      <c r="A441" s="808"/>
      <c r="B441" s="117" t="s">
        <v>2853</v>
      </c>
      <c r="C441" s="117" t="s">
        <v>2177</v>
      </c>
      <c r="D441" s="118">
        <v>43754</v>
      </c>
      <c r="E441" s="117" t="s">
        <v>2178</v>
      </c>
      <c r="F441" s="805"/>
      <c r="G441" s="805"/>
      <c r="H441" s="806"/>
      <c r="I441" s="806"/>
      <c r="J441" s="803"/>
      <c r="K441" s="803"/>
      <c r="L441" s="804"/>
    </row>
    <row r="442" spans="1:12" s="101" customFormat="1" ht="24" customHeight="1">
      <c r="A442" s="808">
        <v>981</v>
      </c>
      <c r="B442" s="110" t="s">
        <v>76</v>
      </c>
      <c r="C442" s="115" t="s">
        <v>78</v>
      </c>
      <c r="D442" s="115" t="s">
        <v>146</v>
      </c>
      <c r="E442" s="115" t="s">
        <v>147</v>
      </c>
      <c r="F442" s="809" t="s">
        <v>71</v>
      </c>
      <c r="G442" s="809"/>
      <c r="H442" s="805"/>
      <c r="I442" s="805"/>
      <c r="J442" s="805"/>
      <c r="K442" s="805"/>
      <c r="L442" s="805"/>
    </row>
    <row r="443" spans="1:12" s="101" customFormat="1" ht="26.25" customHeight="1">
      <c r="A443" s="808"/>
      <c r="B443" s="803" t="s">
        <v>3209</v>
      </c>
      <c r="C443" s="810" t="s">
        <v>3210</v>
      </c>
      <c r="D443" s="807">
        <v>43747</v>
      </c>
      <c r="E443" s="803" t="s">
        <v>2608</v>
      </c>
      <c r="F443" s="803" t="s">
        <v>3211</v>
      </c>
      <c r="G443" s="803"/>
      <c r="H443" s="806" t="s">
        <v>152</v>
      </c>
      <c r="I443" s="806"/>
      <c r="J443" s="117" t="s">
        <v>153</v>
      </c>
      <c r="K443" s="117" t="s">
        <v>3</v>
      </c>
      <c r="L443" s="119">
        <v>560</v>
      </c>
    </row>
    <row r="444" spans="1:12" s="101" customFormat="1" ht="281.25" customHeight="1">
      <c r="A444" s="808"/>
      <c r="B444" s="803"/>
      <c r="C444" s="810"/>
      <c r="D444" s="807"/>
      <c r="E444" s="803"/>
      <c r="F444" s="803"/>
      <c r="G444" s="803"/>
      <c r="H444" s="806" t="s">
        <v>154</v>
      </c>
      <c r="I444" s="806"/>
      <c r="J444" s="117" t="s">
        <v>153</v>
      </c>
      <c r="K444" s="117" t="s">
        <v>3</v>
      </c>
      <c r="L444" s="119">
        <v>1190.47</v>
      </c>
    </row>
    <row r="445" spans="1:12" s="101" customFormat="1" ht="24" customHeight="1">
      <c r="A445" s="808"/>
      <c r="B445" s="110" t="s">
        <v>77</v>
      </c>
      <c r="C445" s="115" t="s">
        <v>79</v>
      </c>
      <c r="D445" s="115" t="s">
        <v>155</v>
      </c>
      <c r="E445" s="115" t="s">
        <v>156</v>
      </c>
      <c r="F445" s="805"/>
      <c r="G445" s="805"/>
      <c r="H445" s="806" t="s">
        <v>157</v>
      </c>
      <c r="I445" s="806"/>
      <c r="J445" s="803" t="s">
        <v>153</v>
      </c>
      <c r="K445" s="803" t="s">
        <v>3</v>
      </c>
      <c r="L445" s="804">
        <v>489</v>
      </c>
    </row>
    <row r="446" spans="1:12" s="101" customFormat="1" ht="24" customHeight="1">
      <c r="A446" s="808"/>
      <c r="B446" s="117" t="s">
        <v>193</v>
      </c>
      <c r="C446" s="117" t="s">
        <v>3211</v>
      </c>
      <c r="D446" s="118">
        <v>43756</v>
      </c>
      <c r="E446" s="117" t="s">
        <v>3212</v>
      </c>
      <c r="F446" s="805"/>
      <c r="G446" s="805"/>
      <c r="H446" s="806"/>
      <c r="I446" s="806"/>
      <c r="J446" s="803"/>
      <c r="K446" s="803"/>
      <c r="L446" s="804"/>
    </row>
    <row r="447" spans="1:12" s="101" customFormat="1" ht="24" customHeight="1">
      <c r="A447" s="808">
        <v>982</v>
      </c>
      <c r="B447" s="110" t="s">
        <v>76</v>
      </c>
      <c r="C447" s="115" t="s">
        <v>78</v>
      </c>
      <c r="D447" s="115" t="s">
        <v>146</v>
      </c>
      <c r="E447" s="115" t="s">
        <v>147</v>
      </c>
      <c r="F447" s="809" t="s">
        <v>71</v>
      </c>
      <c r="G447" s="809"/>
      <c r="H447" s="805"/>
      <c r="I447" s="805"/>
      <c r="J447" s="805"/>
      <c r="K447" s="805"/>
      <c r="L447" s="805"/>
    </row>
    <row r="448" spans="1:12" s="101" customFormat="1" ht="26.25" customHeight="1">
      <c r="A448" s="808"/>
      <c r="B448" s="803" t="s">
        <v>3209</v>
      </c>
      <c r="C448" s="810" t="s">
        <v>3210</v>
      </c>
      <c r="D448" s="807">
        <v>43747</v>
      </c>
      <c r="E448" s="803" t="s">
        <v>2608</v>
      </c>
      <c r="F448" s="803" t="s">
        <v>3213</v>
      </c>
      <c r="G448" s="803"/>
      <c r="H448" s="806" t="s">
        <v>152</v>
      </c>
      <c r="I448" s="806"/>
      <c r="J448" s="117" t="s">
        <v>153</v>
      </c>
      <c r="K448" s="117" t="s">
        <v>3</v>
      </c>
      <c r="L448" s="119">
        <v>576</v>
      </c>
    </row>
    <row r="449" spans="1:12" s="101" customFormat="1" ht="281.25" customHeight="1">
      <c r="A449" s="808"/>
      <c r="B449" s="803"/>
      <c r="C449" s="810"/>
      <c r="D449" s="807"/>
      <c r="E449" s="803"/>
      <c r="F449" s="803"/>
      <c r="G449" s="803"/>
      <c r="H449" s="806" t="s">
        <v>154</v>
      </c>
      <c r="I449" s="806"/>
      <c r="J449" s="117" t="s">
        <v>153</v>
      </c>
      <c r="K449" s="117" t="s">
        <v>3</v>
      </c>
      <c r="L449" s="119">
        <v>1404.79</v>
      </c>
    </row>
    <row r="450" spans="1:12" s="101" customFormat="1" ht="24" customHeight="1">
      <c r="A450" s="808"/>
      <c r="B450" s="110" t="s">
        <v>77</v>
      </c>
      <c r="C450" s="115" t="s">
        <v>79</v>
      </c>
      <c r="D450" s="115" t="s">
        <v>155</v>
      </c>
      <c r="E450" s="115" t="s">
        <v>156</v>
      </c>
      <c r="F450" s="805"/>
      <c r="G450" s="805"/>
      <c r="H450" s="806" t="s">
        <v>157</v>
      </c>
      <c r="I450" s="806"/>
      <c r="J450" s="803" t="s">
        <v>153</v>
      </c>
      <c r="K450" s="803" t="s">
        <v>3</v>
      </c>
      <c r="L450" s="804">
        <v>70</v>
      </c>
    </row>
    <row r="451" spans="1:12" s="101" customFormat="1" ht="24" customHeight="1">
      <c r="A451" s="808"/>
      <c r="B451" s="117" t="s">
        <v>193</v>
      </c>
      <c r="C451" s="117" t="s">
        <v>3213</v>
      </c>
      <c r="D451" s="118">
        <v>43756</v>
      </c>
      <c r="E451" s="117" t="s">
        <v>3212</v>
      </c>
      <c r="F451" s="805"/>
      <c r="G451" s="805"/>
      <c r="H451" s="806"/>
      <c r="I451" s="806"/>
      <c r="J451" s="803"/>
      <c r="K451" s="803"/>
      <c r="L451" s="804"/>
    </row>
    <row r="452" spans="1:12" s="101" customFormat="1" ht="24" customHeight="1">
      <c r="A452" s="808">
        <v>983</v>
      </c>
      <c r="B452" s="110" t="s">
        <v>76</v>
      </c>
      <c r="C452" s="115" t="s">
        <v>78</v>
      </c>
      <c r="D452" s="115" t="s">
        <v>146</v>
      </c>
      <c r="E452" s="115" t="s">
        <v>147</v>
      </c>
      <c r="F452" s="809" t="s">
        <v>71</v>
      </c>
      <c r="G452" s="809"/>
      <c r="H452" s="805"/>
      <c r="I452" s="805"/>
      <c r="J452" s="805"/>
      <c r="K452" s="805"/>
      <c r="L452" s="805"/>
    </row>
    <row r="453" spans="1:12" s="101" customFormat="1" ht="26.25" customHeight="1">
      <c r="A453" s="808"/>
      <c r="B453" s="803" t="s">
        <v>3209</v>
      </c>
      <c r="C453" s="810" t="s">
        <v>3210</v>
      </c>
      <c r="D453" s="807">
        <v>43747</v>
      </c>
      <c r="E453" s="803" t="s">
        <v>2608</v>
      </c>
      <c r="F453" s="803" t="s">
        <v>2609</v>
      </c>
      <c r="G453" s="803"/>
      <c r="H453" s="806" t="s">
        <v>152</v>
      </c>
      <c r="I453" s="806"/>
      <c r="J453" s="117" t="s">
        <v>153</v>
      </c>
      <c r="K453" s="117" t="s">
        <v>3</v>
      </c>
      <c r="L453" s="119">
        <v>290</v>
      </c>
    </row>
    <row r="454" spans="1:12" s="101" customFormat="1" ht="281.25" customHeight="1">
      <c r="A454" s="808"/>
      <c r="B454" s="803"/>
      <c r="C454" s="810"/>
      <c r="D454" s="807"/>
      <c r="E454" s="803"/>
      <c r="F454" s="803"/>
      <c r="G454" s="803"/>
      <c r="H454" s="806" t="s">
        <v>154</v>
      </c>
      <c r="I454" s="806"/>
      <c r="J454" s="117" t="s">
        <v>153</v>
      </c>
      <c r="K454" s="117" t="s">
        <v>3</v>
      </c>
      <c r="L454" s="119">
        <v>250</v>
      </c>
    </row>
    <row r="455" spans="1:12" s="101" customFormat="1" ht="24" customHeight="1">
      <c r="A455" s="808"/>
      <c r="B455" s="110" t="s">
        <v>77</v>
      </c>
      <c r="C455" s="115" t="s">
        <v>79</v>
      </c>
      <c r="D455" s="115" t="s">
        <v>155</v>
      </c>
      <c r="E455" s="115" t="s">
        <v>156</v>
      </c>
      <c r="F455" s="805"/>
      <c r="G455" s="805"/>
      <c r="H455" s="806" t="s">
        <v>157</v>
      </c>
      <c r="I455" s="806"/>
      <c r="J455" s="803" t="s">
        <v>153</v>
      </c>
      <c r="K455" s="803" t="s">
        <v>3</v>
      </c>
      <c r="L455" s="804">
        <v>495</v>
      </c>
    </row>
    <row r="456" spans="1:12" s="101" customFormat="1" ht="24" customHeight="1">
      <c r="A456" s="808"/>
      <c r="B456" s="117" t="s">
        <v>193</v>
      </c>
      <c r="C456" s="117" t="s">
        <v>2609</v>
      </c>
      <c r="D456" s="118">
        <v>43756</v>
      </c>
      <c r="E456" s="117" t="s">
        <v>3212</v>
      </c>
      <c r="F456" s="805"/>
      <c r="G456" s="805"/>
      <c r="H456" s="806"/>
      <c r="I456" s="806"/>
      <c r="J456" s="803"/>
      <c r="K456" s="803"/>
      <c r="L456" s="804"/>
    </row>
    <row r="457" spans="1:12" s="101" customFormat="1" ht="24" customHeight="1">
      <c r="A457" s="808">
        <v>984</v>
      </c>
      <c r="B457" s="110" t="s">
        <v>76</v>
      </c>
      <c r="C457" s="115" t="s">
        <v>78</v>
      </c>
      <c r="D457" s="115" t="s">
        <v>146</v>
      </c>
      <c r="E457" s="115" t="s">
        <v>147</v>
      </c>
      <c r="F457" s="809" t="s">
        <v>71</v>
      </c>
      <c r="G457" s="809"/>
      <c r="H457" s="805"/>
      <c r="I457" s="805"/>
      <c r="J457" s="805"/>
      <c r="K457" s="805"/>
      <c r="L457" s="805"/>
    </row>
    <row r="458" spans="1:12" s="101" customFormat="1" ht="26.25" customHeight="1">
      <c r="A458" s="808"/>
      <c r="B458" s="803" t="s">
        <v>3209</v>
      </c>
      <c r="C458" s="810" t="s">
        <v>3210</v>
      </c>
      <c r="D458" s="807">
        <v>43747</v>
      </c>
      <c r="E458" s="803" t="s">
        <v>2608</v>
      </c>
      <c r="F458" s="803" t="s">
        <v>3214</v>
      </c>
      <c r="G458" s="803"/>
      <c r="H458" s="806" t="s">
        <v>152</v>
      </c>
      <c r="I458" s="806"/>
      <c r="J458" s="117" t="s">
        <v>153</v>
      </c>
      <c r="K458" s="117" t="s">
        <v>3</v>
      </c>
      <c r="L458" s="119">
        <v>77</v>
      </c>
    </row>
    <row r="459" spans="1:12" s="101" customFormat="1" ht="281.25" customHeight="1">
      <c r="A459" s="808"/>
      <c r="B459" s="803"/>
      <c r="C459" s="810"/>
      <c r="D459" s="807"/>
      <c r="E459" s="803"/>
      <c r="F459" s="803"/>
      <c r="G459" s="803"/>
      <c r="H459" s="806" t="s">
        <v>154</v>
      </c>
      <c r="I459" s="806"/>
      <c r="J459" s="117" t="s">
        <v>153</v>
      </c>
      <c r="K459" s="117" t="s">
        <v>3</v>
      </c>
      <c r="L459" s="119">
        <v>300</v>
      </c>
    </row>
    <row r="460" spans="1:12" s="101" customFormat="1" ht="24" customHeight="1">
      <c r="A460" s="808"/>
      <c r="B460" s="110" t="s">
        <v>77</v>
      </c>
      <c r="C460" s="115" t="s">
        <v>79</v>
      </c>
      <c r="D460" s="115" t="s">
        <v>155</v>
      </c>
      <c r="E460" s="115" t="s">
        <v>156</v>
      </c>
      <c r="F460" s="805"/>
      <c r="G460" s="805"/>
      <c r="H460" s="806" t="s">
        <v>157</v>
      </c>
      <c r="I460" s="806"/>
      <c r="J460" s="803" t="s">
        <v>153</v>
      </c>
      <c r="K460" s="803" t="s">
        <v>153</v>
      </c>
      <c r="L460" s="804">
        <v>0</v>
      </c>
    </row>
    <row r="461" spans="1:12" s="101" customFormat="1" ht="24" customHeight="1">
      <c r="A461" s="808"/>
      <c r="B461" s="117" t="s">
        <v>193</v>
      </c>
      <c r="C461" s="117" t="s">
        <v>3214</v>
      </c>
      <c r="D461" s="118">
        <v>43756</v>
      </c>
      <c r="E461" s="117" t="s">
        <v>3212</v>
      </c>
      <c r="F461" s="805"/>
      <c r="G461" s="805"/>
      <c r="H461" s="806"/>
      <c r="I461" s="806"/>
      <c r="J461" s="803"/>
      <c r="K461" s="803"/>
      <c r="L461" s="804"/>
    </row>
    <row r="462" spans="1:12" s="101" customFormat="1" ht="24" customHeight="1">
      <c r="A462" s="808">
        <v>985</v>
      </c>
      <c r="B462" s="110" t="s">
        <v>76</v>
      </c>
      <c r="C462" s="115" t="s">
        <v>78</v>
      </c>
      <c r="D462" s="115" t="s">
        <v>146</v>
      </c>
      <c r="E462" s="115" t="s">
        <v>147</v>
      </c>
      <c r="F462" s="809" t="s">
        <v>71</v>
      </c>
      <c r="G462" s="809"/>
      <c r="H462" s="805"/>
      <c r="I462" s="805"/>
      <c r="J462" s="805"/>
      <c r="K462" s="805"/>
      <c r="L462" s="805"/>
    </row>
    <row r="463" spans="1:12" s="101" customFormat="1" ht="26.25" customHeight="1">
      <c r="A463" s="808"/>
      <c r="B463" s="803" t="s">
        <v>3209</v>
      </c>
      <c r="C463" s="810" t="s">
        <v>3215</v>
      </c>
      <c r="D463" s="807">
        <v>43762</v>
      </c>
      <c r="E463" s="803" t="s">
        <v>2096</v>
      </c>
      <c r="F463" s="803" t="s">
        <v>2097</v>
      </c>
      <c r="G463" s="803"/>
      <c r="H463" s="806" t="s">
        <v>152</v>
      </c>
      <c r="I463" s="806"/>
      <c r="J463" s="117" t="s">
        <v>153</v>
      </c>
      <c r="K463" s="117" t="s">
        <v>3</v>
      </c>
      <c r="L463" s="119">
        <v>707.75</v>
      </c>
    </row>
    <row r="464" spans="1:12" s="101" customFormat="1" ht="386.25" customHeight="1">
      <c r="A464" s="808"/>
      <c r="B464" s="803"/>
      <c r="C464" s="810"/>
      <c r="D464" s="807"/>
      <c r="E464" s="803"/>
      <c r="F464" s="803"/>
      <c r="G464" s="803"/>
      <c r="H464" s="806" t="s">
        <v>154</v>
      </c>
      <c r="I464" s="806"/>
      <c r="J464" s="117" t="s">
        <v>153</v>
      </c>
      <c r="K464" s="117" t="s">
        <v>3</v>
      </c>
      <c r="L464" s="119">
        <v>522.61</v>
      </c>
    </row>
    <row r="465" spans="1:12" s="101" customFormat="1" ht="24" customHeight="1">
      <c r="A465" s="808"/>
      <c r="B465" s="110" t="s">
        <v>77</v>
      </c>
      <c r="C465" s="115" t="s">
        <v>79</v>
      </c>
      <c r="D465" s="115" t="s">
        <v>155</v>
      </c>
      <c r="E465" s="115" t="s">
        <v>156</v>
      </c>
      <c r="F465" s="805"/>
      <c r="G465" s="805"/>
      <c r="H465" s="806" t="s">
        <v>157</v>
      </c>
      <c r="I465" s="806"/>
      <c r="J465" s="803" t="s">
        <v>153</v>
      </c>
      <c r="K465" s="803" t="s">
        <v>3</v>
      </c>
      <c r="L465" s="804">
        <v>75</v>
      </c>
    </row>
    <row r="466" spans="1:12" s="101" customFormat="1" ht="24" customHeight="1">
      <c r="A466" s="808"/>
      <c r="B466" s="117" t="s">
        <v>193</v>
      </c>
      <c r="C466" s="117" t="s">
        <v>2097</v>
      </c>
      <c r="D466" s="118">
        <v>43765</v>
      </c>
      <c r="E466" s="117" t="s">
        <v>2098</v>
      </c>
      <c r="F466" s="805"/>
      <c r="G466" s="805"/>
      <c r="H466" s="806"/>
      <c r="I466" s="806"/>
      <c r="J466" s="803"/>
      <c r="K466" s="803"/>
      <c r="L466" s="804"/>
    </row>
    <row r="467" spans="1:12" s="101" customFormat="1" ht="24" customHeight="1">
      <c r="A467" s="808">
        <v>986</v>
      </c>
      <c r="B467" s="110" t="s">
        <v>76</v>
      </c>
      <c r="C467" s="115" t="s">
        <v>78</v>
      </c>
      <c r="D467" s="115" t="s">
        <v>146</v>
      </c>
      <c r="E467" s="115" t="s">
        <v>147</v>
      </c>
      <c r="F467" s="809" t="s">
        <v>71</v>
      </c>
      <c r="G467" s="809"/>
      <c r="H467" s="805"/>
      <c r="I467" s="805"/>
      <c r="J467" s="805"/>
      <c r="K467" s="805"/>
      <c r="L467" s="805"/>
    </row>
    <row r="468" spans="1:12" s="101" customFormat="1" ht="26.25" customHeight="1">
      <c r="A468" s="808"/>
      <c r="B468" s="803" t="s">
        <v>3209</v>
      </c>
      <c r="C468" s="810" t="s">
        <v>3216</v>
      </c>
      <c r="D468" s="807">
        <v>43781</v>
      </c>
      <c r="E468" s="803" t="s">
        <v>868</v>
      </c>
      <c r="F468" s="803" t="s">
        <v>2103</v>
      </c>
      <c r="G468" s="803"/>
      <c r="H468" s="806" t="s">
        <v>152</v>
      </c>
      <c r="I468" s="806"/>
      <c r="J468" s="117" t="s">
        <v>153</v>
      </c>
      <c r="K468" s="117" t="s">
        <v>3</v>
      </c>
      <c r="L468" s="119">
        <v>869</v>
      </c>
    </row>
    <row r="469" spans="1:12" s="101" customFormat="1" ht="408.95" customHeight="1">
      <c r="A469" s="808"/>
      <c r="B469" s="803"/>
      <c r="C469" s="810"/>
      <c r="D469" s="807"/>
      <c r="E469" s="803"/>
      <c r="F469" s="803"/>
      <c r="G469" s="803"/>
      <c r="H469" s="806" t="s">
        <v>154</v>
      </c>
      <c r="I469" s="806"/>
      <c r="J469" s="803" t="s">
        <v>153</v>
      </c>
      <c r="K469" s="803" t="s">
        <v>3</v>
      </c>
      <c r="L469" s="804">
        <v>662.6</v>
      </c>
    </row>
    <row r="470" spans="1:12" s="101" customFormat="1" ht="408.95" customHeight="1">
      <c r="A470" s="808"/>
      <c r="B470" s="803"/>
      <c r="C470" s="810"/>
      <c r="D470" s="807"/>
      <c r="E470" s="803"/>
      <c r="F470" s="803"/>
      <c r="G470" s="803"/>
      <c r="H470" s="806"/>
      <c r="I470" s="806"/>
      <c r="J470" s="803"/>
      <c r="K470" s="803"/>
      <c r="L470" s="804"/>
    </row>
    <row r="471" spans="1:12" s="101" customFormat="1" ht="145.69999999999999" customHeight="1">
      <c r="A471" s="808"/>
      <c r="B471" s="803"/>
      <c r="C471" s="810"/>
      <c r="D471" s="807"/>
      <c r="E471" s="803"/>
      <c r="F471" s="803"/>
      <c r="G471" s="803"/>
      <c r="H471" s="806"/>
      <c r="I471" s="806"/>
      <c r="J471" s="803"/>
      <c r="K471" s="803"/>
      <c r="L471" s="804"/>
    </row>
    <row r="472" spans="1:12" s="101" customFormat="1" ht="24" customHeight="1">
      <c r="A472" s="808"/>
      <c r="B472" s="110" t="s">
        <v>77</v>
      </c>
      <c r="C472" s="115" t="s">
        <v>79</v>
      </c>
      <c r="D472" s="115" t="s">
        <v>155</v>
      </c>
      <c r="E472" s="115" t="s">
        <v>156</v>
      </c>
      <c r="F472" s="805"/>
      <c r="G472" s="805"/>
      <c r="H472" s="806" t="s">
        <v>157</v>
      </c>
      <c r="I472" s="806"/>
      <c r="J472" s="803" t="s">
        <v>153</v>
      </c>
      <c r="K472" s="803" t="s">
        <v>3</v>
      </c>
      <c r="L472" s="804">
        <v>275</v>
      </c>
    </row>
    <row r="473" spans="1:12" s="101" customFormat="1" ht="24" customHeight="1">
      <c r="A473" s="808"/>
      <c r="B473" s="117" t="s">
        <v>193</v>
      </c>
      <c r="C473" s="117" t="s">
        <v>2103</v>
      </c>
      <c r="D473" s="118">
        <v>43786</v>
      </c>
      <c r="E473" s="117" t="s">
        <v>2239</v>
      </c>
      <c r="F473" s="805"/>
      <c r="G473" s="805"/>
      <c r="H473" s="806"/>
      <c r="I473" s="806"/>
      <c r="J473" s="803"/>
      <c r="K473" s="803"/>
      <c r="L473" s="804"/>
    </row>
    <row r="474" spans="1:12" s="101" customFormat="1" ht="24" customHeight="1">
      <c r="A474" s="808">
        <v>987</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3209</v>
      </c>
      <c r="C475" s="810" t="s">
        <v>3216</v>
      </c>
      <c r="D475" s="807">
        <v>43781</v>
      </c>
      <c r="E475" s="803" t="s">
        <v>868</v>
      </c>
      <c r="F475" s="803" t="s">
        <v>1320</v>
      </c>
      <c r="G475" s="803"/>
      <c r="H475" s="806" t="s">
        <v>152</v>
      </c>
      <c r="I475" s="806"/>
      <c r="J475" s="117" t="s">
        <v>153</v>
      </c>
      <c r="K475" s="117" t="s">
        <v>3</v>
      </c>
      <c r="L475" s="119">
        <v>618</v>
      </c>
    </row>
    <row r="476" spans="1:12" s="101" customFormat="1" ht="408.95" customHeight="1">
      <c r="A476" s="808"/>
      <c r="B476" s="803"/>
      <c r="C476" s="810"/>
      <c r="D476" s="807"/>
      <c r="E476" s="803"/>
      <c r="F476" s="803"/>
      <c r="G476" s="803"/>
      <c r="H476" s="806" t="s">
        <v>154</v>
      </c>
      <c r="I476" s="806"/>
      <c r="J476" s="803" t="s">
        <v>153</v>
      </c>
      <c r="K476" s="803" t="s">
        <v>153</v>
      </c>
      <c r="L476" s="804">
        <v>0</v>
      </c>
    </row>
    <row r="477" spans="1:12" s="101" customFormat="1" ht="408.95" customHeight="1">
      <c r="A477" s="808"/>
      <c r="B477" s="803"/>
      <c r="C477" s="810"/>
      <c r="D477" s="807"/>
      <c r="E477" s="803"/>
      <c r="F477" s="803"/>
      <c r="G477" s="803"/>
      <c r="H477" s="806"/>
      <c r="I477" s="806"/>
      <c r="J477" s="803"/>
      <c r="K477" s="803"/>
      <c r="L477" s="804"/>
    </row>
    <row r="478" spans="1:12" s="101" customFormat="1" ht="145.69999999999999" customHeight="1">
      <c r="A478" s="808"/>
      <c r="B478" s="803"/>
      <c r="C478" s="810"/>
      <c r="D478" s="807"/>
      <c r="E478" s="803"/>
      <c r="F478" s="803"/>
      <c r="G478" s="803"/>
      <c r="H478" s="806"/>
      <c r="I478" s="806"/>
      <c r="J478" s="803"/>
      <c r="K478" s="803"/>
      <c r="L478" s="804"/>
    </row>
    <row r="479" spans="1:12" s="101" customFormat="1" ht="24" customHeight="1">
      <c r="A479" s="808"/>
      <c r="B479" s="110" t="s">
        <v>77</v>
      </c>
      <c r="C479" s="115" t="s">
        <v>79</v>
      </c>
      <c r="D479" s="115" t="s">
        <v>155</v>
      </c>
      <c r="E479" s="115" t="s">
        <v>156</v>
      </c>
      <c r="F479" s="805"/>
      <c r="G479" s="805"/>
      <c r="H479" s="806" t="s">
        <v>157</v>
      </c>
      <c r="I479" s="806"/>
      <c r="J479" s="803" t="s">
        <v>153</v>
      </c>
      <c r="K479" s="803" t="s">
        <v>3</v>
      </c>
      <c r="L479" s="804">
        <v>341.17</v>
      </c>
    </row>
    <row r="480" spans="1:12" s="101" customFormat="1" ht="24" customHeight="1">
      <c r="A480" s="808"/>
      <c r="B480" s="117" t="s">
        <v>193</v>
      </c>
      <c r="C480" s="117" t="s">
        <v>1320</v>
      </c>
      <c r="D480" s="118">
        <v>43786</v>
      </c>
      <c r="E480" s="117" t="s">
        <v>2239</v>
      </c>
      <c r="F480" s="805"/>
      <c r="G480" s="805"/>
      <c r="H480" s="806"/>
      <c r="I480" s="806"/>
      <c r="J480" s="803"/>
      <c r="K480" s="803"/>
      <c r="L480" s="804"/>
    </row>
    <row r="481" spans="1:12" s="101" customFormat="1" ht="24" customHeight="1">
      <c r="A481" s="808">
        <v>988</v>
      </c>
      <c r="B481" s="110" t="s">
        <v>76</v>
      </c>
      <c r="C481" s="115" t="s">
        <v>78</v>
      </c>
      <c r="D481" s="115" t="s">
        <v>146</v>
      </c>
      <c r="E481" s="115" t="s">
        <v>147</v>
      </c>
      <c r="F481" s="809" t="s">
        <v>71</v>
      </c>
      <c r="G481" s="809"/>
      <c r="H481" s="805"/>
      <c r="I481" s="805"/>
      <c r="J481" s="805"/>
      <c r="K481" s="805"/>
      <c r="L481" s="805"/>
    </row>
    <row r="482" spans="1:12" s="101" customFormat="1" ht="26.25" customHeight="1">
      <c r="A482" s="808"/>
      <c r="B482" s="803" t="s">
        <v>3209</v>
      </c>
      <c r="C482" s="810" t="s">
        <v>3217</v>
      </c>
      <c r="D482" s="807">
        <v>43788</v>
      </c>
      <c r="E482" s="803" t="s">
        <v>466</v>
      </c>
      <c r="F482" s="803" t="s">
        <v>3218</v>
      </c>
      <c r="G482" s="803"/>
      <c r="H482" s="806" t="s">
        <v>152</v>
      </c>
      <c r="I482" s="806"/>
      <c r="J482" s="117" t="s">
        <v>153</v>
      </c>
      <c r="K482" s="117" t="s">
        <v>3</v>
      </c>
      <c r="L482" s="119">
        <v>844</v>
      </c>
    </row>
    <row r="483" spans="1:12" s="101" customFormat="1" ht="333.75" customHeight="1">
      <c r="A483" s="808"/>
      <c r="B483" s="803"/>
      <c r="C483" s="810"/>
      <c r="D483" s="807"/>
      <c r="E483" s="803"/>
      <c r="F483" s="803"/>
      <c r="G483" s="803"/>
      <c r="H483" s="806" t="s">
        <v>154</v>
      </c>
      <c r="I483" s="806"/>
      <c r="J483" s="117" t="s">
        <v>153</v>
      </c>
      <c r="K483" s="117" t="s">
        <v>3</v>
      </c>
      <c r="L483" s="119">
        <v>1835</v>
      </c>
    </row>
    <row r="484" spans="1:12" s="101" customFormat="1" ht="24" customHeight="1">
      <c r="A484" s="808"/>
      <c r="B484" s="110" t="s">
        <v>77</v>
      </c>
      <c r="C484" s="115" t="s">
        <v>79</v>
      </c>
      <c r="D484" s="115" t="s">
        <v>155</v>
      </c>
      <c r="E484" s="115" t="s">
        <v>156</v>
      </c>
      <c r="F484" s="805"/>
      <c r="G484" s="805"/>
      <c r="H484" s="806" t="s">
        <v>157</v>
      </c>
      <c r="I484" s="806"/>
      <c r="J484" s="803" t="s">
        <v>153</v>
      </c>
      <c r="K484" s="803" t="s">
        <v>3</v>
      </c>
      <c r="L484" s="804">
        <v>875</v>
      </c>
    </row>
    <row r="485" spans="1:12" s="101" customFormat="1" ht="24" customHeight="1">
      <c r="A485" s="808"/>
      <c r="B485" s="117" t="s">
        <v>193</v>
      </c>
      <c r="C485" s="117" t="s">
        <v>3218</v>
      </c>
      <c r="D485" s="118">
        <v>43792</v>
      </c>
      <c r="E485" s="117" t="s">
        <v>2208</v>
      </c>
      <c r="F485" s="805"/>
      <c r="G485" s="805"/>
      <c r="H485" s="806"/>
      <c r="I485" s="806"/>
      <c r="J485" s="803"/>
      <c r="K485" s="803"/>
      <c r="L485" s="804"/>
    </row>
    <row r="486" spans="1:12" s="101" customFormat="1" ht="24" customHeight="1">
      <c r="A486" s="808">
        <v>989</v>
      </c>
      <c r="B486" s="110" t="s">
        <v>76</v>
      </c>
      <c r="C486" s="115" t="s">
        <v>78</v>
      </c>
      <c r="D486" s="115" t="s">
        <v>146</v>
      </c>
      <c r="E486" s="115" t="s">
        <v>147</v>
      </c>
      <c r="F486" s="809" t="s">
        <v>71</v>
      </c>
      <c r="G486" s="809"/>
      <c r="H486" s="805"/>
      <c r="I486" s="805"/>
      <c r="J486" s="805"/>
      <c r="K486" s="805"/>
      <c r="L486" s="805"/>
    </row>
    <row r="487" spans="1:12" s="101" customFormat="1" ht="26.25" customHeight="1">
      <c r="A487" s="808"/>
      <c r="B487" s="803" t="s">
        <v>3209</v>
      </c>
      <c r="C487" s="810" t="s">
        <v>3219</v>
      </c>
      <c r="D487" s="807">
        <v>43805</v>
      </c>
      <c r="E487" s="803" t="s">
        <v>228</v>
      </c>
      <c r="F487" s="803" t="s">
        <v>649</v>
      </c>
      <c r="G487" s="803"/>
      <c r="H487" s="806" t="s">
        <v>152</v>
      </c>
      <c r="I487" s="806"/>
      <c r="J487" s="117" t="s">
        <v>153</v>
      </c>
      <c r="K487" s="117" t="s">
        <v>3</v>
      </c>
      <c r="L487" s="119">
        <v>285.76</v>
      </c>
    </row>
    <row r="488" spans="1:12" s="101" customFormat="1" ht="408.95" customHeight="1">
      <c r="A488" s="808"/>
      <c r="B488" s="803"/>
      <c r="C488" s="810"/>
      <c r="D488" s="807"/>
      <c r="E488" s="803"/>
      <c r="F488" s="803"/>
      <c r="G488" s="803"/>
      <c r="H488" s="806" t="s">
        <v>154</v>
      </c>
      <c r="I488" s="806"/>
      <c r="J488" s="803" t="s">
        <v>153</v>
      </c>
      <c r="K488" s="803" t="s">
        <v>3</v>
      </c>
      <c r="L488" s="804">
        <v>403.6</v>
      </c>
    </row>
    <row r="489" spans="1:12" s="101" customFormat="1" ht="8.85" customHeight="1">
      <c r="A489" s="808"/>
      <c r="B489" s="803"/>
      <c r="C489" s="810"/>
      <c r="D489" s="807"/>
      <c r="E489" s="803"/>
      <c r="F489" s="803"/>
      <c r="G489" s="803"/>
      <c r="H489" s="806"/>
      <c r="I489" s="806"/>
      <c r="J489" s="803"/>
      <c r="K489" s="803"/>
      <c r="L489" s="804"/>
    </row>
    <row r="490" spans="1:12" s="101" customFormat="1" ht="24" customHeight="1">
      <c r="A490" s="808"/>
      <c r="B490" s="110" t="s">
        <v>77</v>
      </c>
      <c r="C490" s="115" t="s">
        <v>79</v>
      </c>
      <c r="D490" s="115" t="s">
        <v>155</v>
      </c>
      <c r="E490" s="115" t="s">
        <v>156</v>
      </c>
      <c r="F490" s="805"/>
      <c r="G490" s="805"/>
      <c r="H490" s="806" t="s">
        <v>157</v>
      </c>
      <c r="I490" s="806"/>
      <c r="J490" s="803" t="s">
        <v>153</v>
      </c>
      <c r="K490" s="803" t="s">
        <v>3</v>
      </c>
      <c r="L490" s="804">
        <v>1580</v>
      </c>
    </row>
    <row r="491" spans="1:12" s="101" customFormat="1" ht="24" customHeight="1">
      <c r="A491" s="808"/>
      <c r="B491" s="117" t="s">
        <v>193</v>
      </c>
      <c r="C491" s="117" t="s">
        <v>649</v>
      </c>
      <c r="D491" s="118">
        <v>43807</v>
      </c>
      <c r="E491" s="117" t="s">
        <v>3220</v>
      </c>
      <c r="F491" s="805"/>
      <c r="G491" s="805"/>
      <c r="H491" s="806"/>
      <c r="I491" s="806"/>
      <c r="J491" s="803"/>
      <c r="K491" s="803"/>
      <c r="L491" s="804"/>
    </row>
    <row r="492" spans="1:12" s="101" customFormat="1" ht="24" customHeight="1">
      <c r="A492" s="808">
        <v>990</v>
      </c>
      <c r="B492" s="110" t="s">
        <v>76</v>
      </c>
      <c r="C492" s="115" t="s">
        <v>78</v>
      </c>
      <c r="D492" s="115" t="s">
        <v>146</v>
      </c>
      <c r="E492" s="115" t="s">
        <v>147</v>
      </c>
      <c r="F492" s="809" t="s">
        <v>71</v>
      </c>
      <c r="G492" s="809"/>
      <c r="H492" s="805"/>
      <c r="I492" s="805"/>
      <c r="J492" s="805"/>
      <c r="K492" s="805"/>
      <c r="L492" s="805"/>
    </row>
    <row r="493" spans="1:12" s="101" customFormat="1" ht="26.25" customHeight="1">
      <c r="A493" s="808"/>
      <c r="B493" s="803" t="s">
        <v>3209</v>
      </c>
      <c r="C493" s="810" t="s">
        <v>3221</v>
      </c>
      <c r="D493" s="807">
        <v>43880</v>
      </c>
      <c r="E493" s="803" t="s">
        <v>228</v>
      </c>
      <c r="F493" s="803" t="s">
        <v>2115</v>
      </c>
      <c r="G493" s="803"/>
      <c r="H493" s="806" t="s">
        <v>152</v>
      </c>
      <c r="I493" s="806"/>
      <c r="J493" s="117" t="s">
        <v>153</v>
      </c>
      <c r="K493" s="117" t="s">
        <v>3</v>
      </c>
      <c r="L493" s="119">
        <v>598</v>
      </c>
    </row>
    <row r="494" spans="1:12" s="101" customFormat="1" ht="408.95" customHeight="1">
      <c r="A494" s="808"/>
      <c r="B494" s="803"/>
      <c r="C494" s="810"/>
      <c r="D494" s="807"/>
      <c r="E494" s="803"/>
      <c r="F494" s="803"/>
      <c r="G494" s="803"/>
      <c r="H494" s="806" t="s">
        <v>154</v>
      </c>
      <c r="I494" s="806"/>
      <c r="J494" s="803" t="s">
        <v>153</v>
      </c>
      <c r="K494" s="803" t="s">
        <v>3</v>
      </c>
      <c r="L494" s="804">
        <v>276.93</v>
      </c>
    </row>
    <row r="495" spans="1:12" s="101" customFormat="1" ht="166.35" customHeight="1">
      <c r="A495" s="808"/>
      <c r="B495" s="803"/>
      <c r="C495" s="810"/>
      <c r="D495" s="807"/>
      <c r="E495" s="803"/>
      <c r="F495" s="803"/>
      <c r="G495" s="803"/>
      <c r="H495" s="806"/>
      <c r="I495" s="806"/>
      <c r="J495" s="803"/>
      <c r="K495" s="803"/>
      <c r="L495" s="804"/>
    </row>
    <row r="496" spans="1:12" s="101" customFormat="1" ht="24" customHeight="1">
      <c r="A496" s="808"/>
      <c r="B496" s="110" t="s">
        <v>77</v>
      </c>
      <c r="C496" s="115" t="s">
        <v>79</v>
      </c>
      <c r="D496" s="115" t="s">
        <v>155</v>
      </c>
      <c r="E496" s="115" t="s">
        <v>156</v>
      </c>
      <c r="F496" s="805"/>
      <c r="G496" s="805"/>
      <c r="H496" s="806" t="s">
        <v>157</v>
      </c>
      <c r="I496" s="806"/>
      <c r="J496" s="803" t="s">
        <v>153</v>
      </c>
      <c r="K496" s="803" t="s">
        <v>3</v>
      </c>
      <c r="L496" s="804">
        <v>845</v>
      </c>
    </row>
    <row r="497" spans="1:12" s="101" customFormat="1" ht="24" customHeight="1">
      <c r="A497" s="808"/>
      <c r="B497" s="117" t="s">
        <v>193</v>
      </c>
      <c r="C497" s="117" t="s">
        <v>2115</v>
      </c>
      <c r="D497" s="118">
        <v>43882</v>
      </c>
      <c r="E497" s="117" t="s">
        <v>2196</v>
      </c>
      <c r="F497" s="805"/>
      <c r="G497" s="805"/>
      <c r="H497" s="806"/>
      <c r="I497" s="806"/>
      <c r="J497" s="803"/>
      <c r="K497" s="803"/>
      <c r="L497" s="804"/>
    </row>
    <row r="498" spans="1:12" s="101" customFormat="1" ht="24" customHeight="1">
      <c r="A498" s="808">
        <v>991</v>
      </c>
      <c r="B498" s="110" t="s">
        <v>76</v>
      </c>
      <c r="C498" s="115" t="s">
        <v>78</v>
      </c>
      <c r="D498" s="115" t="s">
        <v>146</v>
      </c>
      <c r="E498" s="115" t="s">
        <v>147</v>
      </c>
      <c r="F498" s="809" t="s">
        <v>71</v>
      </c>
      <c r="G498" s="809"/>
      <c r="H498" s="805"/>
      <c r="I498" s="805"/>
      <c r="J498" s="805"/>
      <c r="K498" s="805"/>
      <c r="L498" s="805"/>
    </row>
    <row r="499" spans="1:12" s="101" customFormat="1" ht="26.25" customHeight="1">
      <c r="A499" s="808"/>
      <c r="B499" s="803" t="s">
        <v>3222</v>
      </c>
      <c r="C499" s="810" t="s">
        <v>3223</v>
      </c>
      <c r="D499" s="807">
        <v>43754</v>
      </c>
      <c r="E499" s="803" t="s">
        <v>868</v>
      </c>
      <c r="F499" s="803" t="s">
        <v>3224</v>
      </c>
      <c r="G499" s="803"/>
      <c r="H499" s="806" t="s">
        <v>152</v>
      </c>
      <c r="I499" s="806"/>
      <c r="J499" s="117" t="s">
        <v>153</v>
      </c>
      <c r="K499" s="117" t="s">
        <v>3</v>
      </c>
      <c r="L499" s="119">
        <v>285</v>
      </c>
    </row>
    <row r="500" spans="1:12" s="101" customFormat="1" ht="408.95" customHeight="1">
      <c r="A500" s="808"/>
      <c r="B500" s="803"/>
      <c r="C500" s="810"/>
      <c r="D500" s="807"/>
      <c r="E500" s="803"/>
      <c r="F500" s="803"/>
      <c r="G500" s="803"/>
      <c r="H500" s="806" t="s">
        <v>154</v>
      </c>
      <c r="I500" s="806"/>
      <c r="J500" s="803" t="s">
        <v>153</v>
      </c>
      <c r="K500" s="803" t="s">
        <v>153</v>
      </c>
      <c r="L500" s="804">
        <v>0</v>
      </c>
    </row>
    <row r="501" spans="1:12" s="101" customFormat="1" ht="407.85" customHeight="1">
      <c r="A501" s="808"/>
      <c r="B501" s="803"/>
      <c r="C501" s="810"/>
      <c r="D501" s="807"/>
      <c r="E501" s="803"/>
      <c r="F501" s="803"/>
      <c r="G501" s="803"/>
      <c r="H501" s="806"/>
      <c r="I501" s="806"/>
      <c r="J501" s="803"/>
      <c r="K501" s="803"/>
      <c r="L501" s="804"/>
    </row>
    <row r="502" spans="1:12" s="101" customFormat="1" ht="24" customHeight="1">
      <c r="A502" s="808"/>
      <c r="B502" s="110" t="s">
        <v>77</v>
      </c>
      <c r="C502" s="115" t="s">
        <v>79</v>
      </c>
      <c r="D502" s="115" t="s">
        <v>155</v>
      </c>
      <c r="E502" s="115" t="s">
        <v>156</v>
      </c>
      <c r="F502" s="805"/>
      <c r="G502" s="805"/>
      <c r="H502" s="806" t="s">
        <v>157</v>
      </c>
      <c r="I502" s="806"/>
      <c r="J502" s="803" t="s">
        <v>153</v>
      </c>
      <c r="K502" s="803" t="s">
        <v>3</v>
      </c>
      <c r="L502" s="804">
        <v>315</v>
      </c>
    </row>
    <row r="503" spans="1:12" s="101" customFormat="1" ht="24" customHeight="1">
      <c r="A503" s="808"/>
      <c r="B503" s="117" t="s">
        <v>240</v>
      </c>
      <c r="C503" s="117" t="s">
        <v>3224</v>
      </c>
      <c r="D503" s="118">
        <v>43769</v>
      </c>
      <c r="E503" s="117" t="s">
        <v>3225</v>
      </c>
      <c r="F503" s="805"/>
      <c r="G503" s="805"/>
      <c r="H503" s="806"/>
      <c r="I503" s="806"/>
      <c r="J503" s="803"/>
      <c r="K503" s="803"/>
      <c r="L503" s="804"/>
    </row>
    <row r="504" spans="1:12" s="101" customFormat="1" ht="24" customHeight="1">
      <c r="A504" s="808">
        <v>992</v>
      </c>
      <c r="B504" s="110" t="s">
        <v>76</v>
      </c>
      <c r="C504" s="115" t="s">
        <v>78</v>
      </c>
      <c r="D504" s="115" t="s">
        <v>146</v>
      </c>
      <c r="E504" s="115" t="s">
        <v>147</v>
      </c>
      <c r="F504" s="809" t="s">
        <v>71</v>
      </c>
      <c r="G504" s="809"/>
      <c r="H504" s="805"/>
      <c r="I504" s="805"/>
      <c r="J504" s="805"/>
      <c r="K504" s="805"/>
      <c r="L504" s="805"/>
    </row>
    <row r="505" spans="1:12" s="101" customFormat="1" ht="26.25" customHeight="1">
      <c r="A505" s="808"/>
      <c r="B505" s="803" t="s">
        <v>3222</v>
      </c>
      <c r="C505" s="810" t="s">
        <v>3223</v>
      </c>
      <c r="D505" s="807">
        <v>43754</v>
      </c>
      <c r="E505" s="803" t="s">
        <v>868</v>
      </c>
      <c r="F505" s="803" t="s">
        <v>3226</v>
      </c>
      <c r="G505" s="803"/>
      <c r="H505" s="806" t="s">
        <v>152</v>
      </c>
      <c r="I505" s="806"/>
      <c r="J505" s="117" t="s">
        <v>153</v>
      </c>
      <c r="K505" s="117" t="s">
        <v>3</v>
      </c>
      <c r="L505" s="119">
        <v>285</v>
      </c>
    </row>
    <row r="506" spans="1:12" s="101" customFormat="1" ht="408.95" customHeight="1">
      <c r="A506" s="808"/>
      <c r="B506" s="803"/>
      <c r="C506" s="810"/>
      <c r="D506" s="807"/>
      <c r="E506" s="803"/>
      <c r="F506" s="803"/>
      <c r="G506" s="803"/>
      <c r="H506" s="806" t="s">
        <v>154</v>
      </c>
      <c r="I506" s="806"/>
      <c r="J506" s="803" t="s">
        <v>153</v>
      </c>
      <c r="K506" s="803" t="s">
        <v>153</v>
      </c>
      <c r="L506" s="804">
        <v>0</v>
      </c>
    </row>
    <row r="507" spans="1:12" s="101" customFormat="1" ht="407.85" customHeight="1">
      <c r="A507" s="808"/>
      <c r="B507" s="803"/>
      <c r="C507" s="810"/>
      <c r="D507" s="807"/>
      <c r="E507" s="803"/>
      <c r="F507" s="803"/>
      <c r="G507" s="803"/>
      <c r="H507" s="806"/>
      <c r="I507" s="806"/>
      <c r="J507" s="803"/>
      <c r="K507" s="803"/>
      <c r="L507" s="804"/>
    </row>
    <row r="508" spans="1:12" s="101" customFormat="1" ht="24" customHeight="1">
      <c r="A508" s="808"/>
      <c r="B508" s="110" t="s">
        <v>77</v>
      </c>
      <c r="C508" s="115" t="s">
        <v>79</v>
      </c>
      <c r="D508" s="115" t="s">
        <v>155</v>
      </c>
      <c r="E508" s="115" t="s">
        <v>156</v>
      </c>
      <c r="F508" s="805"/>
      <c r="G508" s="805"/>
      <c r="H508" s="806" t="s">
        <v>157</v>
      </c>
      <c r="I508" s="806"/>
      <c r="J508" s="803" t="s">
        <v>153</v>
      </c>
      <c r="K508" s="803" t="s">
        <v>3</v>
      </c>
      <c r="L508" s="804">
        <v>315</v>
      </c>
    </row>
    <row r="509" spans="1:12" s="101" customFormat="1" ht="24" customHeight="1">
      <c r="A509" s="808"/>
      <c r="B509" s="117" t="s">
        <v>240</v>
      </c>
      <c r="C509" s="117" t="s">
        <v>3226</v>
      </c>
      <c r="D509" s="118">
        <v>43769</v>
      </c>
      <c r="E509" s="117" t="s">
        <v>3225</v>
      </c>
      <c r="F509" s="805"/>
      <c r="G509" s="805"/>
      <c r="H509" s="806"/>
      <c r="I509" s="806"/>
      <c r="J509" s="803"/>
      <c r="K509" s="803"/>
      <c r="L509" s="804"/>
    </row>
    <row r="510" spans="1:12" s="101" customFormat="1" ht="24" customHeight="1">
      <c r="A510" s="808">
        <v>993</v>
      </c>
      <c r="B510" s="110" t="s">
        <v>76</v>
      </c>
      <c r="C510" s="115" t="s">
        <v>78</v>
      </c>
      <c r="D510" s="115" t="s">
        <v>146</v>
      </c>
      <c r="E510" s="115" t="s">
        <v>147</v>
      </c>
      <c r="F510" s="809" t="s">
        <v>71</v>
      </c>
      <c r="G510" s="809"/>
      <c r="H510" s="805"/>
      <c r="I510" s="805"/>
      <c r="J510" s="805"/>
      <c r="K510" s="805"/>
      <c r="L510" s="805"/>
    </row>
    <row r="511" spans="1:12" s="101" customFormat="1" ht="26.25" customHeight="1">
      <c r="A511" s="808"/>
      <c r="B511" s="803" t="s">
        <v>3222</v>
      </c>
      <c r="C511" s="810" t="s">
        <v>3223</v>
      </c>
      <c r="D511" s="807">
        <v>43754</v>
      </c>
      <c r="E511" s="803" t="s">
        <v>868</v>
      </c>
      <c r="F511" s="803" t="s">
        <v>3227</v>
      </c>
      <c r="G511" s="803"/>
      <c r="H511" s="806" t="s">
        <v>152</v>
      </c>
      <c r="I511" s="806"/>
      <c r="J511" s="117" t="s">
        <v>153</v>
      </c>
      <c r="K511" s="117" t="s">
        <v>3</v>
      </c>
      <c r="L511" s="119">
        <v>588.31000000000006</v>
      </c>
    </row>
    <row r="512" spans="1:12" s="101" customFormat="1" ht="408.95" customHeight="1">
      <c r="A512" s="808"/>
      <c r="B512" s="803"/>
      <c r="C512" s="810"/>
      <c r="D512" s="807"/>
      <c r="E512" s="803"/>
      <c r="F512" s="803"/>
      <c r="G512" s="803"/>
      <c r="H512" s="806" t="s">
        <v>154</v>
      </c>
      <c r="I512" s="806"/>
      <c r="J512" s="803" t="s">
        <v>153</v>
      </c>
      <c r="K512" s="803" t="s">
        <v>153</v>
      </c>
      <c r="L512" s="804">
        <v>0</v>
      </c>
    </row>
    <row r="513" spans="1:12" s="101" customFormat="1" ht="407.85" customHeight="1">
      <c r="A513" s="808"/>
      <c r="B513" s="803"/>
      <c r="C513" s="810"/>
      <c r="D513" s="807"/>
      <c r="E513" s="803"/>
      <c r="F513" s="803"/>
      <c r="G513" s="803"/>
      <c r="H513" s="806"/>
      <c r="I513" s="806"/>
      <c r="J513" s="803"/>
      <c r="K513" s="803"/>
      <c r="L513" s="804"/>
    </row>
    <row r="514" spans="1:12" s="101" customFormat="1" ht="24" customHeight="1">
      <c r="A514" s="808"/>
      <c r="B514" s="110" t="s">
        <v>77</v>
      </c>
      <c r="C514" s="115" t="s">
        <v>79</v>
      </c>
      <c r="D514" s="115" t="s">
        <v>155</v>
      </c>
      <c r="E514" s="115" t="s">
        <v>156</v>
      </c>
      <c r="F514" s="805"/>
      <c r="G514" s="805"/>
      <c r="H514" s="806" t="s">
        <v>157</v>
      </c>
      <c r="I514" s="806"/>
      <c r="J514" s="803" t="s">
        <v>153</v>
      </c>
      <c r="K514" s="803" t="s">
        <v>153</v>
      </c>
      <c r="L514" s="804">
        <v>0</v>
      </c>
    </row>
    <row r="515" spans="1:12" s="101" customFormat="1" ht="24" customHeight="1">
      <c r="A515" s="808"/>
      <c r="B515" s="117" t="s">
        <v>240</v>
      </c>
      <c r="C515" s="117" t="s">
        <v>3227</v>
      </c>
      <c r="D515" s="118">
        <v>43769</v>
      </c>
      <c r="E515" s="117" t="s">
        <v>3225</v>
      </c>
      <c r="F515" s="805"/>
      <c r="G515" s="805"/>
      <c r="H515" s="806"/>
      <c r="I515" s="806"/>
      <c r="J515" s="803"/>
      <c r="K515" s="803"/>
      <c r="L515" s="804"/>
    </row>
    <row r="516" spans="1:12" s="101" customFormat="1" ht="24" customHeight="1">
      <c r="A516" s="808">
        <v>994</v>
      </c>
      <c r="B516" s="110" t="s">
        <v>76</v>
      </c>
      <c r="C516" s="115" t="s">
        <v>78</v>
      </c>
      <c r="D516" s="115" t="s">
        <v>146</v>
      </c>
      <c r="E516" s="115" t="s">
        <v>147</v>
      </c>
      <c r="F516" s="809" t="s">
        <v>71</v>
      </c>
      <c r="G516" s="809"/>
      <c r="H516" s="805"/>
      <c r="I516" s="805"/>
      <c r="J516" s="805"/>
      <c r="K516" s="805"/>
      <c r="L516" s="805"/>
    </row>
    <row r="517" spans="1:12" s="101" customFormat="1" ht="26.25" customHeight="1">
      <c r="A517" s="808"/>
      <c r="B517" s="803" t="s">
        <v>3228</v>
      </c>
      <c r="C517" s="810" t="s">
        <v>3229</v>
      </c>
      <c r="D517" s="807">
        <v>43750</v>
      </c>
      <c r="E517" s="803" t="s">
        <v>1406</v>
      </c>
      <c r="F517" s="803" t="s">
        <v>307</v>
      </c>
      <c r="G517" s="803"/>
      <c r="H517" s="806" t="s">
        <v>152</v>
      </c>
      <c r="I517" s="806"/>
      <c r="J517" s="117" t="s">
        <v>153</v>
      </c>
      <c r="K517" s="117" t="s">
        <v>3</v>
      </c>
      <c r="L517" s="119">
        <v>457.99</v>
      </c>
    </row>
    <row r="518" spans="1:12" s="101" customFormat="1" ht="344.25" customHeight="1">
      <c r="A518" s="808"/>
      <c r="B518" s="803"/>
      <c r="C518" s="810"/>
      <c r="D518" s="807"/>
      <c r="E518" s="803"/>
      <c r="F518" s="803"/>
      <c r="G518" s="803"/>
      <c r="H518" s="806" t="s">
        <v>154</v>
      </c>
      <c r="I518" s="806"/>
      <c r="J518" s="117" t="s">
        <v>153</v>
      </c>
      <c r="K518" s="117" t="s">
        <v>3</v>
      </c>
      <c r="L518" s="119">
        <v>675.9</v>
      </c>
    </row>
    <row r="519" spans="1:12" s="101" customFormat="1" ht="24" customHeight="1">
      <c r="A519" s="808"/>
      <c r="B519" s="110" t="s">
        <v>77</v>
      </c>
      <c r="C519" s="115" t="s">
        <v>79</v>
      </c>
      <c r="D519" s="115" t="s">
        <v>155</v>
      </c>
      <c r="E519" s="115" t="s">
        <v>156</v>
      </c>
      <c r="F519" s="805"/>
      <c r="G519" s="805"/>
      <c r="H519" s="806" t="s">
        <v>157</v>
      </c>
      <c r="I519" s="806"/>
      <c r="J519" s="803" t="s">
        <v>153</v>
      </c>
      <c r="K519" s="803" t="s">
        <v>153</v>
      </c>
      <c r="L519" s="804">
        <v>0</v>
      </c>
    </row>
    <row r="520" spans="1:12" s="101" customFormat="1" ht="24" customHeight="1">
      <c r="A520" s="808"/>
      <c r="B520" s="117" t="s">
        <v>3230</v>
      </c>
      <c r="C520" s="117" t="s">
        <v>307</v>
      </c>
      <c r="D520" s="118">
        <v>43757</v>
      </c>
      <c r="E520" s="117" t="s">
        <v>446</v>
      </c>
      <c r="F520" s="805"/>
      <c r="G520" s="805"/>
      <c r="H520" s="806"/>
      <c r="I520" s="806"/>
      <c r="J520" s="803"/>
      <c r="K520" s="803"/>
      <c r="L520" s="804"/>
    </row>
    <row r="521" spans="1:12" s="101" customFormat="1" ht="24" customHeight="1">
      <c r="A521" s="808">
        <v>995</v>
      </c>
      <c r="B521" s="110" t="s">
        <v>76</v>
      </c>
      <c r="C521" s="115" t="s">
        <v>78</v>
      </c>
      <c r="D521" s="115" t="s">
        <v>146</v>
      </c>
      <c r="E521" s="115" t="s">
        <v>147</v>
      </c>
      <c r="F521" s="809" t="s">
        <v>71</v>
      </c>
      <c r="G521" s="809"/>
      <c r="H521" s="805"/>
      <c r="I521" s="805"/>
      <c r="J521" s="805"/>
      <c r="K521" s="805"/>
      <c r="L521" s="805"/>
    </row>
    <row r="522" spans="1:12" s="101" customFormat="1" ht="26.25" customHeight="1">
      <c r="A522" s="808"/>
      <c r="B522" s="803" t="s">
        <v>3228</v>
      </c>
      <c r="C522" s="810" t="s">
        <v>3229</v>
      </c>
      <c r="D522" s="807">
        <v>43750</v>
      </c>
      <c r="E522" s="803" t="s">
        <v>1406</v>
      </c>
      <c r="F522" s="803" t="s">
        <v>3231</v>
      </c>
      <c r="G522" s="803"/>
      <c r="H522" s="806" t="s">
        <v>152</v>
      </c>
      <c r="I522" s="806"/>
      <c r="J522" s="117" t="s">
        <v>153</v>
      </c>
      <c r="K522" s="117" t="s">
        <v>3</v>
      </c>
      <c r="L522" s="119">
        <v>1127</v>
      </c>
    </row>
    <row r="523" spans="1:12" s="101" customFormat="1" ht="344.25" customHeight="1">
      <c r="A523" s="808"/>
      <c r="B523" s="803"/>
      <c r="C523" s="810"/>
      <c r="D523" s="807"/>
      <c r="E523" s="803"/>
      <c r="F523" s="803"/>
      <c r="G523" s="803"/>
      <c r="H523" s="806" t="s">
        <v>154</v>
      </c>
      <c r="I523" s="806"/>
      <c r="J523" s="117" t="s">
        <v>153</v>
      </c>
      <c r="K523" s="117" t="s">
        <v>3</v>
      </c>
      <c r="L523" s="119">
        <v>8229.23</v>
      </c>
    </row>
    <row r="524" spans="1:12" s="101" customFormat="1" ht="24" customHeight="1">
      <c r="A524" s="808"/>
      <c r="B524" s="110" t="s">
        <v>77</v>
      </c>
      <c r="C524" s="115" t="s">
        <v>79</v>
      </c>
      <c r="D524" s="115" t="s">
        <v>155</v>
      </c>
      <c r="E524" s="115" t="s">
        <v>156</v>
      </c>
      <c r="F524" s="805"/>
      <c r="G524" s="805"/>
      <c r="H524" s="806" t="s">
        <v>157</v>
      </c>
      <c r="I524" s="806"/>
      <c r="J524" s="803" t="s">
        <v>153</v>
      </c>
      <c r="K524" s="803" t="s">
        <v>3</v>
      </c>
      <c r="L524" s="804">
        <v>120</v>
      </c>
    </row>
    <row r="525" spans="1:12" s="101" customFormat="1" ht="24" customHeight="1">
      <c r="A525" s="808"/>
      <c r="B525" s="117" t="s">
        <v>3230</v>
      </c>
      <c r="C525" s="117" t="s">
        <v>3231</v>
      </c>
      <c r="D525" s="118">
        <v>43757</v>
      </c>
      <c r="E525" s="117" t="s">
        <v>446</v>
      </c>
      <c r="F525" s="805"/>
      <c r="G525" s="805"/>
      <c r="H525" s="806"/>
      <c r="I525" s="806"/>
      <c r="J525" s="803"/>
      <c r="K525" s="803"/>
      <c r="L525" s="804"/>
    </row>
    <row r="526" spans="1:12" s="101" customFormat="1" ht="24" customHeight="1">
      <c r="A526" s="808">
        <v>996</v>
      </c>
      <c r="B526" s="110" t="s">
        <v>76</v>
      </c>
      <c r="C526" s="115" t="s">
        <v>78</v>
      </c>
      <c r="D526" s="115" t="s">
        <v>146</v>
      </c>
      <c r="E526" s="115" t="s">
        <v>147</v>
      </c>
      <c r="F526" s="809" t="s">
        <v>71</v>
      </c>
      <c r="G526" s="809"/>
      <c r="H526" s="805"/>
      <c r="I526" s="805"/>
      <c r="J526" s="805"/>
      <c r="K526" s="805"/>
      <c r="L526" s="805"/>
    </row>
    <row r="527" spans="1:12" s="101" customFormat="1" ht="26.25" customHeight="1">
      <c r="A527" s="808"/>
      <c r="B527" s="803" t="s">
        <v>3228</v>
      </c>
      <c r="C527" s="810" t="s">
        <v>3232</v>
      </c>
      <c r="D527" s="807">
        <v>43762</v>
      </c>
      <c r="E527" s="803" t="s">
        <v>3233</v>
      </c>
      <c r="F527" s="803" t="s">
        <v>3234</v>
      </c>
      <c r="G527" s="803"/>
      <c r="H527" s="806" t="s">
        <v>152</v>
      </c>
      <c r="I527" s="806"/>
      <c r="J527" s="117" t="s">
        <v>153</v>
      </c>
      <c r="K527" s="117" t="s">
        <v>3</v>
      </c>
      <c r="L527" s="119">
        <v>167.75</v>
      </c>
    </row>
    <row r="528" spans="1:12" s="101" customFormat="1" ht="60.75" customHeight="1">
      <c r="A528" s="808"/>
      <c r="B528" s="803"/>
      <c r="C528" s="810"/>
      <c r="D528" s="807"/>
      <c r="E528" s="803"/>
      <c r="F528" s="803"/>
      <c r="G528" s="803"/>
      <c r="H528" s="806" t="s">
        <v>154</v>
      </c>
      <c r="I528" s="806"/>
      <c r="J528" s="117" t="s">
        <v>153</v>
      </c>
      <c r="K528" s="117" t="s">
        <v>3</v>
      </c>
      <c r="L528" s="119">
        <v>676.6</v>
      </c>
    </row>
    <row r="529" spans="1:12" s="101" customFormat="1" ht="24" customHeight="1">
      <c r="A529" s="808"/>
      <c r="B529" s="110" t="s">
        <v>77</v>
      </c>
      <c r="C529" s="115" t="s">
        <v>79</v>
      </c>
      <c r="D529" s="115" t="s">
        <v>155</v>
      </c>
      <c r="E529" s="115" t="s">
        <v>156</v>
      </c>
      <c r="F529" s="805"/>
      <c r="G529" s="805"/>
      <c r="H529" s="806" t="s">
        <v>157</v>
      </c>
      <c r="I529" s="806"/>
      <c r="J529" s="803" t="s">
        <v>153</v>
      </c>
      <c r="K529" s="803" t="s">
        <v>153</v>
      </c>
      <c r="L529" s="804">
        <v>0</v>
      </c>
    </row>
    <row r="530" spans="1:12" s="101" customFormat="1" ht="24" customHeight="1">
      <c r="A530" s="808"/>
      <c r="B530" s="117" t="s">
        <v>3230</v>
      </c>
      <c r="C530" s="117" t="s">
        <v>3234</v>
      </c>
      <c r="D530" s="118">
        <v>43763</v>
      </c>
      <c r="E530" s="117" t="s">
        <v>1172</v>
      </c>
      <c r="F530" s="805"/>
      <c r="G530" s="805"/>
      <c r="H530" s="806"/>
      <c r="I530" s="806"/>
      <c r="J530" s="803"/>
      <c r="K530" s="803"/>
      <c r="L530" s="804"/>
    </row>
    <row r="531" spans="1:12" s="101" customFormat="1" ht="24" customHeight="1">
      <c r="A531" s="808">
        <v>997</v>
      </c>
      <c r="B531" s="110" t="s">
        <v>76</v>
      </c>
      <c r="C531" s="115" t="s">
        <v>78</v>
      </c>
      <c r="D531" s="115" t="s">
        <v>146</v>
      </c>
      <c r="E531" s="115" t="s">
        <v>147</v>
      </c>
      <c r="F531" s="809" t="s">
        <v>71</v>
      </c>
      <c r="G531" s="809"/>
      <c r="H531" s="805"/>
      <c r="I531" s="805"/>
      <c r="J531" s="805"/>
      <c r="K531" s="805"/>
      <c r="L531" s="805"/>
    </row>
    <row r="532" spans="1:12" s="101" customFormat="1" ht="26.25" customHeight="1">
      <c r="A532" s="808"/>
      <c r="B532" s="803" t="s">
        <v>3228</v>
      </c>
      <c r="C532" s="810" t="s">
        <v>3235</v>
      </c>
      <c r="D532" s="807">
        <v>43805</v>
      </c>
      <c r="E532" s="803" t="s">
        <v>2839</v>
      </c>
      <c r="F532" s="803" t="s">
        <v>334</v>
      </c>
      <c r="G532" s="803"/>
      <c r="H532" s="806" t="s">
        <v>152</v>
      </c>
      <c r="I532" s="806"/>
      <c r="J532" s="117" t="s">
        <v>3</v>
      </c>
      <c r="K532" s="117" t="s">
        <v>153</v>
      </c>
      <c r="L532" s="119">
        <v>1722.52</v>
      </c>
    </row>
    <row r="533" spans="1:12" s="101" customFormat="1" ht="165.75" customHeight="1">
      <c r="A533" s="808"/>
      <c r="B533" s="803"/>
      <c r="C533" s="810"/>
      <c r="D533" s="807"/>
      <c r="E533" s="803"/>
      <c r="F533" s="803"/>
      <c r="G533" s="803"/>
      <c r="H533" s="806" t="s">
        <v>154</v>
      </c>
      <c r="I533" s="806"/>
      <c r="J533" s="117" t="s">
        <v>153</v>
      </c>
      <c r="K533" s="117" t="s">
        <v>153</v>
      </c>
      <c r="L533" s="119">
        <v>0</v>
      </c>
    </row>
    <row r="534" spans="1:12" s="101" customFormat="1" ht="24" customHeight="1">
      <c r="A534" s="808"/>
      <c r="B534" s="110" t="s">
        <v>77</v>
      </c>
      <c r="C534" s="115" t="s">
        <v>79</v>
      </c>
      <c r="D534" s="115" t="s">
        <v>155</v>
      </c>
      <c r="E534" s="115" t="s">
        <v>156</v>
      </c>
      <c r="F534" s="805"/>
      <c r="G534" s="805"/>
      <c r="H534" s="806" t="s">
        <v>157</v>
      </c>
      <c r="I534" s="806"/>
      <c r="J534" s="803" t="s">
        <v>3</v>
      </c>
      <c r="K534" s="803" t="s">
        <v>153</v>
      </c>
      <c r="L534" s="804">
        <v>360</v>
      </c>
    </row>
    <row r="535" spans="1:12" s="101" customFormat="1" ht="24" customHeight="1">
      <c r="A535" s="808"/>
      <c r="B535" s="117" t="s">
        <v>3230</v>
      </c>
      <c r="C535" s="117" t="s">
        <v>334</v>
      </c>
      <c r="D535" s="118">
        <v>43813</v>
      </c>
      <c r="E535" s="117" t="s">
        <v>3236</v>
      </c>
      <c r="F535" s="805"/>
      <c r="G535" s="805"/>
      <c r="H535" s="806"/>
      <c r="I535" s="806"/>
      <c r="J535" s="803"/>
      <c r="K535" s="803"/>
      <c r="L535" s="804"/>
    </row>
    <row r="536" spans="1:12" s="101" customFormat="1" ht="24" customHeight="1">
      <c r="A536" s="808">
        <v>998</v>
      </c>
      <c r="B536" s="110" t="s">
        <v>76</v>
      </c>
      <c r="C536" s="115" t="s">
        <v>78</v>
      </c>
      <c r="D536" s="115" t="s">
        <v>146</v>
      </c>
      <c r="E536" s="115" t="s">
        <v>147</v>
      </c>
      <c r="F536" s="809" t="s">
        <v>71</v>
      </c>
      <c r="G536" s="809"/>
      <c r="H536" s="805"/>
      <c r="I536" s="805"/>
      <c r="J536" s="805"/>
      <c r="K536" s="805"/>
      <c r="L536" s="805"/>
    </row>
    <row r="537" spans="1:12" s="101" customFormat="1" ht="26.25" customHeight="1">
      <c r="A537" s="808"/>
      <c r="B537" s="803" t="s">
        <v>3237</v>
      </c>
      <c r="C537" s="810" t="s">
        <v>3238</v>
      </c>
      <c r="D537" s="807">
        <v>43805</v>
      </c>
      <c r="E537" s="803" t="s">
        <v>228</v>
      </c>
      <c r="F537" s="803" t="s">
        <v>239</v>
      </c>
      <c r="G537" s="803"/>
      <c r="H537" s="806" t="s">
        <v>152</v>
      </c>
      <c r="I537" s="806"/>
      <c r="J537" s="117" t="s">
        <v>153</v>
      </c>
      <c r="K537" s="117" t="s">
        <v>3</v>
      </c>
      <c r="L537" s="119">
        <v>1145</v>
      </c>
    </row>
    <row r="538" spans="1:12" s="101" customFormat="1" ht="408.95" customHeight="1">
      <c r="A538" s="808"/>
      <c r="B538" s="803"/>
      <c r="C538" s="810"/>
      <c r="D538" s="807"/>
      <c r="E538" s="803"/>
      <c r="F538" s="803"/>
      <c r="G538" s="803"/>
      <c r="H538" s="806" t="s">
        <v>154</v>
      </c>
      <c r="I538" s="806"/>
      <c r="J538" s="803" t="s">
        <v>153</v>
      </c>
      <c r="K538" s="803" t="s">
        <v>153</v>
      </c>
      <c r="L538" s="804">
        <v>0</v>
      </c>
    </row>
    <row r="539" spans="1:12" s="101" customFormat="1" ht="40.35" customHeight="1">
      <c r="A539" s="808"/>
      <c r="B539" s="803"/>
      <c r="C539" s="810"/>
      <c r="D539" s="807"/>
      <c r="E539" s="803"/>
      <c r="F539" s="803"/>
      <c r="G539" s="803"/>
      <c r="H539" s="806"/>
      <c r="I539" s="806"/>
      <c r="J539" s="803"/>
      <c r="K539" s="803"/>
      <c r="L539" s="804"/>
    </row>
    <row r="540" spans="1:12" s="101" customFormat="1" ht="24" customHeight="1">
      <c r="A540" s="808"/>
      <c r="B540" s="110" t="s">
        <v>77</v>
      </c>
      <c r="C540" s="115" t="s">
        <v>79</v>
      </c>
      <c r="D540" s="115" t="s">
        <v>155</v>
      </c>
      <c r="E540" s="115" t="s">
        <v>156</v>
      </c>
      <c r="F540" s="805"/>
      <c r="G540" s="805"/>
      <c r="H540" s="806" t="s">
        <v>157</v>
      </c>
      <c r="I540" s="806"/>
      <c r="J540" s="803" t="s">
        <v>153</v>
      </c>
      <c r="K540" s="803" t="s">
        <v>3</v>
      </c>
      <c r="L540" s="804">
        <v>840</v>
      </c>
    </row>
    <row r="541" spans="1:12" s="101" customFormat="1" ht="24" customHeight="1">
      <c r="A541" s="808"/>
      <c r="B541" s="117" t="s">
        <v>193</v>
      </c>
      <c r="C541" s="117" t="s">
        <v>239</v>
      </c>
      <c r="D541" s="118">
        <v>43811</v>
      </c>
      <c r="E541" s="117" t="s">
        <v>2820</v>
      </c>
      <c r="F541" s="805"/>
      <c r="G541" s="805"/>
      <c r="H541" s="806"/>
      <c r="I541" s="806"/>
      <c r="J541" s="803"/>
      <c r="K541" s="803"/>
      <c r="L541" s="804"/>
    </row>
    <row r="542" spans="1:12" s="101" customFormat="1" ht="24" customHeight="1">
      <c r="A542" s="808">
        <v>999</v>
      </c>
      <c r="B542" s="110" t="s">
        <v>76</v>
      </c>
      <c r="C542" s="115" t="s">
        <v>78</v>
      </c>
      <c r="D542" s="115" t="s">
        <v>146</v>
      </c>
      <c r="E542" s="115" t="s">
        <v>147</v>
      </c>
      <c r="F542" s="809" t="s">
        <v>71</v>
      </c>
      <c r="G542" s="809"/>
      <c r="H542" s="805"/>
      <c r="I542" s="805"/>
      <c r="J542" s="805"/>
      <c r="K542" s="805"/>
      <c r="L542" s="805"/>
    </row>
    <row r="543" spans="1:12" s="101" customFormat="1" ht="26.25" customHeight="1">
      <c r="A543" s="808"/>
      <c r="B543" s="803" t="s">
        <v>3239</v>
      </c>
      <c r="C543" s="810" t="s">
        <v>3240</v>
      </c>
      <c r="D543" s="807">
        <v>43744</v>
      </c>
      <c r="E543" s="803" t="s">
        <v>1008</v>
      </c>
      <c r="F543" s="803" t="s">
        <v>3241</v>
      </c>
      <c r="G543" s="803"/>
      <c r="H543" s="806" t="s">
        <v>152</v>
      </c>
      <c r="I543" s="806"/>
      <c r="J543" s="117" t="s">
        <v>153</v>
      </c>
      <c r="K543" s="117" t="s">
        <v>3</v>
      </c>
      <c r="L543" s="119">
        <v>314.38</v>
      </c>
    </row>
    <row r="544" spans="1:12" s="101" customFormat="1" ht="134.25" customHeight="1">
      <c r="A544" s="808"/>
      <c r="B544" s="803"/>
      <c r="C544" s="810"/>
      <c r="D544" s="807"/>
      <c r="E544" s="803"/>
      <c r="F544" s="803"/>
      <c r="G544" s="803"/>
      <c r="H544" s="806" t="s">
        <v>154</v>
      </c>
      <c r="I544" s="806"/>
      <c r="J544" s="117" t="s">
        <v>153</v>
      </c>
      <c r="K544" s="117" t="s">
        <v>3</v>
      </c>
      <c r="L544" s="119">
        <v>406.5</v>
      </c>
    </row>
    <row r="545" spans="1:12" s="101" customFormat="1" ht="24" customHeight="1">
      <c r="A545" s="808"/>
      <c r="B545" s="110" t="s">
        <v>77</v>
      </c>
      <c r="C545" s="115" t="s">
        <v>79</v>
      </c>
      <c r="D545" s="115" t="s">
        <v>155</v>
      </c>
      <c r="E545" s="115" t="s">
        <v>156</v>
      </c>
      <c r="F545" s="805"/>
      <c r="G545" s="805"/>
      <c r="H545" s="806" t="s">
        <v>157</v>
      </c>
      <c r="I545" s="806"/>
      <c r="J545" s="803" t="s">
        <v>153</v>
      </c>
      <c r="K545" s="803" t="s">
        <v>153</v>
      </c>
      <c r="L545" s="804">
        <v>0</v>
      </c>
    </row>
    <row r="546" spans="1:12" s="101" customFormat="1" ht="24" customHeight="1">
      <c r="A546" s="808"/>
      <c r="B546" s="117" t="s">
        <v>240</v>
      </c>
      <c r="C546" s="117" t="s">
        <v>3241</v>
      </c>
      <c r="D546" s="118">
        <v>43746</v>
      </c>
      <c r="E546" s="117" t="s">
        <v>1033</v>
      </c>
      <c r="F546" s="805"/>
      <c r="G546" s="805"/>
      <c r="H546" s="806"/>
      <c r="I546" s="806"/>
      <c r="J546" s="803"/>
      <c r="K546" s="803"/>
      <c r="L546" s="804"/>
    </row>
    <row r="547" spans="1:12" s="101" customFormat="1" ht="24" customHeight="1">
      <c r="A547" s="808">
        <v>1000</v>
      </c>
      <c r="B547" s="110" t="s">
        <v>76</v>
      </c>
      <c r="C547" s="115" t="s">
        <v>78</v>
      </c>
      <c r="D547" s="115" t="s">
        <v>146</v>
      </c>
      <c r="E547" s="115" t="s">
        <v>147</v>
      </c>
      <c r="F547" s="809" t="s">
        <v>71</v>
      </c>
      <c r="G547" s="809"/>
      <c r="H547" s="805"/>
      <c r="I547" s="805"/>
      <c r="J547" s="805"/>
      <c r="K547" s="805"/>
      <c r="L547" s="805"/>
    </row>
    <row r="548" spans="1:12" s="101" customFormat="1" ht="26.25" customHeight="1">
      <c r="A548" s="808"/>
      <c r="B548" s="803" t="s">
        <v>3242</v>
      </c>
      <c r="C548" s="810" t="s">
        <v>3243</v>
      </c>
      <c r="D548" s="807">
        <v>43773</v>
      </c>
      <c r="E548" s="803" t="s">
        <v>806</v>
      </c>
      <c r="F548" s="803" t="s">
        <v>817</v>
      </c>
      <c r="G548" s="803"/>
      <c r="H548" s="806" t="s">
        <v>152</v>
      </c>
      <c r="I548" s="806"/>
      <c r="J548" s="117" t="s">
        <v>153</v>
      </c>
      <c r="K548" s="117" t="s">
        <v>3</v>
      </c>
      <c r="L548" s="119">
        <v>507.95</v>
      </c>
    </row>
    <row r="549" spans="1:12" s="101" customFormat="1" ht="260.25" customHeight="1">
      <c r="A549" s="808"/>
      <c r="B549" s="803"/>
      <c r="C549" s="810"/>
      <c r="D549" s="807"/>
      <c r="E549" s="803"/>
      <c r="F549" s="803"/>
      <c r="G549" s="803"/>
      <c r="H549" s="806" t="s">
        <v>154</v>
      </c>
      <c r="I549" s="806"/>
      <c r="J549" s="117" t="s">
        <v>153</v>
      </c>
      <c r="K549" s="117" t="s">
        <v>153</v>
      </c>
      <c r="L549" s="119">
        <v>0</v>
      </c>
    </row>
    <row r="550" spans="1:12" s="101" customFormat="1" ht="24" customHeight="1">
      <c r="A550" s="808"/>
      <c r="B550" s="110" t="s">
        <v>77</v>
      </c>
      <c r="C550" s="115" t="s">
        <v>79</v>
      </c>
      <c r="D550" s="115" t="s">
        <v>155</v>
      </c>
      <c r="E550" s="115" t="s">
        <v>156</v>
      </c>
      <c r="F550" s="805"/>
      <c r="G550" s="805"/>
      <c r="H550" s="806" t="s">
        <v>157</v>
      </c>
      <c r="I550" s="806"/>
      <c r="J550" s="803" t="s">
        <v>153</v>
      </c>
      <c r="K550" s="803" t="s">
        <v>3</v>
      </c>
      <c r="L550" s="804">
        <v>945</v>
      </c>
    </row>
    <row r="551" spans="1:12" s="101" customFormat="1" ht="24" customHeight="1">
      <c r="A551" s="808"/>
      <c r="B551" s="117" t="s">
        <v>276</v>
      </c>
      <c r="C551" s="117" t="s">
        <v>817</v>
      </c>
      <c r="D551" s="118">
        <v>43775</v>
      </c>
      <c r="E551" s="117" t="s">
        <v>681</v>
      </c>
      <c r="F551" s="805"/>
      <c r="G551" s="805"/>
      <c r="H551" s="806"/>
      <c r="I551" s="806"/>
      <c r="J551" s="803"/>
      <c r="K551" s="803"/>
      <c r="L551" s="804"/>
    </row>
  </sheetData>
  <mergeCells count="1613">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E11:E12"/>
    <mergeCell ref="F11:G12"/>
    <mergeCell ref="H11:I11"/>
    <mergeCell ref="H12:I12"/>
    <mergeCell ref="F13:G14"/>
    <mergeCell ref="H13:I14"/>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K18:K19"/>
    <mergeCell ref="L18:L19"/>
    <mergeCell ref="A20:A24"/>
    <mergeCell ref="F20:G20"/>
    <mergeCell ref="H20:L20"/>
    <mergeCell ref="B21:B22"/>
    <mergeCell ref="C21:C22"/>
    <mergeCell ref="D21:D22"/>
    <mergeCell ref="E21:E22"/>
    <mergeCell ref="F21:G22"/>
    <mergeCell ref="A35:A40"/>
    <mergeCell ref="F35:G35"/>
    <mergeCell ref="H35:L35"/>
    <mergeCell ref="B36:B38"/>
    <mergeCell ref="C36:C38"/>
    <mergeCell ref="A30:A34"/>
    <mergeCell ref="F30:G30"/>
    <mergeCell ref="H30:L30"/>
    <mergeCell ref="B31:B32"/>
    <mergeCell ref="C31:C32"/>
    <mergeCell ref="D31:D32"/>
    <mergeCell ref="E31:E32"/>
    <mergeCell ref="F31:G32"/>
    <mergeCell ref="H31:I31"/>
    <mergeCell ref="H32:I32"/>
    <mergeCell ref="H27:I27"/>
    <mergeCell ref="F28:G29"/>
    <mergeCell ref="H28:I29"/>
    <mergeCell ref="J28:J29"/>
    <mergeCell ref="K28:K29"/>
    <mergeCell ref="L28:L29"/>
    <mergeCell ref="K37:K38"/>
    <mergeCell ref="L37:L38"/>
    <mergeCell ref="F39:G40"/>
    <mergeCell ref="H39:I40"/>
    <mergeCell ref="J39:J40"/>
    <mergeCell ref="K39:K40"/>
    <mergeCell ref="L39:L40"/>
    <mergeCell ref="D36:D38"/>
    <mergeCell ref="E36:E38"/>
    <mergeCell ref="F36:G38"/>
    <mergeCell ref="H36:I36"/>
    <mergeCell ref="H37:I38"/>
    <mergeCell ref="J37:J38"/>
    <mergeCell ref="F33:G34"/>
    <mergeCell ref="H33:I34"/>
    <mergeCell ref="J33:J34"/>
    <mergeCell ref="K33:K34"/>
    <mergeCell ref="L33:L34"/>
    <mergeCell ref="D47:D48"/>
    <mergeCell ref="E47:E48"/>
    <mergeCell ref="F47:G48"/>
    <mergeCell ref="H47:I47"/>
    <mergeCell ref="H48:I48"/>
    <mergeCell ref="F49:G50"/>
    <mergeCell ref="H49:I50"/>
    <mergeCell ref="F44:G45"/>
    <mergeCell ref="H44:I45"/>
    <mergeCell ref="J44:J45"/>
    <mergeCell ref="K44:K45"/>
    <mergeCell ref="L44:L45"/>
    <mergeCell ref="J49:J50"/>
    <mergeCell ref="K49:K50"/>
    <mergeCell ref="L49:L50"/>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K54:K55"/>
    <mergeCell ref="L54:L55"/>
    <mergeCell ref="H57:I57"/>
    <mergeCell ref="H58:I58"/>
    <mergeCell ref="F59:G60"/>
    <mergeCell ref="H59:I60"/>
    <mergeCell ref="J59:J60"/>
    <mergeCell ref="K59:K60"/>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A51:A55"/>
    <mergeCell ref="F51:G51"/>
    <mergeCell ref="H51:L51"/>
    <mergeCell ref="B52:B53"/>
    <mergeCell ref="C52:C53"/>
    <mergeCell ref="D52:D53"/>
    <mergeCell ref="E52:E53"/>
    <mergeCell ref="A66:A70"/>
    <mergeCell ref="F66:G66"/>
    <mergeCell ref="H66:L66"/>
    <mergeCell ref="B67:B68"/>
    <mergeCell ref="C67:C68"/>
    <mergeCell ref="D67:D68"/>
    <mergeCell ref="E67:E68"/>
    <mergeCell ref="F67:G68"/>
    <mergeCell ref="H67:I67"/>
    <mergeCell ref="H68:I68"/>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84:I84"/>
    <mergeCell ref="D72:D73"/>
    <mergeCell ref="E72:E73"/>
    <mergeCell ref="F72:G73"/>
    <mergeCell ref="H72:I72"/>
    <mergeCell ref="H73:I73"/>
    <mergeCell ref="F74:G75"/>
    <mergeCell ref="H74:I75"/>
    <mergeCell ref="F69:G70"/>
    <mergeCell ref="H69:I70"/>
    <mergeCell ref="J69:J70"/>
    <mergeCell ref="K69:K70"/>
    <mergeCell ref="L69:L70"/>
    <mergeCell ref="F71:G71"/>
    <mergeCell ref="H71:L71"/>
    <mergeCell ref="F77:G80"/>
    <mergeCell ref="H77:I77"/>
    <mergeCell ref="H78:I80"/>
    <mergeCell ref="J78:J80"/>
    <mergeCell ref="K78:K80"/>
    <mergeCell ref="L78:L80"/>
    <mergeCell ref="J74:J75"/>
    <mergeCell ref="K74:K75"/>
    <mergeCell ref="L74:L75"/>
    <mergeCell ref="A76:A82"/>
    <mergeCell ref="F76:G76"/>
    <mergeCell ref="H76:L76"/>
    <mergeCell ref="B77:B80"/>
    <mergeCell ref="C77:C80"/>
    <mergeCell ref="D77:D80"/>
    <mergeCell ref="E77:E80"/>
    <mergeCell ref="K85:K86"/>
    <mergeCell ref="L85:L86"/>
    <mergeCell ref="A71:A75"/>
    <mergeCell ref="B72:B73"/>
    <mergeCell ref="C72:C73"/>
    <mergeCell ref="H85:I86"/>
    <mergeCell ref="J85:J86"/>
    <mergeCell ref="F81:G82"/>
    <mergeCell ref="H81:I82"/>
    <mergeCell ref="J81:J82"/>
    <mergeCell ref="K81:K82"/>
    <mergeCell ref="L81:L82"/>
    <mergeCell ref="A83:A88"/>
    <mergeCell ref="F83:G83"/>
    <mergeCell ref="H83:L83"/>
    <mergeCell ref="B84:B86"/>
    <mergeCell ref="C84:C86"/>
    <mergeCell ref="F87:G88"/>
    <mergeCell ref="H87:I88"/>
    <mergeCell ref="J87:J88"/>
    <mergeCell ref="K87:K88"/>
    <mergeCell ref="L87:L88"/>
    <mergeCell ref="D84:D86"/>
    <mergeCell ref="E84:E86"/>
    <mergeCell ref="F84:G86"/>
    <mergeCell ref="J91:J92"/>
    <mergeCell ref="K91:K92"/>
    <mergeCell ref="L91:L92"/>
    <mergeCell ref="F93:G94"/>
    <mergeCell ref="H93:I94"/>
    <mergeCell ref="J93:J94"/>
    <mergeCell ref="K93:K94"/>
    <mergeCell ref="L93:L94"/>
    <mergeCell ref="A89:A94"/>
    <mergeCell ref="F89:G89"/>
    <mergeCell ref="H89:L89"/>
    <mergeCell ref="B90:B92"/>
    <mergeCell ref="C90:C92"/>
    <mergeCell ref="D90:D92"/>
    <mergeCell ref="E90:E92"/>
    <mergeCell ref="F90:G92"/>
    <mergeCell ref="H90:I90"/>
    <mergeCell ref="H91:I92"/>
    <mergeCell ref="D101:D102"/>
    <mergeCell ref="E101:E102"/>
    <mergeCell ref="F101:G102"/>
    <mergeCell ref="H101:I101"/>
    <mergeCell ref="H102:I102"/>
    <mergeCell ref="F103:G104"/>
    <mergeCell ref="H103:I104"/>
    <mergeCell ref="F98:G99"/>
    <mergeCell ref="H98:I99"/>
    <mergeCell ref="J98:J99"/>
    <mergeCell ref="K98:K99"/>
    <mergeCell ref="L98:L99"/>
    <mergeCell ref="A100:A104"/>
    <mergeCell ref="F100:G100"/>
    <mergeCell ref="H100:L100"/>
    <mergeCell ref="B101:B102"/>
    <mergeCell ref="C101:C102"/>
    <mergeCell ref="A95:A99"/>
    <mergeCell ref="F95:G95"/>
    <mergeCell ref="H95:L95"/>
    <mergeCell ref="B96:B97"/>
    <mergeCell ref="C96:C97"/>
    <mergeCell ref="D96:D97"/>
    <mergeCell ref="E96:E97"/>
    <mergeCell ref="F96:G97"/>
    <mergeCell ref="H96:I96"/>
    <mergeCell ref="H97:I97"/>
    <mergeCell ref="K108:K109"/>
    <mergeCell ref="L108:L109"/>
    <mergeCell ref="A110:A114"/>
    <mergeCell ref="F110:G110"/>
    <mergeCell ref="H110:L110"/>
    <mergeCell ref="B111:B112"/>
    <mergeCell ref="C111:C112"/>
    <mergeCell ref="D111:D112"/>
    <mergeCell ref="E111:E112"/>
    <mergeCell ref="F111:G112"/>
    <mergeCell ref="F106:G107"/>
    <mergeCell ref="H106:I106"/>
    <mergeCell ref="H107:I107"/>
    <mergeCell ref="F108:G109"/>
    <mergeCell ref="H108:I109"/>
    <mergeCell ref="J108:J109"/>
    <mergeCell ref="J103:J104"/>
    <mergeCell ref="K103:K104"/>
    <mergeCell ref="L103:L104"/>
    <mergeCell ref="A105:A109"/>
    <mergeCell ref="F105:G105"/>
    <mergeCell ref="H105:L105"/>
    <mergeCell ref="B106:B107"/>
    <mergeCell ref="C106:C107"/>
    <mergeCell ref="D106:D107"/>
    <mergeCell ref="E106:E107"/>
    <mergeCell ref="H117:I117"/>
    <mergeCell ref="F118:G119"/>
    <mergeCell ref="H118:I119"/>
    <mergeCell ref="J118:J119"/>
    <mergeCell ref="K118:K119"/>
    <mergeCell ref="L118:L119"/>
    <mergeCell ref="L113:L114"/>
    <mergeCell ref="A115:A119"/>
    <mergeCell ref="F115:G115"/>
    <mergeCell ref="H115:L115"/>
    <mergeCell ref="B116:B117"/>
    <mergeCell ref="C116:C117"/>
    <mergeCell ref="D116:D117"/>
    <mergeCell ref="E116:E117"/>
    <mergeCell ref="F116:G117"/>
    <mergeCell ref="H116:I116"/>
    <mergeCell ref="H111:I111"/>
    <mergeCell ref="H112:I112"/>
    <mergeCell ref="F113:G114"/>
    <mergeCell ref="H113:I114"/>
    <mergeCell ref="J113:J114"/>
    <mergeCell ref="K113:K114"/>
    <mergeCell ref="D126:D127"/>
    <mergeCell ref="E126:E127"/>
    <mergeCell ref="F126:G127"/>
    <mergeCell ref="H126:I126"/>
    <mergeCell ref="H127:I127"/>
    <mergeCell ref="F128:G129"/>
    <mergeCell ref="H128:I129"/>
    <mergeCell ref="F123:G124"/>
    <mergeCell ref="H123:I124"/>
    <mergeCell ref="J123:J124"/>
    <mergeCell ref="K123:K124"/>
    <mergeCell ref="L123:L124"/>
    <mergeCell ref="A125:A129"/>
    <mergeCell ref="F125:G125"/>
    <mergeCell ref="H125:L125"/>
    <mergeCell ref="B126:B127"/>
    <mergeCell ref="C126:C127"/>
    <mergeCell ref="A120:A124"/>
    <mergeCell ref="F120:G120"/>
    <mergeCell ref="H120:L120"/>
    <mergeCell ref="B121:B122"/>
    <mergeCell ref="C121:C122"/>
    <mergeCell ref="D121:D122"/>
    <mergeCell ref="E121:E122"/>
    <mergeCell ref="F121:G122"/>
    <mergeCell ref="H121:I121"/>
    <mergeCell ref="H122:I122"/>
    <mergeCell ref="K133:K134"/>
    <mergeCell ref="L133:L134"/>
    <mergeCell ref="A135:A139"/>
    <mergeCell ref="F135:G135"/>
    <mergeCell ref="H135:L135"/>
    <mergeCell ref="B136:B137"/>
    <mergeCell ref="C136:C137"/>
    <mergeCell ref="D136:D137"/>
    <mergeCell ref="E136:E137"/>
    <mergeCell ref="F136:G137"/>
    <mergeCell ref="F131:G132"/>
    <mergeCell ref="H131:I131"/>
    <mergeCell ref="H132:I132"/>
    <mergeCell ref="F133:G134"/>
    <mergeCell ref="H133:I134"/>
    <mergeCell ref="J133:J134"/>
    <mergeCell ref="J128:J129"/>
    <mergeCell ref="K128:K129"/>
    <mergeCell ref="L128:L129"/>
    <mergeCell ref="A130:A134"/>
    <mergeCell ref="F130:G130"/>
    <mergeCell ref="H130:L130"/>
    <mergeCell ref="B131:B132"/>
    <mergeCell ref="C131:C132"/>
    <mergeCell ref="D131:D132"/>
    <mergeCell ref="E131:E132"/>
    <mergeCell ref="H142:I142"/>
    <mergeCell ref="F143:G144"/>
    <mergeCell ref="H143:I144"/>
    <mergeCell ref="J143:J144"/>
    <mergeCell ref="K143:K144"/>
    <mergeCell ref="L143:L144"/>
    <mergeCell ref="L138:L139"/>
    <mergeCell ref="A140:A144"/>
    <mergeCell ref="F140:G140"/>
    <mergeCell ref="H140:L140"/>
    <mergeCell ref="B141:B142"/>
    <mergeCell ref="C141:C142"/>
    <mergeCell ref="D141:D142"/>
    <mergeCell ref="E141:E142"/>
    <mergeCell ref="F141:G142"/>
    <mergeCell ref="H141:I141"/>
    <mergeCell ref="H136:I136"/>
    <mergeCell ref="H137:I137"/>
    <mergeCell ref="F138:G139"/>
    <mergeCell ref="H138:I139"/>
    <mergeCell ref="J138:J139"/>
    <mergeCell ref="K138:K139"/>
    <mergeCell ref="J147:J148"/>
    <mergeCell ref="K147:K148"/>
    <mergeCell ref="L147:L148"/>
    <mergeCell ref="F149:G150"/>
    <mergeCell ref="H149:I150"/>
    <mergeCell ref="J149:J150"/>
    <mergeCell ref="K149:K150"/>
    <mergeCell ref="L149:L150"/>
    <mergeCell ref="A145:A150"/>
    <mergeCell ref="F145:G145"/>
    <mergeCell ref="H145:L145"/>
    <mergeCell ref="B146:B148"/>
    <mergeCell ref="C146:C148"/>
    <mergeCell ref="D146:D148"/>
    <mergeCell ref="E146:E148"/>
    <mergeCell ref="F146:G148"/>
    <mergeCell ref="H146:I146"/>
    <mergeCell ref="H147:I148"/>
    <mergeCell ref="D157:D158"/>
    <mergeCell ref="E157:E158"/>
    <mergeCell ref="F157:G158"/>
    <mergeCell ref="H157:I157"/>
    <mergeCell ref="H158:I158"/>
    <mergeCell ref="F159:G160"/>
    <mergeCell ref="H159:I160"/>
    <mergeCell ref="F154:G155"/>
    <mergeCell ref="H154:I155"/>
    <mergeCell ref="J154:J155"/>
    <mergeCell ref="K154:K155"/>
    <mergeCell ref="L154:L155"/>
    <mergeCell ref="A156:A160"/>
    <mergeCell ref="F156:G156"/>
    <mergeCell ref="H156:L156"/>
    <mergeCell ref="B157:B158"/>
    <mergeCell ref="C157:C158"/>
    <mergeCell ref="A151:A155"/>
    <mergeCell ref="F151:G151"/>
    <mergeCell ref="H151:L151"/>
    <mergeCell ref="B152:B153"/>
    <mergeCell ref="C152:C153"/>
    <mergeCell ref="D152:D153"/>
    <mergeCell ref="E152:E153"/>
    <mergeCell ref="F152:G153"/>
    <mergeCell ref="H152:I152"/>
    <mergeCell ref="H153:I153"/>
    <mergeCell ref="K164:K165"/>
    <mergeCell ref="L164:L165"/>
    <mergeCell ref="A166:A170"/>
    <mergeCell ref="F166:G166"/>
    <mergeCell ref="H166:L166"/>
    <mergeCell ref="B167:B168"/>
    <mergeCell ref="C167:C168"/>
    <mergeCell ref="D167:D168"/>
    <mergeCell ref="E167:E168"/>
    <mergeCell ref="F167:G168"/>
    <mergeCell ref="F162:G163"/>
    <mergeCell ref="H162:I162"/>
    <mergeCell ref="H163:I163"/>
    <mergeCell ref="F164:G165"/>
    <mergeCell ref="H164:I165"/>
    <mergeCell ref="J164:J165"/>
    <mergeCell ref="J159:J160"/>
    <mergeCell ref="K159:K160"/>
    <mergeCell ref="L159:L160"/>
    <mergeCell ref="A161:A165"/>
    <mergeCell ref="F161:G161"/>
    <mergeCell ref="H161:L161"/>
    <mergeCell ref="B162:B163"/>
    <mergeCell ref="C162:C163"/>
    <mergeCell ref="D162:D163"/>
    <mergeCell ref="E162:E163"/>
    <mergeCell ref="H173:I173"/>
    <mergeCell ref="F174:G175"/>
    <mergeCell ref="H174:I175"/>
    <mergeCell ref="J174:J175"/>
    <mergeCell ref="K174:K175"/>
    <mergeCell ref="L174:L175"/>
    <mergeCell ref="L169:L170"/>
    <mergeCell ref="A171:A175"/>
    <mergeCell ref="F171:G171"/>
    <mergeCell ref="H171:L171"/>
    <mergeCell ref="B172:B173"/>
    <mergeCell ref="C172:C173"/>
    <mergeCell ref="D172:D173"/>
    <mergeCell ref="E172:E173"/>
    <mergeCell ref="F172:G173"/>
    <mergeCell ref="H172:I172"/>
    <mergeCell ref="H167:I167"/>
    <mergeCell ref="H168:I168"/>
    <mergeCell ref="F169:G170"/>
    <mergeCell ref="H169:I170"/>
    <mergeCell ref="J169:J170"/>
    <mergeCell ref="K169:K170"/>
    <mergeCell ref="D182:D183"/>
    <mergeCell ref="E182:E183"/>
    <mergeCell ref="F182:G183"/>
    <mergeCell ref="H182:I182"/>
    <mergeCell ref="H183:I183"/>
    <mergeCell ref="F184:G185"/>
    <mergeCell ref="H184:I185"/>
    <mergeCell ref="F179:G180"/>
    <mergeCell ref="H179:I180"/>
    <mergeCell ref="J179:J180"/>
    <mergeCell ref="K179:K180"/>
    <mergeCell ref="L179:L180"/>
    <mergeCell ref="A181:A185"/>
    <mergeCell ref="F181:G181"/>
    <mergeCell ref="H181:L181"/>
    <mergeCell ref="B182:B183"/>
    <mergeCell ref="C182:C183"/>
    <mergeCell ref="A176:A180"/>
    <mergeCell ref="F176:G176"/>
    <mergeCell ref="H176:L176"/>
    <mergeCell ref="B177:B178"/>
    <mergeCell ref="C177:C178"/>
    <mergeCell ref="D177:D178"/>
    <mergeCell ref="E177:E178"/>
    <mergeCell ref="F177:G178"/>
    <mergeCell ref="H177:I177"/>
    <mergeCell ref="H178:I178"/>
    <mergeCell ref="K189:K190"/>
    <mergeCell ref="L189:L190"/>
    <mergeCell ref="A191:A195"/>
    <mergeCell ref="F191:G191"/>
    <mergeCell ref="H191:L191"/>
    <mergeCell ref="B192:B193"/>
    <mergeCell ref="C192:C193"/>
    <mergeCell ref="D192:D193"/>
    <mergeCell ref="E192:E193"/>
    <mergeCell ref="F192:G193"/>
    <mergeCell ref="F187:G188"/>
    <mergeCell ref="H187:I187"/>
    <mergeCell ref="H188:I188"/>
    <mergeCell ref="F189:G190"/>
    <mergeCell ref="H189:I190"/>
    <mergeCell ref="J189:J190"/>
    <mergeCell ref="J184:J185"/>
    <mergeCell ref="K184:K185"/>
    <mergeCell ref="L184:L185"/>
    <mergeCell ref="A186:A190"/>
    <mergeCell ref="F186:G186"/>
    <mergeCell ref="H186:L186"/>
    <mergeCell ref="B187:B188"/>
    <mergeCell ref="C187:C188"/>
    <mergeCell ref="D187:D188"/>
    <mergeCell ref="E187:E188"/>
    <mergeCell ref="H198:I198"/>
    <mergeCell ref="F199:G200"/>
    <mergeCell ref="H199:I200"/>
    <mergeCell ref="J199:J200"/>
    <mergeCell ref="K199:K200"/>
    <mergeCell ref="L199:L200"/>
    <mergeCell ref="L194:L195"/>
    <mergeCell ref="A196:A200"/>
    <mergeCell ref="F196:G196"/>
    <mergeCell ref="H196:L196"/>
    <mergeCell ref="B197:B198"/>
    <mergeCell ref="C197:C198"/>
    <mergeCell ref="D197:D198"/>
    <mergeCell ref="E197:E198"/>
    <mergeCell ref="F197:G198"/>
    <mergeCell ref="H197:I197"/>
    <mergeCell ref="H192:I192"/>
    <mergeCell ref="H193:I193"/>
    <mergeCell ref="F194:G195"/>
    <mergeCell ref="H194:I195"/>
    <mergeCell ref="J194:J195"/>
    <mergeCell ref="K194:K195"/>
    <mergeCell ref="F204:G205"/>
    <mergeCell ref="H204:I205"/>
    <mergeCell ref="J204:J205"/>
    <mergeCell ref="K204:K205"/>
    <mergeCell ref="L204:L205"/>
    <mergeCell ref="A206:A210"/>
    <mergeCell ref="F206:G206"/>
    <mergeCell ref="H206:L206"/>
    <mergeCell ref="B207:B208"/>
    <mergeCell ref="C207:C208"/>
    <mergeCell ref="A201:A205"/>
    <mergeCell ref="F201:G201"/>
    <mergeCell ref="H201:L201"/>
    <mergeCell ref="B202:B203"/>
    <mergeCell ref="C202:C203"/>
    <mergeCell ref="D202:D203"/>
    <mergeCell ref="E202:E203"/>
    <mergeCell ref="F202:G203"/>
    <mergeCell ref="H202:I202"/>
    <mergeCell ref="H203:I203"/>
    <mergeCell ref="F212:G213"/>
    <mergeCell ref="H212:I212"/>
    <mergeCell ref="H213:I213"/>
    <mergeCell ref="F214:G215"/>
    <mergeCell ref="H214:I215"/>
    <mergeCell ref="J214:J215"/>
    <mergeCell ref="J209:J210"/>
    <mergeCell ref="K209:K210"/>
    <mergeCell ref="L209:L210"/>
    <mergeCell ref="A211:A215"/>
    <mergeCell ref="F211:G211"/>
    <mergeCell ref="H211:L211"/>
    <mergeCell ref="B212:B213"/>
    <mergeCell ref="C212:C213"/>
    <mergeCell ref="D212:D213"/>
    <mergeCell ref="E212:E213"/>
    <mergeCell ref="D207:D208"/>
    <mergeCell ref="E207:E208"/>
    <mergeCell ref="F207:G208"/>
    <mergeCell ref="H207:I207"/>
    <mergeCell ref="H208:I208"/>
    <mergeCell ref="F209:G210"/>
    <mergeCell ref="H209:I210"/>
    <mergeCell ref="H217:I217"/>
    <mergeCell ref="H218:I219"/>
    <mergeCell ref="J218:J219"/>
    <mergeCell ref="K218:K219"/>
    <mergeCell ref="L218:L219"/>
    <mergeCell ref="F220:G221"/>
    <mergeCell ref="H220:I221"/>
    <mergeCell ref="J220:J221"/>
    <mergeCell ref="K220:K221"/>
    <mergeCell ref="L220:L221"/>
    <mergeCell ref="K214:K215"/>
    <mergeCell ref="L214:L215"/>
    <mergeCell ref="A216:A221"/>
    <mergeCell ref="F216:G216"/>
    <mergeCell ref="H216:L216"/>
    <mergeCell ref="B217:B219"/>
    <mergeCell ref="C217:C219"/>
    <mergeCell ref="D217:D219"/>
    <mergeCell ref="E217:E219"/>
    <mergeCell ref="F217:G219"/>
    <mergeCell ref="D228:D229"/>
    <mergeCell ref="E228:E229"/>
    <mergeCell ref="F228:G229"/>
    <mergeCell ref="H228:I228"/>
    <mergeCell ref="H229:I229"/>
    <mergeCell ref="F230:G231"/>
    <mergeCell ref="H230:I231"/>
    <mergeCell ref="F225:G226"/>
    <mergeCell ref="H225:I226"/>
    <mergeCell ref="J225:J226"/>
    <mergeCell ref="K225:K226"/>
    <mergeCell ref="L225:L226"/>
    <mergeCell ref="A227:A231"/>
    <mergeCell ref="F227:G227"/>
    <mergeCell ref="H227:L227"/>
    <mergeCell ref="B228:B229"/>
    <mergeCell ref="C228:C229"/>
    <mergeCell ref="A222:A226"/>
    <mergeCell ref="F222:G222"/>
    <mergeCell ref="H222:L222"/>
    <mergeCell ref="B223:B224"/>
    <mergeCell ref="C223:C224"/>
    <mergeCell ref="D223:D224"/>
    <mergeCell ref="E223:E224"/>
    <mergeCell ref="F223:G224"/>
    <mergeCell ref="H223:I223"/>
    <mergeCell ref="H224:I224"/>
    <mergeCell ref="K235:K236"/>
    <mergeCell ref="L235:L236"/>
    <mergeCell ref="A237:A241"/>
    <mergeCell ref="F237:G237"/>
    <mergeCell ref="H237:L237"/>
    <mergeCell ref="B238:B239"/>
    <mergeCell ref="C238:C239"/>
    <mergeCell ref="D238:D239"/>
    <mergeCell ref="E238:E239"/>
    <mergeCell ref="F238:G239"/>
    <mergeCell ref="F233:G234"/>
    <mergeCell ref="H233:I233"/>
    <mergeCell ref="H234:I234"/>
    <mergeCell ref="F235:G236"/>
    <mergeCell ref="H235:I236"/>
    <mergeCell ref="J235:J236"/>
    <mergeCell ref="J230:J231"/>
    <mergeCell ref="K230:K231"/>
    <mergeCell ref="L230:L231"/>
    <mergeCell ref="A232:A236"/>
    <mergeCell ref="F232:G232"/>
    <mergeCell ref="H232:L232"/>
    <mergeCell ref="B233:B234"/>
    <mergeCell ref="C233:C234"/>
    <mergeCell ref="D233:D234"/>
    <mergeCell ref="E233:E234"/>
    <mergeCell ref="H244:I244"/>
    <mergeCell ref="F245:G246"/>
    <mergeCell ref="H245:I246"/>
    <mergeCell ref="J245:J246"/>
    <mergeCell ref="K245:K246"/>
    <mergeCell ref="L245:L246"/>
    <mergeCell ref="L240:L241"/>
    <mergeCell ref="A242:A246"/>
    <mergeCell ref="F242:G242"/>
    <mergeCell ref="H242:L242"/>
    <mergeCell ref="B243:B244"/>
    <mergeCell ref="C243:C244"/>
    <mergeCell ref="D243:D244"/>
    <mergeCell ref="E243:E244"/>
    <mergeCell ref="F243:G244"/>
    <mergeCell ref="H243:I243"/>
    <mergeCell ref="H238:I238"/>
    <mergeCell ref="H239:I239"/>
    <mergeCell ref="F240:G241"/>
    <mergeCell ref="H240:I241"/>
    <mergeCell ref="J240:J241"/>
    <mergeCell ref="K240:K241"/>
    <mergeCell ref="D253:D254"/>
    <mergeCell ref="E253:E254"/>
    <mergeCell ref="F253:G254"/>
    <mergeCell ref="H253:I253"/>
    <mergeCell ref="H254:I254"/>
    <mergeCell ref="F255:G256"/>
    <mergeCell ref="H255:I256"/>
    <mergeCell ref="F250:G251"/>
    <mergeCell ref="H250:I251"/>
    <mergeCell ref="J250:J251"/>
    <mergeCell ref="K250:K251"/>
    <mergeCell ref="L250:L251"/>
    <mergeCell ref="A252:A256"/>
    <mergeCell ref="F252:G252"/>
    <mergeCell ref="H252:L252"/>
    <mergeCell ref="B253:B254"/>
    <mergeCell ref="C253:C254"/>
    <mergeCell ref="A247:A251"/>
    <mergeCell ref="F247:G247"/>
    <mergeCell ref="H247:L247"/>
    <mergeCell ref="B248:B249"/>
    <mergeCell ref="C248:C249"/>
    <mergeCell ref="D248:D249"/>
    <mergeCell ref="E248:E249"/>
    <mergeCell ref="F248:G249"/>
    <mergeCell ref="H248:I248"/>
    <mergeCell ref="H249:I249"/>
    <mergeCell ref="K260:K261"/>
    <mergeCell ref="L260:L261"/>
    <mergeCell ref="A262:A266"/>
    <mergeCell ref="F262:G262"/>
    <mergeCell ref="H262:L262"/>
    <mergeCell ref="B263:B264"/>
    <mergeCell ref="C263:C264"/>
    <mergeCell ref="D263:D264"/>
    <mergeCell ref="E263:E264"/>
    <mergeCell ref="F263:G264"/>
    <mergeCell ref="F258:G259"/>
    <mergeCell ref="H258:I258"/>
    <mergeCell ref="H259:I259"/>
    <mergeCell ref="F260:G261"/>
    <mergeCell ref="H260:I261"/>
    <mergeCell ref="J260:J261"/>
    <mergeCell ref="J255:J256"/>
    <mergeCell ref="K255:K256"/>
    <mergeCell ref="L255:L256"/>
    <mergeCell ref="A257:A261"/>
    <mergeCell ref="F257:G257"/>
    <mergeCell ref="H257:L257"/>
    <mergeCell ref="B258:B259"/>
    <mergeCell ref="C258:C259"/>
    <mergeCell ref="D258:D259"/>
    <mergeCell ref="E258:E259"/>
    <mergeCell ref="H269:I269"/>
    <mergeCell ref="F270:G271"/>
    <mergeCell ref="H270:I271"/>
    <mergeCell ref="J270:J271"/>
    <mergeCell ref="K270:K271"/>
    <mergeCell ref="L270:L271"/>
    <mergeCell ref="L265:L266"/>
    <mergeCell ref="A267:A271"/>
    <mergeCell ref="F267:G267"/>
    <mergeCell ref="H267:L267"/>
    <mergeCell ref="B268:B269"/>
    <mergeCell ref="C268:C269"/>
    <mergeCell ref="D268:D269"/>
    <mergeCell ref="E268:E269"/>
    <mergeCell ref="F268:G269"/>
    <mergeCell ref="H268:I268"/>
    <mergeCell ref="H263:I263"/>
    <mergeCell ref="H264:I264"/>
    <mergeCell ref="F265:G266"/>
    <mergeCell ref="H265:I266"/>
    <mergeCell ref="J265:J266"/>
    <mergeCell ref="K265:K266"/>
    <mergeCell ref="D278:D279"/>
    <mergeCell ref="E278:E279"/>
    <mergeCell ref="F278:G279"/>
    <mergeCell ref="H278:I278"/>
    <mergeCell ref="H279:I279"/>
    <mergeCell ref="F280:G281"/>
    <mergeCell ref="H280:I281"/>
    <mergeCell ref="F275:G276"/>
    <mergeCell ref="H275:I276"/>
    <mergeCell ref="J275:J276"/>
    <mergeCell ref="K275:K276"/>
    <mergeCell ref="L275:L276"/>
    <mergeCell ref="A277:A281"/>
    <mergeCell ref="F277:G277"/>
    <mergeCell ref="H277:L277"/>
    <mergeCell ref="B278:B279"/>
    <mergeCell ref="C278:C279"/>
    <mergeCell ref="A272:A276"/>
    <mergeCell ref="F272:G272"/>
    <mergeCell ref="H272:L272"/>
    <mergeCell ref="B273:B274"/>
    <mergeCell ref="C273:C274"/>
    <mergeCell ref="D273:D274"/>
    <mergeCell ref="E273:E274"/>
    <mergeCell ref="F273:G274"/>
    <mergeCell ref="H273:I273"/>
    <mergeCell ref="H274:I274"/>
    <mergeCell ref="F286:G287"/>
    <mergeCell ref="H286:I287"/>
    <mergeCell ref="J286:J287"/>
    <mergeCell ref="K286:K287"/>
    <mergeCell ref="L286:L287"/>
    <mergeCell ref="A288:A293"/>
    <mergeCell ref="F288:G288"/>
    <mergeCell ref="H288:L288"/>
    <mergeCell ref="B289:B291"/>
    <mergeCell ref="C289:C291"/>
    <mergeCell ref="F283:G285"/>
    <mergeCell ref="H283:I283"/>
    <mergeCell ref="H284:I285"/>
    <mergeCell ref="J284:J285"/>
    <mergeCell ref="K284:K285"/>
    <mergeCell ref="L284:L285"/>
    <mergeCell ref="J280:J281"/>
    <mergeCell ref="K280:K281"/>
    <mergeCell ref="L280:L281"/>
    <mergeCell ref="A282:A287"/>
    <mergeCell ref="F282:G282"/>
    <mergeCell ref="H282:L282"/>
    <mergeCell ref="B283:B285"/>
    <mergeCell ref="C283:C285"/>
    <mergeCell ref="D283:D285"/>
    <mergeCell ref="E283:E285"/>
    <mergeCell ref="A299:A304"/>
    <mergeCell ref="F299:G299"/>
    <mergeCell ref="H299:L299"/>
    <mergeCell ref="B300:B302"/>
    <mergeCell ref="C300:C302"/>
    <mergeCell ref="A294:A298"/>
    <mergeCell ref="F294:G294"/>
    <mergeCell ref="H294:L294"/>
    <mergeCell ref="B295:B296"/>
    <mergeCell ref="C295:C296"/>
    <mergeCell ref="D295:D296"/>
    <mergeCell ref="E295:E296"/>
    <mergeCell ref="F295:G296"/>
    <mergeCell ref="H295:I295"/>
    <mergeCell ref="H296:I296"/>
    <mergeCell ref="K290:K291"/>
    <mergeCell ref="L290:L291"/>
    <mergeCell ref="F292:G293"/>
    <mergeCell ref="H292:I293"/>
    <mergeCell ref="J292:J293"/>
    <mergeCell ref="K292:K293"/>
    <mergeCell ref="L292:L293"/>
    <mergeCell ref="D289:D291"/>
    <mergeCell ref="E289:E291"/>
    <mergeCell ref="F289:G291"/>
    <mergeCell ref="H289:I289"/>
    <mergeCell ref="H290:I291"/>
    <mergeCell ref="J290:J291"/>
    <mergeCell ref="K301:K302"/>
    <mergeCell ref="L301:L302"/>
    <mergeCell ref="F303:G304"/>
    <mergeCell ref="H303:I304"/>
    <mergeCell ref="J303:J304"/>
    <mergeCell ref="K303:K304"/>
    <mergeCell ref="L303:L304"/>
    <mergeCell ref="D300:D302"/>
    <mergeCell ref="E300:E302"/>
    <mergeCell ref="F300:G302"/>
    <mergeCell ref="H300:I300"/>
    <mergeCell ref="H301:I302"/>
    <mergeCell ref="J301:J302"/>
    <mergeCell ref="F297:G298"/>
    <mergeCell ref="H297:I298"/>
    <mergeCell ref="J297:J298"/>
    <mergeCell ref="K297:K298"/>
    <mergeCell ref="L297:L298"/>
    <mergeCell ref="J307:J309"/>
    <mergeCell ref="K307:K309"/>
    <mergeCell ref="L307:L309"/>
    <mergeCell ref="F310:G311"/>
    <mergeCell ref="H310:I311"/>
    <mergeCell ref="J310:J311"/>
    <mergeCell ref="K310:K311"/>
    <mergeCell ref="L310:L311"/>
    <mergeCell ref="A305:A311"/>
    <mergeCell ref="F305:G305"/>
    <mergeCell ref="H305:L305"/>
    <mergeCell ref="B306:B309"/>
    <mergeCell ref="C306:C309"/>
    <mergeCell ref="D306:D309"/>
    <mergeCell ref="E306:E309"/>
    <mergeCell ref="F306:G309"/>
    <mergeCell ref="H306:I306"/>
    <mergeCell ref="H307:I309"/>
    <mergeCell ref="J314:J316"/>
    <mergeCell ref="K314:K316"/>
    <mergeCell ref="L314:L316"/>
    <mergeCell ref="F317:G318"/>
    <mergeCell ref="H317:I318"/>
    <mergeCell ref="J317:J318"/>
    <mergeCell ref="K317:K318"/>
    <mergeCell ref="L317:L318"/>
    <mergeCell ref="A312:A318"/>
    <mergeCell ref="F312:G312"/>
    <mergeCell ref="H312:L312"/>
    <mergeCell ref="B313:B316"/>
    <mergeCell ref="C313:C316"/>
    <mergeCell ref="D313:D316"/>
    <mergeCell ref="E313:E316"/>
    <mergeCell ref="F313:G316"/>
    <mergeCell ref="H313:I313"/>
    <mergeCell ref="H314:I316"/>
    <mergeCell ref="J321:J323"/>
    <mergeCell ref="K321:K323"/>
    <mergeCell ref="L321:L323"/>
    <mergeCell ref="F324:G325"/>
    <mergeCell ref="H324:I325"/>
    <mergeCell ref="J324:J325"/>
    <mergeCell ref="K324:K325"/>
    <mergeCell ref="L324:L325"/>
    <mergeCell ref="A319:A325"/>
    <mergeCell ref="F319:G319"/>
    <mergeCell ref="H319:L319"/>
    <mergeCell ref="B320:B323"/>
    <mergeCell ref="C320:C323"/>
    <mergeCell ref="D320:D323"/>
    <mergeCell ref="E320:E323"/>
    <mergeCell ref="F320:G323"/>
    <mergeCell ref="H320:I320"/>
    <mergeCell ref="H321:I323"/>
    <mergeCell ref="J328:J330"/>
    <mergeCell ref="K328:K330"/>
    <mergeCell ref="L328:L330"/>
    <mergeCell ref="F331:G332"/>
    <mergeCell ref="H331:I332"/>
    <mergeCell ref="J331:J332"/>
    <mergeCell ref="K331:K332"/>
    <mergeCell ref="L331:L332"/>
    <mergeCell ref="A326:A332"/>
    <mergeCell ref="F326:G326"/>
    <mergeCell ref="H326:L326"/>
    <mergeCell ref="B327:B330"/>
    <mergeCell ref="C327:C330"/>
    <mergeCell ref="D327:D330"/>
    <mergeCell ref="E327:E330"/>
    <mergeCell ref="F327:G330"/>
    <mergeCell ref="H327:I327"/>
    <mergeCell ref="H328:I330"/>
    <mergeCell ref="J335:J336"/>
    <mergeCell ref="K335:K336"/>
    <mergeCell ref="L335:L336"/>
    <mergeCell ref="F337:G338"/>
    <mergeCell ref="H337:I338"/>
    <mergeCell ref="J337:J338"/>
    <mergeCell ref="K337:K338"/>
    <mergeCell ref="L337:L338"/>
    <mergeCell ref="A333:A338"/>
    <mergeCell ref="F333:G333"/>
    <mergeCell ref="H333:L333"/>
    <mergeCell ref="B334:B336"/>
    <mergeCell ref="C334:C336"/>
    <mergeCell ref="D334:D336"/>
    <mergeCell ref="E334:E336"/>
    <mergeCell ref="F334:G336"/>
    <mergeCell ref="H334:I334"/>
    <mergeCell ref="H335:I336"/>
    <mergeCell ref="J341:J342"/>
    <mergeCell ref="K341:K342"/>
    <mergeCell ref="L341:L342"/>
    <mergeCell ref="F343:G344"/>
    <mergeCell ref="H343:I344"/>
    <mergeCell ref="J343:J344"/>
    <mergeCell ref="K343:K344"/>
    <mergeCell ref="L343:L344"/>
    <mergeCell ref="A339:A344"/>
    <mergeCell ref="F339:G339"/>
    <mergeCell ref="H339:L339"/>
    <mergeCell ref="B340:B342"/>
    <mergeCell ref="C340:C342"/>
    <mergeCell ref="D340:D342"/>
    <mergeCell ref="E340:E342"/>
    <mergeCell ref="F340:G342"/>
    <mergeCell ref="H340:I340"/>
    <mergeCell ref="H341:I342"/>
    <mergeCell ref="D351:D352"/>
    <mergeCell ref="E351:E352"/>
    <mergeCell ref="F351:G352"/>
    <mergeCell ref="H351:I351"/>
    <mergeCell ref="H352:I352"/>
    <mergeCell ref="F348:G349"/>
    <mergeCell ref="H348:I349"/>
    <mergeCell ref="J348:J349"/>
    <mergeCell ref="K348:K349"/>
    <mergeCell ref="L348:L349"/>
    <mergeCell ref="A350:A354"/>
    <mergeCell ref="F350:G350"/>
    <mergeCell ref="H350:L350"/>
    <mergeCell ref="B351:B352"/>
    <mergeCell ref="C351:C352"/>
    <mergeCell ref="A345:A349"/>
    <mergeCell ref="F345:G345"/>
    <mergeCell ref="H345:L345"/>
    <mergeCell ref="B346:B347"/>
    <mergeCell ref="C346:C347"/>
    <mergeCell ref="D346:D347"/>
    <mergeCell ref="E346:E347"/>
    <mergeCell ref="F346:G347"/>
    <mergeCell ref="H346:I346"/>
    <mergeCell ref="H347:I347"/>
    <mergeCell ref="A362:A367"/>
    <mergeCell ref="F362:G362"/>
    <mergeCell ref="H362:L362"/>
    <mergeCell ref="B363:B365"/>
    <mergeCell ref="C363:C365"/>
    <mergeCell ref="F356:G359"/>
    <mergeCell ref="H356:I356"/>
    <mergeCell ref="H357:I359"/>
    <mergeCell ref="J357:J359"/>
    <mergeCell ref="K357:K359"/>
    <mergeCell ref="L357:L359"/>
    <mergeCell ref="J353:J354"/>
    <mergeCell ref="K353:K354"/>
    <mergeCell ref="L353:L354"/>
    <mergeCell ref="A355:A361"/>
    <mergeCell ref="F355:G355"/>
    <mergeCell ref="H355:L355"/>
    <mergeCell ref="B356:B359"/>
    <mergeCell ref="C356:C359"/>
    <mergeCell ref="D356:D359"/>
    <mergeCell ref="E356:E359"/>
    <mergeCell ref="F353:G354"/>
    <mergeCell ref="H353:I354"/>
    <mergeCell ref="H370:I371"/>
    <mergeCell ref="K364:K365"/>
    <mergeCell ref="L364:L365"/>
    <mergeCell ref="F366:G367"/>
    <mergeCell ref="H366:I367"/>
    <mergeCell ref="J366:J367"/>
    <mergeCell ref="K366:K367"/>
    <mergeCell ref="L366:L367"/>
    <mergeCell ref="D363:D365"/>
    <mergeCell ref="E363:E365"/>
    <mergeCell ref="F363:G365"/>
    <mergeCell ref="H363:I363"/>
    <mergeCell ref="H364:I365"/>
    <mergeCell ref="J364:J365"/>
    <mergeCell ref="F360:G361"/>
    <mergeCell ref="H360:I361"/>
    <mergeCell ref="J360:J361"/>
    <mergeCell ref="K360:K361"/>
    <mergeCell ref="L360:L361"/>
    <mergeCell ref="A379:A384"/>
    <mergeCell ref="F379:G379"/>
    <mergeCell ref="H379:L379"/>
    <mergeCell ref="B380:B382"/>
    <mergeCell ref="C380:C382"/>
    <mergeCell ref="A374:A378"/>
    <mergeCell ref="F374:G374"/>
    <mergeCell ref="H374:L374"/>
    <mergeCell ref="B375:B376"/>
    <mergeCell ref="C375:C376"/>
    <mergeCell ref="D375:D376"/>
    <mergeCell ref="E375:E376"/>
    <mergeCell ref="F375:G376"/>
    <mergeCell ref="H375:I375"/>
    <mergeCell ref="H376:I376"/>
    <mergeCell ref="J370:J371"/>
    <mergeCell ref="K370:K371"/>
    <mergeCell ref="L370:L371"/>
    <mergeCell ref="F372:G373"/>
    <mergeCell ref="H372:I373"/>
    <mergeCell ref="J372:J373"/>
    <mergeCell ref="K372:K373"/>
    <mergeCell ref="L372:L373"/>
    <mergeCell ref="A368:A373"/>
    <mergeCell ref="F368:G368"/>
    <mergeCell ref="H368:L368"/>
    <mergeCell ref="B369:B371"/>
    <mergeCell ref="C369:C371"/>
    <mergeCell ref="D369:D371"/>
    <mergeCell ref="E369:E371"/>
    <mergeCell ref="F369:G371"/>
    <mergeCell ref="H369:I369"/>
    <mergeCell ref="K381:K382"/>
    <mergeCell ref="L381:L382"/>
    <mergeCell ref="F383:G384"/>
    <mergeCell ref="H383:I384"/>
    <mergeCell ref="J383:J384"/>
    <mergeCell ref="K383:K384"/>
    <mergeCell ref="L383:L384"/>
    <mergeCell ref="D380:D382"/>
    <mergeCell ref="E380:E382"/>
    <mergeCell ref="F380:G382"/>
    <mergeCell ref="H380:I380"/>
    <mergeCell ref="H381:I382"/>
    <mergeCell ref="J381:J382"/>
    <mergeCell ref="F377:G378"/>
    <mergeCell ref="H377:I378"/>
    <mergeCell ref="J377:J378"/>
    <mergeCell ref="K377:K378"/>
    <mergeCell ref="L377:L378"/>
    <mergeCell ref="D391:D392"/>
    <mergeCell ref="E391:E392"/>
    <mergeCell ref="F391:G392"/>
    <mergeCell ref="H391:I391"/>
    <mergeCell ref="H392:I392"/>
    <mergeCell ref="F393:G394"/>
    <mergeCell ref="H393:I394"/>
    <mergeCell ref="F388:G389"/>
    <mergeCell ref="H388:I389"/>
    <mergeCell ref="J388:J389"/>
    <mergeCell ref="K388:K389"/>
    <mergeCell ref="L388:L389"/>
    <mergeCell ref="A390:A394"/>
    <mergeCell ref="F390:G390"/>
    <mergeCell ref="H390:L390"/>
    <mergeCell ref="B391:B392"/>
    <mergeCell ref="C391:C392"/>
    <mergeCell ref="A385:A389"/>
    <mergeCell ref="F385:G385"/>
    <mergeCell ref="H385:L385"/>
    <mergeCell ref="B386:B387"/>
    <mergeCell ref="C386:C387"/>
    <mergeCell ref="D386:D387"/>
    <mergeCell ref="E386:E387"/>
    <mergeCell ref="F386:G387"/>
    <mergeCell ref="H386:I386"/>
    <mergeCell ref="H387:I387"/>
    <mergeCell ref="A401:A406"/>
    <mergeCell ref="F401:G401"/>
    <mergeCell ref="H401:L401"/>
    <mergeCell ref="B402:B404"/>
    <mergeCell ref="C402:C404"/>
    <mergeCell ref="F396:G398"/>
    <mergeCell ref="H396:I396"/>
    <mergeCell ref="H397:I398"/>
    <mergeCell ref="J397:J398"/>
    <mergeCell ref="K397:K398"/>
    <mergeCell ref="L397:L398"/>
    <mergeCell ref="J393:J394"/>
    <mergeCell ref="K393:K394"/>
    <mergeCell ref="L393:L394"/>
    <mergeCell ref="A395:A400"/>
    <mergeCell ref="F395:G395"/>
    <mergeCell ref="H395:L395"/>
    <mergeCell ref="B396:B398"/>
    <mergeCell ref="C396:C398"/>
    <mergeCell ref="D396:D398"/>
    <mergeCell ref="E396:E398"/>
    <mergeCell ref="H409:I410"/>
    <mergeCell ref="K403:K404"/>
    <mergeCell ref="L403:L404"/>
    <mergeCell ref="F405:G406"/>
    <mergeCell ref="H405:I406"/>
    <mergeCell ref="J405:J406"/>
    <mergeCell ref="K405:K406"/>
    <mergeCell ref="L405:L406"/>
    <mergeCell ref="D402:D404"/>
    <mergeCell ref="E402:E404"/>
    <mergeCell ref="F402:G404"/>
    <mergeCell ref="H402:I402"/>
    <mergeCell ref="H403:I404"/>
    <mergeCell ref="J403:J404"/>
    <mergeCell ref="F399:G400"/>
    <mergeCell ref="H399:I400"/>
    <mergeCell ref="J399:J400"/>
    <mergeCell ref="K399:K400"/>
    <mergeCell ref="L399:L400"/>
    <mergeCell ref="A418:A423"/>
    <mergeCell ref="F418:G418"/>
    <mergeCell ref="H418:L418"/>
    <mergeCell ref="B419:B421"/>
    <mergeCell ref="C419:C421"/>
    <mergeCell ref="A413:A417"/>
    <mergeCell ref="F413:G413"/>
    <mergeCell ref="H413:L413"/>
    <mergeCell ref="B414:B415"/>
    <mergeCell ref="C414:C415"/>
    <mergeCell ref="D414:D415"/>
    <mergeCell ref="E414:E415"/>
    <mergeCell ref="F414:G415"/>
    <mergeCell ref="H414:I414"/>
    <mergeCell ref="H415:I415"/>
    <mergeCell ref="J409:J410"/>
    <mergeCell ref="K409:K410"/>
    <mergeCell ref="L409:L410"/>
    <mergeCell ref="F411:G412"/>
    <mergeCell ref="H411:I412"/>
    <mergeCell ref="J411:J412"/>
    <mergeCell ref="K411:K412"/>
    <mergeCell ref="L411:L412"/>
    <mergeCell ref="A407:A412"/>
    <mergeCell ref="F407:G407"/>
    <mergeCell ref="H407:L407"/>
    <mergeCell ref="B408:B410"/>
    <mergeCell ref="C408:C410"/>
    <mergeCell ref="D408:D410"/>
    <mergeCell ref="E408:E410"/>
    <mergeCell ref="F408:G410"/>
    <mergeCell ref="H408:I408"/>
    <mergeCell ref="K420:K421"/>
    <mergeCell ref="L420:L421"/>
    <mergeCell ref="F422:G423"/>
    <mergeCell ref="H422:I423"/>
    <mergeCell ref="J422:J423"/>
    <mergeCell ref="K422:K423"/>
    <mergeCell ref="L422:L423"/>
    <mergeCell ref="D419:D421"/>
    <mergeCell ref="E419:E421"/>
    <mergeCell ref="F419:G421"/>
    <mergeCell ref="H419:I419"/>
    <mergeCell ref="H420:I421"/>
    <mergeCell ref="J420:J421"/>
    <mergeCell ref="F416:G417"/>
    <mergeCell ref="H416:I417"/>
    <mergeCell ref="J416:J417"/>
    <mergeCell ref="K416:K417"/>
    <mergeCell ref="L416:L417"/>
    <mergeCell ref="J426:J428"/>
    <mergeCell ref="K426:K428"/>
    <mergeCell ref="L426:L428"/>
    <mergeCell ref="F429:G430"/>
    <mergeCell ref="H429:I430"/>
    <mergeCell ref="J429:J430"/>
    <mergeCell ref="K429:K430"/>
    <mergeCell ref="L429:L430"/>
    <mergeCell ref="A424:A430"/>
    <mergeCell ref="F424:G424"/>
    <mergeCell ref="H424:L424"/>
    <mergeCell ref="B425:B428"/>
    <mergeCell ref="C425:C428"/>
    <mergeCell ref="D425:D428"/>
    <mergeCell ref="E425:E428"/>
    <mergeCell ref="F425:G428"/>
    <mergeCell ref="H425:I425"/>
    <mergeCell ref="H426:I428"/>
    <mergeCell ref="J433:J434"/>
    <mergeCell ref="K433:K434"/>
    <mergeCell ref="L433:L434"/>
    <mergeCell ref="F435:G436"/>
    <mergeCell ref="H435:I436"/>
    <mergeCell ref="J435:J436"/>
    <mergeCell ref="K435:K436"/>
    <mergeCell ref="L435:L436"/>
    <mergeCell ref="A431:A436"/>
    <mergeCell ref="F431:G431"/>
    <mergeCell ref="H431:L431"/>
    <mergeCell ref="B432:B434"/>
    <mergeCell ref="C432:C434"/>
    <mergeCell ref="D432:D434"/>
    <mergeCell ref="E432:E434"/>
    <mergeCell ref="F432:G434"/>
    <mergeCell ref="H432:I432"/>
    <mergeCell ref="H433:I434"/>
    <mergeCell ref="F440:G441"/>
    <mergeCell ref="H440:I441"/>
    <mergeCell ref="J440:J441"/>
    <mergeCell ref="K440:K441"/>
    <mergeCell ref="L440:L441"/>
    <mergeCell ref="A442:A446"/>
    <mergeCell ref="F442:G442"/>
    <mergeCell ref="H442:L442"/>
    <mergeCell ref="B443:B444"/>
    <mergeCell ref="C443:C444"/>
    <mergeCell ref="A437:A441"/>
    <mergeCell ref="F437:G437"/>
    <mergeCell ref="H437:L437"/>
    <mergeCell ref="B438:B439"/>
    <mergeCell ref="C438:C439"/>
    <mergeCell ref="D438:D439"/>
    <mergeCell ref="E438:E439"/>
    <mergeCell ref="F438:G439"/>
    <mergeCell ref="H438:I438"/>
    <mergeCell ref="H439:I439"/>
    <mergeCell ref="F448:G449"/>
    <mergeCell ref="H448:I448"/>
    <mergeCell ref="H449:I449"/>
    <mergeCell ref="F450:G451"/>
    <mergeCell ref="H450:I451"/>
    <mergeCell ref="J450:J451"/>
    <mergeCell ref="J445:J446"/>
    <mergeCell ref="K445:K446"/>
    <mergeCell ref="L445:L446"/>
    <mergeCell ref="A447:A451"/>
    <mergeCell ref="F447:G447"/>
    <mergeCell ref="H447:L447"/>
    <mergeCell ref="B448:B449"/>
    <mergeCell ref="C448:C449"/>
    <mergeCell ref="D448:D449"/>
    <mergeCell ref="E448:E449"/>
    <mergeCell ref="D443:D444"/>
    <mergeCell ref="E443:E444"/>
    <mergeCell ref="F443:G444"/>
    <mergeCell ref="H443:I443"/>
    <mergeCell ref="H444:I444"/>
    <mergeCell ref="F445:G446"/>
    <mergeCell ref="H445:I446"/>
    <mergeCell ref="L455:L456"/>
    <mergeCell ref="A457:A461"/>
    <mergeCell ref="F457:G457"/>
    <mergeCell ref="H457:L457"/>
    <mergeCell ref="B458:B459"/>
    <mergeCell ref="C458:C459"/>
    <mergeCell ref="D458:D459"/>
    <mergeCell ref="E458:E459"/>
    <mergeCell ref="F458:G459"/>
    <mergeCell ref="H458:I458"/>
    <mergeCell ref="H453:I453"/>
    <mergeCell ref="H454:I454"/>
    <mergeCell ref="F455:G456"/>
    <mergeCell ref="H455:I456"/>
    <mergeCell ref="J455:J456"/>
    <mergeCell ref="K455:K456"/>
    <mergeCell ref="K450:K451"/>
    <mergeCell ref="L450:L451"/>
    <mergeCell ref="A452:A456"/>
    <mergeCell ref="F452:G452"/>
    <mergeCell ref="H452:L452"/>
    <mergeCell ref="B453:B454"/>
    <mergeCell ref="C453:C454"/>
    <mergeCell ref="D453:D454"/>
    <mergeCell ref="E453:E454"/>
    <mergeCell ref="F453:G454"/>
    <mergeCell ref="A467:A473"/>
    <mergeCell ref="F467:G467"/>
    <mergeCell ref="H467:L467"/>
    <mergeCell ref="B468:B471"/>
    <mergeCell ref="C468:C471"/>
    <mergeCell ref="A462:A466"/>
    <mergeCell ref="F462:G462"/>
    <mergeCell ref="H462:L462"/>
    <mergeCell ref="B463:B464"/>
    <mergeCell ref="C463:C464"/>
    <mergeCell ref="D463:D464"/>
    <mergeCell ref="E463:E464"/>
    <mergeCell ref="F463:G464"/>
    <mergeCell ref="H463:I463"/>
    <mergeCell ref="H464:I464"/>
    <mergeCell ref="H459:I459"/>
    <mergeCell ref="F460:G461"/>
    <mergeCell ref="H460:I461"/>
    <mergeCell ref="J460:J461"/>
    <mergeCell ref="K460:K461"/>
    <mergeCell ref="L460:L461"/>
    <mergeCell ref="H476:I478"/>
    <mergeCell ref="K469:K471"/>
    <mergeCell ref="L469:L471"/>
    <mergeCell ref="F472:G473"/>
    <mergeCell ref="H472:I473"/>
    <mergeCell ref="J472:J473"/>
    <mergeCell ref="K472:K473"/>
    <mergeCell ref="L472:L473"/>
    <mergeCell ref="D468:D471"/>
    <mergeCell ref="E468:E471"/>
    <mergeCell ref="F468:G471"/>
    <mergeCell ref="H468:I468"/>
    <mergeCell ref="H469:I471"/>
    <mergeCell ref="J469:J471"/>
    <mergeCell ref="F465:G466"/>
    <mergeCell ref="H465:I466"/>
    <mergeCell ref="J465:J466"/>
    <mergeCell ref="K465:K466"/>
    <mergeCell ref="L465:L466"/>
    <mergeCell ref="A486:A491"/>
    <mergeCell ref="F486:G486"/>
    <mergeCell ref="H486:L486"/>
    <mergeCell ref="B487:B489"/>
    <mergeCell ref="C487:C489"/>
    <mergeCell ref="A481:A485"/>
    <mergeCell ref="F481:G481"/>
    <mergeCell ref="H481:L481"/>
    <mergeCell ref="B482:B483"/>
    <mergeCell ref="C482:C483"/>
    <mergeCell ref="D482:D483"/>
    <mergeCell ref="E482:E483"/>
    <mergeCell ref="F482:G483"/>
    <mergeCell ref="H482:I482"/>
    <mergeCell ref="H483:I483"/>
    <mergeCell ref="J476:J478"/>
    <mergeCell ref="K476:K478"/>
    <mergeCell ref="L476:L478"/>
    <mergeCell ref="F479:G480"/>
    <mergeCell ref="H479:I480"/>
    <mergeCell ref="J479:J480"/>
    <mergeCell ref="K479:K480"/>
    <mergeCell ref="L479:L480"/>
    <mergeCell ref="A474:A480"/>
    <mergeCell ref="F474:G474"/>
    <mergeCell ref="H474:L474"/>
    <mergeCell ref="B475:B478"/>
    <mergeCell ref="C475:C478"/>
    <mergeCell ref="D475:D478"/>
    <mergeCell ref="E475:E478"/>
    <mergeCell ref="F475:G478"/>
    <mergeCell ref="H475:I475"/>
    <mergeCell ref="K488:K489"/>
    <mergeCell ref="L488:L489"/>
    <mergeCell ref="F490:G491"/>
    <mergeCell ref="H490:I491"/>
    <mergeCell ref="J490:J491"/>
    <mergeCell ref="K490:K491"/>
    <mergeCell ref="L490:L491"/>
    <mergeCell ref="D487:D489"/>
    <mergeCell ref="E487:E489"/>
    <mergeCell ref="F487:G489"/>
    <mergeCell ref="H487:I487"/>
    <mergeCell ref="H488:I489"/>
    <mergeCell ref="J488:J489"/>
    <mergeCell ref="F484:G485"/>
    <mergeCell ref="H484:I485"/>
    <mergeCell ref="J484:J485"/>
    <mergeCell ref="K484:K485"/>
    <mergeCell ref="L484:L485"/>
    <mergeCell ref="J494:J495"/>
    <mergeCell ref="K494:K495"/>
    <mergeCell ref="L494:L495"/>
    <mergeCell ref="F496:G497"/>
    <mergeCell ref="H496:I497"/>
    <mergeCell ref="J496:J497"/>
    <mergeCell ref="K496:K497"/>
    <mergeCell ref="L496:L497"/>
    <mergeCell ref="A492:A497"/>
    <mergeCell ref="F492:G492"/>
    <mergeCell ref="H492:L492"/>
    <mergeCell ref="B493:B495"/>
    <mergeCell ref="C493:C495"/>
    <mergeCell ref="D493:D495"/>
    <mergeCell ref="E493:E495"/>
    <mergeCell ref="F493:G495"/>
    <mergeCell ref="H493:I493"/>
    <mergeCell ref="H494:I495"/>
    <mergeCell ref="J500:J501"/>
    <mergeCell ref="K500:K501"/>
    <mergeCell ref="L500:L501"/>
    <mergeCell ref="F502:G503"/>
    <mergeCell ref="H502:I503"/>
    <mergeCell ref="J502:J503"/>
    <mergeCell ref="K502:K503"/>
    <mergeCell ref="L502:L503"/>
    <mergeCell ref="A498:A503"/>
    <mergeCell ref="F498:G498"/>
    <mergeCell ref="H498:L498"/>
    <mergeCell ref="B499:B501"/>
    <mergeCell ref="C499:C501"/>
    <mergeCell ref="D499:D501"/>
    <mergeCell ref="E499:E501"/>
    <mergeCell ref="F499:G501"/>
    <mergeCell ref="H499:I499"/>
    <mergeCell ref="H500:I501"/>
    <mergeCell ref="J506:J507"/>
    <mergeCell ref="K506:K507"/>
    <mergeCell ref="L506:L507"/>
    <mergeCell ref="F508:G509"/>
    <mergeCell ref="H508:I509"/>
    <mergeCell ref="J508:J509"/>
    <mergeCell ref="K508:K509"/>
    <mergeCell ref="L508:L509"/>
    <mergeCell ref="A504:A509"/>
    <mergeCell ref="F504:G504"/>
    <mergeCell ref="H504:L504"/>
    <mergeCell ref="B505:B507"/>
    <mergeCell ref="C505:C507"/>
    <mergeCell ref="D505:D507"/>
    <mergeCell ref="E505:E507"/>
    <mergeCell ref="F505:G507"/>
    <mergeCell ref="H505:I505"/>
    <mergeCell ref="H506:I507"/>
    <mergeCell ref="J512:J513"/>
    <mergeCell ref="K512:K513"/>
    <mergeCell ref="L512:L513"/>
    <mergeCell ref="F514:G515"/>
    <mergeCell ref="H514:I515"/>
    <mergeCell ref="J514:J515"/>
    <mergeCell ref="K514:K515"/>
    <mergeCell ref="L514:L515"/>
    <mergeCell ref="A510:A515"/>
    <mergeCell ref="F510:G510"/>
    <mergeCell ref="H510:L510"/>
    <mergeCell ref="B511:B513"/>
    <mergeCell ref="C511:C513"/>
    <mergeCell ref="D511:D513"/>
    <mergeCell ref="E511:E513"/>
    <mergeCell ref="F511:G513"/>
    <mergeCell ref="H511:I511"/>
    <mergeCell ref="H512:I513"/>
    <mergeCell ref="F519:G520"/>
    <mergeCell ref="H519:I520"/>
    <mergeCell ref="J519:J520"/>
    <mergeCell ref="K519:K520"/>
    <mergeCell ref="L519:L520"/>
    <mergeCell ref="A521:A525"/>
    <mergeCell ref="F521:G521"/>
    <mergeCell ref="H521:L521"/>
    <mergeCell ref="B522:B523"/>
    <mergeCell ref="C522:C523"/>
    <mergeCell ref="A516:A520"/>
    <mergeCell ref="F516:G516"/>
    <mergeCell ref="H516:L516"/>
    <mergeCell ref="B517:B518"/>
    <mergeCell ref="C517:C518"/>
    <mergeCell ref="D517:D518"/>
    <mergeCell ref="E517:E518"/>
    <mergeCell ref="F517:G518"/>
    <mergeCell ref="H517:I517"/>
    <mergeCell ref="H518:I518"/>
    <mergeCell ref="J524:J525"/>
    <mergeCell ref="K524:K525"/>
    <mergeCell ref="L524:L525"/>
    <mergeCell ref="D522:D523"/>
    <mergeCell ref="E522:E523"/>
    <mergeCell ref="F522:G523"/>
    <mergeCell ref="H522:I522"/>
    <mergeCell ref="H523:I523"/>
    <mergeCell ref="F524:G525"/>
    <mergeCell ref="H524:I525"/>
    <mergeCell ref="H532:I532"/>
    <mergeCell ref="H533:I533"/>
    <mergeCell ref="F534:G535"/>
    <mergeCell ref="H534:I535"/>
    <mergeCell ref="J534:J535"/>
    <mergeCell ref="K534:K535"/>
    <mergeCell ref="K529:K530"/>
    <mergeCell ref="L529:L530"/>
    <mergeCell ref="A531:A535"/>
    <mergeCell ref="F531:G531"/>
    <mergeCell ref="H531:L531"/>
    <mergeCell ref="B532:B533"/>
    <mergeCell ref="C532:C533"/>
    <mergeCell ref="D532:D533"/>
    <mergeCell ref="E532:E533"/>
    <mergeCell ref="F532:G533"/>
    <mergeCell ref="F527:G528"/>
    <mergeCell ref="H527:I527"/>
    <mergeCell ref="H528:I528"/>
    <mergeCell ref="F529:G530"/>
    <mergeCell ref="H529:I530"/>
    <mergeCell ref="J529:J530"/>
    <mergeCell ref="A526:A530"/>
    <mergeCell ref="F526:G526"/>
    <mergeCell ref="H526:L526"/>
    <mergeCell ref="B527:B528"/>
    <mergeCell ref="C527:C528"/>
    <mergeCell ref="D527:D528"/>
    <mergeCell ref="E527:E528"/>
    <mergeCell ref="H538:I539"/>
    <mergeCell ref="J538:J539"/>
    <mergeCell ref="K538:K539"/>
    <mergeCell ref="L538:L539"/>
    <mergeCell ref="F540:G541"/>
    <mergeCell ref="H540:I541"/>
    <mergeCell ref="J540:J541"/>
    <mergeCell ref="K540:K541"/>
    <mergeCell ref="L540:L541"/>
    <mergeCell ref="L534:L535"/>
    <mergeCell ref="A536:A541"/>
    <mergeCell ref="F536:G536"/>
    <mergeCell ref="H536:L536"/>
    <mergeCell ref="B537:B539"/>
    <mergeCell ref="C537:C539"/>
    <mergeCell ref="D537:D539"/>
    <mergeCell ref="E537:E539"/>
    <mergeCell ref="F537:G539"/>
    <mergeCell ref="H537:I537"/>
    <mergeCell ref="J550:J551"/>
    <mergeCell ref="K550:K551"/>
    <mergeCell ref="L550:L551"/>
    <mergeCell ref="D548:D549"/>
    <mergeCell ref="E548:E549"/>
    <mergeCell ref="F548:G549"/>
    <mergeCell ref="H548:I548"/>
    <mergeCell ref="H549:I549"/>
    <mergeCell ref="F550:G551"/>
    <mergeCell ref="H550:I551"/>
    <mergeCell ref="F545:G546"/>
    <mergeCell ref="H545:I546"/>
    <mergeCell ref="J545:J546"/>
    <mergeCell ref="K545:K546"/>
    <mergeCell ref="L545:L546"/>
    <mergeCell ref="A547:A551"/>
    <mergeCell ref="F547:G547"/>
    <mergeCell ref="H547:L547"/>
    <mergeCell ref="B548:B549"/>
    <mergeCell ref="C548:C549"/>
    <mergeCell ref="A542:A546"/>
    <mergeCell ref="F542:G542"/>
    <mergeCell ref="H542:L542"/>
    <mergeCell ref="B543:B544"/>
    <mergeCell ref="C543:C544"/>
    <mergeCell ref="D543:D544"/>
    <mergeCell ref="E543:E544"/>
    <mergeCell ref="F543:G544"/>
    <mergeCell ref="H543:I543"/>
    <mergeCell ref="H544:I54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11</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1001</v>
      </c>
      <c r="B10" s="110" t="s">
        <v>76</v>
      </c>
      <c r="C10" s="115" t="s">
        <v>78</v>
      </c>
      <c r="D10" s="115" t="s">
        <v>146</v>
      </c>
      <c r="E10" s="115" t="s">
        <v>147</v>
      </c>
      <c r="F10" s="809" t="s">
        <v>71</v>
      </c>
      <c r="G10" s="809"/>
      <c r="H10" s="805"/>
      <c r="I10" s="805"/>
      <c r="J10" s="805"/>
      <c r="K10" s="805"/>
      <c r="L10" s="805"/>
    </row>
    <row r="11" spans="1:12" s="101" customFormat="1" ht="26.25" customHeight="1">
      <c r="A11" s="808"/>
      <c r="B11" s="803" t="s">
        <v>3244</v>
      </c>
      <c r="C11" s="810" t="s">
        <v>3245</v>
      </c>
      <c r="D11" s="807">
        <v>43784</v>
      </c>
      <c r="E11" s="803" t="s">
        <v>358</v>
      </c>
      <c r="F11" s="803" t="s">
        <v>1104</v>
      </c>
      <c r="G11" s="803"/>
      <c r="H11" s="806" t="s">
        <v>152</v>
      </c>
      <c r="I11" s="806"/>
      <c r="J11" s="117" t="s">
        <v>153</v>
      </c>
      <c r="K11" s="117" t="s">
        <v>153</v>
      </c>
      <c r="L11" s="119">
        <v>0</v>
      </c>
    </row>
    <row r="12" spans="1:12" s="101" customFormat="1" ht="354.75" customHeight="1">
      <c r="A12" s="808"/>
      <c r="B12" s="803"/>
      <c r="C12" s="810"/>
      <c r="D12" s="807"/>
      <c r="E12" s="803"/>
      <c r="F12" s="803"/>
      <c r="G12" s="803"/>
      <c r="H12" s="806" t="s">
        <v>154</v>
      </c>
      <c r="I12" s="806"/>
      <c r="J12" s="117" t="s">
        <v>153</v>
      </c>
      <c r="K12" s="117" t="s">
        <v>153</v>
      </c>
      <c r="L12" s="119">
        <v>0</v>
      </c>
    </row>
    <row r="13" spans="1:12" s="101" customFormat="1" ht="24" customHeight="1">
      <c r="A13" s="808"/>
      <c r="B13" s="110" t="s">
        <v>77</v>
      </c>
      <c r="C13" s="115" t="s">
        <v>79</v>
      </c>
      <c r="D13" s="115" t="s">
        <v>155</v>
      </c>
      <c r="E13" s="115" t="s">
        <v>156</v>
      </c>
      <c r="F13" s="805"/>
      <c r="G13" s="805"/>
      <c r="H13" s="806" t="s">
        <v>157</v>
      </c>
      <c r="I13" s="806"/>
      <c r="J13" s="803" t="s">
        <v>153</v>
      </c>
      <c r="K13" s="803" t="s">
        <v>3</v>
      </c>
      <c r="L13" s="804">
        <v>1265</v>
      </c>
    </row>
    <row r="14" spans="1:12" s="101" customFormat="1" ht="24" customHeight="1">
      <c r="A14" s="808"/>
      <c r="B14" s="117" t="s">
        <v>181</v>
      </c>
      <c r="C14" s="117" t="s">
        <v>1104</v>
      </c>
      <c r="D14" s="118">
        <v>43787</v>
      </c>
      <c r="E14" s="117" t="s">
        <v>945</v>
      </c>
      <c r="F14" s="805"/>
      <c r="G14" s="805"/>
      <c r="H14" s="806"/>
      <c r="I14" s="806"/>
      <c r="J14" s="803"/>
      <c r="K14" s="803"/>
      <c r="L14" s="804"/>
    </row>
    <row r="15" spans="1:12" s="101" customFormat="1" ht="24" customHeight="1">
      <c r="A15" s="808">
        <v>1002</v>
      </c>
      <c r="B15" s="110" t="s">
        <v>76</v>
      </c>
      <c r="C15" s="115" t="s">
        <v>78</v>
      </c>
      <c r="D15" s="115" t="s">
        <v>146</v>
      </c>
      <c r="E15" s="115" t="s">
        <v>147</v>
      </c>
      <c r="F15" s="809" t="s">
        <v>71</v>
      </c>
      <c r="G15" s="809"/>
      <c r="H15" s="805"/>
      <c r="I15" s="805"/>
      <c r="J15" s="805"/>
      <c r="K15" s="805"/>
      <c r="L15" s="805"/>
    </row>
    <row r="16" spans="1:12" s="101" customFormat="1" ht="26.25" customHeight="1">
      <c r="A16" s="808"/>
      <c r="B16" s="803" t="s">
        <v>3246</v>
      </c>
      <c r="C16" s="810" t="s">
        <v>3247</v>
      </c>
      <c r="D16" s="807">
        <v>43746</v>
      </c>
      <c r="E16" s="803" t="s">
        <v>605</v>
      </c>
      <c r="F16" s="803" t="s">
        <v>606</v>
      </c>
      <c r="G16" s="803"/>
      <c r="H16" s="806" t="s">
        <v>152</v>
      </c>
      <c r="I16" s="806"/>
      <c r="J16" s="117" t="s">
        <v>153</v>
      </c>
      <c r="K16" s="117" t="s">
        <v>3</v>
      </c>
      <c r="L16" s="119">
        <v>672</v>
      </c>
    </row>
    <row r="17" spans="1:12" s="101" customFormat="1" ht="408.95" customHeight="1">
      <c r="A17" s="808"/>
      <c r="B17" s="803"/>
      <c r="C17" s="810"/>
      <c r="D17" s="807"/>
      <c r="E17" s="803"/>
      <c r="F17" s="803"/>
      <c r="G17" s="803"/>
      <c r="H17" s="806" t="s">
        <v>154</v>
      </c>
      <c r="I17" s="806"/>
      <c r="J17" s="803" t="s">
        <v>153</v>
      </c>
      <c r="K17" s="803" t="s">
        <v>3</v>
      </c>
      <c r="L17" s="804">
        <v>433.54</v>
      </c>
    </row>
    <row r="18" spans="1:12" s="101" customFormat="1" ht="40.35" customHeight="1">
      <c r="A18" s="808"/>
      <c r="B18" s="803"/>
      <c r="C18" s="810"/>
      <c r="D18" s="807"/>
      <c r="E18" s="803"/>
      <c r="F18" s="803"/>
      <c r="G18" s="803"/>
      <c r="H18" s="806"/>
      <c r="I18" s="806"/>
      <c r="J18" s="803"/>
      <c r="K18" s="803"/>
      <c r="L18" s="804"/>
    </row>
    <row r="19" spans="1:12" s="101" customFormat="1" ht="24" customHeight="1">
      <c r="A19" s="808"/>
      <c r="B19" s="110" t="s">
        <v>77</v>
      </c>
      <c r="C19" s="115" t="s">
        <v>79</v>
      </c>
      <c r="D19" s="115" t="s">
        <v>155</v>
      </c>
      <c r="E19" s="115" t="s">
        <v>156</v>
      </c>
      <c r="F19" s="805"/>
      <c r="G19" s="805"/>
      <c r="H19" s="806" t="s">
        <v>157</v>
      </c>
      <c r="I19" s="806"/>
      <c r="J19" s="803" t="s">
        <v>153</v>
      </c>
      <c r="K19" s="803" t="s">
        <v>3</v>
      </c>
      <c r="L19" s="804">
        <v>150</v>
      </c>
    </row>
    <row r="20" spans="1:12" s="101" customFormat="1" ht="24" customHeight="1">
      <c r="A20" s="808"/>
      <c r="B20" s="117" t="s">
        <v>181</v>
      </c>
      <c r="C20" s="117" t="s">
        <v>606</v>
      </c>
      <c r="D20" s="118">
        <v>43752</v>
      </c>
      <c r="E20" s="117" t="s">
        <v>671</v>
      </c>
      <c r="F20" s="805"/>
      <c r="G20" s="805"/>
      <c r="H20" s="806"/>
      <c r="I20" s="806"/>
      <c r="J20" s="803"/>
      <c r="K20" s="803"/>
      <c r="L20" s="804"/>
    </row>
    <row r="21" spans="1:12" s="101" customFormat="1" ht="24" customHeight="1">
      <c r="A21" s="808">
        <v>1003</v>
      </c>
      <c r="B21" s="110" t="s">
        <v>76</v>
      </c>
      <c r="C21" s="115" t="s">
        <v>78</v>
      </c>
      <c r="D21" s="115" t="s">
        <v>146</v>
      </c>
      <c r="E21" s="115" t="s">
        <v>147</v>
      </c>
      <c r="F21" s="809" t="s">
        <v>71</v>
      </c>
      <c r="G21" s="809"/>
      <c r="H21" s="805"/>
      <c r="I21" s="805"/>
      <c r="J21" s="805"/>
      <c r="K21" s="805"/>
      <c r="L21" s="805"/>
    </row>
    <row r="22" spans="1:12" s="101" customFormat="1" ht="26.25" customHeight="1">
      <c r="A22" s="808"/>
      <c r="B22" s="803" t="s">
        <v>3248</v>
      </c>
      <c r="C22" s="810" t="s">
        <v>3249</v>
      </c>
      <c r="D22" s="807">
        <v>43742</v>
      </c>
      <c r="E22" s="803" t="s">
        <v>174</v>
      </c>
      <c r="F22" s="803" t="s">
        <v>3250</v>
      </c>
      <c r="G22" s="803"/>
      <c r="H22" s="806" t="s">
        <v>152</v>
      </c>
      <c r="I22" s="806"/>
      <c r="J22" s="117" t="s">
        <v>153</v>
      </c>
      <c r="K22" s="117" t="s">
        <v>3</v>
      </c>
      <c r="L22" s="119">
        <v>439.95</v>
      </c>
    </row>
    <row r="23" spans="1:12" s="101" customFormat="1" ht="102.75" customHeight="1">
      <c r="A23" s="808"/>
      <c r="B23" s="803"/>
      <c r="C23" s="810"/>
      <c r="D23" s="807"/>
      <c r="E23" s="803"/>
      <c r="F23" s="803"/>
      <c r="G23" s="803"/>
      <c r="H23" s="806" t="s">
        <v>154</v>
      </c>
      <c r="I23" s="806"/>
      <c r="J23" s="117" t="s">
        <v>153</v>
      </c>
      <c r="K23" s="117" t="s">
        <v>3</v>
      </c>
      <c r="L23" s="119">
        <v>1568.88</v>
      </c>
    </row>
    <row r="24" spans="1:12" s="101" customFormat="1" ht="24" customHeight="1">
      <c r="A24" s="808"/>
      <c r="B24" s="110" t="s">
        <v>77</v>
      </c>
      <c r="C24" s="115" t="s">
        <v>79</v>
      </c>
      <c r="D24" s="115" t="s">
        <v>155</v>
      </c>
      <c r="E24" s="115" t="s">
        <v>156</v>
      </c>
      <c r="F24" s="805"/>
      <c r="G24" s="805"/>
      <c r="H24" s="806" t="s">
        <v>157</v>
      </c>
      <c r="I24" s="806"/>
      <c r="J24" s="803" t="s">
        <v>153</v>
      </c>
      <c r="K24" s="803" t="s">
        <v>3</v>
      </c>
      <c r="L24" s="804">
        <v>72</v>
      </c>
    </row>
    <row r="25" spans="1:12" s="101" customFormat="1" ht="24" customHeight="1">
      <c r="A25" s="808"/>
      <c r="B25" s="117" t="s">
        <v>240</v>
      </c>
      <c r="C25" s="117" t="s">
        <v>3250</v>
      </c>
      <c r="D25" s="118">
        <v>43746</v>
      </c>
      <c r="E25" s="117" t="s">
        <v>2934</v>
      </c>
      <c r="F25" s="805"/>
      <c r="G25" s="805"/>
      <c r="H25" s="806"/>
      <c r="I25" s="806"/>
      <c r="J25" s="803"/>
      <c r="K25" s="803"/>
      <c r="L25" s="804"/>
    </row>
    <row r="26" spans="1:12" s="101" customFormat="1" ht="24" customHeight="1">
      <c r="A26" s="808">
        <v>1004</v>
      </c>
      <c r="B26" s="110" t="s">
        <v>76</v>
      </c>
      <c r="C26" s="115" t="s">
        <v>78</v>
      </c>
      <c r="D26" s="115" t="s">
        <v>146</v>
      </c>
      <c r="E26" s="115" t="s">
        <v>147</v>
      </c>
      <c r="F26" s="809" t="s">
        <v>71</v>
      </c>
      <c r="G26" s="809"/>
      <c r="H26" s="805"/>
      <c r="I26" s="805"/>
      <c r="J26" s="805"/>
      <c r="K26" s="805"/>
      <c r="L26" s="805"/>
    </row>
    <row r="27" spans="1:12" s="101" customFormat="1" ht="26.25" customHeight="1">
      <c r="A27" s="808"/>
      <c r="B27" s="803" t="s">
        <v>3248</v>
      </c>
      <c r="C27" s="810" t="s">
        <v>3251</v>
      </c>
      <c r="D27" s="807">
        <v>43755</v>
      </c>
      <c r="E27" s="803" t="s">
        <v>197</v>
      </c>
      <c r="F27" s="803" t="s">
        <v>3252</v>
      </c>
      <c r="G27" s="803"/>
      <c r="H27" s="806" t="s">
        <v>152</v>
      </c>
      <c r="I27" s="806"/>
      <c r="J27" s="117" t="s">
        <v>153</v>
      </c>
      <c r="K27" s="117" t="s">
        <v>3</v>
      </c>
      <c r="L27" s="119">
        <v>756.84</v>
      </c>
    </row>
    <row r="28" spans="1:12" s="101" customFormat="1" ht="228.75" customHeight="1">
      <c r="A28" s="808"/>
      <c r="B28" s="803"/>
      <c r="C28" s="810"/>
      <c r="D28" s="807"/>
      <c r="E28" s="803"/>
      <c r="F28" s="803"/>
      <c r="G28" s="803"/>
      <c r="H28" s="806" t="s">
        <v>154</v>
      </c>
      <c r="I28" s="806"/>
      <c r="J28" s="117" t="s">
        <v>153</v>
      </c>
      <c r="K28" s="117" t="s">
        <v>3</v>
      </c>
      <c r="L28" s="119">
        <v>899.35</v>
      </c>
    </row>
    <row r="29" spans="1:12" s="101" customFormat="1" ht="24" customHeight="1">
      <c r="A29" s="808"/>
      <c r="B29" s="110" t="s">
        <v>77</v>
      </c>
      <c r="C29" s="115" t="s">
        <v>79</v>
      </c>
      <c r="D29" s="115" t="s">
        <v>155</v>
      </c>
      <c r="E29" s="115" t="s">
        <v>156</v>
      </c>
      <c r="F29" s="805"/>
      <c r="G29" s="805"/>
      <c r="H29" s="806" t="s">
        <v>157</v>
      </c>
      <c r="I29" s="806"/>
      <c r="J29" s="803" t="s">
        <v>153</v>
      </c>
      <c r="K29" s="803" t="s">
        <v>153</v>
      </c>
      <c r="L29" s="804">
        <v>0</v>
      </c>
    </row>
    <row r="30" spans="1:12" s="101" customFormat="1" ht="24" customHeight="1">
      <c r="A30" s="808"/>
      <c r="B30" s="117" t="s">
        <v>240</v>
      </c>
      <c r="C30" s="117" t="s">
        <v>3252</v>
      </c>
      <c r="D30" s="118">
        <v>43764</v>
      </c>
      <c r="E30" s="117" t="s">
        <v>3253</v>
      </c>
      <c r="F30" s="805"/>
      <c r="G30" s="805"/>
      <c r="H30" s="806"/>
      <c r="I30" s="806"/>
      <c r="J30" s="803"/>
      <c r="K30" s="803"/>
      <c r="L30" s="804"/>
    </row>
    <row r="31" spans="1:12" s="101" customFormat="1" ht="24" customHeight="1">
      <c r="A31" s="808">
        <v>1005</v>
      </c>
      <c r="B31" s="110" t="s">
        <v>76</v>
      </c>
      <c r="C31" s="115" t="s">
        <v>78</v>
      </c>
      <c r="D31" s="115" t="s">
        <v>146</v>
      </c>
      <c r="E31" s="115" t="s">
        <v>147</v>
      </c>
      <c r="F31" s="809" t="s">
        <v>71</v>
      </c>
      <c r="G31" s="809"/>
      <c r="H31" s="805"/>
      <c r="I31" s="805"/>
      <c r="J31" s="805"/>
      <c r="K31" s="805"/>
      <c r="L31" s="805"/>
    </row>
    <row r="32" spans="1:12" s="101" customFormat="1" ht="26.25" customHeight="1">
      <c r="A32" s="808"/>
      <c r="B32" s="803" t="s">
        <v>3248</v>
      </c>
      <c r="C32" s="810" t="s">
        <v>3254</v>
      </c>
      <c r="D32" s="807">
        <v>43809</v>
      </c>
      <c r="E32" s="803" t="s">
        <v>422</v>
      </c>
      <c r="F32" s="803" t="s">
        <v>3255</v>
      </c>
      <c r="G32" s="803"/>
      <c r="H32" s="806" t="s">
        <v>152</v>
      </c>
      <c r="I32" s="806"/>
      <c r="J32" s="117" t="s">
        <v>153</v>
      </c>
      <c r="K32" s="117" t="s">
        <v>3</v>
      </c>
      <c r="L32" s="119">
        <v>427.28</v>
      </c>
    </row>
    <row r="33" spans="1:12" s="101" customFormat="1" ht="249.75" customHeight="1">
      <c r="A33" s="808"/>
      <c r="B33" s="803"/>
      <c r="C33" s="810"/>
      <c r="D33" s="807"/>
      <c r="E33" s="803"/>
      <c r="F33" s="803"/>
      <c r="G33" s="803"/>
      <c r="H33" s="806" t="s">
        <v>154</v>
      </c>
      <c r="I33" s="806"/>
      <c r="J33" s="117" t="s">
        <v>153</v>
      </c>
      <c r="K33" s="117" t="s">
        <v>153</v>
      </c>
      <c r="L33" s="119">
        <v>0</v>
      </c>
    </row>
    <row r="34" spans="1:12" s="101" customFormat="1" ht="24" customHeight="1">
      <c r="A34" s="808"/>
      <c r="B34" s="110" t="s">
        <v>77</v>
      </c>
      <c r="C34" s="115" t="s">
        <v>79</v>
      </c>
      <c r="D34" s="115" t="s">
        <v>155</v>
      </c>
      <c r="E34" s="115" t="s">
        <v>156</v>
      </c>
      <c r="F34" s="805"/>
      <c r="G34" s="805"/>
      <c r="H34" s="806" t="s">
        <v>157</v>
      </c>
      <c r="I34" s="806"/>
      <c r="J34" s="803" t="s">
        <v>153</v>
      </c>
      <c r="K34" s="803" t="s">
        <v>153</v>
      </c>
      <c r="L34" s="804">
        <v>0</v>
      </c>
    </row>
    <row r="35" spans="1:12" s="101" customFormat="1" ht="24" customHeight="1">
      <c r="A35" s="808"/>
      <c r="B35" s="117" t="s">
        <v>240</v>
      </c>
      <c r="C35" s="117" t="s">
        <v>3255</v>
      </c>
      <c r="D35" s="118">
        <v>43811</v>
      </c>
      <c r="E35" s="117" t="s">
        <v>1651</v>
      </c>
      <c r="F35" s="805"/>
      <c r="G35" s="805"/>
      <c r="H35" s="806"/>
      <c r="I35" s="806"/>
      <c r="J35" s="803"/>
      <c r="K35" s="803"/>
      <c r="L35" s="804"/>
    </row>
    <row r="36" spans="1:12" s="101" customFormat="1" ht="24" customHeight="1">
      <c r="A36" s="808">
        <v>1006</v>
      </c>
      <c r="B36" s="110" t="s">
        <v>76</v>
      </c>
      <c r="C36" s="115" t="s">
        <v>78</v>
      </c>
      <c r="D36" s="115" t="s">
        <v>146</v>
      </c>
      <c r="E36" s="115" t="s">
        <v>147</v>
      </c>
      <c r="F36" s="809" t="s">
        <v>71</v>
      </c>
      <c r="G36" s="809"/>
      <c r="H36" s="805"/>
      <c r="I36" s="805"/>
      <c r="J36" s="805"/>
      <c r="K36" s="805"/>
      <c r="L36" s="805"/>
    </row>
    <row r="37" spans="1:12" s="101" customFormat="1" ht="26.25" customHeight="1">
      <c r="A37" s="808"/>
      <c r="B37" s="803" t="s">
        <v>3256</v>
      </c>
      <c r="C37" s="810" t="s">
        <v>3257</v>
      </c>
      <c r="D37" s="807">
        <v>43757</v>
      </c>
      <c r="E37" s="803" t="s">
        <v>849</v>
      </c>
      <c r="F37" s="803" t="s">
        <v>2362</v>
      </c>
      <c r="G37" s="803"/>
      <c r="H37" s="806" t="s">
        <v>152</v>
      </c>
      <c r="I37" s="806"/>
      <c r="J37" s="117" t="s">
        <v>153</v>
      </c>
      <c r="K37" s="117" t="s">
        <v>3</v>
      </c>
      <c r="L37" s="119">
        <v>704</v>
      </c>
    </row>
    <row r="38" spans="1:12" s="101" customFormat="1" ht="344.25" customHeight="1">
      <c r="A38" s="808"/>
      <c r="B38" s="803"/>
      <c r="C38" s="810"/>
      <c r="D38" s="807"/>
      <c r="E38" s="803"/>
      <c r="F38" s="803"/>
      <c r="G38" s="803"/>
      <c r="H38" s="806" t="s">
        <v>154</v>
      </c>
      <c r="I38" s="806"/>
      <c r="J38" s="117" t="s">
        <v>153</v>
      </c>
      <c r="K38" s="117" t="s">
        <v>3</v>
      </c>
      <c r="L38" s="119">
        <v>329.97</v>
      </c>
    </row>
    <row r="39" spans="1:12" s="101" customFormat="1" ht="24" customHeight="1">
      <c r="A39" s="808"/>
      <c r="B39" s="110" t="s">
        <v>77</v>
      </c>
      <c r="C39" s="115" t="s">
        <v>79</v>
      </c>
      <c r="D39" s="115" t="s">
        <v>155</v>
      </c>
      <c r="E39" s="115" t="s">
        <v>156</v>
      </c>
      <c r="F39" s="805"/>
      <c r="G39" s="805"/>
      <c r="H39" s="806" t="s">
        <v>157</v>
      </c>
      <c r="I39" s="806"/>
      <c r="J39" s="803" t="s">
        <v>153</v>
      </c>
      <c r="K39" s="803" t="s">
        <v>3</v>
      </c>
      <c r="L39" s="804">
        <v>100</v>
      </c>
    </row>
    <row r="40" spans="1:12" s="101" customFormat="1" ht="24" customHeight="1">
      <c r="A40" s="808"/>
      <c r="B40" s="117" t="s">
        <v>562</v>
      </c>
      <c r="C40" s="117" t="s">
        <v>2362</v>
      </c>
      <c r="D40" s="118">
        <v>43759</v>
      </c>
      <c r="E40" s="117" t="s">
        <v>3258</v>
      </c>
      <c r="F40" s="805"/>
      <c r="G40" s="805"/>
      <c r="H40" s="806"/>
      <c r="I40" s="806"/>
      <c r="J40" s="803"/>
      <c r="K40" s="803"/>
      <c r="L40" s="804"/>
    </row>
    <row r="41" spans="1:12" s="101" customFormat="1" ht="24" customHeight="1">
      <c r="A41" s="808">
        <v>1007</v>
      </c>
      <c r="B41" s="110" t="s">
        <v>76</v>
      </c>
      <c r="C41" s="115" t="s">
        <v>78</v>
      </c>
      <c r="D41" s="115" t="s">
        <v>146</v>
      </c>
      <c r="E41" s="115" t="s">
        <v>147</v>
      </c>
      <c r="F41" s="809" t="s">
        <v>71</v>
      </c>
      <c r="G41" s="809"/>
      <c r="H41" s="805"/>
      <c r="I41" s="805"/>
      <c r="J41" s="805"/>
      <c r="K41" s="805"/>
      <c r="L41" s="805"/>
    </row>
    <row r="42" spans="1:12" s="101" customFormat="1" ht="26.25" customHeight="1">
      <c r="A42" s="808"/>
      <c r="B42" s="803" t="s">
        <v>3256</v>
      </c>
      <c r="C42" s="810" t="s">
        <v>3259</v>
      </c>
      <c r="D42" s="807">
        <v>43782</v>
      </c>
      <c r="E42" s="803" t="s">
        <v>2892</v>
      </c>
      <c r="F42" s="803" t="s">
        <v>3260</v>
      </c>
      <c r="G42" s="803"/>
      <c r="H42" s="806" t="s">
        <v>152</v>
      </c>
      <c r="I42" s="806"/>
      <c r="J42" s="117" t="s">
        <v>153</v>
      </c>
      <c r="K42" s="117" t="s">
        <v>3</v>
      </c>
      <c r="L42" s="119">
        <v>879</v>
      </c>
    </row>
    <row r="43" spans="1:12" s="101" customFormat="1" ht="408.95" customHeight="1">
      <c r="A43" s="808"/>
      <c r="B43" s="803"/>
      <c r="C43" s="810"/>
      <c r="D43" s="807"/>
      <c r="E43" s="803"/>
      <c r="F43" s="803"/>
      <c r="G43" s="803"/>
      <c r="H43" s="806" t="s">
        <v>154</v>
      </c>
      <c r="I43" s="806"/>
      <c r="J43" s="803" t="s">
        <v>153</v>
      </c>
      <c r="K43" s="803" t="s">
        <v>3</v>
      </c>
      <c r="L43" s="804">
        <v>496.6</v>
      </c>
    </row>
    <row r="44" spans="1:12" s="101" customFormat="1" ht="19.350000000000001" customHeight="1">
      <c r="A44" s="808"/>
      <c r="B44" s="803"/>
      <c r="C44" s="810"/>
      <c r="D44" s="807"/>
      <c r="E44" s="803"/>
      <c r="F44" s="803"/>
      <c r="G44" s="803"/>
      <c r="H44" s="806"/>
      <c r="I44" s="806"/>
      <c r="J44" s="803"/>
      <c r="K44" s="803"/>
      <c r="L44" s="804"/>
    </row>
    <row r="45" spans="1:12" s="101" customFormat="1" ht="24" customHeight="1">
      <c r="A45" s="808"/>
      <c r="B45" s="110" t="s">
        <v>77</v>
      </c>
      <c r="C45" s="115" t="s">
        <v>79</v>
      </c>
      <c r="D45" s="115" t="s">
        <v>155</v>
      </c>
      <c r="E45" s="115" t="s">
        <v>156</v>
      </c>
      <c r="F45" s="805"/>
      <c r="G45" s="805"/>
      <c r="H45" s="806" t="s">
        <v>157</v>
      </c>
      <c r="I45" s="806"/>
      <c r="J45" s="803" t="s">
        <v>153</v>
      </c>
      <c r="K45" s="803" t="s">
        <v>153</v>
      </c>
      <c r="L45" s="804">
        <v>0</v>
      </c>
    </row>
    <row r="46" spans="1:12" s="101" customFormat="1" ht="24" customHeight="1">
      <c r="A46" s="808"/>
      <c r="B46" s="117" t="s">
        <v>562</v>
      </c>
      <c r="C46" s="117" t="s">
        <v>3260</v>
      </c>
      <c r="D46" s="118">
        <v>43786</v>
      </c>
      <c r="E46" s="117" t="s">
        <v>3261</v>
      </c>
      <c r="F46" s="805"/>
      <c r="G46" s="805"/>
      <c r="H46" s="806"/>
      <c r="I46" s="806"/>
      <c r="J46" s="803"/>
      <c r="K46" s="803"/>
      <c r="L46" s="804"/>
    </row>
    <row r="47" spans="1:12" s="101" customFormat="1" ht="24" customHeight="1">
      <c r="A47" s="808">
        <v>1008</v>
      </c>
      <c r="B47" s="110" t="s">
        <v>76</v>
      </c>
      <c r="C47" s="115" t="s">
        <v>78</v>
      </c>
      <c r="D47" s="115" t="s">
        <v>146</v>
      </c>
      <c r="E47" s="115" t="s">
        <v>147</v>
      </c>
      <c r="F47" s="809" t="s">
        <v>71</v>
      </c>
      <c r="G47" s="809"/>
      <c r="H47" s="805"/>
      <c r="I47" s="805"/>
      <c r="J47" s="805"/>
      <c r="K47" s="805"/>
      <c r="L47" s="805"/>
    </row>
    <row r="48" spans="1:12" s="101" customFormat="1" ht="26.25" customHeight="1">
      <c r="A48" s="808"/>
      <c r="B48" s="803" t="s">
        <v>3256</v>
      </c>
      <c r="C48" s="810" t="s">
        <v>3262</v>
      </c>
      <c r="D48" s="807">
        <v>43790</v>
      </c>
      <c r="E48" s="803" t="s">
        <v>2176</v>
      </c>
      <c r="F48" s="803" t="s">
        <v>3263</v>
      </c>
      <c r="G48" s="803"/>
      <c r="H48" s="806" t="s">
        <v>152</v>
      </c>
      <c r="I48" s="806"/>
      <c r="J48" s="117" t="s">
        <v>153</v>
      </c>
      <c r="K48" s="117" t="s">
        <v>3</v>
      </c>
      <c r="L48" s="119">
        <v>318.82</v>
      </c>
    </row>
    <row r="49" spans="1:12" s="101" customFormat="1" ht="344.25" customHeight="1">
      <c r="A49" s="808"/>
      <c r="B49" s="803"/>
      <c r="C49" s="810"/>
      <c r="D49" s="807"/>
      <c r="E49" s="803"/>
      <c r="F49" s="803"/>
      <c r="G49" s="803"/>
      <c r="H49" s="806" t="s">
        <v>154</v>
      </c>
      <c r="I49" s="806"/>
      <c r="J49" s="117" t="s">
        <v>153</v>
      </c>
      <c r="K49" s="117" t="s">
        <v>3</v>
      </c>
      <c r="L49" s="119">
        <v>592.6</v>
      </c>
    </row>
    <row r="50" spans="1:12" s="101" customFormat="1" ht="24" customHeight="1">
      <c r="A50" s="808"/>
      <c r="B50" s="110" t="s">
        <v>77</v>
      </c>
      <c r="C50" s="115" t="s">
        <v>79</v>
      </c>
      <c r="D50" s="115" t="s">
        <v>155</v>
      </c>
      <c r="E50" s="115" t="s">
        <v>156</v>
      </c>
      <c r="F50" s="805"/>
      <c r="G50" s="805"/>
      <c r="H50" s="806" t="s">
        <v>157</v>
      </c>
      <c r="I50" s="806"/>
      <c r="J50" s="803" t="s">
        <v>153</v>
      </c>
      <c r="K50" s="803" t="s">
        <v>3</v>
      </c>
      <c r="L50" s="804">
        <v>225</v>
      </c>
    </row>
    <row r="51" spans="1:12" s="101" customFormat="1" ht="24" customHeight="1">
      <c r="A51" s="808"/>
      <c r="B51" s="117" t="s">
        <v>562</v>
      </c>
      <c r="C51" s="117" t="s">
        <v>3263</v>
      </c>
      <c r="D51" s="118">
        <v>43791</v>
      </c>
      <c r="E51" s="117" t="s">
        <v>3264</v>
      </c>
      <c r="F51" s="805"/>
      <c r="G51" s="805"/>
      <c r="H51" s="806"/>
      <c r="I51" s="806"/>
      <c r="J51" s="803"/>
      <c r="K51" s="803"/>
      <c r="L51" s="804"/>
    </row>
    <row r="52" spans="1:12" s="101" customFormat="1" ht="24" customHeight="1">
      <c r="A52" s="808">
        <v>1009</v>
      </c>
      <c r="B52" s="110" t="s">
        <v>76</v>
      </c>
      <c r="C52" s="115" t="s">
        <v>78</v>
      </c>
      <c r="D52" s="115" t="s">
        <v>146</v>
      </c>
      <c r="E52" s="115" t="s">
        <v>147</v>
      </c>
      <c r="F52" s="809" t="s">
        <v>71</v>
      </c>
      <c r="G52" s="809"/>
      <c r="H52" s="805"/>
      <c r="I52" s="805"/>
      <c r="J52" s="805"/>
      <c r="K52" s="805"/>
      <c r="L52" s="805"/>
    </row>
    <row r="53" spans="1:12" s="101" customFormat="1" ht="26.25" customHeight="1">
      <c r="A53" s="808"/>
      <c r="B53" s="803" t="s">
        <v>3256</v>
      </c>
      <c r="C53" s="810" t="s">
        <v>3265</v>
      </c>
      <c r="D53" s="807">
        <v>43807</v>
      </c>
      <c r="E53" s="803" t="s">
        <v>234</v>
      </c>
      <c r="F53" s="803" t="s">
        <v>3266</v>
      </c>
      <c r="G53" s="803"/>
      <c r="H53" s="806" t="s">
        <v>152</v>
      </c>
      <c r="I53" s="806"/>
      <c r="J53" s="117" t="s">
        <v>153</v>
      </c>
      <c r="K53" s="117" t="s">
        <v>3</v>
      </c>
      <c r="L53" s="119">
        <v>360.98</v>
      </c>
    </row>
    <row r="54" spans="1:12" s="101" customFormat="1" ht="239.25" customHeight="1">
      <c r="A54" s="808"/>
      <c r="B54" s="803"/>
      <c r="C54" s="810"/>
      <c r="D54" s="807"/>
      <c r="E54" s="803"/>
      <c r="F54" s="803"/>
      <c r="G54" s="803"/>
      <c r="H54" s="806" t="s">
        <v>154</v>
      </c>
      <c r="I54" s="806"/>
      <c r="J54" s="117" t="s">
        <v>153</v>
      </c>
      <c r="K54" s="117" t="s">
        <v>3</v>
      </c>
      <c r="L54" s="119">
        <v>350</v>
      </c>
    </row>
    <row r="55" spans="1:12" s="101" customFormat="1" ht="24" customHeight="1">
      <c r="A55" s="808"/>
      <c r="B55" s="110" t="s">
        <v>77</v>
      </c>
      <c r="C55" s="115" t="s">
        <v>79</v>
      </c>
      <c r="D55" s="115" t="s">
        <v>155</v>
      </c>
      <c r="E55" s="115" t="s">
        <v>156</v>
      </c>
      <c r="F55" s="805"/>
      <c r="G55" s="805"/>
      <c r="H55" s="806" t="s">
        <v>157</v>
      </c>
      <c r="I55" s="806"/>
      <c r="J55" s="803" t="s">
        <v>153</v>
      </c>
      <c r="K55" s="803" t="s">
        <v>3</v>
      </c>
      <c r="L55" s="804">
        <v>449</v>
      </c>
    </row>
    <row r="56" spans="1:12" s="101" customFormat="1" ht="24" customHeight="1">
      <c r="A56" s="808"/>
      <c r="B56" s="117" t="s">
        <v>562</v>
      </c>
      <c r="C56" s="117" t="s">
        <v>3266</v>
      </c>
      <c r="D56" s="118">
        <v>43808</v>
      </c>
      <c r="E56" s="117" t="s">
        <v>1285</v>
      </c>
      <c r="F56" s="805"/>
      <c r="G56" s="805"/>
      <c r="H56" s="806"/>
      <c r="I56" s="806"/>
      <c r="J56" s="803"/>
      <c r="K56" s="803"/>
      <c r="L56" s="804"/>
    </row>
    <row r="57" spans="1:12" s="101" customFormat="1" ht="24" customHeight="1">
      <c r="A57" s="808">
        <v>1010</v>
      </c>
      <c r="B57" s="110" t="s">
        <v>76</v>
      </c>
      <c r="C57" s="115" t="s">
        <v>78</v>
      </c>
      <c r="D57" s="115" t="s">
        <v>146</v>
      </c>
      <c r="E57" s="115" t="s">
        <v>147</v>
      </c>
      <c r="F57" s="809" t="s">
        <v>71</v>
      </c>
      <c r="G57" s="809"/>
      <c r="H57" s="805"/>
      <c r="I57" s="805"/>
      <c r="J57" s="805"/>
      <c r="K57" s="805"/>
      <c r="L57" s="805"/>
    </row>
    <row r="58" spans="1:12" s="101" customFormat="1" ht="26.25" customHeight="1">
      <c r="A58" s="808"/>
      <c r="B58" s="803" t="s">
        <v>3256</v>
      </c>
      <c r="C58" s="810" t="s">
        <v>3267</v>
      </c>
      <c r="D58" s="807">
        <v>43866</v>
      </c>
      <c r="E58" s="803" t="s">
        <v>849</v>
      </c>
      <c r="F58" s="803" t="s">
        <v>3268</v>
      </c>
      <c r="G58" s="803"/>
      <c r="H58" s="806" t="s">
        <v>152</v>
      </c>
      <c r="I58" s="806"/>
      <c r="J58" s="117" t="s">
        <v>153</v>
      </c>
      <c r="K58" s="117" t="s">
        <v>3</v>
      </c>
      <c r="L58" s="119">
        <v>674</v>
      </c>
    </row>
    <row r="59" spans="1:12" s="101" customFormat="1" ht="333.75" customHeight="1">
      <c r="A59" s="808"/>
      <c r="B59" s="803"/>
      <c r="C59" s="810"/>
      <c r="D59" s="807"/>
      <c r="E59" s="803"/>
      <c r="F59" s="803"/>
      <c r="G59" s="803"/>
      <c r="H59" s="806" t="s">
        <v>154</v>
      </c>
      <c r="I59" s="806"/>
      <c r="J59" s="117" t="s">
        <v>153</v>
      </c>
      <c r="K59" s="117" t="s">
        <v>3</v>
      </c>
      <c r="L59" s="119">
        <v>257.45999999999998</v>
      </c>
    </row>
    <row r="60" spans="1:12" s="101" customFormat="1" ht="24" customHeight="1">
      <c r="A60" s="808"/>
      <c r="B60" s="110" t="s">
        <v>77</v>
      </c>
      <c r="C60" s="115" t="s">
        <v>79</v>
      </c>
      <c r="D60" s="115" t="s">
        <v>155</v>
      </c>
      <c r="E60" s="115" t="s">
        <v>156</v>
      </c>
      <c r="F60" s="805"/>
      <c r="G60" s="805"/>
      <c r="H60" s="806" t="s">
        <v>157</v>
      </c>
      <c r="I60" s="806"/>
      <c r="J60" s="803" t="s">
        <v>153</v>
      </c>
      <c r="K60" s="803" t="s">
        <v>3</v>
      </c>
      <c r="L60" s="804">
        <v>80</v>
      </c>
    </row>
    <row r="61" spans="1:12" s="101" customFormat="1" ht="24" customHeight="1">
      <c r="A61" s="808"/>
      <c r="B61" s="117" t="s">
        <v>562</v>
      </c>
      <c r="C61" s="117" t="s">
        <v>3268</v>
      </c>
      <c r="D61" s="118">
        <v>43869</v>
      </c>
      <c r="E61" s="117" t="s">
        <v>2766</v>
      </c>
      <c r="F61" s="805"/>
      <c r="G61" s="805"/>
      <c r="H61" s="806"/>
      <c r="I61" s="806"/>
      <c r="J61" s="803"/>
      <c r="K61" s="803"/>
      <c r="L61" s="804"/>
    </row>
    <row r="62" spans="1:12" s="101" customFormat="1" ht="24" customHeight="1">
      <c r="A62" s="808">
        <v>1011</v>
      </c>
      <c r="B62" s="110" t="s">
        <v>76</v>
      </c>
      <c r="C62" s="115" t="s">
        <v>78</v>
      </c>
      <c r="D62" s="115" t="s">
        <v>146</v>
      </c>
      <c r="E62" s="115" t="s">
        <v>147</v>
      </c>
      <c r="F62" s="809" t="s">
        <v>71</v>
      </c>
      <c r="G62" s="809"/>
      <c r="H62" s="805"/>
      <c r="I62" s="805"/>
      <c r="J62" s="805"/>
      <c r="K62" s="805"/>
      <c r="L62" s="805"/>
    </row>
    <row r="63" spans="1:12" s="101" customFormat="1" ht="26.25" customHeight="1">
      <c r="A63" s="808"/>
      <c r="B63" s="803" t="s">
        <v>3269</v>
      </c>
      <c r="C63" s="810" t="s">
        <v>3270</v>
      </c>
      <c r="D63" s="807">
        <v>43846</v>
      </c>
      <c r="E63" s="803" t="s">
        <v>476</v>
      </c>
      <c r="F63" s="803" t="s">
        <v>941</v>
      </c>
      <c r="G63" s="803"/>
      <c r="H63" s="806" t="s">
        <v>152</v>
      </c>
      <c r="I63" s="806"/>
      <c r="J63" s="117" t="s">
        <v>153</v>
      </c>
      <c r="K63" s="117" t="s">
        <v>3</v>
      </c>
      <c r="L63" s="119">
        <v>605.39</v>
      </c>
    </row>
    <row r="64" spans="1:12" s="101" customFormat="1" ht="333.75" customHeight="1">
      <c r="A64" s="808"/>
      <c r="B64" s="803"/>
      <c r="C64" s="810"/>
      <c r="D64" s="807"/>
      <c r="E64" s="803"/>
      <c r="F64" s="803"/>
      <c r="G64" s="803"/>
      <c r="H64" s="806" t="s">
        <v>154</v>
      </c>
      <c r="I64" s="806"/>
      <c r="J64" s="117" t="s">
        <v>153</v>
      </c>
      <c r="K64" s="117" t="s">
        <v>3</v>
      </c>
      <c r="L64" s="119">
        <v>295.60000000000002</v>
      </c>
    </row>
    <row r="65" spans="1:12" s="101" customFormat="1" ht="24" customHeight="1">
      <c r="A65" s="808"/>
      <c r="B65" s="110" t="s">
        <v>77</v>
      </c>
      <c r="C65" s="115" t="s">
        <v>79</v>
      </c>
      <c r="D65" s="115" t="s">
        <v>155</v>
      </c>
      <c r="E65" s="115" t="s">
        <v>156</v>
      </c>
      <c r="F65" s="805"/>
      <c r="G65" s="805"/>
      <c r="H65" s="806" t="s">
        <v>157</v>
      </c>
      <c r="I65" s="806"/>
      <c r="J65" s="803" t="s">
        <v>153</v>
      </c>
      <c r="K65" s="803" t="s">
        <v>153</v>
      </c>
      <c r="L65" s="804">
        <v>0</v>
      </c>
    </row>
    <row r="66" spans="1:12" s="101" customFormat="1" ht="24" customHeight="1">
      <c r="A66" s="808"/>
      <c r="B66" s="117" t="s">
        <v>164</v>
      </c>
      <c r="C66" s="117" t="s">
        <v>941</v>
      </c>
      <c r="D66" s="118">
        <v>43848</v>
      </c>
      <c r="E66" s="117" t="s">
        <v>1238</v>
      </c>
      <c r="F66" s="805"/>
      <c r="G66" s="805"/>
      <c r="H66" s="806"/>
      <c r="I66" s="806"/>
      <c r="J66" s="803"/>
      <c r="K66" s="803"/>
      <c r="L66" s="804"/>
    </row>
    <row r="67" spans="1:12" s="101" customFormat="1" ht="24" customHeight="1">
      <c r="A67" s="808">
        <v>1012</v>
      </c>
      <c r="B67" s="110" t="s">
        <v>76</v>
      </c>
      <c r="C67" s="115" t="s">
        <v>78</v>
      </c>
      <c r="D67" s="115" t="s">
        <v>146</v>
      </c>
      <c r="E67" s="115" t="s">
        <v>147</v>
      </c>
      <c r="F67" s="809" t="s">
        <v>71</v>
      </c>
      <c r="G67" s="809"/>
      <c r="H67" s="805"/>
      <c r="I67" s="805"/>
      <c r="J67" s="805"/>
      <c r="K67" s="805"/>
      <c r="L67" s="805"/>
    </row>
    <row r="68" spans="1:12" s="101" customFormat="1" ht="26.25" customHeight="1">
      <c r="A68" s="808"/>
      <c r="B68" s="803" t="s">
        <v>3271</v>
      </c>
      <c r="C68" s="810" t="s">
        <v>3272</v>
      </c>
      <c r="D68" s="807">
        <v>43754</v>
      </c>
      <c r="E68" s="803" t="s">
        <v>243</v>
      </c>
      <c r="F68" s="803" t="s">
        <v>3273</v>
      </c>
      <c r="G68" s="803"/>
      <c r="H68" s="806" t="s">
        <v>152</v>
      </c>
      <c r="I68" s="806"/>
      <c r="J68" s="117" t="s">
        <v>153</v>
      </c>
      <c r="K68" s="117" t="s">
        <v>3</v>
      </c>
      <c r="L68" s="119">
        <v>785.42</v>
      </c>
    </row>
    <row r="69" spans="1:12" s="101" customFormat="1" ht="408.95" customHeight="1">
      <c r="A69" s="808"/>
      <c r="B69" s="803"/>
      <c r="C69" s="810"/>
      <c r="D69" s="807"/>
      <c r="E69" s="803"/>
      <c r="F69" s="803"/>
      <c r="G69" s="803"/>
      <c r="H69" s="806" t="s">
        <v>154</v>
      </c>
      <c r="I69" s="806"/>
      <c r="J69" s="803" t="s">
        <v>153</v>
      </c>
      <c r="K69" s="803" t="s">
        <v>153</v>
      </c>
      <c r="L69" s="804">
        <v>0</v>
      </c>
    </row>
    <row r="70" spans="1:12" s="101" customFormat="1" ht="50.85" customHeight="1">
      <c r="A70" s="808"/>
      <c r="B70" s="803"/>
      <c r="C70" s="810"/>
      <c r="D70" s="807"/>
      <c r="E70" s="803"/>
      <c r="F70" s="803"/>
      <c r="G70" s="803"/>
      <c r="H70" s="806"/>
      <c r="I70" s="806"/>
      <c r="J70" s="803"/>
      <c r="K70" s="803"/>
      <c r="L70" s="804"/>
    </row>
    <row r="71" spans="1:12" s="101" customFormat="1" ht="24" customHeight="1">
      <c r="A71" s="808"/>
      <c r="B71" s="110" t="s">
        <v>77</v>
      </c>
      <c r="C71" s="115" t="s">
        <v>79</v>
      </c>
      <c r="D71" s="115" t="s">
        <v>155</v>
      </c>
      <c r="E71" s="115" t="s">
        <v>156</v>
      </c>
      <c r="F71" s="805"/>
      <c r="G71" s="805"/>
      <c r="H71" s="806" t="s">
        <v>157</v>
      </c>
      <c r="I71" s="806"/>
      <c r="J71" s="803" t="s">
        <v>153</v>
      </c>
      <c r="K71" s="803" t="s">
        <v>3</v>
      </c>
      <c r="L71" s="804">
        <v>300</v>
      </c>
    </row>
    <row r="72" spans="1:12" s="101" customFormat="1" ht="24" customHeight="1">
      <c r="A72" s="808"/>
      <c r="B72" s="117" t="s">
        <v>3274</v>
      </c>
      <c r="C72" s="117" t="s">
        <v>3273</v>
      </c>
      <c r="D72" s="118">
        <v>43757</v>
      </c>
      <c r="E72" s="117" t="s">
        <v>2960</v>
      </c>
      <c r="F72" s="805"/>
      <c r="G72" s="805"/>
      <c r="H72" s="806"/>
      <c r="I72" s="806"/>
      <c r="J72" s="803"/>
      <c r="K72" s="803"/>
      <c r="L72" s="804"/>
    </row>
    <row r="73" spans="1:12" s="101" customFormat="1" ht="24" customHeight="1">
      <c r="A73" s="808">
        <v>1013</v>
      </c>
      <c r="B73" s="110" t="s">
        <v>76</v>
      </c>
      <c r="C73" s="115" t="s">
        <v>78</v>
      </c>
      <c r="D73" s="115" t="s">
        <v>146</v>
      </c>
      <c r="E73" s="115" t="s">
        <v>147</v>
      </c>
      <c r="F73" s="809" t="s">
        <v>71</v>
      </c>
      <c r="G73" s="809"/>
      <c r="H73" s="805"/>
      <c r="I73" s="805"/>
      <c r="J73" s="805"/>
      <c r="K73" s="805"/>
      <c r="L73" s="805"/>
    </row>
    <row r="74" spans="1:12" s="101" customFormat="1" ht="26.25" customHeight="1">
      <c r="A74" s="808"/>
      <c r="B74" s="803" t="s">
        <v>3275</v>
      </c>
      <c r="C74" s="810" t="s">
        <v>3276</v>
      </c>
      <c r="D74" s="807">
        <v>43758</v>
      </c>
      <c r="E74" s="803" t="s">
        <v>234</v>
      </c>
      <c r="F74" s="803" t="s">
        <v>3277</v>
      </c>
      <c r="G74" s="803"/>
      <c r="H74" s="806" t="s">
        <v>152</v>
      </c>
      <c r="I74" s="806"/>
      <c r="J74" s="117" t="s">
        <v>153</v>
      </c>
      <c r="K74" s="117" t="s">
        <v>3</v>
      </c>
      <c r="L74" s="119">
        <v>776</v>
      </c>
    </row>
    <row r="75" spans="1:12" s="101" customFormat="1" ht="218.25" customHeight="1">
      <c r="A75" s="808"/>
      <c r="B75" s="803"/>
      <c r="C75" s="810"/>
      <c r="D75" s="807"/>
      <c r="E75" s="803"/>
      <c r="F75" s="803"/>
      <c r="G75" s="803"/>
      <c r="H75" s="806" t="s">
        <v>154</v>
      </c>
      <c r="I75" s="806"/>
      <c r="J75" s="117" t="s">
        <v>153</v>
      </c>
      <c r="K75" s="117" t="s">
        <v>3</v>
      </c>
      <c r="L75" s="119">
        <v>386</v>
      </c>
    </row>
    <row r="76" spans="1:12" s="101" customFormat="1" ht="24" customHeight="1">
      <c r="A76" s="808"/>
      <c r="B76" s="110" t="s">
        <v>77</v>
      </c>
      <c r="C76" s="115" t="s">
        <v>79</v>
      </c>
      <c r="D76" s="115" t="s">
        <v>155</v>
      </c>
      <c r="E76" s="115" t="s">
        <v>156</v>
      </c>
      <c r="F76" s="805"/>
      <c r="G76" s="805"/>
      <c r="H76" s="806" t="s">
        <v>157</v>
      </c>
      <c r="I76" s="806"/>
      <c r="J76" s="803" t="s">
        <v>153</v>
      </c>
      <c r="K76" s="803" t="s">
        <v>3</v>
      </c>
      <c r="L76" s="804">
        <v>224</v>
      </c>
    </row>
    <row r="77" spans="1:12" s="101" customFormat="1" ht="24" customHeight="1">
      <c r="A77" s="808"/>
      <c r="B77" s="117" t="s">
        <v>572</v>
      </c>
      <c r="C77" s="117" t="s">
        <v>3277</v>
      </c>
      <c r="D77" s="118">
        <v>43760</v>
      </c>
      <c r="E77" s="117" t="s">
        <v>223</v>
      </c>
      <c r="F77" s="805"/>
      <c r="G77" s="805"/>
      <c r="H77" s="806"/>
      <c r="I77" s="806"/>
      <c r="J77" s="803"/>
      <c r="K77" s="803"/>
      <c r="L77" s="804"/>
    </row>
    <row r="78" spans="1:12" s="101" customFormat="1" ht="24" customHeight="1">
      <c r="A78" s="808">
        <v>1014</v>
      </c>
      <c r="B78" s="110" t="s">
        <v>76</v>
      </c>
      <c r="C78" s="115" t="s">
        <v>78</v>
      </c>
      <c r="D78" s="115" t="s">
        <v>146</v>
      </c>
      <c r="E78" s="115" t="s">
        <v>147</v>
      </c>
      <c r="F78" s="809" t="s">
        <v>71</v>
      </c>
      <c r="G78" s="809"/>
      <c r="H78" s="805"/>
      <c r="I78" s="805"/>
      <c r="J78" s="805"/>
      <c r="K78" s="805"/>
      <c r="L78" s="805"/>
    </row>
    <row r="79" spans="1:12" s="101" customFormat="1" ht="26.25" customHeight="1">
      <c r="A79" s="808"/>
      <c r="B79" s="803" t="s">
        <v>3275</v>
      </c>
      <c r="C79" s="803" t="s">
        <v>3278</v>
      </c>
      <c r="D79" s="807">
        <v>43776</v>
      </c>
      <c r="E79" s="803" t="s">
        <v>243</v>
      </c>
      <c r="F79" s="803" t="s">
        <v>2156</v>
      </c>
      <c r="G79" s="803"/>
      <c r="H79" s="806" t="s">
        <v>152</v>
      </c>
      <c r="I79" s="806"/>
      <c r="J79" s="117" t="s">
        <v>153</v>
      </c>
      <c r="K79" s="117" t="s">
        <v>3</v>
      </c>
      <c r="L79" s="119">
        <v>371</v>
      </c>
    </row>
    <row r="80" spans="1:12" s="101" customFormat="1" ht="71.25" customHeight="1">
      <c r="A80" s="808"/>
      <c r="B80" s="803"/>
      <c r="C80" s="803"/>
      <c r="D80" s="807"/>
      <c r="E80" s="803"/>
      <c r="F80" s="803"/>
      <c r="G80" s="803"/>
      <c r="H80" s="806" t="s">
        <v>154</v>
      </c>
      <c r="I80" s="806"/>
      <c r="J80" s="117" t="s">
        <v>153</v>
      </c>
      <c r="K80" s="117" t="s">
        <v>3</v>
      </c>
      <c r="L80" s="119">
        <v>297.45999999999998</v>
      </c>
    </row>
    <row r="81" spans="1:12" s="101" customFormat="1" ht="24" customHeight="1">
      <c r="A81" s="808"/>
      <c r="B81" s="110" t="s">
        <v>77</v>
      </c>
      <c r="C81" s="115" t="s">
        <v>79</v>
      </c>
      <c r="D81" s="115" t="s">
        <v>155</v>
      </c>
      <c r="E81" s="115" t="s">
        <v>156</v>
      </c>
      <c r="F81" s="805"/>
      <c r="G81" s="805"/>
      <c r="H81" s="806" t="s">
        <v>157</v>
      </c>
      <c r="I81" s="806"/>
      <c r="J81" s="803" t="s">
        <v>153</v>
      </c>
      <c r="K81" s="803" t="s">
        <v>3</v>
      </c>
      <c r="L81" s="804">
        <v>100</v>
      </c>
    </row>
    <row r="82" spans="1:12" s="101" customFormat="1" ht="24" customHeight="1">
      <c r="A82" s="808"/>
      <c r="B82" s="117" t="s">
        <v>572</v>
      </c>
      <c r="C82" s="117" t="s">
        <v>2156</v>
      </c>
      <c r="D82" s="118">
        <v>43777</v>
      </c>
      <c r="E82" s="117" t="s">
        <v>3118</v>
      </c>
      <c r="F82" s="805"/>
      <c r="G82" s="805"/>
      <c r="H82" s="806"/>
      <c r="I82" s="806"/>
      <c r="J82" s="803"/>
      <c r="K82" s="803"/>
      <c r="L82" s="804"/>
    </row>
    <row r="83" spans="1:12" s="101" customFormat="1" ht="24" customHeight="1">
      <c r="A83" s="808">
        <v>1015</v>
      </c>
      <c r="B83" s="110" t="s">
        <v>76</v>
      </c>
      <c r="C83" s="115" t="s">
        <v>78</v>
      </c>
      <c r="D83" s="115" t="s">
        <v>146</v>
      </c>
      <c r="E83" s="115" t="s">
        <v>147</v>
      </c>
      <c r="F83" s="809" t="s">
        <v>71</v>
      </c>
      <c r="G83" s="809"/>
      <c r="H83" s="805"/>
      <c r="I83" s="805"/>
      <c r="J83" s="805"/>
      <c r="K83" s="805"/>
      <c r="L83" s="805"/>
    </row>
    <row r="84" spans="1:12" s="101" customFormat="1" ht="26.25" customHeight="1">
      <c r="A84" s="808"/>
      <c r="B84" s="803" t="s">
        <v>3275</v>
      </c>
      <c r="C84" s="810" t="s">
        <v>3279</v>
      </c>
      <c r="D84" s="807">
        <v>43778</v>
      </c>
      <c r="E84" s="803" t="s">
        <v>476</v>
      </c>
      <c r="F84" s="803" t="s">
        <v>941</v>
      </c>
      <c r="G84" s="803"/>
      <c r="H84" s="806" t="s">
        <v>152</v>
      </c>
      <c r="I84" s="806"/>
      <c r="J84" s="117" t="s">
        <v>153</v>
      </c>
      <c r="K84" s="117" t="s">
        <v>153</v>
      </c>
      <c r="L84" s="119">
        <v>0</v>
      </c>
    </row>
    <row r="85" spans="1:12" s="101" customFormat="1" ht="176.25" customHeight="1">
      <c r="A85" s="808"/>
      <c r="B85" s="803"/>
      <c r="C85" s="810"/>
      <c r="D85" s="807"/>
      <c r="E85" s="803"/>
      <c r="F85" s="803"/>
      <c r="G85" s="803"/>
      <c r="H85" s="806" t="s">
        <v>154</v>
      </c>
      <c r="I85" s="806"/>
      <c r="J85" s="117" t="s">
        <v>153</v>
      </c>
      <c r="K85" s="117" t="s">
        <v>153</v>
      </c>
      <c r="L85" s="119">
        <v>0</v>
      </c>
    </row>
    <row r="86" spans="1:12" s="101" customFormat="1" ht="24" customHeight="1">
      <c r="A86" s="808"/>
      <c r="B86" s="110" t="s">
        <v>77</v>
      </c>
      <c r="C86" s="115" t="s">
        <v>79</v>
      </c>
      <c r="D86" s="115" t="s">
        <v>155</v>
      </c>
      <c r="E86" s="115" t="s">
        <v>156</v>
      </c>
      <c r="F86" s="805"/>
      <c r="G86" s="805"/>
      <c r="H86" s="806" t="s">
        <v>157</v>
      </c>
      <c r="I86" s="806"/>
      <c r="J86" s="803" t="s">
        <v>153</v>
      </c>
      <c r="K86" s="803" t="s">
        <v>3</v>
      </c>
      <c r="L86" s="804">
        <v>690</v>
      </c>
    </row>
    <row r="87" spans="1:12" s="101" customFormat="1" ht="24" customHeight="1">
      <c r="A87" s="808"/>
      <c r="B87" s="117" t="s">
        <v>572</v>
      </c>
      <c r="C87" s="117" t="s">
        <v>941</v>
      </c>
      <c r="D87" s="118">
        <v>43780</v>
      </c>
      <c r="E87" s="117" t="s">
        <v>2298</v>
      </c>
      <c r="F87" s="805"/>
      <c r="G87" s="805"/>
      <c r="H87" s="806"/>
      <c r="I87" s="806"/>
      <c r="J87" s="803"/>
      <c r="K87" s="803"/>
      <c r="L87" s="804"/>
    </row>
    <row r="88" spans="1:12" s="101" customFormat="1" ht="24" customHeight="1">
      <c r="A88" s="808">
        <v>1016</v>
      </c>
      <c r="B88" s="110" t="s">
        <v>76</v>
      </c>
      <c r="C88" s="115" t="s">
        <v>78</v>
      </c>
      <c r="D88" s="115" t="s">
        <v>146</v>
      </c>
      <c r="E88" s="115" t="s">
        <v>147</v>
      </c>
      <c r="F88" s="809" t="s">
        <v>71</v>
      </c>
      <c r="G88" s="809"/>
      <c r="H88" s="805"/>
      <c r="I88" s="805"/>
      <c r="J88" s="805"/>
      <c r="K88" s="805"/>
      <c r="L88" s="805"/>
    </row>
    <row r="89" spans="1:12" s="101" customFormat="1" ht="26.25" customHeight="1">
      <c r="A89" s="808"/>
      <c r="B89" s="803" t="s">
        <v>3275</v>
      </c>
      <c r="C89" s="803" t="s">
        <v>3280</v>
      </c>
      <c r="D89" s="807">
        <v>43788</v>
      </c>
      <c r="E89" s="803" t="s">
        <v>523</v>
      </c>
      <c r="F89" s="803" t="s">
        <v>210</v>
      </c>
      <c r="G89" s="803"/>
      <c r="H89" s="806" t="s">
        <v>152</v>
      </c>
      <c r="I89" s="806"/>
      <c r="J89" s="117" t="s">
        <v>153</v>
      </c>
      <c r="K89" s="117" t="s">
        <v>3</v>
      </c>
      <c r="L89" s="119">
        <v>206.1</v>
      </c>
    </row>
    <row r="90" spans="1:12" s="101" customFormat="1" ht="113.25" customHeight="1">
      <c r="A90" s="808"/>
      <c r="B90" s="803"/>
      <c r="C90" s="803"/>
      <c r="D90" s="807"/>
      <c r="E90" s="803"/>
      <c r="F90" s="803"/>
      <c r="G90" s="803"/>
      <c r="H90" s="806" t="s">
        <v>154</v>
      </c>
      <c r="I90" s="806"/>
      <c r="J90" s="117" t="s">
        <v>153</v>
      </c>
      <c r="K90" s="117" t="s">
        <v>3</v>
      </c>
      <c r="L90" s="119">
        <v>492.7</v>
      </c>
    </row>
    <row r="91" spans="1:12" s="101" customFormat="1" ht="24" customHeight="1">
      <c r="A91" s="808"/>
      <c r="B91" s="110" t="s">
        <v>77</v>
      </c>
      <c r="C91" s="115" t="s">
        <v>79</v>
      </c>
      <c r="D91" s="115" t="s">
        <v>155</v>
      </c>
      <c r="E91" s="115" t="s">
        <v>156</v>
      </c>
      <c r="F91" s="805"/>
      <c r="G91" s="805"/>
      <c r="H91" s="806" t="s">
        <v>157</v>
      </c>
      <c r="I91" s="806"/>
      <c r="J91" s="803" t="s">
        <v>153</v>
      </c>
      <c r="K91" s="803" t="s">
        <v>3</v>
      </c>
      <c r="L91" s="804">
        <v>135</v>
      </c>
    </row>
    <row r="92" spans="1:12" s="101" customFormat="1" ht="24" customHeight="1">
      <c r="A92" s="808"/>
      <c r="B92" s="117" t="s">
        <v>572</v>
      </c>
      <c r="C92" s="117" t="s">
        <v>210</v>
      </c>
      <c r="D92" s="118">
        <v>43789</v>
      </c>
      <c r="E92" s="117" t="s">
        <v>3173</v>
      </c>
      <c r="F92" s="805"/>
      <c r="G92" s="805"/>
      <c r="H92" s="806"/>
      <c r="I92" s="806"/>
      <c r="J92" s="803"/>
      <c r="K92" s="803"/>
      <c r="L92" s="804"/>
    </row>
    <row r="93" spans="1:12" s="101" customFormat="1" ht="24" customHeight="1">
      <c r="A93" s="808">
        <v>1017</v>
      </c>
      <c r="B93" s="110" t="s">
        <v>76</v>
      </c>
      <c r="C93" s="115" t="s">
        <v>78</v>
      </c>
      <c r="D93" s="115" t="s">
        <v>146</v>
      </c>
      <c r="E93" s="115" t="s">
        <v>147</v>
      </c>
      <c r="F93" s="809" t="s">
        <v>71</v>
      </c>
      <c r="G93" s="809"/>
      <c r="H93" s="805"/>
      <c r="I93" s="805"/>
      <c r="J93" s="805"/>
      <c r="K93" s="805"/>
      <c r="L93" s="805"/>
    </row>
    <row r="94" spans="1:12" s="101" customFormat="1" ht="26.25" customHeight="1">
      <c r="A94" s="808"/>
      <c r="B94" s="803" t="s">
        <v>3275</v>
      </c>
      <c r="C94" s="810" t="s">
        <v>3281</v>
      </c>
      <c r="D94" s="807">
        <v>43805</v>
      </c>
      <c r="E94" s="803" t="s">
        <v>367</v>
      </c>
      <c r="F94" s="803" t="s">
        <v>368</v>
      </c>
      <c r="G94" s="803"/>
      <c r="H94" s="806" t="s">
        <v>152</v>
      </c>
      <c r="I94" s="806"/>
      <c r="J94" s="117" t="s">
        <v>153</v>
      </c>
      <c r="K94" s="117" t="s">
        <v>153</v>
      </c>
      <c r="L94" s="119">
        <v>0</v>
      </c>
    </row>
    <row r="95" spans="1:12" s="101" customFormat="1" ht="228.75" customHeight="1">
      <c r="A95" s="808"/>
      <c r="B95" s="803"/>
      <c r="C95" s="810"/>
      <c r="D95" s="807"/>
      <c r="E95" s="803"/>
      <c r="F95" s="803"/>
      <c r="G95" s="803"/>
      <c r="H95" s="806" t="s">
        <v>154</v>
      </c>
      <c r="I95" s="806"/>
      <c r="J95" s="117" t="s">
        <v>153</v>
      </c>
      <c r="K95" s="117" t="s">
        <v>3</v>
      </c>
      <c r="L95" s="119">
        <v>338.96</v>
      </c>
    </row>
    <row r="96" spans="1:12" s="101" customFormat="1" ht="24" customHeight="1">
      <c r="A96" s="808"/>
      <c r="B96" s="110" t="s">
        <v>77</v>
      </c>
      <c r="C96" s="115" t="s">
        <v>79</v>
      </c>
      <c r="D96" s="115" t="s">
        <v>155</v>
      </c>
      <c r="E96" s="115" t="s">
        <v>156</v>
      </c>
      <c r="F96" s="805"/>
      <c r="G96" s="805"/>
      <c r="H96" s="806" t="s">
        <v>157</v>
      </c>
      <c r="I96" s="806"/>
      <c r="J96" s="803" t="s">
        <v>153</v>
      </c>
      <c r="K96" s="803" t="s">
        <v>3</v>
      </c>
      <c r="L96" s="804">
        <v>207.25</v>
      </c>
    </row>
    <row r="97" spans="1:12" s="101" customFormat="1" ht="24" customHeight="1">
      <c r="A97" s="808"/>
      <c r="B97" s="117" t="s">
        <v>572</v>
      </c>
      <c r="C97" s="117" t="s">
        <v>368</v>
      </c>
      <c r="D97" s="118">
        <v>43808</v>
      </c>
      <c r="E97" s="117" t="s">
        <v>3282</v>
      </c>
      <c r="F97" s="805"/>
      <c r="G97" s="805"/>
      <c r="H97" s="806"/>
      <c r="I97" s="806"/>
      <c r="J97" s="803"/>
      <c r="K97" s="803"/>
      <c r="L97" s="804"/>
    </row>
    <row r="98" spans="1:12" s="101" customFormat="1" ht="24" customHeight="1">
      <c r="A98" s="808">
        <v>1018</v>
      </c>
      <c r="B98" s="110" t="s">
        <v>76</v>
      </c>
      <c r="C98" s="115" t="s">
        <v>78</v>
      </c>
      <c r="D98" s="115" t="s">
        <v>146</v>
      </c>
      <c r="E98" s="115" t="s">
        <v>147</v>
      </c>
      <c r="F98" s="809" t="s">
        <v>71</v>
      </c>
      <c r="G98" s="809"/>
      <c r="H98" s="805"/>
      <c r="I98" s="805"/>
      <c r="J98" s="805"/>
      <c r="K98" s="805"/>
      <c r="L98" s="805"/>
    </row>
    <row r="99" spans="1:12" s="101" customFormat="1" ht="26.25" customHeight="1">
      <c r="A99" s="808"/>
      <c r="B99" s="803" t="s">
        <v>3283</v>
      </c>
      <c r="C99" s="810" t="s">
        <v>3284</v>
      </c>
      <c r="D99" s="807">
        <v>43754</v>
      </c>
      <c r="E99" s="803" t="s">
        <v>523</v>
      </c>
      <c r="F99" s="803" t="s">
        <v>3285</v>
      </c>
      <c r="G99" s="803"/>
      <c r="H99" s="806" t="s">
        <v>152</v>
      </c>
      <c r="I99" s="806"/>
      <c r="J99" s="117" t="s">
        <v>153</v>
      </c>
      <c r="K99" s="117" t="s">
        <v>3</v>
      </c>
      <c r="L99" s="119">
        <v>371.48</v>
      </c>
    </row>
    <row r="100" spans="1:12" s="101" customFormat="1" ht="408.95" customHeight="1">
      <c r="A100" s="808"/>
      <c r="B100" s="803"/>
      <c r="C100" s="810"/>
      <c r="D100" s="807"/>
      <c r="E100" s="803"/>
      <c r="F100" s="803"/>
      <c r="G100" s="803"/>
      <c r="H100" s="806" t="s">
        <v>154</v>
      </c>
      <c r="I100" s="806"/>
      <c r="J100" s="803" t="s">
        <v>153</v>
      </c>
      <c r="K100" s="803" t="s">
        <v>153</v>
      </c>
      <c r="L100" s="804">
        <v>0</v>
      </c>
    </row>
    <row r="101" spans="1:12" s="101" customFormat="1" ht="408.95" customHeight="1">
      <c r="A101" s="808"/>
      <c r="B101" s="803"/>
      <c r="C101" s="810"/>
      <c r="D101" s="807"/>
      <c r="E101" s="803"/>
      <c r="F101" s="803"/>
      <c r="G101" s="803"/>
      <c r="H101" s="806"/>
      <c r="I101" s="806"/>
      <c r="J101" s="803"/>
      <c r="K101" s="803"/>
      <c r="L101" s="804"/>
    </row>
    <row r="102" spans="1:12" s="101" customFormat="1" ht="187.7" customHeight="1">
      <c r="A102" s="808"/>
      <c r="B102" s="803"/>
      <c r="C102" s="810"/>
      <c r="D102" s="807"/>
      <c r="E102" s="803"/>
      <c r="F102" s="803"/>
      <c r="G102" s="803"/>
      <c r="H102" s="806"/>
      <c r="I102" s="806"/>
      <c r="J102" s="803"/>
      <c r="K102" s="803"/>
      <c r="L102" s="804"/>
    </row>
    <row r="103" spans="1:12" s="101" customFormat="1" ht="24" customHeight="1">
      <c r="A103" s="808"/>
      <c r="B103" s="110" t="s">
        <v>77</v>
      </c>
      <c r="C103" s="115" t="s">
        <v>79</v>
      </c>
      <c r="D103" s="115" t="s">
        <v>155</v>
      </c>
      <c r="E103" s="115" t="s">
        <v>156</v>
      </c>
      <c r="F103" s="805"/>
      <c r="G103" s="805"/>
      <c r="H103" s="806" t="s">
        <v>157</v>
      </c>
      <c r="I103" s="806"/>
      <c r="J103" s="803" t="s">
        <v>153</v>
      </c>
      <c r="K103" s="803" t="s">
        <v>3</v>
      </c>
      <c r="L103" s="804">
        <v>280</v>
      </c>
    </row>
    <row r="104" spans="1:12" s="101" customFormat="1" ht="24" customHeight="1">
      <c r="A104" s="808"/>
      <c r="B104" s="117" t="s">
        <v>3286</v>
      </c>
      <c r="C104" s="117" t="s">
        <v>3285</v>
      </c>
      <c r="D104" s="118">
        <v>43758</v>
      </c>
      <c r="E104" s="117" t="s">
        <v>855</v>
      </c>
      <c r="F104" s="805"/>
      <c r="G104" s="805"/>
      <c r="H104" s="806"/>
      <c r="I104" s="806"/>
      <c r="J104" s="803"/>
      <c r="K104" s="803"/>
      <c r="L104" s="804"/>
    </row>
    <row r="105" spans="1:12" s="101" customFormat="1" ht="24" customHeight="1">
      <c r="A105" s="808">
        <v>1019</v>
      </c>
      <c r="B105" s="110" t="s">
        <v>76</v>
      </c>
      <c r="C105" s="115" t="s">
        <v>78</v>
      </c>
      <c r="D105" s="115" t="s">
        <v>146</v>
      </c>
      <c r="E105" s="115" t="s">
        <v>147</v>
      </c>
      <c r="F105" s="809" t="s">
        <v>71</v>
      </c>
      <c r="G105" s="809"/>
      <c r="H105" s="805"/>
      <c r="I105" s="805"/>
      <c r="J105" s="805"/>
      <c r="K105" s="805"/>
      <c r="L105" s="805"/>
    </row>
    <row r="106" spans="1:12" s="101" customFormat="1" ht="26.25" customHeight="1">
      <c r="A106" s="808"/>
      <c r="B106" s="803" t="s">
        <v>3283</v>
      </c>
      <c r="C106" s="810" t="s">
        <v>3284</v>
      </c>
      <c r="D106" s="807">
        <v>43754</v>
      </c>
      <c r="E106" s="803" t="s">
        <v>523</v>
      </c>
      <c r="F106" s="803" t="s">
        <v>210</v>
      </c>
      <c r="G106" s="803"/>
      <c r="H106" s="806" t="s">
        <v>152</v>
      </c>
      <c r="I106" s="806"/>
      <c r="J106" s="117" t="s">
        <v>153</v>
      </c>
      <c r="K106" s="117" t="s">
        <v>3</v>
      </c>
      <c r="L106" s="119">
        <v>467</v>
      </c>
    </row>
    <row r="107" spans="1:12" s="101" customFormat="1" ht="408.95" customHeight="1">
      <c r="A107" s="808"/>
      <c r="B107" s="803"/>
      <c r="C107" s="810"/>
      <c r="D107" s="807"/>
      <c r="E107" s="803"/>
      <c r="F107" s="803"/>
      <c r="G107" s="803"/>
      <c r="H107" s="806" t="s">
        <v>154</v>
      </c>
      <c r="I107" s="806"/>
      <c r="J107" s="803" t="s">
        <v>153</v>
      </c>
      <c r="K107" s="803" t="s">
        <v>153</v>
      </c>
      <c r="L107" s="804">
        <v>0</v>
      </c>
    </row>
    <row r="108" spans="1:12" s="101" customFormat="1" ht="408.95" customHeight="1">
      <c r="A108" s="808"/>
      <c r="B108" s="803"/>
      <c r="C108" s="810"/>
      <c r="D108" s="807"/>
      <c r="E108" s="803"/>
      <c r="F108" s="803"/>
      <c r="G108" s="803"/>
      <c r="H108" s="806"/>
      <c r="I108" s="806"/>
      <c r="J108" s="803"/>
      <c r="K108" s="803"/>
      <c r="L108" s="804"/>
    </row>
    <row r="109" spans="1:12" s="101" customFormat="1" ht="187.7" customHeight="1">
      <c r="A109" s="808"/>
      <c r="B109" s="803"/>
      <c r="C109" s="810"/>
      <c r="D109" s="807"/>
      <c r="E109" s="803"/>
      <c r="F109" s="803"/>
      <c r="G109" s="803"/>
      <c r="H109" s="806"/>
      <c r="I109" s="806"/>
      <c r="J109" s="803"/>
      <c r="K109" s="803"/>
      <c r="L109" s="804"/>
    </row>
    <row r="110" spans="1:12" s="101" customFormat="1" ht="24" customHeight="1">
      <c r="A110" s="808"/>
      <c r="B110" s="110" t="s">
        <v>77</v>
      </c>
      <c r="C110" s="115" t="s">
        <v>79</v>
      </c>
      <c r="D110" s="115" t="s">
        <v>155</v>
      </c>
      <c r="E110" s="115" t="s">
        <v>156</v>
      </c>
      <c r="F110" s="805"/>
      <c r="G110" s="805"/>
      <c r="H110" s="806" t="s">
        <v>157</v>
      </c>
      <c r="I110" s="806"/>
      <c r="J110" s="803" t="s">
        <v>153</v>
      </c>
      <c r="K110" s="803" t="s">
        <v>153</v>
      </c>
      <c r="L110" s="804">
        <v>0</v>
      </c>
    </row>
    <row r="111" spans="1:12" s="101" customFormat="1" ht="24" customHeight="1">
      <c r="A111" s="808"/>
      <c r="B111" s="117" t="s">
        <v>3286</v>
      </c>
      <c r="C111" s="117" t="s">
        <v>210</v>
      </c>
      <c r="D111" s="118">
        <v>43758</v>
      </c>
      <c r="E111" s="117" t="s">
        <v>855</v>
      </c>
      <c r="F111" s="805"/>
      <c r="G111" s="805"/>
      <c r="H111" s="806"/>
      <c r="I111" s="806"/>
      <c r="J111" s="803"/>
      <c r="K111" s="803"/>
      <c r="L111" s="804"/>
    </row>
    <row r="112" spans="1:12" s="101" customFormat="1" ht="24" customHeight="1">
      <c r="A112" s="808">
        <v>1020</v>
      </c>
      <c r="B112" s="110" t="s">
        <v>76</v>
      </c>
      <c r="C112" s="115" t="s">
        <v>78</v>
      </c>
      <c r="D112" s="115" t="s">
        <v>146</v>
      </c>
      <c r="E112" s="115" t="s">
        <v>147</v>
      </c>
      <c r="F112" s="809" t="s">
        <v>71</v>
      </c>
      <c r="G112" s="809"/>
      <c r="H112" s="805"/>
      <c r="I112" s="805"/>
      <c r="J112" s="805"/>
      <c r="K112" s="805"/>
      <c r="L112" s="805"/>
    </row>
    <row r="113" spans="1:12" s="101" customFormat="1" ht="26.25" customHeight="1">
      <c r="A113" s="808"/>
      <c r="B113" s="803" t="s">
        <v>3283</v>
      </c>
      <c r="C113" s="810" t="s">
        <v>3287</v>
      </c>
      <c r="D113" s="807">
        <v>43783</v>
      </c>
      <c r="E113" s="803" t="s">
        <v>1354</v>
      </c>
      <c r="F113" s="803" t="s">
        <v>1355</v>
      </c>
      <c r="G113" s="803"/>
      <c r="H113" s="806" t="s">
        <v>152</v>
      </c>
      <c r="I113" s="806"/>
      <c r="J113" s="117" t="s">
        <v>153</v>
      </c>
      <c r="K113" s="117" t="s">
        <v>3</v>
      </c>
      <c r="L113" s="119">
        <v>483</v>
      </c>
    </row>
    <row r="114" spans="1:12" s="101" customFormat="1" ht="408.95" customHeight="1">
      <c r="A114" s="808"/>
      <c r="B114" s="803"/>
      <c r="C114" s="810"/>
      <c r="D114" s="807"/>
      <c r="E114" s="803"/>
      <c r="F114" s="803"/>
      <c r="G114" s="803"/>
      <c r="H114" s="806" t="s">
        <v>154</v>
      </c>
      <c r="I114" s="806"/>
      <c r="J114" s="803" t="s">
        <v>153</v>
      </c>
      <c r="K114" s="803" t="s">
        <v>3</v>
      </c>
      <c r="L114" s="804">
        <v>267.60000000000002</v>
      </c>
    </row>
    <row r="115" spans="1:12" s="101" customFormat="1" ht="92.85" customHeight="1">
      <c r="A115" s="808"/>
      <c r="B115" s="803"/>
      <c r="C115" s="810"/>
      <c r="D115" s="807"/>
      <c r="E115" s="803"/>
      <c r="F115" s="803"/>
      <c r="G115" s="803"/>
      <c r="H115" s="806"/>
      <c r="I115" s="806"/>
      <c r="J115" s="803"/>
      <c r="K115" s="803"/>
      <c r="L115" s="804"/>
    </row>
    <row r="116" spans="1:12" s="101" customFormat="1" ht="24" customHeight="1">
      <c r="A116" s="808"/>
      <c r="B116" s="110" t="s">
        <v>77</v>
      </c>
      <c r="C116" s="115" t="s">
        <v>79</v>
      </c>
      <c r="D116" s="115" t="s">
        <v>155</v>
      </c>
      <c r="E116" s="115" t="s">
        <v>156</v>
      </c>
      <c r="F116" s="805"/>
      <c r="G116" s="805"/>
      <c r="H116" s="806" t="s">
        <v>157</v>
      </c>
      <c r="I116" s="806"/>
      <c r="J116" s="803" t="s">
        <v>153</v>
      </c>
      <c r="K116" s="803" t="s">
        <v>153</v>
      </c>
      <c r="L116" s="804">
        <v>0</v>
      </c>
    </row>
    <row r="117" spans="1:12" s="101" customFormat="1" ht="24" customHeight="1">
      <c r="A117" s="808"/>
      <c r="B117" s="117" t="s">
        <v>3286</v>
      </c>
      <c r="C117" s="117" t="s">
        <v>1355</v>
      </c>
      <c r="D117" s="118">
        <v>43785</v>
      </c>
      <c r="E117" s="117" t="s">
        <v>1418</v>
      </c>
      <c r="F117" s="805"/>
      <c r="G117" s="805"/>
      <c r="H117" s="806"/>
      <c r="I117" s="806"/>
      <c r="J117" s="803"/>
      <c r="K117" s="803"/>
      <c r="L117" s="804"/>
    </row>
    <row r="118" spans="1:12" s="101" customFormat="1" ht="24" customHeight="1">
      <c r="A118" s="808">
        <v>1021</v>
      </c>
      <c r="B118" s="110" t="s">
        <v>76</v>
      </c>
      <c r="C118" s="115" t="s">
        <v>78</v>
      </c>
      <c r="D118" s="115" t="s">
        <v>146</v>
      </c>
      <c r="E118" s="115" t="s">
        <v>147</v>
      </c>
      <c r="F118" s="809" t="s">
        <v>71</v>
      </c>
      <c r="G118" s="809"/>
      <c r="H118" s="805"/>
      <c r="I118" s="805"/>
      <c r="J118" s="805"/>
      <c r="K118" s="805"/>
      <c r="L118" s="805"/>
    </row>
    <row r="119" spans="1:12" s="101" customFormat="1" ht="26.25" customHeight="1">
      <c r="A119" s="808"/>
      <c r="B119" s="803" t="s">
        <v>3283</v>
      </c>
      <c r="C119" s="810" t="s">
        <v>3288</v>
      </c>
      <c r="D119" s="807">
        <v>43860</v>
      </c>
      <c r="E119" s="803" t="s">
        <v>3289</v>
      </c>
      <c r="F119" s="803" t="s">
        <v>3290</v>
      </c>
      <c r="G119" s="803"/>
      <c r="H119" s="806" t="s">
        <v>152</v>
      </c>
      <c r="I119" s="806"/>
      <c r="J119" s="117" t="s">
        <v>153</v>
      </c>
      <c r="K119" s="117" t="s">
        <v>3</v>
      </c>
      <c r="L119" s="119">
        <v>153.18</v>
      </c>
    </row>
    <row r="120" spans="1:12" s="101" customFormat="1" ht="407.25" customHeight="1">
      <c r="A120" s="808"/>
      <c r="B120" s="803"/>
      <c r="C120" s="810"/>
      <c r="D120" s="807"/>
      <c r="E120" s="803"/>
      <c r="F120" s="803"/>
      <c r="G120" s="803"/>
      <c r="H120" s="806" t="s">
        <v>154</v>
      </c>
      <c r="I120" s="806"/>
      <c r="J120" s="117" t="s">
        <v>153</v>
      </c>
      <c r="K120" s="117" t="s">
        <v>3</v>
      </c>
      <c r="L120" s="119">
        <v>242.3</v>
      </c>
    </row>
    <row r="121" spans="1:12" s="101" customFormat="1" ht="24" customHeight="1">
      <c r="A121" s="808"/>
      <c r="B121" s="110" t="s">
        <v>77</v>
      </c>
      <c r="C121" s="115" t="s">
        <v>79</v>
      </c>
      <c r="D121" s="115" t="s">
        <v>155</v>
      </c>
      <c r="E121" s="115" t="s">
        <v>156</v>
      </c>
      <c r="F121" s="805"/>
      <c r="G121" s="805"/>
      <c r="H121" s="806" t="s">
        <v>157</v>
      </c>
      <c r="I121" s="806"/>
      <c r="J121" s="803" t="s">
        <v>153</v>
      </c>
      <c r="K121" s="803" t="s">
        <v>153</v>
      </c>
      <c r="L121" s="804">
        <v>0</v>
      </c>
    </row>
    <row r="122" spans="1:12" s="101" customFormat="1" ht="24" customHeight="1">
      <c r="A122" s="808"/>
      <c r="B122" s="117" t="s">
        <v>3286</v>
      </c>
      <c r="C122" s="117" t="s">
        <v>3290</v>
      </c>
      <c r="D122" s="118">
        <v>43861</v>
      </c>
      <c r="E122" s="117" t="s">
        <v>298</v>
      </c>
      <c r="F122" s="805"/>
      <c r="G122" s="805"/>
      <c r="H122" s="806"/>
      <c r="I122" s="806"/>
      <c r="J122" s="803"/>
      <c r="K122" s="803"/>
      <c r="L122" s="804"/>
    </row>
    <row r="123" spans="1:12" s="101" customFormat="1" ht="24" customHeight="1">
      <c r="A123" s="808">
        <v>1022</v>
      </c>
      <c r="B123" s="110" t="s">
        <v>76</v>
      </c>
      <c r="C123" s="115" t="s">
        <v>78</v>
      </c>
      <c r="D123" s="115" t="s">
        <v>146</v>
      </c>
      <c r="E123" s="115" t="s">
        <v>147</v>
      </c>
      <c r="F123" s="809" t="s">
        <v>71</v>
      </c>
      <c r="G123" s="809"/>
      <c r="H123" s="805"/>
      <c r="I123" s="805"/>
      <c r="J123" s="805"/>
      <c r="K123" s="805"/>
      <c r="L123" s="805"/>
    </row>
    <row r="124" spans="1:12" s="101" customFormat="1" ht="26.25" customHeight="1">
      <c r="A124" s="808"/>
      <c r="B124" s="803" t="s">
        <v>3291</v>
      </c>
      <c r="C124" s="803" t="s">
        <v>3292</v>
      </c>
      <c r="D124" s="807">
        <v>43774</v>
      </c>
      <c r="E124" s="803" t="s">
        <v>1348</v>
      </c>
      <c r="F124" s="803" t="s">
        <v>3293</v>
      </c>
      <c r="G124" s="803"/>
      <c r="H124" s="806" t="s">
        <v>152</v>
      </c>
      <c r="I124" s="806"/>
      <c r="J124" s="117" t="s">
        <v>153</v>
      </c>
      <c r="K124" s="117" t="s">
        <v>3</v>
      </c>
      <c r="L124" s="119">
        <v>601.47</v>
      </c>
    </row>
    <row r="125" spans="1:12" s="101" customFormat="1" ht="113.25" customHeight="1">
      <c r="A125" s="808"/>
      <c r="B125" s="803"/>
      <c r="C125" s="803"/>
      <c r="D125" s="807"/>
      <c r="E125" s="803"/>
      <c r="F125" s="803"/>
      <c r="G125" s="803"/>
      <c r="H125" s="806" t="s">
        <v>154</v>
      </c>
      <c r="I125" s="806"/>
      <c r="J125" s="117" t="s">
        <v>153</v>
      </c>
      <c r="K125" s="117" t="s">
        <v>3</v>
      </c>
      <c r="L125" s="119">
        <v>594.99</v>
      </c>
    </row>
    <row r="126" spans="1:12" s="101" customFormat="1" ht="24" customHeight="1">
      <c r="A126" s="808"/>
      <c r="B126" s="110" t="s">
        <v>77</v>
      </c>
      <c r="C126" s="115" t="s">
        <v>79</v>
      </c>
      <c r="D126" s="115" t="s">
        <v>155</v>
      </c>
      <c r="E126" s="115" t="s">
        <v>156</v>
      </c>
      <c r="F126" s="805"/>
      <c r="G126" s="805"/>
      <c r="H126" s="806" t="s">
        <v>157</v>
      </c>
      <c r="I126" s="806"/>
      <c r="J126" s="803" t="s">
        <v>153</v>
      </c>
      <c r="K126" s="803" t="s">
        <v>3</v>
      </c>
      <c r="L126" s="804">
        <v>367.5</v>
      </c>
    </row>
    <row r="127" spans="1:12" s="101" customFormat="1" ht="24" customHeight="1">
      <c r="A127" s="808"/>
      <c r="B127" s="117" t="s">
        <v>2305</v>
      </c>
      <c r="C127" s="117" t="s">
        <v>3293</v>
      </c>
      <c r="D127" s="118">
        <v>43779</v>
      </c>
      <c r="E127" s="117" t="s">
        <v>2215</v>
      </c>
      <c r="F127" s="805"/>
      <c r="G127" s="805"/>
      <c r="H127" s="806"/>
      <c r="I127" s="806"/>
      <c r="J127" s="803"/>
      <c r="K127" s="803"/>
      <c r="L127" s="804"/>
    </row>
    <row r="128" spans="1:12" s="101" customFormat="1" ht="24" customHeight="1">
      <c r="A128" s="808">
        <v>1023</v>
      </c>
      <c r="B128" s="110" t="s">
        <v>76</v>
      </c>
      <c r="C128" s="115" t="s">
        <v>78</v>
      </c>
      <c r="D128" s="115" t="s">
        <v>146</v>
      </c>
      <c r="E128" s="115" t="s">
        <v>147</v>
      </c>
      <c r="F128" s="809" t="s">
        <v>71</v>
      </c>
      <c r="G128" s="809"/>
      <c r="H128" s="805"/>
      <c r="I128" s="805"/>
      <c r="J128" s="805"/>
      <c r="K128" s="805"/>
      <c r="L128" s="805"/>
    </row>
    <row r="129" spans="1:12" s="101" customFormat="1" ht="26.25" customHeight="1">
      <c r="A129" s="808"/>
      <c r="B129" s="803" t="s">
        <v>3294</v>
      </c>
      <c r="C129" s="810" t="s">
        <v>3295</v>
      </c>
      <c r="D129" s="807">
        <v>43762</v>
      </c>
      <c r="E129" s="803" t="s">
        <v>1821</v>
      </c>
      <c r="F129" s="803" t="s">
        <v>3296</v>
      </c>
      <c r="G129" s="803"/>
      <c r="H129" s="806" t="s">
        <v>152</v>
      </c>
      <c r="I129" s="806"/>
      <c r="J129" s="117" t="s">
        <v>153</v>
      </c>
      <c r="K129" s="117" t="s">
        <v>3</v>
      </c>
      <c r="L129" s="119">
        <v>575.80000000000007</v>
      </c>
    </row>
    <row r="130" spans="1:12" s="101" customFormat="1" ht="408.95" customHeight="1">
      <c r="A130" s="808"/>
      <c r="B130" s="803"/>
      <c r="C130" s="810"/>
      <c r="D130" s="807"/>
      <c r="E130" s="803"/>
      <c r="F130" s="803"/>
      <c r="G130" s="803"/>
      <c r="H130" s="806" t="s">
        <v>154</v>
      </c>
      <c r="I130" s="806"/>
      <c r="J130" s="803" t="s">
        <v>153</v>
      </c>
      <c r="K130" s="803" t="s">
        <v>3</v>
      </c>
      <c r="L130" s="804">
        <v>8469.84</v>
      </c>
    </row>
    <row r="131" spans="1:12" s="101" customFormat="1" ht="61.35" customHeight="1">
      <c r="A131" s="808"/>
      <c r="B131" s="803"/>
      <c r="C131" s="810"/>
      <c r="D131" s="807"/>
      <c r="E131" s="803"/>
      <c r="F131" s="803"/>
      <c r="G131" s="803"/>
      <c r="H131" s="806"/>
      <c r="I131" s="806"/>
      <c r="J131" s="803"/>
      <c r="K131" s="803"/>
      <c r="L131" s="804"/>
    </row>
    <row r="132" spans="1:12" s="101" customFormat="1" ht="24" customHeight="1">
      <c r="A132" s="808"/>
      <c r="B132" s="110" t="s">
        <v>77</v>
      </c>
      <c r="C132" s="115" t="s">
        <v>79</v>
      </c>
      <c r="D132" s="115" t="s">
        <v>155</v>
      </c>
      <c r="E132" s="115" t="s">
        <v>156</v>
      </c>
      <c r="F132" s="805"/>
      <c r="G132" s="805"/>
      <c r="H132" s="806" t="s">
        <v>157</v>
      </c>
      <c r="I132" s="806"/>
      <c r="J132" s="803" t="s">
        <v>153</v>
      </c>
      <c r="K132" s="803" t="s">
        <v>3</v>
      </c>
      <c r="L132" s="804">
        <v>180.96</v>
      </c>
    </row>
    <row r="133" spans="1:12" s="101" customFormat="1" ht="24" customHeight="1">
      <c r="A133" s="808"/>
      <c r="B133" s="117" t="s">
        <v>260</v>
      </c>
      <c r="C133" s="117" t="s">
        <v>3296</v>
      </c>
      <c r="D133" s="118">
        <v>43766</v>
      </c>
      <c r="E133" s="117" t="s">
        <v>3297</v>
      </c>
      <c r="F133" s="805"/>
      <c r="G133" s="805"/>
      <c r="H133" s="806"/>
      <c r="I133" s="806"/>
      <c r="J133" s="803"/>
      <c r="K133" s="803"/>
      <c r="L133" s="804"/>
    </row>
    <row r="134" spans="1:12" s="101" customFormat="1" ht="24" customHeight="1">
      <c r="A134" s="808">
        <v>1024</v>
      </c>
      <c r="B134" s="110" t="s">
        <v>76</v>
      </c>
      <c r="C134" s="115" t="s">
        <v>78</v>
      </c>
      <c r="D134" s="115" t="s">
        <v>146</v>
      </c>
      <c r="E134" s="115" t="s">
        <v>147</v>
      </c>
      <c r="F134" s="809" t="s">
        <v>71</v>
      </c>
      <c r="G134" s="809"/>
      <c r="H134" s="805"/>
      <c r="I134" s="805"/>
      <c r="J134" s="805"/>
      <c r="K134" s="805"/>
      <c r="L134" s="805"/>
    </row>
    <row r="135" spans="1:12" s="101" customFormat="1" ht="26.25" customHeight="1">
      <c r="A135" s="808"/>
      <c r="B135" s="803" t="s">
        <v>3294</v>
      </c>
      <c r="C135" s="810" t="s">
        <v>3298</v>
      </c>
      <c r="D135" s="807">
        <v>43786</v>
      </c>
      <c r="E135" s="803" t="s">
        <v>1003</v>
      </c>
      <c r="F135" s="803" t="s">
        <v>1048</v>
      </c>
      <c r="G135" s="803"/>
      <c r="H135" s="806" t="s">
        <v>152</v>
      </c>
      <c r="I135" s="806"/>
      <c r="J135" s="117" t="s">
        <v>153</v>
      </c>
      <c r="K135" s="117" t="s">
        <v>3</v>
      </c>
      <c r="L135" s="119">
        <v>1120.3500000000001</v>
      </c>
    </row>
    <row r="136" spans="1:12" s="101" customFormat="1" ht="207.75" customHeight="1">
      <c r="A136" s="808"/>
      <c r="B136" s="803"/>
      <c r="C136" s="810"/>
      <c r="D136" s="807"/>
      <c r="E136" s="803"/>
      <c r="F136" s="803"/>
      <c r="G136" s="803"/>
      <c r="H136" s="806" t="s">
        <v>154</v>
      </c>
      <c r="I136" s="806"/>
      <c r="J136" s="117" t="s">
        <v>153</v>
      </c>
      <c r="K136" s="117" t="s">
        <v>3</v>
      </c>
      <c r="L136" s="119">
        <v>934.38</v>
      </c>
    </row>
    <row r="137" spans="1:12" s="101" customFormat="1" ht="24" customHeight="1">
      <c r="A137" s="808"/>
      <c r="B137" s="110" t="s">
        <v>77</v>
      </c>
      <c r="C137" s="115" t="s">
        <v>79</v>
      </c>
      <c r="D137" s="115" t="s">
        <v>155</v>
      </c>
      <c r="E137" s="115" t="s">
        <v>156</v>
      </c>
      <c r="F137" s="805"/>
      <c r="G137" s="805"/>
      <c r="H137" s="806" t="s">
        <v>157</v>
      </c>
      <c r="I137" s="806"/>
      <c r="J137" s="803" t="s">
        <v>153</v>
      </c>
      <c r="K137" s="803" t="s">
        <v>3</v>
      </c>
      <c r="L137" s="804">
        <v>200</v>
      </c>
    </row>
    <row r="138" spans="1:12" s="101" customFormat="1" ht="24" customHeight="1">
      <c r="A138" s="808"/>
      <c r="B138" s="117" t="s">
        <v>260</v>
      </c>
      <c r="C138" s="117" t="s">
        <v>1048</v>
      </c>
      <c r="D138" s="118">
        <v>43792</v>
      </c>
      <c r="E138" s="117" t="s">
        <v>1049</v>
      </c>
      <c r="F138" s="805"/>
      <c r="G138" s="805"/>
      <c r="H138" s="806"/>
      <c r="I138" s="806"/>
      <c r="J138" s="803"/>
      <c r="K138" s="803"/>
      <c r="L138" s="804"/>
    </row>
    <row r="139" spans="1:12" s="101" customFormat="1" ht="24" customHeight="1">
      <c r="A139" s="808">
        <v>1025</v>
      </c>
      <c r="B139" s="110" t="s">
        <v>76</v>
      </c>
      <c r="C139" s="115" t="s">
        <v>78</v>
      </c>
      <c r="D139" s="115" t="s">
        <v>146</v>
      </c>
      <c r="E139" s="115" t="s">
        <v>147</v>
      </c>
      <c r="F139" s="809" t="s">
        <v>71</v>
      </c>
      <c r="G139" s="809"/>
      <c r="H139" s="805"/>
      <c r="I139" s="805"/>
      <c r="J139" s="805"/>
      <c r="K139" s="805"/>
      <c r="L139" s="805"/>
    </row>
    <row r="140" spans="1:12" s="101" customFormat="1" ht="26.25" customHeight="1">
      <c r="A140" s="808"/>
      <c r="B140" s="803" t="s">
        <v>3294</v>
      </c>
      <c r="C140" s="810" t="s">
        <v>3299</v>
      </c>
      <c r="D140" s="807">
        <v>43880</v>
      </c>
      <c r="E140" s="803" t="s">
        <v>358</v>
      </c>
      <c r="F140" s="803" t="s">
        <v>3300</v>
      </c>
      <c r="G140" s="803"/>
      <c r="H140" s="806" t="s">
        <v>152</v>
      </c>
      <c r="I140" s="806"/>
      <c r="J140" s="117" t="s">
        <v>153</v>
      </c>
      <c r="K140" s="117" t="s">
        <v>3</v>
      </c>
      <c r="L140" s="119">
        <v>225.15</v>
      </c>
    </row>
    <row r="141" spans="1:12" s="101" customFormat="1" ht="408.95" customHeight="1">
      <c r="A141" s="808"/>
      <c r="B141" s="803"/>
      <c r="C141" s="810"/>
      <c r="D141" s="807"/>
      <c r="E141" s="803"/>
      <c r="F141" s="803"/>
      <c r="G141" s="803"/>
      <c r="H141" s="806" t="s">
        <v>154</v>
      </c>
      <c r="I141" s="806"/>
      <c r="J141" s="803" t="s">
        <v>153</v>
      </c>
      <c r="K141" s="803" t="s">
        <v>3</v>
      </c>
      <c r="L141" s="804">
        <v>80</v>
      </c>
    </row>
    <row r="142" spans="1:12" s="101" customFormat="1" ht="61.35" customHeight="1">
      <c r="A142" s="808"/>
      <c r="B142" s="803"/>
      <c r="C142" s="810"/>
      <c r="D142" s="807"/>
      <c r="E142" s="803"/>
      <c r="F142" s="803"/>
      <c r="G142" s="803"/>
      <c r="H142" s="806"/>
      <c r="I142" s="806"/>
      <c r="J142" s="803"/>
      <c r="K142" s="803"/>
      <c r="L142" s="804"/>
    </row>
    <row r="143" spans="1:12" s="101" customFormat="1" ht="24" customHeight="1">
      <c r="A143" s="808"/>
      <c r="B143" s="110" t="s">
        <v>77</v>
      </c>
      <c r="C143" s="115" t="s">
        <v>79</v>
      </c>
      <c r="D143" s="115" t="s">
        <v>155</v>
      </c>
      <c r="E143" s="115" t="s">
        <v>156</v>
      </c>
      <c r="F143" s="805"/>
      <c r="G143" s="805"/>
      <c r="H143" s="806" t="s">
        <v>157</v>
      </c>
      <c r="I143" s="806"/>
      <c r="J143" s="803" t="s">
        <v>153</v>
      </c>
      <c r="K143" s="803" t="s">
        <v>153</v>
      </c>
      <c r="L143" s="804">
        <v>0</v>
      </c>
    </row>
    <row r="144" spans="1:12" s="101" customFormat="1" ht="24" customHeight="1">
      <c r="A144" s="808"/>
      <c r="B144" s="117" t="s">
        <v>260</v>
      </c>
      <c r="C144" s="117" t="s">
        <v>3300</v>
      </c>
      <c r="D144" s="118">
        <v>43881</v>
      </c>
      <c r="E144" s="117" t="s">
        <v>769</v>
      </c>
      <c r="F144" s="805"/>
      <c r="G144" s="805"/>
      <c r="H144" s="806"/>
      <c r="I144" s="806"/>
      <c r="J144" s="803"/>
      <c r="K144" s="803"/>
      <c r="L144" s="804"/>
    </row>
    <row r="145" spans="1:12" s="101" customFormat="1" ht="24" customHeight="1">
      <c r="A145" s="808">
        <v>1026</v>
      </c>
      <c r="B145" s="110" t="s">
        <v>76</v>
      </c>
      <c r="C145" s="115" t="s">
        <v>78</v>
      </c>
      <c r="D145" s="115" t="s">
        <v>146</v>
      </c>
      <c r="E145" s="115" t="s">
        <v>147</v>
      </c>
      <c r="F145" s="809" t="s">
        <v>71</v>
      </c>
      <c r="G145" s="809"/>
      <c r="H145" s="805"/>
      <c r="I145" s="805"/>
      <c r="J145" s="805"/>
      <c r="K145" s="805"/>
      <c r="L145" s="805"/>
    </row>
    <row r="146" spans="1:12" s="101" customFormat="1" ht="26.25" customHeight="1">
      <c r="A146" s="808"/>
      <c r="B146" s="803" t="s">
        <v>3301</v>
      </c>
      <c r="C146" s="810" t="s">
        <v>3302</v>
      </c>
      <c r="D146" s="807">
        <v>43839</v>
      </c>
      <c r="E146" s="803" t="s">
        <v>162</v>
      </c>
      <c r="F146" s="803" t="s">
        <v>2445</v>
      </c>
      <c r="G146" s="803"/>
      <c r="H146" s="806" t="s">
        <v>152</v>
      </c>
      <c r="I146" s="806"/>
      <c r="J146" s="117" t="s">
        <v>153</v>
      </c>
      <c r="K146" s="117" t="s">
        <v>3</v>
      </c>
      <c r="L146" s="119">
        <v>827.75</v>
      </c>
    </row>
    <row r="147" spans="1:12" s="101" customFormat="1" ht="408.95" customHeight="1">
      <c r="A147" s="808"/>
      <c r="B147" s="803"/>
      <c r="C147" s="810"/>
      <c r="D147" s="807"/>
      <c r="E147" s="803"/>
      <c r="F147" s="803"/>
      <c r="G147" s="803"/>
      <c r="H147" s="806" t="s">
        <v>154</v>
      </c>
      <c r="I147" s="806"/>
      <c r="J147" s="803" t="s">
        <v>153</v>
      </c>
      <c r="K147" s="803" t="s">
        <v>3</v>
      </c>
      <c r="L147" s="804">
        <v>1528.67</v>
      </c>
    </row>
    <row r="148" spans="1:12" s="101" customFormat="1" ht="40.35" customHeight="1">
      <c r="A148" s="808"/>
      <c r="B148" s="803"/>
      <c r="C148" s="810"/>
      <c r="D148" s="807"/>
      <c r="E148" s="803"/>
      <c r="F148" s="803"/>
      <c r="G148" s="803"/>
      <c r="H148" s="806"/>
      <c r="I148" s="806"/>
      <c r="J148" s="803"/>
      <c r="K148" s="803"/>
      <c r="L148" s="804"/>
    </row>
    <row r="149" spans="1:12" s="101" customFormat="1" ht="24" customHeight="1">
      <c r="A149" s="808"/>
      <c r="B149" s="110" t="s">
        <v>77</v>
      </c>
      <c r="C149" s="115" t="s">
        <v>79</v>
      </c>
      <c r="D149" s="115" t="s">
        <v>155</v>
      </c>
      <c r="E149" s="115" t="s">
        <v>156</v>
      </c>
      <c r="F149" s="805"/>
      <c r="G149" s="805"/>
      <c r="H149" s="806" t="s">
        <v>157</v>
      </c>
      <c r="I149" s="806"/>
      <c r="J149" s="803" t="s">
        <v>153</v>
      </c>
      <c r="K149" s="803" t="s">
        <v>153</v>
      </c>
      <c r="L149" s="804">
        <v>0</v>
      </c>
    </row>
    <row r="150" spans="1:12" s="101" customFormat="1" ht="24" customHeight="1">
      <c r="A150" s="808"/>
      <c r="B150" s="117" t="s">
        <v>181</v>
      </c>
      <c r="C150" s="117" t="s">
        <v>2445</v>
      </c>
      <c r="D150" s="118">
        <v>43844</v>
      </c>
      <c r="E150" s="117" t="s">
        <v>3303</v>
      </c>
      <c r="F150" s="805"/>
      <c r="G150" s="805"/>
      <c r="H150" s="806"/>
      <c r="I150" s="806"/>
      <c r="J150" s="803"/>
      <c r="K150" s="803"/>
      <c r="L150" s="804"/>
    </row>
    <row r="151" spans="1:12" s="101" customFormat="1" ht="24" customHeight="1">
      <c r="A151" s="808">
        <v>1027</v>
      </c>
      <c r="B151" s="110" t="s">
        <v>76</v>
      </c>
      <c r="C151" s="115" t="s">
        <v>78</v>
      </c>
      <c r="D151" s="115" t="s">
        <v>146</v>
      </c>
      <c r="E151" s="115" t="s">
        <v>147</v>
      </c>
      <c r="F151" s="809" t="s">
        <v>71</v>
      </c>
      <c r="G151" s="809"/>
      <c r="H151" s="805"/>
      <c r="I151" s="805"/>
      <c r="J151" s="805"/>
      <c r="K151" s="805"/>
      <c r="L151" s="805"/>
    </row>
    <row r="152" spans="1:12" s="101" customFormat="1" ht="26.25" customHeight="1">
      <c r="A152" s="808"/>
      <c r="B152" s="803" t="s">
        <v>3304</v>
      </c>
      <c r="C152" s="810" t="s">
        <v>3305</v>
      </c>
      <c r="D152" s="807">
        <v>43760</v>
      </c>
      <c r="E152" s="803" t="s">
        <v>3306</v>
      </c>
      <c r="F152" s="803" t="s">
        <v>3307</v>
      </c>
      <c r="G152" s="803"/>
      <c r="H152" s="806" t="s">
        <v>152</v>
      </c>
      <c r="I152" s="806"/>
      <c r="J152" s="117" t="s">
        <v>153</v>
      </c>
      <c r="K152" s="117" t="s">
        <v>3</v>
      </c>
      <c r="L152" s="119">
        <v>89</v>
      </c>
    </row>
    <row r="153" spans="1:12" s="101" customFormat="1" ht="408.95" customHeight="1">
      <c r="A153" s="808"/>
      <c r="B153" s="803"/>
      <c r="C153" s="810"/>
      <c r="D153" s="807"/>
      <c r="E153" s="803"/>
      <c r="F153" s="803"/>
      <c r="G153" s="803"/>
      <c r="H153" s="806" t="s">
        <v>154</v>
      </c>
      <c r="I153" s="806"/>
      <c r="J153" s="803" t="s">
        <v>153</v>
      </c>
      <c r="K153" s="803" t="s">
        <v>3</v>
      </c>
      <c r="L153" s="804">
        <v>1754.72</v>
      </c>
    </row>
    <row r="154" spans="1:12" s="101" customFormat="1" ht="176.85" customHeight="1">
      <c r="A154" s="808"/>
      <c r="B154" s="803"/>
      <c r="C154" s="810"/>
      <c r="D154" s="807"/>
      <c r="E154" s="803"/>
      <c r="F154" s="803"/>
      <c r="G154" s="803"/>
      <c r="H154" s="806"/>
      <c r="I154" s="806"/>
      <c r="J154" s="803"/>
      <c r="K154" s="803"/>
      <c r="L154" s="804"/>
    </row>
    <row r="155" spans="1:12" s="101" customFormat="1" ht="24" customHeight="1">
      <c r="A155" s="808"/>
      <c r="B155" s="110" t="s">
        <v>77</v>
      </c>
      <c r="C155" s="115" t="s">
        <v>79</v>
      </c>
      <c r="D155" s="115" t="s">
        <v>155</v>
      </c>
      <c r="E155" s="115" t="s">
        <v>156</v>
      </c>
      <c r="F155" s="805"/>
      <c r="G155" s="805"/>
      <c r="H155" s="806" t="s">
        <v>157</v>
      </c>
      <c r="I155" s="806"/>
      <c r="J155" s="803" t="s">
        <v>153</v>
      </c>
      <c r="K155" s="803" t="s">
        <v>153</v>
      </c>
      <c r="L155" s="804">
        <v>0</v>
      </c>
    </row>
    <row r="156" spans="1:12" s="101" customFormat="1" ht="24" customHeight="1">
      <c r="A156" s="808"/>
      <c r="B156" s="117" t="s">
        <v>240</v>
      </c>
      <c r="C156" s="117" t="s">
        <v>3307</v>
      </c>
      <c r="D156" s="118">
        <v>43765</v>
      </c>
      <c r="E156" s="117" t="s">
        <v>3101</v>
      </c>
      <c r="F156" s="805"/>
      <c r="G156" s="805"/>
      <c r="H156" s="806"/>
      <c r="I156" s="806"/>
      <c r="J156" s="803"/>
      <c r="K156" s="803"/>
      <c r="L156" s="804"/>
    </row>
    <row r="157" spans="1:12" s="101" customFormat="1" ht="24" customHeight="1">
      <c r="A157" s="808">
        <v>1028</v>
      </c>
      <c r="B157" s="110" t="s">
        <v>76</v>
      </c>
      <c r="C157" s="115" t="s">
        <v>78</v>
      </c>
      <c r="D157" s="115" t="s">
        <v>146</v>
      </c>
      <c r="E157" s="115" t="s">
        <v>147</v>
      </c>
      <c r="F157" s="809" t="s">
        <v>71</v>
      </c>
      <c r="G157" s="809"/>
      <c r="H157" s="805"/>
      <c r="I157" s="805"/>
      <c r="J157" s="805"/>
      <c r="K157" s="805"/>
      <c r="L157" s="805"/>
    </row>
    <row r="158" spans="1:12" s="101" customFormat="1" ht="26.25" customHeight="1">
      <c r="A158" s="808"/>
      <c r="B158" s="803" t="s">
        <v>3304</v>
      </c>
      <c r="C158" s="810" t="s">
        <v>3308</v>
      </c>
      <c r="D158" s="807">
        <v>43789</v>
      </c>
      <c r="E158" s="803" t="s">
        <v>1284</v>
      </c>
      <c r="F158" s="803" t="s">
        <v>244</v>
      </c>
      <c r="G158" s="803"/>
      <c r="H158" s="806" t="s">
        <v>152</v>
      </c>
      <c r="I158" s="806"/>
      <c r="J158" s="117" t="s">
        <v>153</v>
      </c>
      <c r="K158" s="117" t="s">
        <v>3</v>
      </c>
      <c r="L158" s="119">
        <v>139</v>
      </c>
    </row>
    <row r="159" spans="1:12" s="101" customFormat="1" ht="375.75" customHeight="1">
      <c r="A159" s="808"/>
      <c r="B159" s="803"/>
      <c r="C159" s="810"/>
      <c r="D159" s="807"/>
      <c r="E159" s="803"/>
      <c r="F159" s="803"/>
      <c r="G159" s="803"/>
      <c r="H159" s="806" t="s">
        <v>154</v>
      </c>
      <c r="I159" s="806"/>
      <c r="J159" s="117" t="s">
        <v>153</v>
      </c>
      <c r="K159" s="117" t="s">
        <v>3</v>
      </c>
      <c r="L159" s="119">
        <v>481.9</v>
      </c>
    </row>
    <row r="160" spans="1:12" s="101" customFormat="1" ht="24" customHeight="1">
      <c r="A160" s="808"/>
      <c r="B160" s="110" t="s">
        <v>77</v>
      </c>
      <c r="C160" s="115" t="s">
        <v>79</v>
      </c>
      <c r="D160" s="115" t="s">
        <v>155</v>
      </c>
      <c r="E160" s="115" t="s">
        <v>156</v>
      </c>
      <c r="F160" s="805"/>
      <c r="G160" s="805"/>
      <c r="H160" s="806" t="s">
        <v>157</v>
      </c>
      <c r="I160" s="806"/>
      <c r="J160" s="803" t="s">
        <v>153</v>
      </c>
      <c r="K160" s="803" t="s">
        <v>153</v>
      </c>
      <c r="L160" s="804">
        <v>0</v>
      </c>
    </row>
    <row r="161" spans="1:12" s="101" customFormat="1" ht="24" customHeight="1">
      <c r="A161" s="808"/>
      <c r="B161" s="117" t="s">
        <v>240</v>
      </c>
      <c r="C161" s="117" t="s">
        <v>244</v>
      </c>
      <c r="D161" s="118">
        <v>43790</v>
      </c>
      <c r="E161" s="117" t="s">
        <v>1571</v>
      </c>
      <c r="F161" s="805"/>
      <c r="G161" s="805"/>
      <c r="H161" s="806"/>
      <c r="I161" s="806"/>
      <c r="J161" s="803"/>
      <c r="K161" s="803"/>
      <c r="L161" s="804"/>
    </row>
    <row r="162" spans="1:12" s="101" customFormat="1" ht="24" customHeight="1">
      <c r="A162" s="808">
        <v>1029</v>
      </c>
      <c r="B162" s="110" t="s">
        <v>76</v>
      </c>
      <c r="C162" s="115" t="s">
        <v>78</v>
      </c>
      <c r="D162" s="115" t="s">
        <v>146</v>
      </c>
      <c r="E162" s="115" t="s">
        <v>147</v>
      </c>
      <c r="F162" s="809" t="s">
        <v>71</v>
      </c>
      <c r="G162" s="809"/>
      <c r="H162" s="805"/>
      <c r="I162" s="805"/>
      <c r="J162" s="805"/>
      <c r="K162" s="805"/>
      <c r="L162" s="805"/>
    </row>
    <row r="163" spans="1:12" s="101" customFormat="1" ht="26.25" customHeight="1">
      <c r="A163" s="808"/>
      <c r="B163" s="803" t="s">
        <v>3304</v>
      </c>
      <c r="C163" s="810" t="s">
        <v>3309</v>
      </c>
      <c r="D163" s="807">
        <v>43810</v>
      </c>
      <c r="E163" s="803" t="s">
        <v>243</v>
      </c>
      <c r="F163" s="803" t="s">
        <v>2156</v>
      </c>
      <c r="G163" s="803"/>
      <c r="H163" s="806" t="s">
        <v>152</v>
      </c>
      <c r="I163" s="806"/>
      <c r="J163" s="117" t="s">
        <v>153</v>
      </c>
      <c r="K163" s="117" t="s">
        <v>3</v>
      </c>
      <c r="L163" s="119">
        <v>286.23</v>
      </c>
    </row>
    <row r="164" spans="1:12" s="101" customFormat="1" ht="408.95" customHeight="1">
      <c r="A164" s="808"/>
      <c r="B164" s="803"/>
      <c r="C164" s="810"/>
      <c r="D164" s="807"/>
      <c r="E164" s="803"/>
      <c r="F164" s="803"/>
      <c r="G164" s="803"/>
      <c r="H164" s="806" t="s">
        <v>154</v>
      </c>
      <c r="I164" s="806"/>
      <c r="J164" s="803" t="s">
        <v>153</v>
      </c>
      <c r="K164" s="803" t="s">
        <v>3</v>
      </c>
      <c r="L164" s="804">
        <v>281.60000000000002</v>
      </c>
    </row>
    <row r="165" spans="1:12" s="101" customFormat="1" ht="344.85" customHeight="1">
      <c r="A165" s="808"/>
      <c r="B165" s="803"/>
      <c r="C165" s="810"/>
      <c r="D165" s="807"/>
      <c r="E165" s="803"/>
      <c r="F165" s="803"/>
      <c r="G165" s="803"/>
      <c r="H165" s="806"/>
      <c r="I165" s="806"/>
      <c r="J165" s="803"/>
      <c r="K165" s="803"/>
      <c r="L165" s="804"/>
    </row>
    <row r="166" spans="1:12" s="101" customFormat="1" ht="24" customHeight="1">
      <c r="A166" s="808"/>
      <c r="B166" s="110" t="s">
        <v>77</v>
      </c>
      <c r="C166" s="115" t="s">
        <v>79</v>
      </c>
      <c r="D166" s="115" t="s">
        <v>155</v>
      </c>
      <c r="E166" s="115" t="s">
        <v>156</v>
      </c>
      <c r="F166" s="805"/>
      <c r="G166" s="805"/>
      <c r="H166" s="806" t="s">
        <v>157</v>
      </c>
      <c r="I166" s="806"/>
      <c r="J166" s="803" t="s">
        <v>153</v>
      </c>
      <c r="K166" s="803" t="s">
        <v>153</v>
      </c>
      <c r="L166" s="804">
        <v>0</v>
      </c>
    </row>
    <row r="167" spans="1:12" s="101" customFormat="1" ht="24" customHeight="1">
      <c r="A167" s="808"/>
      <c r="B167" s="117" t="s">
        <v>240</v>
      </c>
      <c r="C167" s="117" t="s">
        <v>2156</v>
      </c>
      <c r="D167" s="118">
        <v>43813</v>
      </c>
      <c r="E167" s="117" t="s">
        <v>582</v>
      </c>
      <c r="F167" s="805"/>
      <c r="G167" s="805"/>
      <c r="H167" s="806"/>
      <c r="I167" s="806"/>
      <c r="J167" s="803"/>
      <c r="K167" s="803"/>
      <c r="L167" s="804"/>
    </row>
    <row r="168" spans="1:12" s="101" customFormat="1" ht="24" customHeight="1">
      <c r="A168" s="808">
        <v>1030</v>
      </c>
      <c r="B168" s="110" t="s">
        <v>76</v>
      </c>
      <c r="C168" s="115" t="s">
        <v>78</v>
      </c>
      <c r="D168" s="115" t="s">
        <v>146</v>
      </c>
      <c r="E168" s="115" t="s">
        <v>147</v>
      </c>
      <c r="F168" s="809" t="s">
        <v>71</v>
      </c>
      <c r="G168" s="809"/>
      <c r="H168" s="805"/>
      <c r="I168" s="805"/>
      <c r="J168" s="805"/>
      <c r="K168" s="805"/>
      <c r="L168" s="805"/>
    </row>
    <row r="169" spans="1:12" s="101" customFormat="1" ht="26.25" customHeight="1">
      <c r="A169" s="808"/>
      <c r="B169" s="803" t="s">
        <v>3304</v>
      </c>
      <c r="C169" s="810" t="s">
        <v>3309</v>
      </c>
      <c r="D169" s="807">
        <v>43810</v>
      </c>
      <c r="E169" s="803" t="s">
        <v>243</v>
      </c>
      <c r="F169" s="803" t="s">
        <v>3310</v>
      </c>
      <c r="G169" s="803"/>
      <c r="H169" s="806" t="s">
        <v>152</v>
      </c>
      <c r="I169" s="806"/>
      <c r="J169" s="117" t="s">
        <v>153</v>
      </c>
      <c r="K169" s="117" t="s">
        <v>3</v>
      </c>
      <c r="L169" s="119">
        <v>767.88</v>
      </c>
    </row>
    <row r="170" spans="1:12" s="101" customFormat="1" ht="408.95" customHeight="1">
      <c r="A170" s="808"/>
      <c r="B170" s="803"/>
      <c r="C170" s="810"/>
      <c r="D170" s="807"/>
      <c r="E170" s="803"/>
      <c r="F170" s="803"/>
      <c r="G170" s="803"/>
      <c r="H170" s="806" t="s">
        <v>154</v>
      </c>
      <c r="I170" s="806"/>
      <c r="J170" s="803" t="s">
        <v>153</v>
      </c>
      <c r="K170" s="803" t="s">
        <v>153</v>
      </c>
      <c r="L170" s="804">
        <v>0</v>
      </c>
    </row>
    <row r="171" spans="1:12" s="101" customFormat="1" ht="344.85" customHeight="1">
      <c r="A171" s="808"/>
      <c r="B171" s="803"/>
      <c r="C171" s="810"/>
      <c r="D171" s="807"/>
      <c r="E171" s="803"/>
      <c r="F171" s="803"/>
      <c r="G171" s="803"/>
      <c r="H171" s="806"/>
      <c r="I171" s="806"/>
      <c r="J171" s="803"/>
      <c r="K171" s="803"/>
      <c r="L171" s="804"/>
    </row>
    <row r="172" spans="1:12" s="101" customFormat="1" ht="24" customHeight="1">
      <c r="A172" s="808"/>
      <c r="B172" s="110" t="s">
        <v>77</v>
      </c>
      <c r="C172" s="115" t="s">
        <v>79</v>
      </c>
      <c r="D172" s="115" t="s">
        <v>155</v>
      </c>
      <c r="E172" s="115" t="s">
        <v>156</v>
      </c>
      <c r="F172" s="805"/>
      <c r="G172" s="805"/>
      <c r="H172" s="806" t="s">
        <v>157</v>
      </c>
      <c r="I172" s="806"/>
      <c r="J172" s="803" t="s">
        <v>153</v>
      </c>
      <c r="K172" s="803" t="s">
        <v>153</v>
      </c>
      <c r="L172" s="804">
        <v>0</v>
      </c>
    </row>
    <row r="173" spans="1:12" s="101" customFormat="1" ht="24" customHeight="1">
      <c r="A173" s="808"/>
      <c r="B173" s="117" t="s">
        <v>240</v>
      </c>
      <c r="C173" s="117" t="s">
        <v>3310</v>
      </c>
      <c r="D173" s="118">
        <v>43813</v>
      </c>
      <c r="E173" s="117" t="s">
        <v>582</v>
      </c>
      <c r="F173" s="805"/>
      <c r="G173" s="805"/>
      <c r="H173" s="806"/>
      <c r="I173" s="806"/>
      <c r="J173" s="803"/>
      <c r="K173" s="803"/>
      <c r="L173" s="804"/>
    </row>
    <row r="174" spans="1:12" s="101" customFormat="1" ht="24" customHeight="1">
      <c r="A174" s="808">
        <v>1031</v>
      </c>
      <c r="B174" s="110" t="s">
        <v>76</v>
      </c>
      <c r="C174" s="115" t="s">
        <v>78</v>
      </c>
      <c r="D174" s="115" t="s">
        <v>146</v>
      </c>
      <c r="E174" s="115" t="s">
        <v>147</v>
      </c>
      <c r="F174" s="809" t="s">
        <v>71</v>
      </c>
      <c r="G174" s="809"/>
      <c r="H174" s="805"/>
      <c r="I174" s="805"/>
      <c r="J174" s="805"/>
      <c r="K174" s="805"/>
      <c r="L174" s="805"/>
    </row>
    <row r="175" spans="1:12" s="101" customFormat="1" ht="26.25" customHeight="1">
      <c r="A175" s="808"/>
      <c r="B175" s="803" t="s">
        <v>3311</v>
      </c>
      <c r="C175" s="810" t="s">
        <v>3312</v>
      </c>
      <c r="D175" s="807">
        <v>43747</v>
      </c>
      <c r="E175" s="803" t="s">
        <v>3313</v>
      </c>
      <c r="F175" s="803" t="s">
        <v>3314</v>
      </c>
      <c r="G175" s="803"/>
      <c r="H175" s="806" t="s">
        <v>152</v>
      </c>
      <c r="I175" s="806"/>
      <c r="J175" s="117" t="s">
        <v>153</v>
      </c>
      <c r="K175" s="117" t="s">
        <v>3</v>
      </c>
      <c r="L175" s="119">
        <v>369.15</v>
      </c>
    </row>
    <row r="176" spans="1:12" s="101" customFormat="1" ht="197.25" customHeight="1">
      <c r="A176" s="808"/>
      <c r="B176" s="803"/>
      <c r="C176" s="810"/>
      <c r="D176" s="807"/>
      <c r="E176" s="803"/>
      <c r="F176" s="803"/>
      <c r="G176" s="803"/>
      <c r="H176" s="806" t="s">
        <v>154</v>
      </c>
      <c r="I176" s="806"/>
      <c r="J176" s="117" t="s">
        <v>153</v>
      </c>
      <c r="K176" s="117" t="s">
        <v>3</v>
      </c>
      <c r="L176" s="119">
        <v>574.56000000000006</v>
      </c>
    </row>
    <row r="177" spans="1:12" s="101" customFormat="1" ht="24" customHeight="1">
      <c r="A177" s="808"/>
      <c r="B177" s="110" t="s">
        <v>77</v>
      </c>
      <c r="C177" s="115" t="s">
        <v>79</v>
      </c>
      <c r="D177" s="115" t="s">
        <v>155</v>
      </c>
      <c r="E177" s="115" t="s">
        <v>156</v>
      </c>
      <c r="F177" s="805"/>
      <c r="G177" s="805"/>
      <c r="H177" s="806" t="s">
        <v>157</v>
      </c>
      <c r="I177" s="806"/>
      <c r="J177" s="803" t="s">
        <v>153</v>
      </c>
      <c r="K177" s="803" t="s">
        <v>153</v>
      </c>
      <c r="L177" s="804">
        <v>0</v>
      </c>
    </row>
    <row r="178" spans="1:12" s="101" customFormat="1" ht="24" customHeight="1">
      <c r="A178" s="808"/>
      <c r="B178" s="117" t="s">
        <v>158</v>
      </c>
      <c r="C178" s="117" t="s">
        <v>3314</v>
      </c>
      <c r="D178" s="118">
        <v>43750</v>
      </c>
      <c r="E178" s="117" t="s">
        <v>199</v>
      </c>
      <c r="F178" s="805"/>
      <c r="G178" s="805"/>
      <c r="H178" s="806"/>
      <c r="I178" s="806"/>
      <c r="J178" s="803"/>
      <c r="K178" s="803"/>
      <c r="L178" s="804"/>
    </row>
    <row r="179" spans="1:12" s="101" customFormat="1" ht="24" customHeight="1">
      <c r="A179" s="808">
        <v>1032</v>
      </c>
      <c r="B179" s="110" t="s">
        <v>76</v>
      </c>
      <c r="C179" s="115" t="s">
        <v>78</v>
      </c>
      <c r="D179" s="115" t="s">
        <v>146</v>
      </c>
      <c r="E179" s="115" t="s">
        <v>147</v>
      </c>
      <c r="F179" s="809" t="s">
        <v>71</v>
      </c>
      <c r="G179" s="809"/>
      <c r="H179" s="805"/>
      <c r="I179" s="805"/>
      <c r="J179" s="805"/>
      <c r="K179" s="805"/>
      <c r="L179" s="805"/>
    </row>
    <row r="180" spans="1:12" s="101" customFormat="1" ht="26.25" customHeight="1">
      <c r="A180" s="808"/>
      <c r="B180" s="803" t="s">
        <v>3311</v>
      </c>
      <c r="C180" s="810" t="s">
        <v>3315</v>
      </c>
      <c r="D180" s="807">
        <v>43771</v>
      </c>
      <c r="E180" s="803" t="s">
        <v>2498</v>
      </c>
      <c r="F180" s="803" t="s">
        <v>1111</v>
      </c>
      <c r="G180" s="803"/>
      <c r="H180" s="806" t="s">
        <v>152</v>
      </c>
      <c r="I180" s="806"/>
      <c r="J180" s="117" t="s">
        <v>153</v>
      </c>
      <c r="K180" s="117" t="s">
        <v>3</v>
      </c>
      <c r="L180" s="119">
        <v>1080</v>
      </c>
    </row>
    <row r="181" spans="1:12" s="101" customFormat="1" ht="302.25" customHeight="1">
      <c r="A181" s="808"/>
      <c r="B181" s="803"/>
      <c r="C181" s="810"/>
      <c r="D181" s="807"/>
      <c r="E181" s="803"/>
      <c r="F181" s="803"/>
      <c r="G181" s="803"/>
      <c r="H181" s="806" t="s">
        <v>154</v>
      </c>
      <c r="I181" s="806"/>
      <c r="J181" s="117" t="s">
        <v>153</v>
      </c>
      <c r="K181" s="117" t="s">
        <v>3</v>
      </c>
      <c r="L181" s="119">
        <v>1323</v>
      </c>
    </row>
    <row r="182" spans="1:12" s="101" customFormat="1" ht="24" customHeight="1">
      <c r="A182" s="808"/>
      <c r="B182" s="110" t="s">
        <v>77</v>
      </c>
      <c r="C182" s="115" t="s">
        <v>79</v>
      </c>
      <c r="D182" s="115" t="s">
        <v>155</v>
      </c>
      <c r="E182" s="115" t="s">
        <v>156</v>
      </c>
      <c r="F182" s="805"/>
      <c r="G182" s="805"/>
      <c r="H182" s="806" t="s">
        <v>157</v>
      </c>
      <c r="I182" s="806"/>
      <c r="J182" s="803" t="s">
        <v>153</v>
      </c>
      <c r="K182" s="803" t="s">
        <v>153</v>
      </c>
      <c r="L182" s="804">
        <v>0</v>
      </c>
    </row>
    <row r="183" spans="1:12" s="101" customFormat="1" ht="24" customHeight="1">
      <c r="A183" s="808"/>
      <c r="B183" s="117" t="s">
        <v>158</v>
      </c>
      <c r="C183" s="117" t="s">
        <v>1111</v>
      </c>
      <c r="D183" s="118">
        <v>43781</v>
      </c>
      <c r="E183" s="117" t="s">
        <v>3316</v>
      </c>
      <c r="F183" s="805"/>
      <c r="G183" s="805"/>
      <c r="H183" s="806"/>
      <c r="I183" s="806"/>
      <c r="J183" s="803"/>
      <c r="K183" s="803"/>
      <c r="L183" s="804"/>
    </row>
    <row r="184" spans="1:12" s="101" customFormat="1" ht="24" customHeight="1">
      <c r="A184" s="808">
        <v>1033</v>
      </c>
      <c r="B184" s="110" t="s">
        <v>76</v>
      </c>
      <c r="C184" s="115" t="s">
        <v>78</v>
      </c>
      <c r="D184" s="115" t="s">
        <v>146</v>
      </c>
      <c r="E184" s="115" t="s">
        <v>147</v>
      </c>
      <c r="F184" s="809" t="s">
        <v>71</v>
      </c>
      <c r="G184" s="809"/>
      <c r="H184" s="805"/>
      <c r="I184" s="805"/>
      <c r="J184" s="805"/>
      <c r="K184" s="805"/>
      <c r="L184" s="805"/>
    </row>
    <row r="185" spans="1:12" s="101" customFormat="1" ht="26.25" customHeight="1">
      <c r="A185" s="808"/>
      <c r="B185" s="803" t="s">
        <v>3317</v>
      </c>
      <c r="C185" s="810" t="s">
        <v>3318</v>
      </c>
      <c r="D185" s="807">
        <v>43854</v>
      </c>
      <c r="E185" s="803" t="s">
        <v>2860</v>
      </c>
      <c r="F185" s="803" t="s">
        <v>3319</v>
      </c>
      <c r="G185" s="803"/>
      <c r="H185" s="806" t="s">
        <v>152</v>
      </c>
      <c r="I185" s="806"/>
      <c r="J185" s="117" t="s">
        <v>153</v>
      </c>
      <c r="K185" s="117" t="s">
        <v>3</v>
      </c>
      <c r="L185" s="119">
        <v>1352.5</v>
      </c>
    </row>
    <row r="186" spans="1:12" s="101" customFormat="1" ht="408.95" customHeight="1">
      <c r="A186" s="808"/>
      <c r="B186" s="803"/>
      <c r="C186" s="810"/>
      <c r="D186" s="807"/>
      <c r="E186" s="803"/>
      <c r="F186" s="803"/>
      <c r="G186" s="803"/>
      <c r="H186" s="806" t="s">
        <v>154</v>
      </c>
      <c r="I186" s="806"/>
      <c r="J186" s="803" t="s">
        <v>153</v>
      </c>
      <c r="K186" s="803" t="s">
        <v>3</v>
      </c>
      <c r="L186" s="804">
        <v>284</v>
      </c>
    </row>
    <row r="187" spans="1:12" s="101" customFormat="1" ht="134.85" customHeight="1">
      <c r="A187" s="808"/>
      <c r="B187" s="803"/>
      <c r="C187" s="810"/>
      <c r="D187" s="807"/>
      <c r="E187" s="803"/>
      <c r="F187" s="803"/>
      <c r="G187" s="803"/>
      <c r="H187" s="806"/>
      <c r="I187" s="806"/>
      <c r="J187" s="803"/>
      <c r="K187" s="803"/>
      <c r="L187" s="804"/>
    </row>
    <row r="188" spans="1:12" s="101" customFormat="1" ht="24" customHeight="1">
      <c r="A188" s="808"/>
      <c r="B188" s="110" t="s">
        <v>77</v>
      </c>
      <c r="C188" s="115" t="s">
        <v>79</v>
      </c>
      <c r="D188" s="115" t="s">
        <v>155</v>
      </c>
      <c r="E188" s="115" t="s">
        <v>156</v>
      </c>
      <c r="F188" s="805"/>
      <c r="G188" s="805"/>
      <c r="H188" s="806" t="s">
        <v>157</v>
      </c>
      <c r="I188" s="806"/>
      <c r="J188" s="803" t="s">
        <v>153</v>
      </c>
      <c r="K188" s="803" t="s">
        <v>3</v>
      </c>
      <c r="L188" s="804">
        <v>1547.5</v>
      </c>
    </row>
    <row r="189" spans="1:12" s="101" customFormat="1" ht="24" customHeight="1">
      <c r="A189" s="808"/>
      <c r="B189" s="117" t="s">
        <v>164</v>
      </c>
      <c r="C189" s="117" t="s">
        <v>3319</v>
      </c>
      <c r="D189" s="118">
        <v>43859</v>
      </c>
      <c r="E189" s="117" t="s">
        <v>2883</v>
      </c>
      <c r="F189" s="805"/>
      <c r="G189" s="805"/>
      <c r="H189" s="806"/>
      <c r="I189" s="806"/>
      <c r="J189" s="803"/>
      <c r="K189" s="803"/>
      <c r="L189" s="804"/>
    </row>
    <row r="190" spans="1:12" s="101" customFormat="1" ht="24" customHeight="1">
      <c r="A190" s="808">
        <v>1034</v>
      </c>
      <c r="B190" s="110" t="s">
        <v>76</v>
      </c>
      <c r="C190" s="115" t="s">
        <v>78</v>
      </c>
      <c r="D190" s="115" t="s">
        <v>146</v>
      </c>
      <c r="E190" s="115" t="s">
        <v>147</v>
      </c>
      <c r="F190" s="809" t="s">
        <v>71</v>
      </c>
      <c r="G190" s="809"/>
      <c r="H190" s="805"/>
      <c r="I190" s="805"/>
      <c r="J190" s="805"/>
      <c r="K190" s="805"/>
      <c r="L190" s="805"/>
    </row>
    <row r="191" spans="1:12" s="101" customFormat="1" ht="26.25" customHeight="1">
      <c r="A191" s="808"/>
      <c r="B191" s="803" t="s">
        <v>3320</v>
      </c>
      <c r="C191" s="810" t="s">
        <v>3321</v>
      </c>
      <c r="D191" s="807">
        <v>43805</v>
      </c>
      <c r="E191" s="803" t="s">
        <v>550</v>
      </c>
      <c r="F191" s="803" t="s">
        <v>1336</v>
      </c>
      <c r="G191" s="803"/>
      <c r="H191" s="806" t="s">
        <v>152</v>
      </c>
      <c r="I191" s="806"/>
      <c r="J191" s="117" t="s">
        <v>153</v>
      </c>
      <c r="K191" s="117" t="s">
        <v>3</v>
      </c>
      <c r="L191" s="119">
        <v>965</v>
      </c>
    </row>
    <row r="192" spans="1:12" s="101" customFormat="1" ht="249.75" customHeight="1">
      <c r="A192" s="808"/>
      <c r="B192" s="803"/>
      <c r="C192" s="810"/>
      <c r="D192" s="807"/>
      <c r="E192" s="803"/>
      <c r="F192" s="803"/>
      <c r="G192" s="803"/>
      <c r="H192" s="806" t="s">
        <v>154</v>
      </c>
      <c r="I192" s="806"/>
      <c r="J192" s="117" t="s">
        <v>153</v>
      </c>
      <c r="K192" s="117" t="s">
        <v>3</v>
      </c>
      <c r="L192" s="119">
        <v>848.98</v>
      </c>
    </row>
    <row r="193" spans="1:12" s="101" customFormat="1" ht="24" customHeight="1">
      <c r="A193" s="808"/>
      <c r="B193" s="110" t="s">
        <v>77</v>
      </c>
      <c r="C193" s="115" t="s">
        <v>79</v>
      </c>
      <c r="D193" s="115" t="s">
        <v>155</v>
      </c>
      <c r="E193" s="115" t="s">
        <v>156</v>
      </c>
      <c r="F193" s="805"/>
      <c r="G193" s="805"/>
      <c r="H193" s="806" t="s">
        <v>157</v>
      </c>
      <c r="I193" s="806"/>
      <c r="J193" s="803" t="s">
        <v>153</v>
      </c>
      <c r="K193" s="803" t="s">
        <v>153</v>
      </c>
      <c r="L193" s="804">
        <v>0</v>
      </c>
    </row>
    <row r="194" spans="1:12" s="101" customFormat="1" ht="34.5" customHeight="1">
      <c r="A194" s="808"/>
      <c r="B194" s="117" t="s">
        <v>953</v>
      </c>
      <c r="C194" s="117" t="s">
        <v>1336</v>
      </c>
      <c r="D194" s="118">
        <v>43810</v>
      </c>
      <c r="E194" s="117" t="s">
        <v>3322</v>
      </c>
      <c r="F194" s="805"/>
      <c r="G194" s="805"/>
      <c r="H194" s="806"/>
      <c r="I194" s="806"/>
      <c r="J194" s="803"/>
      <c r="K194" s="803"/>
      <c r="L194" s="804"/>
    </row>
    <row r="195" spans="1:12" s="101" customFormat="1" ht="24" customHeight="1">
      <c r="A195" s="808">
        <v>1035</v>
      </c>
      <c r="B195" s="110" t="s">
        <v>76</v>
      </c>
      <c r="C195" s="115" t="s">
        <v>78</v>
      </c>
      <c r="D195" s="115" t="s">
        <v>146</v>
      </c>
      <c r="E195" s="115" t="s">
        <v>147</v>
      </c>
      <c r="F195" s="809" t="s">
        <v>71</v>
      </c>
      <c r="G195" s="809"/>
      <c r="H195" s="805"/>
      <c r="I195" s="805"/>
      <c r="J195" s="805"/>
      <c r="K195" s="805"/>
      <c r="L195" s="805"/>
    </row>
    <row r="196" spans="1:12" s="101" customFormat="1" ht="26.25" customHeight="1">
      <c r="A196" s="808"/>
      <c r="B196" s="803" t="s">
        <v>3323</v>
      </c>
      <c r="C196" s="810" t="s">
        <v>3324</v>
      </c>
      <c r="D196" s="807">
        <v>43802</v>
      </c>
      <c r="E196" s="803" t="s">
        <v>306</v>
      </c>
      <c r="F196" s="803" t="s">
        <v>307</v>
      </c>
      <c r="G196" s="803"/>
      <c r="H196" s="806" t="s">
        <v>152</v>
      </c>
      <c r="I196" s="806"/>
      <c r="J196" s="117" t="s">
        <v>153</v>
      </c>
      <c r="K196" s="117" t="s">
        <v>3</v>
      </c>
      <c r="L196" s="119">
        <v>324</v>
      </c>
    </row>
    <row r="197" spans="1:12" s="101" customFormat="1" ht="365.25" customHeight="1">
      <c r="A197" s="808"/>
      <c r="B197" s="803"/>
      <c r="C197" s="810"/>
      <c r="D197" s="807"/>
      <c r="E197" s="803"/>
      <c r="F197" s="803"/>
      <c r="G197" s="803"/>
      <c r="H197" s="806" t="s">
        <v>154</v>
      </c>
      <c r="I197" s="806"/>
      <c r="J197" s="117" t="s">
        <v>153</v>
      </c>
      <c r="K197" s="117" t="s">
        <v>153</v>
      </c>
      <c r="L197" s="119">
        <v>0</v>
      </c>
    </row>
    <row r="198" spans="1:12" s="101" customFormat="1" ht="24" customHeight="1">
      <c r="A198" s="808"/>
      <c r="B198" s="110" t="s">
        <v>77</v>
      </c>
      <c r="C198" s="115" t="s">
        <v>79</v>
      </c>
      <c r="D198" s="115" t="s">
        <v>155</v>
      </c>
      <c r="E198" s="115" t="s">
        <v>156</v>
      </c>
      <c r="F198" s="805"/>
      <c r="G198" s="805"/>
      <c r="H198" s="806" t="s">
        <v>157</v>
      </c>
      <c r="I198" s="806"/>
      <c r="J198" s="803" t="s">
        <v>153</v>
      </c>
      <c r="K198" s="803" t="s">
        <v>153</v>
      </c>
      <c r="L198" s="804">
        <v>0</v>
      </c>
    </row>
    <row r="199" spans="1:12" s="101" customFormat="1" ht="24" customHeight="1">
      <c r="A199" s="808"/>
      <c r="B199" s="117" t="s">
        <v>572</v>
      </c>
      <c r="C199" s="117" t="s">
        <v>307</v>
      </c>
      <c r="D199" s="118">
        <v>43806</v>
      </c>
      <c r="E199" s="117" t="s">
        <v>3325</v>
      </c>
      <c r="F199" s="805"/>
      <c r="G199" s="805"/>
      <c r="H199" s="806"/>
      <c r="I199" s="806"/>
      <c r="J199" s="803"/>
      <c r="K199" s="803"/>
      <c r="L199" s="804"/>
    </row>
    <row r="200" spans="1:12" s="101" customFormat="1" ht="24" customHeight="1">
      <c r="A200" s="808">
        <v>1036</v>
      </c>
      <c r="B200" s="110" t="s">
        <v>76</v>
      </c>
      <c r="C200" s="115" t="s">
        <v>78</v>
      </c>
      <c r="D200" s="115" t="s">
        <v>146</v>
      </c>
      <c r="E200" s="115" t="s">
        <v>147</v>
      </c>
      <c r="F200" s="809" t="s">
        <v>71</v>
      </c>
      <c r="G200" s="809"/>
      <c r="H200" s="805"/>
      <c r="I200" s="805"/>
      <c r="J200" s="805"/>
      <c r="K200" s="805"/>
      <c r="L200" s="805"/>
    </row>
    <row r="201" spans="1:12" s="101" customFormat="1" ht="26.25" customHeight="1">
      <c r="A201" s="808"/>
      <c r="B201" s="803" t="s">
        <v>3326</v>
      </c>
      <c r="C201" s="810" t="s">
        <v>3327</v>
      </c>
      <c r="D201" s="807">
        <v>43837</v>
      </c>
      <c r="E201" s="803" t="s">
        <v>614</v>
      </c>
      <c r="F201" s="803" t="s">
        <v>992</v>
      </c>
      <c r="G201" s="803"/>
      <c r="H201" s="806" t="s">
        <v>152</v>
      </c>
      <c r="I201" s="806"/>
      <c r="J201" s="117" t="s">
        <v>153</v>
      </c>
      <c r="K201" s="117" t="s">
        <v>3</v>
      </c>
      <c r="L201" s="119">
        <v>168</v>
      </c>
    </row>
    <row r="202" spans="1:12" s="101" customFormat="1" ht="113.25" customHeight="1">
      <c r="A202" s="808"/>
      <c r="B202" s="803"/>
      <c r="C202" s="810"/>
      <c r="D202" s="807"/>
      <c r="E202" s="803"/>
      <c r="F202" s="803"/>
      <c r="G202" s="803"/>
      <c r="H202" s="806" t="s">
        <v>154</v>
      </c>
      <c r="I202" s="806"/>
      <c r="J202" s="117" t="s">
        <v>153</v>
      </c>
      <c r="K202" s="117" t="s">
        <v>3</v>
      </c>
      <c r="L202" s="119">
        <v>404</v>
      </c>
    </row>
    <row r="203" spans="1:12" s="101" customFormat="1" ht="24" customHeight="1">
      <c r="A203" s="808"/>
      <c r="B203" s="110" t="s">
        <v>77</v>
      </c>
      <c r="C203" s="115" t="s">
        <v>79</v>
      </c>
      <c r="D203" s="115" t="s">
        <v>155</v>
      </c>
      <c r="E203" s="115" t="s">
        <v>156</v>
      </c>
      <c r="F203" s="805"/>
      <c r="G203" s="805"/>
      <c r="H203" s="806" t="s">
        <v>157</v>
      </c>
      <c r="I203" s="806"/>
      <c r="J203" s="803" t="s">
        <v>153</v>
      </c>
      <c r="K203" s="803" t="s">
        <v>153</v>
      </c>
      <c r="L203" s="804">
        <v>0</v>
      </c>
    </row>
    <row r="204" spans="1:12" s="101" customFormat="1" ht="24" customHeight="1">
      <c r="A204" s="808"/>
      <c r="B204" s="117" t="s">
        <v>181</v>
      </c>
      <c r="C204" s="117" t="s">
        <v>992</v>
      </c>
      <c r="D204" s="118">
        <v>43838</v>
      </c>
      <c r="E204" s="117" t="s">
        <v>3328</v>
      </c>
      <c r="F204" s="805"/>
      <c r="G204" s="805"/>
      <c r="H204" s="806"/>
      <c r="I204" s="806"/>
      <c r="J204" s="803"/>
      <c r="K204" s="803"/>
      <c r="L204" s="804"/>
    </row>
    <row r="205" spans="1:12" s="101" customFormat="1" ht="24" customHeight="1">
      <c r="A205" s="808">
        <v>1037</v>
      </c>
      <c r="B205" s="110" t="s">
        <v>76</v>
      </c>
      <c r="C205" s="115" t="s">
        <v>78</v>
      </c>
      <c r="D205" s="115" t="s">
        <v>146</v>
      </c>
      <c r="E205" s="115" t="s">
        <v>147</v>
      </c>
      <c r="F205" s="809" t="s">
        <v>71</v>
      </c>
      <c r="G205" s="809"/>
      <c r="H205" s="805"/>
      <c r="I205" s="805"/>
      <c r="J205" s="805"/>
      <c r="K205" s="805"/>
      <c r="L205" s="805"/>
    </row>
    <row r="206" spans="1:12" s="101" customFormat="1" ht="26.25" customHeight="1">
      <c r="A206" s="808"/>
      <c r="B206" s="803" t="s">
        <v>3329</v>
      </c>
      <c r="C206" s="810" t="s">
        <v>3330</v>
      </c>
      <c r="D206" s="807">
        <v>43754</v>
      </c>
      <c r="E206" s="803" t="s">
        <v>3331</v>
      </c>
      <c r="F206" s="803" t="s">
        <v>3332</v>
      </c>
      <c r="G206" s="803"/>
      <c r="H206" s="806" t="s">
        <v>152</v>
      </c>
      <c r="I206" s="806"/>
      <c r="J206" s="117" t="s">
        <v>153</v>
      </c>
      <c r="K206" s="117" t="s">
        <v>3</v>
      </c>
      <c r="L206" s="119">
        <v>469.27</v>
      </c>
    </row>
    <row r="207" spans="1:12" s="101" customFormat="1" ht="408.95" customHeight="1">
      <c r="A207" s="808"/>
      <c r="B207" s="803"/>
      <c r="C207" s="810"/>
      <c r="D207" s="807"/>
      <c r="E207" s="803"/>
      <c r="F207" s="803"/>
      <c r="G207" s="803"/>
      <c r="H207" s="806" t="s">
        <v>154</v>
      </c>
      <c r="I207" s="806"/>
      <c r="J207" s="803" t="s">
        <v>153</v>
      </c>
      <c r="K207" s="803" t="s">
        <v>3</v>
      </c>
      <c r="L207" s="804">
        <v>5611.63</v>
      </c>
    </row>
    <row r="208" spans="1:12" s="101" customFormat="1" ht="408.95" customHeight="1">
      <c r="A208" s="808"/>
      <c r="B208" s="803"/>
      <c r="C208" s="810"/>
      <c r="D208" s="807"/>
      <c r="E208" s="803"/>
      <c r="F208" s="803"/>
      <c r="G208" s="803"/>
      <c r="H208" s="806"/>
      <c r="I208" s="806"/>
      <c r="J208" s="803"/>
      <c r="K208" s="803"/>
      <c r="L208" s="804"/>
    </row>
    <row r="209" spans="1:12" s="101" customFormat="1" ht="177.2" customHeight="1">
      <c r="A209" s="808"/>
      <c r="B209" s="803"/>
      <c r="C209" s="810"/>
      <c r="D209" s="807"/>
      <c r="E209" s="803"/>
      <c r="F209" s="803"/>
      <c r="G209" s="803"/>
      <c r="H209" s="806"/>
      <c r="I209" s="806"/>
      <c r="J209" s="803"/>
      <c r="K209" s="803"/>
      <c r="L209" s="804"/>
    </row>
    <row r="210" spans="1:12" s="101" customFormat="1" ht="24" customHeight="1">
      <c r="A210" s="808"/>
      <c r="B210" s="110" t="s">
        <v>77</v>
      </c>
      <c r="C210" s="115" t="s">
        <v>79</v>
      </c>
      <c r="D210" s="115" t="s">
        <v>155</v>
      </c>
      <c r="E210" s="115" t="s">
        <v>156</v>
      </c>
      <c r="F210" s="805"/>
      <c r="G210" s="805"/>
      <c r="H210" s="806" t="s">
        <v>157</v>
      </c>
      <c r="I210" s="806"/>
      <c r="J210" s="803" t="s">
        <v>153</v>
      </c>
      <c r="K210" s="803" t="s">
        <v>3</v>
      </c>
      <c r="L210" s="804">
        <v>363.5</v>
      </c>
    </row>
    <row r="211" spans="1:12" s="101" customFormat="1" ht="24" customHeight="1">
      <c r="A211" s="808"/>
      <c r="B211" s="117" t="s">
        <v>254</v>
      </c>
      <c r="C211" s="117" t="s">
        <v>3332</v>
      </c>
      <c r="D211" s="118">
        <v>43768</v>
      </c>
      <c r="E211" s="117" t="s">
        <v>3333</v>
      </c>
      <c r="F211" s="805"/>
      <c r="G211" s="805"/>
      <c r="H211" s="806"/>
      <c r="I211" s="806"/>
      <c r="J211" s="803"/>
      <c r="K211" s="803"/>
      <c r="L211" s="804"/>
    </row>
    <row r="212" spans="1:12" s="101" customFormat="1" ht="24" customHeight="1">
      <c r="A212" s="808">
        <v>1038</v>
      </c>
      <c r="B212" s="110" t="s">
        <v>76</v>
      </c>
      <c r="C212" s="115" t="s">
        <v>78</v>
      </c>
      <c r="D212" s="115" t="s">
        <v>146</v>
      </c>
      <c r="E212" s="115" t="s">
        <v>147</v>
      </c>
      <c r="F212" s="809" t="s">
        <v>71</v>
      </c>
      <c r="G212" s="809"/>
      <c r="H212" s="805"/>
      <c r="I212" s="805"/>
      <c r="J212" s="805"/>
      <c r="K212" s="805"/>
      <c r="L212" s="805"/>
    </row>
    <row r="213" spans="1:12" s="101" customFormat="1" ht="26.25" customHeight="1">
      <c r="A213" s="808"/>
      <c r="B213" s="803" t="s">
        <v>3334</v>
      </c>
      <c r="C213" s="810" t="s">
        <v>3335</v>
      </c>
      <c r="D213" s="807">
        <v>43756</v>
      </c>
      <c r="E213" s="803" t="s">
        <v>3336</v>
      </c>
      <c r="F213" s="803" t="s">
        <v>2282</v>
      </c>
      <c r="G213" s="803"/>
      <c r="H213" s="806" t="s">
        <v>152</v>
      </c>
      <c r="I213" s="806"/>
      <c r="J213" s="117" t="s">
        <v>153</v>
      </c>
      <c r="K213" s="117" t="s">
        <v>3</v>
      </c>
      <c r="L213" s="119">
        <v>561.65</v>
      </c>
    </row>
    <row r="214" spans="1:12" s="101" customFormat="1" ht="333.75" customHeight="1">
      <c r="A214" s="808"/>
      <c r="B214" s="803"/>
      <c r="C214" s="810"/>
      <c r="D214" s="807"/>
      <c r="E214" s="803"/>
      <c r="F214" s="803"/>
      <c r="G214" s="803"/>
      <c r="H214" s="806" t="s">
        <v>154</v>
      </c>
      <c r="I214" s="806"/>
      <c r="J214" s="117" t="s">
        <v>153</v>
      </c>
      <c r="K214" s="117" t="s">
        <v>3</v>
      </c>
      <c r="L214" s="119">
        <v>1955.03</v>
      </c>
    </row>
    <row r="215" spans="1:12" s="101" customFormat="1" ht="24" customHeight="1">
      <c r="A215" s="808"/>
      <c r="B215" s="110" t="s">
        <v>77</v>
      </c>
      <c r="C215" s="115" t="s">
        <v>79</v>
      </c>
      <c r="D215" s="115" t="s">
        <v>155</v>
      </c>
      <c r="E215" s="115" t="s">
        <v>156</v>
      </c>
      <c r="F215" s="805"/>
      <c r="G215" s="805"/>
      <c r="H215" s="806" t="s">
        <v>157</v>
      </c>
      <c r="I215" s="806"/>
      <c r="J215" s="803" t="s">
        <v>153</v>
      </c>
      <c r="K215" s="803" t="s">
        <v>3</v>
      </c>
      <c r="L215" s="804">
        <v>600.68000000000006</v>
      </c>
    </row>
    <row r="216" spans="1:12" s="101" customFormat="1" ht="24" customHeight="1">
      <c r="A216" s="808"/>
      <c r="B216" s="117" t="s">
        <v>562</v>
      </c>
      <c r="C216" s="117" t="s">
        <v>2282</v>
      </c>
      <c r="D216" s="118">
        <v>43765</v>
      </c>
      <c r="E216" s="117" t="s">
        <v>3337</v>
      </c>
      <c r="F216" s="805"/>
      <c r="G216" s="805"/>
      <c r="H216" s="806"/>
      <c r="I216" s="806"/>
      <c r="J216" s="803"/>
      <c r="K216" s="803"/>
      <c r="L216" s="804"/>
    </row>
    <row r="217" spans="1:12" s="101" customFormat="1" ht="24" customHeight="1">
      <c r="A217" s="808">
        <v>1039</v>
      </c>
      <c r="B217" s="110" t="s">
        <v>76</v>
      </c>
      <c r="C217" s="115" t="s">
        <v>78</v>
      </c>
      <c r="D217" s="115" t="s">
        <v>146</v>
      </c>
      <c r="E217" s="115" t="s">
        <v>147</v>
      </c>
      <c r="F217" s="809" t="s">
        <v>71</v>
      </c>
      <c r="G217" s="809"/>
      <c r="H217" s="805"/>
      <c r="I217" s="805"/>
      <c r="J217" s="805"/>
      <c r="K217" s="805"/>
      <c r="L217" s="805"/>
    </row>
    <row r="218" spans="1:12" s="101" customFormat="1" ht="26.25" customHeight="1">
      <c r="A218" s="808"/>
      <c r="B218" s="803" t="s">
        <v>3334</v>
      </c>
      <c r="C218" s="810" t="s">
        <v>3335</v>
      </c>
      <c r="D218" s="807">
        <v>43756</v>
      </c>
      <c r="E218" s="803" t="s">
        <v>3336</v>
      </c>
      <c r="F218" s="803" t="s">
        <v>3338</v>
      </c>
      <c r="G218" s="803"/>
      <c r="H218" s="806" t="s">
        <v>152</v>
      </c>
      <c r="I218" s="806"/>
      <c r="J218" s="117" t="s">
        <v>153</v>
      </c>
      <c r="K218" s="117" t="s">
        <v>153</v>
      </c>
      <c r="L218" s="119">
        <v>0</v>
      </c>
    </row>
    <row r="219" spans="1:12" s="101" customFormat="1" ht="333.75" customHeight="1">
      <c r="A219" s="808"/>
      <c r="B219" s="803"/>
      <c r="C219" s="810"/>
      <c r="D219" s="807"/>
      <c r="E219" s="803"/>
      <c r="F219" s="803"/>
      <c r="G219" s="803"/>
      <c r="H219" s="806" t="s">
        <v>154</v>
      </c>
      <c r="I219" s="806"/>
      <c r="J219" s="117" t="s">
        <v>153</v>
      </c>
      <c r="K219" s="117" t="s">
        <v>3</v>
      </c>
      <c r="L219" s="119">
        <v>260.04000000000002</v>
      </c>
    </row>
    <row r="220" spans="1:12" s="101" customFormat="1" ht="24" customHeight="1">
      <c r="A220" s="808"/>
      <c r="B220" s="110" t="s">
        <v>77</v>
      </c>
      <c r="C220" s="115" t="s">
        <v>79</v>
      </c>
      <c r="D220" s="115" t="s">
        <v>155</v>
      </c>
      <c r="E220" s="115" t="s">
        <v>156</v>
      </c>
      <c r="F220" s="805"/>
      <c r="G220" s="805"/>
      <c r="H220" s="806" t="s">
        <v>157</v>
      </c>
      <c r="I220" s="806"/>
      <c r="J220" s="803" t="s">
        <v>153</v>
      </c>
      <c r="K220" s="803" t="s">
        <v>153</v>
      </c>
      <c r="L220" s="804">
        <v>0</v>
      </c>
    </row>
    <row r="221" spans="1:12" s="101" customFormat="1" ht="24" customHeight="1">
      <c r="A221" s="808"/>
      <c r="B221" s="117" t="s">
        <v>562</v>
      </c>
      <c r="C221" s="117" t="s">
        <v>3338</v>
      </c>
      <c r="D221" s="118">
        <v>43765</v>
      </c>
      <c r="E221" s="117" t="s">
        <v>3337</v>
      </c>
      <c r="F221" s="805"/>
      <c r="G221" s="805"/>
      <c r="H221" s="806"/>
      <c r="I221" s="806"/>
      <c r="J221" s="803"/>
      <c r="K221" s="803"/>
      <c r="L221" s="804"/>
    </row>
    <row r="222" spans="1:12" s="101" customFormat="1" ht="24" customHeight="1">
      <c r="A222" s="808">
        <v>1040</v>
      </c>
      <c r="B222" s="110" t="s">
        <v>76</v>
      </c>
      <c r="C222" s="115" t="s">
        <v>78</v>
      </c>
      <c r="D222" s="115" t="s">
        <v>146</v>
      </c>
      <c r="E222" s="115" t="s">
        <v>147</v>
      </c>
      <c r="F222" s="809" t="s">
        <v>71</v>
      </c>
      <c r="G222" s="809"/>
      <c r="H222" s="805"/>
      <c r="I222" s="805"/>
      <c r="J222" s="805"/>
      <c r="K222" s="805"/>
      <c r="L222" s="805"/>
    </row>
    <row r="223" spans="1:12" s="101" customFormat="1" ht="26.25" customHeight="1">
      <c r="A223" s="808"/>
      <c r="B223" s="803" t="s">
        <v>3339</v>
      </c>
      <c r="C223" s="810" t="s">
        <v>3340</v>
      </c>
      <c r="D223" s="807">
        <v>43765</v>
      </c>
      <c r="E223" s="803" t="s">
        <v>1072</v>
      </c>
      <c r="F223" s="803" t="s">
        <v>3341</v>
      </c>
      <c r="G223" s="803"/>
      <c r="H223" s="806" t="s">
        <v>152</v>
      </c>
      <c r="I223" s="806"/>
      <c r="J223" s="117" t="s">
        <v>153</v>
      </c>
      <c r="K223" s="117" t="s">
        <v>153</v>
      </c>
      <c r="L223" s="119">
        <v>0</v>
      </c>
    </row>
    <row r="224" spans="1:12" s="101" customFormat="1" ht="134.25" customHeight="1">
      <c r="A224" s="808"/>
      <c r="B224" s="803"/>
      <c r="C224" s="810"/>
      <c r="D224" s="807"/>
      <c r="E224" s="803"/>
      <c r="F224" s="803"/>
      <c r="G224" s="803"/>
      <c r="H224" s="806" t="s">
        <v>154</v>
      </c>
      <c r="I224" s="806"/>
      <c r="J224" s="117" t="s">
        <v>153</v>
      </c>
      <c r="K224" s="117" t="s">
        <v>153</v>
      </c>
      <c r="L224" s="119">
        <v>0</v>
      </c>
    </row>
    <row r="225" spans="1:12" s="101" customFormat="1" ht="24" customHeight="1">
      <c r="A225" s="808"/>
      <c r="B225" s="110" t="s">
        <v>77</v>
      </c>
      <c r="C225" s="115" t="s">
        <v>79</v>
      </c>
      <c r="D225" s="115" t="s">
        <v>155</v>
      </c>
      <c r="E225" s="115" t="s">
        <v>156</v>
      </c>
      <c r="F225" s="805"/>
      <c r="G225" s="805"/>
      <c r="H225" s="806" t="s">
        <v>157</v>
      </c>
      <c r="I225" s="806"/>
      <c r="J225" s="803" t="s">
        <v>153</v>
      </c>
      <c r="K225" s="803" t="s">
        <v>3</v>
      </c>
      <c r="L225" s="804">
        <v>600</v>
      </c>
    </row>
    <row r="226" spans="1:12" s="101" customFormat="1" ht="34.5" customHeight="1">
      <c r="A226" s="808"/>
      <c r="B226" s="117" t="s">
        <v>953</v>
      </c>
      <c r="C226" s="117" t="s">
        <v>3341</v>
      </c>
      <c r="D226" s="118">
        <v>43768</v>
      </c>
      <c r="E226" s="117" t="s">
        <v>3342</v>
      </c>
      <c r="F226" s="805"/>
      <c r="G226" s="805"/>
      <c r="H226" s="806"/>
      <c r="I226" s="806"/>
      <c r="J226" s="803"/>
      <c r="K226" s="803"/>
      <c r="L226" s="804"/>
    </row>
    <row r="227" spans="1:12" s="101" customFormat="1" ht="24" customHeight="1">
      <c r="A227" s="808">
        <v>1041</v>
      </c>
      <c r="B227" s="110" t="s">
        <v>76</v>
      </c>
      <c r="C227" s="115" t="s">
        <v>78</v>
      </c>
      <c r="D227" s="115" t="s">
        <v>146</v>
      </c>
      <c r="E227" s="115" t="s">
        <v>147</v>
      </c>
      <c r="F227" s="809" t="s">
        <v>71</v>
      </c>
      <c r="G227" s="809"/>
      <c r="H227" s="805"/>
      <c r="I227" s="805"/>
      <c r="J227" s="805"/>
      <c r="K227" s="805"/>
      <c r="L227" s="805"/>
    </row>
    <row r="228" spans="1:12" s="101" customFormat="1" ht="26.25" customHeight="1">
      <c r="A228" s="808"/>
      <c r="B228" s="803" t="s">
        <v>3343</v>
      </c>
      <c r="C228" s="810" t="s">
        <v>3344</v>
      </c>
      <c r="D228" s="807">
        <v>43838</v>
      </c>
      <c r="E228" s="803" t="s">
        <v>1413</v>
      </c>
      <c r="F228" s="803" t="s">
        <v>1749</v>
      </c>
      <c r="G228" s="803"/>
      <c r="H228" s="806" t="s">
        <v>152</v>
      </c>
      <c r="I228" s="806"/>
      <c r="J228" s="117" t="s">
        <v>153</v>
      </c>
      <c r="K228" s="117" t="s">
        <v>3</v>
      </c>
      <c r="L228" s="119">
        <v>245.63</v>
      </c>
    </row>
    <row r="229" spans="1:12" s="101" customFormat="1" ht="260.25" customHeight="1">
      <c r="A229" s="808"/>
      <c r="B229" s="803"/>
      <c r="C229" s="810"/>
      <c r="D229" s="807"/>
      <c r="E229" s="803"/>
      <c r="F229" s="803"/>
      <c r="G229" s="803"/>
      <c r="H229" s="806" t="s">
        <v>154</v>
      </c>
      <c r="I229" s="806"/>
      <c r="J229" s="117" t="s">
        <v>153</v>
      </c>
      <c r="K229" s="117" t="s">
        <v>3</v>
      </c>
      <c r="L229" s="119">
        <v>244</v>
      </c>
    </row>
    <row r="230" spans="1:12" s="101" customFormat="1" ht="24" customHeight="1">
      <c r="A230" s="808"/>
      <c r="B230" s="110" t="s">
        <v>77</v>
      </c>
      <c r="C230" s="115" t="s">
        <v>79</v>
      </c>
      <c r="D230" s="115" t="s">
        <v>155</v>
      </c>
      <c r="E230" s="115" t="s">
        <v>156</v>
      </c>
      <c r="F230" s="805"/>
      <c r="G230" s="805"/>
      <c r="H230" s="806" t="s">
        <v>157</v>
      </c>
      <c r="I230" s="806"/>
      <c r="J230" s="803" t="s">
        <v>153</v>
      </c>
      <c r="K230" s="803" t="s">
        <v>3</v>
      </c>
      <c r="L230" s="804">
        <v>228.02</v>
      </c>
    </row>
    <row r="231" spans="1:12" s="101" customFormat="1" ht="34.5" customHeight="1">
      <c r="A231" s="808"/>
      <c r="B231" s="117" t="s">
        <v>303</v>
      </c>
      <c r="C231" s="117" t="s">
        <v>1749</v>
      </c>
      <c r="D231" s="118">
        <v>43839</v>
      </c>
      <c r="E231" s="117" t="s">
        <v>464</v>
      </c>
      <c r="F231" s="805"/>
      <c r="G231" s="805"/>
      <c r="H231" s="806"/>
      <c r="I231" s="806"/>
      <c r="J231" s="803"/>
      <c r="K231" s="803"/>
      <c r="L231" s="804"/>
    </row>
    <row r="232" spans="1:12" s="101" customFormat="1" ht="24" customHeight="1">
      <c r="A232" s="808">
        <v>1042</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3345</v>
      </c>
      <c r="C233" s="810" t="s">
        <v>3346</v>
      </c>
      <c r="D233" s="807">
        <v>43801</v>
      </c>
      <c r="E233" s="803" t="s">
        <v>306</v>
      </c>
      <c r="F233" s="803" t="s">
        <v>307</v>
      </c>
      <c r="G233" s="803"/>
      <c r="H233" s="806" t="s">
        <v>152</v>
      </c>
      <c r="I233" s="806"/>
      <c r="J233" s="117" t="s">
        <v>153</v>
      </c>
      <c r="K233" s="117" t="s">
        <v>3</v>
      </c>
      <c r="L233" s="119">
        <v>635</v>
      </c>
    </row>
    <row r="234" spans="1:12" s="101" customFormat="1" ht="302.25" customHeight="1">
      <c r="A234" s="808"/>
      <c r="B234" s="803"/>
      <c r="C234" s="810"/>
      <c r="D234" s="807"/>
      <c r="E234" s="803"/>
      <c r="F234" s="803"/>
      <c r="G234" s="803"/>
      <c r="H234" s="806" t="s">
        <v>154</v>
      </c>
      <c r="I234" s="806"/>
      <c r="J234" s="117" t="s">
        <v>153</v>
      </c>
      <c r="K234" s="117" t="s">
        <v>153</v>
      </c>
      <c r="L234" s="119">
        <v>0</v>
      </c>
    </row>
    <row r="235" spans="1:12" s="101" customFormat="1" ht="24" customHeight="1">
      <c r="A235" s="808"/>
      <c r="B235" s="110" t="s">
        <v>77</v>
      </c>
      <c r="C235" s="115" t="s">
        <v>79</v>
      </c>
      <c r="D235" s="115" t="s">
        <v>155</v>
      </c>
      <c r="E235" s="115" t="s">
        <v>156</v>
      </c>
      <c r="F235" s="805"/>
      <c r="G235" s="805"/>
      <c r="H235" s="806" t="s">
        <v>157</v>
      </c>
      <c r="I235" s="806"/>
      <c r="J235" s="803" t="s">
        <v>153</v>
      </c>
      <c r="K235" s="803" t="s">
        <v>153</v>
      </c>
      <c r="L235" s="804">
        <v>0</v>
      </c>
    </row>
    <row r="236" spans="1:12" s="101" customFormat="1" ht="34.5" customHeight="1">
      <c r="A236" s="808"/>
      <c r="B236" s="117" t="s">
        <v>303</v>
      </c>
      <c r="C236" s="117" t="s">
        <v>307</v>
      </c>
      <c r="D236" s="118">
        <v>43805</v>
      </c>
      <c r="E236" s="117" t="s">
        <v>688</v>
      </c>
      <c r="F236" s="805"/>
      <c r="G236" s="805"/>
      <c r="H236" s="806"/>
      <c r="I236" s="806"/>
      <c r="J236" s="803"/>
      <c r="K236" s="803"/>
      <c r="L236" s="804"/>
    </row>
    <row r="237" spans="1:12" s="101" customFormat="1" ht="24" customHeight="1">
      <c r="A237" s="808">
        <v>1043</v>
      </c>
      <c r="B237" s="110" t="s">
        <v>76</v>
      </c>
      <c r="C237" s="115" t="s">
        <v>78</v>
      </c>
      <c r="D237" s="115" t="s">
        <v>146</v>
      </c>
      <c r="E237" s="115" t="s">
        <v>147</v>
      </c>
      <c r="F237" s="809" t="s">
        <v>71</v>
      </c>
      <c r="G237" s="809"/>
      <c r="H237" s="805"/>
      <c r="I237" s="805"/>
      <c r="J237" s="805"/>
      <c r="K237" s="805"/>
      <c r="L237" s="805"/>
    </row>
    <row r="238" spans="1:12" s="101" customFormat="1" ht="26.25" customHeight="1">
      <c r="A238" s="808"/>
      <c r="B238" s="803" t="s">
        <v>3345</v>
      </c>
      <c r="C238" s="810" t="s">
        <v>3347</v>
      </c>
      <c r="D238" s="807">
        <v>43807</v>
      </c>
      <c r="E238" s="803" t="s">
        <v>523</v>
      </c>
      <c r="F238" s="803" t="s">
        <v>2137</v>
      </c>
      <c r="G238" s="803"/>
      <c r="H238" s="806" t="s">
        <v>152</v>
      </c>
      <c r="I238" s="806"/>
      <c r="J238" s="117" t="s">
        <v>153</v>
      </c>
      <c r="K238" s="117" t="s">
        <v>3</v>
      </c>
      <c r="L238" s="119">
        <v>717</v>
      </c>
    </row>
    <row r="239" spans="1:12" s="101" customFormat="1" ht="333.75" customHeight="1">
      <c r="A239" s="808"/>
      <c r="B239" s="803"/>
      <c r="C239" s="810"/>
      <c r="D239" s="807"/>
      <c r="E239" s="803"/>
      <c r="F239" s="803"/>
      <c r="G239" s="803"/>
      <c r="H239" s="806" t="s">
        <v>154</v>
      </c>
      <c r="I239" s="806"/>
      <c r="J239" s="117" t="s">
        <v>153</v>
      </c>
      <c r="K239" s="117" t="s">
        <v>153</v>
      </c>
      <c r="L239" s="119">
        <v>0</v>
      </c>
    </row>
    <row r="240" spans="1:12" s="101" customFormat="1" ht="24" customHeight="1">
      <c r="A240" s="808"/>
      <c r="B240" s="110" t="s">
        <v>77</v>
      </c>
      <c r="C240" s="115" t="s">
        <v>79</v>
      </c>
      <c r="D240" s="115" t="s">
        <v>155</v>
      </c>
      <c r="E240" s="115" t="s">
        <v>156</v>
      </c>
      <c r="F240" s="805"/>
      <c r="G240" s="805"/>
      <c r="H240" s="806" t="s">
        <v>157</v>
      </c>
      <c r="I240" s="806"/>
      <c r="J240" s="803" t="s">
        <v>153</v>
      </c>
      <c r="K240" s="803" t="s">
        <v>3</v>
      </c>
      <c r="L240" s="804">
        <v>799</v>
      </c>
    </row>
    <row r="241" spans="1:12" s="101" customFormat="1" ht="34.5" customHeight="1">
      <c r="A241" s="808"/>
      <c r="B241" s="117" t="s">
        <v>303</v>
      </c>
      <c r="C241" s="117" t="s">
        <v>2137</v>
      </c>
      <c r="D241" s="118">
        <v>43813</v>
      </c>
      <c r="E241" s="117" t="s">
        <v>2136</v>
      </c>
      <c r="F241" s="805"/>
      <c r="G241" s="805"/>
      <c r="H241" s="806"/>
      <c r="I241" s="806"/>
      <c r="J241" s="803"/>
      <c r="K241" s="803"/>
      <c r="L241" s="804"/>
    </row>
    <row r="242" spans="1:12" s="101" customFormat="1" ht="24" customHeight="1">
      <c r="A242" s="808">
        <v>1044</v>
      </c>
      <c r="B242" s="110" t="s">
        <v>76</v>
      </c>
      <c r="C242" s="115" t="s">
        <v>78</v>
      </c>
      <c r="D242" s="115" t="s">
        <v>146</v>
      </c>
      <c r="E242" s="115" t="s">
        <v>147</v>
      </c>
      <c r="F242" s="809" t="s">
        <v>71</v>
      </c>
      <c r="G242" s="809"/>
      <c r="H242" s="805"/>
      <c r="I242" s="805"/>
      <c r="J242" s="805"/>
      <c r="K242" s="805"/>
      <c r="L242" s="805"/>
    </row>
    <row r="243" spans="1:12" s="101" customFormat="1" ht="26.25" customHeight="1">
      <c r="A243" s="808"/>
      <c r="B243" s="803" t="s">
        <v>3348</v>
      </c>
      <c r="C243" s="810" t="s">
        <v>3349</v>
      </c>
      <c r="D243" s="807">
        <v>43837</v>
      </c>
      <c r="E243" s="803" t="s">
        <v>3350</v>
      </c>
      <c r="F243" s="803" t="s">
        <v>3351</v>
      </c>
      <c r="G243" s="803"/>
      <c r="H243" s="806" t="s">
        <v>152</v>
      </c>
      <c r="I243" s="806"/>
      <c r="J243" s="117" t="s">
        <v>153</v>
      </c>
      <c r="K243" s="117" t="s">
        <v>3</v>
      </c>
      <c r="L243" s="119">
        <v>659.5</v>
      </c>
    </row>
    <row r="244" spans="1:12" s="101" customFormat="1" ht="365.25" customHeight="1">
      <c r="A244" s="808"/>
      <c r="B244" s="803"/>
      <c r="C244" s="810"/>
      <c r="D244" s="807"/>
      <c r="E244" s="803"/>
      <c r="F244" s="803"/>
      <c r="G244" s="803"/>
      <c r="H244" s="806" t="s">
        <v>154</v>
      </c>
      <c r="I244" s="806"/>
      <c r="J244" s="117" t="s">
        <v>153</v>
      </c>
      <c r="K244" s="117" t="s">
        <v>153</v>
      </c>
      <c r="L244" s="119">
        <v>0</v>
      </c>
    </row>
    <row r="245" spans="1:12" s="101" customFormat="1" ht="24" customHeight="1">
      <c r="A245" s="808"/>
      <c r="B245" s="110" t="s">
        <v>77</v>
      </c>
      <c r="C245" s="115" t="s">
        <v>79</v>
      </c>
      <c r="D245" s="115" t="s">
        <v>155</v>
      </c>
      <c r="E245" s="115" t="s">
        <v>156</v>
      </c>
      <c r="F245" s="805"/>
      <c r="G245" s="805"/>
      <c r="H245" s="806" t="s">
        <v>157</v>
      </c>
      <c r="I245" s="806"/>
      <c r="J245" s="803" t="s">
        <v>153</v>
      </c>
      <c r="K245" s="803" t="s">
        <v>3</v>
      </c>
      <c r="L245" s="804">
        <v>90.5</v>
      </c>
    </row>
    <row r="246" spans="1:12" s="101" customFormat="1" ht="24" customHeight="1">
      <c r="A246" s="808"/>
      <c r="B246" s="117" t="s">
        <v>193</v>
      </c>
      <c r="C246" s="117" t="s">
        <v>3351</v>
      </c>
      <c r="D246" s="118">
        <v>43842</v>
      </c>
      <c r="E246" s="117" t="s">
        <v>3352</v>
      </c>
      <c r="F246" s="805"/>
      <c r="G246" s="805"/>
      <c r="H246" s="806"/>
      <c r="I246" s="806"/>
      <c r="J246" s="803"/>
      <c r="K246" s="803"/>
      <c r="L246" s="804"/>
    </row>
    <row r="247" spans="1:12" s="101" customFormat="1" ht="24" customHeight="1">
      <c r="A247" s="808">
        <v>1045</v>
      </c>
      <c r="B247" s="110" t="s">
        <v>76</v>
      </c>
      <c r="C247" s="115" t="s">
        <v>78</v>
      </c>
      <c r="D247" s="115" t="s">
        <v>146</v>
      </c>
      <c r="E247" s="115" t="s">
        <v>147</v>
      </c>
      <c r="F247" s="809" t="s">
        <v>71</v>
      </c>
      <c r="G247" s="809"/>
      <c r="H247" s="805"/>
      <c r="I247" s="805"/>
      <c r="J247" s="805"/>
      <c r="K247" s="805"/>
      <c r="L247" s="805"/>
    </row>
    <row r="248" spans="1:12" s="101" customFormat="1" ht="26.25" customHeight="1">
      <c r="A248" s="808"/>
      <c r="B248" s="803" t="s">
        <v>3353</v>
      </c>
      <c r="C248" s="810" t="s">
        <v>3354</v>
      </c>
      <c r="D248" s="807">
        <v>43750</v>
      </c>
      <c r="E248" s="803" t="s">
        <v>2839</v>
      </c>
      <c r="F248" s="803" t="s">
        <v>3355</v>
      </c>
      <c r="G248" s="803"/>
      <c r="H248" s="806" t="s">
        <v>152</v>
      </c>
      <c r="I248" s="806"/>
      <c r="J248" s="117" t="s">
        <v>153</v>
      </c>
      <c r="K248" s="117" t="s">
        <v>3</v>
      </c>
      <c r="L248" s="119">
        <v>1600</v>
      </c>
    </row>
    <row r="249" spans="1:12" s="101" customFormat="1" ht="71.25" customHeight="1">
      <c r="A249" s="808"/>
      <c r="B249" s="803"/>
      <c r="C249" s="810"/>
      <c r="D249" s="807"/>
      <c r="E249" s="803"/>
      <c r="F249" s="803"/>
      <c r="G249" s="803"/>
      <c r="H249" s="806" t="s">
        <v>154</v>
      </c>
      <c r="I249" s="806"/>
      <c r="J249" s="117" t="s">
        <v>153</v>
      </c>
      <c r="K249" s="117" t="s">
        <v>153</v>
      </c>
      <c r="L249" s="119">
        <v>0</v>
      </c>
    </row>
    <row r="250" spans="1:12" s="101" customFormat="1" ht="24" customHeight="1">
      <c r="A250" s="808"/>
      <c r="B250" s="110" t="s">
        <v>77</v>
      </c>
      <c r="C250" s="115" t="s">
        <v>79</v>
      </c>
      <c r="D250" s="115" t="s">
        <v>155</v>
      </c>
      <c r="E250" s="115" t="s">
        <v>156</v>
      </c>
      <c r="F250" s="805"/>
      <c r="G250" s="805"/>
      <c r="H250" s="806" t="s">
        <v>157</v>
      </c>
      <c r="I250" s="806"/>
      <c r="J250" s="803" t="s">
        <v>153</v>
      </c>
      <c r="K250" s="803" t="s">
        <v>153</v>
      </c>
      <c r="L250" s="804">
        <v>0</v>
      </c>
    </row>
    <row r="251" spans="1:12" s="101" customFormat="1" ht="24" customHeight="1">
      <c r="A251" s="808"/>
      <c r="B251" s="117" t="s">
        <v>181</v>
      </c>
      <c r="C251" s="117" t="s">
        <v>3355</v>
      </c>
      <c r="D251" s="118">
        <v>43760</v>
      </c>
      <c r="E251" s="117" t="s">
        <v>3356</v>
      </c>
      <c r="F251" s="805"/>
      <c r="G251" s="805"/>
      <c r="H251" s="806"/>
      <c r="I251" s="806"/>
      <c r="J251" s="803"/>
      <c r="K251" s="803"/>
      <c r="L251" s="804"/>
    </row>
    <row r="252" spans="1:12" s="101" customFormat="1" ht="24" customHeight="1">
      <c r="A252" s="808">
        <v>1046</v>
      </c>
      <c r="B252" s="110" t="s">
        <v>76</v>
      </c>
      <c r="C252" s="115" t="s">
        <v>78</v>
      </c>
      <c r="D252" s="115" t="s">
        <v>146</v>
      </c>
      <c r="E252" s="115" t="s">
        <v>147</v>
      </c>
      <c r="F252" s="809" t="s">
        <v>71</v>
      </c>
      <c r="G252" s="809"/>
      <c r="H252" s="805"/>
      <c r="I252" s="805"/>
      <c r="J252" s="805"/>
      <c r="K252" s="805"/>
      <c r="L252" s="805"/>
    </row>
    <row r="253" spans="1:12" s="101" customFormat="1" ht="26.25" customHeight="1">
      <c r="A253" s="808"/>
      <c r="B253" s="803" t="s">
        <v>3357</v>
      </c>
      <c r="C253" s="810" t="s">
        <v>3358</v>
      </c>
      <c r="D253" s="807">
        <v>43866</v>
      </c>
      <c r="E253" s="803" t="s">
        <v>1099</v>
      </c>
      <c r="F253" s="803" t="s">
        <v>186</v>
      </c>
      <c r="G253" s="803"/>
      <c r="H253" s="806" t="s">
        <v>152</v>
      </c>
      <c r="I253" s="806"/>
      <c r="J253" s="117" t="s">
        <v>153</v>
      </c>
      <c r="K253" s="117" t="s">
        <v>3</v>
      </c>
      <c r="L253" s="119">
        <v>183.4</v>
      </c>
    </row>
    <row r="254" spans="1:12" s="101" customFormat="1" ht="270.75" customHeight="1">
      <c r="A254" s="808"/>
      <c r="B254" s="803"/>
      <c r="C254" s="810"/>
      <c r="D254" s="807"/>
      <c r="E254" s="803"/>
      <c r="F254" s="803"/>
      <c r="G254" s="803"/>
      <c r="H254" s="806" t="s">
        <v>154</v>
      </c>
      <c r="I254" s="806"/>
      <c r="J254" s="117" t="s">
        <v>153</v>
      </c>
      <c r="K254" s="117" t="s">
        <v>3</v>
      </c>
      <c r="L254" s="119">
        <v>226</v>
      </c>
    </row>
    <row r="255" spans="1:12" s="101" customFormat="1" ht="24" customHeight="1">
      <c r="A255" s="808"/>
      <c r="B255" s="110" t="s">
        <v>77</v>
      </c>
      <c r="C255" s="115" t="s">
        <v>79</v>
      </c>
      <c r="D255" s="115" t="s">
        <v>155</v>
      </c>
      <c r="E255" s="115" t="s">
        <v>156</v>
      </c>
      <c r="F255" s="805"/>
      <c r="G255" s="805"/>
      <c r="H255" s="806" t="s">
        <v>157</v>
      </c>
      <c r="I255" s="806"/>
      <c r="J255" s="803" t="s">
        <v>153</v>
      </c>
      <c r="K255" s="803" t="s">
        <v>3</v>
      </c>
      <c r="L255" s="804">
        <v>100</v>
      </c>
    </row>
    <row r="256" spans="1:12" s="101" customFormat="1" ht="24" customHeight="1">
      <c r="A256" s="808"/>
      <c r="B256" s="117" t="s">
        <v>181</v>
      </c>
      <c r="C256" s="117" t="s">
        <v>186</v>
      </c>
      <c r="D256" s="118">
        <v>43867</v>
      </c>
      <c r="E256" s="117" t="s">
        <v>1070</v>
      </c>
      <c r="F256" s="805"/>
      <c r="G256" s="805"/>
      <c r="H256" s="806"/>
      <c r="I256" s="806"/>
      <c r="J256" s="803"/>
      <c r="K256" s="803"/>
      <c r="L256" s="804"/>
    </row>
    <row r="257" spans="1:12" s="101" customFormat="1" ht="24" customHeight="1">
      <c r="A257" s="808">
        <v>1047</v>
      </c>
      <c r="B257" s="110" t="s">
        <v>76</v>
      </c>
      <c r="C257" s="115" t="s">
        <v>78</v>
      </c>
      <c r="D257" s="115" t="s">
        <v>146</v>
      </c>
      <c r="E257" s="115" t="s">
        <v>147</v>
      </c>
      <c r="F257" s="809" t="s">
        <v>71</v>
      </c>
      <c r="G257" s="809"/>
      <c r="H257" s="805"/>
      <c r="I257" s="805"/>
      <c r="J257" s="805"/>
      <c r="K257" s="805"/>
      <c r="L257" s="805"/>
    </row>
    <row r="258" spans="1:12" s="101" customFormat="1" ht="26.25" customHeight="1">
      <c r="A258" s="808"/>
      <c r="B258" s="803" t="s">
        <v>3359</v>
      </c>
      <c r="C258" s="810" t="s">
        <v>3360</v>
      </c>
      <c r="D258" s="807">
        <v>43745</v>
      </c>
      <c r="E258" s="803" t="s">
        <v>400</v>
      </c>
      <c r="F258" s="803" t="s">
        <v>3361</v>
      </c>
      <c r="G258" s="803"/>
      <c r="H258" s="806" t="s">
        <v>152</v>
      </c>
      <c r="I258" s="806"/>
      <c r="J258" s="117" t="s">
        <v>153</v>
      </c>
      <c r="K258" s="117" t="s">
        <v>3</v>
      </c>
      <c r="L258" s="119">
        <v>423.08</v>
      </c>
    </row>
    <row r="259" spans="1:12" s="101" customFormat="1" ht="408.95" customHeight="1">
      <c r="A259" s="808"/>
      <c r="B259" s="803"/>
      <c r="C259" s="810"/>
      <c r="D259" s="807"/>
      <c r="E259" s="803"/>
      <c r="F259" s="803"/>
      <c r="G259" s="803"/>
      <c r="H259" s="806" t="s">
        <v>154</v>
      </c>
      <c r="I259" s="806"/>
      <c r="J259" s="803" t="s">
        <v>153</v>
      </c>
      <c r="K259" s="803" t="s">
        <v>3</v>
      </c>
      <c r="L259" s="804">
        <v>2123.25</v>
      </c>
    </row>
    <row r="260" spans="1:12" s="101" customFormat="1" ht="218.85" customHeight="1">
      <c r="A260" s="808"/>
      <c r="B260" s="803"/>
      <c r="C260" s="810"/>
      <c r="D260" s="807"/>
      <c r="E260" s="803"/>
      <c r="F260" s="803"/>
      <c r="G260" s="803"/>
      <c r="H260" s="806"/>
      <c r="I260" s="806"/>
      <c r="J260" s="803"/>
      <c r="K260" s="803"/>
      <c r="L260" s="804"/>
    </row>
    <row r="261" spans="1:12" s="101" customFormat="1" ht="24" customHeight="1">
      <c r="A261" s="808"/>
      <c r="B261" s="110" t="s">
        <v>77</v>
      </c>
      <c r="C261" s="115" t="s">
        <v>79</v>
      </c>
      <c r="D261" s="115" t="s">
        <v>155</v>
      </c>
      <c r="E261" s="115" t="s">
        <v>156</v>
      </c>
      <c r="F261" s="805"/>
      <c r="G261" s="805"/>
      <c r="H261" s="806" t="s">
        <v>157</v>
      </c>
      <c r="I261" s="806"/>
      <c r="J261" s="803" t="s">
        <v>153</v>
      </c>
      <c r="K261" s="803" t="s">
        <v>153</v>
      </c>
      <c r="L261" s="804">
        <v>0</v>
      </c>
    </row>
    <row r="262" spans="1:12" s="101" customFormat="1" ht="24" customHeight="1">
      <c r="A262" s="808"/>
      <c r="B262" s="117" t="s">
        <v>181</v>
      </c>
      <c r="C262" s="117" t="s">
        <v>3361</v>
      </c>
      <c r="D262" s="118">
        <v>43748</v>
      </c>
      <c r="E262" s="117" t="s">
        <v>3362</v>
      </c>
      <c r="F262" s="805"/>
      <c r="G262" s="805"/>
      <c r="H262" s="806"/>
      <c r="I262" s="806"/>
      <c r="J262" s="803"/>
      <c r="K262" s="803"/>
      <c r="L262" s="804"/>
    </row>
    <row r="263" spans="1:12" s="101" customFormat="1" ht="24" customHeight="1">
      <c r="A263" s="808">
        <v>1048</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3359</v>
      </c>
      <c r="C264" s="810" t="s">
        <v>3363</v>
      </c>
      <c r="D264" s="807">
        <v>43769</v>
      </c>
      <c r="E264" s="803" t="s">
        <v>3364</v>
      </c>
      <c r="F264" s="803" t="s">
        <v>3365</v>
      </c>
      <c r="G264" s="803"/>
      <c r="H264" s="806" t="s">
        <v>152</v>
      </c>
      <c r="I264" s="806"/>
      <c r="J264" s="117" t="s">
        <v>153</v>
      </c>
      <c r="K264" s="117" t="s">
        <v>3</v>
      </c>
      <c r="L264" s="119">
        <v>1172</v>
      </c>
    </row>
    <row r="265" spans="1:12" s="101" customFormat="1" ht="408.95" customHeight="1">
      <c r="A265" s="808"/>
      <c r="B265" s="803"/>
      <c r="C265" s="810"/>
      <c r="D265" s="807"/>
      <c r="E265" s="803"/>
      <c r="F265" s="803"/>
      <c r="G265" s="803"/>
      <c r="H265" s="806" t="s">
        <v>154</v>
      </c>
      <c r="I265" s="806"/>
      <c r="J265" s="803" t="s">
        <v>153</v>
      </c>
      <c r="K265" s="803" t="s">
        <v>3</v>
      </c>
      <c r="L265" s="804">
        <v>6604</v>
      </c>
    </row>
    <row r="266" spans="1:12" s="101" customFormat="1" ht="103.35" customHeight="1">
      <c r="A266" s="808"/>
      <c r="B266" s="803"/>
      <c r="C266" s="810"/>
      <c r="D266" s="807"/>
      <c r="E266" s="803"/>
      <c r="F266" s="803"/>
      <c r="G266" s="803"/>
      <c r="H266" s="806"/>
      <c r="I266" s="806"/>
      <c r="J266" s="803"/>
      <c r="K266" s="803"/>
      <c r="L266" s="804"/>
    </row>
    <row r="267" spans="1:12" s="101" customFormat="1" ht="24" customHeight="1">
      <c r="A267" s="808"/>
      <c r="B267" s="110" t="s">
        <v>77</v>
      </c>
      <c r="C267" s="115" t="s">
        <v>79</v>
      </c>
      <c r="D267" s="115" t="s">
        <v>155</v>
      </c>
      <c r="E267" s="115" t="s">
        <v>156</v>
      </c>
      <c r="F267" s="805"/>
      <c r="G267" s="805"/>
      <c r="H267" s="806" t="s">
        <v>157</v>
      </c>
      <c r="I267" s="806"/>
      <c r="J267" s="803" t="s">
        <v>153</v>
      </c>
      <c r="K267" s="803" t="s">
        <v>153</v>
      </c>
      <c r="L267" s="804">
        <v>0</v>
      </c>
    </row>
    <row r="268" spans="1:12" s="101" customFormat="1" ht="24" customHeight="1">
      <c r="A268" s="808"/>
      <c r="B268" s="117" t="s">
        <v>181</v>
      </c>
      <c r="C268" s="117" t="s">
        <v>3365</v>
      </c>
      <c r="D268" s="118">
        <v>43775</v>
      </c>
      <c r="E268" s="117" t="s">
        <v>3366</v>
      </c>
      <c r="F268" s="805"/>
      <c r="G268" s="805"/>
      <c r="H268" s="806"/>
      <c r="I268" s="806"/>
      <c r="J268" s="803"/>
      <c r="K268" s="803"/>
      <c r="L268" s="804"/>
    </row>
    <row r="269" spans="1:12" s="101" customFormat="1" ht="24" customHeight="1">
      <c r="A269" s="808">
        <v>1049</v>
      </c>
      <c r="B269" s="110" t="s">
        <v>76</v>
      </c>
      <c r="C269" s="115" t="s">
        <v>78</v>
      </c>
      <c r="D269" s="115" t="s">
        <v>146</v>
      </c>
      <c r="E269" s="115" t="s">
        <v>147</v>
      </c>
      <c r="F269" s="809" t="s">
        <v>71</v>
      </c>
      <c r="G269" s="809"/>
      <c r="H269" s="805"/>
      <c r="I269" s="805"/>
      <c r="J269" s="805"/>
      <c r="K269" s="805"/>
      <c r="L269" s="805"/>
    </row>
    <row r="270" spans="1:12" s="101" customFormat="1" ht="26.25" customHeight="1">
      <c r="A270" s="808"/>
      <c r="B270" s="803" t="s">
        <v>3359</v>
      </c>
      <c r="C270" s="810" t="s">
        <v>3367</v>
      </c>
      <c r="D270" s="807">
        <v>43811</v>
      </c>
      <c r="E270" s="803" t="s">
        <v>234</v>
      </c>
      <c r="F270" s="803" t="s">
        <v>448</v>
      </c>
      <c r="G270" s="803"/>
      <c r="H270" s="806" t="s">
        <v>152</v>
      </c>
      <c r="I270" s="806"/>
      <c r="J270" s="117" t="s">
        <v>153</v>
      </c>
      <c r="K270" s="117" t="s">
        <v>3</v>
      </c>
      <c r="L270" s="119">
        <v>357</v>
      </c>
    </row>
    <row r="271" spans="1:12" s="101" customFormat="1" ht="408.95" customHeight="1">
      <c r="A271" s="808"/>
      <c r="B271" s="803"/>
      <c r="C271" s="810"/>
      <c r="D271" s="807"/>
      <c r="E271" s="803"/>
      <c r="F271" s="803"/>
      <c r="G271" s="803"/>
      <c r="H271" s="806" t="s">
        <v>154</v>
      </c>
      <c r="I271" s="806"/>
      <c r="J271" s="803" t="s">
        <v>153</v>
      </c>
      <c r="K271" s="803" t="s">
        <v>3</v>
      </c>
      <c r="L271" s="804">
        <v>106</v>
      </c>
    </row>
    <row r="272" spans="1:12" s="101" customFormat="1" ht="134.85" customHeight="1">
      <c r="A272" s="808"/>
      <c r="B272" s="803"/>
      <c r="C272" s="810"/>
      <c r="D272" s="807"/>
      <c r="E272" s="803"/>
      <c r="F272" s="803"/>
      <c r="G272" s="803"/>
      <c r="H272" s="806"/>
      <c r="I272" s="806"/>
      <c r="J272" s="803"/>
      <c r="K272" s="803"/>
      <c r="L272" s="804"/>
    </row>
    <row r="273" spans="1:12" s="101" customFormat="1" ht="24" customHeight="1">
      <c r="A273" s="808"/>
      <c r="B273" s="110" t="s">
        <v>77</v>
      </c>
      <c r="C273" s="115" t="s">
        <v>79</v>
      </c>
      <c r="D273" s="115" t="s">
        <v>155</v>
      </c>
      <c r="E273" s="115" t="s">
        <v>156</v>
      </c>
      <c r="F273" s="805"/>
      <c r="G273" s="805"/>
      <c r="H273" s="806" t="s">
        <v>157</v>
      </c>
      <c r="I273" s="806"/>
      <c r="J273" s="803" t="s">
        <v>153</v>
      </c>
      <c r="K273" s="803" t="s">
        <v>153</v>
      </c>
      <c r="L273" s="804">
        <v>0</v>
      </c>
    </row>
    <row r="274" spans="1:12" s="101" customFormat="1" ht="24" customHeight="1">
      <c r="A274" s="808"/>
      <c r="B274" s="117" t="s">
        <v>181</v>
      </c>
      <c r="C274" s="117" t="s">
        <v>448</v>
      </c>
      <c r="D274" s="118">
        <v>43812</v>
      </c>
      <c r="E274" s="117" t="s">
        <v>1882</v>
      </c>
      <c r="F274" s="805"/>
      <c r="G274" s="805"/>
      <c r="H274" s="806"/>
      <c r="I274" s="806"/>
      <c r="J274" s="803"/>
      <c r="K274" s="803"/>
      <c r="L274" s="804"/>
    </row>
    <row r="275" spans="1:12" s="101" customFormat="1" ht="24" customHeight="1">
      <c r="A275" s="808">
        <v>1050</v>
      </c>
      <c r="B275" s="110" t="s">
        <v>76</v>
      </c>
      <c r="C275" s="115" t="s">
        <v>78</v>
      </c>
      <c r="D275" s="115" t="s">
        <v>146</v>
      </c>
      <c r="E275" s="115" t="s">
        <v>147</v>
      </c>
      <c r="F275" s="809" t="s">
        <v>71</v>
      </c>
      <c r="G275" s="809"/>
      <c r="H275" s="805"/>
      <c r="I275" s="805"/>
      <c r="J275" s="805"/>
      <c r="K275" s="805"/>
      <c r="L275" s="805"/>
    </row>
    <row r="276" spans="1:12" s="101" customFormat="1" ht="26.25" customHeight="1">
      <c r="A276" s="808"/>
      <c r="B276" s="803" t="s">
        <v>3359</v>
      </c>
      <c r="C276" s="810" t="s">
        <v>3368</v>
      </c>
      <c r="D276" s="807">
        <v>43887</v>
      </c>
      <c r="E276" s="803" t="s">
        <v>849</v>
      </c>
      <c r="F276" s="803" t="s">
        <v>3369</v>
      </c>
      <c r="G276" s="803"/>
      <c r="H276" s="806" t="s">
        <v>152</v>
      </c>
      <c r="I276" s="806"/>
      <c r="J276" s="117" t="s">
        <v>153</v>
      </c>
      <c r="K276" s="117" t="s">
        <v>153</v>
      </c>
      <c r="L276" s="119">
        <v>0</v>
      </c>
    </row>
    <row r="277" spans="1:12" s="101" customFormat="1" ht="408.95" customHeight="1">
      <c r="A277" s="808"/>
      <c r="B277" s="803"/>
      <c r="C277" s="810"/>
      <c r="D277" s="807"/>
      <c r="E277" s="803"/>
      <c r="F277" s="803"/>
      <c r="G277" s="803"/>
      <c r="H277" s="806" t="s">
        <v>154</v>
      </c>
      <c r="I277" s="806"/>
      <c r="J277" s="803" t="s">
        <v>153</v>
      </c>
      <c r="K277" s="803" t="s">
        <v>153</v>
      </c>
      <c r="L277" s="804">
        <v>0</v>
      </c>
    </row>
    <row r="278" spans="1:12" s="101" customFormat="1" ht="408.95" customHeight="1">
      <c r="A278" s="808"/>
      <c r="B278" s="803"/>
      <c r="C278" s="810"/>
      <c r="D278" s="807"/>
      <c r="E278" s="803"/>
      <c r="F278" s="803"/>
      <c r="G278" s="803"/>
      <c r="H278" s="806"/>
      <c r="I278" s="806"/>
      <c r="J278" s="803"/>
      <c r="K278" s="803"/>
      <c r="L278" s="804"/>
    </row>
    <row r="279" spans="1:12" s="101" customFormat="1" ht="124.7" customHeight="1">
      <c r="A279" s="808"/>
      <c r="B279" s="803"/>
      <c r="C279" s="810"/>
      <c r="D279" s="807"/>
      <c r="E279" s="803"/>
      <c r="F279" s="803"/>
      <c r="G279" s="803"/>
      <c r="H279" s="806"/>
      <c r="I279" s="806"/>
      <c r="J279" s="803"/>
      <c r="K279" s="803"/>
      <c r="L279" s="804"/>
    </row>
    <row r="280" spans="1:12" s="101" customFormat="1" ht="24" customHeight="1">
      <c r="A280" s="808"/>
      <c r="B280" s="110" t="s">
        <v>77</v>
      </c>
      <c r="C280" s="115" t="s">
        <v>79</v>
      </c>
      <c r="D280" s="115" t="s">
        <v>155</v>
      </c>
      <c r="E280" s="115" t="s">
        <v>156</v>
      </c>
      <c r="F280" s="805"/>
      <c r="G280" s="805"/>
      <c r="H280" s="806" t="s">
        <v>157</v>
      </c>
      <c r="I280" s="806"/>
      <c r="J280" s="803" t="s">
        <v>153</v>
      </c>
      <c r="K280" s="803" t="s">
        <v>3</v>
      </c>
      <c r="L280" s="804">
        <v>499</v>
      </c>
    </row>
    <row r="281" spans="1:12" s="101" customFormat="1" ht="24" customHeight="1">
      <c r="A281" s="808"/>
      <c r="B281" s="117" t="s">
        <v>181</v>
      </c>
      <c r="C281" s="117" t="s">
        <v>3369</v>
      </c>
      <c r="D281" s="118">
        <v>43894</v>
      </c>
      <c r="E281" s="117" t="s">
        <v>2524</v>
      </c>
      <c r="F281" s="805"/>
      <c r="G281" s="805"/>
      <c r="H281" s="806"/>
      <c r="I281" s="806"/>
      <c r="J281" s="803"/>
      <c r="K281" s="803"/>
      <c r="L281" s="804"/>
    </row>
    <row r="282" spans="1:12" s="101" customFormat="1" ht="24" customHeight="1">
      <c r="A282" s="808">
        <v>1051</v>
      </c>
      <c r="B282" s="110" t="s">
        <v>76</v>
      </c>
      <c r="C282" s="115" t="s">
        <v>78</v>
      </c>
      <c r="D282" s="115" t="s">
        <v>146</v>
      </c>
      <c r="E282" s="115" t="s">
        <v>147</v>
      </c>
      <c r="F282" s="809" t="s">
        <v>71</v>
      </c>
      <c r="G282" s="809"/>
      <c r="H282" s="805"/>
      <c r="I282" s="805"/>
      <c r="J282" s="805"/>
      <c r="K282" s="805"/>
      <c r="L282" s="805"/>
    </row>
    <row r="283" spans="1:12" s="101" customFormat="1" ht="26.25" customHeight="1">
      <c r="A283" s="808"/>
      <c r="B283" s="803" t="s">
        <v>3370</v>
      </c>
      <c r="C283" s="810" t="s">
        <v>3371</v>
      </c>
      <c r="D283" s="807">
        <v>43745</v>
      </c>
      <c r="E283" s="803" t="s">
        <v>3372</v>
      </c>
      <c r="F283" s="803" t="s">
        <v>3373</v>
      </c>
      <c r="G283" s="803"/>
      <c r="H283" s="806" t="s">
        <v>152</v>
      </c>
      <c r="I283" s="806"/>
      <c r="J283" s="117" t="s">
        <v>153</v>
      </c>
      <c r="K283" s="117" t="s">
        <v>3</v>
      </c>
      <c r="L283" s="119">
        <v>216</v>
      </c>
    </row>
    <row r="284" spans="1:12" s="101" customFormat="1" ht="408.95" customHeight="1">
      <c r="A284" s="808"/>
      <c r="B284" s="803"/>
      <c r="C284" s="810"/>
      <c r="D284" s="807"/>
      <c r="E284" s="803"/>
      <c r="F284" s="803"/>
      <c r="G284" s="803"/>
      <c r="H284" s="806" t="s">
        <v>154</v>
      </c>
      <c r="I284" s="806"/>
      <c r="J284" s="803" t="s">
        <v>153</v>
      </c>
      <c r="K284" s="803" t="s">
        <v>3</v>
      </c>
      <c r="L284" s="804">
        <v>500</v>
      </c>
    </row>
    <row r="285" spans="1:12" s="101" customFormat="1" ht="103.35" customHeight="1">
      <c r="A285" s="808"/>
      <c r="B285" s="803"/>
      <c r="C285" s="810"/>
      <c r="D285" s="807"/>
      <c r="E285" s="803"/>
      <c r="F285" s="803"/>
      <c r="G285" s="803"/>
      <c r="H285" s="806"/>
      <c r="I285" s="806"/>
      <c r="J285" s="803"/>
      <c r="K285" s="803"/>
      <c r="L285" s="804"/>
    </row>
    <row r="286" spans="1:12" s="101" customFormat="1" ht="24" customHeight="1">
      <c r="A286" s="808"/>
      <c r="B286" s="110" t="s">
        <v>77</v>
      </c>
      <c r="C286" s="115" t="s">
        <v>79</v>
      </c>
      <c r="D286" s="115" t="s">
        <v>155</v>
      </c>
      <c r="E286" s="115" t="s">
        <v>156</v>
      </c>
      <c r="F286" s="805"/>
      <c r="G286" s="805"/>
      <c r="H286" s="806" t="s">
        <v>157</v>
      </c>
      <c r="I286" s="806"/>
      <c r="J286" s="803" t="s">
        <v>153</v>
      </c>
      <c r="K286" s="803" t="s">
        <v>3</v>
      </c>
      <c r="L286" s="804">
        <v>160</v>
      </c>
    </row>
    <row r="287" spans="1:12" s="101" customFormat="1" ht="24" customHeight="1">
      <c r="A287" s="808"/>
      <c r="B287" s="117" t="s">
        <v>773</v>
      </c>
      <c r="C287" s="117" t="s">
        <v>3373</v>
      </c>
      <c r="D287" s="118">
        <v>43749</v>
      </c>
      <c r="E287" s="117" t="s">
        <v>1426</v>
      </c>
      <c r="F287" s="805"/>
      <c r="G287" s="805"/>
      <c r="H287" s="806"/>
      <c r="I287" s="806"/>
      <c r="J287" s="803"/>
      <c r="K287" s="803"/>
      <c r="L287" s="804"/>
    </row>
    <row r="288" spans="1:12" s="101" customFormat="1" ht="24" customHeight="1">
      <c r="A288" s="808">
        <v>1052</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3370</v>
      </c>
      <c r="C289" s="810" t="s">
        <v>3374</v>
      </c>
      <c r="D289" s="807">
        <v>43760</v>
      </c>
      <c r="E289" s="803" t="s">
        <v>683</v>
      </c>
      <c r="F289" s="803" t="s">
        <v>3375</v>
      </c>
      <c r="G289" s="803"/>
      <c r="H289" s="806" t="s">
        <v>152</v>
      </c>
      <c r="I289" s="806"/>
      <c r="J289" s="117" t="s">
        <v>153</v>
      </c>
      <c r="K289" s="117" t="s">
        <v>3</v>
      </c>
      <c r="L289" s="119">
        <v>426</v>
      </c>
    </row>
    <row r="290" spans="1:12" s="101" customFormat="1" ht="408.95" customHeight="1">
      <c r="A290" s="808"/>
      <c r="B290" s="803"/>
      <c r="C290" s="810"/>
      <c r="D290" s="807"/>
      <c r="E290" s="803"/>
      <c r="F290" s="803"/>
      <c r="G290" s="803"/>
      <c r="H290" s="806" t="s">
        <v>154</v>
      </c>
      <c r="I290" s="806"/>
      <c r="J290" s="803" t="s">
        <v>153</v>
      </c>
      <c r="K290" s="803" t="s">
        <v>3</v>
      </c>
      <c r="L290" s="804">
        <v>800</v>
      </c>
    </row>
    <row r="291" spans="1:12" s="101" customFormat="1" ht="71.849999999999994" customHeight="1">
      <c r="A291" s="808"/>
      <c r="B291" s="803"/>
      <c r="C291" s="810"/>
      <c r="D291" s="807"/>
      <c r="E291" s="803"/>
      <c r="F291" s="803"/>
      <c r="G291" s="803"/>
      <c r="H291" s="806"/>
      <c r="I291" s="806"/>
      <c r="J291" s="803"/>
      <c r="K291" s="803"/>
      <c r="L291" s="804"/>
    </row>
    <row r="292" spans="1:12" s="101" customFormat="1" ht="24" customHeight="1">
      <c r="A292" s="808"/>
      <c r="B292" s="110" t="s">
        <v>77</v>
      </c>
      <c r="C292" s="115" t="s">
        <v>79</v>
      </c>
      <c r="D292" s="115" t="s">
        <v>155</v>
      </c>
      <c r="E292" s="115" t="s">
        <v>156</v>
      </c>
      <c r="F292" s="805"/>
      <c r="G292" s="805"/>
      <c r="H292" s="806" t="s">
        <v>157</v>
      </c>
      <c r="I292" s="806"/>
      <c r="J292" s="803" t="s">
        <v>153</v>
      </c>
      <c r="K292" s="803" t="s">
        <v>153</v>
      </c>
      <c r="L292" s="804">
        <v>0</v>
      </c>
    </row>
    <row r="293" spans="1:12" s="101" customFormat="1" ht="24" customHeight="1">
      <c r="A293" s="808"/>
      <c r="B293" s="117" t="s">
        <v>773</v>
      </c>
      <c r="C293" s="117" t="s">
        <v>3375</v>
      </c>
      <c r="D293" s="118">
        <v>43765</v>
      </c>
      <c r="E293" s="117" t="s">
        <v>3101</v>
      </c>
      <c r="F293" s="805"/>
      <c r="G293" s="805"/>
      <c r="H293" s="806"/>
      <c r="I293" s="806"/>
      <c r="J293" s="803"/>
      <c r="K293" s="803"/>
      <c r="L293" s="804"/>
    </row>
    <row r="294" spans="1:12" s="101" customFormat="1" ht="24" customHeight="1">
      <c r="A294" s="808">
        <v>1053</v>
      </c>
      <c r="B294" s="110" t="s">
        <v>76</v>
      </c>
      <c r="C294" s="115" t="s">
        <v>78</v>
      </c>
      <c r="D294" s="115" t="s">
        <v>146</v>
      </c>
      <c r="E294" s="115" t="s">
        <v>147</v>
      </c>
      <c r="F294" s="809" t="s">
        <v>71</v>
      </c>
      <c r="G294" s="809"/>
      <c r="H294" s="805"/>
      <c r="I294" s="805"/>
      <c r="J294" s="805"/>
      <c r="K294" s="805"/>
      <c r="L294" s="805"/>
    </row>
    <row r="295" spans="1:12" s="101" customFormat="1" ht="26.25" customHeight="1">
      <c r="A295" s="808"/>
      <c r="B295" s="803" t="s">
        <v>3370</v>
      </c>
      <c r="C295" s="810" t="s">
        <v>3376</v>
      </c>
      <c r="D295" s="807">
        <v>43798</v>
      </c>
      <c r="E295" s="803" t="s">
        <v>3377</v>
      </c>
      <c r="F295" s="803" t="s">
        <v>2392</v>
      </c>
      <c r="G295" s="803"/>
      <c r="H295" s="806" t="s">
        <v>152</v>
      </c>
      <c r="I295" s="806"/>
      <c r="J295" s="117" t="s">
        <v>153</v>
      </c>
      <c r="K295" s="117" t="s">
        <v>153</v>
      </c>
      <c r="L295" s="119">
        <v>0</v>
      </c>
    </row>
    <row r="296" spans="1:12" s="101" customFormat="1" ht="396.75" customHeight="1">
      <c r="A296" s="808"/>
      <c r="B296" s="803"/>
      <c r="C296" s="810"/>
      <c r="D296" s="807"/>
      <c r="E296" s="803"/>
      <c r="F296" s="803"/>
      <c r="G296" s="803"/>
      <c r="H296" s="806" t="s">
        <v>154</v>
      </c>
      <c r="I296" s="806"/>
      <c r="J296" s="117" t="s">
        <v>153</v>
      </c>
      <c r="K296" s="117" t="s">
        <v>3</v>
      </c>
      <c r="L296" s="119">
        <v>1500</v>
      </c>
    </row>
    <row r="297" spans="1:12" s="101" customFormat="1" ht="24" customHeight="1">
      <c r="A297" s="808"/>
      <c r="B297" s="110" t="s">
        <v>77</v>
      </c>
      <c r="C297" s="115" t="s">
        <v>79</v>
      </c>
      <c r="D297" s="115" t="s">
        <v>155</v>
      </c>
      <c r="E297" s="115" t="s">
        <v>156</v>
      </c>
      <c r="F297" s="805"/>
      <c r="G297" s="805"/>
      <c r="H297" s="806" t="s">
        <v>157</v>
      </c>
      <c r="I297" s="806"/>
      <c r="J297" s="803" t="s">
        <v>153</v>
      </c>
      <c r="K297" s="803" t="s">
        <v>3</v>
      </c>
      <c r="L297" s="804">
        <v>1300</v>
      </c>
    </row>
    <row r="298" spans="1:12" s="101" customFormat="1" ht="24" customHeight="1">
      <c r="A298" s="808"/>
      <c r="B298" s="117" t="s">
        <v>773</v>
      </c>
      <c r="C298" s="117" t="s">
        <v>2392</v>
      </c>
      <c r="D298" s="118">
        <v>43812</v>
      </c>
      <c r="E298" s="117" t="s">
        <v>3378</v>
      </c>
      <c r="F298" s="805"/>
      <c r="G298" s="805"/>
      <c r="H298" s="806"/>
      <c r="I298" s="806"/>
      <c r="J298" s="803"/>
      <c r="K298" s="803"/>
      <c r="L298" s="804"/>
    </row>
    <row r="299" spans="1:12" s="101" customFormat="1" ht="24" customHeight="1">
      <c r="A299" s="808">
        <v>1054</v>
      </c>
      <c r="B299" s="110" t="s">
        <v>76</v>
      </c>
      <c r="C299" s="115" t="s">
        <v>78</v>
      </c>
      <c r="D299" s="115" t="s">
        <v>146</v>
      </c>
      <c r="E299" s="115" t="s">
        <v>147</v>
      </c>
      <c r="F299" s="809" t="s">
        <v>71</v>
      </c>
      <c r="G299" s="809"/>
      <c r="H299" s="805"/>
      <c r="I299" s="805"/>
      <c r="J299" s="805"/>
      <c r="K299" s="805"/>
      <c r="L299" s="805"/>
    </row>
    <row r="300" spans="1:12" s="101" customFormat="1" ht="26.25" customHeight="1">
      <c r="A300" s="808"/>
      <c r="B300" s="803" t="s">
        <v>3379</v>
      </c>
      <c r="C300" s="810" t="s">
        <v>3380</v>
      </c>
      <c r="D300" s="807">
        <v>43880</v>
      </c>
      <c r="E300" s="803" t="s">
        <v>1649</v>
      </c>
      <c r="F300" s="803" t="s">
        <v>2127</v>
      </c>
      <c r="G300" s="803"/>
      <c r="H300" s="806" t="s">
        <v>152</v>
      </c>
      <c r="I300" s="806"/>
      <c r="J300" s="117" t="s">
        <v>153</v>
      </c>
      <c r="K300" s="117" t="s">
        <v>3</v>
      </c>
      <c r="L300" s="119">
        <v>250.06</v>
      </c>
    </row>
    <row r="301" spans="1:12" s="101" customFormat="1" ht="302.25" customHeight="1">
      <c r="A301" s="808"/>
      <c r="B301" s="803"/>
      <c r="C301" s="810"/>
      <c r="D301" s="807"/>
      <c r="E301" s="803"/>
      <c r="F301" s="803"/>
      <c r="G301" s="803"/>
      <c r="H301" s="806" t="s">
        <v>154</v>
      </c>
      <c r="I301" s="806"/>
      <c r="J301" s="117" t="s">
        <v>153</v>
      </c>
      <c r="K301" s="117" t="s">
        <v>3</v>
      </c>
      <c r="L301" s="119">
        <v>420.82</v>
      </c>
    </row>
    <row r="302" spans="1:12" s="101" customFormat="1" ht="24" customHeight="1">
      <c r="A302" s="808"/>
      <c r="B302" s="110" t="s">
        <v>77</v>
      </c>
      <c r="C302" s="115" t="s">
        <v>79</v>
      </c>
      <c r="D302" s="115" t="s">
        <v>155</v>
      </c>
      <c r="E302" s="115" t="s">
        <v>156</v>
      </c>
      <c r="F302" s="805"/>
      <c r="G302" s="805"/>
      <c r="H302" s="806" t="s">
        <v>157</v>
      </c>
      <c r="I302" s="806"/>
      <c r="J302" s="803" t="s">
        <v>153</v>
      </c>
      <c r="K302" s="803" t="s">
        <v>153</v>
      </c>
      <c r="L302" s="804">
        <v>0</v>
      </c>
    </row>
    <row r="303" spans="1:12" s="101" customFormat="1" ht="24" customHeight="1">
      <c r="A303" s="808"/>
      <c r="B303" s="117" t="s">
        <v>193</v>
      </c>
      <c r="C303" s="117" t="s">
        <v>2127</v>
      </c>
      <c r="D303" s="118">
        <v>43882</v>
      </c>
      <c r="E303" s="117" t="s">
        <v>2196</v>
      </c>
      <c r="F303" s="805"/>
      <c r="G303" s="805"/>
      <c r="H303" s="806"/>
      <c r="I303" s="806"/>
      <c r="J303" s="803"/>
      <c r="K303" s="803"/>
      <c r="L303" s="804"/>
    </row>
    <row r="304" spans="1:12" s="101" customFormat="1" ht="24" customHeight="1">
      <c r="A304" s="808">
        <v>1055</v>
      </c>
      <c r="B304" s="110" t="s">
        <v>76</v>
      </c>
      <c r="C304" s="115" t="s">
        <v>78</v>
      </c>
      <c r="D304" s="115" t="s">
        <v>146</v>
      </c>
      <c r="E304" s="115" t="s">
        <v>147</v>
      </c>
      <c r="F304" s="809" t="s">
        <v>71</v>
      </c>
      <c r="G304" s="809"/>
      <c r="H304" s="805"/>
      <c r="I304" s="805"/>
      <c r="J304" s="805"/>
      <c r="K304" s="805"/>
      <c r="L304" s="805"/>
    </row>
    <row r="305" spans="1:12" s="101" customFormat="1" ht="26.25" customHeight="1">
      <c r="A305" s="808"/>
      <c r="B305" s="803" t="s">
        <v>3381</v>
      </c>
      <c r="C305" s="810" t="s">
        <v>3382</v>
      </c>
      <c r="D305" s="807">
        <v>43739</v>
      </c>
      <c r="E305" s="803" t="s">
        <v>1406</v>
      </c>
      <c r="F305" s="803" t="s">
        <v>2453</v>
      </c>
      <c r="G305" s="803"/>
      <c r="H305" s="806" t="s">
        <v>152</v>
      </c>
      <c r="I305" s="806"/>
      <c r="J305" s="117" t="s">
        <v>153</v>
      </c>
      <c r="K305" s="117" t="s">
        <v>3</v>
      </c>
      <c r="L305" s="119">
        <v>624</v>
      </c>
    </row>
    <row r="306" spans="1:12" s="101" customFormat="1" ht="207.75" customHeight="1">
      <c r="A306" s="808"/>
      <c r="B306" s="803"/>
      <c r="C306" s="810"/>
      <c r="D306" s="807"/>
      <c r="E306" s="803"/>
      <c r="F306" s="803"/>
      <c r="G306" s="803"/>
      <c r="H306" s="806" t="s">
        <v>154</v>
      </c>
      <c r="I306" s="806"/>
      <c r="J306" s="117" t="s">
        <v>153</v>
      </c>
      <c r="K306" s="117" t="s">
        <v>153</v>
      </c>
      <c r="L306" s="119">
        <v>0</v>
      </c>
    </row>
    <row r="307" spans="1:12" s="101" customFormat="1" ht="24" customHeight="1">
      <c r="A307" s="808"/>
      <c r="B307" s="110" t="s">
        <v>77</v>
      </c>
      <c r="C307" s="115" t="s">
        <v>79</v>
      </c>
      <c r="D307" s="115" t="s">
        <v>155</v>
      </c>
      <c r="E307" s="115" t="s">
        <v>156</v>
      </c>
      <c r="F307" s="805"/>
      <c r="G307" s="805"/>
      <c r="H307" s="806" t="s">
        <v>157</v>
      </c>
      <c r="I307" s="806"/>
      <c r="J307" s="803" t="s">
        <v>153</v>
      </c>
      <c r="K307" s="803" t="s">
        <v>153</v>
      </c>
      <c r="L307" s="804">
        <v>0</v>
      </c>
    </row>
    <row r="308" spans="1:12" s="101" customFormat="1" ht="24" customHeight="1">
      <c r="A308" s="808"/>
      <c r="B308" s="117" t="s">
        <v>158</v>
      </c>
      <c r="C308" s="117" t="s">
        <v>2453</v>
      </c>
      <c r="D308" s="118">
        <v>43744</v>
      </c>
      <c r="E308" s="117" t="s">
        <v>318</v>
      </c>
      <c r="F308" s="805"/>
      <c r="G308" s="805"/>
      <c r="H308" s="806"/>
      <c r="I308" s="806"/>
      <c r="J308" s="803"/>
      <c r="K308" s="803"/>
      <c r="L308" s="804"/>
    </row>
    <row r="309" spans="1:12" s="101" customFormat="1" ht="24" customHeight="1">
      <c r="A309" s="808">
        <v>1056</v>
      </c>
      <c r="B309" s="110" t="s">
        <v>76</v>
      </c>
      <c r="C309" s="115" t="s">
        <v>78</v>
      </c>
      <c r="D309" s="115" t="s">
        <v>146</v>
      </c>
      <c r="E309" s="115" t="s">
        <v>147</v>
      </c>
      <c r="F309" s="809" t="s">
        <v>71</v>
      </c>
      <c r="G309" s="809"/>
      <c r="H309" s="805"/>
      <c r="I309" s="805"/>
      <c r="J309" s="805"/>
      <c r="K309" s="805"/>
      <c r="L309" s="805"/>
    </row>
    <row r="310" spans="1:12" s="101" customFormat="1" ht="26.25" customHeight="1">
      <c r="A310" s="808"/>
      <c r="B310" s="803" t="s">
        <v>3383</v>
      </c>
      <c r="C310" s="810" t="s">
        <v>3384</v>
      </c>
      <c r="D310" s="807">
        <v>43807</v>
      </c>
      <c r="E310" s="803" t="s">
        <v>486</v>
      </c>
      <c r="F310" s="803" t="s">
        <v>2050</v>
      </c>
      <c r="G310" s="803"/>
      <c r="H310" s="806" t="s">
        <v>152</v>
      </c>
      <c r="I310" s="806"/>
      <c r="J310" s="117" t="s">
        <v>153</v>
      </c>
      <c r="K310" s="117" t="s">
        <v>3</v>
      </c>
      <c r="L310" s="119">
        <v>510</v>
      </c>
    </row>
    <row r="311" spans="1:12" s="101" customFormat="1" ht="113.25" customHeight="1">
      <c r="A311" s="808"/>
      <c r="B311" s="803"/>
      <c r="C311" s="810"/>
      <c r="D311" s="807"/>
      <c r="E311" s="803"/>
      <c r="F311" s="803"/>
      <c r="G311" s="803"/>
      <c r="H311" s="806" t="s">
        <v>154</v>
      </c>
      <c r="I311" s="806"/>
      <c r="J311" s="117" t="s">
        <v>153</v>
      </c>
      <c r="K311" s="117" t="s">
        <v>3</v>
      </c>
      <c r="L311" s="119">
        <v>1716.05</v>
      </c>
    </row>
    <row r="312" spans="1:12" s="101" customFormat="1" ht="24" customHeight="1">
      <c r="A312" s="808"/>
      <c r="B312" s="110" t="s">
        <v>77</v>
      </c>
      <c r="C312" s="115" t="s">
        <v>79</v>
      </c>
      <c r="D312" s="115" t="s">
        <v>155</v>
      </c>
      <c r="E312" s="115" t="s">
        <v>156</v>
      </c>
      <c r="F312" s="805"/>
      <c r="G312" s="805"/>
      <c r="H312" s="806" t="s">
        <v>157</v>
      </c>
      <c r="I312" s="806"/>
      <c r="J312" s="803" t="s">
        <v>153</v>
      </c>
      <c r="K312" s="803" t="s">
        <v>153</v>
      </c>
      <c r="L312" s="804">
        <v>0</v>
      </c>
    </row>
    <row r="313" spans="1:12" s="101" customFormat="1" ht="24" customHeight="1">
      <c r="A313" s="808"/>
      <c r="B313" s="117" t="s">
        <v>181</v>
      </c>
      <c r="C313" s="117" t="s">
        <v>2050</v>
      </c>
      <c r="D313" s="118">
        <v>43810</v>
      </c>
      <c r="E313" s="117" t="s">
        <v>321</v>
      </c>
      <c r="F313" s="805"/>
      <c r="G313" s="805"/>
      <c r="H313" s="806"/>
      <c r="I313" s="806"/>
      <c r="J313" s="803"/>
      <c r="K313" s="803"/>
      <c r="L313" s="804"/>
    </row>
    <row r="314" spans="1:12" s="101" customFormat="1" ht="24" customHeight="1">
      <c r="A314" s="808">
        <v>1057</v>
      </c>
      <c r="B314" s="110" t="s">
        <v>76</v>
      </c>
      <c r="C314" s="115" t="s">
        <v>78</v>
      </c>
      <c r="D314" s="115" t="s">
        <v>146</v>
      </c>
      <c r="E314" s="115" t="s">
        <v>147</v>
      </c>
      <c r="F314" s="809" t="s">
        <v>71</v>
      </c>
      <c r="G314" s="809"/>
      <c r="H314" s="805"/>
      <c r="I314" s="805"/>
      <c r="J314" s="805"/>
      <c r="K314" s="805"/>
      <c r="L314" s="805"/>
    </row>
    <row r="315" spans="1:12" s="101" customFormat="1" ht="26.25" customHeight="1">
      <c r="A315" s="808"/>
      <c r="B315" s="803" t="s">
        <v>3385</v>
      </c>
      <c r="C315" s="810" t="s">
        <v>3386</v>
      </c>
      <c r="D315" s="807">
        <v>43767</v>
      </c>
      <c r="E315" s="803" t="s">
        <v>358</v>
      </c>
      <c r="F315" s="803" t="s">
        <v>3387</v>
      </c>
      <c r="G315" s="803"/>
      <c r="H315" s="806" t="s">
        <v>152</v>
      </c>
      <c r="I315" s="806"/>
      <c r="J315" s="117" t="s">
        <v>153</v>
      </c>
      <c r="K315" s="117" t="s">
        <v>3</v>
      </c>
      <c r="L315" s="119">
        <v>194.23</v>
      </c>
    </row>
    <row r="316" spans="1:12" s="101" customFormat="1" ht="228.75" customHeight="1">
      <c r="A316" s="808"/>
      <c r="B316" s="803"/>
      <c r="C316" s="810"/>
      <c r="D316" s="807"/>
      <c r="E316" s="803"/>
      <c r="F316" s="803"/>
      <c r="G316" s="803"/>
      <c r="H316" s="806" t="s">
        <v>154</v>
      </c>
      <c r="I316" s="806"/>
      <c r="J316" s="117" t="s">
        <v>153</v>
      </c>
      <c r="K316" s="117" t="s">
        <v>3</v>
      </c>
      <c r="L316" s="119">
        <v>78</v>
      </c>
    </row>
    <row r="317" spans="1:12" s="101" customFormat="1" ht="24" customHeight="1">
      <c r="A317" s="808"/>
      <c r="B317" s="110" t="s">
        <v>77</v>
      </c>
      <c r="C317" s="115" t="s">
        <v>79</v>
      </c>
      <c r="D317" s="115" t="s">
        <v>155</v>
      </c>
      <c r="E317" s="115" t="s">
        <v>156</v>
      </c>
      <c r="F317" s="805"/>
      <c r="G317" s="805"/>
      <c r="H317" s="806" t="s">
        <v>157</v>
      </c>
      <c r="I317" s="806"/>
      <c r="J317" s="803" t="s">
        <v>153</v>
      </c>
      <c r="K317" s="803" t="s">
        <v>153</v>
      </c>
      <c r="L317" s="804">
        <v>0</v>
      </c>
    </row>
    <row r="318" spans="1:12" s="101" customFormat="1" ht="24" customHeight="1">
      <c r="A318" s="808"/>
      <c r="B318" s="117" t="s">
        <v>1079</v>
      </c>
      <c r="C318" s="117" t="s">
        <v>3387</v>
      </c>
      <c r="D318" s="118">
        <v>43768</v>
      </c>
      <c r="E318" s="117" t="s">
        <v>894</v>
      </c>
      <c r="F318" s="805"/>
      <c r="G318" s="805"/>
      <c r="H318" s="806"/>
      <c r="I318" s="806"/>
      <c r="J318" s="803"/>
      <c r="K318" s="803"/>
      <c r="L318" s="804"/>
    </row>
    <row r="319" spans="1:12" s="101" customFormat="1" ht="24" customHeight="1">
      <c r="A319" s="808">
        <v>1058</v>
      </c>
      <c r="B319" s="110" t="s">
        <v>76</v>
      </c>
      <c r="C319" s="115" t="s">
        <v>78</v>
      </c>
      <c r="D319" s="115" t="s">
        <v>146</v>
      </c>
      <c r="E319" s="115" t="s">
        <v>147</v>
      </c>
      <c r="F319" s="809" t="s">
        <v>71</v>
      </c>
      <c r="G319" s="809"/>
      <c r="H319" s="805"/>
      <c r="I319" s="805"/>
      <c r="J319" s="805"/>
      <c r="K319" s="805"/>
      <c r="L319" s="805"/>
    </row>
    <row r="320" spans="1:12" s="101" customFormat="1" ht="26.25" customHeight="1">
      <c r="A320" s="808"/>
      <c r="B320" s="803" t="s">
        <v>3388</v>
      </c>
      <c r="C320" s="810" t="s">
        <v>3389</v>
      </c>
      <c r="D320" s="807">
        <v>43780</v>
      </c>
      <c r="E320" s="803" t="s">
        <v>982</v>
      </c>
      <c r="F320" s="803" t="s">
        <v>983</v>
      </c>
      <c r="G320" s="803"/>
      <c r="H320" s="806" t="s">
        <v>152</v>
      </c>
      <c r="I320" s="806"/>
      <c r="J320" s="117" t="s">
        <v>153</v>
      </c>
      <c r="K320" s="117" t="s">
        <v>3</v>
      </c>
      <c r="L320" s="119">
        <v>916</v>
      </c>
    </row>
    <row r="321" spans="1:12" s="101" customFormat="1" ht="260.25" customHeight="1">
      <c r="A321" s="808"/>
      <c r="B321" s="803"/>
      <c r="C321" s="810"/>
      <c r="D321" s="807"/>
      <c r="E321" s="803"/>
      <c r="F321" s="803"/>
      <c r="G321" s="803"/>
      <c r="H321" s="806" t="s">
        <v>154</v>
      </c>
      <c r="I321" s="806"/>
      <c r="J321" s="117" t="s">
        <v>153</v>
      </c>
      <c r="K321" s="117" t="s">
        <v>3</v>
      </c>
      <c r="L321" s="119">
        <v>1118</v>
      </c>
    </row>
    <row r="322" spans="1:12" s="101" customFormat="1" ht="24" customHeight="1">
      <c r="A322" s="808"/>
      <c r="B322" s="110" t="s">
        <v>77</v>
      </c>
      <c r="C322" s="115" t="s">
        <v>79</v>
      </c>
      <c r="D322" s="115" t="s">
        <v>155</v>
      </c>
      <c r="E322" s="115" t="s">
        <v>156</v>
      </c>
      <c r="F322" s="805"/>
      <c r="G322" s="805"/>
      <c r="H322" s="806" t="s">
        <v>157</v>
      </c>
      <c r="I322" s="806"/>
      <c r="J322" s="803" t="s">
        <v>153</v>
      </c>
      <c r="K322" s="803" t="s">
        <v>3</v>
      </c>
      <c r="L322" s="804">
        <v>909</v>
      </c>
    </row>
    <row r="323" spans="1:12" s="101" customFormat="1" ht="24" customHeight="1">
      <c r="A323" s="808"/>
      <c r="B323" s="117" t="s">
        <v>153</v>
      </c>
      <c r="C323" s="117" t="s">
        <v>983</v>
      </c>
      <c r="D323" s="118">
        <v>43785</v>
      </c>
      <c r="E323" s="117" t="s">
        <v>623</v>
      </c>
      <c r="F323" s="805"/>
      <c r="G323" s="805"/>
      <c r="H323" s="806"/>
      <c r="I323" s="806"/>
      <c r="J323" s="803"/>
      <c r="K323" s="803"/>
      <c r="L323" s="804"/>
    </row>
    <row r="324" spans="1:12" s="101" customFormat="1" ht="24" customHeight="1">
      <c r="A324" s="808">
        <v>1059</v>
      </c>
      <c r="B324" s="110" t="s">
        <v>76</v>
      </c>
      <c r="C324" s="115" t="s">
        <v>78</v>
      </c>
      <c r="D324" s="115" t="s">
        <v>146</v>
      </c>
      <c r="E324" s="115" t="s">
        <v>147</v>
      </c>
      <c r="F324" s="809" t="s">
        <v>71</v>
      </c>
      <c r="G324" s="809"/>
      <c r="H324" s="805"/>
      <c r="I324" s="805"/>
      <c r="J324" s="805"/>
      <c r="K324" s="805"/>
      <c r="L324" s="805"/>
    </row>
    <row r="325" spans="1:12" s="101" customFormat="1" ht="26.25" customHeight="1">
      <c r="A325" s="808"/>
      <c r="B325" s="803" t="s">
        <v>3390</v>
      </c>
      <c r="C325" s="810" t="s">
        <v>3391</v>
      </c>
      <c r="D325" s="807">
        <v>43866</v>
      </c>
      <c r="E325" s="803" t="s">
        <v>694</v>
      </c>
      <c r="F325" s="803" t="s">
        <v>3159</v>
      </c>
      <c r="G325" s="803"/>
      <c r="H325" s="806" t="s">
        <v>152</v>
      </c>
      <c r="I325" s="806"/>
      <c r="J325" s="117" t="s">
        <v>153</v>
      </c>
      <c r="K325" s="117" t="s">
        <v>3</v>
      </c>
      <c r="L325" s="119">
        <v>2572</v>
      </c>
    </row>
    <row r="326" spans="1:12" s="101" customFormat="1" ht="165.75" customHeight="1">
      <c r="A326" s="808"/>
      <c r="B326" s="803"/>
      <c r="C326" s="810"/>
      <c r="D326" s="807"/>
      <c r="E326" s="803"/>
      <c r="F326" s="803"/>
      <c r="G326" s="803"/>
      <c r="H326" s="806" t="s">
        <v>154</v>
      </c>
      <c r="I326" s="806"/>
      <c r="J326" s="117" t="s">
        <v>153</v>
      </c>
      <c r="K326" s="117" t="s">
        <v>3</v>
      </c>
      <c r="L326" s="119">
        <v>1000</v>
      </c>
    </row>
    <row r="327" spans="1:12" s="101" customFormat="1" ht="24" customHeight="1">
      <c r="A327" s="808"/>
      <c r="B327" s="110" t="s">
        <v>77</v>
      </c>
      <c r="C327" s="115" t="s">
        <v>79</v>
      </c>
      <c r="D327" s="115" t="s">
        <v>155</v>
      </c>
      <c r="E327" s="115" t="s">
        <v>156</v>
      </c>
      <c r="F327" s="805"/>
      <c r="G327" s="805"/>
      <c r="H327" s="806" t="s">
        <v>157</v>
      </c>
      <c r="I327" s="806"/>
      <c r="J327" s="803" t="s">
        <v>153</v>
      </c>
      <c r="K327" s="803" t="s">
        <v>3</v>
      </c>
      <c r="L327" s="804">
        <v>50</v>
      </c>
    </row>
    <row r="328" spans="1:12" s="101" customFormat="1" ht="24" customHeight="1">
      <c r="A328" s="808"/>
      <c r="B328" s="117" t="s">
        <v>181</v>
      </c>
      <c r="C328" s="117" t="s">
        <v>3159</v>
      </c>
      <c r="D328" s="118">
        <v>43877</v>
      </c>
      <c r="E328" s="117" t="s">
        <v>3392</v>
      </c>
      <c r="F328" s="805"/>
      <c r="G328" s="805"/>
      <c r="H328" s="806"/>
      <c r="I328" s="806"/>
      <c r="J328" s="803"/>
      <c r="K328" s="803"/>
      <c r="L328" s="804"/>
    </row>
    <row r="329" spans="1:12" s="101" customFormat="1" ht="24" customHeight="1">
      <c r="A329" s="808">
        <v>1060</v>
      </c>
      <c r="B329" s="110" t="s">
        <v>76</v>
      </c>
      <c r="C329" s="115" t="s">
        <v>78</v>
      </c>
      <c r="D329" s="115" t="s">
        <v>146</v>
      </c>
      <c r="E329" s="115" t="s">
        <v>147</v>
      </c>
      <c r="F329" s="809" t="s">
        <v>71</v>
      </c>
      <c r="G329" s="809"/>
      <c r="H329" s="805"/>
      <c r="I329" s="805"/>
      <c r="J329" s="805"/>
      <c r="K329" s="805"/>
      <c r="L329" s="805"/>
    </row>
    <row r="330" spans="1:12" s="101" customFormat="1" ht="26.25" customHeight="1">
      <c r="A330" s="808"/>
      <c r="B330" s="803" t="s">
        <v>3393</v>
      </c>
      <c r="C330" s="810" t="s">
        <v>3394</v>
      </c>
      <c r="D330" s="807">
        <v>43788</v>
      </c>
      <c r="E330" s="803" t="s">
        <v>587</v>
      </c>
      <c r="F330" s="803" t="s">
        <v>3395</v>
      </c>
      <c r="G330" s="803"/>
      <c r="H330" s="806" t="s">
        <v>152</v>
      </c>
      <c r="I330" s="806"/>
      <c r="J330" s="117" t="s">
        <v>153</v>
      </c>
      <c r="K330" s="117" t="s">
        <v>3</v>
      </c>
      <c r="L330" s="119">
        <v>915.87</v>
      </c>
    </row>
    <row r="331" spans="1:12" s="101" customFormat="1" ht="407.25" customHeight="1">
      <c r="A331" s="808"/>
      <c r="B331" s="803"/>
      <c r="C331" s="810"/>
      <c r="D331" s="807"/>
      <c r="E331" s="803"/>
      <c r="F331" s="803"/>
      <c r="G331" s="803"/>
      <c r="H331" s="806" t="s">
        <v>154</v>
      </c>
      <c r="I331" s="806"/>
      <c r="J331" s="117" t="s">
        <v>153</v>
      </c>
      <c r="K331" s="117" t="s">
        <v>3</v>
      </c>
      <c r="L331" s="119">
        <v>2635.09</v>
      </c>
    </row>
    <row r="332" spans="1:12" s="101" customFormat="1" ht="24" customHeight="1">
      <c r="A332" s="808"/>
      <c r="B332" s="110" t="s">
        <v>77</v>
      </c>
      <c r="C332" s="115" t="s">
        <v>79</v>
      </c>
      <c r="D332" s="115" t="s">
        <v>155</v>
      </c>
      <c r="E332" s="115" t="s">
        <v>156</v>
      </c>
      <c r="F332" s="805"/>
      <c r="G332" s="805"/>
      <c r="H332" s="806" t="s">
        <v>157</v>
      </c>
      <c r="I332" s="806"/>
      <c r="J332" s="803" t="s">
        <v>153</v>
      </c>
      <c r="K332" s="803" t="s">
        <v>3</v>
      </c>
      <c r="L332" s="804">
        <v>200</v>
      </c>
    </row>
    <row r="333" spans="1:12" s="101" customFormat="1" ht="24" customHeight="1">
      <c r="A333" s="808"/>
      <c r="B333" s="117" t="s">
        <v>254</v>
      </c>
      <c r="C333" s="117" t="s">
        <v>3395</v>
      </c>
      <c r="D333" s="118">
        <v>43792</v>
      </c>
      <c r="E333" s="117" t="s">
        <v>2208</v>
      </c>
      <c r="F333" s="805"/>
      <c r="G333" s="805"/>
      <c r="H333" s="806"/>
      <c r="I333" s="806"/>
      <c r="J333" s="803"/>
      <c r="K333" s="803"/>
      <c r="L333" s="804"/>
    </row>
    <row r="334" spans="1:12" s="101" customFormat="1" ht="24" customHeight="1">
      <c r="A334" s="808">
        <v>1061</v>
      </c>
      <c r="B334" s="110" t="s">
        <v>76</v>
      </c>
      <c r="C334" s="115" t="s">
        <v>78</v>
      </c>
      <c r="D334" s="115" t="s">
        <v>146</v>
      </c>
      <c r="E334" s="115" t="s">
        <v>147</v>
      </c>
      <c r="F334" s="809" t="s">
        <v>71</v>
      </c>
      <c r="G334" s="809"/>
      <c r="H334" s="805"/>
      <c r="I334" s="805"/>
      <c r="J334" s="805"/>
      <c r="K334" s="805"/>
      <c r="L334" s="805"/>
    </row>
    <row r="335" spans="1:12" s="101" customFormat="1" ht="26.25" customHeight="1">
      <c r="A335" s="808"/>
      <c r="B335" s="803" t="s">
        <v>3393</v>
      </c>
      <c r="C335" s="810" t="s">
        <v>3396</v>
      </c>
      <c r="D335" s="807">
        <v>43852</v>
      </c>
      <c r="E335" s="803" t="s">
        <v>491</v>
      </c>
      <c r="F335" s="803" t="s">
        <v>492</v>
      </c>
      <c r="G335" s="803"/>
      <c r="H335" s="806" t="s">
        <v>152</v>
      </c>
      <c r="I335" s="806"/>
      <c r="J335" s="117" t="s">
        <v>153</v>
      </c>
      <c r="K335" s="117" t="s">
        <v>153</v>
      </c>
      <c r="L335" s="119">
        <v>0</v>
      </c>
    </row>
    <row r="336" spans="1:12" s="101" customFormat="1" ht="270.75" customHeight="1">
      <c r="A336" s="808"/>
      <c r="B336" s="803"/>
      <c r="C336" s="810"/>
      <c r="D336" s="807"/>
      <c r="E336" s="803"/>
      <c r="F336" s="803"/>
      <c r="G336" s="803"/>
      <c r="H336" s="806" t="s">
        <v>154</v>
      </c>
      <c r="I336" s="806"/>
      <c r="J336" s="117" t="s">
        <v>153</v>
      </c>
      <c r="K336" s="117" t="s">
        <v>153</v>
      </c>
      <c r="L336" s="119">
        <v>0</v>
      </c>
    </row>
    <row r="337" spans="1:12" s="101" customFormat="1" ht="24" customHeight="1">
      <c r="A337" s="808"/>
      <c r="B337" s="110" t="s">
        <v>77</v>
      </c>
      <c r="C337" s="115" t="s">
        <v>79</v>
      </c>
      <c r="D337" s="115" t="s">
        <v>155</v>
      </c>
      <c r="E337" s="115" t="s">
        <v>156</v>
      </c>
      <c r="F337" s="805"/>
      <c r="G337" s="805"/>
      <c r="H337" s="806" t="s">
        <v>157</v>
      </c>
      <c r="I337" s="806"/>
      <c r="J337" s="803" t="s">
        <v>153</v>
      </c>
      <c r="K337" s="803" t="s">
        <v>3</v>
      </c>
      <c r="L337" s="804">
        <v>800</v>
      </c>
    </row>
    <row r="338" spans="1:12" s="101" customFormat="1" ht="24" customHeight="1">
      <c r="A338" s="808"/>
      <c r="B338" s="117" t="s">
        <v>254</v>
      </c>
      <c r="C338" s="117" t="s">
        <v>492</v>
      </c>
      <c r="D338" s="118">
        <v>43855</v>
      </c>
      <c r="E338" s="117" t="s">
        <v>3397</v>
      </c>
      <c r="F338" s="805"/>
      <c r="G338" s="805"/>
      <c r="H338" s="806"/>
      <c r="I338" s="806"/>
      <c r="J338" s="803"/>
      <c r="K338" s="803"/>
      <c r="L338" s="804"/>
    </row>
    <row r="339" spans="1:12" s="101" customFormat="1" ht="24" customHeight="1">
      <c r="A339" s="808">
        <v>1062</v>
      </c>
      <c r="B339" s="110" t="s">
        <v>76</v>
      </c>
      <c r="C339" s="115" t="s">
        <v>78</v>
      </c>
      <c r="D339" s="115" t="s">
        <v>146</v>
      </c>
      <c r="E339" s="115" t="s">
        <v>147</v>
      </c>
      <c r="F339" s="809" t="s">
        <v>71</v>
      </c>
      <c r="G339" s="809"/>
      <c r="H339" s="805"/>
      <c r="I339" s="805"/>
      <c r="J339" s="805"/>
      <c r="K339" s="805"/>
      <c r="L339" s="805"/>
    </row>
    <row r="340" spans="1:12" s="101" customFormat="1" ht="26.25" customHeight="1">
      <c r="A340" s="808"/>
      <c r="B340" s="803" t="s">
        <v>3398</v>
      </c>
      <c r="C340" s="810" t="s">
        <v>3399</v>
      </c>
      <c r="D340" s="807">
        <v>43772</v>
      </c>
      <c r="E340" s="803" t="s">
        <v>806</v>
      </c>
      <c r="F340" s="803" t="s">
        <v>817</v>
      </c>
      <c r="G340" s="803"/>
      <c r="H340" s="806" t="s">
        <v>152</v>
      </c>
      <c r="I340" s="806"/>
      <c r="J340" s="117" t="s">
        <v>153</v>
      </c>
      <c r="K340" s="117" t="s">
        <v>3</v>
      </c>
      <c r="L340" s="119">
        <v>480.54</v>
      </c>
    </row>
    <row r="341" spans="1:12" s="101" customFormat="1" ht="375.75" customHeight="1">
      <c r="A341" s="808"/>
      <c r="B341" s="803"/>
      <c r="C341" s="810"/>
      <c r="D341" s="807"/>
      <c r="E341" s="803"/>
      <c r="F341" s="803"/>
      <c r="G341" s="803"/>
      <c r="H341" s="806" t="s">
        <v>154</v>
      </c>
      <c r="I341" s="806"/>
      <c r="J341" s="117" t="s">
        <v>153</v>
      </c>
      <c r="K341" s="117" t="s">
        <v>153</v>
      </c>
      <c r="L341" s="119">
        <v>0</v>
      </c>
    </row>
    <row r="342" spans="1:12" s="101" customFormat="1" ht="24" customHeight="1">
      <c r="A342" s="808"/>
      <c r="B342" s="110" t="s">
        <v>77</v>
      </c>
      <c r="C342" s="115" t="s">
        <v>79</v>
      </c>
      <c r="D342" s="115" t="s">
        <v>155</v>
      </c>
      <c r="E342" s="115" t="s">
        <v>156</v>
      </c>
      <c r="F342" s="805"/>
      <c r="G342" s="805"/>
      <c r="H342" s="806" t="s">
        <v>157</v>
      </c>
      <c r="I342" s="806"/>
      <c r="J342" s="803" t="s">
        <v>153</v>
      </c>
      <c r="K342" s="803" t="s">
        <v>3</v>
      </c>
      <c r="L342" s="804">
        <v>870</v>
      </c>
    </row>
    <row r="343" spans="1:12" s="101" customFormat="1" ht="24" customHeight="1">
      <c r="A343" s="808"/>
      <c r="B343" s="117" t="s">
        <v>153</v>
      </c>
      <c r="C343" s="117" t="s">
        <v>817</v>
      </c>
      <c r="D343" s="118">
        <v>43776</v>
      </c>
      <c r="E343" s="117" t="s">
        <v>203</v>
      </c>
      <c r="F343" s="805"/>
      <c r="G343" s="805"/>
      <c r="H343" s="806"/>
      <c r="I343" s="806"/>
      <c r="J343" s="803"/>
      <c r="K343" s="803"/>
      <c r="L343" s="804"/>
    </row>
    <row r="344" spans="1:12" s="101" customFormat="1" ht="24" customHeight="1">
      <c r="A344" s="808">
        <v>1063</v>
      </c>
      <c r="B344" s="110" t="s">
        <v>76</v>
      </c>
      <c r="C344" s="115" t="s">
        <v>78</v>
      </c>
      <c r="D344" s="115" t="s">
        <v>146</v>
      </c>
      <c r="E344" s="115" t="s">
        <v>147</v>
      </c>
      <c r="F344" s="809" t="s">
        <v>71</v>
      </c>
      <c r="G344" s="809"/>
      <c r="H344" s="805"/>
      <c r="I344" s="805"/>
      <c r="J344" s="805"/>
      <c r="K344" s="805"/>
      <c r="L344" s="805"/>
    </row>
    <row r="345" spans="1:12" s="101" customFormat="1" ht="26.25" customHeight="1">
      <c r="A345" s="808"/>
      <c r="B345" s="803" t="s">
        <v>3400</v>
      </c>
      <c r="C345" s="803" t="s">
        <v>3401</v>
      </c>
      <c r="D345" s="807">
        <v>43871</v>
      </c>
      <c r="E345" s="803" t="s">
        <v>709</v>
      </c>
      <c r="F345" s="803" t="s">
        <v>3082</v>
      </c>
      <c r="G345" s="803"/>
      <c r="H345" s="806" t="s">
        <v>152</v>
      </c>
      <c r="I345" s="806"/>
      <c r="J345" s="117" t="s">
        <v>153</v>
      </c>
      <c r="K345" s="117" t="s">
        <v>3</v>
      </c>
      <c r="L345" s="119">
        <v>436</v>
      </c>
    </row>
    <row r="346" spans="1:12" s="101" customFormat="1" ht="102.75" customHeight="1">
      <c r="A346" s="808"/>
      <c r="B346" s="803"/>
      <c r="C346" s="803"/>
      <c r="D346" s="807"/>
      <c r="E346" s="803"/>
      <c r="F346" s="803"/>
      <c r="G346" s="803"/>
      <c r="H346" s="806" t="s">
        <v>154</v>
      </c>
      <c r="I346" s="806"/>
      <c r="J346" s="117" t="s">
        <v>153</v>
      </c>
      <c r="K346" s="117" t="s">
        <v>153</v>
      </c>
      <c r="L346" s="119">
        <v>0</v>
      </c>
    </row>
    <row r="347" spans="1:12" s="101" customFormat="1" ht="24" customHeight="1">
      <c r="A347" s="808"/>
      <c r="B347" s="110" t="s">
        <v>77</v>
      </c>
      <c r="C347" s="115" t="s">
        <v>79</v>
      </c>
      <c r="D347" s="115" t="s">
        <v>155</v>
      </c>
      <c r="E347" s="115" t="s">
        <v>156</v>
      </c>
      <c r="F347" s="805"/>
      <c r="G347" s="805"/>
      <c r="H347" s="806" t="s">
        <v>157</v>
      </c>
      <c r="I347" s="806"/>
      <c r="J347" s="803" t="s">
        <v>153</v>
      </c>
      <c r="K347" s="803" t="s">
        <v>153</v>
      </c>
      <c r="L347" s="804">
        <v>0</v>
      </c>
    </row>
    <row r="348" spans="1:12" s="101" customFormat="1" ht="24" customHeight="1">
      <c r="A348" s="808"/>
      <c r="B348" s="117" t="s">
        <v>3402</v>
      </c>
      <c r="C348" s="117" t="s">
        <v>3082</v>
      </c>
      <c r="D348" s="118">
        <v>43876</v>
      </c>
      <c r="E348" s="117" t="s">
        <v>3403</v>
      </c>
      <c r="F348" s="805"/>
      <c r="G348" s="805"/>
      <c r="H348" s="806"/>
      <c r="I348" s="806"/>
      <c r="J348" s="803"/>
      <c r="K348" s="803"/>
      <c r="L348" s="804"/>
    </row>
    <row r="349" spans="1:12" s="101" customFormat="1" ht="24" customHeight="1">
      <c r="A349" s="808">
        <v>1064</v>
      </c>
      <c r="B349" s="110" t="s">
        <v>76</v>
      </c>
      <c r="C349" s="115" t="s">
        <v>78</v>
      </c>
      <c r="D349" s="115" t="s">
        <v>146</v>
      </c>
      <c r="E349" s="115" t="s">
        <v>147</v>
      </c>
      <c r="F349" s="809" t="s">
        <v>71</v>
      </c>
      <c r="G349" s="809"/>
      <c r="H349" s="805"/>
      <c r="I349" s="805"/>
      <c r="J349" s="805"/>
      <c r="K349" s="805"/>
      <c r="L349" s="805"/>
    </row>
    <row r="350" spans="1:12" s="101" customFormat="1" ht="26.25" customHeight="1">
      <c r="A350" s="808"/>
      <c r="B350" s="803" t="s">
        <v>3404</v>
      </c>
      <c r="C350" s="810" t="s">
        <v>3405</v>
      </c>
      <c r="D350" s="807">
        <v>43753</v>
      </c>
      <c r="E350" s="803" t="s">
        <v>3331</v>
      </c>
      <c r="F350" s="803" t="s">
        <v>3406</v>
      </c>
      <c r="G350" s="803"/>
      <c r="H350" s="806" t="s">
        <v>152</v>
      </c>
      <c r="I350" s="806"/>
      <c r="J350" s="117" t="s">
        <v>153</v>
      </c>
      <c r="K350" s="117" t="s">
        <v>153</v>
      </c>
      <c r="L350" s="119">
        <v>0</v>
      </c>
    </row>
    <row r="351" spans="1:12" s="101" customFormat="1" ht="144.75" customHeight="1">
      <c r="A351" s="808"/>
      <c r="B351" s="803"/>
      <c r="C351" s="810"/>
      <c r="D351" s="807"/>
      <c r="E351" s="803"/>
      <c r="F351" s="803"/>
      <c r="G351" s="803"/>
      <c r="H351" s="806" t="s">
        <v>154</v>
      </c>
      <c r="I351" s="806"/>
      <c r="J351" s="117" t="s">
        <v>153</v>
      </c>
      <c r="K351" s="117" t="s">
        <v>153</v>
      </c>
      <c r="L351" s="119">
        <v>0</v>
      </c>
    </row>
    <row r="352" spans="1:12" s="101" customFormat="1" ht="24" customHeight="1">
      <c r="A352" s="808"/>
      <c r="B352" s="110" t="s">
        <v>77</v>
      </c>
      <c r="C352" s="115" t="s">
        <v>79</v>
      </c>
      <c r="D352" s="115" t="s">
        <v>155</v>
      </c>
      <c r="E352" s="115" t="s">
        <v>156</v>
      </c>
      <c r="F352" s="805"/>
      <c r="G352" s="805"/>
      <c r="H352" s="806" t="s">
        <v>157</v>
      </c>
      <c r="I352" s="806"/>
      <c r="J352" s="803" t="s">
        <v>153</v>
      </c>
      <c r="K352" s="803" t="s">
        <v>3</v>
      </c>
      <c r="L352" s="804">
        <v>953</v>
      </c>
    </row>
    <row r="353" spans="1:12" s="101" customFormat="1" ht="24" customHeight="1">
      <c r="A353" s="808"/>
      <c r="B353" s="117" t="s">
        <v>562</v>
      </c>
      <c r="C353" s="117" t="s">
        <v>3406</v>
      </c>
      <c r="D353" s="118">
        <v>43758</v>
      </c>
      <c r="E353" s="117" t="s">
        <v>182</v>
      </c>
      <c r="F353" s="805"/>
      <c r="G353" s="805"/>
      <c r="H353" s="806"/>
      <c r="I353" s="806"/>
      <c r="J353" s="803"/>
      <c r="K353" s="803"/>
      <c r="L353" s="804"/>
    </row>
    <row r="354" spans="1:12" s="101" customFormat="1" ht="24" customHeight="1">
      <c r="A354" s="808">
        <v>1065</v>
      </c>
      <c r="B354" s="110" t="s">
        <v>76</v>
      </c>
      <c r="C354" s="115" t="s">
        <v>78</v>
      </c>
      <c r="D354" s="115" t="s">
        <v>146</v>
      </c>
      <c r="E354" s="115" t="s">
        <v>147</v>
      </c>
      <c r="F354" s="809" t="s">
        <v>71</v>
      </c>
      <c r="G354" s="809"/>
      <c r="H354" s="805"/>
      <c r="I354" s="805"/>
      <c r="J354" s="805"/>
      <c r="K354" s="805"/>
      <c r="L354" s="805"/>
    </row>
    <row r="355" spans="1:12" s="101" customFormat="1" ht="26.25" customHeight="1">
      <c r="A355" s="808"/>
      <c r="B355" s="803" t="s">
        <v>3404</v>
      </c>
      <c r="C355" s="810" t="s">
        <v>3407</v>
      </c>
      <c r="D355" s="807">
        <v>43761</v>
      </c>
      <c r="E355" s="803" t="s">
        <v>3408</v>
      </c>
      <c r="F355" s="803" t="s">
        <v>3409</v>
      </c>
      <c r="G355" s="803"/>
      <c r="H355" s="806" t="s">
        <v>152</v>
      </c>
      <c r="I355" s="806"/>
      <c r="J355" s="117" t="s">
        <v>153</v>
      </c>
      <c r="K355" s="117" t="s">
        <v>3</v>
      </c>
      <c r="L355" s="119">
        <v>571</v>
      </c>
    </row>
    <row r="356" spans="1:12" s="101" customFormat="1" ht="408.95" customHeight="1">
      <c r="A356" s="808"/>
      <c r="B356" s="803"/>
      <c r="C356" s="810"/>
      <c r="D356" s="807"/>
      <c r="E356" s="803"/>
      <c r="F356" s="803"/>
      <c r="G356" s="803"/>
      <c r="H356" s="806" t="s">
        <v>154</v>
      </c>
      <c r="I356" s="806"/>
      <c r="J356" s="803" t="s">
        <v>153</v>
      </c>
      <c r="K356" s="803" t="s">
        <v>3</v>
      </c>
      <c r="L356" s="804">
        <v>237.3</v>
      </c>
    </row>
    <row r="357" spans="1:12" s="101" customFormat="1" ht="145.35" customHeight="1">
      <c r="A357" s="808"/>
      <c r="B357" s="803"/>
      <c r="C357" s="810"/>
      <c r="D357" s="807"/>
      <c r="E357" s="803"/>
      <c r="F357" s="803"/>
      <c r="G357" s="803"/>
      <c r="H357" s="806"/>
      <c r="I357" s="806"/>
      <c r="J357" s="803"/>
      <c r="K357" s="803"/>
      <c r="L357" s="804"/>
    </row>
    <row r="358" spans="1:12" s="101" customFormat="1" ht="24" customHeight="1">
      <c r="A358" s="808"/>
      <c r="B358" s="110" t="s">
        <v>77</v>
      </c>
      <c r="C358" s="115" t="s">
        <v>79</v>
      </c>
      <c r="D358" s="115" t="s">
        <v>155</v>
      </c>
      <c r="E358" s="115" t="s">
        <v>156</v>
      </c>
      <c r="F358" s="805"/>
      <c r="G358" s="805"/>
      <c r="H358" s="806" t="s">
        <v>157</v>
      </c>
      <c r="I358" s="806"/>
      <c r="J358" s="803" t="s">
        <v>153</v>
      </c>
      <c r="K358" s="803" t="s">
        <v>3</v>
      </c>
      <c r="L358" s="804">
        <v>375</v>
      </c>
    </row>
    <row r="359" spans="1:12" s="101" customFormat="1" ht="24" customHeight="1">
      <c r="A359" s="808"/>
      <c r="B359" s="117" t="s">
        <v>562</v>
      </c>
      <c r="C359" s="117" t="s">
        <v>3409</v>
      </c>
      <c r="D359" s="118">
        <v>43764</v>
      </c>
      <c r="E359" s="117" t="s">
        <v>1803</v>
      </c>
      <c r="F359" s="805"/>
      <c r="G359" s="805"/>
      <c r="H359" s="806"/>
      <c r="I359" s="806"/>
      <c r="J359" s="803"/>
      <c r="K359" s="803"/>
      <c r="L359" s="804"/>
    </row>
    <row r="360" spans="1:12" s="101" customFormat="1" ht="24" customHeight="1">
      <c r="A360" s="808">
        <v>1066</v>
      </c>
      <c r="B360" s="110" t="s">
        <v>76</v>
      </c>
      <c r="C360" s="115" t="s">
        <v>78</v>
      </c>
      <c r="D360" s="115" t="s">
        <v>146</v>
      </c>
      <c r="E360" s="115" t="s">
        <v>147</v>
      </c>
      <c r="F360" s="809" t="s">
        <v>71</v>
      </c>
      <c r="G360" s="809"/>
      <c r="H360" s="805"/>
      <c r="I360" s="805"/>
      <c r="J360" s="805"/>
      <c r="K360" s="805"/>
      <c r="L360" s="805"/>
    </row>
    <row r="361" spans="1:12" s="101" customFormat="1" ht="26.25" customHeight="1">
      <c r="A361" s="808"/>
      <c r="B361" s="803" t="s">
        <v>3404</v>
      </c>
      <c r="C361" s="810" t="s">
        <v>3410</v>
      </c>
      <c r="D361" s="807">
        <v>43783</v>
      </c>
      <c r="E361" s="803" t="s">
        <v>1072</v>
      </c>
      <c r="F361" s="803" t="s">
        <v>3411</v>
      </c>
      <c r="G361" s="803"/>
      <c r="H361" s="806" t="s">
        <v>152</v>
      </c>
      <c r="I361" s="806"/>
      <c r="J361" s="117" t="s">
        <v>153</v>
      </c>
      <c r="K361" s="117" t="s">
        <v>3</v>
      </c>
      <c r="L361" s="119">
        <v>668</v>
      </c>
    </row>
    <row r="362" spans="1:12" s="101" customFormat="1" ht="270.75" customHeight="1">
      <c r="A362" s="808"/>
      <c r="B362" s="803"/>
      <c r="C362" s="810"/>
      <c r="D362" s="807"/>
      <c r="E362" s="803"/>
      <c r="F362" s="803"/>
      <c r="G362" s="803"/>
      <c r="H362" s="806" t="s">
        <v>154</v>
      </c>
      <c r="I362" s="806"/>
      <c r="J362" s="117" t="s">
        <v>153</v>
      </c>
      <c r="K362" s="117" t="s">
        <v>153</v>
      </c>
      <c r="L362" s="119">
        <v>0</v>
      </c>
    </row>
    <row r="363" spans="1:12" s="101" customFormat="1" ht="24" customHeight="1">
      <c r="A363" s="808"/>
      <c r="B363" s="110" t="s">
        <v>77</v>
      </c>
      <c r="C363" s="115" t="s">
        <v>79</v>
      </c>
      <c r="D363" s="115" t="s">
        <v>155</v>
      </c>
      <c r="E363" s="115" t="s">
        <v>156</v>
      </c>
      <c r="F363" s="805"/>
      <c r="G363" s="805"/>
      <c r="H363" s="806" t="s">
        <v>157</v>
      </c>
      <c r="I363" s="806"/>
      <c r="J363" s="803" t="s">
        <v>153</v>
      </c>
      <c r="K363" s="803" t="s">
        <v>3</v>
      </c>
      <c r="L363" s="804">
        <v>395</v>
      </c>
    </row>
    <row r="364" spans="1:12" s="101" customFormat="1" ht="24" customHeight="1">
      <c r="A364" s="808"/>
      <c r="B364" s="117" t="s">
        <v>562</v>
      </c>
      <c r="C364" s="117" t="s">
        <v>3411</v>
      </c>
      <c r="D364" s="118">
        <v>43785</v>
      </c>
      <c r="E364" s="117" t="s">
        <v>1418</v>
      </c>
      <c r="F364" s="805"/>
      <c r="G364" s="805"/>
      <c r="H364" s="806"/>
      <c r="I364" s="806"/>
      <c r="J364" s="803"/>
      <c r="K364" s="803"/>
      <c r="L364" s="804"/>
    </row>
    <row r="365" spans="1:12" s="101" customFormat="1" ht="24" customHeight="1">
      <c r="A365" s="808">
        <v>1067</v>
      </c>
      <c r="B365" s="110" t="s">
        <v>76</v>
      </c>
      <c r="C365" s="115" t="s">
        <v>78</v>
      </c>
      <c r="D365" s="115" t="s">
        <v>146</v>
      </c>
      <c r="E365" s="115" t="s">
        <v>147</v>
      </c>
      <c r="F365" s="809" t="s">
        <v>71</v>
      </c>
      <c r="G365" s="809"/>
      <c r="H365" s="805"/>
      <c r="I365" s="805"/>
      <c r="J365" s="805"/>
      <c r="K365" s="805"/>
      <c r="L365" s="805"/>
    </row>
    <row r="366" spans="1:12" s="101" customFormat="1" ht="26.25" customHeight="1">
      <c r="A366" s="808"/>
      <c r="B366" s="803" t="s">
        <v>3412</v>
      </c>
      <c r="C366" s="810" t="s">
        <v>3413</v>
      </c>
      <c r="D366" s="807">
        <v>43855</v>
      </c>
      <c r="E366" s="803" t="s">
        <v>1449</v>
      </c>
      <c r="F366" s="803" t="s">
        <v>3414</v>
      </c>
      <c r="G366" s="803"/>
      <c r="H366" s="806" t="s">
        <v>152</v>
      </c>
      <c r="I366" s="806"/>
      <c r="J366" s="117" t="s">
        <v>153</v>
      </c>
      <c r="K366" s="117" t="s">
        <v>3</v>
      </c>
      <c r="L366" s="119">
        <v>642.34</v>
      </c>
    </row>
    <row r="367" spans="1:12" s="101" customFormat="1" ht="408.95" customHeight="1">
      <c r="A367" s="808"/>
      <c r="B367" s="803"/>
      <c r="C367" s="810"/>
      <c r="D367" s="807"/>
      <c r="E367" s="803"/>
      <c r="F367" s="803"/>
      <c r="G367" s="803"/>
      <c r="H367" s="806" t="s">
        <v>154</v>
      </c>
      <c r="I367" s="806"/>
      <c r="J367" s="803" t="s">
        <v>153</v>
      </c>
      <c r="K367" s="803" t="s">
        <v>3</v>
      </c>
      <c r="L367" s="804">
        <v>2200</v>
      </c>
    </row>
    <row r="368" spans="1:12" s="101" customFormat="1" ht="376.35" customHeight="1">
      <c r="A368" s="808"/>
      <c r="B368" s="803"/>
      <c r="C368" s="810"/>
      <c r="D368" s="807"/>
      <c r="E368" s="803"/>
      <c r="F368" s="803"/>
      <c r="G368" s="803"/>
      <c r="H368" s="806"/>
      <c r="I368" s="806"/>
      <c r="J368" s="803"/>
      <c r="K368" s="803"/>
      <c r="L368" s="804"/>
    </row>
    <row r="369" spans="1:12" s="101" customFormat="1" ht="24" customHeight="1">
      <c r="A369" s="808"/>
      <c r="B369" s="110" t="s">
        <v>77</v>
      </c>
      <c r="C369" s="115" t="s">
        <v>79</v>
      </c>
      <c r="D369" s="115" t="s">
        <v>155</v>
      </c>
      <c r="E369" s="115" t="s">
        <v>156</v>
      </c>
      <c r="F369" s="805"/>
      <c r="G369" s="805"/>
      <c r="H369" s="806" t="s">
        <v>157</v>
      </c>
      <c r="I369" s="806"/>
      <c r="J369" s="803" t="s">
        <v>153</v>
      </c>
      <c r="K369" s="803" t="s">
        <v>3</v>
      </c>
      <c r="L369" s="804">
        <v>123</v>
      </c>
    </row>
    <row r="370" spans="1:12" s="101" customFormat="1" ht="24" customHeight="1">
      <c r="A370" s="808"/>
      <c r="B370" s="117" t="s">
        <v>158</v>
      </c>
      <c r="C370" s="117" t="s">
        <v>3414</v>
      </c>
      <c r="D370" s="118">
        <v>43862</v>
      </c>
      <c r="E370" s="117" t="s">
        <v>3415</v>
      </c>
      <c r="F370" s="805"/>
      <c r="G370" s="805"/>
      <c r="H370" s="806"/>
      <c r="I370" s="806"/>
      <c r="J370" s="803"/>
      <c r="K370" s="803"/>
      <c r="L370" s="804"/>
    </row>
    <row r="371" spans="1:12" s="101" customFormat="1" ht="24" customHeight="1">
      <c r="A371" s="808">
        <v>1068</v>
      </c>
      <c r="B371" s="110" t="s">
        <v>76</v>
      </c>
      <c r="C371" s="115" t="s">
        <v>78</v>
      </c>
      <c r="D371" s="115" t="s">
        <v>146</v>
      </c>
      <c r="E371" s="115" t="s">
        <v>147</v>
      </c>
      <c r="F371" s="809" t="s">
        <v>71</v>
      </c>
      <c r="G371" s="809"/>
      <c r="H371" s="805"/>
      <c r="I371" s="805"/>
      <c r="J371" s="805"/>
      <c r="K371" s="805"/>
      <c r="L371" s="805"/>
    </row>
    <row r="372" spans="1:12" s="101" customFormat="1" ht="26.25" customHeight="1">
      <c r="A372" s="808"/>
      <c r="B372" s="803" t="s">
        <v>3416</v>
      </c>
      <c r="C372" s="810" t="s">
        <v>3417</v>
      </c>
      <c r="D372" s="807">
        <v>43748</v>
      </c>
      <c r="E372" s="803" t="s">
        <v>1017</v>
      </c>
      <c r="F372" s="803" t="s">
        <v>3418</v>
      </c>
      <c r="G372" s="803"/>
      <c r="H372" s="806" t="s">
        <v>152</v>
      </c>
      <c r="I372" s="806"/>
      <c r="J372" s="117" t="s">
        <v>153</v>
      </c>
      <c r="K372" s="117" t="s">
        <v>3</v>
      </c>
      <c r="L372" s="119">
        <v>220.42</v>
      </c>
    </row>
    <row r="373" spans="1:12" s="101" customFormat="1" ht="113.25" customHeight="1">
      <c r="A373" s="808"/>
      <c r="B373" s="803"/>
      <c r="C373" s="810"/>
      <c r="D373" s="807"/>
      <c r="E373" s="803"/>
      <c r="F373" s="803"/>
      <c r="G373" s="803"/>
      <c r="H373" s="806" t="s">
        <v>154</v>
      </c>
      <c r="I373" s="806"/>
      <c r="J373" s="117" t="s">
        <v>153</v>
      </c>
      <c r="K373" s="117" t="s">
        <v>3</v>
      </c>
      <c r="L373" s="119">
        <v>910.51</v>
      </c>
    </row>
    <row r="374" spans="1:12" s="101" customFormat="1" ht="24" customHeight="1">
      <c r="A374" s="808"/>
      <c r="B374" s="110" t="s">
        <v>77</v>
      </c>
      <c r="C374" s="115" t="s">
        <v>79</v>
      </c>
      <c r="D374" s="115" t="s">
        <v>155</v>
      </c>
      <c r="E374" s="115" t="s">
        <v>156</v>
      </c>
      <c r="F374" s="805"/>
      <c r="G374" s="805"/>
      <c r="H374" s="806" t="s">
        <v>157</v>
      </c>
      <c r="I374" s="806"/>
      <c r="J374" s="803" t="s">
        <v>153</v>
      </c>
      <c r="K374" s="803" t="s">
        <v>3</v>
      </c>
      <c r="L374" s="804">
        <v>425</v>
      </c>
    </row>
    <row r="375" spans="1:12" s="101" customFormat="1" ht="24" customHeight="1">
      <c r="A375" s="808"/>
      <c r="B375" s="117" t="s">
        <v>562</v>
      </c>
      <c r="C375" s="117" t="s">
        <v>3418</v>
      </c>
      <c r="D375" s="118">
        <v>43752</v>
      </c>
      <c r="E375" s="117" t="s">
        <v>2094</v>
      </c>
      <c r="F375" s="805"/>
      <c r="G375" s="805"/>
      <c r="H375" s="806"/>
      <c r="I375" s="806"/>
      <c r="J375" s="803"/>
      <c r="K375" s="803"/>
      <c r="L375" s="804"/>
    </row>
    <row r="376" spans="1:12" s="101" customFormat="1" ht="24" customHeight="1">
      <c r="A376" s="808">
        <v>1069</v>
      </c>
      <c r="B376" s="110" t="s">
        <v>76</v>
      </c>
      <c r="C376" s="115" t="s">
        <v>78</v>
      </c>
      <c r="D376" s="115" t="s">
        <v>146</v>
      </c>
      <c r="E376" s="115" t="s">
        <v>147</v>
      </c>
      <c r="F376" s="809" t="s">
        <v>71</v>
      </c>
      <c r="G376" s="809"/>
      <c r="H376" s="805"/>
      <c r="I376" s="805"/>
      <c r="J376" s="805"/>
      <c r="K376" s="805"/>
      <c r="L376" s="805"/>
    </row>
    <row r="377" spans="1:12" s="101" customFormat="1" ht="26.25" customHeight="1">
      <c r="A377" s="808"/>
      <c r="B377" s="803" t="s">
        <v>3419</v>
      </c>
      <c r="C377" s="810" t="s">
        <v>3420</v>
      </c>
      <c r="D377" s="807">
        <v>43780</v>
      </c>
      <c r="E377" s="803" t="s">
        <v>3421</v>
      </c>
      <c r="F377" s="803" t="s">
        <v>3422</v>
      </c>
      <c r="G377" s="803"/>
      <c r="H377" s="806" t="s">
        <v>152</v>
      </c>
      <c r="I377" s="806"/>
      <c r="J377" s="117" t="s">
        <v>153</v>
      </c>
      <c r="K377" s="117" t="s">
        <v>3</v>
      </c>
      <c r="L377" s="119">
        <v>393</v>
      </c>
    </row>
    <row r="378" spans="1:12" s="101" customFormat="1" ht="344.25" customHeight="1">
      <c r="A378" s="808"/>
      <c r="B378" s="803"/>
      <c r="C378" s="810"/>
      <c r="D378" s="807"/>
      <c r="E378" s="803"/>
      <c r="F378" s="803"/>
      <c r="G378" s="803"/>
      <c r="H378" s="806" t="s">
        <v>154</v>
      </c>
      <c r="I378" s="806"/>
      <c r="J378" s="117" t="s">
        <v>153</v>
      </c>
      <c r="K378" s="117" t="s">
        <v>153</v>
      </c>
      <c r="L378" s="119">
        <v>0</v>
      </c>
    </row>
    <row r="379" spans="1:12" s="101" customFormat="1" ht="24" customHeight="1">
      <c r="A379" s="808"/>
      <c r="B379" s="110" t="s">
        <v>77</v>
      </c>
      <c r="C379" s="115" t="s">
        <v>79</v>
      </c>
      <c r="D379" s="115" t="s">
        <v>155</v>
      </c>
      <c r="E379" s="115" t="s">
        <v>156</v>
      </c>
      <c r="F379" s="805"/>
      <c r="G379" s="805"/>
      <c r="H379" s="806" t="s">
        <v>157</v>
      </c>
      <c r="I379" s="806"/>
      <c r="J379" s="803" t="s">
        <v>153</v>
      </c>
      <c r="K379" s="803" t="s">
        <v>153</v>
      </c>
      <c r="L379" s="804">
        <v>0</v>
      </c>
    </row>
    <row r="380" spans="1:12" s="101" customFormat="1" ht="24" customHeight="1">
      <c r="A380" s="808"/>
      <c r="B380" s="117" t="s">
        <v>3423</v>
      </c>
      <c r="C380" s="117" t="s">
        <v>3422</v>
      </c>
      <c r="D380" s="118">
        <v>43783</v>
      </c>
      <c r="E380" s="117" t="s">
        <v>3424</v>
      </c>
      <c r="F380" s="805"/>
      <c r="G380" s="805"/>
      <c r="H380" s="806"/>
      <c r="I380" s="806"/>
      <c r="J380" s="803"/>
      <c r="K380" s="803"/>
      <c r="L380" s="804"/>
    </row>
    <row r="381" spans="1:12" s="101" customFormat="1" ht="24" customHeight="1">
      <c r="A381" s="808">
        <v>1070</v>
      </c>
      <c r="B381" s="110" t="s">
        <v>76</v>
      </c>
      <c r="C381" s="115" t="s">
        <v>78</v>
      </c>
      <c r="D381" s="115" t="s">
        <v>146</v>
      </c>
      <c r="E381" s="115" t="s">
        <v>147</v>
      </c>
      <c r="F381" s="809" t="s">
        <v>71</v>
      </c>
      <c r="G381" s="809"/>
      <c r="H381" s="805"/>
      <c r="I381" s="805"/>
      <c r="J381" s="805"/>
      <c r="K381" s="805"/>
      <c r="L381" s="805"/>
    </row>
    <row r="382" spans="1:12" s="101" customFormat="1" ht="26.25" customHeight="1">
      <c r="A382" s="808"/>
      <c r="B382" s="803" t="s">
        <v>3425</v>
      </c>
      <c r="C382" s="810" t="s">
        <v>3426</v>
      </c>
      <c r="D382" s="807">
        <v>43739</v>
      </c>
      <c r="E382" s="803" t="s">
        <v>1449</v>
      </c>
      <c r="F382" s="803" t="s">
        <v>213</v>
      </c>
      <c r="G382" s="803"/>
      <c r="H382" s="806" t="s">
        <v>152</v>
      </c>
      <c r="I382" s="806"/>
      <c r="J382" s="117" t="s">
        <v>153</v>
      </c>
      <c r="K382" s="117" t="s">
        <v>3</v>
      </c>
      <c r="L382" s="119">
        <v>49</v>
      </c>
    </row>
    <row r="383" spans="1:12" s="101" customFormat="1" ht="365.25" customHeight="1">
      <c r="A383" s="808"/>
      <c r="B383" s="803"/>
      <c r="C383" s="810"/>
      <c r="D383" s="807"/>
      <c r="E383" s="803"/>
      <c r="F383" s="803"/>
      <c r="G383" s="803"/>
      <c r="H383" s="806" t="s">
        <v>154</v>
      </c>
      <c r="I383" s="806"/>
      <c r="J383" s="117" t="s">
        <v>153</v>
      </c>
      <c r="K383" s="117" t="s">
        <v>153</v>
      </c>
      <c r="L383" s="119">
        <v>0</v>
      </c>
    </row>
    <row r="384" spans="1:12" s="101" customFormat="1" ht="24" customHeight="1">
      <c r="A384" s="808"/>
      <c r="B384" s="110" t="s">
        <v>77</v>
      </c>
      <c r="C384" s="115" t="s">
        <v>79</v>
      </c>
      <c r="D384" s="115" t="s">
        <v>155</v>
      </c>
      <c r="E384" s="115" t="s">
        <v>156</v>
      </c>
      <c r="F384" s="805"/>
      <c r="G384" s="805"/>
      <c r="H384" s="806" t="s">
        <v>157</v>
      </c>
      <c r="I384" s="806"/>
      <c r="J384" s="803" t="s">
        <v>153</v>
      </c>
      <c r="K384" s="803" t="s">
        <v>3</v>
      </c>
      <c r="L384" s="804">
        <v>438</v>
      </c>
    </row>
    <row r="385" spans="1:12" s="101" customFormat="1" ht="24" customHeight="1">
      <c r="A385" s="808"/>
      <c r="B385" s="117" t="s">
        <v>254</v>
      </c>
      <c r="C385" s="117" t="s">
        <v>213</v>
      </c>
      <c r="D385" s="118">
        <v>43744</v>
      </c>
      <c r="E385" s="117" t="s">
        <v>318</v>
      </c>
      <c r="F385" s="805"/>
      <c r="G385" s="805"/>
      <c r="H385" s="806"/>
      <c r="I385" s="806"/>
      <c r="J385" s="803"/>
      <c r="K385" s="803"/>
      <c r="L385" s="804"/>
    </row>
    <row r="386" spans="1:12" s="101" customFormat="1" ht="24" customHeight="1">
      <c r="A386" s="808">
        <v>1071</v>
      </c>
      <c r="B386" s="110" t="s">
        <v>76</v>
      </c>
      <c r="C386" s="115" t="s">
        <v>78</v>
      </c>
      <c r="D386" s="115" t="s">
        <v>146</v>
      </c>
      <c r="E386" s="115" t="s">
        <v>147</v>
      </c>
      <c r="F386" s="809" t="s">
        <v>71</v>
      </c>
      <c r="G386" s="809"/>
      <c r="H386" s="805"/>
      <c r="I386" s="805"/>
      <c r="J386" s="805"/>
      <c r="K386" s="805"/>
      <c r="L386" s="805"/>
    </row>
    <row r="387" spans="1:12" s="101" customFormat="1" ht="26.25" customHeight="1">
      <c r="A387" s="808"/>
      <c r="B387" s="803" t="s">
        <v>3425</v>
      </c>
      <c r="C387" s="810" t="s">
        <v>3427</v>
      </c>
      <c r="D387" s="807">
        <v>43790</v>
      </c>
      <c r="E387" s="803" t="s">
        <v>243</v>
      </c>
      <c r="F387" s="803" t="s">
        <v>1327</v>
      </c>
      <c r="G387" s="803"/>
      <c r="H387" s="806" t="s">
        <v>152</v>
      </c>
      <c r="I387" s="806"/>
      <c r="J387" s="117" t="s">
        <v>153</v>
      </c>
      <c r="K387" s="117" t="s">
        <v>3</v>
      </c>
      <c r="L387" s="119">
        <v>326.86</v>
      </c>
    </row>
    <row r="388" spans="1:12" s="101" customFormat="1" ht="144.75" customHeight="1">
      <c r="A388" s="808"/>
      <c r="B388" s="803"/>
      <c r="C388" s="810"/>
      <c r="D388" s="807"/>
      <c r="E388" s="803"/>
      <c r="F388" s="803"/>
      <c r="G388" s="803"/>
      <c r="H388" s="806" t="s">
        <v>154</v>
      </c>
      <c r="I388" s="806"/>
      <c r="J388" s="117" t="s">
        <v>153</v>
      </c>
      <c r="K388" s="117" t="s">
        <v>3</v>
      </c>
      <c r="L388" s="119">
        <v>320.60000000000002</v>
      </c>
    </row>
    <row r="389" spans="1:12" s="101" customFormat="1" ht="24" customHeight="1">
      <c r="A389" s="808"/>
      <c r="B389" s="110" t="s">
        <v>77</v>
      </c>
      <c r="C389" s="115" t="s">
        <v>79</v>
      </c>
      <c r="D389" s="115" t="s">
        <v>155</v>
      </c>
      <c r="E389" s="115" t="s">
        <v>156</v>
      </c>
      <c r="F389" s="805"/>
      <c r="G389" s="805"/>
      <c r="H389" s="806" t="s">
        <v>157</v>
      </c>
      <c r="I389" s="806"/>
      <c r="J389" s="803" t="s">
        <v>153</v>
      </c>
      <c r="K389" s="803" t="s">
        <v>3</v>
      </c>
      <c r="L389" s="804">
        <v>849</v>
      </c>
    </row>
    <row r="390" spans="1:12" s="101" customFormat="1" ht="24" customHeight="1">
      <c r="A390" s="808"/>
      <c r="B390" s="117" t="s">
        <v>254</v>
      </c>
      <c r="C390" s="117" t="s">
        <v>1327</v>
      </c>
      <c r="D390" s="118">
        <v>43792</v>
      </c>
      <c r="E390" s="117" t="s">
        <v>1343</v>
      </c>
      <c r="F390" s="805"/>
      <c r="G390" s="805"/>
      <c r="H390" s="806"/>
      <c r="I390" s="806"/>
      <c r="J390" s="803"/>
      <c r="K390" s="803"/>
      <c r="L390" s="804"/>
    </row>
    <row r="391" spans="1:12" s="101" customFormat="1" ht="24" customHeight="1">
      <c r="A391" s="808">
        <v>1072</v>
      </c>
      <c r="B391" s="110" t="s">
        <v>76</v>
      </c>
      <c r="C391" s="115" t="s">
        <v>78</v>
      </c>
      <c r="D391" s="115" t="s">
        <v>146</v>
      </c>
      <c r="E391" s="115" t="s">
        <v>147</v>
      </c>
      <c r="F391" s="809" t="s">
        <v>71</v>
      </c>
      <c r="G391" s="809"/>
      <c r="H391" s="805"/>
      <c r="I391" s="805"/>
      <c r="J391" s="805"/>
      <c r="K391" s="805"/>
      <c r="L391" s="805"/>
    </row>
    <row r="392" spans="1:12" s="101" customFormat="1" ht="26.25" customHeight="1">
      <c r="A392" s="808"/>
      <c r="B392" s="803" t="s">
        <v>3425</v>
      </c>
      <c r="C392" s="810" t="s">
        <v>3428</v>
      </c>
      <c r="D392" s="807">
        <v>43887</v>
      </c>
      <c r="E392" s="803" t="s">
        <v>3429</v>
      </c>
      <c r="F392" s="803" t="s">
        <v>1232</v>
      </c>
      <c r="G392" s="803"/>
      <c r="H392" s="806" t="s">
        <v>152</v>
      </c>
      <c r="I392" s="806"/>
      <c r="J392" s="117" t="s">
        <v>153</v>
      </c>
      <c r="K392" s="117" t="s">
        <v>3</v>
      </c>
      <c r="L392" s="119">
        <v>174.99</v>
      </c>
    </row>
    <row r="393" spans="1:12" s="101" customFormat="1" ht="155.25" customHeight="1">
      <c r="A393" s="808"/>
      <c r="B393" s="803"/>
      <c r="C393" s="810"/>
      <c r="D393" s="807"/>
      <c r="E393" s="803"/>
      <c r="F393" s="803"/>
      <c r="G393" s="803"/>
      <c r="H393" s="806" t="s">
        <v>154</v>
      </c>
      <c r="I393" s="806"/>
      <c r="J393" s="117" t="s">
        <v>153</v>
      </c>
      <c r="K393" s="117" t="s">
        <v>3</v>
      </c>
      <c r="L393" s="119">
        <v>360.33</v>
      </c>
    </row>
    <row r="394" spans="1:12" s="101" customFormat="1" ht="24" customHeight="1">
      <c r="A394" s="808"/>
      <c r="B394" s="110" t="s">
        <v>77</v>
      </c>
      <c r="C394" s="115" t="s">
        <v>79</v>
      </c>
      <c r="D394" s="115" t="s">
        <v>155</v>
      </c>
      <c r="E394" s="115" t="s">
        <v>156</v>
      </c>
      <c r="F394" s="805"/>
      <c r="G394" s="805"/>
      <c r="H394" s="806" t="s">
        <v>157</v>
      </c>
      <c r="I394" s="806"/>
      <c r="J394" s="803" t="s">
        <v>153</v>
      </c>
      <c r="K394" s="803" t="s">
        <v>3</v>
      </c>
      <c r="L394" s="804">
        <v>70</v>
      </c>
    </row>
    <row r="395" spans="1:12" s="101" customFormat="1" ht="24" customHeight="1">
      <c r="A395" s="808"/>
      <c r="B395" s="117" t="s">
        <v>254</v>
      </c>
      <c r="C395" s="117" t="s">
        <v>1232</v>
      </c>
      <c r="D395" s="118">
        <v>43888</v>
      </c>
      <c r="E395" s="117" t="s">
        <v>1699</v>
      </c>
      <c r="F395" s="805"/>
      <c r="G395" s="805"/>
      <c r="H395" s="806"/>
      <c r="I395" s="806"/>
      <c r="J395" s="803"/>
      <c r="K395" s="803"/>
      <c r="L395" s="804"/>
    </row>
    <row r="396" spans="1:12" s="101" customFormat="1" ht="24" customHeight="1">
      <c r="A396" s="808">
        <v>1073</v>
      </c>
      <c r="B396" s="110" t="s">
        <v>76</v>
      </c>
      <c r="C396" s="115" t="s">
        <v>78</v>
      </c>
      <c r="D396" s="115" t="s">
        <v>146</v>
      </c>
      <c r="E396" s="115" t="s">
        <v>147</v>
      </c>
      <c r="F396" s="809" t="s">
        <v>71</v>
      </c>
      <c r="G396" s="809"/>
      <c r="H396" s="805"/>
      <c r="I396" s="805"/>
      <c r="J396" s="805"/>
      <c r="K396" s="805"/>
      <c r="L396" s="805"/>
    </row>
    <row r="397" spans="1:12" s="101" customFormat="1" ht="26.25" customHeight="1">
      <c r="A397" s="808"/>
      <c r="B397" s="803" t="s">
        <v>3430</v>
      </c>
      <c r="C397" s="803" t="s">
        <v>3431</v>
      </c>
      <c r="D397" s="807">
        <v>43858</v>
      </c>
      <c r="E397" s="803" t="s">
        <v>285</v>
      </c>
      <c r="F397" s="803" t="s">
        <v>1097</v>
      </c>
      <c r="G397" s="803"/>
      <c r="H397" s="806" t="s">
        <v>152</v>
      </c>
      <c r="I397" s="806"/>
      <c r="J397" s="117" t="s">
        <v>153</v>
      </c>
      <c r="K397" s="117" t="s">
        <v>3</v>
      </c>
      <c r="L397" s="119">
        <v>359.37</v>
      </c>
    </row>
    <row r="398" spans="1:12" s="101" customFormat="1" ht="102.75" customHeight="1">
      <c r="A398" s="808"/>
      <c r="B398" s="803"/>
      <c r="C398" s="803"/>
      <c r="D398" s="807"/>
      <c r="E398" s="803"/>
      <c r="F398" s="803"/>
      <c r="G398" s="803"/>
      <c r="H398" s="806" t="s">
        <v>154</v>
      </c>
      <c r="I398" s="806"/>
      <c r="J398" s="117" t="s">
        <v>153</v>
      </c>
      <c r="K398" s="117" t="s">
        <v>3</v>
      </c>
      <c r="L398" s="119">
        <v>478.62</v>
      </c>
    </row>
    <row r="399" spans="1:12" s="101" customFormat="1" ht="24" customHeight="1">
      <c r="A399" s="808"/>
      <c r="B399" s="110" t="s">
        <v>77</v>
      </c>
      <c r="C399" s="115" t="s">
        <v>79</v>
      </c>
      <c r="D399" s="115" t="s">
        <v>155</v>
      </c>
      <c r="E399" s="115" t="s">
        <v>156</v>
      </c>
      <c r="F399" s="805"/>
      <c r="G399" s="805"/>
      <c r="H399" s="806" t="s">
        <v>157</v>
      </c>
      <c r="I399" s="806"/>
      <c r="J399" s="803" t="s">
        <v>153</v>
      </c>
      <c r="K399" s="803" t="s">
        <v>3</v>
      </c>
      <c r="L399" s="804">
        <v>320</v>
      </c>
    </row>
    <row r="400" spans="1:12" s="101" customFormat="1" ht="24" customHeight="1">
      <c r="A400" s="808"/>
      <c r="B400" s="117" t="s">
        <v>193</v>
      </c>
      <c r="C400" s="117" t="s">
        <v>1097</v>
      </c>
      <c r="D400" s="118">
        <v>43861</v>
      </c>
      <c r="E400" s="117" t="s">
        <v>348</v>
      </c>
      <c r="F400" s="805"/>
      <c r="G400" s="805"/>
      <c r="H400" s="806"/>
      <c r="I400" s="806"/>
      <c r="J400" s="803"/>
      <c r="K400" s="803"/>
      <c r="L400" s="804"/>
    </row>
    <row r="401" spans="1:12" s="101" customFormat="1" ht="24" customHeight="1">
      <c r="A401" s="808">
        <v>1074</v>
      </c>
      <c r="B401" s="110" t="s">
        <v>76</v>
      </c>
      <c r="C401" s="115" t="s">
        <v>78</v>
      </c>
      <c r="D401" s="115" t="s">
        <v>146</v>
      </c>
      <c r="E401" s="115" t="s">
        <v>147</v>
      </c>
      <c r="F401" s="809" t="s">
        <v>71</v>
      </c>
      <c r="G401" s="809"/>
      <c r="H401" s="805"/>
      <c r="I401" s="805"/>
      <c r="J401" s="805"/>
      <c r="K401" s="805"/>
      <c r="L401" s="805"/>
    </row>
    <row r="402" spans="1:12" s="101" customFormat="1" ht="26.25" customHeight="1">
      <c r="A402" s="808"/>
      <c r="B402" s="803" t="s">
        <v>3432</v>
      </c>
      <c r="C402" s="810" t="s">
        <v>3433</v>
      </c>
      <c r="D402" s="807">
        <v>43775</v>
      </c>
      <c r="E402" s="803" t="s">
        <v>3434</v>
      </c>
      <c r="F402" s="803" t="s">
        <v>3435</v>
      </c>
      <c r="G402" s="803"/>
      <c r="H402" s="806" t="s">
        <v>152</v>
      </c>
      <c r="I402" s="806"/>
      <c r="J402" s="117" t="s">
        <v>153</v>
      </c>
      <c r="K402" s="117" t="s">
        <v>3</v>
      </c>
      <c r="L402" s="119">
        <v>297.48</v>
      </c>
    </row>
    <row r="403" spans="1:12" s="101" customFormat="1" ht="408.95" customHeight="1">
      <c r="A403" s="808"/>
      <c r="B403" s="803"/>
      <c r="C403" s="810"/>
      <c r="D403" s="807"/>
      <c r="E403" s="803"/>
      <c r="F403" s="803"/>
      <c r="G403" s="803"/>
      <c r="H403" s="806" t="s">
        <v>154</v>
      </c>
      <c r="I403" s="806"/>
      <c r="J403" s="803" t="s">
        <v>153</v>
      </c>
      <c r="K403" s="803" t="s">
        <v>3</v>
      </c>
      <c r="L403" s="804">
        <v>464.6</v>
      </c>
    </row>
    <row r="404" spans="1:12" s="101" customFormat="1" ht="208.35" customHeight="1">
      <c r="A404" s="808"/>
      <c r="B404" s="803"/>
      <c r="C404" s="810"/>
      <c r="D404" s="807"/>
      <c r="E404" s="803"/>
      <c r="F404" s="803"/>
      <c r="G404" s="803"/>
      <c r="H404" s="806"/>
      <c r="I404" s="806"/>
      <c r="J404" s="803"/>
      <c r="K404" s="803"/>
      <c r="L404" s="804"/>
    </row>
    <row r="405" spans="1:12" s="101" customFormat="1" ht="24" customHeight="1">
      <c r="A405" s="808"/>
      <c r="B405" s="110" t="s">
        <v>77</v>
      </c>
      <c r="C405" s="115" t="s">
        <v>79</v>
      </c>
      <c r="D405" s="115" t="s">
        <v>155</v>
      </c>
      <c r="E405" s="115" t="s">
        <v>156</v>
      </c>
      <c r="F405" s="805"/>
      <c r="G405" s="805"/>
      <c r="H405" s="806" t="s">
        <v>157</v>
      </c>
      <c r="I405" s="806"/>
      <c r="J405" s="803" t="s">
        <v>153</v>
      </c>
      <c r="K405" s="803" t="s">
        <v>3</v>
      </c>
      <c r="L405" s="804">
        <v>250</v>
      </c>
    </row>
    <row r="406" spans="1:12" s="101" customFormat="1" ht="24" customHeight="1">
      <c r="A406" s="808"/>
      <c r="B406" s="117" t="s">
        <v>240</v>
      </c>
      <c r="C406" s="117" t="s">
        <v>3435</v>
      </c>
      <c r="D406" s="118">
        <v>43777</v>
      </c>
      <c r="E406" s="117" t="s">
        <v>271</v>
      </c>
      <c r="F406" s="805"/>
      <c r="G406" s="805"/>
      <c r="H406" s="806"/>
      <c r="I406" s="806"/>
      <c r="J406" s="803"/>
      <c r="K406" s="803"/>
      <c r="L406" s="804"/>
    </row>
    <row r="407" spans="1:12" s="101" customFormat="1" ht="24" customHeight="1">
      <c r="A407" s="808">
        <v>1075</v>
      </c>
      <c r="B407" s="110" t="s">
        <v>76</v>
      </c>
      <c r="C407" s="115" t="s">
        <v>78</v>
      </c>
      <c r="D407" s="115" t="s">
        <v>146</v>
      </c>
      <c r="E407" s="115" t="s">
        <v>147</v>
      </c>
      <c r="F407" s="809" t="s">
        <v>71</v>
      </c>
      <c r="G407" s="809"/>
      <c r="H407" s="805"/>
      <c r="I407" s="805"/>
      <c r="J407" s="805"/>
      <c r="K407" s="805"/>
      <c r="L407" s="805"/>
    </row>
    <row r="408" spans="1:12" s="101" customFormat="1" ht="26.25" customHeight="1">
      <c r="A408" s="808"/>
      <c r="B408" s="803" t="s">
        <v>3436</v>
      </c>
      <c r="C408" s="810" t="s">
        <v>3437</v>
      </c>
      <c r="D408" s="807">
        <v>43865</v>
      </c>
      <c r="E408" s="803" t="s">
        <v>753</v>
      </c>
      <c r="F408" s="803" t="s">
        <v>3438</v>
      </c>
      <c r="G408" s="803"/>
      <c r="H408" s="806" t="s">
        <v>152</v>
      </c>
      <c r="I408" s="806"/>
      <c r="J408" s="117" t="s">
        <v>153</v>
      </c>
      <c r="K408" s="117" t="s">
        <v>3</v>
      </c>
      <c r="L408" s="119">
        <v>1440.42</v>
      </c>
    </row>
    <row r="409" spans="1:12" s="101" customFormat="1" ht="408.95" customHeight="1">
      <c r="A409" s="808"/>
      <c r="B409" s="803"/>
      <c r="C409" s="810"/>
      <c r="D409" s="807"/>
      <c r="E409" s="803"/>
      <c r="F409" s="803"/>
      <c r="G409" s="803"/>
      <c r="H409" s="806" t="s">
        <v>154</v>
      </c>
      <c r="I409" s="806"/>
      <c r="J409" s="803" t="s">
        <v>153</v>
      </c>
      <c r="K409" s="803" t="s">
        <v>153</v>
      </c>
      <c r="L409" s="804">
        <v>0</v>
      </c>
    </row>
    <row r="410" spans="1:12" s="101" customFormat="1" ht="229.35" customHeight="1">
      <c r="A410" s="808"/>
      <c r="B410" s="803"/>
      <c r="C410" s="810"/>
      <c r="D410" s="807"/>
      <c r="E410" s="803"/>
      <c r="F410" s="803"/>
      <c r="G410" s="803"/>
      <c r="H410" s="806"/>
      <c r="I410" s="806"/>
      <c r="J410" s="803"/>
      <c r="K410" s="803"/>
      <c r="L410" s="804"/>
    </row>
    <row r="411" spans="1:12" s="101" customFormat="1" ht="24" customHeight="1">
      <c r="A411" s="808"/>
      <c r="B411" s="110" t="s">
        <v>77</v>
      </c>
      <c r="C411" s="115" t="s">
        <v>79</v>
      </c>
      <c r="D411" s="115" t="s">
        <v>155</v>
      </c>
      <c r="E411" s="115" t="s">
        <v>156</v>
      </c>
      <c r="F411" s="805"/>
      <c r="G411" s="805"/>
      <c r="H411" s="806" t="s">
        <v>157</v>
      </c>
      <c r="I411" s="806"/>
      <c r="J411" s="803" t="s">
        <v>153</v>
      </c>
      <c r="K411" s="803" t="s">
        <v>3</v>
      </c>
      <c r="L411" s="804">
        <v>300</v>
      </c>
    </row>
    <row r="412" spans="1:12" s="101" customFormat="1" ht="24" customHeight="1">
      <c r="A412" s="808"/>
      <c r="B412" s="117" t="s">
        <v>2015</v>
      </c>
      <c r="C412" s="117" t="s">
        <v>3438</v>
      </c>
      <c r="D412" s="118">
        <v>43879</v>
      </c>
      <c r="E412" s="117" t="s">
        <v>3439</v>
      </c>
      <c r="F412" s="805"/>
      <c r="G412" s="805"/>
      <c r="H412" s="806"/>
      <c r="I412" s="806"/>
      <c r="J412" s="803"/>
      <c r="K412" s="803"/>
      <c r="L412" s="804"/>
    </row>
    <row r="413" spans="1:12" s="101" customFormat="1" ht="24" customHeight="1">
      <c r="A413" s="808">
        <v>1076</v>
      </c>
      <c r="B413" s="110" t="s">
        <v>76</v>
      </c>
      <c r="C413" s="115" t="s">
        <v>78</v>
      </c>
      <c r="D413" s="115" t="s">
        <v>146</v>
      </c>
      <c r="E413" s="115" t="s">
        <v>147</v>
      </c>
      <c r="F413" s="809" t="s">
        <v>71</v>
      </c>
      <c r="G413" s="809"/>
      <c r="H413" s="805"/>
      <c r="I413" s="805"/>
      <c r="J413" s="805"/>
      <c r="K413" s="805"/>
      <c r="L413" s="805"/>
    </row>
    <row r="414" spans="1:12" s="101" customFormat="1" ht="26.25" customHeight="1">
      <c r="A414" s="808"/>
      <c r="B414" s="803" t="s">
        <v>3440</v>
      </c>
      <c r="C414" s="810" t="s">
        <v>3441</v>
      </c>
      <c r="D414" s="807">
        <v>43893</v>
      </c>
      <c r="E414" s="803" t="s">
        <v>2176</v>
      </c>
      <c r="F414" s="803" t="s">
        <v>3442</v>
      </c>
      <c r="G414" s="803"/>
      <c r="H414" s="806" t="s">
        <v>152</v>
      </c>
      <c r="I414" s="806"/>
      <c r="J414" s="117" t="s">
        <v>153</v>
      </c>
      <c r="K414" s="117" t="s">
        <v>3</v>
      </c>
      <c r="L414" s="119">
        <v>779.03</v>
      </c>
    </row>
    <row r="415" spans="1:12" s="101" customFormat="1" ht="165.75" customHeight="1">
      <c r="A415" s="808"/>
      <c r="B415" s="803"/>
      <c r="C415" s="810"/>
      <c r="D415" s="807"/>
      <c r="E415" s="803"/>
      <c r="F415" s="803"/>
      <c r="G415" s="803"/>
      <c r="H415" s="806" t="s">
        <v>154</v>
      </c>
      <c r="I415" s="806"/>
      <c r="J415" s="117" t="s">
        <v>153</v>
      </c>
      <c r="K415" s="117" t="s">
        <v>3</v>
      </c>
      <c r="L415" s="119">
        <v>359.46</v>
      </c>
    </row>
    <row r="416" spans="1:12" s="101" customFormat="1" ht="24" customHeight="1">
      <c r="A416" s="808"/>
      <c r="B416" s="110" t="s">
        <v>77</v>
      </c>
      <c r="C416" s="115" t="s">
        <v>79</v>
      </c>
      <c r="D416" s="115" t="s">
        <v>155</v>
      </c>
      <c r="E416" s="115" t="s">
        <v>156</v>
      </c>
      <c r="F416" s="805"/>
      <c r="G416" s="805"/>
      <c r="H416" s="806" t="s">
        <v>157</v>
      </c>
      <c r="I416" s="806"/>
      <c r="J416" s="803" t="s">
        <v>153</v>
      </c>
      <c r="K416" s="803" t="s">
        <v>3</v>
      </c>
      <c r="L416" s="804">
        <v>100</v>
      </c>
    </row>
    <row r="417" spans="1:12" s="101" customFormat="1" ht="24" customHeight="1">
      <c r="A417" s="808"/>
      <c r="B417" s="117" t="s">
        <v>3443</v>
      </c>
      <c r="C417" s="117" t="s">
        <v>3442</v>
      </c>
      <c r="D417" s="118">
        <v>43897</v>
      </c>
      <c r="E417" s="117" t="s">
        <v>787</v>
      </c>
      <c r="F417" s="805"/>
      <c r="G417" s="805"/>
      <c r="H417" s="806"/>
      <c r="I417" s="806"/>
      <c r="J417" s="803"/>
      <c r="K417" s="803"/>
      <c r="L417" s="804"/>
    </row>
    <row r="418" spans="1:12" s="101" customFormat="1" ht="24" customHeight="1">
      <c r="A418" s="808">
        <v>1077</v>
      </c>
      <c r="B418" s="110" t="s">
        <v>76</v>
      </c>
      <c r="C418" s="115" t="s">
        <v>78</v>
      </c>
      <c r="D418" s="115" t="s">
        <v>146</v>
      </c>
      <c r="E418" s="115" t="s">
        <v>147</v>
      </c>
      <c r="F418" s="809" t="s">
        <v>71</v>
      </c>
      <c r="G418" s="809"/>
      <c r="H418" s="805"/>
      <c r="I418" s="805"/>
      <c r="J418" s="805"/>
      <c r="K418" s="805"/>
      <c r="L418" s="805"/>
    </row>
    <row r="419" spans="1:12" s="101" customFormat="1" ht="26.25" customHeight="1">
      <c r="A419" s="808"/>
      <c r="B419" s="803" t="s">
        <v>3444</v>
      </c>
      <c r="C419" s="810" t="s">
        <v>3445</v>
      </c>
      <c r="D419" s="807">
        <v>43880</v>
      </c>
      <c r="E419" s="803" t="s">
        <v>3053</v>
      </c>
      <c r="F419" s="803" t="s">
        <v>3054</v>
      </c>
      <c r="G419" s="803"/>
      <c r="H419" s="806" t="s">
        <v>152</v>
      </c>
      <c r="I419" s="806"/>
      <c r="J419" s="117" t="s">
        <v>153</v>
      </c>
      <c r="K419" s="117" t="s">
        <v>3</v>
      </c>
      <c r="L419" s="119">
        <v>257</v>
      </c>
    </row>
    <row r="420" spans="1:12" s="101" customFormat="1" ht="260.25" customHeight="1">
      <c r="A420" s="808"/>
      <c r="B420" s="803"/>
      <c r="C420" s="810"/>
      <c r="D420" s="807"/>
      <c r="E420" s="803"/>
      <c r="F420" s="803"/>
      <c r="G420" s="803"/>
      <c r="H420" s="806" t="s">
        <v>154</v>
      </c>
      <c r="I420" s="806"/>
      <c r="J420" s="117" t="s">
        <v>153</v>
      </c>
      <c r="K420" s="117" t="s">
        <v>3</v>
      </c>
      <c r="L420" s="119">
        <v>197.96</v>
      </c>
    </row>
    <row r="421" spans="1:12" s="101" customFormat="1" ht="24" customHeight="1">
      <c r="A421" s="808"/>
      <c r="B421" s="110" t="s">
        <v>77</v>
      </c>
      <c r="C421" s="115" t="s">
        <v>79</v>
      </c>
      <c r="D421" s="115" t="s">
        <v>155</v>
      </c>
      <c r="E421" s="115" t="s">
        <v>156</v>
      </c>
      <c r="F421" s="805"/>
      <c r="G421" s="805"/>
      <c r="H421" s="806" t="s">
        <v>157</v>
      </c>
      <c r="I421" s="806"/>
      <c r="J421" s="803" t="s">
        <v>153</v>
      </c>
      <c r="K421" s="803" t="s">
        <v>3</v>
      </c>
      <c r="L421" s="804">
        <v>81.14</v>
      </c>
    </row>
    <row r="422" spans="1:12" s="101" customFormat="1" ht="34.5" customHeight="1">
      <c r="A422" s="808"/>
      <c r="B422" s="117" t="s">
        <v>3446</v>
      </c>
      <c r="C422" s="117" t="s">
        <v>3054</v>
      </c>
      <c r="D422" s="118">
        <v>43881</v>
      </c>
      <c r="E422" s="117" t="s">
        <v>769</v>
      </c>
      <c r="F422" s="805"/>
      <c r="G422" s="805"/>
      <c r="H422" s="806"/>
      <c r="I422" s="806"/>
      <c r="J422" s="803"/>
      <c r="K422" s="803"/>
      <c r="L422" s="804"/>
    </row>
    <row r="423" spans="1:12" s="101" customFormat="1" ht="24" customHeight="1">
      <c r="A423" s="808">
        <v>1078</v>
      </c>
      <c r="B423" s="110" t="s">
        <v>76</v>
      </c>
      <c r="C423" s="115" t="s">
        <v>78</v>
      </c>
      <c r="D423" s="115" t="s">
        <v>146</v>
      </c>
      <c r="E423" s="115" t="s">
        <v>147</v>
      </c>
      <c r="F423" s="809" t="s">
        <v>71</v>
      </c>
      <c r="G423" s="809"/>
      <c r="H423" s="805"/>
      <c r="I423" s="805"/>
      <c r="J423" s="805"/>
      <c r="K423" s="805"/>
      <c r="L423" s="805"/>
    </row>
    <row r="424" spans="1:12" s="101" customFormat="1" ht="26.25" customHeight="1">
      <c r="A424" s="808"/>
      <c r="B424" s="803" t="s">
        <v>3447</v>
      </c>
      <c r="C424" s="810" t="s">
        <v>3448</v>
      </c>
      <c r="D424" s="807">
        <v>43783</v>
      </c>
      <c r="E424" s="803" t="s">
        <v>2892</v>
      </c>
      <c r="F424" s="803" t="s">
        <v>3260</v>
      </c>
      <c r="G424" s="803"/>
      <c r="H424" s="806" t="s">
        <v>152</v>
      </c>
      <c r="I424" s="806"/>
      <c r="J424" s="117" t="s">
        <v>153</v>
      </c>
      <c r="K424" s="117" t="s">
        <v>3</v>
      </c>
      <c r="L424" s="119">
        <v>324</v>
      </c>
    </row>
    <row r="425" spans="1:12" s="101" customFormat="1" ht="260.25" customHeight="1">
      <c r="A425" s="808"/>
      <c r="B425" s="803"/>
      <c r="C425" s="810"/>
      <c r="D425" s="807"/>
      <c r="E425" s="803"/>
      <c r="F425" s="803"/>
      <c r="G425" s="803"/>
      <c r="H425" s="806" t="s">
        <v>154</v>
      </c>
      <c r="I425" s="806"/>
      <c r="J425" s="117" t="s">
        <v>153</v>
      </c>
      <c r="K425" s="117" t="s">
        <v>3</v>
      </c>
      <c r="L425" s="119">
        <v>521.29999999999995</v>
      </c>
    </row>
    <row r="426" spans="1:12" s="101" customFormat="1" ht="24" customHeight="1">
      <c r="A426" s="808"/>
      <c r="B426" s="110" t="s">
        <v>77</v>
      </c>
      <c r="C426" s="115" t="s">
        <v>79</v>
      </c>
      <c r="D426" s="115" t="s">
        <v>155</v>
      </c>
      <c r="E426" s="115" t="s">
        <v>156</v>
      </c>
      <c r="F426" s="805"/>
      <c r="G426" s="805"/>
      <c r="H426" s="806" t="s">
        <v>157</v>
      </c>
      <c r="I426" s="806"/>
      <c r="J426" s="803" t="s">
        <v>153</v>
      </c>
      <c r="K426" s="803" t="s">
        <v>153</v>
      </c>
      <c r="L426" s="804">
        <v>0</v>
      </c>
    </row>
    <row r="427" spans="1:12" s="101" customFormat="1" ht="24" customHeight="1">
      <c r="A427" s="808"/>
      <c r="B427" s="117" t="s">
        <v>3449</v>
      </c>
      <c r="C427" s="117" t="s">
        <v>3260</v>
      </c>
      <c r="D427" s="118">
        <v>43785</v>
      </c>
      <c r="E427" s="117" t="s">
        <v>1418</v>
      </c>
      <c r="F427" s="805"/>
      <c r="G427" s="805"/>
      <c r="H427" s="806"/>
      <c r="I427" s="806"/>
      <c r="J427" s="803"/>
      <c r="K427" s="803"/>
      <c r="L427" s="804"/>
    </row>
    <row r="428" spans="1:12" s="101" customFormat="1" ht="24" customHeight="1">
      <c r="A428" s="808">
        <v>1079</v>
      </c>
      <c r="B428" s="110" t="s">
        <v>76</v>
      </c>
      <c r="C428" s="115" t="s">
        <v>78</v>
      </c>
      <c r="D428" s="115" t="s">
        <v>146</v>
      </c>
      <c r="E428" s="115" t="s">
        <v>147</v>
      </c>
      <c r="F428" s="809" t="s">
        <v>71</v>
      </c>
      <c r="G428" s="809"/>
      <c r="H428" s="805"/>
      <c r="I428" s="805"/>
      <c r="J428" s="805"/>
      <c r="K428" s="805"/>
      <c r="L428" s="805"/>
    </row>
    <row r="429" spans="1:12" s="101" customFormat="1" ht="26.25" customHeight="1">
      <c r="A429" s="808"/>
      <c r="B429" s="803" t="s">
        <v>3450</v>
      </c>
      <c r="C429" s="810" t="s">
        <v>3451</v>
      </c>
      <c r="D429" s="807">
        <v>43911</v>
      </c>
      <c r="E429" s="803" t="s">
        <v>2472</v>
      </c>
      <c r="F429" s="803" t="s">
        <v>948</v>
      </c>
      <c r="G429" s="803"/>
      <c r="H429" s="806" t="s">
        <v>152</v>
      </c>
      <c r="I429" s="806"/>
      <c r="J429" s="117" t="s">
        <v>153</v>
      </c>
      <c r="K429" s="117" t="s">
        <v>153</v>
      </c>
      <c r="L429" s="119">
        <v>0</v>
      </c>
    </row>
    <row r="430" spans="1:12" s="101" customFormat="1" ht="207.75" customHeight="1">
      <c r="A430" s="808"/>
      <c r="B430" s="803"/>
      <c r="C430" s="810"/>
      <c r="D430" s="807"/>
      <c r="E430" s="803"/>
      <c r="F430" s="803"/>
      <c r="G430" s="803"/>
      <c r="H430" s="806" t="s">
        <v>154</v>
      </c>
      <c r="I430" s="806"/>
      <c r="J430" s="117" t="s">
        <v>153</v>
      </c>
      <c r="K430" s="117" t="s">
        <v>153</v>
      </c>
      <c r="L430" s="119">
        <v>0</v>
      </c>
    </row>
    <row r="431" spans="1:12" s="101" customFormat="1" ht="24" customHeight="1">
      <c r="A431" s="808"/>
      <c r="B431" s="110" t="s">
        <v>77</v>
      </c>
      <c r="C431" s="115" t="s">
        <v>79</v>
      </c>
      <c r="D431" s="115" t="s">
        <v>155</v>
      </c>
      <c r="E431" s="115" t="s">
        <v>156</v>
      </c>
      <c r="F431" s="805"/>
      <c r="G431" s="805"/>
      <c r="H431" s="806" t="s">
        <v>157</v>
      </c>
      <c r="I431" s="806"/>
      <c r="J431" s="803" t="s">
        <v>153</v>
      </c>
      <c r="K431" s="803" t="s">
        <v>3</v>
      </c>
      <c r="L431" s="804">
        <v>1530</v>
      </c>
    </row>
    <row r="432" spans="1:12" s="101" customFormat="1" ht="24" customHeight="1">
      <c r="A432" s="808"/>
      <c r="B432" s="117" t="s">
        <v>292</v>
      </c>
      <c r="C432" s="117" t="s">
        <v>948</v>
      </c>
      <c r="D432" s="118">
        <v>43917</v>
      </c>
      <c r="E432" s="117" t="s">
        <v>3452</v>
      </c>
      <c r="F432" s="805"/>
      <c r="G432" s="805"/>
      <c r="H432" s="806"/>
      <c r="I432" s="806"/>
      <c r="J432" s="803"/>
      <c r="K432" s="803"/>
      <c r="L432" s="804"/>
    </row>
    <row r="433" spans="1:12" s="101" customFormat="1" ht="24" customHeight="1">
      <c r="A433" s="808">
        <v>1080</v>
      </c>
      <c r="B433" s="110" t="s">
        <v>76</v>
      </c>
      <c r="C433" s="115" t="s">
        <v>78</v>
      </c>
      <c r="D433" s="115" t="s">
        <v>146</v>
      </c>
      <c r="E433" s="115" t="s">
        <v>147</v>
      </c>
      <c r="F433" s="809" t="s">
        <v>71</v>
      </c>
      <c r="G433" s="809"/>
      <c r="H433" s="805"/>
      <c r="I433" s="805"/>
      <c r="J433" s="805"/>
      <c r="K433" s="805"/>
      <c r="L433" s="805"/>
    </row>
    <row r="434" spans="1:12" s="101" customFormat="1" ht="26.25" customHeight="1">
      <c r="A434" s="808"/>
      <c r="B434" s="803" t="s">
        <v>3453</v>
      </c>
      <c r="C434" s="803" t="s">
        <v>3454</v>
      </c>
      <c r="D434" s="807">
        <v>43891</v>
      </c>
      <c r="E434" s="803" t="s">
        <v>205</v>
      </c>
      <c r="F434" s="803" t="s">
        <v>3455</v>
      </c>
      <c r="G434" s="803"/>
      <c r="H434" s="806" t="s">
        <v>152</v>
      </c>
      <c r="I434" s="806"/>
      <c r="J434" s="117" t="s">
        <v>153</v>
      </c>
      <c r="K434" s="117" t="s">
        <v>3</v>
      </c>
      <c r="L434" s="119">
        <v>500</v>
      </c>
    </row>
    <row r="435" spans="1:12" s="101" customFormat="1" ht="113.25" customHeight="1">
      <c r="A435" s="808"/>
      <c r="B435" s="803"/>
      <c r="C435" s="803"/>
      <c r="D435" s="807"/>
      <c r="E435" s="803"/>
      <c r="F435" s="803"/>
      <c r="G435" s="803"/>
      <c r="H435" s="806" t="s">
        <v>154</v>
      </c>
      <c r="I435" s="806"/>
      <c r="J435" s="117" t="s">
        <v>153</v>
      </c>
      <c r="K435" s="117" t="s">
        <v>3</v>
      </c>
      <c r="L435" s="119">
        <v>256.8</v>
      </c>
    </row>
    <row r="436" spans="1:12" s="101" customFormat="1" ht="24" customHeight="1">
      <c r="A436" s="808"/>
      <c r="B436" s="110" t="s">
        <v>77</v>
      </c>
      <c r="C436" s="115" t="s">
        <v>79</v>
      </c>
      <c r="D436" s="115" t="s">
        <v>155</v>
      </c>
      <c r="E436" s="115" t="s">
        <v>156</v>
      </c>
      <c r="F436" s="805"/>
      <c r="G436" s="805"/>
      <c r="H436" s="806" t="s">
        <v>157</v>
      </c>
      <c r="I436" s="806"/>
      <c r="J436" s="803" t="s">
        <v>153</v>
      </c>
      <c r="K436" s="803" t="s">
        <v>153</v>
      </c>
      <c r="L436" s="804">
        <v>0</v>
      </c>
    </row>
    <row r="437" spans="1:12" s="101" customFormat="1" ht="24" customHeight="1">
      <c r="A437" s="808"/>
      <c r="B437" s="117" t="s">
        <v>2538</v>
      </c>
      <c r="C437" s="117" t="s">
        <v>3455</v>
      </c>
      <c r="D437" s="118">
        <v>43895</v>
      </c>
      <c r="E437" s="117" t="s">
        <v>432</v>
      </c>
      <c r="F437" s="805"/>
      <c r="G437" s="805"/>
      <c r="H437" s="806"/>
      <c r="I437" s="806"/>
      <c r="J437" s="803"/>
      <c r="K437" s="803"/>
      <c r="L437" s="804"/>
    </row>
    <row r="438" spans="1:12" s="101" customFormat="1" ht="24" customHeight="1">
      <c r="A438" s="808">
        <v>1081</v>
      </c>
      <c r="B438" s="110" t="s">
        <v>76</v>
      </c>
      <c r="C438" s="115" t="s">
        <v>78</v>
      </c>
      <c r="D438" s="115" t="s">
        <v>146</v>
      </c>
      <c r="E438" s="115" t="s">
        <v>147</v>
      </c>
      <c r="F438" s="809" t="s">
        <v>71</v>
      </c>
      <c r="G438" s="809"/>
      <c r="H438" s="805"/>
      <c r="I438" s="805"/>
      <c r="J438" s="805"/>
      <c r="K438" s="805"/>
      <c r="L438" s="805"/>
    </row>
    <row r="439" spans="1:12" s="101" customFormat="1" ht="26.25" customHeight="1">
      <c r="A439" s="808"/>
      <c r="B439" s="803" t="s">
        <v>3456</v>
      </c>
      <c r="C439" s="810" t="s">
        <v>3457</v>
      </c>
      <c r="D439" s="807">
        <v>43773</v>
      </c>
      <c r="E439" s="803" t="s">
        <v>3458</v>
      </c>
      <c r="F439" s="803" t="s">
        <v>1489</v>
      </c>
      <c r="G439" s="803"/>
      <c r="H439" s="806" t="s">
        <v>152</v>
      </c>
      <c r="I439" s="806"/>
      <c r="J439" s="117" t="s">
        <v>153</v>
      </c>
      <c r="K439" s="117" t="s">
        <v>3</v>
      </c>
      <c r="L439" s="119">
        <v>832</v>
      </c>
    </row>
    <row r="440" spans="1:12" s="101" customFormat="1" ht="291.75" customHeight="1">
      <c r="A440" s="808"/>
      <c r="B440" s="803"/>
      <c r="C440" s="810"/>
      <c r="D440" s="807"/>
      <c r="E440" s="803"/>
      <c r="F440" s="803"/>
      <c r="G440" s="803"/>
      <c r="H440" s="806" t="s">
        <v>154</v>
      </c>
      <c r="I440" s="806"/>
      <c r="J440" s="117" t="s">
        <v>153</v>
      </c>
      <c r="K440" s="117" t="s">
        <v>3</v>
      </c>
      <c r="L440" s="119">
        <v>5662</v>
      </c>
    </row>
    <row r="441" spans="1:12" s="101" customFormat="1" ht="24" customHeight="1">
      <c r="A441" s="808"/>
      <c r="B441" s="110" t="s">
        <v>77</v>
      </c>
      <c r="C441" s="115" t="s">
        <v>79</v>
      </c>
      <c r="D441" s="115" t="s">
        <v>155</v>
      </c>
      <c r="E441" s="115" t="s">
        <v>156</v>
      </c>
      <c r="F441" s="805"/>
      <c r="G441" s="805"/>
      <c r="H441" s="806" t="s">
        <v>157</v>
      </c>
      <c r="I441" s="806"/>
      <c r="J441" s="803" t="s">
        <v>153</v>
      </c>
      <c r="K441" s="803" t="s">
        <v>153</v>
      </c>
      <c r="L441" s="804">
        <v>0</v>
      </c>
    </row>
    <row r="442" spans="1:12" s="101" customFormat="1" ht="24" customHeight="1">
      <c r="A442" s="808"/>
      <c r="B442" s="117" t="s">
        <v>260</v>
      </c>
      <c r="C442" s="117" t="s">
        <v>1489</v>
      </c>
      <c r="D442" s="118">
        <v>43778</v>
      </c>
      <c r="E442" s="117" t="s">
        <v>593</v>
      </c>
      <c r="F442" s="805"/>
      <c r="G442" s="805"/>
      <c r="H442" s="806"/>
      <c r="I442" s="806"/>
      <c r="J442" s="803"/>
      <c r="K442" s="803"/>
      <c r="L442" s="804"/>
    </row>
    <row r="443" spans="1:12" s="101" customFormat="1" ht="24" customHeight="1">
      <c r="A443" s="808">
        <v>1082</v>
      </c>
      <c r="B443" s="110" t="s">
        <v>76</v>
      </c>
      <c r="C443" s="115" t="s">
        <v>78</v>
      </c>
      <c r="D443" s="115" t="s">
        <v>146</v>
      </c>
      <c r="E443" s="115" t="s">
        <v>147</v>
      </c>
      <c r="F443" s="809" t="s">
        <v>71</v>
      </c>
      <c r="G443" s="809"/>
      <c r="H443" s="805"/>
      <c r="I443" s="805"/>
      <c r="J443" s="805"/>
      <c r="K443" s="805"/>
      <c r="L443" s="805"/>
    </row>
    <row r="444" spans="1:12" s="101" customFormat="1" ht="26.25" customHeight="1">
      <c r="A444" s="808"/>
      <c r="B444" s="803" t="s">
        <v>3459</v>
      </c>
      <c r="C444" s="810" t="s">
        <v>3460</v>
      </c>
      <c r="D444" s="807">
        <v>43775</v>
      </c>
      <c r="E444" s="803" t="s">
        <v>523</v>
      </c>
      <c r="F444" s="803" t="s">
        <v>3461</v>
      </c>
      <c r="G444" s="803"/>
      <c r="H444" s="806" t="s">
        <v>152</v>
      </c>
      <c r="I444" s="806"/>
      <c r="J444" s="117" t="s">
        <v>153</v>
      </c>
      <c r="K444" s="117" t="s">
        <v>3</v>
      </c>
      <c r="L444" s="119">
        <v>487.75</v>
      </c>
    </row>
    <row r="445" spans="1:12" s="101" customFormat="1" ht="407.25" customHeight="1">
      <c r="A445" s="808"/>
      <c r="B445" s="803"/>
      <c r="C445" s="810"/>
      <c r="D445" s="807"/>
      <c r="E445" s="803"/>
      <c r="F445" s="803"/>
      <c r="G445" s="803"/>
      <c r="H445" s="806" t="s">
        <v>154</v>
      </c>
      <c r="I445" s="806"/>
      <c r="J445" s="117" t="s">
        <v>153</v>
      </c>
      <c r="K445" s="117" t="s">
        <v>153</v>
      </c>
      <c r="L445" s="119">
        <v>0</v>
      </c>
    </row>
    <row r="446" spans="1:12" s="101" customFormat="1" ht="24" customHeight="1">
      <c r="A446" s="808"/>
      <c r="B446" s="110" t="s">
        <v>77</v>
      </c>
      <c r="C446" s="115" t="s">
        <v>79</v>
      </c>
      <c r="D446" s="115" t="s">
        <v>155</v>
      </c>
      <c r="E446" s="115" t="s">
        <v>156</v>
      </c>
      <c r="F446" s="805"/>
      <c r="G446" s="805"/>
      <c r="H446" s="806" t="s">
        <v>157</v>
      </c>
      <c r="I446" s="806"/>
      <c r="J446" s="803" t="s">
        <v>153</v>
      </c>
      <c r="K446" s="803" t="s">
        <v>153</v>
      </c>
      <c r="L446" s="804">
        <v>0</v>
      </c>
    </row>
    <row r="447" spans="1:12" s="101" customFormat="1" ht="24" customHeight="1">
      <c r="A447" s="808"/>
      <c r="B447" s="117" t="s">
        <v>3462</v>
      </c>
      <c r="C447" s="117" t="s">
        <v>3461</v>
      </c>
      <c r="D447" s="118">
        <v>43781</v>
      </c>
      <c r="E447" s="117" t="s">
        <v>3463</v>
      </c>
      <c r="F447" s="805"/>
      <c r="G447" s="805"/>
      <c r="H447" s="806"/>
      <c r="I447" s="806"/>
      <c r="J447" s="803"/>
      <c r="K447" s="803"/>
      <c r="L447" s="804"/>
    </row>
    <row r="448" spans="1:12" s="101" customFormat="1" ht="24" customHeight="1">
      <c r="A448" s="808">
        <v>1083</v>
      </c>
      <c r="B448" s="110" t="s">
        <v>76</v>
      </c>
      <c r="C448" s="115" t="s">
        <v>78</v>
      </c>
      <c r="D448" s="115" t="s">
        <v>146</v>
      </c>
      <c r="E448" s="115" t="s">
        <v>147</v>
      </c>
      <c r="F448" s="809" t="s">
        <v>71</v>
      </c>
      <c r="G448" s="809"/>
      <c r="H448" s="805"/>
      <c r="I448" s="805"/>
      <c r="J448" s="805"/>
      <c r="K448" s="805"/>
      <c r="L448" s="805"/>
    </row>
    <row r="449" spans="1:12" s="101" customFormat="1" ht="26.25" customHeight="1">
      <c r="A449" s="808"/>
      <c r="B449" s="803" t="s">
        <v>3459</v>
      </c>
      <c r="C449" s="810" t="s">
        <v>3460</v>
      </c>
      <c r="D449" s="807">
        <v>43775</v>
      </c>
      <c r="E449" s="803" t="s">
        <v>523</v>
      </c>
      <c r="F449" s="803" t="s">
        <v>3464</v>
      </c>
      <c r="G449" s="803"/>
      <c r="H449" s="806" t="s">
        <v>152</v>
      </c>
      <c r="I449" s="806"/>
      <c r="J449" s="117" t="s">
        <v>153</v>
      </c>
      <c r="K449" s="117" t="s">
        <v>3</v>
      </c>
      <c r="L449" s="119">
        <v>1085.3900000000001</v>
      </c>
    </row>
    <row r="450" spans="1:12" s="101" customFormat="1" ht="407.25" customHeight="1">
      <c r="A450" s="808"/>
      <c r="B450" s="803"/>
      <c r="C450" s="810"/>
      <c r="D450" s="807"/>
      <c r="E450" s="803"/>
      <c r="F450" s="803"/>
      <c r="G450" s="803"/>
      <c r="H450" s="806" t="s">
        <v>154</v>
      </c>
      <c r="I450" s="806"/>
      <c r="J450" s="117" t="s">
        <v>153</v>
      </c>
      <c r="K450" s="117" t="s">
        <v>153</v>
      </c>
      <c r="L450" s="119">
        <v>0</v>
      </c>
    </row>
    <row r="451" spans="1:12" s="101" customFormat="1" ht="24" customHeight="1">
      <c r="A451" s="808"/>
      <c r="B451" s="110" t="s">
        <v>77</v>
      </c>
      <c r="C451" s="115" t="s">
        <v>79</v>
      </c>
      <c r="D451" s="115" t="s">
        <v>155</v>
      </c>
      <c r="E451" s="115" t="s">
        <v>156</v>
      </c>
      <c r="F451" s="805"/>
      <c r="G451" s="805"/>
      <c r="H451" s="806" t="s">
        <v>157</v>
      </c>
      <c r="I451" s="806"/>
      <c r="J451" s="803" t="s">
        <v>153</v>
      </c>
      <c r="K451" s="803" t="s">
        <v>153</v>
      </c>
      <c r="L451" s="804">
        <v>0</v>
      </c>
    </row>
    <row r="452" spans="1:12" s="101" customFormat="1" ht="24" customHeight="1">
      <c r="A452" s="808"/>
      <c r="B452" s="117" t="s">
        <v>3462</v>
      </c>
      <c r="C452" s="117" t="s">
        <v>3464</v>
      </c>
      <c r="D452" s="118">
        <v>43781</v>
      </c>
      <c r="E452" s="117" t="s">
        <v>3463</v>
      </c>
      <c r="F452" s="805"/>
      <c r="G452" s="805"/>
      <c r="H452" s="806"/>
      <c r="I452" s="806"/>
      <c r="J452" s="803"/>
      <c r="K452" s="803"/>
      <c r="L452" s="804"/>
    </row>
    <row r="453" spans="1:12" s="101" customFormat="1" ht="24" customHeight="1">
      <c r="A453" s="808">
        <v>1084</v>
      </c>
      <c r="B453" s="110" t="s">
        <v>76</v>
      </c>
      <c r="C453" s="115" t="s">
        <v>78</v>
      </c>
      <c r="D453" s="115" t="s">
        <v>146</v>
      </c>
      <c r="E453" s="115" t="s">
        <v>147</v>
      </c>
      <c r="F453" s="809" t="s">
        <v>71</v>
      </c>
      <c r="G453" s="809"/>
      <c r="H453" s="805"/>
      <c r="I453" s="805"/>
      <c r="J453" s="805"/>
      <c r="K453" s="805"/>
      <c r="L453" s="805"/>
    </row>
    <row r="454" spans="1:12" s="101" customFormat="1" ht="26.25" customHeight="1">
      <c r="A454" s="808"/>
      <c r="B454" s="803" t="s">
        <v>3465</v>
      </c>
      <c r="C454" s="810" t="s">
        <v>3466</v>
      </c>
      <c r="D454" s="807">
        <v>43739</v>
      </c>
      <c r="E454" s="803" t="s">
        <v>3467</v>
      </c>
      <c r="F454" s="803" t="s">
        <v>3468</v>
      </c>
      <c r="G454" s="803"/>
      <c r="H454" s="806" t="s">
        <v>152</v>
      </c>
      <c r="I454" s="806"/>
      <c r="J454" s="117" t="s">
        <v>153</v>
      </c>
      <c r="K454" s="117" t="s">
        <v>3</v>
      </c>
      <c r="L454" s="119">
        <v>822</v>
      </c>
    </row>
    <row r="455" spans="1:12" s="101" customFormat="1" ht="408.95" customHeight="1">
      <c r="A455" s="808"/>
      <c r="B455" s="803"/>
      <c r="C455" s="810"/>
      <c r="D455" s="807"/>
      <c r="E455" s="803"/>
      <c r="F455" s="803"/>
      <c r="G455" s="803"/>
      <c r="H455" s="806" t="s">
        <v>154</v>
      </c>
      <c r="I455" s="806"/>
      <c r="J455" s="803" t="s">
        <v>153</v>
      </c>
      <c r="K455" s="803" t="s">
        <v>153</v>
      </c>
      <c r="L455" s="804">
        <v>0</v>
      </c>
    </row>
    <row r="456" spans="1:12" s="101" customFormat="1" ht="92.85" customHeight="1">
      <c r="A456" s="808"/>
      <c r="B456" s="803"/>
      <c r="C456" s="810"/>
      <c r="D456" s="807"/>
      <c r="E456" s="803"/>
      <c r="F456" s="803"/>
      <c r="G456" s="803"/>
      <c r="H456" s="806"/>
      <c r="I456" s="806"/>
      <c r="J456" s="803"/>
      <c r="K456" s="803"/>
      <c r="L456" s="804"/>
    </row>
    <row r="457" spans="1:12" s="101" customFormat="1" ht="24" customHeight="1">
      <c r="A457" s="808"/>
      <c r="B457" s="110" t="s">
        <v>77</v>
      </c>
      <c r="C457" s="115" t="s">
        <v>79</v>
      </c>
      <c r="D457" s="115" t="s">
        <v>155</v>
      </c>
      <c r="E457" s="115" t="s">
        <v>156</v>
      </c>
      <c r="F457" s="805"/>
      <c r="G457" s="805"/>
      <c r="H457" s="806" t="s">
        <v>157</v>
      </c>
      <c r="I457" s="806"/>
      <c r="J457" s="803" t="s">
        <v>153</v>
      </c>
      <c r="K457" s="803" t="s">
        <v>153</v>
      </c>
      <c r="L457" s="804">
        <v>0</v>
      </c>
    </row>
    <row r="458" spans="1:12" s="101" customFormat="1" ht="24" customHeight="1">
      <c r="A458" s="808"/>
      <c r="B458" s="117" t="s">
        <v>153</v>
      </c>
      <c r="C458" s="117" t="s">
        <v>3468</v>
      </c>
      <c r="D458" s="118">
        <v>43744</v>
      </c>
      <c r="E458" s="117" t="s">
        <v>318</v>
      </c>
      <c r="F458" s="805"/>
      <c r="G458" s="805"/>
      <c r="H458" s="806"/>
      <c r="I458" s="806"/>
      <c r="J458" s="803"/>
      <c r="K458" s="803"/>
      <c r="L458" s="804"/>
    </row>
    <row r="459" spans="1:12" s="101" customFormat="1" ht="24" customHeight="1">
      <c r="A459" s="808">
        <v>1085</v>
      </c>
      <c r="B459" s="110" t="s">
        <v>76</v>
      </c>
      <c r="C459" s="115" t="s">
        <v>78</v>
      </c>
      <c r="D459" s="115" t="s">
        <v>146</v>
      </c>
      <c r="E459" s="115" t="s">
        <v>147</v>
      </c>
      <c r="F459" s="809" t="s">
        <v>71</v>
      </c>
      <c r="G459" s="809"/>
      <c r="H459" s="805"/>
      <c r="I459" s="805"/>
      <c r="J459" s="805"/>
      <c r="K459" s="805"/>
      <c r="L459" s="805"/>
    </row>
    <row r="460" spans="1:12" s="101" customFormat="1" ht="26.25" customHeight="1">
      <c r="A460" s="808"/>
      <c r="B460" s="803" t="s">
        <v>3469</v>
      </c>
      <c r="C460" s="810" t="s">
        <v>3470</v>
      </c>
      <c r="D460" s="807">
        <v>43824</v>
      </c>
      <c r="E460" s="803" t="s">
        <v>3471</v>
      </c>
      <c r="F460" s="803" t="s">
        <v>3472</v>
      </c>
      <c r="G460" s="803"/>
      <c r="H460" s="806" t="s">
        <v>152</v>
      </c>
      <c r="I460" s="806"/>
      <c r="J460" s="117" t="s">
        <v>153</v>
      </c>
      <c r="K460" s="117" t="s">
        <v>3</v>
      </c>
      <c r="L460" s="119">
        <v>3519</v>
      </c>
    </row>
    <row r="461" spans="1:12" s="101" customFormat="1" ht="408.95" customHeight="1">
      <c r="A461" s="808"/>
      <c r="B461" s="803"/>
      <c r="C461" s="810"/>
      <c r="D461" s="807"/>
      <c r="E461" s="803"/>
      <c r="F461" s="803"/>
      <c r="G461" s="803"/>
      <c r="H461" s="806" t="s">
        <v>154</v>
      </c>
      <c r="I461" s="806"/>
      <c r="J461" s="803" t="s">
        <v>153</v>
      </c>
      <c r="K461" s="803" t="s">
        <v>3</v>
      </c>
      <c r="L461" s="804">
        <v>2968.95</v>
      </c>
    </row>
    <row r="462" spans="1:12" s="101" customFormat="1" ht="134.85" customHeight="1">
      <c r="A462" s="808"/>
      <c r="B462" s="803"/>
      <c r="C462" s="810"/>
      <c r="D462" s="807"/>
      <c r="E462" s="803"/>
      <c r="F462" s="803"/>
      <c r="G462" s="803"/>
      <c r="H462" s="806"/>
      <c r="I462" s="806"/>
      <c r="J462" s="803"/>
      <c r="K462" s="803"/>
      <c r="L462" s="804"/>
    </row>
    <row r="463" spans="1:12" s="101" customFormat="1" ht="24" customHeight="1">
      <c r="A463" s="808"/>
      <c r="B463" s="110" t="s">
        <v>77</v>
      </c>
      <c r="C463" s="115" t="s">
        <v>79</v>
      </c>
      <c r="D463" s="115" t="s">
        <v>155</v>
      </c>
      <c r="E463" s="115" t="s">
        <v>156</v>
      </c>
      <c r="F463" s="805"/>
      <c r="G463" s="805"/>
      <c r="H463" s="806" t="s">
        <v>157</v>
      </c>
      <c r="I463" s="806"/>
      <c r="J463" s="803" t="s">
        <v>153</v>
      </c>
      <c r="K463" s="803" t="s">
        <v>153</v>
      </c>
      <c r="L463" s="804">
        <v>0</v>
      </c>
    </row>
    <row r="464" spans="1:12" s="101" customFormat="1" ht="24" customHeight="1">
      <c r="A464" s="808"/>
      <c r="B464" s="117" t="s">
        <v>2644</v>
      </c>
      <c r="C464" s="117" t="s">
        <v>3472</v>
      </c>
      <c r="D464" s="118">
        <v>43849</v>
      </c>
      <c r="E464" s="117" t="s">
        <v>3473</v>
      </c>
      <c r="F464" s="805"/>
      <c r="G464" s="805"/>
      <c r="H464" s="806"/>
      <c r="I464" s="806"/>
      <c r="J464" s="803"/>
      <c r="K464" s="803"/>
      <c r="L464" s="804"/>
    </row>
    <row r="465" spans="1:12" s="101" customFormat="1" ht="24" customHeight="1">
      <c r="A465" s="808">
        <v>1086</v>
      </c>
      <c r="B465" s="110" t="s">
        <v>76</v>
      </c>
      <c r="C465" s="115" t="s">
        <v>78</v>
      </c>
      <c r="D465" s="115" t="s">
        <v>146</v>
      </c>
      <c r="E465" s="115" t="s">
        <v>147</v>
      </c>
      <c r="F465" s="809" t="s">
        <v>71</v>
      </c>
      <c r="G465" s="809"/>
      <c r="H465" s="805"/>
      <c r="I465" s="805"/>
      <c r="J465" s="805"/>
      <c r="K465" s="805"/>
      <c r="L465" s="805"/>
    </row>
    <row r="466" spans="1:12" s="101" customFormat="1" ht="26.25" customHeight="1">
      <c r="A466" s="808"/>
      <c r="B466" s="803" t="s">
        <v>3474</v>
      </c>
      <c r="C466" s="810" t="s">
        <v>3475</v>
      </c>
      <c r="D466" s="807">
        <v>43775</v>
      </c>
      <c r="E466" s="803" t="s">
        <v>358</v>
      </c>
      <c r="F466" s="803" t="s">
        <v>3387</v>
      </c>
      <c r="G466" s="803"/>
      <c r="H466" s="806" t="s">
        <v>152</v>
      </c>
      <c r="I466" s="806"/>
      <c r="J466" s="117" t="s">
        <v>153</v>
      </c>
      <c r="K466" s="117" t="s">
        <v>3</v>
      </c>
      <c r="L466" s="119">
        <v>359.46</v>
      </c>
    </row>
    <row r="467" spans="1:12" s="101" customFormat="1" ht="155.25" customHeight="1">
      <c r="A467" s="808"/>
      <c r="B467" s="803"/>
      <c r="C467" s="810"/>
      <c r="D467" s="807"/>
      <c r="E467" s="803"/>
      <c r="F467" s="803"/>
      <c r="G467" s="803"/>
      <c r="H467" s="806" t="s">
        <v>154</v>
      </c>
      <c r="I467" s="806"/>
      <c r="J467" s="117" t="s">
        <v>153</v>
      </c>
      <c r="K467" s="117" t="s">
        <v>3</v>
      </c>
      <c r="L467" s="119">
        <v>40</v>
      </c>
    </row>
    <row r="468" spans="1:12" s="101" customFormat="1" ht="24" customHeight="1">
      <c r="A468" s="808"/>
      <c r="B468" s="110" t="s">
        <v>77</v>
      </c>
      <c r="C468" s="115" t="s">
        <v>79</v>
      </c>
      <c r="D468" s="115" t="s">
        <v>155</v>
      </c>
      <c r="E468" s="115" t="s">
        <v>156</v>
      </c>
      <c r="F468" s="805"/>
      <c r="G468" s="805"/>
      <c r="H468" s="806" t="s">
        <v>157</v>
      </c>
      <c r="I468" s="806"/>
      <c r="J468" s="803" t="s">
        <v>153</v>
      </c>
      <c r="K468" s="803" t="s">
        <v>153</v>
      </c>
      <c r="L468" s="804">
        <v>0</v>
      </c>
    </row>
    <row r="469" spans="1:12" s="101" customFormat="1" ht="24" customHeight="1">
      <c r="A469" s="808"/>
      <c r="B469" s="117" t="s">
        <v>193</v>
      </c>
      <c r="C469" s="117" t="s">
        <v>3387</v>
      </c>
      <c r="D469" s="118">
        <v>43777</v>
      </c>
      <c r="E469" s="117" t="s">
        <v>271</v>
      </c>
      <c r="F469" s="805"/>
      <c r="G469" s="805"/>
      <c r="H469" s="806"/>
      <c r="I469" s="806"/>
      <c r="J469" s="803"/>
      <c r="K469" s="803"/>
      <c r="L469" s="804"/>
    </row>
    <row r="470" spans="1:12" s="101" customFormat="1" ht="24" customHeight="1">
      <c r="A470" s="808">
        <v>1087</v>
      </c>
      <c r="B470" s="110" t="s">
        <v>76</v>
      </c>
      <c r="C470" s="115" t="s">
        <v>78</v>
      </c>
      <c r="D470" s="115" t="s">
        <v>146</v>
      </c>
      <c r="E470" s="115" t="s">
        <v>147</v>
      </c>
      <c r="F470" s="809" t="s">
        <v>71</v>
      </c>
      <c r="G470" s="809"/>
      <c r="H470" s="805"/>
      <c r="I470" s="805"/>
      <c r="J470" s="805"/>
      <c r="K470" s="805"/>
      <c r="L470" s="805"/>
    </row>
    <row r="471" spans="1:12" s="101" customFormat="1" ht="26.25" customHeight="1">
      <c r="A471" s="808"/>
      <c r="B471" s="803" t="s">
        <v>3474</v>
      </c>
      <c r="C471" s="810" t="s">
        <v>3476</v>
      </c>
      <c r="D471" s="807">
        <v>43834</v>
      </c>
      <c r="E471" s="803" t="s">
        <v>745</v>
      </c>
      <c r="F471" s="803" t="s">
        <v>746</v>
      </c>
      <c r="G471" s="803"/>
      <c r="H471" s="806" t="s">
        <v>152</v>
      </c>
      <c r="I471" s="806"/>
      <c r="J471" s="117" t="s">
        <v>153</v>
      </c>
      <c r="K471" s="117" t="s">
        <v>153</v>
      </c>
      <c r="L471" s="119">
        <v>0</v>
      </c>
    </row>
    <row r="472" spans="1:12" s="101" customFormat="1" ht="239.25" customHeight="1">
      <c r="A472" s="808"/>
      <c r="B472" s="803"/>
      <c r="C472" s="810"/>
      <c r="D472" s="807"/>
      <c r="E472" s="803"/>
      <c r="F472" s="803"/>
      <c r="G472" s="803"/>
      <c r="H472" s="806" t="s">
        <v>154</v>
      </c>
      <c r="I472" s="806"/>
      <c r="J472" s="117" t="s">
        <v>153</v>
      </c>
      <c r="K472" s="117" t="s">
        <v>3</v>
      </c>
      <c r="L472" s="119">
        <v>1275.69</v>
      </c>
    </row>
    <row r="473" spans="1:12" s="101" customFormat="1" ht="24" customHeight="1">
      <c r="A473" s="808"/>
      <c r="B473" s="110" t="s">
        <v>77</v>
      </c>
      <c r="C473" s="115" t="s">
        <v>79</v>
      </c>
      <c r="D473" s="115" t="s">
        <v>155</v>
      </c>
      <c r="E473" s="115" t="s">
        <v>156</v>
      </c>
      <c r="F473" s="805"/>
      <c r="G473" s="805"/>
      <c r="H473" s="806" t="s">
        <v>157</v>
      </c>
      <c r="I473" s="806"/>
      <c r="J473" s="803" t="s">
        <v>153</v>
      </c>
      <c r="K473" s="803" t="s">
        <v>153</v>
      </c>
      <c r="L473" s="804">
        <v>0</v>
      </c>
    </row>
    <row r="474" spans="1:12" s="101" customFormat="1" ht="24" customHeight="1">
      <c r="A474" s="808"/>
      <c r="B474" s="117" t="s">
        <v>193</v>
      </c>
      <c r="C474" s="117" t="s">
        <v>746</v>
      </c>
      <c r="D474" s="118">
        <v>43842</v>
      </c>
      <c r="E474" s="117" t="s">
        <v>3477</v>
      </c>
      <c r="F474" s="805"/>
      <c r="G474" s="805"/>
      <c r="H474" s="806"/>
      <c r="I474" s="806"/>
      <c r="J474" s="803"/>
      <c r="K474" s="803"/>
      <c r="L474" s="804"/>
    </row>
    <row r="475" spans="1:12" s="101" customFormat="1" ht="24" customHeight="1">
      <c r="A475" s="808">
        <v>1088</v>
      </c>
      <c r="B475" s="110" t="s">
        <v>76</v>
      </c>
      <c r="C475" s="115" t="s">
        <v>78</v>
      </c>
      <c r="D475" s="115" t="s">
        <v>146</v>
      </c>
      <c r="E475" s="115" t="s">
        <v>147</v>
      </c>
      <c r="F475" s="809" t="s">
        <v>71</v>
      </c>
      <c r="G475" s="809"/>
      <c r="H475" s="805"/>
      <c r="I475" s="805"/>
      <c r="J475" s="805"/>
      <c r="K475" s="805"/>
      <c r="L475" s="805"/>
    </row>
    <row r="476" spans="1:12" s="101" customFormat="1" ht="26.25" customHeight="1">
      <c r="A476" s="808"/>
      <c r="B476" s="803" t="s">
        <v>3474</v>
      </c>
      <c r="C476" s="810" t="s">
        <v>3478</v>
      </c>
      <c r="D476" s="807">
        <v>43873</v>
      </c>
      <c r="E476" s="803" t="s">
        <v>306</v>
      </c>
      <c r="F476" s="803" t="s">
        <v>1495</v>
      </c>
      <c r="G476" s="803"/>
      <c r="H476" s="806" t="s">
        <v>152</v>
      </c>
      <c r="I476" s="806"/>
      <c r="J476" s="117" t="s">
        <v>153</v>
      </c>
      <c r="K476" s="117" t="s">
        <v>3</v>
      </c>
      <c r="L476" s="119">
        <v>219</v>
      </c>
    </row>
    <row r="477" spans="1:12" s="101" customFormat="1" ht="123.75" customHeight="1">
      <c r="A477" s="808"/>
      <c r="B477" s="803"/>
      <c r="C477" s="810"/>
      <c r="D477" s="807"/>
      <c r="E477" s="803"/>
      <c r="F477" s="803"/>
      <c r="G477" s="803"/>
      <c r="H477" s="806" t="s">
        <v>154</v>
      </c>
      <c r="I477" s="806"/>
      <c r="J477" s="117" t="s">
        <v>153</v>
      </c>
      <c r="K477" s="117" t="s">
        <v>3</v>
      </c>
      <c r="L477" s="119">
        <v>455.8</v>
      </c>
    </row>
    <row r="478" spans="1:12" s="101" customFormat="1" ht="24" customHeight="1">
      <c r="A478" s="808"/>
      <c r="B478" s="110" t="s">
        <v>77</v>
      </c>
      <c r="C478" s="115" t="s">
        <v>79</v>
      </c>
      <c r="D478" s="115" t="s">
        <v>155</v>
      </c>
      <c r="E478" s="115" t="s">
        <v>156</v>
      </c>
      <c r="F478" s="805"/>
      <c r="G478" s="805"/>
      <c r="H478" s="806" t="s">
        <v>157</v>
      </c>
      <c r="I478" s="806"/>
      <c r="J478" s="803" t="s">
        <v>153</v>
      </c>
      <c r="K478" s="803" t="s">
        <v>3</v>
      </c>
      <c r="L478" s="804">
        <v>150</v>
      </c>
    </row>
    <row r="479" spans="1:12" s="101" customFormat="1" ht="24" customHeight="1">
      <c r="A479" s="808"/>
      <c r="B479" s="117" t="s">
        <v>193</v>
      </c>
      <c r="C479" s="117" t="s">
        <v>1495</v>
      </c>
      <c r="D479" s="118">
        <v>43875</v>
      </c>
      <c r="E479" s="117" t="s">
        <v>707</v>
      </c>
      <c r="F479" s="805"/>
      <c r="G479" s="805"/>
      <c r="H479" s="806"/>
      <c r="I479" s="806"/>
      <c r="J479" s="803"/>
      <c r="K479" s="803"/>
      <c r="L479" s="804"/>
    </row>
    <row r="480" spans="1:12" s="101" customFormat="1" ht="24" customHeight="1">
      <c r="A480" s="808">
        <v>1089</v>
      </c>
      <c r="B480" s="110" t="s">
        <v>76</v>
      </c>
      <c r="C480" s="115" t="s">
        <v>78</v>
      </c>
      <c r="D480" s="115" t="s">
        <v>146</v>
      </c>
      <c r="E480" s="115" t="s">
        <v>147</v>
      </c>
      <c r="F480" s="809" t="s">
        <v>71</v>
      </c>
      <c r="G480" s="809"/>
      <c r="H480" s="805"/>
      <c r="I480" s="805"/>
      <c r="J480" s="805"/>
      <c r="K480" s="805"/>
      <c r="L480" s="805"/>
    </row>
    <row r="481" spans="1:12" s="101" customFormat="1" ht="26.25" customHeight="1">
      <c r="A481" s="808"/>
      <c r="B481" s="803" t="s">
        <v>3479</v>
      </c>
      <c r="C481" s="810" t="s">
        <v>3480</v>
      </c>
      <c r="D481" s="807">
        <v>43753</v>
      </c>
      <c r="E481" s="803" t="s">
        <v>285</v>
      </c>
      <c r="F481" s="803" t="s">
        <v>3481</v>
      </c>
      <c r="G481" s="803"/>
      <c r="H481" s="806" t="s">
        <v>152</v>
      </c>
      <c r="I481" s="806"/>
      <c r="J481" s="117" t="s">
        <v>153</v>
      </c>
      <c r="K481" s="117" t="s">
        <v>3</v>
      </c>
      <c r="L481" s="119">
        <v>290.5</v>
      </c>
    </row>
    <row r="482" spans="1:12" s="101" customFormat="1" ht="344.25" customHeight="1">
      <c r="A482" s="808"/>
      <c r="B482" s="803"/>
      <c r="C482" s="810"/>
      <c r="D482" s="807"/>
      <c r="E482" s="803"/>
      <c r="F482" s="803"/>
      <c r="G482" s="803"/>
      <c r="H482" s="806" t="s">
        <v>154</v>
      </c>
      <c r="I482" s="806"/>
      <c r="J482" s="117" t="s">
        <v>153</v>
      </c>
      <c r="K482" s="117" t="s">
        <v>3</v>
      </c>
      <c r="L482" s="119">
        <v>479.6</v>
      </c>
    </row>
    <row r="483" spans="1:12" s="101" customFormat="1" ht="24" customHeight="1">
      <c r="A483" s="808"/>
      <c r="B483" s="110" t="s">
        <v>77</v>
      </c>
      <c r="C483" s="115" t="s">
        <v>79</v>
      </c>
      <c r="D483" s="115" t="s">
        <v>155</v>
      </c>
      <c r="E483" s="115" t="s">
        <v>156</v>
      </c>
      <c r="F483" s="805"/>
      <c r="G483" s="805"/>
      <c r="H483" s="806" t="s">
        <v>157</v>
      </c>
      <c r="I483" s="806"/>
      <c r="J483" s="803" t="s">
        <v>153</v>
      </c>
      <c r="K483" s="803" t="s">
        <v>153</v>
      </c>
      <c r="L483" s="804">
        <v>0</v>
      </c>
    </row>
    <row r="484" spans="1:12" s="101" customFormat="1" ht="24" customHeight="1">
      <c r="A484" s="808"/>
      <c r="B484" s="117" t="s">
        <v>292</v>
      </c>
      <c r="C484" s="117" t="s">
        <v>3481</v>
      </c>
      <c r="D484" s="118">
        <v>43755</v>
      </c>
      <c r="E484" s="117" t="s">
        <v>1980</v>
      </c>
      <c r="F484" s="805"/>
      <c r="G484" s="805"/>
      <c r="H484" s="806"/>
      <c r="I484" s="806"/>
      <c r="J484" s="803"/>
      <c r="K484" s="803"/>
      <c r="L484" s="804"/>
    </row>
    <row r="485" spans="1:12" s="101" customFormat="1" ht="24" customHeight="1">
      <c r="A485" s="808">
        <v>1090</v>
      </c>
      <c r="B485" s="110" t="s">
        <v>76</v>
      </c>
      <c r="C485" s="115" t="s">
        <v>78</v>
      </c>
      <c r="D485" s="115" t="s">
        <v>146</v>
      </c>
      <c r="E485" s="115" t="s">
        <v>147</v>
      </c>
      <c r="F485" s="809" t="s">
        <v>71</v>
      </c>
      <c r="G485" s="809"/>
      <c r="H485" s="805"/>
      <c r="I485" s="805"/>
      <c r="J485" s="805"/>
      <c r="K485" s="805"/>
      <c r="L485" s="805"/>
    </row>
    <row r="486" spans="1:12" s="101" customFormat="1" ht="26.25" customHeight="1">
      <c r="A486" s="808"/>
      <c r="B486" s="803" t="s">
        <v>3479</v>
      </c>
      <c r="C486" s="810" t="s">
        <v>3482</v>
      </c>
      <c r="D486" s="807">
        <v>43870</v>
      </c>
      <c r="E486" s="803" t="s">
        <v>753</v>
      </c>
      <c r="F486" s="803" t="s">
        <v>3483</v>
      </c>
      <c r="G486" s="803"/>
      <c r="H486" s="806" t="s">
        <v>152</v>
      </c>
      <c r="I486" s="806"/>
      <c r="J486" s="117" t="s">
        <v>153</v>
      </c>
      <c r="K486" s="117" t="s">
        <v>3</v>
      </c>
      <c r="L486" s="119">
        <v>1825</v>
      </c>
    </row>
    <row r="487" spans="1:12" s="101" customFormat="1" ht="408.95" customHeight="1">
      <c r="A487" s="808"/>
      <c r="B487" s="803"/>
      <c r="C487" s="810"/>
      <c r="D487" s="807"/>
      <c r="E487" s="803"/>
      <c r="F487" s="803"/>
      <c r="G487" s="803"/>
      <c r="H487" s="806" t="s">
        <v>154</v>
      </c>
      <c r="I487" s="806"/>
      <c r="J487" s="803" t="s">
        <v>153</v>
      </c>
      <c r="K487" s="803" t="s">
        <v>153</v>
      </c>
      <c r="L487" s="804">
        <v>0</v>
      </c>
    </row>
    <row r="488" spans="1:12" s="101" customFormat="1" ht="397.35" customHeight="1">
      <c r="A488" s="808"/>
      <c r="B488" s="803"/>
      <c r="C488" s="810"/>
      <c r="D488" s="807"/>
      <c r="E488" s="803"/>
      <c r="F488" s="803"/>
      <c r="G488" s="803"/>
      <c r="H488" s="806"/>
      <c r="I488" s="806"/>
      <c r="J488" s="803"/>
      <c r="K488" s="803"/>
      <c r="L488" s="804"/>
    </row>
    <row r="489" spans="1:12" s="101" customFormat="1" ht="24" customHeight="1">
      <c r="A489" s="808"/>
      <c r="B489" s="110" t="s">
        <v>77</v>
      </c>
      <c r="C489" s="115" t="s">
        <v>79</v>
      </c>
      <c r="D489" s="115" t="s">
        <v>155</v>
      </c>
      <c r="E489" s="115" t="s">
        <v>156</v>
      </c>
      <c r="F489" s="805"/>
      <c r="G489" s="805"/>
      <c r="H489" s="806" t="s">
        <v>157</v>
      </c>
      <c r="I489" s="806"/>
      <c r="J489" s="803" t="s">
        <v>153</v>
      </c>
      <c r="K489" s="803" t="s">
        <v>3</v>
      </c>
      <c r="L489" s="804">
        <v>70.260000000000005</v>
      </c>
    </row>
    <row r="490" spans="1:12" s="101" customFormat="1" ht="24" customHeight="1">
      <c r="A490" s="808"/>
      <c r="B490" s="117" t="s">
        <v>292</v>
      </c>
      <c r="C490" s="117" t="s">
        <v>3483</v>
      </c>
      <c r="D490" s="118">
        <v>43877</v>
      </c>
      <c r="E490" s="117" t="s">
        <v>3484</v>
      </c>
      <c r="F490" s="805"/>
      <c r="G490" s="805"/>
      <c r="H490" s="806"/>
      <c r="I490" s="806"/>
      <c r="J490" s="803"/>
      <c r="K490" s="803"/>
      <c r="L490" s="804"/>
    </row>
    <row r="491" spans="1:12" s="101" customFormat="1" ht="24" customHeight="1">
      <c r="A491" s="808">
        <v>1091</v>
      </c>
      <c r="B491" s="110" t="s">
        <v>76</v>
      </c>
      <c r="C491" s="115" t="s">
        <v>78</v>
      </c>
      <c r="D491" s="115" t="s">
        <v>146</v>
      </c>
      <c r="E491" s="115" t="s">
        <v>147</v>
      </c>
      <c r="F491" s="809" t="s">
        <v>71</v>
      </c>
      <c r="G491" s="809"/>
      <c r="H491" s="805"/>
      <c r="I491" s="805"/>
      <c r="J491" s="805"/>
      <c r="K491" s="805"/>
      <c r="L491" s="805"/>
    </row>
    <row r="492" spans="1:12" s="101" customFormat="1" ht="26.25" customHeight="1">
      <c r="A492" s="808"/>
      <c r="B492" s="803" t="s">
        <v>3485</v>
      </c>
      <c r="C492" s="810" t="s">
        <v>3486</v>
      </c>
      <c r="D492" s="807">
        <v>43778</v>
      </c>
      <c r="E492" s="803" t="s">
        <v>243</v>
      </c>
      <c r="F492" s="803" t="s">
        <v>1602</v>
      </c>
      <c r="G492" s="803"/>
      <c r="H492" s="806" t="s">
        <v>152</v>
      </c>
      <c r="I492" s="806"/>
      <c r="J492" s="117" t="s">
        <v>153</v>
      </c>
      <c r="K492" s="117" t="s">
        <v>3</v>
      </c>
      <c r="L492" s="119">
        <v>476.6</v>
      </c>
    </row>
    <row r="493" spans="1:12" s="101" customFormat="1" ht="408.95" customHeight="1">
      <c r="A493" s="808"/>
      <c r="B493" s="803"/>
      <c r="C493" s="810"/>
      <c r="D493" s="807"/>
      <c r="E493" s="803"/>
      <c r="F493" s="803"/>
      <c r="G493" s="803"/>
      <c r="H493" s="806" t="s">
        <v>154</v>
      </c>
      <c r="I493" s="806"/>
      <c r="J493" s="803" t="s">
        <v>153</v>
      </c>
      <c r="K493" s="803" t="s">
        <v>3</v>
      </c>
      <c r="L493" s="804">
        <v>345.96</v>
      </c>
    </row>
    <row r="494" spans="1:12" s="101" customFormat="1" ht="124.35" customHeight="1">
      <c r="A494" s="808"/>
      <c r="B494" s="803"/>
      <c r="C494" s="810"/>
      <c r="D494" s="807"/>
      <c r="E494" s="803"/>
      <c r="F494" s="803"/>
      <c r="G494" s="803"/>
      <c r="H494" s="806"/>
      <c r="I494" s="806"/>
      <c r="J494" s="803"/>
      <c r="K494" s="803"/>
      <c r="L494" s="804"/>
    </row>
    <row r="495" spans="1:12" s="101" customFormat="1" ht="24" customHeight="1">
      <c r="A495" s="808"/>
      <c r="B495" s="110" t="s">
        <v>77</v>
      </c>
      <c r="C495" s="115" t="s">
        <v>79</v>
      </c>
      <c r="D495" s="115" t="s">
        <v>155</v>
      </c>
      <c r="E495" s="115" t="s">
        <v>156</v>
      </c>
      <c r="F495" s="805"/>
      <c r="G495" s="805"/>
      <c r="H495" s="806" t="s">
        <v>157</v>
      </c>
      <c r="I495" s="806"/>
      <c r="J495" s="803" t="s">
        <v>153</v>
      </c>
      <c r="K495" s="803" t="s">
        <v>153</v>
      </c>
      <c r="L495" s="804">
        <v>0</v>
      </c>
    </row>
    <row r="496" spans="1:12" s="101" customFormat="1" ht="24" customHeight="1">
      <c r="A496" s="808"/>
      <c r="B496" s="117" t="s">
        <v>240</v>
      </c>
      <c r="C496" s="117" t="s">
        <v>1602</v>
      </c>
      <c r="D496" s="118">
        <v>43782</v>
      </c>
      <c r="E496" s="117" t="s">
        <v>2321</v>
      </c>
      <c r="F496" s="805"/>
      <c r="G496" s="805"/>
      <c r="H496" s="806"/>
      <c r="I496" s="806"/>
      <c r="J496" s="803"/>
      <c r="K496" s="803"/>
      <c r="L496" s="804"/>
    </row>
    <row r="497" spans="1:12" s="101" customFormat="1" ht="24" customHeight="1">
      <c r="A497" s="808">
        <v>1092</v>
      </c>
      <c r="B497" s="110" t="s">
        <v>76</v>
      </c>
      <c r="C497" s="115" t="s">
        <v>78</v>
      </c>
      <c r="D497" s="115" t="s">
        <v>146</v>
      </c>
      <c r="E497" s="115" t="s">
        <v>147</v>
      </c>
      <c r="F497" s="809" t="s">
        <v>71</v>
      </c>
      <c r="G497" s="809"/>
      <c r="H497" s="805"/>
      <c r="I497" s="805"/>
      <c r="J497" s="805"/>
      <c r="K497" s="805"/>
      <c r="L497" s="805"/>
    </row>
    <row r="498" spans="1:12" s="101" customFormat="1" ht="26.25" customHeight="1">
      <c r="A498" s="808"/>
      <c r="B498" s="803" t="s">
        <v>3485</v>
      </c>
      <c r="C498" s="810" t="s">
        <v>3487</v>
      </c>
      <c r="D498" s="807">
        <v>43873</v>
      </c>
      <c r="E498" s="803" t="s">
        <v>3488</v>
      </c>
      <c r="F498" s="803" t="s">
        <v>3489</v>
      </c>
      <c r="G498" s="803"/>
      <c r="H498" s="806" t="s">
        <v>152</v>
      </c>
      <c r="I498" s="806"/>
      <c r="J498" s="117" t="s">
        <v>153</v>
      </c>
      <c r="K498" s="117" t="s">
        <v>3</v>
      </c>
      <c r="L498" s="119">
        <v>225</v>
      </c>
    </row>
    <row r="499" spans="1:12" s="101" customFormat="1" ht="344.25" customHeight="1">
      <c r="A499" s="808"/>
      <c r="B499" s="803"/>
      <c r="C499" s="810"/>
      <c r="D499" s="807"/>
      <c r="E499" s="803"/>
      <c r="F499" s="803"/>
      <c r="G499" s="803"/>
      <c r="H499" s="806" t="s">
        <v>154</v>
      </c>
      <c r="I499" s="806"/>
      <c r="J499" s="117" t="s">
        <v>153</v>
      </c>
      <c r="K499" s="117" t="s">
        <v>3</v>
      </c>
      <c r="L499" s="119">
        <v>353.8</v>
      </c>
    </row>
    <row r="500" spans="1:12" s="101" customFormat="1" ht="24" customHeight="1">
      <c r="A500" s="808"/>
      <c r="B500" s="110" t="s">
        <v>77</v>
      </c>
      <c r="C500" s="115" t="s">
        <v>79</v>
      </c>
      <c r="D500" s="115" t="s">
        <v>155</v>
      </c>
      <c r="E500" s="115" t="s">
        <v>156</v>
      </c>
      <c r="F500" s="805"/>
      <c r="G500" s="805"/>
      <c r="H500" s="806" t="s">
        <v>157</v>
      </c>
      <c r="I500" s="806"/>
      <c r="J500" s="803" t="s">
        <v>153</v>
      </c>
      <c r="K500" s="803" t="s">
        <v>153</v>
      </c>
      <c r="L500" s="804">
        <v>0</v>
      </c>
    </row>
    <row r="501" spans="1:12" s="101" customFormat="1" ht="24" customHeight="1">
      <c r="A501" s="808"/>
      <c r="B501" s="117" t="s">
        <v>240</v>
      </c>
      <c r="C501" s="117" t="s">
        <v>3489</v>
      </c>
      <c r="D501" s="118">
        <v>43874</v>
      </c>
      <c r="E501" s="117" t="s">
        <v>2113</v>
      </c>
      <c r="F501" s="805"/>
      <c r="G501" s="805"/>
      <c r="H501" s="806"/>
      <c r="I501" s="806"/>
      <c r="J501" s="803"/>
      <c r="K501" s="803"/>
      <c r="L501" s="804"/>
    </row>
    <row r="502" spans="1:12" s="101" customFormat="1" ht="24" customHeight="1">
      <c r="A502" s="808">
        <v>1093</v>
      </c>
      <c r="B502" s="110" t="s">
        <v>76</v>
      </c>
      <c r="C502" s="115" t="s">
        <v>78</v>
      </c>
      <c r="D502" s="115" t="s">
        <v>146</v>
      </c>
      <c r="E502" s="115" t="s">
        <v>147</v>
      </c>
      <c r="F502" s="809" t="s">
        <v>71</v>
      </c>
      <c r="G502" s="809"/>
      <c r="H502" s="805"/>
      <c r="I502" s="805"/>
      <c r="J502" s="805"/>
      <c r="K502" s="805"/>
      <c r="L502" s="805"/>
    </row>
    <row r="503" spans="1:12" s="101" customFormat="1" ht="26.25" customHeight="1">
      <c r="A503" s="808"/>
      <c r="B503" s="803" t="s">
        <v>3490</v>
      </c>
      <c r="C503" s="810" t="s">
        <v>3491</v>
      </c>
      <c r="D503" s="807">
        <v>43762</v>
      </c>
      <c r="E503" s="803" t="s">
        <v>654</v>
      </c>
      <c r="F503" s="803" t="s">
        <v>3492</v>
      </c>
      <c r="G503" s="803"/>
      <c r="H503" s="806" t="s">
        <v>152</v>
      </c>
      <c r="I503" s="806"/>
      <c r="J503" s="117" t="s">
        <v>153</v>
      </c>
      <c r="K503" s="117" t="s">
        <v>3</v>
      </c>
      <c r="L503" s="119">
        <v>160.5</v>
      </c>
    </row>
    <row r="504" spans="1:12" s="101" customFormat="1" ht="155.25" customHeight="1">
      <c r="A504" s="808"/>
      <c r="B504" s="803"/>
      <c r="C504" s="810"/>
      <c r="D504" s="807"/>
      <c r="E504" s="803"/>
      <c r="F504" s="803"/>
      <c r="G504" s="803"/>
      <c r="H504" s="806" t="s">
        <v>154</v>
      </c>
      <c r="I504" s="806"/>
      <c r="J504" s="117" t="s">
        <v>153</v>
      </c>
      <c r="K504" s="117" t="s">
        <v>3</v>
      </c>
      <c r="L504" s="119">
        <v>150</v>
      </c>
    </row>
    <row r="505" spans="1:12" s="101" customFormat="1" ht="24" customHeight="1">
      <c r="A505" s="808"/>
      <c r="B505" s="110" t="s">
        <v>77</v>
      </c>
      <c r="C505" s="115" t="s">
        <v>79</v>
      </c>
      <c r="D505" s="115" t="s">
        <v>155</v>
      </c>
      <c r="E505" s="115" t="s">
        <v>156</v>
      </c>
      <c r="F505" s="805"/>
      <c r="G505" s="805"/>
      <c r="H505" s="806" t="s">
        <v>157</v>
      </c>
      <c r="I505" s="806"/>
      <c r="J505" s="803" t="s">
        <v>153</v>
      </c>
      <c r="K505" s="803" t="s">
        <v>153</v>
      </c>
      <c r="L505" s="804">
        <v>0</v>
      </c>
    </row>
    <row r="506" spans="1:12" s="101" customFormat="1" ht="24" customHeight="1">
      <c r="A506" s="808"/>
      <c r="B506" s="117" t="s">
        <v>3493</v>
      </c>
      <c r="C506" s="117" t="s">
        <v>3492</v>
      </c>
      <c r="D506" s="118">
        <v>43763</v>
      </c>
      <c r="E506" s="117" t="s">
        <v>1172</v>
      </c>
      <c r="F506" s="805"/>
      <c r="G506" s="805"/>
      <c r="H506" s="806"/>
      <c r="I506" s="806"/>
      <c r="J506" s="803"/>
      <c r="K506" s="803"/>
      <c r="L506" s="804"/>
    </row>
    <row r="507" spans="1:12" s="101" customFormat="1" ht="24" customHeight="1">
      <c r="A507" s="808">
        <v>1094</v>
      </c>
      <c r="B507" s="110" t="s">
        <v>76</v>
      </c>
      <c r="C507" s="115" t="s">
        <v>78</v>
      </c>
      <c r="D507" s="115" t="s">
        <v>146</v>
      </c>
      <c r="E507" s="115" t="s">
        <v>147</v>
      </c>
      <c r="F507" s="809" t="s">
        <v>71</v>
      </c>
      <c r="G507" s="809"/>
      <c r="H507" s="805"/>
      <c r="I507" s="805"/>
      <c r="J507" s="805"/>
      <c r="K507" s="805"/>
      <c r="L507" s="805"/>
    </row>
    <row r="508" spans="1:12" s="101" customFormat="1" ht="26.25" customHeight="1">
      <c r="A508" s="808"/>
      <c r="B508" s="803" t="s">
        <v>3490</v>
      </c>
      <c r="C508" s="810" t="s">
        <v>3494</v>
      </c>
      <c r="D508" s="807">
        <v>43767</v>
      </c>
      <c r="E508" s="803" t="s">
        <v>3495</v>
      </c>
      <c r="F508" s="803" t="s">
        <v>3496</v>
      </c>
      <c r="G508" s="803"/>
      <c r="H508" s="806" t="s">
        <v>152</v>
      </c>
      <c r="I508" s="806"/>
      <c r="J508" s="117" t="s">
        <v>153</v>
      </c>
      <c r="K508" s="117" t="s">
        <v>3</v>
      </c>
      <c r="L508" s="119">
        <v>1255</v>
      </c>
    </row>
    <row r="509" spans="1:12" s="101" customFormat="1" ht="312.75" customHeight="1">
      <c r="A509" s="808"/>
      <c r="B509" s="803"/>
      <c r="C509" s="810"/>
      <c r="D509" s="807"/>
      <c r="E509" s="803"/>
      <c r="F509" s="803"/>
      <c r="G509" s="803"/>
      <c r="H509" s="806" t="s">
        <v>154</v>
      </c>
      <c r="I509" s="806"/>
      <c r="J509" s="117" t="s">
        <v>153</v>
      </c>
      <c r="K509" s="117" t="s">
        <v>3</v>
      </c>
      <c r="L509" s="119">
        <v>4503</v>
      </c>
    </row>
    <row r="510" spans="1:12" s="101" customFormat="1" ht="24" customHeight="1">
      <c r="A510" s="808"/>
      <c r="B510" s="110" t="s">
        <v>77</v>
      </c>
      <c r="C510" s="115" t="s">
        <v>79</v>
      </c>
      <c r="D510" s="115" t="s">
        <v>155</v>
      </c>
      <c r="E510" s="115" t="s">
        <v>156</v>
      </c>
      <c r="F510" s="805"/>
      <c r="G510" s="805"/>
      <c r="H510" s="806" t="s">
        <v>157</v>
      </c>
      <c r="I510" s="806"/>
      <c r="J510" s="803" t="s">
        <v>153</v>
      </c>
      <c r="K510" s="803" t="s">
        <v>3</v>
      </c>
      <c r="L510" s="804">
        <v>200</v>
      </c>
    </row>
    <row r="511" spans="1:12" s="101" customFormat="1" ht="24" customHeight="1">
      <c r="A511" s="808"/>
      <c r="B511" s="117" t="s">
        <v>3493</v>
      </c>
      <c r="C511" s="117" t="s">
        <v>3496</v>
      </c>
      <c r="D511" s="118">
        <v>43772</v>
      </c>
      <c r="E511" s="117" t="s">
        <v>3497</v>
      </c>
      <c r="F511" s="805"/>
      <c r="G511" s="805"/>
      <c r="H511" s="806"/>
      <c r="I511" s="806"/>
      <c r="J511" s="803"/>
      <c r="K511" s="803"/>
      <c r="L511" s="804"/>
    </row>
    <row r="512" spans="1:12" s="101" customFormat="1" ht="24" customHeight="1">
      <c r="A512" s="808">
        <v>1095</v>
      </c>
      <c r="B512" s="110" t="s">
        <v>76</v>
      </c>
      <c r="C512" s="115" t="s">
        <v>78</v>
      </c>
      <c r="D512" s="115" t="s">
        <v>146</v>
      </c>
      <c r="E512" s="115" t="s">
        <v>147</v>
      </c>
      <c r="F512" s="809" t="s">
        <v>71</v>
      </c>
      <c r="G512" s="809"/>
      <c r="H512" s="805"/>
      <c r="I512" s="805"/>
      <c r="J512" s="805"/>
      <c r="K512" s="805"/>
      <c r="L512" s="805"/>
    </row>
    <row r="513" spans="1:12" s="101" customFormat="1" ht="26.25" customHeight="1">
      <c r="A513" s="808"/>
      <c r="B513" s="803" t="s">
        <v>3490</v>
      </c>
      <c r="C513" s="810" t="s">
        <v>3498</v>
      </c>
      <c r="D513" s="807">
        <v>43780</v>
      </c>
      <c r="E513" s="803" t="s">
        <v>806</v>
      </c>
      <c r="F513" s="803" t="s">
        <v>3499</v>
      </c>
      <c r="G513" s="803"/>
      <c r="H513" s="806" t="s">
        <v>152</v>
      </c>
      <c r="I513" s="806"/>
      <c r="J513" s="117" t="s">
        <v>153</v>
      </c>
      <c r="K513" s="117" t="s">
        <v>3</v>
      </c>
      <c r="L513" s="119">
        <v>321</v>
      </c>
    </row>
    <row r="514" spans="1:12" s="101" customFormat="1" ht="155.25" customHeight="1">
      <c r="A514" s="808"/>
      <c r="B514" s="803"/>
      <c r="C514" s="810"/>
      <c r="D514" s="807"/>
      <c r="E514" s="803"/>
      <c r="F514" s="803"/>
      <c r="G514" s="803"/>
      <c r="H514" s="806" t="s">
        <v>154</v>
      </c>
      <c r="I514" s="806"/>
      <c r="J514" s="117" t="s">
        <v>153</v>
      </c>
      <c r="K514" s="117" t="s">
        <v>3</v>
      </c>
      <c r="L514" s="119">
        <v>806</v>
      </c>
    </row>
    <row r="515" spans="1:12" s="101" customFormat="1" ht="24" customHeight="1">
      <c r="A515" s="808"/>
      <c r="B515" s="110" t="s">
        <v>77</v>
      </c>
      <c r="C515" s="115" t="s">
        <v>79</v>
      </c>
      <c r="D515" s="115" t="s">
        <v>155</v>
      </c>
      <c r="E515" s="115" t="s">
        <v>156</v>
      </c>
      <c r="F515" s="805"/>
      <c r="G515" s="805"/>
      <c r="H515" s="806" t="s">
        <v>157</v>
      </c>
      <c r="I515" s="806"/>
      <c r="J515" s="803" t="s">
        <v>153</v>
      </c>
      <c r="K515" s="803" t="s">
        <v>153</v>
      </c>
      <c r="L515" s="804">
        <v>0</v>
      </c>
    </row>
    <row r="516" spans="1:12" s="101" customFormat="1" ht="24" customHeight="1">
      <c r="A516" s="808"/>
      <c r="B516" s="117" t="s">
        <v>3493</v>
      </c>
      <c r="C516" s="117" t="s">
        <v>3499</v>
      </c>
      <c r="D516" s="118">
        <v>43783</v>
      </c>
      <c r="E516" s="117" t="s">
        <v>3424</v>
      </c>
      <c r="F516" s="805"/>
      <c r="G516" s="805"/>
      <c r="H516" s="806"/>
      <c r="I516" s="806"/>
      <c r="J516" s="803"/>
      <c r="K516" s="803"/>
      <c r="L516" s="804"/>
    </row>
    <row r="517" spans="1:12" s="101" customFormat="1" ht="24" customHeight="1">
      <c r="A517" s="808">
        <v>1096</v>
      </c>
      <c r="B517" s="110" t="s">
        <v>76</v>
      </c>
      <c r="C517" s="115" t="s">
        <v>78</v>
      </c>
      <c r="D517" s="115" t="s">
        <v>146</v>
      </c>
      <c r="E517" s="115" t="s">
        <v>147</v>
      </c>
      <c r="F517" s="809" t="s">
        <v>71</v>
      </c>
      <c r="G517" s="809"/>
      <c r="H517" s="805"/>
      <c r="I517" s="805"/>
      <c r="J517" s="805"/>
      <c r="K517" s="805"/>
      <c r="L517" s="805"/>
    </row>
    <row r="518" spans="1:12" s="101" customFormat="1" ht="26.25" customHeight="1">
      <c r="A518" s="808"/>
      <c r="B518" s="803" t="s">
        <v>3490</v>
      </c>
      <c r="C518" s="810" t="s">
        <v>3500</v>
      </c>
      <c r="D518" s="807">
        <v>43788</v>
      </c>
      <c r="E518" s="803" t="s">
        <v>1601</v>
      </c>
      <c r="F518" s="803" t="s">
        <v>1602</v>
      </c>
      <c r="G518" s="803"/>
      <c r="H518" s="806" t="s">
        <v>152</v>
      </c>
      <c r="I518" s="806"/>
      <c r="J518" s="117" t="s">
        <v>153</v>
      </c>
      <c r="K518" s="117" t="s">
        <v>3</v>
      </c>
      <c r="L518" s="119">
        <v>168.75</v>
      </c>
    </row>
    <row r="519" spans="1:12" s="101" customFormat="1" ht="197.25" customHeight="1">
      <c r="A519" s="808"/>
      <c r="B519" s="803"/>
      <c r="C519" s="810"/>
      <c r="D519" s="807"/>
      <c r="E519" s="803"/>
      <c r="F519" s="803"/>
      <c r="G519" s="803"/>
      <c r="H519" s="806" t="s">
        <v>154</v>
      </c>
      <c r="I519" s="806"/>
      <c r="J519" s="117" t="s">
        <v>153</v>
      </c>
      <c r="K519" s="117" t="s">
        <v>3</v>
      </c>
      <c r="L519" s="119">
        <v>361</v>
      </c>
    </row>
    <row r="520" spans="1:12" s="101" customFormat="1" ht="24" customHeight="1">
      <c r="A520" s="808"/>
      <c r="B520" s="110" t="s">
        <v>77</v>
      </c>
      <c r="C520" s="115" t="s">
        <v>79</v>
      </c>
      <c r="D520" s="115" t="s">
        <v>155</v>
      </c>
      <c r="E520" s="115" t="s">
        <v>156</v>
      </c>
      <c r="F520" s="805"/>
      <c r="G520" s="805"/>
      <c r="H520" s="806" t="s">
        <v>157</v>
      </c>
      <c r="I520" s="806"/>
      <c r="J520" s="803" t="s">
        <v>153</v>
      </c>
      <c r="K520" s="803" t="s">
        <v>153</v>
      </c>
      <c r="L520" s="804">
        <v>0</v>
      </c>
    </row>
    <row r="521" spans="1:12" s="101" customFormat="1" ht="24" customHeight="1">
      <c r="A521" s="808"/>
      <c r="B521" s="117" t="s">
        <v>3493</v>
      </c>
      <c r="C521" s="117" t="s">
        <v>1602</v>
      </c>
      <c r="D521" s="118">
        <v>43789</v>
      </c>
      <c r="E521" s="117" t="s">
        <v>3173</v>
      </c>
      <c r="F521" s="805"/>
      <c r="G521" s="805"/>
      <c r="H521" s="806"/>
      <c r="I521" s="806"/>
      <c r="J521" s="803"/>
      <c r="K521" s="803"/>
      <c r="L521" s="804"/>
    </row>
    <row r="522" spans="1:12" s="101" customFormat="1" ht="24" customHeight="1">
      <c r="A522" s="808">
        <v>1097</v>
      </c>
      <c r="B522" s="110" t="s">
        <v>76</v>
      </c>
      <c r="C522" s="115" t="s">
        <v>78</v>
      </c>
      <c r="D522" s="115" t="s">
        <v>146</v>
      </c>
      <c r="E522" s="115" t="s">
        <v>147</v>
      </c>
      <c r="F522" s="809" t="s">
        <v>71</v>
      </c>
      <c r="G522" s="809"/>
      <c r="H522" s="805"/>
      <c r="I522" s="805"/>
      <c r="J522" s="805"/>
      <c r="K522" s="805"/>
      <c r="L522" s="805"/>
    </row>
    <row r="523" spans="1:12" s="101" customFormat="1" ht="26.25" customHeight="1">
      <c r="A523" s="808"/>
      <c r="B523" s="803" t="s">
        <v>3490</v>
      </c>
      <c r="C523" s="810" t="s">
        <v>3501</v>
      </c>
      <c r="D523" s="807">
        <v>43789</v>
      </c>
      <c r="E523" s="803" t="s">
        <v>3502</v>
      </c>
      <c r="F523" s="803" t="s">
        <v>3503</v>
      </c>
      <c r="G523" s="803"/>
      <c r="H523" s="806" t="s">
        <v>152</v>
      </c>
      <c r="I523" s="806"/>
      <c r="J523" s="117" t="s">
        <v>153</v>
      </c>
      <c r="K523" s="117" t="s">
        <v>3</v>
      </c>
      <c r="L523" s="119">
        <v>669</v>
      </c>
    </row>
    <row r="524" spans="1:12" s="101" customFormat="1" ht="408.95" customHeight="1">
      <c r="A524" s="808"/>
      <c r="B524" s="803"/>
      <c r="C524" s="810"/>
      <c r="D524" s="807"/>
      <c r="E524" s="803"/>
      <c r="F524" s="803"/>
      <c r="G524" s="803"/>
      <c r="H524" s="806" t="s">
        <v>154</v>
      </c>
      <c r="I524" s="806"/>
      <c r="J524" s="803" t="s">
        <v>153</v>
      </c>
      <c r="K524" s="803" t="s">
        <v>3</v>
      </c>
      <c r="L524" s="804">
        <v>1000</v>
      </c>
    </row>
    <row r="525" spans="1:12" s="101" customFormat="1" ht="166.35" customHeight="1">
      <c r="A525" s="808"/>
      <c r="B525" s="803"/>
      <c r="C525" s="810"/>
      <c r="D525" s="807"/>
      <c r="E525" s="803"/>
      <c r="F525" s="803"/>
      <c r="G525" s="803"/>
      <c r="H525" s="806"/>
      <c r="I525" s="806"/>
      <c r="J525" s="803"/>
      <c r="K525" s="803"/>
      <c r="L525" s="804"/>
    </row>
    <row r="526" spans="1:12" s="101" customFormat="1" ht="24" customHeight="1">
      <c r="A526" s="808"/>
      <c r="B526" s="110" t="s">
        <v>77</v>
      </c>
      <c r="C526" s="115" t="s">
        <v>79</v>
      </c>
      <c r="D526" s="115" t="s">
        <v>155</v>
      </c>
      <c r="E526" s="115" t="s">
        <v>156</v>
      </c>
      <c r="F526" s="805"/>
      <c r="G526" s="805"/>
      <c r="H526" s="806" t="s">
        <v>157</v>
      </c>
      <c r="I526" s="806"/>
      <c r="J526" s="803" t="s">
        <v>153</v>
      </c>
      <c r="K526" s="803" t="s">
        <v>153</v>
      </c>
      <c r="L526" s="804">
        <v>0</v>
      </c>
    </row>
    <row r="527" spans="1:12" s="101" customFormat="1" ht="24" customHeight="1">
      <c r="A527" s="808"/>
      <c r="B527" s="117" t="s">
        <v>3493</v>
      </c>
      <c r="C527" s="117" t="s">
        <v>3503</v>
      </c>
      <c r="D527" s="118">
        <v>43795</v>
      </c>
      <c r="E527" s="117" t="s">
        <v>3504</v>
      </c>
      <c r="F527" s="805"/>
      <c r="G527" s="805"/>
      <c r="H527" s="806"/>
      <c r="I527" s="806"/>
      <c r="J527" s="803"/>
      <c r="K527" s="803"/>
      <c r="L527" s="804"/>
    </row>
    <row r="528" spans="1:12" s="101" customFormat="1" ht="24" customHeight="1">
      <c r="A528" s="808">
        <v>1098</v>
      </c>
      <c r="B528" s="110" t="s">
        <v>76</v>
      </c>
      <c r="C528" s="115" t="s">
        <v>78</v>
      </c>
      <c r="D528" s="115" t="s">
        <v>146</v>
      </c>
      <c r="E528" s="115" t="s">
        <v>147</v>
      </c>
      <c r="F528" s="809" t="s">
        <v>71</v>
      </c>
      <c r="G528" s="809"/>
      <c r="H528" s="805"/>
      <c r="I528" s="805"/>
      <c r="J528" s="805"/>
      <c r="K528" s="805"/>
      <c r="L528" s="805"/>
    </row>
    <row r="529" spans="1:12" s="101" customFormat="1" ht="26.25" customHeight="1">
      <c r="A529" s="808"/>
      <c r="B529" s="803" t="s">
        <v>3490</v>
      </c>
      <c r="C529" s="810" t="s">
        <v>3501</v>
      </c>
      <c r="D529" s="807">
        <v>43789</v>
      </c>
      <c r="E529" s="803" t="s">
        <v>3502</v>
      </c>
      <c r="F529" s="803" t="s">
        <v>3505</v>
      </c>
      <c r="G529" s="803"/>
      <c r="H529" s="806" t="s">
        <v>152</v>
      </c>
      <c r="I529" s="806"/>
      <c r="J529" s="117" t="s">
        <v>153</v>
      </c>
      <c r="K529" s="117" t="s">
        <v>3</v>
      </c>
      <c r="L529" s="119">
        <v>575</v>
      </c>
    </row>
    <row r="530" spans="1:12" s="101" customFormat="1" ht="408.95" customHeight="1">
      <c r="A530" s="808"/>
      <c r="B530" s="803"/>
      <c r="C530" s="810"/>
      <c r="D530" s="807"/>
      <c r="E530" s="803"/>
      <c r="F530" s="803"/>
      <c r="G530" s="803"/>
      <c r="H530" s="806" t="s">
        <v>154</v>
      </c>
      <c r="I530" s="806"/>
      <c r="J530" s="803" t="s">
        <v>153</v>
      </c>
      <c r="K530" s="803" t="s">
        <v>153</v>
      </c>
      <c r="L530" s="804">
        <v>0</v>
      </c>
    </row>
    <row r="531" spans="1:12" s="101" customFormat="1" ht="166.35" customHeight="1">
      <c r="A531" s="808"/>
      <c r="B531" s="803"/>
      <c r="C531" s="810"/>
      <c r="D531" s="807"/>
      <c r="E531" s="803"/>
      <c r="F531" s="803"/>
      <c r="G531" s="803"/>
      <c r="H531" s="806"/>
      <c r="I531" s="806"/>
      <c r="J531" s="803"/>
      <c r="K531" s="803"/>
      <c r="L531" s="804"/>
    </row>
    <row r="532" spans="1:12" s="101" customFormat="1" ht="24" customHeight="1">
      <c r="A532" s="808"/>
      <c r="B532" s="110" t="s">
        <v>77</v>
      </c>
      <c r="C532" s="115" t="s">
        <v>79</v>
      </c>
      <c r="D532" s="115" t="s">
        <v>155</v>
      </c>
      <c r="E532" s="115" t="s">
        <v>156</v>
      </c>
      <c r="F532" s="805"/>
      <c r="G532" s="805"/>
      <c r="H532" s="806" t="s">
        <v>157</v>
      </c>
      <c r="I532" s="806"/>
      <c r="J532" s="803" t="s">
        <v>153</v>
      </c>
      <c r="K532" s="803" t="s">
        <v>153</v>
      </c>
      <c r="L532" s="804">
        <v>0</v>
      </c>
    </row>
    <row r="533" spans="1:12" s="101" customFormat="1" ht="24" customHeight="1">
      <c r="A533" s="808"/>
      <c r="B533" s="117" t="s">
        <v>3493</v>
      </c>
      <c r="C533" s="117" t="s">
        <v>3505</v>
      </c>
      <c r="D533" s="118">
        <v>43795</v>
      </c>
      <c r="E533" s="117" t="s">
        <v>3504</v>
      </c>
      <c r="F533" s="805"/>
      <c r="G533" s="805"/>
      <c r="H533" s="806"/>
      <c r="I533" s="806"/>
      <c r="J533" s="803"/>
      <c r="K533" s="803"/>
      <c r="L533" s="804"/>
    </row>
    <row r="534" spans="1:12" s="101" customFormat="1" ht="24" customHeight="1">
      <c r="A534" s="808">
        <v>1099</v>
      </c>
      <c r="B534" s="110" t="s">
        <v>76</v>
      </c>
      <c r="C534" s="115" t="s">
        <v>78</v>
      </c>
      <c r="D534" s="115" t="s">
        <v>146</v>
      </c>
      <c r="E534" s="115" t="s">
        <v>147</v>
      </c>
      <c r="F534" s="809" t="s">
        <v>71</v>
      </c>
      <c r="G534" s="809"/>
      <c r="H534" s="805"/>
      <c r="I534" s="805"/>
      <c r="J534" s="805"/>
      <c r="K534" s="805"/>
      <c r="L534" s="805"/>
    </row>
    <row r="535" spans="1:12" s="101" customFormat="1" ht="26.25" customHeight="1">
      <c r="A535" s="808"/>
      <c r="B535" s="803" t="s">
        <v>3490</v>
      </c>
      <c r="C535" s="810" t="s">
        <v>3506</v>
      </c>
      <c r="D535" s="807">
        <v>43810</v>
      </c>
      <c r="E535" s="803" t="s">
        <v>1898</v>
      </c>
      <c r="F535" s="803" t="s">
        <v>3507</v>
      </c>
      <c r="G535" s="803"/>
      <c r="H535" s="806" t="s">
        <v>152</v>
      </c>
      <c r="I535" s="806"/>
      <c r="J535" s="117" t="s">
        <v>153</v>
      </c>
      <c r="K535" s="117" t="s">
        <v>3</v>
      </c>
      <c r="L535" s="119">
        <v>826</v>
      </c>
    </row>
    <row r="536" spans="1:12" s="101" customFormat="1" ht="260.25" customHeight="1">
      <c r="A536" s="808"/>
      <c r="B536" s="803"/>
      <c r="C536" s="810"/>
      <c r="D536" s="807"/>
      <c r="E536" s="803"/>
      <c r="F536" s="803"/>
      <c r="G536" s="803"/>
      <c r="H536" s="806" t="s">
        <v>154</v>
      </c>
      <c r="I536" s="806"/>
      <c r="J536" s="117" t="s">
        <v>153</v>
      </c>
      <c r="K536" s="117" t="s">
        <v>153</v>
      </c>
      <c r="L536" s="119">
        <v>0</v>
      </c>
    </row>
    <row r="537" spans="1:12" s="101" customFormat="1" ht="24" customHeight="1">
      <c r="A537" s="808"/>
      <c r="B537" s="110" t="s">
        <v>77</v>
      </c>
      <c r="C537" s="115" t="s">
        <v>79</v>
      </c>
      <c r="D537" s="115" t="s">
        <v>155</v>
      </c>
      <c r="E537" s="115" t="s">
        <v>156</v>
      </c>
      <c r="F537" s="805"/>
      <c r="G537" s="805"/>
      <c r="H537" s="806" t="s">
        <v>157</v>
      </c>
      <c r="I537" s="806"/>
      <c r="J537" s="803" t="s">
        <v>153</v>
      </c>
      <c r="K537" s="803" t="s">
        <v>153</v>
      </c>
      <c r="L537" s="804">
        <v>0</v>
      </c>
    </row>
    <row r="538" spans="1:12" s="101" customFormat="1" ht="24" customHeight="1">
      <c r="A538" s="808"/>
      <c r="B538" s="117" t="s">
        <v>3493</v>
      </c>
      <c r="C538" s="117" t="s">
        <v>3507</v>
      </c>
      <c r="D538" s="118">
        <v>43814</v>
      </c>
      <c r="E538" s="117" t="s">
        <v>3508</v>
      </c>
      <c r="F538" s="805"/>
      <c r="G538" s="805"/>
      <c r="H538" s="806"/>
      <c r="I538" s="806"/>
      <c r="J538" s="803"/>
      <c r="K538" s="803"/>
      <c r="L538" s="804"/>
    </row>
    <row r="539" spans="1:12" s="101" customFormat="1" ht="24" customHeight="1">
      <c r="A539" s="808">
        <v>1100</v>
      </c>
      <c r="B539" s="110" t="s">
        <v>76</v>
      </c>
      <c r="C539" s="115" t="s">
        <v>78</v>
      </c>
      <c r="D539" s="115" t="s">
        <v>146</v>
      </c>
      <c r="E539" s="115" t="s">
        <v>147</v>
      </c>
      <c r="F539" s="809" t="s">
        <v>71</v>
      </c>
      <c r="G539" s="809"/>
      <c r="H539" s="805"/>
      <c r="I539" s="805"/>
      <c r="J539" s="805"/>
      <c r="K539" s="805"/>
      <c r="L539" s="805"/>
    </row>
    <row r="540" spans="1:12" s="101" customFormat="1" ht="26.25" customHeight="1">
      <c r="A540" s="808"/>
      <c r="B540" s="803" t="s">
        <v>3490</v>
      </c>
      <c r="C540" s="810" t="s">
        <v>3509</v>
      </c>
      <c r="D540" s="807">
        <v>43886</v>
      </c>
      <c r="E540" s="803" t="s">
        <v>629</v>
      </c>
      <c r="F540" s="803" t="s">
        <v>630</v>
      </c>
      <c r="G540" s="803"/>
      <c r="H540" s="806" t="s">
        <v>152</v>
      </c>
      <c r="I540" s="806"/>
      <c r="J540" s="117" t="s">
        <v>153</v>
      </c>
      <c r="K540" s="117" t="s">
        <v>3</v>
      </c>
      <c r="L540" s="119">
        <v>1346.4</v>
      </c>
    </row>
    <row r="541" spans="1:12" s="101" customFormat="1" ht="291.75" customHeight="1">
      <c r="A541" s="808"/>
      <c r="B541" s="803"/>
      <c r="C541" s="810"/>
      <c r="D541" s="807"/>
      <c r="E541" s="803"/>
      <c r="F541" s="803"/>
      <c r="G541" s="803"/>
      <c r="H541" s="806" t="s">
        <v>154</v>
      </c>
      <c r="I541" s="806"/>
      <c r="J541" s="117" t="s">
        <v>153</v>
      </c>
      <c r="K541" s="117" t="s">
        <v>3</v>
      </c>
      <c r="L541" s="119">
        <v>334</v>
      </c>
    </row>
    <row r="542" spans="1:12" s="101" customFormat="1" ht="24" customHeight="1">
      <c r="A542" s="808"/>
      <c r="B542" s="110" t="s">
        <v>77</v>
      </c>
      <c r="C542" s="115" t="s">
        <v>79</v>
      </c>
      <c r="D542" s="115" t="s">
        <v>155</v>
      </c>
      <c r="E542" s="115" t="s">
        <v>156</v>
      </c>
      <c r="F542" s="805"/>
      <c r="G542" s="805"/>
      <c r="H542" s="806" t="s">
        <v>157</v>
      </c>
      <c r="I542" s="806"/>
      <c r="J542" s="803" t="s">
        <v>153</v>
      </c>
      <c r="K542" s="803" t="s">
        <v>3</v>
      </c>
      <c r="L542" s="804">
        <v>450</v>
      </c>
    </row>
    <row r="543" spans="1:12" s="101" customFormat="1" ht="24" customHeight="1">
      <c r="A543" s="808"/>
      <c r="B543" s="117" t="s">
        <v>3493</v>
      </c>
      <c r="C543" s="117" t="s">
        <v>630</v>
      </c>
      <c r="D543" s="118">
        <v>43891</v>
      </c>
      <c r="E543" s="117" t="s">
        <v>3510</v>
      </c>
      <c r="F543" s="805"/>
      <c r="G543" s="805"/>
      <c r="H543" s="806"/>
      <c r="I543" s="806"/>
      <c r="J543" s="803"/>
      <c r="K543" s="803"/>
      <c r="L543" s="804"/>
    </row>
  </sheetData>
  <mergeCells count="1604">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F16:G18"/>
    <mergeCell ref="H16:I16"/>
    <mergeCell ref="H17:I18"/>
    <mergeCell ref="J17:J18"/>
    <mergeCell ref="K17:K18"/>
    <mergeCell ref="L17:L18"/>
    <mergeCell ref="J13:J14"/>
    <mergeCell ref="K13:K14"/>
    <mergeCell ref="L13:L14"/>
    <mergeCell ref="A15:A20"/>
    <mergeCell ref="F15:G15"/>
    <mergeCell ref="H15:L15"/>
    <mergeCell ref="B16:B18"/>
    <mergeCell ref="C16:C18"/>
    <mergeCell ref="D16:D18"/>
    <mergeCell ref="E16:E18"/>
    <mergeCell ref="E11:E12"/>
    <mergeCell ref="F11:G12"/>
    <mergeCell ref="H11:I11"/>
    <mergeCell ref="H12:I12"/>
    <mergeCell ref="F13:G14"/>
    <mergeCell ref="H13:I14"/>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H38:I38"/>
    <mergeCell ref="F39:G40"/>
    <mergeCell ref="H39:I40"/>
    <mergeCell ref="J39:J40"/>
    <mergeCell ref="K39:K40"/>
    <mergeCell ref="L39:L40"/>
    <mergeCell ref="L34:L35"/>
    <mergeCell ref="A36:A40"/>
    <mergeCell ref="F36:G36"/>
    <mergeCell ref="H36:L36"/>
    <mergeCell ref="B37:B38"/>
    <mergeCell ref="C37:C38"/>
    <mergeCell ref="D37:D38"/>
    <mergeCell ref="E37:E38"/>
    <mergeCell ref="F37:G38"/>
    <mergeCell ref="H37:I37"/>
    <mergeCell ref="H32:I32"/>
    <mergeCell ref="H33:I33"/>
    <mergeCell ref="F34:G35"/>
    <mergeCell ref="H34:I35"/>
    <mergeCell ref="J34:J35"/>
    <mergeCell ref="K34:K35"/>
    <mergeCell ref="J43:J44"/>
    <mergeCell ref="K43:K44"/>
    <mergeCell ref="L43:L44"/>
    <mergeCell ref="F45:G46"/>
    <mergeCell ref="H45:I46"/>
    <mergeCell ref="J45:J46"/>
    <mergeCell ref="K45:K46"/>
    <mergeCell ref="L45:L46"/>
    <mergeCell ref="A41:A46"/>
    <mergeCell ref="F41:G41"/>
    <mergeCell ref="H41:L41"/>
    <mergeCell ref="B42:B44"/>
    <mergeCell ref="C42:C44"/>
    <mergeCell ref="D42:D44"/>
    <mergeCell ref="E42:E44"/>
    <mergeCell ref="F42:G44"/>
    <mergeCell ref="H42:I42"/>
    <mergeCell ref="H43:I44"/>
    <mergeCell ref="F50:G51"/>
    <mergeCell ref="H50:I51"/>
    <mergeCell ref="J50:J51"/>
    <mergeCell ref="K50:K51"/>
    <mergeCell ref="L50:L51"/>
    <mergeCell ref="A52:A56"/>
    <mergeCell ref="F52:G52"/>
    <mergeCell ref="H52:L52"/>
    <mergeCell ref="B53:B54"/>
    <mergeCell ref="C53:C54"/>
    <mergeCell ref="A47:A51"/>
    <mergeCell ref="F47:G47"/>
    <mergeCell ref="H47:L47"/>
    <mergeCell ref="B48:B49"/>
    <mergeCell ref="C48:C49"/>
    <mergeCell ref="D48:D49"/>
    <mergeCell ref="E48:E49"/>
    <mergeCell ref="F48:G49"/>
    <mergeCell ref="H48:I48"/>
    <mergeCell ref="H49:I49"/>
    <mergeCell ref="J55:J56"/>
    <mergeCell ref="K55:K56"/>
    <mergeCell ref="L55:L56"/>
    <mergeCell ref="D53:D54"/>
    <mergeCell ref="E53:E54"/>
    <mergeCell ref="F53:G54"/>
    <mergeCell ref="H53:I53"/>
    <mergeCell ref="H54:I54"/>
    <mergeCell ref="F55:G56"/>
    <mergeCell ref="H55:I56"/>
    <mergeCell ref="H63:I63"/>
    <mergeCell ref="H64:I64"/>
    <mergeCell ref="F65:G66"/>
    <mergeCell ref="H65:I66"/>
    <mergeCell ref="J65:J66"/>
    <mergeCell ref="K65:K66"/>
    <mergeCell ref="K60:K61"/>
    <mergeCell ref="L60:L61"/>
    <mergeCell ref="A62:A66"/>
    <mergeCell ref="F62:G62"/>
    <mergeCell ref="H62:L62"/>
    <mergeCell ref="B63:B64"/>
    <mergeCell ref="C63:C64"/>
    <mergeCell ref="D63:D64"/>
    <mergeCell ref="E63:E64"/>
    <mergeCell ref="F63:G64"/>
    <mergeCell ref="F58:G59"/>
    <mergeCell ref="H58:I58"/>
    <mergeCell ref="H59:I59"/>
    <mergeCell ref="F60:G61"/>
    <mergeCell ref="H60:I61"/>
    <mergeCell ref="J60:J61"/>
    <mergeCell ref="A57:A61"/>
    <mergeCell ref="F57:G57"/>
    <mergeCell ref="H57:L57"/>
    <mergeCell ref="B58:B59"/>
    <mergeCell ref="C58:C59"/>
    <mergeCell ref="D58:D59"/>
    <mergeCell ref="E58:E59"/>
    <mergeCell ref="H69:I70"/>
    <mergeCell ref="J69:J70"/>
    <mergeCell ref="K69:K70"/>
    <mergeCell ref="L69:L70"/>
    <mergeCell ref="F71:G72"/>
    <mergeCell ref="H71:I72"/>
    <mergeCell ref="J71:J72"/>
    <mergeCell ref="K71:K72"/>
    <mergeCell ref="L71:L72"/>
    <mergeCell ref="L65:L66"/>
    <mergeCell ref="A67:A72"/>
    <mergeCell ref="F67:G67"/>
    <mergeCell ref="H67:L67"/>
    <mergeCell ref="B68:B70"/>
    <mergeCell ref="C68:C70"/>
    <mergeCell ref="D68:D70"/>
    <mergeCell ref="E68:E70"/>
    <mergeCell ref="F68:G70"/>
    <mergeCell ref="H68:I68"/>
    <mergeCell ref="D79:D80"/>
    <mergeCell ref="E79:E80"/>
    <mergeCell ref="F79:G80"/>
    <mergeCell ref="H79:I79"/>
    <mergeCell ref="H80:I80"/>
    <mergeCell ref="F81:G82"/>
    <mergeCell ref="H81:I82"/>
    <mergeCell ref="F76:G77"/>
    <mergeCell ref="H76:I77"/>
    <mergeCell ref="J76:J77"/>
    <mergeCell ref="K76:K77"/>
    <mergeCell ref="L76:L77"/>
    <mergeCell ref="A78:A82"/>
    <mergeCell ref="F78:G78"/>
    <mergeCell ref="H78:L78"/>
    <mergeCell ref="B79:B80"/>
    <mergeCell ref="C79:C80"/>
    <mergeCell ref="A73:A77"/>
    <mergeCell ref="F73:G73"/>
    <mergeCell ref="H73:L73"/>
    <mergeCell ref="B74:B75"/>
    <mergeCell ref="C74:C75"/>
    <mergeCell ref="D74:D75"/>
    <mergeCell ref="E74:E75"/>
    <mergeCell ref="F74:G75"/>
    <mergeCell ref="H74:I74"/>
    <mergeCell ref="H75:I75"/>
    <mergeCell ref="K86:K87"/>
    <mergeCell ref="L86:L87"/>
    <mergeCell ref="A88:A92"/>
    <mergeCell ref="F88:G88"/>
    <mergeCell ref="H88:L88"/>
    <mergeCell ref="B89:B90"/>
    <mergeCell ref="C89:C90"/>
    <mergeCell ref="D89:D90"/>
    <mergeCell ref="E89:E90"/>
    <mergeCell ref="F89:G90"/>
    <mergeCell ref="F84:G85"/>
    <mergeCell ref="H84:I84"/>
    <mergeCell ref="H85:I85"/>
    <mergeCell ref="F86:G87"/>
    <mergeCell ref="H86:I87"/>
    <mergeCell ref="J86:J87"/>
    <mergeCell ref="J81:J82"/>
    <mergeCell ref="K81:K82"/>
    <mergeCell ref="L81:L82"/>
    <mergeCell ref="A83:A87"/>
    <mergeCell ref="F83:G83"/>
    <mergeCell ref="H83:L83"/>
    <mergeCell ref="B84:B85"/>
    <mergeCell ref="C84:C85"/>
    <mergeCell ref="D84:D85"/>
    <mergeCell ref="E84:E85"/>
    <mergeCell ref="H95:I95"/>
    <mergeCell ref="F96:G97"/>
    <mergeCell ref="H96:I97"/>
    <mergeCell ref="J96:J97"/>
    <mergeCell ref="K96:K97"/>
    <mergeCell ref="L96:L97"/>
    <mergeCell ref="L91:L92"/>
    <mergeCell ref="A93:A97"/>
    <mergeCell ref="F93:G93"/>
    <mergeCell ref="H93:L93"/>
    <mergeCell ref="B94:B95"/>
    <mergeCell ref="C94:C95"/>
    <mergeCell ref="D94:D95"/>
    <mergeCell ref="E94:E95"/>
    <mergeCell ref="F94:G95"/>
    <mergeCell ref="H94:I94"/>
    <mergeCell ref="H89:I89"/>
    <mergeCell ref="H90:I90"/>
    <mergeCell ref="F91:G92"/>
    <mergeCell ref="H91:I92"/>
    <mergeCell ref="J91:J92"/>
    <mergeCell ref="K91:K92"/>
    <mergeCell ref="J100:J102"/>
    <mergeCell ref="K100:K102"/>
    <mergeCell ref="L100:L102"/>
    <mergeCell ref="F103:G104"/>
    <mergeCell ref="H103:I104"/>
    <mergeCell ref="J103:J104"/>
    <mergeCell ref="K103:K104"/>
    <mergeCell ref="L103:L104"/>
    <mergeCell ref="A98:A104"/>
    <mergeCell ref="F98:G98"/>
    <mergeCell ref="H98:L98"/>
    <mergeCell ref="B99:B102"/>
    <mergeCell ref="C99:C102"/>
    <mergeCell ref="D99:D102"/>
    <mergeCell ref="E99:E102"/>
    <mergeCell ref="F99:G102"/>
    <mergeCell ref="H99:I99"/>
    <mergeCell ref="H100:I102"/>
    <mergeCell ref="J107:J109"/>
    <mergeCell ref="K107:K109"/>
    <mergeCell ref="L107:L109"/>
    <mergeCell ref="F110:G111"/>
    <mergeCell ref="H110:I111"/>
    <mergeCell ref="J110:J111"/>
    <mergeCell ref="K110:K111"/>
    <mergeCell ref="L110:L111"/>
    <mergeCell ref="A105:A111"/>
    <mergeCell ref="F105:G105"/>
    <mergeCell ref="H105:L105"/>
    <mergeCell ref="B106:B109"/>
    <mergeCell ref="C106:C109"/>
    <mergeCell ref="D106:D109"/>
    <mergeCell ref="E106:E109"/>
    <mergeCell ref="F106:G109"/>
    <mergeCell ref="H106:I106"/>
    <mergeCell ref="H107:I109"/>
    <mergeCell ref="J114:J115"/>
    <mergeCell ref="K114:K115"/>
    <mergeCell ref="L114:L115"/>
    <mergeCell ref="F116:G117"/>
    <mergeCell ref="H116:I117"/>
    <mergeCell ref="J116:J117"/>
    <mergeCell ref="K116:K117"/>
    <mergeCell ref="L116:L117"/>
    <mergeCell ref="A112:A117"/>
    <mergeCell ref="F112:G112"/>
    <mergeCell ref="H112:L112"/>
    <mergeCell ref="B113:B115"/>
    <mergeCell ref="C113:C115"/>
    <mergeCell ref="D113:D115"/>
    <mergeCell ref="E113:E115"/>
    <mergeCell ref="F113:G115"/>
    <mergeCell ref="H113:I113"/>
    <mergeCell ref="H114:I115"/>
    <mergeCell ref="F121:G122"/>
    <mergeCell ref="H121:I122"/>
    <mergeCell ref="J121:J122"/>
    <mergeCell ref="K121:K122"/>
    <mergeCell ref="L121:L122"/>
    <mergeCell ref="A123:A127"/>
    <mergeCell ref="F123:G123"/>
    <mergeCell ref="H123:L123"/>
    <mergeCell ref="B124:B125"/>
    <mergeCell ref="C124:C125"/>
    <mergeCell ref="A118:A122"/>
    <mergeCell ref="F118:G118"/>
    <mergeCell ref="H118:L118"/>
    <mergeCell ref="B119:B120"/>
    <mergeCell ref="C119:C120"/>
    <mergeCell ref="D119:D120"/>
    <mergeCell ref="E119:E120"/>
    <mergeCell ref="F119:G120"/>
    <mergeCell ref="H119:I119"/>
    <mergeCell ref="H120:I120"/>
    <mergeCell ref="F129:G131"/>
    <mergeCell ref="H129:I129"/>
    <mergeCell ref="H130:I131"/>
    <mergeCell ref="J130:J131"/>
    <mergeCell ref="K130:K131"/>
    <mergeCell ref="L130:L131"/>
    <mergeCell ref="J126:J127"/>
    <mergeCell ref="K126:K127"/>
    <mergeCell ref="L126:L127"/>
    <mergeCell ref="A128:A133"/>
    <mergeCell ref="F128:G128"/>
    <mergeCell ref="H128:L128"/>
    <mergeCell ref="B129:B131"/>
    <mergeCell ref="C129:C131"/>
    <mergeCell ref="D129:D131"/>
    <mergeCell ref="E129:E131"/>
    <mergeCell ref="D124:D125"/>
    <mergeCell ref="E124:E125"/>
    <mergeCell ref="F124:G125"/>
    <mergeCell ref="H124:I124"/>
    <mergeCell ref="H125:I125"/>
    <mergeCell ref="F126:G127"/>
    <mergeCell ref="H126:I127"/>
    <mergeCell ref="D135:D136"/>
    <mergeCell ref="E135:E136"/>
    <mergeCell ref="F135:G136"/>
    <mergeCell ref="H135:I135"/>
    <mergeCell ref="H136:I136"/>
    <mergeCell ref="F137:G138"/>
    <mergeCell ref="H137:I138"/>
    <mergeCell ref="F132:G133"/>
    <mergeCell ref="H132:I133"/>
    <mergeCell ref="J132:J133"/>
    <mergeCell ref="K132:K133"/>
    <mergeCell ref="L132:L133"/>
    <mergeCell ref="A134:A138"/>
    <mergeCell ref="F134:G134"/>
    <mergeCell ref="H134:L134"/>
    <mergeCell ref="B135:B136"/>
    <mergeCell ref="C135:C136"/>
    <mergeCell ref="A145:A150"/>
    <mergeCell ref="F145:G145"/>
    <mergeCell ref="H145:L145"/>
    <mergeCell ref="B146:B148"/>
    <mergeCell ref="C146:C148"/>
    <mergeCell ref="F140:G142"/>
    <mergeCell ref="H140:I140"/>
    <mergeCell ref="H141:I142"/>
    <mergeCell ref="J141:J142"/>
    <mergeCell ref="K141:K142"/>
    <mergeCell ref="L141:L142"/>
    <mergeCell ref="J137:J138"/>
    <mergeCell ref="K137:K138"/>
    <mergeCell ref="L137:L138"/>
    <mergeCell ref="A139:A144"/>
    <mergeCell ref="F139:G139"/>
    <mergeCell ref="H139:L139"/>
    <mergeCell ref="B140:B142"/>
    <mergeCell ref="C140:C142"/>
    <mergeCell ref="D140:D142"/>
    <mergeCell ref="E140:E142"/>
    <mergeCell ref="H153:I154"/>
    <mergeCell ref="K147:K148"/>
    <mergeCell ref="L147:L148"/>
    <mergeCell ref="F149:G150"/>
    <mergeCell ref="H149:I150"/>
    <mergeCell ref="J149:J150"/>
    <mergeCell ref="K149:K150"/>
    <mergeCell ref="L149:L150"/>
    <mergeCell ref="D146:D148"/>
    <mergeCell ref="E146:E148"/>
    <mergeCell ref="F146:G148"/>
    <mergeCell ref="H146:I146"/>
    <mergeCell ref="H147:I148"/>
    <mergeCell ref="J147:J148"/>
    <mergeCell ref="F143:G144"/>
    <mergeCell ref="H143:I144"/>
    <mergeCell ref="J143:J144"/>
    <mergeCell ref="K143:K144"/>
    <mergeCell ref="L143:L144"/>
    <mergeCell ref="A162:A167"/>
    <mergeCell ref="F162:G162"/>
    <mergeCell ref="H162:L162"/>
    <mergeCell ref="B163:B165"/>
    <mergeCell ref="C163:C165"/>
    <mergeCell ref="A157:A161"/>
    <mergeCell ref="F157:G157"/>
    <mergeCell ref="H157:L157"/>
    <mergeCell ref="B158:B159"/>
    <mergeCell ref="C158:C159"/>
    <mergeCell ref="D158:D159"/>
    <mergeCell ref="E158:E159"/>
    <mergeCell ref="F158:G159"/>
    <mergeCell ref="H158:I158"/>
    <mergeCell ref="H159:I159"/>
    <mergeCell ref="J153:J154"/>
    <mergeCell ref="K153:K154"/>
    <mergeCell ref="L153:L154"/>
    <mergeCell ref="F155:G156"/>
    <mergeCell ref="H155:I156"/>
    <mergeCell ref="J155:J156"/>
    <mergeCell ref="K155:K156"/>
    <mergeCell ref="L155:L156"/>
    <mergeCell ref="A151:A156"/>
    <mergeCell ref="F151:G151"/>
    <mergeCell ref="H151:L151"/>
    <mergeCell ref="B152:B154"/>
    <mergeCell ref="C152:C154"/>
    <mergeCell ref="D152:D154"/>
    <mergeCell ref="E152:E154"/>
    <mergeCell ref="F152:G154"/>
    <mergeCell ref="H152:I152"/>
    <mergeCell ref="K164:K165"/>
    <mergeCell ref="L164:L165"/>
    <mergeCell ref="F166:G167"/>
    <mergeCell ref="H166:I167"/>
    <mergeCell ref="J166:J167"/>
    <mergeCell ref="K166:K167"/>
    <mergeCell ref="L166:L167"/>
    <mergeCell ref="D163:D165"/>
    <mergeCell ref="E163:E165"/>
    <mergeCell ref="F163:G165"/>
    <mergeCell ref="H163:I163"/>
    <mergeCell ref="H164:I165"/>
    <mergeCell ref="J164:J165"/>
    <mergeCell ref="F160:G161"/>
    <mergeCell ref="H160:I161"/>
    <mergeCell ref="J160:J161"/>
    <mergeCell ref="K160:K161"/>
    <mergeCell ref="L160:L161"/>
    <mergeCell ref="J170:J171"/>
    <mergeCell ref="K170:K171"/>
    <mergeCell ref="L170:L171"/>
    <mergeCell ref="F172:G173"/>
    <mergeCell ref="H172:I173"/>
    <mergeCell ref="J172:J173"/>
    <mergeCell ref="K172:K173"/>
    <mergeCell ref="L172:L173"/>
    <mergeCell ref="A168:A173"/>
    <mergeCell ref="F168:G168"/>
    <mergeCell ref="H168:L168"/>
    <mergeCell ref="B169:B171"/>
    <mergeCell ref="C169:C171"/>
    <mergeCell ref="D169:D171"/>
    <mergeCell ref="E169:E171"/>
    <mergeCell ref="F169:G171"/>
    <mergeCell ref="H169:I169"/>
    <mergeCell ref="H170:I171"/>
    <mergeCell ref="D180:D181"/>
    <mergeCell ref="E180:E181"/>
    <mergeCell ref="F180:G181"/>
    <mergeCell ref="H180:I180"/>
    <mergeCell ref="H181:I181"/>
    <mergeCell ref="F182:G183"/>
    <mergeCell ref="H182:I183"/>
    <mergeCell ref="F177:G178"/>
    <mergeCell ref="H177:I178"/>
    <mergeCell ref="J177:J178"/>
    <mergeCell ref="K177:K178"/>
    <mergeCell ref="L177:L178"/>
    <mergeCell ref="A179:A183"/>
    <mergeCell ref="F179:G179"/>
    <mergeCell ref="H179:L179"/>
    <mergeCell ref="B180:B181"/>
    <mergeCell ref="C180:C181"/>
    <mergeCell ref="A174:A178"/>
    <mergeCell ref="F174:G174"/>
    <mergeCell ref="H174:L174"/>
    <mergeCell ref="B175:B176"/>
    <mergeCell ref="C175:C176"/>
    <mergeCell ref="D175:D176"/>
    <mergeCell ref="E175:E176"/>
    <mergeCell ref="F175:G176"/>
    <mergeCell ref="H175:I175"/>
    <mergeCell ref="H176:I176"/>
    <mergeCell ref="F185:G187"/>
    <mergeCell ref="H185:I185"/>
    <mergeCell ref="H186:I187"/>
    <mergeCell ref="J186:J187"/>
    <mergeCell ref="K186:K187"/>
    <mergeCell ref="L186:L187"/>
    <mergeCell ref="J182:J183"/>
    <mergeCell ref="K182:K183"/>
    <mergeCell ref="L182:L183"/>
    <mergeCell ref="A184:A189"/>
    <mergeCell ref="F184:G184"/>
    <mergeCell ref="H184:L184"/>
    <mergeCell ref="B185:B187"/>
    <mergeCell ref="C185:C187"/>
    <mergeCell ref="D185:D187"/>
    <mergeCell ref="E185:E187"/>
    <mergeCell ref="J193:J194"/>
    <mergeCell ref="K193:K194"/>
    <mergeCell ref="L193:L194"/>
    <mergeCell ref="D191:D192"/>
    <mergeCell ref="E191:E192"/>
    <mergeCell ref="F191:G192"/>
    <mergeCell ref="D201:D202"/>
    <mergeCell ref="E201:E202"/>
    <mergeCell ref="F201:G202"/>
    <mergeCell ref="F196:G197"/>
    <mergeCell ref="H196:I196"/>
    <mergeCell ref="H197:I197"/>
    <mergeCell ref="F198:G199"/>
    <mergeCell ref="H198:I199"/>
    <mergeCell ref="J198:J199"/>
    <mergeCell ref="A195:A199"/>
    <mergeCell ref="F195:G195"/>
    <mergeCell ref="H195:L195"/>
    <mergeCell ref="B196:B197"/>
    <mergeCell ref="C196:C197"/>
    <mergeCell ref="D196:D197"/>
    <mergeCell ref="F188:G189"/>
    <mergeCell ref="H188:I189"/>
    <mergeCell ref="J188:J189"/>
    <mergeCell ref="K188:K189"/>
    <mergeCell ref="L188:L189"/>
    <mergeCell ref="A190:A194"/>
    <mergeCell ref="F190:G190"/>
    <mergeCell ref="H190:L190"/>
    <mergeCell ref="B191:B192"/>
    <mergeCell ref="C191:C192"/>
    <mergeCell ref="E196:E197"/>
    <mergeCell ref="F210:G211"/>
    <mergeCell ref="H210:I211"/>
    <mergeCell ref="J210:J211"/>
    <mergeCell ref="K210:K211"/>
    <mergeCell ref="L210:L211"/>
    <mergeCell ref="L203:L204"/>
    <mergeCell ref="A205:A211"/>
    <mergeCell ref="F205:G205"/>
    <mergeCell ref="H205:L205"/>
    <mergeCell ref="B206:B209"/>
    <mergeCell ref="C206:C209"/>
    <mergeCell ref="D206:D209"/>
    <mergeCell ref="E206:E209"/>
    <mergeCell ref="F206:G209"/>
    <mergeCell ref="H206:I206"/>
    <mergeCell ref="H191:I191"/>
    <mergeCell ref="H192:I192"/>
    <mergeCell ref="F193:G194"/>
    <mergeCell ref="H193:I194"/>
    <mergeCell ref="H201:I201"/>
    <mergeCell ref="H202:I202"/>
    <mergeCell ref="F203:G204"/>
    <mergeCell ref="H203:I204"/>
    <mergeCell ref="J203:J204"/>
    <mergeCell ref="K203:K204"/>
    <mergeCell ref="K198:K199"/>
    <mergeCell ref="L198:L199"/>
    <mergeCell ref="A200:A204"/>
    <mergeCell ref="F200:G200"/>
    <mergeCell ref="H200:L200"/>
    <mergeCell ref="B201:B202"/>
    <mergeCell ref="C201:C202"/>
    <mergeCell ref="F218:G219"/>
    <mergeCell ref="H218:I218"/>
    <mergeCell ref="H219:I219"/>
    <mergeCell ref="F220:G221"/>
    <mergeCell ref="H220:I221"/>
    <mergeCell ref="F215:G216"/>
    <mergeCell ref="H215:I216"/>
    <mergeCell ref="J215:J216"/>
    <mergeCell ref="K215:K216"/>
    <mergeCell ref="L215:L216"/>
    <mergeCell ref="A217:A221"/>
    <mergeCell ref="F217:G217"/>
    <mergeCell ref="H217:L217"/>
    <mergeCell ref="B218:B219"/>
    <mergeCell ref="C218:C219"/>
    <mergeCell ref="A212:A216"/>
    <mergeCell ref="F212:G212"/>
    <mergeCell ref="H212:L212"/>
    <mergeCell ref="B213:B214"/>
    <mergeCell ref="C213:C214"/>
    <mergeCell ref="D213:D214"/>
    <mergeCell ref="E213:E214"/>
    <mergeCell ref="F213:G214"/>
    <mergeCell ref="H213:I213"/>
    <mergeCell ref="H214:I214"/>
    <mergeCell ref="H207:I209"/>
    <mergeCell ref="J207:J209"/>
    <mergeCell ref="K207:K209"/>
    <mergeCell ref="L207:L209"/>
    <mergeCell ref="K225:K226"/>
    <mergeCell ref="L225:L226"/>
    <mergeCell ref="A227:A231"/>
    <mergeCell ref="F227:G227"/>
    <mergeCell ref="H227:L227"/>
    <mergeCell ref="B228:B229"/>
    <mergeCell ref="C228:C229"/>
    <mergeCell ref="D228:D229"/>
    <mergeCell ref="E228:E229"/>
    <mergeCell ref="F228:G229"/>
    <mergeCell ref="F223:G224"/>
    <mergeCell ref="H223:I223"/>
    <mergeCell ref="H224:I224"/>
    <mergeCell ref="F225:G226"/>
    <mergeCell ref="H225:I226"/>
    <mergeCell ref="J225:J226"/>
    <mergeCell ref="J220:J221"/>
    <mergeCell ref="K220:K221"/>
    <mergeCell ref="L220:L221"/>
    <mergeCell ref="A222:A226"/>
    <mergeCell ref="F222:G222"/>
    <mergeCell ref="H222:L222"/>
    <mergeCell ref="B223:B224"/>
    <mergeCell ref="C223:C224"/>
    <mergeCell ref="D223:D224"/>
    <mergeCell ref="E223:E224"/>
    <mergeCell ref="D218:D219"/>
    <mergeCell ref="E218:E219"/>
    <mergeCell ref="H234:I234"/>
    <mergeCell ref="F235:G236"/>
    <mergeCell ref="H235:I236"/>
    <mergeCell ref="J235:J236"/>
    <mergeCell ref="K235:K236"/>
    <mergeCell ref="L235:L236"/>
    <mergeCell ref="L230:L231"/>
    <mergeCell ref="A232:A236"/>
    <mergeCell ref="F232:G232"/>
    <mergeCell ref="H232:L232"/>
    <mergeCell ref="B233:B234"/>
    <mergeCell ref="C233:C234"/>
    <mergeCell ref="D233:D234"/>
    <mergeCell ref="E233:E234"/>
    <mergeCell ref="F233:G234"/>
    <mergeCell ref="H233:I233"/>
    <mergeCell ref="H228:I228"/>
    <mergeCell ref="H229:I229"/>
    <mergeCell ref="F230:G231"/>
    <mergeCell ref="H230:I231"/>
    <mergeCell ref="J230:J231"/>
    <mergeCell ref="K230:K231"/>
    <mergeCell ref="F240:G241"/>
    <mergeCell ref="H240:I241"/>
    <mergeCell ref="J240:J241"/>
    <mergeCell ref="K240:K241"/>
    <mergeCell ref="L240:L241"/>
    <mergeCell ref="A242:A246"/>
    <mergeCell ref="F242:G242"/>
    <mergeCell ref="H242:L242"/>
    <mergeCell ref="B243:B244"/>
    <mergeCell ref="C243:C244"/>
    <mergeCell ref="A237:A241"/>
    <mergeCell ref="F237:G237"/>
    <mergeCell ref="H237:L237"/>
    <mergeCell ref="B238:B239"/>
    <mergeCell ref="C238:C239"/>
    <mergeCell ref="D238:D239"/>
    <mergeCell ref="E238:E239"/>
    <mergeCell ref="F238:G239"/>
    <mergeCell ref="H238:I238"/>
    <mergeCell ref="H239:I239"/>
    <mergeCell ref="J245:J246"/>
    <mergeCell ref="K245:K246"/>
    <mergeCell ref="L245:L246"/>
    <mergeCell ref="D243:D244"/>
    <mergeCell ref="E243:E244"/>
    <mergeCell ref="F243:G244"/>
    <mergeCell ref="H243:I243"/>
    <mergeCell ref="H244:I244"/>
    <mergeCell ref="F245:G246"/>
    <mergeCell ref="H245:I246"/>
    <mergeCell ref="H253:I253"/>
    <mergeCell ref="H254:I254"/>
    <mergeCell ref="F255:G256"/>
    <mergeCell ref="H255:I256"/>
    <mergeCell ref="J255:J256"/>
    <mergeCell ref="K255:K256"/>
    <mergeCell ref="K250:K251"/>
    <mergeCell ref="L250:L251"/>
    <mergeCell ref="A252:A256"/>
    <mergeCell ref="F252:G252"/>
    <mergeCell ref="H252:L252"/>
    <mergeCell ref="B253:B254"/>
    <mergeCell ref="C253:C254"/>
    <mergeCell ref="D253:D254"/>
    <mergeCell ref="E253:E254"/>
    <mergeCell ref="F253:G254"/>
    <mergeCell ref="F248:G249"/>
    <mergeCell ref="H248:I248"/>
    <mergeCell ref="H249:I249"/>
    <mergeCell ref="F250:G251"/>
    <mergeCell ref="H250:I251"/>
    <mergeCell ref="J250:J251"/>
    <mergeCell ref="A247:A251"/>
    <mergeCell ref="F247:G247"/>
    <mergeCell ref="H247:L247"/>
    <mergeCell ref="B248:B249"/>
    <mergeCell ref="C248:C249"/>
    <mergeCell ref="D248:D249"/>
    <mergeCell ref="E248:E249"/>
    <mergeCell ref="H259:I260"/>
    <mergeCell ref="J259:J260"/>
    <mergeCell ref="K259:K260"/>
    <mergeCell ref="L259:L260"/>
    <mergeCell ref="F261:G262"/>
    <mergeCell ref="H261:I262"/>
    <mergeCell ref="J261:J262"/>
    <mergeCell ref="K261:K262"/>
    <mergeCell ref="L261:L262"/>
    <mergeCell ref="L255:L256"/>
    <mergeCell ref="A257:A262"/>
    <mergeCell ref="F257:G257"/>
    <mergeCell ref="H257:L257"/>
    <mergeCell ref="B258:B260"/>
    <mergeCell ref="C258:C260"/>
    <mergeCell ref="D258:D260"/>
    <mergeCell ref="E258:E260"/>
    <mergeCell ref="F258:G260"/>
    <mergeCell ref="H258:I258"/>
    <mergeCell ref="J265:J266"/>
    <mergeCell ref="K265:K266"/>
    <mergeCell ref="L265:L266"/>
    <mergeCell ref="F267:G268"/>
    <mergeCell ref="H267:I268"/>
    <mergeCell ref="J267:J268"/>
    <mergeCell ref="K267:K268"/>
    <mergeCell ref="L267:L268"/>
    <mergeCell ref="A263:A268"/>
    <mergeCell ref="F263:G263"/>
    <mergeCell ref="H263:L263"/>
    <mergeCell ref="B264:B266"/>
    <mergeCell ref="C264:C266"/>
    <mergeCell ref="D264:D266"/>
    <mergeCell ref="E264:E266"/>
    <mergeCell ref="F264:G266"/>
    <mergeCell ref="H264:I264"/>
    <mergeCell ref="H265:I266"/>
    <mergeCell ref="J271:J272"/>
    <mergeCell ref="K271:K272"/>
    <mergeCell ref="L271:L272"/>
    <mergeCell ref="F273:G274"/>
    <mergeCell ref="H273:I274"/>
    <mergeCell ref="J273:J274"/>
    <mergeCell ref="K273:K274"/>
    <mergeCell ref="L273:L274"/>
    <mergeCell ref="A269:A274"/>
    <mergeCell ref="F269:G269"/>
    <mergeCell ref="H269:L269"/>
    <mergeCell ref="B270:B272"/>
    <mergeCell ref="C270:C272"/>
    <mergeCell ref="D270:D272"/>
    <mergeCell ref="E270:E272"/>
    <mergeCell ref="F270:G272"/>
    <mergeCell ref="H270:I270"/>
    <mergeCell ref="H271:I272"/>
    <mergeCell ref="J277:J279"/>
    <mergeCell ref="K277:K279"/>
    <mergeCell ref="L277:L279"/>
    <mergeCell ref="F280:G281"/>
    <mergeCell ref="H280:I281"/>
    <mergeCell ref="J280:J281"/>
    <mergeCell ref="K280:K281"/>
    <mergeCell ref="L280:L281"/>
    <mergeCell ref="A275:A281"/>
    <mergeCell ref="F275:G275"/>
    <mergeCell ref="H275:L275"/>
    <mergeCell ref="B276:B279"/>
    <mergeCell ref="C276:C279"/>
    <mergeCell ref="D276:D279"/>
    <mergeCell ref="E276:E279"/>
    <mergeCell ref="F276:G279"/>
    <mergeCell ref="H276:I276"/>
    <mergeCell ref="H277:I279"/>
    <mergeCell ref="J284:J285"/>
    <mergeCell ref="K284:K285"/>
    <mergeCell ref="L284:L285"/>
    <mergeCell ref="F286:G287"/>
    <mergeCell ref="H286:I287"/>
    <mergeCell ref="J286:J287"/>
    <mergeCell ref="K286:K287"/>
    <mergeCell ref="L286:L287"/>
    <mergeCell ref="A282:A287"/>
    <mergeCell ref="F282:G282"/>
    <mergeCell ref="H282:L282"/>
    <mergeCell ref="B283:B285"/>
    <mergeCell ref="C283:C285"/>
    <mergeCell ref="D283:D285"/>
    <mergeCell ref="E283:E285"/>
    <mergeCell ref="F283:G285"/>
    <mergeCell ref="H283:I283"/>
    <mergeCell ref="H284:I285"/>
    <mergeCell ref="J290:J291"/>
    <mergeCell ref="K290:K291"/>
    <mergeCell ref="L290:L291"/>
    <mergeCell ref="F292:G293"/>
    <mergeCell ref="H292:I293"/>
    <mergeCell ref="J292:J293"/>
    <mergeCell ref="K292:K293"/>
    <mergeCell ref="L292:L293"/>
    <mergeCell ref="A288:A293"/>
    <mergeCell ref="F288:G288"/>
    <mergeCell ref="H288:L288"/>
    <mergeCell ref="B289:B291"/>
    <mergeCell ref="C289:C291"/>
    <mergeCell ref="D289:D291"/>
    <mergeCell ref="E289:E291"/>
    <mergeCell ref="F289:G291"/>
    <mergeCell ref="H289:I289"/>
    <mergeCell ref="H290:I291"/>
    <mergeCell ref="D300:D301"/>
    <mergeCell ref="E300:E301"/>
    <mergeCell ref="F300:G301"/>
    <mergeCell ref="H300:I300"/>
    <mergeCell ref="H301:I301"/>
    <mergeCell ref="F302:G303"/>
    <mergeCell ref="H302:I303"/>
    <mergeCell ref="F297:G298"/>
    <mergeCell ref="H297:I298"/>
    <mergeCell ref="J297:J298"/>
    <mergeCell ref="K297:K298"/>
    <mergeCell ref="L297:L298"/>
    <mergeCell ref="A299:A303"/>
    <mergeCell ref="F299:G299"/>
    <mergeCell ref="H299:L299"/>
    <mergeCell ref="B300:B301"/>
    <mergeCell ref="C300:C301"/>
    <mergeCell ref="A294:A298"/>
    <mergeCell ref="F294:G294"/>
    <mergeCell ref="H294:L294"/>
    <mergeCell ref="B295:B296"/>
    <mergeCell ref="C295:C296"/>
    <mergeCell ref="D295:D296"/>
    <mergeCell ref="E295:E296"/>
    <mergeCell ref="F295:G296"/>
    <mergeCell ref="H295:I295"/>
    <mergeCell ref="H296:I296"/>
    <mergeCell ref="K307:K308"/>
    <mergeCell ref="L307:L308"/>
    <mergeCell ref="A309:A313"/>
    <mergeCell ref="F309:G309"/>
    <mergeCell ref="H309:L309"/>
    <mergeCell ref="B310:B311"/>
    <mergeCell ref="C310:C311"/>
    <mergeCell ref="D310:D311"/>
    <mergeCell ref="E310:E311"/>
    <mergeCell ref="F310:G311"/>
    <mergeCell ref="F305:G306"/>
    <mergeCell ref="H305:I305"/>
    <mergeCell ref="H306:I306"/>
    <mergeCell ref="F307:G308"/>
    <mergeCell ref="H307:I308"/>
    <mergeCell ref="J307:J308"/>
    <mergeCell ref="J302:J303"/>
    <mergeCell ref="K302:K303"/>
    <mergeCell ref="L302:L303"/>
    <mergeCell ref="A304:A308"/>
    <mergeCell ref="F304:G304"/>
    <mergeCell ref="H304:L304"/>
    <mergeCell ref="B305:B306"/>
    <mergeCell ref="C305:C306"/>
    <mergeCell ref="D305:D306"/>
    <mergeCell ref="E305:E306"/>
    <mergeCell ref="H316:I316"/>
    <mergeCell ref="F317:G318"/>
    <mergeCell ref="H317:I318"/>
    <mergeCell ref="J317:J318"/>
    <mergeCell ref="K317:K318"/>
    <mergeCell ref="L317:L318"/>
    <mergeCell ref="L312:L313"/>
    <mergeCell ref="A314:A318"/>
    <mergeCell ref="F314:G314"/>
    <mergeCell ref="H314:L314"/>
    <mergeCell ref="B315:B316"/>
    <mergeCell ref="C315:C316"/>
    <mergeCell ref="D315:D316"/>
    <mergeCell ref="E315:E316"/>
    <mergeCell ref="F315:G316"/>
    <mergeCell ref="H315:I315"/>
    <mergeCell ref="H310:I310"/>
    <mergeCell ref="H311:I311"/>
    <mergeCell ref="F312:G313"/>
    <mergeCell ref="H312:I313"/>
    <mergeCell ref="J312:J313"/>
    <mergeCell ref="K312:K313"/>
    <mergeCell ref="D325:D326"/>
    <mergeCell ref="E325:E326"/>
    <mergeCell ref="F325:G326"/>
    <mergeCell ref="H325:I325"/>
    <mergeCell ref="H326:I326"/>
    <mergeCell ref="F327:G328"/>
    <mergeCell ref="H327:I328"/>
    <mergeCell ref="F322:G323"/>
    <mergeCell ref="H322:I323"/>
    <mergeCell ref="J322:J323"/>
    <mergeCell ref="K322:K323"/>
    <mergeCell ref="L322:L323"/>
    <mergeCell ref="A324:A328"/>
    <mergeCell ref="F324:G324"/>
    <mergeCell ref="H324:L324"/>
    <mergeCell ref="B325:B326"/>
    <mergeCell ref="C325:C326"/>
    <mergeCell ref="A319:A323"/>
    <mergeCell ref="F319:G319"/>
    <mergeCell ref="H319:L319"/>
    <mergeCell ref="B320:B321"/>
    <mergeCell ref="C320:C321"/>
    <mergeCell ref="D320:D321"/>
    <mergeCell ref="E320:E321"/>
    <mergeCell ref="F320:G321"/>
    <mergeCell ref="H320:I320"/>
    <mergeCell ref="H321:I321"/>
    <mergeCell ref="K332:K333"/>
    <mergeCell ref="L332:L333"/>
    <mergeCell ref="A334:A338"/>
    <mergeCell ref="F334:G334"/>
    <mergeCell ref="H334:L334"/>
    <mergeCell ref="B335:B336"/>
    <mergeCell ref="C335:C336"/>
    <mergeCell ref="D335:D336"/>
    <mergeCell ref="E335:E336"/>
    <mergeCell ref="F335:G336"/>
    <mergeCell ref="F330:G331"/>
    <mergeCell ref="H330:I330"/>
    <mergeCell ref="H331:I331"/>
    <mergeCell ref="F332:G333"/>
    <mergeCell ref="H332:I333"/>
    <mergeCell ref="J332:J333"/>
    <mergeCell ref="J327:J328"/>
    <mergeCell ref="K327:K328"/>
    <mergeCell ref="L327:L328"/>
    <mergeCell ref="A329:A333"/>
    <mergeCell ref="F329:G329"/>
    <mergeCell ref="H329:L329"/>
    <mergeCell ref="B330:B331"/>
    <mergeCell ref="C330:C331"/>
    <mergeCell ref="D330:D331"/>
    <mergeCell ref="E330:E331"/>
    <mergeCell ref="H341:I341"/>
    <mergeCell ref="F342:G343"/>
    <mergeCell ref="H342:I343"/>
    <mergeCell ref="J342:J343"/>
    <mergeCell ref="K342:K343"/>
    <mergeCell ref="L342:L343"/>
    <mergeCell ref="L337:L338"/>
    <mergeCell ref="A339:A343"/>
    <mergeCell ref="F339:G339"/>
    <mergeCell ref="H339:L339"/>
    <mergeCell ref="B340:B341"/>
    <mergeCell ref="C340:C341"/>
    <mergeCell ref="D340:D341"/>
    <mergeCell ref="E340:E341"/>
    <mergeCell ref="F340:G341"/>
    <mergeCell ref="H340:I340"/>
    <mergeCell ref="H335:I335"/>
    <mergeCell ref="H336:I336"/>
    <mergeCell ref="F337:G338"/>
    <mergeCell ref="H337:I338"/>
    <mergeCell ref="J337:J338"/>
    <mergeCell ref="K337:K338"/>
    <mergeCell ref="F347:G348"/>
    <mergeCell ref="H347:I348"/>
    <mergeCell ref="J347:J348"/>
    <mergeCell ref="K347:K348"/>
    <mergeCell ref="L347:L348"/>
    <mergeCell ref="A349:A353"/>
    <mergeCell ref="F349:G349"/>
    <mergeCell ref="H349:L349"/>
    <mergeCell ref="B350:B351"/>
    <mergeCell ref="C350:C351"/>
    <mergeCell ref="A344:A348"/>
    <mergeCell ref="F344:G344"/>
    <mergeCell ref="H344:L344"/>
    <mergeCell ref="B345:B346"/>
    <mergeCell ref="C345:C346"/>
    <mergeCell ref="D345:D346"/>
    <mergeCell ref="E345:E346"/>
    <mergeCell ref="F345:G346"/>
    <mergeCell ref="H345:I345"/>
    <mergeCell ref="H346:I346"/>
    <mergeCell ref="F355:G357"/>
    <mergeCell ref="H355:I355"/>
    <mergeCell ref="H356:I357"/>
    <mergeCell ref="J356:J357"/>
    <mergeCell ref="K356:K357"/>
    <mergeCell ref="L356:L357"/>
    <mergeCell ref="J352:J353"/>
    <mergeCell ref="K352:K353"/>
    <mergeCell ref="L352:L353"/>
    <mergeCell ref="A354:A359"/>
    <mergeCell ref="F354:G354"/>
    <mergeCell ref="H354:L354"/>
    <mergeCell ref="B355:B357"/>
    <mergeCell ref="C355:C357"/>
    <mergeCell ref="D355:D357"/>
    <mergeCell ref="E355:E357"/>
    <mergeCell ref="D350:D351"/>
    <mergeCell ref="E350:E351"/>
    <mergeCell ref="F350:G351"/>
    <mergeCell ref="H350:I350"/>
    <mergeCell ref="H351:I351"/>
    <mergeCell ref="F352:G353"/>
    <mergeCell ref="H352:I353"/>
    <mergeCell ref="D361:D362"/>
    <mergeCell ref="E361:E362"/>
    <mergeCell ref="F361:G362"/>
    <mergeCell ref="H361:I361"/>
    <mergeCell ref="H362:I362"/>
    <mergeCell ref="F363:G364"/>
    <mergeCell ref="H363:I364"/>
    <mergeCell ref="F358:G359"/>
    <mergeCell ref="H358:I359"/>
    <mergeCell ref="J358:J359"/>
    <mergeCell ref="K358:K359"/>
    <mergeCell ref="L358:L359"/>
    <mergeCell ref="A360:A364"/>
    <mergeCell ref="F360:G360"/>
    <mergeCell ref="H360:L360"/>
    <mergeCell ref="B361:B362"/>
    <mergeCell ref="C361:C362"/>
    <mergeCell ref="F366:G368"/>
    <mergeCell ref="H366:I366"/>
    <mergeCell ref="H367:I368"/>
    <mergeCell ref="J367:J368"/>
    <mergeCell ref="K367:K368"/>
    <mergeCell ref="L367:L368"/>
    <mergeCell ref="J363:J364"/>
    <mergeCell ref="K363:K364"/>
    <mergeCell ref="L363:L364"/>
    <mergeCell ref="A365:A370"/>
    <mergeCell ref="F365:G365"/>
    <mergeCell ref="H365:L365"/>
    <mergeCell ref="B366:B368"/>
    <mergeCell ref="C366:C368"/>
    <mergeCell ref="D366:D368"/>
    <mergeCell ref="E366:E368"/>
    <mergeCell ref="J374:J375"/>
    <mergeCell ref="K374:K375"/>
    <mergeCell ref="L374:L375"/>
    <mergeCell ref="A381:A385"/>
    <mergeCell ref="F381:G381"/>
    <mergeCell ref="H381:L381"/>
    <mergeCell ref="B382:B383"/>
    <mergeCell ref="C382:C383"/>
    <mergeCell ref="D382:D383"/>
    <mergeCell ref="E382:E383"/>
    <mergeCell ref="F382:G383"/>
    <mergeCell ref="F377:G378"/>
    <mergeCell ref="H377:I377"/>
    <mergeCell ref="F369:G370"/>
    <mergeCell ref="H369:I370"/>
    <mergeCell ref="J369:J370"/>
    <mergeCell ref="K369:K370"/>
    <mergeCell ref="L369:L370"/>
    <mergeCell ref="A371:A375"/>
    <mergeCell ref="F371:G371"/>
    <mergeCell ref="H371:L371"/>
    <mergeCell ref="B372:B373"/>
    <mergeCell ref="C372:C373"/>
    <mergeCell ref="H376:L376"/>
    <mergeCell ref="B377:B378"/>
    <mergeCell ref="C377:C378"/>
    <mergeCell ref="D377:D378"/>
    <mergeCell ref="E377:E378"/>
    <mergeCell ref="D372:D373"/>
    <mergeCell ref="E372:E373"/>
    <mergeCell ref="F372:G373"/>
    <mergeCell ref="H372:I372"/>
    <mergeCell ref="H373:I373"/>
    <mergeCell ref="F374:G375"/>
    <mergeCell ref="H374:I375"/>
    <mergeCell ref="H382:I382"/>
    <mergeCell ref="H383:I383"/>
    <mergeCell ref="F384:G385"/>
    <mergeCell ref="H384:I385"/>
    <mergeCell ref="J384:J385"/>
    <mergeCell ref="K384:K385"/>
    <mergeCell ref="K379:K380"/>
    <mergeCell ref="L379:L380"/>
    <mergeCell ref="H378:I378"/>
    <mergeCell ref="F379:G380"/>
    <mergeCell ref="H379:I380"/>
    <mergeCell ref="J379:J380"/>
    <mergeCell ref="A391:A395"/>
    <mergeCell ref="F391:G391"/>
    <mergeCell ref="H391:L391"/>
    <mergeCell ref="B392:B393"/>
    <mergeCell ref="C392:C393"/>
    <mergeCell ref="D392:D393"/>
    <mergeCell ref="E392:E393"/>
    <mergeCell ref="F392:G393"/>
    <mergeCell ref="H392:I392"/>
    <mergeCell ref="H393:I393"/>
    <mergeCell ref="H388:I388"/>
    <mergeCell ref="F389:G390"/>
    <mergeCell ref="H389:I390"/>
    <mergeCell ref="J389:J390"/>
    <mergeCell ref="K389:K390"/>
    <mergeCell ref="L389:L390"/>
    <mergeCell ref="L384:L385"/>
    <mergeCell ref="A386:A390"/>
    <mergeCell ref="F386:G386"/>
    <mergeCell ref="H386:L386"/>
    <mergeCell ref="B387:B388"/>
    <mergeCell ref="C387:C388"/>
    <mergeCell ref="D387:D388"/>
    <mergeCell ref="E387:E388"/>
    <mergeCell ref="F387:G388"/>
    <mergeCell ref="H387:I387"/>
    <mergeCell ref="A376:A380"/>
    <mergeCell ref="F376:G376"/>
    <mergeCell ref="F411:G412"/>
    <mergeCell ref="H411:I412"/>
    <mergeCell ref="J411:J412"/>
    <mergeCell ref="K411:K412"/>
    <mergeCell ref="L411:L412"/>
    <mergeCell ref="D408:D410"/>
    <mergeCell ref="E408:E410"/>
    <mergeCell ref="F408:G410"/>
    <mergeCell ref="H408:I408"/>
    <mergeCell ref="D397:D398"/>
    <mergeCell ref="E397:E398"/>
    <mergeCell ref="F397:G398"/>
    <mergeCell ref="H397:I397"/>
    <mergeCell ref="H398:I398"/>
    <mergeCell ref="F399:G400"/>
    <mergeCell ref="H399:I400"/>
    <mergeCell ref="F394:G395"/>
    <mergeCell ref="H394:I395"/>
    <mergeCell ref="J394:J395"/>
    <mergeCell ref="K394:K395"/>
    <mergeCell ref="L394:L395"/>
    <mergeCell ref="F396:G396"/>
    <mergeCell ref="H396:L396"/>
    <mergeCell ref="F407:G407"/>
    <mergeCell ref="H407:L407"/>
    <mergeCell ref="B408:B410"/>
    <mergeCell ref="C408:C410"/>
    <mergeCell ref="F402:G404"/>
    <mergeCell ref="H402:I402"/>
    <mergeCell ref="H403:I404"/>
    <mergeCell ref="J403:J404"/>
    <mergeCell ref="K403:K404"/>
    <mergeCell ref="L403:L404"/>
    <mergeCell ref="J399:J400"/>
    <mergeCell ref="K399:K400"/>
    <mergeCell ref="L399:L400"/>
    <mergeCell ref="A401:A406"/>
    <mergeCell ref="F401:G401"/>
    <mergeCell ref="H401:L401"/>
    <mergeCell ref="B402:B404"/>
    <mergeCell ref="C402:C404"/>
    <mergeCell ref="D402:D404"/>
    <mergeCell ref="E402:E404"/>
    <mergeCell ref="K409:K410"/>
    <mergeCell ref="L409:L410"/>
    <mergeCell ref="A396:A400"/>
    <mergeCell ref="B397:B398"/>
    <mergeCell ref="C397:C398"/>
    <mergeCell ref="A413:A417"/>
    <mergeCell ref="F413:G413"/>
    <mergeCell ref="H413:L413"/>
    <mergeCell ref="B414:B415"/>
    <mergeCell ref="C414:C415"/>
    <mergeCell ref="D414:D415"/>
    <mergeCell ref="E414:E415"/>
    <mergeCell ref="F414:G415"/>
    <mergeCell ref="H414:I414"/>
    <mergeCell ref="H415:I415"/>
    <mergeCell ref="K426:K427"/>
    <mergeCell ref="L426:L427"/>
    <mergeCell ref="H409:I410"/>
    <mergeCell ref="J409:J410"/>
    <mergeCell ref="F405:G406"/>
    <mergeCell ref="H405:I406"/>
    <mergeCell ref="J405:J406"/>
    <mergeCell ref="K405:K406"/>
    <mergeCell ref="L405:L406"/>
    <mergeCell ref="D419:D420"/>
    <mergeCell ref="E419:E420"/>
    <mergeCell ref="F419:G420"/>
    <mergeCell ref="H419:I419"/>
    <mergeCell ref="H420:I420"/>
    <mergeCell ref="F421:G422"/>
    <mergeCell ref="H421:I422"/>
    <mergeCell ref="F416:G417"/>
    <mergeCell ref="H416:I417"/>
    <mergeCell ref="J416:J417"/>
    <mergeCell ref="K416:K417"/>
    <mergeCell ref="L416:L417"/>
    <mergeCell ref="A407:A412"/>
    <mergeCell ref="F424:G425"/>
    <mergeCell ref="H424:I424"/>
    <mergeCell ref="H425:I425"/>
    <mergeCell ref="F426:G427"/>
    <mergeCell ref="H426:I427"/>
    <mergeCell ref="J426:J427"/>
    <mergeCell ref="J421:J422"/>
    <mergeCell ref="K421:K422"/>
    <mergeCell ref="L421:L422"/>
    <mergeCell ref="A423:A427"/>
    <mergeCell ref="F423:G423"/>
    <mergeCell ref="H423:L423"/>
    <mergeCell ref="B424:B425"/>
    <mergeCell ref="C424:C425"/>
    <mergeCell ref="D424:D425"/>
    <mergeCell ref="E424:E425"/>
    <mergeCell ref="A418:A422"/>
    <mergeCell ref="F418:G418"/>
    <mergeCell ref="H418:L418"/>
    <mergeCell ref="B419:B420"/>
    <mergeCell ref="C419:C420"/>
    <mergeCell ref="H435:I435"/>
    <mergeCell ref="F436:G437"/>
    <mergeCell ref="H436:I437"/>
    <mergeCell ref="J436:J437"/>
    <mergeCell ref="K436:K437"/>
    <mergeCell ref="L436:L437"/>
    <mergeCell ref="L431:L432"/>
    <mergeCell ref="A433:A437"/>
    <mergeCell ref="F433:G433"/>
    <mergeCell ref="H433:L433"/>
    <mergeCell ref="B434:B435"/>
    <mergeCell ref="C434:C435"/>
    <mergeCell ref="D434:D435"/>
    <mergeCell ref="E434:E435"/>
    <mergeCell ref="F434:G435"/>
    <mergeCell ref="H434:I434"/>
    <mergeCell ref="H429:I429"/>
    <mergeCell ref="H430:I430"/>
    <mergeCell ref="F431:G432"/>
    <mergeCell ref="H431:I432"/>
    <mergeCell ref="J431:J432"/>
    <mergeCell ref="K431:K432"/>
    <mergeCell ref="A428:A432"/>
    <mergeCell ref="F428:G428"/>
    <mergeCell ref="H428:L428"/>
    <mergeCell ref="B429:B430"/>
    <mergeCell ref="C429:C430"/>
    <mergeCell ref="D429:D430"/>
    <mergeCell ref="E429:E430"/>
    <mergeCell ref="F429:G430"/>
    <mergeCell ref="F441:G442"/>
    <mergeCell ref="H441:I442"/>
    <mergeCell ref="J441:J442"/>
    <mergeCell ref="K441:K442"/>
    <mergeCell ref="L441:L442"/>
    <mergeCell ref="A443:A447"/>
    <mergeCell ref="F443:G443"/>
    <mergeCell ref="H443:L443"/>
    <mergeCell ref="B444:B445"/>
    <mergeCell ref="C444:C445"/>
    <mergeCell ref="A438:A442"/>
    <mergeCell ref="F438:G438"/>
    <mergeCell ref="H438:L438"/>
    <mergeCell ref="B439:B440"/>
    <mergeCell ref="C439:C440"/>
    <mergeCell ref="D439:D440"/>
    <mergeCell ref="E439:E440"/>
    <mergeCell ref="F439:G440"/>
    <mergeCell ref="H439:I439"/>
    <mergeCell ref="H440:I440"/>
    <mergeCell ref="F449:G450"/>
    <mergeCell ref="H449:I449"/>
    <mergeCell ref="H450:I450"/>
    <mergeCell ref="F451:G452"/>
    <mergeCell ref="H451:I452"/>
    <mergeCell ref="J451:J452"/>
    <mergeCell ref="J446:J447"/>
    <mergeCell ref="K446:K447"/>
    <mergeCell ref="L446:L447"/>
    <mergeCell ref="A448:A452"/>
    <mergeCell ref="F448:G448"/>
    <mergeCell ref="H448:L448"/>
    <mergeCell ref="B449:B450"/>
    <mergeCell ref="C449:C450"/>
    <mergeCell ref="D449:D450"/>
    <mergeCell ref="E449:E450"/>
    <mergeCell ref="D444:D445"/>
    <mergeCell ref="E444:E445"/>
    <mergeCell ref="F444:G445"/>
    <mergeCell ref="H444:I444"/>
    <mergeCell ref="H445:I445"/>
    <mergeCell ref="F446:G447"/>
    <mergeCell ref="H446:I447"/>
    <mergeCell ref="H454:I454"/>
    <mergeCell ref="H455:I456"/>
    <mergeCell ref="J455:J456"/>
    <mergeCell ref="K455:K456"/>
    <mergeCell ref="L455:L456"/>
    <mergeCell ref="F457:G458"/>
    <mergeCell ref="H457:I458"/>
    <mergeCell ref="J457:J458"/>
    <mergeCell ref="K457:K458"/>
    <mergeCell ref="L457:L458"/>
    <mergeCell ref="K451:K452"/>
    <mergeCell ref="L451:L452"/>
    <mergeCell ref="A453:A458"/>
    <mergeCell ref="F453:G453"/>
    <mergeCell ref="H453:L453"/>
    <mergeCell ref="B454:B456"/>
    <mergeCell ref="C454:C456"/>
    <mergeCell ref="D454:D456"/>
    <mergeCell ref="E454:E456"/>
    <mergeCell ref="F454:G456"/>
    <mergeCell ref="J461:J462"/>
    <mergeCell ref="K461:K462"/>
    <mergeCell ref="L461:L462"/>
    <mergeCell ref="F463:G464"/>
    <mergeCell ref="H463:I464"/>
    <mergeCell ref="J463:J464"/>
    <mergeCell ref="K463:K464"/>
    <mergeCell ref="L463:L464"/>
    <mergeCell ref="A459:A464"/>
    <mergeCell ref="F459:G459"/>
    <mergeCell ref="H459:L459"/>
    <mergeCell ref="B460:B462"/>
    <mergeCell ref="C460:C462"/>
    <mergeCell ref="D460:D462"/>
    <mergeCell ref="E460:E462"/>
    <mergeCell ref="F460:G462"/>
    <mergeCell ref="H460:I460"/>
    <mergeCell ref="H461:I462"/>
    <mergeCell ref="F468:G469"/>
    <mergeCell ref="H468:I469"/>
    <mergeCell ref="J468:J469"/>
    <mergeCell ref="K468:K469"/>
    <mergeCell ref="L468:L469"/>
    <mergeCell ref="A470:A474"/>
    <mergeCell ref="F470:G470"/>
    <mergeCell ref="H470:L470"/>
    <mergeCell ref="B471:B472"/>
    <mergeCell ref="C471:C472"/>
    <mergeCell ref="A465:A469"/>
    <mergeCell ref="F465:G465"/>
    <mergeCell ref="H465:L465"/>
    <mergeCell ref="B466:B467"/>
    <mergeCell ref="C466:C467"/>
    <mergeCell ref="D466:D467"/>
    <mergeCell ref="E466:E467"/>
    <mergeCell ref="F466:G467"/>
    <mergeCell ref="H466:I466"/>
    <mergeCell ref="H467:I467"/>
    <mergeCell ref="J473:J474"/>
    <mergeCell ref="K473:K474"/>
    <mergeCell ref="L473:L474"/>
    <mergeCell ref="D471:D472"/>
    <mergeCell ref="E471:E472"/>
    <mergeCell ref="F471:G472"/>
    <mergeCell ref="H471:I471"/>
    <mergeCell ref="H472:I472"/>
    <mergeCell ref="F473:G474"/>
    <mergeCell ref="H473:I474"/>
    <mergeCell ref="H481:I481"/>
    <mergeCell ref="H482:I482"/>
    <mergeCell ref="F483:G484"/>
    <mergeCell ref="H483:I484"/>
    <mergeCell ref="J483:J484"/>
    <mergeCell ref="K483:K484"/>
    <mergeCell ref="K478:K479"/>
    <mergeCell ref="L478:L479"/>
    <mergeCell ref="A480:A484"/>
    <mergeCell ref="F480:G480"/>
    <mergeCell ref="H480:L480"/>
    <mergeCell ref="B481:B482"/>
    <mergeCell ref="C481:C482"/>
    <mergeCell ref="D481:D482"/>
    <mergeCell ref="E481:E482"/>
    <mergeCell ref="F481:G482"/>
    <mergeCell ref="F476:G477"/>
    <mergeCell ref="H476:I476"/>
    <mergeCell ref="H477:I477"/>
    <mergeCell ref="F478:G479"/>
    <mergeCell ref="H478:I479"/>
    <mergeCell ref="J478:J479"/>
    <mergeCell ref="A475:A479"/>
    <mergeCell ref="F475:G475"/>
    <mergeCell ref="H475:L475"/>
    <mergeCell ref="B476:B477"/>
    <mergeCell ref="C476:C477"/>
    <mergeCell ref="D476:D477"/>
    <mergeCell ref="E476:E477"/>
    <mergeCell ref="H487:I488"/>
    <mergeCell ref="J487:J488"/>
    <mergeCell ref="K487:K488"/>
    <mergeCell ref="L487:L488"/>
    <mergeCell ref="F489:G490"/>
    <mergeCell ref="H489:I490"/>
    <mergeCell ref="J489:J490"/>
    <mergeCell ref="K489:K490"/>
    <mergeCell ref="L489:L490"/>
    <mergeCell ref="L483:L484"/>
    <mergeCell ref="A485:A490"/>
    <mergeCell ref="F485:G485"/>
    <mergeCell ref="H485:L485"/>
    <mergeCell ref="B486:B488"/>
    <mergeCell ref="C486:C488"/>
    <mergeCell ref="D486:D488"/>
    <mergeCell ref="E486:E488"/>
    <mergeCell ref="F486:G488"/>
    <mergeCell ref="H486:I486"/>
    <mergeCell ref="J493:J494"/>
    <mergeCell ref="K493:K494"/>
    <mergeCell ref="L493:L494"/>
    <mergeCell ref="F495:G496"/>
    <mergeCell ref="H495:I496"/>
    <mergeCell ref="J495:J496"/>
    <mergeCell ref="K495:K496"/>
    <mergeCell ref="L495:L496"/>
    <mergeCell ref="A491:A496"/>
    <mergeCell ref="F491:G491"/>
    <mergeCell ref="H491:L491"/>
    <mergeCell ref="B492:B494"/>
    <mergeCell ref="C492:C494"/>
    <mergeCell ref="D492:D494"/>
    <mergeCell ref="E492:E494"/>
    <mergeCell ref="F492:G494"/>
    <mergeCell ref="H492:I492"/>
    <mergeCell ref="H493:I494"/>
    <mergeCell ref="D503:D504"/>
    <mergeCell ref="E503:E504"/>
    <mergeCell ref="F503:G504"/>
    <mergeCell ref="H503:I503"/>
    <mergeCell ref="H504:I504"/>
    <mergeCell ref="F505:G506"/>
    <mergeCell ref="H505:I506"/>
    <mergeCell ref="F500:G501"/>
    <mergeCell ref="H500:I501"/>
    <mergeCell ref="J500:J501"/>
    <mergeCell ref="K500:K501"/>
    <mergeCell ref="L500:L501"/>
    <mergeCell ref="A502:A506"/>
    <mergeCell ref="F502:G502"/>
    <mergeCell ref="H502:L502"/>
    <mergeCell ref="B503:B504"/>
    <mergeCell ref="C503:C504"/>
    <mergeCell ref="A497:A501"/>
    <mergeCell ref="F497:G497"/>
    <mergeCell ref="H497:L497"/>
    <mergeCell ref="B498:B499"/>
    <mergeCell ref="C498:C499"/>
    <mergeCell ref="D498:D499"/>
    <mergeCell ref="E498:E499"/>
    <mergeCell ref="F498:G499"/>
    <mergeCell ref="H498:I498"/>
    <mergeCell ref="H499:I499"/>
    <mergeCell ref="K510:K511"/>
    <mergeCell ref="L510:L511"/>
    <mergeCell ref="A512:A516"/>
    <mergeCell ref="F512:G512"/>
    <mergeCell ref="H512:L512"/>
    <mergeCell ref="B513:B514"/>
    <mergeCell ref="C513:C514"/>
    <mergeCell ref="D513:D514"/>
    <mergeCell ref="E513:E514"/>
    <mergeCell ref="F513:G514"/>
    <mergeCell ref="F508:G509"/>
    <mergeCell ref="H508:I508"/>
    <mergeCell ref="H509:I509"/>
    <mergeCell ref="F510:G511"/>
    <mergeCell ref="H510:I511"/>
    <mergeCell ref="J510:J511"/>
    <mergeCell ref="J505:J506"/>
    <mergeCell ref="K505:K506"/>
    <mergeCell ref="L505:L506"/>
    <mergeCell ref="A507:A511"/>
    <mergeCell ref="F507:G507"/>
    <mergeCell ref="H507:L507"/>
    <mergeCell ref="B508:B509"/>
    <mergeCell ref="C508:C509"/>
    <mergeCell ref="D508:D509"/>
    <mergeCell ref="E508:E509"/>
    <mergeCell ref="H519:I519"/>
    <mergeCell ref="F520:G521"/>
    <mergeCell ref="H520:I521"/>
    <mergeCell ref="J520:J521"/>
    <mergeCell ref="K520:K521"/>
    <mergeCell ref="L520:L521"/>
    <mergeCell ref="L515:L516"/>
    <mergeCell ref="A517:A521"/>
    <mergeCell ref="F517:G517"/>
    <mergeCell ref="H517:L517"/>
    <mergeCell ref="B518:B519"/>
    <mergeCell ref="C518:C519"/>
    <mergeCell ref="D518:D519"/>
    <mergeCell ref="E518:E519"/>
    <mergeCell ref="F518:G519"/>
    <mergeCell ref="H518:I518"/>
    <mergeCell ref="H513:I513"/>
    <mergeCell ref="H514:I514"/>
    <mergeCell ref="F515:G516"/>
    <mergeCell ref="H515:I516"/>
    <mergeCell ref="J515:J516"/>
    <mergeCell ref="K515:K516"/>
    <mergeCell ref="J524:J525"/>
    <mergeCell ref="K524:K525"/>
    <mergeCell ref="L524:L525"/>
    <mergeCell ref="F526:G527"/>
    <mergeCell ref="H526:I527"/>
    <mergeCell ref="J526:J527"/>
    <mergeCell ref="K526:K527"/>
    <mergeCell ref="L526:L527"/>
    <mergeCell ref="A522:A527"/>
    <mergeCell ref="F522:G522"/>
    <mergeCell ref="H522:L522"/>
    <mergeCell ref="B523:B525"/>
    <mergeCell ref="C523:C525"/>
    <mergeCell ref="D523:D525"/>
    <mergeCell ref="E523:E525"/>
    <mergeCell ref="F523:G525"/>
    <mergeCell ref="H523:I523"/>
    <mergeCell ref="H524:I525"/>
    <mergeCell ref="J530:J531"/>
    <mergeCell ref="K530:K531"/>
    <mergeCell ref="L530:L531"/>
    <mergeCell ref="F532:G533"/>
    <mergeCell ref="H532:I533"/>
    <mergeCell ref="J532:J533"/>
    <mergeCell ref="K532:K533"/>
    <mergeCell ref="L532:L533"/>
    <mergeCell ref="A528:A533"/>
    <mergeCell ref="F528:G528"/>
    <mergeCell ref="H528:L528"/>
    <mergeCell ref="B529:B531"/>
    <mergeCell ref="C529:C531"/>
    <mergeCell ref="D529:D531"/>
    <mergeCell ref="E529:E531"/>
    <mergeCell ref="F529:G531"/>
    <mergeCell ref="H529:I529"/>
    <mergeCell ref="H530:I531"/>
    <mergeCell ref="J542:J543"/>
    <mergeCell ref="K542:K543"/>
    <mergeCell ref="L542:L543"/>
    <mergeCell ref="D540:D541"/>
    <mergeCell ref="E540:E541"/>
    <mergeCell ref="F540:G541"/>
    <mergeCell ref="H540:I540"/>
    <mergeCell ref="H541:I541"/>
    <mergeCell ref="F542:G543"/>
    <mergeCell ref="H542:I543"/>
    <mergeCell ref="F537:G538"/>
    <mergeCell ref="H537:I538"/>
    <mergeCell ref="J537:J538"/>
    <mergeCell ref="K537:K538"/>
    <mergeCell ref="L537:L538"/>
    <mergeCell ref="A539:A543"/>
    <mergeCell ref="F539:G539"/>
    <mergeCell ref="H539:L539"/>
    <mergeCell ref="B540:B541"/>
    <mergeCell ref="C540:C541"/>
    <mergeCell ref="A534:A538"/>
    <mergeCell ref="F534:G534"/>
    <mergeCell ref="H534:L534"/>
    <mergeCell ref="B535:B536"/>
    <mergeCell ref="C535:C536"/>
    <mergeCell ref="D535:D536"/>
    <mergeCell ref="E535:E536"/>
    <mergeCell ref="F535:G536"/>
    <mergeCell ref="H535:I535"/>
    <mergeCell ref="H536:I5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63"/>
  <sheetViews>
    <sheetView topLeftCell="A49" workbookViewId="0">
      <selection sqref="A1:M3"/>
    </sheetView>
  </sheetViews>
  <sheetFormatPr defaultRowHeight="12.75"/>
  <cols>
    <col min="1" max="1" width="3.42578125" customWidth="1"/>
    <col min="2" max="2" width="3.28515625" customWidth="1"/>
  </cols>
  <sheetData>
    <row r="1" spans="1:13">
      <c r="A1" s="531" t="s">
        <v>52</v>
      </c>
      <c r="B1" s="532"/>
      <c r="C1" s="532"/>
      <c r="D1" s="532"/>
      <c r="E1" s="532"/>
      <c r="F1" s="532"/>
      <c r="G1" s="532"/>
      <c r="H1" s="532"/>
      <c r="I1" s="532"/>
      <c r="J1" s="532"/>
      <c r="K1" s="532"/>
      <c r="L1" s="532"/>
      <c r="M1" s="533"/>
    </row>
    <row r="2" spans="1:13">
      <c r="A2" s="534"/>
      <c r="B2" s="535"/>
      <c r="C2" s="535"/>
      <c r="D2" s="535"/>
      <c r="E2" s="535"/>
      <c r="F2" s="535"/>
      <c r="G2" s="535"/>
      <c r="H2" s="535"/>
      <c r="I2" s="535"/>
      <c r="J2" s="535"/>
      <c r="K2" s="535"/>
      <c r="L2" s="535"/>
      <c r="M2" s="536"/>
    </row>
    <row r="3" spans="1:13">
      <c r="A3" s="537"/>
      <c r="B3" s="538"/>
      <c r="C3" s="538"/>
      <c r="D3" s="538"/>
      <c r="E3" s="538"/>
      <c r="F3" s="538"/>
      <c r="G3" s="538"/>
      <c r="H3" s="538"/>
      <c r="I3" s="538"/>
      <c r="J3" s="538"/>
      <c r="K3" s="538"/>
      <c r="L3" s="538"/>
      <c r="M3" s="539"/>
    </row>
    <row r="4" spans="1:13" ht="52.5" customHeight="1">
      <c r="A4" s="542" t="s">
        <v>58</v>
      </c>
      <c r="B4" s="542"/>
      <c r="C4" s="542"/>
      <c r="D4" s="542"/>
      <c r="E4" s="542"/>
      <c r="F4" s="542"/>
      <c r="G4" s="542"/>
      <c r="H4" s="542"/>
      <c r="I4" s="542"/>
      <c r="J4" s="542"/>
      <c r="K4" s="542"/>
      <c r="L4" s="542"/>
      <c r="M4" s="542"/>
    </row>
    <row r="5" spans="1:13">
      <c r="A5" s="8"/>
      <c r="B5" s="8"/>
      <c r="C5" s="8"/>
      <c r="D5" s="8"/>
      <c r="E5" s="8"/>
      <c r="F5" s="8"/>
      <c r="G5" s="8"/>
      <c r="H5" s="8"/>
      <c r="I5" s="8"/>
      <c r="J5" s="8"/>
      <c r="K5" s="8"/>
      <c r="L5" s="8"/>
      <c r="M5" s="8"/>
    </row>
    <row r="6" spans="1:13" ht="63" customHeight="1">
      <c r="A6" s="540" t="s">
        <v>82</v>
      </c>
      <c r="B6" s="540"/>
      <c r="C6" s="540"/>
      <c r="D6" s="540"/>
      <c r="E6" s="540"/>
      <c r="F6" s="540"/>
      <c r="G6" s="540"/>
      <c r="H6" s="540"/>
      <c r="I6" s="540"/>
      <c r="J6" s="540"/>
      <c r="K6" s="540"/>
      <c r="L6" s="540"/>
      <c r="M6" s="540"/>
    </row>
    <row r="7" spans="1:13">
      <c r="A7" s="8"/>
      <c r="B7" s="8"/>
      <c r="C7" s="8"/>
      <c r="D7" s="8"/>
      <c r="E7" s="8"/>
      <c r="F7" s="8"/>
      <c r="G7" s="8"/>
      <c r="H7" s="8"/>
      <c r="I7" s="8"/>
      <c r="J7" s="8"/>
      <c r="K7" s="8"/>
      <c r="L7" s="8"/>
      <c r="M7" s="8"/>
    </row>
    <row r="8" spans="1:13" ht="42" customHeight="1">
      <c r="A8" s="541" t="s">
        <v>53</v>
      </c>
      <c r="B8" s="541"/>
      <c r="C8" s="541"/>
      <c r="D8" s="541"/>
      <c r="E8" s="541"/>
      <c r="F8" s="541"/>
      <c r="G8" s="541"/>
      <c r="H8" s="541"/>
      <c r="I8" s="541"/>
      <c r="J8" s="541"/>
      <c r="K8" s="541"/>
      <c r="L8" s="541"/>
      <c r="M8" s="541"/>
    </row>
    <row r="9" spans="1:13">
      <c r="A9" s="8"/>
      <c r="B9" s="8"/>
      <c r="C9" s="8"/>
      <c r="D9" s="8"/>
      <c r="E9" s="8"/>
      <c r="F9" s="8"/>
      <c r="G9" s="8"/>
      <c r="H9" s="8"/>
      <c r="I9" s="8"/>
      <c r="J9" s="8"/>
      <c r="K9" s="8"/>
      <c r="L9" s="8"/>
      <c r="M9" s="8"/>
    </row>
    <row r="10" spans="1:13" ht="15.75">
      <c r="A10" s="42" t="s">
        <v>59</v>
      </c>
      <c r="B10" s="8"/>
      <c r="C10" s="8"/>
      <c r="D10" s="8"/>
      <c r="E10" s="8"/>
      <c r="F10" s="8"/>
      <c r="G10" s="8"/>
      <c r="H10" s="8"/>
      <c r="I10" s="8"/>
      <c r="J10" s="8"/>
      <c r="K10" s="8"/>
      <c r="L10" s="8"/>
      <c r="M10" s="8"/>
    </row>
    <row r="11" spans="1:13" s="12" customFormat="1">
      <c r="A11" s="37"/>
      <c r="B11" s="8"/>
      <c r="C11" s="8"/>
      <c r="D11" s="8"/>
      <c r="E11" s="8"/>
      <c r="F11" s="8"/>
      <c r="G11" s="8"/>
      <c r="H11" s="8"/>
      <c r="I11" s="8"/>
      <c r="J11" s="8"/>
      <c r="K11" s="8"/>
      <c r="L11" s="8"/>
      <c r="M11" s="8"/>
    </row>
    <row r="12" spans="1:13" s="41" customFormat="1">
      <c r="A12" s="40" t="s">
        <v>54</v>
      </c>
      <c r="B12" s="37"/>
      <c r="C12" s="37"/>
      <c r="D12" s="37"/>
      <c r="E12" s="37"/>
      <c r="F12" s="37"/>
      <c r="G12" s="37"/>
      <c r="H12" s="37"/>
      <c r="I12" s="37"/>
      <c r="J12" s="37"/>
      <c r="K12" s="37"/>
      <c r="L12" s="37"/>
      <c r="M12" s="37"/>
    </row>
    <row r="13" spans="1:13" s="12" customFormat="1" ht="30" customHeight="1">
      <c r="A13" s="10"/>
      <c r="B13" s="527" t="s">
        <v>55</v>
      </c>
      <c r="C13" s="528"/>
      <c r="D13" s="528"/>
      <c r="E13" s="528"/>
      <c r="F13" s="528"/>
      <c r="G13" s="528"/>
      <c r="H13" s="528"/>
      <c r="I13" s="528"/>
      <c r="J13" s="528"/>
      <c r="K13" s="528"/>
      <c r="L13" s="528"/>
      <c r="M13" s="528"/>
    </row>
    <row r="14" spans="1:13" s="12" customFormat="1" ht="30" customHeight="1">
      <c r="A14" s="10"/>
      <c r="B14" s="10" t="s">
        <v>26</v>
      </c>
      <c r="C14" s="527" t="s">
        <v>51</v>
      </c>
      <c r="D14" s="527"/>
      <c r="E14" s="527"/>
      <c r="F14" s="527"/>
      <c r="G14" s="527"/>
      <c r="H14" s="527"/>
      <c r="I14" s="527"/>
      <c r="J14" s="527"/>
      <c r="K14" s="527"/>
      <c r="L14" s="527"/>
      <c r="M14" s="527"/>
    </row>
    <row r="15" spans="1:13" s="6" customFormat="1" ht="25.5" customHeight="1">
      <c r="A15" s="9"/>
      <c r="B15" s="10" t="s">
        <v>26</v>
      </c>
      <c r="C15" s="527" t="s">
        <v>40</v>
      </c>
      <c r="D15" s="527"/>
      <c r="E15" s="527"/>
      <c r="F15" s="527"/>
      <c r="G15" s="527"/>
      <c r="H15" s="527"/>
      <c r="I15" s="527"/>
      <c r="J15" s="527"/>
      <c r="K15" s="527"/>
      <c r="L15" s="527"/>
      <c r="M15" s="527"/>
    </row>
    <row r="16" spans="1:13" s="12" customFormat="1" ht="36.75" customHeight="1">
      <c r="A16" s="9"/>
      <c r="B16" s="10" t="s">
        <v>26</v>
      </c>
      <c r="C16" s="527" t="s">
        <v>83</v>
      </c>
      <c r="D16" s="527"/>
      <c r="E16" s="527"/>
      <c r="F16" s="527"/>
      <c r="G16" s="527"/>
      <c r="H16" s="527"/>
      <c r="I16" s="527"/>
      <c r="J16" s="527"/>
      <c r="K16" s="527"/>
      <c r="L16" s="527"/>
      <c r="M16" s="527"/>
    </row>
    <row r="17" spans="1:13" s="12" customFormat="1" ht="16.5" customHeight="1">
      <c r="A17" s="40" t="s">
        <v>66</v>
      </c>
      <c r="B17" s="8"/>
      <c r="C17" s="8"/>
      <c r="D17" s="8"/>
      <c r="E17" s="8"/>
      <c r="F17" s="8"/>
      <c r="G17" s="8"/>
      <c r="H17" s="8"/>
      <c r="I17" s="8"/>
      <c r="J17" s="8"/>
      <c r="K17" s="8"/>
      <c r="L17" s="8"/>
      <c r="M17" s="8"/>
    </row>
    <row r="18" spans="1:13" s="12" customFormat="1" ht="34.5" customHeight="1">
      <c r="A18" s="10"/>
      <c r="B18" s="543" t="s">
        <v>61</v>
      </c>
      <c r="C18" s="544"/>
      <c r="D18" s="544"/>
      <c r="E18" s="544"/>
      <c r="F18" s="544"/>
      <c r="G18" s="544"/>
      <c r="H18" s="544"/>
      <c r="I18" s="544"/>
      <c r="J18" s="544"/>
      <c r="K18" s="544"/>
      <c r="L18" s="544"/>
      <c r="M18" s="544"/>
    </row>
    <row r="19" spans="1:13" s="12" customFormat="1" ht="21.75" customHeight="1">
      <c r="A19" s="9"/>
      <c r="B19" s="10" t="s">
        <v>26</v>
      </c>
      <c r="C19" s="527" t="s">
        <v>50</v>
      </c>
      <c r="D19" s="527"/>
      <c r="E19" s="527"/>
      <c r="F19" s="527"/>
      <c r="G19" s="527"/>
      <c r="H19" s="527"/>
      <c r="I19" s="527"/>
      <c r="J19" s="527"/>
      <c r="K19" s="527"/>
      <c r="L19" s="527"/>
      <c r="M19" s="527"/>
    </row>
    <row r="20" spans="1:13" s="12" customFormat="1" ht="71.25" customHeight="1">
      <c r="A20" s="9"/>
      <c r="B20" s="10" t="s">
        <v>26</v>
      </c>
      <c r="C20" s="527" t="s">
        <v>62</v>
      </c>
      <c r="D20" s="528"/>
      <c r="E20" s="528"/>
      <c r="F20" s="528"/>
      <c r="G20" s="528"/>
      <c r="H20" s="528"/>
      <c r="I20" s="528"/>
      <c r="J20" s="528"/>
      <c r="K20" s="528"/>
      <c r="L20" s="528"/>
      <c r="M20" s="528"/>
    </row>
    <row r="21" spans="1:13" s="12" customFormat="1" ht="27.75" customHeight="1">
      <c r="A21" s="9"/>
      <c r="B21" s="10" t="s">
        <v>26</v>
      </c>
      <c r="C21" s="527" t="s">
        <v>28</v>
      </c>
      <c r="D21" s="528"/>
      <c r="E21" s="528"/>
      <c r="F21" s="528"/>
      <c r="G21" s="528"/>
      <c r="H21" s="528"/>
      <c r="I21" s="528"/>
      <c r="J21" s="528"/>
      <c r="K21" s="528"/>
      <c r="L21" s="528"/>
      <c r="M21" s="528"/>
    </row>
    <row r="22" spans="1:13" s="12" customFormat="1" ht="23.25" customHeight="1">
      <c r="A22" s="40" t="s">
        <v>41</v>
      </c>
      <c r="B22" s="10"/>
      <c r="C22" s="58"/>
      <c r="D22" s="58"/>
      <c r="E22" s="58"/>
      <c r="F22" s="58"/>
      <c r="G22" s="58"/>
      <c r="H22" s="58"/>
      <c r="I22" s="58"/>
      <c r="J22" s="58"/>
      <c r="K22" s="58"/>
      <c r="L22" s="58"/>
      <c r="M22" s="58"/>
    </row>
    <row r="23" spans="1:13" s="12" customFormat="1" ht="44.25" customHeight="1">
      <c r="A23" s="10"/>
      <c r="B23" s="543" t="s">
        <v>68</v>
      </c>
      <c r="C23" s="544"/>
      <c r="D23" s="544"/>
      <c r="E23" s="544"/>
      <c r="F23" s="544"/>
      <c r="G23" s="544"/>
      <c r="H23" s="544"/>
      <c r="I23" s="544"/>
      <c r="J23" s="544"/>
      <c r="K23" s="544"/>
      <c r="L23" s="544"/>
      <c r="M23" s="544"/>
    </row>
    <row r="24" spans="1:13" s="12" customFormat="1" ht="19.5" customHeight="1">
      <c r="A24" s="10"/>
      <c r="B24" s="43" t="s">
        <v>65</v>
      </c>
      <c r="C24" s="43"/>
      <c r="D24" s="43"/>
      <c r="E24" s="43"/>
      <c r="F24" s="43"/>
      <c r="G24" s="43"/>
      <c r="H24" s="43"/>
      <c r="I24" s="43"/>
      <c r="J24" s="43"/>
      <c r="K24" s="43"/>
      <c r="L24" s="43"/>
      <c r="M24" s="43"/>
    </row>
    <row r="25" spans="1:13" s="12" customFormat="1" ht="19.5" customHeight="1">
      <c r="A25" s="10"/>
      <c r="B25" s="10" t="s">
        <v>26</v>
      </c>
      <c r="C25" s="530" t="s">
        <v>84</v>
      </c>
      <c r="D25" s="530"/>
      <c r="E25" s="530"/>
      <c r="F25" s="530"/>
      <c r="G25" s="530"/>
      <c r="H25" s="530"/>
      <c r="I25" s="530"/>
      <c r="J25" s="530"/>
      <c r="K25" s="530"/>
      <c r="L25" s="530"/>
      <c r="M25" s="530"/>
    </row>
    <row r="26" spans="1:13" s="12" customFormat="1" ht="34.5" customHeight="1">
      <c r="A26" s="10"/>
      <c r="B26" s="10" t="s">
        <v>26</v>
      </c>
      <c r="C26" s="527" t="s">
        <v>28</v>
      </c>
      <c r="D26" s="528"/>
      <c r="E26" s="528"/>
      <c r="F26" s="528"/>
      <c r="G26" s="528"/>
      <c r="H26" s="528"/>
      <c r="I26" s="528"/>
      <c r="J26" s="528"/>
      <c r="K26" s="528"/>
      <c r="L26" s="528"/>
      <c r="M26" s="528"/>
    </row>
    <row r="27" spans="1:13" s="12" customFormat="1" ht="16.5" customHeight="1">
      <c r="A27" s="10"/>
      <c r="B27" s="529" t="s">
        <v>63</v>
      </c>
      <c r="C27" s="529"/>
      <c r="D27" s="529"/>
      <c r="E27" s="529"/>
      <c r="F27" s="529"/>
      <c r="G27" s="529"/>
      <c r="H27" s="529"/>
      <c r="I27" s="529"/>
      <c r="J27" s="529"/>
      <c r="K27" s="529"/>
      <c r="L27" s="529"/>
      <c r="M27" s="529"/>
    </row>
    <row r="28" spans="1:13" s="12" customFormat="1" ht="18.75" customHeight="1">
      <c r="A28" s="10"/>
      <c r="B28" s="10" t="s">
        <v>26</v>
      </c>
      <c r="C28" s="527" t="s">
        <v>57</v>
      </c>
      <c r="D28" s="528"/>
      <c r="E28" s="528"/>
      <c r="F28" s="528"/>
      <c r="G28" s="528"/>
      <c r="H28" s="528"/>
      <c r="I28" s="528"/>
      <c r="J28" s="528"/>
      <c r="K28" s="528"/>
      <c r="L28" s="528"/>
      <c r="M28" s="528"/>
    </row>
    <row r="29" spans="1:13" s="12" customFormat="1" ht="30" customHeight="1">
      <c r="A29" s="10"/>
      <c r="B29" s="10" t="s">
        <v>26</v>
      </c>
      <c r="C29" s="527" t="s">
        <v>56</v>
      </c>
      <c r="D29" s="527"/>
      <c r="E29" s="527"/>
      <c r="F29" s="527"/>
      <c r="G29" s="527"/>
      <c r="H29" s="527"/>
      <c r="I29" s="527"/>
      <c r="J29" s="527"/>
      <c r="K29" s="527"/>
      <c r="L29" s="527"/>
      <c r="M29" s="527"/>
    </row>
    <row r="30" spans="1:13" s="12" customFormat="1" ht="92.25" customHeight="1">
      <c r="A30" s="10"/>
      <c r="B30" s="10"/>
      <c r="C30" s="38" t="s">
        <v>26</v>
      </c>
      <c r="D30" s="527" t="s">
        <v>85</v>
      </c>
      <c r="E30" s="527"/>
      <c r="F30" s="527"/>
      <c r="G30" s="527"/>
      <c r="H30" s="527"/>
      <c r="I30" s="527"/>
      <c r="J30" s="527"/>
      <c r="K30" s="527"/>
      <c r="L30" s="527"/>
      <c r="M30" s="527"/>
    </row>
    <row r="31" spans="1:13" s="12" customFormat="1" ht="15.75" customHeight="1">
      <c r="A31" s="10"/>
      <c r="B31" s="529" t="s">
        <v>42</v>
      </c>
      <c r="C31" s="529"/>
      <c r="D31" s="529"/>
      <c r="E31" s="529"/>
      <c r="F31" s="529"/>
      <c r="G31" s="529"/>
      <c r="H31" s="529"/>
      <c r="I31" s="529"/>
      <c r="J31" s="529"/>
      <c r="K31" s="529"/>
      <c r="L31" s="529"/>
      <c r="M31" s="529"/>
    </row>
    <row r="32" spans="1:13" s="12" customFormat="1" ht="44.25" customHeight="1">
      <c r="A32" s="10"/>
      <c r="B32" s="10" t="s">
        <v>26</v>
      </c>
      <c r="C32" s="527" t="s">
        <v>67</v>
      </c>
      <c r="D32" s="528"/>
      <c r="E32" s="528"/>
      <c r="F32" s="528"/>
      <c r="G32" s="528"/>
      <c r="H32" s="528"/>
      <c r="I32" s="528"/>
      <c r="J32" s="528"/>
      <c r="K32" s="528"/>
      <c r="L32" s="528"/>
      <c r="M32" s="528"/>
    </row>
    <row r="33" spans="1:15" s="12" customFormat="1" ht="45" customHeight="1">
      <c r="A33" s="10"/>
      <c r="B33" s="10" t="s">
        <v>26</v>
      </c>
      <c r="C33" s="527" t="s">
        <v>64</v>
      </c>
      <c r="D33" s="527"/>
      <c r="E33" s="527"/>
      <c r="F33" s="527"/>
      <c r="G33" s="527"/>
      <c r="H33" s="527"/>
      <c r="I33" s="527"/>
      <c r="J33" s="527"/>
      <c r="K33" s="527"/>
      <c r="L33" s="527"/>
      <c r="M33" s="527"/>
    </row>
    <row r="34" spans="1:15" s="12" customFormat="1" ht="20.25" customHeight="1">
      <c r="A34" s="10"/>
      <c r="B34" s="529" t="s">
        <v>43</v>
      </c>
      <c r="C34" s="529"/>
      <c r="D34" s="529"/>
      <c r="E34" s="529"/>
      <c r="F34" s="529"/>
      <c r="G34" s="529"/>
      <c r="H34" s="529"/>
      <c r="I34" s="529"/>
      <c r="J34" s="529"/>
      <c r="K34" s="529"/>
      <c r="L34" s="529"/>
      <c r="M34" s="529"/>
    </row>
    <row r="35" spans="1:15" s="12" customFormat="1" ht="25.5" customHeight="1">
      <c r="A35" s="10"/>
      <c r="B35" s="10" t="s">
        <v>26</v>
      </c>
      <c r="C35" s="527" t="s">
        <v>89</v>
      </c>
      <c r="D35" s="528"/>
      <c r="E35" s="528"/>
      <c r="F35" s="528"/>
      <c r="G35" s="528"/>
      <c r="H35" s="528"/>
      <c r="I35" s="528"/>
      <c r="J35" s="528"/>
      <c r="K35" s="528"/>
      <c r="L35" s="528"/>
      <c r="M35" s="528"/>
    </row>
    <row r="36" spans="1:15" s="12" customFormat="1" ht="20.25" customHeight="1">
      <c r="A36" s="40" t="s">
        <v>44</v>
      </c>
      <c r="B36" s="10"/>
      <c r="C36" s="58"/>
      <c r="D36" s="58"/>
      <c r="E36" s="58"/>
      <c r="F36" s="58"/>
      <c r="G36" s="58"/>
      <c r="H36" s="58"/>
      <c r="I36" s="58"/>
      <c r="J36" s="58"/>
      <c r="K36" s="58"/>
      <c r="L36" s="58"/>
      <c r="M36" s="58"/>
    </row>
    <row r="37" spans="1:15" s="12" customFormat="1" ht="25.5" customHeight="1">
      <c r="A37" s="10"/>
      <c r="B37" s="39" t="s">
        <v>45</v>
      </c>
      <c r="C37" s="60"/>
      <c r="D37" s="60"/>
      <c r="E37" s="60"/>
      <c r="F37" s="60"/>
      <c r="G37" s="60"/>
      <c r="H37" s="60"/>
      <c r="I37" s="60"/>
      <c r="J37" s="60"/>
      <c r="K37" s="60"/>
      <c r="L37" s="60"/>
      <c r="M37" s="60"/>
    </row>
    <row r="38" spans="1:15" ht="38.25" customHeight="1">
      <c r="A38" s="10"/>
      <c r="B38" s="10" t="s">
        <v>26</v>
      </c>
      <c r="C38" s="527" t="s">
        <v>88</v>
      </c>
      <c r="D38" s="527"/>
      <c r="E38" s="527"/>
      <c r="F38" s="527"/>
      <c r="G38" s="527"/>
      <c r="H38" s="527"/>
      <c r="I38" s="527"/>
      <c r="J38" s="527"/>
      <c r="K38" s="527"/>
      <c r="L38" s="527"/>
      <c r="M38" s="527"/>
    </row>
    <row r="39" spans="1:15" s="6" customFormat="1" ht="18" customHeight="1">
      <c r="A39" s="10"/>
      <c r="B39" s="529" t="s">
        <v>46</v>
      </c>
      <c r="C39" s="529"/>
      <c r="D39" s="529"/>
      <c r="E39" s="529"/>
      <c r="F39" s="529"/>
      <c r="G39" s="529"/>
      <c r="H39" s="529"/>
      <c r="I39" s="529"/>
      <c r="J39" s="529"/>
      <c r="K39" s="529"/>
      <c r="L39" s="529"/>
      <c r="M39" s="529"/>
    </row>
    <row r="40" spans="1:15" ht="39.75" customHeight="1">
      <c r="A40" s="10"/>
      <c r="B40" s="38" t="s">
        <v>26</v>
      </c>
      <c r="C40" s="527" t="s">
        <v>69</v>
      </c>
      <c r="D40" s="528"/>
      <c r="E40" s="528"/>
      <c r="F40" s="528"/>
      <c r="G40" s="528"/>
      <c r="H40" s="528"/>
      <c r="I40" s="528"/>
      <c r="J40" s="528"/>
      <c r="K40" s="528"/>
      <c r="L40" s="528"/>
      <c r="M40" s="528"/>
    </row>
    <row r="41" spans="1:15" s="12" customFormat="1" ht="19.5" customHeight="1">
      <c r="A41" s="40" t="s">
        <v>47</v>
      </c>
      <c r="B41" s="38"/>
      <c r="C41" s="58"/>
      <c r="D41" s="59"/>
      <c r="E41" s="59"/>
      <c r="F41" s="59"/>
      <c r="G41" s="59"/>
      <c r="H41" s="59"/>
      <c r="I41" s="59"/>
      <c r="J41" s="59"/>
      <c r="K41" s="59"/>
      <c r="L41" s="59"/>
      <c r="M41" s="59"/>
      <c r="O41" s="45"/>
    </row>
    <row r="42" spans="1:15" ht="47.25" customHeight="1">
      <c r="A42" s="10"/>
      <c r="B42" s="527" t="s">
        <v>60</v>
      </c>
      <c r="C42" s="527"/>
      <c r="D42" s="527"/>
      <c r="E42" s="527"/>
      <c r="F42" s="527"/>
      <c r="G42" s="527"/>
      <c r="H42" s="527"/>
      <c r="I42" s="527"/>
      <c r="J42" s="527"/>
      <c r="K42" s="527"/>
      <c r="L42" s="527"/>
      <c r="M42" s="527"/>
    </row>
    <row r="43" spans="1:15" ht="31.5" customHeight="1">
      <c r="A43" s="40" t="s">
        <v>29</v>
      </c>
      <c r="B43" s="8"/>
      <c r="C43" s="8"/>
      <c r="D43" s="8"/>
      <c r="E43" s="8"/>
      <c r="F43" s="8"/>
      <c r="G43" s="8"/>
      <c r="H43" s="8"/>
      <c r="I43" s="8"/>
      <c r="J43" s="8"/>
      <c r="K43" s="8"/>
      <c r="L43" s="8"/>
      <c r="M43" s="8"/>
    </row>
    <row r="44" spans="1:15" ht="36" customHeight="1">
      <c r="A44" s="545" t="s">
        <v>86</v>
      </c>
      <c r="B44" s="545"/>
      <c r="C44" s="545"/>
      <c r="D44" s="545"/>
      <c r="E44" s="545"/>
      <c r="F44" s="545"/>
      <c r="G44" s="545"/>
      <c r="H44" s="545"/>
      <c r="I44" s="545"/>
      <c r="J44" s="545"/>
      <c r="K44" s="545"/>
      <c r="L44" s="545"/>
      <c r="M44" s="545"/>
    </row>
    <row r="45" spans="1:15" ht="17.25" customHeight="1">
      <c r="A45" s="8"/>
      <c r="B45" s="8"/>
      <c r="C45" s="8"/>
      <c r="D45" s="8"/>
      <c r="E45" s="8"/>
      <c r="F45" s="8"/>
      <c r="G45" s="8"/>
      <c r="H45" s="8"/>
      <c r="I45" s="8"/>
      <c r="J45" s="8"/>
      <c r="K45" s="8"/>
      <c r="L45" s="8"/>
      <c r="M45" s="8"/>
    </row>
    <row r="46" spans="1:15">
      <c r="A46" s="33" t="s">
        <v>30</v>
      </c>
      <c r="B46" s="8"/>
      <c r="C46" s="8"/>
      <c r="D46" s="8"/>
      <c r="E46" s="8"/>
      <c r="F46" s="8"/>
      <c r="G46" s="8"/>
      <c r="H46" s="8"/>
      <c r="I46" s="8"/>
      <c r="J46" s="8"/>
      <c r="K46" s="8"/>
      <c r="L46" s="8"/>
      <c r="M46" s="8"/>
    </row>
    <row r="47" spans="1:15" ht="42" customHeight="1">
      <c r="A47" s="10" t="s">
        <v>26</v>
      </c>
      <c r="B47" s="527" t="s">
        <v>39</v>
      </c>
      <c r="C47" s="528"/>
      <c r="D47" s="528"/>
      <c r="E47" s="528"/>
      <c r="F47" s="528"/>
      <c r="G47" s="528"/>
      <c r="H47" s="528"/>
      <c r="I47" s="528"/>
      <c r="J47" s="528"/>
      <c r="K47" s="528"/>
      <c r="L47" s="528"/>
      <c r="M47" s="528"/>
    </row>
    <row r="48" spans="1:15" ht="32.25" customHeight="1">
      <c r="A48" s="10" t="s">
        <v>26</v>
      </c>
      <c r="B48" s="527" t="s">
        <v>31</v>
      </c>
      <c r="C48" s="528"/>
      <c r="D48" s="528"/>
      <c r="E48" s="528"/>
      <c r="F48" s="528"/>
      <c r="G48" s="528"/>
      <c r="H48" s="528"/>
      <c r="I48" s="528"/>
      <c r="J48" s="528"/>
      <c r="K48" s="528"/>
      <c r="L48" s="528"/>
      <c r="M48" s="528"/>
    </row>
    <row r="49" spans="1:13" ht="18.75" customHeight="1">
      <c r="A49" s="10" t="s">
        <v>26</v>
      </c>
      <c r="B49" s="527" t="s">
        <v>48</v>
      </c>
      <c r="C49" s="528"/>
      <c r="D49" s="528"/>
      <c r="E49" s="528"/>
      <c r="F49" s="528"/>
      <c r="G49" s="528"/>
      <c r="H49" s="528"/>
      <c r="I49" s="528"/>
      <c r="J49" s="528"/>
      <c r="K49" s="528"/>
      <c r="L49" s="528"/>
      <c r="M49" s="528"/>
    </row>
    <row r="50" spans="1:13" ht="28.5" customHeight="1">
      <c r="A50" s="10" t="s">
        <v>26</v>
      </c>
      <c r="B50" s="527" t="s">
        <v>32</v>
      </c>
      <c r="C50" s="528"/>
      <c r="D50" s="528"/>
      <c r="E50" s="528"/>
      <c r="F50" s="528"/>
      <c r="G50" s="528"/>
      <c r="H50" s="528"/>
      <c r="I50" s="528"/>
      <c r="J50" s="528"/>
      <c r="K50" s="528"/>
      <c r="L50" s="528"/>
      <c r="M50" s="528"/>
    </row>
    <row r="51" spans="1:13" ht="27" customHeight="1">
      <c r="A51" s="10" t="s">
        <v>26</v>
      </c>
      <c r="B51" s="527" t="s">
        <v>38</v>
      </c>
      <c r="C51" s="528"/>
      <c r="D51" s="528"/>
      <c r="E51" s="528"/>
      <c r="F51" s="528"/>
      <c r="G51" s="528"/>
      <c r="H51" s="528"/>
      <c r="I51" s="528"/>
      <c r="J51" s="528"/>
      <c r="K51" s="528"/>
      <c r="L51" s="528"/>
      <c r="M51" s="528"/>
    </row>
    <row r="52" spans="1:13" ht="28.5" customHeight="1">
      <c r="A52" s="8"/>
      <c r="B52" s="8"/>
      <c r="C52" s="8"/>
      <c r="D52" s="8"/>
      <c r="E52" s="8"/>
      <c r="F52" s="8"/>
      <c r="G52" s="8"/>
      <c r="H52" s="8"/>
      <c r="I52" s="8"/>
      <c r="J52" s="8"/>
      <c r="K52" s="8"/>
      <c r="L52" s="8"/>
      <c r="M52" s="8"/>
    </row>
    <row r="53" spans="1:13">
      <c r="A53" s="33" t="s">
        <v>37</v>
      </c>
      <c r="B53" s="34"/>
      <c r="C53" s="34"/>
      <c r="D53" s="34"/>
      <c r="E53" s="34"/>
      <c r="F53" s="34"/>
      <c r="G53" s="34"/>
      <c r="H53" s="34"/>
      <c r="I53" s="34"/>
      <c r="J53" s="34"/>
      <c r="K53" s="34"/>
      <c r="L53" s="34"/>
      <c r="M53" s="34"/>
    </row>
    <row r="54" spans="1:13" ht="41.25" customHeight="1">
      <c r="A54" s="10" t="s">
        <v>26</v>
      </c>
      <c r="B54" s="527" t="s">
        <v>49</v>
      </c>
      <c r="C54" s="527"/>
      <c r="D54" s="527"/>
      <c r="E54" s="527"/>
      <c r="F54" s="527"/>
      <c r="G54" s="527"/>
      <c r="H54" s="527"/>
      <c r="I54" s="527"/>
      <c r="J54" s="527"/>
      <c r="K54" s="527"/>
      <c r="L54" s="527"/>
      <c r="M54" s="527"/>
    </row>
    <row r="55" spans="1:13" ht="16.5" customHeight="1">
      <c r="A55" s="10" t="s">
        <v>26</v>
      </c>
      <c r="B55" s="546" t="s">
        <v>33</v>
      </c>
      <c r="C55" s="546"/>
      <c r="D55" s="546"/>
      <c r="E55" s="546"/>
      <c r="F55" s="546"/>
      <c r="G55" s="546"/>
      <c r="H55" s="546"/>
      <c r="I55" s="546"/>
      <c r="J55" s="546"/>
      <c r="K55" s="546"/>
      <c r="L55" s="546"/>
      <c r="M55" s="546"/>
    </row>
    <row r="56" spans="1:13" ht="33.75" customHeight="1">
      <c r="A56" s="10" t="s">
        <v>26</v>
      </c>
      <c r="B56" s="546" t="s">
        <v>34</v>
      </c>
      <c r="C56" s="546"/>
      <c r="D56" s="546"/>
      <c r="E56" s="546"/>
      <c r="F56" s="546"/>
      <c r="G56" s="546"/>
      <c r="H56" s="546"/>
      <c r="I56" s="546"/>
      <c r="J56" s="546"/>
      <c r="K56" s="546"/>
      <c r="L56" s="546"/>
      <c r="M56" s="546"/>
    </row>
    <row r="57" spans="1:13" ht="31.5" customHeight="1">
      <c r="A57" s="10" t="s">
        <v>26</v>
      </c>
      <c r="B57" s="546" t="s">
        <v>35</v>
      </c>
      <c r="C57" s="546"/>
      <c r="D57" s="546"/>
      <c r="E57" s="546"/>
      <c r="F57" s="546"/>
      <c r="G57" s="546"/>
      <c r="H57" s="546"/>
      <c r="I57" s="546"/>
      <c r="J57" s="546"/>
      <c r="K57" s="546"/>
      <c r="L57" s="546"/>
      <c r="M57" s="546"/>
    </row>
    <row r="58" spans="1:13" ht="30" customHeight="1">
      <c r="A58" s="10" t="s">
        <v>26</v>
      </c>
      <c r="B58" s="546" t="s">
        <v>36</v>
      </c>
      <c r="C58" s="546"/>
      <c r="D58" s="546"/>
      <c r="E58" s="546"/>
      <c r="F58" s="546"/>
      <c r="G58" s="546"/>
      <c r="H58" s="546"/>
      <c r="I58" s="546"/>
      <c r="J58" s="546"/>
      <c r="K58" s="546"/>
      <c r="L58" s="546"/>
      <c r="M58" s="546"/>
    </row>
    <row r="59" spans="1:13">
      <c r="A59" s="8"/>
      <c r="B59" s="36"/>
      <c r="C59" s="8"/>
      <c r="D59" s="8"/>
      <c r="E59" s="8"/>
      <c r="F59" s="8"/>
      <c r="G59" s="8"/>
      <c r="H59" s="8"/>
      <c r="I59" s="8"/>
      <c r="J59" s="8"/>
      <c r="K59" s="8"/>
      <c r="L59" s="8"/>
      <c r="M59" s="8"/>
    </row>
    <row r="60" spans="1:13">
      <c r="A60" s="8"/>
      <c r="B60" s="36"/>
      <c r="C60" s="8"/>
      <c r="D60" s="8"/>
      <c r="E60" s="8"/>
      <c r="F60" s="8"/>
      <c r="G60" s="8"/>
      <c r="H60" s="8"/>
      <c r="I60" s="8"/>
      <c r="J60" s="8"/>
      <c r="K60" s="8"/>
      <c r="L60" s="8"/>
      <c r="M60" s="8"/>
    </row>
    <row r="61" spans="1:13">
      <c r="A61" s="8"/>
      <c r="B61" s="35"/>
      <c r="C61" s="8"/>
      <c r="D61" s="8"/>
      <c r="E61" s="8"/>
      <c r="F61" s="8"/>
      <c r="G61" s="8"/>
      <c r="H61" s="8"/>
      <c r="I61" s="8"/>
      <c r="J61" s="8"/>
      <c r="K61" s="8"/>
      <c r="L61" s="8"/>
      <c r="M61" s="8"/>
    </row>
    <row r="62" spans="1:13">
      <c r="A62" s="8"/>
      <c r="B62" s="8"/>
      <c r="C62" s="8"/>
      <c r="D62" s="8"/>
      <c r="E62" s="8"/>
      <c r="F62" s="8"/>
      <c r="G62" s="8"/>
      <c r="H62" s="8"/>
      <c r="I62" s="8"/>
      <c r="J62" s="8"/>
      <c r="K62" s="8"/>
      <c r="L62" s="8"/>
      <c r="M62" s="8"/>
    </row>
    <row r="63" spans="1:13">
      <c r="A63" s="8"/>
      <c r="B63" s="8"/>
      <c r="C63" s="8"/>
      <c r="D63" s="8"/>
      <c r="E63" s="8"/>
      <c r="F63" s="8"/>
      <c r="G63" s="8"/>
      <c r="H63" s="8"/>
      <c r="I63" s="8"/>
      <c r="J63" s="8"/>
      <c r="K63" s="8"/>
      <c r="L63" s="8"/>
      <c r="M63" s="8"/>
    </row>
  </sheetData>
  <sheetProtection sheet="1" objects="1" scenarios="1"/>
  <customSheetViews>
    <customSheetView guid="{46D91775-94C2-49FF-9613-A9FB49F1B179}" topLeftCell="A12">
      <selection activeCell="B24" sqref="B24"/>
      <pageMargins left="0.7" right="0.7" top="0.75" bottom="0.75" header="0.3" footer="0.3"/>
      <pageSetup orientation="portrait" horizontalDpi="1200" verticalDpi="1200" r:id="rId1"/>
    </customSheetView>
  </customSheetViews>
  <mergeCells count="39">
    <mergeCell ref="B56:M56"/>
    <mergeCell ref="B57:M57"/>
    <mergeCell ref="B58:M58"/>
    <mergeCell ref="B50:M50"/>
    <mergeCell ref="B51:M51"/>
    <mergeCell ref="B54:M54"/>
    <mergeCell ref="A44:M44"/>
    <mergeCell ref="B47:M47"/>
    <mergeCell ref="B48:M48"/>
    <mergeCell ref="B49:M49"/>
    <mergeCell ref="B55:M55"/>
    <mergeCell ref="B42:M42"/>
    <mergeCell ref="A1:M3"/>
    <mergeCell ref="A6:M6"/>
    <mergeCell ref="A8:M8"/>
    <mergeCell ref="A4:M4"/>
    <mergeCell ref="B13:M13"/>
    <mergeCell ref="C15:M15"/>
    <mergeCell ref="C16:M16"/>
    <mergeCell ref="C14:M14"/>
    <mergeCell ref="C28:M28"/>
    <mergeCell ref="C32:M32"/>
    <mergeCell ref="C35:M35"/>
    <mergeCell ref="B23:M23"/>
    <mergeCell ref="B27:M27"/>
    <mergeCell ref="C29:M29"/>
    <mergeCell ref="B18:M18"/>
    <mergeCell ref="C19:M19"/>
    <mergeCell ref="C20:M20"/>
    <mergeCell ref="C21:M21"/>
    <mergeCell ref="C40:M40"/>
    <mergeCell ref="B39:M39"/>
    <mergeCell ref="C33:M33"/>
    <mergeCell ref="C38:M38"/>
    <mergeCell ref="D30:M30"/>
    <mergeCell ref="B31:M31"/>
    <mergeCell ref="B34:M34"/>
    <mergeCell ref="C26:M26"/>
    <mergeCell ref="C25:M25"/>
  </mergeCells>
  <pageMargins left="0.7" right="0.7" top="0.75" bottom="0.75" header="0.3" footer="0.3"/>
  <pageSetup scale="85" fitToHeight="0" orientation="portrait"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2"/>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12</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1101</v>
      </c>
      <c r="B10" s="110" t="s">
        <v>76</v>
      </c>
      <c r="C10" s="115" t="s">
        <v>78</v>
      </c>
      <c r="D10" s="115" t="s">
        <v>146</v>
      </c>
      <c r="E10" s="115" t="s">
        <v>147</v>
      </c>
      <c r="F10" s="809" t="s">
        <v>71</v>
      </c>
      <c r="G10" s="809"/>
      <c r="H10" s="805"/>
      <c r="I10" s="805"/>
      <c r="J10" s="805"/>
      <c r="K10" s="805"/>
      <c r="L10" s="805"/>
    </row>
    <row r="11" spans="1:12" s="101" customFormat="1" ht="26.25" customHeight="1">
      <c r="A11" s="808"/>
      <c r="B11" s="803" t="s">
        <v>3511</v>
      </c>
      <c r="C11" s="810" t="s">
        <v>3512</v>
      </c>
      <c r="D11" s="807">
        <v>43774</v>
      </c>
      <c r="E11" s="803" t="s">
        <v>829</v>
      </c>
      <c r="F11" s="803" t="s">
        <v>830</v>
      </c>
      <c r="G11" s="803"/>
      <c r="H11" s="806" t="s">
        <v>152</v>
      </c>
      <c r="I11" s="806"/>
      <c r="J11" s="117" t="s">
        <v>153</v>
      </c>
      <c r="K11" s="117" t="s">
        <v>3</v>
      </c>
      <c r="L11" s="119">
        <v>485.12</v>
      </c>
    </row>
    <row r="12" spans="1:12" s="101" customFormat="1" ht="270.75" customHeight="1">
      <c r="A12" s="808"/>
      <c r="B12" s="803"/>
      <c r="C12" s="810"/>
      <c r="D12" s="807"/>
      <c r="E12" s="803"/>
      <c r="F12" s="803"/>
      <c r="G12" s="803"/>
      <c r="H12" s="806" t="s">
        <v>154</v>
      </c>
      <c r="I12" s="806"/>
      <c r="J12" s="117" t="s">
        <v>153</v>
      </c>
      <c r="K12" s="117" t="s">
        <v>3</v>
      </c>
      <c r="L12" s="119">
        <v>138</v>
      </c>
    </row>
    <row r="13" spans="1:12" s="101" customFormat="1" ht="24" customHeight="1">
      <c r="A13" s="808"/>
      <c r="B13" s="110" t="s">
        <v>77</v>
      </c>
      <c r="C13" s="115" t="s">
        <v>79</v>
      </c>
      <c r="D13" s="115" t="s">
        <v>155</v>
      </c>
      <c r="E13" s="115" t="s">
        <v>156</v>
      </c>
      <c r="F13" s="805"/>
      <c r="G13" s="805"/>
      <c r="H13" s="806" t="s">
        <v>157</v>
      </c>
      <c r="I13" s="806"/>
      <c r="J13" s="803" t="s">
        <v>153</v>
      </c>
      <c r="K13" s="803" t="s">
        <v>153</v>
      </c>
      <c r="L13" s="804">
        <v>0</v>
      </c>
    </row>
    <row r="14" spans="1:12" s="101" customFormat="1" ht="24" customHeight="1">
      <c r="A14" s="808"/>
      <c r="B14" s="117" t="s">
        <v>240</v>
      </c>
      <c r="C14" s="117" t="s">
        <v>830</v>
      </c>
      <c r="D14" s="118">
        <v>43776</v>
      </c>
      <c r="E14" s="117" t="s">
        <v>808</v>
      </c>
      <c r="F14" s="805"/>
      <c r="G14" s="805"/>
      <c r="H14" s="806"/>
      <c r="I14" s="806"/>
      <c r="J14" s="803"/>
      <c r="K14" s="803"/>
      <c r="L14" s="804"/>
    </row>
    <row r="15" spans="1:12" s="101" customFormat="1" ht="24" customHeight="1">
      <c r="A15" s="808">
        <v>1102</v>
      </c>
      <c r="B15" s="110" t="s">
        <v>76</v>
      </c>
      <c r="C15" s="115" t="s">
        <v>78</v>
      </c>
      <c r="D15" s="115" t="s">
        <v>146</v>
      </c>
      <c r="E15" s="115" t="s">
        <v>147</v>
      </c>
      <c r="F15" s="809" t="s">
        <v>71</v>
      </c>
      <c r="G15" s="809"/>
      <c r="H15" s="805"/>
      <c r="I15" s="805"/>
      <c r="J15" s="805"/>
      <c r="K15" s="805"/>
      <c r="L15" s="805"/>
    </row>
    <row r="16" spans="1:12" s="101" customFormat="1" ht="26.25" customHeight="1">
      <c r="A16" s="808"/>
      <c r="B16" s="803" t="s">
        <v>3513</v>
      </c>
      <c r="C16" s="810" t="s">
        <v>3514</v>
      </c>
      <c r="D16" s="807">
        <v>43781</v>
      </c>
      <c r="E16" s="803" t="s">
        <v>1202</v>
      </c>
      <c r="F16" s="803" t="s">
        <v>1203</v>
      </c>
      <c r="G16" s="803"/>
      <c r="H16" s="806" t="s">
        <v>152</v>
      </c>
      <c r="I16" s="806"/>
      <c r="J16" s="117" t="s">
        <v>153</v>
      </c>
      <c r="K16" s="117" t="s">
        <v>3</v>
      </c>
      <c r="L16" s="119">
        <v>214</v>
      </c>
    </row>
    <row r="17" spans="1:12" s="101" customFormat="1" ht="176.25" customHeight="1">
      <c r="A17" s="808"/>
      <c r="B17" s="803"/>
      <c r="C17" s="810"/>
      <c r="D17" s="807"/>
      <c r="E17" s="803"/>
      <c r="F17" s="803"/>
      <c r="G17" s="803"/>
      <c r="H17" s="806" t="s">
        <v>154</v>
      </c>
      <c r="I17" s="806"/>
      <c r="J17" s="117" t="s">
        <v>153</v>
      </c>
      <c r="K17" s="117" t="s">
        <v>3</v>
      </c>
      <c r="L17" s="119">
        <v>451.12</v>
      </c>
    </row>
    <row r="18" spans="1:12" s="101" customFormat="1" ht="24" customHeight="1">
      <c r="A18" s="808"/>
      <c r="B18" s="110" t="s">
        <v>77</v>
      </c>
      <c r="C18" s="115" t="s">
        <v>79</v>
      </c>
      <c r="D18" s="115" t="s">
        <v>155</v>
      </c>
      <c r="E18" s="115" t="s">
        <v>156</v>
      </c>
      <c r="F18" s="805"/>
      <c r="G18" s="805"/>
      <c r="H18" s="806" t="s">
        <v>157</v>
      </c>
      <c r="I18" s="806"/>
      <c r="J18" s="803" t="s">
        <v>153</v>
      </c>
      <c r="K18" s="803" t="s">
        <v>3</v>
      </c>
      <c r="L18" s="804">
        <v>30</v>
      </c>
    </row>
    <row r="19" spans="1:12" s="101" customFormat="1" ht="24" customHeight="1">
      <c r="A19" s="808"/>
      <c r="B19" s="117" t="s">
        <v>254</v>
      </c>
      <c r="C19" s="117" t="s">
        <v>1203</v>
      </c>
      <c r="D19" s="118">
        <v>43783</v>
      </c>
      <c r="E19" s="117" t="s">
        <v>407</v>
      </c>
      <c r="F19" s="805"/>
      <c r="G19" s="805"/>
      <c r="H19" s="806"/>
      <c r="I19" s="806"/>
      <c r="J19" s="803"/>
      <c r="K19" s="803"/>
      <c r="L19" s="804"/>
    </row>
    <row r="20" spans="1:12" s="101" customFormat="1" ht="24" customHeight="1">
      <c r="A20" s="808">
        <v>1103</v>
      </c>
      <c r="B20" s="110" t="s">
        <v>76</v>
      </c>
      <c r="C20" s="115" t="s">
        <v>78</v>
      </c>
      <c r="D20" s="115" t="s">
        <v>146</v>
      </c>
      <c r="E20" s="115" t="s">
        <v>147</v>
      </c>
      <c r="F20" s="809" t="s">
        <v>71</v>
      </c>
      <c r="G20" s="809"/>
      <c r="H20" s="805"/>
      <c r="I20" s="805"/>
      <c r="J20" s="805"/>
      <c r="K20" s="805"/>
      <c r="L20" s="805"/>
    </row>
    <row r="21" spans="1:12" s="101" customFormat="1" ht="26.25" customHeight="1">
      <c r="A21" s="808"/>
      <c r="B21" s="803" t="s">
        <v>3515</v>
      </c>
      <c r="C21" s="810" t="s">
        <v>3516</v>
      </c>
      <c r="D21" s="807">
        <v>43761</v>
      </c>
      <c r="E21" s="803" t="s">
        <v>523</v>
      </c>
      <c r="F21" s="803" t="s">
        <v>2594</v>
      </c>
      <c r="G21" s="803"/>
      <c r="H21" s="806" t="s">
        <v>152</v>
      </c>
      <c r="I21" s="806"/>
      <c r="J21" s="117" t="s">
        <v>153</v>
      </c>
      <c r="K21" s="117" t="s">
        <v>3</v>
      </c>
      <c r="L21" s="119">
        <v>944</v>
      </c>
    </row>
    <row r="22" spans="1:12" s="101" customFormat="1" ht="260.25" customHeight="1">
      <c r="A22" s="808"/>
      <c r="B22" s="803"/>
      <c r="C22" s="810"/>
      <c r="D22" s="807"/>
      <c r="E22" s="803"/>
      <c r="F22" s="803"/>
      <c r="G22" s="803"/>
      <c r="H22" s="806" t="s">
        <v>154</v>
      </c>
      <c r="I22" s="806"/>
      <c r="J22" s="117" t="s">
        <v>153</v>
      </c>
      <c r="K22" s="117" t="s">
        <v>3</v>
      </c>
      <c r="L22" s="119">
        <v>485.6</v>
      </c>
    </row>
    <row r="23" spans="1:12" s="101" customFormat="1" ht="24" customHeight="1">
      <c r="A23" s="808"/>
      <c r="B23" s="110" t="s">
        <v>77</v>
      </c>
      <c r="C23" s="115" t="s">
        <v>79</v>
      </c>
      <c r="D23" s="115" t="s">
        <v>155</v>
      </c>
      <c r="E23" s="115" t="s">
        <v>156</v>
      </c>
      <c r="F23" s="805"/>
      <c r="G23" s="805"/>
      <c r="H23" s="806" t="s">
        <v>157</v>
      </c>
      <c r="I23" s="806"/>
      <c r="J23" s="803" t="s">
        <v>153</v>
      </c>
      <c r="K23" s="803" t="s">
        <v>3</v>
      </c>
      <c r="L23" s="804">
        <v>365</v>
      </c>
    </row>
    <row r="24" spans="1:12" s="101" customFormat="1" ht="24" customHeight="1">
      <c r="A24" s="808"/>
      <c r="B24" s="117" t="s">
        <v>3517</v>
      </c>
      <c r="C24" s="117" t="s">
        <v>2594</v>
      </c>
      <c r="D24" s="118">
        <v>43764</v>
      </c>
      <c r="E24" s="117" t="s">
        <v>1803</v>
      </c>
      <c r="F24" s="805"/>
      <c r="G24" s="805"/>
      <c r="H24" s="806"/>
      <c r="I24" s="806"/>
      <c r="J24" s="803"/>
      <c r="K24" s="803"/>
      <c r="L24" s="804"/>
    </row>
    <row r="25" spans="1:12" s="101" customFormat="1" ht="24" customHeight="1">
      <c r="A25" s="808">
        <v>1104</v>
      </c>
      <c r="B25" s="110" t="s">
        <v>76</v>
      </c>
      <c r="C25" s="115" t="s">
        <v>78</v>
      </c>
      <c r="D25" s="115" t="s">
        <v>146</v>
      </c>
      <c r="E25" s="115" t="s">
        <v>147</v>
      </c>
      <c r="F25" s="809" t="s">
        <v>71</v>
      </c>
      <c r="G25" s="809"/>
      <c r="H25" s="805"/>
      <c r="I25" s="805"/>
      <c r="J25" s="805"/>
      <c r="K25" s="805"/>
      <c r="L25" s="805"/>
    </row>
    <row r="26" spans="1:12" s="101" customFormat="1" ht="26.25" customHeight="1">
      <c r="A26" s="808"/>
      <c r="B26" s="803" t="s">
        <v>3515</v>
      </c>
      <c r="C26" s="810" t="s">
        <v>3518</v>
      </c>
      <c r="D26" s="807">
        <v>43809</v>
      </c>
      <c r="E26" s="803" t="s">
        <v>342</v>
      </c>
      <c r="F26" s="803" t="s">
        <v>3519</v>
      </c>
      <c r="G26" s="803"/>
      <c r="H26" s="806" t="s">
        <v>152</v>
      </c>
      <c r="I26" s="806"/>
      <c r="J26" s="117" t="s">
        <v>153</v>
      </c>
      <c r="K26" s="117" t="s">
        <v>3</v>
      </c>
      <c r="L26" s="119">
        <v>247</v>
      </c>
    </row>
    <row r="27" spans="1:12" s="101" customFormat="1" ht="281.25" customHeight="1">
      <c r="A27" s="808"/>
      <c r="B27" s="803"/>
      <c r="C27" s="810"/>
      <c r="D27" s="807"/>
      <c r="E27" s="803"/>
      <c r="F27" s="803"/>
      <c r="G27" s="803"/>
      <c r="H27" s="806" t="s">
        <v>154</v>
      </c>
      <c r="I27" s="806"/>
      <c r="J27" s="117" t="s">
        <v>153</v>
      </c>
      <c r="K27" s="117" t="s">
        <v>153</v>
      </c>
      <c r="L27" s="119">
        <v>0</v>
      </c>
    </row>
    <row r="28" spans="1:12" s="101" customFormat="1" ht="24" customHeight="1">
      <c r="A28" s="808"/>
      <c r="B28" s="110" t="s">
        <v>77</v>
      </c>
      <c r="C28" s="115" t="s">
        <v>79</v>
      </c>
      <c r="D28" s="115" t="s">
        <v>155</v>
      </c>
      <c r="E28" s="115" t="s">
        <v>156</v>
      </c>
      <c r="F28" s="805"/>
      <c r="G28" s="805"/>
      <c r="H28" s="806" t="s">
        <v>157</v>
      </c>
      <c r="I28" s="806"/>
      <c r="J28" s="803" t="s">
        <v>153</v>
      </c>
      <c r="K28" s="803" t="s">
        <v>3</v>
      </c>
      <c r="L28" s="804">
        <v>200</v>
      </c>
    </row>
    <row r="29" spans="1:12" s="101" customFormat="1" ht="24" customHeight="1">
      <c r="A29" s="808"/>
      <c r="B29" s="117" t="s">
        <v>3517</v>
      </c>
      <c r="C29" s="117" t="s">
        <v>3519</v>
      </c>
      <c r="D29" s="118">
        <v>43810</v>
      </c>
      <c r="E29" s="117" t="s">
        <v>1100</v>
      </c>
      <c r="F29" s="805"/>
      <c r="G29" s="805"/>
      <c r="H29" s="806"/>
      <c r="I29" s="806"/>
      <c r="J29" s="803"/>
      <c r="K29" s="803"/>
      <c r="L29" s="804"/>
    </row>
    <row r="30" spans="1:12" s="101" customFormat="1" ht="24" customHeight="1">
      <c r="A30" s="808">
        <v>1105</v>
      </c>
      <c r="B30" s="110" t="s">
        <v>76</v>
      </c>
      <c r="C30" s="115" t="s">
        <v>78</v>
      </c>
      <c r="D30" s="115" t="s">
        <v>146</v>
      </c>
      <c r="E30" s="115" t="s">
        <v>147</v>
      </c>
      <c r="F30" s="809" t="s">
        <v>71</v>
      </c>
      <c r="G30" s="809"/>
      <c r="H30" s="805"/>
      <c r="I30" s="805"/>
      <c r="J30" s="805"/>
      <c r="K30" s="805"/>
      <c r="L30" s="805"/>
    </row>
    <row r="31" spans="1:12" s="101" customFormat="1" ht="26.25" customHeight="1">
      <c r="A31" s="808"/>
      <c r="B31" s="803" t="s">
        <v>3515</v>
      </c>
      <c r="C31" s="810" t="s">
        <v>3520</v>
      </c>
      <c r="D31" s="807">
        <v>43846</v>
      </c>
      <c r="E31" s="803" t="s">
        <v>745</v>
      </c>
      <c r="F31" s="803" t="s">
        <v>3521</v>
      </c>
      <c r="G31" s="803"/>
      <c r="H31" s="806" t="s">
        <v>152</v>
      </c>
      <c r="I31" s="806"/>
      <c r="J31" s="117" t="s">
        <v>153</v>
      </c>
      <c r="K31" s="117" t="s">
        <v>3</v>
      </c>
      <c r="L31" s="119">
        <v>1013.5</v>
      </c>
    </row>
    <row r="32" spans="1:12" s="101" customFormat="1" ht="302.25" customHeight="1">
      <c r="A32" s="808"/>
      <c r="B32" s="803"/>
      <c r="C32" s="810"/>
      <c r="D32" s="807"/>
      <c r="E32" s="803"/>
      <c r="F32" s="803"/>
      <c r="G32" s="803"/>
      <c r="H32" s="806" t="s">
        <v>154</v>
      </c>
      <c r="I32" s="806"/>
      <c r="J32" s="117" t="s">
        <v>153</v>
      </c>
      <c r="K32" s="117" t="s">
        <v>3</v>
      </c>
      <c r="L32" s="119">
        <v>1060</v>
      </c>
    </row>
    <row r="33" spans="1:12" s="101" customFormat="1" ht="24" customHeight="1">
      <c r="A33" s="808"/>
      <c r="B33" s="110" t="s">
        <v>77</v>
      </c>
      <c r="C33" s="115" t="s">
        <v>79</v>
      </c>
      <c r="D33" s="115" t="s">
        <v>155</v>
      </c>
      <c r="E33" s="115" t="s">
        <v>156</v>
      </c>
      <c r="F33" s="805"/>
      <c r="G33" s="805"/>
      <c r="H33" s="806" t="s">
        <v>157</v>
      </c>
      <c r="I33" s="806"/>
      <c r="J33" s="803" t="s">
        <v>153</v>
      </c>
      <c r="K33" s="803" t="s">
        <v>153</v>
      </c>
      <c r="L33" s="804">
        <v>0</v>
      </c>
    </row>
    <row r="34" spans="1:12" s="101" customFormat="1" ht="24" customHeight="1">
      <c r="A34" s="808"/>
      <c r="B34" s="117" t="s">
        <v>3517</v>
      </c>
      <c r="C34" s="117" t="s">
        <v>3521</v>
      </c>
      <c r="D34" s="118">
        <v>43849</v>
      </c>
      <c r="E34" s="117" t="s">
        <v>1516</v>
      </c>
      <c r="F34" s="805"/>
      <c r="G34" s="805"/>
      <c r="H34" s="806"/>
      <c r="I34" s="806"/>
      <c r="J34" s="803"/>
      <c r="K34" s="803"/>
      <c r="L34" s="804"/>
    </row>
    <row r="35" spans="1:12" s="101" customFormat="1" ht="24" customHeight="1">
      <c r="A35" s="808">
        <v>1106</v>
      </c>
      <c r="B35" s="110" t="s">
        <v>76</v>
      </c>
      <c r="C35" s="115" t="s">
        <v>78</v>
      </c>
      <c r="D35" s="115" t="s">
        <v>146</v>
      </c>
      <c r="E35" s="115" t="s">
        <v>147</v>
      </c>
      <c r="F35" s="809" t="s">
        <v>71</v>
      </c>
      <c r="G35" s="809"/>
      <c r="H35" s="805"/>
      <c r="I35" s="805"/>
      <c r="J35" s="805"/>
      <c r="K35" s="805"/>
      <c r="L35" s="805"/>
    </row>
    <row r="36" spans="1:12" s="101" customFormat="1" ht="26.25" customHeight="1">
      <c r="A36" s="808"/>
      <c r="B36" s="803" t="s">
        <v>3522</v>
      </c>
      <c r="C36" s="810" t="s">
        <v>3523</v>
      </c>
      <c r="D36" s="807">
        <v>43852</v>
      </c>
      <c r="E36" s="803" t="s">
        <v>1961</v>
      </c>
      <c r="F36" s="803" t="s">
        <v>3524</v>
      </c>
      <c r="G36" s="803"/>
      <c r="H36" s="806" t="s">
        <v>152</v>
      </c>
      <c r="I36" s="806"/>
      <c r="J36" s="117" t="s">
        <v>153</v>
      </c>
      <c r="K36" s="117" t="s">
        <v>3</v>
      </c>
      <c r="L36" s="119">
        <v>514.72</v>
      </c>
    </row>
    <row r="37" spans="1:12" s="101" customFormat="1" ht="408.95" customHeight="1">
      <c r="A37" s="808"/>
      <c r="B37" s="803"/>
      <c r="C37" s="810"/>
      <c r="D37" s="807"/>
      <c r="E37" s="803"/>
      <c r="F37" s="803"/>
      <c r="G37" s="803"/>
      <c r="H37" s="806" t="s">
        <v>154</v>
      </c>
      <c r="I37" s="806"/>
      <c r="J37" s="803" t="s">
        <v>153</v>
      </c>
      <c r="K37" s="803" t="s">
        <v>3</v>
      </c>
      <c r="L37" s="804">
        <v>465.56</v>
      </c>
    </row>
    <row r="38" spans="1:12" s="101" customFormat="1" ht="155.85" customHeight="1">
      <c r="A38" s="808"/>
      <c r="B38" s="803"/>
      <c r="C38" s="810"/>
      <c r="D38" s="807"/>
      <c r="E38" s="803"/>
      <c r="F38" s="803"/>
      <c r="G38" s="803"/>
      <c r="H38" s="806"/>
      <c r="I38" s="806"/>
      <c r="J38" s="803"/>
      <c r="K38" s="803"/>
      <c r="L38" s="804"/>
    </row>
    <row r="39" spans="1:12" s="101" customFormat="1" ht="24" customHeight="1">
      <c r="A39" s="808"/>
      <c r="B39" s="110" t="s">
        <v>77</v>
      </c>
      <c r="C39" s="115" t="s">
        <v>79</v>
      </c>
      <c r="D39" s="115" t="s">
        <v>155</v>
      </c>
      <c r="E39" s="115" t="s">
        <v>156</v>
      </c>
      <c r="F39" s="805"/>
      <c r="G39" s="805"/>
      <c r="H39" s="806" t="s">
        <v>157</v>
      </c>
      <c r="I39" s="806"/>
      <c r="J39" s="803" t="s">
        <v>153</v>
      </c>
      <c r="K39" s="803" t="s">
        <v>3</v>
      </c>
      <c r="L39" s="804">
        <v>60.16</v>
      </c>
    </row>
    <row r="40" spans="1:12" s="101" customFormat="1" ht="24" customHeight="1">
      <c r="A40" s="808"/>
      <c r="B40" s="117" t="s">
        <v>3525</v>
      </c>
      <c r="C40" s="117" t="s">
        <v>3524</v>
      </c>
      <c r="D40" s="118">
        <v>43854</v>
      </c>
      <c r="E40" s="117" t="s">
        <v>3526</v>
      </c>
      <c r="F40" s="805"/>
      <c r="G40" s="805"/>
      <c r="H40" s="806"/>
      <c r="I40" s="806"/>
      <c r="J40" s="803"/>
      <c r="K40" s="803"/>
      <c r="L40" s="804"/>
    </row>
    <row r="41" spans="1:12" s="101" customFormat="1" ht="24" customHeight="1">
      <c r="A41" s="808">
        <v>1107</v>
      </c>
      <c r="B41" s="110" t="s">
        <v>76</v>
      </c>
      <c r="C41" s="115" t="s">
        <v>78</v>
      </c>
      <c r="D41" s="115" t="s">
        <v>146</v>
      </c>
      <c r="E41" s="115" t="s">
        <v>147</v>
      </c>
      <c r="F41" s="809" t="s">
        <v>71</v>
      </c>
      <c r="G41" s="809"/>
      <c r="H41" s="805"/>
      <c r="I41" s="805"/>
      <c r="J41" s="805"/>
      <c r="K41" s="805"/>
      <c r="L41" s="805"/>
    </row>
    <row r="42" spans="1:12" s="101" customFormat="1" ht="26.25" customHeight="1">
      <c r="A42" s="808"/>
      <c r="B42" s="803" t="s">
        <v>3527</v>
      </c>
      <c r="C42" s="810" t="s">
        <v>3528</v>
      </c>
      <c r="D42" s="807">
        <v>43801</v>
      </c>
      <c r="E42" s="803" t="s">
        <v>243</v>
      </c>
      <c r="F42" s="803" t="s">
        <v>858</v>
      </c>
      <c r="G42" s="803"/>
      <c r="H42" s="806" t="s">
        <v>152</v>
      </c>
      <c r="I42" s="806"/>
      <c r="J42" s="117" t="s">
        <v>153</v>
      </c>
      <c r="K42" s="117" t="s">
        <v>3</v>
      </c>
      <c r="L42" s="119">
        <v>627.25</v>
      </c>
    </row>
    <row r="43" spans="1:12" s="101" customFormat="1" ht="408.95" customHeight="1">
      <c r="A43" s="808"/>
      <c r="B43" s="803"/>
      <c r="C43" s="810"/>
      <c r="D43" s="807"/>
      <c r="E43" s="803"/>
      <c r="F43" s="803"/>
      <c r="G43" s="803"/>
      <c r="H43" s="806" t="s">
        <v>154</v>
      </c>
      <c r="I43" s="806"/>
      <c r="J43" s="803" t="s">
        <v>153</v>
      </c>
      <c r="K43" s="803" t="s">
        <v>3</v>
      </c>
      <c r="L43" s="804">
        <v>311.10000000000002</v>
      </c>
    </row>
    <row r="44" spans="1:12" s="101" customFormat="1" ht="197.85" customHeight="1">
      <c r="A44" s="808"/>
      <c r="B44" s="803"/>
      <c r="C44" s="810"/>
      <c r="D44" s="807"/>
      <c r="E44" s="803"/>
      <c r="F44" s="803"/>
      <c r="G44" s="803"/>
      <c r="H44" s="806"/>
      <c r="I44" s="806"/>
      <c r="J44" s="803"/>
      <c r="K44" s="803"/>
      <c r="L44" s="804"/>
    </row>
    <row r="45" spans="1:12" s="101" customFormat="1" ht="24" customHeight="1">
      <c r="A45" s="808"/>
      <c r="B45" s="110" t="s">
        <v>77</v>
      </c>
      <c r="C45" s="115" t="s">
        <v>79</v>
      </c>
      <c r="D45" s="115" t="s">
        <v>155</v>
      </c>
      <c r="E45" s="115" t="s">
        <v>156</v>
      </c>
      <c r="F45" s="805"/>
      <c r="G45" s="805"/>
      <c r="H45" s="806" t="s">
        <v>157</v>
      </c>
      <c r="I45" s="806"/>
      <c r="J45" s="803" t="s">
        <v>153</v>
      </c>
      <c r="K45" s="803" t="s">
        <v>153</v>
      </c>
      <c r="L45" s="804">
        <v>0</v>
      </c>
    </row>
    <row r="46" spans="1:12" s="101" customFormat="1" ht="24" customHeight="1">
      <c r="A46" s="808"/>
      <c r="B46" s="117" t="s">
        <v>2166</v>
      </c>
      <c r="C46" s="117" t="s">
        <v>858</v>
      </c>
      <c r="D46" s="118">
        <v>43803</v>
      </c>
      <c r="E46" s="117" t="s">
        <v>962</v>
      </c>
      <c r="F46" s="805"/>
      <c r="G46" s="805"/>
      <c r="H46" s="806"/>
      <c r="I46" s="806"/>
      <c r="J46" s="803"/>
      <c r="K46" s="803"/>
      <c r="L46" s="804"/>
    </row>
    <row r="47" spans="1:12" s="101" customFormat="1" ht="24" customHeight="1">
      <c r="A47" s="808">
        <v>1108</v>
      </c>
      <c r="B47" s="110" t="s">
        <v>76</v>
      </c>
      <c r="C47" s="115" t="s">
        <v>78</v>
      </c>
      <c r="D47" s="115" t="s">
        <v>146</v>
      </c>
      <c r="E47" s="115" t="s">
        <v>147</v>
      </c>
      <c r="F47" s="809" t="s">
        <v>71</v>
      </c>
      <c r="G47" s="809"/>
      <c r="H47" s="805"/>
      <c r="I47" s="805"/>
      <c r="J47" s="805"/>
      <c r="K47" s="805"/>
      <c r="L47" s="805"/>
    </row>
    <row r="48" spans="1:12" s="101" customFormat="1" ht="26.25" customHeight="1">
      <c r="A48" s="808"/>
      <c r="B48" s="803" t="s">
        <v>3529</v>
      </c>
      <c r="C48" s="810" t="s">
        <v>3530</v>
      </c>
      <c r="D48" s="807">
        <v>43782</v>
      </c>
      <c r="E48" s="803" t="s">
        <v>354</v>
      </c>
      <c r="F48" s="803" t="s">
        <v>3531</v>
      </c>
      <c r="G48" s="803"/>
      <c r="H48" s="806" t="s">
        <v>152</v>
      </c>
      <c r="I48" s="806"/>
      <c r="J48" s="117" t="s">
        <v>153</v>
      </c>
      <c r="K48" s="117" t="s">
        <v>3</v>
      </c>
      <c r="L48" s="119">
        <v>250</v>
      </c>
    </row>
    <row r="49" spans="1:12" s="101" customFormat="1" ht="155.25" customHeight="1">
      <c r="A49" s="808"/>
      <c r="B49" s="803"/>
      <c r="C49" s="810"/>
      <c r="D49" s="807"/>
      <c r="E49" s="803"/>
      <c r="F49" s="803"/>
      <c r="G49" s="803"/>
      <c r="H49" s="806" t="s">
        <v>154</v>
      </c>
      <c r="I49" s="806"/>
      <c r="J49" s="117" t="s">
        <v>153</v>
      </c>
      <c r="K49" s="117" t="s">
        <v>3</v>
      </c>
      <c r="L49" s="119">
        <v>230.96</v>
      </c>
    </row>
    <row r="50" spans="1:12" s="101" customFormat="1" ht="24" customHeight="1">
      <c r="A50" s="808"/>
      <c r="B50" s="110" t="s">
        <v>77</v>
      </c>
      <c r="C50" s="115" t="s">
        <v>79</v>
      </c>
      <c r="D50" s="115" t="s">
        <v>155</v>
      </c>
      <c r="E50" s="115" t="s">
        <v>156</v>
      </c>
      <c r="F50" s="805"/>
      <c r="G50" s="805"/>
      <c r="H50" s="806" t="s">
        <v>157</v>
      </c>
      <c r="I50" s="806"/>
      <c r="J50" s="803" t="s">
        <v>153</v>
      </c>
      <c r="K50" s="803" t="s">
        <v>153</v>
      </c>
      <c r="L50" s="804">
        <v>0</v>
      </c>
    </row>
    <row r="51" spans="1:12" s="101" customFormat="1" ht="24" customHeight="1">
      <c r="A51" s="808"/>
      <c r="B51" s="117" t="s">
        <v>3532</v>
      </c>
      <c r="C51" s="117" t="s">
        <v>3531</v>
      </c>
      <c r="D51" s="118">
        <v>43784</v>
      </c>
      <c r="E51" s="117" t="s">
        <v>676</v>
      </c>
      <c r="F51" s="805"/>
      <c r="G51" s="805"/>
      <c r="H51" s="806"/>
      <c r="I51" s="806"/>
      <c r="J51" s="803"/>
      <c r="K51" s="803"/>
      <c r="L51" s="804"/>
    </row>
    <row r="52" spans="1:12" s="101" customFormat="1" ht="24" customHeight="1">
      <c r="A52" s="808">
        <v>1109</v>
      </c>
      <c r="B52" s="110" t="s">
        <v>76</v>
      </c>
      <c r="C52" s="115" t="s">
        <v>78</v>
      </c>
      <c r="D52" s="115" t="s">
        <v>146</v>
      </c>
      <c r="E52" s="115" t="s">
        <v>147</v>
      </c>
      <c r="F52" s="809" t="s">
        <v>71</v>
      </c>
      <c r="G52" s="809"/>
      <c r="H52" s="805"/>
      <c r="I52" s="805"/>
      <c r="J52" s="805"/>
      <c r="K52" s="805"/>
      <c r="L52" s="805"/>
    </row>
    <row r="53" spans="1:12" s="101" customFormat="1" ht="26.25" customHeight="1">
      <c r="A53" s="808"/>
      <c r="B53" s="803" t="s">
        <v>3529</v>
      </c>
      <c r="C53" s="810" t="s">
        <v>3533</v>
      </c>
      <c r="D53" s="807">
        <v>43790</v>
      </c>
      <c r="E53" s="803" t="s">
        <v>234</v>
      </c>
      <c r="F53" s="803" t="s">
        <v>3534</v>
      </c>
      <c r="G53" s="803"/>
      <c r="H53" s="806" t="s">
        <v>152</v>
      </c>
      <c r="I53" s="806"/>
      <c r="J53" s="117" t="s">
        <v>153</v>
      </c>
      <c r="K53" s="117" t="s">
        <v>3</v>
      </c>
      <c r="L53" s="119">
        <v>298</v>
      </c>
    </row>
    <row r="54" spans="1:12" s="101" customFormat="1" ht="155.25" customHeight="1">
      <c r="A54" s="808"/>
      <c r="B54" s="803"/>
      <c r="C54" s="810"/>
      <c r="D54" s="807"/>
      <c r="E54" s="803"/>
      <c r="F54" s="803"/>
      <c r="G54" s="803"/>
      <c r="H54" s="806" t="s">
        <v>154</v>
      </c>
      <c r="I54" s="806"/>
      <c r="J54" s="117" t="s">
        <v>153</v>
      </c>
      <c r="K54" s="117" t="s">
        <v>3</v>
      </c>
      <c r="L54" s="119">
        <v>196</v>
      </c>
    </row>
    <row r="55" spans="1:12" s="101" customFormat="1" ht="24" customHeight="1">
      <c r="A55" s="808"/>
      <c r="B55" s="110" t="s">
        <v>77</v>
      </c>
      <c r="C55" s="115" t="s">
        <v>79</v>
      </c>
      <c r="D55" s="115" t="s">
        <v>155</v>
      </c>
      <c r="E55" s="115" t="s">
        <v>156</v>
      </c>
      <c r="F55" s="805"/>
      <c r="G55" s="805"/>
      <c r="H55" s="806" t="s">
        <v>157</v>
      </c>
      <c r="I55" s="806"/>
      <c r="J55" s="803" t="s">
        <v>153</v>
      </c>
      <c r="K55" s="803" t="s">
        <v>153</v>
      </c>
      <c r="L55" s="804">
        <v>0</v>
      </c>
    </row>
    <row r="56" spans="1:12" s="101" customFormat="1" ht="24" customHeight="1">
      <c r="A56" s="808"/>
      <c r="B56" s="117" t="s">
        <v>3532</v>
      </c>
      <c r="C56" s="117" t="s">
        <v>3534</v>
      </c>
      <c r="D56" s="118">
        <v>43791</v>
      </c>
      <c r="E56" s="117" t="s">
        <v>3264</v>
      </c>
      <c r="F56" s="805"/>
      <c r="G56" s="805"/>
      <c r="H56" s="806"/>
      <c r="I56" s="806"/>
      <c r="J56" s="803"/>
      <c r="K56" s="803"/>
      <c r="L56" s="804"/>
    </row>
    <row r="57" spans="1:12" s="101" customFormat="1" ht="24" customHeight="1">
      <c r="A57" s="808">
        <v>1110</v>
      </c>
      <c r="B57" s="110" t="s">
        <v>76</v>
      </c>
      <c r="C57" s="115" t="s">
        <v>78</v>
      </c>
      <c r="D57" s="115" t="s">
        <v>146</v>
      </c>
      <c r="E57" s="115" t="s">
        <v>147</v>
      </c>
      <c r="F57" s="809" t="s">
        <v>71</v>
      </c>
      <c r="G57" s="809"/>
      <c r="H57" s="805"/>
      <c r="I57" s="805"/>
      <c r="J57" s="805"/>
      <c r="K57" s="805"/>
      <c r="L57" s="805"/>
    </row>
    <row r="58" spans="1:12" s="101" customFormat="1" ht="26.25" customHeight="1">
      <c r="A58" s="808"/>
      <c r="B58" s="803" t="s">
        <v>3535</v>
      </c>
      <c r="C58" s="810" t="s">
        <v>3536</v>
      </c>
      <c r="D58" s="807">
        <v>43739</v>
      </c>
      <c r="E58" s="803" t="s">
        <v>444</v>
      </c>
      <c r="F58" s="803" t="s">
        <v>3537</v>
      </c>
      <c r="G58" s="803"/>
      <c r="H58" s="806" t="s">
        <v>152</v>
      </c>
      <c r="I58" s="806"/>
      <c r="J58" s="117" t="s">
        <v>153</v>
      </c>
      <c r="K58" s="117" t="s">
        <v>3</v>
      </c>
      <c r="L58" s="119">
        <v>830</v>
      </c>
    </row>
    <row r="59" spans="1:12" s="101" customFormat="1" ht="144.75" customHeight="1">
      <c r="A59" s="808"/>
      <c r="B59" s="803"/>
      <c r="C59" s="810"/>
      <c r="D59" s="807"/>
      <c r="E59" s="803"/>
      <c r="F59" s="803"/>
      <c r="G59" s="803"/>
      <c r="H59" s="806" t="s">
        <v>154</v>
      </c>
      <c r="I59" s="806"/>
      <c r="J59" s="117" t="s">
        <v>153</v>
      </c>
      <c r="K59" s="117" t="s">
        <v>153</v>
      </c>
      <c r="L59" s="119">
        <v>0</v>
      </c>
    </row>
    <row r="60" spans="1:12" s="101" customFormat="1" ht="24" customHeight="1">
      <c r="A60" s="808"/>
      <c r="B60" s="110" t="s">
        <v>77</v>
      </c>
      <c r="C60" s="115" t="s">
        <v>79</v>
      </c>
      <c r="D60" s="115" t="s">
        <v>155</v>
      </c>
      <c r="E60" s="115" t="s">
        <v>156</v>
      </c>
      <c r="F60" s="805"/>
      <c r="G60" s="805"/>
      <c r="H60" s="806" t="s">
        <v>157</v>
      </c>
      <c r="I60" s="806"/>
      <c r="J60" s="803" t="s">
        <v>153</v>
      </c>
      <c r="K60" s="803" t="s">
        <v>153</v>
      </c>
      <c r="L60" s="804">
        <v>0</v>
      </c>
    </row>
    <row r="61" spans="1:12" s="101" customFormat="1" ht="34.5" customHeight="1">
      <c r="A61" s="808"/>
      <c r="B61" s="117" t="s">
        <v>3538</v>
      </c>
      <c r="C61" s="117" t="s">
        <v>3537</v>
      </c>
      <c r="D61" s="118">
        <v>43742</v>
      </c>
      <c r="E61" s="117" t="s">
        <v>1362</v>
      </c>
      <c r="F61" s="805"/>
      <c r="G61" s="805"/>
      <c r="H61" s="806"/>
      <c r="I61" s="806"/>
      <c r="J61" s="803"/>
      <c r="K61" s="803"/>
      <c r="L61" s="804"/>
    </row>
    <row r="62" spans="1:12" s="101" customFormat="1" ht="24" customHeight="1">
      <c r="A62" s="808">
        <v>1111</v>
      </c>
      <c r="B62" s="110" t="s">
        <v>76</v>
      </c>
      <c r="C62" s="115" t="s">
        <v>78</v>
      </c>
      <c r="D62" s="115" t="s">
        <v>146</v>
      </c>
      <c r="E62" s="115" t="s">
        <v>147</v>
      </c>
      <c r="F62" s="809" t="s">
        <v>71</v>
      </c>
      <c r="G62" s="809"/>
      <c r="H62" s="805"/>
      <c r="I62" s="805"/>
      <c r="J62" s="805"/>
      <c r="K62" s="805"/>
      <c r="L62" s="805"/>
    </row>
    <row r="63" spans="1:12" s="101" customFormat="1" ht="26.25" customHeight="1">
      <c r="A63" s="808"/>
      <c r="B63" s="803" t="s">
        <v>3535</v>
      </c>
      <c r="C63" s="810" t="s">
        <v>3539</v>
      </c>
      <c r="D63" s="807">
        <v>43800</v>
      </c>
      <c r="E63" s="803" t="s">
        <v>1806</v>
      </c>
      <c r="F63" s="803" t="s">
        <v>3540</v>
      </c>
      <c r="G63" s="803"/>
      <c r="H63" s="806" t="s">
        <v>152</v>
      </c>
      <c r="I63" s="806"/>
      <c r="J63" s="117" t="s">
        <v>153</v>
      </c>
      <c r="K63" s="117" t="s">
        <v>3</v>
      </c>
      <c r="L63" s="119">
        <v>980</v>
      </c>
    </row>
    <row r="64" spans="1:12" s="101" customFormat="1" ht="186.75" customHeight="1">
      <c r="A64" s="808"/>
      <c r="B64" s="803"/>
      <c r="C64" s="810"/>
      <c r="D64" s="807"/>
      <c r="E64" s="803"/>
      <c r="F64" s="803"/>
      <c r="G64" s="803"/>
      <c r="H64" s="806" t="s">
        <v>154</v>
      </c>
      <c r="I64" s="806"/>
      <c r="J64" s="117" t="s">
        <v>153</v>
      </c>
      <c r="K64" s="117" t="s">
        <v>3</v>
      </c>
      <c r="L64" s="119">
        <v>650</v>
      </c>
    </row>
    <row r="65" spans="1:12" s="101" customFormat="1" ht="24" customHeight="1">
      <c r="A65" s="808"/>
      <c r="B65" s="110" t="s">
        <v>77</v>
      </c>
      <c r="C65" s="115" t="s">
        <v>79</v>
      </c>
      <c r="D65" s="115" t="s">
        <v>155</v>
      </c>
      <c r="E65" s="115" t="s">
        <v>156</v>
      </c>
      <c r="F65" s="805"/>
      <c r="G65" s="805"/>
      <c r="H65" s="806" t="s">
        <v>157</v>
      </c>
      <c r="I65" s="806"/>
      <c r="J65" s="803" t="s">
        <v>153</v>
      </c>
      <c r="K65" s="803" t="s">
        <v>153</v>
      </c>
      <c r="L65" s="804">
        <v>0</v>
      </c>
    </row>
    <row r="66" spans="1:12" s="101" customFormat="1" ht="34.5" customHeight="1">
      <c r="A66" s="808"/>
      <c r="B66" s="117" t="s">
        <v>3538</v>
      </c>
      <c r="C66" s="117" t="s">
        <v>3540</v>
      </c>
      <c r="D66" s="118">
        <v>43806</v>
      </c>
      <c r="E66" s="117" t="s">
        <v>3541</v>
      </c>
      <c r="F66" s="805"/>
      <c r="G66" s="805"/>
      <c r="H66" s="806"/>
      <c r="I66" s="806"/>
      <c r="J66" s="803"/>
      <c r="K66" s="803"/>
      <c r="L66" s="804"/>
    </row>
    <row r="67" spans="1:12" s="101" customFormat="1" ht="24" customHeight="1">
      <c r="A67" s="808">
        <v>1112</v>
      </c>
      <c r="B67" s="110" t="s">
        <v>76</v>
      </c>
      <c r="C67" s="115" t="s">
        <v>78</v>
      </c>
      <c r="D67" s="115" t="s">
        <v>146</v>
      </c>
      <c r="E67" s="115" t="s">
        <v>147</v>
      </c>
      <c r="F67" s="809" t="s">
        <v>71</v>
      </c>
      <c r="G67" s="809"/>
      <c r="H67" s="805"/>
      <c r="I67" s="805"/>
      <c r="J67" s="805"/>
      <c r="K67" s="805"/>
      <c r="L67" s="805"/>
    </row>
    <row r="68" spans="1:12" s="101" customFormat="1" ht="26.25" customHeight="1">
      <c r="A68" s="808"/>
      <c r="B68" s="803" t="s">
        <v>3535</v>
      </c>
      <c r="C68" s="810" t="s">
        <v>3542</v>
      </c>
      <c r="D68" s="807">
        <v>43856</v>
      </c>
      <c r="E68" s="803" t="s">
        <v>346</v>
      </c>
      <c r="F68" s="803" t="s">
        <v>347</v>
      </c>
      <c r="G68" s="803"/>
      <c r="H68" s="806" t="s">
        <v>152</v>
      </c>
      <c r="I68" s="806"/>
      <c r="J68" s="117" t="s">
        <v>153</v>
      </c>
      <c r="K68" s="117" t="s">
        <v>3</v>
      </c>
      <c r="L68" s="119">
        <v>880</v>
      </c>
    </row>
    <row r="69" spans="1:12" s="101" customFormat="1" ht="365.25" customHeight="1">
      <c r="A69" s="808"/>
      <c r="B69" s="803"/>
      <c r="C69" s="810"/>
      <c r="D69" s="807"/>
      <c r="E69" s="803"/>
      <c r="F69" s="803"/>
      <c r="G69" s="803"/>
      <c r="H69" s="806" t="s">
        <v>154</v>
      </c>
      <c r="I69" s="806"/>
      <c r="J69" s="117" t="s">
        <v>153</v>
      </c>
      <c r="K69" s="117" t="s">
        <v>153</v>
      </c>
      <c r="L69" s="119">
        <v>0</v>
      </c>
    </row>
    <row r="70" spans="1:12" s="101" customFormat="1" ht="24" customHeight="1">
      <c r="A70" s="808"/>
      <c r="B70" s="110" t="s">
        <v>77</v>
      </c>
      <c r="C70" s="115" t="s">
        <v>79</v>
      </c>
      <c r="D70" s="115" t="s">
        <v>155</v>
      </c>
      <c r="E70" s="115" t="s">
        <v>156</v>
      </c>
      <c r="F70" s="805"/>
      <c r="G70" s="805"/>
      <c r="H70" s="806" t="s">
        <v>157</v>
      </c>
      <c r="I70" s="806"/>
      <c r="J70" s="803" t="s">
        <v>153</v>
      </c>
      <c r="K70" s="803" t="s">
        <v>153</v>
      </c>
      <c r="L70" s="804">
        <v>0</v>
      </c>
    </row>
    <row r="71" spans="1:12" s="101" customFormat="1" ht="34.5" customHeight="1">
      <c r="A71" s="808"/>
      <c r="B71" s="117" t="s">
        <v>3538</v>
      </c>
      <c r="C71" s="117" t="s">
        <v>347</v>
      </c>
      <c r="D71" s="118">
        <v>43861</v>
      </c>
      <c r="E71" s="117" t="s">
        <v>3543</v>
      </c>
      <c r="F71" s="805"/>
      <c r="G71" s="805"/>
      <c r="H71" s="806"/>
      <c r="I71" s="806"/>
      <c r="J71" s="803"/>
      <c r="K71" s="803"/>
      <c r="L71" s="804"/>
    </row>
    <row r="72" spans="1:12" s="101" customFormat="1" ht="24" customHeight="1">
      <c r="A72" s="808">
        <v>1113</v>
      </c>
      <c r="B72" s="110" t="s">
        <v>76</v>
      </c>
      <c r="C72" s="115" t="s">
        <v>78</v>
      </c>
      <c r="D72" s="115" t="s">
        <v>146</v>
      </c>
      <c r="E72" s="115" t="s">
        <v>147</v>
      </c>
      <c r="F72" s="809" t="s">
        <v>71</v>
      </c>
      <c r="G72" s="809"/>
      <c r="H72" s="805"/>
      <c r="I72" s="805"/>
      <c r="J72" s="805"/>
      <c r="K72" s="805"/>
      <c r="L72" s="805"/>
    </row>
    <row r="73" spans="1:12" s="101" customFormat="1" ht="26.25" customHeight="1">
      <c r="A73" s="808"/>
      <c r="B73" s="803" t="s">
        <v>3544</v>
      </c>
      <c r="C73" s="810" t="s">
        <v>3545</v>
      </c>
      <c r="D73" s="807">
        <v>43754</v>
      </c>
      <c r="E73" s="803" t="s">
        <v>745</v>
      </c>
      <c r="F73" s="803" t="s">
        <v>3546</v>
      </c>
      <c r="G73" s="803"/>
      <c r="H73" s="806" t="s">
        <v>152</v>
      </c>
      <c r="I73" s="806"/>
      <c r="J73" s="117" t="s">
        <v>153</v>
      </c>
      <c r="K73" s="117" t="s">
        <v>3</v>
      </c>
      <c r="L73" s="119">
        <v>634.80000000000007</v>
      </c>
    </row>
    <row r="74" spans="1:12" s="101" customFormat="1" ht="249.75" customHeight="1">
      <c r="A74" s="808"/>
      <c r="B74" s="803"/>
      <c r="C74" s="810"/>
      <c r="D74" s="807"/>
      <c r="E74" s="803"/>
      <c r="F74" s="803"/>
      <c r="G74" s="803"/>
      <c r="H74" s="806" t="s">
        <v>154</v>
      </c>
      <c r="I74" s="806"/>
      <c r="J74" s="117" t="s">
        <v>153</v>
      </c>
      <c r="K74" s="117" t="s">
        <v>3</v>
      </c>
      <c r="L74" s="119">
        <v>697.57</v>
      </c>
    </row>
    <row r="75" spans="1:12" s="101" customFormat="1" ht="24" customHeight="1">
      <c r="A75" s="808"/>
      <c r="B75" s="110" t="s">
        <v>77</v>
      </c>
      <c r="C75" s="115" t="s">
        <v>79</v>
      </c>
      <c r="D75" s="115" t="s">
        <v>155</v>
      </c>
      <c r="E75" s="115" t="s">
        <v>156</v>
      </c>
      <c r="F75" s="805"/>
      <c r="G75" s="805"/>
      <c r="H75" s="806" t="s">
        <v>157</v>
      </c>
      <c r="I75" s="806"/>
      <c r="J75" s="803" t="s">
        <v>153</v>
      </c>
      <c r="K75" s="803" t="s">
        <v>153</v>
      </c>
      <c r="L75" s="804">
        <v>0</v>
      </c>
    </row>
    <row r="76" spans="1:12" s="101" customFormat="1" ht="34.5" customHeight="1">
      <c r="A76" s="808"/>
      <c r="B76" s="117" t="s">
        <v>303</v>
      </c>
      <c r="C76" s="117" t="s">
        <v>3546</v>
      </c>
      <c r="D76" s="118">
        <v>43761</v>
      </c>
      <c r="E76" s="117" t="s">
        <v>3547</v>
      </c>
      <c r="F76" s="805"/>
      <c r="G76" s="805"/>
      <c r="H76" s="806"/>
      <c r="I76" s="806"/>
      <c r="J76" s="803"/>
      <c r="K76" s="803"/>
      <c r="L76" s="804"/>
    </row>
    <row r="77" spans="1:12" s="101" customFormat="1" ht="24" customHeight="1">
      <c r="A77" s="808">
        <v>1114</v>
      </c>
      <c r="B77" s="110" t="s">
        <v>76</v>
      </c>
      <c r="C77" s="115" t="s">
        <v>78</v>
      </c>
      <c r="D77" s="115" t="s">
        <v>146</v>
      </c>
      <c r="E77" s="115" t="s">
        <v>147</v>
      </c>
      <c r="F77" s="809" t="s">
        <v>71</v>
      </c>
      <c r="G77" s="809"/>
      <c r="H77" s="805"/>
      <c r="I77" s="805"/>
      <c r="J77" s="805"/>
      <c r="K77" s="805"/>
      <c r="L77" s="805"/>
    </row>
    <row r="78" spans="1:12" s="101" customFormat="1" ht="26.25" customHeight="1">
      <c r="A78" s="808"/>
      <c r="B78" s="803" t="s">
        <v>3548</v>
      </c>
      <c r="C78" s="810" t="s">
        <v>3549</v>
      </c>
      <c r="D78" s="807">
        <v>43772</v>
      </c>
      <c r="E78" s="803" t="s">
        <v>324</v>
      </c>
      <c r="F78" s="803" t="s">
        <v>1991</v>
      </c>
      <c r="G78" s="803"/>
      <c r="H78" s="806" t="s">
        <v>152</v>
      </c>
      <c r="I78" s="806"/>
      <c r="J78" s="117" t="s">
        <v>153</v>
      </c>
      <c r="K78" s="117" t="s">
        <v>3</v>
      </c>
      <c r="L78" s="119">
        <v>431.88</v>
      </c>
    </row>
    <row r="79" spans="1:12" s="101" customFormat="1" ht="396.75" customHeight="1">
      <c r="A79" s="808"/>
      <c r="B79" s="803"/>
      <c r="C79" s="810"/>
      <c r="D79" s="807"/>
      <c r="E79" s="803"/>
      <c r="F79" s="803"/>
      <c r="G79" s="803"/>
      <c r="H79" s="806" t="s">
        <v>154</v>
      </c>
      <c r="I79" s="806"/>
      <c r="J79" s="117" t="s">
        <v>153</v>
      </c>
      <c r="K79" s="117" t="s">
        <v>3</v>
      </c>
      <c r="L79" s="119">
        <v>423.6</v>
      </c>
    </row>
    <row r="80" spans="1:12" s="101" customFormat="1" ht="24" customHeight="1">
      <c r="A80" s="808"/>
      <c r="B80" s="110" t="s">
        <v>77</v>
      </c>
      <c r="C80" s="115" t="s">
        <v>79</v>
      </c>
      <c r="D80" s="115" t="s">
        <v>155</v>
      </c>
      <c r="E80" s="115" t="s">
        <v>156</v>
      </c>
      <c r="F80" s="805"/>
      <c r="G80" s="805"/>
      <c r="H80" s="806" t="s">
        <v>157</v>
      </c>
      <c r="I80" s="806"/>
      <c r="J80" s="803" t="s">
        <v>153</v>
      </c>
      <c r="K80" s="803" t="s">
        <v>153</v>
      </c>
      <c r="L80" s="804">
        <v>0</v>
      </c>
    </row>
    <row r="81" spans="1:12" s="101" customFormat="1" ht="24" customHeight="1">
      <c r="A81" s="808"/>
      <c r="B81" s="117" t="s">
        <v>926</v>
      </c>
      <c r="C81" s="117" t="s">
        <v>1991</v>
      </c>
      <c r="D81" s="118">
        <v>43774</v>
      </c>
      <c r="E81" s="117" t="s">
        <v>3550</v>
      </c>
      <c r="F81" s="805"/>
      <c r="G81" s="805"/>
      <c r="H81" s="806"/>
      <c r="I81" s="806"/>
      <c r="J81" s="803"/>
      <c r="K81" s="803"/>
      <c r="L81" s="804"/>
    </row>
    <row r="82" spans="1:12" s="101" customFormat="1" ht="24" customHeight="1">
      <c r="A82" s="808">
        <v>1115</v>
      </c>
      <c r="B82" s="110" t="s">
        <v>76</v>
      </c>
      <c r="C82" s="115" t="s">
        <v>78</v>
      </c>
      <c r="D82" s="115" t="s">
        <v>146</v>
      </c>
      <c r="E82" s="115" t="s">
        <v>147</v>
      </c>
      <c r="F82" s="809" t="s">
        <v>71</v>
      </c>
      <c r="G82" s="809"/>
      <c r="H82" s="805"/>
      <c r="I82" s="805"/>
      <c r="J82" s="805"/>
      <c r="K82" s="805"/>
      <c r="L82" s="805"/>
    </row>
    <row r="83" spans="1:12" s="101" customFormat="1" ht="26.25" customHeight="1">
      <c r="A83" s="808"/>
      <c r="B83" s="803" t="s">
        <v>3548</v>
      </c>
      <c r="C83" s="810" t="s">
        <v>3551</v>
      </c>
      <c r="D83" s="807">
        <v>43844</v>
      </c>
      <c r="E83" s="803" t="s">
        <v>324</v>
      </c>
      <c r="F83" s="803" t="s">
        <v>1991</v>
      </c>
      <c r="G83" s="803"/>
      <c r="H83" s="806" t="s">
        <v>152</v>
      </c>
      <c r="I83" s="806"/>
      <c r="J83" s="117" t="s">
        <v>153</v>
      </c>
      <c r="K83" s="117" t="s">
        <v>3</v>
      </c>
      <c r="L83" s="119">
        <v>1116.44</v>
      </c>
    </row>
    <row r="84" spans="1:12" s="101" customFormat="1" ht="408.95" customHeight="1">
      <c r="A84" s="808"/>
      <c r="B84" s="803"/>
      <c r="C84" s="810"/>
      <c r="D84" s="807"/>
      <c r="E84" s="803"/>
      <c r="F84" s="803"/>
      <c r="G84" s="803"/>
      <c r="H84" s="806" t="s">
        <v>154</v>
      </c>
      <c r="I84" s="806"/>
      <c r="J84" s="803" t="s">
        <v>153</v>
      </c>
      <c r="K84" s="803" t="s">
        <v>153</v>
      </c>
      <c r="L84" s="804">
        <v>0</v>
      </c>
    </row>
    <row r="85" spans="1:12" s="101" customFormat="1" ht="365.85" customHeight="1">
      <c r="A85" s="808"/>
      <c r="B85" s="803"/>
      <c r="C85" s="810"/>
      <c r="D85" s="807"/>
      <c r="E85" s="803"/>
      <c r="F85" s="803"/>
      <c r="G85" s="803"/>
      <c r="H85" s="806"/>
      <c r="I85" s="806"/>
      <c r="J85" s="803"/>
      <c r="K85" s="803"/>
      <c r="L85" s="804"/>
    </row>
    <row r="86" spans="1:12" s="101" customFormat="1" ht="24" customHeight="1">
      <c r="A86" s="808"/>
      <c r="B86" s="110" t="s">
        <v>77</v>
      </c>
      <c r="C86" s="115" t="s">
        <v>79</v>
      </c>
      <c r="D86" s="115" t="s">
        <v>155</v>
      </c>
      <c r="E86" s="115" t="s">
        <v>156</v>
      </c>
      <c r="F86" s="805"/>
      <c r="G86" s="805"/>
      <c r="H86" s="806" t="s">
        <v>157</v>
      </c>
      <c r="I86" s="806"/>
      <c r="J86" s="803" t="s">
        <v>153</v>
      </c>
      <c r="K86" s="803" t="s">
        <v>3</v>
      </c>
      <c r="L86" s="804">
        <v>96</v>
      </c>
    </row>
    <row r="87" spans="1:12" s="101" customFormat="1" ht="24" customHeight="1">
      <c r="A87" s="808"/>
      <c r="B87" s="117" t="s">
        <v>926</v>
      </c>
      <c r="C87" s="117" t="s">
        <v>1991</v>
      </c>
      <c r="D87" s="118">
        <v>43847</v>
      </c>
      <c r="E87" s="117" t="s">
        <v>3552</v>
      </c>
      <c r="F87" s="805"/>
      <c r="G87" s="805"/>
      <c r="H87" s="806"/>
      <c r="I87" s="806"/>
      <c r="J87" s="803"/>
      <c r="K87" s="803"/>
      <c r="L87" s="804"/>
    </row>
    <row r="88" spans="1:12" s="101" customFormat="1" ht="24" customHeight="1">
      <c r="A88" s="808">
        <v>1116</v>
      </c>
      <c r="B88" s="110" t="s">
        <v>76</v>
      </c>
      <c r="C88" s="115" t="s">
        <v>78</v>
      </c>
      <c r="D88" s="115" t="s">
        <v>146</v>
      </c>
      <c r="E88" s="115" t="s">
        <v>147</v>
      </c>
      <c r="F88" s="809" t="s">
        <v>71</v>
      </c>
      <c r="G88" s="809"/>
      <c r="H88" s="805"/>
      <c r="I88" s="805"/>
      <c r="J88" s="805"/>
      <c r="K88" s="805"/>
      <c r="L88" s="805"/>
    </row>
    <row r="89" spans="1:12" s="101" customFormat="1" ht="26.25" customHeight="1">
      <c r="A89" s="808"/>
      <c r="B89" s="803" t="s">
        <v>3553</v>
      </c>
      <c r="C89" s="810" t="s">
        <v>3554</v>
      </c>
      <c r="D89" s="807">
        <v>43772</v>
      </c>
      <c r="E89" s="803" t="s">
        <v>1449</v>
      </c>
      <c r="F89" s="803" t="s">
        <v>1450</v>
      </c>
      <c r="G89" s="803"/>
      <c r="H89" s="806" t="s">
        <v>152</v>
      </c>
      <c r="I89" s="806"/>
      <c r="J89" s="117" t="s">
        <v>153</v>
      </c>
      <c r="K89" s="117" t="s">
        <v>3</v>
      </c>
      <c r="L89" s="119">
        <v>1495.68</v>
      </c>
    </row>
    <row r="90" spans="1:12" s="101" customFormat="1" ht="408.95" customHeight="1">
      <c r="A90" s="808"/>
      <c r="B90" s="803"/>
      <c r="C90" s="810"/>
      <c r="D90" s="807"/>
      <c r="E90" s="803"/>
      <c r="F90" s="803"/>
      <c r="G90" s="803"/>
      <c r="H90" s="806" t="s">
        <v>154</v>
      </c>
      <c r="I90" s="806"/>
      <c r="J90" s="803" t="s">
        <v>153</v>
      </c>
      <c r="K90" s="803" t="s">
        <v>3</v>
      </c>
      <c r="L90" s="804">
        <v>1605.68</v>
      </c>
    </row>
    <row r="91" spans="1:12" s="101" customFormat="1" ht="187.35" customHeight="1">
      <c r="A91" s="808"/>
      <c r="B91" s="803"/>
      <c r="C91" s="810"/>
      <c r="D91" s="807"/>
      <c r="E91" s="803"/>
      <c r="F91" s="803"/>
      <c r="G91" s="803"/>
      <c r="H91" s="806"/>
      <c r="I91" s="806"/>
      <c r="J91" s="803"/>
      <c r="K91" s="803"/>
      <c r="L91" s="804"/>
    </row>
    <row r="92" spans="1:12" s="101" customFormat="1" ht="24" customHeight="1">
      <c r="A92" s="808"/>
      <c r="B92" s="110" t="s">
        <v>77</v>
      </c>
      <c r="C92" s="115" t="s">
        <v>79</v>
      </c>
      <c r="D92" s="115" t="s">
        <v>155</v>
      </c>
      <c r="E92" s="115" t="s">
        <v>156</v>
      </c>
      <c r="F92" s="805"/>
      <c r="G92" s="805"/>
      <c r="H92" s="806" t="s">
        <v>157</v>
      </c>
      <c r="I92" s="806"/>
      <c r="J92" s="803" t="s">
        <v>153</v>
      </c>
      <c r="K92" s="803" t="s">
        <v>153</v>
      </c>
      <c r="L92" s="804">
        <v>0</v>
      </c>
    </row>
    <row r="93" spans="1:12" s="101" customFormat="1" ht="24" customHeight="1">
      <c r="A93" s="808"/>
      <c r="B93" s="117" t="s">
        <v>153</v>
      </c>
      <c r="C93" s="117" t="s">
        <v>1450</v>
      </c>
      <c r="D93" s="118">
        <v>43781</v>
      </c>
      <c r="E93" s="117" t="s">
        <v>3555</v>
      </c>
      <c r="F93" s="805"/>
      <c r="G93" s="805"/>
      <c r="H93" s="806"/>
      <c r="I93" s="806"/>
      <c r="J93" s="803"/>
      <c r="K93" s="803"/>
      <c r="L93" s="804"/>
    </row>
    <row r="94" spans="1:12" s="101" customFormat="1" ht="24" customHeight="1">
      <c r="A94" s="808">
        <v>1117</v>
      </c>
      <c r="B94" s="110" t="s">
        <v>76</v>
      </c>
      <c r="C94" s="115" t="s">
        <v>78</v>
      </c>
      <c r="D94" s="115" t="s">
        <v>146</v>
      </c>
      <c r="E94" s="115" t="s">
        <v>147</v>
      </c>
      <c r="F94" s="809" t="s">
        <v>71</v>
      </c>
      <c r="G94" s="809"/>
      <c r="H94" s="805"/>
      <c r="I94" s="805"/>
      <c r="J94" s="805"/>
      <c r="K94" s="805"/>
      <c r="L94" s="805"/>
    </row>
    <row r="95" spans="1:12" s="101" customFormat="1" ht="26.25" customHeight="1">
      <c r="A95" s="808"/>
      <c r="B95" s="803" t="s">
        <v>3556</v>
      </c>
      <c r="C95" s="803" t="s">
        <v>3557</v>
      </c>
      <c r="D95" s="807">
        <v>43863</v>
      </c>
      <c r="E95" s="803" t="s">
        <v>247</v>
      </c>
      <c r="F95" s="803" t="s">
        <v>248</v>
      </c>
      <c r="G95" s="803"/>
      <c r="H95" s="806" t="s">
        <v>152</v>
      </c>
      <c r="I95" s="806"/>
      <c r="J95" s="117" t="s">
        <v>153</v>
      </c>
      <c r="K95" s="117" t="s">
        <v>153</v>
      </c>
      <c r="L95" s="119">
        <v>0</v>
      </c>
    </row>
    <row r="96" spans="1:12" s="101" customFormat="1" ht="71.25" customHeight="1">
      <c r="A96" s="808"/>
      <c r="B96" s="803"/>
      <c r="C96" s="803"/>
      <c r="D96" s="807"/>
      <c r="E96" s="803"/>
      <c r="F96" s="803"/>
      <c r="G96" s="803"/>
      <c r="H96" s="806" t="s">
        <v>154</v>
      </c>
      <c r="I96" s="806"/>
      <c r="J96" s="117" t="s">
        <v>153</v>
      </c>
      <c r="K96" s="117" t="s">
        <v>153</v>
      </c>
      <c r="L96" s="119">
        <v>0</v>
      </c>
    </row>
    <row r="97" spans="1:12" s="101" customFormat="1" ht="24" customHeight="1">
      <c r="A97" s="808"/>
      <c r="B97" s="110" t="s">
        <v>77</v>
      </c>
      <c r="C97" s="115" t="s">
        <v>79</v>
      </c>
      <c r="D97" s="115" t="s">
        <v>155</v>
      </c>
      <c r="E97" s="115" t="s">
        <v>156</v>
      </c>
      <c r="F97" s="805"/>
      <c r="G97" s="805"/>
      <c r="H97" s="806" t="s">
        <v>157</v>
      </c>
      <c r="I97" s="806"/>
      <c r="J97" s="803" t="s">
        <v>153</v>
      </c>
      <c r="K97" s="803" t="s">
        <v>3</v>
      </c>
      <c r="L97" s="804">
        <v>1410</v>
      </c>
    </row>
    <row r="98" spans="1:12" s="101" customFormat="1" ht="24" customHeight="1">
      <c r="A98" s="808"/>
      <c r="B98" s="117" t="s">
        <v>3558</v>
      </c>
      <c r="C98" s="117" t="s">
        <v>248</v>
      </c>
      <c r="D98" s="118">
        <v>43868</v>
      </c>
      <c r="E98" s="117" t="s">
        <v>2649</v>
      </c>
      <c r="F98" s="805"/>
      <c r="G98" s="805"/>
      <c r="H98" s="806"/>
      <c r="I98" s="806"/>
      <c r="J98" s="803"/>
      <c r="K98" s="803"/>
      <c r="L98" s="804"/>
    </row>
    <row r="99" spans="1:12" s="101" customFormat="1" ht="24" customHeight="1">
      <c r="A99" s="808">
        <v>1118</v>
      </c>
      <c r="B99" s="110" t="s">
        <v>76</v>
      </c>
      <c r="C99" s="115" t="s">
        <v>78</v>
      </c>
      <c r="D99" s="115" t="s">
        <v>146</v>
      </c>
      <c r="E99" s="115" t="s">
        <v>147</v>
      </c>
      <c r="F99" s="809" t="s">
        <v>71</v>
      </c>
      <c r="G99" s="809"/>
      <c r="H99" s="805"/>
      <c r="I99" s="805"/>
      <c r="J99" s="805"/>
      <c r="K99" s="805"/>
      <c r="L99" s="805"/>
    </row>
    <row r="100" spans="1:12" s="101" customFormat="1" ht="26.25" customHeight="1">
      <c r="A100" s="808"/>
      <c r="B100" s="803" t="s">
        <v>3559</v>
      </c>
      <c r="C100" s="810" t="s">
        <v>3560</v>
      </c>
      <c r="D100" s="807">
        <v>43755</v>
      </c>
      <c r="E100" s="803" t="s">
        <v>205</v>
      </c>
      <c r="F100" s="803" t="s">
        <v>329</v>
      </c>
      <c r="G100" s="803"/>
      <c r="H100" s="806" t="s">
        <v>152</v>
      </c>
      <c r="I100" s="806"/>
      <c r="J100" s="117" t="s">
        <v>153</v>
      </c>
      <c r="K100" s="117" t="s">
        <v>3</v>
      </c>
      <c r="L100" s="119">
        <v>2305.75</v>
      </c>
    </row>
    <row r="101" spans="1:12" s="101" customFormat="1" ht="408.95" customHeight="1">
      <c r="A101" s="808"/>
      <c r="B101" s="803"/>
      <c r="C101" s="810"/>
      <c r="D101" s="807"/>
      <c r="E101" s="803"/>
      <c r="F101" s="803"/>
      <c r="G101" s="803"/>
      <c r="H101" s="806" t="s">
        <v>154</v>
      </c>
      <c r="I101" s="806"/>
      <c r="J101" s="803" t="s">
        <v>153</v>
      </c>
      <c r="K101" s="803" t="s">
        <v>153</v>
      </c>
      <c r="L101" s="804">
        <v>0</v>
      </c>
    </row>
    <row r="102" spans="1:12" s="101" customFormat="1" ht="408.95" customHeight="1">
      <c r="A102" s="808"/>
      <c r="B102" s="803"/>
      <c r="C102" s="810"/>
      <c r="D102" s="807"/>
      <c r="E102" s="803"/>
      <c r="F102" s="803"/>
      <c r="G102" s="803"/>
      <c r="H102" s="806"/>
      <c r="I102" s="806"/>
      <c r="J102" s="803"/>
      <c r="K102" s="803"/>
      <c r="L102" s="804"/>
    </row>
    <row r="103" spans="1:12" s="101" customFormat="1" ht="72.2" customHeight="1">
      <c r="A103" s="808"/>
      <c r="B103" s="803"/>
      <c r="C103" s="810"/>
      <c r="D103" s="807"/>
      <c r="E103" s="803"/>
      <c r="F103" s="803"/>
      <c r="G103" s="803"/>
      <c r="H103" s="806"/>
      <c r="I103" s="806"/>
      <c r="J103" s="803"/>
      <c r="K103" s="803"/>
      <c r="L103" s="804"/>
    </row>
    <row r="104" spans="1:12" s="101" customFormat="1" ht="24" customHeight="1">
      <c r="A104" s="808"/>
      <c r="B104" s="110" t="s">
        <v>77</v>
      </c>
      <c r="C104" s="115" t="s">
        <v>79</v>
      </c>
      <c r="D104" s="115" t="s">
        <v>155</v>
      </c>
      <c r="E104" s="115" t="s">
        <v>156</v>
      </c>
      <c r="F104" s="805"/>
      <c r="G104" s="805"/>
      <c r="H104" s="806" t="s">
        <v>157</v>
      </c>
      <c r="I104" s="806"/>
      <c r="J104" s="803" t="s">
        <v>153</v>
      </c>
      <c r="K104" s="803" t="s">
        <v>3</v>
      </c>
      <c r="L104" s="804">
        <v>420</v>
      </c>
    </row>
    <row r="105" spans="1:12" s="101" customFormat="1" ht="34.5" customHeight="1">
      <c r="A105" s="808"/>
      <c r="B105" s="117" t="s">
        <v>3561</v>
      </c>
      <c r="C105" s="117" t="s">
        <v>329</v>
      </c>
      <c r="D105" s="118">
        <v>43762</v>
      </c>
      <c r="E105" s="117" t="s">
        <v>330</v>
      </c>
      <c r="F105" s="805"/>
      <c r="G105" s="805"/>
      <c r="H105" s="806"/>
      <c r="I105" s="806"/>
      <c r="J105" s="803"/>
      <c r="K105" s="803"/>
      <c r="L105" s="804"/>
    </row>
    <row r="106" spans="1:12" s="101" customFormat="1" ht="24" customHeight="1">
      <c r="A106" s="808">
        <v>1119</v>
      </c>
      <c r="B106" s="110" t="s">
        <v>76</v>
      </c>
      <c r="C106" s="115" t="s">
        <v>78</v>
      </c>
      <c r="D106" s="115" t="s">
        <v>146</v>
      </c>
      <c r="E106" s="115" t="s">
        <v>147</v>
      </c>
      <c r="F106" s="809" t="s">
        <v>71</v>
      </c>
      <c r="G106" s="809"/>
      <c r="H106" s="805"/>
      <c r="I106" s="805"/>
      <c r="J106" s="805"/>
      <c r="K106" s="805"/>
      <c r="L106" s="805"/>
    </row>
    <row r="107" spans="1:12" s="101" customFormat="1" ht="26.25" customHeight="1">
      <c r="A107" s="808"/>
      <c r="B107" s="803" t="s">
        <v>3559</v>
      </c>
      <c r="C107" s="810" t="s">
        <v>3562</v>
      </c>
      <c r="D107" s="807">
        <v>43765</v>
      </c>
      <c r="E107" s="803" t="s">
        <v>3563</v>
      </c>
      <c r="F107" s="803" t="s">
        <v>2067</v>
      </c>
      <c r="G107" s="803"/>
      <c r="H107" s="806" t="s">
        <v>152</v>
      </c>
      <c r="I107" s="806"/>
      <c r="J107" s="117" t="s">
        <v>153</v>
      </c>
      <c r="K107" s="117" t="s">
        <v>3</v>
      </c>
      <c r="L107" s="119">
        <v>589.5</v>
      </c>
    </row>
    <row r="108" spans="1:12" s="101" customFormat="1" ht="408.95" customHeight="1">
      <c r="A108" s="808"/>
      <c r="B108" s="803"/>
      <c r="C108" s="810"/>
      <c r="D108" s="807"/>
      <c r="E108" s="803"/>
      <c r="F108" s="803"/>
      <c r="G108" s="803"/>
      <c r="H108" s="806" t="s">
        <v>154</v>
      </c>
      <c r="I108" s="806"/>
      <c r="J108" s="803" t="s">
        <v>153</v>
      </c>
      <c r="K108" s="803" t="s">
        <v>153</v>
      </c>
      <c r="L108" s="804">
        <v>0</v>
      </c>
    </row>
    <row r="109" spans="1:12" s="101" customFormat="1" ht="166.35" customHeight="1">
      <c r="A109" s="808"/>
      <c r="B109" s="803"/>
      <c r="C109" s="810"/>
      <c r="D109" s="807"/>
      <c r="E109" s="803"/>
      <c r="F109" s="803"/>
      <c r="G109" s="803"/>
      <c r="H109" s="806"/>
      <c r="I109" s="806"/>
      <c r="J109" s="803"/>
      <c r="K109" s="803"/>
      <c r="L109" s="804"/>
    </row>
    <row r="110" spans="1:12" s="101" customFormat="1" ht="24" customHeight="1">
      <c r="A110" s="808"/>
      <c r="B110" s="110" t="s">
        <v>77</v>
      </c>
      <c r="C110" s="115" t="s">
        <v>79</v>
      </c>
      <c r="D110" s="115" t="s">
        <v>155</v>
      </c>
      <c r="E110" s="115" t="s">
        <v>156</v>
      </c>
      <c r="F110" s="805"/>
      <c r="G110" s="805"/>
      <c r="H110" s="806" t="s">
        <v>157</v>
      </c>
      <c r="I110" s="806"/>
      <c r="J110" s="803" t="s">
        <v>153</v>
      </c>
      <c r="K110" s="803" t="s">
        <v>3</v>
      </c>
      <c r="L110" s="804">
        <v>200</v>
      </c>
    </row>
    <row r="111" spans="1:12" s="101" customFormat="1" ht="34.5" customHeight="1">
      <c r="A111" s="808"/>
      <c r="B111" s="117" t="s">
        <v>3561</v>
      </c>
      <c r="C111" s="117" t="s">
        <v>2067</v>
      </c>
      <c r="D111" s="118">
        <v>43768</v>
      </c>
      <c r="E111" s="117" t="s">
        <v>3342</v>
      </c>
      <c r="F111" s="805"/>
      <c r="G111" s="805"/>
      <c r="H111" s="806"/>
      <c r="I111" s="806"/>
      <c r="J111" s="803"/>
      <c r="K111" s="803"/>
      <c r="L111" s="804"/>
    </row>
    <row r="112" spans="1:12" s="101" customFormat="1" ht="24" customHeight="1">
      <c r="A112" s="808">
        <v>1120</v>
      </c>
      <c r="B112" s="110" t="s">
        <v>76</v>
      </c>
      <c r="C112" s="115" t="s">
        <v>78</v>
      </c>
      <c r="D112" s="115" t="s">
        <v>146</v>
      </c>
      <c r="E112" s="115" t="s">
        <v>147</v>
      </c>
      <c r="F112" s="809" t="s">
        <v>71</v>
      </c>
      <c r="G112" s="809"/>
      <c r="H112" s="805"/>
      <c r="I112" s="805"/>
      <c r="J112" s="805"/>
      <c r="K112" s="805"/>
      <c r="L112" s="805"/>
    </row>
    <row r="113" spans="1:12" s="101" customFormat="1" ht="26.25" customHeight="1">
      <c r="A113" s="808"/>
      <c r="B113" s="803" t="s">
        <v>3559</v>
      </c>
      <c r="C113" s="810" t="s">
        <v>3564</v>
      </c>
      <c r="D113" s="807">
        <v>43783</v>
      </c>
      <c r="E113" s="803" t="s">
        <v>243</v>
      </c>
      <c r="F113" s="803" t="s">
        <v>3565</v>
      </c>
      <c r="G113" s="803"/>
      <c r="H113" s="806" t="s">
        <v>152</v>
      </c>
      <c r="I113" s="806"/>
      <c r="J113" s="117" t="s">
        <v>153</v>
      </c>
      <c r="K113" s="117" t="s">
        <v>3</v>
      </c>
      <c r="L113" s="119">
        <v>750</v>
      </c>
    </row>
    <row r="114" spans="1:12" s="101" customFormat="1" ht="365.25" customHeight="1">
      <c r="A114" s="808"/>
      <c r="B114" s="803"/>
      <c r="C114" s="810"/>
      <c r="D114" s="807"/>
      <c r="E114" s="803"/>
      <c r="F114" s="803"/>
      <c r="G114" s="803"/>
      <c r="H114" s="806" t="s">
        <v>154</v>
      </c>
      <c r="I114" s="806"/>
      <c r="J114" s="117" t="s">
        <v>153</v>
      </c>
      <c r="K114" s="117" t="s">
        <v>3</v>
      </c>
      <c r="L114" s="119">
        <v>178.6</v>
      </c>
    </row>
    <row r="115" spans="1:12" s="101" customFormat="1" ht="24" customHeight="1">
      <c r="A115" s="808"/>
      <c r="B115" s="110" t="s">
        <v>77</v>
      </c>
      <c r="C115" s="115" t="s">
        <v>79</v>
      </c>
      <c r="D115" s="115" t="s">
        <v>155</v>
      </c>
      <c r="E115" s="115" t="s">
        <v>156</v>
      </c>
      <c r="F115" s="805"/>
      <c r="G115" s="805"/>
      <c r="H115" s="806" t="s">
        <v>157</v>
      </c>
      <c r="I115" s="806"/>
      <c r="J115" s="803" t="s">
        <v>153</v>
      </c>
      <c r="K115" s="803" t="s">
        <v>153</v>
      </c>
      <c r="L115" s="804">
        <v>0</v>
      </c>
    </row>
    <row r="116" spans="1:12" s="101" customFormat="1" ht="34.5" customHeight="1">
      <c r="A116" s="808"/>
      <c r="B116" s="117" t="s">
        <v>3561</v>
      </c>
      <c r="C116" s="117" t="s">
        <v>3565</v>
      </c>
      <c r="D116" s="118">
        <v>43785</v>
      </c>
      <c r="E116" s="117" t="s">
        <v>1418</v>
      </c>
      <c r="F116" s="805"/>
      <c r="G116" s="805"/>
      <c r="H116" s="806"/>
      <c r="I116" s="806"/>
      <c r="J116" s="803"/>
      <c r="K116" s="803"/>
      <c r="L116" s="804"/>
    </row>
    <row r="117" spans="1:12" s="101" customFormat="1" ht="24" customHeight="1">
      <c r="A117" s="808">
        <v>1121</v>
      </c>
      <c r="B117" s="110" t="s">
        <v>76</v>
      </c>
      <c r="C117" s="115" t="s">
        <v>78</v>
      </c>
      <c r="D117" s="115" t="s">
        <v>146</v>
      </c>
      <c r="E117" s="115" t="s">
        <v>147</v>
      </c>
      <c r="F117" s="809" t="s">
        <v>71</v>
      </c>
      <c r="G117" s="809"/>
      <c r="H117" s="805"/>
      <c r="I117" s="805"/>
      <c r="J117" s="805"/>
      <c r="K117" s="805"/>
      <c r="L117" s="805"/>
    </row>
    <row r="118" spans="1:12" s="101" customFormat="1" ht="26.25" customHeight="1">
      <c r="A118" s="808"/>
      <c r="B118" s="803" t="s">
        <v>3559</v>
      </c>
      <c r="C118" s="810" t="s">
        <v>3566</v>
      </c>
      <c r="D118" s="807">
        <v>43800</v>
      </c>
      <c r="E118" s="803" t="s">
        <v>745</v>
      </c>
      <c r="F118" s="803" t="s">
        <v>3567</v>
      </c>
      <c r="G118" s="803"/>
      <c r="H118" s="806" t="s">
        <v>152</v>
      </c>
      <c r="I118" s="806"/>
      <c r="J118" s="117" t="s">
        <v>153</v>
      </c>
      <c r="K118" s="117" t="s">
        <v>3</v>
      </c>
      <c r="L118" s="119">
        <v>1471</v>
      </c>
    </row>
    <row r="119" spans="1:12" s="101" customFormat="1" ht="408.95" customHeight="1">
      <c r="A119" s="808"/>
      <c r="B119" s="803"/>
      <c r="C119" s="810"/>
      <c r="D119" s="807"/>
      <c r="E119" s="803"/>
      <c r="F119" s="803"/>
      <c r="G119" s="803"/>
      <c r="H119" s="806" t="s">
        <v>154</v>
      </c>
      <c r="I119" s="806"/>
      <c r="J119" s="803" t="s">
        <v>153</v>
      </c>
      <c r="K119" s="803" t="s">
        <v>3</v>
      </c>
      <c r="L119" s="804">
        <v>2636.07</v>
      </c>
    </row>
    <row r="120" spans="1:12" s="101" customFormat="1" ht="386.85" customHeight="1">
      <c r="A120" s="808"/>
      <c r="B120" s="803"/>
      <c r="C120" s="810"/>
      <c r="D120" s="807"/>
      <c r="E120" s="803"/>
      <c r="F120" s="803"/>
      <c r="G120" s="803"/>
      <c r="H120" s="806"/>
      <c r="I120" s="806"/>
      <c r="J120" s="803"/>
      <c r="K120" s="803"/>
      <c r="L120" s="804"/>
    </row>
    <row r="121" spans="1:12" s="101" customFormat="1" ht="24" customHeight="1">
      <c r="A121" s="808"/>
      <c r="B121" s="110" t="s">
        <v>77</v>
      </c>
      <c r="C121" s="115" t="s">
        <v>79</v>
      </c>
      <c r="D121" s="115" t="s">
        <v>155</v>
      </c>
      <c r="E121" s="115" t="s">
        <v>156</v>
      </c>
      <c r="F121" s="805"/>
      <c r="G121" s="805"/>
      <c r="H121" s="806" t="s">
        <v>157</v>
      </c>
      <c r="I121" s="806"/>
      <c r="J121" s="803" t="s">
        <v>153</v>
      </c>
      <c r="K121" s="803" t="s">
        <v>153</v>
      </c>
      <c r="L121" s="804">
        <v>0</v>
      </c>
    </row>
    <row r="122" spans="1:12" s="101" customFormat="1" ht="34.5" customHeight="1">
      <c r="A122" s="808"/>
      <c r="B122" s="117" t="s">
        <v>3561</v>
      </c>
      <c r="C122" s="117" t="s">
        <v>3567</v>
      </c>
      <c r="D122" s="118">
        <v>43805</v>
      </c>
      <c r="E122" s="117" t="s">
        <v>308</v>
      </c>
      <c r="F122" s="805"/>
      <c r="G122" s="805"/>
      <c r="H122" s="806"/>
      <c r="I122" s="806"/>
      <c r="J122" s="803"/>
      <c r="K122" s="803"/>
      <c r="L122" s="804"/>
    </row>
    <row r="123" spans="1:12" s="101" customFormat="1" ht="24" customHeight="1">
      <c r="A123" s="808">
        <v>1122</v>
      </c>
      <c r="B123" s="110" t="s">
        <v>76</v>
      </c>
      <c r="C123" s="115" t="s">
        <v>78</v>
      </c>
      <c r="D123" s="115" t="s">
        <v>146</v>
      </c>
      <c r="E123" s="115" t="s">
        <v>147</v>
      </c>
      <c r="F123" s="809" t="s">
        <v>71</v>
      </c>
      <c r="G123" s="809"/>
      <c r="H123" s="805"/>
      <c r="I123" s="805"/>
      <c r="J123" s="805"/>
      <c r="K123" s="805"/>
      <c r="L123" s="805"/>
    </row>
    <row r="124" spans="1:12" s="101" customFormat="1" ht="26.25" customHeight="1">
      <c r="A124" s="808"/>
      <c r="B124" s="803" t="s">
        <v>3568</v>
      </c>
      <c r="C124" s="810" t="s">
        <v>3569</v>
      </c>
      <c r="D124" s="807">
        <v>43740</v>
      </c>
      <c r="E124" s="803" t="s">
        <v>2176</v>
      </c>
      <c r="F124" s="803" t="s">
        <v>3442</v>
      </c>
      <c r="G124" s="803"/>
      <c r="H124" s="806" t="s">
        <v>152</v>
      </c>
      <c r="I124" s="806"/>
      <c r="J124" s="117" t="s">
        <v>153</v>
      </c>
      <c r="K124" s="117" t="s">
        <v>3</v>
      </c>
      <c r="L124" s="119">
        <v>568.68000000000006</v>
      </c>
    </row>
    <row r="125" spans="1:12" s="101" customFormat="1" ht="333.75" customHeight="1">
      <c r="A125" s="808"/>
      <c r="B125" s="803"/>
      <c r="C125" s="810"/>
      <c r="D125" s="807"/>
      <c r="E125" s="803"/>
      <c r="F125" s="803"/>
      <c r="G125" s="803"/>
      <c r="H125" s="806" t="s">
        <v>154</v>
      </c>
      <c r="I125" s="806"/>
      <c r="J125" s="117" t="s">
        <v>153</v>
      </c>
      <c r="K125" s="117" t="s">
        <v>153</v>
      </c>
      <c r="L125" s="119">
        <v>0</v>
      </c>
    </row>
    <row r="126" spans="1:12" s="101" customFormat="1" ht="24" customHeight="1">
      <c r="A126" s="808"/>
      <c r="B126" s="110" t="s">
        <v>77</v>
      </c>
      <c r="C126" s="115" t="s">
        <v>79</v>
      </c>
      <c r="D126" s="115" t="s">
        <v>155</v>
      </c>
      <c r="E126" s="115" t="s">
        <v>156</v>
      </c>
      <c r="F126" s="805"/>
      <c r="G126" s="805"/>
      <c r="H126" s="806" t="s">
        <v>157</v>
      </c>
      <c r="I126" s="806"/>
      <c r="J126" s="803" t="s">
        <v>153</v>
      </c>
      <c r="K126" s="803" t="s">
        <v>153</v>
      </c>
      <c r="L126" s="804">
        <v>0</v>
      </c>
    </row>
    <row r="127" spans="1:12" s="101" customFormat="1" ht="24" customHeight="1">
      <c r="A127" s="808"/>
      <c r="B127" s="117" t="s">
        <v>3570</v>
      </c>
      <c r="C127" s="117" t="s">
        <v>3442</v>
      </c>
      <c r="D127" s="118">
        <v>43742</v>
      </c>
      <c r="E127" s="117" t="s">
        <v>416</v>
      </c>
      <c r="F127" s="805"/>
      <c r="G127" s="805"/>
      <c r="H127" s="806"/>
      <c r="I127" s="806"/>
      <c r="J127" s="803"/>
      <c r="K127" s="803"/>
      <c r="L127" s="804"/>
    </row>
    <row r="128" spans="1:12" s="101" customFormat="1" ht="24" customHeight="1">
      <c r="A128" s="808">
        <v>1123</v>
      </c>
      <c r="B128" s="110" t="s">
        <v>76</v>
      </c>
      <c r="C128" s="115" t="s">
        <v>78</v>
      </c>
      <c r="D128" s="115" t="s">
        <v>146</v>
      </c>
      <c r="E128" s="115" t="s">
        <v>147</v>
      </c>
      <c r="F128" s="809" t="s">
        <v>71</v>
      </c>
      <c r="G128" s="809"/>
      <c r="H128" s="805"/>
      <c r="I128" s="805"/>
      <c r="J128" s="805"/>
      <c r="K128" s="805"/>
      <c r="L128" s="805"/>
    </row>
    <row r="129" spans="1:12" s="101" customFormat="1" ht="26.25" customHeight="1">
      <c r="A129" s="808"/>
      <c r="B129" s="803" t="s">
        <v>3568</v>
      </c>
      <c r="C129" s="810" t="s">
        <v>3571</v>
      </c>
      <c r="D129" s="807">
        <v>43806</v>
      </c>
      <c r="E129" s="803" t="s">
        <v>228</v>
      </c>
      <c r="F129" s="803" t="s">
        <v>649</v>
      </c>
      <c r="G129" s="803"/>
      <c r="H129" s="806" t="s">
        <v>152</v>
      </c>
      <c r="I129" s="806"/>
      <c r="J129" s="117" t="s">
        <v>153</v>
      </c>
      <c r="K129" s="117" t="s">
        <v>3</v>
      </c>
      <c r="L129" s="119">
        <v>622.66</v>
      </c>
    </row>
    <row r="130" spans="1:12" s="101" customFormat="1" ht="408.95" customHeight="1">
      <c r="A130" s="808"/>
      <c r="B130" s="803"/>
      <c r="C130" s="810"/>
      <c r="D130" s="807"/>
      <c r="E130" s="803"/>
      <c r="F130" s="803"/>
      <c r="G130" s="803"/>
      <c r="H130" s="806" t="s">
        <v>154</v>
      </c>
      <c r="I130" s="806"/>
      <c r="J130" s="803" t="s">
        <v>153</v>
      </c>
      <c r="K130" s="803" t="s">
        <v>153</v>
      </c>
      <c r="L130" s="804">
        <v>0</v>
      </c>
    </row>
    <row r="131" spans="1:12" s="101" customFormat="1" ht="334.35" customHeight="1">
      <c r="A131" s="808"/>
      <c r="B131" s="803"/>
      <c r="C131" s="810"/>
      <c r="D131" s="807"/>
      <c r="E131" s="803"/>
      <c r="F131" s="803"/>
      <c r="G131" s="803"/>
      <c r="H131" s="806"/>
      <c r="I131" s="806"/>
      <c r="J131" s="803"/>
      <c r="K131" s="803"/>
      <c r="L131" s="804"/>
    </row>
    <row r="132" spans="1:12" s="101" customFormat="1" ht="24" customHeight="1">
      <c r="A132" s="808"/>
      <c r="B132" s="110" t="s">
        <v>77</v>
      </c>
      <c r="C132" s="115" t="s">
        <v>79</v>
      </c>
      <c r="D132" s="115" t="s">
        <v>155</v>
      </c>
      <c r="E132" s="115" t="s">
        <v>156</v>
      </c>
      <c r="F132" s="805"/>
      <c r="G132" s="805"/>
      <c r="H132" s="806" t="s">
        <v>157</v>
      </c>
      <c r="I132" s="806"/>
      <c r="J132" s="803" t="s">
        <v>153</v>
      </c>
      <c r="K132" s="803" t="s">
        <v>3</v>
      </c>
      <c r="L132" s="804">
        <v>795</v>
      </c>
    </row>
    <row r="133" spans="1:12" s="101" customFormat="1" ht="24" customHeight="1">
      <c r="A133" s="808"/>
      <c r="B133" s="117" t="s">
        <v>3570</v>
      </c>
      <c r="C133" s="117" t="s">
        <v>649</v>
      </c>
      <c r="D133" s="118">
        <v>43812</v>
      </c>
      <c r="E133" s="117" t="s">
        <v>3572</v>
      </c>
      <c r="F133" s="805"/>
      <c r="G133" s="805"/>
      <c r="H133" s="806"/>
      <c r="I133" s="806"/>
      <c r="J133" s="803"/>
      <c r="K133" s="803"/>
      <c r="L133" s="804"/>
    </row>
    <row r="134" spans="1:12" s="101" customFormat="1" ht="24" customHeight="1">
      <c r="A134" s="808">
        <v>1124</v>
      </c>
      <c r="B134" s="110" t="s">
        <v>76</v>
      </c>
      <c r="C134" s="115" t="s">
        <v>78</v>
      </c>
      <c r="D134" s="115" t="s">
        <v>146</v>
      </c>
      <c r="E134" s="115" t="s">
        <v>147</v>
      </c>
      <c r="F134" s="809" t="s">
        <v>71</v>
      </c>
      <c r="G134" s="809"/>
      <c r="H134" s="805"/>
      <c r="I134" s="805"/>
      <c r="J134" s="805"/>
      <c r="K134" s="805"/>
      <c r="L134" s="805"/>
    </row>
    <row r="135" spans="1:12" s="101" customFormat="1" ht="26.25" customHeight="1">
      <c r="A135" s="808"/>
      <c r="B135" s="803" t="s">
        <v>3573</v>
      </c>
      <c r="C135" s="810" t="s">
        <v>3574</v>
      </c>
      <c r="D135" s="807">
        <v>43772</v>
      </c>
      <c r="E135" s="803" t="s">
        <v>2024</v>
      </c>
      <c r="F135" s="803" t="s">
        <v>3575</v>
      </c>
      <c r="G135" s="803"/>
      <c r="H135" s="806" t="s">
        <v>152</v>
      </c>
      <c r="I135" s="806"/>
      <c r="J135" s="117" t="s">
        <v>153</v>
      </c>
      <c r="K135" s="117" t="s">
        <v>3</v>
      </c>
      <c r="L135" s="119">
        <v>275.72000000000003</v>
      </c>
    </row>
    <row r="136" spans="1:12" s="101" customFormat="1" ht="239.25" customHeight="1">
      <c r="A136" s="808"/>
      <c r="B136" s="803"/>
      <c r="C136" s="810"/>
      <c r="D136" s="807"/>
      <c r="E136" s="803"/>
      <c r="F136" s="803"/>
      <c r="G136" s="803"/>
      <c r="H136" s="806" t="s">
        <v>154</v>
      </c>
      <c r="I136" s="806"/>
      <c r="J136" s="117" t="s">
        <v>153</v>
      </c>
      <c r="K136" s="117" t="s">
        <v>3</v>
      </c>
      <c r="L136" s="119">
        <v>259.27</v>
      </c>
    </row>
    <row r="137" spans="1:12" s="101" customFormat="1" ht="24" customHeight="1">
      <c r="A137" s="808"/>
      <c r="B137" s="110" t="s">
        <v>77</v>
      </c>
      <c r="C137" s="115" t="s">
        <v>79</v>
      </c>
      <c r="D137" s="115" t="s">
        <v>155</v>
      </c>
      <c r="E137" s="115" t="s">
        <v>156</v>
      </c>
      <c r="F137" s="805"/>
      <c r="G137" s="805"/>
      <c r="H137" s="806" t="s">
        <v>157</v>
      </c>
      <c r="I137" s="806"/>
      <c r="J137" s="803" t="s">
        <v>153</v>
      </c>
      <c r="K137" s="803" t="s">
        <v>153</v>
      </c>
      <c r="L137" s="804">
        <v>0</v>
      </c>
    </row>
    <row r="138" spans="1:12" s="101" customFormat="1" ht="34.5" customHeight="1">
      <c r="A138" s="808"/>
      <c r="B138" s="117" t="s">
        <v>3576</v>
      </c>
      <c r="C138" s="117" t="s">
        <v>3575</v>
      </c>
      <c r="D138" s="118">
        <v>43774</v>
      </c>
      <c r="E138" s="117" t="s">
        <v>3550</v>
      </c>
      <c r="F138" s="805"/>
      <c r="G138" s="805"/>
      <c r="H138" s="806"/>
      <c r="I138" s="806"/>
      <c r="J138" s="803"/>
      <c r="K138" s="803"/>
      <c r="L138" s="804"/>
    </row>
    <row r="139" spans="1:12" s="101" customFormat="1" ht="24" customHeight="1">
      <c r="A139" s="808">
        <v>1125</v>
      </c>
      <c r="B139" s="110" t="s">
        <v>76</v>
      </c>
      <c r="C139" s="115" t="s">
        <v>78</v>
      </c>
      <c r="D139" s="115" t="s">
        <v>146</v>
      </c>
      <c r="E139" s="115" t="s">
        <v>147</v>
      </c>
      <c r="F139" s="809" t="s">
        <v>71</v>
      </c>
      <c r="G139" s="809"/>
      <c r="H139" s="805"/>
      <c r="I139" s="805"/>
      <c r="J139" s="805"/>
      <c r="K139" s="805"/>
      <c r="L139" s="805"/>
    </row>
    <row r="140" spans="1:12" s="101" customFormat="1" ht="26.25" customHeight="1">
      <c r="A140" s="808"/>
      <c r="B140" s="803" t="s">
        <v>3577</v>
      </c>
      <c r="C140" s="810" t="s">
        <v>3578</v>
      </c>
      <c r="D140" s="807">
        <v>43739</v>
      </c>
      <c r="E140" s="803" t="s">
        <v>1406</v>
      </c>
      <c r="F140" s="803" t="s">
        <v>2453</v>
      </c>
      <c r="G140" s="803"/>
      <c r="H140" s="806" t="s">
        <v>152</v>
      </c>
      <c r="I140" s="806"/>
      <c r="J140" s="117" t="s">
        <v>153</v>
      </c>
      <c r="K140" s="117" t="s">
        <v>3</v>
      </c>
      <c r="L140" s="119">
        <v>905.75</v>
      </c>
    </row>
    <row r="141" spans="1:12" s="101" customFormat="1" ht="81.75" customHeight="1">
      <c r="A141" s="808"/>
      <c r="B141" s="803"/>
      <c r="C141" s="810"/>
      <c r="D141" s="807"/>
      <c r="E141" s="803"/>
      <c r="F141" s="803"/>
      <c r="G141" s="803"/>
      <c r="H141" s="806" t="s">
        <v>154</v>
      </c>
      <c r="I141" s="806"/>
      <c r="J141" s="117" t="s">
        <v>153</v>
      </c>
      <c r="K141" s="117" t="s">
        <v>153</v>
      </c>
      <c r="L141" s="119">
        <v>0</v>
      </c>
    </row>
    <row r="142" spans="1:12" s="101" customFormat="1" ht="24" customHeight="1">
      <c r="A142" s="808"/>
      <c r="B142" s="110" t="s">
        <v>77</v>
      </c>
      <c r="C142" s="115" t="s">
        <v>79</v>
      </c>
      <c r="D142" s="115" t="s">
        <v>155</v>
      </c>
      <c r="E142" s="115" t="s">
        <v>156</v>
      </c>
      <c r="F142" s="805"/>
      <c r="G142" s="805"/>
      <c r="H142" s="806" t="s">
        <v>157</v>
      </c>
      <c r="I142" s="806"/>
      <c r="J142" s="803" t="s">
        <v>153</v>
      </c>
      <c r="K142" s="803" t="s">
        <v>153</v>
      </c>
      <c r="L142" s="804">
        <v>0</v>
      </c>
    </row>
    <row r="143" spans="1:12" s="101" customFormat="1" ht="24" customHeight="1">
      <c r="A143" s="808"/>
      <c r="B143" s="117" t="s">
        <v>240</v>
      </c>
      <c r="C143" s="117" t="s">
        <v>2453</v>
      </c>
      <c r="D143" s="118">
        <v>43741</v>
      </c>
      <c r="E143" s="117" t="s">
        <v>438</v>
      </c>
      <c r="F143" s="805"/>
      <c r="G143" s="805"/>
      <c r="H143" s="806"/>
      <c r="I143" s="806"/>
      <c r="J143" s="803"/>
      <c r="K143" s="803"/>
      <c r="L143" s="804"/>
    </row>
    <row r="144" spans="1:12" s="101" customFormat="1" ht="24" customHeight="1">
      <c r="A144" s="808">
        <v>1126</v>
      </c>
      <c r="B144" s="110" t="s">
        <v>76</v>
      </c>
      <c r="C144" s="115" t="s">
        <v>78</v>
      </c>
      <c r="D144" s="115" t="s">
        <v>146</v>
      </c>
      <c r="E144" s="115" t="s">
        <v>147</v>
      </c>
      <c r="F144" s="809" t="s">
        <v>71</v>
      </c>
      <c r="G144" s="809"/>
      <c r="H144" s="805"/>
      <c r="I144" s="805"/>
      <c r="J144" s="805"/>
      <c r="K144" s="805"/>
      <c r="L144" s="805"/>
    </row>
    <row r="145" spans="1:12" s="101" customFormat="1" ht="26.25" customHeight="1">
      <c r="A145" s="808"/>
      <c r="B145" s="803" t="s">
        <v>3577</v>
      </c>
      <c r="C145" s="803" t="s">
        <v>3579</v>
      </c>
      <c r="D145" s="807">
        <v>43780</v>
      </c>
      <c r="E145" s="803" t="s">
        <v>1649</v>
      </c>
      <c r="F145" s="803" t="s">
        <v>3580</v>
      </c>
      <c r="G145" s="803"/>
      <c r="H145" s="806" t="s">
        <v>152</v>
      </c>
      <c r="I145" s="806"/>
      <c r="J145" s="117" t="s">
        <v>153</v>
      </c>
      <c r="K145" s="117" t="s">
        <v>3</v>
      </c>
      <c r="L145" s="119">
        <v>568</v>
      </c>
    </row>
    <row r="146" spans="1:12" s="101" customFormat="1" ht="50.25" customHeight="1">
      <c r="A146" s="808"/>
      <c r="B146" s="803"/>
      <c r="C146" s="803"/>
      <c r="D146" s="807"/>
      <c r="E146" s="803"/>
      <c r="F146" s="803"/>
      <c r="G146" s="803"/>
      <c r="H146" s="806" t="s">
        <v>154</v>
      </c>
      <c r="I146" s="806"/>
      <c r="J146" s="117" t="s">
        <v>153</v>
      </c>
      <c r="K146" s="117" t="s">
        <v>3</v>
      </c>
      <c r="L146" s="119">
        <v>514.6</v>
      </c>
    </row>
    <row r="147" spans="1:12" s="101" customFormat="1" ht="24" customHeight="1">
      <c r="A147" s="808"/>
      <c r="B147" s="110" t="s">
        <v>77</v>
      </c>
      <c r="C147" s="115" t="s">
        <v>79</v>
      </c>
      <c r="D147" s="115" t="s">
        <v>155</v>
      </c>
      <c r="E147" s="115" t="s">
        <v>156</v>
      </c>
      <c r="F147" s="805"/>
      <c r="G147" s="805"/>
      <c r="H147" s="806" t="s">
        <v>157</v>
      </c>
      <c r="I147" s="806"/>
      <c r="J147" s="803" t="s">
        <v>153</v>
      </c>
      <c r="K147" s="803" t="s">
        <v>3</v>
      </c>
      <c r="L147" s="804">
        <v>750</v>
      </c>
    </row>
    <row r="148" spans="1:12" s="101" customFormat="1" ht="24" customHeight="1">
      <c r="A148" s="808"/>
      <c r="B148" s="117" t="s">
        <v>240</v>
      </c>
      <c r="C148" s="117" t="s">
        <v>3580</v>
      </c>
      <c r="D148" s="118">
        <v>43784</v>
      </c>
      <c r="E148" s="117" t="s">
        <v>507</v>
      </c>
      <c r="F148" s="805"/>
      <c r="G148" s="805"/>
      <c r="H148" s="806"/>
      <c r="I148" s="806"/>
      <c r="J148" s="803"/>
      <c r="K148" s="803"/>
      <c r="L148" s="804"/>
    </row>
    <row r="149" spans="1:12" s="101" customFormat="1" ht="24" customHeight="1">
      <c r="A149" s="808">
        <v>1127</v>
      </c>
      <c r="B149" s="110" t="s">
        <v>76</v>
      </c>
      <c r="C149" s="115" t="s">
        <v>78</v>
      </c>
      <c r="D149" s="115" t="s">
        <v>146</v>
      </c>
      <c r="E149" s="115" t="s">
        <v>147</v>
      </c>
      <c r="F149" s="809" t="s">
        <v>71</v>
      </c>
      <c r="G149" s="809"/>
      <c r="H149" s="805"/>
      <c r="I149" s="805"/>
      <c r="J149" s="805"/>
      <c r="K149" s="805"/>
      <c r="L149" s="805"/>
    </row>
    <row r="150" spans="1:12" s="101" customFormat="1" ht="26.25" customHeight="1">
      <c r="A150" s="808"/>
      <c r="B150" s="803" t="s">
        <v>3577</v>
      </c>
      <c r="C150" s="803" t="s">
        <v>3581</v>
      </c>
      <c r="D150" s="807">
        <v>43860</v>
      </c>
      <c r="E150" s="803" t="s">
        <v>3582</v>
      </c>
      <c r="F150" s="803" t="s">
        <v>1242</v>
      </c>
      <c r="G150" s="803"/>
      <c r="H150" s="806" t="s">
        <v>152</v>
      </c>
      <c r="I150" s="806"/>
      <c r="J150" s="117" t="s">
        <v>153</v>
      </c>
      <c r="K150" s="117" t="s">
        <v>3</v>
      </c>
      <c r="L150" s="119">
        <v>233</v>
      </c>
    </row>
    <row r="151" spans="1:12" s="101" customFormat="1" ht="39.75" customHeight="1">
      <c r="A151" s="808"/>
      <c r="B151" s="803"/>
      <c r="C151" s="803"/>
      <c r="D151" s="807"/>
      <c r="E151" s="803"/>
      <c r="F151" s="803"/>
      <c r="G151" s="803"/>
      <c r="H151" s="806" t="s">
        <v>154</v>
      </c>
      <c r="I151" s="806"/>
      <c r="J151" s="117" t="s">
        <v>153</v>
      </c>
      <c r="K151" s="117" t="s">
        <v>3</v>
      </c>
      <c r="L151" s="119">
        <v>400</v>
      </c>
    </row>
    <row r="152" spans="1:12" s="101" customFormat="1" ht="24" customHeight="1">
      <c r="A152" s="808"/>
      <c r="B152" s="110" t="s">
        <v>77</v>
      </c>
      <c r="C152" s="115" t="s">
        <v>79</v>
      </c>
      <c r="D152" s="115" t="s">
        <v>155</v>
      </c>
      <c r="E152" s="115" t="s">
        <v>156</v>
      </c>
      <c r="F152" s="805"/>
      <c r="G152" s="805"/>
      <c r="H152" s="806" t="s">
        <v>157</v>
      </c>
      <c r="I152" s="806"/>
      <c r="J152" s="803" t="s">
        <v>153</v>
      </c>
      <c r="K152" s="803" t="s">
        <v>3</v>
      </c>
      <c r="L152" s="804">
        <v>200</v>
      </c>
    </row>
    <row r="153" spans="1:12" s="101" customFormat="1" ht="24" customHeight="1">
      <c r="A153" s="808"/>
      <c r="B153" s="117" t="s">
        <v>240</v>
      </c>
      <c r="C153" s="117" t="s">
        <v>1242</v>
      </c>
      <c r="D153" s="118">
        <v>43862</v>
      </c>
      <c r="E153" s="117" t="s">
        <v>3583</v>
      </c>
      <c r="F153" s="805"/>
      <c r="G153" s="805"/>
      <c r="H153" s="806"/>
      <c r="I153" s="806"/>
      <c r="J153" s="803"/>
      <c r="K153" s="803"/>
      <c r="L153" s="804"/>
    </row>
    <row r="154" spans="1:12" s="101" customFormat="1" ht="24" customHeight="1">
      <c r="A154" s="808">
        <v>1128</v>
      </c>
      <c r="B154" s="110" t="s">
        <v>76</v>
      </c>
      <c r="C154" s="115" t="s">
        <v>78</v>
      </c>
      <c r="D154" s="115" t="s">
        <v>146</v>
      </c>
      <c r="E154" s="115" t="s">
        <v>147</v>
      </c>
      <c r="F154" s="809" t="s">
        <v>71</v>
      </c>
      <c r="G154" s="809"/>
      <c r="H154" s="805"/>
      <c r="I154" s="805"/>
      <c r="J154" s="805"/>
      <c r="K154" s="805"/>
      <c r="L154" s="805"/>
    </row>
    <row r="155" spans="1:12" s="101" customFormat="1" ht="26.25" customHeight="1">
      <c r="A155" s="808"/>
      <c r="B155" s="803" t="s">
        <v>3584</v>
      </c>
      <c r="C155" s="810" t="s">
        <v>3585</v>
      </c>
      <c r="D155" s="807">
        <v>43757</v>
      </c>
      <c r="E155" s="803" t="s">
        <v>205</v>
      </c>
      <c r="F155" s="803" t="s">
        <v>329</v>
      </c>
      <c r="G155" s="803"/>
      <c r="H155" s="806" t="s">
        <v>152</v>
      </c>
      <c r="I155" s="806"/>
      <c r="J155" s="117" t="s">
        <v>153</v>
      </c>
      <c r="K155" s="117" t="s">
        <v>153</v>
      </c>
      <c r="L155" s="119">
        <v>0</v>
      </c>
    </row>
    <row r="156" spans="1:12" s="101" customFormat="1" ht="407.25" customHeight="1">
      <c r="A156" s="808"/>
      <c r="B156" s="803"/>
      <c r="C156" s="810"/>
      <c r="D156" s="807"/>
      <c r="E156" s="803"/>
      <c r="F156" s="803"/>
      <c r="G156" s="803"/>
      <c r="H156" s="806" t="s">
        <v>154</v>
      </c>
      <c r="I156" s="806"/>
      <c r="J156" s="117" t="s">
        <v>153</v>
      </c>
      <c r="K156" s="117" t="s">
        <v>153</v>
      </c>
      <c r="L156" s="119">
        <v>0</v>
      </c>
    </row>
    <row r="157" spans="1:12" s="101" customFormat="1" ht="24" customHeight="1">
      <c r="A157" s="808"/>
      <c r="B157" s="110" t="s">
        <v>77</v>
      </c>
      <c r="C157" s="115" t="s">
        <v>79</v>
      </c>
      <c r="D157" s="115" t="s">
        <v>155</v>
      </c>
      <c r="E157" s="115" t="s">
        <v>156</v>
      </c>
      <c r="F157" s="805"/>
      <c r="G157" s="805"/>
      <c r="H157" s="806" t="s">
        <v>157</v>
      </c>
      <c r="I157" s="806"/>
      <c r="J157" s="803" t="s">
        <v>153</v>
      </c>
      <c r="K157" s="803" t="s">
        <v>3</v>
      </c>
      <c r="L157" s="804">
        <v>420</v>
      </c>
    </row>
    <row r="158" spans="1:12" s="101" customFormat="1" ht="24" customHeight="1">
      <c r="A158" s="808"/>
      <c r="B158" s="117" t="s">
        <v>193</v>
      </c>
      <c r="C158" s="117" t="s">
        <v>329</v>
      </c>
      <c r="D158" s="118">
        <v>43762</v>
      </c>
      <c r="E158" s="117" t="s">
        <v>1043</v>
      </c>
      <c r="F158" s="805"/>
      <c r="G158" s="805"/>
      <c r="H158" s="806"/>
      <c r="I158" s="806"/>
      <c r="J158" s="803"/>
      <c r="K158" s="803"/>
      <c r="L158" s="804"/>
    </row>
    <row r="159" spans="1:12" s="101" customFormat="1" ht="24" customHeight="1">
      <c r="A159" s="808">
        <v>1129</v>
      </c>
      <c r="B159" s="110" t="s">
        <v>76</v>
      </c>
      <c r="C159" s="115" t="s">
        <v>78</v>
      </c>
      <c r="D159" s="115" t="s">
        <v>146</v>
      </c>
      <c r="E159" s="115" t="s">
        <v>147</v>
      </c>
      <c r="F159" s="809" t="s">
        <v>71</v>
      </c>
      <c r="G159" s="809"/>
      <c r="H159" s="805"/>
      <c r="I159" s="805"/>
      <c r="J159" s="805"/>
      <c r="K159" s="805"/>
      <c r="L159" s="805"/>
    </row>
    <row r="160" spans="1:12" s="101" customFormat="1" ht="26.25" customHeight="1">
      <c r="A160" s="808"/>
      <c r="B160" s="803" t="s">
        <v>3584</v>
      </c>
      <c r="C160" s="810" t="s">
        <v>3586</v>
      </c>
      <c r="D160" s="807">
        <v>43805</v>
      </c>
      <c r="E160" s="803" t="s">
        <v>466</v>
      </c>
      <c r="F160" s="803" t="s">
        <v>3587</v>
      </c>
      <c r="G160" s="803"/>
      <c r="H160" s="806" t="s">
        <v>152</v>
      </c>
      <c r="I160" s="806"/>
      <c r="J160" s="117" t="s">
        <v>153</v>
      </c>
      <c r="K160" s="117" t="s">
        <v>3</v>
      </c>
      <c r="L160" s="119">
        <v>1182</v>
      </c>
    </row>
    <row r="161" spans="1:12" s="101" customFormat="1" ht="408.95" customHeight="1">
      <c r="A161" s="808"/>
      <c r="B161" s="803"/>
      <c r="C161" s="810"/>
      <c r="D161" s="807"/>
      <c r="E161" s="803"/>
      <c r="F161" s="803"/>
      <c r="G161" s="803"/>
      <c r="H161" s="806" t="s">
        <v>154</v>
      </c>
      <c r="I161" s="806"/>
      <c r="J161" s="803" t="s">
        <v>153</v>
      </c>
      <c r="K161" s="803" t="s">
        <v>153</v>
      </c>
      <c r="L161" s="804">
        <v>0</v>
      </c>
    </row>
    <row r="162" spans="1:12" s="101" customFormat="1" ht="229.35" customHeight="1">
      <c r="A162" s="808"/>
      <c r="B162" s="803"/>
      <c r="C162" s="810"/>
      <c r="D162" s="807"/>
      <c r="E162" s="803"/>
      <c r="F162" s="803"/>
      <c r="G162" s="803"/>
      <c r="H162" s="806"/>
      <c r="I162" s="806"/>
      <c r="J162" s="803"/>
      <c r="K162" s="803"/>
      <c r="L162" s="804"/>
    </row>
    <row r="163" spans="1:12" s="101" customFormat="1" ht="24" customHeight="1">
      <c r="A163" s="808"/>
      <c r="B163" s="110" t="s">
        <v>77</v>
      </c>
      <c r="C163" s="115" t="s">
        <v>79</v>
      </c>
      <c r="D163" s="115" t="s">
        <v>155</v>
      </c>
      <c r="E163" s="115" t="s">
        <v>156</v>
      </c>
      <c r="F163" s="805"/>
      <c r="G163" s="805"/>
      <c r="H163" s="806" t="s">
        <v>157</v>
      </c>
      <c r="I163" s="806"/>
      <c r="J163" s="803" t="s">
        <v>153</v>
      </c>
      <c r="K163" s="803" t="s">
        <v>3</v>
      </c>
      <c r="L163" s="804">
        <v>830</v>
      </c>
    </row>
    <row r="164" spans="1:12" s="101" customFormat="1" ht="24" customHeight="1">
      <c r="A164" s="808"/>
      <c r="B164" s="117" t="s">
        <v>193</v>
      </c>
      <c r="C164" s="117" t="s">
        <v>3587</v>
      </c>
      <c r="D164" s="118">
        <v>43813</v>
      </c>
      <c r="E164" s="117" t="s">
        <v>3236</v>
      </c>
      <c r="F164" s="805"/>
      <c r="G164" s="805"/>
      <c r="H164" s="806"/>
      <c r="I164" s="806"/>
      <c r="J164" s="803"/>
      <c r="K164" s="803"/>
      <c r="L164" s="804"/>
    </row>
    <row r="165" spans="1:12" s="101" customFormat="1" ht="24" customHeight="1">
      <c r="A165" s="808">
        <v>1130</v>
      </c>
      <c r="B165" s="110" t="s">
        <v>76</v>
      </c>
      <c r="C165" s="115" t="s">
        <v>78</v>
      </c>
      <c r="D165" s="115" t="s">
        <v>146</v>
      </c>
      <c r="E165" s="115" t="s">
        <v>147</v>
      </c>
      <c r="F165" s="809" t="s">
        <v>71</v>
      </c>
      <c r="G165" s="809"/>
      <c r="H165" s="805"/>
      <c r="I165" s="805"/>
      <c r="J165" s="805"/>
      <c r="K165" s="805"/>
      <c r="L165" s="805"/>
    </row>
    <row r="166" spans="1:12" s="101" customFormat="1" ht="26.25" customHeight="1">
      <c r="A166" s="808"/>
      <c r="B166" s="803" t="s">
        <v>3584</v>
      </c>
      <c r="C166" s="810" t="s">
        <v>3588</v>
      </c>
      <c r="D166" s="807">
        <v>43836</v>
      </c>
      <c r="E166" s="803" t="s">
        <v>639</v>
      </c>
      <c r="F166" s="803" t="s">
        <v>640</v>
      </c>
      <c r="G166" s="803"/>
      <c r="H166" s="806" t="s">
        <v>152</v>
      </c>
      <c r="I166" s="806"/>
      <c r="J166" s="117" t="s">
        <v>153</v>
      </c>
      <c r="K166" s="117" t="s">
        <v>3</v>
      </c>
      <c r="L166" s="119">
        <v>401</v>
      </c>
    </row>
    <row r="167" spans="1:12" s="101" customFormat="1" ht="408.95" customHeight="1">
      <c r="A167" s="808"/>
      <c r="B167" s="803"/>
      <c r="C167" s="810"/>
      <c r="D167" s="807"/>
      <c r="E167" s="803"/>
      <c r="F167" s="803"/>
      <c r="G167" s="803"/>
      <c r="H167" s="806" t="s">
        <v>154</v>
      </c>
      <c r="I167" s="806"/>
      <c r="J167" s="803" t="s">
        <v>153</v>
      </c>
      <c r="K167" s="803" t="s">
        <v>3</v>
      </c>
      <c r="L167" s="804">
        <v>443.6</v>
      </c>
    </row>
    <row r="168" spans="1:12" s="101" customFormat="1" ht="92.85" customHeight="1">
      <c r="A168" s="808"/>
      <c r="B168" s="803"/>
      <c r="C168" s="810"/>
      <c r="D168" s="807"/>
      <c r="E168" s="803"/>
      <c r="F168" s="803"/>
      <c r="G168" s="803"/>
      <c r="H168" s="806"/>
      <c r="I168" s="806"/>
      <c r="J168" s="803"/>
      <c r="K168" s="803"/>
      <c r="L168" s="804"/>
    </row>
    <row r="169" spans="1:12" s="101" customFormat="1" ht="24" customHeight="1">
      <c r="A169" s="808"/>
      <c r="B169" s="110" t="s">
        <v>77</v>
      </c>
      <c r="C169" s="115" t="s">
        <v>79</v>
      </c>
      <c r="D169" s="115" t="s">
        <v>155</v>
      </c>
      <c r="E169" s="115" t="s">
        <v>156</v>
      </c>
      <c r="F169" s="805"/>
      <c r="G169" s="805"/>
      <c r="H169" s="806" t="s">
        <v>157</v>
      </c>
      <c r="I169" s="806"/>
      <c r="J169" s="803" t="s">
        <v>153</v>
      </c>
      <c r="K169" s="803" t="s">
        <v>153</v>
      </c>
      <c r="L169" s="804">
        <v>0</v>
      </c>
    </row>
    <row r="170" spans="1:12" s="101" customFormat="1" ht="24" customHeight="1">
      <c r="A170" s="808"/>
      <c r="B170" s="117" t="s">
        <v>193</v>
      </c>
      <c r="C170" s="117" t="s">
        <v>640</v>
      </c>
      <c r="D170" s="118">
        <v>43838</v>
      </c>
      <c r="E170" s="117" t="s">
        <v>3589</v>
      </c>
      <c r="F170" s="805"/>
      <c r="G170" s="805"/>
      <c r="H170" s="806"/>
      <c r="I170" s="806"/>
      <c r="J170" s="803"/>
      <c r="K170" s="803"/>
      <c r="L170" s="804"/>
    </row>
    <row r="171" spans="1:12" s="101" customFormat="1" ht="24" customHeight="1">
      <c r="A171" s="808">
        <v>1131</v>
      </c>
      <c r="B171" s="110" t="s">
        <v>76</v>
      </c>
      <c r="C171" s="115" t="s">
        <v>78</v>
      </c>
      <c r="D171" s="115" t="s">
        <v>146</v>
      </c>
      <c r="E171" s="115" t="s">
        <v>147</v>
      </c>
      <c r="F171" s="809" t="s">
        <v>71</v>
      </c>
      <c r="G171" s="809"/>
      <c r="H171" s="805"/>
      <c r="I171" s="805"/>
      <c r="J171" s="805"/>
      <c r="K171" s="805"/>
      <c r="L171" s="805"/>
    </row>
    <row r="172" spans="1:12" s="101" customFormat="1" ht="26.25" customHeight="1">
      <c r="A172" s="808"/>
      <c r="B172" s="803" t="s">
        <v>3590</v>
      </c>
      <c r="C172" s="810" t="s">
        <v>3591</v>
      </c>
      <c r="D172" s="807">
        <v>43744</v>
      </c>
      <c r="E172" s="803" t="s">
        <v>3592</v>
      </c>
      <c r="F172" s="803" t="s">
        <v>3593</v>
      </c>
      <c r="G172" s="803"/>
      <c r="H172" s="806" t="s">
        <v>152</v>
      </c>
      <c r="I172" s="806"/>
      <c r="J172" s="117" t="s">
        <v>153</v>
      </c>
      <c r="K172" s="117" t="s">
        <v>3</v>
      </c>
      <c r="L172" s="119">
        <v>334</v>
      </c>
    </row>
    <row r="173" spans="1:12" s="101" customFormat="1" ht="333.75" customHeight="1">
      <c r="A173" s="808"/>
      <c r="B173" s="803"/>
      <c r="C173" s="810"/>
      <c r="D173" s="807"/>
      <c r="E173" s="803"/>
      <c r="F173" s="803"/>
      <c r="G173" s="803"/>
      <c r="H173" s="806" t="s">
        <v>154</v>
      </c>
      <c r="I173" s="806"/>
      <c r="J173" s="117" t="s">
        <v>153</v>
      </c>
      <c r="K173" s="117" t="s">
        <v>3</v>
      </c>
      <c r="L173" s="119">
        <v>421.08</v>
      </c>
    </row>
    <row r="174" spans="1:12" s="101" customFormat="1" ht="24" customHeight="1">
      <c r="A174" s="808"/>
      <c r="B174" s="110" t="s">
        <v>77</v>
      </c>
      <c r="C174" s="115" t="s">
        <v>79</v>
      </c>
      <c r="D174" s="115" t="s">
        <v>155</v>
      </c>
      <c r="E174" s="115" t="s">
        <v>156</v>
      </c>
      <c r="F174" s="805"/>
      <c r="G174" s="805"/>
      <c r="H174" s="806" t="s">
        <v>157</v>
      </c>
      <c r="I174" s="806"/>
      <c r="J174" s="803" t="s">
        <v>153</v>
      </c>
      <c r="K174" s="803" t="s">
        <v>153</v>
      </c>
      <c r="L174" s="804">
        <v>0</v>
      </c>
    </row>
    <row r="175" spans="1:12" s="101" customFormat="1" ht="24" customHeight="1">
      <c r="A175" s="808"/>
      <c r="B175" s="117" t="s">
        <v>193</v>
      </c>
      <c r="C175" s="117" t="s">
        <v>3593</v>
      </c>
      <c r="D175" s="118">
        <v>43746</v>
      </c>
      <c r="E175" s="117" t="s">
        <v>1033</v>
      </c>
      <c r="F175" s="805"/>
      <c r="G175" s="805"/>
      <c r="H175" s="806"/>
      <c r="I175" s="806"/>
      <c r="J175" s="803"/>
      <c r="K175" s="803"/>
      <c r="L175" s="804"/>
    </row>
    <row r="176" spans="1:12" s="101" customFormat="1" ht="24" customHeight="1">
      <c r="A176" s="808">
        <v>1132</v>
      </c>
      <c r="B176" s="110" t="s">
        <v>76</v>
      </c>
      <c r="C176" s="115" t="s">
        <v>78</v>
      </c>
      <c r="D176" s="115" t="s">
        <v>146</v>
      </c>
      <c r="E176" s="115" t="s">
        <v>147</v>
      </c>
      <c r="F176" s="809" t="s">
        <v>71</v>
      </c>
      <c r="G176" s="809"/>
      <c r="H176" s="805"/>
      <c r="I176" s="805"/>
      <c r="J176" s="805"/>
      <c r="K176" s="805"/>
      <c r="L176" s="805"/>
    </row>
    <row r="177" spans="1:12" s="101" customFormat="1" ht="26.25" customHeight="1">
      <c r="A177" s="808"/>
      <c r="B177" s="803" t="s">
        <v>3590</v>
      </c>
      <c r="C177" s="810" t="s">
        <v>3594</v>
      </c>
      <c r="D177" s="807">
        <v>43774</v>
      </c>
      <c r="E177" s="803" t="s">
        <v>1096</v>
      </c>
      <c r="F177" s="803" t="s">
        <v>1097</v>
      </c>
      <c r="G177" s="803"/>
      <c r="H177" s="806" t="s">
        <v>152</v>
      </c>
      <c r="I177" s="806"/>
      <c r="J177" s="117" t="s">
        <v>153</v>
      </c>
      <c r="K177" s="117" t="s">
        <v>3</v>
      </c>
      <c r="L177" s="119">
        <v>430</v>
      </c>
    </row>
    <row r="178" spans="1:12" s="101" customFormat="1" ht="408.95" customHeight="1">
      <c r="A178" s="808"/>
      <c r="B178" s="803"/>
      <c r="C178" s="810"/>
      <c r="D178" s="807"/>
      <c r="E178" s="803"/>
      <c r="F178" s="803"/>
      <c r="G178" s="803"/>
      <c r="H178" s="806" t="s">
        <v>154</v>
      </c>
      <c r="I178" s="806"/>
      <c r="J178" s="803" t="s">
        <v>153</v>
      </c>
      <c r="K178" s="803" t="s">
        <v>3</v>
      </c>
      <c r="L178" s="804">
        <v>685.6</v>
      </c>
    </row>
    <row r="179" spans="1:12" s="101" customFormat="1" ht="40.35" customHeight="1">
      <c r="A179" s="808"/>
      <c r="B179" s="803"/>
      <c r="C179" s="810"/>
      <c r="D179" s="807"/>
      <c r="E179" s="803"/>
      <c r="F179" s="803"/>
      <c r="G179" s="803"/>
      <c r="H179" s="806"/>
      <c r="I179" s="806"/>
      <c r="J179" s="803"/>
      <c r="K179" s="803"/>
      <c r="L179" s="804"/>
    </row>
    <row r="180" spans="1:12" s="101" customFormat="1" ht="24" customHeight="1">
      <c r="A180" s="808"/>
      <c r="B180" s="110" t="s">
        <v>77</v>
      </c>
      <c r="C180" s="115" t="s">
        <v>79</v>
      </c>
      <c r="D180" s="115" t="s">
        <v>155</v>
      </c>
      <c r="E180" s="115" t="s">
        <v>156</v>
      </c>
      <c r="F180" s="805"/>
      <c r="G180" s="805"/>
      <c r="H180" s="806" t="s">
        <v>157</v>
      </c>
      <c r="I180" s="806"/>
      <c r="J180" s="803" t="s">
        <v>153</v>
      </c>
      <c r="K180" s="803" t="s">
        <v>3</v>
      </c>
      <c r="L180" s="804">
        <v>34</v>
      </c>
    </row>
    <row r="181" spans="1:12" s="101" customFormat="1" ht="24" customHeight="1">
      <c r="A181" s="808"/>
      <c r="B181" s="117" t="s">
        <v>193</v>
      </c>
      <c r="C181" s="117" t="s">
        <v>1097</v>
      </c>
      <c r="D181" s="118">
        <v>43776</v>
      </c>
      <c r="E181" s="117" t="s">
        <v>808</v>
      </c>
      <c r="F181" s="805"/>
      <c r="G181" s="805"/>
      <c r="H181" s="806"/>
      <c r="I181" s="806"/>
      <c r="J181" s="803"/>
      <c r="K181" s="803"/>
      <c r="L181" s="804"/>
    </row>
    <row r="182" spans="1:12" s="101" customFormat="1" ht="24" customHeight="1">
      <c r="A182" s="808">
        <v>1133</v>
      </c>
      <c r="B182" s="110" t="s">
        <v>76</v>
      </c>
      <c r="C182" s="115" t="s">
        <v>78</v>
      </c>
      <c r="D182" s="115" t="s">
        <v>146</v>
      </c>
      <c r="E182" s="115" t="s">
        <v>147</v>
      </c>
      <c r="F182" s="809" t="s">
        <v>71</v>
      </c>
      <c r="G182" s="809"/>
      <c r="H182" s="805"/>
      <c r="I182" s="805"/>
      <c r="J182" s="805"/>
      <c r="K182" s="805"/>
      <c r="L182" s="805"/>
    </row>
    <row r="183" spans="1:12" s="101" customFormat="1" ht="26.25" customHeight="1">
      <c r="A183" s="808"/>
      <c r="B183" s="803" t="s">
        <v>3590</v>
      </c>
      <c r="C183" s="810" t="s">
        <v>3595</v>
      </c>
      <c r="D183" s="807">
        <v>43780</v>
      </c>
      <c r="E183" s="803" t="s">
        <v>714</v>
      </c>
      <c r="F183" s="803" t="s">
        <v>3596</v>
      </c>
      <c r="G183" s="803"/>
      <c r="H183" s="806" t="s">
        <v>152</v>
      </c>
      <c r="I183" s="806"/>
      <c r="J183" s="117" t="s">
        <v>153</v>
      </c>
      <c r="K183" s="117" t="s">
        <v>3</v>
      </c>
      <c r="L183" s="119">
        <v>794.48</v>
      </c>
    </row>
    <row r="184" spans="1:12" s="101" customFormat="1" ht="408.95" customHeight="1">
      <c r="A184" s="808"/>
      <c r="B184" s="803"/>
      <c r="C184" s="810"/>
      <c r="D184" s="807"/>
      <c r="E184" s="803"/>
      <c r="F184" s="803"/>
      <c r="G184" s="803"/>
      <c r="H184" s="806" t="s">
        <v>154</v>
      </c>
      <c r="I184" s="806"/>
      <c r="J184" s="803" t="s">
        <v>153</v>
      </c>
      <c r="K184" s="803" t="s">
        <v>3</v>
      </c>
      <c r="L184" s="804">
        <v>811.09</v>
      </c>
    </row>
    <row r="185" spans="1:12" s="101" customFormat="1" ht="134.85" customHeight="1">
      <c r="A185" s="808"/>
      <c r="B185" s="803"/>
      <c r="C185" s="810"/>
      <c r="D185" s="807"/>
      <c r="E185" s="803"/>
      <c r="F185" s="803"/>
      <c r="G185" s="803"/>
      <c r="H185" s="806"/>
      <c r="I185" s="806"/>
      <c r="J185" s="803"/>
      <c r="K185" s="803"/>
      <c r="L185" s="804"/>
    </row>
    <row r="186" spans="1:12" s="101" customFormat="1" ht="24" customHeight="1">
      <c r="A186" s="808"/>
      <c r="B186" s="110" t="s">
        <v>77</v>
      </c>
      <c r="C186" s="115" t="s">
        <v>79</v>
      </c>
      <c r="D186" s="115" t="s">
        <v>155</v>
      </c>
      <c r="E186" s="115" t="s">
        <v>156</v>
      </c>
      <c r="F186" s="805"/>
      <c r="G186" s="805"/>
      <c r="H186" s="806" t="s">
        <v>157</v>
      </c>
      <c r="I186" s="806"/>
      <c r="J186" s="803" t="s">
        <v>153</v>
      </c>
      <c r="K186" s="803" t="s">
        <v>3</v>
      </c>
      <c r="L186" s="804">
        <v>100</v>
      </c>
    </row>
    <row r="187" spans="1:12" s="101" customFormat="1" ht="24" customHeight="1">
      <c r="A187" s="808"/>
      <c r="B187" s="117" t="s">
        <v>193</v>
      </c>
      <c r="C187" s="117" t="s">
        <v>3596</v>
      </c>
      <c r="D187" s="118">
        <v>43788</v>
      </c>
      <c r="E187" s="117" t="s">
        <v>3597</v>
      </c>
      <c r="F187" s="805"/>
      <c r="G187" s="805"/>
      <c r="H187" s="806"/>
      <c r="I187" s="806"/>
      <c r="J187" s="803"/>
      <c r="K187" s="803"/>
      <c r="L187" s="804"/>
    </row>
    <row r="188" spans="1:12" s="101" customFormat="1" ht="24" customHeight="1">
      <c r="A188" s="808">
        <v>1134</v>
      </c>
      <c r="B188" s="110" t="s">
        <v>76</v>
      </c>
      <c r="C188" s="115" t="s">
        <v>78</v>
      </c>
      <c r="D188" s="115" t="s">
        <v>146</v>
      </c>
      <c r="E188" s="115" t="s">
        <v>147</v>
      </c>
      <c r="F188" s="809" t="s">
        <v>71</v>
      </c>
      <c r="G188" s="809"/>
      <c r="H188" s="805"/>
      <c r="I188" s="805"/>
      <c r="J188" s="805"/>
      <c r="K188" s="805"/>
      <c r="L188" s="805"/>
    </row>
    <row r="189" spans="1:12" s="101" customFormat="1" ht="26.25" customHeight="1">
      <c r="A189" s="808"/>
      <c r="B189" s="803" t="s">
        <v>3590</v>
      </c>
      <c r="C189" s="810" t="s">
        <v>3595</v>
      </c>
      <c r="D189" s="807">
        <v>43780</v>
      </c>
      <c r="E189" s="803" t="s">
        <v>714</v>
      </c>
      <c r="F189" s="803" t="s">
        <v>3598</v>
      </c>
      <c r="G189" s="803"/>
      <c r="H189" s="806" t="s">
        <v>152</v>
      </c>
      <c r="I189" s="806"/>
      <c r="J189" s="117" t="s">
        <v>153</v>
      </c>
      <c r="K189" s="117" t="s">
        <v>3</v>
      </c>
      <c r="L189" s="119">
        <v>649.19000000000005</v>
      </c>
    </row>
    <row r="190" spans="1:12" s="101" customFormat="1" ht="408.95" customHeight="1">
      <c r="A190" s="808"/>
      <c r="B190" s="803"/>
      <c r="C190" s="810"/>
      <c r="D190" s="807"/>
      <c r="E190" s="803"/>
      <c r="F190" s="803"/>
      <c r="G190" s="803"/>
      <c r="H190" s="806" t="s">
        <v>154</v>
      </c>
      <c r="I190" s="806"/>
      <c r="J190" s="803" t="s">
        <v>153</v>
      </c>
      <c r="K190" s="803" t="s">
        <v>3</v>
      </c>
      <c r="L190" s="804">
        <v>555.83000000000004</v>
      </c>
    </row>
    <row r="191" spans="1:12" s="101" customFormat="1" ht="134.85" customHeight="1">
      <c r="A191" s="808"/>
      <c r="B191" s="803"/>
      <c r="C191" s="810"/>
      <c r="D191" s="807"/>
      <c r="E191" s="803"/>
      <c r="F191" s="803"/>
      <c r="G191" s="803"/>
      <c r="H191" s="806"/>
      <c r="I191" s="806"/>
      <c r="J191" s="803"/>
      <c r="K191" s="803"/>
      <c r="L191" s="804"/>
    </row>
    <row r="192" spans="1:12" s="101" customFormat="1" ht="24" customHeight="1">
      <c r="A192" s="808"/>
      <c r="B192" s="110" t="s">
        <v>77</v>
      </c>
      <c r="C192" s="115" t="s">
        <v>79</v>
      </c>
      <c r="D192" s="115" t="s">
        <v>155</v>
      </c>
      <c r="E192" s="115" t="s">
        <v>156</v>
      </c>
      <c r="F192" s="805"/>
      <c r="G192" s="805"/>
      <c r="H192" s="806" t="s">
        <v>157</v>
      </c>
      <c r="I192" s="806"/>
      <c r="J192" s="803" t="s">
        <v>153</v>
      </c>
      <c r="K192" s="803" t="s">
        <v>3</v>
      </c>
      <c r="L192" s="804">
        <v>50</v>
      </c>
    </row>
    <row r="193" spans="1:12" s="101" customFormat="1" ht="24" customHeight="1">
      <c r="A193" s="808"/>
      <c r="B193" s="117" t="s">
        <v>193</v>
      </c>
      <c r="C193" s="117" t="s">
        <v>3598</v>
      </c>
      <c r="D193" s="118">
        <v>43788</v>
      </c>
      <c r="E193" s="117" t="s">
        <v>3597</v>
      </c>
      <c r="F193" s="805"/>
      <c r="G193" s="805"/>
      <c r="H193" s="806"/>
      <c r="I193" s="806"/>
      <c r="J193" s="803"/>
      <c r="K193" s="803"/>
      <c r="L193" s="804"/>
    </row>
    <row r="194" spans="1:12" s="101" customFormat="1" ht="24" customHeight="1">
      <c r="A194" s="808">
        <v>1135</v>
      </c>
      <c r="B194" s="110" t="s">
        <v>76</v>
      </c>
      <c r="C194" s="115" t="s">
        <v>78</v>
      </c>
      <c r="D194" s="115" t="s">
        <v>146</v>
      </c>
      <c r="E194" s="115" t="s">
        <v>147</v>
      </c>
      <c r="F194" s="809" t="s">
        <v>71</v>
      </c>
      <c r="G194" s="809"/>
      <c r="H194" s="805"/>
      <c r="I194" s="805"/>
      <c r="J194" s="805"/>
      <c r="K194" s="805"/>
      <c r="L194" s="805"/>
    </row>
    <row r="195" spans="1:12" s="101" customFormat="1" ht="26.25" customHeight="1">
      <c r="A195" s="808"/>
      <c r="B195" s="803" t="s">
        <v>3590</v>
      </c>
      <c r="C195" s="810" t="s">
        <v>3599</v>
      </c>
      <c r="D195" s="807">
        <v>43856</v>
      </c>
      <c r="E195" s="803" t="s">
        <v>3600</v>
      </c>
      <c r="F195" s="803" t="s">
        <v>334</v>
      </c>
      <c r="G195" s="803"/>
      <c r="H195" s="806" t="s">
        <v>152</v>
      </c>
      <c r="I195" s="806"/>
      <c r="J195" s="117" t="s">
        <v>3</v>
      </c>
      <c r="K195" s="117" t="s">
        <v>153</v>
      </c>
      <c r="L195" s="119">
        <v>998.8</v>
      </c>
    </row>
    <row r="196" spans="1:12" s="101" customFormat="1" ht="408.95" customHeight="1">
      <c r="A196" s="808"/>
      <c r="B196" s="803"/>
      <c r="C196" s="810"/>
      <c r="D196" s="807"/>
      <c r="E196" s="803"/>
      <c r="F196" s="803"/>
      <c r="G196" s="803"/>
      <c r="H196" s="806" t="s">
        <v>154</v>
      </c>
      <c r="I196" s="806"/>
      <c r="J196" s="803" t="s">
        <v>153</v>
      </c>
      <c r="K196" s="803" t="s">
        <v>153</v>
      </c>
      <c r="L196" s="804">
        <v>0</v>
      </c>
    </row>
    <row r="197" spans="1:12" s="101" customFormat="1" ht="292.35000000000002" customHeight="1">
      <c r="A197" s="808"/>
      <c r="B197" s="803"/>
      <c r="C197" s="810"/>
      <c r="D197" s="807"/>
      <c r="E197" s="803"/>
      <c r="F197" s="803"/>
      <c r="G197" s="803"/>
      <c r="H197" s="806"/>
      <c r="I197" s="806"/>
      <c r="J197" s="803"/>
      <c r="K197" s="803"/>
      <c r="L197" s="804"/>
    </row>
    <row r="198" spans="1:12" s="101" customFormat="1" ht="24" customHeight="1">
      <c r="A198" s="808"/>
      <c r="B198" s="110" t="s">
        <v>77</v>
      </c>
      <c r="C198" s="115" t="s">
        <v>79</v>
      </c>
      <c r="D198" s="115" t="s">
        <v>155</v>
      </c>
      <c r="E198" s="115" t="s">
        <v>156</v>
      </c>
      <c r="F198" s="805"/>
      <c r="G198" s="805"/>
      <c r="H198" s="806" t="s">
        <v>157</v>
      </c>
      <c r="I198" s="806"/>
      <c r="J198" s="803" t="s">
        <v>3</v>
      </c>
      <c r="K198" s="803" t="s">
        <v>3</v>
      </c>
      <c r="L198" s="804">
        <v>991</v>
      </c>
    </row>
    <row r="199" spans="1:12" s="101" customFormat="1" ht="24" customHeight="1">
      <c r="A199" s="808"/>
      <c r="B199" s="117" t="s">
        <v>193</v>
      </c>
      <c r="C199" s="117" t="s">
        <v>334</v>
      </c>
      <c r="D199" s="118">
        <v>43860</v>
      </c>
      <c r="E199" s="117" t="s">
        <v>3601</v>
      </c>
      <c r="F199" s="805"/>
      <c r="G199" s="805"/>
      <c r="H199" s="806"/>
      <c r="I199" s="806"/>
      <c r="J199" s="803"/>
      <c r="K199" s="803"/>
      <c r="L199" s="804"/>
    </row>
    <row r="200" spans="1:12" s="101" customFormat="1" ht="24" customHeight="1">
      <c r="A200" s="808">
        <v>1136</v>
      </c>
      <c r="B200" s="110" t="s">
        <v>76</v>
      </c>
      <c r="C200" s="115" t="s">
        <v>78</v>
      </c>
      <c r="D200" s="115" t="s">
        <v>146</v>
      </c>
      <c r="E200" s="115" t="s">
        <v>147</v>
      </c>
      <c r="F200" s="809" t="s">
        <v>71</v>
      </c>
      <c r="G200" s="809"/>
      <c r="H200" s="805"/>
      <c r="I200" s="805"/>
      <c r="J200" s="805"/>
      <c r="K200" s="805"/>
      <c r="L200" s="805"/>
    </row>
    <row r="201" spans="1:12" s="101" customFormat="1" ht="26.25" customHeight="1">
      <c r="A201" s="808"/>
      <c r="B201" s="803" t="s">
        <v>3602</v>
      </c>
      <c r="C201" s="810" t="s">
        <v>3603</v>
      </c>
      <c r="D201" s="807">
        <v>43747</v>
      </c>
      <c r="E201" s="803" t="s">
        <v>2281</v>
      </c>
      <c r="F201" s="803" t="s">
        <v>1588</v>
      </c>
      <c r="G201" s="803"/>
      <c r="H201" s="806" t="s">
        <v>152</v>
      </c>
      <c r="I201" s="806"/>
      <c r="J201" s="117" t="s">
        <v>153</v>
      </c>
      <c r="K201" s="117" t="s">
        <v>3</v>
      </c>
      <c r="L201" s="119">
        <v>3591</v>
      </c>
    </row>
    <row r="202" spans="1:12" s="101" customFormat="1" ht="407.25" customHeight="1">
      <c r="A202" s="808"/>
      <c r="B202" s="803"/>
      <c r="C202" s="810"/>
      <c r="D202" s="807"/>
      <c r="E202" s="803"/>
      <c r="F202" s="803"/>
      <c r="G202" s="803"/>
      <c r="H202" s="806" t="s">
        <v>154</v>
      </c>
      <c r="I202" s="806"/>
      <c r="J202" s="117" t="s">
        <v>153</v>
      </c>
      <c r="K202" s="117" t="s">
        <v>3</v>
      </c>
      <c r="L202" s="119">
        <v>1886.83</v>
      </c>
    </row>
    <row r="203" spans="1:12" s="101" customFormat="1" ht="24" customHeight="1">
      <c r="A203" s="808"/>
      <c r="B203" s="110" t="s">
        <v>77</v>
      </c>
      <c r="C203" s="115" t="s">
        <v>79</v>
      </c>
      <c r="D203" s="115" t="s">
        <v>155</v>
      </c>
      <c r="E203" s="115" t="s">
        <v>156</v>
      </c>
      <c r="F203" s="805"/>
      <c r="G203" s="805"/>
      <c r="H203" s="806" t="s">
        <v>157</v>
      </c>
      <c r="I203" s="806"/>
      <c r="J203" s="803" t="s">
        <v>153</v>
      </c>
      <c r="K203" s="803" t="s">
        <v>3</v>
      </c>
      <c r="L203" s="804">
        <v>621.23</v>
      </c>
    </row>
    <row r="204" spans="1:12" s="101" customFormat="1" ht="24" customHeight="1">
      <c r="A204" s="808"/>
      <c r="B204" s="117" t="s">
        <v>254</v>
      </c>
      <c r="C204" s="117" t="s">
        <v>1588</v>
      </c>
      <c r="D204" s="118">
        <v>43757</v>
      </c>
      <c r="E204" s="117" t="s">
        <v>3604</v>
      </c>
      <c r="F204" s="805"/>
      <c r="G204" s="805"/>
      <c r="H204" s="806"/>
      <c r="I204" s="806"/>
      <c r="J204" s="803"/>
      <c r="K204" s="803"/>
      <c r="L204" s="804"/>
    </row>
    <row r="205" spans="1:12" s="101" customFormat="1" ht="24" customHeight="1">
      <c r="A205" s="808">
        <v>1137</v>
      </c>
      <c r="B205" s="110" t="s">
        <v>76</v>
      </c>
      <c r="C205" s="115" t="s">
        <v>78</v>
      </c>
      <c r="D205" s="115" t="s">
        <v>146</v>
      </c>
      <c r="E205" s="115" t="s">
        <v>147</v>
      </c>
      <c r="F205" s="809" t="s">
        <v>71</v>
      </c>
      <c r="G205" s="809"/>
      <c r="H205" s="805"/>
      <c r="I205" s="805"/>
      <c r="J205" s="805"/>
      <c r="K205" s="805"/>
      <c r="L205" s="805"/>
    </row>
    <row r="206" spans="1:12" s="101" customFormat="1" ht="26.25" customHeight="1">
      <c r="A206" s="808"/>
      <c r="B206" s="803" t="s">
        <v>3602</v>
      </c>
      <c r="C206" s="810" t="s">
        <v>3605</v>
      </c>
      <c r="D206" s="807">
        <v>43768</v>
      </c>
      <c r="E206" s="803" t="s">
        <v>928</v>
      </c>
      <c r="F206" s="803" t="s">
        <v>3606</v>
      </c>
      <c r="G206" s="803"/>
      <c r="H206" s="806" t="s">
        <v>152</v>
      </c>
      <c r="I206" s="806"/>
      <c r="J206" s="117" t="s">
        <v>153</v>
      </c>
      <c r="K206" s="117" t="s">
        <v>3</v>
      </c>
      <c r="L206" s="119">
        <v>641.41999999999996</v>
      </c>
    </row>
    <row r="207" spans="1:12" s="101" customFormat="1" ht="270.75" customHeight="1">
      <c r="A207" s="808"/>
      <c r="B207" s="803"/>
      <c r="C207" s="810"/>
      <c r="D207" s="807"/>
      <c r="E207" s="803"/>
      <c r="F207" s="803"/>
      <c r="G207" s="803"/>
      <c r="H207" s="806" t="s">
        <v>154</v>
      </c>
      <c r="I207" s="806"/>
      <c r="J207" s="117" t="s">
        <v>153</v>
      </c>
      <c r="K207" s="117" t="s">
        <v>3</v>
      </c>
      <c r="L207" s="119">
        <v>491.6</v>
      </c>
    </row>
    <row r="208" spans="1:12" s="101" customFormat="1" ht="24" customHeight="1">
      <c r="A208" s="808"/>
      <c r="B208" s="110" t="s">
        <v>77</v>
      </c>
      <c r="C208" s="115" t="s">
        <v>79</v>
      </c>
      <c r="D208" s="115" t="s">
        <v>155</v>
      </c>
      <c r="E208" s="115" t="s">
        <v>156</v>
      </c>
      <c r="F208" s="805"/>
      <c r="G208" s="805"/>
      <c r="H208" s="806" t="s">
        <v>157</v>
      </c>
      <c r="I208" s="806"/>
      <c r="J208" s="803" t="s">
        <v>153</v>
      </c>
      <c r="K208" s="803" t="s">
        <v>153</v>
      </c>
      <c r="L208" s="804">
        <v>0</v>
      </c>
    </row>
    <row r="209" spans="1:12" s="101" customFormat="1" ht="24" customHeight="1">
      <c r="A209" s="808"/>
      <c r="B209" s="117" t="s">
        <v>254</v>
      </c>
      <c r="C209" s="117" t="s">
        <v>3606</v>
      </c>
      <c r="D209" s="118">
        <v>43770</v>
      </c>
      <c r="E209" s="117" t="s">
        <v>364</v>
      </c>
      <c r="F209" s="805"/>
      <c r="G209" s="805"/>
      <c r="H209" s="806"/>
      <c r="I209" s="806"/>
      <c r="J209" s="803"/>
      <c r="K209" s="803"/>
      <c r="L209" s="804"/>
    </row>
    <row r="210" spans="1:12" s="101" customFormat="1" ht="24" customHeight="1">
      <c r="A210" s="808">
        <v>1138</v>
      </c>
      <c r="B210" s="110" t="s">
        <v>76</v>
      </c>
      <c r="C210" s="115" t="s">
        <v>78</v>
      </c>
      <c r="D210" s="115" t="s">
        <v>146</v>
      </c>
      <c r="E210" s="115" t="s">
        <v>147</v>
      </c>
      <c r="F210" s="809" t="s">
        <v>71</v>
      </c>
      <c r="G210" s="809"/>
      <c r="H210" s="805"/>
      <c r="I210" s="805"/>
      <c r="J210" s="805"/>
      <c r="K210" s="805"/>
      <c r="L210" s="805"/>
    </row>
    <row r="211" spans="1:12" s="101" customFormat="1" ht="26.25" customHeight="1">
      <c r="A211" s="808"/>
      <c r="B211" s="803" t="s">
        <v>3602</v>
      </c>
      <c r="C211" s="810" t="s">
        <v>3607</v>
      </c>
      <c r="D211" s="807">
        <v>43790</v>
      </c>
      <c r="E211" s="803" t="s">
        <v>205</v>
      </c>
      <c r="F211" s="803" t="s">
        <v>1588</v>
      </c>
      <c r="G211" s="803"/>
      <c r="H211" s="806" t="s">
        <v>152</v>
      </c>
      <c r="I211" s="806"/>
      <c r="J211" s="117" t="s">
        <v>153</v>
      </c>
      <c r="K211" s="117" t="s">
        <v>3</v>
      </c>
      <c r="L211" s="119">
        <v>717</v>
      </c>
    </row>
    <row r="212" spans="1:12" s="101" customFormat="1" ht="291.75" customHeight="1">
      <c r="A212" s="808"/>
      <c r="B212" s="803"/>
      <c r="C212" s="810"/>
      <c r="D212" s="807"/>
      <c r="E212" s="803"/>
      <c r="F212" s="803"/>
      <c r="G212" s="803"/>
      <c r="H212" s="806" t="s">
        <v>154</v>
      </c>
      <c r="I212" s="806"/>
      <c r="J212" s="117" t="s">
        <v>153</v>
      </c>
      <c r="K212" s="117" t="s">
        <v>3</v>
      </c>
      <c r="L212" s="119">
        <v>263.81</v>
      </c>
    </row>
    <row r="213" spans="1:12" s="101" customFormat="1" ht="24" customHeight="1">
      <c r="A213" s="808"/>
      <c r="B213" s="110" t="s">
        <v>77</v>
      </c>
      <c r="C213" s="115" t="s">
        <v>79</v>
      </c>
      <c r="D213" s="115" t="s">
        <v>155</v>
      </c>
      <c r="E213" s="115" t="s">
        <v>156</v>
      </c>
      <c r="F213" s="805"/>
      <c r="G213" s="805"/>
      <c r="H213" s="806" t="s">
        <v>157</v>
      </c>
      <c r="I213" s="806"/>
      <c r="J213" s="803" t="s">
        <v>153</v>
      </c>
      <c r="K213" s="803" t="s">
        <v>3</v>
      </c>
      <c r="L213" s="804">
        <v>160</v>
      </c>
    </row>
    <row r="214" spans="1:12" s="101" customFormat="1" ht="24" customHeight="1">
      <c r="A214" s="808"/>
      <c r="B214" s="117" t="s">
        <v>254</v>
      </c>
      <c r="C214" s="117" t="s">
        <v>1588</v>
      </c>
      <c r="D214" s="118">
        <v>43793</v>
      </c>
      <c r="E214" s="117" t="s">
        <v>2330</v>
      </c>
      <c r="F214" s="805"/>
      <c r="G214" s="805"/>
      <c r="H214" s="806"/>
      <c r="I214" s="806"/>
      <c r="J214" s="803"/>
      <c r="K214" s="803"/>
      <c r="L214" s="804"/>
    </row>
    <row r="215" spans="1:12" s="101" customFormat="1" ht="24" customHeight="1">
      <c r="A215" s="808">
        <v>1139</v>
      </c>
      <c r="B215" s="110" t="s">
        <v>76</v>
      </c>
      <c r="C215" s="115" t="s">
        <v>78</v>
      </c>
      <c r="D215" s="115" t="s">
        <v>146</v>
      </c>
      <c r="E215" s="115" t="s">
        <v>147</v>
      </c>
      <c r="F215" s="809" t="s">
        <v>71</v>
      </c>
      <c r="G215" s="809"/>
      <c r="H215" s="805"/>
      <c r="I215" s="805"/>
      <c r="J215" s="805"/>
      <c r="K215" s="805"/>
      <c r="L215" s="805"/>
    </row>
    <row r="216" spans="1:12" s="101" customFormat="1" ht="26.25" customHeight="1">
      <c r="A216" s="808"/>
      <c r="B216" s="803" t="s">
        <v>3602</v>
      </c>
      <c r="C216" s="810" t="s">
        <v>3608</v>
      </c>
      <c r="D216" s="807">
        <v>43807</v>
      </c>
      <c r="E216" s="803" t="s">
        <v>2797</v>
      </c>
      <c r="F216" s="803" t="s">
        <v>1588</v>
      </c>
      <c r="G216" s="803"/>
      <c r="H216" s="806" t="s">
        <v>152</v>
      </c>
      <c r="I216" s="806"/>
      <c r="J216" s="117" t="s">
        <v>153</v>
      </c>
      <c r="K216" s="117" t="s">
        <v>3</v>
      </c>
      <c r="L216" s="119">
        <v>3132</v>
      </c>
    </row>
    <row r="217" spans="1:12" s="101" customFormat="1" ht="408.95" customHeight="1">
      <c r="A217" s="808"/>
      <c r="B217" s="803"/>
      <c r="C217" s="810"/>
      <c r="D217" s="807"/>
      <c r="E217" s="803"/>
      <c r="F217" s="803"/>
      <c r="G217" s="803"/>
      <c r="H217" s="806" t="s">
        <v>154</v>
      </c>
      <c r="I217" s="806"/>
      <c r="J217" s="803" t="s">
        <v>153</v>
      </c>
      <c r="K217" s="803" t="s">
        <v>3</v>
      </c>
      <c r="L217" s="804">
        <v>2362.29</v>
      </c>
    </row>
    <row r="218" spans="1:12" s="101" customFormat="1" ht="250.35" customHeight="1">
      <c r="A218" s="808"/>
      <c r="B218" s="803"/>
      <c r="C218" s="810"/>
      <c r="D218" s="807"/>
      <c r="E218" s="803"/>
      <c r="F218" s="803"/>
      <c r="G218" s="803"/>
      <c r="H218" s="806"/>
      <c r="I218" s="806"/>
      <c r="J218" s="803"/>
      <c r="K218" s="803"/>
      <c r="L218" s="804"/>
    </row>
    <row r="219" spans="1:12" s="101" customFormat="1" ht="24" customHeight="1">
      <c r="A219" s="808"/>
      <c r="B219" s="110" t="s">
        <v>77</v>
      </c>
      <c r="C219" s="115" t="s">
        <v>79</v>
      </c>
      <c r="D219" s="115" t="s">
        <v>155</v>
      </c>
      <c r="E219" s="115" t="s">
        <v>156</v>
      </c>
      <c r="F219" s="805"/>
      <c r="G219" s="805"/>
      <c r="H219" s="806" t="s">
        <v>157</v>
      </c>
      <c r="I219" s="806"/>
      <c r="J219" s="803" t="s">
        <v>153</v>
      </c>
      <c r="K219" s="803" t="s">
        <v>3</v>
      </c>
      <c r="L219" s="804">
        <v>80</v>
      </c>
    </row>
    <row r="220" spans="1:12" s="101" customFormat="1" ht="24" customHeight="1">
      <c r="A220" s="808"/>
      <c r="B220" s="117" t="s">
        <v>254</v>
      </c>
      <c r="C220" s="117" t="s">
        <v>1588</v>
      </c>
      <c r="D220" s="118">
        <v>43817</v>
      </c>
      <c r="E220" s="117" t="s">
        <v>3609</v>
      </c>
      <c r="F220" s="805"/>
      <c r="G220" s="805"/>
      <c r="H220" s="806"/>
      <c r="I220" s="806"/>
      <c r="J220" s="803"/>
      <c r="K220" s="803"/>
      <c r="L220" s="804"/>
    </row>
    <row r="221" spans="1:12" s="101" customFormat="1" ht="24" customHeight="1">
      <c r="A221" s="808">
        <v>1140</v>
      </c>
      <c r="B221" s="110" t="s">
        <v>76</v>
      </c>
      <c r="C221" s="115" t="s">
        <v>78</v>
      </c>
      <c r="D221" s="115" t="s">
        <v>146</v>
      </c>
      <c r="E221" s="115" t="s">
        <v>147</v>
      </c>
      <c r="F221" s="809" t="s">
        <v>71</v>
      </c>
      <c r="G221" s="809"/>
      <c r="H221" s="805"/>
      <c r="I221" s="805"/>
      <c r="J221" s="805"/>
      <c r="K221" s="805"/>
      <c r="L221" s="805"/>
    </row>
    <row r="222" spans="1:12" s="101" customFormat="1" ht="26.25" customHeight="1">
      <c r="A222" s="808"/>
      <c r="B222" s="803" t="s">
        <v>3602</v>
      </c>
      <c r="C222" s="810" t="s">
        <v>3610</v>
      </c>
      <c r="D222" s="807">
        <v>43865</v>
      </c>
      <c r="E222" s="803" t="s">
        <v>372</v>
      </c>
      <c r="F222" s="803" t="s">
        <v>1588</v>
      </c>
      <c r="G222" s="803"/>
      <c r="H222" s="806" t="s">
        <v>152</v>
      </c>
      <c r="I222" s="806"/>
      <c r="J222" s="117" t="s">
        <v>153</v>
      </c>
      <c r="K222" s="117" t="s">
        <v>3</v>
      </c>
      <c r="L222" s="119">
        <v>671.33</v>
      </c>
    </row>
    <row r="223" spans="1:12" s="101" customFormat="1" ht="344.25" customHeight="1">
      <c r="A223" s="808"/>
      <c r="B223" s="803"/>
      <c r="C223" s="810"/>
      <c r="D223" s="807"/>
      <c r="E223" s="803"/>
      <c r="F223" s="803"/>
      <c r="G223" s="803"/>
      <c r="H223" s="806" t="s">
        <v>154</v>
      </c>
      <c r="I223" s="806"/>
      <c r="J223" s="117" t="s">
        <v>153</v>
      </c>
      <c r="K223" s="117" t="s">
        <v>3</v>
      </c>
      <c r="L223" s="119">
        <v>475.2</v>
      </c>
    </row>
    <row r="224" spans="1:12" s="101" customFormat="1" ht="24" customHeight="1">
      <c r="A224" s="808"/>
      <c r="B224" s="110" t="s">
        <v>77</v>
      </c>
      <c r="C224" s="115" t="s">
        <v>79</v>
      </c>
      <c r="D224" s="115" t="s">
        <v>155</v>
      </c>
      <c r="E224" s="115" t="s">
        <v>156</v>
      </c>
      <c r="F224" s="805"/>
      <c r="G224" s="805"/>
      <c r="H224" s="806" t="s">
        <v>157</v>
      </c>
      <c r="I224" s="806"/>
      <c r="J224" s="803" t="s">
        <v>153</v>
      </c>
      <c r="K224" s="803" t="s">
        <v>3</v>
      </c>
      <c r="L224" s="804">
        <v>80</v>
      </c>
    </row>
    <row r="225" spans="1:12" s="101" customFormat="1" ht="24" customHeight="1">
      <c r="A225" s="808"/>
      <c r="B225" s="117" t="s">
        <v>254</v>
      </c>
      <c r="C225" s="117" t="s">
        <v>1588</v>
      </c>
      <c r="D225" s="118">
        <v>43868</v>
      </c>
      <c r="E225" s="117" t="s">
        <v>521</v>
      </c>
      <c r="F225" s="805"/>
      <c r="G225" s="805"/>
      <c r="H225" s="806"/>
      <c r="I225" s="806"/>
      <c r="J225" s="803"/>
      <c r="K225" s="803"/>
      <c r="L225" s="804"/>
    </row>
    <row r="226" spans="1:12" s="101" customFormat="1" ht="24" customHeight="1">
      <c r="A226" s="808">
        <v>1141</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3611</v>
      </c>
      <c r="C227" s="810" t="s">
        <v>3612</v>
      </c>
      <c r="D227" s="807">
        <v>43802</v>
      </c>
      <c r="E227" s="803" t="s">
        <v>3372</v>
      </c>
      <c r="F227" s="803" t="s">
        <v>3613</v>
      </c>
      <c r="G227" s="803"/>
      <c r="H227" s="806" t="s">
        <v>152</v>
      </c>
      <c r="I227" s="806"/>
      <c r="J227" s="117" t="s">
        <v>153</v>
      </c>
      <c r="K227" s="117" t="s">
        <v>3</v>
      </c>
      <c r="L227" s="119">
        <v>469.06</v>
      </c>
    </row>
    <row r="228" spans="1:12" s="101" customFormat="1" ht="408.95" customHeight="1">
      <c r="A228" s="808"/>
      <c r="B228" s="803"/>
      <c r="C228" s="810"/>
      <c r="D228" s="807"/>
      <c r="E228" s="803"/>
      <c r="F228" s="803"/>
      <c r="G228" s="803"/>
      <c r="H228" s="806" t="s">
        <v>154</v>
      </c>
      <c r="I228" s="806"/>
      <c r="J228" s="803" t="s">
        <v>153</v>
      </c>
      <c r="K228" s="803" t="s">
        <v>3</v>
      </c>
      <c r="L228" s="804">
        <v>541.41</v>
      </c>
    </row>
    <row r="229" spans="1:12" s="101" customFormat="1" ht="208.35" customHeight="1">
      <c r="A229" s="808"/>
      <c r="B229" s="803"/>
      <c r="C229" s="810"/>
      <c r="D229" s="807"/>
      <c r="E229" s="803"/>
      <c r="F229" s="803"/>
      <c r="G229" s="803"/>
      <c r="H229" s="806"/>
      <c r="I229" s="806"/>
      <c r="J229" s="803"/>
      <c r="K229" s="803"/>
      <c r="L229" s="804"/>
    </row>
    <row r="230" spans="1:12" s="101" customFormat="1" ht="24" customHeight="1">
      <c r="A230" s="808"/>
      <c r="B230" s="110" t="s">
        <v>77</v>
      </c>
      <c r="C230" s="115" t="s">
        <v>79</v>
      </c>
      <c r="D230" s="115" t="s">
        <v>155</v>
      </c>
      <c r="E230" s="115" t="s">
        <v>156</v>
      </c>
      <c r="F230" s="805"/>
      <c r="G230" s="805"/>
      <c r="H230" s="806" t="s">
        <v>157</v>
      </c>
      <c r="I230" s="806"/>
      <c r="J230" s="803" t="s">
        <v>153</v>
      </c>
      <c r="K230" s="803" t="s">
        <v>153</v>
      </c>
      <c r="L230" s="804">
        <v>0</v>
      </c>
    </row>
    <row r="231" spans="1:12" s="101" customFormat="1" ht="24" customHeight="1">
      <c r="A231" s="808"/>
      <c r="B231" s="117" t="s">
        <v>3614</v>
      </c>
      <c r="C231" s="117" t="s">
        <v>3613</v>
      </c>
      <c r="D231" s="118">
        <v>43805</v>
      </c>
      <c r="E231" s="117" t="s">
        <v>1905</v>
      </c>
      <c r="F231" s="805"/>
      <c r="G231" s="805"/>
      <c r="H231" s="806"/>
      <c r="I231" s="806"/>
      <c r="J231" s="803"/>
      <c r="K231" s="803"/>
      <c r="L231" s="804"/>
    </row>
    <row r="232" spans="1:12" s="101" customFormat="1" ht="24" customHeight="1">
      <c r="A232" s="808">
        <v>1142</v>
      </c>
      <c r="B232" s="110" t="s">
        <v>76</v>
      </c>
      <c r="C232" s="115" t="s">
        <v>78</v>
      </c>
      <c r="D232" s="115" t="s">
        <v>146</v>
      </c>
      <c r="E232" s="115" t="s">
        <v>147</v>
      </c>
      <c r="F232" s="809" t="s">
        <v>71</v>
      </c>
      <c r="G232" s="809"/>
      <c r="H232" s="805"/>
      <c r="I232" s="805"/>
      <c r="J232" s="805"/>
      <c r="K232" s="805"/>
      <c r="L232" s="805"/>
    </row>
    <row r="233" spans="1:12" s="101" customFormat="1" ht="26.25" customHeight="1">
      <c r="A233" s="808"/>
      <c r="B233" s="803" t="s">
        <v>3615</v>
      </c>
      <c r="C233" s="810" t="s">
        <v>3616</v>
      </c>
      <c r="D233" s="807">
        <v>43762</v>
      </c>
      <c r="E233" s="803" t="s">
        <v>1072</v>
      </c>
      <c r="F233" s="803" t="s">
        <v>2575</v>
      </c>
      <c r="G233" s="803"/>
      <c r="H233" s="806" t="s">
        <v>152</v>
      </c>
      <c r="I233" s="806"/>
      <c r="J233" s="117" t="s">
        <v>153</v>
      </c>
      <c r="K233" s="117" t="s">
        <v>3</v>
      </c>
      <c r="L233" s="119">
        <v>354.87</v>
      </c>
    </row>
    <row r="234" spans="1:12" s="101" customFormat="1" ht="302.25" customHeight="1">
      <c r="A234" s="808"/>
      <c r="B234" s="803"/>
      <c r="C234" s="810"/>
      <c r="D234" s="807"/>
      <c r="E234" s="803"/>
      <c r="F234" s="803"/>
      <c r="G234" s="803"/>
      <c r="H234" s="806" t="s">
        <v>154</v>
      </c>
      <c r="I234" s="806"/>
      <c r="J234" s="117" t="s">
        <v>153</v>
      </c>
      <c r="K234" s="117" t="s">
        <v>3</v>
      </c>
      <c r="L234" s="119">
        <v>349.6</v>
      </c>
    </row>
    <row r="235" spans="1:12" s="101" customFormat="1" ht="24" customHeight="1">
      <c r="A235" s="808"/>
      <c r="B235" s="110" t="s">
        <v>77</v>
      </c>
      <c r="C235" s="115" t="s">
        <v>79</v>
      </c>
      <c r="D235" s="115" t="s">
        <v>155</v>
      </c>
      <c r="E235" s="115" t="s">
        <v>156</v>
      </c>
      <c r="F235" s="805"/>
      <c r="G235" s="805"/>
      <c r="H235" s="806" t="s">
        <v>157</v>
      </c>
      <c r="I235" s="806"/>
      <c r="J235" s="803" t="s">
        <v>153</v>
      </c>
      <c r="K235" s="803" t="s">
        <v>153</v>
      </c>
      <c r="L235" s="804">
        <v>0</v>
      </c>
    </row>
    <row r="236" spans="1:12" s="101" customFormat="1" ht="24" customHeight="1">
      <c r="A236" s="808"/>
      <c r="B236" s="117" t="s">
        <v>193</v>
      </c>
      <c r="C236" s="117" t="s">
        <v>2575</v>
      </c>
      <c r="D236" s="118">
        <v>43763</v>
      </c>
      <c r="E236" s="117" t="s">
        <v>1172</v>
      </c>
      <c r="F236" s="805"/>
      <c r="G236" s="805"/>
      <c r="H236" s="806"/>
      <c r="I236" s="806"/>
      <c r="J236" s="803"/>
      <c r="K236" s="803"/>
      <c r="L236" s="804"/>
    </row>
    <row r="237" spans="1:12" s="101" customFormat="1" ht="24" customHeight="1">
      <c r="A237" s="808">
        <v>1143</v>
      </c>
      <c r="B237" s="110" t="s">
        <v>76</v>
      </c>
      <c r="C237" s="115" t="s">
        <v>78</v>
      </c>
      <c r="D237" s="115" t="s">
        <v>146</v>
      </c>
      <c r="E237" s="115" t="s">
        <v>147</v>
      </c>
      <c r="F237" s="809" t="s">
        <v>71</v>
      </c>
      <c r="G237" s="809"/>
      <c r="H237" s="805"/>
      <c r="I237" s="805"/>
      <c r="J237" s="805"/>
      <c r="K237" s="805"/>
      <c r="L237" s="805"/>
    </row>
    <row r="238" spans="1:12" s="101" customFormat="1" ht="26.25" customHeight="1">
      <c r="A238" s="808"/>
      <c r="B238" s="803" t="s">
        <v>3617</v>
      </c>
      <c r="C238" s="810" t="s">
        <v>3618</v>
      </c>
      <c r="D238" s="807">
        <v>43872</v>
      </c>
      <c r="E238" s="803" t="s">
        <v>2721</v>
      </c>
      <c r="F238" s="803" t="s">
        <v>2722</v>
      </c>
      <c r="G238" s="803"/>
      <c r="H238" s="806" t="s">
        <v>152</v>
      </c>
      <c r="I238" s="806"/>
      <c r="J238" s="117" t="s">
        <v>153</v>
      </c>
      <c r="K238" s="117" t="s">
        <v>3</v>
      </c>
      <c r="L238" s="119">
        <v>388.75</v>
      </c>
    </row>
    <row r="239" spans="1:12" s="101" customFormat="1" ht="408.95" customHeight="1">
      <c r="A239" s="808"/>
      <c r="B239" s="803"/>
      <c r="C239" s="810"/>
      <c r="D239" s="807"/>
      <c r="E239" s="803"/>
      <c r="F239" s="803"/>
      <c r="G239" s="803"/>
      <c r="H239" s="806" t="s">
        <v>154</v>
      </c>
      <c r="I239" s="806"/>
      <c r="J239" s="803" t="s">
        <v>153</v>
      </c>
      <c r="K239" s="803" t="s">
        <v>3</v>
      </c>
      <c r="L239" s="804">
        <v>374.4</v>
      </c>
    </row>
    <row r="240" spans="1:12" s="101" customFormat="1" ht="50.85" customHeight="1">
      <c r="A240" s="808"/>
      <c r="B240" s="803"/>
      <c r="C240" s="810"/>
      <c r="D240" s="807"/>
      <c r="E240" s="803"/>
      <c r="F240" s="803"/>
      <c r="G240" s="803"/>
      <c r="H240" s="806"/>
      <c r="I240" s="806"/>
      <c r="J240" s="803"/>
      <c r="K240" s="803"/>
      <c r="L240" s="804"/>
    </row>
    <row r="241" spans="1:12" s="101" customFormat="1" ht="24" customHeight="1">
      <c r="A241" s="808"/>
      <c r="B241" s="110" t="s">
        <v>77</v>
      </c>
      <c r="C241" s="115" t="s">
        <v>79</v>
      </c>
      <c r="D241" s="115" t="s">
        <v>155</v>
      </c>
      <c r="E241" s="115" t="s">
        <v>156</v>
      </c>
      <c r="F241" s="805"/>
      <c r="G241" s="805"/>
      <c r="H241" s="806" t="s">
        <v>157</v>
      </c>
      <c r="I241" s="806"/>
      <c r="J241" s="803" t="s">
        <v>153</v>
      </c>
      <c r="K241" s="803" t="s">
        <v>3</v>
      </c>
      <c r="L241" s="804">
        <v>140</v>
      </c>
    </row>
    <row r="242" spans="1:12" s="101" customFormat="1" ht="24" customHeight="1">
      <c r="A242" s="808"/>
      <c r="B242" s="117" t="s">
        <v>193</v>
      </c>
      <c r="C242" s="117" t="s">
        <v>2722</v>
      </c>
      <c r="D242" s="118">
        <v>43874</v>
      </c>
      <c r="E242" s="117" t="s">
        <v>747</v>
      </c>
      <c r="F242" s="805"/>
      <c r="G242" s="805"/>
      <c r="H242" s="806"/>
      <c r="I242" s="806"/>
      <c r="J242" s="803"/>
      <c r="K242" s="803"/>
      <c r="L242" s="804"/>
    </row>
    <row r="243" spans="1:12" s="101" customFormat="1" ht="24" customHeight="1">
      <c r="A243" s="808">
        <v>1144</v>
      </c>
      <c r="B243" s="110" t="s">
        <v>76</v>
      </c>
      <c r="C243" s="115" t="s">
        <v>78</v>
      </c>
      <c r="D243" s="115" t="s">
        <v>146</v>
      </c>
      <c r="E243" s="115" t="s">
        <v>147</v>
      </c>
      <c r="F243" s="809" t="s">
        <v>71</v>
      </c>
      <c r="G243" s="809"/>
      <c r="H243" s="805"/>
      <c r="I243" s="805"/>
      <c r="J243" s="805"/>
      <c r="K243" s="805"/>
      <c r="L243" s="805"/>
    </row>
    <row r="244" spans="1:12" s="101" customFormat="1" ht="26.25" customHeight="1">
      <c r="A244" s="808"/>
      <c r="B244" s="803" t="s">
        <v>3619</v>
      </c>
      <c r="C244" s="810" t="s">
        <v>3620</v>
      </c>
      <c r="D244" s="807">
        <v>43761</v>
      </c>
      <c r="E244" s="803" t="s">
        <v>243</v>
      </c>
      <c r="F244" s="803" t="s">
        <v>2156</v>
      </c>
      <c r="G244" s="803"/>
      <c r="H244" s="806" t="s">
        <v>152</v>
      </c>
      <c r="I244" s="806"/>
      <c r="J244" s="117" t="s">
        <v>153</v>
      </c>
      <c r="K244" s="117" t="s">
        <v>3</v>
      </c>
      <c r="L244" s="119">
        <v>621.6</v>
      </c>
    </row>
    <row r="245" spans="1:12" s="101" customFormat="1" ht="354.75" customHeight="1">
      <c r="A245" s="808"/>
      <c r="B245" s="803"/>
      <c r="C245" s="810"/>
      <c r="D245" s="807"/>
      <c r="E245" s="803"/>
      <c r="F245" s="803"/>
      <c r="G245" s="803"/>
      <c r="H245" s="806" t="s">
        <v>154</v>
      </c>
      <c r="I245" s="806"/>
      <c r="J245" s="117" t="s">
        <v>153</v>
      </c>
      <c r="K245" s="117" t="s">
        <v>3</v>
      </c>
      <c r="L245" s="119">
        <v>384.1</v>
      </c>
    </row>
    <row r="246" spans="1:12" s="101" customFormat="1" ht="24" customHeight="1">
      <c r="A246" s="808"/>
      <c r="B246" s="110" t="s">
        <v>77</v>
      </c>
      <c r="C246" s="115" t="s">
        <v>79</v>
      </c>
      <c r="D246" s="115" t="s">
        <v>155</v>
      </c>
      <c r="E246" s="115" t="s">
        <v>156</v>
      </c>
      <c r="F246" s="805"/>
      <c r="G246" s="805"/>
      <c r="H246" s="806" t="s">
        <v>157</v>
      </c>
      <c r="I246" s="806"/>
      <c r="J246" s="803" t="s">
        <v>153</v>
      </c>
      <c r="K246" s="803" t="s">
        <v>3</v>
      </c>
      <c r="L246" s="804">
        <v>100</v>
      </c>
    </row>
    <row r="247" spans="1:12" s="101" customFormat="1" ht="34.5" customHeight="1">
      <c r="A247" s="808"/>
      <c r="B247" s="117" t="s">
        <v>3621</v>
      </c>
      <c r="C247" s="117" t="s">
        <v>2156</v>
      </c>
      <c r="D247" s="118">
        <v>43762</v>
      </c>
      <c r="E247" s="117" t="s">
        <v>1415</v>
      </c>
      <c r="F247" s="805"/>
      <c r="G247" s="805"/>
      <c r="H247" s="806"/>
      <c r="I247" s="806"/>
      <c r="J247" s="803"/>
      <c r="K247" s="803"/>
      <c r="L247" s="804"/>
    </row>
    <row r="248" spans="1:12" s="101" customFormat="1" ht="24" customHeight="1">
      <c r="A248" s="808">
        <v>1145</v>
      </c>
      <c r="B248" s="110" t="s">
        <v>76</v>
      </c>
      <c r="C248" s="115" t="s">
        <v>78</v>
      </c>
      <c r="D248" s="115" t="s">
        <v>146</v>
      </c>
      <c r="E248" s="115" t="s">
        <v>147</v>
      </c>
      <c r="F248" s="809" t="s">
        <v>71</v>
      </c>
      <c r="G248" s="809"/>
      <c r="H248" s="805"/>
      <c r="I248" s="805"/>
      <c r="J248" s="805"/>
      <c r="K248" s="805"/>
      <c r="L248" s="805"/>
    </row>
    <row r="249" spans="1:12" s="101" customFormat="1" ht="26.25" customHeight="1">
      <c r="A249" s="808"/>
      <c r="B249" s="803" t="s">
        <v>3619</v>
      </c>
      <c r="C249" s="810" t="s">
        <v>3622</v>
      </c>
      <c r="D249" s="807">
        <v>43788</v>
      </c>
      <c r="E249" s="803" t="s">
        <v>243</v>
      </c>
      <c r="F249" s="803" t="s">
        <v>825</v>
      </c>
      <c r="G249" s="803"/>
      <c r="H249" s="806" t="s">
        <v>152</v>
      </c>
      <c r="I249" s="806"/>
      <c r="J249" s="117" t="s">
        <v>153</v>
      </c>
      <c r="K249" s="117" t="s">
        <v>3</v>
      </c>
      <c r="L249" s="119">
        <v>355.2</v>
      </c>
    </row>
    <row r="250" spans="1:12" s="101" customFormat="1" ht="302.25" customHeight="1">
      <c r="A250" s="808"/>
      <c r="B250" s="803"/>
      <c r="C250" s="810"/>
      <c r="D250" s="807"/>
      <c r="E250" s="803"/>
      <c r="F250" s="803"/>
      <c r="G250" s="803"/>
      <c r="H250" s="806" t="s">
        <v>154</v>
      </c>
      <c r="I250" s="806"/>
      <c r="J250" s="117" t="s">
        <v>153</v>
      </c>
      <c r="K250" s="117" t="s">
        <v>153</v>
      </c>
      <c r="L250" s="119">
        <v>0</v>
      </c>
    </row>
    <row r="251" spans="1:12" s="101" customFormat="1" ht="24" customHeight="1">
      <c r="A251" s="808"/>
      <c r="B251" s="110" t="s">
        <v>77</v>
      </c>
      <c r="C251" s="115" t="s">
        <v>79</v>
      </c>
      <c r="D251" s="115" t="s">
        <v>155</v>
      </c>
      <c r="E251" s="115" t="s">
        <v>156</v>
      </c>
      <c r="F251" s="805"/>
      <c r="G251" s="805"/>
      <c r="H251" s="806" t="s">
        <v>157</v>
      </c>
      <c r="I251" s="806"/>
      <c r="J251" s="803" t="s">
        <v>153</v>
      </c>
      <c r="K251" s="803" t="s">
        <v>3</v>
      </c>
      <c r="L251" s="804">
        <v>1050</v>
      </c>
    </row>
    <row r="252" spans="1:12" s="101" customFormat="1" ht="34.5" customHeight="1">
      <c r="A252" s="808"/>
      <c r="B252" s="117" t="s">
        <v>3621</v>
      </c>
      <c r="C252" s="117" t="s">
        <v>825</v>
      </c>
      <c r="D252" s="118">
        <v>43789</v>
      </c>
      <c r="E252" s="117" t="s">
        <v>3173</v>
      </c>
      <c r="F252" s="805"/>
      <c r="G252" s="805"/>
      <c r="H252" s="806"/>
      <c r="I252" s="806"/>
      <c r="J252" s="803"/>
      <c r="K252" s="803"/>
      <c r="L252" s="804"/>
    </row>
    <row r="253" spans="1:12" s="101" customFormat="1" ht="24" customHeight="1">
      <c r="A253" s="808">
        <v>1146</v>
      </c>
      <c r="B253" s="110" t="s">
        <v>76</v>
      </c>
      <c r="C253" s="115" t="s">
        <v>78</v>
      </c>
      <c r="D253" s="115" t="s">
        <v>146</v>
      </c>
      <c r="E253" s="115" t="s">
        <v>147</v>
      </c>
      <c r="F253" s="809" t="s">
        <v>71</v>
      </c>
      <c r="G253" s="809"/>
      <c r="H253" s="805"/>
      <c r="I253" s="805"/>
      <c r="J253" s="805"/>
      <c r="K253" s="805"/>
      <c r="L253" s="805"/>
    </row>
    <row r="254" spans="1:12" s="101" customFormat="1" ht="26.25" customHeight="1">
      <c r="A254" s="808"/>
      <c r="B254" s="803" t="s">
        <v>3623</v>
      </c>
      <c r="C254" s="803" t="s">
        <v>3624</v>
      </c>
      <c r="D254" s="807">
        <v>43745</v>
      </c>
      <c r="E254" s="803" t="s">
        <v>476</v>
      </c>
      <c r="F254" s="803" t="s">
        <v>865</v>
      </c>
      <c r="G254" s="803"/>
      <c r="H254" s="806" t="s">
        <v>152</v>
      </c>
      <c r="I254" s="806"/>
      <c r="J254" s="117" t="s">
        <v>153</v>
      </c>
      <c r="K254" s="117" t="s">
        <v>3</v>
      </c>
      <c r="L254" s="119">
        <v>189</v>
      </c>
    </row>
    <row r="255" spans="1:12" s="101" customFormat="1" ht="50.25" customHeight="1">
      <c r="A255" s="808"/>
      <c r="B255" s="803"/>
      <c r="C255" s="803"/>
      <c r="D255" s="807"/>
      <c r="E255" s="803"/>
      <c r="F255" s="803"/>
      <c r="G255" s="803"/>
      <c r="H255" s="806" t="s">
        <v>154</v>
      </c>
      <c r="I255" s="806"/>
      <c r="J255" s="117" t="s">
        <v>153</v>
      </c>
      <c r="K255" s="117" t="s">
        <v>3</v>
      </c>
      <c r="L255" s="119">
        <v>246.61</v>
      </c>
    </row>
    <row r="256" spans="1:12" s="101" customFormat="1" ht="24" customHeight="1">
      <c r="A256" s="808"/>
      <c r="B256" s="110" t="s">
        <v>77</v>
      </c>
      <c r="C256" s="115" t="s">
        <v>79</v>
      </c>
      <c r="D256" s="115" t="s">
        <v>155</v>
      </c>
      <c r="E256" s="115" t="s">
        <v>156</v>
      </c>
      <c r="F256" s="805"/>
      <c r="G256" s="805"/>
      <c r="H256" s="806" t="s">
        <v>157</v>
      </c>
      <c r="I256" s="806"/>
      <c r="J256" s="803" t="s">
        <v>153</v>
      </c>
      <c r="K256" s="803" t="s">
        <v>153</v>
      </c>
      <c r="L256" s="804">
        <v>0</v>
      </c>
    </row>
    <row r="257" spans="1:12" s="101" customFormat="1" ht="24" customHeight="1">
      <c r="A257" s="808"/>
      <c r="B257" s="117" t="s">
        <v>3625</v>
      </c>
      <c r="C257" s="117" t="s">
        <v>865</v>
      </c>
      <c r="D257" s="118">
        <v>43746</v>
      </c>
      <c r="E257" s="117" t="s">
        <v>2086</v>
      </c>
      <c r="F257" s="805"/>
      <c r="G257" s="805"/>
      <c r="H257" s="806"/>
      <c r="I257" s="806"/>
      <c r="J257" s="803"/>
      <c r="K257" s="803"/>
      <c r="L257" s="804"/>
    </row>
    <row r="258" spans="1:12" s="101" customFormat="1" ht="24" customHeight="1">
      <c r="A258" s="808">
        <v>1147</v>
      </c>
      <c r="B258" s="110" t="s">
        <v>76</v>
      </c>
      <c r="C258" s="115" t="s">
        <v>78</v>
      </c>
      <c r="D258" s="115" t="s">
        <v>146</v>
      </c>
      <c r="E258" s="115" t="s">
        <v>147</v>
      </c>
      <c r="F258" s="809" t="s">
        <v>71</v>
      </c>
      <c r="G258" s="809"/>
      <c r="H258" s="805"/>
      <c r="I258" s="805"/>
      <c r="J258" s="805"/>
      <c r="K258" s="805"/>
      <c r="L258" s="805"/>
    </row>
    <row r="259" spans="1:12" s="101" customFormat="1" ht="26.25" customHeight="1">
      <c r="A259" s="808"/>
      <c r="B259" s="803" t="s">
        <v>3623</v>
      </c>
      <c r="C259" s="803" t="s">
        <v>3626</v>
      </c>
      <c r="D259" s="807">
        <v>43762</v>
      </c>
      <c r="E259" s="803" t="s">
        <v>2096</v>
      </c>
      <c r="F259" s="803" t="s">
        <v>2097</v>
      </c>
      <c r="G259" s="803"/>
      <c r="H259" s="806" t="s">
        <v>152</v>
      </c>
      <c r="I259" s="806"/>
      <c r="J259" s="117" t="s">
        <v>153</v>
      </c>
      <c r="K259" s="117" t="s">
        <v>3</v>
      </c>
      <c r="L259" s="119">
        <v>486</v>
      </c>
    </row>
    <row r="260" spans="1:12" s="101" customFormat="1" ht="39.75" customHeight="1">
      <c r="A260" s="808"/>
      <c r="B260" s="803"/>
      <c r="C260" s="803"/>
      <c r="D260" s="807"/>
      <c r="E260" s="803"/>
      <c r="F260" s="803"/>
      <c r="G260" s="803"/>
      <c r="H260" s="806" t="s">
        <v>154</v>
      </c>
      <c r="I260" s="806"/>
      <c r="J260" s="117" t="s">
        <v>153</v>
      </c>
      <c r="K260" s="117" t="s">
        <v>3</v>
      </c>
      <c r="L260" s="119">
        <v>750</v>
      </c>
    </row>
    <row r="261" spans="1:12" s="101" customFormat="1" ht="24" customHeight="1">
      <c r="A261" s="808"/>
      <c r="B261" s="110" t="s">
        <v>77</v>
      </c>
      <c r="C261" s="115" t="s">
        <v>79</v>
      </c>
      <c r="D261" s="115" t="s">
        <v>155</v>
      </c>
      <c r="E261" s="115" t="s">
        <v>156</v>
      </c>
      <c r="F261" s="805"/>
      <c r="G261" s="805"/>
      <c r="H261" s="806" t="s">
        <v>157</v>
      </c>
      <c r="I261" s="806"/>
      <c r="J261" s="803" t="s">
        <v>153</v>
      </c>
      <c r="K261" s="803" t="s">
        <v>153</v>
      </c>
      <c r="L261" s="804">
        <v>0</v>
      </c>
    </row>
    <row r="262" spans="1:12" s="101" customFormat="1" ht="24" customHeight="1">
      <c r="A262" s="808"/>
      <c r="B262" s="117" t="s">
        <v>3625</v>
      </c>
      <c r="C262" s="117" t="s">
        <v>2097</v>
      </c>
      <c r="D262" s="118">
        <v>43765</v>
      </c>
      <c r="E262" s="117" t="s">
        <v>2098</v>
      </c>
      <c r="F262" s="805"/>
      <c r="G262" s="805"/>
      <c r="H262" s="806"/>
      <c r="I262" s="806"/>
      <c r="J262" s="803"/>
      <c r="K262" s="803"/>
      <c r="L262" s="804"/>
    </row>
    <row r="263" spans="1:12" s="101" customFormat="1" ht="24" customHeight="1">
      <c r="A263" s="808">
        <v>1148</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3623</v>
      </c>
      <c r="C264" s="803" t="s">
        <v>3627</v>
      </c>
      <c r="D264" s="807">
        <v>43767</v>
      </c>
      <c r="E264" s="803" t="s">
        <v>2831</v>
      </c>
      <c r="F264" s="803" t="s">
        <v>3628</v>
      </c>
      <c r="G264" s="803"/>
      <c r="H264" s="806" t="s">
        <v>152</v>
      </c>
      <c r="I264" s="806"/>
      <c r="J264" s="117" t="s">
        <v>153</v>
      </c>
      <c r="K264" s="117" t="s">
        <v>3</v>
      </c>
      <c r="L264" s="119">
        <v>182.71</v>
      </c>
    </row>
    <row r="265" spans="1:12" s="101" customFormat="1" ht="29.25" customHeight="1">
      <c r="A265" s="808"/>
      <c r="B265" s="803"/>
      <c r="C265" s="803"/>
      <c r="D265" s="807"/>
      <c r="E265" s="803"/>
      <c r="F265" s="803"/>
      <c r="G265" s="803"/>
      <c r="H265" s="806" t="s">
        <v>154</v>
      </c>
      <c r="I265" s="806"/>
      <c r="J265" s="117" t="s">
        <v>153</v>
      </c>
      <c r="K265" s="117" t="s">
        <v>3</v>
      </c>
      <c r="L265" s="119">
        <v>370</v>
      </c>
    </row>
    <row r="266" spans="1:12" s="101" customFormat="1" ht="24" customHeight="1">
      <c r="A266" s="808"/>
      <c r="B266" s="110" t="s">
        <v>77</v>
      </c>
      <c r="C266" s="115" t="s">
        <v>79</v>
      </c>
      <c r="D266" s="115" t="s">
        <v>155</v>
      </c>
      <c r="E266" s="115" t="s">
        <v>156</v>
      </c>
      <c r="F266" s="805"/>
      <c r="G266" s="805"/>
      <c r="H266" s="806" t="s">
        <v>157</v>
      </c>
      <c r="I266" s="806"/>
      <c r="J266" s="803" t="s">
        <v>153</v>
      </c>
      <c r="K266" s="803" t="s">
        <v>153</v>
      </c>
      <c r="L266" s="804">
        <v>0</v>
      </c>
    </row>
    <row r="267" spans="1:12" s="101" customFormat="1" ht="24" customHeight="1">
      <c r="A267" s="808"/>
      <c r="B267" s="117" t="s">
        <v>3625</v>
      </c>
      <c r="C267" s="117" t="s">
        <v>3628</v>
      </c>
      <c r="D267" s="118">
        <v>43768</v>
      </c>
      <c r="E267" s="117" t="s">
        <v>894</v>
      </c>
      <c r="F267" s="805"/>
      <c r="G267" s="805"/>
      <c r="H267" s="806"/>
      <c r="I267" s="806"/>
      <c r="J267" s="803"/>
      <c r="K267" s="803"/>
      <c r="L267" s="804"/>
    </row>
    <row r="268" spans="1:12" s="101" customFormat="1" ht="24" customHeight="1">
      <c r="A268" s="808">
        <v>1149</v>
      </c>
      <c r="B268" s="110" t="s">
        <v>76</v>
      </c>
      <c r="C268" s="115" t="s">
        <v>78</v>
      </c>
      <c r="D268" s="115" t="s">
        <v>146</v>
      </c>
      <c r="E268" s="115" t="s">
        <v>147</v>
      </c>
      <c r="F268" s="809" t="s">
        <v>71</v>
      </c>
      <c r="G268" s="809"/>
      <c r="H268" s="805"/>
      <c r="I268" s="805"/>
      <c r="J268" s="805"/>
      <c r="K268" s="805"/>
      <c r="L268" s="805"/>
    </row>
    <row r="269" spans="1:12" s="101" customFormat="1" ht="26.25" customHeight="1">
      <c r="A269" s="808"/>
      <c r="B269" s="803" t="s">
        <v>3623</v>
      </c>
      <c r="C269" s="803" t="s">
        <v>3629</v>
      </c>
      <c r="D269" s="807">
        <v>43802</v>
      </c>
      <c r="E269" s="803" t="s">
        <v>179</v>
      </c>
      <c r="F269" s="803" t="s">
        <v>3630</v>
      </c>
      <c r="G269" s="803"/>
      <c r="H269" s="806" t="s">
        <v>152</v>
      </c>
      <c r="I269" s="806"/>
      <c r="J269" s="117" t="s">
        <v>153</v>
      </c>
      <c r="K269" s="117" t="s">
        <v>3</v>
      </c>
      <c r="L269" s="119">
        <v>428.61</v>
      </c>
    </row>
    <row r="270" spans="1:12" s="101" customFormat="1" ht="50.25" customHeight="1">
      <c r="A270" s="808"/>
      <c r="B270" s="803"/>
      <c r="C270" s="803"/>
      <c r="D270" s="807"/>
      <c r="E270" s="803"/>
      <c r="F270" s="803"/>
      <c r="G270" s="803"/>
      <c r="H270" s="806" t="s">
        <v>154</v>
      </c>
      <c r="I270" s="806"/>
      <c r="J270" s="117" t="s">
        <v>153</v>
      </c>
      <c r="K270" s="117" t="s">
        <v>153</v>
      </c>
      <c r="L270" s="119">
        <v>0</v>
      </c>
    </row>
    <row r="271" spans="1:12" s="101" customFormat="1" ht="24" customHeight="1">
      <c r="A271" s="808"/>
      <c r="B271" s="110" t="s">
        <v>77</v>
      </c>
      <c r="C271" s="115" t="s">
        <v>79</v>
      </c>
      <c r="D271" s="115" t="s">
        <v>155</v>
      </c>
      <c r="E271" s="115" t="s">
        <v>156</v>
      </c>
      <c r="F271" s="805"/>
      <c r="G271" s="805"/>
      <c r="H271" s="806" t="s">
        <v>157</v>
      </c>
      <c r="I271" s="806"/>
      <c r="J271" s="803" t="s">
        <v>153</v>
      </c>
      <c r="K271" s="803" t="s">
        <v>153</v>
      </c>
      <c r="L271" s="804">
        <v>0</v>
      </c>
    </row>
    <row r="272" spans="1:12" s="101" customFormat="1" ht="24" customHeight="1">
      <c r="A272" s="808"/>
      <c r="B272" s="117" t="s">
        <v>3625</v>
      </c>
      <c r="C272" s="117" t="s">
        <v>3630</v>
      </c>
      <c r="D272" s="118">
        <v>43807</v>
      </c>
      <c r="E272" s="117" t="s">
        <v>552</v>
      </c>
      <c r="F272" s="805"/>
      <c r="G272" s="805"/>
      <c r="H272" s="806"/>
      <c r="I272" s="806"/>
      <c r="J272" s="803"/>
      <c r="K272" s="803"/>
      <c r="L272" s="804"/>
    </row>
    <row r="273" spans="1:12" s="101" customFormat="1" ht="24" customHeight="1">
      <c r="A273" s="808">
        <v>1150</v>
      </c>
      <c r="B273" s="110" t="s">
        <v>76</v>
      </c>
      <c r="C273" s="115" t="s">
        <v>78</v>
      </c>
      <c r="D273" s="115" t="s">
        <v>146</v>
      </c>
      <c r="E273" s="115" t="s">
        <v>147</v>
      </c>
      <c r="F273" s="809" t="s">
        <v>71</v>
      </c>
      <c r="G273" s="809"/>
      <c r="H273" s="805"/>
      <c r="I273" s="805"/>
      <c r="J273" s="805"/>
      <c r="K273" s="805"/>
      <c r="L273" s="805"/>
    </row>
    <row r="274" spans="1:12" s="101" customFormat="1" ht="26.25" customHeight="1">
      <c r="A274" s="808"/>
      <c r="B274" s="803" t="s">
        <v>3623</v>
      </c>
      <c r="C274" s="803" t="s">
        <v>3631</v>
      </c>
      <c r="D274" s="807">
        <v>43859</v>
      </c>
      <c r="E274" s="803" t="s">
        <v>496</v>
      </c>
      <c r="F274" s="803" t="s">
        <v>2097</v>
      </c>
      <c r="G274" s="803"/>
      <c r="H274" s="806" t="s">
        <v>152</v>
      </c>
      <c r="I274" s="806"/>
      <c r="J274" s="117" t="s">
        <v>153</v>
      </c>
      <c r="K274" s="117" t="s">
        <v>3</v>
      </c>
      <c r="L274" s="119">
        <v>381.9</v>
      </c>
    </row>
    <row r="275" spans="1:12" s="101" customFormat="1" ht="60.75" customHeight="1">
      <c r="A275" s="808"/>
      <c r="B275" s="803"/>
      <c r="C275" s="803"/>
      <c r="D275" s="807"/>
      <c r="E275" s="803"/>
      <c r="F275" s="803"/>
      <c r="G275" s="803"/>
      <c r="H275" s="806" t="s">
        <v>154</v>
      </c>
      <c r="I275" s="806"/>
      <c r="J275" s="117" t="s">
        <v>153</v>
      </c>
      <c r="K275" s="117" t="s">
        <v>3</v>
      </c>
      <c r="L275" s="119">
        <v>780</v>
      </c>
    </row>
    <row r="276" spans="1:12" s="101" customFormat="1" ht="24" customHeight="1">
      <c r="A276" s="808"/>
      <c r="B276" s="110" t="s">
        <v>77</v>
      </c>
      <c r="C276" s="115" t="s">
        <v>79</v>
      </c>
      <c r="D276" s="115" t="s">
        <v>155</v>
      </c>
      <c r="E276" s="115" t="s">
        <v>156</v>
      </c>
      <c r="F276" s="805"/>
      <c r="G276" s="805"/>
      <c r="H276" s="806" t="s">
        <v>157</v>
      </c>
      <c r="I276" s="806"/>
      <c r="J276" s="803" t="s">
        <v>153</v>
      </c>
      <c r="K276" s="803" t="s">
        <v>153</v>
      </c>
      <c r="L276" s="804">
        <v>0</v>
      </c>
    </row>
    <row r="277" spans="1:12" s="101" customFormat="1" ht="24" customHeight="1">
      <c r="A277" s="808"/>
      <c r="B277" s="117" t="s">
        <v>3625</v>
      </c>
      <c r="C277" s="117" t="s">
        <v>2097</v>
      </c>
      <c r="D277" s="118">
        <v>43863</v>
      </c>
      <c r="E277" s="117" t="s">
        <v>2111</v>
      </c>
      <c r="F277" s="805"/>
      <c r="G277" s="805"/>
      <c r="H277" s="806"/>
      <c r="I277" s="806"/>
      <c r="J277" s="803"/>
      <c r="K277" s="803"/>
      <c r="L277" s="804"/>
    </row>
    <row r="278" spans="1:12" s="101" customFormat="1" ht="24" customHeight="1">
      <c r="A278" s="808">
        <v>1151</v>
      </c>
      <c r="B278" s="110" t="s">
        <v>76</v>
      </c>
      <c r="C278" s="115" t="s">
        <v>78</v>
      </c>
      <c r="D278" s="115" t="s">
        <v>146</v>
      </c>
      <c r="E278" s="115" t="s">
        <v>147</v>
      </c>
      <c r="F278" s="809" t="s">
        <v>71</v>
      </c>
      <c r="G278" s="809"/>
      <c r="H278" s="805"/>
      <c r="I278" s="805"/>
      <c r="J278" s="805"/>
      <c r="K278" s="805"/>
      <c r="L278" s="805"/>
    </row>
    <row r="279" spans="1:12" s="101" customFormat="1" ht="26.25" customHeight="1">
      <c r="A279" s="808"/>
      <c r="B279" s="803" t="s">
        <v>3632</v>
      </c>
      <c r="C279" s="810" t="s">
        <v>3633</v>
      </c>
      <c r="D279" s="807">
        <v>43752</v>
      </c>
      <c r="E279" s="803" t="s">
        <v>354</v>
      </c>
      <c r="F279" s="803" t="s">
        <v>1431</v>
      </c>
      <c r="G279" s="803"/>
      <c r="H279" s="806" t="s">
        <v>152</v>
      </c>
      <c r="I279" s="806"/>
      <c r="J279" s="117" t="s">
        <v>153</v>
      </c>
      <c r="K279" s="117" t="s">
        <v>3</v>
      </c>
      <c r="L279" s="119">
        <v>1287</v>
      </c>
    </row>
    <row r="280" spans="1:12" s="101" customFormat="1" ht="408.95" customHeight="1">
      <c r="A280" s="808"/>
      <c r="B280" s="803"/>
      <c r="C280" s="810"/>
      <c r="D280" s="807"/>
      <c r="E280" s="803"/>
      <c r="F280" s="803"/>
      <c r="G280" s="803"/>
      <c r="H280" s="806" t="s">
        <v>154</v>
      </c>
      <c r="I280" s="806"/>
      <c r="J280" s="803" t="s">
        <v>153</v>
      </c>
      <c r="K280" s="803" t="s">
        <v>3</v>
      </c>
      <c r="L280" s="804">
        <v>488.6</v>
      </c>
    </row>
    <row r="281" spans="1:12" s="101" customFormat="1" ht="113.85" customHeight="1">
      <c r="A281" s="808"/>
      <c r="B281" s="803"/>
      <c r="C281" s="810"/>
      <c r="D281" s="807"/>
      <c r="E281" s="803"/>
      <c r="F281" s="803"/>
      <c r="G281" s="803"/>
      <c r="H281" s="806"/>
      <c r="I281" s="806"/>
      <c r="J281" s="803"/>
      <c r="K281" s="803"/>
      <c r="L281" s="804"/>
    </row>
    <row r="282" spans="1:12" s="101" customFormat="1" ht="24" customHeight="1">
      <c r="A282" s="808"/>
      <c r="B282" s="110" t="s">
        <v>77</v>
      </c>
      <c r="C282" s="115" t="s">
        <v>79</v>
      </c>
      <c r="D282" s="115" t="s">
        <v>155</v>
      </c>
      <c r="E282" s="115" t="s">
        <v>156</v>
      </c>
      <c r="F282" s="805"/>
      <c r="G282" s="805"/>
      <c r="H282" s="806" t="s">
        <v>157</v>
      </c>
      <c r="I282" s="806"/>
      <c r="J282" s="803" t="s">
        <v>153</v>
      </c>
      <c r="K282" s="803" t="s">
        <v>3</v>
      </c>
      <c r="L282" s="804">
        <v>465</v>
      </c>
    </row>
    <row r="283" spans="1:12" s="101" customFormat="1" ht="24" customHeight="1">
      <c r="A283" s="808"/>
      <c r="B283" s="117" t="s">
        <v>254</v>
      </c>
      <c r="C283" s="117" t="s">
        <v>1431</v>
      </c>
      <c r="D283" s="118">
        <v>43756</v>
      </c>
      <c r="E283" s="117" t="s">
        <v>3634</v>
      </c>
      <c r="F283" s="805"/>
      <c r="G283" s="805"/>
      <c r="H283" s="806"/>
      <c r="I283" s="806"/>
      <c r="J283" s="803"/>
      <c r="K283" s="803"/>
      <c r="L283" s="804"/>
    </row>
    <row r="284" spans="1:12" s="101" customFormat="1" ht="24" customHeight="1">
      <c r="A284" s="808">
        <v>1152</v>
      </c>
      <c r="B284" s="110" t="s">
        <v>76</v>
      </c>
      <c r="C284" s="115" t="s">
        <v>78</v>
      </c>
      <c r="D284" s="115" t="s">
        <v>146</v>
      </c>
      <c r="E284" s="115" t="s">
        <v>147</v>
      </c>
      <c r="F284" s="809" t="s">
        <v>71</v>
      </c>
      <c r="G284" s="809"/>
      <c r="H284" s="805"/>
      <c r="I284" s="805"/>
      <c r="J284" s="805"/>
      <c r="K284" s="805"/>
      <c r="L284" s="805"/>
    </row>
    <row r="285" spans="1:12" s="101" customFormat="1" ht="26.25" customHeight="1">
      <c r="A285" s="808"/>
      <c r="B285" s="803" t="s">
        <v>3632</v>
      </c>
      <c r="C285" s="810" t="s">
        <v>3635</v>
      </c>
      <c r="D285" s="807">
        <v>43763</v>
      </c>
      <c r="E285" s="803" t="s">
        <v>1192</v>
      </c>
      <c r="F285" s="803" t="s">
        <v>1193</v>
      </c>
      <c r="G285" s="803"/>
      <c r="H285" s="806" t="s">
        <v>152</v>
      </c>
      <c r="I285" s="806"/>
      <c r="J285" s="117" t="s">
        <v>153</v>
      </c>
      <c r="K285" s="117" t="s">
        <v>3</v>
      </c>
      <c r="L285" s="119">
        <v>1020</v>
      </c>
    </row>
    <row r="286" spans="1:12" s="101" customFormat="1" ht="408.95" customHeight="1">
      <c r="A286" s="808"/>
      <c r="B286" s="803"/>
      <c r="C286" s="810"/>
      <c r="D286" s="807"/>
      <c r="E286" s="803"/>
      <c r="F286" s="803"/>
      <c r="G286" s="803"/>
      <c r="H286" s="806" t="s">
        <v>154</v>
      </c>
      <c r="I286" s="806"/>
      <c r="J286" s="803" t="s">
        <v>153</v>
      </c>
      <c r="K286" s="803" t="s">
        <v>153</v>
      </c>
      <c r="L286" s="804">
        <v>0</v>
      </c>
    </row>
    <row r="287" spans="1:12" s="101" customFormat="1" ht="408.95" customHeight="1">
      <c r="A287" s="808"/>
      <c r="B287" s="803"/>
      <c r="C287" s="810"/>
      <c r="D287" s="807"/>
      <c r="E287" s="803"/>
      <c r="F287" s="803"/>
      <c r="G287" s="803"/>
      <c r="H287" s="806"/>
      <c r="I287" s="806"/>
      <c r="J287" s="803"/>
      <c r="K287" s="803"/>
      <c r="L287" s="804"/>
    </row>
    <row r="288" spans="1:12" s="101" customFormat="1" ht="82.7" customHeight="1">
      <c r="A288" s="808"/>
      <c r="B288" s="803"/>
      <c r="C288" s="810"/>
      <c r="D288" s="807"/>
      <c r="E288" s="803"/>
      <c r="F288" s="803"/>
      <c r="G288" s="803"/>
      <c r="H288" s="806"/>
      <c r="I288" s="806"/>
      <c r="J288" s="803"/>
      <c r="K288" s="803"/>
      <c r="L288" s="804"/>
    </row>
    <row r="289" spans="1:12" s="101" customFormat="1" ht="24" customHeight="1">
      <c r="A289" s="808"/>
      <c r="B289" s="110" t="s">
        <v>77</v>
      </c>
      <c r="C289" s="115" t="s">
        <v>79</v>
      </c>
      <c r="D289" s="115" t="s">
        <v>155</v>
      </c>
      <c r="E289" s="115" t="s">
        <v>156</v>
      </c>
      <c r="F289" s="805"/>
      <c r="G289" s="805"/>
      <c r="H289" s="806" t="s">
        <v>157</v>
      </c>
      <c r="I289" s="806"/>
      <c r="J289" s="803" t="s">
        <v>153</v>
      </c>
      <c r="K289" s="803" t="s">
        <v>3</v>
      </c>
      <c r="L289" s="804">
        <v>1500</v>
      </c>
    </row>
    <row r="290" spans="1:12" s="101" customFormat="1" ht="24" customHeight="1">
      <c r="A290" s="808"/>
      <c r="B290" s="117" t="s">
        <v>254</v>
      </c>
      <c r="C290" s="117" t="s">
        <v>1193</v>
      </c>
      <c r="D290" s="118">
        <v>43771</v>
      </c>
      <c r="E290" s="117" t="s">
        <v>3636</v>
      </c>
      <c r="F290" s="805"/>
      <c r="G290" s="805"/>
      <c r="H290" s="806"/>
      <c r="I290" s="806"/>
      <c r="J290" s="803"/>
      <c r="K290" s="803"/>
      <c r="L290" s="804"/>
    </row>
    <row r="291" spans="1:12" s="101" customFormat="1" ht="24" customHeight="1">
      <c r="A291" s="808">
        <v>1153</v>
      </c>
      <c r="B291" s="110" t="s">
        <v>76</v>
      </c>
      <c r="C291" s="115" t="s">
        <v>78</v>
      </c>
      <c r="D291" s="115" t="s">
        <v>146</v>
      </c>
      <c r="E291" s="115" t="s">
        <v>147</v>
      </c>
      <c r="F291" s="809" t="s">
        <v>71</v>
      </c>
      <c r="G291" s="809"/>
      <c r="H291" s="805"/>
      <c r="I291" s="805"/>
      <c r="J291" s="805"/>
      <c r="K291" s="805"/>
      <c r="L291" s="805"/>
    </row>
    <row r="292" spans="1:12" s="101" customFormat="1" ht="26.25" customHeight="1">
      <c r="A292" s="808"/>
      <c r="B292" s="803" t="s">
        <v>3632</v>
      </c>
      <c r="C292" s="810" t="s">
        <v>3637</v>
      </c>
      <c r="D292" s="807">
        <v>43882</v>
      </c>
      <c r="E292" s="803" t="s">
        <v>3471</v>
      </c>
      <c r="F292" s="803" t="s">
        <v>3638</v>
      </c>
      <c r="G292" s="803"/>
      <c r="H292" s="806" t="s">
        <v>152</v>
      </c>
      <c r="I292" s="806"/>
      <c r="J292" s="117" t="s">
        <v>153</v>
      </c>
      <c r="K292" s="117" t="s">
        <v>3</v>
      </c>
      <c r="L292" s="119">
        <v>505.65</v>
      </c>
    </row>
    <row r="293" spans="1:12" s="101" customFormat="1" ht="408.95" customHeight="1">
      <c r="A293" s="808"/>
      <c r="B293" s="803"/>
      <c r="C293" s="810"/>
      <c r="D293" s="807"/>
      <c r="E293" s="803"/>
      <c r="F293" s="803"/>
      <c r="G293" s="803"/>
      <c r="H293" s="806" t="s">
        <v>154</v>
      </c>
      <c r="I293" s="806"/>
      <c r="J293" s="803" t="s">
        <v>153</v>
      </c>
      <c r="K293" s="803" t="s">
        <v>3</v>
      </c>
      <c r="L293" s="804">
        <v>4222.8500000000004</v>
      </c>
    </row>
    <row r="294" spans="1:12" s="101" customFormat="1" ht="145.35" customHeight="1">
      <c r="A294" s="808"/>
      <c r="B294" s="803"/>
      <c r="C294" s="810"/>
      <c r="D294" s="807"/>
      <c r="E294" s="803"/>
      <c r="F294" s="803"/>
      <c r="G294" s="803"/>
      <c r="H294" s="806"/>
      <c r="I294" s="806"/>
      <c r="J294" s="803"/>
      <c r="K294" s="803"/>
      <c r="L294" s="804"/>
    </row>
    <row r="295" spans="1:12" s="101" customFormat="1" ht="24" customHeight="1">
      <c r="A295" s="808"/>
      <c r="B295" s="110" t="s">
        <v>77</v>
      </c>
      <c r="C295" s="115" t="s">
        <v>79</v>
      </c>
      <c r="D295" s="115" t="s">
        <v>155</v>
      </c>
      <c r="E295" s="115" t="s">
        <v>156</v>
      </c>
      <c r="F295" s="805"/>
      <c r="G295" s="805"/>
      <c r="H295" s="806" t="s">
        <v>157</v>
      </c>
      <c r="I295" s="806"/>
      <c r="J295" s="803" t="s">
        <v>153</v>
      </c>
      <c r="K295" s="803" t="s">
        <v>3</v>
      </c>
      <c r="L295" s="804">
        <v>42.12</v>
      </c>
    </row>
    <row r="296" spans="1:12" s="101" customFormat="1" ht="24" customHeight="1">
      <c r="A296" s="808"/>
      <c r="B296" s="117" t="s">
        <v>254</v>
      </c>
      <c r="C296" s="117" t="s">
        <v>3638</v>
      </c>
      <c r="D296" s="118">
        <v>43887</v>
      </c>
      <c r="E296" s="117" t="s">
        <v>3639</v>
      </c>
      <c r="F296" s="805"/>
      <c r="G296" s="805"/>
      <c r="H296" s="806"/>
      <c r="I296" s="806"/>
      <c r="J296" s="803"/>
      <c r="K296" s="803"/>
      <c r="L296" s="804"/>
    </row>
    <row r="297" spans="1:12" s="101" customFormat="1" ht="24" customHeight="1">
      <c r="A297" s="808">
        <v>1154</v>
      </c>
      <c r="B297" s="110" t="s">
        <v>76</v>
      </c>
      <c r="C297" s="115" t="s">
        <v>78</v>
      </c>
      <c r="D297" s="115" t="s">
        <v>146</v>
      </c>
      <c r="E297" s="115" t="s">
        <v>147</v>
      </c>
      <c r="F297" s="809" t="s">
        <v>71</v>
      </c>
      <c r="G297" s="809"/>
      <c r="H297" s="805"/>
      <c r="I297" s="805"/>
      <c r="J297" s="805"/>
      <c r="K297" s="805"/>
      <c r="L297" s="805"/>
    </row>
    <row r="298" spans="1:12" s="101" customFormat="1" ht="26.25" customHeight="1">
      <c r="A298" s="808"/>
      <c r="B298" s="803" t="s">
        <v>3640</v>
      </c>
      <c r="C298" s="810" t="s">
        <v>3641</v>
      </c>
      <c r="D298" s="807">
        <v>43761</v>
      </c>
      <c r="E298" s="803" t="s">
        <v>234</v>
      </c>
      <c r="F298" s="803" t="s">
        <v>3642</v>
      </c>
      <c r="G298" s="803"/>
      <c r="H298" s="806" t="s">
        <v>152</v>
      </c>
      <c r="I298" s="806"/>
      <c r="J298" s="117" t="s">
        <v>153</v>
      </c>
      <c r="K298" s="117" t="s">
        <v>3</v>
      </c>
      <c r="L298" s="119">
        <v>601.41</v>
      </c>
    </row>
    <row r="299" spans="1:12" s="101" customFormat="1" ht="302.25" customHeight="1">
      <c r="A299" s="808"/>
      <c r="B299" s="803"/>
      <c r="C299" s="810"/>
      <c r="D299" s="807"/>
      <c r="E299" s="803"/>
      <c r="F299" s="803"/>
      <c r="G299" s="803"/>
      <c r="H299" s="806" t="s">
        <v>154</v>
      </c>
      <c r="I299" s="806"/>
      <c r="J299" s="117" t="s">
        <v>153</v>
      </c>
      <c r="K299" s="117" t="s">
        <v>153</v>
      </c>
      <c r="L299" s="119">
        <v>0</v>
      </c>
    </row>
    <row r="300" spans="1:12" s="101" customFormat="1" ht="24" customHeight="1">
      <c r="A300" s="808"/>
      <c r="B300" s="110" t="s">
        <v>77</v>
      </c>
      <c r="C300" s="115" t="s">
        <v>79</v>
      </c>
      <c r="D300" s="115" t="s">
        <v>155</v>
      </c>
      <c r="E300" s="115" t="s">
        <v>156</v>
      </c>
      <c r="F300" s="805"/>
      <c r="G300" s="805"/>
      <c r="H300" s="806" t="s">
        <v>157</v>
      </c>
      <c r="I300" s="806"/>
      <c r="J300" s="803" t="s">
        <v>153</v>
      </c>
      <c r="K300" s="803" t="s">
        <v>3</v>
      </c>
      <c r="L300" s="804">
        <v>100</v>
      </c>
    </row>
    <row r="301" spans="1:12" s="101" customFormat="1" ht="24" customHeight="1">
      <c r="A301" s="808"/>
      <c r="B301" s="117" t="s">
        <v>2420</v>
      </c>
      <c r="C301" s="117" t="s">
        <v>3642</v>
      </c>
      <c r="D301" s="118">
        <v>43764</v>
      </c>
      <c r="E301" s="117" t="s">
        <v>1803</v>
      </c>
      <c r="F301" s="805"/>
      <c r="G301" s="805"/>
      <c r="H301" s="806"/>
      <c r="I301" s="806"/>
      <c r="J301" s="803"/>
      <c r="K301" s="803"/>
      <c r="L301" s="804"/>
    </row>
    <row r="302" spans="1:12" s="101" customFormat="1" ht="24" customHeight="1">
      <c r="A302" s="808">
        <v>1155</v>
      </c>
      <c r="B302" s="110" t="s">
        <v>76</v>
      </c>
      <c r="C302" s="115" t="s">
        <v>78</v>
      </c>
      <c r="D302" s="115" t="s">
        <v>146</v>
      </c>
      <c r="E302" s="115" t="s">
        <v>147</v>
      </c>
      <c r="F302" s="809" t="s">
        <v>71</v>
      </c>
      <c r="G302" s="809"/>
      <c r="H302" s="805"/>
      <c r="I302" s="805"/>
      <c r="J302" s="805"/>
      <c r="K302" s="805"/>
      <c r="L302" s="805"/>
    </row>
    <row r="303" spans="1:12" s="101" customFormat="1" ht="26.25" customHeight="1">
      <c r="A303" s="808"/>
      <c r="B303" s="803" t="s">
        <v>3640</v>
      </c>
      <c r="C303" s="810" t="s">
        <v>3643</v>
      </c>
      <c r="D303" s="807">
        <v>43891</v>
      </c>
      <c r="E303" s="803" t="s">
        <v>234</v>
      </c>
      <c r="F303" s="803" t="s">
        <v>3644</v>
      </c>
      <c r="G303" s="803"/>
      <c r="H303" s="806" t="s">
        <v>152</v>
      </c>
      <c r="I303" s="806"/>
      <c r="J303" s="117" t="s">
        <v>153</v>
      </c>
      <c r="K303" s="117" t="s">
        <v>3</v>
      </c>
      <c r="L303" s="119">
        <v>460</v>
      </c>
    </row>
    <row r="304" spans="1:12" s="101" customFormat="1" ht="207.75" customHeight="1">
      <c r="A304" s="808"/>
      <c r="B304" s="803"/>
      <c r="C304" s="810"/>
      <c r="D304" s="807"/>
      <c r="E304" s="803"/>
      <c r="F304" s="803"/>
      <c r="G304" s="803"/>
      <c r="H304" s="806" t="s">
        <v>154</v>
      </c>
      <c r="I304" s="806"/>
      <c r="J304" s="117" t="s">
        <v>153</v>
      </c>
      <c r="K304" s="117" t="s">
        <v>153</v>
      </c>
      <c r="L304" s="119">
        <v>0</v>
      </c>
    </row>
    <row r="305" spans="1:12" s="101" customFormat="1" ht="24" customHeight="1">
      <c r="A305" s="808"/>
      <c r="B305" s="110" t="s">
        <v>77</v>
      </c>
      <c r="C305" s="115" t="s">
        <v>79</v>
      </c>
      <c r="D305" s="115" t="s">
        <v>155</v>
      </c>
      <c r="E305" s="115" t="s">
        <v>156</v>
      </c>
      <c r="F305" s="805"/>
      <c r="G305" s="805"/>
      <c r="H305" s="806" t="s">
        <v>157</v>
      </c>
      <c r="I305" s="806"/>
      <c r="J305" s="803" t="s">
        <v>153</v>
      </c>
      <c r="K305" s="803" t="s">
        <v>153</v>
      </c>
      <c r="L305" s="804">
        <v>0</v>
      </c>
    </row>
    <row r="306" spans="1:12" s="101" customFormat="1" ht="24" customHeight="1">
      <c r="A306" s="808"/>
      <c r="B306" s="117" t="s">
        <v>2420</v>
      </c>
      <c r="C306" s="117" t="s">
        <v>3644</v>
      </c>
      <c r="D306" s="118">
        <v>43893</v>
      </c>
      <c r="E306" s="117" t="s">
        <v>1845</v>
      </c>
      <c r="F306" s="805"/>
      <c r="G306" s="805"/>
      <c r="H306" s="806"/>
      <c r="I306" s="806"/>
      <c r="J306" s="803"/>
      <c r="K306" s="803"/>
      <c r="L306" s="804"/>
    </row>
    <row r="307" spans="1:12" s="101" customFormat="1" ht="24" customHeight="1">
      <c r="A307" s="808">
        <v>1156</v>
      </c>
      <c r="B307" s="110" t="s">
        <v>76</v>
      </c>
      <c r="C307" s="115" t="s">
        <v>78</v>
      </c>
      <c r="D307" s="115" t="s">
        <v>146</v>
      </c>
      <c r="E307" s="115" t="s">
        <v>147</v>
      </c>
      <c r="F307" s="809" t="s">
        <v>71</v>
      </c>
      <c r="G307" s="809"/>
      <c r="H307" s="805"/>
      <c r="I307" s="805"/>
      <c r="J307" s="805"/>
      <c r="K307" s="805"/>
      <c r="L307" s="805"/>
    </row>
    <row r="308" spans="1:12" s="101" customFormat="1" ht="26.25" customHeight="1">
      <c r="A308" s="808"/>
      <c r="B308" s="803" t="s">
        <v>3645</v>
      </c>
      <c r="C308" s="810" t="s">
        <v>3646</v>
      </c>
      <c r="D308" s="807">
        <v>43778</v>
      </c>
      <c r="E308" s="803" t="s">
        <v>982</v>
      </c>
      <c r="F308" s="803" t="s">
        <v>983</v>
      </c>
      <c r="G308" s="803"/>
      <c r="H308" s="806" t="s">
        <v>152</v>
      </c>
      <c r="I308" s="806"/>
      <c r="J308" s="117" t="s">
        <v>153</v>
      </c>
      <c r="K308" s="117" t="s">
        <v>3</v>
      </c>
      <c r="L308" s="119">
        <v>1444</v>
      </c>
    </row>
    <row r="309" spans="1:12" s="101" customFormat="1" ht="396.75" customHeight="1">
      <c r="A309" s="808"/>
      <c r="B309" s="803"/>
      <c r="C309" s="810"/>
      <c r="D309" s="807"/>
      <c r="E309" s="803"/>
      <c r="F309" s="803"/>
      <c r="G309" s="803"/>
      <c r="H309" s="806" t="s">
        <v>154</v>
      </c>
      <c r="I309" s="806"/>
      <c r="J309" s="117" t="s">
        <v>153</v>
      </c>
      <c r="K309" s="117" t="s">
        <v>3</v>
      </c>
      <c r="L309" s="119">
        <v>2934</v>
      </c>
    </row>
    <row r="310" spans="1:12" s="101" customFormat="1" ht="24" customHeight="1">
      <c r="A310" s="808"/>
      <c r="B310" s="110" t="s">
        <v>77</v>
      </c>
      <c r="C310" s="115" t="s">
        <v>79</v>
      </c>
      <c r="D310" s="115" t="s">
        <v>155</v>
      </c>
      <c r="E310" s="115" t="s">
        <v>156</v>
      </c>
      <c r="F310" s="805"/>
      <c r="G310" s="805"/>
      <c r="H310" s="806" t="s">
        <v>157</v>
      </c>
      <c r="I310" s="806"/>
      <c r="J310" s="803" t="s">
        <v>153</v>
      </c>
      <c r="K310" s="803" t="s">
        <v>3</v>
      </c>
      <c r="L310" s="804">
        <v>1054.45</v>
      </c>
    </row>
    <row r="311" spans="1:12" s="101" customFormat="1" ht="24" customHeight="1">
      <c r="A311" s="808"/>
      <c r="B311" s="117" t="s">
        <v>326</v>
      </c>
      <c r="C311" s="117" t="s">
        <v>983</v>
      </c>
      <c r="D311" s="118">
        <v>43785</v>
      </c>
      <c r="E311" s="117" t="s">
        <v>2291</v>
      </c>
      <c r="F311" s="805"/>
      <c r="G311" s="805"/>
      <c r="H311" s="806"/>
      <c r="I311" s="806"/>
      <c r="J311" s="803"/>
      <c r="K311" s="803"/>
      <c r="L311" s="804"/>
    </row>
    <row r="312" spans="1:12" s="101" customFormat="1" ht="24" customHeight="1">
      <c r="A312" s="808">
        <v>1157</v>
      </c>
      <c r="B312" s="110" t="s">
        <v>76</v>
      </c>
      <c r="C312" s="115" t="s">
        <v>78</v>
      </c>
      <c r="D312" s="115" t="s">
        <v>146</v>
      </c>
      <c r="E312" s="115" t="s">
        <v>147</v>
      </c>
      <c r="F312" s="809" t="s">
        <v>71</v>
      </c>
      <c r="G312" s="809"/>
      <c r="H312" s="805"/>
      <c r="I312" s="805"/>
      <c r="J312" s="805"/>
      <c r="K312" s="805"/>
      <c r="L312" s="805"/>
    </row>
    <row r="313" spans="1:12" s="101" customFormat="1" ht="26.25" customHeight="1">
      <c r="A313" s="808"/>
      <c r="B313" s="803" t="s">
        <v>3647</v>
      </c>
      <c r="C313" s="803" t="s">
        <v>3648</v>
      </c>
      <c r="D313" s="807">
        <v>43803</v>
      </c>
      <c r="E313" s="803" t="s">
        <v>523</v>
      </c>
      <c r="F313" s="803" t="s">
        <v>2434</v>
      </c>
      <c r="G313" s="803"/>
      <c r="H313" s="806" t="s">
        <v>152</v>
      </c>
      <c r="I313" s="806"/>
      <c r="J313" s="117" t="s">
        <v>153</v>
      </c>
      <c r="K313" s="117" t="s">
        <v>3</v>
      </c>
      <c r="L313" s="119">
        <v>281.72000000000003</v>
      </c>
    </row>
    <row r="314" spans="1:12" s="101" customFormat="1" ht="71.25" customHeight="1">
      <c r="A314" s="808"/>
      <c r="B314" s="803"/>
      <c r="C314" s="803"/>
      <c r="D314" s="807"/>
      <c r="E314" s="803"/>
      <c r="F314" s="803"/>
      <c r="G314" s="803"/>
      <c r="H314" s="806" t="s">
        <v>154</v>
      </c>
      <c r="I314" s="806"/>
      <c r="J314" s="117" t="s">
        <v>153</v>
      </c>
      <c r="K314" s="117" t="s">
        <v>3</v>
      </c>
      <c r="L314" s="119">
        <v>509.19</v>
      </c>
    </row>
    <row r="315" spans="1:12" s="101" customFormat="1" ht="24" customHeight="1">
      <c r="A315" s="808"/>
      <c r="B315" s="110" t="s">
        <v>77</v>
      </c>
      <c r="C315" s="115" t="s">
        <v>79</v>
      </c>
      <c r="D315" s="115" t="s">
        <v>155</v>
      </c>
      <c r="E315" s="115" t="s">
        <v>156</v>
      </c>
      <c r="F315" s="805"/>
      <c r="G315" s="805"/>
      <c r="H315" s="806" t="s">
        <v>157</v>
      </c>
      <c r="I315" s="806"/>
      <c r="J315" s="803" t="s">
        <v>153</v>
      </c>
      <c r="K315" s="803" t="s">
        <v>153</v>
      </c>
      <c r="L315" s="804">
        <v>0</v>
      </c>
    </row>
    <row r="316" spans="1:12" s="101" customFormat="1" ht="24" customHeight="1">
      <c r="A316" s="808"/>
      <c r="B316" s="117" t="s">
        <v>193</v>
      </c>
      <c r="C316" s="117" t="s">
        <v>2434</v>
      </c>
      <c r="D316" s="118">
        <v>43805</v>
      </c>
      <c r="E316" s="117" t="s">
        <v>344</v>
      </c>
      <c r="F316" s="805"/>
      <c r="G316" s="805"/>
      <c r="H316" s="806"/>
      <c r="I316" s="806"/>
      <c r="J316" s="803"/>
      <c r="K316" s="803"/>
      <c r="L316" s="804"/>
    </row>
    <row r="317" spans="1:12" s="101" customFormat="1" ht="24" customHeight="1">
      <c r="A317" s="808">
        <v>1158</v>
      </c>
      <c r="B317" s="110" t="s">
        <v>76</v>
      </c>
      <c r="C317" s="115" t="s">
        <v>78</v>
      </c>
      <c r="D317" s="115" t="s">
        <v>146</v>
      </c>
      <c r="E317" s="115" t="s">
        <v>147</v>
      </c>
      <c r="F317" s="809" t="s">
        <v>71</v>
      </c>
      <c r="G317" s="809"/>
      <c r="H317" s="805"/>
      <c r="I317" s="805"/>
      <c r="J317" s="805"/>
      <c r="K317" s="805"/>
      <c r="L317" s="805"/>
    </row>
    <row r="318" spans="1:12" s="101" customFormat="1" ht="26.25" customHeight="1">
      <c r="A318" s="808"/>
      <c r="B318" s="803" t="s">
        <v>3647</v>
      </c>
      <c r="C318" s="810" t="s">
        <v>3649</v>
      </c>
      <c r="D318" s="807">
        <v>43865</v>
      </c>
      <c r="E318" s="803" t="s">
        <v>1666</v>
      </c>
      <c r="F318" s="803" t="s">
        <v>1667</v>
      </c>
      <c r="G318" s="803"/>
      <c r="H318" s="806" t="s">
        <v>152</v>
      </c>
      <c r="I318" s="806"/>
      <c r="J318" s="117" t="s">
        <v>153</v>
      </c>
      <c r="K318" s="117" t="s">
        <v>3</v>
      </c>
      <c r="L318" s="119">
        <v>171.84</v>
      </c>
    </row>
    <row r="319" spans="1:12" s="101" customFormat="1" ht="134.25" customHeight="1">
      <c r="A319" s="808"/>
      <c r="B319" s="803"/>
      <c r="C319" s="810"/>
      <c r="D319" s="807"/>
      <c r="E319" s="803"/>
      <c r="F319" s="803"/>
      <c r="G319" s="803"/>
      <c r="H319" s="806" t="s">
        <v>154</v>
      </c>
      <c r="I319" s="806"/>
      <c r="J319" s="117" t="s">
        <v>153</v>
      </c>
      <c r="K319" s="117" t="s">
        <v>153</v>
      </c>
      <c r="L319" s="119">
        <v>0</v>
      </c>
    </row>
    <row r="320" spans="1:12" s="101" customFormat="1" ht="24" customHeight="1">
      <c r="A320" s="808"/>
      <c r="B320" s="110" t="s">
        <v>77</v>
      </c>
      <c r="C320" s="115" t="s">
        <v>79</v>
      </c>
      <c r="D320" s="115" t="s">
        <v>155</v>
      </c>
      <c r="E320" s="115" t="s">
        <v>156</v>
      </c>
      <c r="F320" s="805"/>
      <c r="G320" s="805"/>
      <c r="H320" s="806" t="s">
        <v>157</v>
      </c>
      <c r="I320" s="806"/>
      <c r="J320" s="803" t="s">
        <v>153</v>
      </c>
      <c r="K320" s="803" t="s">
        <v>3</v>
      </c>
      <c r="L320" s="804">
        <v>820.71</v>
      </c>
    </row>
    <row r="321" spans="1:12" s="101" customFormat="1" ht="24" customHeight="1">
      <c r="A321" s="808"/>
      <c r="B321" s="117" t="s">
        <v>193</v>
      </c>
      <c r="C321" s="117" t="s">
        <v>1667</v>
      </c>
      <c r="D321" s="118">
        <v>43868</v>
      </c>
      <c r="E321" s="117" t="s">
        <v>521</v>
      </c>
      <c r="F321" s="805"/>
      <c r="G321" s="805"/>
      <c r="H321" s="806"/>
      <c r="I321" s="806"/>
      <c r="J321" s="803"/>
      <c r="K321" s="803"/>
      <c r="L321" s="804"/>
    </row>
    <row r="322" spans="1:12" s="101" customFormat="1" ht="24" customHeight="1">
      <c r="A322" s="808">
        <v>1159</v>
      </c>
      <c r="B322" s="110" t="s">
        <v>76</v>
      </c>
      <c r="C322" s="115" t="s">
        <v>78</v>
      </c>
      <c r="D322" s="115" t="s">
        <v>146</v>
      </c>
      <c r="E322" s="115" t="s">
        <v>147</v>
      </c>
      <c r="F322" s="809" t="s">
        <v>71</v>
      </c>
      <c r="G322" s="809"/>
      <c r="H322" s="805"/>
      <c r="I322" s="805"/>
      <c r="J322" s="805"/>
      <c r="K322" s="805"/>
      <c r="L322" s="805"/>
    </row>
    <row r="323" spans="1:12" s="101" customFormat="1" ht="26.25" customHeight="1">
      <c r="A323" s="808"/>
      <c r="B323" s="803" t="s">
        <v>3650</v>
      </c>
      <c r="C323" s="810" t="s">
        <v>3651</v>
      </c>
      <c r="D323" s="807">
        <v>43747</v>
      </c>
      <c r="E323" s="803" t="s">
        <v>1601</v>
      </c>
      <c r="F323" s="803" t="s">
        <v>1602</v>
      </c>
      <c r="G323" s="803"/>
      <c r="H323" s="806" t="s">
        <v>152</v>
      </c>
      <c r="I323" s="806"/>
      <c r="J323" s="117" t="s">
        <v>153</v>
      </c>
      <c r="K323" s="117" t="s">
        <v>3</v>
      </c>
      <c r="L323" s="119">
        <v>422</v>
      </c>
    </row>
    <row r="324" spans="1:12" s="101" customFormat="1" ht="312.75" customHeight="1">
      <c r="A324" s="808"/>
      <c r="B324" s="803"/>
      <c r="C324" s="810"/>
      <c r="D324" s="807"/>
      <c r="E324" s="803"/>
      <c r="F324" s="803"/>
      <c r="G324" s="803"/>
      <c r="H324" s="806" t="s">
        <v>154</v>
      </c>
      <c r="I324" s="806"/>
      <c r="J324" s="117" t="s">
        <v>153</v>
      </c>
      <c r="K324" s="117" t="s">
        <v>3</v>
      </c>
      <c r="L324" s="119">
        <v>288.60000000000002</v>
      </c>
    </row>
    <row r="325" spans="1:12" s="101" customFormat="1" ht="24" customHeight="1">
      <c r="A325" s="808"/>
      <c r="B325" s="110" t="s">
        <v>77</v>
      </c>
      <c r="C325" s="115" t="s">
        <v>79</v>
      </c>
      <c r="D325" s="115" t="s">
        <v>155</v>
      </c>
      <c r="E325" s="115" t="s">
        <v>156</v>
      </c>
      <c r="F325" s="805"/>
      <c r="G325" s="805"/>
      <c r="H325" s="806" t="s">
        <v>157</v>
      </c>
      <c r="I325" s="806"/>
      <c r="J325" s="803" t="s">
        <v>153</v>
      </c>
      <c r="K325" s="803" t="s">
        <v>3</v>
      </c>
      <c r="L325" s="804">
        <v>100</v>
      </c>
    </row>
    <row r="326" spans="1:12" s="101" customFormat="1" ht="24" customHeight="1">
      <c r="A326" s="808"/>
      <c r="B326" s="117" t="s">
        <v>240</v>
      </c>
      <c r="C326" s="117" t="s">
        <v>1602</v>
      </c>
      <c r="D326" s="118">
        <v>43749</v>
      </c>
      <c r="E326" s="117" t="s">
        <v>607</v>
      </c>
      <c r="F326" s="805"/>
      <c r="G326" s="805"/>
      <c r="H326" s="806"/>
      <c r="I326" s="806"/>
      <c r="J326" s="803"/>
      <c r="K326" s="803"/>
      <c r="L326" s="804"/>
    </row>
    <row r="327" spans="1:12" s="101" customFormat="1" ht="24" customHeight="1">
      <c r="A327" s="808">
        <v>1160</v>
      </c>
      <c r="B327" s="110" t="s">
        <v>76</v>
      </c>
      <c r="C327" s="115" t="s">
        <v>78</v>
      </c>
      <c r="D327" s="115" t="s">
        <v>146</v>
      </c>
      <c r="E327" s="115" t="s">
        <v>147</v>
      </c>
      <c r="F327" s="809" t="s">
        <v>71</v>
      </c>
      <c r="G327" s="809"/>
      <c r="H327" s="805"/>
      <c r="I327" s="805"/>
      <c r="J327" s="805"/>
      <c r="K327" s="805"/>
      <c r="L327" s="805"/>
    </row>
    <row r="328" spans="1:12" s="101" customFormat="1" ht="26.25" customHeight="1">
      <c r="A328" s="808"/>
      <c r="B328" s="803" t="s">
        <v>3650</v>
      </c>
      <c r="C328" s="810" t="s">
        <v>3652</v>
      </c>
      <c r="D328" s="807">
        <v>43775</v>
      </c>
      <c r="E328" s="803" t="s">
        <v>3653</v>
      </c>
      <c r="F328" s="803" t="s">
        <v>472</v>
      </c>
      <c r="G328" s="803"/>
      <c r="H328" s="806" t="s">
        <v>152</v>
      </c>
      <c r="I328" s="806"/>
      <c r="J328" s="117" t="s">
        <v>153</v>
      </c>
      <c r="K328" s="117" t="s">
        <v>3</v>
      </c>
      <c r="L328" s="119">
        <v>355</v>
      </c>
    </row>
    <row r="329" spans="1:12" s="101" customFormat="1" ht="113.25" customHeight="1">
      <c r="A329" s="808"/>
      <c r="B329" s="803"/>
      <c r="C329" s="810"/>
      <c r="D329" s="807"/>
      <c r="E329" s="803"/>
      <c r="F329" s="803"/>
      <c r="G329" s="803"/>
      <c r="H329" s="806" t="s">
        <v>154</v>
      </c>
      <c r="I329" s="806"/>
      <c r="J329" s="117" t="s">
        <v>153</v>
      </c>
      <c r="K329" s="117" t="s">
        <v>3</v>
      </c>
      <c r="L329" s="119">
        <v>343</v>
      </c>
    </row>
    <row r="330" spans="1:12" s="101" customFormat="1" ht="24" customHeight="1">
      <c r="A330" s="808"/>
      <c r="B330" s="110" t="s">
        <v>77</v>
      </c>
      <c r="C330" s="115" t="s">
        <v>79</v>
      </c>
      <c r="D330" s="115" t="s">
        <v>155</v>
      </c>
      <c r="E330" s="115" t="s">
        <v>156</v>
      </c>
      <c r="F330" s="805"/>
      <c r="G330" s="805"/>
      <c r="H330" s="806" t="s">
        <v>157</v>
      </c>
      <c r="I330" s="806"/>
      <c r="J330" s="803" t="s">
        <v>153</v>
      </c>
      <c r="K330" s="803" t="s">
        <v>3</v>
      </c>
      <c r="L330" s="804">
        <v>100</v>
      </c>
    </row>
    <row r="331" spans="1:12" s="101" customFormat="1" ht="24" customHeight="1">
      <c r="A331" s="808"/>
      <c r="B331" s="117" t="s">
        <v>240</v>
      </c>
      <c r="C331" s="117" t="s">
        <v>472</v>
      </c>
      <c r="D331" s="118">
        <v>43777</v>
      </c>
      <c r="E331" s="117" t="s">
        <v>271</v>
      </c>
      <c r="F331" s="805"/>
      <c r="G331" s="805"/>
      <c r="H331" s="806"/>
      <c r="I331" s="806"/>
      <c r="J331" s="803"/>
      <c r="K331" s="803"/>
      <c r="L331" s="804"/>
    </row>
    <row r="332" spans="1:12" s="101" customFormat="1" ht="24" customHeight="1">
      <c r="A332" s="808">
        <v>1161</v>
      </c>
      <c r="B332" s="110" t="s">
        <v>76</v>
      </c>
      <c r="C332" s="115" t="s">
        <v>78</v>
      </c>
      <c r="D332" s="115" t="s">
        <v>146</v>
      </c>
      <c r="E332" s="115" t="s">
        <v>147</v>
      </c>
      <c r="F332" s="809" t="s">
        <v>71</v>
      </c>
      <c r="G332" s="809"/>
      <c r="H332" s="805"/>
      <c r="I332" s="805"/>
      <c r="J332" s="805"/>
      <c r="K332" s="805"/>
      <c r="L332" s="805"/>
    </row>
    <row r="333" spans="1:12" s="101" customFormat="1" ht="26.25" customHeight="1">
      <c r="A333" s="808"/>
      <c r="B333" s="803" t="s">
        <v>3654</v>
      </c>
      <c r="C333" s="810" t="s">
        <v>3655</v>
      </c>
      <c r="D333" s="807">
        <v>43770</v>
      </c>
      <c r="E333" s="803" t="s">
        <v>243</v>
      </c>
      <c r="F333" s="803" t="s">
        <v>3656</v>
      </c>
      <c r="G333" s="803"/>
      <c r="H333" s="806" t="s">
        <v>152</v>
      </c>
      <c r="I333" s="806"/>
      <c r="J333" s="117" t="s">
        <v>153</v>
      </c>
      <c r="K333" s="117" t="s">
        <v>153</v>
      </c>
      <c r="L333" s="119">
        <v>0</v>
      </c>
    </row>
    <row r="334" spans="1:12" s="101" customFormat="1" ht="408.95" customHeight="1">
      <c r="A334" s="808"/>
      <c r="B334" s="803"/>
      <c r="C334" s="810"/>
      <c r="D334" s="807"/>
      <c r="E334" s="803"/>
      <c r="F334" s="803"/>
      <c r="G334" s="803"/>
      <c r="H334" s="806" t="s">
        <v>154</v>
      </c>
      <c r="I334" s="806"/>
      <c r="J334" s="803" t="s">
        <v>153</v>
      </c>
      <c r="K334" s="803" t="s">
        <v>3</v>
      </c>
      <c r="L334" s="804">
        <v>276.60000000000002</v>
      </c>
    </row>
    <row r="335" spans="1:12" s="101" customFormat="1" ht="155.85" customHeight="1">
      <c r="A335" s="808"/>
      <c r="B335" s="803"/>
      <c r="C335" s="810"/>
      <c r="D335" s="807"/>
      <c r="E335" s="803"/>
      <c r="F335" s="803"/>
      <c r="G335" s="803"/>
      <c r="H335" s="806"/>
      <c r="I335" s="806"/>
      <c r="J335" s="803"/>
      <c r="K335" s="803"/>
      <c r="L335" s="804"/>
    </row>
    <row r="336" spans="1:12" s="101" customFormat="1" ht="24" customHeight="1">
      <c r="A336" s="808"/>
      <c r="B336" s="110" t="s">
        <v>77</v>
      </c>
      <c r="C336" s="115" t="s">
        <v>79</v>
      </c>
      <c r="D336" s="115" t="s">
        <v>155</v>
      </c>
      <c r="E336" s="115" t="s">
        <v>156</v>
      </c>
      <c r="F336" s="805"/>
      <c r="G336" s="805"/>
      <c r="H336" s="806" t="s">
        <v>157</v>
      </c>
      <c r="I336" s="806"/>
      <c r="J336" s="803" t="s">
        <v>153</v>
      </c>
      <c r="K336" s="803" t="s">
        <v>3</v>
      </c>
      <c r="L336" s="804">
        <v>100</v>
      </c>
    </row>
    <row r="337" spans="1:12" s="101" customFormat="1" ht="24" customHeight="1">
      <c r="A337" s="808"/>
      <c r="B337" s="117" t="s">
        <v>193</v>
      </c>
      <c r="C337" s="117" t="s">
        <v>3656</v>
      </c>
      <c r="D337" s="118">
        <v>43770</v>
      </c>
      <c r="E337" s="117" t="s">
        <v>3657</v>
      </c>
      <c r="F337" s="805"/>
      <c r="G337" s="805"/>
      <c r="H337" s="806"/>
      <c r="I337" s="806"/>
      <c r="J337" s="803"/>
      <c r="K337" s="803"/>
      <c r="L337" s="804"/>
    </row>
    <row r="338" spans="1:12" s="101" customFormat="1" ht="24" customHeight="1">
      <c r="A338" s="808">
        <v>1162</v>
      </c>
      <c r="B338" s="110" t="s">
        <v>76</v>
      </c>
      <c r="C338" s="115" t="s">
        <v>78</v>
      </c>
      <c r="D338" s="115" t="s">
        <v>146</v>
      </c>
      <c r="E338" s="115" t="s">
        <v>147</v>
      </c>
      <c r="F338" s="809" t="s">
        <v>71</v>
      </c>
      <c r="G338" s="809"/>
      <c r="H338" s="805"/>
      <c r="I338" s="805"/>
      <c r="J338" s="805"/>
      <c r="K338" s="805"/>
      <c r="L338" s="805"/>
    </row>
    <row r="339" spans="1:12" s="101" customFormat="1" ht="26.25" customHeight="1">
      <c r="A339" s="808"/>
      <c r="B339" s="803" t="s">
        <v>3658</v>
      </c>
      <c r="C339" s="810" t="s">
        <v>3659</v>
      </c>
      <c r="D339" s="807">
        <v>43842</v>
      </c>
      <c r="E339" s="803" t="s">
        <v>1697</v>
      </c>
      <c r="F339" s="803" t="s">
        <v>3660</v>
      </c>
      <c r="G339" s="803"/>
      <c r="H339" s="806" t="s">
        <v>152</v>
      </c>
      <c r="I339" s="806"/>
      <c r="J339" s="117" t="s">
        <v>153</v>
      </c>
      <c r="K339" s="117" t="s">
        <v>3</v>
      </c>
      <c r="L339" s="119">
        <v>556</v>
      </c>
    </row>
    <row r="340" spans="1:12" s="101" customFormat="1" ht="197.25" customHeight="1">
      <c r="A340" s="808"/>
      <c r="B340" s="803"/>
      <c r="C340" s="810"/>
      <c r="D340" s="807"/>
      <c r="E340" s="803"/>
      <c r="F340" s="803"/>
      <c r="G340" s="803"/>
      <c r="H340" s="806" t="s">
        <v>154</v>
      </c>
      <c r="I340" s="806"/>
      <c r="J340" s="117" t="s">
        <v>153</v>
      </c>
      <c r="K340" s="117" t="s">
        <v>3</v>
      </c>
      <c r="L340" s="119">
        <v>232.44</v>
      </c>
    </row>
    <row r="341" spans="1:12" s="101" customFormat="1" ht="24" customHeight="1">
      <c r="A341" s="808"/>
      <c r="B341" s="110" t="s">
        <v>77</v>
      </c>
      <c r="C341" s="115" t="s">
        <v>79</v>
      </c>
      <c r="D341" s="115" t="s">
        <v>155</v>
      </c>
      <c r="E341" s="115" t="s">
        <v>156</v>
      </c>
      <c r="F341" s="805"/>
      <c r="G341" s="805"/>
      <c r="H341" s="806" t="s">
        <v>157</v>
      </c>
      <c r="I341" s="806"/>
      <c r="J341" s="803" t="s">
        <v>153</v>
      </c>
      <c r="K341" s="803" t="s">
        <v>3</v>
      </c>
      <c r="L341" s="804">
        <v>120</v>
      </c>
    </row>
    <row r="342" spans="1:12" s="101" customFormat="1" ht="24" customHeight="1">
      <c r="A342" s="808"/>
      <c r="B342" s="117" t="s">
        <v>193</v>
      </c>
      <c r="C342" s="117" t="s">
        <v>3660</v>
      </c>
      <c r="D342" s="118">
        <v>43844</v>
      </c>
      <c r="E342" s="117" t="s">
        <v>1742</v>
      </c>
      <c r="F342" s="805"/>
      <c r="G342" s="805"/>
      <c r="H342" s="806"/>
      <c r="I342" s="806"/>
      <c r="J342" s="803"/>
      <c r="K342" s="803"/>
      <c r="L342" s="804"/>
    </row>
    <row r="343" spans="1:12" s="101" customFormat="1" ht="24" customHeight="1">
      <c r="A343" s="808">
        <v>1163</v>
      </c>
      <c r="B343" s="110" t="s">
        <v>76</v>
      </c>
      <c r="C343" s="115" t="s">
        <v>78</v>
      </c>
      <c r="D343" s="115" t="s">
        <v>146</v>
      </c>
      <c r="E343" s="115" t="s">
        <v>147</v>
      </c>
      <c r="F343" s="809" t="s">
        <v>71</v>
      </c>
      <c r="G343" s="809"/>
      <c r="H343" s="805"/>
      <c r="I343" s="805"/>
      <c r="J343" s="805"/>
      <c r="K343" s="805"/>
      <c r="L343" s="805"/>
    </row>
    <row r="344" spans="1:12" s="101" customFormat="1" ht="26.25" customHeight="1">
      <c r="A344" s="808"/>
      <c r="B344" s="803" t="s">
        <v>3658</v>
      </c>
      <c r="C344" s="810" t="s">
        <v>3661</v>
      </c>
      <c r="D344" s="807">
        <v>43847</v>
      </c>
      <c r="E344" s="803" t="s">
        <v>644</v>
      </c>
      <c r="F344" s="803" t="s">
        <v>3662</v>
      </c>
      <c r="G344" s="803"/>
      <c r="H344" s="806" t="s">
        <v>152</v>
      </c>
      <c r="I344" s="806"/>
      <c r="J344" s="117" t="s">
        <v>153</v>
      </c>
      <c r="K344" s="117" t="s">
        <v>3</v>
      </c>
      <c r="L344" s="119">
        <v>570</v>
      </c>
    </row>
    <row r="345" spans="1:12" s="101" customFormat="1" ht="228.75" customHeight="1">
      <c r="A345" s="808"/>
      <c r="B345" s="803"/>
      <c r="C345" s="810"/>
      <c r="D345" s="807"/>
      <c r="E345" s="803"/>
      <c r="F345" s="803"/>
      <c r="G345" s="803"/>
      <c r="H345" s="806" t="s">
        <v>154</v>
      </c>
      <c r="I345" s="806"/>
      <c r="J345" s="117" t="s">
        <v>153</v>
      </c>
      <c r="K345" s="117" t="s">
        <v>3</v>
      </c>
      <c r="L345" s="119">
        <v>569.80000000000007</v>
      </c>
    </row>
    <row r="346" spans="1:12" s="101" customFormat="1" ht="24" customHeight="1">
      <c r="A346" s="808"/>
      <c r="B346" s="110" t="s">
        <v>77</v>
      </c>
      <c r="C346" s="115" t="s">
        <v>79</v>
      </c>
      <c r="D346" s="115" t="s">
        <v>155</v>
      </c>
      <c r="E346" s="115" t="s">
        <v>156</v>
      </c>
      <c r="F346" s="805"/>
      <c r="G346" s="805"/>
      <c r="H346" s="806" t="s">
        <v>157</v>
      </c>
      <c r="I346" s="806"/>
      <c r="J346" s="803" t="s">
        <v>153</v>
      </c>
      <c r="K346" s="803" t="s">
        <v>3</v>
      </c>
      <c r="L346" s="804">
        <v>927.48</v>
      </c>
    </row>
    <row r="347" spans="1:12" s="101" customFormat="1" ht="24" customHeight="1">
      <c r="A347" s="808"/>
      <c r="B347" s="117" t="s">
        <v>193</v>
      </c>
      <c r="C347" s="117" t="s">
        <v>3662</v>
      </c>
      <c r="D347" s="118">
        <v>43851</v>
      </c>
      <c r="E347" s="117" t="s">
        <v>3663</v>
      </c>
      <c r="F347" s="805"/>
      <c r="G347" s="805"/>
      <c r="H347" s="806"/>
      <c r="I347" s="806"/>
      <c r="J347" s="803"/>
      <c r="K347" s="803"/>
      <c r="L347" s="804"/>
    </row>
    <row r="348" spans="1:12" s="101" customFormat="1" ht="24" customHeight="1">
      <c r="A348" s="808">
        <v>1164</v>
      </c>
      <c r="B348" s="110" t="s">
        <v>76</v>
      </c>
      <c r="C348" s="115" t="s">
        <v>78</v>
      </c>
      <c r="D348" s="115" t="s">
        <v>146</v>
      </c>
      <c r="E348" s="115" t="s">
        <v>147</v>
      </c>
      <c r="F348" s="809" t="s">
        <v>71</v>
      </c>
      <c r="G348" s="809"/>
      <c r="H348" s="805"/>
      <c r="I348" s="805"/>
      <c r="J348" s="805"/>
      <c r="K348" s="805"/>
      <c r="L348" s="805"/>
    </row>
    <row r="349" spans="1:12" s="101" customFormat="1" ht="26.25" customHeight="1">
      <c r="A349" s="808"/>
      <c r="B349" s="803" t="s">
        <v>3658</v>
      </c>
      <c r="C349" s="810" t="s">
        <v>3664</v>
      </c>
      <c r="D349" s="807">
        <v>43896</v>
      </c>
      <c r="E349" s="803" t="s">
        <v>179</v>
      </c>
      <c r="F349" s="803" t="s">
        <v>3665</v>
      </c>
      <c r="G349" s="803"/>
      <c r="H349" s="806" t="s">
        <v>152</v>
      </c>
      <c r="I349" s="806"/>
      <c r="J349" s="117" t="s">
        <v>153</v>
      </c>
      <c r="K349" s="117" t="s">
        <v>3</v>
      </c>
      <c r="L349" s="119">
        <v>684.09</v>
      </c>
    </row>
    <row r="350" spans="1:12" s="101" customFormat="1" ht="260.25" customHeight="1">
      <c r="A350" s="808"/>
      <c r="B350" s="803"/>
      <c r="C350" s="810"/>
      <c r="D350" s="807"/>
      <c r="E350" s="803"/>
      <c r="F350" s="803"/>
      <c r="G350" s="803"/>
      <c r="H350" s="806" t="s">
        <v>154</v>
      </c>
      <c r="I350" s="806"/>
      <c r="J350" s="117" t="s">
        <v>153</v>
      </c>
      <c r="K350" s="117" t="s">
        <v>153</v>
      </c>
      <c r="L350" s="119">
        <v>0</v>
      </c>
    </row>
    <row r="351" spans="1:12" s="101" customFormat="1" ht="24" customHeight="1">
      <c r="A351" s="808"/>
      <c r="B351" s="110" t="s">
        <v>77</v>
      </c>
      <c r="C351" s="115" t="s">
        <v>79</v>
      </c>
      <c r="D351" s="115" t="s">
        <v>155</v>
      </c>
      <c r="E351" s="115" t="s">
        <v>156</v>
      </c>
      <c r="F351" s="805"/>
      <c r="G351" s="805"/>
      <c r="H351" s="806" t="s">
        <v>157</v>
      </c>
      <c r="I351" s="806"/>
      <c r="J351" s="803" t="s">
        <v>153</v>
      </c>
      <c r="K351" s="803" t="s">
        <v>3</v>
      </c>
      <c r="L351" s="804">
        <v>340.03</v>
      </c>
    </row>
    <row r="352" spans="1:12" s="101" customFormat="1" ht="24" customHeight="1">
      <c r="A352" s="808"/>
      <c r="B352" s="117" t="s">
        <v>193</v>
      </c>
      <c r="C352" s="117" t="s">
        <v>3665</v>
      </c>
      <c r="D352" s="118">
        <v>43900</v>
      </c>
      <c r="E352" s="117" t="s">
        <v>3666</v>
      </c>
      <c r="F352" s="805"/>
      <c r="G352" s="805"/>
      <c r="H352" s="806"/>
      <c r="I352" s="806"/>
      <c r="J352" s="803"/>
      <c r="K352" s="803"/>
      <c r="L352" s="804"/>
    </row>
    <row r="353" spans="1:12" s="101" customFormat="1" ht="24" customHeight="1">
      <c r="A353" s="808">
        <v>1165</v>
      </c>
      <c r="B353" s="110" t="s">
        <v>76</v>
      </c>
      <c r="C353" s="115" t="s">
        <v>78</v>
      </c>
      <c r="D353" s="115" t="s">
        <v>146</v>
      </c>
      <c r="E353" s="115" t="s">
        <v>147</v>
      </c>
      <c r="F353" s="809" t="s">
        <v>71</v>
      </c>
      <c r="G353" s="809"/>
      <c r="H353" s="805"/>
      <c r="I353" s="805"/>
      <c r="J353" s="805"/>
      <c r="K353" s="805"/>
      <c r="L353" s="805"/>
    </row>
    <row r="354" spans="1:12" s="101" customFormat="1" ht="26.25" customHeight="1">
      <c r="A354" s="808"/>
      <c r="B354" s="803" t="s">
        <v>3667</v>
      </c>
      <c r="C354" s="803" t="s">
        <v>3668</v>
      </c>
      <c r="D354" s="807">
        <v>43851</v>
      </c>
      <c r="E354" s="803" t="s">
        <v>491</v>
      </c>
      <c r="F354" s="803" t="s">
        <v>492</v>
      </c>
      <c r="G354" s="803"/>
      <c r="H354" s="806" t="s">
        <v>152</v>
      </c>
      <c r="I354" s="806"/>
      <c r="J354" s="117" t="s">
        <v>153</v>
      </c>
      <c r="K354" s="117" t="s">
        <v>3</v>
      </c>
      <c r="L354" s="119">
        <v>790</v>
      </c>
    </row>
    <row r="355" spans="1:12" s="101" customFormat="1" ht="18" customHeight="1">
      <c r="A355" s="808"/>
      <c r="B355" s="803"/>
      <c r="C355" s="803"/>
      <c r="D355" s="807"/>
      <c r="E355" s="803"/>
      <c r="F355" s="803"/>
      <c r="G355" s="803"/>
      <c r="H355" s="806" t="s">
        <v>154</v>
      </c>
      <c r="I355" s="806"/>
      <c r="J355" s="117" t="s">
        <v>153</v>
      </c>
      <c r="K355" s="117" t="s">
        <v>153</v>
      </c>
      <c r="L355" s="119">
        <v>0</v>
      </c>
    </row>
    <row r="356" spans="1:12" s="101" customFormat="1" ht="24" customHeight="1">
      <c r="A356" s="808"/>
      <c r="B356" s="110" t="s">
        <v>77</v>
      </c>
      <c r="C356" s="115" t="s">
        <v>79</v>
      </c>
      <c r="D356" s="115" t="s">
        <v>155</v>
      </c>
      <c r="E356" s="115" t="s">
        <v>156</v>
      </c>
      <c r="F356" s="805"/>
      <c r="G356" s="805"/>
      <c r="H356" s="806" t="s">
        <v>157</v>
      </c>
      <c r="I356" s="806"/>
      <c r="J356" s="803" t="s">
        <v>153</v>
      </c>
      <c r="K356" s="803" t="s">
        <v>153</v>
      </c>
      <c r="L356" s="804">
        <v>0</v>
      </c>
    </row>
    <row r="357" spans="1:12" s="101" customFormat="1" ht="24" customHeight="1">
      <c r="A357" s="808"/>
      <c r="B357" s="117" t="s">
        <v>193</v>
      </c>
      <c r="C357" s="117" t="s">
        <v>492</v>
      </c>
      <c r="D357" s="118">
        <v>43856</v>
      </c>
      <c r="E357" s="117" t="s">
        <v>3669</v>
      </c>
      <c r="F357" s="805"/>
      <c r="G357" s="805"/>
      <c r="H357" s="806"/>
      <c r="I357" s="806"/>
      <c r="J357" s="803"/>
      <c r="K357" s="803"/>
      <c r="L357" s="804"/>
    </row>
    <row r="358" spans="1:12" s="101" customFormat="1" ht="24" customHeight="1">
      <c r="A358" s="808">
        <v>1166</v>
      </c>
      <c r="B358" s="110" t="s">
        <v>76</v>
      </c>
      <c r="C358" s="115" t="s">
        <v>78</v>
      </c>
      <c r="D358" s="115" t="s">
        <v>146</v>
      </c>
      <c r="E358" s="115" t="s">
        <v>147</v>
      </c>
      <c r="F358" s="809" t="s">
        <v>71</v>
      </c>
      <c r="G358" s="809"/>
      <c r="H358" s="805"/>
      <c r="I358" s="805"/>
      <c r="J358" s="805"/>
      <c r="K358" s="805"/>
      <c r="L358" s="805"/>
    </row>
    <row r="359" spans="1:12" s="101" customFormat="1" ht="26.25" customHeight="1">
      <c r="A359" s="808"/>
      <c r="B359" s="803" t="s">
        <v>3670</v>
      </c>
      <c r="C359" s="810" t="s">
        <v>3671</v>
      </c>
      <c r="D359" s="807">
        <v>43772</v>
      </c>
      <c r="E359" s="803" t="s">
        <v>2325</v>
      </c>
      <c r="F359" s="803" t="s">
        <v>3672</v>
      </c>
      <c r="G359" s="803"/>
      <c r="H359" s="806" t="s">
        <v>152</v>
      </c>
      <c r="I359" s="806"/>
      <c r="J359" s="117" t="s">
        <v>153</v>
      </c>
      <c r="K359" s="117" t="s">
        <v>3</v>
      </c>
      <c r="L359" s="119">
        <v>669.5</v>
      </c>
    </row>
    <row r="360" spans="1:12" s="101" customFormat="1" ht="365.25" customHeight="1">
      <c r="A360" s="808"/>
      <c r="B360" s="803"/>
      <c r="C360" s="810"/>
      <c r="D360" s="807"/>
      <c r="E360" s="803"/>
      <c r="F360" s="803"/>
      <c r="G360" s="803"/>
      <c r="H360" s="806" t="s">
        <v>154</v>
      </c>
      <c r="I360" s="806"/>
      <c r="J360" s="117" t="s">
        <v>153</v>
      </c>
      <c r="K360" s="117" t="s">
        <v>3</v>
      </c>
      <c r="L360" s="119">
        <v>1298.75</v>
      </c>
    </row>
    <row r="361" spans="1:12" s="101" customFormat="1" ht="24" customHeight="1">
      <c r="A361" s="808"/>
      <c r="B361" s="110" t="s">
        <v>77</v>
      </c>
      <c r="C361" s="115" t="s">
        <v>79</v>
      </c>
      <c r="D361" s="115" t="s">
        <v>155</v>
      </c>
      <c r="E361" s="115" t="s">
        <v>156</v>
      </c>
      <c r="F361" s="805"/>
      <c r="G361" s="805"/>
      <c r="H361" s="806" t="s">
        <v>157</v>
      </c>
      <c r="I361" s="806"/>
      <c r="J361" s="803" t="s">
        <v>153</v>
      </c>
      <c r="K361" s="803" t="s">
        <v>153</v>
      </c>
      <c r="L361" s="804">
        <v>0</v>
      </c>
    </row>
    <row r="362" spans="1:12" s="101" customFormat="1" ht="24" customHeight="1">
      <c r="A362" s="808"/>
      <c r="B362" s="117" t="s">
        <v>2015</v>
      </c>
      <c r="C362" s="117" t="s">
        <v>3672</v>
      </c>
      <c r="D362" s="118">
        <v>43783</v>
      </c>
      <c r="E362" s="117" t="s">
        <v>3673</v>
      </c>
      <c r="F362" s="805"/>
      <c r="G362" s="805"/>
      <c r="H362" s="806"/>
      <c r="I362" s="806"/>
      <c r="J362" s="803"/>
      <c r="K362" s="803"/>
      <c r="L362" s="804"/>
    </row>
    <row r="363" spans="1:12" s="101" customFormat="1" ht="24" customHeight="1">
      <c r="A363" s="808">
        <v>1167</v>
      </c>
      <c r="B363" s="110" t="s">
        <v>76</v>
      </c>
      <c r="C363" s="115" t="s">
        <v>78</v>
      </c>
      <c r="D363" s="115" t="s">
        <v>146</v>
      </c>
      <c r="E363" s="115" t="s">
        <v>147</v>
      </c>
      <c r="F363" s="809" t="s">
        <v>71</v>
      </c>
      <c r="G363" s="809"/>
      <c r="H363" s="805"/>
      <c r="I363" s="805"/>
      <c r="J363" s="805"/>
      <c r="K363" s="805"/>
      <c r="L363" s="805"/>
    </row>
    <row r="364" spans="1:12" s="101" customFormat="1" ht="26.25" customHeight="1">
      <c r="A364" s="808"/>
      <c r="B364" s="803" t="s">
        <v>3670</v>
      </c>
      <c r="C364" s="803" t="s">
        <v>3674</v>
      </c>
      <c r="D364" s="807">
        <v>43846</v>
      </c>
      <c r="E364" s="803" t="s">
        <v>429</v>
      </c>
      <c r="F364" s="803" t="s">
        <v>334</v>
      </c>
      <c r="G364" s="803"/>
      <c r="H364" s="806" t="s">
        <v>152</v>
      </c>
      <c r="I364" s="806"/>
      <c r="J364" s="117" t="s">
        <v>3</v>
      </c>
      <c r="K364" s="117" t="s">
        <v>153</v>
      </c>
      <c r="L364" s="119">
        <v>656</v>
      </c>
    </row>
    <row r="365" spans="1:12" s="101" customFormat="1" ht="102.75" customHeight="1">
      <c r="A365" s="808"/>
      <c r="B365" s="803"/>
      <c r="C365" s="803"/>
      <c r="D365" s="807"/>
      <c r="E365" s="803"/>
      <c r="F365" s="803"/>
      <c r="G365" s="803"/>
      <c r="H365" s="806" t="s">
        <v>154</v>
      </c>
      <c r="I365" s="806"/>
      <c r="J365" s="117" t="s">
        <v>3</v>
      </c>
      <c r="K365" s="117" t="s">
        <v>153</v>
      </c>
      <c r="L365" s="119">
        <v>832</v>
      </c>
    </row>
    <row r="366" spans="1:12" s="101" customFormat="1" ht="24" customHeight="1">
      <c r="A366" s="808"/>
      <c r="B366" s="110" t="s">
        <v>77</v>
      </c>
      <c r="C366" s="115" t="s">
        <v>79</v>
      </c>
      <c r="D366" s="115" t="s">
        <v>155</v>
      </c>
      <c r="E366" s="115" t="s">
        <v>156</v>
      </c>
      <c r="F366" s="805"/>
      <c r="G366" s="805"/>
      <c r="H366" s="806" t="s">
        <v>157</v>
      </c>
      <c r="I366" s="806"/>
      <c r="J366" s="803" t="s">
        <v>153</v>
      </c>
      <c r="K366" s="803" t="s">
        <v>3</v>
      </c>
      <c r="L366" s="804">
        <v>845</v>
      </c>
    </row>
    <row r="367" spans="1:12" s="101" customFormat="1" ht="24" customHeight="1">
      <c r="A367" s="808"/>
      <c r="B367" s="117" t="s">
        <v>2015</v>
      </c>
      <c r="C367" s="117" t="s">
        <v>334</v>
      </c>
      <c r="D367" s="118">
        <v>43850</v>
      </c>
      <c r="E367" s="117" t="s">
        <v>3675</v>
      </c>
      <c r="F367" s="805"/>
      <c r="G367" s="805"/>
      <c r="H367" s="806"/>
      <c r="I367" s="806"/>
      <c r="J367" s="803"/>
      <c r="K367" s="803"/>
      <c r="L367" s="804"/>
    </row>
    <row r="368" spans="1:12" s="101" customFormat="1" ht="24" customHeight="1">
      <c r="A368" s="808">
        <v>1168</v>
      </c>
      <c r="B368" s="110" t="s">
        <v>76</v>
      </c>
      <c r="C368" s="115" t="s">
        <v>78</v>
      </c>
      <c r="D368" s="115" t="s">
        <v>146</v>
      </c>
      <c r="E368" s="115" t="s">
        <v>147</v>
      </c>
      <c r="F368" s="809" t="s">
        <v>71</v>
      </c>
      <c r="G368" s="809"/>
      <c r="H368" s="805"/>
      <c r="I368" s="805"/>
      <c r="J368" s="805"/>
      <c r="K368" s="805"/>
      <c r="L368" s="805"/>
    </row>
    <row r="369" spans="1:12" s="101" customFormat="1" ht="26.25" customHeight="1">
      <c r="A369" s="808"/>
      <c r="B369" s="803" t="s">
        <v>3670</v>
      </c>
      <c r="C369" s="810" t="s">
        <v>3676</v>
      </c>
      <c r="D369" s="807">
        <v>43883</v>
      </c>
      <c r="E369" s="803" t="s">
        <v>3677</v>
      </c>
      <c r="F369" s="803" t="s">
        <v>3678</v>
      </c>
      <c r="G369" s="803"/>
      <c r="H369" s="806" t="s">
        <v>152</v>
      </c>
      <c r="I369" s="806"/>
      <c r="J369" s="117" t="s">
        <v>153</v>
      </c>
      <c r="K369" s="117" t="s">
        <v>3</v>
      </c>
      <c r="L369" s="119">
        <v>362.7</v>
      </c>
    </row>
    <row r="370" spans="1:12" s="101" customFormat="1" ht="197.25" customHeight="1">
      <c r="A370" s="808"/>
      <c r="B370" s="803"/>
      <c r="C370" s="810"/>
      <c r="D370" s="807"/>
      <c r="E370" s="803"/>
      <c r="F370" s="803"/>
      <c r="G370" s="803"/>
      <c r="H370" s="806" t="s">
        <v>154</v>
      </c>
      <c r="I370" s="806"/>
      <c r="J370" s="117" t="s">
        <v>153</v>
      </c>
      <c r="K370" s="117" t="s">
        <v>3</v>
      </c>
      <c r="L370" s="119">
        <v>1703.42</v>
      </c>
    </row>
    <row r="371" spans="1:12" s="101" customFormat="1" ht="24" customHeight="1">
      <c r="A371" s="808"/>
      <c r="B371" s="110" t="s">
        <v>77</v>
      </c>
      <c r="C371" s="115" t="s">
        <v>79</v>
      </c>
      <c r="D371" s="115" t="s">
        <v>155</v>
      </c>
      <c r="E371" s="115" t="s">
        <v>156</v>
      </c>
      <c r="F371" s="805"/>
      <c r="G371" s="805"/>
      <c r="H371" s="806" t="s">
        <v>157</v>
      </c>
      <c r="I371" s="806"/>
      <c r="J371" s="803" t="s">
        <v>153</v>
      </c>
      <c r="K371" s="803" t="s">
        <v>153</v>
      </c>
      <c r="L371" s="804">
        <v>0</v>
      </c>
    </row>
    <row r="372" spans="1:12" s="101" customFormat="1" ht="24" customHeight="1">
      <c r="A372" s="808"/>
      <c r="B372" s="117" t="s">
        <v>2015</v>
      </c>
      <c r="C372" s="117" t="s">
        <v>3678</v>
      </c>
      <c r="D372" s="118">
        <v>43891</v>
      </c>
      <c r="E372" s="117" t="s">
        <v>3679</v>
      </c>
      <c r="F372" s="805"/>
      <c r="G372" s="805"/>
      <c r="H372" s="806"/>
      <c r="I372" s="806"/>
      <c r="J372" s="803"/>
      <c r="K372" s="803"/>
      <c r="L372" s="804"/>
    </row>
    <row r="373" spans="1:12" s="101" customFormat="1" ht="24" customHeight="1">
      <c r="A373" s="808">
        <v>1169</v>
      </c>
      <c r="B373" s="110" t="s">
        <v>76</v>
      </c>
      <c r="C373" s="115" t="s">
        <v>78</v>
      </c>
      <c r="D373" s="115" t="s">
        <v>146</v>
      </c>
      <c r="E373" s="115" t="s">
        <v>147</v>
      </c>
      <c r="F373" s="809" t="s">
        <v>71</v>
      </c>
      <c r="G373" s="809"/>
      <c r="H373" s="805"/>
      <c r="I373" s="805"/>
      <c r="J373" s="805"/>
      <c r="K373" s="805"/>
      <c r="L373" s="805"/>
    </row>
    <row r="374" spans="1:12" s="101" customFormat="1" ht="26.25" customHeight="1">
      <c r="A374" s="808"/>
      <c r="B374" s="803" t="s">
        <v>3680</v>
      </c>
      <c r="C374" s="803" t="s">
        <v>3681</v>
      </c>
      <c r="D374" s="807">
        <v>43742</v>
      </c>
      <c r="E374" s="803" t="s">
        <v>205</v>
      </c>
      <c r="F374" s="803" t="s">
        <v>3682</v>
      </c>
      <c r="G374" s="803"/>
      <c r="H374" s="806" t="s">
        <v>152</v>
      </c>
      <c r="I374" s="806"/>
      <c r="J374" s="117" t="s">
        <v>153</v>
      </c>
      <c r="K374" s="117" t="s">
        <v>3</v>
      </c>
      <c r="L374" s="119">
        <v>498</v>
      </c>
    </row>
    <row r="375" spans="1:12" s="101" customFormat="1" ht="18.75" customHeight="1">
      <c r="A375" s="808"/>
      <c r="B375" s="803"/>
      <c r="C375" s="803"/>
      <c r="D375" s="807"/>
      <c r="E375" s="803"/>
      <c r="F375" s="803"/>
      <c r="G375" s="803"/>
      <c r="H375" s="806" t="s">
        <v>154</v>
      </c>
      <c r="I375" s="806"/>
      <c r="J375" s="117" t="s">
        <v>153</v>
      </c>
      <c r="K375" s="117" t="s">
        <v>3</v>
      </c>
      <c r="L375" s="119">
        <v>500.59</v>
      </c>
    </row>
    <row r="376" spans="1:12" s="101" customFormat="1" ht="24" customHeight="1">
      <c r="A376" s="808"/>
      <c r="B376" s="110" t="s">
        <v>77</v>
      </c>
      <c r="C376" s="115" t="s">
        <v>79</v>
      </c>
      <c r="D376" s="115" t="s">
        <v>155</v>
      </c>
      <c r="E376" s="115" t="s">
        <v>156</v>
      </c>
      <c r="F376" s="805"/>
      <c r="G376" s="805"/>
      <c r="H376" s="806" t="s">
        <v>157</v>
      </c>
      <c r="I376" s="806"/>
      <c r="J376" s="803" t="s">
        <v>153</v>
      </c>
      <c r="K376" s="803" t="s">
        <v>153</v>
      </c>
      <c r="L376" s="804">
        <v>0</v>
      </c>
    </row>
    <row r="377" spans="1:12" s="101" customFormat="1" ht="34.5" customHeight="1">
      <c r="A377" s="808"/>
      <c r="B377" s="117" t="s">
        <v>1147</v>
      </c>
      <c r="C377" s="117" t="s">
        <v>3682</v>
      </c>
      <c r="D377" s="118">
        <v>43744</v>
      </c>
      <c r="E377" s="117" t="s">
        <v>3683</v>
      </c>
      <c r="F377" s="805"/>
      <c r="G377" s="805"/>
      <c r="H377" s="806"/>
      <c r="I377" s="806"/>
      <c r="J377" s="803"/>
      <c r="K377" s="803"/>
      <c r="L377" s="804"/>
    </row>
    <row r="378" spans="1:12" s="101" customFormat="1" ht="24" customHeight="1">
      <c r="A378" s="808">
        <v>1170</v>
      </c>
      <c r="B378" s="110" t="s">
        <v>76</v>
      </c>
      <c r="C378" s="115" t="s">
        <v>78</v>
      </c>
      <c r="D378" s="115" t="s">
        <v>146</v>
      </c>
      <c r="E378" s="115" t="s">
        <v>147</v>
      </c>
      <c r="F378" s="809" t="s">
        <v>71</v>
      </c>
      <c r="G378" s="809"/>
      <c r="H378" s="805"/>
      <c r="I378" s="805"/>
      <c r="J378" s="805"/>
      <c r="K378" s="805"/>
      <c r="L378" s="805"/>
    </row>
    <row r="379" spans="1:12" s="101" customFormat="1" ht="26.25" customHeight="1">
      <c r="A379" s="808"/>
      <c r="B379" s="803" t="s">
        <v>3680</v>
      </c>
      <c r="C379" s="803" t="s">
        <v>3684</v>
      </c>
      <c r="D379" s="807">
        <v>43777</v>
      </c>
      <c r="E379" s="803" t="s">
        <v>1601</v>
      </c>
      <c r="F379" s="803" t="s">
        <v>1602</v>
      </c>
      <c r="G379" s="803"/>
      <c r="H379" s="806" t="s">
        <v>152</v>
      </c>
      <c r="I379" s="806"/>
      <c r="J379" s="117" t="s">
        <v>153</v>
      </c>
      <c r="K379" s="117" t="s">
        <v>3</v>
      </c>
      <c r="L379" s="119">
        <v>370.26</v>
      </c>
    </row>
    <row r="380" spans="1:12" s="101" customFormat="1" ht="50.25" customHeight="1">
      <c r="A380" s="808"/>
      <c r="B380" s="803"/>
      <c r="C380" s="803"/>
      <c r="D380" s="807"/>
      <c r="E380" s="803"/>
      <c r="F380" s="803"/>
      <c r="G380" s="803"/>
      <c r="H380" s="806" t="s">
        <v>154</v>
      </c>
      <c r="I380" s="806"/>
      <c r="J380" s="117" t="s">
        <v>153</v>
      </c>
      <c r="K380" s="117" t="s">
        <v>3</v>
      </c>
      <c r="L380" s="119">
        <v>428.46</v>
      </c>
    </row>
    <row r="381" spans="1:12" s="101" customFormat="1" ht="24" customHeight="1">
      <c r="A381" s="808"/>
      <c r="B381" s="110" t="s">
        <v>77</v>
      </c>
      <c r="C381" s="115" t="s">
        <v>79</v>
      </c>
      <c r="D381" s="115" t="s">
        <v>155</v>
      </c>
      <c r="E381" s="115" t="s">
        <v>156</v>
      </c>
      <c r="F381" s="805"/>
      <c r="G381" s="805"/>
      <c r="H381" s="806" t="s">
        <v>157</v>
      </c>
      <c r="I381" s="806"/>
      <c r="J381" s="803" t="s">
        <v>153</v>
      </c>
      <c r="K381" s="803" t="s">
        <v>3</v>
      </c>
      <c r="L381" s="804">
        <v>248.5</v>
      </c>
    </row>
    <row r="382" spans="1:12" s="101" customFormat="1" ht="34.5" customHeight="1">
      <c r="A382" s="808"/>
      <c r="B382" s="117" t="s">
        <v>1147</v>
      </c>
      <c r="C382" s="117" t="s">
        <v>1602</v>
      </c>
      <c r="D382" s="118">
        <v>43779</v>
      </c>
      <c r="E382" s="117" t="s">
        <v>2456</v>
      </c>
      <c r="F382" s="805"/>
      <c r="G382" s="805"/>
      <c r="H382" s="806"/>
      <c r="I382" s="806"/>
      <c r="J382" s="803"/>
      <c r="K382" s="803"/>
      <c r="L382" s="804"/>
    </row>
    <row r="383" spans="1:12" s="101" customFormat="1" ht="24" customHeight="1">
      <c r="A383" s="808">
        <v>1171</v>
      </c>
      <c r="B383" s="110" t="s">
        <v>76</v>
      </c>
      <c r="C383" s="115" t="s">
        <v>78</v>
      </c>
      <c r="D383" s="115" t="s">
        <v>146</v>
      </c>
      <c r="E383" s="115" t="s">
        <v>147</v>
      </c>
      <c r="F383" s="809" t="s">
        <v>71</v>
      </c>
      <c r="G383" s="809"/>
      <c r="H383" s="805"/>
      <c r="I383" s="805"/>
      <c r="J383" s="805"/>
      <c r="K383" s="805"/>
      <c r="L383" s="805"/>
    </row>
    <row r="384" spans="1:12" s="101" customFormat="1" ht="26.25" customHeight="1">
      <c r="A384" s="808"/>
      <c r="B384" s="803" t="s">
        <v>3685</v>
      </c>
      <c r="C384" s="810" t="s">
        <v>3686</v>
      </c>
      <c r="D384" s="807">
        <v>43753</v>
      </c>
      <c r="E384" s="803" t="s">
        <v>358</v>
      </c>
      <c r="F384" s="803" t="s">
        <v>1969</v>
      </c>
      <c r="G384" s="803"/>
      <c r="H384" s="806" t="s">
        <v>152</v>
      </c>
      <c r="I384" s="806"/>
      <c r="J384" s="117" t="s">
        <v>153</v>
      </c>
      <c r="K384" s="117" t="s">
        <v>3</v>
      </c>
      <c r="L384" s="119">
        <v>450</v>
      </c>
    </row>
    <row r="385" spans="1:12" s="101" customFormat="1" ht="155.25" customHeight="1">
      <c r="A385" s="808"/>
      <c r="B385" s="803"/>
      <c r="C385" s="810"/>
      <c r="D385" s="807"/>
      <c r="E385" s="803"/>
      <c r="F385" s="803"/>
      <c r="G385" s="803"/>
      <c r="H385" s="806" t="s">
        <v>154</v>
      </c>
      <c r="I385" s="806"/>
      <c r="J385" s="117" t="s">
        <v>153</v>
      </c>
      <c r="K385" s="117" t="s">
        <v>153</v>
      </c>
      <c r="L385" s="119">
        <v>0</v>
      </c>
    </row>
    <row r="386" spans="1:12" s="101" customFormat="1" ht="24" customHeight="1">
      <c r="A386" s="808"/>
      <c r="B386" s="110" t="s">
        <v>77</v>
      </c>
      <c r="C386" s="115" t="s">
        <v>79</v>
      </c>
      <c r="D386" s="115" t="s">
        <v>155</v>
      </c>
      <c r="E386" s="115" t="s">
        <v>156</v>
      </c>
      <c r="F386" s="805"/>
      <c r="G386" s="805"/>
      <c r="H386" s="806" t="s">
        <v>157</v>
      </c>
      <c r="I386" s="806"/>
      <c r="J386" s="803" t="s">
        <v>153</v>
      </c>
      <c r="K386" s="803" t="s">
        <v>153</v>
      </c>
      <c r="L386" s="804">
        <v>0</v>
      </c>
    </row>
    <row r="387" spans="1:12" s="101" customFormat="1" ht="34.5" customHeight="1">
      <c r="A387" s="808"/>
      <c r="B387" s="117" t="s">
        <v>2853</v>
      </c>
      <c r="C387" s="117" t="s">
        <v>1969</v>
      </c>
      <c r="D387" s="118">
        <v>43758</v>
      </c>
      <c r="E387" s="117" t="s">
        <v>182</v>
      </c>
      <c r="F387" s="805"/>
      <c r="G387" s="805"/>
      <c r="H387" s="806"/>
      <c r="I387" s="806"/>
      <c r="J387" s="803"/>
      <c r="K387" s="803"/>
      <c r="L387" s="804"/>
    </row>
    <row r="388" spans="1:12" s="101" customFormat="1" ht="24" customHeight="1">
      <c r="A388" s="808">
        <v>1172</v>
      </c>
      <c r="B388" s="110" t="s">
        <v>76</v>
      </c>
      <c r="C388" s="115" t="s">
        <v>78</v>
      </c>
      <c r="D388" s="115" t="s">
        <v>146</v>
      </c>
      <c r="E388" s="115" t="s">
        <v>147</v>
      </c>
      <c r="F388" s="809" t="s">
        <v>71</v>
      </c>
      <c r="G388" s="809"/>
      <c r="H388" s="805"/>
      <c r="I388" s="805"/>
      <c r="J388" s="805"/>
      <c r="K388" s="805"/>
      <c r="L388" s="805"/>
    </row>
    <row r="389" spans="1:12" s="101" customFormat="1" ht="26.25" customHeight="1">
      <c r="A389" s="808"/>
      <c r="B389" s="803" t="s">
        <v>3687</v>
      </c>
      <c r="C389" s="810" t="s">
        <v>3688</v>
      </c>
      <c r="D389" s="807">
        <v>43887</v>
      </c>
      <c r="E389" s="803" t="s">
        <v>629</v>
      </c>
      <c r="F389" s="803" t="s">
        <v>630</v>
      </c>
      <c r="G389" s="803"/>
      <c r="H389" s="806" t="s">
        <v>152</v>
      </c>
      <c r="I389" s="806"/>
      <c r="J389" s="117" t="s">
        <v>3</v>
      </c>
      <c r="K389" s="117" t="s">
        <v>153</v>
      </c>
      <c r="L389" s="119">
        <v>553.70000000000005</v>
      </c>
    </row>
    <row r="390" spans="1:12" s="101" customFormat="1" ht="408.95" customHeight="1">
      <c r="A390" s="808"/>
      <c r="B390" s="803"/>
      <c r="C390" s="810"/>
      <c r="D390" s="807"/>
      <c r="E390" s="803"/>
      <c r="F390" s="803"/>
      <c r="G390" s="803"/>
      <c r="H390" s="806" t="s">
        <v>154</v>
      </c>
      <c r="I390" s="806"/>
      <c r="J390" s="803" t="s">
        <v>153</v>
      </c>
      <c r="K390" s="803" t="s">
        <v>153</v>
      </c>
      <c r="L390" s="804">
        <v>0</v>
      </c>
    </row>
    <row r="391" spans="1:12" s="101" customFormat="1" ht="61.35" customHeight="1">
      <c r="A391" s="808"/>
      <c r="B391" s="803"/>
      <c r="C391" s="810"/>
      <c r="D391" s="807"/>
      <c r="E391" s="803"/>
      <c r="F391" s="803"/>
      <c r="G391" s="803"/>
      <c r="H391" s="806"/>
      <c r="I391" s="806"/>
      <c r="J391" s="803"/>
      <c r="K391" s="803"/>
      <c r="L391" s="804"/>
    </row>
    <row r="392" spans="1:12" s="101" customFormat="1" ht="24" customHeight="1">
      <c r="A392" s="808"/>
      <c r="B392" s="110" t="s">
        <v>77</v>
      </c>
      <c r="C392" s="115" t="s">
        <v>79</v>
      </c>
      <c r="D392" s="115" t="s">
        <v>155</v>
      </c>
      <c r="E392" s="115" t="s">
        <v>156</v>
      </c>
      <c r="F392" s="805"/>
      <c r="G392" s="805"/>
      <c r="H392" s="806" t="s">
        <v>157</v>
      </c>
      <c r="I392" s="806"/>
      <c r="J392" s="803" t="s">
        <v>3</v>
      </c>
      <c r="K392" s="803" t="s">
        <v>153</v>
      </c>
      <c r="L392" s="804">
        <v>46.3</v>
      </c>
    </row>
    <row r="393" spans="1:12" s="101" customFormat="1" ht="24" customHeight="1">
      <c r="A393" s="808"/>
      <c r="B393" s="117" t="s">
        <v>164</v>
      </c>
      <c r="C393" s="117" t="s">
        <v>630</v>
      </c>
      <c r="D393" s="118">
        <v>43890</v>
      </c>
      <c r="E393" s="117" t="s">
        <v>3689</v>
      </c>
      <c r="F393" s="805"/>
      <c r="G393" s="805"/>
      <c r="H393" s="806"/>
      <c r="I393" s="806"/>
      <c r="J393" s="803"/>
      <c r="K393" s="803"/>
      <c r="L393" s="804"/>
    </row>
    <row r="394" spans="1:12" s="101" customFormat="1" ht="24" customHeight="1">
      <c r="A394" s="808">
        <v>1173</v>
      </c>
      <c r="B394" s="110" t="s">
        <v>76</v>
      </c>
      <c r="C394" s="115" t="s">
        <v>78</v>
      </c>
      <c r="D394" s="115" t="s">
        <v>146</v>
      </c>
      <c r="E394" s="115" t="s">
        <v>147</v>
      </c>
      <c r="F394" s="809" t="s">
        <v>71</v>
      </c>
      <c r="G394" s="809"/>
      <c r="H394" s="805"/>
      <c r="I394" s="805"/>
      <c r="J394" s="805"/>
      <c r="K394" s="805"/>
      <c r="L394" s="805"/>
    </row>
    <row r="395" spans="1:12" s="101" customFormat="1" ht="26.25" customHeight="1">
      <c r="A395" s="808"/>
      <c r="B395" s="803" t="s">
        <v>3690</v>
      </c>
      <c r="C395" s="810" t="s">
        <v>3691</v>
      </c>
      <c r="D395" s="807">
        <v>43743</v>
      </c>
      <c r="E395" s="803" t="s">
        <v>234</v>
      </c>
      <c r="F395" s="803" t="s">
        <v>3692</v>
      </c>
      <c r="G395" s="803"/>
      <c r="H395" s="806" t="s">
        <v>152</v>
      </c>
      <c r="I395" s="806"/>
      <c r="J395" s="117" t="s">
        <v>153</v>
      </c>
      <c r="K395" s="117" t="s">
        <v>3</v>
      </c>
      <c r="L395" s="119">
        <v>425.01</v>
      </c>
    </row>
    <row r="396" spans="1:12" s="101" customFormat="1" ht="408.95" customHeight="1">
      <c r="A396" s="808"/>
      <c r="B396" s="803"/>
      <c r="C396" s="810"/>
      <c r="D396" s="807"/>
      <c r="E396" s="803"/>
      <c r="F396" s="803"/>
      <c r="G396" s="803"/>
      <c r="H396" s="806" t="s">
        <v>154</v>
      </c>
      <c r="I396" s="806"/>
      <c r="J396" s="803" t="s">
        <v>153</v>
      </c>
      <c r="K396" s="803" t="s">
        <v>3</v>
      </c>
      <c r="L396" s="804">
        <v>172.8</v>
      </c>
    </row>
    <row r="397" spans="1:12" s="101" customFormat="1" ht="71.849999999999994" customHeight="1">
      <c r="A397" s="808"/>
      <c r="B397" s="803"/>
      <c r="C397" s="810"/>
      <c r="D397" s="807"/>
      <c r="E397" s="803"/>
      <c r="F397" s="803"/>
      <c r="G397" s="803"/>
      <c r="H397" s="806"/>
      <c r="I397" s="806"/>
      <c r="J397" s="803"/>
      <c r="K397" s="803"/>
      <c r="L397" s="804"/>
    </row>
    <row r="398" spans="1:12" s="101" customFormat="1" ht="24" customHeight="1">
      <c r="A398" s="808"/>
      <c r="B398" s="110" t="s">
        <v>77</v>
      </c>
      <c r="C398" s="115" t="s">
        <v>79</v>
      </c>
      <c r="D398" s="115" t="s">
        <v>155</v>
      </c>
      <c r="E398" s="115" t="s">
        <v>156</v>
      </c>
      <c r="F398" s="805"/>
      <c r="G398" s="805"/>
      <c r="H398" s="806" t="s">
        <v>157</v>
      </c>
      <c r="I398" s="806"/>
      <c r="J398" s="803" t="s">
        <v>153</v>
      </c>
      <c r="K398" s="803" t="s">
        <v>153</v>
      </c>
      <c r="L398" s="804">
        <v>0</v>
      </c>
    </row>
    <row r="399" spans="1:12" s="101" customFormat="1" ht="24" customHeight="1">
      <c r="A399" s="808"/>
      <c r="B399" s="117" t="s">
        <v>3693</v>
      </c>
      <c r="C399" s="117" t="s">
        <v>3692</v>
      </c>
      <c r="D399" s="118">
        <v>43746</v>
      </c>
      <c r="E399" s="117" t="s">
        <v>866</v>
      </c>
      <c r="F399" s="805"/>
      <c r="G399" s="805"/>
      <c r="H399" s="806"/>
      <c r="I399" s="806"/>
      <c r="J399" s="803"/>
      <c r="K399" s="803"/>
      <c r="L399" s="804"/>
    </row>
    <row r="400" spans="1:12" s="101" customFormat="1" ht="24" customHeight="1">
      <c r="A400" s="808">
        <v>1174</v>
      </c>
      <c r="B400" s="110" t="s">
        <v>76</v>
      </c>
      <c r="C400" s="115" t="s">
        <v>78</v>
      </c>
      <c r="D400" s="115" t="s">
        <v>146</v>
      </c>
      <c r="E400" s="115" t="s">
        <v>147</v>
      </c>
      <c r="F400" s="809" t="s">
        <v>71</v>
      </c>
      <c r="G400" s="809"/>
      <c r="H400" s="805"/>
      <c r="I400" s="805"/>
      <c r="J400" s="805"/>
      <c r="K400" s="805"/>
      <c r="L400" s="805"/>
    </row>
    <row r="401" spans="1:12" s="101" customFormat="1" ht="26.25" customHeight="1">
      <c r="A401" s="808"/>
      <c r="B401" s="803" t="s">
        <v>3694</v>
      </c>
      <c r="C401" s="810" t="s">
        <v>3695</v>
      </c>
      <c r="D401" s="807">
        <v>43774</v>
      </c>
      <c r="E401" s="803" t="s">
        <v>829</v>
      </c>
      <c r="F401" s="803" t="s">
        <v>830</v>
      </c>
      <c r="G401" s="803"/>
      <c r="H401" s="806" t="s">
        <v>152</v>
      </c>
      <c r="I401" s="806"/>
      <c r="J401" s="117" t="s">
        <v>153</v>
      </c>
      <c r="K401" s="117" t="s">
        <v>3</v>
      </c>
      <c r="L401" s="119">
        <v>513.12</v>
      </c>
    </row>
    <row r="402" spans="1:12" s="101" customFormat="1" ht="270.75" customHeight="1">
      <c r="A402" s="808"/>
      <c r="B402" s="803"/>
      <c r="C402" s="810"/>
      <c r="D402" s="807"/>
      <c r="E402" s="803"/>
      <c r="F402" s="803"/>
      <c r="G402" s="803"/>
      <c r="H402" s="806" t="s">
        <v>154</v>
      </c>
      <c r="I402" s="806"/>
      <c r="J402" s="117" t="s">
        <v>153</v>
      </c>
      <c r="K402" s="117" t="s">
        <v>3</v>
      </c>
      <c r="L402" s="119">
        <v>138</v>
      </c>
    </row>
    <row r="403" spans="1:12" s="101" customFormat="1" ht="24" customHeight="1">
      <c r="A403" s="808"/>
      <c r="B403" s="110" t="s">
        <v>77</v>
      </c>
      <c r="C403" s="115" t="s">
        <v>79</v>
      </c>
      <c r="D403" s="115" t="s">
        <v>155</v>
      </c>
      <c r="E403" s="115" t="s">
        <v>156</v>
      </c>
      <c r="F403" s="805"/>
      <c r="G403" s="805"/>
      <c r="H403" s="806" t="s">
        <v>157</v>
      </c>
      <c r="I403" s="806"/>
      <c r="J403" s="803" t="s">
        <v>153</v>
      </c>
      <c r="K403" s="803" t="s">
        <v>153</v>
      </c>
      <c r="L403" s="804">
        <v>0</v>
      </c>
    </row>
    <row r="404" spans="1:12" s="101" customFormat="1" ht="34.5" customHeight="1">
      <c r="A404" s="808"/>
      <c r="B404" s="117" t="s">
        <v>3696</v>
      </c>
      <c r="C404" s="117" t="s">
        <v>830</v>
      </c>
      <c r="D404" s="118">
        <v>43776</v>
      </c>
      <c r="E404" s="117" t="s">
        <v>808</v>
      </c>
      <c r="F404" s="805"/>
      <c r="G404" s="805"/>
      <c r="H404" s="806"/>
      <c r="I404" s="806"/>
      <c r="J404" s="803"/>
      <c r="K404" s="803"/>
      <c r="L404" s="804"/>
    </row>
    <row r="405" spans="1:12" s="101" customFormat="1" ht="24" customHeight="1">
      <c r="A405" s="808">
        <v>1175</v>
      </c>
      <c r="B405" s="110" t="s">
        <v>76</v>
      </c>
      <c r="C405" s="115" t="s">
        <v>78</v>
      </c>
      <c r="D405" s="115" t="s">
        <v>146</v>
      </c>
      <c r="E405" s="115" t="s">
        <v>147</v>
      </c>
      <c r="F405" s="809" t="s">
        <v>71</v>
      </c>
      <c r="G405" s="809"/>
      <c r="H405" s="805"/>
      <c r="I405" s="805"/>
      <c r="J405" s="805"/>
      <c r="K405" s="805"/>
      <c r="L405" s="805"/>
    </row>
    <row r="406" spans="1:12" s="101" customFormat="1" ht="26.25" customHeight="1">
      <c r="A406" s="808"/>
      <c r="B406" s="803" t="s">
        <v>3697</v>
      </c>
      <c r="C406" s="810" t="s">
        <v>3698</v>
      </c>
      <c r="D406" s="807">
        <v>43773</v>
      </c>
      <c r="E406" s="803" t="s">
        <v>476</v>
      </c>
      <c r="F406" s="803" t="s">
        <v>813</v>
      </c>
      <c r="G406" s="803"/>
      <c r="H406" s="806" t="s">
        <v>152</v>
      </c>
      <c r="I406" s="806"/>
      <c r="J406" s="117" t="s">
        <v>153</v>
      </c>
      <c r="K406" s="117" t="s">
        <v>3</v>
      </c>
      <c r="L406" s="119">
        <v>240.18</v>
      </c>
    </row>
    <row r="407" spans="1:12" s="101" customFormat="1" ht="239.25" customHeight="1">
      <c r="A407" s="808"/>
      <c r="B407" s="803"/>
      <c r="C407" s="810"/>
      <c r="D407" s="807"/>
      <c r="E407" s="803"/>
      <c r="F407" s="803"/>
      <c r="G407" s="803"/>
      <c r="H407" s="806" t="s">
        <v>154</v>
      </c>
      <c r="I407" s="806"/>
      <c r="J407" s="117" t="s">
        <v>153</v>
      </c>
      <c r="K407" s="117" t="s">
        <v>3</v>
      </c>
      <c r="L407" s="119">
        <v>278.49</v>
      </c>
    </row>
    <row r="408" spans="1:12" s="101" customFormat="1" ht="24" customHeight="1">
      <c r="A408" s="808"/>
      <c r="B408" s="110" t="s">
        <v>77</v>
      </c>
      <c r="C408" s="115" t="s">
        <v>79</v>
      </c>
      <c r="D408" s="115" t="s">
        <v>155</v>
      </c>
      <c r="E408" s="115" t="s">
        <v>156</v>
      </c>
      <c r="F408" s="805"/>
      <c r="G408" s="805"/>
      <c r="H408" s="806" t="s">
        <v>157</v>
      </c>
      <c r="I408" s="806"/>
      <c r="J408" s="803" t="s">
        <v>153</v>
      </c>
      <c r="K408" s="803" t="s">
        <v>153</v>
      </c>
      <c r="L408" s="804">
        <v>0</v>
      </c>
    </row>
    <row r="409" spans="1:12" s="101" customFormat="1" ht="24" customHeight="1">
      <c r="A409" s="808"/>
      <c r="B409" s="117" t="s">
        <v>3449</v>
      </c>
      <c r="C409" s="117" t="s">
        <v>813</v>
      </c>
      <c r="D409" s="118">
        <v>43774</v>
      </c>
      <c r="E409" s="117" t="s">
        <v>2154</v>
      </c>
      <c r="F409" s="805"/>
      <c r="G409" s="805"/>
      <c r="H409" s="806"/>
      <c r="I409" s="806"/>
      <c r="J409" s="803"/>
      <c r="K409" s="803"/>
      <c r="L409" s="804"/>
    </row>
    <row r="410" spans="1:12" s="101" customFormat="1" ht="24" customHeight="1">
      <c r="A410" s="808">
        <v>1176</v>
      </c>
      <c r="B410" s="110" t="s">
        <v>76</v>
      </c>
      <c r="C410" s="115" t="s">
        <v>78</v>
      </c>
      <c r="D410" s="115" t="s">
        <v>146</v>
      </c>
      <c r="E410" s="115" t="s">
        <v>147</v>
      </c>
      <c r="F410" s="809" t="s">
        <v>71</v>
      </c>
      <c r="G410" s="809"/>
      <c r="H410" s="805"/>
      <c r="I410" s="805"/>
      <c r="J410" s="805"/>
      <c r="K410" s="805"/>
      <c r="L410" s="805"/>
    </row>
    <row r="411" spans="1:12" s="101" customFormat="1" ht="26.25" customHeight="1">
      <c r="A411" s="808"/>
      <c r="B411" s="803" t="s">
        <v>3699</v>
      </c>
      <c r="C411" s="810" t="s">
        <v>3700</v>
      </c>
      <c r="D411" s="807">
        <v>43775</v>
      </c>
      <c r="E411" s="803" t="s">
        <v>2019</v>
      </c>
      <c r="F411" s="803" t="s">
        <v>3701</v>
      </c>
      <c r="G411" s="803"/>
      <c r="H411" s="806" t="s">
        <v>152</v>
      </c>
      <c r="I411" s="806"/>
      <c r="J411" s="117" t="s">
        <v>153</v>
      </c>
      <c r="K411" s="117" t="s">
        <v>3</v>
      </c>
      <c r="L411" s="119">
        <v>798.72</v>
      </c>
    </row>
    <row r="412" spans="1:12" s="101" customFormat="1" ht="408.95" customHeight="1">
      <c r="A412" s="808"/>
      <c r="B412" s="803"/>
      <c r="C412" s="810"/>
      <c r="D412" s="807"/>
      <c r="E412" s="803"/>
      <c r="F412" s="803"/>
      <c r="G412" s="803"/>
      <c r="H412" s="806" t="s">
        <v>154</v>
      </c>
      <c r="I412" s="806"/>
      <c r="J412" s="803" t="s">
        <v>153</v>
      </c>
      <c r="K412" s="803" t="s">
        <v>3</v>
      </c>
      <c r="L412" s="804">
        <v>1721.73</v>
      </c>
    </row>
    <row r="413" spans="1:12" s="101" customFormat="1" ht="218.85" customHeight="1">
      <c r="A413" s="808"/>
      <c r="B413" s="803"/>
      <c r="C413" s="810"/>
      <c r="D413" s="807"/>
      <c r="E413" s="803"/>
      <c r="F413" s="803"/>
      <c r="G413" s="803"/>
      <c r="H413" s="806"/>
      <c r="I413" s="806"/>
      <c r="J413" s="803"/>
      <c r="K413" s="803"/>
      <c r="L413" s="804"/>
    </row>
    <row r="414" spans="1:12" s="101" customFormat="1" ht="24" customHeight="1">
      <c r="A414" s="808"/>
      <c r="B414" s="110" t="s">
        <v>77</v>
      </c>
      <c r="C414" s="115" t="s">
        <v>79</v>
      </c>
      <c r="D414" s="115" t="s">
        <v>155</v>
      </c>
      <c r="E414" s="115" t="s">
        <v>156</v>
      </c>
      <c r="F414" s="805"/>
      <c r="G414" s="805"/>
      <c r="H414" s="806" t="s">
        <v>157</v>
      </c>
      <c r="I414" s="806"/>
      <c r="J414" s="803" t="s">
        <v>153</v>
      </c>
      <c r="K414" s="803" t="s">
        <v>153</v>
      </c>
      <c r="L414" s="804">
        <v>0</v>
      </c>
    </row>
    <row r="415" spans="1:12" s="101" customFormat="1" ht="24" customHeight="1">
      <c r="A415" s="808"/>
      <c r="B415" s="117" t="s">
        <v>193</v>
      </c>
      <c r="C415" s="117" t="s">
        <v>3701</v>
      </c>
      <c r="D415" s="118">
        <v>43787</v>
      </c>
      <c r="E415" s="117" t="s">
        <v>3702</v>
      </c>
      <c r="F415" s="805"/>
      <c r="G415" s="805"/>
      <c r="H415" s="806"/>
      <c r="I415" s="806"/>
      <c r="J415" s="803"/>
      <c r="K415" s="803"/>
      <c r="L415" s="804"/>
    </row>
    <row r="416" spans="1:12" s="101" customFormat="1" ht="24" customHeight="1">
      <c r="A416" s="808">
        <v>1177</v>
      </c>
      <c r="B416" s="110" t="s">
        <v>76</v>
      </c>
      <c r="C416" s="115" t="s">
        <v>78</v>
      </c>
      <c r="D416" s="115" t="s">
        <v>146</v>
      </c>
      <c r="E416" s="115" t="s">
        <v>147</v>
      </c>
      <c r="F416" s="809" t="s">
        <v>71</v>
      </c>
      <c r="G416" s="809"/>
      <c r="H416" s="805"/>
      <c r="I416" s="805"/>
      <c r="J416" s="805"/>
      <c r="K416" s="805"/>
      <c r="L416" s="805"/>
    </row>
    <row r="417" spans="1:12" s="101" customFormat="1" ht="26.25" customHeight="1">
      <c r="A417" s="808"/>
      <c r="B417" s="803" t="s">
        <v>3703</v>
      </c>
      <c r="C417" s="810" t="s">
        <v>3704</v>
      </c>
      <c r="D417" s="807">
        <v>43740</v>
      </c>
      <c r="E417" s="803" t="s">
        <v>400</v>
      </c>
      <c r="F417" s="803" t="s">
        <v>731</v>
      </c>
      <c r="G417" s="803"/>
      <c r="H417" s="806" t="s">
        <v>152</v>
      </c>
      <c r="I417" s="806"/>
      <c r="J417" s="117" t="s">
        <v>153</v>
      </c>
      <c r="K417" s="117" t="s">
        <v>153</v>
      </c>
      <c r="L417" s="119">
        <v>0</v>
      </c>
    </row>
    <row r="418" spans="1:12" s="101" customFormat="1" ht="186.75" customHeight="1">
      <c r="A418" s="808"/>
      <c r="B418" s="803"/>
      <c r="C418" s="810"/>
      <c r="D418" s="807"/>
      <c r="E418" s="803"/>
      <c r="F418" s="803"/>
      <c r="G418" s="803"/>
      <c r="H418" s="806" t="s">
        <v>154</v>
      </c>
      <c r="I418" s="806"/>
      <c r="J418" s="117" t="s">
        <v>153</v>
      </c>
      <c r="K418" s="117" t="s">
        <v>153</v>
      </c>
      <c r="L418" s="119">
        <v>0</v>
      </c>
    </row>
    <row r="419" spans="1:12" s="101" customFormat="1" ht="24" customHeight="1">
      <c r="A419" s="808"/>
      <c r="B419" s="110" t="s">
        <v>77</v>
      </c>
      <c r="C419" s="115" t="s">
        <v>79</v>
      </c>
      <c r="D419" s="115" t="s">
        <v>155</v>
      </c>
      <c r="E419" s="115" t="s">
        <v>156</v>
      </c>
      <c r="F419" s="805"/>
      <c r="G419" s="805"/>
      <c r="H419" s="806" t="s">
        <v>157</v>
      </c>
      <c r="I419" s="806"/>
      <c r="J419" s="803" t="s">
        <v>153</v>
      </c>
      <c r="K419" s="803" t="s">
        <v>3</v>
      </c>
      <c r="L419" s="804">
        <v>540</v>
      </c>
    </row>
    <row r="420" spans="1:12" s="101" customFormat="1" ht="34.5" customHeight="1">
      <c r="A420" s="808"/>
      <c r="B420" s="117" t="s">
        <v>3058</v>
      </c>
      <c r="C420" s="117" t="s">
        <v>731</v>
      </c>
      <c r="D420" s="118">
        <v>43746</v>
      </c>
      <c r="E420" s="117" t="s">
        <v>3705</v>
      </c>
      <c r="F420" s="805"/>
      <c r="G420" s="805"/>
      <c r="H420" s="806"/>
      <c r="I420" s="806"/>
      <c r="J420" s="803"/>
      <c r="K420" s="803"/>
      <c r="L420" s="804"/>
    </row>
    <row r="421" spans="1:12" s="101" customFormat="1" ht="24" customHeight="1">
      <c r="A421" s="808">
        <v>1178</v>
      </c>
      <c r="B421" s="110" t="s">
        <v>76</v>
      </c>
      <c r="C421" s="115" t="s">
        <v>78</v>
      </c>
      <c r="D421" s="115" t="s">
        <v>146</v>
      </c>
      <c r="E421" s="115" t="s">
        <v>147</v>
      </c>
      <c r="F421" s="809" t="s">
        <v>71</v>
      </c>
      <c r="G421" s="809"/>
      <c r="H421" s="805"/>
      <c r="I421" s="805"/>
      <c r="J421" s="805"/>
      <c r="K421" s="805"/>
      <c r="L421" s="805"/>
    </row>
    <row r="422" spans="1:12" s="101" customFormat="1" ht="26.25" customHeight="1">
      <c r="A422" s="808"/>
      <c r="B422" s="803" t="s">
        <v>3706</v>
      </c>
      <c r="C422" s="810" t="s">
        <v>3707</v>
      </c>
      <c r="D422" s="807">
        <v>43868</v>
      </c>
      <c r="E422" s="803" t="s">
        <v>734</v>
      </c>
      <c r="F422" s="803" t="s">
        <v>3708</v>
      </c>
      <c r="G422" s="803"/>
      <c r="H422" s="806" t="s">
        <v>152</v>
      </c>
      <c r="I422" s="806"/>
      <c r="J422" s="117" t="s">
        <v>153</v>
      </c>
      <c r="K422" s="117" t="s">
        <v>3</v>
      </c>
      <c r="L422" s="119">
        <v>309</v>
      </c>
    </row>
    <row r="423" spans="1:12" s="101" customFormat="1" ht="291.75" customHeight="1">
      <c r="A423" s="808"/>
      <c r="B423" s="803"/>
      <c r="C423" s="810"/>
      <c r="D423" s="807"/>
      <c r="E423" s="803"/>
      <c r="F423" s="803"/>
      <c r="G423" s="803"/>
      <c r="H423" s="806" t="s">
        <v>154</v>
      </c>
      <c r="I423" s="806"/>
      <c r="J423" s="117" t="s">
        <v>153</v>
      </c>
      <c r="K423" s="117" t="s">
        <v>3</v>
      </c>
      <c r="L423" s="119">
        <v>347.3</v>
      </c>
    </row>
    <row r="424" spans="1:12" s="101" customFormat="1" ht="24" customHeight="1">
      <c r="A424" s="808"/>
      <c r="B424" s="110" t="s">
        <v>77</v>
      </c>
      <c r="C424" s="115" t="s">
        <v>79</v>
      </c>
      <c r="D424" s="115" t="s">
        <v>155</v>
      </c>
      <c r="E424" s="115" t="s">
        <v>156</v>
      </c>
      <c r="F424" s="805"/>
      <c r="G424" s="805"/>
      <c r="H424" s="806" t="s">
        <v>157</v>
      </c>
      <c r="I424" s="806"/>
      <c r="J424" s="803" t="s">
        <v>153</v>
      </c>
      <c r="K424" s="803" t="s">
        <v>153</v>
      </c>
      <c r="L424" s="804">
        <v>0</v>
      </c>
    </row>
    <row r="425" spans="1:12" s="101" customFormat="1" ht="24" customHeight="1">
      <c r="A425" s="808"/>
      <c r="B425" s="117" t="s">
        <v>193</v>
      </c>
      <c r="C425" s="117" t="s">
        <v>3708</v>
      </c>
      <c r="D425" s="118">
        <v>43870</v>
      </c>
      <c r="E425" s="117" t="s">
        <v>1074</v>
      </c>
      <c r="F425" s="805"/>
      <c r="G425" s="805"/>
      <c r="H425" s="806"/>
      <c r="I425" s="806"/>
      <c r="J425" s="803"/>
      <c r="K425" s="803"/>
      <c r="L425" s="804"/>
    </row>
    <row r="426" spans="1:12" s="101" customFormat="1" ht="24" customHeight="1">
      <c r="A426" s="808">
        <v>1179</v>
      </c>
      <c r="B426" s="110" t="s">
        <v>76</v>
      </c>
      <c r="C426" s="115" t="s">
        <v>78</v>
      </c>
      <c r="D426" s="115" t="s">
        <v>146</v>
      </c>
      <c r="E426" s="115" t="s">
        <v>147</v>
      </c>
      <c r="F426" s="809" t="s">
        <v>71</v>
      </c>
      <c r="G426" s="809"/>
      <c r="H426" s="805"/>
      <c r="I426" s="805"/>
      <c r="J426" s="805"/>
      <c r="K426" s="805"/>
      <c r="L426" s="805"/>
    </row>
    <row r="427" spans="1:12" s="101" customFormat="1" ht="26.25" customHeight="1">
      <c r="A427" s="808"/>
      <c r="B427" s="803" t="s">
        <v>3709</v>
      </c>
      <c r="C427" s="810" t="s">
        <v>3710</v>
      </c>
      <c r="D427" s="807">
        <v>43747</v>
      </c>
      <c r="E427" s="803" t="s">
        <v>868</v>
      </c>
      <c r="F427" s="803" t="s">
        <v>2030</v>
      </c>
      <c r="G427" s="803"/>
      <c r="H427" s="806" t="s">
        <v>152</v>
      </c>
      <c r="I427" s="806"/>
      <c r="J427" s="117" t="s">
        <v>153</v>
      </c>
      <c r="K427" s="117" t="s">
        <v>3</v>
      </c>
      <c r="L427" s="119">
        <v>390</v>
      </c>
    </row>
    <row r="428" spans="1:12" s="101" customFormat="1" ht="197.25" customHeight="1">
      <c r="A428" s="808"/>
      <c r="B428" s="803"/>
      <c r="C428" s="810"/>
      <c r="D428" s="807"/>
      <c r="E428" s="803"/>
      <c r="F428" s="803"/>
      <c r="G428" s="803"/>
      <c r="H428" s="806" t="s">
        <v>154</v>
      </c>
      <c r="I428" s="806"/>
      <c r="J428" s="117" t="s">
        <v>153</v>
      </c>
      <c r="K428" s="117" t="s">
        <v>3</v>
      </c>
      <c r="L428" s="119">
        <v>340.24</v>
      </c>
    </row>
    <row r="429" spans="1:12" s="101" customFormat="1" ht="24" customHeight="1">
      <c r="A429" s="808"/>
      <c r="B429" s="110" t="s">
        <v>77</v>
      </c>
      <c r="C429" s="115" t="s">
        <v>79</v>
      </c>
      <c r="D429" s="115" t="s">
        <v>155</v>
      </c>
      <c r="E429" s="115" t="s">
        <v>156</v>
      </c>
      <c r="F429" s="805"/>
      <c r="G429" s="805"/>
      <c r="H429" s="806" t="s">
        <v>157</v>
      </c>
      <c r="I429" s="806"/>
      <c r="J429" s="803" t="s">
        <v>153</v>
      </c>
      <c r="K429" s="803" t="s">
        <v>3</v>
      </c>
      <c r="L429" s="804">
        <v>20</v>
      </c>
    </row>
    <row r="430" spans="1:12" s="101" customFormat="1" ht="24" customHeight="1">
      <c r="A430" s="808"/>
      <c r="B430" s="117" t="s">
        <v>158</v>
      </c>
      <c r="C430" s="117" t="s">
        <v>2030</v>
      </c>
      <c r="D430" s="118">
        <v>43750</v>
      </c>
      <c r="E430" s="117" t="s">
        <v>199</v>
      </c>
      <c r="F430" s="805"/>
      <c r="G430" s="805"/>
      <c r="H430" s="806"/>
      <c r="I430" s="806"/>
      <c r="J430" s="803"/>
      <c r="K430" s="803"/>
      <c r="L430" s="804"/>
    </row>
    <row r="431" spans="1:12" s="101" customFormat="1" ht="24" customHeight="1">
      <c r="A431" s="808">
        <v>1180</v>
      </c>
      <c r="B431" s="110" t="s">
        <v>76</v>
      </c>
      <c r="C431" s="115" t="s">
        <v>78</v>
      </c>
      <c r="D431" s="115" t="s">
        <v>146</v>
      </c>
      <c r="E431" s="115" t="s">
        <v>147</v>
      </c>
      <c r="F431" s="809" t="s">
        <v>71</v>
      </c>
      <c r="G431" s="809"/>
      <c r="H431" s="805"/>
      <c r="I431" s="805"/>
      <c r="J431" s="805"/>
      <c r="K431" s="805"/>
      <c r="L431" s="805"/>
    </row>
    <row r="432" spans="1:12" s="101" customFormat="1" ht="26.25" customHeight="1">
      <c r="A432" s="808"/>
      <c r="B432" s="803" t="s">
        <v>3709</v>
      </c>
      <c r="C432" s="810" t="s">
        <v>3711</v>
      </c>
      <c r="D432" s="807">
        <v>43809</v>
      </c>
      <c r="E432" s="803" t="s">
        <v>3712</v>
      </c>
      <c r="F432" s="803" t="s">
        <v>3005</v>
      </c>
      <c r="G432" s="803"/>
      <c r="H432" s="806" t="s">
        <v>152</v>
      </c>
      <c r="I432" s="806"/>
      <c r="J432" s="117" t="s">
        <v>153</v>
      </c>
      <c r="K432" s="117" t="s">
        <v>3</v>
      </c>
      <c r="L432" s="119">
        <v>399</v>
      </c>
    </row>
    <row r="433" spans="1:12" s="101" customFormat="1" ht="408.95" customHeight="1">
      <c r="A433" s="808"/>
      <c r="B433" s="803"/>
      <c r="C433" s="810"/>
      <c r="D433" s="807"/>
      <c r="E433" s="803"/>
      <c r="F433" s="803"/>
      <c r="G433" s="803"/>
      <c r="H433" s="806" t="s">
        <v>154</v>
      </c>
      <c r="I433" s="806"/>
      <c r="J433" s="803" t="s">
        <v>153</v>
      </c>
      <c r="K433" s="803" t="s">
        <v>153</v>
      </c>
      <c r="L433" s="804">
        <v>0</v>
      </c>
    </row>
    <row r="434" spans="1:12" s="101" customFormat="1" ht="8.85" customHeight="1">
      <c r="A434" s="808"/>
      <c r="B434" s="803"/>
      <c r="C434" s="810"/>
      <c r="D434" s="807"/>
      <c r="E434" s="803"/>
      <c r="F434" s="803"/>
      <c r="G434" s="803"/>
      <c r="H434" s="806"/>
      <c r="I434" s="806"/>
      <c r="J434" s="803"/>
      <c r="K434" s="803"/>
      <c r="L434" s="804"/>
    </row>
    <row r="435" spans="1:12" s="101" customFormat="1" ht="24" customHeight="1">
      <c r="A435" s="808"/>
      <c r="B435" s="110" t="s">
        <v>77</v>
      </c>
      <c r="C435" s="115" t="s">
        <v>79</v>
      </c>
      <c r="D435" s="115" t="s">
        <v>155</v>
      </c>
      <c r="E435" s="115" t="s">
        <v>156</v>
      </c>
      <c r="F435" s="805"/>
      <c r="G435" s="805"/>
      <c r="H435" s="806" t="s">
        <v>157</v>
      </c>
      <c r="I435" s="806"/>
      <c r="J435" s="803" t="s">
        <v>153</v>
      </c>
      <c r="K435" s="803" t="s">
        <v>3</v>
      </c>
      <c r="L435" s="804">
        <v>100</v>
      </c>
    </row>
    <row r="436" spans="1:12" s="101" customFormat="1" ht="24" customHeight="1">
      <c r="A436" s="808"/>
      <c r="B436" s="117" t="s">
        <v>158</v>
      </c>
      <c r="C436" s="117" t="s">
        <v>3005</v>
      </c>
      <c r="D436" s="118">
        <v>43814</v>
      </c>
      <c r="E436" s="117" t="s">
        <v>3713</v>
      </c>
      <c r="F436" s="805"/>
      <c r="G436" s="805"/>
      <c r="H436" s="806"/>
      <c r="I436" s="806"/>
      <c r="J436" s="803"/>
      <c r="K436" s="803"/>
      <c r="L436" s="804"/>
    </row>
    <row r="437" spans="1:12" s="101" customFormat="1" ht="24" customHeight="1">
      <c r="A437" s="808">
        <v>1181</v>
      </c>
      <c r="B437" s="110" t="s">
        <v>76</v>
      </c>
      <c r="C437" s="115" t="s">
        <v>78</v>
      </c>
      <c r="D437" s="115" t="s">
        <v>146</v>
      </c>
      <c r="E437" s="115" t="s">
        <v>147</v>
      </c>
      <c r="F437" s="809" t="s">
        <v>71</v>
      </c>
      <c r="G437" s="809"/>
      <c r="H437" s="805"/>
      <c r="I437" s="805"/>
      <c r="J437" s="805"/>
      <c r="K437" s="805"/>
      <c r="L437" s="805"/>
    </row>
    <row r="438" spans="1:12" s="101" customFormat="1" ht="26.25" customHeight="1">
      <c r="A438" s="808"/>
      <c r="B438" s="803" t="s">
        <v>3709</v>
      </c>
      <c r="C438" s="810" t="s">
        <v>3711</v>
      </c>
      <c r="D438" s="807">
        <v>43809</v>
      </c>
      <c r="E438" s="803" t="s">
        <v>3712</v>
      </c>
      <c r="F438" s="803" t="s">
        <v>3507</v>
      </c>
      <c r="G438" s="803"/>
      <c r="H438" s="806" t="s">
        <v>152</v>
      </c>
      <c r="I438" s="806"/>
      <c r="J438" s="117" t="s">
        <v>153</v>
      </c>
      <c r="K438" s="117" t="s">
        <v>3</v>
      </c>
      <c r="L438" s="119">
        <v>363</v>
      </c>
    </row>
    <row r="439" spans="1:12" s="101" customFormat="1" ht="408.95" customHeight="1">
      <c r="A439" s="808"/>
      <c r="B439" s="803"/>
      <c r="C439" s="810"/>
      <c r="D439" s="807"/>
      <c r="E439" s="803"/>
      <c r="F439" s="803"/>
      <c r="G439" s="803"/>
      <c r="H439" s="806" t="s">
        <v>154</v>
      </c>
      <c r="I439" s="806"/>
      <c r="J439" s="803" t="s">
        <v>153</v>
      </c>
      <c r="K439" s="803" t="s">
        <v>3</v>
      </c>
      <c r="L439" s="804">
        <v>1581.85</v>
      </c>
    </row>
    <row r="440" spans="1:12" s="101" customFormat="1" ht="8.85" customHeight="1">
      <c r="A440" s="808"/>
      <c r="B440" s="803"/>
      <c r="C440" s="810"/>
      <c r="D440" s="807"/>
      <c r="E440" s="803"/>
      <c r="F440" s="803"/>
      <c r="G440" s="803"/>
      <c r="H440" s="806"/>
      <c r="I440" s="806"/>
      <c r="J440" s="803"/>
      <c r="K440" s="803"/>
      <c r="L440" s="804"/>
    </row>
    <row r="441" spans="1:12" s="101" customFormat="1" ht="24" customHeight="1">
      <c r="A441" s="808"/>
      <c r="B441" s="110" t="s">
        <v>77</v>
      </c>
      <c r="C441" s="115" t="s">
        <v>79</v>
      </c>
      <c r="D441" s="115" t="s">
        <v>155</v>
      </c>
      <c r="E441" s="115" t="s">
        <v>156</v>
      </c>
      <c r="F441" s="805"/>
      <c r="G441" s="805"/>
      <c r="H441" s="806" t="s">
        <v>157</v>
      </c>
      <c r="I441" s="806"/>
      <c r="J441" s="803" t="s">
        <v>153</v>
      </c>
      <c r="K441" s="803" t="s">
        <v>153</v>
      </c>
      <c r="L441" s="804">
        <v>0</v>
      </c>
    </row>
    <row r="442" spans="1:12" s="101" customFormat="1" ht="24" customHeight="1">
      <c r="A442" s="808"/>
      <c r="B442" s="117" t="s">
        <v>158</v>
      </c>
      <c r="C442" s="117" t="s">
        <v>3507</v>
      </c>
      <c r="D442" s="118">
        <v>43814</v>
      </c>
      <c r="E442" s="117" t="s">
        <v>3713</v>
      </c>
      <c r="F442" s="805"/>
      <c r="G442" s="805"/>
      <c r="H442" s="806"/>
      <c r="I442" s="806"/>
      <c r="J442" s="803"/>
      <c r="K442" s="803"/>
      <c r="L442" s="804"/>
    </row>
    <row r="443" spans="1:12" s="101" customFormat="1" ht="24" customHeight="1">
      <c r="A443" s="808">
        <v>1182</v>
      </c>
      <c r="B443" s="110" t="s">
        <v>76</v>
      </c>
      <c r="C443" s="115" t="s">
        <v>78</v>
      </c>
      <c r="D443" s="115" t="s">
        <v>146</v>
      </c>
      <c r="E443" s="115" t="s">
        <v>147</v>
      </c>
      <c r="F443" s="809" t="s">
        <v>71</v>
      </c>
      <c r="G443" s="809"/>
      <c r="H443" s="805"/>
      <c r="I443" s="805"/>
      <c r="J443" s="805"/>
      <c r="K443" s="805"/>
      <c r="L443" s="805"/>
    </row>
    <row r="444" spans="1:12" s="101" customFormat="1" ht="26.25" customHeight="1">
      <c r="A444" s="808"/>
      <c r="B444" s="803" t="s">
        <v>3709</v>
      </c>
      <c r="C444" s="810" t="s">
        <v>3714</v>
      </c>
      <c r="D444" s="807">
        <v>43817</v>
      </c>
      <c r="E444" s="803" t="s">
        <v>358</v>
      </c>
      <c r="F444" s="803" t="s">
        <v>3387</v>
      </c>
      <c r="G444" s="803"/>
      <c r="H444" s="806" t="s">
        <v>152</v>
      </c>
      <c r="I444" s="806"/>
      <c r="J444" s="117" t="s">
        <v>153</v>
      </c>
      <c r="K444" s="117" t="s">
        <v>3</v>
      </c>
      <c r="L444" s="119">
        <v>174.73</v>
      </c>
    </row>
    <row r="445" spans="1:12" s="101" customFormat="1" ht="375.75" customHeight="1">
      <c r="A445" s="808"/>
      <c r="B445" s="803"/>
      <c r="C445" s="810"/>
      <c r="D445" s="807"/>
      <c r="E445" s="803"/>
      <c r="F445" s="803"/>
      <c r="G445" s="803"/>
      <c r="H445" s="806" t="s">
        <v>154</v>
      </c>
      <c r="I445" s="806"/>
      <c r="J445" s="117" t="s">
        <v>153</v>
      </c>
      <c r="K445" s="117" t="s">
        <v>3</v>
      </c>
      <c r="L445" s="119">
        <v>150</v>
      </c>
    </row>
    <row r="446" spans="1:12" s="101" customFormat="1" ht="24" customHeight="1">
      <c r="A446" s="808"/>
      <c r="B446" s="110" t="s">
        <v>77</v>
      </c>
      <c r="C446" s="115" t="s">
        <v>79</v>
      </c>
      <c r="D446" s="115" t="s">
        <v>155</v>
      </c>
      <c r="E446" s="115" t="s">
        <v>156</v>
      </c>
      <c r="F446" s="805"/>
      <c r="G446" s="805"/>
      <c r="H446" s="806" t="s">
        <v>157</v>
      </c>
      <c r="I446" s="806"/>
      <c r="J446" s="803" t="s">
        <v>153</v>
      </c>
      <c r="K446" s="803" t="s">
        <v>153</v>
      </c>
      <c r="L446" s="804">
        <v>0</v>
      </c>
    </row>
    <row r="447" spans="1:12" s="101" customFormat="1" ht="24" customHeight="1">
      <c r="A447" s="808"/>
      <c r="B447" s="117" t="s">
        <v>158</v>
      </c>
      <c r="C447" s="117" t="s">
        <v>3387</v>
      </c>
      <c r="D447" s="118">
        <v>43818</v>
      </c>
      <c r="E447" s="117" t="s">
        <v>3715</v>
      </c>
      <c r="F447" s="805"/>
      <c r="G447" s="805"/>
      <c r="H447" s="806"/>
      <c r="I447" s="806"/>
      <c r="J447" s="803"/>
      <c r="K447" s="803"/>
      <c r="L447" s="804"/>
    </row>
    <row r="448" spans="1:12" s="101" customFormat="1" ht="24" customHeight="1">
      <c r="A448" s="808">
        <v>1183</v>
      </c>
      <c r="B448" s="110" t="s">
        <v>76</v>
      </c>
      <c r="C448" s="115" t="s">
        <v>78</v>
      </c>
      <c r="D448" s="115" t="s">
        <v>146</v>
      </c>
      <c r="E448" s="115" t="s">
        <v>147</v>
      </c>
      <c r="F448" s="809" t="s">
        <v>71</v>
      </c>
      <c r="G448" s="809"/>
      <c r="H448" s="805"/>
      <c r="I448" s="805"/>
      <c r="J448" s="805"/>
      <c r="K448" s="805"/>
      <c r="L448" s="805"/>
    </row>
    <row r="449" spans="1:12" s="101" customFormat="1" ht="26.25" customHeight="1">
      <c r="A449" s="808"/>
      <c r="B449" s="803" t="s">
        <v>3716</v>
      </c>
      <c r="C449" s="810" t="s">
        <v>3717</v>
      </c>
      <c r="D449" s="807">
        <v>43747</v>
      </c>
      <c r="E449" s="803" t="s">
        <v>296</v>
      </c>
      <c r="F449" s="803" t="s">
        <v>297</v>
      </c>
      <c r="G449" s="803"/>
      <c r="H449" s="806" t="s">
        <v>152</v>
      </c>
      <c r="I449" s="806"/>
      <c r="J449" s="117" t="s">
        <v>153</v>
      </c>
      <c r="K449" s="117" t="s">
        <v>3</v>
      </c>
      <c r="L449" s="119">
        <v>361.94</v>
      </c>
    </row>
    <row r="450" spans="1:12" s="101" customFormat="1" ht="408.95" customHeight="1">
      <c r="A450" s="808"/>
      <c r="B450" s="803"/>
      <c r="C450" s="810"/>
      <c r="D450" s="807"/>
      <c r="E450" s="803"/>
      <c r="F450" s="803"/>
      <c r="G450" s="803"/>
      <c r="H450" s="806" t="s">
        <v>154</v>
      </c>
      <c r="I450" s="806"/>
      <c r="J450" s="803" t="s">
        <v>153</v>
      </c>
      <c r="K450" s="803" t="s">
        <v>3</v>
      </c>
      <c r="L450" s="804">
        <v>364.6</v>
      </c>
    </row>
    <row r="451" spans="1:12" s="101" customFormat="1" ht="50.85" customHeight="1">
      <c r="A451" s="808"/>
      <c r="B451" s="803"/>
      <c r="C451" s="810"/>
      <c r="D451" s="807"/>
      <c r="E451" s="803"/>
      <c r="F451" s="803"/>
      <c r="G451" s="803"/>
      <c r="H451" s="806"/>
      <c r="I451" s="806"/>
      <c r="J451" s="803"/>
      <c r="K451" s="803"/>
      <c r="L451" s="804"/>
    </row>
    <row r="452" spans="1:12" s="101" customFormat="1" ht="24" customHeight="1">
      <c r="A452" s="808"/>
      <c r="B452" s="110" t="s">
        <v>77</v>
      </c>
      <c r="C452" s="115" t="s">
        <v>79</v>
      </c>
      <c r="D452" s="115" t="s">
        <v>155</v>
      </c>
      <c r="E452" s="115" t="s">
        <v>156</v>
      </c>
      <c r="F452" s="805"/>
      <c r="G452" s="805"/>
      <c r="H452" s="806" t="s">
        <v>157</v>
      </c>
      <c r="I452" s="806"/>
      <c r="J452" s="803" t="s">
        <v>153</v>
      </c>
      <c r="K452" s="803" t="s">
        <v>3</v>
      </c>
      <c r="L452" s="804">
        <v>150</v>
      </c>
    </row>
    <row r="453" spans="1:12" s="101" customFormat="1" ht="24" customHeight="1">
      <c r="A453" s="808"/>
      <c r="B453" s="117" t="s">
        <v>164</v>
      </c>
      <c r="C453" s="117" t="s">
        <v>297</v>
      </c>
      <c r="D453" s="118">
        <v>43748</v>
      </c>
      <c r="E453" s="117" t="s">
        <v>760</v>
      </c>
      <c r="F453" s="805"/>
      <c r="G453" s="805"/>
      <c r="H453" s="806"/>
      <c r="I453" s="806"/>
      <c r="J453" s="803"/>
      <c r="K453" s="803"/>
      <c r="L453" s="804"/>
    </row>
    <row r="454" spans="1:12" s="101" customFormat="1" ht="24" customHeight="1">
      <c r="A454" s="808">
        <v>1184</v>
      </c>
      <c r="B454" s="110" t="s">
        <v>76</v>
      </c>
      <c r="C454" s="115" t="s">
        <v>78</v>
      </c>
      <c r="D454" s="115" t="s">
        <v>146</v>
      </c>
      <c r="E454" s="115" t="s">
        <v>147</v>
      </c>
      <c r="F454" s="809" t="s">
        <v>71</v>
      </c>
      <c r="G454" s="809"/>
      <c r="H454" s="805"/>
      <c r="I454" s="805"/>
      <c r="J454" s="805"/>
      <c r="K454" s="805"/>
      <c r="L454" s="805"/>
    </row>
    <row r="455" spans="1:12" s="101" customFormat="1" ht="26.25" customHeight="1">
      <c r="A455" s="808"/>
      <c r="B455" s="803" t="s">
        <v>3716</v>
      </c>
      <c r="C455" s="810" t="s">
        <v>3718</v>
      </c>
      <c r="D455" s="807">
        <v>43755</v>
      </c>
      <c r="E455" s="803" t="s">
        <v>2176</v>
      </c>
      <c r="F455" s="803" t="s">
        <v>2758</v>
      </c>
      <c r="G455" s="803"/>
      <c r="H455" s="806" t="s">
        <v>152</v>
      </c>
      <c r="I455" s="806"/>
      <c r="J455" s="117" t="s">
        <v>153</v>
      </c>
      <c r="K455" s="117" t="s">
        <v>3</v>
      </c>
      <c r="L455" s="119">
        <v>804.8</v>
      </c>
    </row>
    <row r="456" spans="1:12" s="101" customFormat="1" ht="302.25" customHeight="1">
      <c r="A456" s="808"/>
      <c r="B456" s="803"/>
      <c r="C456" s="810"/>
      <c r="D456" s="807"/>
      <c r="E456" s="803"/>
      <c r="F456" s="803"/>
      <c r="G456" s="803"/>
      <c r="H456" s="806" t="s">
        <v>154</v>
      </c>
      <c r="I456" s="806"/>
      <c r="J456" s="117" t="s">
        <v>153</v>
      </c>
      <c r="K456" s="117" t="s">
        <v>3</v>
      </c>
      <c r="L456" s="119">
        <v>525.79</v>
      </c>
    </row>
    <row r="457" spans="1:12" s="101" customFormat="1" ht="24" customHeight="1">
      <c r="A457" s="808"/>
      <c r="B457" s="110" t="s">
        <v>77</v>
      </c>
      <c r="C457" s="115" t="s">
        <v>79</v>
      </c>
      <c r="D457" s="115" t="s">
        <v>155</v>
      </c>
      <c r="E457" s="115" t="s">
        <v>156</v>
      </c>
      <c r="F457" s="805"/>
      <c r="G457" s="805"/>
      <c r="H457" s="806" t="s">
        <v>157</v>
      </c>
      <c r="I457" s="806"/>
      <c r="J457" s="803" t="s">
        <v>153</v>
      </c>
      <c r="K457" s="803" t="s">
        <v>3</v>
      </c>
      <c r="L457" s="804">
        <v>140</v>
      </c>
    </row>
    <row r="458" spans="1:12" s="101" customFormat="1" ht="24" customHeight="1">
      <c r="A458" s="808"/>
      <c r="B458" s="117" t="s">
        <v>164</v>
      </c>
      <c r="C458" s="117" t="s">
        <v>2758</v>
      </c>
      <c r="D458" s="118">
        <v>43758</v>
      </c>
      <c r="E458" s="117" t="s">
        <v>732</v>
      </c>
      <c r="F458" s="805"/>
      <c r="G458" s="805"/>
      <c r="H458" s="806"/>
      <c r="I458" s="806"/>
      <c r="J458" s="803"/>
      <c r="K458" s="803"/>
      <c r="L458" s="804"/>
    </row>
    <row r="459" spans="1:12" s="101" customFormat="1" ht="24" customHeight="1">
      <c r="A459" s="808">
        <v>1185</v>
      </c>
      <c r="B459" s="110" t="s">
        <v>76</v>
      </c>
      <c r="C459" s="115" t="s">
        <v>78</v>
      </c>
      <c r="D459" s="115" t="s">
        <v>146</v>
      </c>
      <c r="E459" s="115" t="s">
        <v>147</v>
      </c>
      <c r="F459" s="809" t="s">
        <v>71</v>
      </c>
      <c r="G459" s="809"/>
      <c r="H459" s="805"/>
      <c r="I459" s="805"/>
      <c r="J459" s="805"/>
      <c r="K459" s="805"/>
      <c r="L459" s="805"/>
    </row>
    <row r="460" spans="1:12" s="101" customFormat="1" ht="26.25" customHeight="1">
      <c r="A460" s="808"/>
      <c r="B460" s="803" t="s">
        <v>3719</v>
      </c>
      <c r="C460" s="810" t="s">
        <v>3720</v>
      </c>
      <c r="D460" s="807">
        <v>43755</v>
      </c>
      <c r="E460" s="803" t="s">
        <v>496</v>
      </c>
      <c r="F460" s="803" t="s">
        <v>3721</v>
      </c>
      <c r="G460" s="803"/>
      <c r="H460" s="806" t="s">
        <v>152</v>
      </c>
      <c r="I460" s="806"/>
      <c r="J460" s="117" t="s">
        <v>153</v>
      </c>
      <c r="K460" s="117" t="s">
        <v>3</v>
      </c>
      <c r="L460" s="119">
        <v>406.22</v>
      </c>
    </row>
    <row r="461" spans="1:12" s="101" customFormat="1" ht="408.95" customHeight="1">
      <c r="A461" s="808"/>
      <c r="B461" s="803"/>
      <c r="C461" s="810"/>
      <c r="D461" s="807"/>
      <c r="E461" s="803"/>
      <c r="F461" s="803"/>
      <c r="G461" s="803"/>
      <c r="H461" s="806" t="s">
        <v>154</v>
      </c>
      <c r="I461" s="806"/>
      <c r="J461" s="803" t="s">
        <v>153</v>
      </c>
      <c r="K461" s="803" t="s">
        <v>3</v>
      </c>
      <c r="L461" s="804">
        <v>1057.27</v>
      </c>
    </row>
    <row r="462" spans="1:12" s="101" customFormat="1" ht="19.350000000000001" customHeight="1">
      <c r="A462" s="808"/>
      <c r="B462" s="803"/>
      <c r="C462" s="810"/>
      <c r="D462" s="807"/>
      <c r="E462" s="803"/>
      <c r="F462" s="803"/>
      <c r="G462" s="803"/>
      <c r="H462" s="806"/>
      <c r="I462" s="806"/>
      <c r="J462" s="803"/>
      <c r="K462" s="803"/>
      <c r="L462" s="804"/>
    </row>
    <row r="463" spans="1:12" s="101" customFormat="1" ht="24" customHeight="1">
      <c r="A463" s="808"/>
      <c r="B463" s="110" t="s">
        <v>77</v>
      </c>
      <c r="C463" s="115" t="s">
        <v>79</v>
      </c>
      <c r="D463" s="115" t="s">
        <v>155</v>
      </c>
      <c r="E463" s="115" t="s">
        <v>156</v>
      </c>
      <c r="F463" s="805"/>
      <c r="G463" s="805"/>
      <c r="H463" s="806" t="s">
        <v>157</v>
      </c>
      <c r="I463" s="806"/>
      <c r="J463" s="803" t="s">
        <v>153</v>
      </c>
      <c r="K463" s="803" t="s">
        <v>3</v>
      </c>
      <c r="L463" s="804">
        <v>72.78</v>
      </c>
    </row>
    <row r="464" spans="1:12" s="101" customFormat="1" ht="34.5" customHeight="1">
      <c r="A464" s="808"/>
      <c r="B464" s="117" t="s">
        <v>2068</v>
      </c>
      <c r="C464" s="117" t="s">
        <v>3721</v>
      </c>
      <c r="D464" s="118">
        <v>43758</v>
      </c>
      <c r="E464" s="117" t="s">
        <v>732</v>
      </c>
      <c r="F464" s="805"/>
      <c r="G464" s="805"/>
      <c r="H464" s="806"/>
      <c r="I464" s="806"/>
      <c r="J464" s="803"/>
      <c r="K464" s="803"/>
      <c r="L464" s="804"/>
    </row>
    <row r="465" spans="1:12" s="101" customFormat="1" ht="24" customHeight="1">
      <c r="A465" s="808">
        <v>1186</v>
      </c>
      <c r="B465" s="110" t="s">
        <v>76</v>
      </c>
      <c r="C465" s="115" t="s">
        <v>78</v>
      </c>
      <c r="D465" s="115" t="s">
        <v>146</v>
      </c>
      <c r="E465" s="115" t="s">
        <v>147</v>
      </c>
      <c r="F465" s="809" t="s">
        <v>71</v>
      </c>
      <c r="G465" s="809"/>
      <c r="H465" s="805"/>
      <c r="I465" s="805"/>
      <c r="J465" s="805"/>
      <c r="K465" s="805"/>
      <c r="L465" s="805"/>
    </row>
    <row r="466" spans="1:12" s="101" customFormat="1" ht="26.25" customHeight="1">
      <c r="A466" s="808"/>
      <c r="B466" s="803" t="s">
        <v>3719</v>
      </c>
      <c r="C466" s="810" t="s">
        <v>3722</v>
      </c>
      <c r="D466" s="807">
        <v>43767</v>
      </c>
      <c r="E466" s="803" t="s">
        <v>1717</v>
      </c>
      <c r="F466" s="803" t="s">
        <v>531</v>
      </c>
      <c r="G466" s="803"/>
      <c r="H466" s="806" t="s">
        <v>152</v>
      </c>
      <c r="I466" s="806"/>
      <c r="J466" s="117" t="s">
        <v>153</v>
      </c>
      <c r="K466" s="117" t="s">
        <v>3</v>
      </c>
      <c r="L466" s="119">
        <v>187.68</v>
      </c>
    </row>
    <row r="467" spans="1:12" s="101" customFormat="1" ht="365.25" customHeight="1">
      <c r="A467" s="808"/>
      <c r="B467" s="803"/>
      <c r="C467" s="810"/>
      <c r="D467" s="807"/>
      <c r="E467" s="803"/>
      <c r="F467" s="803"/>
      <c r="G467" s="803"/>
      <c r="H467" s="806" t="s">
        <v>154</v>
      </c>
      <c r="I467" s="806"/>
      <c r="J467" s="117" t="s">
        <v>153</v>
      </c>
      <c r="K467" s="117" t="s">
        <v>3</v>
      </c>
      <c r="L467" s="119">
        <v>335.56</v>
      </c>
    </row>
    <row r="468" spans="1:12" s="101" customFormat="1" ht="24" customHeight="1">
      <c r="A468" s="808"/>
      <c r="B468" s="110" t="s">
        <v>77</v>
      </c>
      <c r="C468" s="115" t="s">
        <v>79</v>
      </c>
      <c r="D468" s="115" t="s">
        <v>155</v>
      </c>
      <c r="E468" s="115" t="s">
        <v>156</v>
      </c>
      <c r="F468" s="805"/>
      <c r="G468" s="805"/>
      <c r="H468" s="806" t="s">
        <v>157</v>
      </c>
      <c r="I468" s="806"/>
      <c r="J468" s="803" t="s">
        <v>153</v>
      </c>
      <c r="K468" s="803" t="s">
        <v>3</v>
      </c>
      <c r="L468" s="804">
        <v>108</v>
      </c>
    </row>
    <row r="469" spans="1:12" s="101" customFormat="1" ht="34.5" customHeight="1">
      <c r="A469" s="808"/>
      <c r="B469" s="117" t="s">
        <v>2068</v>
      </c>
      <c r="C469" s="117" t="s">
        <v>531</v>
      </c>
      <c r="D469" s="118">
        <v>43768</v>
      </c>
      <c r="E469" s="117" t="s">
        <v>894</v>
      </c>
      <c r="F469" s="805"/>
      <c r="G469" s="805"/>
      <c r="H469" s="806"/>
      <c r="I469" s="806"/>
      <c r="J469" s="803"/>
      <c r="K469" s="803"/>
      <c r="L469" s="804"/>
    </row>
    <row r="470" spans="1:12" s="101" customFormat="1" ht="24" customHeight="1">
      <c r="A470" s="808">
        <v>1187</v>
      </c>
      <c r="B470" s="110" t="s">
        <v>76</v>
      </c>
      <c r="C470" s="115" t="s">
        <v>78</v>
      </c>
      <c r="D470" s="115" t="s">
        <v>146</v>
      </c>
      <c r="E470" s="115" t="s">
        <v>147</v>
      </c>
      <c r="F470" s="809" t="s">
        <v>71</v>
      </c>
      <c r="G470" s="809"/>
      <c r="H470" s="805"/>
      <c r="I470" s="805"/>
      <c r="J470" s="805"/>
      <c r="K470" s="805"/>
      <c r="L470" s="805"/>
    </row>
    <row r="471" spans="1:12" s="101" customFormat="1" ht="26.25" customHeight="1">
      <c r="A471" s="808"/>
      <c r="B471" s="803" t="s">
        <v>3723</v>
      </c>
      <c r="C471" s="810" t="s">
        <v>3724</v>
      </c>
      <c r="D471" s="807">
        <v>43790</v>
      </c>
      <c r="E471" s="803" t="s">
        <v>1354</v>
      </c>
      <c r="F471" s="803" t="s">
        <v>3725</v>
      </c>
      <c r="G471" s="803"/>
      <c r="H471" s="806" t="s">
        <v>152</v>
      </c>
      <c r="I471" s="806"/>
      <c r="J471" s="117" t="s">
        <v>153</v>
      </c>
      <c r="K471" s="117" t="s">
        <v>3</v>
      </c>
      <c r="L471" s="119">
        <v>304.56</v>
      </c>
    </row>
    <row r="472" spans="1:12" s="101" customFormat="1" ht="291.75" customHeight="1">
      <c r="A472" s="808"/>
      <c r="B472" s="803"/>
      <c r="C472" s="810"/>
      <c r="D472" s="807"/>
      <c r="E472" s="803"/>
      <c r="F472" s="803"/>
      <c r="G472" s="803"/>
      <c r="H472" s="806" t="s">
        <v>154</v>
      </c>
      <c r="I472" s="806"/>
      <c r="J472" s="117" t="s">
        <v>153</v>
      </c>
      <c r="K472" s="117" t="s">
        <v>3</v>
      </c>
      <c r="L472" s="119">
        <v>313.95999999999998</v>
      </c>
    </row>
    <row r="473" spans="1:12" s="101" customFormat="1" ht="24" customHeight="1">
      <c r="A473" s="808"/>
      <c r="B473" s="110" t="s">
        <v>77</v>
      </c>
      <c r="C473" s="115" t="s">
        <v>79</v>
      </c>
      <c r="D473" s="115" t="s">
        <v>155</v>
      </c>
      <c r="E473" s="115" t="s">
        <v>156</v>
      </c>
      <c r="F473" s="805"/>
      <c r="G473" s="805"/>
      <c r="H473" s="806" t="s">
        <v>157</v>
      </c>
      <c r="I473" s="806"/>
      <c r="J473" s="803" t="s">
        <v>153</v>
      </c>
      <c r="K473" s="803" t="s">
        <v>153</v>
      </c>
      <c r="L473" s="804">
        <v>0</v>
      </c>
    </row>
    <row r="474" spans="1:12" s="101" customFormat="1" ht="24" customHeight="1">
      <c r="A474" s="808"/>
      <c r="B474" s="117" t="s">
        <v>240</v>
      </c>
      <c r="C474" s="117" t="s">
        <v>3725</v>
      </c>
      <c r="D474" s="118">
        <v>43791</v>
      </c>
      <c r="E474" s="117" t="s">
        <v>3264</v>
      </c>
      <c r="F474" s="805"/>
      <c r="G474" s="805"/>
      <c r="H474" s="806"/>
      <c r="I474" s="806"/>
      <c r="J474" s="803"/>
      <c r="K474" s="803"/>
      <c r="L474" s="804"/>
    </row>
    <row r="475" spans="1:12" s="101" customFormat="1" ht="24" customHeight="1">
      <c r="A475" s="808">
        <v>1188</v>
      </c>
      <c r="B475" s="110" t="s">
        <v>76</v>
      </c>
      <c r="C475" s="115" t="s">
        <v>78</v>
      </c>
      <c r="D475" s="115" t="s">
        <v>146</v>
      </c>
      <c r="E475" s="115" t="s">
        <v>147</v>
      </c>
      <c r="F475" s="809" t="s">
        <v>71</v>
      </c>
      <c r="G475" s="809"/>
      <c r="H475" s="805"/>
      <c r="I475" s="805"/>
      <c r="J475" s="805"/>
      <c r="K475" s="805"/>
      <c r="L475" s="805"/>
    </row>
    <row r="476" spans="1:12" s="101" customFormat="1" ht="26.25" customHeight="1">
      <c r="A476" s="808"/>
      <c r="B476" s="803" t="s">
        <v>3723</v>
      </c>
      <c r="C476" s="810" t="s">
        <v>3726</v>
      </c>
      <c r="D476" s="807">
        <v>43801</v>
      </c>
      <c r="E476" s="803" t="s">
        <v>243</v>
      </c>
      <c r="F476" s="803" t="s">
        <v>1114</v>
      </c>
      <c r="G476" s="803"/>
      <c r="H476" s="806" t="s">
        <v>152</v>
      </c>
      <c r="I476" s="806"/>
      <c r="J476" s="117" t="s">
        <v>153</v>
      </c>
      <c r="K476" s="117" t="s">
        <v>153</v>
      </c>
      <c r="L476" s="119">
        <v>0</v>
      </c>
    </row>
    <row r="477" spans="1:12" s="101" customFormat="1" ht="186.75" customHeight="1">
      <c r="A477" s="808"/>
      <c r="B477" s="803"/>
      <c r="C477" s="810"/>
      <c r="D477" s="807"/>
      <c r="E477" s="803"/>
      <c r="F477" s="803"/>
      <c r="G477" s="803"/>
      <c r="H477" s="806" t="s">
        <v>154</v>
      </c>
      <c r="I477" s="806"/>
      <c r="J477" s="117" t="s">
        <v>153</v>
      </c>
      <c r="K477" s="117" t="s">
        <v>153</v>
      </c>
      <c r="L477" s="119">
        <v>0</v>
      </c>
    </row>
    <row r="478" spans="1:12" s="101" customFormat="1" ht="24" customHeight="1">
      <c r="A478" s="808"/>
      <c r="B478" s="110" t="s">
        <v>77</v>
      </c>
      <c r="C478" s="115" t="s">
        <v>79</v>
      </c>
      <c r="D478" s="115" t="s">
        <v>155</v>
      </c>
      <c r="E478" s="115" t="s">
        <v>156</v>
      </c>
      <c r="F478" s="805"/>
      <c r="G478" s="805"/>
      <c r="H478" s="806" t="s">
        <v>157</v>
      </c>
      <c r="I478" s="806"/>
      <c r="J478" s="803" t="s">
        <v>153</v>
      </c>
      <c r="K478" s="803" t="s">
        <v>3</v>
      </c>
      <c r="L478" s="804">
        <v>2399</v>
      </c>
    </row>
    <row r="479" spans="1:12" s="101" customFormat="1" ht="24" customHeight="1">
      <c r="A479" s="808"/>
      <c r="B479" s="117" t="s">
        <v>240</v>
      </c>
      <c r="C479" s="117" t="s">
        <v>1114</v>
      </c>
      <c r="D479" s="118">
        <v>43803</v>
      </c>
      <c r="E479" s="117" t="s">
        <v>962</v>
      </c>
      <c r="F479" s="805"/>
      <c r="G479" s="805"/>
      <c r="H479" s="806"/>
      <c r="I479" s="806"/>
      <c r="J479" s="803"/>
      <c r="K479" s="803"/>
      <c r="L479" s="804"/>
    </row>
    <row r="480" spans="1:12" s="101" customFormat="1" ht="24" customHeight="1">
      <c r="A480" s="808">
        <v>1189</v>
      </c>
      <c r="B480" s="110" t="s">
        <v>76</v>
      </c>
      <c r="C480" s="115" t="s">
        <v>78</v>
      </c>
      <c r="D480" s="115" t="s">
        <v>146</v>
      </c>
      <c r="E480" s="115" t="s">
        <v>147</v>
      </c>
      <c r="F480" s="809" t="s">
        <v>71</v>
      </c>
      <c r="G480" s="809"/>
      <c r="H480" s="805"/>
      <c r="I480" s="805"/>
      <c r="J480" s="805"/>
      <c r="K480" s="805"/>
      <c r="L480" s="805"/>
    </row>
    <row r="481" spans="1:12" s="101" customFormat="1" ht="26.25" customHeight="1">
      <c r="A481" s="808"/>
      <c r="B481" s="803" t="s">
        <v>3723</v>
      </c>
      <c r="C481" s="810" t="s">
        <v>3727</v>
      </c>
      <c r="D481" s="807">
        <v>43858</v>
      </c>
      <c r="E481" s="803" t="s">
        <v>523</v>
      </c>
      <c r="F481" s="803" t="s">
        <v>1262</v>
      </c>
      <c r="G481" s="803"/>
      <c r="H481" s="806" t="s">
        <v>152</v>
      </c>
      <c r="I481" s="806"/>
      <c r="J481" s="117" t="s">
        <v>153</v>
      </c>
      <c r="K481" s="117" t="s">
        <v>3</v>
      </c>
      <c r="L481" s="119">
        <v>326.5</v>
      </c>
    </row>
    <row r="482" spans="1:12" s="101" customFormat="1" ht="408.95" customHeight="1">
      <c r="A482" s="808"/>
      <c r="B482" s="803"/>
      <c r="C482" s="810"/>
      <c r="D482" s="807"/>
      <c r="E482" s="803"/>
      <c r="F482" s="803"/>
      <c r="G482" s="803"/>
      <c r="H482" s="806" t="s">
        <v>154</v>
      </c>
      <c r="I482" s="806"/>
      <c r="J482" s="803" t="s">
        <v>153</v>
      </c>
      <c r="K482" s="803" t="s">
        <v>3</v>
      </c>
      <c r="L482" s="804">
        <v>378.95</v>
      </c>
    </row>
    <row r="483" spans="1:12" s="101" customFormat="1" ht="50.85" customHeight="1">
      <c r="A483" s="808"/>
      <c r="B483" s="803"/>
      <c r="C483" s="810"/>
      <c r="D483" s="807"/>
      <c r="E483" s="803"/>
      <c r="F483" s="803"/>
      <c r="G483" s="803"/>
      <c r="H483" s="806"/>
      <c r="I483" s="806"/>
      <c r="J483" s="803"/>
      <c r="K483" s="803"/>
      <c r="L483" s="804"/>
    </row>
    <row r="484" spans="1:12" s="101" customFormat="1" ht="24" customHeight="1">
      <c r="A484" s="808"/>
      <c r="B484" s="110" t="s">
        <v>77</v>
      </c>
      <c r="C484" s="115" t="s">
        <v>79</v>
      </c>
      <c r="D484" s="115" t="s">
        <v>155</v>
      </c>
      <c r="E484" s="115" t="s">
        <v>156</v>
      </c>
      <c r="F484" s="805"/>
      <c r="G484" s="805"/>
      <c r="H484" s="806" t="s">
        <v>157</v>
      </c>
      <c r="I484" s="806"/>
      <c r="J484" s="803" t="s">
        <v>153</v>
      </c>
      <c r="K484" s="803" t="s">
        <v>3</v>
      </c>
      <c r="L484" s="804">
        <v>834</v>
      </c>
    </row>
    <row r="485" spans="1:12" s="101" customFormat="1" ht="24" customHeight="1">
      <c r="A485" s="808"/>
      <c r="B485" s="117" t="s">
        <v>240</v>
      </c>
      <c r="C485" s="117" t="s">
        <v>1262</v>
      </c>
      <c r="D485" s="118">
        <v>43860</v>
      </c>
      <c r="E485" s="117" t="s">
        <v>381</v>
      </c>
      <c r="F485" s="805"/>
      <c r="G485" s="805"/>
      <c r="H485" s="806"/>
      <c r="I485" s="806"/>
      <c r="J485" s="803"/>
      <c r="K485" s="803"/>
      <c r="L485" s="804"/>
    </row>
    <row r="486" spans="1:12" s="101" customFormat="1" ht="24" customHeight="1">
      <c r="A486" s="808">
        <v>1190</v>
      </c>
      <c r="B486" s="110" t="s">
        <v>76</v>
      </c>
      <c r="C486" s="115" t="s">
        <v>78</v>
      </c>
      <c r="D486" s="115" t="s">
        <v>146</v>
      </c>
      <c r="E486" s="115" t="s">
        <v>147</v>
      </c>
      <c r="F486" s="809" t="s">
        <v>71</v>
      </c>
      <c r="G486" s="809"/>
      <c r="H486" s="805"/>
      <c r="I486" s="805"/>
      <c r="J486" s="805"/>
      <c r="K486" s="805"/>
      <c r="L486" s="805"/>
    </row>
    <row r="487" spans="1:12" s="101" customFormat="1" ht="26.25" customHeight="1">
      <c r="A487" s="808"/>
      <c r="B487" s="803" t="s">
        <v>3723</v>
      </c>
      <c r="C487" s="810" t="s">
        <v>3728</v>
      </c>
      <c r="D487" s="807">
        <v>43884</v>
      </c>
      <c r="E487" s="803" t="s">
        <v>205</v>
      </c>
      <c r="F487" s="803" t="s">
        <v>3729</v>
      </c>
      <c r="G487" s="803"/>
      <c r="H487" s="806" t="s">
        <v>152</v>
      </c>
      <c r="I487" s="806"/>
      <c r="J487" s="117" t="s">
        <v>153</v>
      </c>
      <c r="K487" s="117" t="s">
        <v>3</v>
      </c>
      <c r="L487" s="119">
        <v>152.28</v>
      </c>
    </row>
    <row r="488" spans="1:12" s="101" customFormat="1" ht="197.25" customHeight="1">
      <c r="A488" s="808"/>
      <c r="B488" s="803"/>
      <c r="C488" s="810"/>
      <c r="D488" s="807"/>
      <c r="E488" s="803"/>
      <c r="F488" s="803"/>
      <c r="G488" s="803"/>
      <c r="H488" s="806" t="s">
        <v>154</v>
      </c>
      <c r="I488" s="806"/>
      <c r="J488" s="117" t="s">
        <v>153</v>
      </c>
      <c r="K488" s="117" t="s">
        <v>3</v>
      </c>
      <c r="L488" s="119">
        <v>510.81</v>
      </c>
    </row>
    <row r="489" spans="1:12" s="101" customFormat="1" ht="24" customHeight="1">
      <c r="A489" s="808"/>
      <c r="B489" s="110" t="s">
        <v>77</v>
      </c>
      <c r="C489" s="115" t="s">
        <v>79</v>
      </c>
      <c r="D489" s="115" t="s">
        <v>155</v>
      </c>
      <c r="E489" s="115" t="s">
        <v>156</v>
      </c>
      <c r="F489" s="805"/>
      <c r="G489" s="805"/>
      <c r="H489" s="806" t="s">
        <v>157</v>
      </c>
      <c r="I489" s="806"/>
      <c r="J489" s="803" t="s">
        <v>153</v>
      </c>
      <c r="K489" s="803" t="s">
        <v>3</v>
      </c>
      <c r="L489" s="804">
        <v>181.82</v>
      </c>
    </row>
    <row r="490" spans="1:12" s="101" customFormat="1" ht="24" customHeight="1">
      <c r="A490" s="808"/>
      <c r="B490" s="117" t="s">
        <v>240</v>
      </c>
      <c r="C490" s="117" t="s">
        <v>3729</v>
      </c>
      <c r="D490" s="118">
        <v>43885</v>
      </c>
      <c r="E490" s="117" t="s">
        <v>3730</v>
      </c>
      <c r="F490" s="805"/>
      <c r="G490" s="805"/>
      <c r="H490" s="806"/>
      <c r="I490" s="806"/>
      <c r="J490" s="803"/>
      <c r="K490" s="803"/>
      <c r="L490" s="804"/>
    </row>
    <row r="491" spans="1:12" s="101" customFormat="1" ht="24" customHeight="1">
      <c r="A491" s="808">
        <v>1191</v>
      </c>
      <c r="B491" s="110" t="s">
        <v>76</v>
      </c>
      <c r="C491" s="115" t="s">
        <v>78</v>
      </c>
      <c r="D491" s="115" t="s">
        <v>146</v>
      </c>
      <c r="E491" s="115" t="s">
        <v>147</v>
      </c>
      <c r="F491" s="809" t="s">
        <v>71</v>
      </c>
      <c r="G491" s="809"/>
      <c r="H491" s="805"/>
      <c r="I491" s="805"/>
      <c r="J491" s="805"/>
      <c r="K491" s="805"/>
      <c r="L491" s="805"/>
    </row>
    <row r="492" spans="1:12" s="101" customFormat="1" ht="26.25" customHeight="1">
      <c r="A492" s="808"/>
      <c r="B492" s="803" t="s">
        <v>3731</v>
      </c>
      <c r="C492" s="810" t="s">
        <v>3732</v>
      </c>
      <c r="D492" s="807">
        <v>43751</v>
      </c>
      <c r="E492" s="803" t="s">
        <v>3733</v>
      </c>
      <c r="F492" s="803" t="s">
        <v>3734</v>
      </c>
      <c r="G492" s="803"/>
      <c r="H492" s="806" t="s">
        <v>152</v>
      </c>
      <c r="I492" s="806"/>
      <c r="J492" s="117" t="s">
        <v>153</v>
      </c>
      <c r="K492" s="117" t="s">
        <v>3</v>
      </c>
      <c r="L492" s="119">
        <v>584</v>
      </c>
    </row>
    <row r="493" spans="1:12" s="101" customFormat="1" ht="408.95" customHeight="1">
      <c r="A493" s="808"/>
      <c r="B493" s="803"/>
      <c r="C493" s="810"/>
      <c r="D493" s="807"/>
      <c r="E493" s="803"/>
      <c r="F493" s="803"/>
      <c r="G493" s="803"/>
      <c r="H493" s="806" t="s">
        <v>154</v>
      </c>
      <c r="I493" s="806"/>
      <c r="J493" s="803" t="s">
        <v>153</v>
      </c>
      <c r="K493" s="803" t="s">
        <v>3</v>
      </c>
      <c r="L493" s="804">
        <v>2012.15</v>
      </c>
    </row>
    <row r="494" spans="1:12" s="101" customFormat="1" ht="355.35" customHeight="1">
      <c r="A494" s="808"/>
      <c r="B494" s="803"/>
      <c r="C494" s="810"/>
      <c r="D494" s="807"/>
      <c r="E494" s="803"/>
      <c r="F494" s="803"/>
      <c r="G494" s="803"/>
      <c r="H494" s="806"/>
      <c r="I494" s="806"/>
      <c r="J494" s="803"/>
      <c r="K494" s="803"/>
      <c r="L494" s="804"/>
    </row>
    <row r="495" spans="1:12" s="101" customFormat="1" ht="24" customHeight="1">
      <c r="A495" s="808"/>
      <c r="B495" s="110" t="s">
        <v>77</v>
      </c>
      <c r="C495" s="115" t="s">
        <v>79</v>
      </c>
      <c r="D495" s="115" t="s">
        <v>155</v>
      </c>
      <c r="E495" s="115" t="s">
        <v>156</v>
      </c>
      <c r="F495" s="805"/>
      <c r="G495" s="805"/>
      <c r="H495" s="806" t="s">
        <v>157</v>
      </c>
      <c r="I495" s="806"/>
      <c r="J495" s="803" t="s">
        <v>153</v>
      </c>
      <c r="K495" s="803" t="s">
        <v>3</v>
      </c>
      <c r="L495" s="804">
        <v>206.94</v>
      </c>
    </row>
    <row r="496" spans="1:12" s="101" customFormat="1" ht="24" customHeight="1">
      <c r="A496" s="808"/>
      <c r="B496" s="117" t="s">
        <v>254</v>
      </c>
      <c r="C496" s="117" t="s">
        <v>3734</v>
      </c>
      <c r="D496" s="118">
        <v>43757</v>
      </c>
      <c r="E496" s="117" t="s">
        <v>3735</v>
      </c>
      <c r="F496" s="805"/>
      <c r="G496" s="805"/>
      <c r="H496" s="806"/>
      <c r="I496" s="806"/>
      <c r="J496" s="803"/>
      <c r="K496" s="803"/>
      <c r="L496" s="804"/>
    </row>
    <row r="497" spans="1:12" s="101" customFormat="1" ht="24" customHeight="1">
      <c r="A497" s="808">
        <v>1192</v>
      </c>
      <c r="B497" s="110" t="s">
        <v>76</v>
      </c>
      <c r="C497" s="115" t="s">
        <v>78</v>
      </c>
      <c r="D497" s="115" t="s">
        <v>146</v>
      </c>
      <c r="E497" s="115" t="s">
        <v>147</v>
      </c>
      <c r="F497" s="809" t="s">
        <v>71</v>
      </c>
      <c r="G497" s="809"/>
      <c r="H497" s="805"/>
      <c r="I497" s="805"/>
      <c r="J497" s="805"/>
      <c r="K497" s="805"/>
      <c r="L497" s="805"/>
    </row>
    <row r="498" spans="1:12" s="101" customFormat="1" ht="26.25" customHeight="1">
      <c r="A498" s="808"/>
      <c r="B498" s="803" t="s">
        <v>3731</v>
      </c>
      <c r="C498" s="810" t="s">
        <v>3736</v>
      </c>
      <c r="D498" s="807">
        <v>43893</v>
      </c>
      <c r="E498" s="803" t="s">
        <v>3195</v>
      </c>
      <c r="F498" s="803" t="s">
        <v>3737</v>
      </c>
      <c r="G498" s="803"/>
      <c r="H498" s="806" t="s">
        <v>152</v>
      </c>
      <c r="I498" s="806"/>
      <c r="J498" s="117" t="s">
        <v>153</v>
      </c>
      <c r="K498" s="117" t="s">
        <v>3</v>
      </c>
      <c r="L498" s="119">
        <v>472.32</v>
      </c>
    </row>
    <row r="499" spans="1:12" s="101" customFormat="1" ht="354.75" customHeight="1">
      <c r="A499" s="808"/>
      <c r="B499" s="803"/>
      <c r="C499" s="810"/>
      <c r="D499" s="807"/>
      <c r="E499" s="803"/>
      <c r="F499" s="803"/>
      <c r="G499" s="803"/>
      <c r="H499" s="806" t="s">
        <v>154</v>
      </c>
      <c r="I499" s="806"/>
      <c r="J499" s="117" t="s">
        <v>153</v>
      </c>
      <c r="K499" s="117" t="s">
        <v>3</v>
      </c>
      <c r="L499" s="119">
        <v>887.58</v>
      </c>
    </row>
    <row r="500" spans="1:12" s="101" customFormat="1" ht="24" customHeight="1">
      <c r="A500" s="808"/>
      <c r="B500" s="110" t="s">
        <v>77</v>
      </c>
      <c r="C500" s="115" t="s">
        <v>79</v>
      </c>
      <c r="D500" s="115" t="s">
        <v>155</v>
      </c>
      <c r="E500" s="115" t="s">
        <v>156</v>
      </c>
      <c r="F500" s="805"/>
      <c r="G500" s="805"/>
      <c r="H500" s="806" t="s">
        <v>157</v>
      </c>
      <c r="I500" s="806"/>
      <c r="J500" s="803" t="s">
        <v>153</v>
      </c>
      <c r="K500" s="803" t="s">
        <v>3</v>
      </c>
      <c r="L500" s="804">
        <v>76.92</v>
      </c>
    </row>
    <row r="501" spans="1:12" s="101" customFormat="1" ht="24" customHeight="1">
      <c r="A501" s="808"/>
      <c r="B501" s="117" t="s">
        <v>254</v>
      </c>
      <c r="C501" s="117" t="s">
        <v>3737</v>
      </c>
      <c r="D501" s="118">
        <v>43898</v>
      </c>
      <c r="E501" s="117" t="s">
        <v>3738</v>
      </c>
      <c r="F501" s="805"/>
      <c r="G501" s="805"/>
      <c r="H501" s="806"/>
      <c r="I501" s="806"/>
      <c r="J501" s="803"/>
      <c r="K501" s="803"/>
      <c r="L501" s="804"/>
    </row>
    <row r="502" spans="1:12" s="101" customFormat="1" ht="24" customHeight="1">
      <c r="A502" s="808">
        <v>1193</v>
      </c>
      <c r="B502" s="110" t="s">
        <v>76</v>
      </c>
      <c r="C502" s="115" t="s">
        <v>78</v>
      </c>
      <c r="D502" s="115" t="s">
        <v>146</v>
      </c>
      <c r="E502" s="115" t="s">
        <v>147</v>
      </c>
      <c r="F502" s="809" t="s">
        <v>71</v>
      </c>
      <c r="G502" s="809"/>
      <c r="H502" s="805"/>
      <c r="I502" s="805"/>
      <c r="J502" s="805"/>
      <c r="K502" s="805"/>
      <c r="L502" s="805"/>
    </row>
    <row r="503" spans="1:12" s="101" customFormat="1" ht="26.25" customHeight="1">
      <c r="A503" s="808"/>
      <c r="B503" s="803" t="s">
        <v>3739</v>
      </c>
      <c r="C503" s="810" t="s">
        <v>3740</v>
      </c>
      <c r="D503" s="807">
        <v>43809</v>
      </c>
      <c r="E503" s="803" t="s">
        <v>555</v>
      </c>
      <c r="F503" s="803" t="s">
        <v>2946</v>
      </c>
      <c r="G503" s="803"/>
      <c r="H503" s="806" t="s">
        <v>152</v>
      </c>
      <c r="I503" s="806"/>
      <c r="J503" s="117" t="s">
        <v>153</v>
      </c>
      <c r="K503" s="117" t="s">
        <v>3</v>
      </c>
      <c r="L503" s="119">
        <v>423.18</v>
      </c>
    </row>
    <row r="504" spans="1:12" s="101" customFormat="1" ht="408.95" customHeight="1">
      <c r="A504" s="808"/>
      <c r="B504" s="803"/>
      <c r="C504" s="810"/>
      <c r="D504" s="807"/>
      <c r="E504" s="803"/>
      <c r="F504" s="803"/>
      <c r="G504" s="803"/>
      <c r="H504" s="806" t="s">
        <v>154</v>
      </c>
      <c r="I504" s="806"/>
      <c r="J504" s="803" t="s">
        <v>153</v>
      </c>
      <c r="K504" s="803" t="s">
        <v>153</v>
      </c>
      <c r="L504" s="804">
        <v>0</v>
      </c>
    </row>
    <row r="505" spans="1:12" s="101" customFormat="1" ht="82.35" customHeight="1">
      <c r="A505" s="808"/>
      <c r="B505" s="803"/>
      <c r="C505" s="810"/>
      <c r="D505" s="807"/>
      <c r="E505" s="803"/>
      <c r="F505" s="803"/>
      <c r="G505" s="803"/>
      <c r="H505" s="806"/>
      <c r="I505" s="806"/>
      <c r="J505" s="803"/>
      <c r="K505" s="803"/>
      <c r="L505" s="804"/>
    </row>
    <row r="506" spans="1:12" s="101" customFormat="1" ht="24" customHeight="1">
      <c r="A506" s="808"/>
      <c r="B506" s="110" t="s">
        <v>77</v>
      </c>
      <c r="C506" s="115" t="s">
        <v>79</v>
      </c>
      <c r="D506" s="115" t="s">
        <v>155</v>
      </c>
      <c r="E506" s="115" t="s">
        <v>156</v>
      </c>
      <c r="F506" s="805"/>
      <c r="G506" s="805"/>
      <c r="H506" s="806" t="s">
        <v>157</v>
      </c>
      <c r="I506" s="806"/>
      <c r="J506" s="803" t="s">
        <v>153</v>
      </c>
      <c r="K506" s="803" t="s">
        <v>3</v>
      </c>
      <c r="L506" s="804">
        <v>296.23</v>
      </c>
    </row>
    <row r="507" spans="1:12" s="101" customFormat="1" ht="24" customHeight="1">
      <c r="A507" s="808"/>
      <c r="B507" s="117" t="s">
        <v>240</v>
      </c>
      <c r="C507" s="117" t="s">
        <v>2946</v>
      </c>
      <c r="D507" s="118">
        <v>43817</v>
      </c>
      <c r="E507" s="117" t="s">
        <v>1814</v>
      </c>
      <c r="F507" s="805"/>
      <c r="G507" s="805"/>
      <c r="H507" s="806"/>
      <c r="I507" s="806"/>
      <c r="J507" s="803"/>
      <c r="K507" s="803"/>
      <c r="L507" s="804"/>
    </row>
    <row r="508" spans="1:12" s="101" customFormat="1" ht="24" customHeight="1">
      <c r="A508" s="808">
        <v>1194</v>
      </c>
      <c r="B508" s="110" t="s">
        <v>76</v>
      </c>
      <c r="C508" s="115" t="s">
        <v>78</v>
      </c>
      <c r="D508" s="115" t="s">
        <v>146</v>
      </c>
      <c r="E508" s="115" t="s">
        <v>147</v>
      </c>
      <c r="F508" s="809" t="s">
        <v>71</v>
      </c>
      <c r="G508" s="809"/>
      <c r="H508" s="805"/>
      <c r="I508" s="805"/>
      <c r="J508" s="805"/>
      <c r="K508" s="805"/>
      <c r="L508" s="805"/>
    </row>
    <row r="509" spans="1:12" s="101" customFormat="1" ht="26.25" customHeight="1">
      <c r="A509" s="808"/>
      <c r="B509" s="803" t="s">
        <v>3741</v>
      </c>
      <c r="C509" s="810" t="s">
        <v>3742</v>
      </c>
      <c r="D509" s="807">
        <v>43739</v>
      </c>
      <c r="E509" s="803" t="s">
        <v>3743</v>
      </c>
      <c r="F509" s="803" t="s">
        <v>3744</v>
      </c>
      <c r="G509" s="803"/>
      <c r="H509" s="806" t="s">
        <v>152</v>
      </c>
      <c r="I509" s="806"/>
      <c r="J509" s="117" t="s">
        <v>153</v>
      </c>
      <c r="K509" s="117" t="s">
        <v>153</v>
      </c>
      <c r="L509" s="119">
        <v>0</v>
      </c>
    </row>
    <row r="510" spans="1:12" s="101" customFormat="1" ht="123.75" customHeight="1">
      <c r="A510" s="808"/>
      <c r="B510" s="803"/>
      <c r="C510" s="810"/>
      <c r="D510" s="807"/>
      <c r="E510" s="803"/>
      <c r="F510" s="803"/>
      <c r="G510" s="803"/>
      <c r="H510" s="806" t="s">
        <v>154</v>
      </c>
      <c r="I510" s="806"/>
      <c r="J510" s="117" t="s">
        <v>153</v>
      </c>
      <c r="K510" s="117" t="s">
        <v>3</v>
      </c>
      <c r="L510" s="119">
        <v>2203.7600000000002</v>
      </c>
    </row>
    <row r="511" spans="1:12" s="101" customFormat="1" ht="24" customHeight="1">
      <c r="A511" s="808"/>
      <c r="B511" s="110" t="s">
        <v>77</v>
      </c>
      <c r="C511" s="115" t="s">
        <v>79</v>
      </c>
      <c r="D511" s="115" t="s">
        <v>155</v>
      </c>
      <c r="E511" s="115" t="s">
        <v>156</v>
      </c>
      <c r="F511" s="805"/>
      <c r="G511" s="805"/>
      <c r="H511" s="806" t="s">
        <v>157</v>
      </c>
      <c r="I511" s="806"/>
      <c r="J511" s="803" t="s">
        <v>153</v>
      </c>
      <c r="K511" s="803" t="s">
        <v>153</v>
      </c>
      <c r="L511" s="804">
        <v>0</v>
      </c>
    </row>
    <row r="512" spans="1:12" s="101" customFormat="1" ht="24" customHeight="1">
      <c r="A512" s="808"/>
      <c r="B512" s="117" t="s">
        <v>254</v>
      </c>
      <c r="C512" s="117" t="s">
        <v>3744</v>
      </c>
      <c r="D512" s="118">
        <v>43744</v>
      </c>
      <c r="E512" s="117" t="s">
        <v>318</v>
      </c>
      <c r="F512" s="805"/>
      <c r="G512" s="805"/>
      <c r="H512" s="806"/>
      <c r="I512" s="806"/>
      <c r="J512" s="803"/>
      <c r="K512" s="803"/>
      <c r="L512" s="804"/>
    </row>
    <row r="513" spans="1:12" s="101" customFormat="1" ht="24" customHeight="1">
      <c r="A513" s="808">
        <v>1195</v>
      </c>
      <c r="B513" s="110" t="s">
        <v>76</v>
      </c>
      <c r="C513" s="115" t="s">
        <v>78</v>
      </c>
      <c r="D513" s="115" t="s">
        <v>146</v>
      </c>
      <c r="E513" s="115" t="s">
        <v>147</v>
      </c>
      <c r="F513" s="809" t="s">
        <v>71</v>
      </c>
      <c r="G513" s="809"/>
      <c r="H513" s="805"/>
      <c r="I513" s="805"/>
      <c r="J513" s="805"/>
      <c r="K513" s="805"/>
      <c r="L513" s="805"/>
    </row>
    <row r="514" spans="1:12" s="101" customFormat="1" ht="26.25" customHeight="1">
      <c r="A514" s="808"/>
      <c r="B514" s="803" t="s">
        <v>3741</v>
      </c>
      <c r="C514" s="810" t="s">
        <v>3745</v>
      </c>
      <c r="D514" s="807">
        <v>43780</v>
      </c>
      <c r="E514" s="803" t="s">
        <v>197</v>
      </c>
      <c r="F514" s="803" t="s">
        <v>3744</v>
      </c>
      <c r="G514" s="803"/>
      <c r="H514" s="806" t="s">
        <v>152</v>
      </c>
      <c r="I514" s="806"/>
      <c r="J514" s="117" t="s">
        <v>153</v>
      </c>
      <c r="K514" s="117" t="s">
        <v>153</v>
      </c>
      <c r="L514" s="119">
        <v>0</v>
      </c>
    </row>
    <row r="515" spans="1:12" s="101" customFormat="1" ht="144.75" customHeight="1">
      <c r="A515" s="808"/>
      <c r="B515" s="803"/>
      <c r="C515" s="810"/>
      <c r="D515" s="807"/>
      <c r="E515" s="803"/>
      <c r="F515" s="803"/>
      <c r="G515" s="803"/>
      <c r="H515" s="806" t="s">
        <v>154</v>
      </c>
      <c r="I515" s="806"/>
      <c r="J515" s="117" t="s">
        <v>153</v>
      </c>
      <c r="K515" s="117" t="s">
        <v>3</v>
      </c>
      <c r="L515" s="119">
        <v>3345.73</v>
      </c>
    </row>
    <row r="516" spans="1:12" s="101" customFormat="1" ht="24" customHeight="1">
      <c r="A516" s="808"/>
      <c r="B516" s="110" t="s">
        <v>77</v>
      </c>
      <c r="C516" s="115" t="s">
        <v>79</v>
      </c>
      <c r="D516" s="115" t="s">
        <v>155</v>
      </c>
      <c r="E516" s="115" t="s">
        <v>156</v>
      </c>
      <c r="F516" s="805"/>
      <c r="G516" s="805"/>
      <c r="H516" s="806" t="s">
        <v>157</v>
      </c>
      <c r="I516" s="806"/>
      <c r="J516" s="803" t="s">
        <v>153</v>
      </c>
      <c r="K516" s="803" t="s">
        <v>153</v>
      </c>
      <c r="L516" s="804">
        <v>0</v>
      </c>
    </row>
    <row r="517" spans="1:12" s="101" customFormat="1" ht="24" customHeight="1">
      <c r="A517" s="808"/>
      <c r="B517" s="117" t="s">
        <v>254</v>
      </c>
      <c r="C517" s="117" t="s">
        <v>3744</v>
      </c>
      <c r="D517" s="118">
        <v>43786</v>
      </c>
      <c r="E517" s="117" t="s">
        <v>3746</v>
      </c>
      <c r="F517" s="805"/>
      <c r="G517" s="805"/>
      <c r="H517" s="806"/>
      <c r="I517" s="806"/>
      <c r="J517" s="803"/>
      <c r="K517" s="803"/>
      <c r="L517" s="804"/>
    </row>
    <row r="518" spans="1:12" s="101" customFormat="1" ht="24" customHeight="1">
      <c r="A518" s="808">
        <v>1196</v>
      </c>
      <c r="B518" s="110" t="s">
        <v>76</v>
      </c>
      <c r="C518" s="115" t="s">
        <v>78</v>
      </c>
      <c r="D518" s="115" t="s">
        <v>146</v>
      </c>
      <c r="E518" s="115" t="s">
        <v>147</v>
      </c>
      <c r="F518" s="809" t="s">
        <v>71</v>
      </c>
      <c r="G518" s="809"/>
      <c r="H518" s="805"/>
      <c r="I518" s="805"/>
      <c r="J518" s="805"/>
      <c r="K518" s="805"/>
      <c r="L518" s="805"/>
    </row>
    <row r="519" spans="1:12" s="101" customFormat="1" ht="26.25" customHeight="1">
      <c r="A519" s="808"/>
      <c r="B519" s="803" t="s">
        <v>3741</v>
      </c>
      <c r="C519" s="803" t="s">
        <v>3747</v>
      </c>
      <c r="D519" s="807">
        <v>43886</v>
      </c>
      <c r="E519" s="803" t="s">
        <v>367</v>
      </c>
      <c r="F519" s="803" t="s">
        <v>368</v>
      </c>
      <c r="G519" s="803"/>
      <c r="H519" s="806" t="s">
        <v>152</v>
      </c>
      <c r="I519" s="806"/>
      <c r="J519" s="117" t="s">
        <v>153</v>
      </c>
      <c r="K519" s="117" t="s">
        <v>3</v>
      </c>
      <c r="L519" s="119">
        <v>412</v>
      </c>
    </row>
    <row r="520" spans="1:12" s="101" customFormat="1" ht="39.75" customHeight="1">
      <c r="A520" s="808"/>
      <c r="B520" s="803"/>
      <c r="C520" s="803"/>
      <c r="D520" s="807"/>
      <c r="E520" s="803"/>
      <c r="F520" s="803"/>
      <c r="G520" s="803"/>
      <c r="H520" s="806" t="s">
        <v>154</v>
      </c>
      <c r="I520" s="806"/>
      <c r="J520" s="117" t="s">
        <v>153</v>
      </c>
      <c r="K520" s="117" t="s">
        <v>3</v>
      </c>
      <c r="L520" s="119">
        <v>306.8</v>
      </c>
    </row>
    <row r="521" spans="1:12" s="101" customFormat="1" ht="24" customHeight="1">
      <c r="A521" s="808"/>
      <c r="B521" s="110" t="s">
        <v>77</v>
      </c>
      <c r="C521" s="115" t="s">
        <v>79</v>
      </c>
      <c r="D521" s="115" t="s">
        <v>155</v>
      </c>
      <c r="E521" s="115" t="s">
        <v>156</v>
      </c>
      <c r="F521" s="805"/>
      <c r="G521" s="805"/>
      <c r="H521" s="806" t="s">
        <v>157</v>
      </c>
      <c r="I521" s="806"/>
      <c r="J521" s="803" t="s">
        <v>153</v>
      </c>
      <c r="K521" s="803" t="s">
        <v>3</v>
      </c>
      <c r="L521" s="804">
        <v>65.62</v>
      </c>
    </row>
    <row r="522" spans="1:12" s="101" customFormat="1" ht="24" customHeight="1">
      <c r="A522" s="808"/>
      <c r="B522" s="117" t="s">
        <v>254</v>
      </c>
      <c r="C522" s="117" t="s">
        <v>368</v>
      </c>
      <c r="D522" s="118">
        <v>43888</v>
      </c>
      <c r="E522" s="117" t="s">
        <v>1964</v>
      </c>
      <c r="F522" s="805"/>
      <c r="G522" s="805"/>
      <c r="H522" s="806"/>
      <c r="I522" s="806"/>
      <c r="J522" s="803"/>
      <c r="K522" s="803"/>
      <c r="L522" s="804"/>
    </row>
    <row r="523" spans="1:12" s="101" customFormat="1" ht="24" customHeight="1">
      <c r="A523" s="808">
        <v>1197</v>
      </c>
      <c r="B523" s="110" t="s">
        <v>76</v>
      </c>
      <c r="C523" s="115" t="s">
        <v>78</v>
      </c>
      <c r="D523" s="115" t="s">
        <v>146</v>
      </c>
      <c r="E523" s="115" t="s">
        <v>147</v>
      </c>
      <c r="F523" s="809" t="s">
        <v>71</v>
      </c>
      <c r="G523" s="809"/>
      <c r="H523" s="805"/>
      <c r="I523" s="805"/>
      <c r="J523" s="805"/>
      <c r="K523" s="805"/>
      <c r="L523" s="805"/>
    </row>
    <row r="524" spans="1:12" s="101" customFormat="1" ht="26.25" customHeight="1">
      <c r="A524" s="808"/>
      <c r="B524" s="803" t="s">
        <v>3748</v>
      </c>
      <c r="C524" s="810" t="s">
        <v>3749</v>
      </c>
      <c r="D524" s="807">
        <v>43865</v>
      </c>
      <c r="E524" s="803" t="s">
        <v>3750</v>
      </c>
      <c r="F524" s="803" t="s">
        <v>3751</v>
      </c>
      <c r="G524" s="803"/>
      <c r="H524" s="806" t="s">
        <v>152</v>
      </c>
      <c r="I524" s="806"/>
      <c r="J524" s="117" t="s">
        <v>153</v>
      </c>
      <c r="K524" s="117" t="s">
        <v>3</v>
      </c>
      <c r="L524" s="119">
        <v>1183</v>
      </c>
    </row>
    <row r="525" spans="1:12" s="101" customFormat="1" ht="207.75" customHeight="1">
      <c r="A525" s="808"/>
      <c r="B525" s="803"/>
      <c r="C525" s="810"/>
      <c r="D525" s="807"/>
      <c r="E525" s="803"/>
      <c r="F525" s="803"/>
      <c r="G525" s="803"/>
      <c r="H525" s="806" t="s">
        <v>154</v>
      </c>
      <c r="I525" s="806"/>
      <c r="J525" s="117" t="s">
        <v>153</v>
      </c>
      <c r="K525" s="117" t="s">
        <v>153</v>
      </c>
      <c r="L525" s="119">
        <v>0</v>
      </c>
    </row>
    <row r="526" spans="1:12" s="101" customFormat="1" ht="24" customHeight="1">
      <c r="A526" s="808"/>
      <c r="B526" s="110" t="s">
        <v>77</v>
      </c>
      <c r="C526" s="115" t="s">
        <v>79</v>
      </c>
      <c r="D526" s="115" t="s">
        <v>155</v>
      </c>
      <c r="E526" s="115" t="s">
        <v>156</v>
      </c>
      <c r="F526" s="805"/>
      <c r="G526" s="805"/>
      <c r="H526" s="806" t="s">
        <v>157</v>
      </c>
      <c r="I526" s="806"/>
      <c r="J526" s="803" t="s">
        <v>153</v>
      </c>
      <c r="K526" s="803" t="s">
        <v>153</v>
      </c>
      <c r="L526" s="804">
        <v>0</v>
      </c>
    </row>
    <row r="527" spans="1:12" s="101" customFormat="1" ht="24" customHeight="1">
      <c r="A527" s="808"/>
      <c r="B527" s="117" t="s">
        <v>193</v>
      </c>
      <c r="C527" s="117" t="s">
        <v>3751</v>
      </c>
      <c r="D527" s="118">
        <v>43871</v>
      </c>
      <c r="E527" s="117" t="s">
        <v>3752</v>
      </c>
      <c r="F527" s="805"/>
      <c r="G527" s="805"/>
      <c r="H527" s="806"/>
      <c r="I527" s="806"/>
      <c r="J527" s="803"/>
      <c r="K527" s="803"/>
      <c r="L527" s="804"/>
    </row>
    <row r="528" spans="1:12" s="101" customFormat="1" ht="24" customHeight="1">
      <c r="A528" s="808">
        <v>1198</v>
      </c>
      <c r="B528" s="110" t="s">
        <v>76</v>
      </c>
      <c r="C528" s="115" t="s">
        <v>78</v>
      </c>
      <c r="D528" s="115" t="s">
        <v>146</v>
      </c>
      <c r="E528" s="115" t="s">
        <v>147</v>
      </c>
      <c r="F528" s="809" t="s">
        <v>71</v>
      </c>
      <c r="G528" s="809"/>
      <c r="H528" s="805"/>
      <c r="I528" s="805"/>
      <c r="J528" s="805"/>
      <c r="K528" s="805"/>
      <c r="L528" s="805"/>
    </row>
    <row r="529" spans="1:12" s="101" customFormat="1" ht="26.25" customHeight="1">
      <c r="A529" s="808"/>
      <c r="B529" s="803" t="s">
        <v>3753</v>
      </c>
      <c r="C529" s="810" t="s">
        <v>3754</v>
      </c>
      <c r="D529" s="807">
        <v>43752</v>
      </c>
      <c r="E529" s="803" t="s">
        <v>1017</v>
      </c>
      <c r="F529" s="803" t="s">
        <v>3755</v>
      </c>
      <c r="G529" s="803"/>
      <c r="H529" s="806" t="s">
        <v>152</v>
      </c>
      <c r="I529" s="806"/>
      <c r="J529" s="117" t="s">
        <v>153</v>
      </c>
      <c r="K529" s="117" t="s">
        <v>3</v>
      </c>
      <c r="L529" s="119">
        <v>575</v>
      </c>
    </row>
    <row r="530" spans="1:12" s="101" customFormat="1" ht="134.25" customHeight="1">
      <c r="A530" s="808"/>
      <c r="B530" s="803"/>
      <c r="C530" s="810"/>
      <c r="D530" s="807"/>
      <c r="E530" s="803"/>
      <c r="F530" s="803"/>
      <c r="G530" s="803"/>
      <c r="H530" s="806" t="s">
        <v>154</v>
      </c>
      <c r="I530" s="806"/>
      <c r="J530" s="117" t="s">
        <v>153</v>
      </c>
      <c r="K530" s="117" t="s">
        <v>3</v>
      </c>
      <c r="L530" s="119">
        <v>4783.26</v>
      </c>
    </row>
    <row r="531" spans="1:12" s="101" customFormat="1" ht="24" customHeight="1">
      <c r="A531" s="808"/>
      <c r="B531" s="110" t="s">
        <v>77</v>
      </c>
      <c r="C531" s="115" t="s">
        <v>79</v>
      </c>
      <c r="D531" s="115" t="s">
        <v>155</v>
      </c>
      <c r="E531" s="115" t="s">
        <v>156</v>
      </c>
      <c r="F531" s="805"/>
      <c r="G531" s="805"/>
      <c r="H531" s="806" t="s">
        <v>157</v>
      </c>
      <c r="I531" s="806"/>
      <c r="J531" s="803" t="s">
        <v>153</v>
      </c>
      <c r="K531" s="803" t="s">
        <v>153</v>
      </c>
      <c r="L531" s="804">
        <v>0</v>
      </c>
    </row>
    <row r="532" spans="1:12" s="101" customFormat="1" ht="34.5" customHeight="1">
      <c r="A532" s="808"/>
      <c r="B532" s="117" t="s">
        <v>3756</v>
      </c>
      <c r="C532" s="117" t="s">
        <v>3755</v>
      </c>
      <c r="D532" s="118">
        <v>43758</v>
      </c>
      <c r="E532" s="117" t="s">
        <v>3757</v>
      </c>
      <c r="F532" s="805"/>
      <c r="G532" s="805"/>
      <c r="H532" s="806"/>
      <c r="I532" s="806"/>
      <c r="J532" s="803"/>
      <c r="K532" s="803"/>
      <c r="L532" s="804"/>
    </row>
    <row r="533" spans="1:12" s="101" customFormat="1" ht="24" customHeight="1">
      <c r="A533" s="808">
        <v>1199</v>
      </c>
      <c r="B533" s="110" t="s">
        <v>76</v>
      </c>
      <c r="C533" s="115" t="s">
        <v>78</v>
      </c>
      <c r="D533" s="115" t="s">
        <v>146</v>
      </c>
      <c r="E533" s="115" t="s">
        <v>147</v>
      </c>
      <c r="F533" s="809" t="s">
        <v>71</v>
      </c>
      <c r="G533" s="809"/>
      <c r="H533" s="805"/>
      <c r="I533" s="805"/>
      <c r="J533" s="805"/>
      <c r="K533" s="805"/>
      <c r="L533" s="805"/>
    </row>
    <row r="534" spans="1:12" s="101" customFormat="1" ht="26.25" customHeight="1">
      <c r="A534" s="808"/>
      <c r="B534" s="803" t="s">
        <v>3753</v>
      </c>
      <c r="C534" s="810" t="s">
        <v>3758</v>
      </c>
      <c r="D534" s="807">
        <v>43762</v>
      </c>
      <c r="E534" s="803" t="s">
        <v>234</v>
      </c>
      <c r="F534" s="803" t="s">
        <v>1678</v>
      </c>
      <c r="G534" s="803"/>
      <c r="H534" s="806" t="s">
        <v>152</v>
      </c>
      <c r="I534" s="806"/>
      <c r="J534" s="117" t="s">
        <v>153</v>
      </c>
      <c r="K534" s="117" t="s">
        <v>3</v>
      </c>
      <c r="L534" s="119">
        <v>417.61</v>
      </c>
    </row>
    <row r="535" spans="1:12" s="101" customFormat="1" ht="323.25" customHeight="1">
      <c r="A535" s="808"/>
      <c r="B535" s="803"/>
      <c r="C535" s="810"/>
      <c r="D535" s="807"/>
      <c r="E535" s="803"/>
      <c r="F535" s="803"/>
      <c r="G535" s="803"/>
      <c r="H535" s="806" t="s">
        <v>154</v>
      </c>
      <c r="I535" s="806"/>
      <c r="J535" s="117" t="s">
        <v>153</v>
      </c>
      <c r="K535" s="117" t="s">
        <v>3</v>
      </c>
      <c r="L535" s="119">
        <v>356.6</v>
      </c>
    </row>
    <row r="536" spans="1:12" s="101" customFormat="1" ht="24" customHeight="1">
      <c r="A536" s="808"/>
      <c r="B536" s="110" t="s">
        <v>77</v>
      </c>
      <c r="C536" s="115" t="s">
        <v>79</v>
      </c>
      <c r="D536" s="115" t="s">
        <v>155</v>
      </c>
      <c r="E536" s="115" t="s">
        <v>156</v>
      </c>
      <c r="F536" s="805"/>
      <c r="G536" s="805"/>
      <c r="H536" s="806" t="s">
        <v>157</v>
      </c>
      <c r="I536" s="806"/>
      <c r="J536" s="803" t="s">
        <v>153</v>
      </c>
      <c r="K536" s="803" t="s">
        <v>3</v>
      </c>
      <c r="L536" s="804">
        <v>8</v>
      </c>
    </row>
    <row r="537" spans="1:12" s="101" customFormat="1" ht="34.5" customHeight="1">
      <c r="A537" s="808"/>
      <c r="B537" s="117" t="s">
        <v>3756</v>
      </c>
      <c r="C537" s="117" t="s">
        <v>1678</v>
      </c>
      <c r="D537" s="118">
        <v>43765</v>
      </c>
      <c r="E537" s="117" t="s">
        <v>2098</v>
      </c>
      <c r="F537" s="805"/>
      <c r="G537" s="805"/>
      <c r="H537" s="806"/>
      <c r="I537" s="806"/>
      <c r="J537" s="803"/>
      <c r="K537" s="803"/>
      <c r="L537" s="804"/>
    </row>
    <row r="538" spans="1:12" s="101" customFormat="1" ht="24" customHeight="1">
      <c r="A538" s="808">
        <v>1200</v>
      </c>
      <c r="B538" s="110" t="s">
        <v>76</v>
      </c>
      <c r="C538" s="115" t="s">
        <v>78</v>
      </c>
      <c r="D538" s="115" t="s">
        <v>146</v>
      </c>
      <c r="E538" s="115" t="s">
        <v>147</v>
      </c>
      <c r="F538" s="809" t="s">
        <v>71</v>
      </c>
      <c r="G538" s="809"/>
      <c r="H538" s="805"/>
      <c r="I538" s="805"/>
      <c r="J538" s="805"/>
      <c r="K538" s="805"/>
      <c r="L538" s="805"/>
    </row>
    <row r="539" spans="1:12" s="101" customFormat="1" ht="26.25" customHeight="1">
      <c r="A539" s="808"/>
      <c r="B539" s="803" t="s">
        <v>3759</v>
      </c>
      <c r="C539" s="810" t="s">
        <v>3760</v>
      </c>
      <c r="D539" s="807">
        <v>43855</v>
      </c>
      <c r="E539" s="803" t="s">
        <v>1812</v>
      </c>
      <c r="F539" s="803" t="s">
        <v>3761</v>
      </c>
      <c r="G539" s="803"/>
      <c r="H539" s="806" t="s">
        <v>152</v>
      </c>
      <c r="I539" s="806"/>
      <c r="J539" s="117" t="s">
        <v>153</v>
      </c>
      <c r="K539" s="117" t="s">
        <v>3</v>
      </c>
      <c r="L539" s="119">
        <v>886.34</v>
      </c>
    </row>
    <row r="540" spans="1:12" s="101" customFormat="1" ht="134.25" customHeight="1">
      <c r="A540" s="808"/>
      <c r="B540" s="803"/>
      <c r="C540" s="810"/>
      <c r="D540" s="807"/>
      <c r="E540" s="803"/>
      <c r="F540" s="803"/>
      <c r="G540" s="803"/>
      <c r="H540" s="806" t="s">
        <v>154</v>
      </c>
      <c r="I540" s="806"/>
      <c r="J540" s="117" t="s">
        <v>153</v>
      </c>
      <c r="K540" s="117" t="s">
        <v>3</v>
      </c>
      <c r="L540" s="119">
        <v>2200</v>
      </c>
    </row>
    <row r="541" spans="1:12" s="101" customFormat="1" ht="24" customHeight="1">
      <c r="A541" s="808"/>
      <c r="B541" s="110" t="s">
        <v>77</v>
      </c>
      <c r="C541" s="115" t="s">
        <v>79</v>
      </c>
      <c r="D541" s="115" t="s">
        <v>155</v>
      </c>
      <c r="E541" s="115" t="s">
        <v>156</v>
      </c>
      <c r="F541" s="805"/>
      <c r="G541" s="805"/>
      <c r="H541" s="806" t="s">
        <v>157</v>
      </c>
      <c r="I541" s="806"/>
      <c r="J541" s="803" t="s">
        <v>153</v>
      </c>
      <c r="K541" s="803" t="s">
        <v>3</v>
      </c>
      <c r="L541" s="804">
        <v>168</v>
      </c>
    </row>
    <row r="542" spans="1:12" s="101" customFormat="1" ht="24" customHeight="1">
      <c r="A542" s="808"/>
      <c r="B542" s="117" t="s">
        <v>181</v>
      </c>
      <c r="C542" s="117" t="s">
        <v>3761</v>
      </c>
      <c r="D542" s="118">
        <v>43862</v>
      </c>
      <c r="E542" s="117" t="s">
        <v>3415</v>
      </c>
      <c r="F542" s="805"/>
      <c r="G542" s="805"/>
      <c r="H542" s="806"/>
      <c r="I542" s="806"/>
      <c r="J542" s="803"/>
      <c r="K542" s="803"/>
      <c r="L542" s="804"/>
    </row>
  </sheetData>
  <mergeCells count="1607">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E11:E12"/>
    <mergeCell ref="F11:G12"/>
    <mergeCell ref="H11:I11"/>
    <mergeCell ref="H12:I12"/>
    <mergeCell ref="F13:G14"/>
    <mergeCell ref="H13:I14"/>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K18:K19"/>
    <mergeCell ref="L18:L19"/>
    <mergeCell ref="A20:A24"/>
    <mergeCell ref="F20:G20"/>
    <mergeCell ref="H20:L20"/>
    <mergeCell ref="B21:B22"/>
    <mergeCell ref="C21:C22"/>
    <mergeCell ref="D21:D22"/>
    <mergeCell ref="E21:E22"/>
    <mergeCell ref="F21:G22"/>
    <mergeCell ref="H30:L30"/>
    <mergeCell ref="B31:B32"/>
    <mergeCell ref="C31:C32"/>
    <mergeCell ref="D31:D32"/>
    <mergeCell ref="E31:E32"/>
    <mergeCell ref="F31:G32"/>
    <mergeCell ref="H31:I31"/>
    <mergeCell ref="H32:I32"/>
    <mergeCell ref="H27:I27"/>
    <mergeCell ref="F28:G29"/>
    <mergeCell ref="H28:I29"/>
    <mergeCell ref="J28:J29"/>
    <mergeCell ref="K28:K29"/>
    <mergeCell ref="L28:L29"/>
    <mergeCell ref="K37:K38"/>
    <mergeCell ref="L37:L38"/>
    <mergeCell ref="F39:G40"/>
    <mergeCell ref="H39:I40"/>
    <mergeCell ref="J39:J40"/>
    <mergeCell ref="K39:K40"/>
    <mergeCell ref="L39:L40"/>
    <mergeCell ref="D36:D38"/>
    <mergeCell ref="E36:E38"/>
    <mergeCell ref="F36:G38"/>
    <mergeCell ref="H36:I36"/>
    <mergeCell ref="H37:I38"/>
    <mergeCell ref="J37:J38"/>
    <mergeCell ref="F33:G34"/>
    <mergeCell ref="H33:I34"/>
    <mergeCell ref="J33:J34"/>
    <mergeCell ref="K33:K34"/>
    <mergeCell ref="L33:L34"/>
    <mergeCell ref="J43:J44"/>
    <mergeCell ref="K43:K44"/>
    <mergeCell ref="L43:L44"/>
    <mergeCell ref="F45:G46"/>
    <mergeCell ref="H45:I46"/>
    <mergeCell ref="J45:J46"/>
    <mergeCell ref="K45:K46"/>
    <mergeCell ref="L45:L46"/>
    <mergeCell ref="A41:A46"/>
    <mergeCell ref="F41:G41"/>
    <mergeCell ref="H41:L41"/>
    <mergeCell ref="B42:B44"/>
    <mergeCell ref="C42:C44"/>
    <mergeCell ref="D42:D44"/>
    <mergeCell ref="E42:E44"/>
    <mergeCell ref="F42:G44"/>
    <mergeCell ref="H42:I42"/>
    <mergeCell ref="H43:I44"/>
    <mergeCell ref="A35:A40"/>
    <mergeCell ref="F35:G35"/>
    <mergeCell ref="H35:L35"/>
    <mergeCell ref="B36:B38"/>
    <mergeCell ref="C36:C38"/>
    <mergeCell ref="A30:A34"/>
    <mergeCell ref="F30:G30"/>
    <mergeCell ref="D53:D54"/>
    <mergeCell ref="E53:E54"/>
    <mergeCell ref="F53:G54"/>
    <mergeCell ref="H53:I53"/>
    <mergeCell ref="H54:I54"/>
    <mergeCell ref="F55:G56"/>
    <mergeCell ref="H55:I56"/>
    <mergeCell ref="F50:G51"/>
    <mergeCell ref="H50:I51"/>
    <mergeCell ref="J50:J51"/>
    <mergeCell ref="K50:K51"/>
    <mergeCell ref="L50:L51"/>
    <mergeCell ref="A52:A56"/>
    <mergeCell ref="F52:G52"/>
    <mergeCell ref="H52:L52"/>
    <mergeCell ref="B53:B54"/>
    <mergeCell ref="C53:C54"/>
    <mergeCell ref="A47:A51"/>
    <mergeCell ref="F47:G47"/>
    <mergeCell ref="H47:L47"/>
    <mergeCell ref="B48:B49"/>
    <mergeCell ref="C48:C49"/>
    <mergeCell ref="D48:D49"/>
    <mergeCell ref="E48:E49"/>
    <mergeCell ref="F48:G49"/>
    <mergeCell ref="H48:I48"/>
    <mergeCell ref="H49:I49"/>
    <mergeCell ref="K60:K61"/>
    <mergeCell ref="L60:L61"/>
    <mergeCell ref="A62:A66"/>
    <mergeCell ref="F62:G62"/>
    <mergeCell ref="H62:L62"/>
    <mergeCell ref="B63:B64"/>
    <mergeCell ref="C63:C64"/>
    <mergeCell ref="D63:D64"/>
    <mergeCell ref="E63:E64"/>
    <mergeCell ref="F63:G64"/>
    <mergeCell ref="F58:G59"/>
    <mergeCell ref="H58:I58"/>
    <mergeCell ref="H59:I59"/>
    <mergeCell ref="F60:G61"/>
    <mergeCell ref="H60:I61"/>
    <mergeCell ref="J60:J61"/>
    <mergeCell ref="J55:J56"/>
    <mergeCell ref="K55:K56"/>
    <mergeCell ref="L55:L56"/>
    <mergeCell ref="A57:A61"/>
    <mergeCell ref="F57:G57"/>
    <mergeCell ref="H57:L57"/>
    <mergeCell ref="B58:B59"/>
    <mergeCell ref="C58:C59"/>
    <mergeCell ref="D58:D59"/>
    <mergeCell ref="E58:E59"/>
    <mergeCell ref="H69:I69"/>
    <mergeCell ref="F70:G71"/>
    <mergeCell ref="H70:I71"/>
    <mergeCell ref="J70:J71"/>
    <mergeCell ref="K70:K71"/>
    <mergeCell ref="L70:L71"/>
    <mergeCell ref="L65:L66"/>
    <mergeCell ref="A67:A71"/>
    <mergeCell ref="F67:G67"/>
    <mergeCell ref="H67:L67"/>
    <mergeCell ref="B68:B69"/>
    <mergeCell ref="C68:C69"/>
    <mergeCell ref="D68:D69"/>
    <mergeCell ref="E68:E69"/>
    <mergeCell ref="F68:G69"/>
    <mergeCell ref="H68:I68"/>
    <mergeCell ref="H63:I63"/>
    <mergeCell ref="H64:I64"/>
    <mergeCell ref="F65:G66"/>
    <mergeCell ref="H65:I66"/>
    <mergeCell ref="J65:J66"/>
    <mergeCell ref="K65:K66"/>
    <mergeCell ref="D78:D79"/>
    <mergeCell ref="E78:E79"/>
    <mergeCell ref="F78:G79"/>
    <mergeCell ref="H78:I78"/>
    <mergeCell ref="H79:I79"/>
    <mergeCell ref="F80:G81"/>
    <mergeCell ref="H80:I81"/>
    <mergeCell ref="F75:G76"/>
    <mergeCell ref="H75:I76"/>
    <mergeCell ref="J75:J76"/>
    <mergeCell ref="K75:K76"/>
    <mergeCell ref="L75:L76"/>
    <mergeCell ref="A77:A81"/>
    <mergeCell ref="F77:G77"/>
    <mergeCell ref="H77:L77"/>
    <mergeCell ref="B78:B79"/>
    <mergeCell ref="C78:C79"/>
    <mergeCell ref="A72:A76"/>
    <mergeCell ref="F72:G72"/>
    <mergeCell ref="H72:L72"/>
    <mergeCell ref="B73:B74"/>
    <mergeCell ref="C73:C74"/>
    <mergeCell ref="D73:D74"/>
    <mergeCell ref="E73:E74"/>
    <mergeCell ref="F73:G74"/>
    <mergeCell ref="H73:I73"/>
    <mergeCell ref="H74:I74"/>
    <mergeCell ref="F86:G87"/>
    <mergeCell ref="H86:I87"/>
    <mergeCell ref="J86:J87"/>
    <mergeCell ref="K86:K87"/>
    <mergeCell ref="L86:L87"/>
    <mergeCell ref="A88:A93"/>
    <mergeCell ref="F88:G88"/>
    <mergeCell ref="H88:L88"/>
    <mergeCell ref="B89:B91"/>
    <mergeCell ref="C89:C91"/>
    <mergeCell ref="F83:G85"/>
    <mergeCell ref="H83:I83"/>
    <mergeCell ref="H84:I85"/>
    <mergeCell ref="J84:J85"/>
    <mergeCell ref="K84:K85"/>
    <mergeCell ref="L84:L85"/>
    <mergeCell ref="J80:J81"/>
    <mergeCell ref="K80:K81"/>
    <mergeCell ref="L80:L81"/>
    <mergeCell ref="A82:A87"/>
    <mergeCell ref="F82:G82"/>
    <mergeCell ref="H82:L82"/>
    <mergeCell ref="B83:B85"/>
    <mergeCell ref="C83:C85"/>
    <mergeCell ref="D83:D85"/>
    <mergeCell ref="E83:E85"/>
    <mergeCell ref="A99:A105"/>
    <mergeCell ref="F99:G99"/>
    <mergeCell ref="H99:L99"/>
    <mergeCell ref="B100:B103"/>
    <mergeCell ref="C100:C103"/>
    <mergeCell ref="A94:A98"/>
    <mergeCell ref="F94:G94"/>
    <mergeCell ref="H94:L94"/>
    <mergeCell ref="B95:B96"/>
    <mergeCell ref="C95:C96"/>
    <mergeCell ref="D95:D96"/>
    <mergeCell ref="E95:E96"/>
    <mergeCell ref="F95:G96"/>
    <mergeCell ref="H95:I95"/>
    <mergeCell ref="H96:I96"/>
    <mergeCell ref="K90:K91"/>
    <mergeCell ref="L90:L91"/>
    <mergeCell ref="F92:G93"/>
    <mergeCell ref="H92:I93"/>
    <mergeCell ref="J92:J93"/>
    <mergeCell ref="K92:K93"/>
    <mergeCell ref="L92:L93"/>
    <mergeCell ref="D89:D91"/>
    <mergeCell ref="E89:E91"/>
    <mergeCell ref="F89:G91"/>
    <mergeCell ref="H89:I89"/>
    <mergeCell ref="H90:I91"/>
    <mergeCell ref="J90:J91"/>
    <mergeCell ref="K101:K103"/>
    <mergeCell ref="L101:L103"/>
    <mergeCell ref="F104:G105"/>
    <mergeCell ref="H104:I105"/>
    <mergeCell ref="J104:J105"/>
    <mergeCell ref="K104:K105"/>
    <mergeCell ref="L104:L105"/>
    <mergeCell ref="D100:D103"/>
    <mergeCell ref="E100:E103"/>
    <mergeCell ref="F100:G103"/>
    <mergeCell ref="H100:I100"/>
    <mergeCell ref="H101:I103"/>
    <mergeCell ref="J101:J103"/>
    <mergeCell ref="F97:G98"/>
    <mergeCell ref="H97:I98"/>
    <mergeCell ref="J97:J98"/>
    <mergeCell ref="K97:K98"/>
    <mergeCell ref="L97:L98"/>
    <mergeCell ref="J108:J109"/>
    <mergeCell ref="K108:K109"/>
    <mergeCell ref="L108:L109"/>
    <mergeCell ref="F110:G111"/>
    <mergeCell ref="H110:I111"/>
    <mergeCell ref="J110:J111"/>
    <mergeCell ref="K110:K111"/>
    <mergeCell ref="L110:L111"/>
    <mergeCell ref="A106:A111"/>
    <mergeCell ref="F106:G106"/>
    <mergeCell ref="H106:L106"/>
    <mergeCell ref="B107:B109"/>
    <mergeCell ref="C107:C109"/>
    <mergeCell ref="D107:D109"/>
    <mergeCell ref="E107:E109"/>
    <mergeCell ref="F107:G109"/>
    <mergeCell ref="H107:I107"/>
    <mergeCell ref="H108:I109"/>
    <mergeCell ref="F115:G116"/>
    <mergeCell ref="H115:I116"/>
    <mergeCell ref="J115:J116"/>
    <mergeCell ref="K115:K116"/>
    <mergeCell ref="L115:L116"/>
    <mergeCell ref="A117:A122"/>
    <mergeCell ref="F117:G117"/>
    <mergeCell ref="H117:L117"/>
    <mergeCell ref="B118:B120"/>
    <mergeCell ref="C118:C120"/>
    <mergeCell ref="A112:A116"/>
    <mergeCell ref="F112:G112"/>
    <mergeCell ref="H112:L112"/>
    <mergeCell ref="B113:B114"/>
    <mergeCell ref="C113:C114"/>
    <mergeCell ref="D113:D114"/>
    <mergeCell ref="E113:E114"/>
    <mergeCell ref="F113:G114"/>
    <mergeCell ref="H113:I113"/>
    <mergeCell ref="H114:I114"/>
    <mergeCell ref="A128:A133"/>
    <mergeCell ref="F128:G128"/>
    <mergeCell ref="H128:L128"/>
    <mergeCell ref="B129:B131"/>
    <mergeCell ref="C129:C131"/>
    <mergeCell ref="A123:A127"/>
    <mergeCell ref="F123:G123"/>
    <mergeCell ref="H123:L123"/>
    <mergeCell ref="B124:B125"/>
    <mergeCell ref="C124:C125"/>
    <mergeCell ref="D124:D125"/>
    <mergeCell ref="E124:E125"/>
    <mergeCell ref="F124:G125"/>
    <mergeCell ref="H124:I124"/>
    <mergeCell ref="H125:I125"/>
    <mergeCell ref="K119:K120"/>
    <mergeCell ref="L119:L120"/>
    <mergeCell ref="F121:G122"/>
    <mergeCell ref="H121:I122"/>
    <mergeCell ref="J121:J122"/>
    <mergeCell ref="K121:K122"/>
    <mergeCell ref="L121:L122"/>
    <mergeCell ref="D118:D120"/>
    <mergeCell ref="E118:E120"/>
    <mergeCell ref="F118:G120"/>
    <mergeCell ref="H118:I118"/>
    <mergeCell ref="H119:I120"/>
    <mergeCell ref="J119:J120"/>
    <mergeCell ref="K130:K131"/>
    <mergeCell ref="L130:L131"/>
    <mergeCell ref="F132:G133"/>
    <mergeCell ref="H132:I133"/>
    <mergeCell ref="J132:J133"/>
    <mergeCell ref="K132:K133"/>
    <mergeCell ref="L132:L133"/>
    <mergeCell ref="D129:D131"/>
    <mergeCell ref="E129:E131"/>
    <mergeCell ref="F129:G131"/>
    <mergeCell ref="H129:I129"/>
    <mergeCell ref="H130:I131"/>
    <mergeCell ref="J130:J131"/>
    <mergeCell ref="F126:G127"/>
    <mergeCell ref="H126:I127"/>
    <mergeCell ref="J126:J127"/>
    <mergeCell ref="K126:K127"/>
    <mergeCell ref="L126:L127"/>
    <mergeCell ref="D140:D141"/>
    <mergeCell ref="E140:E141"/>
    <mergeCell ref="F140:G141"/>
    <mergeCell ref="H140:I140"/>
    <mergeCell ref="H141:I141"/>
    <mergeCell ref="F142:G143"/>
    <mergeCell ref="H142:I143"/>
    <mergeCell ref="F137:G138"/>
    <mergeCell ref="H137:I138"/>
    <mergeCell ref="J137:J138"/>
    <mergeCell ref="K137:K138"/>
    <mergeCell ref="L137:L138"/>
    <mergeCell ref="A139:A143"/>
    <mergeCell ref="F139:G139"/>
    <mergeCell ref="H139:L139"/>
    <mergeCell ref="B140:B141"/>
    <mergeCell ref="C140:C141"/>
    <mergeCell ref="A134:A138"/>
    <mergeCell ref="F134:G134"/>
    <mergeCell ref="H134:L134"/>
    <mergeCell ref="B135:B136"/>
    <mergeCell ref="C135:C136"/>
    <mergeCell ref="D135:D136"/>
    <mergeCell ref="E135:E136"/>
    <mergeCell ref="F135:G136"/>
    <mergeCell ref="H135:I135"/>
    <mergeCell ref="H136:I136"/>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J142:J143"/>
    <mergeCell ref="K142:K143"/>
    <mergeCell ref="L142:L143"/>
    <mergeCell ref="A144:A148"/>
    <mergeCell ref="F144:G144"/>
    <mergeCell ref="H144:L144"/>
    <mergeCell ref="B145:B146"/>
    <mergeCell ref="C145:C146"/>
    <mergeCell ref="D145:D146"/>
    <mergeCell ref="E145:E146"/>
    <mergeCell ref="H156:I156"/>
    <mergeCell ref="F157:G158"/>
    <mergeCell ref="H157:I158"/>
    <mergeCell ref="J157:J158"/>
    <mergeCell ref="K157:K158"/>
    <mergeCell ref="L157:L158"/>
    <mergeCell ref="L152:L153"/>
    <mergeCell ref="A154:A158"/>
    <mergeCell ref="F154:G154"/>
    <mergeCell ref="H154:L154"/>
    <mergeCell ref="B155:B156"/>
    <mergeCell ref="C155:C156"/>
    <mergeCell ref="D155:D156"/>
    <mergeCell ref="E155:E156"/>
    <mergeCell ref="F155:G156"/>
    <mergeCell ref="H155:I155"/>
    <mergeCell ref="H150:I150"/>
    <mergeCell ref="H151:I151"/>
    <mergeCell ref="F152:G153"/>
    <mergeCell ref="H152:I153"/>
    <mergeCell ref="J152:J153"/>
    <mergeCell ref="K152:K153"/>
    <mergeCell ref="H167:I168"/>
    <mergeCell ref="J161:J162"/>
    <mergeCell ref="K161:K162"/>
    <mergeCell ref="L161:L162"/>
    <mergeCell ref="F163:G164"/>
    <mergeCell ref="H163:I164"/>
    <mergeCell ref="J163:J164"/>
    <mergeCell ref="K163:K164"/>
    <mergeCell ref="L163:L164"/>
    <mergeCell ref="A159:A164"/>
    <mergeCell ref="F159:G159"/>
    <mergeCell ref="H159:L159"/>
    <mergeCell ref="B160:B162"/>
    <mergeCell ref="C160:C162"/>
    <mergeCell ref="D160:D162"/>
    <mergeCell ref="E160:E162"/>
    <mergeCell ref="F160:G162"/>
    <mergeCell ref="H160:I160"/>
    <mergeCell ref="H161:I162"/>
    <mergeCell ref="A176:A181"/>
    <mergeCell ref="F176:G176"/>
    <mergeCell ref="H176:L176"/>
    <mergeCell ref="B177:B179"/>
    <mergeCell ref="C177:C179"/>
    <mergeCell ref="A171:A175"/>
    <mergeCell ref="F171:G171"/>
    <mergeCell ref="H171:L171"/>
    <mergeCell ref="B172:B173"/>
    <mergeCell ref="C172:C173"/>
    <mergeCell ref="D172:D173"/>
    <mergeCell ref="E172:E173"/>
    <mergeCell ref="F172:G173"/>
    <mergeCell ref="H172:I172"/>
    <mergeCell ref="H173:I173"/>
    <mergeCell ref="J167:J168"/>
    <mergeCell ref="K167:K168"/>
    <mergeCell ref="L167:L168"/>
    <mergeCell ref="F169:G170"/>
    <mergeCell ref="H169:I170"/>
    <mergeCell ref="J169:J170"/>
    <mergeCell ref="K169:K170"/>
    <mergeCell ref="L169:L170"/>
    <mergeCell ref="A165:A170"/>
    <mergeCell ref="F165:G165"/>
    <mergeCell ref="H165:L165"/>
    <mergeCell ref="B166:B168"/>
    <mergeCell ref="C166:C168"/>
    <mergeCell ref="D166:D168"/>
    <mergeCell ref="E166:E168"/>
    <mergeCell ref="F166:G168"/>
    <mergeCell ref="H166:I166"/>
    <mergeCell ref="K178:K179"/>
    <mergeCell ref="L178:L179"/>
    <mergeCell ref="F180:G181"/>
    <mergeCell ref="H180:I181"/>
    <mergeCell ref="J180:J181"/>
    <mergeCell ref="K180:K181"/>
    <mergeCell ref="L180:L181"/>
    <mergeCell ref="D177:D179"/>
    <mergeCell ref="E177:E179"/>
    <mergeCell ref="F177:G179"/>
    <mergeCell ref="H177:I177"/>
    <mergeCell ref="H178:I179"/>
    <mergeCell ref="J178:J179"/>
    <mergeCell ref="F174:G175"/>
    <mergeCell ref="H174:I175"/>
    <mergeCell ref="J174:J175"/>
    <mergeCell ref="K174:K175"/>
    <mergeCell ref="L174:L175"/>
    <mergeCell ref="J184:J185"/>
    <mergeCell ref="K184:K185"/>
    <mergeCell ref="L184:L185"/>
    <mergeCell ref="F186:G187"/>
    <mergeCell ref="H186:I187"/>
    <mergeCell ref="J186:J187"/>
    <mergeCell ref="K186:K187"/>
    <mergeCell ref="L186:L187"/>
    <mergeCell ref="A182:A187"/>
    <mergeCell ref="F182:G182"/>
    <mergeCell ref="H182:L182"/>
    <mergeCell ref="B183:B185"/>
    <mergeCell ref="C183:C185"/>
    <mergeCell ref="D183:D185"/>
    <mergeCell ref="E183:E185"/>
    <mergeCell ref="F183:G185"/>
    <mergeCell ref="H183:I183"/>
    <mergeCell ref="H184:I185"/>
    <mergeCell ref="J190:J191"/>
    <mergeCell ref="K190:K191"/>
    <mergeCell ref="L190:L191"/>
    <mergeCell ref="F192:G193"/>
    <mergeCell ref="H192:I193"/>
    <mergeCell ref="J192:J193"/>
    <mergeCell ref="K192:K193"/>
    <mergeCell ref="L192:L193"/>
    <mergeCell ref="A188:A193"/>
    <mergeCell ref="F188:G188"/>
    <mergeCell ref="H188:L188"/>
    <mergeCell ref="B189:B191"/>
    <mergeCell ref="C189:C191"/>
    <mergeCell ref="D189:D191"/>
    <mergeCell ref="E189:E191"/>
    <mergeCell ref="F189:G191"/>
    <mergeCell ref="H189:I189"/>
    <mergeCell ref="H190:I191"/>
    <mergeCell ref="J196:J197"/>
    <mergeCell ref="K196:K197"/>
    <mergeCell ref="L196:L197"/>
    <mergeCell ref="F198:G199"/>
    <mergeCell ref="H198:I199"/>
    <mergeCell ref="J198:J199"/>
    <mergeCell ref="K198:K199"/>
    <mergeCell ref="L198:L199"/>
    <mergeCell ref="A194:A199"/>
    <mergeCell ref="F194:G194"/>
    <mergeCell ref="H194:L194"/>
    <mergeCell ref="B195:B197"/>
    <mergeCell ref="C195:C197"/>
    <mergeCell ref="D195:D197"/>
    <mergeCell ref="E195:E197"/>
    <mergeCell ref="F195:G197"/>
    <mergeCell ref="H195:I195"/>
    <mergeCell ref="H196:I197"/>
    <mergeCell ref="F203:G204"/>
    <mergeCell ref="H203:I204"/>
    <mergeCell ref="J203:J204"/>
    <mergeCell ref="K203:K204"/>
    <mergeCell ref="L203:L204"/>
    <mergeCell ref="A205:A209"/>
    <mergeCell ref="F205:G205"/>
    <mergeCell ref="H205:L205"/>
    <mergeCell ref="B206:B207"/>
    <mergeCell ref="C206:C207"/>
    <mergeCell ref="A200:A204"/>
    <mergeCell ref="F200:G200"/>
    <mergeCell ref="H200:L200"/>
    <mergeCell ref="B201:B202"/>
    <mergeCell ref="C201:C202"/>
    <mergeCell ref="D201:D202"/>
    <mergeCell ref="E201:E202"/>
    <mergeCell ref="F201:G202"/>
    <mergeCell ref="H201:I201"/>
    <mergeCell ref="H202:I202"/>
    <mergeCell ref="F211:G212"/>
    <mergeCell ref="H211:I211"/>
    <mergeCell ref="H212:I212"/>
    <mergeCell ref="F213:G214"/>
    <mergeCell ref="H213:I214"/>
    <mergeCell ref="J213:J214"/>
    <mergeCell ref="J208:J209"/>
    <mergeCell ref="K208:K209"/>
    <mergeCell ref="L208:L209"/>
    <mergeCell ref="A210:A214"/>
    <mergeCell ref="F210:G210"/>
    <mergeCell ref="H210:L210"/>
    <mergeCell ref="B211:B212"/>
    <mergeCell ref="C211:C212"/>
    <mergeCell ref="D211:D212"/>
    <mergeCell ref="E211:E212"/>
    <mergeCell ref="D206:D207"/>
    <mergeCell ref="E206:E207"/>
    <mergeCell ref="F206:G207"/>
    <mergeCell ref="H206:I206"/>
    <mergeCell ref="H207:I207"/>
    <mergeCell ref="F208:G209"/>
    <mergeCell ref="H208:I209"/>
    <mergeCell ref="H216:I216"/>
    <mergeCell ref="H217:I218"/>
    <mergeCell ref="J217:J218"/>
    <mergeCell ref="K217:K218"/>
    <mergeCell ref="L217:L218"/>
    <mergeCell ref="F219:G220"/>
    <mergeCell ref="H219:I220"/>
    <mergeCell ref="J219:J220"/>
    <mergeCell ref="K219:K220"/>
    <mergeCell ref="L219:L220"/>
    <mergeCell ref="K213:K214"/>
    <mergeCell ref="L213:L214"/>
    <mergeCell ref="A215:A220"/>
    <mergeCell ref="F215:G215"/>
    <mergeCell ref="H215:L215"/>
    <mergeCell ref="B216:B218"/>
    <mergeCell ref="C216:C218"/>
    <mergeCell ref="D216:D218"/>
    <mergeCell ref="E216:E218"/>
    <mergeCell ref="F216:G218"/>
    <mergeCell ref="F224:G225"/>
    <mergeCell ref="H224:I225"/>
    <mergeCell ref="J224:J225"/>
    <mergeCell ref="K224:K225"/>
    <mergeCell ref="L224:L225"/>
    <mergeCell ref="A226:A231"/>
    <mergeCell ref="F226:G226"/>
    <mergeCell ref="H226:L226"/>
    <mergeCell ref="B227:B229"/>
    <mergeCell ref="C227:C229"/>
    <mergeCell ref="A221:A225"/>
    <mergeCell ref="F221:G221"/>
    <mergeCell ref="H221:L221"/>
    <mergeCell ref="B222:B223"/>
    <mergeCell ref="C222:C223"/>
    <mergeCell ref="D222:D223"/>
    <mergeCell ref="E222:E223"/>
    <mergeCell ref="F222:G223"/>
    <mergeCell ref="H222:I222"/>
    <mergeCell ref="H223:I223"/>
    <mergeCell ref="A237:A242"/>
    <mergeCell ref="F237:G237"/>
    <mergeCell ref="H237:L237"/>
    <mergeCell ref="B238:B240"/>
    <mergeCell ref="C238:C240"/>
    <mergeCell ref="A232:A236"/>
    <mergeCell ref="F232:G232"/>
    <mergeCell ref="H232:L232"/>
    <mergeCell ref="B233:B234"/>
    <mergeCell ref="C233:C234"/>
    <mergeCell ref="D233:D234"/>
    <mergeCell ref="E233:E234"/>
    <mergeCell ref="F233:G234"/>
    <mergeCell ref="H233:I233"/>
    <mergeCell ref="H234:I234"/>
    <mergeCell ref="K228:K229"/>
    <mergeCell ref="L228:L229"/>
    <mergeCell ref="F230:G231"/>
    <mergeCell ref="H230:I231"/>
    <mergeCell ref="J230:J231"/>
    <mergeCell ref="K230:K231"/>
    <mergeCell ref="L230:L231"/>
    <mergeCell ref="D227:D229"/>
    <mergeCell ref="E227:E229"/>
    <mergeCell ref="F227:G229"/>
    <mergeCell ref="H227:I227"/>
    <mergeCell ref="H228:I229"/>
    <mergeCell ref="J228:J229"/>
    <mergeCell ref="K239:K240"/>
    <mergeCell ref="L239:L240"/>
    <mergeCell ref="F241:G242"/>
    <mergeCell ref="H241:I242"/>
    <mergeCell ref="J241:J242"/>
    <mergeCell ref="K241:K242"/>
    <mergeCell ref="L241:L242"/>
    <mergeCell ref="D238:D240"/>
    <mergeCell ref="E238:E240"/>
    <mergeCell ref="F238:G240"/>
    <mergeCell ref="H238:I238"/>
    <mergeCell ref="H239:I240"/>
    <mergeCell ref="J239:J240"/>
    <mergeCell ref="F235:G236"/>
    <mergeCell ref="H235:I236"/>
    <mergeCell ref="J235:J236"/>
    <mergeCell ref="K235:K236"/>
    <mergeCell ref="L235:L236"/>
    <mergeCell ref="D249:D250"/>
    <mergeCell ref="E249:E250"/>
    <mergeCell ref="F249:G250"/>
    <mergeCell ref="H249:I249"/>
    <mergeCell ref="H250:I250"/>
    <mergeCell ref="J251:J252"/>
    <mergeCell ref="K251:K252"/>
    <mergeCell ref="L251:L252"/>
    <mergeCell ref="A253:A257"/>
    <mergeCell ref="F253:G253"/>
    <mergeCell ref="H253:L253"/>
    <mergeCell ref="B254:B255"/>
    <mergeCell ref="C254:C255"/>
    <mergeCell ref="D254:D255"/>
    <mergeCell ref="E254:E255"/>
    <mergeCell ref="F251:G252"/>
    <mergeCell ref="H251:I252"/>
    <mergeCell ref="F246:G247"/>
    <mergeCell ref="H246:I247"/>
    <mergeCell ref="J246:J247"/>
    <mergeCell ref="K246:K247"/>
    <mergeCell ref="L246:L247"/>
    <mergeCell ref="A248:A252"/>
    <mergeCell ref="F248:G248"/>
    <mergeCell ref="H248:L248"/>
    <mergeCell ref="B249:B250"/>
    <mergeCell ref="C249:C250"/>
    <mergeCell ref="A243:A247"/>
    <mergeCell ref="F243:G243"/>
    <mergeCell ref="H243:L243"/>
    <mergeCell ref="B244:B245"/>
    <mergeCell ref="C244:C245"/>
    <mergeCell ref="D244:D245"/>
    <mergeCell ref="E244:E245"/>
    <mergeCell ref="F244:G245"/>
    <mergeCell ref="H244:I244"/>
    <mergeCell ref="H245:I245"/>
    <mergeCell ref="H259:I259"/>
    <mergeCell ref="H260:I260"/>
    <mergeCell ref="F261:G262"/>
    <mergeCell ref="H261:I262"/>
    <mergeCell ref="J261:J262"/>
    <mergeCell ref="K261:K262"/>
    <mergeCell ref="K256:K257"/>
    <mergeCell ref="L256:L257"/>
    <mergeCell ref="A258:A262"/>
    <mergeCell ref="F258:G258"/>
    <mergeCell ref="H258:L258"/>
    <mergeCell ref="B259:B260"/>
    <mergeCell ref="C259:C260"/>
    <mergeCell ref="D259:D260"/>
    <mergeCell ref="E259:E260"/>
    <mergeCell ref="F259:G260"/>
    <mergeCell ref="F254:G255"/>
    <mergeCell ref="H254:I254"/>
    <mergeCell ref="H255:I255"/>
    <mergeCell ref="F256:G257"/>
    <mergeCell ref="H256:I257"/>
    <mergeCell ref="J256:J257"/>
    <mergeCell ref="A268:A272"/>
    <mergeCell ref="F268:G268"/>
    <mergeCell ref="H268:L268"/>
    <mergeCell ref="B269:B270"/>
    <mergeCell ref="C269:C270"/>
    <mergeCell ref="D269:D270"/>
    <mergeCell ref="E269:E270"/>
    <mergeCell ref="F269:G270"/>
    <mergeCell ref="H269:I269"/>
    <mergeCell ref="H270:I270"/>
    <mergeCell ref="H265:I265"/>
    <mergeCell ref="F266:G267"/>
    <mergeCell ref="H266:I267"/>
    <mergeCell ref="J266:J267"/>
    <mergeCell ref="K266:K267"/>
    <mergeCell ref="L266:L267"/>
    <mergeCell ref="L261:L262"/>
    <mergeCell ref="A263:A267"/>
    <mergeCell ref="F263:G263"/>
    <mergeCell ref="H263:L263"/>
    <mergeCell ref="B264:B265"/>
    <mergeCell ref="C264:C265"/>
    <mergeCell ref="D264:D265"/>
    <mergeCell ref="E264:E265"/>
    <mergeCell ref="F264:G265"/>
    <mergeCell ref="H264:I264"/>
    <mergeCell ref="H285:I285"/>
    <mergeCell ref="D274:D275"/>
    <mergeCell ref="E274:E275"/>
    <mergeCell ref="F274:G275"/>
    <mergeCell ref="H274:I274"/>
    <mergeCell ref="H275:I275"/>
    <mergeCell ref="F276:G277"/>
    <mergeCell ref="H276:I277"/>
    <mergeCell ref="F271:G272"/>
    <mergeCell ref="H271:I272"/>
    <mergeCell ref="J271:J272"/>
    <mergeCell ref="K271:K272"/>
    <mergeCell ref="L271:L272"/>
    <mergeCell ref="F273:G273"/>
    <mergeCell ref="H273:L273"/>
    <mergeCell ref="F279:G281"/>
    <mergeCell ref="H279:I279"/>
    <mergeCell ref="H280:I281"/>
    <mergeCell ref="J280:J281"/>
    <mergeCell ref="K280:K281"/>
    <mergeCell ref="L280:L281"/>
    <mergeCell ref="J276:J277"/>
    <mergeCell ref="K276:K277"/>
    <mergeCell ref="L276:L277"/>
    <mergeCell ref="A278:A283"/>
    <mergeCell ref="F278:G278"/>
    <mergeCell ref="H278:L278"/>
    <mergeCell ref="B279:B281"/>
    <mergeCell ref="C279:C281"/>
    <mergeCell ref="D279:D281"/>
    <mergeCell ref="E279:E281"/>
    <mergeCell ref="K286:K288"/>
    <mergeCell ref="L286:L288"/>
    <mergeCell ref="A273:A277"/>
    <mergeCell ref="B274:B275"/>
    <mergeCell ref="C274:C275"/>
    <mergeCell ref="H286:I288"/>
    <mergeCell ref="J286:J288"/>
    <mergeCell ref="F282:G283"/>
    <mergeCell ref="H282:I283"/>
    <mergeCell ref="J282:J283"/>
    <mergeCell ref="K282:K283"/>
    <mergeCell ref="L282:L283"/>
    <mergeCell ref="A284:A290"/>
    <mergeCell ref="F284:G284"/>
    <mergeCell ref="H284:L284"/>
    <mergeCell ref="B285:B288"/>
    <mergeCell ref="C285:C288"/>
    <mergeCell ref="F289:G290"/>
    <mergeCell ref="H289:I290"/>
    <mergeCell ref="J289:J290"/>
    <mergeCell ref="K289:K290"/>
    <mergeCell ref="L289:L290"/>
    <mergeCell ref="D285:D288"/>
    <mergeCell ref="E285:E288"/>
    <mergeCell ref="F285:G288"/>
    <mergeCell ref="J293:J294"/>
    <mergeCell ref="K293:K294"/>
    <mergeCell ref="L293:L294"/>
    <mergeCell ref="F295:G296"/>
    <mergeCell ref="H295:I296"/>
    <mergeCell ref="J295:J296"/>
    <mergeCell ref="K295:K296"/>
    <mergeCell ref="L295:L296"/>
    <mergeCell ref="A291:A296"/>
    <mergeCell ref="F291:G291"/>
    <mergeCell ref="H291:L291"/>
    <mergeCell ref="B292:B294"/>
    <mergeCell ref="C292:C294"/>
    <mergeCell ref="D292:D294"/>
    <mergeCell ref="E292:E294"/>
    <mergeCell ref="F292:G294"/>
    <mergeCell ref="H292:I292"/>
    <mergeCell ref="H293:I294"/>
    <mergeCell ref="D303:D304"/>
    <mergeCell ref="E303:E304"/>
    <mergeCell ref="F303:G304"/>
    <mergeCell ref="H303:I303"/>
    <mergeCell ref="H304:I304"/>
    <mergeCell ref="F305:G306"/>
    <mergeCell ref="H305:I306"/>
    <mergeCell ref="F300:G301"/>
    <mergeCell ref="H300:I301"/>
    <mergeCell ref="J300:J301"/>
    <mergeCell ref="K300:K301"/>
    <mergeCell ref="L300:L301"/>
    <mergeCell ref="A302:A306"/>
    <mergeCell ref="F302:G302"/>
    <mergeCell ref="H302:L302"/>
    <mergeCell ref="B303:B304"/>
    <mergeCell ref="C303:C304"/>
    <mergeCell ref="A297:A301"/>
    <mergeCell ref="F297:G297"/>
    <mergeCell ref="H297:L297"/>
    <mergeCell ref="B298:B299"/>
    <mergeCell ref="C298:C299"/>
    <mergeCell ref="D298:D299"/>
    <mergeCell ref="E298:E299"/>
    <mergeCell ref="F298:G299"/>
    <mergeCell ref="H298:I298"/>
    <mergeCell ref="H299:I299"/>
    <mergeCell ref="K310:K311"/>
    <mergeCell ref="L310:L311"/>
    <mergeCell ref="A312:A316"/>
    <mergeCell ref="F312:G312"/>
    <mergeCell ref="H312:L312"/>
    <mergeCell ref="B313:B314"/>
    <mergeCell ref="C313:C314"/>
    <mergeCell ref="D313:D314"/>
    <mergeCell ref="E313:E314"/>
    <mergeCell ref="F313:G314"/>
    <mergeCell ref="F308:G309"/>
    <mergeCell ref="H308:I308"/>
    <mergeCell ref="H309:I309"/>
    <mergeCell ref="F310:G311"/>
    <mergeCell ref="H310:I311"/>
    <mergeCell ref="J310:J311"/>
    <mergeCell ref="J305:J306"/>
    <mergeCell ref="K305:K306"/>
    <mergeCell ref="L305:L306"/>
    <mergeCell ref="A307:A311"/>
    <mergeCell ref="F307:G307"/>
    <mergeCell ref="H307:L307"/>
    <mergeCell ref="B308:B309"/>
    <mergeCell ref="C308:C309"/>
    <mergeCell ref="D308:D309"/>
    <mergeCell ref="E308:E309"/>
    <mergeCell ref="H319:I319"/>
    <mergeCell ref="F320:G321"/>
    <mergeCell ref="H320:I321"/>
    <mergeCell ref="J320:J321"/>
    <mergeCell ref="K320:K321"/>
    <mergeCell ref="L320:L321"/>
    <mergeCell ref="L315:L316"/>
    <mergeCell ref="A317:A321"/>
    <mergeCell ref="F317:G317"/>
    <mergeCell ref="H317:L317"/>
    <mergeCell ref="B318:B319"/>
    <mergeCell ref="C318:C319"/>
    <mergeCell ref="D318:D319"/>
    <mergeCell ref="E318:E319"/>
    <mergeCell ref="F318:G319"/>
    <mergeCell ref="H318:I318"/>
    <mergeCell ref="H313:I313"/>
    <mergeCell ref="H314:I314"/>
    <mergeCell ref="F315:G316"/>
    <mergeCell ref="H315:I316"/>
    <mergeCell ref="J315:J316"/>
    <mergeCell ref="K315:K316"/>
    <mergeCell ref="F325:G326"/>
    <mergeCell ref="H325:I326"/>
    <mergeCell ref="J325:J326"/>
    <mergeCell ref="K325:K326"/>
    <mergeCell ref="L325:L326"/>
    <mergeCell ref="A327:A331"/>
    <mergeCell ref="F327:G327"/>
    <mergeCell ref="H327:L327"/>
    <mergeCell ref="B328:B329"/>
    <mergeCell ref="C328:C329"/>
    <mergeCell ref="A322:A326"/>
    <mergeCell ref="F322:G322"/>
    <mergeCell ref="H322:L322"/>
    <mergeCell ref="B323:B324"/>
    <mergeCell ref="C323:C324"/>
    <mergeCell ref="D323:D324"/>
    <mergeCell ref="E323:E324"/>
    <mergeCell ref="F323:G324"/>
    <mergeCell ref="H323:I323"/>
    <mergeCell ref="H324:I324"/>
    <mergeCell ref="F333:G335"/>
    <mergeCell ref="H333:I333"/>
    <mergeCell ref="H334:I335"/>
    <mergeCell ref="J334:J335"/>
    <mergeCell ref="K334:K335"/>
    <mergeCell ref="L334:L335"/>
    <mergeCell ref="J330:J331"/>
    <mergeCell ref="K330:K331"/>
    <mergeCell ref="L330:L331"/>
    <mergeCell ref="A332:A337"/>
    <mergeCell ref="F332:G332"/>
    <mergeCell ref="H332:L332"/>
    <mergeCell ref="B333:B335"/>
    <mergeCell ref="C333:C335"/>
    <mergeCell ref="D333:D335"/>
    <mergeCell ref="E333:E335"/>
    <mergeCell ref="D328:D329"/>
    <mergeCell ref="E328:E329"/>
    <mergeCell ref="F328:G329"/>
    <mergeCell ref="H328:I328"/>
    <mergeCell ref="H329:I329"/>
    <mergeCell ref="F330:G331"/>
    <mergeCell ref="H330:I331"/>
    <mergeCell ref="D339:D340"/>
    <mergeCell ref="E339:E340"/>
    <mergeCell ref="F339:G340"/>
    <mergeCell ref="H339:I339"/>
    <mergeCell ref="H340:I340"/>
    <mergeCell ref="F341:G342"/>
    <mergeCell ref="H341:I342"/>
    <mergeCell ref="F336:G337"/>
    <mergeCell ref="H336:I337"/>
    <mergeCell ref="J336:J337"/>
    <mergeCell ref="K336:K337"/>
    <mergeCell ref="L336:L337"/>
    <mergeCell ref="A338:A342"/>
    <mergeCell ref="F338:G338"/>
    <mergeCell ref="H338:L338"/>
    <mergeCell ref="B339:B340"/>
    <mergeCell ref="C339:C340"/>
    <mergeCell ref="K346:K347"/>
    <mergeCell ref="L346:L347"/>
    <mergeCell ref="A348:A352"/>
    <mergeCell ref="F348:G348"/>
    <mergeCell ref="H348:L348"/>
    <mergeCell ref="B349:B350"/>
    <mergeCell ref="C349:C350"/>
    <mergeCell ref="D349:D350"/>
    <mergeCell ref="E349:E350"/>
    <mergeCell ref="F349:G350"/>
    <mergeCell ref="F344:G345"/>
    <mergeCell ref="H344:I344"/>
    <mergeCell ref="H345:I345"/>
    <mergeCell ref="F346:G347"/>
    <mergeCell ref="H346:I347"/>
    <mergeCell ref="J346:J347"/>
    <mergeCell ref="J341:J342"/>
    <mergeCell ref="K341:K342"/>
    <mergeCell ref="L341:L342"/>
    <mergeCell ref="A343:A347"/>
    <mergeCell ref="F343:G343"/>
    <mergeCell ref="H343:L343"/>
    <mergeCell ref="B344:B345"/>
    <mergeCell ref="C344:C345"/>
    <mergeCell ref="D344:D345"/>
    <mergeCell ref="E344:E345"/>
    <mergeCell ref="H355:I355"/>
    <mergeCell ref="F356:G357"/>
    <mergeCell ref="H356:I357"/>
    <mergeCell ref="J356:J357"/>
    <mergeCell ref="K356:K357"/>
    <mergeCell ref="L356:L357"/>
    <mergeCell ref="L351:L352"/>
    <mergeCell ref="A353:A357"/>
    <mergeCell ref="F353:G353"/>
    <mergeCell ref="H353:L353"/>
    <mergeCell ref="B354:B355"/>
    <mergeCell ref="C354:C355"/>
    <mergeCell ref="D354:D355"/>
    <mergeCell ref="E354:E355"/>
    <mergeCell ref="F354:G355"/>
    <mergeCell ref="H354:I354"/>
    <mergeCell ref="H349:I349"/>
    <mergeCell ref="H350:I350"/>
    <mergeCell ref="F351:G352"/>
    <mergeCell ref="H351:I352"/>
    <mergeCell ref="J351:J352"/>
    <mergeCell ref="K351:K352"/>
    <mergeCell ref="F361:G362"/>
    <mergeCell ref="H361:I362"/>
    <mergeCell ref="J361:J362"/>
    <mergeCell ref="K361:K362"/>
    <mergeCell ref="L361:L362"/>
    <mergeCell ref="A363:A367"/>
    <mergeCell ref="F363:G363"/>
    <mergeCell ref="H363:L363"/>
    <mergeCell ref="B364:B365"/>
    <mergeCell ref="C364:C365"/>
    <mergeCell ref="A358:A362"/>
    <mergeCell ref="F358:G358"/>
    <mergeCell ref="H358:L358"/>
    <mergeCell ref="B359:B360"/>
    <mergeCell ref="C359:C360"/>
    <mergeCell ref="D359:D360"/>
    <mergeCell ref="E359:E360"/>
    <mergeCell ref="F359:G360"/>
    <mergeCell ref="H359:I359"/>
    <mergeCell ref="H360:I360"/>
    <mergeCell ref="F369:G370"/>
    <mergeCell ref="H369:I369"/>
    <mergeCell ref="H370:I370"/>
    <mergeCell ref="F371:G372"/>
    <mergeCell ref="H371:I372"/>
    <mergeCell ref="J371:J372"/>
    <mergeCell ref="J366:J367"/>
    <mergeCell ref="K366:K367"/>
    <mergeCell ref="L366:L367"/>
    <mergeCell ref="A368:A372"/>
    <mergeCell ref="F368:G368"/>
    <mergeCell ref="H368:L368"/>
    <mergeCell ref="B369:B370"/>
    <mergeCell ref="C369:C370"/>
    <mergeCell ref="D369:D370"/>
    <mergeCell ref="E369:E370"/>
    <mergeCell ref="D364:D365"/>
    <mergeCell ref="E364:E365"/>
    <mergeCell ref="F364:G365"/>
    <mergeCell ref="H364:I364"/>
    <mergeCell ref="H365:I365"/>
    <mergeCell ref="F366:G367"/>
    <mergeCell ref="H366:I367"/>
    <mergeCell ref="L376:L377"/>
    <mergeCell ref="A378:A382"/>
    <mergeCell ref="F378:G378"/>
    <mergeCell ref="H378:L378"/>
    <mergeCell ref="B379:B380"/>
    <mergeCell ref="C379:C380"/>
    <mergeCell ref="D379:D380"/>
    <mergeCell ref="E379:E380"/>
    <mergeCell ref="F379:G380"/>
    <mergeCell ref="H379:I379"/>
    <mergeCell ref="H374:I374"/>
    <mergeCell ref="H375:I375"/>
    <mergeCell ref="F376:G377"/>
    <mergeCell ref="H376:I377"/>
    <mergeCell ref="J376:J377"/>
    <mergeCell ref="K376:K377"/>
    <mergeCell ref="K371:K372"/>
    <mergeCell ref="L371:L372"/>
    <mergeCell ref="A373:A377"/>
    <mergeCell ref="F373:G373"/>
    <mergeCell ref="H373:L373"/>
    <mergeCell ref="B374:B375"/>
    <mergeCell ref="C374:C375"/>
    <mergeCell ref="D374:D375"/>
    <mergeCell ref="E374:E375"/>
    <mergeCell ref="F374:G375"/>
    <mergeCell ref="H383:L383"/>
    <mergeCell ref="B384:B385"/>
    <mergeCell ref="C384:C385"/>
    <mergeCell ref="D384:D385"/>
    <mergeCell ref="E384:E385"/>
    <mergeCell ref="F384:G385"/>
    <mergeCell ref="H384:I384"/>
    <mergeCell ref="H385:I385"/>
    <mergeCell ref="H380:I380"/>
    <mergeCell ref="F381:G382"/>
    <mergeCell ref="H381:I382"/>
    <mergeCell ref="J381:J382"/>
    <mergeCell ref="K381:K382"/>
    <mergeCell ref="L381:L382"/>
    <mergeCell ref="K390:K391"/>
    <mergeCell ref="L390:L391"/>
    <mergeCell ref="F392:G393"/>
    <mergeCell ref="H392:I393"/>
    <mergeCell ref="J392:J393"/>
    <mergeCell ref="K392:K393"/>
    <mergeCell ref="L392:L393"/>
    <mergeCell ref="D389:D391"/>
    <mergeCell ref="E389:E391"/>
    <mergeCell ref="F389:G391"/>
    <mergeCell ref="H389:I389"/>
    <mergeCell ref="H390:I391"/>
    <mergeCell ref="J390:J391"/>
    <mergeCell ref="F386:G387"/>
    <mergeCell ref="H386:I387"/>
    <mergeCell ref="J386:J387"/>
    <mergeCell ref="K386:K387"/>
    <mergeCell ref="L386:L387"/>
    <mergeCell ref="J396:J397"/>
    <mergeCell ref="K396:K397"/>
    <mergeCell ref="L396:L397"/>
    <mergeCell ref="F398:G399"/>
    <mergeCell ref="H398:I399"/>
    <mergeCell ref="J398:J399"/>
    <mergeCell ref="K398:K399"/>
    <mergeCell ref="L398:L399"/>
    <mergeCell ref="A394:A399"/>
    <mergeCell ref="F394:G394"/>
    <mergeCell ref="H394:L394"/>
    <mergeCell ref="B395:B397"/>
    <mergeCell ref="C395:C397"/>
    <mergeCell ref="D395:D397"/>
    <mergeCell ref="E395:E397"/>
    <mergeCell ref="F395:G397"/>
    <mergeCell ref="H395:I395"/>
    <mergeCell ref="H396:I397"/>
    <mergeCell ref="A388:A393"/>
    <mergeCell ref="F388:G388"/>
    <mergeCell ref="H388:L388"/>
    <mergeCell ref="B389:B391"/>
    <mergeCell ref="C389:C391"/>
    <mergeCell ref="A383:A387"/>
    <mergeCell ref="F383:G383"/>
    <mergeCell ref="D406:D407"/>
    <mergeCell ref="E406:E407"/>
    <mergeCell ref="F406:G407"/>
    <mergeCell ref="H406:I406"/>
    <mergeCell ref="H407:I407"/>
    <mergeCell ref="F408:G409"/>
    <mergeCell ref="H408:I409"/>
    <mergeCell ref="F403:G404"/>
    <mergeCell ref="H403:I404"/>
    <mergeCell ref="J403:J404"/>
    <mergeCell ref="K403:K404"/>
    <mergeCell ref="L403:L404"/>
    <mergeCell ref="A405:A409"/>
    <mergeCell ref="F405:G405"/>
    <mergeCell ref="H405:L405"/>
    <mergeCell ref="B406:B407"/>
    <mergeCell ref="C406:C407"/>
    <mergeCell ref="A400:A404"/>
    <mergeCell ref="F400:G400"/>
    <mergeCell ref="H400:L400"/>
    <mergeCell ref="B401:B402"/>
    <mergeCell ref="C401:C402"/>
    <mergeCell ref="D401:D402"/>
    <mergeCell ref="E401:E402"/>
    <mergeCell ref="F401:G402"/>
    <mergeCell ref="H401:I401"/>
    <mergeCell ref="H402:I402"/>
    <mergeCell ref="F414:G415"/>
    <mergeCell ref="H414:I415"/>
    <mergeCell ref="J414:J415"/>
    <mergeCell ref="K414:K415"/>
    <mergeCell ref="L414:L415"/>
    <mergeCell ref="A416:A420"/>
    <mergeCell ref="F416:G416"/>
    <mergeCell ref="H416:L416"/>
    <mergeCell ref="B417:B418"/>
    <mergeCell ref="C417:C418"/>
    <mergeCell ref="F411:G413"/>
    <mergeCell ref="H411:I411"/>
    <mergeCell ref="H412:I413"/>
    <mergeCell ref="J412:J413"/>
    <mergeCell ref="K412:K413"/>
    <mergeCell ref="L412:L413"/>
    <mergeCell ref="J408:J409"/>
    <mergeCell ref="K408:K409"/>
    <mergeCell ref="L408:L409"/>
    <mergeCell ref="A410:A415"/>
    <mergeCell ref="F410:G410"/>
    <mergeCell ref="H410:L410"/>
    <mergeCell ref="B411:B413"/>
    <mergeCell ref="C411:C413"/>
    <mergeCell ref="D411:D413"/>
    <mergeCell ref="E411:E413"/>
    <mergeCell ref="J419:J420"/>
    <mergeCell ref="K419:K420"/>
    <mergeCell ref="L419:L420"/>
    <mergeCell ref="D417:D418"/>
    <mergeCell ref="A426:A430"/>
    <mergeCell ref="F426:G426"/>
    <mergeCell ref="H426:L426"/>
    <mergeCell ref="B427:B428"/>
    <mergeCell ref="C427:C428"/>
    <mergeCell ref="D427:D428"/>
    <mergeCell ref="E427:E428"/>
    <mergeCell ref="F427:G428"/>
    <mergeCell ref="F422:G423"/>
    <mergeCell ref="H422:I422"/>
    <mergeCell ref="H423:I423"/>
    <mergeCell ref="F424:G425"/>
    <mergeCell ref="H424:I425"/>
    <mergeCell ref="J424:J425"/>
    <mergeCell ref="A421:A425"/>
    <mergeCell ref="F421:G421"/>
    <mergeCell ref="H421:L421"/>
    <mergeCell ref="B422:B423"/>
    <mergeCell ref="F431:G431"/>
    <mergeCell ref="H431:L431"/>
    <mergeCell ref="B432:B434"/>
    <mergeCell ref="C432:C434"/>
    <mergeCell ref="D432:D434"/>
    <mergeCell ref="E432:E434"/>
    <mergeCell ref="F432:G434"/>
    <mergeCell ref="H432:I432"/>
    <mergeCell ref="E417:E418"/>
    <mergeCell ref="F417:G418"/>
    <mergeCell ref="H417:I417"/>
    <mergeCell ref="H418:I418"/>
    <mergeCell ref="F419:G420"/>
    <mergeCell ref="H419:I420"/>
    <mergeCell ref="H427:I427"/>
    <mergeCell ref="H428:I428"/>
    <mergeCell ref="F429:G430"/>
    <mergeCell ref="H429:I430"/>
    <mergeCell ref="J429:J430"/>
    <mergeCell ref="K429:K430"/>
    <mergeCell ref="K424:K425"/>
    <mergeCell ref="L424:L425"/>
    <mergeCell ref="C422:C423"/>
    <mergeCell ref="D422:D423"/>
    <mergeCell ref="E422:E423"/>
    <mergeCell ref="H433:I434"/>
    <mergeCell ref="J433:J434"/>
    <mergeCell ref="K433:K434"/>
    <mergeCell ref="L433:L434"/>
    <mergeCell ref="J439:J440"/>
    <mergeCell ref="K439:K440"/>
    <mergeCell ref="L439:L440"/>
    <mergeCell ref="F441:G442"/>
    <mergeCell ref="H441:I442"/>
    <mergeCell ref="J441:J442"/>
    <mergeCell ref="K441:K442"/>
    <mergeCell ref="L441:L442"/>
    <mergeCell ref="A437:A442"/>
    <mergeCell ref="F437:G437"/>
    <mergeCell ref="H437:L437"/>
    <mergeCell ref="B438:B440"/>
    <mergeCell ref="C438:C440"/>
    <mergeCell ref="D438:D440"/>
    <mergeCell ref="E438:E440"/>
    <mergeCell ref="F438:G440"/>
    <mergeCell ref="H438:I438"/>
    <mergeCell ref="H439:I440"/>
    <mergeCell ref="F435:G436"/>
    <mergeCell ref="H435:I436"/>
    <mergeCell ref="J435:J436"/>
    <mergeCell ref="K435:K436"/>
    <mergeCell ref="L435:L436"/>
    <mergeCell ref="L429:L430"/>
    <mergeCell ref="A431:A436"/>
    <mergeCell ref="F446:G447"/>
    <mergeCell ref="H446:I447"/>
    <mergeCell ref="J446:J447"/>
    <mergeCell ref="K446:K447"/>
    <mergeCell ref="L446:L447"/>
    <mergeCell ref="A448:A453"/>
    <mergeCell ref="F448:G448"/>
    <mergeCell ref="H448:L448"/>
    <mergeCell ref="B449:B451"/>
    <mergeCell ref="C449:C451"/>
    <mergeCell ref="A443:A447"/>
    <mergeCell ref="F443:G443"/>
    <mergeCell ref="H443:L443"/>
    <mergeCell ref="B444:B445"/>
    <mergeCell ref="C444:C445"/>
    <mergeCell ref="D444:D445"/>
    <mergeCell ref="E444:E445"/>
    <mergeCell ref="F444:G445"/>
    <mergeCell ref="H444:I444"/>
    <mergeCell ref="H445:I445"/>
    <mergeCell ref="K450:K451"/>
    <mergeCell ref="L450:L451"/>
    <mergeCell ref="F452:G453"/>
    <mergeCell ref="H452:I453"/>
    <mergeCell ref="J452:J453"/>
    <mergeCell ref="D449:D451"/>
    <mergeCell ref="E449:E451"/>
    <mergeCell ref="F449:G451"/>
    <mergeCell ref="H449:I449"/>
    <mergeCell ref="H450:I451"/>
    <mergeCell ref="A459:A464"/>
    <mergeCell ref="F459:G459"/>
    <mergeCell ref="H459:L459"/>
    <mergeCell ref="B460:B462"/>
    <mergeCell ref="C460:C462"/>
    <mergeCell ref="A454:A458"/>
    <mergeCell ref="F454:G454"/>
    <mergeCell ref="H454:L454"/>
    <mergeCell ref="B455:B456"/>
    <mergeCell ref="C455:C456"/>
    <mergeCell ref="D455:D456"/>
    <mergeCell ref="E455:E456"/>
    <mergeCell ref="F455:G456"/>
    <mergeCell ref="H455:I455"/>
    <mergeCell ref="H456:I456"/>
    <mergeCell ref="H477:I477"/>
    <mergeCell ref="J463:J464"/>
    <mergeCell ref="K463:K464"/>
    <mergeCell ref="L463:L464"/>
    <mergeCell ref="D460:D462"/>
    <mergeCell ref="E460:E462"/>
    <mergeCell ref="F460:G462"/>
    <mergeCell ref="H460:I460"/>
    <mergeCell ref="H461:I462"/>
    <mergeCell ref="J461:J462"/>
    <mergeCell ref="J473:J474"/>
    <mergeCell ref="K473:K474"/>
    <mergeCell ref="L473:L474"/>
    <mergeCell ref="J450:J451"/>
    <mergeCell ref="K461:K462"/>
    <mergeCell ref="L461:L462"/>
    <mergeCell ref="F463:G464"/>
    <mergeCell ref="H463:I464"/>
    <mergeCell ref="F457:G458"/>
    <mergeCell ref="H457:I458"/>
    <mergeCell ref="J457:J458"/>
    <mergeCell ref="K457:K458"/>
    <mergeCell ref="L457:L458"/>
    <mergeCell ref="F468:G469"/>
    <mergeCell ref="H468:I469"/>
    <mergeCell ref="J468:J469"/>
    <mergeCell ref="K468:K469"/>
    <mergeCell ref="L468:L469"/>
    <mergeCell ref="D471:D472"/>
    <mergeCell ref="E471:E472"/>
    <mergeCell ref="K452:K453"/>
    <mergeCell ref="L452:L453"/>
    <mergeCell ref="F471:G472"/>
    <mergeCell ref="H471:I471"/>
    <mergeCell ref="H472:I472"/>
    <mergeCell ref="F473:G474"/>
    <mergeCell ref="H473:I474"/>
    <mergeCell ref="A470:A474"/>
    <mergeCell ref="F470:G470"/>
    <mergeCell ref="H470:L470"/>
    <mergeCell ref="B471:B472"/>
    <mergeCell ref="C471:C472"/>
    <mergeCell ref="H465:L465"/>
    <mergeCell ref="B466:B467"/>
    <mergeCell ref="C466:C467"/>
    <mergeCell ref="D466:D467"/>
    <mergeCell ref="E466:E467"/>
    <mergeCell ref="F466:G467"/>
    <mergeCell ref="H466:I466"/>
    <mergeCell ref="H467:I467"/>
    <mergeCell ref="A465:A469"/>
    <mergeCell ref="F465:G465"/>
    <mergeCell ref="H481:I481"/>
    <mergeCell ref="H482:I483"/>
    <mergeCell ref="J482:J483"/>
    <mergeCell ref="K482:K483"/>
    <mergeCell ref="L482:L483"/>
    <mergeCell ref="F484:G485"/>
    <mergeCell ref="H484:I485"/>
    <mergeCell ref="J484:J485"/>
    <mergeCell ref="K484:K485"/>
    <mergeCell ref="L484:L485"/>
    <mergeCell ref="K478:K479"/>
    <mergeCell ref="L478:L479"/>
    <mergeCell ref="A480:A485"/>
    <mergeCell ref="F480:G480"/>
    <mergeCell ref="H480:L480"/>
    <mergeCell ref="B481:B483"/>
    <mergeCell ref="C481:C483"/>
    <mergeCell ref="D481:D483"/>
    <mergeCell ref="E481:E483"/>
    <mergeCell ref="F481:G483"/>
    <mergeCell ref="F478:G479"/>
    <mergeCell ref="H478:I479"/>
    <mergeCell ref="J478:J479"/>
    <mergeCell ref="A475:A479"/>
    <mergeCell ref="F475:G475"/>
    <mergeCell ref="H475:L475"/>
    <mergeCell ref="B476:B477"/>
    <mergeCell ref="C476:C477"/>
    <mergeCell ref="D476:D477"/>
    <mergeCell ref="E476:E477"/>
    <mergeCell ref="F476:G477"/>
    <mergeCell ref="H476:I476"/>
    <mergeCell ref="F489:G490"/>
    <mergeCell ref="H489:I490"/>
    <mergeCell ref="J489:J490"/>
    <mergeCell ref="K489:K490"/>
    <mergeCell ref="L489:L490"/>
    <mergeCell ref="A491:A496"/>
    <mergeCell ref="F491:G491"/>
    <mergeCell ref="H491:L491"/>
    <mergeCell ref="B492:B494"/>
    <mergeCell ref="C492:C494"/>
    <mergeCell ref="A486:A490"/>
    <mergeCell ref="F486:G486"/>
    <mergeCell ref="H486:L486"/>
    <mergeCell ref="B487:B488"/>
    <mergeCell ref="C487:C488"/>
    <mergeCell ref="D487:D488"/>
    <mergeCell ref="E487:E488"/>
    <mergeCell ref="F487:G488"/>
    <mergeCell ref="H487:I487"/>
    <mergeCell ref="H488:I488"/>
    <mergeCell ref="K493:K494"/>
    <mergeCell ref="L493:L494"/>
    <mergeCell ref="F495:G496"/>
    <mergeCell ref="H495:I496"/>
    <mergeCell ref="J495:J496"/>
    <mergeCell ref="K495:K496"/>
    <mergeCell ref="L495:L496"/>
    <mergeCell ref="D492:D494"/>
    <mergeCell ref="E492:E494"/>
    <mergeCell ref="F492:G494"/>
    <mergeCell ref="H492:I492"/>
    <mergeCell ref="H493:I494"/>
    <mergeCell ref="J493:J494"/>
    <mergeCell ref="K504:K505"/>
    <mergeCell ref="L504:L505"/>
    <mergeCell ref="F506:G507"/>
    <mergeCell ref="H506:I507"/>
    <mergeCell ref="F500:G501"/>
    <mergeCell ref="H500:I501"/>
    <mergeCell ref="J500:J501"/>
    <mergeCell ref="K500:K501"/>
    <mergeCell ref="L500:L501"/>
    <mergeCell ref="D514:D515"/>
    <mergeCell ref="E514:E515"/>
    <mergeCell ref="F514:G515"/>
    <mergeCell ref="H514:I514"/>
    <mergeCell ref="H515:I515"/>
    <mergeCell ref="F511:G512"/>
    <mergeCell ref="H511:I512"/>
    <mergeCell ref="J511:J512"/>
    <mergeCell ref="K511:K512"/>
    <mergeCell ref="L511:L512"/>
    <mergeCell ref="H504:I505"/>
    <mergeCell ref="J504:J505"/>
    <mergeCell ref="A497:A501"/>
    <mergeCell ref="F497:G497"/>
    <mergeCell ref="H497:L497"/>
    <mergeCell ref="B498:B499"/>
    <mergeCell ref="C498:C499"/>
    <mergeCell ref="D498:D499"/>
    <mergeCell ref="E498:E499"/>
    <mergeCell ref="F498:G499"/>
    <mergeCell ref="H498:I498"/>
    <mergeCell ref="H499:I499"/>
    <mergeCell ref="A508:A512"/>
    <mergeCell ref="F508:G508"/>
    <mergeCell ref="H508:L508"/>
    <mergeCell ref="B509:B510"/>
    <mergeCell ref="C509:C510"/>
    <mergeCell ref="D509:D510"/>
    <mergeCell ref="E509:E510"/>
    <mergeCell ref="F509:G510"/>
    <mergeCell ref="H509:I509"/>
    <mergeCell ref="H510:I510"/>
    <mergeCell ref="J506:J507"/>
    <mergeCell ref="K506:K507"/>
    <mergeCell ref="L506:L507"/>
    <mergeCell ref="D503:D505"/>
    <mergeCell ref="E503:E505"/>
    <mergeCell ref="F503:G505"/>
    <mergeCell ref="H503:I503"/>
    <mergeCell ref="J516:J517"/>
    <mergeCell ref="K516:K517"/>
    <mergeCell ref="L516:L517"/>
    <mergeCell ref="F516:G517"/>
    <mergeCell ref="H516:I517"/>
    <mergeCell ref="A513:A517"/>
    <mergeCell ref="F513:G513"/>
    <mergeCell ref="H513:L513"/>
    <mergeCell ref="B514:B515"/>
    <mergeCell ref="C514:C515"/>
    <mergeCell ref="H530:I530"/>
    <mergeCell ref="K521:K522"/>
    <mergeCell ref="L521:L522"/>
    <mergeCell ref="A502:A507"/>
    <mergeCell ref="F502:G502"/>
    <mergeCell ref="H502:L502"/>
    <mergeCell ref="B503:B505"/>
    <mergeCell ref="C503:C505"/>
    <mergeCell ref="A518:A522"/>
    <mergeCell ref="F518:G518"/>
    <mergeCell ref="H518:L518"/>
    <mergeCell ref="B519:B520"/>
    <mergeCell ref="C519:C520"/>
    <mergeCell ref="D519:D520"/>
    <mergeCell ref="E519:E520"/>
    <mergeCell ref="F519:G520"/>
    <mergeCell ref="H519:I519"/>
    <mergeCell ref="H520:I520"/>
    <mergeCell ref="F521:G522"/>
    <mergeCell ref="H521:I522"/>
    <mergeCell ref="J521:J522"/>
    <mergeCell ref="F531:G532"/>
    <mergeCell ref="H531:I532"/>
    <mergeCell ref="J531:J532"/>
    <mergeCell ref="K531:K532"/>
    <mergeCell ref="L531:L532"/>
    <mergeCell ref="L526:L527"/>
    <mergeCell ref="A528:A532"/>
    <mergeCell ref="F528:G528"/>
    <mergeCell ref="H528:L528"/>
    <mergeCell ref="B529:B530"/>
    <mergeCell ref="C529:C530"/>
    <mergeCell ref="D529:D530"/>
    <mergeCell ref="E529:E530"/>
    <mergeCell ref="F529:G530"/>
    <mergeCell ref="H529:I529"/>
    <mergeCell ref="H524:I524"/>
    <mergeCell ref="H525:I525"/>
    <mergeCell ref="F526:G527"/>
    <mergeCell ref="H526:I527"/>
    <mergeCell ref="J526:J527"/>
    <mergeCell ref="K526:K527"/>
    <mergeCell ref="A523:A527"/>
    <mergeCell ref="F523:G523"/>
    <mergeCell ref="H523:L523"/>
    <mergeCell ref="B524:B525"/>
    <mergeCell ref="C524:C525"/>
    <mergeCell ref="D524:D525"/>
    <mergeCell ref="E524:E525"/>
    <mergeCell ref="F524:G525"/>
    <mergeCell ref="J541:J542"/>
    <mergeCell ref="K541:K542"/>
    <mergeCell ref="L541:L542"/>
    <mergeCell ref="D539:D540"/>
    <mergeCell ref="E539:E540"/>
    <mergeCell ref="F539:G540"/>
    <mergeCell ref="H539:I539"/>
    <mergeCell ref="H540:I540"/>
    <mergeCell ref="F541:G542"/>
    <mergeCell ref="H541:I542"/>
    <mergeCell ref="F536:G537"/>
    <mergeCell ref="H536:I537"/>
    <mergeCell ref="J536:J537"/>
    <mergeCell ref="K536:K537"/>
    <mergeCell ref="L536:L537"/>
    <mergeCell ref="A538:A542"/>
    <mergeCell ref="F538:G538"/>
    <mergeCell ref="H538:L538"/>
    <mergeCell ref="B539:B540"/>
    <mergeCell ref="C539:C540"/>
    <mergeCell ref="A533:A537"/>
    <mergeCell ref="F533:G533"/>
    <mergeCell ref="H533:L533"/>
    <mergeCell ref="B534:B535"/>
    <mergeCell ref="C534:C535"/>
    <mergeCell ref="D534:D535"/>
    <mergeCell ref="E534:E535"/>
    <mergeCell ref="F534:G535"/>
    <mergeCell ref="H534:I534"/>
    <mergeCell ref="H535:I53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2"/>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13</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1201</v>
      </c>
      <c r="B10" s="110" t="s">
        <v>76</v>
      </c>
      <c r="C10" s="115" t="s">
        <v>78</v>
      </c>
      <c r="D10" s="115" t="s">
        <v>146</v>
      </c>
      <c r="E10" s="115" t="s">
        <v>147</v>
      </c>
      <c r="F10" s="809" t="s">
        <v>71</v>
      </c>
      <c r="G10" s="809"/>
      <c r="H10" s="805"/>
      <c r="I10" s="805"/>
      <c r="J10" s="805"/>
      <c r="K10" s="805"/>
      <c r="L10" s="805"/>
    </row>
    <row r="11" spans="1:12" s="101" customFormat="1" ht="26.25" customHeight="1">
      <c r="A11" s="808"/>
      <c r="B11" s="803" t="s">
        <v>3762</v>
      </c>
      <c r="C11" s="810" t="s">
        <v>3763</v>
      </c>
      <c r="D11" s="807">
        <v>43739</v>
      </c>
      <c r="E11" s="803" t="s">
        <v>3764</v>
      </c>
      <c r="F11" s="803" t="s">
        <v>3765</v>
      </c>
      <c r="G11" s="803"/>
      <c r="H11" s="806" t="s">
        <v>152</v>
      </c>
      <c r="I11" s="806"/>
      <c r="J11" s="117" t="s">
        <v>153</v>
      </c>
      <c r="K11" s="117" t="s">
        <v>3</v>
      </c>
      <c r="L11" s="119">
        <v>475</v>
      </c>
    </row>
    <row r="12" spans="1:12" s="101" customFormat="1" ht="396.75" customHeight="1">
      <c r="A12" s="808"/>
      <c r="B12" s="803"/>
      <c r="C12" s="810"/>
      <c r="D12" s="807"/>
      <c r="E12" s="803"/>
      <c r="F12" s="803"/>
      <c r="G12" s="803"/>
      <c r="H12" s="806" t="s">
        <v>154</v>
      </c>
      <c r="I12" s="806"/>
      <c r="J12" s="117" t="s">
        <v>153</v>
      </c>
      <c r="K12" s="117" t="s">
        <v>153</v>
      </c>
      <c r="L12" s="119">
        <v>0</v>
      </c>
    </row>
    <row r="13" spans="1:12" s="101" customFormat="1" ht="24" customHeight="1">
      <c r="A13" s="808"/>
      <c r="B13" s="110" t="s">
        <v>77</v>
      </c>
      <c r="C13" s="115" t="s">
        <v>79</v>
      </c>
      <c r="D13" s="115" t="s">
        <v>155</v>
      </c>
      <c r="E13" s="115" t="s">
        <v>156</v>
      </c>
      <c r="F13" s="805"/>
      <c r="G13" s="805"/>
      <c r="H13" s="806" t="s">
        <v>157</v>
      </c>
      <c r="I13" s="806"/>
      <c r="J13" s="803" t="s">
        <v>153</v>
      </c>
      <c r="K13" s="803" t="s">
        <v>3</v>
      </c>
      <c r="L13" s="804">
        <v>136</v>
      </c>
    </row>
    <row r="14" spans="1:12" s="101" customFormat="1" ht="24" customHeight="1">
      <c r="A14" s="808"/>
      <c r="B14" s="117" t="s">
        <v>842</v>
      </c>
      <c r="C14" s="117" t="s">
        <v>3765</v>
      </c>
      <c r="D14" s="118">
        <v>43741</v>
      </c>
      <c r="E14" s="117" t="s">
        <v>438</v>
      </c>
      <c r="F14" s="805"/>
      <c r="G14" s="805"/>
      <c r="H14" s="806"/>
      <c r="I14" s="806"/>
      <c r="J14" s="803"/>
      <c r="K14" s="803"/>
      <c r="L14" s="804"/>
    </row>
    <row r="15" spans="1:12" s="101" customFormat="1" ht="24" customHeight="1">
      <c r="A15" s="808">
        <v>1202</v>
      </c>
      <c r="B15" s="110" t="s">
        <v>76</v>
      </c>
      <c r="C15" s="115" t="s">
        <v>78</v>
      </c>
      <c r="D15" s="115" t="s">
        <v>146</v>
      </c>
      <c r="E15" s="115" t="s">
        <v>147</v>
      </c>
      <c r="F15" s="809" t="s">
        <v>71</v>
      </c>
      <c r="G15" s="809"/>
      <c r="H15" s="805"/>
      <c r="I15" s="805"/>
      <c r="J15" s="805"/>
      <c r="K15" s="805"/>
      <c r="L15" s="805"/>
    </row>
    <row r="16" spans="1:12" s="101" customFormat="1" ht="26.25" customHeight="1">
      <c r="A16" s="808"/>
      <c r="B16" s="803" t="s">
        <v>3762</v>
      </c>
      <c r="C16" s="810" t="s">
        <v>3766</v>
      </c>
      <c r="D16" s="807">
        <v>43762</v>
      </c>
      <c r="E16" s="803" t="s">
        <v>234</v>
      </c>
      <c r="F16" s="803" t="s">
        <v>3266</v>
      </c>
      <c r="G16" s="803"/>
      <c r="H16" s="806" t="s">
        <v>152</v>
      </c>
      <c r="I16" s="806"/>
      <c r="J16" s="117" t="s">
        <v>153</v>
      </c>
      <c r="K16" s="117" t="s">
        <v>3</v>
      </c>
      <c r="L16" s="119">
        <v>519</v>
      </c>
    </row>
    <row r="17" spans="1:12" s="101" customFormat="1" ht="408.95" customHeight="1">
      <c r="A17" s="808"/>
      <c r="B17" s="803"/>
      <c r="C17" s="810"/>
      <c r="D17" s="807"/>
      <c r="E17" s="803"/>
      <c r="F17" s="803"/>
      <c r="G17" s="803"/>
      <c r="H17" s="806" t="s">
        <v>154</v>
      </c>
      <c r="I17" s="806"/>
      <c r="J17" s="803" t="s">
        <v>153</v>
      </c>
      <c r="K17" s="803" t="s">
        <v>3</v>
      </c>
      <c r="L17" s="804">
        <v>391.3</v>
      </c>
    </row>
    <row r="18" spans="1:12" s="101" customFormat="1" ht="50.85" customHeight="1">
      <c r="A18" s="808"/>
      <c r="B18" s="803"/>
      <c r="C18" s="810"/>
      <c r="D18" s="807"/>
      <c r="E18" s="803"/>
      <c r="F18" s="803"/>
      <c r="G18" s="803"/>
      <c r="H18" s="806"/>
      <c r="I18" s="806"/>
      <c r="J18" s="803"/>
      <c r="K18" s="803"/>
      <c r="L18" s="804"/>
    </row>
    <row r="19" spans="1:12" s="101" customFormat="1" ht="24" customHeight="1">
      <c r="A19" s="808"/>
      <c r="B19" s="110" t="s">
        <v>77</v>
      </c>
      <c r="C19" s="115" t="s">
        <v>79</v>
      </c>
      <c r="D19" s="115" t="s">
        <v>155</v>
      </c>
      <c r="E19" s="115" t="s">
        <v>156</v>
      </c>
      <c r="F19" s="805"/>
      <c r="G19" s="805"/>
      <c r="H19" s="806" t="s">
        <v>157</v>
      </c>
      <c r="I19" s="806"/>
      <c r="J19" s="803" t="s">
        <v>153</v>
      </c>
      <c r="K19" s="803" t="s">
        <v>153</v>
      </c>
      <c r="L19" s="804">
        <v>0</v>
      </c>
    </row>
    <row r="20" spans="1:12" s="101" customFormat="1" ht="24" customHeight="1">
      <c r="A20" s="808"/>
      <c r="B20" s="117" t="s">
        <v>842</v>
      </c>
      <c r="C20" s="117" t="s">
        <v>3266</v>
      </c>
      <c r="D20" s="118">
        <v>43763</v>
      </c>
      <c r="E20" s="117" t="s">
        <v>1172</v>
      </c>
      <c r="F20" s="805"/>
      <c r="G20" s="805"/>
      <c r="H20" s="806"/>
      <c r="I20" s="806"/>
      <c r="J20" s="803"/>
      <c r="K20" s="803"/>
      <c r="L20" s="804"/>
    </row>
    <row r="21" spans="1:12" s="101" customFormat="1" ht="24" customHeight="1">
      <c r="A21" s="808">
        <v>1203</v>
      </c>
      <c r="B21" s="110" t="s">
        <v>76</v>
      </c>
      <c r="C21" s="115" t="s">
        <v>78</v>
      </c>
      <c r="D21" s="115" t="s">
        <v>146</v>
      </c>
      <c r="E21" s="115" t="s">
        <v>147</v>
      </c>
      <c r="F21" s="809" t="s">
        <v>71</v>
      </c>
      <c r="G21" s="809"/>
      <c r="H21" s="805"/>
      <c r="I21" s="805"/>
      <c r="J21" s="805"/>
      <c r="K21" s="805"/>
      <c r="L21" s="805"/>
    </row>
    <row r="22" spans="1:12" s="101" customFormat="1" ht="26.25" customHeight="1">
      <c r="A22" s="808"/>
      <c r="B22" s="803" t="s">
        <v>3762</v>
      </c>
      <c r="C22" s="810" t="s">
        <v>3767</v>
      </c>
      <c r="D22" s="807">
        <v>43766</v>
      </c>
      <c r="E22" s="803" t="s">
        <v>342</v>
      </c>
      <c r="F22" s="803" t="s">
        <v>343</v>
      </c>
      <c r="G22" s="803"/>
      <c r="H22" s="806" t="s">
        <v>152</v>
      </c>
      <c r="I22" s="806"/>
      <c r="J22" s="117" t="s">
        <v>153</v>
      </c>
      <c r="K22" s="117" t="s">
        <v>3</v>
      </c>
      <c r="L22" s="119">
        <v>324</v>
      </c>
    </row>
    <row r="23" spans="1:12" s="101" customFormat="1" ht="408.95" customHeight="1">
      <c r="A23" s="808"/>
      <c r="B23" s="803"/>
      <c r="C23" s="810"/>
      <c r="D23" s="807"/>
      <c r="E23" s="803"/>
      <c r="F23" s="803"/>
      <c r="G23" s="803"/>
      <c r="H23" s="806" t="s">
        <v>154</v>
      </c>
      <c r="I23" s="806"/>
      <c r="J23" s="803" t="s">
        <v>153</v>
      </c>
      <c r="K23" s="803" t="s">
        <v>3</v>
      </c>
      <c r="L23" s="804">
        <v>166.31</v>
      </c>
    </row>
    <row r="24" spans="1:12" s="101" customFormat="1" ht="218.85" customHeight="1">
      <c r="A24" s="808"/>
      <c r="B24" s="803"/>
      <c r="C24" s="810"/>
      <c r="D24" s="807"/>
      <c r="E24" s="803"/>
      <c r="F24" s="803"/>
      <c r="G24" s="803"/>
      <c r="H24" s="806"/>
      <c r="I24" s="806"/>
      <c r="J24" s="803"/>
      <c r="K24" s="803"/>
      <c r="L24" s="804"/>
    </row>
    <row r="25" spans="1:12" s="101" customFormat="1" ht="24" customHeight="1">
      <c r="A25" s="808"/>
      <c r="B25" s="110" t="s">
        <v>77</v>
      </c>
      <c r="C25" s="115" t="s">
        <v>79</v>
      </c>
      <c r="D25" s="115" t="s">
        <v>155</v>
      </c>
      <c r="E25" s="115" t="s">
        <v>156</v>
      </c>
      <c r="F25" s="805"/>
      <c r="G25" s="805"/>
      <c r="H25" s="806" t="s">
        <v>157</v>
      </c>
      <c r="I25" s="806"/>
      <c r="J25" s="803" t="s">
        <v>153</v>
      </c>
      <c r="K25" s="803" t="s">
        <v>3</v>
      </c>
      <c r="L25" s="804">
        <v>200</v>
      </c>
    </row>
    <row r="26" spans="1:12" s="101" customFormat="1" ht="24" customHeight="1">
      <c r="A26" s="808"/>
      <c r="B26" s="117" t="s">
        <v>842</v>
      </c>
      <c r="C26" s="117" t="s">
        <v>343</v>
      </c>
      <c r="D26" s="118">
        <v>43768</v>
      </c>
      <c r="E26" s="117" t="s">
        <v>2007</v>
      </c>
      <c r="F26" s="805"/>
      <c r="G26" s="805"/>
      <c r="H26" s="806"/>
      <c r="I26" s="806"/>
      <c r="J26" s="803"/>
      <c r="K26" s="803"/>
      <c r="L26" s="804"/>
    </row>
    <row r="27" spans="1:12" s="101" customFormat="1" ht="24" customHeight="1">
      <c r="A27" s="808">
        <v>1204</v>
      </c>
      <c r="B27" s="110" t="s">
        <v>76</v>
      </c>
      <c r="C27" s="115" t="s">
        <v>78</v>
      </c>
      <c r="D27" s="115" t="s">
        <v>146</v>
      </c>
      <c r="E27" s="115" t="s">
        <v>147</v>
      </c>
      <c r="F27" s="809" t="s">
        <v>71</v>
      </c>
      <c r="G27" s="809"/>
      <c r="H27" s="805"/>
      <c r="I27" s="805"/>
      <c r="J27" s="805"/>
      <c r="K27" s="805"/>
      <c r="L27" s="805"/>
    </row>
    <row r="28" spans="1:12" s="101" customFormat="1" ht="26.25" customHeight="1">
      <c r="A28" s="808"/>
      <c r="B28" s="803" t="s">
        <v>3762</v>
      </c>
      <c r="C28" s="810" t="s">
        <v>3768</v>
      </c>
      <c r="D28" s="807">
        <v>43891</v>
      </c>
      <c r="E28" s="803" t="s">
        <v>205</v>
      </c>
      <c r="F28" s="803" t="s">
        <v>334</v>
      </c>
      <c r="G28" s="803"/>
      <c r="H28" s="806" t="s">
        <v>152</v>
      </c>
      <c r="I28" s="806"/>
      <c r="J28" s="117" t="s">
        <v>3</v>
      </c>
      <c r="K28" s="117" t="s">
        <v>153</v>
      </c>
      <c r="L28" s="119">
        <v>735</v>
      </c>
    </row>
    <row r="29" spans="1:12" s="101" customFormat="1" ht="408.95" customHeight="1">
      <c r="A29" s="808"/>
      <c r="B29" s="803"/>
      <c r="C29" s="810"/>
      <c r="D29" s="807"/>
      <c r="E29" s="803"/>
      <c r="F29" s="803"/>
      <c r="G29" s="803"/>
      <c r="H29" s="806" t="s">
        <v>154</v>
      </c>
      <c r="I29" s="806"/>
      <c r="J29" s="803" t="s">
        <v>3</v>
      </c>
      <c r="K29" s="803" t="s">
        <v>153</v>
      </c>
      <c r="L29" s="804">
        <v>341.64</v>
      </c>
    </row>
    <row r="30" spans="1:12" s="101" customFormat="1" ht="408.95" customHeight="1">
      <c r="A30" s="808"/>
      <c r="B30" s="803"/>
      <c r="C30" s="810"/>
      <c r="D30" s="807"/>
      <c r="E30" s="803"/>
      <c r="F30" s="803"/>
      <c r="G30" s="803"/>
      <c r="H30" s="806"/>
      <c r="I30" s="806"/>
      <c r="J30" s="803"/>
      <c r="K30" s="803"/>
      <c r="L30" s="804"/>
    </row>
    <row r="31" spans="1:12" s="101" customFormat="1" ht="177.2" customHeight="1">
      <c r="A31" s="808"/>
      <c r="B31" s="803"/>
      <c r="C31" s="810"/>
      <c r="D31" s="807"/>
      <c r="E31" s="803"/>
      <c r="F31" s="803"/>
      <c r="G31" s="803"/>
      <c r="H31" s="806"/>
      <c r="I31" s="806"/>
      <c r="J31" s="803"/>
      <c r="K31" s="803"/>
      <c r="L31" s="804"/>
    </row>
    <row r="32" spans="1:12" s="101" customFormat="1" ht="24" customHeight="1">
      <c r="A32" s="808"/>
      <c r="B32" s="110" t="s">
        <v>77</v>
      </c>
      <c r="C32" s="115" t="s">
        <v>79</v>
      </c>
      <c r="D32" s="115" t="s">
        <v>155</v>
      </c>
      <c r="E32" s="115" t="s">
        <v>156</v>
      </c>
      <c r="F32" s="805"/>
      <c r="G32" s="805"/>
      <c r="H32" s="806" t="s">
        <v>157</v>
      </c>
      <c r="I32" s="806"/>
      <c r="J32" s="803" t="s">
        <v>3</v>
      </c>
      <c r="K32" s="803" t="s">
        <v>3</v>
      </c>
      <c r="L32" s="804">
        <v>1157.3600000000001</v>
      </c>
    </row>
    <row r="33" spans="1:12" s="101" customFormat="1" ht="24" customHeight="1">
      <c r="A33" s="808"/>
      <c r="B33" s="117" t="s">
        <v>842</v>
      </c>
      <c r="C33" s="117" t="s">
        <v>334</v>
      </c>
      <c r="D33" s="118">
        <v>43896</v>
      </c>
      <c r="E33" s="117" t="s">
        <v>1010</v>
      </c>
      <c r="F33" s="805"/>
      <c r="G33" s="805"/>
      <c r="H33" s="806"/>
      <c r="I33" s="806"/>
      <c r="J33" s="803"/>
      <c r="K33" s="803"/>
      <c r="L33" s="804"/>
    </row>
    <row r="34" spans="1:12" s="101" customFormat="1" ht="24" customHeight="1">
      <c r="A34" s="808">
        <v>1205</v>
      </c>
      <c r="B34" s="110" t="s">
        <v>76</v>
      </c>
      <c r="C34" s="115" t="s">
        <v>78</v>
      </c>
      <c r="D34" s="115" t="s">
        <v>146</v>
      </c>
      <c r="E34" s="115" t="s">
        <v>147</v>
      </c>
      <c r="F34" s="809" t="s">
        <v>71</v>
      </c>
      <c r="G34" s="809"/>
      <c r="H34" s="805"/>
      <c r="I34" s="805"/>
      <c r="J34" s="805"/>
      <c r="K34" s="805"/>
      <c r="L34" s="805"/>
    </row>
    <row r="35" spans="1:12" s="101" customFormat="1" ht="26.25" customHeight="1">
      <c r="A35" s="808"/>
      <c r="B35" s="803" t="s">
        <v>3762</v>
      </c>
      <c r="C35" s="810" t="s">
        <v>3768</v>
      </c>
      <c r="D35" s="807">
        <v>43891</v>
      </c>
      <c r="E35" s="803" t="s">
        <v>205</v>
      </c>
      <c r="F35" s="803" t="s">
        <v>3769</v>
      </c>
      <c r="G35" s="803"/>
      <c r="H35" s="806" t="s">
        <v>152</v>
      </c>
      <c r="I35" s="806"/>
      <c r="J35" s="117" t="s">
        <v>153</v>
      </c>
      <c r="K35" s="117" t="s">
        <v>3</v>
      </c>
      <c r="L35" s="119">
        <v>570</v>
      </c>
    </row>
    <row r="36" spans="1:12" s="101" customFormat="1" ht="408.95" customHeight="1">
      <c r="A36" s="808"/>
      <c r="B36" s="803"/>
      <c r="C36" s="810"/>
      <c r="D36" s="807"/>
      <c r="E36" s="803"/>
      <c r="F36" s="803"/>
      <c r="G36" s="803"/>
      <c r="H36" s="806" t="s">
        <v>154</v>
      </c>
      <c r="I36" s="806"/>
      <c r="J36" s="803" t="s">
        <v>153</v>
      </c>
      <c r="K36" s="803" t="s">
        <v>3</v>
      </c>
      <c r="L36" s="804">
        <v>666.04</v>
      </c>
    </row>
    <row r="37" spans="1:12" s="101" customFormat="1" ht="408.95" customHeight="1">
      <c r="A37" s="808"/>
      <c r="B37" s="803"/>
      <c r="C37" s="810"/>
      <c r="D37" s="807"/>
      <c r="E37" s="803"/>
      <c r="F37" s="803"/>
      <c r="G37" s="803"/>
      <c r="H37" s="806"/>
      <c r="I37" s="806"/>
      <c r="J37" s="803"/>
      <c r="K37" s="803"/>
      <c r="L37" s="804"/>
    </row>
    <row r="38" spans="1:12" s="101" customFormat="1" ht="177.2" customHeight="1">
      <c r="A38" s="808"/>
      <c r="B38" s="803"/>
      <c r="C38" s="810"/>
      <c r="D38" s="807"/>
      <c r="E38" s="803"/>
      <c r="F38" s="803"/>
      <c r="G38" s="803"/>
      <c r="H38" s="806"/>
      <c r="I38" s="806"/>
      <c r="J38" s="803"/>
      <c r="K38" s="803"/>
      <c r="L38" s="804"/>
    </row>
    <row r="39" spans="1:12" s="101" customFormat="1" ht="24" customHeight="1">
      <c r="A39" s="808"/>
      <c r="B39" s="110" t="s">
        <v>77</v>
      </c>
      <c r="C39" s="115" t="s">
        <v>79</v>
      </c>
      <c r="D39" s="115" t="s">
        <v>155</v>
      </c>
      <c r="E39" s="115" t="s">
        <v>156</v>
      </c>
      <c r="F39" s="805"/>
      <c r="G39" s="805"/>
      <c r="H39" s="806" t="s">
        <v>157</v>
      </c>
      <c r="I39" s="806"/>
      <c r="J39" s="803" t="s">
        <v>153</v>
      </c>
      <c r="K39" s="803" t="s">
        <v>3</v>
      </c>
      <c r="L39" s="804">
        <v>257.24</v>
      </c>
    </row>
    <row r="40" spans="1:12" s="101" customFormat="1" ht="24" customHeight="1">
      <c r="A40" s="808"/>
      <c r="B40" s="117" t="s">
        <v>842</v>
      </c>
      <c r="C40" s="117" t="s">
        <v>3769</v>
      </c>
      <c r="D40" s="118">
        <v>43896</v>
      </c>
      <c r="E40" s="117" t="s">
        <v>1010</v>
      </c>
      <c r="F40" s="805"/>
      <c r="G40" s="805"/>
      <c r="H40" s="806"/>
      <c r="I40" s="806"/>
      <c r="J40" s="803"/>
      <c r="K40" s="803"/>
      <c r="L40" s="804"/>
    </row>
    <row r="41" spans="1:12" s="101" customFormat="1" ht="24" customHeight="1">
      <c r="A41" s="808">
        <v>1206</v>
      </c>
      <c r="B41" s="110" t="s">
        <v>76</v>
      </c>
      <c r="C41" s="115" t="s">
        <v>78</v>
      </c>
      <c r="D41" s="115" t="s">
        <v>146</v>
      </c>
      <c r="E41" s="115" t="s">
        <v>147</v>
      </c>
      <c r="F41" s="809" t="s">
        <v>71</v>
      </c>
      <c r="G41" s="809"/>
      <c r="H41" s="805"/>
      <c r="I41" s="805"/>
      <c r="J41" s="805"/>
      <c r="K41" s="805"/>
      <c r="L41" s="805"/>
    </row>
    <row r="42" spans="1:12" s="101" customFormat="1" ht="26.25" customHeight="1">
      <c r="A42" s="808"/>
      <c r="B42" s="803" t="s">
        <v>3770</v>
      </c>
      <c r="C42" s="810" t="s">
        <v>3771</v>
      </c>
      <c r="D42" s="807">
        <v>43785</v>
      </c>
      <c r="E42" s="803" t="s">
        <v>358</v>
      </c>
      <c r="F42" s="803" t="s">
        <v>1104</v>
      </c>
      <c r="G42" s="803"/>
      <c r="H42" s="806" t="s">
        <v>152</v>
      </c>
      <c r="I42" s="806"/>
      <c r="J42" s="117" t="s">
        <v>153</v>
      </c>
      <c r="K42" s="117" t="s">
        <v>153</v>
      </c>
      <c r="L42" s="119">
        <v>0</v>
      </c>
    </row>
    <row r="43" spans="1:12" s="101" customFormat="1" ht="249.75" customHeight="1">
      <c r="A43" s="808"/>
      <c r="B43" s="803"/>
      <c r="C43" s="810"/>
      <c r="D43" s="807"/>
      <c r="E43" s="803"/>
      <c r="F43" s="803"/>
      <c r="G43" s="803"/>
      <c r="H43" s="806" t="s">
        <v>154</v>
      </c>
      <c r="I43" s="806"/>
      <c r="J43" s="117" t="s">
        <v>153</v>
      </c>
      <c r="K43" s="117" t="s">
        <v>153</v>
      </c>
      <c r="L43" s="119">
        <v>0</v>
      </c>
    </row>
    <row r="44" spans="1:12" s="101" customFormat="1" ht="24" customHeight="1">
      <c r="A44" s="808"/>
      <c r="B44" s="110" t="s">
        <v>77</v>
      </c>
      <c r="C44" s="115" t="s">
        <v>79</v>
      </c>
      <c r="D44" s="115" t="s">
        <v>155</v>
      </c>
      <c r="E44" s="115" t="s">
        <v>156</v>
      </c>
      <c r="F44" s="805"/>
      <c r="G44" s="805"/>
      <c r="H44" s="806" t="s">
        <v>157</v>
      </c>
      <c r="I44" s="806"/>
      <c r="J44" s="803" t="s">
        <v>153</v>
      </c>
      <c r="K44" s="803" t="s">
        <v>3</v>
      </c>
      <c r="L44" s="804">
        <v>695</v>
      </c>
    </row>
    <row r="45" spans="1:12" s="101" customFormat="1" ht="34.5" customHeight="1">
      <c r="A45" s="808"/>
      <c r="B45" s="117" t="s">
        <v>953</v>
      </c>
      <c r="C45" s="117" t="s">
        <v>1104</v>
      </c>
      <c r="D45" s="118">
        <v>43786</v>
      </c>
      <c r="E45" s="117" t="s">
        <v>3772</v>
      </c>
      <c r="F45" s="805"/>
      <c r="G45" s="805"/>
      <c r="H45" s="806"/>
      <c r="I45" s="806"/>
      <c r="J45" s="803"/>
      <c r="K45" s="803"/>
      <c r="L45" s="804"/>
    </row>
    <row r="46" spans="1:12" s="101" customFormat="1" ht="24" customHeight="1">
      <c r="A46" s="808">
        <v>1207</v>
      </c>
      <c r="B46" s="110" t="s">
        <v>76</v>
      </c>
      <c r="C46" s="115" t="s">
        <v>78</v>
      </c>
      <c r="D46" s="115" t="s">
        <v>146</v>
      </c>
      <c r="E46" s="115" t="s">
        <v>147</v>
      </c>
      <c r="F46" s="809" t="s">
        <v>71</v>
      </c>
      <c r="G46" s="809"/>
      <c r="H46" s="805"/>
      <c r="I46" s="805"/>
      <c r="J46" s="805"/>
      <c r="K46" s="805"/>
      <c r="L46" s="805"/>
    </row>
    <row r="47" spans="1:12" s="101" customFormat="1" ht="26.25" customHeight="1">
      <c r="A47" s="808"/>
      <c r="B47" s="803" t="s">
        <v>3773</v>
      </c>
      <c r="C47" s="810" t="s">
        <v>3774</v>
      </c>
      <c r="D47" s="807">
        <v>43763</v>
      </c>
      <c r="E47" s="803" t="s">
        <v>1192</v>
      </c>
      <c r="F47" s="803" t="s">
        <v>3775</v>
      </c>
      <c r="G47" s="803"/>
      <c r="H47" s="806" t="s">
        <v>152</v>
      </c>
      <c r="I47" s="806"/>
      <c r="J47" s="117" t="s">
        <v>153</v>
      </c>
      <c r="K47" s="117" t="s">
        <v>3</v>
      </c>
      <c r="L47" s="119">
        <v>800</v>
      </c>
    </row>
    <row r="48" spans="1:12" s="101" customFormat="1" ht="270.75" customHeight="1">
      <c r="A48" s="808"/>
      <c r="B48" s="803"/>
      <c r="C48" s="810"/>
      <c r="D48" s="807"/>
      <c r="E48" s="803"/>
      <c r="F48" s="803"/>
      <c r="G48" s="803"/>
      <c r="H48" s="806" t="s">
        <v>154</v>
      </c>
      <c r="I48" s="806"/>
      <c r="J48" s="117" t="s">
        <v>153</v>
      </c>
      <c r="K48" s="117" t="s">
        <v>3</v>
      </c>
      <c r="L48" s="119">
        <v>7509</v>
      </c>
    </row>
    <row r="49" spans="1:12" s="101" customFormat="1" ht="24" customHeight="1">
      <c r="A49" s="808"/>
      <c r="B49" s="110" t="s">
        <v>77</v>
      </c>
      <c r="C49" s="115" t="s">
        <v>79</v>
      </c>
      <c r="D49" s="115" t="s">
        <v>155</v>
      </c>
      <c r="E49" s="115" t="s">
        <v>156</v>
      </c>
      <c r="F49" s="805"/>
      <c r="G49" s="805"/>
      <c r="H49" s="806" t="s">
        <v>157</v>
      </c>
      <c r="I49" s="806"/>
      <c r="J49" s="803" t="s">
        <v>153</v>
      </c>
      <c r="K49" s="803" t="s">
        <v>3</v>
      </c>
      <c r="L49" s="804">
        <v>1500</v>
      </c>
    </row>
    <row r="50" spans="1:12" s="101" customFormat="1" ht="24" customHeight="1">
      <c r="A50" s="808"/>
      <c r="B50" s="117" t="s">
        <v>254</v>
      </c>
      <c r="C50" s="117" t="s">
        <v>3775</v>
      </c>
      <c r="D50" s="118">
        <v>43768</v>
      </c>
      <c r="E50" s="117" t="s">
        <v>3065</v>
      </c>
      <c r="F50" s="805"/>
      <c r="G50" s="805"/>
      <c r="H50" s="806"/>
      <c r="I50" s="806"/>
      <c r="J50" s="803"/>
      <c r="K50" s="803"/>
      <c r="L50" s="804"/>
    </row>
    <row r="51" spans="1:12" s="101" customFormat="1" ht="24" customHeight="1">
      <c r="A51" s="808">
        <v>1208</v>
      </c>
      <c r="B51" s="110" t="s">
        <v>76</v>
      </c>
      <c r="C51" s="115" t="s">
        <v>78</v>
      </c>
      <c r="D51" s="115" t="s">
        <v>146</v>
      </c>
      <c r="E51" s="115" t="s">
        <v>147</v>
      </c>
      <c r="F51" s="809" t="s">
        <v>71</v>
      </c>
      <c r="G51" s="809"/>
      <c r="H51" s="805"/>
      <c r="I51" s="805"/>
      <c r="J51" s="805"/>
      <c r="K51" s="805"/>
      <c r="L51" s="805"/>
    </row>
    <row r="52" spans="1:12" s="101" customFormat="1" ht="26.25" customHeight="1">
      <c r="A52" s="808"/>
      <c r="B52" s="803" t="s">
        <v>3773</v>
      </c>
      <c r="C52" s="803" t="s">
        <v>3776</v>
      </c>
      <c r="D52" s="807">
        <v>43776</v>
      </c>
      <c r="E52" s="803" t="s">
        <v>3033</v>
      </c>
      <c r="F52" s="803" t="s">
        <v>3777</v>
      </c>
      <c r="G52" s="803"/>
      <c r="H52" s="806" t="s">
        <v>152</v>
      </c>
      <c r="I52" s="806"/>
      <c r="J52" s="117" t="s">
        <v>153</v>
      </c>
      <c r="K52" s="117" t="s">
        <v>3</v>
      </c>
      <c r="L52" s="119">
        <v>580</v>
      </c>
    </row>
    <row r="53" spans="1:12" s="101" customFormat="1" ht="102.75" customHeight="1">
      <c r="A53" s="808"/>
      <c r="B53" s="803"/>
      <c r="C53" s="803"/>
      <c r="D53" s="807"/>
      <c r="E53" s="803"/>
      <c r="F53" s="803"/>
      <c r="G53" s="803"/>
      <c r="H53" s="806" t="s">
        <v>154</v>
      </c>
      <c r="I53" s="806"/>
      <c r="J53" s="117" t="s">
        <v>153</v>
      </c>
      <c r="K53" s="117" t="s">
        <v>153</v>
      </c>
      <c r="L53" s="119">
        <v>0</v>
      </c>
    </row>
    <row r="54" spans="1:12" s="101" customFormat="1" ht="24" customHeight="1">
      <c r="A54" s="808"/>
      <c r="B54" s="110" t="s">
        <v>77</v>
      </c>
      <c r="C54" s="115" t="s">
        <v>79</v>
      </c>
      <c r="D54" s="115" t="s">
        <v>155</v>
      </c>
      <c r="E54" s="115" t="s">
        <v>156</v>
      </c>
      <c r="F54" s="805"/>
      <c r="G54" s="805"/>
      <c r="H54" s="806" t="s">
        <v>157</v>
      </c>
      <c r="I54" s="806"/>
      <c r="J54" s="803" t="s">
        <v>153</v>
      </c>
      <c r="K54" s="803" t="s">
        <v>153</v>
      </c>
      <c r="L54" s="804">
        <v>0</v>
      </c>
    </row>
    <row r="55" spans="1:12" s="101" customFormat="1" ht="24" customHeight="1">
      <c r="A55" s="808"/>
      <c r="B55" s="117" t="s">
        <v>254</v>
      </c>
      <c r="C55" s="117" t="s">
        <v>3777</v>
      </c>
      <c r="D55" s="118">
        <v>43784</v>
      </c>
      <c r="E55" s="117" t="s">
        <v>3778</v>
      </c>
      <c r="F55" s="805"/>
      <c r="G55" s="805"/>
      <c r="H55" s="806"/>
      <c r="I55" s="806"/>
      <c r="J55" s="803"/>
      <c r="K55" s="803"/>
      <c r="L55" s="804"/>
    </row>
    <row r="56" spans="1:12" s="101" customFormat="1" ht="24" customHeight="1">
      <c r="A56" s="808">
        <v>1209</v>
      </c>
      <c r="B56" s="110" t="s">
        <v>76</v>
      </c>
      <c r="C56" s="115" t="s">
        <v>78</v>
      </c>
      <c r="D56" s="115" t="s">
        <v>146</v>
      </c>
      <c r="E56" s="115" t="s">
        <v>147</v>
      </c>
      <c r="F56" s="809" t="s">
        <v>71</v>
      </c>
      <c r="G56" s="809"/>
      <c r="H56" s="805"/>
      <c r="I56" s="805"/>
      <c r="J56" s="805"/>
      <c r="K56" s="805"/>
      <c r="L56" s="805"/>
    </row>
    <row r="57" spans="1:12" s="101" customFormat="1" ht="26.25" customHeight="1">
      <c r="A57" s="808"/>
      <c r="B57" s="803" t="s">
        <v>3773</v>
      </c>
      <c r="C57" s="803" t="s">
        <v>3776</v>
      </c>
      <c r="D57" s="807">
        <v>43776</v>
      </c>
      <c r="E57" s="803" t="s">
        <v>3033</v>
      </c>
      <c r="F57" s="803" t="s">
        <v>3775</v>
      </c>
      <c r="G57" s="803"/>
      <c r="H57" s="806" t="s">
        <v>152</v>
      </c>
      <c r="I57" s="806"/>
      <c r="J57" s="117" t="s">
        <v>153</v>
      </c>
      <c r="K57" s="117" t="s">
        <v>153</v>
      </c>
      <c r="L57" s="119">
        <v>0</v>
      </c>
    </row>
    <row r="58" spans="1:12" s="101" customFormat="1" ht="102.75" customHeight="1">
      <c r="A58" s="808"/>
      <c r="B58" s="803"/>
      <c r="C58" s="803"/>
      <c r="D58" s="807"/>
      <c r="E58" s="803"/>
      <c r="F58" s="803"/>
      <c r="G58" s="803"/>
      <c r="H58" s="806" t="s">
        <v>154</v>
      </c>
      <c r="I58" s="806"/>
      <c r="J58" s="117" t="s">
        <v>153</v>
      </c>
      <c r="K58" s="117" t="s">
        <v>3</v>
      </c>
      <c r="L58" s="119">
        <v>7411.7</v>
      </c>
    </row>
    <row r="59" spans="1:12" s="101" customFormat="1" ht="24" customHeight="1">
      <c r="A59" s="808"/>
      <c r="B59" s="110" t="s">
        <v>77</v>
      </c>
      <c r="C59" s="115" t="s">
        <v>79</v>
      </c>
      <c r="D59" s="115" t="s">
        <v>155</v>
      </c>
      <c r="E59" s="115" t="s">
        <v>156</v>
      </c>
      <c r="F59" s="805"/>
      <c r="G59" s="805"/>
      <c r="H59" s="806" t="s">
        <v>157</v>
      </c>
      <c r="I59" s="806"/>
      <c r="J59" s="803" t="s">
        <v>153</v>
      </c>
      <c r="K59" s="803" t="s">
        <v>153</v>
      </c>
      <c r="L59" s="804">
        <v>0</v>
      </c>
    </row>
    <row r="60" spans="1:12" s="101" customFormat="1" ht="24" customHeight="1">
      <c r="A60" s="808"/>
      <c r="B60" s="117" t="s">
        <v>254</v>
      </c>
      <c r="C60" s="117" t="s">
        <v>3775</v>
      </c>
      <c r="D60" s="118">
        <v>43784</v>
      </c>
      <c r="E60" s="117" t="s">
        <v>3778</v>
      </c>
      <c r="F60" s="805"/>
      <c r="G60" s="805"/>
      <c r="H60" s="806"/>
      <c r="I60" s="806"/>
      <c r="J60" s="803"/>
      <c r="K60" s="803"/>
      <c r="L60" s="804"/>
    </row>
    <row r="61" spans="1:12" s="101" customFormat="1" ht="24" customHeight="1">
      <c r="A61" s="808">
        <v>1210</v>
      </c>
      <c r="B61" s="110" t="s">
        <v>76</v>
      </c>
      <c r="C61" s="115" t="s">
        <v>78</v>
      </c>
      <c r="D61" s="115" t="s">
        <v>146</v>
      </c>
      <c r="E61" s="115" t="s">
        <v>147</v>
      </c>
      <c r="F61" s="809" t="s">
        <v>71</v>
      </c>
      <c r="G61" s="809"/>
      <c r="H61" s="805"/>
      <c r="I61" s="805"/>
      <c r="J61" s="805"/>
      <c r="K61" s="805"/>
      <c r="L61" s="805"/>
    </row>
    <row r="62" spans="1:12" s="101" customFormat="1" ht="26.25" customHeight="1">
      <c r="A62" s="808"/>
      <c r="B62" s="803" t="s">
        <v>3773</v>
      </c>
      <c r="C62" s="810" t="s">
        <v>3779</v>
      </c>
      <c r="D62" s="807">
        <v>43801</v>
      </c>
      <c r="E62" s="803" t="s">
        <v>234</v>
      </c>
      <c r="F62" s="803" t="s">
        <v>3780</v>
      </c>
      <c r="G62" s="803"/>
      <c r="H62" s="806" t="s">
        <v>152</v>
      </c>
      <c r="I62" s="806"/>
      <c r="J62" s="117" t="s">
        <v>153</v>
      </c>
      <c r="K62" s="117" t="s">
        <v>153</v>
      </c>
      <c r="L62" s="119">
        <v>0</v>
      </c>
    </row>
    <row r="63" spans="1:12" s="101" customFormat="1" ht="113.25" customHeight="1">
      <c r="A63" s="808"/>
      <c r="B63" s="803"/>
      <c r="C63" s="810"/>
      <c r="D63" s="807"/>
      <c r="E63" s="803"/>
      <c r="F63" s="803"/>
      <c r="G63" s="803"/>
      <c r="H63" s="806" t="s">
        <v>154</v>
      </c>
      <c r="I63" s="806"/>
      <c r="J63" s="117" t="s">
        <v>153</v>
      </c>
      <c r="K63" s="117" t="s">
        <v>3</v>
      </c>
      <c r="L63" s="119">
        <v>800</v>
      </c>
    </row>
    <row r="64" spans="1:12" s="101" customFormat="1" ht="24" customHeight="1">
      <c r="A64" s="808"/>
      <c r="B64" s="110" t="s">
        <v>77</v>
      </c>
      <c r="C64" s="115" t="s">
        <v>79</v>
      </c>
      <c r="D64" s="115" t="s">
        <v>155</v>
      </c>
      <c r="E64" s="115" t="s">
        <v>156</v>
      </c>
      <c r="F64" s="805"/>
      <c r="G64" s="805"/>
      <c r="H64" s="806" t="s">
        <v>157</v>
      </c>
      <c r="I64" s="806"/>
      <c r="J64" s="803" t="s">
        <v>153</v>
      </c>
      <c r="K64" s="803" t="s">
        <v>3</v>
      </c>
      <c r="L64" s="804">
        <v>100</v>
      </c>
    </row>
    <row r="65" spans="1:12" s="101" customFormat="1" ht="24" customHeight="1">
      <c r="A65" s="808"/>
      <c r="B65" s="117" t="s">
        <v>254</v>
      </c>
      <c r="C65" s="117" t="s">
        <v>3780</v>
      </c>
      <c r="D65" s="118">
        <v>43801</v>
      </c>
      <c r="E65" s="117" t="s">
        <v>3781</v>
      </c>
      <c r="F65" s="805"/>
      <c r="G65" s="805"/>
      <c r="H65" s="806"/>
      <c r="I65" s="806"/>
      <c r="J65" s="803"/>
      <c r="K65" s="803"/>
      <c r="L65" s="804"/>
    </row>
    <row r="66" spans="1:12" s="101" customFormat="1" ht="24" customHeight="1">
      <c r="A66" s="808">
        <v>1211</v>
      </c>
      <c r="B66" s="110" t="s">
        <v>76</v>
      </c>
      <c r="C66" s="115" t="s">
        <v>78</v>
      </c>
      <c r="D66" s="115" t="s">
        <v>146</v>
      </c>
      <c r="E66" s="115" t="s">
        <v>147</v>
      </c>
      <c r="F66" s="809" t="s">
        <v>71</v>
      </c>
      <c r="G66" s="809"/>
      <c r="H66" s="805"/>
      <c r="I66" s="805"/>
      <c r="J66" s="805"/>
      <c r="K66" s="805"/>
      <c r="L66" s="805"/>
    </row>
    <row r="67" spans="1:12" s="101" customFormat="1" ht="26.25" customHeight="1">
      <c r="A67" s="808"/>
      <c r="B67" s="803" t="s">
        <v>3773</v>
      </c>
      <c r="C67" s="810" t="s">
        <v>3782</v>
      </c>
      <c r="D67" s="807">
        <v>43891</v>
      </c>
      <c r="E67" s="803" t="s">
        <v>1705</v>
      </c>
      <c r="F67" s="803" t="s">
        <v>334</v>
      </c>
      <c r="G67" s="803"/>
      <c r="H67" s="806" t="s">
        <v>152</v>
      </c>
      <c r="I67" s="806"/>
      <c r="J67" s="117" t="s">
        <v>3</v>
      </c>
      <c r="K67" s="117" t="s">
        <v>153</v>
      </c>
      <c r="L67" s="119">
        <v>976</v>
      </c>
    </row>
    <row r="68" spans="1:12" s="101" customFormat="1" ht="186.75" customHeight="1">
      <c r="A68" s="808"/>
      <c r="B68" s="803"/>
      <c r="C68" s="810"/>
      <c r="D68" s="807"/>
      <c r="E68" s="803"/>
      <c r="F68" s="803"/>
      <c r="G68" s="803"/>
      <c r="H68" s="806" t="s">
        <v>154</v>
      </c>
      <c r="I68" s="806"/>
      <c r="J68" s="117" t="s">
        <v>153</v>
      </c>
      <c r="K68" s="117" t="s">
        <v>153</v>
      </c>
      <c r="L68" s="119">
        <v>0</v>
      </c>
    </row>
    <row r="69" spans="1:12" s="101" customFormat="1" ht="24" customHeight="1">
      <c r="A69" s="808"/>
      <c r="B69" s="110" t="s">
        <v>77</v>
      </c>
      <c r="C69" s="115" t="s">
        <v>79</v>
      </c>
      <c r="D69" s="115" t="s">
        <v>155</v>
      </c>
      <c r="E69" s="115" t="s">
        <v>156</v>
      </c>
      <c r="F69" s="805"/>
      <c r="G69" s="805"/>
      <c r="H69" s="806" t="s">
        <v>157</v>
      </c>
      <c r="I69" s="806"/>
      <c r="J69" s="803" t="s">
        <v>3</v>
      </c>
      <c r="K69" s="803" t="s">
        <v>3</v>
      </c>
      <c r="L69" s="804">
        <v>1086</v>
      </c>
    </row>
    <row r="70" spans="1:12" s="101" customFormat="1" ht="24" customHeight="1">
      <c r="A70" s="808"/>
      <c r="B70" s="117" t="s">
        <v>254</v>
      </c>
      <c r="C70" s="117" t="s">
        <v>334</v>
      </c>
      <c r="D70" s="118">
        <v>43895</v>
      </c>
      <c r="E70" s="117" t="s">
        <v>432</v>
      </c>
      <c r="F70" s="805"/>
      <c r="G70" s="805"/>
      <c r="H70" s="806"/>
      <c r="I70" s="806"/>
      <c r="J70" s="803"/>
      <c r="K70" s="803"/>
      <c r="L70" s="804"/>
    </row>
    <row r="71" spans="1:12" s="101" customFormat="1" ht="24" customHeight="1">
      <c r="A71" s="808">
        <v>1212</v>
      </c>
      <c r="B71" s="110" t="s">
        <v>76</v>
      </c>
      <c r="C71" s="115" t="s">
        <v>78</v>
      </c>
      <c r="D71" s="115" t="s">
        <v>146</v>
      </c>
      <c r="E71" s="115" t="s">
        <v>147</v>
      </c>
      <c r="F71" s="809" t="s">
        <v>71</v>
      </c>
      <c r="G71" s="809"/>
      <c r="H71" s="805"/>
      <c r="I71" s="805"/>
      <c r="J71" s="805"/>
      <c r="K71" s="805"/>
      <c r="L71" s="805"/>
    </row>
    <row r="72" spans="1:12" s="101" customFormat="1" ht="26.25" customHeight="1">
      <c r="A72" s="808"/>
      <c r="B72" s="803" t="s">
        <v>3783</v>
      </c>
      <c r="C72" s="810" t="s">
        <v>3784</v>
      </c>
      <c r="D72" s="807">
        <v>43762</v>
      </c>
      <c r="E72" s="803" t="s">
        <v>486</v>
      </c>
      <c r="F72" s="803" t="s">
        <v>3785</v>
      </c>
      <c r="G72" s="803"/>
      <c r="H72" s="806" t="s">
        <v>152</v>
      </c>
      <c r="I72" s="806"/>
      <c r="J72" s="117" t="s">
        <v>153</v>
      </c>
      <c r="K72" s="117" t="s">
        <v>3</v>
      </c>
      <c r="L72" s="119">
        <v>678.39</v>
      </c>
    </row>
    <row r="73" spans="1:12" s="101" customFormat="1" ht="408.95" customHeight="1">
      <c r="A73" s="808"/>
      <c r="B73" s="803"/>
      <c r="C73" s="810"/>
      <c r="D73" s="807"/>
      <c r="E73" s="803"/>
      <c r="F73" s="803"/>
      <c r="G73" s="803"/>
      <c r="H73" s="806" t="s">
        <v>154</v>
      </c>
      <c r="I73" s="806"/>
      <c r="J73" s="803" t="s">
        <v>153</v>
      </c>
      <c r="K73" s="803" t="s">
        <v>3</v>
      </c>
      <c r="L73" s="804">
        <v>929.54</v>
      </c>
    </row>
    <row r="74" spans="1:12" s="101" customFormat="1" ht="365.85" customHeight="1">
      <c r="A74" s="808"/>
      <c r="B74" s="803"/>
      <c r="C74" s="810"/>
      <c r="D74" s="807"/>
      <c r="E74" s="803"/>
      <c r="F74" s="803"/>
      <c r="G74" s="803"/>
      <c r="H74" s="806"/>
      <c r="I74" s="806"/>
      <c r="J74" s="803"/>
      <c r="K74" s="803"/>
      <c r="L74" s="804"/>
    </row>
    <row r="75" spans="1:12" s="101" customFormat="1" ht="24" customHeight="1">
      <c r="A75" s="808"/>
      <c r="B75" s="110" t="s">
        <v>77</v>
      </c>
      <c r="C75" s="115" t="s">
        <v>79</v>
      </c>
      <c r="D75" s="115" t="s">
        <v>155</v>
      </c>
      <c r="E75" s="115" t="s">
        <v>156</v>
      </c>
      <c r="F75" s="805"/>
      <c r="G75" s="805"/>
      <c r="H75" s="806" t="s">
        <v>157</v>
      </c>
      <c r="I75" s="806"/>
      <c r="J75" s="803" t="s">
        <v>153</v>
      </c>
      <c r="K75" s="803" t="s">
        <v>3</v>
      </c>
      <c r="L75" s="804">
        <v>683.91</v>
      </c>
    </row>
    <row r="76" spans="1:12" s="101" customFormat="1" ht="24" customHeight="1">
      <c r="A76" s="808"/>
      <c r="B76" s="117" t="s">
        <v>3786</v>
      </c>
      <c r="C76" s="117" t="s">
        <v>3785</v>
      </c>
      <c r="D76" s="118">
        <v>43767</v>
      </c>
      <c r="E76" s="117" t="s">
        <v>3787</v>
      </c>
      <c r="F76" s="805"/>
      <c r="G76" s="805"/>
      <c r="H76" s="806"/>
      <c r="I76" s="806"/>
      <c r="J76" s="803"/>
      <c r="K76" s="803"/>
      <c r="L76" s="804"/>
    </row>
    <row r="77" spans="1:12" s="101" customFormat="1" ht="24" customHeight="1">
      <c r="A77" s="808">
        <v>1213</v>
      </c>
      <c r="B77" s="110" t="s">
        <v>76</v>
      </c>
      <c r="C77" s="115" t="s">
        <v>78</v>
      </c>
      <c r="D77" s="115" t="s">
        <v>146</v>
      </c>
      <c r="E77" s="115" t="s">
        <v>147</v>
      </c>
      <c r="F77" s="809" t="s">
        <v>71</v>
      </c>
      <c r="G77" s="809"/>
      <c r="H77" s="805"/>
      <c r="I77" s="805"/>
      <c r="J77" s="805"/>
      <c r="K77" s="805"/>
      <c r="L77" s="805"/>
    </row>
    <row r="78" spans="1:12" s="101" customFormat="1" ht="26.25" customHeight="1">
      <c r="A78" s="808"/>
      <c r="B78" s="803" t="s">
        <v>3783</v>
      </c>
      <c r="C78" s="810" t="s">
        <v>3788</v>
      </c>
      <c r="D78" s="807">
        <v>43853</v>
      </c>
      <c r="E78" s="803" t="s">
        <v>3789</v>
      </c>
      <c r="F78" s="803" t="s">
        <v>2184</v>
      </c>
      <c r="G78" s="803"/>
      <c r="H78" s="806" t="s">
        <v>152</v>
      </c>
      <c r="I78" s="806"/>
      <c r="J78" s="117" t="s">
        <v>153</v>
      </c>
      <c r="K78" s="117" t="s">
        <v>3</v>
      </c>
      <c r="L78" s="119">
        <v>331</v>
      </c>
    </row>
    <row r="79" spans="1:12" s="101" customFormat="1" ht="375.75" customHeight="1">
      <c r="A79" s="808"/>
      <c r="B79" s="803"/>
      <c r="C79" s="810"/>
      <c r="D79" s="807"/>
      <c r="E79" s="803"/>
      <c r="F79" s="803"/>
      <c r="G79" s="803"/>
      <c r="H79" s="806" t="s">
        <v>154</v>
      </c>
      <c r="I79" s="806"/>
      <c r="J79" s="117" t="s">
        <v>153</v>
      </c>
      <c r="K79" s="117" t="s">
        <v>3</v>
      </c>
      <c r="L79" s="119">
        <v>504</v>
      </c>
    </row>
    <row r="80" spans="1:12" s="101" customFormat="1" ht="24" customHeight="1">
      <c r="A80" s="808"/>
      <c r="B80" s="110" t="s">
        <v>77</v>
      </c>
      <c r="C80" s="115" t="s">
        <v>79</v>
      </c>
      <c r="D80" s="115" t="s">
        <v>155</v>
      </c>
      <c r="E80" s="115" t="s">
        <v>156</v>
      </c>
      <c r="F80" s="805"/>
      <c r="G80" s="805"/>
      <c r="H80" s="806" t="s">
        <v>157</v>
      </c>
      <c r="I80" s="806"/>
      <c r="J80" s="803" t="s">
        <v>153</v>
      </c>
      <c r="K80" s="803" t="s">
        <v>153</v>
      </c>
      <c r="L80" s="804">
        <v>0</v>
      </c>
    </row>
    <row r="81" spans="1:12" s="101" customFormat="1" ht="24" customHeight="1">
      <c r="A81" s="808"/>
      <c r="B81" s="117" t="s">
        <v>3786</v>
      </c>
      <c r="C81" s="117" t="s">
        <v>2184</v>
      </c>
      <c r="D81" s="118">
        <v>43855</v>
      </c>
      <c r="E81" s="117" t="s">
        <v>540</v>
      </c>
      <c r="F81" s="805"/>
      <c r="G81" s="805"/>
      <c r="H81" s="806"/>
      <c r="I81" s="806"/>
      <c r="J81" s="803"/>
      <c r="K81" s="803"/>
      <c r="L81" s="804"/>
    </row>
    <row r="82" spans="1:12" s="101" customFormat="1" ht="24" customHeight="1">
      <c r="A82" s="808">
        <v>1214</v>
      </c>
      <c r="B82" s="110" t="s">
        <v>76</v>
      </c>
      <c r="C82" s="115" t="s">
        <v>78</v>
      </c>
      <c r="D82" s="115" t="s">
        <v>146</v>
      </c>
      <c r="E82" s="115" t="s">
        <v>147</v>
      </c>
      <c r="F82" s="809" t="s">
        <v>71</v>
      </c>
      <c r="G82" s="809"/>
      <c r="H82" s="805"/>
      <c r="I82" s="805"/>
      <c r="J82" s="805"/>
      <c r="K82" s="805"/>
      <c r="L82" s="805"/>
    </row>
    <row r="83" spans="1:12" s="101" customFormat="1" ht="26.25" customHeight="1">
      <c r="A83" s="808"/>
      <c r="B83" s="803" t="s">
        <v>3783</v>
      </c>
      <c r="C83" s="810" t="s">
        <v>3790</v>
      </c>
      <c r="D83" s="807">
        <v>43863</v>
      </c>
      <c r="E83" s="803" t="s">
        <v>205</v>
      </c>
      <c r="F83" s="803" t="s">
        <v>206</v>
      </c>
      <c r="G83" s="803"/>
      <c r="H83" s="806" t="s">
        <v>152</v>
      </c>
      <c r="I83" s="806"/>
      <c r="J83" s="117" t="s">
        <v>153</v>
      </c>
      <c r="K83" s="117" t="s">
        <v>3</v>
      </c>
      <c r="L83" s="119">
        <v>170.45</v>
      </c>
    </row>
    <row r="84" spans="1:12" s="101" customFormat="1" ht="408.95" customHeight="1">
      <c r="A84" s="808"/>
      <c r="B84" s="803"/>
      <c r="C84" s="810"/>
      <c r="D84" s="807"/>
      <c r="E84" s="803"/>
      <c r="F84" s="803"/>
      <c r="G84" s="803"/>
      <c r="H84" s="806" t="s">
        <v>154</v>
      </c>
      <c r="I84" s="806"/>
      <c r="J84" s="803" t="s">
        <v>153</v>
      </c>
      <c r="K84" s="803" t="s">
        <v>3</v>
      </c>
      <c r="L84" s="804">
        <v>321.95999999999998</v>
      </c>
    </row>
    <row r="85" spans="1:12" s="101" customFormat="1" ht="19.350000000000001" customHeight="1">
      <c r="A85" s="808"/>
      <c r="B85" s="803"/>
      <c r="C85" s="810"/>
      <c r="D85" s="807"/>
      <c r="E85" s="803"/>
      <c r="F85" s="803"/>
      <c r="G85" s="803"/>
      <c r="H85" s="806"/>
      <c r="I85" s="806"/>
      <c r="J85" s="803"/>
      <c r="K85" s="803"/>
      <c r="L85" s="804"/>
    </row>
    <row r="86" spans="1:12" s="101" customFormat="1" ht="24" customHeight="1">
      <c r="A86" s="808"/>
      <c r="B86" s="110" t="s">
        <v>77</v>
      </c>
      <c r="C86" s="115" t="s">
        <v>79</v>
      </c>
      <c r="D86" s="115" t="s">
        <v>155</v>
      </c>
      <c r="E86" s="115" t="s">
        <v>156</v>
      </c>
      <c r="F86" s="805"/>
      <c r="G86" s="805"/>
      <c r="H86" s="806" t="s">
        <v>157</v>
      </c>
      <c r="I86" s="806"/>
      <c r="J86" s="803" t="s">
        <v>153</v>
      </c>
      <c r="K86" s="803" t="s">
        <v>153</v>
      </c>
      <c r="L86" s="804">
        <v>0</v>
      </c>
    </row>
    <row r="87" spans="1:12" s="101" customFormat="1" ht="24" customHeight="1">
      <c r="A87" s="808"/>
      <c r="B87" s="117" t="s">
        <v>3786</v>
      </c>
      <c r="C87" s="117" t="s">
        <v>206</v>
      </c>
      <c r="D87" s="118">
        <v>43864</v>
      </c>
      <c r="E87" s="117" t="s">
        <v>3791</v>
      </c>
      <c r="F87" s="805"/>
      <c r="G87" s="805"/>
      <c r="H87" s="806"/>
      <c r="I87" s="806"/>
      <c r="J87" s="803"/>
      <c r="K87" s="803"/>
      <c r="L87" s="804"/>
    </row>
    <row r="88" spans="1:12" s="101" customFormat="1" ht="24" customHeight="1">
      <c r="A88" s="808">
        <v>1215</v>
      </c>
      <c r="B88" s="110" t="s">
        <v>76</v>
      </c>
      <c r="C88" s="115" t="s">
        <v>78</v>
      </c>
      <c r="D88" s="115" t="s">
        <v>146</v>
      </c>
      <c r="E88" s="115" t="s">
        <v>147</v>
      </c>
      <c r="F88" s="809" t="s">
        <v>71</v>
      </c>
      <c r="G88" s="809"/>
      <c r="H88" s="805"/>
      <c r="I88" s="805"/>
      <c r="J88" s="805"/>
      <c r="K88" s="805"/>
      <c r="L88" s="805"/>
    </row>
    <row r="89" spans="1:12" s="101" customFormat="1" ht="26.25" customHeight="1">
      <c r="A89" s="808"/>
      <c r="B89" s="803" t="s">
        <v>3783</v>
      </c>
      <c r="C89" s="810" t="s">
        <v>3792</v>
      </c>
      <c r="D89" s="807">
        <v>43880</v>
      </c>
      <c r="E89" s="803" t="s">
        <v>3743</v>
      </c>
      <c r="F89" s="803" t="s">
        <v>3793</v>
      </c>
      <c r="G89" s="803"/>
      <c r="H89" s="806" t="s">
        <v>152</v>
      </c>
      <c r="I89" s="806"/>
      <c r="J89" s="117" t="s">
        <v>153</v>
      </c>
      <c r="K89" s="117" t="s">
        <v>3</v>
      </c>
      <c r="L89" s="119">
        <v>480.84</v>
      </c>
    </row>
    <row r="90" spans="1:12" s="101" customFormat="1" ht="408.95" customHeight="1">
      <c r="A90" s="808"/>
      <c r="B90" s="803"/>
      <c r="C90" s="810"/>
      <c r="D90" s="807"/>
      <c r="E90" s="803"/>
      <c r="F90" s="803"/>
      <c r="G90" s="803"/>
      <c r="H90" s="806" t="s">
        <v>154</v>
      </c>
      <c r="I90" s="806"/>
      <c r="J90" s="803" t="s">
        <v>153</v>
      </c>
      <c r="K90" s="803" t="s">
        <v>3</v>
      </c>
      <c r="L90" s="804">
        <v>865.18</v>
      </c>
    </row>
    <row r="91" spans="1:12" s="101" customFormat="1" ht="29.85" customHeight="1">
      <c r="A91" s="808"/>
      <c r="B91" s="803"/>
      <c r="C91" s="810"/>
      <c r="D91" s="807"/>
      <c r="E91" s="803"/>
      <c r="F91" s="803"/>
      <c r="G91" s="803"/>
      <c r="H91" s="806"/>
      <c r="I91" s="806"/>
      <c r="J91" s="803"/>
      <c r="K91" s="803"/>
      <c r="L91" s="804"/>
    </row>
    <row r="92" spans="1:12" s="101" customFormat="1" ht="24" customHeight="1">
      <c r="A92" s="808"/>
      <c r="B92" s="110" t="s">
        <v>77</v>
      </c>
      <c r="C92" s="115" t="s">
        <v>79</v>
      </c>
      <c r="D92" s="115" t="s">
        <v>155</v>
      </c>
      <c r="E92" s="115" t="s">
        <v>156</v>
      </c>
      <c r="F92" s="805"/>
      <c r="G92" s="805"/>
      <c r="H92" s="806" t="s">
        <v>157</v>
      </c>
      <c r="I92" s="806"/>
      <c r="J92" s="803" t="s">
        <v>153</v>
      </c>
      <c r="K92" s="803" t="s">
        <v>153</v>
      </c>
      <c r="L92" s="804">
        <v>0</v>
      </c>
    </row>
    <row r="93" spans="1:12" s="101" customFormat="1" ht="24" customHeight="1">
      <c r="A93" s="808"/>
      <c r="B93" s="117" t="s">
        <v>3786</v>
      </c>
      <c r="C93" s="117" t="s">
        <v>3793</v>
      </c>
      <c r="D93" s="118">
        <v>43883</v>
      </c>
      <c r="E93" s="117" t="s">
        <v>2666</v>
      </c>
      <c r="F93" s="805"/>
      <c r="G93" s="805"/>
      <c r="H93" s="806"/>
      <c r="I93" s="806"/>
      <c r="J93" s="803"/>
      <c r="K93" s="803"/>
      <c r="L93" s="804"/>
    </row>
    <row r="94" spans="1:12" s="101" customFormat="1" ht="24" customHeight="1">
      <c r="A94" s="808">
        <v>1216</v>
      </c>
      <c r="B94" s="110" t="s">
        <v>76</v>
      </c>
      <c r="C94" s="115" t="s">
        <v>78</v>
      </c>
      <c r="D94" s="115" t="s">
        <v>146</v>
      </c>
      <c r="E94" s="115" t="s">
        <v>147</v>
      </c>
      <c r="F94" s="809" t="s">
        <v>71</v>
      </c>
      <c r="G94" s="809"/>
      <c r="H94" s="805"/>
      <c r="I94" s="805"/>
      <c r="J94" s="805"/>
      <c r="K94" s="805"/>
      <c r="L94" s="805"/>
    </row>
    <row r="95" spans="1:12" s="101" customFormat="1" ht="26.25" customHeight="1">
      <c r="A95" s="808"/>
      <c r="B95" s="803" t="s">
        <v>3794</v>
      </c>
      <c r="C95" s="810" t="s">
        <v>3795</v>
      </c>
      <c r="D95" s="807">
        <v>43804</v>
      </c>
      <c r="E95" s="803" t="s">
        <v>342</v>
      </c>
      <c r="F95" s="803" t="s">
        <v>343</v>
      </c>
      <c r="G95" s="803"/>
      <c r="H95" s="806" t="s">
        <v>152</v>
      </c>
      <c r="I95" s="806"/>
      <c r="J95" s="117" t="s">
        <v>153</v>
      </c>
      <c r="K95" s="117" t="s">
        <v>3</v>
      </c>
      <c r="L95" s="119">
        <v>114</v>
      </c>
    </row>
    <row r="96" spans="1:12" s="101" customFormat="1" ht="312.75" customHeight="1">
      <c r="A96" s="808"/>
      <c r="B96" s="803"/>
      <c r="C96" s="810"/>
      <c r="D96" s="807"/>
      <c r="E96" s="803"/>
      <c r="F96" s="803"/>
      <c r="G96" s="803"/>
      <c r="H96" s="806" t="s">
        <v>154</v>
      </c>
      <c r="I96" s="806"/>
      <c r="J96" s="117" t="s">
        <v>153</v>
      </c>
      <c r="K96" s="117" t="s">
        <v>3</v>
      </c>
      <c r="L96" s="119">
        <v>378.28</v>
      </c>
    </row>
    <row r="97" spans="1:12" s="101" customFormat="1" ht="24" customHeight="1">
      <c r="A97" s="808"/>
      <c r="B97" s="110" t="s">
        <v>77</v>
      </c>
      <c r="C97" s="115" t="s">
        <v>79</v>
      </c>
      <c r="D97" s="115" t="s">
        <v>155</v>
      </c>
      <c r="E97" s="115" t="s">
        <v>156</v>
      </c>
      <c r="F97" s="805"/>
      <c r="G97" s="805"/>
      <c r="H97" s="806" t="s">
        <v>157</v>
      </c>
      <c r="I97" s="806"/>
      <c r="J97" s="803" t="s">
        <v>153</v>
      </c>
      <c r="K97" s="803" t="s">
        <v>3</v>
      </c>
      <c r="L97" s="804">
        <v>280</v>
      </c>
    </row>
    <row r="98" spans="1:12" s="101" customFormat="1" ht="24" customHeight="1">
      <c r="A98" s="808"/>
      <c r="B98" s="117" t="s">
        <v>2305</v>
      </c>
      <c r="C98" s="117" t="s">
        <v>343</v>
      </c>
      <c r="D98" s="118">
        <v>43805</v>
      </c>
      <c r="E98" s="117" t="s">
        <v>1875</v>
      </c>
      <c r="F98" s="805"/>
      <c r="G98" s="805"/>
      <c r="H98" s="806"/>
      <c r="I98" s="806"/>
      <c r="J98" s="803"/>
      <c r="K98" s="803"/>
      <c r="L98" s="804"/>
    </row>
    <row r="99" spans="1:12" s="101" customFormat="1" ht="24" customHeight="1">
      <c r="A99" s="808">
        <v>1217</v>
      </c>
      <c r="B99" s="110" t="s">
        <v>76</v>
      </c>
      <c r="C99" s="115" t="s">
        <v>78</v>
      </c>
      <c r="D99" s="115" t="s">
        <v>146</v>
      </c>
      <c r="E99" s="115" t="s">
        <v>147</v>
      </c>
      <c r="F99" s="809" t="s">
        <v>71</v>
      </c>
      <c r="G99" s="809"/>
      <c r="H99" s="805"/>
      <c r="I99" s="805"/>
      <c r="J99" s="805"/>
      <c r="K99" s="805"/>
      <c r="L99" s="805"/>
    </row>
    <row r="100" spans="1:12" s="101" customFormat="1" ht="26.25" customHeight="1">
      <c r="A100" s="808"/>
      <c r="B100" s="803" t="s">
        <v>3794</v>
      </c>
      <c r="C100" s="810" t="s">
        <v>3796</v>
      </c>
      <c r="D100" s="807">
        <v>43810</v>
      </c>
      <c r="E100" s="803" t="s">
        <v>1821</v>
      </c>
      <c r="F100" s="803" t="s">
        <v>3797</v>
      </c>
      <c r="G100" s="803"/>
      <c r="H100" s="806" t="s">
        <v>152</v>
      </c>
      <c r="I100" s="806"/>
      <c r="J100" s="117" t="s">
        <v>153</v>
      </c>
      <c r="K100" s="117" t="s">
        <v>3</v>
      </c>
      <c r="L100" s="119">
        <v>892</v>
      </c>
    </row>
    <row r="101" spans="1:12" s="101" customFormat="1" ht="344.25" customHeight="1">
      <c r="A101" s="808"/>
      <c r="B101" s="803"/>
      <c r="C101" s="810"/>
      <c r="D101" s="807"/>
      <c r="E101" s="803"/>
      <c r="F101" s="803"/>
      <c r="G101" s="803"/>
      <c r="H101" s="806" t="s">
        <v>154</v>
      </c>
      <c r="I101" s="806"/>
      <c r="J101" s="117" t="s">
        <v>153</v>
      </c>
      <c r="K101" s="117" t="s">
        <v>3</v>
      </c>
      <c r="L101" s="119">
        <v>2364.77</v>
      </c>
    </row>
    <row r="102" spans="1:12" s="101" customFormat="1" ht="24" customHeight="1">
      <c r="A102" s="808"/>
      <c r="B102" s="110" t="s">
        <v>77</v>
      </c>
      <c r="C102" s="115" t="s">
        <v>79</v>
      </c>
      <c r="D102" s="115" t="s">
        <v>155</v>
      </c>
      <c r="E102" s="115" t="s">
        <v>156</v>
      </c>
      <c r="F102" s="805"/>
      <c r="G102" s="805"/>
      <c r="H102" s="806" t="s">
        <v>157</v>
      </c>
      <c r="I102" s="806"/>
      <c r="J102" s="803" t="s">
        <v>153</v>
      </c>
      <c r="K102" s="803" t="s">
        <v>3</v>
      </c>
      <c r="L102" s="804">
        <v>132</v>
      </c>
    </row>
    <row r="103" spans="1:12" s="101" customFormat="1" ht="24" customHeight="1">
      <c r="A103" s="808"/>
      <c r="B103" s="117" t="s">
        <v>2305</v>
      </c>
      <c r="C103" s="117" t="s">
        <v>3797</v>
      </c>
      <c r="D103" s="118">
        <v>43815</v>
      </c>
      <c r="E103" s="117" t="s">
        <v>3798</v>
      </c>
      <c r="F103" s="805"/>
      <c r="G103" s="805"/>
      <c r="H103" s="806"/>
      <c r="I103" s="806"/>
      <c r="J103" s="803"/>
      <c r="K103" s="803"/>
      <c r="L103" s="804"/>
    </row>
    <row r="104" spans="1:12" s="101" customFormat="1" ht="24" customHeight="1">
      <c r="A104" s="808">
        <v>1218</v>
      </c>
      <c r="B104" s="110" t="s">
        <v>76</v>
      </c>
      <c r="C104" s="115" t="s">
        <v>78</v>
      </c>
      <c r="D104" s="115" t="s">
        <v>146</v>
      </c>
      <c r="E104" s="115" t="s">
        <v>147</v>
      </c>
      <c r="F104" s="809" t="s">
        <v>71</v>
      </c>
      <c r="G104" s="809"/>
      <c r="H104" s="805"/>
      <c r="I104" s="805"/>
      <c r="J104" s="805"/>
      <c r="K104" s="805"/>
      <c r="L104" s="805"/>
    </row>
    <row r="105" spans="1:12" s="101" customFormat="1" ht="26.25" customHeight="1">
      <c r="A105" s="808"/>
      <c r="B105" s="803" t="s">
        <v>3794</v>
      </c>
      <c r="C105" s="810" t="s">
        <v>3799</v>
      </c>
      <c r="D105" s="807">
        <v>43869</v>
      </c>
      <c r="E105" s="803" t="s">
        <v>982</v>
      </c>
      <c r="F105" s="803" t="s">
        <v>3800</v>
      </c>
      <c r="G105" s="803"/>
      <c r="H105" s="806" t="s">
        <v>152</v>
      </c>
      <c r="I105" s="806"/>
      <c r="J105" s="117" t="s">
        <v>153</v>
      </c>
      <c r="K105" s="117" t="s">
        <v>3</v>
      </c>
      <c r="L105" s="119">
        <v>387</v>
      </c>
    </row>
    <row r="106" spans="1:12" s="101" customFormat="1" ht="134.25" customHeight="1">
      <c r="A106" s="808"/>
      <c r="B106" s="803"/>
      <c r="C106" s="810"/>
      <c r="D106" s="807"/>
      <c r="E106" s="803"/>
      <c r="F106" s="803"/>
      <c r="G106" s="803"/>
      <c r="H106" s="806" t="s">
        <v>154</v>
      </c>
      <c r="I106" s="806"/>
      <c r="J106" s="117" t="s">
        <v>153</v>
      </c>
      <c r="K106" s="117" t="s">
        <v>3</v>
      </c>
      <c r="L106" s="119">
        <v>1030.47</v>
      </c>
    </row>
    <row r="107" spans="1:12" s="101" customFormat="1" ht="24" customHeight="1">
      <c r="A107" s="808"/>
      <c r="B107" s="110" t="s">
        <v>77</v>
      </c>
      <c r="C107" s="115" t="s">
        <v>79</v>
      </c>
      <c r="D107" s="115" t="s">
        <v>155</v>
      </c>
      <c r="E107" s="115" t="s">
        <v>156</v>
      </c>
      <c r="F107" s="805"/>
      <c r="G107" s="805"/>
      <c r="H107" s="806" t="s">
        <v>157</v>
      </c>
      <c r="I107" s="806"/>
      <c r="J107" s="803" t="s">
        <v>153</v>
      </c>
      <c r="K107" s="803" t="s">
        <v>153</v>
      </c>
      <c r="L107" s="804">
        <v>0</v>
      </c>
    </row>
    <row r="108" spans="1:12" s="101" customFormat="1" ht="24" customHeight="1">
      <c r="A108" s="808"/>
      <c r="B108" s="117" t="s">
        <v>2305</v>
      </c>
      <c r="C108" s="117" t="s">
        <v>3800</v>
      </c>
      <c r="D108" s="118">
        <v>43872</v>
      </c>
      <c r="E108" s="117" t="s">
        <v>3801</v>
      </c>
      <c r="F108" s="805"/>
      <c r="G108" s="805"/>
      <c r="H108" s="806"/>
      <c r="I108" s="806"/>
      <c r="J108" s="803"/>
      <c r="K108" s="803"/>
      <c r="L108" s="804"/>
    </row>
    <row r="109" spans="1:12" s="101" customFormat="1" ht="24" customHeight="1">
      <c r="A109" s="808">
        <v>1219</v>
      </c>
      <c r="B109" s="110" t="s">
        <v>76</v>
      </c>
      <c r="C109" s="115" t="s">
        <v>78</v>
      </c>
      <c r="D109" s="115" t="s">
        <v>146</v>
      </c>
      <c r="E109" s="115" t="s">
        <v>147</v>
      </c>
      <c r="F109" s="809" t="s">
        <v>71</v>
      </c>
      <c r="G109" s="809"/>
      <c r="H109" s="805"/>
      <c r="I109" s="805"/>
      <c r="J109" s="805"/>
      <c r="K109" s="805"/>
      <c r="L109" s="805"/>
    </row>
    <row r="110" spans="1:12" s="101" customFormat="1" ht="26.25" customHeight="1">
      <c r="A110" s="808"/>
      <c r="B110" s="803" t="s">
        <v>3802</v>
      </c>
      <c r="C110" s="810" t="s">
        <v>3803</v>
      </c>
      <c r="D110" s="807">
        <v>43745</v>
      </c>
      <c r="E110" s="803" t="s">
        <v>2831</v>
      </c>
      <c r="F110" s="803" t="s">
        <v>2832</v>
      </c>
      <c r="G110" s="803"/>
      <c r="H110" s="806" t="s">
        <v>152</v>
      </c>
      <c r="I110" s="806"/>
      <c r="J110" s="117" t="s">
        <v>153</v>
      </c>
      <c r="K110" s="117" t="s">
        <v>3</v>
      </c>
      <c r="L110" s="119">
        <v>248</v>
      </c>
    </row>
    <row r="111" spans="1:12" s="101" customFormat="1" ht="218.25" customHeight="1">
      <c r="A111" s="808"/>
      <c r="B111" s="803"/>
      <c r="C111" s="810"/>
      <c r="D111" s="807"/>
      <c r="E111" s="803"/>
      <c r="F111" s="803"/>
      <c r="G111" s="803"/>
      <c r="H111" s="806" t="s">
        <v>154</v>
      </c>
      <c r="I111" s="806"/>
      <c r="J111" s="117" t="s">
        <v>153</v>
      </c>
      <c r="K111" s="117" t="s">
        <v>3</v>
      </c>
      <c r="L111" s="119">
        <v>138</v>
      </c>
    </row>
    <row r="112" spans="1:12" s="101" customFormat="1" ht="24" customHeight="1">
      <c r="A112" s="808"/>
      <c r="B112" s="110" t="s">
        <v>77</v>
      </c>
      <c r="C112" s="115" t="s">
        <v>79</v>
      </c>
      <c r="D112" s="115" t="s">
        <v>155</v>
      </c>
      <c r="E112" s="115" t="s">
        <v>156</v>
      </c>
      <c r="F112" s="805"/>
      <c r="G112" s="805"/>
      <c r="H112" s="806" t="s">
        <v>157</v>
      </c>
      <c r="I112" s="806"/>
      <c r="J112" s="803" t="s">
        <v>153</v>
      </c>
      <c r="K112" s="803" t="s">
        <v>3</v>
      </c>
      <c r="L112" s="804">
        <v>123</v>
      </c>
    </row>
    <row r="113" spans="1:12" s="101" customFormat="1" ht="24" customHeight="1">
      <c r="A113" s="808"/>
      <c r="B113" s="117" t="s">
        <v>193</v>
      </c>
      <c r="C113" s="117" t="s">
        <v>2832</v>
      </c>
      <c r="D113" s="118">
        <v>43747</v>
      </c>
      <c r="E113" s="117" t="s">
        <v>3804</v>
      </c>
      <c r="F113" s="805"/>
      <c r="G113" s="805"/>
      <c r="H113" s="806"/>
      <c r="I113" s="806"/>
      <c r="J113" s="803"/>
      <c r="K113" s="803"/>
      <c r="L113" s="804"/>
    </row>
    <row r="114" spans="1:12" s="101" customFormat="1" ht="24" customHeight="1">
      <c r="A114" s="808">
        <v>1220</v>
      </c>
      <c r="B114" s="110" t="s">
        <v>76</v>
      </c>
      <c r="C114" s="115" t="s">
        <v>78</v>
      </c>
      <c r="D114" s="115" t="s">
        <v>146</v>
      </c>
      <c r="E114" s="115" t="s">
        <v>147</v>
      </c>
      <c r="F114" s="809" t="s">
        <v>71</v>
      </c>
      <c r="G114" s="809"/>
      <c r="H114" s="805"/>
      <c r="I114" s="805"/>
      <c r="J114" s="805"/>
      <c r="K114" s="805"/>
      <c r="L114" s="805"/>
    </row>
    <row r="115" spans="1:12" s="101" customFormat="1" ht="26.25" customHeight="1">
      <c r="A115" s="808"/>
      <c r="B115" s="803" t="s">
        <v>3805</v>
      </c>
      <c r="C115" s="810" t="s">
        <v>3806</v>
      </c>
      <c r="D115" s="807">
        <v>43762</v>
      </c>
      <c r="E115" s="803" t="s">
        <v>205</v>
      </c>
      <c r="F115" s="803" t="s">
        <v>1532</v>
      </c>
      <c r="G115" s="803"/>
      <c r="H115" s="806" t="s">
        <v>152</v>
      </c>
      <c r="I115" s="806"/>
      <c r="J115" s="117" t="s">
        <v>153</v>
      </c>
      <c r="K115" s="117" t="s">
        <v>3</v>
      </c>
      <c r="L115" s="119">
        <v>508</v>
      </c>
    </row>
    <row r="116" spans="1:12" s="101" customFormat="1" ht="333.75" customHeight="1">
      <c r="A116" s="808"/>
      <c r="B116" s="803"/>
      <c r="C116" s="810"/>
      <c r="D116" s="807"/>
      <c r="E116" s="803"/>
      <c r="F116" s="803"/>
      <c r="G116" s="803"/>
      <c r="H116" s="806" t="s">
        <v>154</v>
      </c>
      <c r="I116" s="806"/>
      <c r="J116" s="117" t="s">
        <v>153</v>
      </c>
      <c r="K116" s="117" t="s">
        <v>153</v>
      </c>
      <c r="L116" s="119">
        <v>0</v>
      </c>
    </row>
    <row r="117" spans="1:12" s="101" customFormat="1" ht="24" customHeight="1">
      <c r="A117" s="808"/>
      <c r="B117" s="110" t="s">
        <v>77</v>
      </c>
      <c r="C117" s="115" t="s">
        <v>79</v>
      </c>
      <c r="D117" s="115" t="s">
        <v>155</v>
      </c>
      <c r="E117" s="115" t="s">
        <v>156</v>
      </c>
      <c r="F117" s="805"/>
      <c r="G117" s="805"/>
      <c r="H117" s="806" t="s">
        <v>157</v>
      </c>
      <c r="I117" s="806"/>
      <c r="J117" s="803" t="s">
        <v>153</v>
      </c>
      <c r="K117" s="803" t="s">
        <v>3</v>
      </c>
      <c r="L117" s="804">
        <v>300</v>
      </c>
    </row>
    <row r="118" spans="1:12" s="101" customFormat="1" ht="24" customHeight="1">
      <c r="A118" s="808"/>
      <c r="B118" s="117" t="s">
        <v>164</v>
      </c>
      <c r="C118" s="117" t="s">
        <v>1532</v>
      </c>
      <c r="D118" s="118">
        <v>43764</v>
      </c>
      <c r="E118" s="117" t="s">
        <v>1088</v>
      </c>
      <c r="F118" s="805"/>
      <c r="G118" s="805"/>
      <c r="H118" s="806"/>
      <c r="I118" s="806"/>
      <c r="J118" s="803"/>
      <c r="K118" s="803"/>
      <c r="L118" s="804"/>
    </row>
    <row r="119" spans="1:12" s="101" customFormat="1" ht="24" customHeight="1">
      <c r="A119" s="808">
        <v>1221</v>
      </c>
      <c r="B119" s="110" t="s">
        <v>76</v>
      </c>
      <c r="C119" s="115" t="s">
        <v>78</v>
      </c>
      <c r="D119" s="115" t="s">
        <v>146</v>
      </c>
      <c r="E119" s="115" t="s">
        <v>147</v>
      </c>
      <c r="F119" s="809" t="s">
        <v>71</v>
      </c>
      <c r="G119" s="809"/>
      <c r="H119" s="805"/>
      <c r="I119" s="805"/>
      <c r="J119" s="805"/>
      <c r="K119" s="805"/>
      <c r="L119" s="805"/>
    </row>
    <row r="120" spans="1:12" s="101" customFormat="1" ht="26.25" customHeight="1">
      <c r="A120" s="808"/>
      <c r="B120" s="803" t="s">
        <v>3805</v>
      </c>
      <c r="C120" s="810" t="s">
        <v>3807</v>
      </c>
      <c r="D120" s="807">
        <v>43782</v>
      </c>
      <c r="E120" s="803" t="s">
        <v>1052</v>
      </c>
      <c r="F120" s="803" t="s">
        <v>597</v>
      </c>
      <c r="G120" s="803"/>
      <c r="H120" s="806" t="s">
        <v>152</v>
      </c>
      <c r="I120" s="806"/>
      <c r="J120" s="117" t="s">
        <v>153</v>
      </c>
      <c r="K120" s="117" t="s">
        <v>3</v>
      </c>
      <c r="L120" s="119">
        <v>180</v>
      </c>
    </row>
    <row r="121" spans="1:12" s="101" customFormat="1" ht="408.95" customHeight="1">
      <c r="A121" s="808"/>
      <c r="B121" s="803"/>
      <c r="C121" s="810"/>
      <c r="D121" s="807"/>
      <c r="E121" s="803"/>
      <c r="F121" s="803"/>
      <c r="G121" s="803"/>
      <c r="H121" s="806" t="s">
        <v>154</v>
      </c>
      <c r="I121" s="806"/>
      <c r="J121" s="803" t="s">
        <v>153</v>
      </c>
      <c r="K121" s="803" t="s">
        <v>3</v>
      </c>
      <c r="L121" s="804">
        <v>410</v>
      </c>
    </row>
    <row r="122" spans="1:12" s="101" customFormat="1" ht="113.85" customHeight="1">
      <c r="A122" s="808"/>
      <c r="B122" s="803"/>
      <c r="C122" s="810"/>
      <c r="D122" s="807"/>
      <c r="E122" s="803"/>
      <c r="F122" s="803"/>
      <c r="G122" s="803"/>
      <c r="H122" s="806"/>
      <c r="I122" s="806"/>
      <c r="J122" s="803"/>
      <c r="K122" s="803"/>
      <c r="L122" s="804"/>
    </row>
    <row r="123" spans="1:12" s="101" customFormat="1" ht="24" customHeight="1">
      <c r="A123" s="808"/>
      <c r="B123" s="110" t="s">
        <v>77</v>
      </c>
      <c r="C123" s="115" t="s">
        <v>79</v>
      </c>
      <c r="D123" s="115" t="s">
        <v>155</v>
      </c>
      <c r="E123" s="115" t="s">
        <v>156</v>
      </c>
      <c r="F123" s="805"/>
      <c r="G123" s="805"/>
      <c r="H123" s="806" t="s">
        <v>157</v>
      </c>
      <c r="I123" s="806"/>
      <c r="J123" s="803" t="s">
        <v>153</v>
      </c>
      <c r="K123" s="803" t="s">
        <v>3</v>
      </c>
      <c r="L123" s="804">
        <v>80</v>
      </c>
    </row>
    <row r="124" spans="1:12" s="101" customFormat="1" ht="24" customHeight="1">
      <c r="A124" s="808"/>
      <c r="B124" s="117" t="s">
        <v>164</v>
      </c>
      <c r="C124" s="117" t="s">
        <v>597</v>
      </c>
      <c r="D124" s="118">
        <v>43783</v>
      </c>
      <c r="E124" s="117" t="s">
        <v>449</v>
      </c>
      <c r="F124" s="805"/>
      <c r="G124" s="805"/>
      <c r="H124" s="806"/>
      <c r="I124" s="806"/>
      <c r="J124" s="803"/>
      <c r="K124" s="803"/>
      <c r="L124" s="804"/>
    </row>
    <row r="125" spans="1:12" s="101" customFormat="1" ht="24" customHeight="1">
      <c r="A125" s="808">
        <v>1222</v>
      </c>
      <c r="B125" s="110" t="s">
        <v>76</v>
      </c>
      <c r="C125" s="115" t="s">
        <v>78</v>
      </c>
      <c r="D125" s="115" t="s">
        <v>146</v>
      </c>
      <c r="E125" s="115" t="s">
        <v>147</v>
      </c>
      <c r="F125" s="809" t="s">
        <v>71</v>
      </c>
      <c r="G125" s="809"/>
      <c r="H125" s="805"/>
      <c r="I125" s="805"/>
      <c r="J125" s="805"/>
      <c r="K125" s="805"/>
      <c r="L125" s="805"/>
    </row>
    <row r="126" spans="1:12" s="101" customFormat="1" ht="26.25" customHeight="1">
      <c r="A126" s="808"/>
      <c r="B126" s="803" t="s">
        <v>3805</v>
      </c>
      <c r="C126" s="810" t="s">
        <v>3808</v>
      </c>
      <c r="D126" s="807">
        <v>43789</v>
      </c>
      <c r="E126" s="803" t="s">
        <v>2797</v>
      </c>
      <c r="F126" s="803" t="s">
        <v>3809</v>
      </c>
      <c r="G126" s="803"/>
      <c r="H126" s="806" t="s">
        <v>152</v>
      </c>
      <c r="I126" s="806"/>
      <c r="J126" s="117" t="s">
        <v>153</v>
      </c>
      <c r="K126" s="117" t="s">
        <v>3</v>
      </c>
      <c r="L126" s="119">
        <v>534</v>
      </c>
    </row>
    <row r="127" spans="1:12" s="101" customFormat="1" ht="408.95" customHeight="1">
      <c r="A127" s="808"/>
      <c r="B127" s="803"/>
      <c r="C127" s="810"/>
      <c r="D127" s="807"/>
      <c r="E127" s="803"/>
      <c r="F127" s="803"/>
      <c r="G127" s="803"/>
      <c r="H127" s="806" t="s">
        <v>154</v>
      </c>
      <c r="I127" s="806"/>
      <c r="J127" s="803" t="s">
        <v>153</v>
      </c>
      <c r="K127" s="803" t="s">
        <v>3</v>
      </c>
      <c r="L127" s="804">
        <v>1100</v>
      </c>
    </row>
    <row r="128" spans="1:12" s="101" customFormat="1" ht="19.350000000000001" customHeight="1">
      <c r="A128" s="808"/>
      <c r="B128" s="803"/>
      <c r="C128" s="810"/>
      <c r="D128" s="807"/>
      <c r="E128" s="803"/>
      <c r="F128" s="803"/>
      <c r="G128" s="803"/>
      <c r="H128" s="806"/>
      <c r="I128" s="806"/>
      <c r="J128" s="803"/>
      <c r="K128" s="803"/>
      <c r="L128" s="804"/>
    </row>
    <row r="129" spans="1:12" s="101" customFormat="1" ht="24" customHeight="1">
      <c r="A129" s="808"/>
      <c r="B129" s="110" t="s">
        <v>77</v>
      </c>
      <c r="C129" s="115" t="s">
        <v>79</v>
      </c>
      <c r="D129" s="115" t="s">
        <v>155</v>
      </c>
      <c r="E129" s="115" t="s">
        <v>156</v>
      </c>
      <c r="F129" s="805"/>
      <c r="G129" s="805"/>
      <c r="H129" s="806" t="s">
        <v>157</v>
      </c>
      <c r="I129" s="806"/>
      <c r="J129" s="803" t="s">
        <v>153</v>
      </c>
      <c r="K129" s="803" t="s">
        <v>153</v>
      </c>
      <c r="L129" s="804">
        <v>0</v>
      </c>
    </row>
    <row r="130" spans="1:12" s="101" customFormat="1" ht="24" customHeight="1">
      <c r="A130" s="808"/>
      <c r="B130" s="117" t="s">
        <v>164</v>
      </c>
      <c r="C130" s="117" t="s">
        <v>3809</v>
      </c>
      <c r="D130" s="118">
        <v>43792</v>
      </c>
      <c r="E130" s="117" t="s">
        <v>293</v>
      </c>
      <c r="F130" s="805"/>
      <c r="G130" s="805"/>
      <c r="H130" s="806"/>
      <c r="I130" s="806"/>
      <c r="J130" s="803"/>
      <c r="K130" s="803"/>
      <c r="L130" s="804"/>
    </row>
    <row r="131" spans="1:12" s="101" customFormat="1" ht="24" customHeight="1">
      <c r="A131" s="808">
        <v>1223</v>
      </c>
      <c r="B131" s="110" t="s">
        <v>76</v>
      </c>
      <c r="C131" s="115" t="s">
        <v>78</v>
      </c>
      <c r="D131" s="115" t="s">
        <v>146</v>
      </c>
      <c r="E131" s="115" t="s">
        <v>147</v>
      </c>
      <c r="F131" s="809" t="s">
        <v>71</v>
      </c>
      <c r="G131" s="809"/>
      <c r="H131" s="805"/>
      <c r="I131" s="805"/>
      <c r="J131" s="805"/>
      <c r="K131" s="805"/>
      <c r="L131" s="805"/>
    </row>
    <row r="132" spans="1:12" s="101" customFormat="1" ht="26.25" customHeight="1">
      <c r="A132" s="808"/>
      <c r="B132" s="803" t="s">
        <v>3810</v>
      </c>
      <c r="C132" s="810" t="s">
        <v>3811</v>
      </c>
      <c r="D132" s="807">
        <v>43739</v>
      </c>
      <c r="E132" s="803" t="s">
        <v>3195</v>
      </c>
      <c r="F132" s="803" t="s">
        <v>3812</v>
      </c>
      <c r="G132" s="803"/>
      <c r="H132" s="806" t="s">
        <v>152</v>
      </c>
      <c r="I132" s="806"/>
      <c r="J132" s="117" t="s">
        <v>153</v>
      </c>
      <c r="K132" s="117" t="s">
        <v>3</v>
      </c>
      <c r="L132" s="119">
        <v>1477.2</v>
      </c>
    </row>
    <row r="133" spans="1:12" s="101" customFormat="1" ht="408.95" customHeight="1">
      <c r="A133" s="808"/>
      <c r="B133" s="803"/>
      <c r="C133" s="810"/>
      <c r="D133" s="807"/>
      <c r="E133" s="803"/>
      <c r="F133" s="803"/>
      <c r="G133" s="803"/>
      <c r="H133" s="806" t="s">
        <v>154</v>
      </c>
      <c r="I133" s="806"/>
      <c r="J133" s="803" t="s">
        <v>153</v>
      </c>
      <c r="K133" s="803" t="s">
        <v>153</v>
      </c>
      <c r="L133" s="804">
        <v>0</v>
      </c>
    </row>
    <row r="134" spans="1:12" s="101" customFormat="1" ht="134.85" customHeight="1">
      <c r="A134" s="808"/>
      <c r="B134" s="803"/>
      <c r="C134" s="810"/>
      <c r="D134" s="807"/>
      <c r="E134" s="803"/>
      <c r="F134" s="803"/>
      <c r="G134" s="803"/>
      <c r="H134" s="806"/>
      <c r="I134" s="806"/>
      <c r="J134" s="803"/>
      <c r="K134" s="803"/>
      <c r="L134" s="804"/>
    </row>
    <row r="135" spans="1:12" s="101" customFormat="1" ht="24" customHeight="1">
      <c r="A135" s="808"/>
      <c r="B135" s="110" t="s">
        <v>77</v>
      </c>
      <c r="C135" s="115" t="s">
        <v>79</v>
      </c>
      <c r="D135" s="115" t="s">
        <v>155</v>
      </c>
      <c r="E135" s="115" t="s">
        <v>156</v>
      </c>
      <c r="F135" s="805"/>
      <c r="G135" s="805"/>
      <c r="H135" s="806" t="s">
        <v>157</v>
      </c>
      <c r="I135" s="806"/>
      <c r="J135" s="803" t="s">
        <v>153</v>
      </c>
      <c r="K135" s="803" t="s">
        <v>3</v>
      </c>
      <c r="L135" s="804">
        <v>29.58</v>
      </c>
    </row>
    <row r="136" spans="1:12" s="101" customFormat="1" ht="24" customHeight="1">
      <c r="A136" s="808"/>
      <c r="B136" s="117" t="s">
        <v>240</v>
      </c>
      <c r="C136" s="117" t="s">
        <v>3812</v>
      </c>
      <c r="D136" s="118">
        <v>43746</v>
      </c>
      <c r="E136" s="117" t="s">
        <v>3045</v>
      </c>
      <c r="F136" s="805"/>
      <c r="G136" s="805"/>
      <c r="H136" s="806"/>
      <c r="I136" s="806"/>
      <c r="J136" s="803"/>
      <c r="K136" s="803"/>
      <c r="L136" s="804"/>
    </row>
    <row r="137" spans="1:12" s="101" customFormat="1" ht="24" customHeight="1">
      <c r="A137" s="808">
        <v>1224</v>
      </c>
      <c r="B137" s="110" t="s">
        <v>76</v>
      </c>
      <c r="C137" s="115" t="s">
        <v>78</v>
      </c>
      <c r="D137" s="115" t="s">
        <v>146</v>
      </c>
      <c r="E137" s="115" t="s">
        <v>147</v>
      </c>
      <c r="F137" s="809" t="s">
        <v>71</v>
      </c>
      <c r="G137" s="809"/>
      <c r="H137" s="805"/>
      <c r="I137" s="805"/>
      <c r="J137" s="805"/>
      <c r="K137" s="805"/>
      <c r="L137" s="805"/>
    </row>
    <row r="138" spans="1:12" s="101" customFormat="1" ht="26.25" customHeight="1">
      <c r="A138" s="808"/>
      <c r="B138" s="803" t="s">
        <v>3810</v>
      </c>
      <c r="C138" s="810" t="s">
        <v>3813</v>
      </c>
      <c r="D138" s="807">
        <v>43751</v>
      </c>
      <c r="E138" s="803" t="s">
        <v>3814</v>
      </c>
      <c r="F138" s="803" t="s">
        <v>2184</v>
      </c>
      <c r="G138" s="803"/>
      <c r="H138" s="806" t="s">
        <v>152</v>
      </c>
      <c r="I138" s="806"/>
      <c r="J138" s="117" t="s">
        <v>153</v>
      </c>
      <c r="K138" s="117" t="s">
        <v>3</v>
      </c>
      <c r="L138" s="119">
        <v>313.25</v>
      </c>
    </row>
    <row r="139" spans="1:12" s="101" customFormat="1" ht="408.95" customHeight="1">
      <c r="A139" s="808"/>
      <c r="B139" s="803"/>
      <c r="C139" s="810"/>
      <c r="D139" s="807"/>
      <c r="E139" s="803"/>
      <c r="F139" s="803"/>
      <c r="G139" s="803"/>
      <c r="H139" s="806" t="s">
        <v>154</v>
      </c>
      <c r="I139" s="806"/>
      <c r="J139" s="803" t="s">
        <v>153</v>
      </c>
      <c r="K139" s="803" t="s">
        <v>3</v>
      </c>
      <c r="L139" s="804">
        <v>671.23</v>
      </c>
    </row>
    <row r="140" spans="1:12" s="101" customFormat="1" ht="29.85" customHeight="1">
      <c r="A140" s="808"/>
      <c r="B140" s="803"/>
      <c r="C140" s="810"/>
      <c r="D140" s="807"/>
      <c r="E140" s="803"/>
      <c r="F140" s="803"/>
      <c r="G140" s="803"/>
      <c r="H140" s="806"/>
      <c r="I140" s="806"/>
      <c r="J140" s="803"/>
      <c r="K140" s="803"/>
      <c r="L140" s="804"/>
    </row>
    <row r="141" spans="1:12" s="101" customFormat="1" ht="24" customHeight="1">
      <c r="A141" s="808"/>
      <c r="B141" s="110" t="s">
        <v>77</v>
      </c>
      <c r="C141" s="115" t="s">
        <v>79</v>
      </c>
      <c r="D141" s="115" t="s">
        <v>155</v>
      </c>
      <c r="E141" s="115" t="s">
        <v>156</v>
      </c>
      <c r="F141" s="805"/>
      <c r="G141" s="805"/>
      <c r="H141" s="806" t="s">
        <v>157</v>
      </c>
      <c r="I141" s="806"/>
      <c r="J141" s="803" t="s">
        <v>153</v>
      </c>
      <c r="K141" s="803" t="s">
        <v>153</v>
      </c>
      <c r="L141" s="804">
        <v>0</v>
      </c>
    </row>
    <row r="142" spans="1:12" s="101" customFormat="1" ht="24" customHeight="1">
      <c r="A142" s="808"/>
      <c r="B142" s="117" t="s">
        <v>240</v>
      </c>
      <c r="C142" s="117" t="s">
        <v>2184</v>
      </c>
      <c r="D142" s="118">
        <v>43753</v>
      </c>
      <c r="E142" s="117" t="s">
        <v>3815</v>
      </c>
      <c r="F142" s="805"/>
      <c r="G142" s="805"/>
      <c r="H142" s="806"/>
      <c r="I142" s="806"/>
      <c r="J142" s="803"/>
      <c r="K142" s="803"/>
      <c r="L142" s="804"/>
    </row>
    <row r="143" spans="1:12" s="101" customFormat="1" ht="24" customHeight="1">
      <c r="A143" s="808">
        <v>1225</v>
      </c>
      <c r="B143" s="110" t="s">
        <v>76</v>
      </c>
      <c r="C143" s="115" t="s">
        <v>78</v>
      </c>
      <c r="D143" s="115" t="s">
        <v>146</v>
      </c>
      <c r="E143" s="115" t="s">
        <v>147</v>
      </c>
      <c r="F143" s="809" t="s">
        <v>71</v>
      </c>
      <c r="G143" s="809"/>
      <c r="H143" s="805"/>
      <c r="I143" s="805"/>
      <c r="J143" s="805"/>
      <c r="K143" s="805"/>
      <c r="L143" s="805"/>
    </row>
    <row r="144" spans="1:12" s="101" customFormat="1" ht="26.25" customHeight="1">
      <c r="A144" s="808"/>
      <c r="B144" s="803" t="s">
        <v>3810</v>
      </c>
      <c r="C144" s="810" t="s">
        <v>3816</v>
      </c>
      <c r="D144" s="807">
        <v>43806</v>
      </c>
      <c r="E144" s="803" t="s">
        <v>228</v>
      </c>
      <c r="F144" s="803" t="s">
        <v>239</v>
      </c>
      <c r="G144" s="803"/>
      <c r="H144" s="806" t="s">
        <v>152</v>
      </c>
      <c r="I144" s="806"/>
      <c r="J144" s="117" t="s">
        <v>153</v>
      </c>
      <c r="K144" s="117" t="s">
        <v>3</v>
      </c>
      <c r="L144" s="119">
        <v>1665.88</v>
      </c>
    </row>
    <row r="145" spans="1:12" s="101" customFormat="1" ht="408.95" customHeight="1">
      <c r="A145" s="808"/>
      <c r="B145" s="803"/>
      <c r="C145" s="810"/>
      <c r="D145" s="807"/>
      <c r="E145" s="803"/>
      <c r="F145" s="803"/>
      <c r="G145" s="803"/>
      <c r="H145" s="806" t="s">
        <v>154</v>
      </c>
      <c r="I145" s="806"/>
      <c r="J145" s="803" t="s">
        <v>153</v>
      </c>
      <c r="K145" s="803" t="s">
        <v>3</v>
      </c>
      <c r="L145" s="804">
        <v>14.99</v>
      </c>
    </row>
    <row r="146" spans="1:12" s="101" customFormat="1" ht="408.95" customHeight="1">
      <c r="A146" s="808"/>
      <c r="B146" s="803"/>
      <c r="C146" s="810"/>
      <c r="D146" s="807"/>
      <c r="E146" s="803"/>
      <c r="F146" s="803"/>
      <c r="G146" s="803"/>
      <c r="H146" s="806"/>
      <c r="I146" s="806"/>
      <c r="J146" s="803"/>
      <c r="K146" s="803"/>
      <c r="L146" s="804"/>
    </row>
    <row r="147" spans="1:12" s="101" customFormat="1" ht="61.7" customHeight="1">
      <c r="A147" s="808"/>
      <c r="B147" s="803"/>
      <c r="C147" s="810"/>
      <c r="D147" s="807"/>
      <c r="E147" s="803"/>
      <c r="F147" s="803"/>
      <c r="G147" s="803"/>
      <c r="H147" s="806"/>
      <c r="I147" s="806"/>
      <c r="J147" s="803"/>
      <c r="K147" s="803"/>
      <c r="L147" s="804"/>
    </row>
    <row r="148" spans="1:12" s="101" customFormat="1" ht="24" customHeight="1">
      <c r="A148" s="808"/>
      <c r="B148" s="110" t="s">
        <v>77</v>
      </c>
      <c r="C148" s="115" t="s">
        <v>79</v>
      </c>
      <c r="D148" s="115" t="s">
        <v>155</v>
      </c>
      <c r="E148" s="115" t="s">
        <v>156</v>
      </c>
      <c r="F148" s="805"/>
      <c r="G148" s="805"/>
      <c r="H148" s="806" t="s">
        <v>157</v>
      </c>
      <c r="I148" s="806"/>
      <c r="J148" s="803" t="s">
        <v>153</v>
      </c>
      <c r="K148" s="803" t="s">
        <v>3</v>
      </c>
      <c r="L148" s="804">
        <v>590</v>
      </c>
    </row>
    <row r="149" spans="1:12" s="101" customFormat="1" ht="24" customHeight="1">
      <c r="A149" s="808"/>
      <c r="B149" s="117" t="s">
        <v>240</v>
      </c>
      <c r="C149" s="117" t="s">
        <v>239</v>
      </c>
      <c r="D149" s="118">
        <v>43811</v>
      </c>
      <c r="E149" s="117" t="s">
        <v>451</v>
      </c>
      <c r="F149" s="805"/>
      <c r="G149" s="805"/>
      <c r="H149" s="806"/>
      <c r="I149" s="806"/>
      <c r="J149" s="803"/>
      <c r="K149" s="803"/>
      <c r="L149" s="804"/>
    </row>
    <row r="150" spans="1:12" s="101" customFormat="1" ht="24" customHeight="1">
      <c r="A150" s="808">
        <v>1226</v>
      </c>
      <c r="B150" s="110" t="s">
        <v>76</v>
      </c>
      <c r="C150" s="115" t="s">
        <v>78</v>
      </c>
      <c r="D150" s="115" t="s">
        <v>146</v>
      </c>
      <c r="E150" s="115" t="s">
        <v>147</v>
      </c>
      <c r="F150" s="809" t="s">
        <v>71</v>
      </c>
      <c r="G150" s="809"/>
      <c r="H150" s="805"/>
      <c r="I150" s="805"/>
      <c r="J150" s="805"/>
      <c r="K150" s="805"/>
      <c r="L150" s="805"/>
    </row>
    <row r="151" spans="1:12" s="101" customFormat="1" ht="26.25" customHeight="1">
      <c r="A151" s="808"/>
      <c r="B151" s="803" t="s">
        <v>3810</v>
      </c>
      <c r="C151" s="810" t="s">
        <v>3817</v>
      </c>
      <c r="D151" s="807">
        <v>43840</v>
      </c>
      <c r="E151" s="803" t="s">
        <v>217</v>
      </c>
      <c r="F151" s="803" t="s">
        <v>3818</v>
      </c>
      <c r="G151" s="803"/>
      <c r="H151" s="806" t="s">
        <v>152</v>
      </c>
      <c r="I151" s="806"/>
      <c r="J151" s="117" t="s">
        <v>153</v>
      </c>
      <c r="K151" s="117" t="s">
        <v>3</v>
      </c>
      <c r="L151" s="119">
        <v>651.84</v>
      </c>
    </row>
    <row r="152" spans="1:12" s="101" customFormat="1" ht="408.95" customHeight="1">
      <c r="A152" s="808"/>
      <c r="B152" s="803"/>
      <c r="C152" s="810"/>
      <c r="D152" s="807"/>
      <c r="E152" s="803"/>
      <c r="F152" s="803"/>
      <c r="G152" s="803"/>
      <c r="H152" s="806" t="s">
        <v>154</v>
      </c>
      <c r="I152" s="806"/>
      <c r="J152" s="803" t="s">
        <v>153</v>
      </c>
      <c r="K152" s="803" t="s">
        <v>153</v>
      </c>
      <c r="L152" s="804">
        <v>0</v>
      </c>
    </row>
    <row r="153" spans="1:12" s="101" customFormat="1" ht="408.95" customHeight="1">
      <c r="A153" s="808"/>
      <c r="B153" s="803"/>
      <c r="C153" s="810"/>
      <c r="D153" s="807"/>
      <c r="E153" s="803"/>
      <c r="F153" s="803"/>
      <c r="G153" s="803"/>
      <c r="H153" s="806"/>
      <c r="I153" s="806"/>
      <c r="J153" s="803"/>
      <c r="K153" s="803"/>
      <c r="L153" s="804"/>
    </row>
    <row r="154" spans="1:12" s="101" customFormat="1" ht="135.19999999999999" customHeight="1">
      <c r="A154" s="808"/>
      <c r="B154" s="803"/>
      <c r="C154" s="810"/>
      <c r="D154" s="807"/>
      <c r="E154" s="803"/>
      <c r="F154" s="803"/>
      <c r="G154" s="803"/>
      <c r="H154" s="806"/>
      <c r="I154" s="806"/>
      <c r="J154" s="803"/>
      <c r="K154" s="803"/>
      <c r="L154" s="804"/>
    </row>
    <row r="155" spans="1:12" s="101" customFormat="1" ht="24" customHeight="1">
      <c r="A155" s="808"/>
      <c r="B155" s="110" t="s">
        <v>77</v>
      </c>
      <c r="C155" s="115" t="s">
        <v>79</v>
      </c>
      <c r="D155" s="115" t="s">
        <v>155</v>
      </c>
      <c r="E155" s="115" t="s">
        <v>156</v>
      </c>
      <c r="F155" s="805"/>
      <c r="G155" s="805"/>
      <c r="H155" s="806" t="s">
        <v>157</v>
      </c>
      <c r="I155" s="806"/>
      <c r="J155" s="803" t="s">
        <v>153</v>
      </c>
      <c r="K155" s="803" t="s">
        <v>3</v>
      </c>
      <c r="L155" s="804">
        <v>97.9</v>
      </c>
    </row>
    <row r="156" spans="1:12" s="101" customFormat="1" ht="24" customHeight="1">
      <c r="A156" s="808"/>
      <c r="B156" s="117" t="s">
        <v>240</v>
      </c>
      <c r="C156" s="117" t="s">
        <v>3818</v>
      </c>
      <c r="D156" s="118">
        <v>43851</v>
      </c>
      <c r="E156" s="117" t="s">
        <v>3819</v>
      </c>
      <c r="F156" s="805"/>
      <c r="G156" s="805"/>
      <c r="H156" s="806"/>
      <c r="I156" s="806"/>
      <c r="J156" s="803"/>
      <c r="K156" s="803"/>
      <c r="L156" s="804"/>
    </row>
    <row r="157" spans="1:12" s="101" customFormat="1" ht="24" customHeight="1">
      <c r="A157" s="808">
        <v>1227</v>
      </c>
      <c r="B157" s="110" t="s">
        <v>76</v>
      </c>
      <c r="C157" s="115" t="s">
        <v>78</v>
      </c>
      <c r="D157" s="115" t="s">
        <v>146</v>
      </c>
      <c r="E157" s="115" t="s">
        <v>147</v>
      </c>
      <c r="F157" s="809" t="s">
        <v>71</v>
      </c>
      <c r="G157" s="809"/>
      <c r="H157" s="805"/>
      <c r="I157" s="805"/>
      <c r="J157" s="805"/>
      <c r="K157" s="805"/>
      <c r="L157" s="805"/>
    </row>
    <row r="158" spans="1:12" s="101" customFormat="1" ht="26.25" customHeight="1">
      <c r="A158" s="808"/>
      <c r="B158" s="803" t="s">
        <v>3810</v>
      </c>
      <c r="C158" s="810" t="s">
        <v>3817</v>
      </c>
      <c r="D158" s="807">
        <v>43840</v>
      </c>
      <c r="E158" s="803" t="s">
        <v>217</v>
      </c>
      <c r="F158" s="803" t="s">
        <v>218</v>
      </c>
      <c r="G158" s="803"/>
      <c r="H158" s="806" t="s">
        <v>152</v>
      </c>
      <c r="I158" s="806"/>
      <c r="J158" s="117" t="s">
        <v>153</v>
      </c>
      <c r="K158" s="117" t="s">
        <v>3</v>
      </c>
      <c r="L158" s="119">
        <v>564.68000000000006</v>
      </c>
    </row>
    <row r="159" spans="1:12" s="101" customFormat="1" ht="408.95" customHeight="1">
      <c r="A159" s="808"/>
      <c r="B159" s="803"/>
      <c r="C159" s="810"/>
      <c r="D159" s="807"/>
      <c r="E159" s="803"/>
      <c r="F159" s="803"/>
      <c r="G159" s="803"/>
      <c r="H159" s="806" t="s">
        <v>154</v>
      </c>
      <c r="I159" s="806"/>
      <c r="J159" s="803" t="s">
        <v>153</v>
      </c>
      <c r="K159" s="803" t="s">
        <v>3</v>
      </c>
      <c r="L159" s="804">
        <v>3858.82</v>
      </c>
    </row>
    <row r="160" spans="1:12" s="101" customFormat="1" ht="408.95" customHeight="1">
      <c r="A160" s="808"/>
      <c r="B160" s="803"/>
      <c r="C160" s="810"/>
      <c r="D160" s="807"/>
      <c r="E160" s="803"/>
      <c r="F160" s="803"/>
      <c r="G160" s="803"/>
      <c r="H160" s="806"/>
      <c r="I160" s="806"/>
      <c r="J160" s="803"/>
      <c r="K160" s="803"/>
      <c r="L160" s="804"/>
    </row>
    <row r="161" spans="1:12" s="101" customFormat="1" ht="135.19999999999999" customHeight="1">
      <c r="A161" s="808"/>
      <c r="B161" s="803"/>
      <c r="C161" s="810"/>
      <c r="D161" s="807"/>
      <c r="E161" s="803"/>
      <c r="F161" s="803"/>
      <c r="G161" s="803"/>
      <c r="H161" s="806"/>
      <c r="I161" s="806"/>
      <c r="J161" s="803"/>
      <c r="K161" s="803"/>
      <c r="L161" s="804"/>
    </row>
    <row r="162" spans="1:12" s="101" customFormat="1" ht="24" customHeight="1">
      <c r="A162" s="808"/>
      <c r="B162" s="110" t="s">
        <v>77</v>
      </c>
      <c r="C162" s="115" t="s">
        <v>79</v>
      </c>
      <c r="D162" s="115" t="s">
        <v>155</v>
      </c>
      <c r="E162" s="115" t="s">
        <v>156</v>
      </c>
      <c r="F162" s="805"/>
      <c r="G162" s="805"/>
      <c r="H162" s="806" t="s">
        <v>157</v>
      </c>
      <c r="I162" s="806"/>
      <c r="J162" s="803" t="s">
        <v>153</v>
      </c>
      <c r="K162" s="803" t="s">
        <v>3</v>
      </c>
      <c r="L162" s="804">
        <v>158.06</v>
      </c>
    </row>
    <row r="163" spans="1:12" s="101" customFormat="1" ht="24" customHeight="1">
      <c r="A163" s="808"/>
      <c r="B163" s="117" t="s">
        <v>240</v>
      </c>
      <c r="C163" s="117" t="s">
        <v>218</v>
      </c>
      <c r="D163" s="118">
        <v>43851</v>
      </c>
      <c r="E163" s="117" t="s">
        <v>3819</v>
      </c>
      <c r="F163" s="805"/>
      <c r="G163" s="805"/>
      <c r="H163" s="806"/>
      <c r="I163" s="806"/>
      <c r="J163" s="803"/>
      <c r="K163" s="803"/>
      <c r="L163" s="804"/>
    </row>
    <row r="164" spans="1:12" s="101" customFormat="1" ht="24" customHeight="1">
      <c r="A164" s="808">
        <v>1228</v>
      </c>
      <c r="B164" s="110" t="s">
        <v>76</v>
      </c>
      <c r="C164" s="115" t="s">
        <v>78</v>
      </c>
      <c r="D164" s="115" t="s">
        <v>146</v>
      </c>
      <c r="E164" s="115" t="s">
        <v>147</v>
      </c>
      <c r="F164" s="809" t="s">
        <v>71</v>
      </c>
      <c r="G164" s="809"/>
      <c r="H164" s="805"/>
      <c r="I164" s="805"/>
      <c r="J164" s="805"/>
      <c r="K164" s="805"/>
      <c r="L164" s="805"/>
    </row>
    <row r="165" spans="1:12" s="101" customFormat="1" ht="26.25" customHeight="1">
      <c r="A165" s="808"/>
      <c r="B165" s="803" t="s">
        <v>3810</v>
      </c>
      <c r="C165" s="810" t="s">
        <v>3817</v>
      </c>
      <c r="D165" s="807">
        <v>43840</v>
      </c>
      <c r="E165" s="803" t="s">
        <v>217</v>
      </c>
      <c r="F165" s="803" t="s">
        <v>461</v>
      </c>
      <c r="G165" s="803"/>
      <c r="H165" s="806" t="s">
        <v>152</v>
      </c>
      <c r="I165" s="806"/>
      <c r="J165" s="117" t="s">
        <v>153</v>
      </c>
      <c r="K165" s="117" t="s">
        <v>3</v>
      </c>
      <c r="L165" s="119">
        <v>304.74</v>
      </c>
    </row>
    <row r="166" spans="1:12" s="101" customFormat="1" ht="408.95" customHeight="1">
      <c r="A166" s="808"/>
      <c r="B166" s="803"/>
      <c r="C166" s="810"/>
      <c r="D166" s="807"/>
      <c r="E166" s="803"/>
      <c r="F166" s="803"/>
      <c r="G166" s="803"/>
      <c r="H166" s="806" t="s">
        <v>154</v>
      </c>
      <c r="I166" s="806"/>
      <c r="J166" s="803" t="s">
        <v>153</v>
      </c>
      <c r="K166" s="803" t="s">
        <v>153</v>
      </c>
      <c r="L166" s="804">
        <v>0</v>
      </c>
    </row>
    <row r="167" spans="1:12" s="101" customFormat="1" ht="408.95" customHeight="1">
      <c r="A167" s="808"/>
      <c r="B167" s="803"/>
      <c r="C167" s="810"/>
      <c r="D167" s="807"/>
      <c r="E167" s="803"/>
      <c r="F167" s="803"/>
      <c r="G167" s="803"/>
      <c r="H167" s="806"/>
      <c r="I167" s="806"/>
      <c r="J167" s="803"/>
      <c r="K167" s="803"/>
      <c r="L167" s="804"/>
    </row>
    <row r="168" spans="1:12" s="101" customFormat="1" ht="135.19999999999999" customHeight="1">
      <c r="A168" s="808"/>
      <c r="B168" s="803"/>
      <c r="C168" s="810"/>
      <c r="D168" s="807"/>
      <c r="E168" s="803"/>
      <c r="F168" s="803"/>
      <c r="G168" s="803"/>
      <c r="H168" s="806"/>
      <c r="I168" s="806"/>
      <c r="J168" s="803"/>
      <c r="K168" s="803"/>
      <c r="L168" s="804"/>
    </row>
    <row r="169" spans="1:12" s="101" customFormat="1" ht="24" customHeight="1">
      <c r="A169" s="808"/>
      <c r="B169" s="110" t="s">
        <v>77</v>
      </c>
      <c r="C169" s="115" t="s">
        <v>79</v>
      </c>
      <c r="D169" s="115" t="s">
        <v>155</v>
      </c>
      <c r="E169" s="115" t="s">
        <v>156</v>
      </c>
      <c r="F169" s="805"/>
      <c r="G169" s="805"/>
      <c r="H169" s="806" t="s">
        <v>157</v>
      </c>
      <c r="I169" s="806"/>
      <c r="J169" s="803" t="s">
        <v>153</v>
      </c>
      <c r="K169" s="803" t="s">
        <v>3</v>
      </c>
      <c r="L169" s="804">
        <v>158.06</v>
      </c>
    </row>
    <row r="170" spans="1:12" s="101" customFormat="1" ht="24" customHeight="1">
      <c r="A170" s="808"/>
      <c r="B170" s="117" t="s">
        <v>240</v>
      </c>
      <c r="C170" s="117" t="s">
        <v>461</v>
      </c>
      <c r="D170" s="118">
        <v>43851</v>
      </c>
      <c r="E170" s="117" t="s">
        <v>3819</v>
      </c>
      <c r="F170" s="805"/>
      <c r="G170" s="805"/>
      <c r="H170" s="806"/>
      <c r="I170" s="806"/>
      <c r="J170" s="803"/>
      <c r="K170" s="803"/>
      <c r="L170" s="804"/>
    </row>
    <row r="171" spans="1:12" s="101" customFormat="1" ht="24" customHeight="1">
      <c r="A171" s="808">
        <v>1229</v>
      </c>
      <c r="B171" s="110" t="s">
        <v>76</v>
      </c>
      <c r="C171" s="115" t="s">
        <v>78</v>
      </c>
      <c r="D171" s="115" t="s">
        <v>146</v>
      </c>
      <c r="E171" s="115" t="s">
        <v>147</v>
      </c>
      <c r="F171" s="809" t="s">
        <v>71</v>
      </c>
      <c r="G171" s="809"/>
      <c r="H171" s="805"/>
      <c r="I171" s="805"/>
      <c r="J171" s="805"/>
      <c r="K171" s="805"/>
      <c r="L171" s="805"/>
    </row>
    <row r="172" spans="1:12" s="101" customFormat="1" ht="26.25" customHeight="1">
      <c r="A172" s="808"/>
      <c r="B172" s="803" t="s">
        <v>3820</v>
      </c>
      <c r="C172" s="810" t="s">
        <v>3821</v>
      </c>
      <c r="D172" s="807">
        <v>43889</v>
      </c>
      <c r="E172" s="803" t="s">
        <v>1348</v>
      </c>
      <c r="F172" s="803" t="s">
        <v>3822</v>
      </c>
      <c r="G172" s="803"/>
      <c r="H172" s="806" t="s">
        <v>152</v>
      </c>
      <c r="I172" s="806"/>
      <c r="J172" s="117" t="s">
        <v>153</v>
      </c>
      <c r="K172" s="117" t="s">
        <v>3</v>
      </c>
      <c r="L172" s="119">
        <v>2048</v>
      </c>
    </row>
    <row r="173" spans="1:12" s="101" customFormat="1" ht="408.95" customHeight="1">
      <c r="A173" s="808"/>
      <c r="B173" s="803"/>
      <c r="C173" s="810"/>
      <c r="D173" s="807"/>
      <c r="E173" s="803"/>
      <c r="F173" s="803"/>
      <c r="G173" s="803"/>
      <c r="H173" s="806" t="s">
        <v>154</v>
      </c>
      <c r="I173" s="806"/>
      <c r="J173" s="803" t="s">
        <v>153</v>
      </c>
      <c r="K173" s="803" t="s">
        <v>3</v>
      </c>
      <c r="L173" s="804">
        <v>535.23</v>
      </c>
    </row>
    <row r="174" spans="1:12" s="101" customFormat="1" ht="187.35" customHeight="1">
      <c r="A174" s="808"/>
      <c r="B174" s="803"/>
      <c r="C174" s="810"/>
      <c r="D174" s="807"/>
      <c r="E174" s="803"/>
      <c r="F174" s="803"/>
      <c r="G174" s="803"/>
      <c r="H174" s="806"/>
      <c r="I174" s="806"/>
      <c r="J174" s="803"/>
      <c r="K174" s="803"/>
      <c r="L174" s="804"/>
    </row>
    <row r="175" spans="1:12" s="101" customFormat="1" ht="24" customHeight="1">
      <c r="A175" s="808"/>
      <c r="B175" s="110" t="s">
        <v>77</v>
      </c>
      <c r="C175" s="115" t="s">
        <v>79</v>
      </c>
      <c r="D175" s="115" t="s">
        <v>155</v>
      </c>
      <c r="E175" s="115" t="s">
        <v>156</v>
      </c>
      <c r="F175" s="805"/>
      <c r="G175" s="805"/>
      <c r="H175" s="806" t="s">
        <v>157</v>
      </c>
      <c r="I175" s="806"/>
      <c r="J175" s="803" t="s">
        <v>153</v>
      </c>
      <c r="K175" s="803" t="s">
        <v>153</v>
      </c>
      <c r="L175" s="804">
        <v>0</v>
      </c>
    </row>
    <row r="176" spans="1:12" s="101" customFormat="1" ht="34.5" customHeight="1">
      <c r="A176" s="808"/>
      <c r="B176" s="117" t="s">
        <v>3823</v>
      </c>
      <c r="C176" s="117" t="s">
        <v>3822</v>
      </c>
      <c r="D176" s="118">
        <v>43898</v>
      </c>
      <c r="E176" s="117" t="s">
        <v>3824</v>
      </c>
      <c r="F176" s="805"/>
      <c r="G176" s="805"/>
      <c r="H176" s="806"/>
      <c r="I176" s="806"/>
      <c r="J176" s="803"/>
      <c r="K176" s="803"/>
      <c r="L176" s="804"/>
    </row>
    <row r="177" spans="1:12" s="101" customFormat="1" ht="24" customHeight="1">
      <c r="A177" s="808">
        <v>1230</v>
      </c>
      <c r="B177" s="110" t="s">
        <v>76</v>
      </c>
      <c r="C177" s="115" t="s">
        <v>78</v>
      </c>
      <c r="D177" s="115" t="s">
        <v>146</v>
      </c>
      <c r="E177" s="115" t="s">
        <v>147</v>
      </c>
      <c r="F177" s="809" t="s">
        <v>71</v>
      </c>
      <c r="G177" s="809"/>
      <c r="H177" s="805"/>
      <c r="I177" s="805"/>
      <c r="J177" s="805"/>
      <c r="K177" s="805"/>
      <c r="L177" s="805"/>
    </row>
    <row r="178" spans="1:12" s="101" customFormat="1" ht="26.25" customHeight="1">
      <c r="A178" s="808"/>
      <c r="B178" s="803" t="s">
        <v>3825</v>
      </c>
      <c r="C178" s="810" t="s">
        <v>3826</v>
      </c>
      <c r="D178" s="807">
        <v>43880</v>
      </c>
      <c r="E178" s="803" t="s">
        <v>228</v>
      </c>
      <c r="F178" s="803" t="s">
        <v>2115</v>
      </c>
      <c r="G178" s="803"/>
      <c r="H178" s="806" t="s">
        <v>152</v>
      </c>
      <c r="I178" s="806"/>
      <c r="J178" s="117" t="s">
        <v>153</v>
      </c>
      <c r="K178" s="117" t="s">
        <v>153</v>
      </c>
      <c r="L178" s="119">
        <v>0</v>
      </c>
    </row>
    <row r="179" spans="1:12" s="101" customFormat="1" ht="144.75" customHeight="1">
      <c r="A179" s="808"/>
      <c r="B179" s="803"/>
      <c r="C179" s="810"/>
      <c r="D179" s="807"/>
      <c r="E179" s="803"/>
      <c r="F179" s="803"/>
      <c r="G179" s="803"/>
      <c r="H179" s="806" t="s">
        <v>154</v>
      </c>
      <c r="I179" s="806"/>
      <c r="J179" s="117" t="s">
        <v>153</v>
      </c>
      <c r="K179" s="117" t="s">
        <v>153</v>
      </c>
      <c r="L179" s="119">
        <v>0</v>
      </c>
    </row>
    <row r="180" spans="1:12" s="101" customFormat="1" ht="24" customHeight="1">
      <c r="A180" s="808"/>
      <c r="B180" s="110" t="s">
        <v>77</v>
      </c>
      <c r="C180" s="115" t="s">
        <v>79</v>
      </c>
      <c r="D180" s="115" t="s">
        <v>155</v>
      </c>
      <c r="E180" s="115" t="s">
        <v>156</v>
      </c>
      <c r="F180" s="805"/>
      <c r="G180" s="805"/>
      <c r="H180" s="806" t="s">
        <v>157</v>
      </c>
      <c r="I180" s="806"/>
      <c r="J180" s="803" t="s">
        <v>153</v>
      </c>
      <c r="K180" s="803" t="s">
        <v>3</v>
      </c>
      <c r="L180" s="804">
        <v>745</v>
      </c>
    </row>
    <row r="181" spans="1:12" s="101" customFormat="1" ht="24" customHeight="1">
      <c r="A181" s="808"/>
      <c r="B181" s="117" t="s">
        <v>164</v>
      </c>
      <c r="C181" s="117" t="s">
        <v>2115</v>
      </c>
      <c r="D181" s="118">
        <v>43883</v>
      </c>
      <c r="E181" s="117" t="s">
        <v>2666</v>
      </c>
      <c r="F181" s="805"/>
      <c r="G181" s="805"/>
      <c r="H181" s="806"/>
      <c r="I181" s="806"/>
      <c r="J181" s="803"/>
      <c r="K181" s="803"/>
      <c r="L181" s="804"/>
    </row>
    <row r="182" spans="1:12" s="101" customFormat="1" ht="24" customHeight="1">
      <c r="A182" s="808">
        <v>1231</v>
      </c>
      <c r="B182" s="110" t="s">
        <v>76</v>
      </c>
      <c r="C182" s="115" t="s">
        <v>78</v>
      </c>
      <c r="D182" s="115" t="s">
        <v>146</v>
      </c>
      <c r="E182" s="115" t="s">
        <v>147</v>
      </c>
      <c r="F182" s="809" t="s">
        <v>71</v>
      </c>
      <c r="G182" s="809"/>
      <c r="H182" s="805"/>
      <c r="I182" s="805"/>
      <c r="J182" s="805"/>
      <c r="K182" s="805"/>
      <c r="L182" s="805"/>
    </row>
    <row r="183" spans="1:12" s="101" customFormat="1" ht="26.25" customHeight="1">
      <c r="A183" s="808"/>
      <c r="B183" s="803" t="s">
        <v>3827</v>
      </c>
      <c r="C183" s="803" t="s">
        <v>3828</v>
      </c>
      <c r="D183" s="807">
        <v>43880</v>
      </c>
      <c r="E183" s="803" t="s">
        <v>228</v>
      </c>
      <c r="F183" s="803" t="s">
        <v>2115</v>
      </c>
      <c r="G183" s="803"/>
      <c r="H183" s="806" t="s">
        <v>152</v>
      </c>
      <c r="I183" s="806"/>
      <c r="J183" s="117" t="s">
        <v>153</v>
      </c>
      <c r="K183" s="117" t="s">
        <v>153</v>
      </c>
      <c r="L183" s="119">
        <v>0</v>
      </c>
    </row>
    <row r="184" spans="1:12" s="101" customFormat="1" ht="92.25" customHeight="1">
      <c r="A184" s="808"/>
      <c r="B184" s="803"/>
      <c r="C184" s="803"/>
      <c r="D184" s="807"/>
      <c r="E184" s="803"/>
      <c r="F184" s="803"/>
      <c r="G184" s="803"/>
      <c r="H184" s="806" t="s">
        <v>154</v>
      </c>
      <c r="I184" s="806"/>
      <c r="J184" s="117" t="s">
        <v>153</v>
      </c>
      <c r="K184" s="117" t="s">
        <v>153</v>
      </c>
      <c r="L184" s="119">
        <v>0</v>
      </c>
    </row>
    <row r="185" spans="1:12" s="101" customFormat="1" ht="24" customHeight="1">
      <c r="A185" s="808"/>
      <c r="B185" s="110" t="s">
        <v>77</v>
      </c>
      <c r="C185" s="115" t="s">
        <v>79</v>
      </c>
      <c r="D185" s="115" t="s">
        <v>155</v>
      </c>
      <c r="E185" s="115" t="s">
        <v>156</v>
      </c>
      <c r="F185" s="805"/>
      <c r="G185" s="805"/>
      <c r="H185" s="806" t="s">
        <v>157</v>
      </c>
      <c r="I185" s="806"/>
      <c r="J185" s="803" t="s">
        <v>153</v>
      </c>
      <c r="K185" s="803" t="s">
        <v>3</v>
      </c>
      <c r="L185" s="804">
        <v>745</v>
      </c>
    </row>
    <row r="186" spans="1:12" s="101" customFormat="1" ht="24" customHeight="1">
      <c r="A186" s="808"/>
      <c r="B186" s="117" t="s">
        <v>193</v>
      </c>
      <c r="C186" s="117" t="s">
        <v>2115</v>
      </c>
      <c r="D186" s="118">
        <v>43883</v>
      </c>
      <c r="E186" s="117" t="s">
        <v>2666</v>
      </c>
      <c r="F186" s="805"/>
      <c r="G186" s="805"/>
      <c r="H186" s="806"/>
      <c r="I186" s="806"/>
      <c r="J186" s="803"/>
      <c r="K186" s="803"/>
      <c r="L186" s="804"/>
    </row>
    <row r="187" spans="1:12" s="101" customFormat="1" ht="24" customHeight="1">
      <c r="A187" s="808">
        <v>1232</v>
      </c>
      <c r="B187" s="110" t="s">
        <v>76</v>
      </c>
      <c r="C187" s="115" t="s">
        <v>78</v>
      </c>
      <c r="D187" s="115" t="s">
        <v>146</v>
      </c>
      <c r="E187" s="115" t="s">
        <v>147</v>
      </c>
      <c r="F187" s="809" t="s">
        <v>71</v>
      </c>
      <c r="G187" s="809"/>
      <c r="H187" s="805"/>
      <c r="I187" s="805"/>
      <c r="J187" s="805"/>
      <c r="K187" s="805"/>
      <c r="L187" s="805"/>
    </row>
    <row r="188" spans="1:12" s="101" customFormat="1" ht="26.25" customHeight="1">
      <c r="A188" s="808"/>
      <c r="B188" s="803" t="s">
        <v>3829</v>
      </c>
      <c r="C188" s="810" t="s">
        <v>3830</v>
      </c>
      <c r="D188" s="807">
        <v>43778</v>
      </c>
      <c r="E188" s="803" t="s">
        <v>476</v>
      </c>
      <c r="F188" s="803" t="s">
        <v>941</v>
      </c>
      <c r="G188" s="803"/>
      <c r="H188" s="806" t="s">
        <v>152</v>
      </c>
      <c r="I188" s="806"/>
      <c r="J188" s="117" t="s">
        <v>153</v>
      </c>
      <c r="K188" s="117" t="s">
        <v>3</v>
      </c>
      <c r="L188" s="119">
        <v>304.87</v>
      </c>
    </row>
    <row r="189" spans="1:12" s="101" customFormat="1" ht="408.95" customHeight="1">
      <c r="A189" s="808"/>
      <c r="B189" s="803"/>
      <c r="C189" s="810"/>
      <c r="D189" s="807"/>
      <c r="E189" s="803"/>
      <c r="F189" s="803"/>
      <c r="G189" s="803"/>
      <c r="H189" s="806" t="s">
        <v>154</v>
      </c>
      <c r="I189" s="806"/>
      <c r="J189" s="803" t="s">
        <v>153</v>
      </c>
      <c r="K189" s="803" t="s">
        <v>3</v>
      </c>
      <c r="L189" s="804">
        <v>392.23</v>
      </c>
    </row>
    <row r="190" spans="1:12" s="101" customFormat="1" ht="8.85" customHeight="1">
      <c r="A190" s="808"/>
      <c r="B190" s="803"/>
      <c r="C190" s="810"/>
      <c r="D190" s="807"/>
      <c r="E190" s="803"/>
      <c r="F190" s="803"/>
      <c r="G190" s="803"/>
      <c r="H190" s="806"/>
      <c r="I190" s="806"/>
      <c r="J190" s="803"/>
      <c r="K190" s="803"/>
      <c r="L190" s="804"/>
    </row>
    <row r="191" spans="1:12" s="101" customFormat="1" ht="24" customHeight="1">
      <c r="A191" s="808"/>
      <c r="B191" s="110" t="s">
        <v>77</v>
      </c>
      <c r="C191" s="115" t="s">
        <v>79</v>
      </c>
      <c r="D191" s="115" t="s">
        <v>155</v>
      </c>
      <c r="E191" s="115" t="s">
        <v>156</v>
      </c>
      <c r="F191" s="805"/>
      <c r="G191" s="805"/>
      <c r="H191" s="806" t="s">
        <v>157</v>
      </c>
      <c r="I191" s="806"/>
      <c r="J191" s="803" t="s">
        <v>153</v>
      </c>
      <c r="K191" s="803" t="s">
        <v>3</v>
      </c>
      <c r="L191" s="804">
        <v>849</v>
      </c>
    </row>
    <row r="192" spans="1:12" s="101" customFormat="1" ht="24" customHeight="1">
      <c r="A192" s="808"/>
      <c r="B192" s="117" t="s">
        <v>164</v>
      </c>
      <c r="C192" s="117" t="s">
        <v>941</v>
      </c>
      <c r="D192" s="118">
        <v>43782</v>
      </c>
      <c r="E192" s="117" t="s">
        <v>2321</v>
      </c>
      <c r="F192" s="805"/>
      <c r="G192" s="805"/>
      <c r="H192" s="806"/>
      <c r="I192" s="806"/>
      <c r="J192" s="803"/>
      <c r="K192" s="803"/>
      <c r="L192" s="804"/>
    </row>
    <row r="193" spans="1:12" s="101" customFormat="1" ht="24" customHeight="1">
      <c r="A193" s="808">
        <v>1233</v>
      </c>
      <c r="B193" s="110" t="s">
        <v>76</v>
      </c>
      <c r="C193" s="115" t="s">
        <v>78</v>
      </c>
      <c r="D193" s="115" t="s">
        <v>146</v>
      </c>
      <c r="E193" s="115" t="s">
        <v>147</v>
      </c>
      <c r="F193" s="809" t="s">
        <v>71</v>
      </c>
      <c r="G193" s="809"/>
      <c r="H193" s="805"/>
      <c r="I193" s="805"/>
      <c r="J193" s="805"/>
      <c r="K193" s="805"/>
      <c r="L193" s="805"/>
    </row>
    <row r="194" spans="1:12" s="101" customFormat="1" ht="26.25" customHeight="1">
      <c r="A194" s="808"/>
      <c r="B194" s="803" t="s">
        <v>3829</v>
      </c>
      <c r="C194" s="810" t="s">
        <v>3830</v>
      </c>
      <c r="D194" s="807">
        <v>43778</v>
      </c>
      <c r="E194" s="803" t="s">
        <v>476</v>
      </c>
      <c r="F194" s="803" t="s">
        <v>546</v>
      </c>
      <c r="G194" s="803"/>
      <c r="H194" s="806" t="s">
        <v>152</v>
      </c>
      <c r="I194" s="806"/>
      <c r="J194" s="117" t="s">
        <v>153</v>
      </c>
      <c r="K194" s="117" t="s">
        <v>3</v>
      </c>
      <c r="L194" s="119">
        <v>459.15</v>
      </c>
    </row>
    <row r="195" spans="1:12" s="101" customFormat="1" ht="408.95" customHeight="1">
      <c r="A195" s="808"/>
      <c r="B195" s="803"/>
      <c r="C195" s="810"/>
      <c r="D195" s="807"/>
      <c r="E195" s="803"/>
      <c r="F195" s="803"/>
      <c r="G195" s="803"/>
      <c r="H195" s="806" t="s">
        <v>154</v>
      </c>
      <c r="I195" s="806"/>
      <c r="J195" s="803" t="s">
        <v>153</v>
      </c>
      <c r="K195" s="803" t="s">
        <v>153</v>
      </c>
      <c r="L195" s="804">
        <v>0</v>
      </c>
    </row>
    <row r="196" spans="1:12" s="101" customFormat="1" ht="8.85" customHeight="1">
      <c r="A196" s="808"/>
      <c r="B196" s="803"/>
      <c r="C196" s="810"/>
      <c r="D196" s="807"/>
      <c r="E196" s="803"/>
      <c r="F196" s="803"/>
      <c r="G196" s="803"/>
      <c r="H196" s="806"/>
      <c r="I196" s="806"/>
      <c r="J196" s="803"/>
      <c r="K196" s="803"/>
      <c r="L196" s="804"/>
    </row>
    <row r="197" spans="1:12" s="101" customFormat="1" ht="24" customHeight="1">
      <c r="A197" s="808"/>
      <c r="B197" s="110" t="s">
        <v>77</v>
      </c>
      <c r="C197" s="115" t="s">
        <v>79</v>
      </c>
      <c r="D197" s="115" t="s">
        <v>155</v>
      </c>
      <c r="E197" s="115" t="s">
        <v>156</v>
      </c>
      <c r="F197" s="805"/>
      <c r="G197" s="805"/>
      <c r="H197" s="806" t="s">
        <v>157</v>
      </c>
      <c r="I197" s="806"/>
      <c r="J197" s="803" t="s">
        <v>153</v>
      </c>
      <c r="K197" s="803" t="s">
        <v>153</v>
      </c>
      <c r="L197" s="804">
        <v>0</v>
      </c>
    </row>
    <row r="198" spans="1:12" s="101" customFormat="1" ht="24" customHeight="1">
      <c r="A198" s="808"/>
      <c r="B198" s="117" t="s">
        <v>164</v>
      </c>
      <c r="C198" s="117" t="s">
        <v>546</v>
      </c>
      <c r="D198" s="118">
        <v>43782</v>
      </c>
      <c r="E198" s="117" t="s">
        <v>2321</v>
      </c>
      <c r="F198" s="805"/>
      <c r="G198" s="805"/>
      <c r="H198" s="806"/>
      <c r="I198" s="806"/>
      <c r="J198" s="803"/>
      <c r="K198" s="803"/>
      <c r="L198" s="804"/>
    </row>
    <row r="199" spans="1:12" s="101" customFormat="1" ht="24" customHeight="1">
      <c r="A199" s="808">
        <v>1234</v>
      </c>
      <c r="B199" s="110" t="s">
        <v>76</v>
      </c>
      <c r="C199" s="115" t="s">
        <v>78</v>
      </c>
      <c r="D199" s="115" t="s">
        <v>146</v>
      </c>
      <c r="E199" s="115" t="s">
        <v>147</v>
      </c>
      <c r="F199" s="809" t="s">
        <v>71</v>
      </c>
      <c r="G199" s="809"/>
      <c r="H199" s="805"/>
      <c r="I199" s="805"/>
      <c r="J199" s="805"/>
      <c r="K199" s="805"/>
      <c r="L199" s="805"/>
    </row>
    <row r="200" spans="1:12" s="101" customFormat="1" ht="26.25" customHeight="1">
      <c r="A200" s="808"/>
      <c r="B200" s="803" t="s">
        <v>3829</v>
      </c>
      <c r="C200" s="810" t="s">
        <v>3831</v>
      </c>
      <c r="D200" s="807">
        <v>43866</v>
      </c>
      <c r="E200" s="803" t="s">
        <v>228</v>
      </c>
      <c r="F200" s="803" t="s">
        <v>286</v>
      </c>
      <c r="G200" s="803"/>
      <c r="H200" s="806" t="s">
        <v>152</v>
      </c>
      <c r="I200" s="806"/>
      <c r="J200" s="117" t="s">
        <v>153</v>
      </c>
      <c r="K200" s="117" t="s">
        <v>3</v>
      </c>
      <c r="L200" s="119">
        <v>765</v>
      </c>
    </row>
    <row r="201" spans="1:12" s="101" customFormat="1" ht="260.25" customHeight="1">
      <c r="A201" s="808"/>
      <c r="B201" s="803"/>
      <c r="C201" s="810"/>
      <c r="D201" s="807"/>
      <c r="E201" s="803"/>
      <c r="F201" s="803"/>
      <c r="G201" s="803"/>
      <c r="H201" s="806" t="s">
        <v>154</v>
      </c>
      <c r="I201" s="806"/>
      <c r="J201" s="117" t="s">
        <v>153</v>
      </c>
      <c r="K201" s="117" t="s">
        <v>3</v>
      </c>
      <c r="L201" s="119">
        <v>283.40000000000003</v>
      </c>
    </row>
    <row r="202" spans="1:12" s="101" customFormat="1" ht="24" customHeight="1">
      <c r="A202" s="808"/>
      <c r="B202" s="110" t="s">
        <v>77</v>
      </c>
      <c r="C202" s="115" t="s">
        <v>79</v>
      </c>
      <c r="D202" s="115" t="s">
        <v>155</v>
      </c>
      <c r="E202" s="115" t="s">
        <v>156</v>
      </c>
      <c r="F202" s="805"/>
      <c r="G202" s="805"/>
      <c r="H202" s="806" t="s">
        <v>157</v>
      </c>
      <c r="I202" s="806"/>
      <c r="J202" s="803" t="s">
        <v>153</v>
      </c>
      <c r="K202" s="803" t="s">
        <v>3</v>
      </c>
      <c r="L202" s="804">
        <v>670</v>
      </c>
    </row>
    <row r="203" spans="1:12" s="101" customFormat="1" ht="24" customHeight="1">
      <c r="A203" s="808"/>
      <c r="B203" s="117" t="s">
        <v>164</v>
      </c>
      <c r="C203" s="117" t="s">
        <v>286</v>
      </c>
      <c r="D203" s="118">
        <v>43869</v>
      </c>
      <c r="E203" s="117" t="s">
        <v>2766</v>
      </c>
      <c r="F203" s="805"/>
      <c r="G203" s="805"/>
      <c r="H203" s="806"/>
      <c r="I203" s="806"/>
      <c r="J203" s="803"/>
      <c r="K203" s="803"/>
      <c r="L203" s="804"/>
    </row>
    <row r="204" spans="1:12" s="101" customFormat="1" ht="24" customHeight="1">
      <c r="A204" s="808">
        <v>1235</v>
      </c>
      <c r="B204" s="110" t="s">
        <v>76</v>
      </c>
      <c r="C204" s="115" t="s">
        <v>78</v>
      </c>
      <c r="D204" s="115" t="s">
        <v>146</v>
      </c>
      <c r="E204" s="115" t="s">
        <v>147</v>
      </c>
      <c r="F204" s="809" t="s">
        <v>71</v>
      </c>
      <c r="G204" s="809"/>
      <c r="H204" s="805"/>
      <c r="I204" s="805"/>
      <c r="J204" s="805"/>
      <c r="K204" s="805"/>
      <c r="L204" s="805"/>
    </row>
    <row r="205" spans="1:12" s="101" customFormat="1" ht="26.25" customHeight="1">
      <c r="A205" s="808"/>
      <c r="B205" s="803" t="s">
        <v>3829</v>
      </c>
      <c r="C205" s="803" t="s">
        <v>3832</v>
      </c>
      <c r="D205" s="807">
        <v>43887</v>
      </c>
      <c r="E205" s="803" t="s">
        <v>234</v>
      </c>
      <c r="F205" s="803" t="s">
        <v>1630</v>
      </c>
      <c r="G205" s="803"/>
      <c r="H205" s="806" t="s">
        <v>152</v>
      </c>
      <c r="I205" s="806"/>
      <c r="J205" s="117" t="s">
        <v>153</v>
      </c>
      <c r="K205" s="117" t="s">
        <v>3</v>
      </c>
      <c r="L205" s="119">
        <v>160</v>
      </c>
    </row>
    <row r="206" spans="1:12" s="101" customFormat="1" ht="81.75" customHeight="1">
      <c r="A206" s="808"/>
      <c r="B206" s="803"/>
      <c r="C206" s="803"/>
      <c r="D206" s="807"/>
      <c r="E206" s="803"/>
      <c r="F206" s="803"/>
      <c r="G206" s="803"/>
      <c r="H206" s="806" t="s">
        <v>154</v>
      </c>
      <c r="I206" s="806"/>
      <c r="J206" s="117" t="s">
        <v>153</v>
      </c>
      <c r="K206" s="117" t="s">
        <v>3</v>
      </c>
      <c r="L206" s="119">
        <v>200</v>
      </c>
    </row>
    <row r="207" spans="1:12" s="101" customFormat="1" ht="24" customHeight="1">
      <c r="A207" s="808"/>
      <c r="B207" s="110" t="s">
        <v>77</v>
      </c>
      <c r="C207" s="115" t="s">
        <v>79</v>
      </c>
      <c r="D207" s="115" t="s">
        <v>155</v>
      </c>
      <c r="E207" s="115" t="s">
        <v>156</v>
      </c>
      <c r="F207" s="805"/>
      <c r="G207" s="805"/>
      <c r="H207" s="806" t="s">
        <v>157</v>
      </c>
      <c r="I207" s="806"/>
      <c r="J207" s="803" t="s">
        <v>153</v>
      </c>
      <c r="K207" s="803" t="s">
        <v>3</v>
      </c>
      <c r="L207" s="804">
        <v>1047.5</v>
      </c>
    </row>
    <row r="208" spans="1:12" s="101" customFormat="1" ht="24" customHeight="1">
      <c r="A208" s="808"/>
      <c r="B208" s="117" t="s">
        <v>164</v>
      </c>
      <c r="C208" s="117" t="s">
        <v>1630</v>
      </c>
      <c r="D208" s="118">
        <v>43888</v>
      </c>
      <c r="E208" s="117" t="s">
        <v>1699</v>
      </c>
      <c r="F208" s="805"/>
      <c r="G208" s="805"/>
      <c r="H208" s="806"/>
      <c r="I208" s="806"/>
      <c r="J208" s="803"/>
      <c r="K208" s="803"/>
      <c r="L208" s="804"/>
    </row>
    <row r="209" spans="1:12" s="101" customFormat="1" ht="24" customHeight="1">
      <c r="A209" s="808">
        <v>1236</v>
      </c>
      <c r="B209" s="110" t="s">
        <v>76</v>
      </c>
      <c r="C209" s="115" t="s">
        <v>78</v>
      </c>
      <c r="D209" s="115" t="s">
        <v>146</v>
      </c>
      <c r="E209" s="115" t="s">
        <v>147</v>
      </c>
      <c r="F209" s="809" t="s">
        <v>71</v>
      </c>
      <c r="G209" s="809"/>
      <c r="H209" s="805"/>
      <c r="I209" s="805"/>
      <c r="J209" s="805"/>
      <c r="K209" s="805"/>
      <c r="L209" s="805"/>
    </row>
    <row r="210" spans="1:12" s="101" customFormat="1" ht="26.25" customHeight="1">
      <c r="A210" s="808"/>
      <c r="B210" s="803" t="s">
        <v>3829</v>
      </c>
      <c r="C210" s="810" t="s">
        <v>3833</v>
      </c>
      <c r="D210" s="807">
        <v>43893</v>
      </c>
      <c r="E210" s="803" t="s">
        <v>354</v>
      </c>
      <c r="F210" s="803" t="s">
        <v>584</v>
      </c>
      <c r="G210" s="803"/>
      <c r="H210" s="806" t="s">
        <v>152</v>
      </c>
      <c r="I210" s="806"/>
      <c r="J210" s="117" t="s">
        <v>153</v>
      </c>
      <c r="K210" s="117" t="s">
        <v>3</v>
      </c>
      <c r="L210" s="119">
        <v>885</v>
      </c>
    </row>
    <row r="211" spans="1:12" s="101" customFormat="1" ht="281.25" customHeight="1">
      <c r="A211" s="808"/>
      <c r="B211" s="803"/>
      <c r="C211" s="810"/>
      <c r="D211" s="807"/>
      <c r="E211" s="803"/>
      <c r="F211" s="803"/>
      <c r="G211" s="803"/>
      <c r="H211" s="806" t="s">
        <v>154</v>
      </c>
      <c r="I211" s="806"/>
      <c r="J211" s="117" t="s">
        <v>153</v>
      </c>
      <c r="K211" s="117" t="s">
        <v>3</v>
      </c>
      <c r="L211" s="119">
        <v>591.80000000000007</v>
      </c>
    </row>
    <row r="212" spans="1:12" s="101" customFormat="1" ht="24" customHeight="1">
      <c r="A212" s="808"/>
      <c r="B212" s="110" t="s">
        <v>77</v>
      </c>
      <c r="C212" s="115" t="s">
        <v>79</v>
      </c>
      <c r="D212" s="115" t="s">
        <v>155</v>
      </c>
      <c r="E212" s="115" t="s">
        <v>156</v>
      </c>
      <c r="F212" s="805"/>
      <c r="G212" s="805"/>
      <c r="H212" s="806" t="s">
        <v>157</v>
      </c>
      <c r="I212" s="806"/>
      <c r="J212" s="803" t="s">
        <v>153</v>
      </c>
      <c r="K212" s="803" t="s">
        <v>153</v>
      </c>
      <c r="L212" s="804">
        <v>0</v>
      </c>
    </row>
    <row r="213" spans="1:12" s="101" customFormat="1" ht="24" customHeight="1">
      <c r="A213" s="808"/>
      <c r="B213" s="117" t="s">
        <v>164</v>
      </c>
      <c r="C213" s="117" t="s">
        <v>584</v>
      </c>
      <c r="D213" s="118">
        <v>43897</v>
      </c>
      <c r="E213" s="117" t="s">
        <v>787</v>
      </c>
      <c r="F213" s="805"/>
      <c r="G213" s="805"/>
      <c r="H213" s="806"/>
      <c r="I213" s="806"/>
      <c r="J213" s="803"/>
      <c r="K213" s="803"/>
      <c r="L213" s="804"/>
    </row>
    <row r="214" spans="1:12" s="101" customFormat="1" ht="24" customHeight="1">
      <c r="A214" s="808">
        <v>1237</v>
      </c>
      <c r="B214" s="110" t="s">
        <v>76</v>
      </c>
      <c r="C214" s="115" t="s">
        <v>78</v>
      </c>
      <c r="D214" s="115" t="s">
        <v>146</v>
      </c>
      <c r="E214" s="115" t="s">
        <v>147</v>
      </c>
      <c r="F214" s="809" t="s">
        <v>71</v>
      </c>
      <c r="G214" s="809"/>
      <c r="H214" s="805"/>
      <c r="I214" s="805"/>
      <c r="J214" s="805"/>
      <c r="K214" s="805"/>
      <c r="L214" s="805"/>
    </row>
    <row r="215" spans="1:12" s="101" customFormat="1" ht="26.25" customHeight="1">
      <c r="A215" s="808"/>
      <c r="B215" s="803" t="s">
        <v>3834</v>
      </c>
      <c r="C215" s="810" t="s">
        <v>3835</v>
      </c>
      <c r="D215" s="807">
        <v>43773</v>
      </c>
      <c r="E215" s="803" t="s">
        <v>3836</v>
      </c>
      <c r="F215" s="803" t="s">
        <v>3837</v>
      </c>
      <c r="G215" s="803"/>
      <c r="H215" s="806" t="s">
        <v>152</v>
      </c>
      <c r="I215" s="806"/>
      <c r="J215" s="117" t="s">
        <v>153</v>
      </c>
      <c r="K215" s="117" t="s">
        <v>3</v>
      </c>
      <c r="L215" s="119">
        <v>762.25</v>
      </c>
    </row>
    <row r="216" spans="1:12" s="101" customFormat="1" ht="408.95" customHeight="1">
      <c r="A216" s="808"/>
      <c r="B216" s="803"/>
      <c r="C216" s="810"/>
      <c r="D216" s="807"/>
      <c r="E216" s="803"/>
      <c r="F216" s="803"/>
      <c r="G216" s="803"/>
      <c r="H216" s="806" t="s">
        <v>154</v>
      </c>
      <c r="I216" s="806"/>
      <c r="J216" s="803" t="s">
        <v>153</v>
      </c>
      <c r="K216" s="803" t="s">
        <v>3</v>
      </c>
      <c r="L216" s="804">
        <v>1422.43</v>
      </c>
    </row>
    <row r="217" spans="1:12" s="101" customFormat="1" ht="355.35" customHeight="1">
      <c r="A217" s="808"/>
      <c r="B217" s="803"/>
      <c r="C217" s="810"/>
      <c r="D217" s="807"/>
      <c r="E217" s="803"/>
      <c r="F217" s="803"/>
      <c r="G217" s="803"/>
      <c r="H217" s="806"/>
      <c r="I217" s="806"/>
      <c r="J217" s="803"/>
      <c r="K217" s="803"/>
      <c r="L217" s="804"/>
    </row>
    <row r="218" spans="1:12" s="101" customFormat="1" ht="24" customHeight="1">
      <c r="A218" s="808"/>
      <c r="B218" s="110" t="s">
        <v>77</v>
      </c>
      <c r="C218" s="115" t="s">
        <v>79</v>
      </c>
      <c r="D218" s="115" t="s">
        <v>155</v>
      </c>
      <c r="E218" s="115" t="s">
        <v>156</v>
      </c>
      <c r="F218" s="805"/>
      <c r="G218" s="805"/>
      <c r="H218" s="806" t="s">
        <v>157</v>
      </c>
      <c r="I218" s="806"/>
      <c r="J218" s="803" t="s">
        <v>153</v>
      </c>
      <c r="K218" s="803" t="s">
        <v>153</v>
      </c>
      <c r="L218" s="804">
        <v>0</v>
      </c>
    </row>
    <row r="219" spans="1:12" s="101" customFormat="1" ht="24" customHeight="1">
      <c r="A219" s="808"/>
      <c r="B219" s="117" t="s">
        <v>158</v>
      </c>
      <c r="C219" s="117" t="s">
        <v>3837</v>
      </c>
      <c r="D219" s="118">
        <v>43779</v>
      </c>
      <c r="E219" s="117" t="s">
        <v>2728</v>
      </c>
      <c r="F219" s="805"/>
      <c r="G219" s="805"/>
      <c r="H219" s="806"/>
      <c r="I219" s="806"/>
      <c r="J219" s="803"/>
      <c r="K219" s="803"/>
      <c r="L219" s="804"/>
    </row>
    <row r="220" spans="1:12" s="101" customFormat="1" ht="24" customHeight="1">
      <c r="A220" s="808">
        <v>1238</v>
      </c>
      <c r="B220" s="110" t="s">
        <v>76</v>
      </c>
      <c r="C220" s="115" t="s">
        <v>78</v>
      </c>
      <c r="D220" s="115" t="s">
        <v>146</v>
      </c>
      <c r="E220" s="115" t="s">
        <v>147</v>
      </c>
      <c r="F220" s="809" t="s">
        <v>71</v>
      </c>
      <c r="G220" s="809"/>
      <c r="H220" s="805"/>
      <c r="I220" s="805"/>
      <c r="J220" s="805"/>
      <c r="K220" s="805"/>
      <c r="L220" s="805"/>
    </row>
    <row r="221" spans="1:12" s="101" customFormat="1" ht="26.25" customHeight="1">
      <c r="A221" s="808"/>
      <c r="B221" s="803" t="s">
        <v>3838</v>
      </c>
      <c r="C221" s="810" t="s">
        <v>3839</v>
      </c>
      <c r="D221" s="807">
        <v>43739</v>
      </c>
      <c r="E221" s="803" t="s">
        <v>3840</v>
      </c>
      <c r="F221" s="803" t="s">
        <v>3841</v>
      </c>
      <c r="G221" s="803"/>
      <c r="H221" s="806" t="s">
        <v>152</v>
      </c>
      <c r="I221" s="806"/>
      <c r="J221" s="117" t="s">
        <v>153</v>
      </c>
      <c r="K221" s="117" t="s">
        <v>3</v>
      </c>
      <c r="L221" s="119">
        <v>380</v>
      </c>
    </row>
    <row r="222" spans="1:12" s="101" customFormat="1" ht="408.95" customHeight="1">
      <c r="A222" s="808"/>
      <c r="B222" s="803"/>
      <c r="C222" s="810"/>
      <c r="D222" s="807"/>
      <c r="E222" s="803"/>
      <c r="F222" s="803"/>
      <c r="G222" s="803"/>
      <c r="H222" s="806" t="s">
        <v>154</v>
      </c>
      <c r="I222" s="806"/>
      <c r="J222" s="803" t="s">
        <v>153</v>
      </c>
      <c r="K222" s="803" t="s">
        <v>153</v>
      </c>
      <c r="L222" s="804">
        <v>0</v>
      </c>
    </row>
    <row r="223" spans="1:12" s="101" customFormat="1" ht="408.95" customHeight="1">
      <c r="A223" s="808"/>
      <c r="B223" s="803"/>
      <c r="C223" s="810"/>
      <c r="D223" s="807"/>
      <c r="E223" s="803"/>
      <c r="F223" s="803"/>
      <c r="G223" s="803"/>
      <c r="H223" s="806"/>
      <c r="I223" s="806"/>
      <c r="J223" s="803"/>
      <c r="K223" s="803"/>
      <c r="L223" s="804"/>
    </row>
    <row r="224" spans="1:12" s="101" customFormat="1" ht="61.7" customHeight="1">
      <c r="A224" s="808"/>
      <c r="B224" s="803"/>
      <c r="C224" s="810"/>
      <c r="D224" s="807"/>
      <c r="E224" s="803"/>
      <c r="F224" s="803"/>
      <c r="G224" s="803"/>
      <c r="H224" s="806"/>
      <c r="I224" s="806"/>
      <c r="J224" s="803"/>
      <c r="K224" s="803"/>
      <c r="L224" s="804"/>
    </row>
    <row r="225" spans="1:12" s="101" customFormat="1" ht="24" customHeight="1">
      <c r="A225" s="808"/>
      <c r="B225" s="110" t="s">
        <v>77</v>
      </c>
      <c r="C225" s="115" t="s">
        <v>79</v>
      </c>
      <c r="D225" s="115" t="s">
        <v>155</v>
      </c>
      <c r="E225" s="115" t="s">
        <v>156</v>
      </c>
      <c r="F225" s="805"/>
      <c r="G225" s="805"/>
      <c r="H225" s="806" t="s">
        <v>157</v>
      </c>
      <c r="I225" s="806"/>
      <c r="J225" s="803" t="s">
        <v>153</v>
      </c>
      <c r="K225" s="803" t="s">
        <v>153</v>
      </c>
      <c r="L225" s="804">
        <v>0</v>
      </c>
    </row>
    <row r="226" spans="1:12" s="101" customFormat="1" ht="24" customHeight="1">
      <c r="A226" s="808"/>
      <c r="B226" s="117" t="s">
        <v>254</v>
      </c>
      <c r="C226" s="117" t="s">
        <v>3841</v>
      </c>
      <c r="D226" s="118">
        <v>43741</v>
      </c>
      <c r="E226" s="117" t="s">
        <v>438</v>
      </c>
      <c r="F226" s="805"/>
      <c r="G226" s="805"/>
      <c r="H226" s="806"/>
      <c r="I226" s="806"/>
      <c r="J226" s="803"/>
      <c r="K226" s="803"/>
      <c r="L226" s="804"/>
    </row>
    <row r="227" spans="1:12" s="101" customFormat="1" ht="24" customHeight="1">
      <c r="A227" s="808">
        <v>1239</v>
      </c>
      <c r="B227" s="110" t="s">
        <v>76</v>
      </c>
      <c r="C227" s="115" t="s">
        <v>78</v>
      </c>
      <c r="D227" s="115" t="s">
        <v>146</v>
      </c>
      <c r="E227" s="115" t="s">
        <v>147</v>
      </c>
      <c r="F227" s="809" t="s">
        <v>71</v>
      </c>
      <c r="G227" s="809"/>
      <c r="H227" s="805"/>
      <c r="I227" s="805"/>
      <c r="J227" s="805"/>
      <c r="K227" s="805"/>
      <c r="L227" s="805"/>
    </row>
    <row r="228" spans="1:12" s="101" customFormat="1" ht="26.25" customHeight="1">
      <c r="A228" s="808"/>
      <c r="B228" s="803" t="s">
        <v>3838</v>
      </c>
      <c r="C228" s="810" t="s">
        <v>3842</v>
      </c>
      <c r="D228" s="807">
        <v>43751</v>
      </c>
      <c r="E228" s="803" t="s">
        <v>1406</v>
      </c>
      <c r="F228" s="803" t="s">
        <v>401</v>
      </c>
      <c r="G228" s="803"/>
      <c r="H228" s="806" t="s">
        <v>152</v>
      </c>
      <c r="I228" s="806"/>
      <c r="J228" s="117" t="s">
        <v>153</v>
      </c>
      <c r="K228" s="117" t="s">
        <v>3</v>
      </c>
      <c r="L228" s="119">
        <v>858</v>
      </c>
    </row>
    <row r="229" spans="1:12" s="101" customFormat="1" ht="408.95" customHeight="1">
      <c r="A229" s="808"/>
      <c r="B229" s="803"/>
      <c r="C229" s="810"/>
      <c r="D229" s="807"/>
      <c r="E229" s="803"/>
      <c r="F229" s="803"/>
      <c r="G229" s="803"/>
      <c r="H229" s="806" t="s">
        <v>154</v>
      </c>
      <c r="I229" s="806"/>
      <c r="J229" s="803" t="s">
        <v>153</v>
      </c>
      <c r="K229" s="803" t="s">
        <v>153</v>
      </c>
      <c r="L229" s="804">
        <v>0</v>
      </c>
    </row>
    <row r="230" spans="1:12" s="101" customFormat="1" ht="365.85" customHeight="1">
      <c r="A230" s="808"/>
      <c r="B230" s="803"/>
      <c r="C230" s="810"/>
      <c r="D230" s="807"/>
      <c r="E230" s="803"/>
      <c r="F230" s="803"/>
      <c r="G230" s="803"/>
      <c r="H230" s="806"/>
      <c r="I230" s="806"/>
      <c r="J230" s="803"/>
      <c r="K230" s="803"/>
      <c r="L230" s="804"/>
    </row>
    <row r="231" spans="1:12" s="101" customFormat="1" ht="24" customHeight="1">
      <c r="A231" s="808"/>
      <c r="B231" s="110" t="s">
        <v>77</v>
      </c>
      <c r="C231" s="115" t="s">
        <v>79</v>
      </c>
      <c r="D231" s="115" t="s">
        <v>155</v>
      </c>
      <c r="E231" s="115" t="s">
        <v>156</v>
      </c>
      <c r="F231" s="805"/>
      <c r="G231" s="805"/>
      <c r="H231" s="806" t="s">
        <v>157</v>
      </c>
      <c r="I231" s="806"/>
      <c r="J231" s="803" t="s">
        <v>153</v>
      </c>
      <c r="K231" s="803" t="s">
        <v>3</v>
      </c>
      <c r="L231" s="804">
        <v>75</v>
      </c>
    </row>
    <row r="232" spans="1:12" s="101" customFormat="1" ht="24" customHeight="1">
      <c r="A232" s="808"/>
      <c r="B232" s="117" t="s">
        <v>254</v>
      </c>
      <c r="C232" s="117" t="s">
        <v>401</v>
      </c>
      <c r="D232" s="118">
        <v>43758</v>
      </c>
      <c r="E232" s="117" t="s">
        <v>3843</v>
      </c>
      <c r="F232" s="805"/>
      <c r="G232" s="805"/>
      <c r="H232" s="806"/>
      <c r="I232" s="806"/>
      <c r="J232" s="803"/>
      <c r="K232" s="803"/>
      <c r="L232" s="804"/>
    </row>
    <row r="233" spans="1:12" s="101" customFormat="1" ht="24" customHeight="1">
      <c r="A233" s="808">
        <v>1240</v>
      </c>
      <c r="B233" s="110" t="s">
        <v>76</v>
      </c>
      <c r="C233" s="115" t="s">
        <v>78</v>
      </c>
      <c r="D233" s="115" t="s">
        <v>146</v>
      </c>
      <c r="E233" s="115" t="s">
        <v>147</v>
      </c>
      <c r="F233" s="809" t="s">
        <v>71</v>
      </c>
      <c r="G233" s="809"/>
      <c r="H233" s="805"/>
      <c r="I233" s="805"/>
      <c r="J233" s="805"/>
      <c r="K233" s="805"/>
      <c r="L233" s="805"/>
    </row>
    <row r="234" spans="1:12" s="101" customFormat="1" ht="26.25" customHeight="1">
      <c r="A234" s="808"/>
      <c r="B234" s="803" t="s">
        <v>3844</v>
      </c>
      <c r="C234" s="810" t="s">
        <v>3845</v>
      </c>
      <c r="D234" s="807">
        <v>43857</v>
      </c>
      <c r="E234" s="803" t="s">
        <v>3033</v>
      </c>
      <c r="F234" s="803" t="s">
        <v>3846</v>
      </c>
      <c r="G234" s="803"/>
      <c r="H234" s="806" t="s">
        <v>152</v>
      </c>
      <c r="I234" s="806"/>
      <c r="J234" s="117" t="s">
        <v>153</v>
      </c>
      <c r="K234" s="117" t="s">
        <v>3</v>
      </c>
      <c r="L234" s="119">
        <v>269</v>
      </c>
    </row>
    <row r="235" spans="1:12" s="101" customFormat="1" ht="249.75" customHeight="1">
      <c r="A235" s="808"/>
      <c r="B235" s="803"/>
      <c r="C235" s="810"/>
      <c r="D235" s="807"/>
      <c r="E235" s="803"/>
      <c r="F235" s="803"/>
      <c r="G235" s="803"/>
      <c r="H235" s="806" t="s">
        <v>154</v>
      </c>
      <c r="I235" s="806"/>
      <c r="J235" s="117" t="s">
        <v>153</v>
      </c>
      <c r="K235" s="117" t="s">
        <v>153</v>
      </c>
      <c r="L235" s="119">
        <v>0</v>
      </c>
    </row>
    <row r="236" spans="1:12" s="101" customFormat="1" ht="24" customHeight="1">
      <c r="A236" s="808"/>
      <c r="B236" s="110" t="s">
        <v>77</v>
      </c>
      <c r="C236" s="115" t="s">
        <v>79</v>
      </c>
      <c r="D236" s="115" t="s">
        <v>155</v>
      </c>
      <c r="E236" s="115" t="s">
        <v>156</v>
      </c>
      <c r="F236" s="805"/>
      <c r="G236" s="805"/>
      <c r="H236" s="806" t="s">
        <v>157</v>
      </c>
      <c r="I236" s="806"/>
      <c r="J236" s="803" t="s">
        <v>153</v>
      </c>
      <c r="K236" s="803" t="s">
        <v>153</v>
      </c>
      <c r="L236" s="804">
        <v>0</v>
      </c>
    </row>
    <row r="237" spans="1:12" s="101" customFormat="1" ht="24" customHeight="1">
      <c r="A237" s="808"/>
      <c r="B237" s="117" t="s">
        <v>193</v>
      </c>
      <c r="C237" s="117" t="s">
        <v>3846</v>
      </c>
      <c r="D237" s="118">
        <v>43862</v>
      </c>
      <c r="E237" s="117" t="s">
        <v>1818</v>
      </c>
      <c r="F237" s="805"/>
      <c r="G237" s="805"/>
      <c r="H237" s="806"/>
      <c r="I237" s="806"/>
      <c r="J237" s="803"/>
      <c r="K237" s="803"/>
      <c r="L237" s="804"/>
    </row>
    <row r="238" spans="1:12" s="101" customFormat="1" ht="24" customHeight="1">
      <c r="A238" s="808">
        <v>1241</v>
      </c>
      <c r="B238" s="110" t="s">
        <v>76</v>
      </c>
      <c r="C238" s="115" t="s">
        <v>78</v>
      </c>
      <c r="D238" s="115" t="s">
        <v>146</v>
      </c>
      <c r="E238" s="115" t="s">
        <v>147</v>
      </c>
      <c r="F238" s="809" t="s">
        <v>71</v>
      </c>
      <c r="G238" s="809"/>
      <c r="H238" s="805"/>
      <c r="I238" s="805"/>
      <c r="J238" s="805"/>
      <c r="K238" s="805"/>
      <c r="L238" s="805"/>
    </row>
    <row r="239" spans="1:12" s="101" customFormat="1" ht="26.25" customHeight="1">
      <c r="A239" s="808"/>
      <c r="B239" s="803" t="s">
        <v>3847</v>
      </c>
      <c r="C239" s="810" t="s">
        <v>3848</v>
      </c>
      <c r="D239" s="807">
        <v>43758</v>
      </c>
      <c r="E239" s="803" t="s">
        <v>654</v>
      </c>
      <c r="F239" s="803" t="s">
        <v>186</v>
      </c>
      <c r="G239" s="803"/>
      <c r="H239" s="806" t="s">
        <v>152</v>
      </c>
      <c r="I239" s="806"/>
      <c r="J239" s="117" t="s">
        <v>153</v>
      </c>
      <c r="K239" s="117" t="s">
        <v>3</v>
      </c>
      <c r="L239" s="119">
        <v>343</v>
      </c>
    </row>
    <row r="240" spans="1:12" s="101" customFormat="1" ht="386.25" customHeight="1">
      <c r="A240" s="808"/>
      <c r="B240" s="803"/>
      <c r="C240" s="810"/>
      <c r="D240" s="807"/>
      <c r="E240" s="803"/>
      <c r="F240" s="803"/>
      <c r="G240" s="803"/>
      <c r="H240" s="806" t="s">
        <v>154</v>
      </c>
      <c r="I240" s="806"/>
      <c r="J240" s="117" t="s">
        <v>153</v>
      </c>
      <c r="K240" s="117" t="s">
        <v>153</v>
      </c>
      <c r="L240" s="119">
        <v>0</v>
      </c>
    </row>
    <row r="241" spans="1:12" s="101" customFormat="1" ht="24" customHeight="1">
      <c r="A241" s="808"/>
      <c r="B241" s="110" t="s">
        <v>77</v>
      </c>
      <c r="C241" s="115" t="s">
        <v>79</v>
      </c>
      <c r="D241" s="115" t="s">
        <v>155</v>
      </c>
      <c r="E241" s="115" t="s">
        <v>156</v>
      </c>
      <c r="F241" s="805"/>
      <c r="G241" s="805"/>
      <c r="H241" s="806" t="s">
        <v>157</v>
      </c>
      <c r="I241" s="806"/>
      <c r="J241" s="803" t="s">
        <v>153</v>
      </c>
      <c r="K241" s="803" t="s">
        <v>3</v>
      </c>
      <c r="L241" s="804">
        <v>110</v>
      </c>
    </row>
    <row r="242" spans="1:12" s="101" customFormat="1" ht="34.5" customHeight="1">
      <c r="A242" s="808"/>
      <c r="B242" s="117" t="s">
        <v>3849</v>
      </c>
      <c r="C242" s="117" t="s">
        <v>186</v>
      </c>
      <c r="D242" s="118">
        <v>43760</v>
      </c>
      <c r="E242" s="117" t="s">
        <v>223</v>
      </c>
      <c r="F242" s="805"/>
      <c r="G242" s="805"/>
      <c r="H242" s="806"/>
      <c r="I242" s="806"/>
      <c r="J242" s="803"/>
      <c r="K242" s="803"/>
      <c r="L242" s="804"/>
    </row>
    <row r="243" spans="1:12" s="101" customFormat="1" ht="24" customHeight="1">
      <c r="A243" s="808">
        <v>1242</v>
      </c>
      <c r="B243" s="110" t="s">
        <v>76</v>
      </c>
      <c r="C243" s="115" t="s">
        <v>78</v>
      </c>
      <c r="D243" s="115" t="s">
        <v>146</v>
      </c>
      <c r="E243" s="115" t="s">
        <v>147</v>
      </c>
      <c r="F243" s="809" t="s">
        <v>71</v>
      </c>
      <c r="G243" s="809"/>
      <c r="H243" s="805"/>
      <c r="I243" s="805"/>
      <c r="J243" s="805"/>
      <c r="K243" s="805"/>
      <c r="L243" s="805"/>
    </row>
    <row r="244" spans="1:12" s="101" customFormat="1" ht="26.25" customHeight="1">
      <c r="A244" s="808"/>
      <c r="B244" s="803" t="s">
        <v>3847</v>
      </c>
      <c r="C244" s="810" t="s">
        <v>3850</v>
      </c>
      <c r="D244" s="807">
        <v>43810</v>
      </c>
      <c r="E244" s="803" t="s">
        <v>1103</v>
      </c>
      <c r="F244" s="803" t="s">
        <v>3851</v>
      </c>
      <c r="G244" s="803"/>
      <c r="H244" s="806" t="s">
        <v>152</v>
      </c>
      <c r="I244" s="806"/>
      <c r="J244" s="117" t="s">
        <v>153</v>
      </c>
      <c r="K244" s="117" t="s">
        <v>3</v>
      </c>
      <c r="L244" s="119">
        <v>403.75</v>
      </c>
    </row>
    <row r="245" spans="1:12" s="101" customFormat="1" ht="407.25" customHeight="1">
      <c r="A245" s="808"/>
      <c r="B245" s="803"/>
      <c r="C245" s="810"/>
      <c r="D245" s="807"/>
      <c r="E245" s="803"/>
      <c r="F245" s="803"/>
      <c r="G245" s="803"/>
      <c r="H245" s="806" t="s">
        <v>154</v>
      </c>
      <c r="I245" s="806"/>
      <c r="J245" s="117" t="s">
        <v>153</v>
      </c>
      <c r="K245" s="117" t="s">
        <v>3</v>
      </c>
      <c r="L245" s="119">
        <v>310.60000000000002</v>
      </c>
    </row>
    <row r="246" spans="1:12" s="101" customFormat="1" ht="24" customHeight="1">
      <c r="A246" s="808"/>
      <c r="B246" s="110" t="s">
        <v>77</v>
      </c>
      <c r="C246" s="115" t="s">
        <v>79</v>
      </c>
      <c r="D246" s="115" t="s">
        <v>155</v>
      </c>
      <c r="E246" s="115" t="s">
        <v>156</v>
      </c>
      <c r="F246" s="805"/>
      <c r="G246" s="805"/>
      <c r="H246" s="806" t="s">
        <v>157</v>
      </c>
      <c r="I246" s="806"/>
      <c r="J246" s="803" t="s">
        <v>153</v>
      </c>
      <c r="K246" s="803" t="s">
        <v>153</v>
      </c>
      <c r="L246" s="804">
        <v>0</v>
      </c>
    </row>
    <row r="247" spans="1:12" s="101" customFormat="1" ht="34.5" customHeight="1">
      <c r="A247" s="808"/>
      <c r="B247" s="117" t="s">
        <v>3849</v>
      </c>
      <c r="C247" s="117" t="s">
        <v>3851</v>
      </c>
      <c r="D247" s="118">
        <v>43812</v>
      </c>
      <c r="E247" s="117" t="s">
        <v>1794</v>
      </c>
      <c r="F247" s="805"/>
      <c r="G247" s="805"/>
      <c r="H247" s="806"/>
      <c r="I247" s="806"/>
      <c r="J247" s="803"/>
      <c r="K247" s="803"/>
      <c r="L247" s="804"/>
    </row>
    <row r="248" spans="1:12" s="101" customFormat="1" ht="24" customHeight="1">
      <c r="A248" s="808">
        <v>1243</v>
      </c>
      <c r="B248" s="110" t="s">
        <v>76</v>
      </c>
      <c r="C248" s="115" t="s">
        <v>78</v>
      </c>
      <c r="D248" s="115" t="s">
        <v>146</v>
      </c>
      <c r="E248" s="115" t="s">
        <v>147</v>
      </c>
      <c r="F248" s="809" t="s">
        <v>71</v>
      </c>
      <c r="G248" s="809"/>
      <c r="H248" s="805"/>
      <c r="I248" s="805"/>
      <c r="J248" s="805"/>
      <c r="K248" s="805"/>
      <c r="L248" s="805"/>
    </row>
    <row r="249" spans="1:12" s="101" customFormat="1" ht="26.25" customHeight="1">
      <c r="A249" s="808"/>
      <c r="B249" s="803" t="s">
        <v>3847</v>
      </c>
      <c r="C249" s="810" t="s">
        <v>3852</v>
      </c>
      <c r="D249" s="807">
        <v>43846</v>
      </c>
      <c r="E249" s="803" t="s">
        <v>429</v>
      </c>
      <c r="F249" s="803" t="s">
        <v>334</v>
      </c>
      <c r="G249" s="803"/>
      <c r="H249" s="806" t="s">
        <v>152</v>
      </c>
      <c r="I249" s="806"/>
      <c r="J249" s="117" t="s">
        <v>153</v>
      </c>
      <c r="K249" s="117" t="s">
        <v>153</v>
      </c>
      <c r="L249" s="119">
        <v>0</v>
      </c>
    </row>
    <row r="250" spans="1:12" s="101" customFormat="1" ht="165.75" customHeight="1">
      <c r="A250" s="808"/>
      <c r="B250" s="803"/>
      <c r="C250" s="810"/>
      <c r="D250" s="807"/>
      <c r="E250" s="803"/>
      <c r="F250" s="803"/>
      <c r="G250" s="803"/>
      <c r="H250" s="806" t="s">
        <v>154</v>
      </c>
      <c r="I250" s="806"/>
      <c r="J250" s="117" t="s">
        <v>153</v>
      </c>
      <c r="K250" s="117" t="s">
        <v>153</v>
      </c>
      <c r="L250" s="119">
        <v>0</v>
      </c>
    </row>
    <row r="251" spans="1:12" s="101" customFormat="1" ht="24" customHeight="1">
      <c r="A251" s="808"/>
      <c r="B251" s="110" t="s">
        <v>77</v>
      </c>
      <c r="C251" s="115" t="s">
        <v>79</v>
      </c>
      <c r="D251" s="115" t="s">
        <v>155</v>
      </c>
      <c r="E251" s="115" t="s">
        <v>156</v>
      </c>
      <c r="F251" s="805"/>
      <c r="G251" s="805"/>
      <c r="H251" s="806" t="s">
        <v>157</v>
      </c>
      <c r="I251" s="806"/>
      <c r="J251" s="803" t="s">
        <v>153</v>
      </c>
      <c r="K251" s="803" t="s">
        <v>3</v>
      </c>
      <c r="L251" s="804">
        <v>845</v>
      </c>
    </row>
    <row r="252" spans="1:12" s="101" customFormat="1" ht="34.5" customHeight="1">
      <c r="A252" s="808"/>
      <c r="B252" s="117" t="s">
        <v>3849</v>
      </c>
      <c r="C252" s="117" t="s">
        <v>334</v>
      </c>
      <c r="D252" s="118">
        <v>43851</v>
      </c>
      <c r="E252" s="117" t="s">
        <v>430</v>
      </c>
      <c r="F252" s="805"/>
      <c r="G252" s="805"/>
      <c r="H252" s="806"/>
      <c r="I252" s="806"/>
      <c r="J252" s="803"/>
      <c r="K252" s="803"/>
      <c r="L252" s="804"/>
    </row>
    <row r="253" spans="1:12" s="101" customFormat="1" ht="24" customHeight="1">
      <c r="A253" s="808">
        <v>1244</v>
      </c>
      <c r="B253" s="110" t="s">
        <v>76</v>
      </c>
      <c r="C253" s="115" t="s">
        <v>78</v>
      </c>
      <c r="D253" s="115" t="s">
        <v>146</v>
      </c>
      <c r="E253" s="115" t="s">
        <v>147</v>
      </c>
      <c r="F253" s="809" t="s">
        <v>71</v>
      </c>
      <c r="G253" s="809"/>
      <c r="H253" s="805"/>
      <c r="I253" s="805"/>
      <c r="J253" s="805"/>
      <c r="K253" s="805"/>
      <c r="L253" s="805"/>
    </row>
    <row r="254" spans="1:12" s="101" customFormat="1" ht="26.25" customHeight="1">
      <c r="A254" s="808"/>
      <c r="B254" s="803" t="s">
        <v>3853</v>
      </c>
      <c r="C254" s="810" t="s">
        <v>3854</v>
      </c>
      <c r="D254" s="807">
        <v>43793</v>
      </c>
      <c r="E254" s="803" t="s">
        <v>1961</v>
      </c>
      <c r="F254" s="803" t="s">
        <v>3855</v>
      </c>
      <c r="G254" s="803"/>
      <c r="H254" s="806" t="s">
        <v>152</v>
      </c>
      <c r="I254" s="806"/>
      <c r="J254" s="117" t="s">
        <v>153</v>
      </c>
      <c r="K254" s="117" t="s">
        <v>3</v>
      </c>
      <c r="L254" s="119">
        <v>277.81</v>
      </c>
    </row>
    <row r="255" spans="1:12" s="101" customFormat="1" ht="239.25" customHeight="1">
      <c r="A255" s="808"/>
      <c r="B255" s="803"/>
      <c r="C255" s="810"/>
      <c r="D255" s="807"/>
      <c r="E255" s="803"/>
      <c r="F255" s="803"/>
      <c r="G255" s="803"/>
      <c r="H255" s="806" t="s">
        <v>154</v>
      </c>
      <c r="I255" s="806"/>
      <c r="J255" s="117" t="s">
        <v>153</v>
      </c>
      <c r="K255" s="117" t="s">
        <v>3</v>
      </c>
      <c r="L255" s="119">
        <v>560.05000000000007</v>
      </c>
    </row>
    <row r="256" spans="1:12" s="101" customFormat="1" ht="24" customHeight="1">
      <c r="A256" s="808"/>
      <c r="B256" s="110" t="s">
        <v>77</v>
      </c>
      <c r="C256" s="115" t="s">
        <v>79</v>
      </c>
      <c r="D256" s="115" t="s">
        <v>155</v>
      </c>
      <c r="E256" s="115" t="s">
        <v>156</v>
      </c>
      <c r="F256" s="805"/>
      <c r="G256" s="805"/>
      <c r="H256" s="806" t="s">
        <v>157</v>
      </c>
      <c r="I256" s="806"/>
      <c r="J256" s="803" t="s">
        <v>153</v>
      </c>
      <c r="K256" s="803" t="s">
        <v>153</v>
      </c>
      <c r="L256" s="804">
        <v>0</v>
      </c>
    </row>
    <row r="257" spans="1:12" s="101" customFormat="1" ht="34.5" customHeight="1">
      <c r="A257" s="808"/>
      <c r="B257" s="117" t="s">
        <v>3856</v>
      </c>
      <c r="C257" s="117" t="s">
        <v>3855</v>
      </c>
      <c r="D257" s="118">
        <v>43794</v>
      </c>
      <c r="E257" s="117" t="s">
        <v>3857</v>
      </c>
      <c r="F257" s="805"/>
      <c r="G257" s="805"/>
      <c r="H257" s="806"/>
      <c r="I257" s="806"/>
      <c r="J257" s="803"/>
      <c r="K257" s="803"/>
      <c r="L257" s="804"/>
    </row>
    <row r="258" spans="1:12" s="101" customFormat="1" ht="24" customHeight="1">
      <c r="A258" s="808">
        <v>1245</v>
      </c>
      <c r="B258" s="110" t="s">
        <v>76</v>
      </c>
      <c r="C258" s="115" t="s">
        <v>78</v>
      </c>
      <c r="D258" s="115" t="s">
        <v>146</v>
      </c>
      <c r="E258" s="115" t="s">
        <v>147</v>
      </c>
      <c r="F258" s="809" t="s">
        <v>71</v>
      </c>
      <c r="G258" s="809"/>
      <c r="H258" s="805"/>
      <c r="I258" s="805"/>
      <c r="J258" s="805"/>
      <c r="K258" s="805"/>
      <c r="L258" s="805"/>
    </row>
    <row r="259" spans="1:12" s="101" customFormat="1" ht="26.25" customHeight="1">
      <c r="A259" s="808"/>
      <c r="B259" s="803" t="s">
        <v>3858</v>
      </c>
      <c r="C259" s="810" t="s">
        <v>3859</v>
      </c>
      <c r="D259" s="807">
        <v>43866</v>
      </c>
      <c r="E259" s="803" t="s">
        <v>354</v>
      </c>
      <c r="F259" s="803" t="s">
        <v>2043</v>
      </c>
      <c r="G259" s="803"/>
      <c r="H259" s="806" t="s">
        <v>152</v>
      </c>
      <c r="I259" s="806"/>
      <c r="J259" s="117" t="s">
        <v>153</v>
      </c>
      <c r="K259" s="117" t="s">
        <v>3</v>
      </c>
      <c r="L259" s="119">
        <v>528.26</v>
      </c>
    </row>
    <row r="260" spans="1:12" s="101" customFormat="1" ht="354.75" customHeight="1">
      <c r="A260" s="808"/>
      <c r="B260" s="803"/>
      <c r="C260" s="810"/>
      <c r="D260" s="807"/>
      <c r="E260" s="803"/>
      <c r="F260" s="803"/>
      <c r="G260" s="803"/>
      <c r="H260" s="806" t="s">
        <v>154</v>
      </c>
      <c r="I260" s="806"/>
      <c r="J260" s="117" t="s">
        <v>153</v>
      </c>
      <c r="K260" s="117" t="s">
        <v>3</v>
      </c>
      <c r="L260" s="119">
        <v>401.6</v>
      </c>
    </row>
    <row r="261" spans="1:12" s="101" customFormat="1" ht="24" customHeight="1">
      <c r="A261" s="808"/>
      <c r="B261" s="110" t="s">
        <v>77</v>
      </c>
      <c r="C261" s="115" t="s">
        <v>79</v>
      </c>
      <c r="D261" s="115" t="s">
        <v>155</v>
      </c>
      <c r="E261" s="115" t="s">
        <v>156</v>
      </c>
      <c r="F261" s="805"/>
      <c r="G261" s="805"/>
      <c r="H261" s="806" t="s">
        <v>157</v>
      </c>
      <c r="I261" s="806"/>
      <c r="J261" s="803" t="s">
        <v>153</v>
      </c>
      <c r="K261" s="803" t="s">
        <v>3</v>
      </c>
      <c r="L261" s="804">
        <v>127</v>
      </c>
    </row>
    <row r="262" spans="1:12" s="101" customFormat="1" ht="24" customHeight="1">
      <c r="A262" s="808"/>
      <c r="B262" s="117" t="s">
        <v>792</v>
      </c>
      <c r="C262" s="117" t="s">
        <v>2043</v>
      </c>
      <c r="D262" s="118">
        <v>43868</v>
      </c>
      <c r="E262" s="117" t="s">
        <v>2044</v>
      </c>
      <c r="F262" s="805"/>
      <c r="G262" s="805"/>
      <c r="H262" s="806"/>
      <c r="I262" s="806"/>
      <c r="J262" s="803"/>
      <c r="K262" s="803"/>
      <c r="L262" s="804"/>
    </row>
    <row r="263" spans="1:12" s="101" customFormat="1" ht="24" customHeight="1">
      <c r="A263" s="808">
        <v>1246</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3860</v>
      </c>
      <c r="C264" s="810" t="s">
        <v>3861</v>
      </c>
      <c r="D264" s="807">
        <v>43804</v>
      </c>
      <c r="E264" s="803" t="s">
        <v>872</v>
      </c>
      <c r="F264" s="803" t="s">
        <v>1766</v>
      </c>
      <c r="G264" s="803"/>
      <c r="H264" s="806" t="s">
        <v>152</v>
      </c>
      <c r="I264" s="806"/>
      <c r="J264" s="117" t="s">
        <v>153</v>
      </c>
      <c r="K264" s="117" t="s">
        <v>3</v>
      </c>
      <c r="L264" s="119">
        <v>197.86</v>
      </c>
    </row>
    <row r="265" spans="1:12" s="101" customFormat="1" ht="281.25" customHeight="1">
      <c r="A265" s="808"/>
      <c r="B265" s="803"/>
      <c r="C265" s="810"/>
      <c r="D265" s="807"/>
      <c r="E265" s="803"/>
      <c r="F265" s="803"/>
      <c r="G265" s="803"/>
      <c r="H265" s="806" t="s">
        <v>154</v>
      </c>
      <c r="I265" s="806"/>
      <c r="J265" s="117" t="s">
        <v>153</v>
      </c>
      <c r="K265" s="117" t="s">
        <v>3</v>
      </c>
      <c r="L265" s="119">
        <v>252.96</v>
      </c>
    </row>
    <row r="266" spans="1:12" s="101" customFormat="1" ht="24" customHeight="1">
      <c r="A266" s="808"/>
      <c r="B266" s="110" t="s">
        <v>77</v>
      </c>
      <c r="C266" s="115" t="s">
        <v>79</v>
      </c>
      <c r="D266" s="115" t="s">
        <v>155</v>
      </c>
      <c r="E266" s="115" t="s">
        <v>156</v>
      </c>
      <c r="F266" s="805"/>
      <c r="G266" s="805"/>
      <c r="H266" s="806" t="s">
        <v>157</v>
      </c>
      <c r="I266" s="806"/>
      <c r="J266" s="803" t="s">
        <v>153</v>
      </c>
      <c r="K266" s="803" t="s">
        <v>3</v>
      </c>
      <c r="L266" s="804">
        <v>160</v>
      </c>
    </row>
    <row r="267" spans="1:12" s="101" customFormat="1" ht="24" customHeight="1">
      <c r="A267" s="808"/>
      <c r="B267" s="117" t="s">
        <v>193</v>
      </c>
      <c r="C267" s="117" t="s">
        <v>1766</v>
      </c>
      <c r="D267" s="118">
        <v>43805</v>
      </c>
      <c r="E267" s="117" t="s">
        <v>1875</v>
      </c>
      <c r="F267" s="805"/>
      <c r="G267" s="805"/>
      <c r="H267" s="806"/>
      <c r="I267" s="806"/>
      <c r="J267" s="803"/>
      <c r="K267" s="803"/>
      <c r="L267" s="804"/>
    </row>
    <row r="268" spans="1:12" s="101" customFormat="1" ht="24" customHeight="1">
      <c r="A268" s="808">
        <v>1247</v>
      </c>
      <c r="B268" s="110" t="s">
        <v>76</v>
      </c>
      <c r="C268" s="115" t="s">
        <v>78</v>
      </c>
      <c r="D268" s="115" t="s">
        <v>146</v>
      </c>
      <c r="E268" s="115" t="s">
        <v>147</v>
      </c>
      <c r="F268" s="809" t="s">
        <v>71</v>
      </c>
      <c r="G268" s="809"/>
      <c r="H268" s="805"/>
      <c r="I268" s="805"/>
      <c r="J268" s="805"/>
      <c r="K268" s="805"/>
      <c r="L268" s="805"/>
    </row>
    <row r="269" spans="1:12" s="101" customFormat="1" ht="26.25" customHeight="1">
      <c r="A269" s="808"/>
      <c r="B269" s="803" t="s">
        <v>3862</v>
      </c>
      <c r="C269" s="810" t="s">
        <v>3863</v>
      </c>
      <c r="D269" s="807">
        <v>43817</v>
      </c>
      <c r="E269" s="803" t="s">
        <v>1326</v>
      </c>
      <c r="F269" s="803" t="s">
        <v>1226</v>
      </c>
      <c r="G269" s="803"/>
      <c r="H269" s="806" t="s">
        <v>152</v>
      </c>
      <c r="I269" s="806"/>
      <c r="J269" s="117" t="s">
        <v>153</v>
      </c>
      <c r="K269" s="117" t="s">
        <v>3</v>
      </c>
      <c r="L269" s="119">
        <v>294</v>
      </c>
    </row>
    <row r="270" spans="1:12" s="101" customFormat="1" ht="302.25" customHeight="1">
      <c r="A270" s="808"/>
      <c r="B270" s="803"/>
      <c r="C270" s="810"/>
      <c r="D270" s="807"/>
      <c r="E270" s="803"/>
      <c r="F270" s="803"/>
      <c r="G270" s="803"/>
      <c r="H270" s="806" t="s">
        <v>154</v>
      </c>
      <c r="I270" s="806"/>
      <c r="J270" s="117" t="s">
        <v>153</v>
      </c>
      <c r="K270" s="117" t="s">
        <v>3</v>
      </c>
      <c r="L270" s="119">
        <v>2227.7200000000003</v>
      </c>
    </row>
    <row r="271" spans="1:12" s="101" customFormat="1" ht="24" customHeight="1">
      <c r="A271" s="808"/>
      <c r="B271" s="110" t="s">
        <v>77</v>
      </c>
      <c r="C271" s="115" t="s">
        <v>79</v>
      </c>
      <c r="D271" s="115" t="s">
        <v>155</v>
      </c>
      <c r="E271" s="115" t="s">
        <v>156</v>
      </c>
      <c r="F271" s="805"/>
      <c r="G271" s="805"/>
      <c r="H271" s="806" t="s">
        <v>157</v>
      </c>
      <c r="I271" s="806"/>
      <c r="J271" s="803" t="s">
        <v>153</v>
      </c>
      <c r="K271" s="803" t="s">
        <v>153</v>
      </c>
      <c r="L271" s="804">
        <v>0</v>
      </c>
    </row>
    <row r="272" spans="1:12" s="101" customFormat="1" ht="24" customHeight="1">
      <c r="A272" s="808"/>
      <c r="B272" s="117" t="s">
        <v>193</v>
      </c>
      <c r="C272" s="117" t="s">
        <v>1226</v>
      </c>
      <c r="D272" s="118">
        <v>43820</v>
      </c>
      <c r="E272" s="117" t="s">
        <v>3864</v>
      </c>
      <c r="F272" s="805"/>
      <c r="G272" s="805"/>
      <c r="H272" s="806"/>
      <c r="I272" s="806"/>
      <c r="J272" s="803"/>
      <c r="K272" s="803"/>
      <c r="L272" s="804"/>
    </row>
    <row r="273" spans="1:12" s="101" customFormat="1" ht="24" customHeight="1">
      <c r="A273" s="808">
        <v>1248</v>
      </c>
      <c r="B273" s="110" t="s">
        <v>76</v>
      </c>
      <c r="C273" s="115" t="s">
        <v>78</v>
      </c>
      <c r="D273" s="115" t="s">
        <v>146</v>
      </c>
      <c r="E273" s="115" t="s">
        <v>147</v>
      </c>
      <c r="F273" s="809" t="s">
        <v>71</v>
      </c>
      <c r="G273" s="809"/>
      <c r="H273" s="805"/>
      <c r="I273" s="805"/>
      <c r="J273" s="805"/>
      <c r="K273" s="805"/>
      <c r="L273" s="805"/>
    </row>
    <row r="274" spans="1:12" s="101" customFormat="1" ht="26.25" customHeight="1">
      <c r="A274" s="808"/>
      <c r="B274" s="803" t="s">
        <v>3865</v>
      </c>
      <c r="C274" s="810" t="s">
        <v>3866</v>
      </c>
      <c r="D274" s="807">
        <v>43755</v>
      </c>
      <c r="E274" s="803" t="s">
        <v>205</v>
      </c>
      <c r="F274" s="803" t="s">
        <v>329</v>
      </c>
      <c r="G274" s="803"/>
      <c r="H274" s="806" t="s">
        <v>152</v>
      </c>
      <c r="I274" s="806"/>
      <c r="J274" s="117" t="s">
        <v>153</v>
      </c>
      <c r="K274" s="117" t="s">
        <v>153</v>
      </c>
      <c r="L274" s="119">
        <v>0</v>
      </c>
    </row>
    <row r="275" spans="1:12" s="101" customFormat="1" ht="155.25" customHeight="1">
      <c r="A275" s="808"/>
      <c r="B275" s="803"/>
      <c r="C275" s="810"/>
      <c r="D275" s="807"/>
      <c r="E275" s="803"/>
      <c r="F275" s="803"/>
      <c r="G275" s="803"/>
      <c r="H275" s="806" t="s">
        <v>154</v>
      </c>
      <c r="I275" s="806"/>
      <c r="J275" s="117" t="s">
        <v>153</v>
      </c>
      <c r="K275" s="117" t="s">
        <v>153</v>
      </c>
      <c r="L275" s="119">
        <v>0</v>
      </c>
    </row>
    <row r="276" spans="1:12" s="101" customFormat="1" ht="24" customHeight="1">
      <c r="A276" s="808"/>
      <c r="B276" s="110" t="s">
        <v>77</v>
      </c>
      <c r="C276" s="115" t="s">
        <v>79</v>
      </c>
      <c r="D276" s="115" t="s">
        <v>155</v>
      </c>
      <c r="E276" s="115" t="s">
        <v>156</v>
      </c>
      <c r="F276" s="805"/>
      <c r="G276" s="805"/>
      <c r="H276" s="806" t="s">
        <v>157</v>
      </c>
      <c r="I276" s="806"/>
      <c r="J276" s="803" t="s">
        <v>153</v>
      </c>
      <c r="K276" s="803" t="s">
        <v>3</v>
      </c>
      <c r="L276" s="804">
        <v>315</v>
      </c>
    </row>
    <row r="277" spans="1:12" s="101" customFormat="1" ht="24" customHeight="1">
      <c r="A277" s="808"/>
      <c r="B277" s="117" t="s">
        <v>153</v>
      </c>
      <c r="C277" s="117" t="s">
        <v>329</v>
      </c>
      <c r="D277" s="118">
        <v>43761</v>
      </c>
      <c r="E277" s="117" t="s">
        <v>3051</v>
      </c>
      <c r="F277" s="805"/>
      <c r="G277" s="805"/>
      <c r="H277" s="806"/>
      <c r="I277" s="806"/>
      <c r="J277" s="803"/>
      <c r="K277" s="803"/>
      <c r="L277" s="804"/>
    </row>
    <row r="278" spans="1:12" s="101" customFormat="1" ht="24" customHeight="1">
      <c r="A278" s="808">
        <v>1249</v>
      </c>
      <c r="B278" s="110" t="s">
        <v>76</v>
      </c>
      <c r="C278" s="115" t="s">
        <v>78</v>
      </c>
      <c r="D278" s="115" t="s">
        <v>146</v>
      </c>
      <c r="E278" s="115" t="s">
        <v>147</v>
      </c>
      <c r="F278" s="809" t="s">
        <v>71</v>
      </c>
      <c r="G278" s="809"/>
      <c r="H278" s="805"/>
      <c r="I278" s="805"/>
      <c r="J278" s="805"/>
      <c r="K278" s="805"/>
      <c r="L278" s="805"/>
    </row>
    <row r="279" spans="1:12" s="101" customFormat="1" ht="26.25" customHeight="1">
      <c r="A279" s="808"/>
      <c r="B279" s="803" t="s">
        <v>3867</v>
      </c>
      <c r="C279" s="810" t="s">
        <v>3868</v>
      </c>
      <c r="D279" s="807">
        <v>43743</v>
      </c>
      <c r="E279" s="803" t="s">
        <v>1406</v>
      </c>
      <c r="F279" s="803" t="s">
        <v>3869</v>
      </c>
      <c r="G279" s="803"/>
      <c r="H279" s="806" t="s">
        <v>152</v>
      </c>
      <c r="I279" s="806"/>
      <c r="J279" s="117" t="s">
        <v>153</v>
      </c>
      <c r="K279" s="117" t="s">
        <v>3</v>
      </c>
      <c r="L279" s="119">
        <v>483</v>
      </c>
    </row>
    <row r="280" spans="1:12" s="101" customFormat="1" ht="239.25" customHeight="1">
      <c r="A280" s="808"/>
      <c r="B280" s="803"/>
      <c r="C280" s="810"/>
      <c r="D280" s="807"/>
      <c r="E280" s="803"/>
      <c r="F280" s="803"/>
      <c r="G280" s="803"/>
      <c r="H280" s="806" t="s">
        <v>154</v>
      </c>
      <c r="I280" s="806"/>
      <c r="J280" s="117" t="s">
        <v>153</v>
      </c>
      <c r="K280" s="117" t="s">
        <v>3</v>
      </c>
      <c r="L280" s="119">
        <v>2863.91</v>
      </c>
    </row>
    <row r="281" spans="1:12" s="101" customFormat="1" ht="24" customHeight="1">
      <c r="A281" s="808"/>
      <c r="B281" s="110" t="s">
        <v>77</v>
      </c>
      <c r="C281" s="115" t="s">
        <v>79</v>
      </c>
      <c r="D281" s="115" t="s">
        <v>155</v>
      </c>
      <c r="E281" s="115" t="s">
        <v>156</v>
      </c>
      <c r="F281" s="805"/>
      <c r="G281" s="805"/>
      <c r="H281" s="806" t="s">
        <v>157</v>
      </c>
      <c r="I281" s="806"/>
      <c r="J281" s="803" t="s">
        <v>153</v>
      </c>
      <c r="K281" s="803" t="s">
        <v>153</v>
      </c>
      <c r="L281" s="804">
        <v>0</v>
      </c>
    </row>
    <row r="282" spans="1:12" s="101" customFormat="1" ht="24" customHeight="1">
      <c r="A282" s="808"/>
      <c r="B282" s="117" t="s">
        <v>193</v>
      </c>
      <c r="C282" s="117" t="s">
        <v>3869</v>
      </c>
      <c r="D282" s="118">
        <v>43747</v>
      </c>
      <c r="E282" s="117" t="s">
        <v>3870</v>
      </c>
      <c r="F282" s="805"/>
      <c r="G282" s="805"/>
      <c r="H282" s="806"/>
      <c r="I282" s="806"/>
      <c r="J282" s="803"/>
      <c r="K282" s="803"/>
      <c r="L282" s="804"/>
    </row>
    <row r="283" spans="1:12" s="101" customFormat="1" ht="24" customHeight="1">
      <c r="A283" s="808">
        <v>1250</v>
      </c>
      <c r="B283" s="110" t="s">
        <v>76</v>
      </c>
      <c r="C283" s="115" t="s">
        <v>78</v>
      </c>
      <c r="D283" s="115" t="s">
        <v>146</v>
      </c>
      <c r="E283" s="115" t="s">
        <v>147</v>
      </c>
      <c r="F283" s="809" t="s">
        <v>71</v>
      </c>
      <c r="G283" s="809"/>
      <c r="H283" s="805"/>
      <c r="I283" s="805"/>
      <c r="J283" s="805"/>
      <c r="K283" s="805"/>
      <c r="L283" s="805"/>
    </row>
    <row r="284" spans="1:12" s="101" customFormat="1" ht="26.25" customHeight="1">
      <c r="A284" s="808"/>
      <c r="B284" s="803" t="s">
        <v>3867</v>
      </c>
      <c r="C284" s="810" t="s">
        <v>3871</v>
      </c>
      <c r="D284" s="807">
        <v>43754</v>
      </c>
      <c r="E284" s="803" t="s">
        <v>234</v>
      </c>
      <c r="F284" s="803" t="s">
        <v>998</v>
      </c>
      <c r="G284" s="803"/>
      <c r="H284" s="806" t="s">
        <v>152</v>
      </c>
      <c r="I284" s="806"/>
      <c r="J284" s="117" t="s">
        <v>153</v>
      </c>
      <c r="K284" s="117" t="s">
        <v>3</v>
      </c>
      <c r="L284" s="119">
        <v>406</v>
      </c>
    </row>
    <row r="285" spans="1:12" s="101" customFormat="1" ht="92.25" customHeight="1">
      <c r="A285" s="808"/>
      <c r="B285" s="803"/>
      <c r="C285" s="810"/>
      <c r="D285" s="807"/>
      <c r="E285" s="803"/>
      <c r="F285" s="803"/>
      <c r="G285" s="803"/>
      <c r="H285" s="806" t="s">
        <v>154</v>
      </c>
      <c r="I285" s="806"/>
      <c r="J285" s="117" t="s">
        <v>153</v>
      </c>
      <c r="K285" s="117" t="s">
        <v>3</v>
      </c>
      <c r="L285" s="119">
        <v>183</v>
      </c>
    </row>
    <row r="286" spans="1:12" s="101" customFormat="1" ht="24" customHeight="1">
      <c r="A286" s="808"/>
      <c r="B286" s="110" t="s">
        <v>77</v>
      </c>
      <c r="C286" s="115" t="s">
        <v>79</v>
      </c>
      <c r="D286" s="115" t="s">
        <v>155</v>
      </c>
      <c r="E286" s="115" t="s">
        <v>156</v>
      </c>
      <c r="F286" s="805"/>
      <c r="G286" s="805"/>
      <c r="H286" s="806" t="s">
        <v>157</v>
      </c>
      <c r="I286" s="806"/>
      <c r="J286" s="803" t="s">
        <v>153</v>
      </c>
      <c r="K286" s="803" t="s">
        <v>153</v>
      </c>
      <c r="L286" s="804">
        <v>0</v>
      </c>
    </row>
    <row r="287" spans="1:12" s="101" customFormat="1" ht="24" customHeight="1">
      <c r="A287" s="808"/>
      <c r="B287" s="117" t="s">
        <v>193</v>
      </c>
      <c r="C287" s="117" t="s">
        <v>998</v>
      </c>
      <c r="D287" s="118">
        <v>43755</v>
      </c>
      <c r="E287" s="117" t="s">
        <v>2694</v>
      </c>
      <c r="F287" s="805"/>
      <c r="G287" s="805"/>
      <c r="H287" s="806"/>
      <c r="I287" s="806"/>
      <c r="J287" s="803"/>
      <c r="K287" s="803"/>
      <c r="L287" s="804"/>
    </row>
    <row r="288" spans="1:12" s="101" customFormat="1" ht="24" customHeight="1">
      <c r="A288" s="808">
        <v>1251</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3867</v>
      </c>
      <c r="C289" s="810" t="s">
        <v>3872</v>
      </c>
      <c r="D289" s="807">
        <v>43773</v>
      </c>
      <c r="E289" s="803" t="s">
        <v>3764</v>
      </c>
      <c r="F289" s="803" t="s">
        <v>3765</v>
      </c>
      <c r="G289" s="803"/>
      <c r="H289" s="806" t="s">
        <v>152</v>
      </c>
      <c r="I289" s="806"/>
      <c r="J289" s="117" t="s">
        <v>153</v>
      </c>
      <c r="K289" s="117" t="s">
        <v>3</v>
      </c>
      <c r="L289" s="119">
        <v>381</v>
      </c>
    </row>
    <row r="290" spans="1:12" s="101" customFormat="1" ht="92.25" customHeight="1">
      <c r="A290" s="808"/>
      <c r="B290" s="803"/>
      <c r="C290" s="810"/>
      <c r="D290" s="807"/>
      <c r="E290" s="803"/>
      <c r="F290" s="803"/>
      <c r="G290" s="803"/>
      <c r="H290" s="806" t="s">
        <v>154</v>
      </c>
      <c r="I290" s="806"/>
      <c r="J290" s="117" t="s">
        <v>153</v>
      </c>
      <c r="K290" s="117" t="s">
        <v>3</v>
      </c>
      <c r="L290" s="119">
        <v>208.43</v>
      </c>
    </row>
    <row r="291" spans="1:12" s="101" customFormat="1" ht="24" customHeight="1">
      <c r="A291" s="808"/>
      <c r="B291" s="110" t="s">
        <v>77</v>
      </c>
      <c r="C291" s="115" t="s">
        <v>79</v>
      </c>
      <c r="D291" s="115" t="s">
        <v>155</v>
      </c>
      <c r="E291" s="115" t="s">
        <v>156</v>
      </c>
      <c r="F291" s="805"/>
      <c r="G291" s="805"/>
      <c r="H291" s="806" t="s">
        <v>157</v>
      </c>
      <c r="I291" s="806"/>
      <c r="J291" s="803" t="s">
        <v>153</v>
      </c>
      <c r="K291" s="803" t="s">
        <v>153</v>
      </c>
      <c r="L291" s="804">
        <v>0</v>
      </c>
    </row>
    <row r="292" spans="1:12" s="101" customFormat="1" ht="24" customHeight="1">
      <c r="A292" s="808"/>
      <c r="B292" s="117" t="s">
        <v>193</v>
      </c>
      <c r="C292" s="117" t="s">
        <v>3765</v>
      </c>
      <c r="D292" s="118">
        <v>43775</v>
      </c>
      <c r="E292" s="117" t="s">
        <v>681</v>
      </c>
      <c r="F292" s="805"/>
      <c r="G292" s="805"/>
      <c r="H292" s="806"/>
      <c r="I292" s="806"/>
      <c r="J292" s="803"/>
      <c r="K292" s="803"/>
      <c r="L292" s="804"/>
    </row>
    <row r="293" spans="1:12" s="101" customFormat="1" ht="24" customHeight="1">
      <c r="A293" s="808">
        <v>1252</v>
      </c>
      <c r="B293" s="110" t="s">
        <v>76</v>
      </c>
      <c r="C293" s="115" t="s">
        <v>78</v>
      </c>
      <c r="D293" s="115" t="s">
        <v>146</v>
      </c>
      <c r="E293" s="115" t="s">
        <v>147</v>
      </c>
      <c r="F293" s="809" t="s">
        <v>71</v>
      </c>
      <c r="G293" s="809"/>
      <c r="H293" s="805"/>
      <c r="I293" s="805"/>
      <c r="J293" s="805"/>
      <c r="K293" s="805"/>
      <c r="L293" s="805"/>
    </row>
    <row r="294" spans="1:12" s="101" customFormat="1" ht="26.25" customHeight="1">
      <c r="A294" s="808"/>
      <c r="B294" s="803" t="s">
        <v>3873</v>
      </c>
      <c r="C294" s="810" t="s">
        <v>3874</v>
      </c>
      <c r="D294" s="807">
        <v>43767</v>
      </c>
      <c r="E294" s="803" t="s">
        <v>1649</v>
      </c>
      <c r="F294" s="803" t="s">
        <v>1650</v>
      </c>
      <c r="G294" s="803"/>
      <c r="H294" s="806" t="s">
        <v>152</v>
      </c>
      <c r="I294" s="806"/>
      <c r="J294" s="117" t="s">
        <v>153</v>
      </c>
      <c r="K294" s="117" t="s">
        <v>3</v>
      </c>
      <c r="L294" s="119">
        <v>198.53</v>
      </c>
    </row>
    <row r="295" spans="1:12" s="101" customFormat="1" ht="408.95" customHeight="1">
      <c r="A295" s="808"/>
      <c r="B295" s="803"/>
      <c r="C295" s="810"/>
      <c r="D295" s="807"/>
      <c r="E295" s="803"/>
      <c r="F295" s="803"/>
      <c r="G295" s="803"/>
      <c r="H295" s="806" t="s">
        <v>154</v>
      </c>
      <c r="I295" s="806"/>
      <c r="J295" s="803" t="s">
        <v>153</v>
      </c>
      <c r="K295" s="803" t="s">
        <v>3</v>
      </c>
      <c r="L295" s="804">
        <v>509.66</v>
      </c>
    </row>
    <row r="296" spans="1:12" s="101" customFormat="1" ht="92.85" customHeight="1">
      <c r="A296" s="808"/>
      <c r="B296" s="803"/>
      <c r="C296" s="810"/>
      <c r="D296" s="807"/>
      <c r="E296" s="803"/>
      <c r="F296" s="803"/>
      <c r="G296" s="803"/>
      <c r="H296" s="806"/>
      <c r="I296" s="806"/>
      <c r="J296" s="803"/>
      <c r="K296" s="803"/>
      <c r="L296" s="804"/>
    </row>
    <row r="297" spans="1:12" s="101" customFormat="1" ht="24" customHeight="1">
      <c r="A297" s="808"/>
      <c r="B297" s="110" t="s">
        <v>77</v>
      </c>
      <c r="C297" s="115" t="s">
        <v>79</v>
      </c>
      <c r="D297" s="115" t="s">
        <v>155</v>
      </c>
      <c r="E297" s="115" t="s">
        <v>156</v>
      </c>
      <c r="F297" s="805"/>
      <c r="G297" s="805"/>
      <c r="H297" s="806" t="s">
        <v>157</v>
      </c>
      <c r="I297" s="806"/>
      <c r="J297" s="803" t="s">
        <v>153</v>
      </c>
      <c r="K297" s="803" t="s">
        <v>153</v>
      </c>
      <c r="L297" s="804">
        <v>0</v>
      </c>
    </row>
    <row r="298" spans="1:12" s="101" customFormat="1" ht="24" customHeight="1">
      <c r="A298" s="808"/>
      <c r="B298" s="117" t="s">
        <v>3875</v>
      </c>
      <c r="C298" s="117" t="s">
        <v>1650</v>
      </c>
      <c r="D298" s="118">
        <v>43768</v>
      </c>
      <c r="E298" s="117" t="s">
        <v>894</v>
      </c>
      <c r="F298" s="805"/>
      <c r="G298" s="805"/>
      <c r="H298" s="806"/>
      <c r="I298" s="806"/>
      <c r="J298" s="803"/>
      <c r="K298" s="803"/>
      <c r="L298" s="804"/>
    </row>
    <row r="299" spans="1:12" s="101" customFormat="1" ht="24" customHeight="1">
      <c r="A299" s="808">
        <v>1253</v>
      </c>
      <c r="B299" s="110" t="s">
        <v>76</v>
      </c>
      <c r="C299" s="115" t="s">
        <v>78</v>
      </c>
      <c r="D299" s="115" t="s">
        <v>146</v>
      </c>
      <c r="E299" s="115" t="s">
        <v>147</v>
      </c>
      <c r="F299" s="809" t="s">
        <v>71</v>
      </c>
      <c r="G299" s="809"/>
      <c r="H299" s="805"/>
      <c r="I299" s="805"/>
      <c r="J299" s="805"/>
      <c r="K299" s="805"/>
      <c r="L299" s="805"/>
    </row>
    <row r="300" spans="1:12" s="101" customFormat="1" ht="26.25" customHeight="1">
      <c r="A300" s="808"/>
      <c r="B300" s="803" t="s">
        <v>3876</v>
      </c>
      <c r="C300" s="810" t="s">
        <v>3877</v>
      </c>
      <c r="D300" s="807">
        <v>43760</v>
      </c>
      <c r="E300" s="803" t="s">
        <v>745</v>
      </c>
      <c r="F300" s="803" t="s">
        <v>3878</v>
      </c>
      <c r="G300" s="803"/>
      <c r="H300" s="806" t="s">
        <v>152</v>
      </c>
      <c r="I300" s="806"/>
      <c r="J300" s="117" t="s">
        <v>153</v>
      </c>
      <c r="K300" s="117" t="s">
        <v>3</v>
      </c>
      <c r="L300" s="119">
        <v>435.4</v>
      </c>
    </row>
    <row r="301" spans="1:12" s="101" customFormat="1" ht="408.95" customHeight="1">
      <c r="A301" s="808"/>
      <c r="B301" s="803"/>
      <c r="C301" s="810"/>
      <c r="D301" s="807"/>
      <c r="E301" s="803"/>
      <c r="F301" s="803"/>
      <c r="G301" s="803"/>
      <c r="H301" s="806" t="s">
        <v>154</v>
      </c>
      <c r="I301" s="806"/>
      <c r="J301" s="803" t="s">
        <v>153</v>
      </c>
      <c r="K301" s="803" t="s">
        <v>3</v>
      </c>
      <c r="L301" s="804">
        <v>771.13</v>
      </c>
    </row>
    <row r="302" spans="1:12" s="101" customFormat="1" ht="408.95" customHeight="1">
      <c r="A302" s="808"/>
      <c r="B302" s="803"/>
      <c r="C302" s="810"/>
      <c r="D302" s="807"/>
      <c r="E302" s="803"/>
      <c r="F302" s="803"/>
      <c r="G302" s="803"/>
      <c r="H302" s="806"/>
      <c r="I302" s="806"/>
      <c r="J302" s="803"/>
      <c r="K302" s="803"/>
      <c r="L302" s="804"/>
    </row>
    <row r="303" spans="1:12" s="101" customFormat="1" ht="114.2" customHeight="1">
      <c r="A303" s="808"/>
      <c r="B303" s="803"/>
      <c r="C303" s="810"/>
      <c r="D303" s="807"/>
      <c r="E303" s="803"/>
      <c r="F303" s="803"/>
      <c r="G303" s="803"/>
      <c r="H303" s="806"/>
      <c r="I303" s="806"/>
      <c r="J303" s="803"/>
      <c r="K303" s="803"/>
      <c r="L303" s="804"/>
    </row>
    <row r="304" spans="1:12" s="101" customFormat="1" ht="24" customHeight="1">
      <c r="A304" s="808"/>
      <c r="B304" s="110" t="s">
        <v>77</v>
      </c>
      <c r="C304" s="115" t="s">
        <v>79</v>
      </c>
      <c r="D304" s="115" t="s">
        <v>155</v>
      </c>
      <c r="E304" s="115" t="s">
        <v>156</v>
      </c>
      <c r="F304" s="805"/>
      <c r="G304" s="805"/>
      <c r="H304" s="806" t="s">
        <v>157</v>
      </c>
      <c r="I304" s="806"/>
      <c r="J304" s="803" t="s">
        <v>153</v>
      </c>
      <c r="K304" s="803" t="s">
        <v>3</v>
      </c>
      <c r="L304" s="804">
        <v>661.12</v>
      </c>
    </row>
    <row r="305" spans="1:12" s="101" customFormat="1" ht="24" customHeight="1">
      <c r="A305" s="808"/>
      <c r="B305" s="117" t="s">
        <v>1079</v>
      </c>
      <c r="C305" s="117" t="s">
        <v>3878</v>
      </c>
      <c r="D305" s="118">
        <v>43768</v>
      </c>
      <c r="E305" s="117" t="s">
        <v>3879</v>
      </c>
      <c r="F305" s="805"/>
      <c r="G305" s="805"/>
      <c r="H305" s="806"/>
      <c r="I305" s="806"/>
      <c r="J305" s="803"/>
      <c r="K305" s="803"/>
      <c r="L305" s="804"/>
    </row>
    <row r="306" spans="1:12" s="101" customFormat="1" ht="24" customHeight="1">
      <c r="A306" s="808">
        <v>1254</v>
      </c>
      <c r="B306" s="110" t="s">
        <v>76</v>
      </c>
      <c r="C306" s="115" t="s">
        <v>78</v>
      </c>
      <c r="D306" s="115" t="s">
        <v>146</v>
      </c>
      <c r="E306" s="115" t="s">
        <v>147</v>
      </c>
      <c r="F306" s="809" t="s">
        <v>71</v>
      </c>
      <c r="G306" s="809"/>
      <c r="H306" s="805"/>
      <c r="I306" s="805"/>
      <c r="J306" s="805"/>
      <c r="K306" s="805"/>
      <c r="L306" s="805"/>
    </row>
    <row r="307" spans="1:12" s="101" customFormat="1" ht="26.25" customHeight="1">
      <c r="A307" s="808"/>
      <c r="B307" s="803" t="s">
        <v>3876</v>
      </c>
      <c r="C307" s="810" t="s">
        <v>3880</v>
      </c>
      <c r="D307" s="807">
        <v>43870</v>
      </c>
      <c r="E307" s="803" t="s">
        <v>228</v>
      </c>
      <c r="F307" s="803" t="s">
        <v>3881</v>
      </c>
      <c r="G307" s="803"/>
      <c r="H307" s="806" t="s">
        <v>152</v>
      </c>
      <c r="I307" s="806"/>
      <c r="J307" s="117" t="s">
        <v>153</v>
      </c>
      <c r="K307" s="117" t="s">
        <v>3</v>
      </c>
      <c r="L307" s="119">
        <v>645</v>
      </c>
    </row>
    <row r="308" spans="1:12" s="101" customFormat="1" ht="354.75" customHeight="1">
      <c r="A308" s="808"/>
      <c r="B308" s="803"/>
      <c r="C308" s="810"/>
      <c r="D308" s="807"/>
      <c r="E308" s="803"/>
      <c r="F308" s="803"/>
      <c r="G308" s="803"/>
      <c r="H308" s="806" t="s">
        <v>154</v>
      </c>
      <c r="I308" s="806"/>
      <c r="J308" s="117" t="s">
        <v>153</v>
      </c>
      <c r="K308" s="117" t="s">
        <v>3</v>
      </c>
      <c r="L308" s="119">
        <v>190.97</v>
      </c>
    </row>
    <row r="309" spans="1:12" s="101" customFormat="1" ht="24" customHeight="1">
      <c r="A309" s="808"/>
      <c r="B309" s="110" t="s">
        <v>77</v>
      </c>
      <c r="C309" s="115" t="s">
        <v>79</v>
      </c>
      <c r="D309" s="115" t="s">
        <v>155</v>
      </c>
      <c r="E309" s="115" t="s">
        <v>156</v>
      </c>
      <c r="F309" s="805"/>
      <c r="G309" s="805"/>
      <c r="H309" s="806" t="s">
        <v>157</v>
      </c>
      <c r="I309" s="806"/>
      <c r="J309" s="803" t="s">
        <v>153</v>
      </c>
      <c r="K309" s="803" t="s">
        <v>3</v>
      </c>
      <c r="L309" s="804">
        <v>640</v>
      </c>
    </row>
    <row r="310" spans="1:12" s="101" customFormat="1" ht="24" customHeight="1">
      <c r="A310" s="808"/>
      <c r="B310" s="117" t="s">
        <v>1079</v>
      </c>
      <c r="C310" s="117" t="s">
        <v>3881</v>
      </c>
      <c r="D310" s="118">
        <v>43875</v>
      </c>
      <c r="E310" s="117" t="s">
        <v>375</v>
      </c>
      <c r="F310" s="805"/>
      <c r="G310" s="805"/>
      <c r="H310" s="806"/>
      <c r="I310" s="806"/>
      <c r="J310" s="803"/>
      <c r="K310" s="803"/>
      <c r="L310" s="804"/>
    </row>
    <row r="311" spans="1:12" s="101" customFormat="1" ht="24" customHeight="1">
      <c r="A311" s="808">
        <v>1255</v>
      </c>
      <c r="B311" s="110" t="s">
        <v>76</v>
      </c>
      <c r="C311" s="115" t="s">
        <v>78</v>
      </c>
      <c r="D311" s="115" t="s">
        <v>146</v>
      </c>
      <c r="E311" s="115" t="s">
        <v>147</v>
      </c>
      <c r="F311" s="809" t="s">
        <v>71</v>
      </c>
      <c r="G311" s="809"/>
      <c r="H311" s="805"/>
      <c r="I311" s="805"/>
      <c r="J311" s="805"/>
      <c r="K311" s="805"/>
      <c r="L311" s="805"/>
    </row>
    <row r="312" spans="1:12" s="101" customFormat="1" ht="26.25" customHeight="1">
      <c r="A312" s="808"/>
      <c r="B312" s="803" t="s">
        <v>3882</v>
      </c>
      <c r="C312" s="810" t="s">
        <v>3883</v>
      </c>
      <c r="D312" s="807">
        <v>43782</v>
      </c>
      <c r="E312" s="803" t="s">
        <v>1717</v>
      </c>
      <c r="F312" s="803" t="s">
        <v>531</v>
      </c>
      <c r="G312" s="803"/>
      <c r="H312" s="806" t="s">
        <v>152</v>
      </c>
      <c r="I312" s="806"/>
      <c r="J312" s="117" t="s">
        <v>153</v>
      </c>
      <c r="K312" s="117" t="s">
        <v>3</v>
      </c>
      <c r="L312" s="119">
        <v>339</v>
      </c>
    </row>
    <row r="313" spans="1:12" s="101" customFormat="1" ht="281.25" customHeight="1">
      <c r="A313" s="808"/>
      <c r="B313" s="803"/>
      <c r="C313" s="810"/>
      <c r="D313" s="807"/>
      <c r="E313" s="803"/>
      <c r="F313" s="803"/>
      <c r="G313" s="803"/>
      <c r="H313" s="806" t="s">
        <v>154</v>
      </c>
      <c r="I313" s="806"/>
      <c r="J313" s="117" t="s">
        <v>153</v>
      </c>
      <c r="K313" s="117" t="s">
        <v>3</v>
      </c>
      <c r="L313" s="119">
        <v>409.51</v>
      </c>
    </row>
    <row r="314" spans="1:12" s="101" customFormat="1" ht="24" customHeight="1">
      <c r="A314" s="808"/>
      <c r="B314" s="110" t="s">
        <v>77</v>
      </c>
      <c r="C314" s="115" t="s">
        <v>79</v>
      </c>
      <c r="D314" s="115" t="s">
        <v>155</v>
      </c>
      <c r="E314" s="115" t="s">
        <v>156</v>
      </c>
      <c r="F314" s="805"/>
      <c r="G314" s="805"/>
      <c r="H314" s="806" t="s">
        <v>157</v>
      </c>
      <c r="I314" s="806"/>
      <c r="J314" s="803" t="s">
        <v>153</v>
      </c>
      <c r="K314" s="803" t="s">
        <v>153</v>
      </c>
      <c r="L314" s="804">
        <v>0</v>
      </c>
    </row>
    <row r="315" spans="1:12" s="101" customFormat="1" ht="34.5" customHeight="1">
      <c r="A315" s="808"/>
      <c r="B315" s="117" t="s">
        <v>1361</v>
      </c>
      <c r="C315" s="117" t="s">
        <v>531</v>
      </c>
      <c r="D315" s="118">
        <v>43784</v>
      </c>
      <c r="E315" s="117" t="s">
        <v>676</v>
      </c>
      <c r="F315" s="805"/>
      <c r="G315" s="805"/>
      <c r="H315" s="806"/>
      <c r="I315" s="806"/>
      <c r="J315" s="803"/>
      <c r="K315" s="803"/>
      <c r="L315" s="804"/>
    </row>
    <row r="316" spans="1:12" s="101" customFormat="1" ht="24" customHeight="1">
      <c r="A316" s="808">
        <v>1256</v>
      </c>
      <c r="B316" s="110" t="s">
        <v>76</v>
      </c>
      <c r="C316" s="115" t="s">
        <v>78</v>
      </c>
      <c r="D316" s="115" t="s">
        <v>146</v>
      </c>
      <c r="E316" s="115" t="s">
        <v>147</v>
      </c>
      <c r="F316" s="809" t="s">
        <v>71</v>
      </c>
      <c r="G316" s="809"/>
      <c r="H316" s="805"/>
      <c r="I316" s="805"/>
      <c r="J316" s="805"/>
      <c r="K316" s="805"/>
      <c r="L316" s="805"/>
    </row>
    <row r="317" spans="1:12" s="101" customFormat="1" ht="26.25" customHeight="1">
      <c r="A317" s="808"/>
      <c r="B317" s="803" t="s">
        <v>3884</v>
      </c>
      <c r="C317" s="810" t="s">
        <v>3885</v>
      </c>
      <c r="D317" s="807">
        <v>43807</v>
      </c>
      <c r="E317" s="803" t="s">
        <v>849</v>
      </c>
      <c r="F317" s="803" t="s">
        <v>1476</v>
      </c>
      <c r="G317" s="803"/>
      <c r="H317" s="806" t="s">
        <v>152</v>
      </c>
      <c r="I317" s="806"/>
      <c r="J317" s="117" t="s">
        <v>153</v>
      </c>
      <c r="K317" s="117" t="s">
        <v>3</v>
      </c>
      <c r="L317" s="119">
        <v>315.14</v>
      </c>
    </row>
    <row r="318" spans="1:12" s="101" customFormat="1" ht="408.95" customHeight="1">
      <c r="A318" s="808"/>
      <c r="B318" s="803"/>
      <c r="C318" s="810"/>
      <c r="D318" s="807"/>
      <c r="E318" s="803"/>
      <c r="F318" s="803"/>
      <c r="G318" s="803"/>
      <c r="H318" s="806" t="s">
        <v>154</v>
      </c>
      <c r="I318" s="806"/>
      <c r="J318" s="803" t="s">
        <v>153</v>
      </c>
      <c r="K318" s="803" t="s">
        <v>3</v>
      </c>
      <c r="L318" s="804">
        <v>399.63</v>
      </c>
    </row>
    <row r="319" spans="1:12" s="101" customFormat="1" ht="292.35000000000002" customHeight="1">
      <c r="A319" s="808"/>
      <c r="B319" s="803"/>
      <c r="C319" s="810"/>
      <c r="D319" s="807"/>
      <c r="E319" s="803"/>
      <c r="F319" s="803"/>
      <c r="G319" s="803"/>
      <c r="H319" s="806"/>
      <c r="I319" s="806"/>
      <c r="J319" s="803"/>
      <c r="K319" s="803"/>
      <c r="L319" s="804"/>
    </row>
    <row r="320" spans="1:12" s="101" customFormat="1" ht="24" customHeight="1">
      <c r="A320" s="808"/>
      <c r="B320" s="110" t="s">
        <v>77</v>
      </c>
      <c r="C320" s="115" t="s">
        <v>79</v>
      </c>
      <c r="D320" s="115" t="s">
        <v>155</v>
      </c>
      <c r="E320" s="115" t="s">
        <v>156</v>
      </c>
      <c r="F320" s="805"/>
      <c r="G320" s="805"/>
      <c r="H320" s="806" t="s">
        <v>157</v>
      </c>
      <c r="I320" s="806"/>
      <c r="J320" s="803" t="s">
        <v>153</v>
      </c>
      <c r="K320" s="803" t="s">
        <v>153</v>
      </c>
      <c r="L320" s="804">
        <v>0</v>
      </c>
    </row>
    <row r="321" spans="1:12" s="101" customFormat="1" ht="24" customHeight="1">
      <c r="A321" s="808"/>
      <c r="B321" s="117" t="s">
        <v>193</v>
      </c>
      <c r="C321" s="117" t="s">
        <v>1476</v>
      </c>
      <c r="D321" s="118">
        <v>43808</v>
      </c>
      <c r="E321" s="117" t="s">
        <v>1285</v>
      </c>
      <c r="F321" s="805"/>
      <c r="G321" s="805"/>
      <c r="H321" s="806"/>
      <c r="I321" s="806"/>
      <c r="J321" s="803"/>
      <c r="K321" s="803"/>
      <c r="L321" s="804"/>
    </row>
    <row r="322" spans="1:12" s="101" customFormat="1" ht="24" customHeight="1">
      <c r="A322" s="808">
        <v>1257</v>
      </c>
      <c r="B322" s="110" t="s">
        <v>76</v>
      </c>
      <c r="C322" s="115" t="s">
        <v>78</v>
      </c>
      <c r="D322" s="115" t="s">
        <v>146</v>
      </c>
      <c r="E322" s="115" t="s">
        <v>147</v>
      </c>
      <c r="F322" s="809" t="s">
        <v>71</v>
      </c>
      <c r="G322" s="809"/>
      <c r="H322" s="805"/>
      <c r="I322" s="805"/>
      <c r="J322" s="805"/>
      <c r="K322" s="805"/>
      <c r="L322" s="805"/>
    </row>
    <row r="323" spans="1:12" s="101" customFormat="1" ht="26.25" customHeight="1">
      <c r="A323" s="808"/>
      <c r="B323" s="803" t="s">
        <v>3884</v>
      </c>
      <c r="C323" s="810" t="s">
        <v>3886</v>
      </c>
      <c r="D323" s="807">
        <v>43880</v>
      </c>
      <c r="E323" s="803" t="s">
        <v>1250</v>
      </c>
      <c r="F323" s="803" t="s">
        <v>592</v>
      </c>
      <c r="G323" s="803"/>
      <c r="H323" s="806" t="s">
        <v>152</v>
      </c>
      <c r="I323" s="806"/>
      <c r="J323" s="117" t="s">
        <v>153</v>
      </c>
      <c r="K323" s="117" t="s">
        <v>3</v>
      </c>
      <c r="L323" s="119">
        <v>266.64999999999998</v>
      </c>
    </row>
    <row r="324" spans="1:12" s="101" customFormat="1" ht="408.95" customHeight="1">
      <c r="A324" s="808"/>
      <c r="B324" s="803"/>
      <c r="C324" s="810"/>
      <c r="D324" s="807"/>
      <c r="E324" s="803"/>
      <c r="F324" s="803"/>
      <c r="G324" s="803"/>
      <c r="H324" s="806" t="s">
        <v>154</v>
      </c>
      <c r="I324" s="806"/>
      <c r="J324" s="803" t="s">
        <v>153</v>
      </c>
      <c r="K324" s="803" t="s">
        <v>3</v>
      </c>
      <c r="L324" s="804">
        <v>401.44</v>
      </c>
    </row>
    <row r="325" spans="1:12" s="101" customFormat="1" ht="344.85" customHeight="1">
      <c r="A325" s="808"/>
      <c r="B325" s="803"/>
      <c r="C325" s="810"/>
      <c r="D325" s="807"/>
      <c r="E325" s="803"/>
      <c r="F325" s="803"/>
      <c r="G325" s="803"/>
      <c r="H325" s="806"/>
      <c r="I325" s="806"/>
      <c r="J325" s="803"/>
      <c r="K325" s="803"/>
      <c r="L325" s="804"/>
    </row>
    <row r="326" spans="1:12" s="101" customFormat="1" ht="24" customHeight="1">
      <c r="A326" s="808"/>
      <c r="B326" s="110" t="s">
        <v>77</v>
      </c>
      <c r="C326" s="115" t="s">
        <v>79</v>
      </c>
      <c r="D326" s="115" t="s">
        <v>155</v>
      </c>
      <c r="E326" s="115" t="s">
        <v>156</v>
      </c>
      <c r="F326" s="805"/>
      <c r="G326" s="805"/>
      <c r="H326" s="806" t="s">
        <v>157</v>
      </c>
      <c r="I326" s="806"/>
      <c r="J326" s="803" t="s">
        <v>153</v>
      </c>
      <c r="K326" s="803" t="s">
        <v>153</v>
      </c>
      <c r="L326" s="804">
        <v>0</v>
      </c>
    </row>
    <row r="327" spans="1:12" s="101" customFormat="1" ht="24" customHeight="1">
      <c r="A327" s="808"/>
      <c r="B327" s="117" t="s">
        <v>193</v>
      </c>
      <c r="C327" s="117" t="s">
        <v>592</v>
      </c>
      <c r="D327" s="118">
        <v>43881</v>
      </c>
      <c r="E327" s="117" t="s">
        <v>769</v>
      </c>
      <c r="F327" s="805"/>
      <c r="G327" s="805"/>
      <c r="H327" s="806"/>
      <c r="I327" s="806"/>
      <c r="J327" s="803"/>
      <c r="K327" s="803"/>
      <c r="L327" s="804"/>
    </row>
    <row r="328" spans="1:12" s="101" customFormat="1" ht="24" customHeight="1">
      <c r="A328" s="808">
        <v>1258</v>
      </c>
      <c r="B328" s="110" t="s">
        <v>76</v>
      </c>
      <c r="C328" s="115" t="s">
        <v>78</v>
      </c>
      <c r="D328" s="115" t="s">
        <v>146</v>
      </c>
      <c r="E328" s="115" t="s">
        <v>147</v>
      </c>
      <c r="F328" s="809" t="s">
        <v>71</v>
      </c>
      <c r="G328" s="809"/>
      <c r="H328" s="805"/>
      <c r="I328" s="805"/>
      <c r="J328" s="805"/>
      <c r="K328" s="805"/>
      <c r="L328" s="805"/>
    </row>
    <row r="329" spans="1:12" s="101" customFormat="1" ht="26.25" customHeight="1">
      <c r="A329" s="808"/>
      <c r="B329" s="803" t="s">
        <v>3884</v>
      </c>
      <c r="C329" s="810" t="s">
        <v>3887</v>
      </c>
      <c r="D329" s="807">
        <v>43898</v>
      </c>
      <c r="E329" s="803" t="s">
        <v>523</v>
      </c>
      <c r="F329" s="803" t="s">
        <v>1476</v>
      </c>
      <c r="G329" s="803"/>
      <c r="H329" s="806" t="s">
        <v>152</v>
      </c>
      <c r="I329" s="806"/>
      <c r="J329" s="117" t="s">
        <v>153</v>
      </c>
      <c r="K329" s="117" t="s">
        <v>3</v>
      </c>
      <c r="L329" s="119">
        <v>375.6</v>
      </c>
    </row>
    <row r="330" spans="1:12" s="101" customFormat="1" ht="408.95" customHeight="1">
      <c r="A330" s="808"/>
      <c r="B330" s="803"/>
      <c r="C330" s="810"/>
      <c r="D330" s="807"/>
      <c r="E330" s="803"/>
      <c r="F330" s="803"/>
      <c r="G330" s="803"/>
      <c r="H330" s="806" t="s">
        <v>154</v>
      </c>
      <c r="I330" s="806"/>
      <c r="J330" s="803" t="s">
        <v>153</v>
      </c>
      <c r="K330" s="803" t="s">
        <v>3</v>
      </c>
      <c r="L330" s="804">
        <v>627.70000000000005</v>
      </c>
    </row>
    <row r="331" spans="1:12" s="101" customFormat="1" ht="397.35" customHeight="1">
      <c r="A331" s="808"/>
      <c r="B331" s="803"/>
      <c r="C331" s="810"/>
      <c r="D331" s="807"/>
      <c r="E331" s="803"/>
      <c r="F331" s="803"/>
      <c r="G331" s="803"/>
      <c r="H331" s="806"/>
      <c r="I331" s="806"/>
      <c r="J331" s="803"/>
      <c r="K331" s="803"/>
      <c r="L331" s="804"/>
    </row>
    <row r="332" spans="1:12" s="101" customFormat="1" ht="24" customHeight="1">
      <c r="A332" s="808"/>
      <c r="B332" s="110" t="s">
        <v>77</v>
      </c>
      <c r="C332" s="115" t="s">
        <v>79</v>
      </c>
      <c r="D332" s="115" t="s">
        <v>155</v>
      </c>
      <c r="E332" s="115" t="s">
        <v>156</v>
      </c>
      <c r="F332" s="805"/>
      <c r="G332" s="805"/>
      <c r="H332" s="806" t="s">
        <v>157</v>
      </c>
      <c r="I332" s="806"/>
      <c r="J332" s="803" t="s">
        <v>153</v>
      </c>
      <c r="K332" s="803" t="s">
        <v>3</v>
      </c>
      <c r="L332" s="804">
        <v>22.55</v>
      </c>
    </row>
    <row r="333" spans="1:12" s="101" customFormat="1" ht="24" customHeight="1">
      <c r="A333" s="808"/>
      <c r="B333" s="117" t="s">
        <v>193</v>
      </c>
      <c r="C333" s="117" t="s">
        <v>1476</v>
      </c>
      <c r="D333" s="118">
        <v>43900</v>
      </c>
      <c r="E333" s="117" t="s">
        <v>2998</v>
      </c>
      <c r="F333" s="805"/>
      <c r="G333" s="805"/>
      <c r="H333" s="806"/>
      <c r="I333" s="806"/>
      <c r="J333" s="803"/>
      <c r="K333" s="803"/>
      <c r="L333" s="804"/>
    </row>
    <row r="334" spans="1:12" s="101" customFormat="1" ht="24" customHeight="1">
      <c r="A334" s="808">
        <v>1259</v>
      </c>
      <c r="B334" s="110" t="s">
        <v>76</v>
      </c>
      <c r="C334" s="115" t="s">
        <v>78</v>
      </c>
      <c r="D334" s="115" t="s">
        <v>146</v>
      </c>
      <c r="E334" s="115" t="s">
        <v>147</v>
      </c>
      <c r="F334" s="809" t="s">
        <v>71</v>
      </c>
      <c r="G334" s="809"/>
      <c r="H334" s="805"/>
      <c r="I334" s="805"/>
      <c r="J334" s="805"/>
      <c r="K334" s="805"/>
      <c r="L334" s="805"/>
    </row>
    <row r="335" spans="1:12" s="101" customFormat="1" ht="26.25" customHeight="1">
      <c r="A335" s="808"/>
      <c r="B335" s="803" t="s">
        <v>3888</v>
      </c>
      <c r="C335" s="810" t="s">
        <v>3889</v>
      </c>
      <c r="D335" s="807">
        <v>43783</v>
      </c>
      <c r="E335" s="803" t="s">
        <v>2831</v>
      </c>
      <c r="F335" s="803" t="s">
        <v>2832</v>
      </c>
      <c r="G335" s="803"/>
      <c r="H335" s="806" t="s">
        <v>152</v>
      </c>
      <c r="I335" s="806"/>
      <c r="J335" s="117" t="s">
        <v>153</v>
      </c>
      <c r="K335" s="117" t="s">
        <v>3</v>
      </c>
      <c r="L335" s="119">
        <v>365.18</v>
      </c>
    </row>
    <row r="336" spans="1:12" s="101" customFormat="1" ht="123.75" customHeight="1">
      <c r="A336" s="808"/>
      <c r="B336" s="803"/>
      <c r="C336" s="810"/>
      <c r="D336" s="807"/>
      <c r="E336" s="803"/>
      <c r="F336" s="803"/>
      <c r="G336" s="803"/>
      <c r="H336" s="806" t="s">
        <v>154</v>
      </c>
      <c r="I336" s="806"/>
      <c r="J336" s="117" t="s">
        <v>153</v>
      </c>
      <c r="K336" s="117" t="s">
        <v>3</v>
      </c>
      <c r="L336" s="119">
        <v>154</v>
      </c>
    </row>
    <row r="337" spans="1:12" s="101" customFormat="1" ht="24" customHeight="1">
      <c r="A337" s="808"/>
      <c r="B337" s="110" t="s">
        <v>77</v>
      </c>
      <c r="C337" s="115" t="s">
        <v>79</v>
      </c>
      <c r="D337" s="115" t="s">
        <v>155</v>
      </c>
      <c r="E337" s="115" t="s">
        <v>156</v>
      </c>
      <c r="F337" s="805"/>
      <c r="G337" s="805"/>
      <c r="H337" s="806" t="s">
        <v>157</v>
      </c>
      <c r="I337" s="806"/>
      <c r="J337" s="803" t="s">
        <v>153</v>
      </c>
      <c r="K337" s="803" t="s">
        <v>3</v>
      </c>
      <c r="L337" s="804">
        <v>28.29</v>
      </c>
    </row>
    <row r="338" spans="1:12" s="101" customFormat="1" ht="24" customHeight="1">
      <c r="A338" s="808"/>
      <c r="B338" s="117" t="s">
        <v>1079</v>
      </c>
      <c r="C338" s="117" t="s">
        <v>2832</v>
      </c>
      <c r="D338" s="118">
        <v>43784</v>
      </c>
      <c r="E338" s="117" t="s">
        <v>1014</v>
      </c>
      <c r="F338" s="805"/>
      <c r="G338" s="805"/>
      <c r="H338" s="806"/>
      <c r="I338" s="806"/>
      <c r="J338" s="803"/>
      <c r="K338" s="803"/>
      <c r="L338" s="804"/>
    </row>
    <row r="339" spans="1:12" s="101" customFormat="1" ht="24" customHeight="1">
      <c r="A339" s="808">
        <v>1260</v>
      </c>
      <c r="B339" s="110" t="s">
        <v>76</v>
      </c>
      <c r="C339" s="115" t="s">
        <v>78</v>
      </c>
      <c r="D339" s="115" t="s">
        <v>146</v>
      </c>
      <c r="E339" s="115" t="s">
        <v>147</v>
      </c>
      <c r="F339" s="809" t="s">
        <v>71</v>
      </c>
      <c r="G339" s="809"/>
      <c r="H339" s="805"/>
      <c r="I339" s="805"/>
      <c r="J339" s="805"/>
      <c r="K339" s="805"/>
      <c r="L339" s="805"/>
    </row>
    <row r="340" spans="1:12" s="101" customFormat="1" ht="26.25" customHeight="1">
      <c r="A340" s="808"/>
      <c r="B340" s="803" t="s">
        <v>3890</v>
      </c>
      <c r="C340" s="810" t="s">
        <v>3891</v>
      </c>
      <c r="D340" s="807">
        <v>43785</v>
      </c>
      <c r="E340" s="803" t="s">
        <v>576</v>
      </c>
      <c r="F340" s="803" t="s">
        <v>3892</v>
      </c>
      <c r="G340" s="803"/>
      <c r="H340" s="806" t="s">
        <v>152</v>
      </c>
      <c r="I340" s="806"/>
      <c r="J340" s="117" t="s">
        <v>153</v>
      </c>
      <c r="K340" s="117" t="s">
        <v>3</v>
      </c>
      <c r="L340" s="119">
        <v>146</v>
      </c>
    </row>
    <row r="341" spans="1:12" s="101" customFormat="1" ht="344.25" customHeight="1">
      <c r="A341" s="808"/>
      <c r="B341" s="803"/>
      <c r="C341" s="810"/>
      <c r="D341" s="807"/>
      <c r="E341" s="803"/>
      <c r="F341" s="803"/>
      <c r="G341" s="803"/>
      <c r="H341" s="806" t="s">
        <v>154</v>
      </c>
      <c r="I341" s="806"/>
      <c r="J341" s="117" t="s">
        <v>153</v>
      </c>
      <c r="K341" s="117" t="s">
        <v>153</v>
      </c>
      <c r="L341" s="119">
        <v>0</v>
      </c>
    </row>
    <row r="342" spans="1:12" s="101" customFormat="1" ht="24" customHeight="1">
      <c r="A342" s="808"/>
      <c r="B342" s="110" t="s">
        <v>77</v>
      </c>
      <c r="C342" s="115" t="s">
        <v>79</v>
      </c>
      <c r="D342" s="115" t="s">
        <v>155</v>
      </c>
      <c r="E342" s="115" t="s">
        <v>156</v>
      </c>
      <c r="F342" s="805"/>
      <c r="G342" s="805"/>
      <c r="H342" s="806" t="s">
        <v>157</v>
      </c>
      <c r="I342" s="806"/>
      <c r="J342" s="803" t="s">
        <v>153</v>
      </c>
      <c r="K342" s="803" t="s">
        <v>3</v>
      </c>
      <c r="L342" s="804">
        <v>495</v>
      </c>
    </row>
    <row r="343" spans="1:12" s="101" customFormat="1" ht="34.5" customHeight="1">
      <c r="A343" s="808"/>
      <c r="B343" s="117" t="s">
        <v>3893</v>
      </c>
      <c r="C343" s="117" t="s">
        <v>3892</v>
      </c>
      <c r="D343" s="118">
        <v>43788</v>
      </c>
      <c r="E343" s="117" t="s">
        <v>3894</v>
      </c>
      <c r="F343" s="805"/>
      <c r="G343" s="805"/>
      <c r="H343" s="806"/>
      <c r="I343" s="806"/>
      <c r="J343" s="803"/>
      <c r="K343" s="803"/>
      <c r="L343" s="804"/>
    </row>
    <row r="344" spans="1:12" s="101" customFormat="1" ht="24" customHeight="1">
      <c r="A344" s="808">
        <v>1261</v>
      </c>
      <c r="B344" s="110" t="s">
        <v>76</v>
      </c>
      <c r="C344" s="115" t="s">
        <v>78</v>
      </c>
      <c r="D344" s="115" t="s">
        <v>146</v>
      </c>
      <c r="E344" s="115" t="s">
        <v>147</v>
      </c>
      <c r="F344" s="809" t="s">
        <v>71</v>
      </c>
      <c r="G344" s="809"/>
      <c r="H344" s="805"/>
      <c r="I344" s="805"/>
      <c r="J344" s="805"/>
      <c r="K344" s="805"/>
      <c r="L344" s="805"/>
    </row>
    <row r="345" spans="1:12" s="101" customFormat="1" ht="26.25" customHeight="1">
      <c r="A345" s="808"/>
      <c r="B345" s="803" t="s">
        <v>3895</v>
      </c>
      <c r="C345" s="810" t="s">
        <v>3896</v>
      </c>
      <c r="D345" s="807">
        <v>43739</v>
      </c>
      <c r="E345" s="803" t="s">
        <v>234</v>
      </c>
      <c r="F345" s="803" t="s">
        <v>659</v>
      </c>
      <c r="G345" s="803"/>
      <c r="H345" s="806" t="s">
        <v>152</v>
      </c>
      <c r="I345" s="806"/>
      <c r="J345" s="117" t="s">
        <v>153</v>
      </c>
      <c r="K345" s="117" t="s">
        <v>3</v>
      </c>
      <c r="L345" s="119">
        <v>316</v>
      </c>
    </row>
    <row r="346" spans="1:12" s="101" customFormat="1" ht="312.75" customHeight="1">
      <c r="A346" s="808"/>
      <c r="B346" s="803"/>
      <c r="C346" s="810"/>
      <c r="D346" s="807"/>
      <c r="E346" s="803"/>
      <c r="F346" s="803"/>
      <c r="G346" s="803"/>
      <c r="H346" s="806" t="s">
        <v>154</v>
      </c>
      <c r="I346" s="806"/>
      <c r="J346" s="117" t="s">
        <v>153</v>
      </c>
      <c r="K346" s="117" t="s">
        <v>3</v>
      </c>
      <c r="L346" s="119">
        <v>117</v>
      </c>
    </row>
    <row r="347" spans="1:12" s="101" customFormat="1" ht="24" customHeight="1">
      <c r="A347" s="808"/>
      <c r="B347" s="110" t="s">
        <v>77</v>
      </c>
      <c r="C347" s="115" t="s">
        <v>79</v>
      </c>
      <c r="D347" s="115" t="s">
        <v>155</v>
      </c>
      <c r="E347" s="115" t="s">
        <v>156</v>
      </c>
      <c r="F347" s="805"/>
      <c r="G347" s="805"/>
      <c r="H347" s="806" t="s">
        <v>157</v>
      </c>
      <c r="I347" s="806"/>
      <c r="J347" s="803" t="s">
        <v>153</v>
      </c>
      <c r="K347" s="803" t="s">
        <v>153</v>
      </c>
      <c r="L347" s="804">
        <v>0</v>
      </c>
    </row>
    <row r="348" spans="1:12" s="101" customFormat="1" ht="24" customHeight="1">
      <c r="A348" s="808"/>
      <c r="B348" s="117" t="s">
        <v>260</v>
      </c>
      <c r="C348" s="117" t="s">
        <v>659</v>
      </c>
      <c r="D348" s="118">
        <v>43740</v>
      </c>
      <c r="E348" s="117" t="s">
        <v>1029</v>
      </c>
      <c r="F348" s="805"/>
      <c r="G348" s="805"/>
      <c r="H348" s="806"/>
      <c r="I348" s="806"/>
      <c r="J348" s="803"/>
      <c r="K348" s="803"/>
      <c r="L348" s="804"/>
    </row>
    <row r="349" spans="1:12" s="101" customFormat="1" ht="24" customHeight="1">
      <c r="A349" s="808">
        <v>1262</v>
      </c>
      <c r="B349" s="110" t="s">
        <v>76</v>
      </c>
      <c r="C349" s="115" t="s">
        <v>78</v>
      </c>
      <c r="D349" s="115" t="s">
        <v>146</v>
      </c>
      <c r="E349" s="115" t="s">
        <v>147</v>
      </c>
      <c r="F349" s="809" t="s">
        <v>71</v>
      </c>
      <c r="G349" s="809"/>
      <c r="H349" s="805"/>
      <c r="I349" s="805"/>
      <c r="J349" s="805"/>
      <c r="K349" s="805"/>
      <c r="L349" s="805"/>
    </row>
    <row r="350" spans="1:12" s="101" customFormat="1" ht="26.25" customHeight="1">
      <c r="A350" s="808"/>
      <c r="B350" s="803" t="s">
        <v>3895</v>
      </c>
      <c r="C350" s="810" t="s">
        <v>3897</v>
      </c>
      <c r="D350" s="807">
        <v>43853</v>
      </c>
      <c r="E350" s="803" t="s">
        <v>234</v>
      </c>
      <c r="F350" s="803" t="s">
        <v>659</v>
      </c>
      <c r="G350" s="803"/>
      <c r="H350" s="806" t="s">
        <v>152</v>
      </c>
      <c r="I350" s="806"/>
      <c r="J350" s="117" t="s">
        <v>153</v>
      </c>
      <c r="K350" s="117" t="s">
        <v>3</v>
      </c>
      <c r="L350" s="119">
        <v>156</v>
      </c>
    </row>
    <row r="351" spans="1:12" s="101" customFormat="1" ht="81.75" customHeight="1">
      <c r="A351" s="808"/>
      <c r="B351" s="803"/>
      <c r="C351" s="810"/>
      <c r="D351" s="807"/>
      <c r="E351" s="803"/>
      <c r="F351" s="803"/>
      <c r="G351" s="803"/>
      <c r="H351" s="806" t="s">
        <v>154</v>
      </c>
      <c r="I351" s="806"/>
      <c r="J351" s="117" t="s">
        <v>153</v>
      </c>
      <c r="K351" s="117" t="s">
        <v>3</v>
      </c>
      <c r="L351" s="119">
        <v>152</v>
      </c>
    </row>
    <row r="352" spans="1:12" s="101" customFormat="1" ht="24" customHeight="1">
      <c r="A352" s="808"/>
      <c r="B352" s="110" t="s">
        <v>77</v>
      </c>
      <c r="C352" s="115" t="s">
        <v>79</v>
      </c>
      <c r="D352" s="115" t="s">
        <v>155</v>
      </c>
      <c r="E352" s="115" t="s">
        <v>156</v>
      </c>
      <c r="F352" s="805"/>
      <c r="G352" s="805"/>
      <c r="H352" s="806" t="s">
        <v>157</v>
      </c>
      <c r="I352" s="806"/>
      <c r="J352" s="803" t="s">
        <v>153</v>
      </c>
      <c r="K352" s="803" t="s">
        <v>153</v>
      </c>
      <c r="L352" s="804">
        <v>0</v>
      </c>
    </row>
    <row r="353" spans="1:12" s="101" customFormat="1" ht="24" customHeight="1">
      <c r="A353" s="808"/>
      <c r="B353" s="117" t="s">
        <v>260</v>
      </c>
      <c r="C353" s="117" t="s">
        <v>659</v>
      </c>
      <c r="D353" s="118">
        <v>43854</v>
      </c>
      <c r="E353" s="117" t="s">
        <v>660</v>
      </c>
      <c r="F353" s="805"/>
      <c r="G353" s="805"/>
      <c r="H353" s="806"/>
      <c r="I353" s="806"/>
      <c r="J353" s="803"/>
      <c r="K353" s="803"/>
      <c r="L353" s="804"/>
    </row>
    <row r="354" spans="1:12" s="101" customFormat="1" ht="24" customHeight="1">
      <c r="A354" s="808">
        <v>1263</v>
      </c>
      <c r="B354" s="110" t="s">
        <v>76</v>
      </c>
      <c r="C354" s="115" t="s">
        <v>78</v>
      </c>
      <c r="D354" s="115" t="s">
        <v>146</v>
      </c>
      <c r="E354" s="115" t="s">
        <v>147</v>
      </c>
      <c r="F354" s="809" t="s">
        <v>71</v>
      </c>
      <c r="G354" s="809"/>
      <c r="H354" s="805"/>
      <c r="I354" s="805"/>
      <c r="J354" s="805"/>
      <c r="K354" s="805"/>
      <c r="L354" s="805"/>
    </row>
    <row r="355" spans="1:12" s="101" customFormat="1" ht="26.25" customHeight="1">
      <c r="A355" s="808"/>
      <c r="B355" s="803" t="s">
        <v>3895</v>
      </c>
      <c r="C355" s="810" t="s">
        <v>3898</v>
      </c>
      <c r="D355" s="807">
        <v>43888</v>
      </c>
      <c r="E355" s="803" t="s">
        <v>205</v>
      </c>
      <c r="F355" s="803" t="s">
        <v>1532</v>
      </c>
      <c r="G355" s="803"/>
      <c r="H355" s="806" t="s">
        <v>152</v>
      </c>
      <c r="I355" s="806"/>
      <c r="J355" s="117" t="s">
        <v>153</v>
      </c>
      <c r="K355" s="117" t="s">
        <v>3</v>
      </c>
      <c r="L355" s="119">
        <v>229.22</v>
      </c>
    </row>
    <row r="356" spans="1:12" s="101" customFormat="1" ht="207.75" customHeight="1">
      <c r="A356" s="808"/>
      <c r="B356" s="803"/>
      <c r="C356" s="810"/>
      <c r="D356" s="807"/>
      <c r="E356" s="803"/>
      <c r="F356" s="803"/>
      <c r="G356" s="803"/>
      <c r="H356" s="806" t="s">
        <v>154</v>
      </c>
      <c r="I356" s="806"/>
      <c r="J356" s="117" t="s">
        <v>153</v>
      </c>
      <c r="K356" s="117" t="s">
        <v>3</v>
      </c>
      <c r="L356" s="119">
        <v>364.5</v>
      </c>
    </row>
    <row r="357" spans="1:12" s="101" customFormat="1" ht="24" customHeight="1">
      <c r="A357" s="808"/>
      <c r="B357" s="110" t="s">
        <v>77</v>
      </c>
      <c r="C357" s="115" t="s">
        <v>79</v>
      </c>
      <c r="D357" s="115" t="s">
        <v>155</v>
      </c>
      <c r="E357" s="115" t="s">
        <v>156</v>
      </c>
      <c r="F357" s="805"/>
      <c r="G357" s="805"/>
      <c r="H357" s="806" t="s">
        <v>157</v>
      </c>
      <c r="I357" s="806"/>
      <c r="J357" s="803" t="s">
        <v>153</v>
      </c>
      <c r="K357" s="803" t="s">
        <v>3</v>
      </c>
      <c r="L357" s="804">
        <v>154</v>
      </c>
    </row>
    <row r="358" spans="1:12" s="101" customFormat="1" ht="24" customHeight="1">
      <c r="A358" s="808"/>
      <c r="B358" s="117" t="s">
        <v>260</v>
      </c>
      <c r="C358" s="117" t="s">
        <v>1532</v>
      </c>
      <c r="D358" s="118">
        <v>43889</v>
      </c>
      <c r="E358" s="117" t="s">
        <v>2366</v>
      </c>
      <c r="F358" s="805"/>
      <c r="G358" s="805"/>
      <c r="H358" s="806"/>
      <c r="I358" s="806"/>
      <c r="J358" s="803"/>
      <c r="K358" s="803"/>
      <c r="L358" s="804"/>
    </row>
    <row r="359" spans="1:12" s="101" customFormat="1" ht="24" customHeight="1">
      <c r="A359" s="808">
        <v>1264</v>
      </c>
      <c r="B359" s="110" t="s">
        <v>76</v>
      </c>
      <c r="C359" s="115" t="s">
        <v>78</v>
      </c>
      <c r="D359" s="115" t="s">
        <v>146</v>
      </c>
      <c r="E359" s="115" t="s">
        <v>147</v>
      </c>
      <c r="F359" s="809" t="s">
        <v>71</v>
      </c>
      <c r="G359" s="809"/>
      <c r="H359" s="805"/>
      <c r="I359" s="805"/>
      <c r="J359" s="805"/>
      <c r="K359" s="805"/>
      <c r="L359" s="805"/>
    </row>
    <row r="360" spans="1:12" s="101" customFormat="1" ht="26.25" customHeight="1">
      <c r="A360" s="808"/>
      <c r="B360" s="803" t="s">
        <v>3899</v>
      </c>
      <c r="C360" s="810" t="s">
        <v>3900</v>
      </c>
      <c r="D360" s="807">
        <v>43739</v>
      </c>
      <c r="E360" s="803" t="s">
        <v>1449</v>
      </c>
      <c r="F360" s="803" t="s">
        <v>1450</v>
      </c>
      <c r="G360" s="803"/>
      <c r="H360" s="806" t="s">
        <v>152</v>
      </c>
      <c r="I360" s="806"/>
      <c r="J360" s="117" t="s">
        <v>153</v>
      </c>
      <c r="K360" s="117" t="s">
        <v>3</v>
      </c>
      <c r="L360" s="119">
        <v>4986.3599999999997</v>
      </c>
    </row>
    <row r="361" spans="1:12" s="101" customFormat="1" ht="312.75" customHeight="1">
      <c r="A361" s="808"/>
      <c r="B361" s="803"/>
      <c r="C361" s="810"/>
      <c r="D361" s="807"/>
      <c r="E361" s="803"/>
      <c r="F361" s="803"/>
      <c r="G361" s="803"/>
      <c r="H361" s="806" t="s">
        <v>154</v>
      </c>
      <c r="I361" s="806"/>
      <c r="J361" s="117" t="s">
        <v>153</v>
      </c>
      <c r="K361" s="117" t="s">
        <v>153</v>
      </c>
      <c r="L361" s="119">
        <v>0</v>
      </c>
    </row>
    <row r="362" spans="1:12" s="101" customFormat="1" ht="24" customHeight="1">
      <c r="A362" s="808"/>
      <c r="B362" s="110" t="s">
        <v>77</v>
      </c>
      <c r="C362" s="115" t="s">
        <v>79</v>
      </c>
      <c r="D362" s="115" t="s">
        <v>155</v>
      </c>
      <c r="E362" s="115" t="s">
        <v>156</v>
      </c>
      <c r="F362" s="805"/>
      <c r="G362" s="805"/>
      <c r="H362" s="806" t="s">
        <v>157</v>
      </c>
      <c r="I362" s="806"/>
      <c r="J362" s="803" t="s">
        <v>153</v>
      </c>
      <c r="K362" s="803" t="s">
        <v>3</v>
      </c>
      <c r="L362" s="804">
        <v>96.84</v>
      </c>
    </row>
    <row r="363" spans="1:12" s="101" customFormat="1" ht="34.5" customHeight="1">
      <c r="A363" s="808"/>
      <c r="B363" s="117" t="s">
        <v>3901</v>
      </c>
      <c r="C363" s="117" t="s">
        <v>1450</v>
      </c>
      <c r="D363" s="118">
        <v>43768</v>
      </c>
      <c r="E363" s="117" t="s">
        <v>3902</v>
      </c>
      <c r="F363" s="805"/>
      <c r="G363" s="805"/>
      <c r="H363" s="806"/>
      <c r="I363" s="806"/>
      <c r="J363" s="803"/>
      <c r="K363" s="803"/>
      <c r="L363" s="804"/>
    </row>
    <row r="364" spans="1:12" s="101" customFormat="1" ht="24" customHeight="1">
      <c r="A364" s="808">
        <v>1265</v>
      </c>
      <c r="B364" s="110" t="s">
        <v>76</v>
      </c>
      <c r="C364" s="115" t="s">
        <v>78</v>
      </c>
      <c r="D364" s="115" t="s">
        <v>146</v>
      </c>
      <c r="E364" s="115" t="s">
        <v>147</v>
      </c>
      <c r="F364" s="809" t="s">
        <v>71</v>
      </c>
      <c r="G364" s="809"/>
      <c r="H364" s="805"/>
      <c r="I364" s="805"/>
      <c r="J364" s="805"/>
      <c r="K364" s="805"/>
      <c r="L364" s="805"/>
    </row>
    <row r="365" spans="1:12" s="101" customFormat="1" ht="26.25" customHeight="1">
      <c r="A365" s="808"/>
      <c r="B365" s="803" t="s">
        <v>3899</v>
      </c>
      <c r="C365" s="810" t="s">
        <v>3903</v>
      </c>
      <c r="D365" s="807">
        <v>43769</v>
      </c>
      <c r="E365" s="803" t="s">
        <v>1449</v>
      </c>
      <c r="F365" s="803" t="s">
        <v>1450</v>
      </c>
      <c r="G365" s="803"/>
      <c r="H365" s="806" t="s">
        <v>152</v>
      </c>
      <c r="I365" s="806"/>
      <c r="J365" s="117" t="s">
        <v>153</v>
      </c>
      <c r="K365" s="117" t="s">
        <v>3</v>
      </c>
      <c r="L365" s="119">
        <v>3615.48</v>
      </c>
    </row>
    <row r="366" spans="1:12" s="101" customFormat="1" ht="312.75" customHeight="1">
      <c r="A366" s="808"/>
      <c r="B366" s="803"/>
      <c r="C366" s="810"/>
      <c r="D366" s="807"/>
      <c r="E366" s="803"/>
      <c r="F366" s="803"/>
      <c r="G366" s="803"/>
      <c r="H366" s="806" t="s">
        <v>154</v>
      </c>
      <c r="I366" s="806"/>
      <c r="J366" s="117" t="s">
        <v>153</v>
      </c>
      <c r="K366" s="117" t="s">
        <v>153</v>
      </c>
      <c r="L366" s="119">
        <v>0</v>
      </c>
    </row>
    <row r="367" spans="1:12" s="101" customFormat="1" ht="24" customHeight="1">
      <c r="A367" s="808"/>
      <c r="B367" s="110" t="s">
        <v>77</v>
      </c>
      <c r="C367" s="115" t="s">
        <v>79</v>
      </c>
      <c r="D367" s="115" t="s">
        <v>155</v>
      </c>
      <c r="E367" s="115" t="s">
        <v>156</v>
      </c>
      <c r="F367" s="805"/>
      <c r="G367" s="805"/>
      <c r="H367" s="806" t="s">
        <v>157</v>
      </c>
      <c r="I367" s="806"/>
      <c r="J367" s="803" t="s">
        <v>153</v>
      </c>
      <c r="K367" s="803" t="s">
        <v>153</v>
      </c>
      <c r="L367" s="804">
        <v>0</v>
      </c>
    </row>
    <row r="368" spans="1:12" s="101" customFormat="1" ht="34.5" customHeight="1">
      <c r="A368" s="808"/>
      <c r="B368" s="117" t="s">
        <v>3901</v>
      </c>
      <c r="C368" s="117" t="s">
        <v>1450</v>
      </c>
      <c r="D368" s="118">
        <v>43791</v>
      </c>
      <c r="E368" s="117" t="s">
        <v>3904</v>
      </c>
      <c r="F368" s="805"/>
      <c r="G368" s="805"/>
      <c r="H368" s="806"/>
      <c r="I368" s="806"/>
      <c r="J368" s="803"/>
      <c r="K368" s="803"/>
      <c r="L368" s="804"/>
    </row>
    <row r="369" spans="1:12" s="101" customFormat="1" ht="24" customHeight="1">
      <c r="A369" s="808">
        <v>1266</v>
      </c>
      <c r="B369" s="110" t="s">
        <v>76</v>
      </c>
      <c r="C369" s="115" t="s">
        <v>78</v>
      </c>
      <c r="D369" s="115" t="s">
        <v>146</v>
      </c>
      <c r="E369" s="115" t="s">
        <v>147</v>
      </c>
      <c r="F369" s="809" t="s">
        <v>71</v>
      </c>
      <c r="G369" s="809"/>
      <c r="H369" s="805"/>
      <c r="I369" s="805"/>
      <c r="J369" s="805"/>
      <c r="K369" s="805"/>
      <c r="L369" s="805"/>
    </row>
    <row r="370" spans="1:12" s="101" customFormat="1" ht="26.25" customHeight="1">
      <c r="A370" s="808"/>
      <c r="B370" s="803" t="s">
        <v>3899</v>
      </c>
      <c r="C370" s="810" t="s">
        <v>3905</v>
      </c>
      <c r="D370" s="807">
        <v>43806</v>
      </c>
      <c r="E370" s="803" t="s">
        <v>1449</v>
      </c>
      <c r="F370" s="803" t="s">
        <v>1450</v>
      </c>
      <c r="G370" s="803"/>
      <c r="H370" s="806" t="s">
        <v>152</v>
      </c>
      <c r="I370" s="806"/>
      <c r="J370" s="117" t="s">
        <v>153</v>
      </c>
      <c r="K370" s="117" t="s">
        <v>3</v>
      </c>
      <c r="L370" s="119">
        <v>3859.32</v>
      </c>
    </row>
    <row r="371" spans="1:12" s="101" customFormat="1" ht="270.75" customHeight="1">
      <c r="A371" s="808"/>
      <c r="B371" s="803"/>
      <c r="C371" s="810"/>
      <c r="D371" s="807"/>
      <c r="E371" s="803"/>
      <c r="F371" s="803"/>
      <c r="G371" s="803"/>
      <c r="H371" s="806" t="s">
        <v>154</v>
      </c>
      <c r="I371" s="806"/>
      <c r="J371" s="117" t="s">
        <v>153</v>
      </c>
      <c r="K371" s="117" t="s">
        <v>3</v>
      </c>
      <c r="L371" s="119">
        <v>2000</v>
      </c>
    </row>
    <row r="372" spans="1:12" s="101" customFormat="1" ht="24" customHeight="1">
      <c r="A372" s="808"/>
      <c r="B372" s="110" t="s">
        <v>77</v>
      </c>
      <c r="C372" s="115" t="s">
        <v>79</v>
      </c>
      <c r="D372" s="115" t="s">
        <v>155</v>
      </c>
      <c r="E372" s="115" t="s">
        <v>156</v>
      </c>
      <c r="F372" s="805"/>
      <c r="G372" s="805"/>
      <c r="H372" s="806" t="s">
        <v>157</v>
      </c>
      <c r="I372" s="806"/>
      <c r="J372" s="803" t="s">
        <v>153</v>
      </c>
      <c r="K372" s="803" t="s">
        <v>3</v>
      </c>
      <c r="L372" s="804">
        <v>96.84</v>
      </c>
    </row>
    <row r="373" spans="1:12" s="101" customFormat="1" ht="34.5" customHeight="1">
      <c r="A373" s="808"/>
      <c r="B373" s="117" t="s">
        <v>3901</v>
      </c>
      <c r="C373" s="117" t="s">
        <v>1450</v>
      </c>
      <c r="D373" s="118">
        <v>43830</v>
      </c>
      <c r="E373" s="117" t="s">
        <v>3906</v>
      </c>
      <c r="F373" s="805"/>
      <c r="G373" s="805"/>
      <c r="H373" s="806"/>
      <c r="I373" s="806"/>
      <c r="J373" s="803"/>
      <c r="K373" s="803"/>
      <c r="L373" s="804"/>
    </row>
    <row r="374" spans="1:12" s="101" customFormat="1" ht="24" customHeight="1">
      <c r="A374" s="808">
        <v>1267</v>
      </c>
      <c r="B374" s="110" t="s">
        <v>76</v>
      </c>
      <c r="C374" s="115" t="s">
        <v>78</v>
      </c>
      <c r="D374" s="115" t="s">
        <v>146</v>
      </c>
      <c r="E374" s="115" t="s">
        <v>147</v>
      </c>
      <c r="F374" s="809" t="s">
        <v>71</v>
      </c>
      <c r="G374" s="809"/>
      <c r="H374" s="805"/>
      <c r="I374" s="805"/>
      <c r="J374" s="805"/>
      <c r="K374" s="805"/>
      <c r="L374" s="805"/>
    </row>
    <row r="375" spans="1:12" s="101" customFormat="1" ht="26.25" customHeight="1">
      <c r="A375" s="808"/>
      <c r="B375" s="803" t="s">
        <v>3899</v>
      </c>
      <c r="C375" s="810" t="s">
        <v>3907</v>
      </c>
      <c r="D375" s="807">
        <v>43831</v>
      </c>
      <c r="E375" s="803" t="s">
        <v>1449</v>
      </c>
      <c r="F375" s="803" t="s">
        <v>1450</v>
      </c>
      <c r="G375" s="803"/>
      <c r="H375" s="806" t="s">
        <v>152</v>
      </c>
      <c r="I375" s="806"/>
      <c r="J375" s="117" t="s">
        <v>153</v>
      </c>
      <c r="K375" s="117" t="s">
        <v>3</v>
      </c>
      <c r="L375" s="119">
        <v>5113.2</v>
      </c>
    </row>
    <row r="376" spans="1:12" s="101" customFormat="1" ht="281.25" customHeight="1">
      <c r="A376" s="808"/>
      <c r="B376" s="803"/>
      <c r="C376" s="810"/>
      <c r="D376" s="807"/>
      <c r="E376" s="803"/>
      <c r="F376" s="803"/>
      <c r="G376" s="803"/>
      <c r="H376" s="806" t="s">
        <v>154</v>
      </c>
      <c r="I376" s="806"/>
      <c r="J376" s="117" t="s">
        <v>153</v>
      </c>
      <c r="K376" s="117" t="s">
        <v>153</v>
      </c>
      <c r="L376" s="119">
        <v>0</v>
      </c>
    </row>
    <row r="377" spans="1:12" s="101" customFormat="1" ht="24" customHeight="1">
      <c r="A377" s="808"/>
      <c r="B377" s="110" t="s">
        <v>77</v>
      </c>
      <c r="C377" s="115" t="s">
        <v>79</v>
      </c>
      <c r="D377" s="115" t="s">
        <v>155</v>
      </c>
      <c r="E377" s="115" t="s">
        <v>156</v>
      </c>
      <c r="F377" s="805"/>
      <c r="G377" s="805"/>
      <c r="H377" s="806" t="s">
        <v>157</v>
      </c>
      <c r="I377" s="806"/>
      <c r="J377" s="803" t="s">
        <v>153</v>
      </c>
      <c r="K377" s="803" t="s">
        <v>3</v>
      </c>
      <c r="L377" s="804">
        <v>96.84</v>
      </c>
    </row>
    <row r="378" spans="1:12" s="101" customFormat="1" ht="34.5" customHeight="1">
      <c r="A378" s="808"/>
      <c r="B378" s="117" t="s">
        <v>3901</v>
      </c>
      <c r="C378" s="117" t="s">
        <v>1450</v>
      </c>
      <c r="D378" s="118">
        <v>43861</v>
      </c>
      <c r="E378" s="117" t="s">
        <v>3908</v>
      </c>
      <c r="F378" s="805"/>
      <c r="G378" s="805"/>
      <c r="H378" s="806"/>
      <c r="I378" s="806"/>
      <c r="J378" s="803"/>
      <c r="K378" s="803"/>
      <c r="L378" s="804"/>
    </row>
    <row r="379" spans="1:12" s="101" customFormat="1" ht="24" customHeight="1">
      <c r="A379" s="808">
        <v>1268</v>
      </c>
      <c r="B379" s="110" t="s">
        <v>76</v>
      </c>
      <c r="C379" s="115" t="s">
        <v>78</v>
      </c>
      <c r="D379" s="115" t="s">
        <v>146</v>
      </c>
      <c r="E379" s="115" t="s">
        <v>147</v>
      </c>
      <c r="F379" s="809" t="s">
        <v>71</v>
      </c>
      <c r="G379" s="809"/>
      <c r="H379" s="805"/>
      <c r="I379" s="805"/>
      <c r="J379" s="805"/>
      <c r="K379" s="805"/>
      <c r="L379" s="805"/>
    </row>
    <row r="380" spans="1:12" s="101" customFormat="1" ht="26.25" customHeight="1">
      <c r="A380" s="808"/>
      <c r="B380" s="803" t="s">
        <v>3899</v>
      </c>
      <c r="C380" s="810" t="s">
        <v>3909</v>
      </c>
      <c r="D380" s="807">
        <v>43862</v>
      </c>
      <c r="E380" s="803" t="s">
        <v>1449</v>
      </c>
      <c r="F380" s="803" t="s">
        <v>1450</v>
      </c>
      <c r="G380" s="803"/>
      <c r="H380" s="806" t="s">
        <v>152</v>
      </c>
      <c r="I380" s="806"/>
      <c r="J380" s="117" t="s">
        <v>153</v>
      </c>
      <c r="K380" s="117" t="s">
        <v>3</v>
      </c>
      <c r="L380" s="119">
        <v>4631.5200000000004</v>
      </c>
    </row>
    <row r="381" spans="1:12" s="101" customFormat="1" ht="323.25" customHeight="1">
      <c r="A381" s="808"/>
      <c r="B381" s="803"/>
      <c r="C381" s="810"/>
      <c r="D381" s="807"/>
      <c r="E381" s="803"/>
      <c r="F381" s="803"/>
      <c r="G381" s="803"/>
      <c r="H381" s="806" t="s">
        <v>154</v>
      </c>
      <c r="I381" s="806"/>
      <c r="J381" s="117" t="s">
        <v>153</v>
      </c>
      <c r="K381" s="117" t="s">
        <v>153</v>
      </c>
      <c r="L381" s="119">
        <v>0</v>
      </c>
    </row>
    <row r="382" spans="1:12" s="101" customFormat="1" ht="24" customHeight="1">
      <c r="A382" s="808"/>
      <c r="B382" s="110" t="s">
        <v>77</v>
      </c>
      <c r="C382" s="115" t="s">
        <v>79</v>
      </c>
      <c r="D382" s="115" t="s">
        <v>155</v>
      </c>
      <c r="E382" s="115" t="s">
        <v>156</v>
      </c>
      <c r="F382" s="805"/>
      <c r="G382" s="805"/>
      <c r="H382" s="806" t="s">
        <v>157</v>
      </c>
      <c r="I382" s="806"/>
      <c r="J382" s="803" t="s">
        <v>153</v>
      </c>
      <c r="K382" s="803" t="s">
        <v>153</v>
      </c>
      <c r="L382" s="804">
        <v>0</v>
      </c>
    </row>
    <row r="383" spans="1:12" s="101" customFormat="1" ht="34.5" customHeight="1">
      <c r="A383" s="808"/>
      <c r="B383" s="117" t="s">
        <v>3901</v>
      </c>
      <c r="C383" s="117" t="s">
        <v>1450</v>
      </c>
      <c r="D383" s="118">
        <v>43890</v>
      </c>
      <c r="E383" s="117" t="s">
        <v>3910</v>
      </c>
      <c r="F383" s="805"/>
      <c r="G383" s="805"/>
      <c r="H383" s="806"/>
      <c r="I383" s="806"/>
      <c r="J383" s="803"/>
      <c r="K383" s="803"/>
      <c r="L383" s="804"/>
    </row>
    <row r="384" spans="1:12" s="101" customFormat="1" ht="24" customHeight="1">
      <c r="A384" s="808">
        <v>1269</v>
      </c>
      <c r="B384" s="110" t="s">
        <v>76</v>
      </c>
      <c r="C384" s="115" t="s">
        <v>78</v>
      </c>
      <c r="D384" s="115" t="s">
        <v>146</v>
      </c>
      <c r="E384" s="115" t="s">
        <v>147</v>
      </c>
      <c r="F384" s="809" t="s">
        <v>71</v>
      </c>
      <c r="G384" s="809"/>
      <c r="H384" s="805"/>
      <c r="I384" s="805"/>
      <c r="J384" s="805"/>
      <c r="K384" s="805"/>
      <c r="L384" s="805"/>
    </row>
    <row r="385" spans="1:12" s="101" customFormat="1" ht="26.25" customHeight="1">
      <c r="A385" s="808"/>
      <c r="B385" s="803" t="s">
        <v>3899</v>
      </c>
      <c r="C385" s="810" t="s">
        <v>3911</v>
      </c>
      <c r="D385" s="807">
        <v>43910</v>
      </c>
      <c r="E385" s="803" t="s">
        <v>3033</v>
      </c>
      <c r="F385" s="803" t="s">
        <v>746</v>
      </c>
      <c r="G385" s="803"/>
      <c r="H385" s="806" t="s">
        <v>152</v>
      </c>
      <c r="I385" s="806"/>
      <c r="J385" s="117" t="s">
        <v>153</v>
      </c>
      <c r="K385" s="117" t="s">
        <v>3</v>
      </c>
      <c r="L385" s="119">
        <v>508.79</v>
      </c>
    </row>
    <row r="386" spans="1:12" s="101" customFormat="1" ht="354.75" customHeight="1">
      <c r="A386" s="808"/>
      <c r="B386" s="803"/>
      <c r="C386" s="810"/>
      <c r="D386" s="807"/>
      <c r="E386" s="803"/>
      <c r="F386" s="803"/>
      <c r="G386" s="803"/>
      <c r="H386" s="806" t="s">
        <v>154</v>
      </c>
      <c r="I386" s="806"/>
      <c r="J386" s="117" t="s">
        <v>153</v>
      </c>
      <c r="K386" s="117" t="s">
        <v>3</v>
      </c>
      <c r="L386" s="119">
        <v>958.73</v>
      </c>
    </row>
    <row r="387" spans="1:12" s="101" customFormat="1" ht="24" customHeight="1">
      <c r="A387" s="808"/>
      <c r="B387" s="110" t="s">
        <v>77</v>
      </c>
      <c r="C387" s="115" t="s">
        <v>79</v>
      </c>
      <c r="D387" s="115" t="s">
        <v>155</v>
      </c>
      <c r="E387" s="115" t="s">
        <v>156</v>
      </c>
      <c r="F387" s="805"/>
      <c r="G387" s="805"/>
      <c r="H387" s="806" t="s">
        <v>157</v>
      </c>
      <c r="I387" s="806"/>
      <c r="J387" s="803" t="s">
        <v>153</v>
      </c>
      <c r="K387" s="803" t="s">
        <v>153</v>
      </c>
      <c r="L387" s="804">
        <v>0</v>
      </c>
    </row>
    <row r="388" spans="1:12" s="101" customFormat="1" ht="34.5" customHeight="1">
      <c r="A388" s="808"/>
      <c r="B388" s="117" t="s">
        <v>3901</v>
      </c>
      <c r="C388" s="117" t="s">
        <v>746</v>
      </c>
      <c r="D388" s="118">
        <v>43915</v>
      </c>
      <c r="E388" s="117" t="s">
        <v>3912</v>
      </c>
      <c r="F388" s="805"/>
      <c r="G388" s="805"/>
      <c r="H388" s="806"/>
      <c r="I388" s="806"/>
      <c r="J388" s="803"/>
      <c r="K388" s="803"/>
      <c r="L388" s="804"/>
    </row>
    <row r="389" spans="1:12" s="101" customFormat="1" ht="24" customHeight="1">
      <c r="A389" s="808">
        <v>1270</v>
      </c>
      <c r="B389" s="110" t="s">
        <v>76</v>
      </c>
      <c r="C389" s="115" t="s">
        <v>78</v>
      </c>
      <c r="D389" s="115" t="s">
        <v>146</v>
      </c>
      <c r="E389" s="115" t="s">
        <v>147</v>
      </c>
      <c r="F389" s="809" t="s">
        <v>71</v>
      </c>
      <c r="G389" s="809"/>
      <c r="H389" s="805"/>
      <c r="I389" s="805"/>
      <c r="J389" s="805"/>
      <c r="K389" s="805"/>
      <c r="L389" s="805"/>
    </row>
    <row r="390" spans="1:12" s="101" customFormat="1" ht="26.25" customHeight="1">
      <c r="A390" s="808"/>
      <c r="B390" s="803" t="s">
        <v>3913</v>
      </c>
      <c r="C390" s="810" t="s">
        <v>3914</v>
      </c>
      <c r="D390" s="807">
        <v>43753</v>
      </c>
      <c r="E390" s="803" t="s">
        <v>3915</v>
      </c>
      <c r="F390" s="803" t="s">
        <v>3916</v>
      </c>
      <c r="G390" s="803"/>
      <c r="H390" s="806" t="s">
        <v>152</v>
      </c>
      <c r="I390" s="806"/>
      <c r="J390" s="117" t="s">
        <v>153</v>
      </c>
      <c r="K390" s="117" t="s">
        <v>3</v>
      </c>
      <c r="L390" s="119">
        <v>192</v>
      </c>
    </row>
    <row r="391" spans="1:12" s="101" customFormat="1" ht="323.25" customHeight="1">
      <c r="A391" s="808"/>
      <c r="B391" s="803"/>
      <c r="C391" s="810"/>
      <c r="D391" s="807"/>
      <c r="E391" s="803"/>
      <c r="F391" s="803"/>
      <c r="G391" s="803"/>
      <c r="H391" s="806" t="s">
        <v>154</v>
      </c>
      <c r="I391" s="806"/>
      <c r="J391" s="117" t="s">
        <v>153</v>
      </c>
      <c r="K391" s="117" t="s">
        <v>3</v>
      </c>
      <c r="L391" s="119">
        <v>354.95</v>
      </c>
    </row>
    <row r="392" spans="1:12" s="101" customFormat="1" ht="24" customHeight="1">
      <c r="A392" s="808"/>
      <c r="B392" s="110" t="s">
        <v>77</v>
      </c>
      <c r="C392" s="115" t="s">
        <v>79</v>
      </c>
      <c r="D392" s="115" t="s">
        <v>155</v>
      </c>
      <c r="E392" s="115" t="s">
        <v>156</v>
      </c>
      <c r="F392" s="805"/>
      <c r="G392" s="805"/>
      <c r="H392" s="806" t="s">
        <v>157</v>
      </c>
      <c r="I392" s="806"/>
      <c r="J392" s="803" t="s">
        <v>153</v>
      </c>
      <c r="K392" s="803" t="s">
        <v>3</v>
      </c>
      <c r="L392" s="804">
        <v>120</v>
      </c>
    </row>
    <row r="393" spans="1:12" s="101" customFormat="1" ht="24" customHeight="1">
      <c r="A393" s="808"/>
      <c r="B393" s="117" t="s">
        <v>326</v>
      </c>
      <c r="C393" s="117" t="s">
        <v>3916</v>
      </c>
      <c r="D393" s="118">
        <v>43755</v>
      </c>
      <c r="E393" s="117" t="s">
        <v>1980</v>
      </c>
      <c r="F393" s="805"/>
      <c r="G393" s="805"/>
      <c r="H393" s="806"/>
      <c r="I393" s="806"/>
      <c r="J393" s="803"/>
      <c r="K393" s="803"/>
      <c r="L393" s="804"/>
    </row>
    <row r="394" spans="1:12" s="101" customFormat="1" ht="24" customHeight="1">
      <c r="A394" s="808">
        <v>1271</v>
      </c>
      <c r="B394" s="110" t="s">
        <v>76</v>
      </c>
      <c r="C394" s="115" t="s">
        <v>78</v>
      </c>
      <c r="D394" s="115" t="s">
        <v>146</v>
      </c>
      <c r="E394" s="115" t="s">
        <v>147</v>
      </c>
      <c r="F394" s="809" t="s">
        <v>71</v>
      </c>
      <c r="G394" s="809"/>
      <c r="H394" s="805"/>
      <c r="I394" s="805"/>
      <c r="J394" s="805"/>
      <c r="K394" s="805"/>
      <c r="L394" s="805"/>
    </row>
    <row r="395" spans="1:12" s="101" customFormat="1" ht="26.25" customHeight="1">
      <c r="A395" s="808"/>
      <c r="B395" s="803" t="s">
        <v>3917</v>
      </c>
      <c r="C395" s="810" t="s">
        <v>3918</v>
      </c>
      <c r="D395" s="807">
        <v>43754</v>
      </c>
      <c r="E395" s="803" t="s">
        <v>806</v>
      </c>
      <c r="F395" s="803" t="s">
        <v>3919</v>
      </c>
      <c r="G395" s="803"/>
      <c r="H395" s="806" t="s">
        <v>152</v>
      </c>
      <c r="I395" s="806"/>
      <c r="J395" s="117" t="s">
        <v>153</v>
      </c>
      <c r="K395" s="117" t="s">
        <v>3</v>
      </c>
      <c r="L395" s="119">
        <v>569.75</v>
      </c>
    </row>
    <row r="396" spans="1:12" s="101" customFormat="1" ht="408.95" customHeight="1">
      <c r="A396" s="808"/>
      <c r="B396" s="803"/>
      <c r="C396" s="810"/>
      <c r="D396" s="807"/>
      <c r="E396" s="803"/>
      <c r="F396" s="803"/>
      <c r="G396" s="803"/>
      <c r="H396" s="806" t="s">
        <v>154</v>
      </c>
      <c r="I396" s="806"/>
      <c r="J396" s="803" t="s">
        <v>153</v>
      </c>
      <c r="K396" s="803" t="s">
        <v>3</v>
      </c>
      <c r="L396" s="804">
        <v>423.67</v>
      </c>
    </row>
    <row r="397" spans="1:12" s="101" customFormat="1" ht="134.85" customHeight="1">
      <c r="A397" s="808"/>
      <c r="B397" s="803"/>
      <c r="C397" s="810"/>
      <c r="D397" s="807"/>
      <c r="E397" s="803"/>
      <c r="F397" s="803"/>
      <c r="G397" s="803"/>
      <c r="H397" s="806"/>
      <c r="I397" s="806"/>
      <c r="J397" s="803"/>
      <c r="K397" s="803"/>
      <c r="L397" s="804"/>
    </row>
    <row r="398" spans="1:12" s="101" customFormat="1" ht="24" customHeight="1">
      <c r="A398" s="808"/>
      <c r="B398" s="110" t="s">
        <v>77</v>
      </c>
      <c r="C398" s="115" t="s">
        <v>79</v>
      </c>
      <c r="D398" s="115" t="s">
        <v>155</v>
      </c>
      <c r="E398" s="115" t="s">
        <v>156</v>
      </c>
      <c r="F398" s="805"/>
      <c r="G398" s="805"/>
      <c r="H398" s="806" t="s">
        <v>157</v>
      </c>
      <c r="I398" s="806"/>
      <c r="J398" s="803" t="s">
        <v>153</v>
      </c>
      <c r="K398" s="803" t="s">
        <v>153</v>
      </c>
      <c r="L398" s="804">
        <v>0</v>
      </c>
    </row>
    <row r="399" spans="1:12" s="101" customFormat="1" ht="24" customHeight="1">
      <c r="A399" s="808"/>
      <c r="B399" s="117" t="s">
        <v>193</v>
      </c>
      <c r="C399" s="117" t="s">
        <v>3919</v>
      </c>
      <c r="D399" s="118">
        <v>43757</v>
      </c>
      <c r="E399" s="117" t="s">
        <v>2960</v>
      </c>
      <c r="F399" s="805"/>
      <c r="G399" s="805"/>
      <c r="H399" s="806"/>
      <c r="I399" s="806"/>
      <c r="J399" s="803"/>
      <c r="K399" s="803"/>
      <c r="L399" s="804"/>
    </row>
    <row r="400" spans="1:12" s="101" customFormat="1" ht="24" customHeight="1">
      <c r="A400" s="808">
        <v>1272</v>
      </c>
      <c r="B400" s="110" t="s">
        <v>76</v>
      </c>
      <c r="C400" s="115" t="s">
        <v>78</v>
      </c>
      <c r="D400" s="115" t="s">
        <v>146</v>
      </c>
      <c r="E400" s="115" t="s">
        <v>147</v>
      </c>
      <c r="F400" s="809" t="s">
        <v>71</v>
      </c>
      <c r="G400" s="809"/>
      <c r="H400" s="805"/>
      <c r="I400" s="805"/>
      <c r="J400" s="805"/>
      <c r="K400" s="805"/>
      <c r="L400" s="805"/>
    </row>
    <row r="401" spans="1:12" s="101" customFormat="1" ht="26.25" customHeight="1">
      <c r="A401" s="808"/>
      <c r="B401" s="803" t="s">
        <v>3917</v>
      </c>
      <c r="C401" s="810" t="s">
        <v>3920</v>
      </c>
      <c r="D401" s="807">
        <v>43867</v>
      </c>
      <c r="E401" s="803" t="s">
        <v>576</v>
      </c>
      <c r="F401" s="803" t="s">
        <v>3919</v>
      </c>
      <c r="G401" s="803"/>
      <c r="H401" s="806" t="s">
        <v>152</v>
      </c>
      <c r="I401" s="806"/>
      <c r="J401" s="117" t="s">
        <v>153</v>
      </c>
      <c r="K401" s="117" t="s">
        <v>3</v>
      </c>
      <c r="L401" s="119">
        <v>945</v>
      </c>
    </row>
    <row r="402" spans="1:12" s="101" customFormat="1" ht="408.95" customHeight="1">
      <c r="A402" s="808"/>
      <c r="B402" s="803"/>
      <c r="C402" s="810"/>
      <c r="D402" s="807"/>
      <c r="E402" s="803"/>
      <c r="F402" s="803"/>
      <c r="G402" s="803"/>
      <c r="H402" s="806" t="s">
        <v>154</v>
      </c>
      <c r="I402" s="806"/>
      <c r="J402" s="803" t="s">
        <v>153</v>
      </c>
      <c r="K402" s="803" t="s">
        <v>3</v>
      </c>
      <c r="L402" s="804">
        <v>691.3</v>
      </c>
    </row>
    <row r="403" spans="1:12" s="101" customFormat="1" ht="124.35" customHeight="1">
      <c r="A403" s="808"/>
      <c r="B403" s="803"/>
      <c r="C403" s="810"/>
      <c r="D403" s="807"/>
      <c r="E403" s="803"/>
      <c r="F403" s="803"/>
      <c r="G403" s="803"/>
      <c r="H403" s="806"/>
      <c r="I403" s="806"/>
      <c r="J403" s="803"/>
      <c r="K403" s="803"/>
      <c r="L403" s="804"/>
    </row>
    <row r="404" spans="1:12" s="101" customFormat="1" ht="24" customHeight="1">
      <c r="A404" s="808"/>
      <c r="B404" s="110" t="s">
        <v>77</v>
      </c>
      <c r="C404" s="115" t="s">
        <v>79</v>
      </c>
      <c r="D404" s="115" t="s">
        <v>155</v>
      </c>
      <c r="E404" s="115" t="s">
        <v>156</v>
      </c>
      <c r="F404" s="805"/>
      <c r="G404" s="805"/>
      <c r="H404" s="806" t="s">
        <v>157</v>
      </c>
      <c r="I404" s="806"/>
      <c r="J404" s="803" t="s">
        <v>153</v>
      </c>
      <c r="K404" s="803" t="s">
        <v>153</v>
      </c>
      <c r="L404" s="804">
        <v>0</v>
      </c>
    </row>
    <row r="405" spans="1:12" s="101" customFormat="1" ht="24" customHeight="1">
      <c r="A405" s="808"/>
      <c r="B405" s="117" t="s">
        <v>193</v>
      </c>
      <c r="C405" s="117" t="s">
        <v>3919</v>
      </c>
      <c r="D405" s="118">
        <v>43871</v>
      </c>
      <c r="E405" s="117" t="s">
        <v>3921</v>
      </c>
      <c r="F405" s="805"/>
      <c r="G405" s="805"/>
      <c r="H405" s="806"/>
      <c r="I405" s="806"/>
      <c r="J405" s="803"/>
      <c r="K405" s="803"/>
      <c r="L405" s="804"/>
    </row>
    <row r="406" spans="1:12" s="101" customFormat="1" ht="24" customHeight="1">
      <c r="A406" s="808">
        <v>1273</v>
      </c>
      <c r="B406" s="110" t="s">
        <v>76</v>
      </c>
      <c r="C406" s="115" t="s">
        <v>78</v>
      </c>
      <c r="D406" s="115" t="s">
        <v>146</v>
      </c>
      <c r="E406" s="115" t="s">
        <v>147</v>
      </c>
      <c r="F406" s="809" t="s">
        <v>71</v>
      </c>
      <c r="G406" s="809"/>
      <c r="H406" s="805"/>
      <c r="I406" s="805"/>
      <c r="J406" s="805"/>
      <c r="K406" s="805"/>
      <c r="L406" s="805"/>
    </row>
    <row r="407" spans="1:12" s="101" customFormat="1" ht="26.25" customHeight="1">
      <c r="A407" s="808"/>
      <c r="B407" s="803" t="s">
        <v>3922</v>
      </c>
      <c r="C407" s="803" t="s">
        <v>3923</v>
      </c>
      <c r="D407" s="807">
        <v>43878</v>
      </c>
      <c r="E407" s="803" t="s">
        <v>354</v>
      </c>
      <c r="F407" s="803" t="s">
        <v>1327</v>
      </c>
      <c r="G407" s="803"/>
      <c r="H407" s="806" t="s">
        <v>152</v>
      </c>
      <c r="I407" s="806"/>
      <c r="J407" s="117" t="s">
        <v>153</v>
      </c>
      <c r="K407" s="117" t="s">
        <v>3</v>
      </c>
      <c r="L407" s="119">
        <v>360</v>
      </c>
    </row>
    <row r="408" spans="1:12" s="101" customFormat="1" ht="81.75" customHeight="1">
      <c r="A408" s="808"/>
      <c r="B408" s="803"/>
      <c r="C408" s="803"/>
      <c r="D408" s="807"/>
      <c r="E408" s="803"/>
      <c r="F408" s="803"/>
      <c r="G408" s="803"/>
      <c r="H408" s="806" t="s">
        <v>154</v>
      </c>
      <c r="I408" s="806"/>
      <c r="J408" s="117" t="s">
        <v>153</v>
      </c>
      <c r="K408" s="117" t="s">
        <v>153</v>
      </c>
      <c r="L408" s="119">
        <v>0</v>
      </c>
    </row>
    <row r="409" spans="1:12" s="101" customFormat="1" ht="24" customHeight="1">
      <c r="A409" s="808"/>
      <c r="B409" s="110" t="s">
        <v>77</v>
      </c>
      <c r="C409" s="115" t="s">
        <v>79</v>
      </c>
      <c r="D409" s="115" t="s">
        <v>155</v>
      </c>
      <c r="E409" s="115" t="s">
        <v>156</v>
      </c>
      <c r="F409" s="805"/>
      <c r="G409" s="805"/>
      <c r="H409" s="806" t="s">
        <v>157</v>
      </c>
      <c r="I409" s="806"/>
      <c r="J409" s="803" t="s">
        <v>153</v>
      </c>
      <c r="K409" s="803" t="s">
        <v>153</v>
      </c>
      <c r="L409" s="804">
        <v>0</v>
      </c>
    </row>
    <row r="410" spans="1:12" s="101" customFormat="1" ht="24" customHeight="1">
      <c r="A410" s="808"/>
      <c r="B410" s="117" t="s">
        <v>193</v>
      </c>
      <c r="C410" s="117" t="s">
        <v>1327</v>
      </c>
      <c r="D410" s="118">
        <v>43880</v>
      </c>
      <c r="E410" s="117" t="s">
        <v>455</v>
      </c>
      <c r="F410" s="805"/>
      <c r="G410" s="805"/>
      <c r="H410" s="806"/>
      <c r="I410" s="806"/>
      <c r="J410" s="803"/>
      <c r="K410" s="803"/>
      <c r="L410" s="804"/>
    </row>
    <row r="411" spans="1:12" s="101" customFormat="1" ht="24" customHeight="1">
      <c r="A411" s="808">
        <v>1274</v>
      </c>
      <c r="B411" s="110" t="s">
        <v>76</v>
      </c>
      <c r="C411" s="115" t="s">
        <v>78</v>
      </c>
      <c r="D411" s="115" t="s">
        <v>146</v>
      </c>
      <c r="E411" s="115" t="s">
        <v>147</v>
      </c>
      <c r="F411" s="809" t="s">
        <v>71</v>
      </c>
      <c r="G411" s="809"/>
      <c r="H411" s="805"/>
      <c r="I411" s="805"/>
      <c r="J411" s="805"/>
      <c r="K411" s="805"/>
      <c r="L411" s="805"/>
    </row>
    <row r="412" spans="1:12" s="101" customFormat="1" ht="26.25" customHeight="1">
      <c r="A412" s="808"/>
      <c r="B412" s="803" t="s">
        <v>3924</v>
      </c>
      <c r="C412" s="803" t="s">
        <v>3925</v>
      </c>
      <c r="D412" s="807">
        <v>43849</v>
      </c>
      <c r="E412" s="803" t="s">
        <v>372</v>
      </c>
      <c r="F412" s="803" t="s">
        <v>373</v>
      </c>
      <c r="G412" s="803"/>
      <c r="H412" s="806" t="s">
        <v>152</v>
      </c>
      <c r="I412" s="806"/>
      <c r="J412" s="117" t="s">
        <v>153</v>
      </c>
      <c r="K412" s="117" t="s">
        <v>3</v>
      </c>
      <c r="L412" s="119">
        <v>775</v>
      </c>
    </row>
    <row r="413" spans="1:12" s="101" customFormat="1" ht="18.75" customHeight="1">
      <c r="A413" s="808"/>
      <c r="B413" s="803"/>
      <c r="C413" s="803"/>
      <c r="D413" s="807"/>
      <c r="E413" s="803"/>
      <c r="F413" s="803"/>
      <c r="G413" s="803"/>
      <c r="H413" s="806" t="s">
        <v>154</v>
      </c>
      <c r="I413" s="806"/>
      <c r="J413" s="117" t="s">
        <v>153</v>
      </c>
      <c r="K413" s="117" t="s">
        <v>3</v>
      </c>
      <c r="L413" s="119">
        <v>416.7</v>
      </c>
    </row>
    <row r="414" spans="1:12" s="101" customFormat="1" ht="24" customHeight="1">
      <c r="A414" s="808"/>
      <c r="B414" s="110" t="s">
        <v>77</v>
      </c>
      <c r="C414" s="115" t="s">
        <v>79</v>
      </c>
      <c r="D414" s="115" t="s">
        <v>155</v>
      </c>
      <c r="E414" s="115" t="s">
        <v>156</v>
      </c>
      <c r="F414" s="805"/>
      <c r="G414" s="805"/>
      <c r="H414" s="806" t="s">
        <v>157</v>
      </c>
      <c r="I414" s="806"/>
      <c r="J414" s="803" t="s">
        <v>153</v>
      </c>
      <c r="K414" s="803" t="s">
        <v>153</v>
      </c>
      <c r="L414" s="804">
        <v>0</v>
      </c>
    </row>
    <row r="415" spans="1:12" s="101" customFormat="1" ht="24" customHeight="1">
      <c r="A415" s="808"/>
      <c r="B415" s="117" t="s">
        <v>193</v>
      </c>
      <c r="C415" s="117" t="s">
        <v>373</v>
      </c>
      <c r="D415" s="118">
        <v>43854</v>
      </c>
      <c r="E415" s="117" t="s">
        <v>3926</v>
      </c>
      <c r="F415" s="805"/>
      <c r="G415" s="805"/>
      <c r="H415" s="806"/>
      <c r="I415" s="806"/>
      <c r="J415" s="803"/>
      <c r="K415" s="803"/>
      <c r="L415" s="804"/>
    </row>
    <row r="416" spans="1:12" s="101" customFormat="1" ht="24" customHeight="1">
      <c r="A416" s="808">
        <v>1275</v>
      </c>
      <c r="B416" s="110" t="s">
        <v>76</v>
      </c>
      <c r="C416" s="115" t="s">
        <v>78</v>
      </c>
      <c r="D416" s="115" t="s">
        <v>146</v>
      </c>
      <c r="E416" s="115" t="s">
        <v>147</v>
      </c>
      <c r="F416" s="809" t="s">
        <v>71</v>
      </c>
      <c r="G416" s="809"/>
      <c r="H416" s="805"/>
      <c r="I416" s="805"/>
      <c r="J416" s="805"/>
      <c r="K416" s="805"/>
      <c r="L416" s="805"/>
    </row>
    <row r="417" spans="1:12" s="101" customFormat="1" ht="26.25" customHeight="1">
      <c r="A417" s="808"/>
      <c r="B417" s="803" t="s">
        <v>3927</v>
      </c>
      <c r="C417" s="810" t="s">
        <v>3928</v>
      </c>
      <c r="D417" s="807">
        <v>43755</v>
      </c>
      <c r="E417" s="803" t="s">
        <v>1103</v>
      </c>
      <c r="F417" s="803" t="s">
        <v>1104</v>
      </c>
      <c r="G417" s="803"/>
      <c r="H417" s="806" t="s">
        <v>152</v>
      </c>
      <c r="I417" s="806"/>
      <c r="J417" s="117" t="s">
        <v>153</v>
      </c>
      <c r="K417" s="117" t="s">
        <v>3</v>
      </c>
      <c r="L417" s="119">
        <v>607.43000000000006</v>
      </c>
    </row>
    <row r="418" spans="1:12" s="101" customFormat="1" ht="123.75" customHeight="1">
      <c r="A418" s="808"/>
      <c r="B418" s="803"/>
      <c r="C418" s="810"/>
      <c r="D418" s="807"/>
      <c r="E418" s="803"/>
      <c r="F418" s="803"/>
      <c r="G418" s="803"/>
      <c r="H418" s="806" t="s">
        <v>154</v>
      </c>
      <c r="I418" s="806"/>
      <c r="J418" s="117" t="s">
        <v>153</v>
      </c>
      <c r="K418" s="117" t="s">
        <v>153</v>
      </c>
      <c r="L418" s="119">
        <v>0</v>
      </c>
    </row>
    <row r="419" spans="1:12" s="101" customFormat="1" ht="24" customHeight="1">
      <c r="A419" s="808"/>
      <c r="B419" s="110" t="s">
        <v>77</v>
      </c>
      <c r="C419" s="115" t="s">
        <v>79</v>
      </c>
      <c r="D419" s="115" t="s">
        <v>155</v>
      </c>
      <c r="E419" s="115" t="s">
        <v>156</v>
      </c>
      <c r="F419" s="805"/>
      <c r="G419" s="805"/>
      <c r="H419" s="806" t="s">
        <v>157</v>
      </c>
      <c r="I419" s="806"/>
      <c r="J419" s="803" t="s">
        <v>153</v>
      </c>
      <c r="K419" s="803" t="s">
        <v>3</v>
      </c>
      <c r="L419" s="804">
        <v>50</v>
      </c>
    </row>
    <row r="420" spans="1:12" s="101" customFormat="1" ht="34.5" customHeight="1">
      <c r="A420" s="808"/>
      <c r="B420" s="117" t="s">
        <v>665</v>
      </c>
      <c r="C420" s="117" t="s">
        <v>1104</v>
      </c>
      <c r="D420" s="118">
        <v>43757</v>
      </c>
      <c r="E420" s="117" t="s">
        <v>2552</v>
      </c>
      <c r="F420" s="805"/>
      <c r="G420" s="805"/>
      <c r="H420" s="806"/>
      <c r="I420" s="806"/>
      <c r="J420" s="803"/>
      <c r="K420" s="803"/>
      <c r="L420" s="804"/>
    </row>
    <row r="421" spans="1:12" s="101" customFormat="1" ht="24" customHeight="1">
      <c r="A421" s="808">
        <v>1276</v>
      </c>
      <c r="B421" s="110" t="s">
        <v>76</v>
      </c>
      <c r="C421" s="115" t="s">
        <v>78</v>
      </c>
      <c r="D421" s="115" t="s">
        <v>146</v>
      </c>
      <c r="E421" s="115" t="s">
        <v>147</v>
      </c>
      <c r="F421" s="809" t="s">
        <v>71</v>
      </c>
      <c r="G421" s="809"/>
      <c r="H421" s="805"/>
      <c r="I421" s="805"/>
      <c r="J421" s="805"/>
      <c r="K421" s="805"/>
      <c r="L421" s="805"/>
    </row>
    <row r="422" spans="1:12" s="101" customFormat="1" ht="26.25" customHeight="1">
      <c r="A422" s="808"/>
      <c r="B422" s="803" t="s">
        <v>3929</v>
      </c>
      <c r="C422" s="810" t="s">
        <v>3930</v>
      </c>
      <c r="D422" s="807">
        <v>43878</v>
      </c>
      <c r="E422" s="803" t="s">
        <v>1140</v>
      </c>
      <c r="F422" s="803" t="s">
        <v>3931</v>
      </c>
      <c r="G422" s="803"/>
      <c r="H422" s="806" t="s">
        <v>152</v>
      </c>
      <c r="I422" s="806"/>
      <c r="J422" s="117" t="s">
        <v>153</v>
      </c>
      <c r="K422" s="117" t="s">
        <v>3</v>
      </c>
      <c r="L422" s="119">
        <v>398.72</v>
      </c>
    </row>
    <row r="423" spans="1:12" s="101" customFormat="1" ht="312.75" customHeight="1">
      <c r="A423" s="808"/>
      <c r="B423" s="803"/>
      <c r="C423" s="810"/>
      <c r="D423" s="807"/>
      <c r="E423" s="803"/>
      <c r="F423" s="803"/>
      <c r="G423" s="803"/>
      <c r="H423" s="806" t="s">
        <v>154</v>
      </c>
      <c r="I423" s="806"/>
      <c r="J423" s="117" t="s">
        <v>153</v>
      </c>
      <c r="K423" s="117" t="s">
        <v>3</v>
      </c>
      <c r="L423" s="119">
        <v>1125.06</v>
      </c>
    </row>
    <row r="424" spans="1:12" s="101" customFormat="1" ht="24" customHeight="1">
      <c r="A424" s="808"/>
      <c r="B424" s="110" t="s">
        <v>77</v>
      </c>
      <c r="C424" s="115" t="s">
        <v>79</v>
      </c>
      <c r="D424" s="115" t="s">
        <v>155</v>
      </c>
      <c r="E424" s="115" t="s">
        <v>156</v>
      </c>
      <c r="F424" s="805"/>
      <c r="G424" s="805"/>
      <c r="H424" s="806" t="s">
        <v>157</v>
      </c>
      <c r="I424" s="806"/>
      <c r="J424" s="803" t="s">
        <v>153</v>
      </c>
      <c r="K424" s="803" t="s">
        <v>153</v>
      </c>
      <c r="L424" s="804">
        <v>0</v>
      </c>
    </row>
    <row r="425" spans="1:12" s="101" customFormat="1" ht="24" customHeight="1">
      <c r="A425" s="808"/>
      <c r="B425" s="117" t="s">
        <v>181</v>
      </c>
      <c r="C425" s="117" t="s">
        <v>3931</v>
      </c>
      <c r="D425" s="118">
        <v>43882</v>
      </c>
      <c r="E425" s="117" t="s">
        <v>3932</v>
      </c>
      <c r="F425" s="805"/>
      <c r="G425" s="805"/>
      <c r="H425" s="806"/>
      <c r="I425" s="806"/>
      <c r="J425" s="803"/>
      <c r="K425" s="803"/>
      <c r="L425" s="804"/>
    </row>
    <row r="426" spans="1:12" s="101" customFormat="1" ht="24" customHeight="1">
      <c r="A426" s="808">
        <v>1277</v>
      </c>
      <c r="B426" s="110" t="s">
        <v>76</v>
      </c>
      <c r="C426" s="115" t="s">
        <v>78</v>
      </c>
      <c r="D426" s="115" t="s">
        <v>146</v>
      </c>
      <c r="E426" s="115" t="s">
        <v>147</v>
      </c>
      <c r="F426" s="809" t="s">
        <v>71</v>
      </c>
      <c r="G426" s="809"/>
      <c r="H426" s="805"/>
      <c r="I426" s="805"/>
      <c r="J426" s="805"/>
      <c r="K426" s="805"/>
      <c r="L426" s="805"/>
    </row>
    <row r="427" spans="1:12" s="101" customFormat="1" ht="26.25" customHeight="1">
      <c r="A427" s="808"/>
      <c r="B427" s="803" t="s">
        <v>3933</v>
      </c>
      <c r="C427" s="810" t="s">
        <v>3934</v>
      </c>
      <c r="D427" s="807">
        <v>43760</v>
      </c>
      <c r="E427" s="803" t="s">
        <v>1086</v>
      </c>
      <c r="F427" s="803" t="s">
        <v>1087</v>
      </c>
      <c r="G427" s="803"/>
      <c r="H427" s="806" t="s">
        <v>152</v>
      </c>
      <c r="I427" s="806"/>
      <c r="J427" s="117" t="s">
        <v>153</v>
      </c>
      <c r="K427" s="117" t="s">
        <v>3</v>
      </c>
      <c r="L427" s="119">
        <v>1294.72</v>
      </c>
    </row>
    <row r="428" spans="1:12" s="101" customFormat="1" ht="281.25" customHeight="1">
      <c r="A428" s="808"/>
      <c r="B428" s="803"/>
      <c r="C428" s="810"/>
      <c r="D428" s="807"/>
      <c r="E428" s="803"/>
      <c r="F428" s="803"/>
      <c r="G428" s="803"/>
      <c r="H428" s="806" t="s">
        <v>154</v>
      </c>
      <c r="I428" s="806"/>
      <c r="J428" s="117" t="s">
        <v>153</v>
      </c>
      <c r="K428" s="117" t="s">
        <v>3</v>
      </c>
      <c r="L428" s="119">
        <v>257.95999999999998</v>
      </c>
    </row>
    <row r="429" spans="1:12" s="101" customFormat="1" ht="24" customHeight="1">
      <c r="A429" s="808"/>
      <c r="B429" s="110" t="s">
        <v>77</v>
      </c>
      <c r="C429" s="115" t="s">
        <v>79</v>
      </c>
      <c r="D429" s="115" t="s">
        <v>155</v>
      </c>
      <c r="E429" s="115" t="s">
        <v>156</v>
      </c>
      <c r="F429" s="805"/>
      <c r="G429" s="805"/>
      <c r="H429" s="806" t="s">
        <v>157</v>
      </c>
      <c r="I429" s="806"/>
      <c r="J429" s="803" t="s">
        <v>153</v>
      </c>
      <c r="K429" s="803" t="s">
        <v>3</v>
      </c>
      <c r="L429" s="804">
        <v>540</v>
      </c>
    </row>
    <row r="430" spans="1:12" s="101" customFormat="1" ht="24" customHeight="1">
      <c r="A430" s="808"/>
      <c r="B430" s="117" t="s">
        <v>193</v>
      </c>
      <c r="C430" s="117" t="s">
        <v>1087</v>
      </c>
      <c r="D430" s="118">
        <v>43764</v>
      </c>
      <c r="E430" s="117" t="s">
        <v>171</v>
      </c>
      <c r="F430" s="805"/>
      <c r="G430" s="805"/>
      <c r="H430" s="806"/>
      <c r="I430" s="806"/>
      <c r="J430" s="803"/>
      <c r="K430" s="803"/>
      <c r="L430" s="804"/>
    </row>
    <row r="431" spans="1:12" s="101" customFormat="1" ht="24" customHeight="1">
      <c r="A431" s="808">
        <v>1278</v>
      </c>
      <c r="B431" s="110" t="s">
        <v>76</v>
      </c>
      <c r="C431" s="115" t="s">
        <v>78</v>
      </c>
      <c r="D431" s="115" t="s">
        <v>146</v>
      </c>
      <c r="E431" s="115" t="s">
        <v>147</v>
      </c>
      <c r="F431" s="809" t="s">
        <v>71</v>
      </c>
      <c r="G431" s="809"/>
      <c r="H431" s="805"/>
      <c r="I431" s="805"/>
      <c r="J431" s="805"/>
      <c r="K431" s="805"/>
      <c r="L431" s="805"/>
    </row>
    <row r="432" spans="1:12" s="101" customFormat="1" ht="26.25" customHeight="1">
      <c r="A432" s="808"/>
      <c r="B432" s="803" t="s">
        <v>3935</v>
      </c>
      <c r="C432" s="810" t="s">
        <v>3936</v>
      </c>
      <c r="D432" s="807">
        <v>43854</v>
      </c>
      <c r="E432" s="803" t="s">
        <v>910</v>
      </c>
      <c r="F432" s="803" t="s">
        <v>3937</v>
      </c>
      <c r="G432" s="803"/>
      <c r="H432" s="806" t="s">
        <v>152</v>
      </c>
      <c r="I432" s="806"/>
      <c r="J432" s="117" t="s">
        <v>153</v>
      </c>
      <c r="K432" s="117" t="s">
        <v>3</v>
      </c>
      <c r="L432" s="119">
        <v>526.84</v>
      </c>
    </row>
    <row r="433" spans="1:12" s="101" customFormat="1" ht="186.75" customHeight="1">
      <c r="A433" s="808"/>
      <c r="B433" s="803"/>
      <c r="C433" s="810"/>
      <c r="D433" s="807"/>
      <c r="E433" s="803"/>
      <c r="F433" s="803"/>
      <c r="G433" s="803"/>
      <c r="H433" s="806" t="s">
        <v>154</v>
      </c>
      <c r="I433" s="806"/>
      <c r="J433" s="117" t="s">
        <v>153</v>
      </c>
      <c r="K433" s="117" t="s">
        <v>3</v>
      </c>
      <c r="L433" s="119">
        <v>11966.6</v>
      </c>
    </row>
    <row r="434" spans="1:12" s="101" customFormat="1" ht="24" customHeight="1">
      <c r="A434" s="808"/>
      <c r="B434" s="110" t="s">
        <v>77</v>
      </c>
      <c r="C434" s="115" t="s">
        <v>79</v>
      </c>
      <c r="D434" s="115" t="s">
        <v>155</v>
      </c>
      <c r="E434" s="115" t="s">
        <v>156</v>
      </c>
      <c r="F434" s="805"/>
      <c r="G434" s="805"/>
      <c r="H434" s="806" t="s">
        <v>157</v>
      </c>
      <c r="I434" s="806"/>
      <c r="J434" s="803" t="s">
        <v>153</v>
      </c>
      <c r="K434" s="803" t="s">
        <v>3</v>
      </c>
      <c r="L434" s="804">
        <v>100</v>
      </c>
    </row>
    <row r="435" spans="1:12" s="101" customFormat="1" ht="34.5" customHeight="1">
      <c r="A435" s="808"/>
      <c r="B435" s="117" t="s">
        <v>3938</v>
      </c>
      <c r="C435" s="117" t="s">
        <v>3937</v>
      </c>
      <c r="D435" s="118">
        <v>43859</v>
      </c>
      <c r="E435" s="117" t="s">
        <v>2883</v>
      </c>
      <c r="F435" s="805"/>
      <c r="G435" s="805"/>
      <c r="H435" s="806"/>
      <c r="I435" s="806"/>
      <c r="J435" s="803"/>
      <c r="K435" s="803"/>
      <c r="L435" s="804"/>
    </row>
    <row r="436" spans="1:12" s="101" customFormat="1" ht="24" customHeight="1">
      <c r="A436" s="808">
        <v>1279</v>
      </c>
      <c r="B436" s="110" t="s">
        <v>76</v>
      </c>
      <c r="C436" s="115" t="s">
        <v>78</v>
      </c>
      <c r="D436" s="115" t="s">
        <v>146</v>
      </c>
      <c r="E436" s="115" t="s">
        <v>147</v>
      </c>
      <c r="F436" s="809" t="s">
        <v>71</v>
      </c>
      <c r="G436" s="809"/>
      <c r="H436" s="805"/>
      <c r="I436" s="805"/>
      <c r="J436" s="805"/>
      <c r="K436" s="805"/>
      <c r="L436" s="805"/>
    </row>
    <row r="437" spans="1:12" s="101" customFormat="1" ht="26.25" customHeight="1">
      <c r="A437" s="808"/>
      <c r="B437" s="803" t="s">
        <v>3935</v>
      </c>
      <c r="C437" s="803" t="s">
        <v>3939</v>
      </c>
      <c r="D437" s="807">
        <v>43863</v>
      </c>
      <c r="E437" s="803" t="s">
        <v>3940</v>
      </c>
      <c r="F437" s="803" t="s">
        <v>2109</v>
      </c>
      <c r="G437" s="803"/>
      <c r="H437" s="806" t="s">
        <v>152</v>
      </c>
      <c r="I437" s="806"/>
      <c r="J437" s="117" t="s">
        <v>153</v>
      </c>
      <c r="K437" s="117" t="s">
        <v>3</v>
      </c>
      <c r="L437" s="119">
        <v>412.15</v>
      </c>
    </row>
    <row r="438" spans="1:12" s="101" customFormat="1" ht="81.75" customHeight="1">
      <c r="A438" s="808"/>
      <c r="B438" s="803"/>
      <c r="C438" s="803"/>
      <c r="D438" s="807"/>
      <c r="E438" s="803"/>
      <c r="F438" s="803"/>
      <c r="G438" s="803"/>
      <c r="H438" s="806" t="s">
        <v>154</v>
      </c>
      <c r="I438" s="806"/>
      <c r="J438" s="117" t="s">
        <v>153</v>
      </c>
      <c r="K438" s="117" t="s">
        <v>3</v>
      </c>
      <c r="L438" s="119">
        <v>306.03000000000003</v>
      </c>
    </row>
    <row r="439" spans="1:12" s="101" customFormat="1" ht="24" customHeight="1">
      <c r="A439" s="808"/>
      <c r="B439" s="110" t="s">
        <v>77</v>
      </c>
      <c r="C439" s="115" t="s">
        <v>79</v>
      </c>
      <c r="D439" s="115" t="s">
        <v>155</v>
      </c>
      <c r="E439" s="115" t="s">
        <v>156</v>
      </c>
      <c r="F439" s="805"/>
      <c r="G439" s="805"/>
      <c r="H439" s="806" t="s">
        <v>157</v>
      </c>
      <c r="I439" s="806"/>
      <c r="J439" s="803" t="s">
        <v>153</v>
      </c>
      <c r="K439" s="803" t="s">
        <v>3</v>
      </c>
      <c r="L439" s="804">
        <v>30</v>
      </c>
    </row>
    <row r="440" spans="1:12" s="101" customFormat="1" ht="34.5" customHeight="1">
      <c r="A440" s="808"/>
      <c r="B440" s="117" t="s">
        <v>3938</v>
      </c>
      <c r="C440" s="117" t="s">
        <v>2109</v>
      </c>
      <c r="D440" s="118">
        <v>43865</v>
      </c>
      <c r="E440" s="117" t="s">
        <v>3941</v>
      </c>
      <c r="F440" s="805"/>
      <c r="G440" s="805"/>
      <c r="H440" s="806"/>
      <c r="I440" s="806"/>
      <c r="J440" s="803"/>
      <c r="K440" s="803"/>
      <c r="L440" s="804"/>
    </row>
    <row r="441" spans="1:12" s="101" customFormat="1" ht="24" customHeight="1">
      <c r="A441" s="808">
        <v>1280</v>
      </c>
      <c r="B441" s="110" t="s">
        <v>76</v>
      </c>
      <c r="C441" s="115" t="s">
        <v>78</v>
      </c>
      <c r="D441" s="115" t="s">
        <v>146</v>
      </c>
      <c r="E441" s="115" t="s">
        <v>147</v>
      </c>
      <c r="F441" s="809" t="s">
        <v>71</v>
      </c>
      <c r="G441" s="809"/>
      <c r="H441" s="805"/>
      <c r="I441" s="805"/>
      <c r="J441" s="805"/>
      <c r="K441" s="805"/>
      <c r="L441" s="805"/>
    </row>
    <row r="442" spans="1:12" s="101" customFormat="1" ht="26.25" customHeight="1">
      <c r="A442" s="808"/>
      <c r="B442" s="803" t="s">
        <v>3935</v>
      </c>
      <c r="C442" s="810" t="s">
        <v>3942</v>
      </c>
      <c r="D442" s="807">
        <v>43877</v>
      </c>
      <c r="E442" s="803" t="s">
        <v>2262</v>
      </c>
      <c r="F442" s="803" t="s">
        <v>3943</v>
      </c>
      <c r="G442" s="803"/>
      <c r="H442" s="806" t="s">
        <v>152</v>
      </c>
      <c r="I442" s="806"/>
      <c r="J442" s="117" t="s">
        <v>153</v>
      </c>
      <c r="K442" s="117" t="s">
        <v>3</v>
      </c>
      <c r="L442" s="119">
        <v>530.28</v>
      </c>
    </row>
    <row r="443" spans="1:12" s="101" customFormat="1" ht="408.95" customHeight="1">
      <c r="A443" s="808"/>
      <c r="B443" s="803"/>
      <c r="C443" s="810"/>
      <c r="D443" s="807"/>
      <c r="E443" s="803"/>
      <c r="F443" s="803"/>
      <c r="G443" s="803"/>
      <c r="H443" s="806" t="s">
        <v>154</v>
      </c>
      <c r="I443" s="806"/>
      <c r="J443" s="803" t="s">
        <v>153</v>
      </c>
      <c r="K443" s="803" t="s">
        <v>153</v>
      </c>
      <c r="L443" s="804">
        <v>0</v>
      </c>
    </row>
    <row r="444" spans="1:12" s="101" customFormat="1" ht="40.35" customHeight="1">
      <c r="A444" s="808"/>
      <c r="B444" s="803"/>
      <c r="C444" s="810"/>
      <c r="D444" s="807"/>
      <c r="E444" s="803"/>
      <c r="F444" s="803"/>
      <c r="G444" s="803"/>
      <c r="H444" s="806"/>
      <c r="I444" s="806"/>
      <c r="J444" s="803"/>
      <c r="K444" s="803"/>
      <c r="L444" s="804"/>
    </row>
    <row r="445" spans="1:12" s="101" customFormat="1" ht="24" customHeight="1">
      <c r="A445" s="808"/>
      <c r="B445" s="110" t="s">
        <v>77</v>
      </c>
      <c r="C445" s="115" t="s">
        <v>79</v>
      </c>
      <c r="D445" s="115" t="s">
        <v>155</v>
      </c>
      <c r="E445" s="115" t="s">
        <v>156</v>
      </c>
      <c r="F445" s="805"/>
      <c r="G445" s="805"/>
      <c r="H445" s="806" t="s">
        <v>157</v>
      </c>
      <c r="I445" s="806"/>
      <c r="J445" s="803" t="s">
        <v>153</v>
      </c>
      <c r="K445" s="803" t="s">
        <v>3</v>
      </c>
      <c r="L445" s="804">
        <v>1198.17</v>
      </c>
    </row>
    <row r="446" spans="1:12" s="101" customFormat="1" ht="34.5" customHeight="1">
      <c r="A446" s="808"/>
      <c r="B446" s="117" t="s">
        <v>3938</v>
      </c>
      <c r="C446" s="117" t="s">
        <v>3943</v>
      </c>
      <c r="D446" s="118">
        <v>43882</v>
      </c>
      <c r="E446" s="117" t="s">
        <v>1636</v>
      </c>
      <c r="F446" s="805"/>
      <c r="G446" s="805"/>
      <c r="H446" s="806"/>
      <c r="I446" s="806"/>
      <c r="J446" s="803"/>
      <c r="K446" s="803"/>
      <c r="L446" s="804"/>
    </row>
    <row r="447" spans="1:12" s="101" customFormat="1" ht="24" customHeight="1">
      <c r="A447" s="808">
        <v>1281</v>
      </c>
      <c r="B447" s="110" t="s">
        <v>76</v>
      </c>
      <c r="C447" s="115" t="s">
        <v>78</v>
      </c>
      <c r="D447" s="115" t="s">
        <v>146</v>
      </c>
      <c r="E447" s="115" t="s">
        <v>147</v>
      </c>
      <c r="F447" s="809" t="s">
        <v>71</v>
      </c>
      <c r="G447" s="809"/>
      <c r="H447" s="805"/>
      <c r="I447" s="805"/>
      <c r="J447" s="805"/>
      <c r="K447" s="805"/>
      <c r="L447" s="805"/>
    </row>
    <row r="448" spans="1:12" s="101" customFormat="1" ht="26.25" customHeight="1">
      <c r="A448" s="808"/>
      <c r="B448" s="803" t="s">
        <v>3944</v>
      </c>
      <c r="C448" s="810" t="s">
        <v>3945</v>
      </c>
      <c r="D448" s="807">
        <v>43773</v>
      </c>
      <c r="E448" s="803" t="s">
        <v>614</v>
      </c>
      <c r="F448" s="803" t="s">
        <v>3946</v>
      </c>
      <c r="G448" s="803"/>
      <c r="H448" s="806" t="s">
        <v>152</v>
      </c>
      <c r="I448" s="806"/>
      <c r="J448" s="117" t="s">
        <v>153</v>
      </c>
      <c r="K448" s="117" t="s">
        <v>3</v>
      </c>
      <c r="L448" s="119">
        <v>753.25</v>
      </c>
    </row>
    <row r="449" spans="1:12" s="101" customFormat="1" ht="302.25" customHeight="1">
      <c r="A449" s="808"/>
      <c r="B449" s="803"/>
      <c r="C449" s="810"/>
      <c r="D449" s="807"/>
      <c r="E449" s="803"/>
      <c r="F449" s="803"/>
      <c r="G449" s="803"/>
      <c r="H449" s="806" t="s">
        <v>154</v>
      </c>
      <c r="I449" s="806"/>
      <c r="J449" s="117" t="s">
        <v>153</v>
      </c>
      <c r="K449" s="117" t="s">
        <v>3</v>
      </c>
      <c r="L449" s="119">
        <v>540</v>
      </c>
    </row>
    <row r="450" spans="1:12" s="101" customFormat="1" ht="24" customHeight="1">
      <c r="A450" s="808"/>
      <c r="B450" s="110" t="s">
        <v>77</v>
      </c>
      <c r="C450" s="115" t="s">
        <v>79</v>
      </c>
      <c r="D450" s="115" t="s">
        <v>155</v>
      </c>
      <c r="E450" s="115" t="s">
        <v>156</v>
      </c>
      <c r="F450" s="805"/>
      <c r="G450" s="805"/>
      <c r="H450" s="806" t="s">
        <v>157</v>
      </c>
      <c r="I450" s="806"/>
      <c r="J450" s="803" t="s">
        <v>153</v>
      </c>
      <c r="K450" s="803" t="s">
        <v>153</v>
      </c>
      <c r="L450" s="804">
        <v>0</v>
      </c>
    </row>
    <row r="451" spans="1:12" s="101" customFormat="1" ht="24" customHeight="1">
      <c r="A451" s="808"/>
      <c r="B451" s="117" t="s">
        <v>326</v>
      </c>
      <c r="C451" s="117" t="s">
        <v>3946</v>
      </c>
      <c r="D451" s="118">
        <v>43775</v>
      </c>
      <c r="E451" s="117" t="s">
        <v>681</v>
      </c>
      <c r="F451" s="805"/>
      <c r="G451" s="805"/>
      <c r="H451" s="806"/>
      <c r="I451" s="806"/>
      <c r="J451" s="803"/>
      <c r="K451" s="803"/>
      <c r="L451" s="804"/>
    </row>
    <row r="452" spans="1:12" s="101" customFormat="1" ht="24" customHeight="1">
      <c r="A452" s="808">
        <v>1282</v>
      </c>
      <c r="B452" s="110" t="s">
        <v>76</v>
      </c>
      <c r="C452" s="115" t="s">
        <v>78</v>
      </c>
      <c r="D452" s="115" t="s">
        <v>146</v>
      </c>
      <c r="E452" s="115" t="s">
        <v>147</v>
      </c>
      <c r="F452" s="809" t="s">
        <v>71</v>
      </c>
      <c r="G452" s="809"/>
      <c r="H452" s="805"/>
      <c r="I452" s="805"/>
      <c r="J452" s="805"/>
      <c r="K452" s="805"/>
      <c r="L452" s="805"/>
    </row>
    <row r="453" spans="1:12" s="101" customFormat="1" ht="26.25" customHeight="1">
      <c r="A453" s="808"/>
      <c r="B453" s="803" t="s">
        <v>3944</v>
      </c>
      <c r="C453" s="810" t="s">
        <v>3947</v>
      </c>
      <c r="D453" s="807">
        <v>43782</v>
      </c>
      <c r="E453" s="803" t="s">
        <v>734</v>
      </c>
      <c r="F453" s="803" t="s">
        <v>3765</v>
      </c>
      <c r="G453" s="803"/>
      <c r="H453" s="806" t="s">
        <v>152</v>
      </c>
      <c r="I453" s="806"/>
      <c r="J453" s="117" t="s">
        <v>153</v>
      </c>
      <c r="K453" s="117" t="s">
        <v>3</v>
      </c>
      <c r="L453" s="119">
        <v>332</v>
      </c>
    </row>
    <row r="454" spans="1:12" s="101" customFormat="1" ht="333.75" customHeight="1">
      <c r="A454" s="808"/>
      <c r="B454" s="803"/>
      <c r="C454" s="810"/>
      <c r="D454" s="807"/>
      <c r="E454" s="803"/>
      <c r="F454" s="803"/>
      <c r="G454" s="803"/>
      <c r="H454" s="806" t="s">
        <v>154</v>
      </c>
      <c r="I454" s="806"/>
      <c r="J454" s="117" t="s">
        <v>153</v>
      </c>
      <c r="K454" s="117" t="s">
        <v>153</v>
      </c>
      <c r="L454" s="119">
        <v>0</v>
      </c>
    </row>
    <row r="455" spans="1:12" s="101" customFormat="1" ht="24" customHeight="1">
      <c r="A455" s="808"/>
      <c r="B455" s="110" t="s">
        <v>77</v>
      </c>
      <c r="C455" s="115" t="s">
        <v>79</v>
      </c>
      <c r="D455" s="115" t="s">
        <v>155</v>
      </c>
      <c r="E455" s="115" t="s">
        <v>156</v>
      </c>
      <c r="F455" s="805"/>
      <c r="G455" s="805"/>
      <c r="H455" s="806" t="s">
        <v>157</v>
      </c>
      <c r="I455" s="806"/>
      <c r="J455" s="803" t="s">
        <v>153</v>
      </c>
      <c r="K455" s="803" t="s">
        <v>153</v>
      </c>
      <c r="L455" s="804">
        <v>0</v>
      </c>
    </row>
    <row r="456" spans="1:12" s="101" customFormat="1" ht="24" customHeight="1">
      <c r="A456" s="808"/>
      <c r="B456" s="117" t="s">
        <v>326</v>
      </c>
      <c r="C456" s="117" t="s">
        <v>3765</v>
      </c>
      <c r="D456" s="118">
        <v>43784</v>
      </c>
      <c r="E456" s="117" t="s">
        <v>676</v>
      </c>
      <c r="F456" s="805"/>
      <c r="G456" s="805"/>
      <c r="H456" s="806"/>
      <c r="I456" s="806"/>
      <c r="J456" s="803"/>
      <c r="K456" s="803"/>
      <c r="L456" s="804"/>
    </row>
    <row r="457" spans="1:12" s="101" customFormat="1" ht="24" customHeight="1">
      <c r="A457" s="808">
        <v>1283</v>
      </c>
      <c r="B457" s="110" t="s">
        <v>76</v>
      </c>
      <c r="C457" s="115" t="s">
        <v>78</v>
      </c>
      <c r="D457" s="115" t="s">
        <v>146</v>
      </c>
      <c r="E457" s="115" t="s">
        <v>147</v>
      </c>
      <c r="F457" s="809" t="s">
        <v>71</v>
      </c>
      <c r="G457" s="809"/>
      <c r="H457" s="805"/>
      <c r="I457" s="805"/>
      <c r="J457" s="805"/>
      <c r="K457" s="805"/>
      <c r="L457" s="805"/>
    </row>
    <row r="458" spans="1:12" s="101" customFormat="1" ht="26.25" customHeight="1">
      <c r="A458" s="808"/>
      <c r="B458" s="803" t="s">
        <v>3944</v>
      </c>
      <c r="C458" s="810" t="s">
        <v>3948</v>
      </c>
      <c r="D458" s="807">
        <v>43853</v>
      </c>
      <c r="E458" s="803" t="s">
        <v>1096</v>
      </c>
      <c r="F458" s="803" t="s">
        <v>1097</v>
      </c>
      <c r="G458" s="803"/>
      <c r="H458" s="806" t="s">
        <v>152</v>
      </c>
      <c r="I458" s="806"/>
      <c r="J458" s="117" t="s">
        <v>153</v>
      </c>
      <c r="K458" s="117" t="s">
        <v>3</v>
      </c>
      <c r="L458" s="119">
        <v>413</v>
      </c>
    </row>
    <row r="459" spans="1:12" s="101" customFormat="1" ht="408.95" customHeight="1">
      <c r="A459" s="808"/>
      <c r="B459" s="803"/>
      <c r="C459" s="810"/>
      <c r="D459" s="807"/>
      <c r="E459" s="803"/>
      <c r="F459" s="803"/>
      <c r="G459" s="803"/>
      <c r="H459" s="806" t="s">
        <v>154</v>
      </c>
      <c r="I459" s="806"/>
      <c r="J459" s="803" t="s">
        <v>153</v>
      </c>
      <c r="K459" s="803" t="s">
        <v>153</v>
      </c>
      <c r="L459" s="804">
        <v>0</v>
      </c>
    </row>
    <row r="460" spans="1:12" s="101" customFormat="1" ht="281.85000000000002" customHeight="1">
      <c r="A460" s="808"/>
      <c r="B460" s="803"/>
      <c r="C460" s="810"/>
      <c r="D460" s="807"/>
      <c r="E460" s="803"/>
      <c r="F460" s="803"/>
      <c r="G460" s="803"/>
      <c r="H460" s="806"/>
      <c r="I460" s="806"/>
      <c r="J460" s="803"/>
      <c r="K460" s="803"/>
      <c r="L460" s="804"/>
    </row>
    <row r="461" spans="1:12" s="101" customFormat="1" ht="24" customHeight="1">
      <c r="A461" s="808"/>
      <c r="B461" s="110" t="s">
        <v>77</v>
      </c>
      <c r="C461" s="115" t="s">
        <v>79</v>
      </c>
      <c r="D461" s="115" t="s">
        <v>155</v>
      </c>
      <c r="E461" s="115" t="s">
        <v>156</v>
      </c>
      <c r="F461" s="805"/>
      <c r="G461" s="805"/>
      <c r="H461" s="806" t="s">
        <v>157</v>
      </c>
      <c r="I461" s="806"/>
      <c r="J461" s="803" t="s">
        <v>153</v>
      </c>
      <c r="K461" s="803" t="s">
        <v>3</v>
      </c>
      <c r="L461" s="804">
        <v>50</v>
      </c>
    </row>
    <row r="462" spans="1:12" s="101" customFormat="1" ht="24" customHeight="1">
      <c r="A462" s="808"/>
      <c r="B462" s="117" t="s">
        <v>326</v>
      </c>
      <c r="C462" s="117" t="s">
        <v>1097</v>
      </c>
      <c r="D462" s="118">
        <v>43860</v>
      </c>
      <c r="E462" s="117" t="s">
        <v>3949</v>
      </c>
      <c r="F462" s="805"/>
      <c r="G462" s="805"/>
      <c r="H462" s="806"/>
      <c r="I462" s="806"/>
      <c r="J462" s="803"/>
      <c r="K462" s="803"/>
      <c r="L462" s="804"/>
    </row>
    <row r="463" spans="1:12" s="101" customFormat="1" ht="24" customHeight="1">
      <c r="A463" s="808">
        <v>1284</v>
      </c>
      <c r="B463" s="110" t="s">
        <v>76</v>
      </c>
      <c r="C463" s="115" t="s">
        <v>78</v>
      </c>
      <c r="D463" s="115" t="s">
        <v>146</v>
      </c>
      <c r="E463" s="115" t="s">
        <v>147</v>
      </c>
      <c r="F463" s="809" t="s">
        <v>71</v>
      </c>
      <c r="G463" s="809"/>
      <c r="H463" s="805"/>
      <c r="I463" s="805"/>
      <c r="J463" s="805"/>
      <c r="K463" s="805"/>
      <c r="L463" s="805"/>
    </row>
    <row r="464" spans="1:12" s="101" customFormat="1" ht="26.25" customHeight="1">
      <c r="A464" s="808"/>
      <c r="B464" s="803" t="s">
        <v>3950</v>
      </c>
      <c r="C464" s="810" t="s">
        <v>3951</v>
      </c>
      <c r="D464" s="807">
        <v>43860</v>
      </c>
      <c r="E464" s="803" t="s">
        <v>3743</v>
      </c>
      <c r="F464" s="803" t="s">
        <v>3952</v>
      </c>
      <c r="G464" s="803"/>
      <c r="H464" s="806" t="s">
        <v>152</v>
      </c>
      <c r="I464" s="806"/>
      <c r="J464" s="117" t="s">
        <v>153</v>
      </c>
      <c r="K464" s="117" t="s">
        <v>3</v>
      </c>
      <c r="L464" s="119">
        <v>803</v>
      </c>
    </row>
    <row r="465" spans="1:12" s="101" customFormat="1" ht="408.95" customHeight="1">
      <c r="A465" s="808"/>
      <c r="B465" s="803"/>
      <c r="C465" s="810"/>
      <c r="D465" s="807"/>
      <c r="E465" s="803"/>
      <c r="F465" s="803"/>
      <c r="G465" s="803"/>
      <c r="H465" s="806" t="s">
        <v>154</v>
      </c>
      <c r="I465" s="806"/>
      <c r="J465" s="803" t="s">
        <v>153</v>
      </c>
      <c r="K465" s="803" t="s">
        <v>3</v>
      </c>
      <c r="L465" s="804">
        <v>794.26</v>
      </c>
    </row>
    <row r="466" spans="1:12" s="101" customFormat="1" ht="103.35" customHeight="1">
      <c r="A466" s="808"/>
      <c r="B466" s="803"/>
      <c r="C466" s="810"/>
      <c r="D466" s="807"/>
      <c r="E466" s="803"/>
      <c r="F466" s="803"/>
      <c r="G466" s="803"/>
      <c r="H466" s="806"/>
      <c r="I466" s="806"/>
      <c r="J466" s="803"/>
      <c r="K466" s="803"/>
      <c r="L466" s="804"/>
    </row>
    <row r="467" spans="1:12" s="101" customFormat="1" ht="24" customHeight="1">
      <c r="A467" s="808"/>
      <c r="B467" s="110" t="s">
        <v>77</v>
      </c>
      <c r="C467" s="115" t="s">
        <v>79</v>
      </c>
      <c r="D467" s="115" t="s">
        <v>155</v>
      </c>
      <c r="E467" s="115" t="s">
        <v>156</v>
      </c>
      <c r="F467" s="805"/>
      <c r="G467" s="805"/>
      <c r="H467" s="806" t="s">
        <v>157</v>
      </c>
      <c r="I467" s="806"/>
      <c r="J467" s="803" t="s">
        <v>153</v>
      </c>
      <c r="K467" s="803" t="s">
        <v>153</v>
      </c>
      <c r="L467" s="804">
        <v>0</v>
      </c>
    </row>
    <row r="468" spans="1:12" s="101" customFormat="1" ht="24" customHeight="1">
      <c r="A468" s="808"/>
      <c r="B468" s="117" t="s">
        <v>254</v>
      </c>
      <c r="C468" s="117" t="s">
        <v>3952</v>
      </c>
      <c r="D468" s="118">
        <v>43863</v>
      </c>
      <c r="E468" s="117" t="s">
        <v>1456</v>
      </c>
      <c r="F468" s="805"/>
      <c r="G468" s="805"/>
      <c r="H468" s="806"/>
      <c r="I468" s="806"/>
      <c r="J468" s="803"/>
      <c r="K468" s="803"/>
      <c r="L468" s="804"/>
    </row>
    <row r="469" spans="1:12" s="101" customFormat="1" ht="24" customHeight="1">
      <c r="A469" s="808">
        <v>1285</v>
      </c>
      <c r="B469" s="110" t="s">
        <v>76</v>
      </c>
      <c r="C469" s="115" t="s">
        <v>78</v>
      </c>
      <c r="D469" s="115" t="s">
        <v>146</v>
      </c>
      <c r="E469" s="115" t="s">
        <v>147</v>
      </c>
      <c r="F469" s="809" t="s">
        <v>71</v>
      </c>
      <c r="G469" s="809"/>
      <c r="H469" s="805"/>
      <c r="I469" s="805"/>
      <c r="J469" s="805"/>
      <c r="K469" s="805"/>
      <c r="L469" s="805"/>
    </row>
    <row r="470" spans="1:12" s="101" customFormat="1" ht="26.25" customHeight="1">
      <c r="A470" s="808"/>
      <c r="B470" s="803" t="s">
        <v>3953</v>
      </c>
      <c r="C470" s="810" t="s">
        <v>3954</v>
      </c>
      <c r="D470" s="807">
        <v>43740</v>
      </c>
      <c r="E470" s="803" t="s">
        <v>285</v>
      </c>
      <c r="F470" s="803" t="s">
        <v>2614</v>
      </c>
      <c r="G470" s="803"/>
      <c r="H470" s="806" t="s">
        <v>152</v>
      </c>
      <c r="I470" s="806"/>
      <c r="J470" s="117" t="s">
        <v>153</v>
      </c>
      <c r="K470" s="117" t="s">
        <v>3</v>
      </c>
      <c r="L470" s="119">
        <v>290.88</v>
      </c>
    </row>
    <row r="471" spans="1:12" s="101" customFormat="1" ht="375.75" customHeight="1">
      <c r="A471" s="808"/>
      <c r="B471" s="803"/>
      <c r="C471" s="810"/>
      <c r="D471" s="807"/>
      <c r="E471" s="803"/>
      <c r="F471" s="803"/>
      <c r="G471" s="803"/>
      <c r="H471" s="806" t="s">
        <v>154</v>
      </c>
      <c r="I471" s="806"/>
      <c r="J471" s="117" t="s">
        <v>153</v>
      </c>
      <c r="K471" s="117" t="s">
        <v>153</v>
      </c>
      <c r="L471" s="119">
        <v>0</v>
      </c>
    </row>
    <row r="472" spans="1:12" s="101" customFormat="1" ht="24" customHeight="1">
      <c r="A472" s="808"/>
      <c r="B472" s="110" t="s">
        <v>77</v>
      </c>
      <c r="C472" s="115" t="s">
        <v>79</v>
      </c>
      <c r="D472" s="115" t="s">
        <v>155</v>
      </c>
      <c r="E472" s="115" t="s">
        <v>156</v>
      </c>
      <c r="F472" s="805"/>
      <c r="G472" s="805"/>
      <c r="H472" s="806" t="s">
        <v>157</v>
      </c>
      <c r="I472" s="806"/>
      <c r="J472" s="803" t="s">
        <v>153</v>
      </c>
      <c r="K472" s="803" t="s">
        <v>3</v>
      </c>
      <c r="L472" s="804">
        <v>741.7</v>
      </c>
    </row>
    <row r="473" spans="1:12" s="101" customFormat="1" ht="34.5" customHeight="1">
      <c r="A473" s="808"/>
      <c r="B473" s="117" t="s">
        <v>665</v>
      </c>
      <c r="C473" s="117" t="s">
        <v>2614</v>
      </c>
      <c r="D473" s="118">
        <v>43751</v>
      </c>
      <c r="E473" s="117" t="s">
        <v>3955</v>
      </c>
      <c r="F473" s="805"/>
      <c r="G473" s="805"/>
      <c r="H473" s="806"/>
      <c r="I473" s="806"/>
      <c r="J473" s="803"/>
      <c r="K473" s="803"/>
      <c r="L473" s="804"/>
    </row>
    <row r="474" spans="1:12" s="101" customFormat="1" ht="24" customHeight="1">
      <c r="A474" s="808">
        <v>1286</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3953</v>
      </c>
      <c r="C475" s="810" t="s">
        <v>3956</v>
      </c>
      <c r="D475" s="807">
        <v>43812</v>
      </c>
      <c r="E475" s="803" t="s">
        <v>2066</v>
      </c>
      <c r="F475" s="803" t="s">
        <v>2067</v>
      </c>
      <c r="G475" s="803"/>
      <c r="H475" s="806" t="s">
        <v>152</v>
      </c>
      <c r="I475" s="806"/>
      <c r="J475" s="117" t="s">
        <v>153</v>
      </c>
      <c r="K475" s="117" t="s">
        <v>153</v>
      </c>
      <c r="L475" s="119">
        <v>0</v>
      </c>
    </row>
    <row r="476" spans="1:12" s="101" customFormat="1" ht="186.75" customHeight="1">
      <c r="A476" s="808"/>
      <c r="B476" s="803"/>
      <c r="C476" s="810"/>
      <c r="D476" s="807"/>
      <c r="E476" s="803"/>
      <c r="F476" s="803"/>
      <c r="G476" s="803"/>
      <c r="H476" s="806" t="s">
        <v>154</v>
      </c>
      <c r="I476" s="806"/>
      <c r="J476" s="117" t="s">
        <v>153</v>
      </c>
      <c r="K476" s="117" t="s">
        <v>153</v>
      </c>
      <c r="L476" s="119">
        <v>0</v>
      </c>
    </row>
    <row r="477" spans="1:12" s="101" customFormat="1" ht="24" customHeight="1">
      <c r="A477" s="808"/>
      <c r="B477" s="110" t="s">
        <v>77</v>
      </c>
      <c r="C477" s="115" t="s">
        <v>79</v>
      </c>
      <c r="D477" s="115" t="s">
        <v>155</v>
      </c>
      <c r="E477" s="115" t="s">
        <v>156</v>
      </c>
      <c r="F477" s="805"/>
      <c r="G477" s="805"/>
      <c r="H477" s="806" t="s">
        <v>157</v>
      </c>
      <c r="I477" s="806"/>
      <c r="J477" s="803" t="s">
        <v>153</v>
      </c>
      <c r="K477" s="803" t="s">
        <v>3</v>
      </c>
      <c r="L477" s="804">
        <v>395</v>
      </c>
    </row>
    <row r="478" spans="1:12" s="101" customFormat="1" ht="34.5" customHeight="1">
      <c r="A478" s="808"/>
      <c r="B478" s="117" t="s">
        <v>665</v>
      </c>
      <c r="C478" s="117" t="s">
        <v>2067</v>
      </c>
      <c r="D478" s="118">
        <v>43813</v>
      </c>
      <c r="E478" s="117" t="s">
        <v>3957</v>
      </c>
      <c r="F478" s="805"/>
      <c r="G478" s="805"/>
      <c r="H478" s="806"/>
      <c r="I478" s="806"/>
      <c r="J478" s="803"/>
      <c r="K478" s="803"/>
      <c r="L478" s="804"/>
    </row>
    <row r="479" spans="1:12" s="101" customFormat="1" ht="24" customHeight="1">
      <c r="A479" s="808">
        <v>1287</v>
      </c>
      <c r="B479" s="110" t="s">
        <v>76</v>
      </c>
      <c r="C479" s="115" t="s">
        <v>78</v>
      </c>
      <c r="D479" s="115" t="s">
        <v>146</v>
      </c>
      <c r="E479" s="115" t="s">
        <v>147</v>
      </c>
      <c r="F479" s="809" t="s">
        <v>71</v>
      </c>
      <c r="G479" s="809"/>
      <c r="H479" s="805"/>
      <c r="I479" s="805"/>
      <c r="J479" s="805"/>
      <c r="K479" s="805"/>
      <c r="L479" s="805"/>
    </row>
    <row r="480" spans="1:12" s="101" customFormat="1" ht="26.25" customHeight="1">
      <c r="A480" s="808"/>
      <c r="B480" s="803" t="s">
        <v>3958</v>
      </c>
      <c r="C480" s="810" t="s">
        <v>3959</v>
      </c>
      <c r="D480" s="807">
        <v>43784</v>
      </c>
      <c r="E480" s="803" t="s">
        <v>3960</v>
      </c>
      <c r="F480" s="803" t="s">
        <v>3961</v>
      </c>
      <c r="G480" s="803"/>
      <c r="H480" s="806" t="s">
        <v>152</v>
      </c>
      <c r="I480" s="806"/>
      <c r="J480" s="117" t="s">
        <v>153</v>
      </c>
      <c r="K480" s="117" t="s">
        <v>3</v>
      </c>
      <c r="L480" s="119">
        <v>240</v>
      </c>
    </row>
    <row r="481" spans="1:12" s="101" customFormat="1" ht="155.25" customHeight="1">
      <c r="A481" s="808"/>
      <c r="B481" s="803"/>
      <c r="C481" s="810"/>
      <c r="D481" s="807"/>
      <c r="E481" s="803"/>
      <c r="F481" s="803"/>
      <c r="G481" s="803"/>
      <c r="H481" s="806" t="s">
        <v>154</v>
      </c>
      <c r="I481" s="806"/>
      <c r="J481" s="117" t="s">
        <v>153</v>
      </c>
      <c r="K481" s="117" t="s">
        <v>3</v>
      </c>
      <c r="L481" s="119">
        <v>1542</v>
      </c>
    </row>
    <row r="482" spans="1:12" s="101" customFormat="1" ht="24" customHeight="1">
      <c r="A482" s="808"/>
      <c r="B482" s="110" t="s">
        <v>77</v>
      </c>
      <c r="C482" s="115" t="s">
        <v>79</v>
      </c>
      <c r="D482" s="115" t="s">
        <v>155</v>
      </c>
      <c r="E482" s="115" t="s">
        <v>156</v>
      </c>
      <c r="F482" s="805"/>
      <c r="G482" s="805"/>
      <c r="H482" s="806" t="s">
        <v>157</v>
      </c>
      <c r="I482" s="806"/>
      <c r="J482" s="803" t="s">
        <v>153</v>
      </c>
      <c r="K482" s="803" t="s">
        <v>3</v>
      </c>
      <c r="L482" s="804">
        <v>90</v>
      </c>
    </row>
    <row r="483" spans="1:12" s="101" customFormat="1" ht="34.5" customHeight="1">
      <c r="A483" s="808"/>
      <c r="B483" s="117" t="s">
        <v>303</v>
      </c>
      <c r="C483" s="117" t="s">
        <v>3961</v>
      </c>
      <c r="D483" s="118">
        <v>43788</v>
      </c>
      <c r="E483" s="117" t="s">
        <v>3962</v>
      </c>
      <c r="F483" s="805"/>
      <c r="G483" s="805"/>
      <c r="H483" s="806"/>
      <c r="I483" s="806"/>
      <c r="J483" s="803"/>
      <c r="K483" s="803"/>
      <c r="L483" s="804"/>
    </row>
    <row r="484" spans="1:12" s="101" customFormat="1" ht="24" customHeight="1">
      <c r="A484" s="808">
        <v>1288</v>
      </c>
      <c r="B484" s="110" t="s">
        <v>76</v>
      </c>
      <c r="C484" s="115" t="s">
        <v>78</v>
      </c>
      <c r="D484" s="115" t="s">
        <v>146</v>
      </c>
      <c r="E484" s="115" t="s">
        <v>147</v>
      </c>
      <c r="F484" s="809" t="s">
        <v>71</v>
      </c>
      <c r="G484" s="809"/>
      <c r="H484" s="805"/>
      <c r="I484" s="805"/>
      <c r="J484" s="805"/>
      <c r="K484" s="805"/>
      <c r="L484" s="805"/>
    </row>
    <row r="485" spans="1:12" s="101" customFormat="1" ht="26.25" customHeight="1">
      <c r="A485" s="808"/>
      <c r="B485" s="803" t="s">
        <v>3963</v>
      </c>
      <c r="C485" s="803" t="s">
        <v>3964</v>
      </c>
      <c r="D485" s="807">
        <v>43743</v>
      </c>
      <c r="E485" s="803" t="s">
        <v>2281</v>
      </c>
      <c r="F485" s="803" t="s">
        <v>2301</v>
      </c>
      <c r="G485" s="803"/>
      <c r="H485" s="806" t="s">
        <v>152</v>
      </c>
      <c r="I485" s="806"/>
      <c r="J485" s="117" t="s">
        <v>153</v>
      </c>
      <c r="K485" s="117" t="s">
        <v>3</v>
      </c>
      <c r="L485" s="119">
        <v>358.48</v>
      </c>
    </row>
    <row r="486" spans="1:12" s="101" customFormat="1" ht="92.25" customHeight="1">
      <c r="A486" s="808"/>
      <c r="B486" s="803"/>
      <c r="C486" s="803"/>
      <c r="D486" s="807"/>
      <c r="E486" s="803"/>
      <c r="F486" s="803"/>
      <c r="G486" s="803"/>
      <c r="H486" s="806" t="s">
        <v>154</v>
      </c>
      <c r="I486" s="806"/>
      <c r="J486" s="117" t="s">
        <v>153</v>
      </c>
      <c r="K486" s="117" t="s">
        <v>3</v>
      </c>
      <c r="L486" s="119">
        <v>1199.03</v>
      </c>
    </row>
    <row r="487" spans="1:12" s="101" customFormat="1" ht="24" customHeight="1">
      <c r="A487" s="808"/>
      <c r="B487" s="110" t="s">
        <v>77</v>
      </c>
      <c r="C487" s="115" t="s">
        <v>79</v>
      </c>
      <c r="D487" s="115" t="s">
        <v>155</v>
      </c>
      <c r="E487" s="115" t="s">
        <v>156</v>
      </c>
      <c r="F487" s="805"/>
      <c r="G487" s="805"/>
      <c r="H487" s="806" t="s">
        <v>157</v>
      </c>
      <c r="I487" s="806"/>
      <c r="J487" s="803" t="s">
        <v>153</v>
      </c>
      <c r="K487" s="803" t="s">
        <v>3</v>
      </c>
      <c r="L487" s="804">
        <v>429.19</v>
      </c>
    </row>
    <row r="488" spans="1:12" s="101" customFormat="1" ht="24" customHeight="1">
      <c r="A488" s="808"/>
      <c r="B488" s="117" t="s">
        <v>292</v>
      </c>
      <c r="C488" s="117" t="s">
        <v>2301</v>
      </c>
      <c r="D488" s="118">
        <v>43748</v>
      </c>
      <c r="E488" s="117" t="s">
        <v>3965</v>
      </c>
      <c r="F488" s="805"/>
      <c r="G488" s="805"/>
      <c r="H488" s="806"/>
      <c r="I488" s="806"/>
      <c r="J488" s="803"/>
      <c r="K488" s="803"/>
      <c r="L488" s="804"/>
    </row>
    <row r="489" spans="1:12" s="101" customFormat="1" ht="24" customHeight="1">
      <c r="A489" s="808">
        <v>1289</v>
      </c>
      <c r="B489" s="110" t="s">
        <v>76</v>
      </c>
      <c r="C489" s="115" t="s">
        <v>78</v>
      </c>
      <c r="D489" s="115" t="s">
        <v>146</v>
      </c>
      <c r="E489" s="115" t="s">
        <v>147</v>
      </c>
      <c r="F489" s="809" t="s">
        <v>71</v>
      </c>
      <c r="G489" s="809"/>
      <c r="H489" s="805"/>
      <c r="I489" s="805"/>
      <c r="J489" s="805"/>
      <c r="K489" s="805"/>
      <c r="L489" s="805"/>
    </row>
    <row r="490" spans="1:12" s="101" customFormat="1" ht="26.25" customHeight="1">
      <c r="A490" s="808"/>
      <c r="B490" s="803" t="s">
        <v>3966</v>
      </c>
      <c r="C490" s="810" t="s">
        <v>3967</v>
      </c>
      <c r="D490" s="807">
        <v>43742</v>
      </c>
      <c r="E490" s="803" t="s">
        <v>753</v>
      </c>
      <c r="F490" s="803" t="s">
        <v>3968</v>
      </c>
      <c r="G490" s="803"/>
      <c r="H490" s="806" t="s">
        <v>152</v>
      </c>
      <c r="I490" s="806"/>
      <c r="J490" s="117" t="s">
        <v>153</v>
      </c>
      <c r="K490" s="117" t="s">
        <v>3</v>
      </c>
      <c r="L490" s="119">
        <v>622.5</v>
      </c>
    </row>
    <row r="491" spans="1:12" s="101" customFormat="1" ht="408.95" customHeight="1">
      <c r="A491" s="808"/>
      <c r="B491" s="803"/>
      <c r="C491" s="810"/>
      <c r="D491" s="807"/>
      <c r="E491" s="803"/>
      <c r="F491" s="803"/>
      <c r="G491" s="803"/>
      <c r="H491" s="806" t="s">
        <v>154</v>
      </c>
      <c r="I491" s="806"/>
      <c r="J491" s="803" t="s">
        <v>153</v>
      </c>
      <c r="K491" s="803" t="s">
        <v>153</v>
      </c>
      <c r="L491" s="804">
        <v>0</v>
      </c>
    </row>
    <row r="492" spans="1:12" s="101" customFormat="1" ht="61.35" customHeight="1">
      <c r="A492" s="808"/>
      <c r="B492" s="803"/>
      <c r="C492" s="810"/>
      <c r="D492" s="807"/>
      <c r="E492" s="803"/>
      <c r="F492" s="803"/>
      <c r="G492" s="803"/>
      <c r="H492" s="806"/>
      <c r="I492" s="806"/>
      <c r="J492" s="803"/>
      <c r="K492" s="803"/>
      <c r="L492" s="804"/>
    </row>
    <row r="493" spans="1:12" s="101" customFormat="1" ht="24" customHeight="1">
      <c r="A493" s="808"/>
      <c r="B493" s="110" t="s">
        <v>77</v>
      </c>
      <c r="C493" s="115" t="s">
        <v>79</v>
      </c>
      <c r="D493" s="115" t="s">
        <v>155</v>
      </c>
      <c r="E493" s="115" t="s">
        <v>156</v>
      </c>
      <c r="F493" s="805"/>
      <c r="G493" s="805"/>
      <c r="H493" s="806" t="s">
        <v>157</v>
      </c>
      <c r="I493" s="806"/>
      <c r="J493" s="803" t="s">
        <v>153</v>
      </c>
      <c r="K493" s="803" t="s">
        <v>3</v>
      </c>
      <c r="L493" s="804">
        <v>250</v>
      </c>
    </row>
    <row r="494" spans="1:12" s="101" customFormat="1" ht="34.5" customHeight="1">
      <c r="A494" s="808"/>
      <c r="B494" s="117" t="s">
        <v>3969</v>
      </c>
      <c r="C494" s="117" t="s">
        <v>3968</v>
      </c>
      <c r="D494" s="118">
        <v>43758</v>
      </c>
      <c r="E494" s="117" t="s">
        <v>3970</v>
      </c>
      <c r="F494" s="805"/>
      <c r="G494" s="805"/>
      <c r="H494" s="806"/>
      <c r="I494" s="806"/>
      <c r="J494" s="803"/>
      <c r="K494" s="803"/>
      <c r="L494" s="804"/>
    </row>
    <row r="495" spans="1:12" s="101" customFormat="1" ht="24" customHeight="1">
      <c r="A495" s="808">
        <v>1290</v>
      </c>
      <c r="B495" s="110" t="s">
        <v>76</v>
      </c>
      <c r="C495" s="115" t="s">
        <v>78</v>
      </c>
      <c r="D495" s="115" t="s">
        <v>146</v>
      </c>
      <c r="E495" s="115" t="s">
        <v>147</v>
      </c>
      <c r="F495" s="809" t="s">
        <v>71</v>
      </c>
      <c r="G495" s="809"/>
      <c r="H495" s="805"/>
      <c r="I495" s="805"/>
      <c r="J495" s="805"/>
      <c r="K495" s="805"/>
      <c r="L495" s="805"/>
    </row>
    <row r="496" spans="1:12" s="101" customFormat="1" ht="26.25" customHeight="1">
      <c r="A496" s="808"/>
      <c r="B496" s="803" t="s">
        <v>3971</v>
      </c>
      <c r="C496" s="810" t="s">
        <v>3972</v>
      </c>
      <c r="D496" s="807">
        <v>43844</v>
      </c>
      <c r="E496" s="803" t="s">
        <v>1569</v>
      </c>
      <c r="F496" s="803" t="s">
        <v>1570</v>
      </c>
      <c r="G496" s="803"/>
      <c r="H496" s="806" t="s">
        <v>152</v>
      </c>
      <c r="I496" s="806"/>
      <c r="J496" s="117" t="s">
        <v>153</v>
      </c>
      <c r="K496" s="117" t="s">
        <v>3</v>
      </c>
      <c r="L496" s="119">
        <v>433.38</v>
      </c>
    </row>
    <row r="497" spans="1:12" s="101" customFormat="1" ht="386.25" customHeight="1">
      <c r="A497" s="808"/>
      <c r="B497" s="803"/>
      <c r="C497" s="810"/>
      <c r="D497" s="807"/>
      <c r="E497" s="803"/>
      <c r="F497" s="803"/>
      <c r="G497" s="803"/>
      <c r="H497" s="806" t="s">
        <v>154</v>
      </c>
      <c r="I497" s="806"/>
      <c r="J497" s="117" t="s">
        <v>153</v>
      </c>
      <c r="K497" s="117" t="s">
        <v>153</v>
      </c>
      <c r="L497" s="119">
        <v>0</v>
      </c>
    </row>
    <row r="498" spans="1:12" s="101" customFormat="1" ht="24" customHeight="1">
      <c r="A498" s="808"/>
      <c r="B498" s="110" t="s">
        <v>77</v>
      </c>
      <c r="C498" s="115" t="s">
        <v>79</v>
      </c>
      <c r="D498" s="115" t="s">
        <v>155</v>
      </c>
      <c r="E498" s="115" t="s">
        <v>156</v>
      </c>
      <c r="F498" s="805"/>
      <c r="G498" s="805"/>
      <c r="H498" s="806" t="s">
        <v>157</v>
      </c>
      <c r="I498" s="806"/>
      <c r="J498" s="803" t="s">
        <v>153</v>
      </c>
      <c r="K498" s="803" t="s">
        <v>153</v>
      </c>
      <c r="L498" s="804">
        <v>0</v>
      </c>
    </row>
    <row r="499" spans="1:12" s="101" customFormat="1" ht="24" customHeight="1">
      <c r="A499" s="808"/>
      <c r="B499" s="117" t="s">
        <v>792</v>
      </c>
      <c r="C499" s="117" t="s">
        <v>1570</v>
      </c>
      <c r="D499" s="118">
        <v>43847</v>
      </c>
      <c r="E499" s="117" t="s">
        <v>3552</v>
      </c>
      <c r="F499" s="805"/>
      <c r="G499" s="805"/>
      <c r="H499" s="806"/>
      <c r="I499" s="806"/>
      <c r="J499" s="803"/>
      <c r="K499" s="803"/>
      <c r="L499" s="804"/>
    </row>
    <row r="500" spans="1:12" s="101" customFormat="1" ht="24" customHeight="1">
      <c r="A500" s="808">
        <v>1291</v>
      </c>
      <c r="B500" s="110" t="s">
        <v>76</v>
      </c>
      <c r="C500" s="115" t="s">
        <v>78</v>
      </c>
      <c r="D500" s="115" t="s">
        <v>146</v>
      </c>
      <c r="E500" s="115" t="s">
        <v>147</v>
      </c>
      <c r="F500" s="809" t="s">
        <v>71</v>
      </c>
      <c r="G500" s="809"/>
      <c r="H500" s="805"/>
      <c r="I500" s="805"/>
      <c r="J500" s="805"/>
      <c r="K500" s="805"/>
      <c r="L500" s="805"/>
    </row>
    <row r="501" spans="1:12" s="101" customFormat="1" ht="26.25" customHeight="1">
      <c r="A501" s="808"/>
      <c r="B501" s="803" t="s">
        <v>3973</v>
      </c>
      <c r="C501" s="810" t="s">
        <v>3974</v>
      </c>
      <c r="D501" s="807">
        <v>43752</v>
      </c>
      <c r="E501" s="803" t="s">
        <v>714</v>
      </c>
      <c r="F501" s="803" t="s">
        <v>3975</v>
      </c>
      <c r="G501" s="803"/>
      <c r="H501" s="806" t="s">
        <v>152</v>
      </c>
      <c r="I501" s="806"/>
      <c r="J501" s="117" t="s">
        <v>153</v>
      </c>
      <c r="K501" s="117" t="s">
        <v>3</v>
      </c>
      <c r="L501" s="119">
        <v>238.71</v>
      </c>
    </row>
    <row r="502" spans="1:12" s="101" customFormat="1" ht="333.75" customHeight="1">
      <c r="A502" s="808"/>
      <c r="B502" s="803"/>
      <c r="C502" s="810"/>
      <c r="D502" s="807"/>
      <c r="E502" s="803"/>
      <c r="F502" s="803"/>
      <c r="G502" s="803"/>
      <c r="H502" s="806" t="s">
        <v>154</v>
      </c>
      <c r="I502" s="806"/>
      <c r="J502" s="117" t="s">
        <v>153</v>
      </c>
      <c r="K502" s="117" t="s">
        <v>3</v>
      </c>
      <c r="L502" s="119">
        <v>2846.13</v>
      </c>
    </row>
    <row r="503" spans="1:12" s="101" customFormat="1" ht="24" customHeight="1">
      <c r="A503" s="808"/>
      <c r="B503" s="110" t="s">
        <v>77</v>
      </c>
      <c r="C503" s="115" t="s">
        <v>79</v>
      </c>
      <c r="D503" s="115" t="s">
        <v>155</v>
      </c>
      <c r="E503" s="115" t="s">
        <v>156</v>
      </c>
      <c r="F503" s="805"/>
      <c r="G503" s="805"/>
      <c r="H503" s="806" t="s">
        <v>157</v>
      </c>
      <c r="I503" s="806"/>
      <c r="J503" s="803" t="s">
        <v>153</v>
      </c>
      <c r="K503" s="803" t="s">
        <v>3</v>
      </c>
      <c r="L503" s="804">
        <v>618.9</v>
      </c>
    </row>
    <row r="504" spans="1:12" s="101" customFormat="1" ht="24" customHeight="1">
      <c r="A504" s="808"/>
      <c r="B504" s="117" t="s">
        <v>254</v>
      </c>
      <c r="C504" s="117" t="s">
        <v>3975</v>
      </c>
      <c r="D504" s="118">
        <v>43757</v>
      </c>
      <c r="E504" s="117" t="s">
        <v>1433</v>
      </c>
      <c r="F504" s="805"/>
      <c r="G504" s="805"/>
      <c r="H504" s="806"/>
      <c r="I504" s="806"/>
      <c r="J504" s="803"/>
      <c r="K504" s="803"/>
      <c r="L504" s="804"/>
    </row>
    <row r="505" spans="1:12" s="101" customFormat="1" ht="24" customHeight="1">
      <c r="A505" s="808">
        <v>1292</v>
      </c>
      <c r="B505" s="110" t="s">
        <v>76</v>
      </c>
      <c r="C505" s="115" t="s">
        <v>78</v>
      </c>
      <c r="D505" s="115" t="s">
        <v>146</v>
      </c>
      <c r="E505" s="115" t="s">
        <v>147</v>
      </c>
      <c r="F505" s="809" t="s">
        <v>71</v>
      </c>
      <c r="G505" s="809"/>
      <c r="H505" s="805"/>
      <c r="I505" s="805"/>
      <c r="J505" s="805"/>
      <c r="K505" s="805"/>
      <c r="L505" s="805"/>
    </row>
    <row r="506" spans="1:12" s="101" customFormat="1" ht="26.25" customHeight="1">
      <c r="A506" s="808"/>
      <c r="B506" s="803" t="s">
        <v>3973</v>
      </c>
      <c r="C506" s="810" t="s">
        <v>3976</v>
      </c>
      <c r="D506" s="807">
        <v>43842</v>
      </c>
      <c r="E506" s="803" t="s">
        <v>1288</v>
      </c>
      <c r="F506" s="803" t="s">
        <v>1289</v>
      </c>
      <c r="G506" s="803"/>
      <c r="H506" s="806" t="s">
        <v>152</v>
      </c>
      <c r="I506" s="806"/>
      <c r="J506" s="117" t="s">
        <v>153</v>
      </c>
      <c r="K506" s="117" t="s">
        <v>153</v>
      </c>
      <c r="L506" s="119">
        <v>0</v>
      </c>
    </row>
    <row r="507" spans="1:12" s="101" customFormat="1" ht="218.25" customHeight="1">
      <c r="A507" s="808"/>
      <c r="B507" s="803"/>
      <c r="C507" s="810"/>
      <c r="D507" s="807"/>
      <c r="E507" s="803"/>
      <c r="F507" s="803"/>
      <c r="G507" s="803"/>
      <c r="H507" s="806" t="s">
        <v>154</v>
      </c>
      <c r="I507" s="806"/>
      <c r="J507" s="117" t="s">
        <v>153</v>
      </c>
      <c r="K507" s="117" t="s">
        <v>153</v>
      </c>
      <c r="L507" s="119">
        <v>0</v>
      </c>
    </row>
    <row r="508" spans="1:12" s="101" customFormat="1" ht="24" customHeight="1">
      <c r="A508" s="808"/>
      <c r="B508" s="110" t="s">
        <v>77</v>
      </c>
      <c r="C508" s="115" t="s">
        <v>79</v>
      </c>
      <c r="D508" s="115" t="s">
        <v>155</v>
      </c>
      <c r="E508" s="115" t="s">
        <v>156</v>
      </c>
      <c r="F508" s="805"/>
      <c r="G508" s="805"/>
      <c r="H508" s="806" t="s">
        <v>157</v>
      </c>
      <c r="I508" s="806"/>
      <c r="J508" s="803" t="s">
        <v>3</v>
      </c>
      <c r="K508" s="803" t="s">
        <v>153</v>
      </c>
      <c r="L508" s="804">
        <v>965</v>
      </c>
    </row>
    <row r="509" spans="1:12" s="101" customFormat="1" ht="24" customHeight="1">
      <c r="A509" s="808"/>
      <c r="B509" s="117" t="s">
        <v>254</v>
      </c>
      <c r="C509" s="117" t="s">
        <v>1289</v>
      </c>
      <c r="D509" s="118">
        <v>43846</v>
      </c>
      <c r="E509" s="117" t="s">
        <v>3977</v>
      </c>
      <c r="F509" s="805"/>
      <c r="G509" s="805"/>
      <c r="H509" s="806"/>
      <c r="I509" s="806"/>
      <c r="J509" s="803"/>
      <c r="K509" s="803"/>
      <c r="L509" s="804"/>
    </row>
    <row r="510" spans="1:12" s="101" customFormat="1" ht="24" customHeight="1">
      <c r="A510" s="808">
        <v>1293</v>
      </c>
      <c r="B510" s="110" t="s">
        <v>76</v>
      </c>
      <c r="C510" s="115" t="s">
        <v>78</v>
      </c>
      <c r="D510" s="115" t="s">
        <v>146</v>
      </c>
      <c r="E510" s="115" t="s">
        <v>147</v>
      </c>
      <c r="F510" s="809" t="s">
        <v>71</v>
      </c>
      <c r="G510" s="809"/>
      <c r="H510" s="805"/>
      <c r="I510" s="805"/>
      <c r="J510" s="805"/>
      <c r="K510" s="805"/>
      <c r="L510" s="805"/>
    </row>
    <row r="511" spans="1:12" s="101" customFormat="1" ht="26.25" customHeight="1">
      <c r="A511" s="808"/>
      <c r="B511" s="803" t="s">
        <v>3973</v>
      </c>
      <c r="C511" s="810" t="s">
        <v>3978</v>
      </c>
      <c r="D511" s="807">
        <v>43865</v>
      </c>
      <c r="E511" s="803" t="s">
        <v>3979</v>
      </c>
      <c r="F511" s="803" t="s">
        <v>3980</v>
      </c>
      <c r="G511" s="803"/>
      <c r="H511" s="806" t="s">
        <v>152</v>
      </c>
      <c r="I511" s="806"/>
      <c r="J511" s="117" t="s">
        <v>153</v>
      </c>
      <c r="K511" s="117" t="s">
        <v>3</v>
      </c>
      <c r="L511" s="119">
        <v>202.19</v>
      </c>
    </row>
    <row r="512" spans="1:12" s="101" customFormat="1" ht="291.75" customHeight="1">
      <c r="A512" s="808"/>
      <c r="B512" s="803"/>
      <c r="C512" s="810"/>
      <c r="D512" s="807"/>
      <c r="E512" s="803"/>
      <c r="F512" s="803"/>
      <c r="G512" s="803"/>
      <c r="H512" s="806" t="s">
        <v>154</v>
      </c>
      <c r="I512" s="806"/>
      <c r="J512" s="117" t="s">
        <v>153</v>
      </c>
      <c r="K512" s="117" t="s">
        <v>3</v>
      </c>
      <c r="L512" s="119">
        <v>306.06</v>
      </c>
    </row>
    <row r="513" spans="1:12" s="101" customFormat="1" ht="24" customHeight="1">
      <c r="A513" s="808"/>
      <c r="B513" s="110" t="s">
        <v>77</v>
      </c>
      <c r="C513" s="115" t="s">
        <v>79</v>
      </c>
      <c r="D513" s="115" t="s">
        <v>155</v>
      </c>
      <c r="E513" s="115" t="s">
        <v>156</v>
      </c>
      <c r="F513" s="805"/>
      <c r="G513" s="805"/>
      <c r="H513" s="806" t="s">
        <v>157</v>
      </c>
      <c r="I513" s="806"/>
      <c r="J513" s="803" t="s">
        <v>153</v>
      </c>
      <c r="K513" s="803" t="s">
        <v>3</v>
      </c>
      <c r="L513" s="804">
        <v>179.5</v>
      </c>
    </row>
    <row r="514" spans="1:12" s="101" customFormat="1" ht="24" customHeight="1">
      <c r="A514" s="808"/>
      <c r="B514" s="117" t="s">
        <v>254</v>
      </c>
      <c r="C514" s="117" t="s">
        <v>3980</v>
      </c>
      <c r="D514" s="118">
        <v>43866</v>
      </c>
      <c r="E514" s="117" t="s">
        <v>2278</v>
      </c>
      <c r="F514" s="805"/>
      <c r="G514" s="805"/>
      <c r="H514" s="806"/>
      <c r="I514" s="806"/>
      <c r="J514" s="803"/>
      <c r="K514" s="803"/>
      <c r="L514" s="804"/>
    </row>
    <row r="515" spans="1:12" s="101" customFormat="1" ht="24" customHeight="1">
      <c r="A515" s="808">
        <v>1294</v>
      </c>
      <c r="B515" s="110" t="s">
        <v>76</v>
      </c>
      <c r="C515" s="115" t="s">
        <v>78</v>
      </c>
      <c r="D515" s="115" t="s">
        <v>146</v>
      </c>
      <c r="E515" s="115" t="s">
        <v>147</v>
      </c>
      <c r="F515" s="809" t="s">
        <v>71</v>
      </c>
      <c r="G515" s="809"/>
      <c r="H515" s="805"/>
      <c r="I515" s="805"/>
      <c r="J515" s="805"/>
      <c r="K515" s="805"/>
      <c r="L515" s="805"/>
    </row>
    <row r="516" spans="1:12" s="101" customFormat="1" ht="26.25" customHeight="1">
      <c r="A516" s="808"/>
      <c r="B516" s="803" t="s">
        <v>3981</v>
      </c>
      <c r="C516" s="810" t="s">
        <v>3982</v>
      </c>
      <c r="D516" s="807">
        <v>43742</v>
      </c>
      <c r="E516" s="803" t="s">
        <v>476</v>
      </c>
      <c r="F516" s="803" t="s">
        <v>3185</v>
      </c>
      <c r="G516" s="803"/>
      <c r="H516" s="806" t="s">
        <v>152</v>
      </c>
      <c r="I516" s="806"/>
      <c r="J516" s="117" t="s">
        <v>153</v>
      </c>
      <c r="K516" s="117" t="s">
        <v>153</v>
      </c>
      <c r="L516" s="119">
        <v>0</v>
      </c>
    </row>
    <row r="517" spans="1:12" s="101" customFormat="1" ht="186.75" customHeight="1">
      <c r="A517" s="808"/>
      <c r="B517" s="803"/>
      <c r="C517" s="810"/>
      <c r="D517" s="807"/>
      <c r="E517" s="803"/>
      <c r="F517" s="803"/>
      <c r="G517" s="803"/>
      <c r="H517" s="806" t="s">
        <v>154</v>
      </c>
      <c r="I517" s="806"/>
      <c r="J517" s="117" t="s">
        <v>153</v>
      </c>
      <c r="K517" s="117" t="s">
        <v>3</v>
      </c>
      <c r="L517" s="119">
        <v>359.6</v>
      </c>
    </row>
    <row r="518" spans="1:12" s="101" customFormat="1" ht="24" customHeight="1">
      <c r="A518" s="808"/>
      <c r="B518" s="110" t="s">
        <v>77</v>
      </c>
      <c r="C518" s="115" t="s">
        <v>79</v>
      </c>
      <c r="D518" s="115" t="s">
        <v>155</v>
      </c>
      <c r="E518" s="115" t="s">
        <v>156</v>
      </c>
      <c r="F518" s="805"/>
      <c r="G518" s="805"/>
      <c r="H518" s="806" t="s">
        <v>157</v>
      </c>
      <c r="I518" s="806"/>
      <c r="J518" s="803" t="s">
        <v>153</v>
      </c>
      <c r="K518" s="803" t="s">
        <v>153</v>
      </c>
      <c r="L518" s="804">
        <v>0</v>
      </c>
    </row>
    <row r="519" spans="1:12" s="101" customFormat="1" ht="24" customHeight="1">
      <c r="A519" s="808"/>
      <c r="B519" s="117" t="s">
        <v>240</v>
      </c>
      <c r="C519" s="117" t="s">
        <v>3185</v>
      </c>
      <c r="D519" s="118">
        <v>43742</v>
      </c>
      <c r="E519" s="117" t="s">
        <v>3983</v>
      </c>
      <c r="F519" s="805"/>
      <c r="G519" s="805"/>
      <c r="H519" s="806"/>
      <c r="I519" s="806"/>
      <c r="J519" s="803"/>
      <c r="K519" s="803"/>
      <c r="L519" s="804"/>
    </row>
    <row r="520" spans="1:12" s="101" customFormat="1" ht="24" customHeight="1">
      <c r="A520" s="808">
        <v>1295</v>
      </c>
      <c r="B520" s="110" t="s">
        <v>76</v>
      </c>
      <c r="C520" s="115" t="s">
        <v>78</v>
      </c>
      <c r="D520" s="115" t="s">
        <v>146</v>
      </c>
      <c r="E520" s="115" t="s">
        <v>147</v>
      </c>
      <c r="F520" s="809" t="s">
        <v>71</v>
      </c>
      <c r="G520" s="809"/>
      <c r="H520" s="805"/>
      <c r="I520" s="805"/>
      <c r="J520" s="805"/>
      <c r="K520" s="805"/>
      <c r="L520" s="805"/>
    </row>
    <row r="521" spans="1:12" s="101" customFormat="1" ht="26.25" customHeight="1">
      <c r="A521" s="808"/>
      <c r="B521" s="803" t="s">
        <v>3981</v>
      </c>
      <c r="C521" s="810" t="s">
        <v>3984</v>
      </c>
      <c r="D521" s="807">
        <v>43774</v>
      </c>
      <c r="E521" s="803" t="s">
        <v>3985</v>
      </c>
      <c r="F521" s="803" t="s">
        <v>3986</v>
      </c>
      <c r="G521" s="803"/>
      <c r="H521" s="806" t="s">
        <v>152</v>
      </c>
      <c r="I521" s="806"/>
      <c r="J521" s="117" t="s">
        <v>153</v>
      </c>
      <c r="K521" s="117" t="s">
        <v>3</v>
      </c>
      <c r="L521" s="119">
        <v>637</v>
      </c>
    </row>
    <row r="522" spans="1:12" s="101" customFormat="1" ht="408.95" customHeight="1">
      <c r="A522" s="808"/>
      <c r="B522" s="803"/>
      <c r="C522" s="810"/>
      <c r="D522" s="807"/>
      <c r="E522" s="803"/>
      <c r="F522" s="803"/>
      <c r="G522" s="803"/>
      <c r="H522" s="806" t="s">
        <v>154</v>
      </c>
      <c r="I522" s="806"/>
      <c r="J522" s="803" t="s">
        <v>153</v>
      </c>
      <c r="K522" s="803" t="s">
        <v>3</v>
      </c>
      <c r="L522" s="804">
        <v>788</v>
      </c>
    </row>
    <row r="523" spans="1:12" s="101" customFormat="1" ht="313.35000000000002" customHeight="1">
      <c r="A523" s="808"/>
      <c r="B523" s="803"/>
      <c r="C523" s="810"/>
      <c r="D523" s="807"/>
      <c r="E523" s="803"/>
      <c r="F523" s="803"/>
      <c r="G523" s="803"/>
      <c r="H523" s="806"/>
      <c r="I523" s="806"/>
      <c r="J523" s="803"/>
      <c r="K523" s="803"/>
      <c r="L523" s="804"/>
    </row>
    <row r="524" spans="1:12" s="101" customFormat="1" ht="24" customHeight="1">
      <c r="A524" s="808"/>
      <c r="B524" s="110" t="s">
        <v>77</v>
      </c>
      <c r="C524" s="115" t="s">
        <v>79</v>
      </c>
      <c r="D524" s="115" t="s">
        <v>155</v>
      </c>
      <c r="E524" s="115" t="s">
        <v>156</v>
      </c>
      <c r="F524" s="805"/>
      <c r="G524" s="805"/>
      <c r="H524" s="806" t="s">
        <v>157</v>
      </c>
      <c r="I524" s="806"/>
      <c r="J524" s="803" t="s">
        <v>153</v>
      </c>
      <c r="K524" s="803" t="s">
        <v>153</v>
      </c>
      <c r="L524" s="804">
        <v>0</v>
      </c>
    </row>
    <row r="525" spans="1:12" s="101" customFormat="1" ht="24" customHeight="1">
      <c r="A525" s="808"/>
      <c r="B525" s="117" t="s">
        <v>240</v>
      </c>
      <c r="C525" s="117" t="s">
        <v>3986</v>
      </c>
      <c r="D525" s="118">
        <v>43783</v>
      </c>
      <c r="E525" s="117" t="s">
        <v>3987</v>
      </c>
      <c r="F525" s="805"/>
      <c r="G525" s="805"/>
      <c r="H525" s="806"/>
      <c r="I525" s="806"/>
      <c r="J525" s="803"/>
      <c r="K525" s="803"/>
      <c r="L525" s="804"/>
    </row>
    <row r="526" spans="1:12" s="101" customFormat="1" ht="24" customHeight="1">
      <c r="A526" s="808">
        <v>1296</v>
      </c>
      <c r="B526" s="110" t="s">
        <v>76</v>
      </c>
      <c r="C526" s="115" t="s">
        <v>78</v>
      </c>
      <c r="D526" s="115" t="s">
        <v>146</v>
      </c>
      <c r="E526" s="115" t="s">
        <v>147</v>
      </c>
      <c r="F526" s="809" t="s">
        <v>71</v>
      </c>
      <c r="G526" s="809"/>
      <c r="H526" s="805"/>
      <c r="I526" s="805"/>
      <c r="J526" s="805"/>
      <c r="K526" s="805"/>
      <c r="L526" s="805"/>
    </row>
    <row r="527" spans="1:12" s="101" customFormat="1" ht="26.25" customHeight="1">
      <c r="A527" s="808"/>
      <c r="B527" s="803" t="s">
        <v>3981</v>
      </c>
      <c r="C527" s="810" t="s">
        <v>3984</v>
      </c>
      <c r="D527" s="807">
        <v>43774</v>
      </c>
      <c r="E527" s="803" t="s">
        <v>3985</v>
      </c>
      <c r="F527" s="803" t="s">
        <v>3988</v>
      </c>
      <c r="G527" s="803"/>
      <c r="H527" s="806" t="s">
        <v>152</v>
      </c>
      <c r="I527" s="806"/>
      <c r="J527" s="117" t="s">
        <v>153</v>
      </c>
      <c r="K527" s="117" t="s">
        <v>3</v>
      </c>
      <c r="L527" s="119">
        <v>710</v>
      </c>
    </row>
    <row r="528" spans="1:12" s="101" customFormat="1" ht="408.95" customHeight="1">
      <c r="A528" s="808"/>
      <c r="B528" s="803"/>
      <c r="C528" s="810"/>
      <c r="D528" s="807"/>
      <c r="E528" s="803"/>
      <c r="F528" s="803"/>
      <c r="G528" s="803"/>
      <c r="H528" s="806" t="s">
        <v>154</v>
      </c>
      <c r="I528" s="806"/>
      <c r="J528" s="803" t="s">
        <v>153</v>
      </c>
      <c r="K528" s="803" t="s">
        <v>3</v>
      </c>
      <c r="L528" s="804">
        <v>2140.7200000000003</v>
      </c>
    </row>
    <row r="529" spans="1:12" s="101" customFormat="1" ht="313.35000000000002" customHeight="1">
      <c r="A529" s="808"/>
      <c r="B529" s="803"/>
      <c r="C529" s="810"/>
      <c r="D529" s="807"/>
      <c r="E529" s="803"/>
      <c r="F529" s="803"/>
      <c r="G529" s="803"/>
      <c r="H529" s="806"/>
      <c r="I529" s="806"/>
      <c r="J529" s="803"/>
      <c r="K529" s="803"/>
      <c r="L529" s="804"/>
    </row>
    <row r="530" spans="1:12" s="101" customFormat="1" ht="24" customHeight="1">
      <c r="A530" s="808"/>
      <c r="B530" s="110" t="s">
        <v>77</v>
      </c>
      <c r="C530" s="115" t="s">
        <v>79</v>
      </c>
      <c r="D530" s="115" t="s">
        <v>155</v>
      </c>
      <c r="E530" s="115" t="s">
        <v>156</v>
      </c>
      <c r="F530" s="805"/>
      <c r="G530" s="805"/>
      <c r="H530" s="806" t="s">
        <v>157</v>
      </c>
      <c r="I530" s="806"/>
      <c r="J530" s="803" t="s">
        <v>153</v>
      </c>
      <c r="K530" s="803" t="s">
        <v>3</v>
      </c>
      <c r="L530" s="804">
        <v>856.13</v>
      </c>
    </row>
    <row r="531" spans="1:12" s="101" customFormat="1" ht="24" customHeight="1">
      <c r="A531" s="808"/>
      <c r="B531" s="117" t="s">
        <v>240</v>
      </c>
      <c r="C531" s="117" t="s">
        <v>3988</v>
      </c>
      <c r="D531" s="118">
        <v>43783</v>
      </c>
      <c r="E531" s="117" t="s">
        <v>3987</v>
      </c>
      <c r="F531" s="805"/>
      <c r="G531" s="805"/>
      <c r="H531" s="806"/>
      <c r="I531" s="806"/>
      <c r="J531" s="803"/>
      <c r="K531" s="803"/>
      <c r="L531" s="804"/>
    </row>
    <row r="532" spans="1:12" s="101" customFormat="1" ht="24" customHeight="1">
      <c r="A532" s="808">
        <v>1297</v>
      </c>
      <c r="B532" s="110" t="s">
        <v>76</v>
      </c>
      <c r="C532" s="115" t="s">
        <v>78</v>
      </c>
      <c r="D532" s="115" t="s">
        <v>146</v>
      </c>
      <c r="E532" s="115" t="s">
        <v>147</v>
      </c>
      <c r="F532" s="809" t="s">
        <v>71</v>
      </c>
      <c r="G532" s="809"/>
      <c r="H532" s="805"/>
      <c r="I532" s="805"/>
      <c r="J532" s="805"/>
      <c r="K532" s="805"/>
      <c r="L532" s="805"/>
    </row>
    <row r="533" spans="1:12" s="101" customFormat="1" ht="26.25" customHeight="1">
      <c r="A533" s="808"/>
      <c r="B533" s="803" t="s">
        <v>3981</v>
      </c>
      <c r="C533" s="810" t="s">
        <v>3989</v>
      </c>
      <c r="D533" s="807">
        <v>43807</v>
      </c>
      <c r="E533" s="803" t="s">
        <v>354</v>
      </c>
      <c r="F533" s="803" t="s">
        <v>1904</v>
      </c>
      <c r="G533" s="803"/>
      <c r="H533" s="806" t="s">
        <v>152</v>
      </c>
      <c r="I533" s="806"/>
      <c r="J533" s="117" t="s">
        <v>153</v>
      </c>
      <c r="K533" s="117" t="s">
        <v>3</v>
      </c>
      <c r="L533" s="119">
        <v>302.87</v>
      </c>
    </row>
    <row r="534" spans="1:12" s="101" customFormat="1" ht="312.75" customHeight="1">
      <c r="A534" s="808"/>
      <c r="B534" s="803"/>
      <c r="C534" s="810"/>
      <c r="D534" s="807"/>
      <c r="E534" s="803"/>
      <c r="F534" s="803"/>
      <c r="G534" s="803"/>
      <c r="H534" s="806" t="s">
        <v>154</v>
      </c>
      <c r="I534" s="806"/>
      <c r="J534" s="117" t="s">
        <v>153</v>
      </c>
      <c r="K534" s="117" t="s">
        <v>3</v>
      </c>
      <c r="L534" s="119">
        <v>387.81</v>
      </c>
    </row>
    <row r="535" spans="1:12" s="101" customFormat="1" ht="24" customHeight="1">
      <c r="A535" s="808"/>
      <c r="B535" s="110" t="s">
        <v>77</v>
      </c>
      <c r="C535" s="115" t="s">
        <v>79</v>
      </c>
      <c r="D535" s="115" t="s">
        <v>155</v>
      </c>
      <c r="E535" s="115" t="s">
        <v>156</v>
      </c>
      <c r="F535" s="805"/>
      <c r="G535" s="805"/>
      <c r="H535" s="806" t="s">
        <v>157</v>
      </c>
      <c r="I535" s="806"/>
      <c r="J535" s="803" t="s">
        <v>153</v>
      </c>
      <c r="K535" s="803" t="s">
        <v>3</v>
      </c>
      <c r="L535" s="804">
        <v>198</v>
      </c>
    </row>
    <row r="536" spans="1:12" s="101" customFormat="1" ht="24" customHeight="1">
      <c r="A536" s="808"/>
      <c r="B536" s="117" t="s">
        <v>240</v>
      </c>
      <c r="C536" s="117" t="s">
        <v>1904</v>
      </c>
      <c r="D536" s="118">
        <v>43808</v>
      </c>
      <c r="E536" s="117" t="s">
        <v>1285</v>
      </c>
      <c r="F536" s="805"/>
      <c r="G536" s="805"/>
      <c r="H536" s="806"/>
      <c r="I536" s="806"/>
      <c r="J536" s="803"/>
      <c r="K536" s="803"/>
      <c r="L536" s="804"/>
    </row>
    <row r="537" spans="1:12" s="101" customFormat="1" ht="24" customHeight="1">
      <c r="A537" s="808">
        <v>1298</v>
      </c>
      <c r="B537" s="110" t="s">
        <v>76</v>
      </c>
      <c r="C537" s="115" t="s">
        <v>78</v>
      </c>
      <c r="D537" s="115" t="s">
        <v>146</v>
      </c>
      <c r="E537" s="115" t="s">
        <v>147</v>
      </c>
      <c r="F537" s="809" t="s">
        <v>71</v>
      </c>
      <c r="G537" s="809"/>
      <c r="H537" s="805"/>
      <c r="I537" s="805"/>
      <c r="J537" s="805"/>
      <c r="K537" s="805"/>
      <c r="L537" s="805"/>
    </row>
    <row r="538" spans="1:12" s="101" customFormat="1" ht="26.25" customHeight="1">
      <c r="A538" s="808"/>
      <c r="B538" s="803" t="s">
        <v>3981</v>
      </c>
      <c r="C538" s="810" t="s">
        <v>3990</v>
      </c>
      <c r="D538" s="807">
        <v>43809</v>
      </c>
      <c r="E538" s="803" t="s">
        <v>1961</v>
      </c>
      <c r="F538" s="803" t="s">
        <v>1962</v>
      </c>
      <c r="G538" s="803"/>
      <c r="H538" s="806" t="s">
        <v>152</v>
      </c>
      <c r="I538" s="806"/>
      <c r="J538" s="117" t="s">
        <v>153</v>
      </c>
      <c r="K538" s="117" t="s">
        <v>3</v>
      </c>
      <c r="L538" s="119">
        <v>637.76</v>
      </c>
    </row>
    <row r="539" spans="1:12" s="101" customFormat="1" ht="354.75" customHeight="1">
      <c r="A539" s="808"/>
      <c r="B539" s="803"/>
      <c r="C539" s="810"/>
      <c r="D539" s="807"/>
      <c r="E539" s="803"/>
      <c r="F539" s="803"/>
      <c r="G539" s="803"/>
      <c r="H539" s="806" t="s">
        <v>154</v>
      </c>
      <c r="I539" s="806"/>
      <c r="J539" s="117" t="s">
        <v>153</v>
      </c>
      <c r="K539" s="117" t="s">
        <v>3</v>
      </c>
      <c r="L539" s="119">
        <v>620.63</v>
      </c>
    </row>
    <row r="540" spans="1:12" s="101" customFormat="1" ht="24" customHeight="1">
      <c r="A540" s="808"/>
      <c r="B540" s="110" t="s">
        <v>77</v>
      </c>
      <c r="C540" s="115" t="s">
        <v>79</v>
      </c>
      <c r="D540" s="115" t="s">
        <v>155</v>
      </c>
      <c r="E540" s="115" t="s">
        <v>156</v>
      </c>
      <c r="F540" s="805"/>
      <c r="G540" s="805"/>
      <c r="H540" s="806" t="s">
        <v>157</v>
      </c>
      <c r="I540" s="806"/>
      <c r="J540" s="803" t="s">
        <v>153</v>
      </c>
      <c r="K540" s="803" t="s">
        <v>153</v>
      </c>
      <c r="L540" s="804">
        <v>0</v>
      </c>
    </row>
    <row r="541" spans="1:12" s="101" customFormat="1" ht="24" customHeight="1">
      <c r="A541" s="808"/>
      <c r="B541" s="117" t="s">
        <v>240</v>
      </c>
      <c r="C541" s="117" t="s">
        <v>1962</v>
      </c>
      <c r="D541" s="118">
        <v>43813</v>
      </c>
      <c r="E541" s="117" t="s">
        <v>3991</v>
      </c>
      <c r="F541" s="805"/>
      <c r="G541" s="805"/>
      <c r="H541" s="806"/>
      <c r="I541" s="806"/>
      <c r="J541" s="803"/>
      <c r="K541" s="803"/>
      <c r="L541" s="804"/>
    </row>
    <row r="542" spans="1:12" s="101" customFormat="1" ht="24" customHeight="1">
      <c r="A542" s="808">
        <v>1299</v>
      </c>
      <c r="B542" s="110" t="s">
        <v>76</v>
      </c>
      <c r="C542" s="115" t="s">
        <v>78</v>
      </c>
      <c r="D542" s="115" t="s">
        <v>146</v>
      </c>
      <c r="E542" s="115" t="s">
        <v>147</v>
      </c>
      <c r="F542" s="809" t="s">
        <v>71</v>
      </c>
      <c r="G542" s="809"/>
      <c r="H542" s="805"/>
      <c r="I542" s="805"/>
      <c r="J542" s="805"/>
      <c r="K542" s="805"/>
      <c r="L542" s="805"/>
    </row>
    <row r="543" spans="1:12" s="101" customFormat="1" ht="26.25" customHeight="1">
      <c r="A543" s="808"/>
      <c r="B543" s="803" t="s">
        <v>3981</v>
      </c>
      <c r="C543" s="810" t="s">
        <v>3992</v>
      </c>
      <c r="D543" s="807">
        <v>43847</v>
      </c>
      <c r="E543" s="803" t="s">
        <v>947</v>
      </c>
      <c r="F543" s="803" t="s">
        <v>3993</v>
      </c>
      <c r="G543" s="803"/>
      <c r="H543" s="806" t="s">
        <v>152</v>
      </c>
      <c r="I543" s="806"/>
      <c r="J543" s="117" t="s">
        <v>153</v>
      </c>
      <c r="K543" s="117" t="s">
        <v>3</v>
      </c>
      <c r="L543" s="119">
        <v>1640</v>
      </c>
    </row>
    <row r="544" spans="1:12" s="101" customFormat="1" ht="408.95" customHeight="1">
      <c r="A544" s="808"/>
      <c r="B544" s="803"/>
      <c r="C544" s="810"/>
      <c r="D544" s="807"/>
      <c r="E544" s="803"/>
      <c r="F544" s="803"/>
      <c r="G544" s="803"/>
      <c r="H544" s="806" t="s">
        <v>154</v>
      </c>
      <c r="I544" s="806"/>
      <c r="J544" s="803" t="s">
        <v>153</v>
      </c>
      <c r="K544" s="803" t="s">
        <v>3</v>
      </c>
      <c r="L544" s="804">
        <v>689.96</v>
      </c>
    </row>
    <row r="545" spans="1:12" s="101" customFormat="1" ht="40.35" customHeight="1">
      <c r="A545" s="808"/>
      <c r="B545" s="803"/>
      <c r="C545" s="810"/>
      <c r="D545" s="807"/>
      <c r="E545" s="803"/>
      <c r="F545" s="803"/>
      <c r="G545" s="803"/>
      <c r="H545" s="806"/>
      <c r="I545" s="806"/>
      <c r="J545" s="803"/>
      <c r="K545" s="803"/>
      <c r="L545" s="804"/>
    </row>
    <row r="546" spans="1:12" s="101" customFormat="1" ht="24" customHeight="1">
      <c r="A546" s="808"/>
      <c r="B546" s="110" t="s">
        <v>77</v>
      </c>
      <c r="C546" s="115" t="s">
        <v>79</v>
      </c>
      <c r="D546" s="115" t="s">
        <v>155</v>
      </c>
      <c r="E546" s="115" t="s">
        <v>156</v>
      </c>
      <c r="F546" s="805"/>
      <c r="G546" s="805"/>
      <c r="H546" s="806" t="s">
        <v>157</v>
      </c>
      <c r="I546" s="806"/>
      <c r="J546" s="803" t="s">
        <v>153</v>
      </c>
      <c r="K546" s="803" t="s">
        <v>3</v>
      </c>
      <c r="L546" s="804">
        <v>300</v>
      </c>
    </row>
    <row r="547" spans="1:12" s="101" customFormat="1" ht="24" customHeight="1">
      <c r="A547" s="808"/>
      <c r="B547" s="117" t="s">
        <v>240</v>
      </c>
      <c r="C547" s="117" t="s">
        <v>3993</v>
      </c>
      <c r="D547" s="118">
        <v>43851</v>
      </c>
      <c r="E547" s="117" t="s">
        <v>3663</v>
      </c>
      <c r="F547" s="805"/>
      <c r="G547" s="805"/>
      <c r="H547" s="806"/>
      <c r="I547" s="806"/>
      <c r="J547" s="803"/>
      <c r="K547" s="803"/>
      <c r="L547" s="804"/>
    </row>
    <row r="548" spans="1:12" s="101" customFormat="1" ht="24" customHeight="1">
      <c r="A548" s="808">
        <v>1300</v>
      </c>
      <c r="B548" s="110" t="s">
        <v>76</v>
      </c>
      <c r="C548" s="115" t="s">
        <v>78</v>
      </c>
      <c r="D548" s="115" t="s">
        <v>146</v>
      </c>
      <c r="E548" s="115" t="s">
        <v>147</v>
      </c>
      <c r="F548" s="809" t="s">
        <v>71</v>
      </c>
      <c r="G548" s="809"/>
      <c r="H548" s="805"/>
      <c r="I548" s="805"/>
      <c r="J548" s="805"/>
      <c r="K548" s="805"/>
      <c r="L548" s="805"/>
    </row>
    <row r="549" spans="1:12" s="101" customFormat="1" ht="26.25" customHeight="1">
      <c r="A549" s="808"/>
      <c r="B549" s="803" t="s">
        <v>3981</v>
      </c>
      <c r="C549" s="810" t="s">
        <v>3994</v>
      </c>
      <c r="D549" s="807">
        <v>43887</v>
      </c>
      <c r="E549" s="803" t="s">
        <v>849</v>
      </c>
      <c r="F549" s="803" t="s">
        <v>3268</v>
      </c>
      <c r="G549" s="803"/>
      <c r="H549" s="806" t="s">
        <v>152</v>
      </c>
      <c r="I549" s="806"/>
      <c r="J549" s="117" t="s">
        <v>153</v>
      </c>
      <c r="K549" s="117" t="s">
        <v>3</v>
      </c>
      <c r="L549" s="119">
        <v>397.11</v>
      </c>
    </row>
    <row r="550" spans="1:12" s="101" customFormat="1" ht="386.25" customHeight="1">
      <c r="A550" s="808"/>
      <c r="B550" s="803"/>
      <c r="C550" s="810"/>
      <c r="D550" s="807"/>
      <c r="E550" s="803"/>
      <c r="F550" s="803"/>
      <c r="G550" s="803"/>
      <c r="H550" s="806" t="s">
        <v>154</v>
      </c>
      <c r="I550" s="806"/>
      <c r="J550" s="117" t="s">
        <v>153</v>
      </c>
      <c r="K550" s="117" t="s">
        <v>3</v>
      </c>
      <c r="L550" s="119">
        <v>330.89</v>
      </c>
    </row>
    <row r="551" spans="1:12" s="101" customFormat="1" ht="24" customHeight="1">
      <c r="A551" s="808"/>
      <c r="B551" s="110" t="s">
        <v>77</v>
      </c>
      <c r="C551" s="115" t="s">
        <v>79</v>
      </c>
      <c r="D551" s="115" t="s">
        <v>155</v>
      </c>
      <c r="E551" s="115" t="s">
        <v>156</v>
      </c>
      <c r="F551" s="805"/>
      <c r="G551" s="805"/>
      <c r="H551" s="806" t="s">
        <v>157</v>
      </c>
      <c r="I551" s="806"/>
      <c r="J551" s="803" t="s">
        <v>153</v>
      </c>
      <c r="K551" s="803" t="s">
        <v>3</v>
      </c>
      <c r="L551" s="804">
        <v>72</v>
      </c>
    </row>
    <row r="552" spans="1:12" s="101" customFormat="1" ht="24" customHeight="1">
      <c r="A552" s="808"/>
      <c r="B552" s="117" t="s">
        <v>240</v>
      </c>
      <c r="C552" s="117" t="s">
        <v>3268</v>
      </c>
      <c r="D552" s="118">
        <v>43889</v>
      </c>
      <c r="E552" s="117" t="s">
        <v>2701</v>
      </c>
      <c r="F552" s="805"/>
      <c r="G552" s="805"/>
      <c r="H552" s="806"/>
      <c r="I552" s="806"/>
      <c r="J552" s="803"/>
      <c r="K552" s="803"/>
      <c r="L552" s="804"/>
    </row>
  </sheetData>
  <mergeCells count="1619">
    <mergeCell ref="B2:L2"/>
    <mergeCell ref="A3:A5"/>
    <mergeCell ref="B3:I4"/>
    <mergeCell ref="B5:L5"/>
    <mergeCell ref="A6:A8"/>
    <mergeCell ref="C6:E6"/>
    <mergeCell ref="F6:F8"/>
    <mergeCell ref="G6:G8"/>
    <mergeCell ref="I6:I8"/>
    <mergeCell ref="J6:J8"/>
    <mergeCell ref="J25:J26"/>
    <mergeCell ref="K25:K26"/>
    <mergeCell ref="L25:L26"/>
    <mergeCell ref="D22:D24"/>
    <mergeCell ref="E22:E24"/>
    <mergeCell ref="F22:G24"/>
    <mergeCell ref="H22:I22"/>
    <mergeCell ref="E11:E12"/>
    <mergeCell ref="F11:G12"/>
    <mergeCell ref="H11:I11"/>
    <mergeCell ref="H12:I12"/>
    <mergeCell ref="F13:G14"/>
    <mergeCell ref="K6:L8"/>
    <mergeCell ref="C7:E7"/>
    <mergeCell ref="F9:G9"/>
    <mergeCell ref="H9:I9"/>
    <mergeCell ref="C11:C12"/>
    <mergeCell ref="C22:C24"/>
    <mergeCell ref="A15:A20"/>
    <mergeCell ref="B16:B18"/>
    <mergeCell ref="C16:C18"/>
    <mergeCell ref="A10:A14"/>
    <mergeCell ref="D28:D31"/>
    <mergeCell ref="E28:E31"/>
    <mergeCell ref="F28:G31"/>
    <mergeCell ref="H28:I28"/>
    <mergeCell ref="H29:I31"/>
    <mergeCell ref="H16:I16"/>
    <mergeCell ref="H17:I18"/>
    <mergeCell ref="J17:J18"/>
    <mergeCell ref="K17:K18"/>
    <mergeCell ref="L17:L18"/>
    <mergeCell ref="J13:J14"/>
    <mergeCell ref="K13:K14"/>
    <mergeCell ref="L13:L14"/>
    <mergeCell ref="J29:J31"/>
    <mergeCell ref="K29:K31"/>
    <mergeCell ref="L29:L31"/>
    <mergeCell ref="F10:G10"/>
    <mergeCell ref="H10:L10"/>
    <mergeCell ref="D11:D12"/>
    <mergeCell ref="F16:G18"/>
    <mergeCell ref="F21:G21"/>
    <mergeCell ref="H21:L21"/>
    <mergeCell ref="F25:G26"/>
    <mergeCell ref="F15:G15"/>
    <mergeCell ref="H15:L15"/>
    <mergeCell ref="D16:D18"/>
    <mergeCell ref="E16:E18"/>
    <mergeCell ref="K23:K24"/>
    <mergeCell ref="L23:L24"/>
    <mergeCell ref="B11:B12"/>
    <mergeCell ref="H23:I24"/>
    <mergeCell ref="J23:J24"/>
    <mergeCell ref="F19:G20"/>
    <mergeCell ref="H19:I20"/>
    <mergeCell ref="J19:J20"/>
    <mergeCell ref="K19:K20"/>
    <mergeCell ref="L19:L20"/>
    <mergeCell ref="A21:A26"/>
    <mergeCell ref="H25:I26"/>
    <mergeCell ref="H13:I14"/>
    <mergeCell ref="B22:B24"/>
    <mergeCell ref="J36:J38"/>
    <mergeCell ref="K36:K38"/>
    <mergeCell ref="L36:L38"/>
    <mergeCell ref="F39:G40"/>
    <mergeCell ref="H39:I40"/>
    <mergeCell ref="J39:J40"/>
    <mergeCell ref="K39:K40"/>
    <mergeCell ref="L39:L40"/>
    <mergeCell ref="A34:A40"/>
    <mergeCell ref="F34:G34"/>
    <mergeCell ref="H34:L34"/>
    <mergeCell ref="B35:B38"/>
    <mergeCell ref="C35:C38"/>
    <mergeCell ref="D35:D38"/>
    <mergeCell ref="E35:E38"/>
    <mergeCell ref="F35:G38"/>
    <mergeCell ref="H35:I35"/>
    <mergeCell ref="H36:I38"/>
    <mergeCell ref="F32:G33"/>
    <mergeCell ref="H32:I33"/>
    <mergeCell ref="J32:J33"/>
    <mergeCell ref="K32:K33"/>
    <mergeCell ref="L32:L33"/>
    <mergeCell ref="A27:A33"/>
    <mergeCell ref="F27:G27"/>
    <mergeCell ref="H27:L27"/>
    <mergeCell ref="B28:B31"/>
    <mergeCell ref="C28:C31"/>
    <mergeCell ref="D47:D48"/>
    <mergeCell ref="E47:E48"/>
    <mergeCell ref="F47:G48"/>
    <mergeCell ref="H47:I47"/>
    <mergeCell ref="H48:I48"/>
    <mergeCell ref="F49:G50"/>
    <mergeCell ref="H49:I50"/>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K54:K55"/>
    <mergeCell ref="L54:L55"/>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57:I57"/>
    <mergeCell ref="H58:I58"/>
    <mergeCell ref="F59:G60"/>
    <mergeCell ref="H59:I60"/>
    <mergeCell ref="J59:J60"/>
    <mergeCell ref="K59:K60"/>
    <mergeCell ref="F69:G70"/>
    <mergeCell ref="H69:I70"/>
    <mergeCell ref="J69:J70"/>
    <mergeCell ref="K69:K70"/>
    <mergeCell ref="L69:L70"/>
    <mergeCell ref="A71:A76"/>
    <mergeCell ref="F71:G71"/>
    <mergeCell ref="H71:L71"/>
    <mergeCell ref="B72:B74"/>
    <mergeCell ref="C72:C74"/>
    <mergeCell ref="A66:A70"/>
    <mergeCell ref="F66:G66"/>
    <mergeCell ref="H66:L66"/>
    <mergeCell ref="B67:B68"/>
    <mergeCell ref="C67:C68"/>
    <mergeCell ref="D67:D68"/>
    <mergeCell ref="E67:E68"/>
    <mergeCell ref="F67:G68"/>
    <mergeCell ref="H67:I67"/>
    <mergeCell ref="H68:I68"/>
    <mergeCell ref="A82:A87"/>
    <mergeCell ref="F82:G82"/>
    <mergeCell ref="H82:L82"/>
    <mergeCell ref="B83:B85"/>
    <mergeCell ref="C83:C85"/>
    <mergeCell ref="A77:A81"/>
    <mergeCell ref="F77:G77"/>
    <mergeCell ref="H77:L77"/>
    <mergeCell ref="B78:B79"/>
    <mergeCell ref="C78:C79"/>
    <mergeCell ref="D78:D79"/>
    <mergeCell ref="E78:E79"/>
    <mergeCell ref="F78:G79"/>
    <mergeCell ref="H78:I78"/>
    <mergeCell ref="H79:I79"/>
    <mergeCell ref="K73:K74"/>
    <mergeCell ref="L73:L74"/>
    <mergeCell ref="F75:G76"/>
    <mergeCell ref="H75:I76"/>
    <mergeCell ref="J75:J76"/>
    <mergeCell ref="K75:K76"/>
    <mergeCell ref="L75:L76"/>
    <mergeCell ref="D72:D74"/>
    <mergeCell ref="E72:E74"/>
    <mergeCell ref="F72:G74"/>
    <mergeCell ref="H72:I72"/>
    <mergeCell ref="H73:I74"/>
    <mergeCell ref="J73:J74"/>
    <mergeCell ref="K84:K85"/>
    <mergeCell ref="L84:L85"/>
    <mergeCell ref="F86:G87"/>
    <mergeCell ref="H86:I87"/>
    <mergeCell ref="J86:J87"/>
    <mergeCell ref="K86:K87"/>
    <mergeCell ref="L86:L87"/>
    <mergeCell ref="D83:D85"/>
    <mergeCell ref="E83:E85"/>
    <mergeCell ref="F83:G85"/>
    <mergeCell ref="H83:I83"/>
    <mergeCell ref="H84:I85"/>
    <mergeCell ref="J84:J85"/>
    <mergeCell ref="F80:G81"/>
    <mergeCell ref="H80:I81"/>
    <mergeCell ref="J80:J81"/>
    <mergeCell ref="K80:K81"/>
    <mergeCell ref="L80:L81"/>
    <mergeCell ref="J90:J91"/>
    <mergeCell ref="K90:K91"/>
    <mergeCell ref="L90:L91"/>
    <mergeCell ref="F92:G93"/>
    <mergeCell ref="H92:I93"/>
    <mergeCell ref="J92:J93"/>
    <mergeCell ref="K92:K93"/>
    <mergeCell ref="L92:L93"/>
    <mergeCell ref="A88:A93"/>
    <mergeCell ref="F88:G88"/>
    <mergeCell ref="H88:L88"/>
    <mergeCell ref="B89:B91"/>
    <mergeCell ref="C89:C91"/>
    <mergeCell ref="D89:D91"/>
    <mergeCell ref="E89:E91"/>
    <mergeCell ref="F89:G91"/>
    <mergeCell ref="H89:I89"/>
    <mergeCell ref="H90:I91"/>
    <mergeCell ref="D100:D101"/>
    <mergeCell ref="E100:E101"/>
    <mergeCell ref="F100:G101"/>
    <mergeCell ref="H100:I100"/>
    <mergeCell ref="H101:I101"/>
    <mergeCell ref="F97:G98"/>
    <mergeCell ref="H97:I98"/>
    <mergeCell ref="J97:J98"/>
    <mergeCell ref="K97:K98"/>
    <mergeCell ref="L97:L98"/>
    <mergeCell ref="A99:A103"/>
    <mergeCell ref="F99:G99"/>
    <mergeCell ref="H99:L99"/>
    <mergeCell ref="B100:B101"/>
    <mergeCell ref="C100:C101"/>
    <mergeCell ref="A94:A98"/>
    <mergeCell ref="F94:G94"/>
    <mergeCell ref="H94:L94"/>
    <mergeCell ref="B95:B96"/>
    <mergeCell ref="C95:C96"/>
    <mergeCell ref="D95:D96"/>
    <mergeCell ref="E95:E96"/>
    <mergeCell ref="F95:G96"/>
    <mergeCell ref="H95:I95"/>
    <mergeCell ref="H96:I96"/>
    <mergeCell ref="K107:K108"/>
    <mergeCell ref="L107:L108"/>
    <mergeCell ref="A109:A113"/>
    <mergeCell ref="F109:G109"/>
    <mergeCell ref="H109:L109"/>
    <mergeCell ref="B110:B111"/>
    <mergeCell ref="C110:C111"/>
    <mergeCell ref="D110:D111"/>
    <mergeCell ref="E110:E111"/>
    <mergeCell ref="F110:G111"/>
    <mergeCell ref="F105:G106"/>
    <mergeCell ref="H105:I105"/>
    <mergeCell ref="H106:I106"/>
    <mergeCell ref="F107:G108"/>
    <mergeCell ref="H107:I108"/>
    <mergeCell ref="J107:J108"/>
    <mergeCell ref="J102:J103"/>
    <mergeCell ref="K102:K103"/>
    <mergeCell ref="L102:L103"/>
    <mergeCell ref="A104:A108"/>
    <mergeCell ref="F104:G104"/>
    <mergeCell ref="H104:L104"/>
    <mergeCell ref="B105:B106"/>
    <mergeCell ref="C105:C106"/>
    <mergeCell ref="D105:D106"/>
    <mergeCell ref="E105:E106"/>
    <mergeCell ref="F102:G103"/>
    <mergeCell ref="H102:I103"/>
    <mergeCell ref="H116:I116"/>
    <mergeCell ref="F117:G118"/>
    <mergeCell ref="H117:I118"/>
    <mergeCell ref="J117:J118"/>
    <mergeCell ref="K117:K118"/>
    <mergeCell ref="L117:L118"/>
    <mergeCell ref="L112:L113"/>
    <mergeCell ref="A114:A118"/>
    <mergeCell ref="F114:G114"/>
    <mergeCell ref="H114:L114"/>
    <mergeCell ref="B115:B116"/>
    <mergeCell ref="C115:C116"/>
    <mergeCell ref="D115:D116"/>
    <mergeCell ref="E115:E116"/>
    <mergeCell ref="F115:G116"/>
    <mergeCell ref="H115:I115"/>
    <mergeCell ref="H110:I110"/>
    <mergeCell ref="H111:I111"/>
    <mergeCell ref="F112:G113"/>
    <mergeCell ref="H112:I113"/>
    <mergeCell ref="J112:J113"/>
    <mergeCell ref="K112:K113"/>
    <mergeCell ref="J121:J122"/>
    <mergeCell ref="K121:K122"/>
    <mergeCell ref="L121:L122"/>
    <mergeCell ref="F123:G124"/>
    <mergeCell ref="H123:I124"/>
    <mergeCell ref="J123:J124"/>
    <mergeCell ref="K123:K124"/>
    <mergeCell ref="L123:L124"/>
    <mergeCell ref="A119:A124"/>
    <mergeCell ref="F119:G119"/>
    <mergeCell ref="H119:L119"/>
    <mergeCell ref="B120:B122"/>
    <mergeCell ref="C120:C122"/>
    <mergeCell ref="D120:D122"/>
    <mergeCell ref="E120:E122"/>
    <mergeCell ref="F120:G122"/>
    <mergeCell ref="H120:I120"/>
    <mergeCell ref="H121:I122"/>
    <mergeCell ref="J127:J128"/>
    <mergeCell ref="K127:K128"/>
    <mergeCell ref="L127:L128"/>
    <mergeCell ref="F129:G130"/>
    <mergeCell ref="H129:I130"/>
    <mergeCell ref="J129:J130"/>
    <mergeCell ref="K129:K130"/>
    <mergeCell ref="L129:L130"/>
    <mergeCell ref="A125:A130"/>
    <mergeCell ref="F125:G125"/>
    <mergeCell ref="H125:L125"/>
    <mergeCell ref="B126:B128"/>
    <mergeCell ref="C126:C128"/>
    <mergeCell ref="D126:D128"/>
    <mergeCell ref="E126:E128"/>
    <mergeCell ref="F126:G128"/>
    <mergeCell ref="H126:I126"/>
    <mergeCell ref="H127:I128"/>
    <mergeCell ref="J133:J134"/>
    <mergeCell ref="K133:K134"/>
    <mergeCell ref="L133:L134"/>
    <mergeCell ref="F135:G136"/>
    <mergeCell ref="H135:I136"/>
    <mergeCell ref="J135:J136"/>
    <mergeCell ref="K135:K136"/>
    <mergeCell ref="L135:L136"/>
    <mergeCell ref="A131:A136"/>
    <mergeCell ref="F131:G131"/>
    <mergeCell ref="H131:L131"/>
    <mergeCell ref="B132:B134"/>
    <mergeCell ref="C132:C134"/>
    <mergeCell ref="D132:D134"/>
    <mergeCell ref="E132:E134"/>
    <mergeCell ref="F132:G134"/>
    <mergeCell ref="H132:I132"/>
    <mergeCell ref="H133:I134"/>
    <mergeCell ref="J139:J140"/>
    <mergeCell ref="K139:K140"/>
    <mergeCell ref="L139:L140"/>
    <mergeCell ref="F141:G142"/>
    <mergeCell ref="H141:I142"/>
    <mergeCell ref="J141:J142"/>
    <mergeCell ref="K141:K142"/>
    <mergeCell ref="L141:L142"/>
    <mergeCell ref="A137:A142"/>
    <mergeCell ref="F137:G137"/>
    <mergeCell ref="H137:L137"/>
    <mergeCell ref="B138:B140"/>
    <mergeCell ref="C138:C140"/>
    <mergeCell ref="D138:D140"/>
    <mergeCell ref="E138:E140"/>
    <mergeCell ref="F138:G140"/>
    <mergeCell ref="H138:I138"/>
    <mergeCell ref="H139:I140"/>
    <mergeCell ref="J145:J147"/>
    <mergeCell ref="K145:K147"/>
    <mergeCell ref="L145:L147"/>
    <mergeCell ref="F148:G149"/>
    <mergeCell ref="H148:I149"/>
    <mergeCell ref="J148:J149"/>
    <mergeCell ref="K148:K149"/>
    <mergeCell ref="L148:L149"/>
    <mergeCell ref="A143:A149"/>
    <mergeCell ref="F143:G143"/>
    <mergeCell ref="H143:L143"/>
    <mergeCell ref="B144:B147"/>
    <mergeCell ref="C144:C147"/>
    <mergeCell ref="D144:D147"/>
    <mergeCell ref="E144:E147"/>
    <mergeCell ref="F144:G147"/>
    <mergeCell ref="H144:I144"/>
    <mergeCell ref="H145:I147"/>
    <mergeCell ref="J152:J154"/>
    <mergeCell ref="K152:K154"/>
    <mergeCell ref="L152:L154"/>
    <mergeCell ref="F155:G156"/>
    <mergeCell ref="H155:I156"/>
    <mergeCell ref="J155:J156"/>
    <mergeCell ref="K155:K156"/>
    <mergeCell ref="L155:L156"/>
    <mergeCell ref="A150:A156"/>
    <mergeCell ref="F150:G150"/>
    <mergeCell ref="H150:L150"/>
    <mergeCell ref="B151:B154"/>
    <mergeCell ref="C151:C154"/>
    <mergeCell ref="D151:D154"/>
    <mergeCell ref="E151:E154"/>
    <mergeCell ref="F151:G154"/>
    <mergeCell ref="H151:I151"/>
    <mergeCell ref="H152:I154"/>
    <mergeCell ref="J159:J161"/>
    <mergeCell ref="K159:K161"/>
    <mergeCell ref="L159:L161"/>
    <mergeCell ref="F162:G163"/>
    <mergeCell ref="H162:I163"/>
    <mergeCell ref="J162:J163"/>
    <mergeCell ref="K162:K163"/>
    <mergeCell ref="L162:L163"/>
    <mergeCell ref="A157:A163"/>
    <mergeCell ref="F157:G157"/>
    <mergeCell ref="H157:L157"/>
    <mergeCell ref="B158:B161"/>
    <mergeCell ref="C158:C161"/>
    <mergeCell ref="D158:D161"/>
    <mergeCell ref="E158:E161"/>
    <mergeCell ref="F158:G161"/>
    <mergeCell ref="H158:I158"/>
    <mergeCell ref="H159:I161"/>
    <mergeCell ref="J166:J168"/>
    <mergeCell ref="K166:K168"/>
    <mergeCell ref="L166:L168"/>
    <mergeCell ref="F169:G170"/>
    <mergeCell ref="H169:I170"/>
    <mergeCell ref="J169:J170"/>
    <mergeCell ref="K169:K170"/>
    <mergeCell ref="L169:L170"/>
    <mergeCell ref="A164:A170"/>
    <mergeCell ref="F164:G164"/>
    <mergeCell ref="H164:L164"/>
    <mergeCell ref="B165:B168"/>
    <mergeCell ref="C165:C168"/>
    <mergeCell ref="D165:D168"/>
    <mergeCell ref="E165:E168"/>
    <mergeCell ref="F165:G168"/>
    <mergeCell ref="H165:I165"/>
    <mergeCell ref="H166:I168"/>
    <mergeCell ref="A177:A181"/>
    <mergeCell ref="F177:G177"/>
    <mergeCell ref="H177:L177"/>
    <mergeCell ref="B178:B179"/>
    <mergeCell ref="C178:C179"/>
    <mergeCell ref="D178:D179"/>
    <mergeCell ref="E178:E179"/>
    <mergeCell ref="F178:G179"/>
    <mergeCell ref="H178:I178"/>
    <mergeCell ref="H179:I179"/>
    <mergeCell ref="J173:J174"/>
    <mergeCell ref="K173:K174"/>
    <mergeCell ref="L173:L174"/>
    <mergeCell ref="F175:G176"/>
    <mergeCell ref="H175:I176"/>
    <mergeCell ref="J175:J176"/>
    <mergeCell ref="K175:K176"/>
    <mergeCell ref="L175:L176"/>
    <mergeCell ref="A171:A176"/>
    <mergeCell ref="F171:G171"/>
    <mergeCell ref="H171:L171"/>
    <mergeCell ref="B172:B174"/>
    <mergeCell ref="C172:C174"/>
    <mergeCell ref="D172:D174"/>
    <mergeCell ref="E172:E174"/>
    <mergeCell ref="F172:G174"/>
    <mergeCell ref="H172:I172"/>
    <mergeCell ref="H173:I174"/>
    <mergeCell ref="H194:I194"/>
    <mergeCell ref="D183:D184"/>
    <mergeCell ref="E183:E184"/>
    <mergeCell ref="F183:G184"/>
    <mergeCell ref="H183:I183"/>
    <mergeCell ref="H184:I184"/>
    <mergeCell ref="F185:G186"/>
    <mergeCell ref="H185:I186"/>
    <mergeCell ref="F180:G181"/>
    <mergeCell ref="H180:I181"/>
    <mergeCell ref="J180:J181"/>
    <mergeCell ref="K180:K181"/>
    <mergeCell ref="L180:L181"/>
    <mergeCell ref="F182:G182"/>
    <mergeCell ref="H182:L182"/>
    <mergeCell ref="F188:G190"/>
    <mergeCell ref="H188:I188"/>
    <mergeCell ref="H189:I190"/>
    <mergeCell ref="J189:J190"/>
    <mergeCell ref="K189:K190"/>
    <mergeCell ref="L189:L190"/>
    <mergeCell ref="J185:J186"/>
    <mergeCell ref="K185:K186"/>
    <mergeCell ref="L185:L186"/>
    <mergeCell ref="A187:A192"/>
    <mergeCell ref="F187:G187"/>
    <mergeCell ref="H187:L187"/>
    <mergeCell ref="B188:B190"/>
    <mergeCell ref="C188:C190"/>
    <mergeCell ref="D188:D190"/>
    <mergeCell ref="E188:E190"/>
    <mergeCell ref="K195:K196"/>
    <mergeCell ref="L195:L196"/>
    <mergeCell ref="A182:A186"/>
    <mergeCell ref="B183:B184"/>
    <mergeCell ref="C183:C184"/>
    <mergeCell ref="H195:I196"/>
    <mergeCell ref="J195:J196"/>
    <mergeCell ref="F191:G192"/>
    <mergeCell ref="H191:I192"/>
    <mergeCell ref="J191:J192"/>
    <mergeCell ref="K191:K192"/>
    <mergeCell ref="L191:L192"/>
    <mergeCell ref="A193:A198"/>
    <mergeCell ref="F193:G193"/>
    <mergeCell ref="H193:L193"/>
    <mergeCell ref="B194:B196"/>
    <mergeCell ref="C194:C196"/>
    <mergeCell ref="F197:G198"/>
    <mergeCell ref="H197:I198"/>
    <mergeCell ref="J197:J198"/>
    <mergeCell ref="K197:K198"/>
    <mergeCell ref="L197:L198"/>
    <mergeCell ref="D194:D196"/>
    <mergeCell ref="E194:E196"/>
    <mergeCell ref="F194:G196"/>
    <mergeCell ref="F202:G203"/>
    <mergeCell ref="H202:I203"/>
    <mergeCell ref="J202:J203"/>
    <mergeCell ref="K202:K203"/>
    <mergeCell ref="L202:L203"/>
    <mergeCell ref="A204:A208"/>
    <mergeCell ref="F204:G204"/>
    <mergeCell ref="H204:L204"/>
    <mergeCell ref="B205:B206"/>
    <mergeCell ref="C205:C206"/>
    <mergeCell ref="A199:A203"/>
    <mergeCell ref="F199:G199"/>
    <mergeCell ref="H199:L199"/>
    <mergeCell ref="B200:B201"/>
    <mergeCell ref="C200:C201"/>
    <mergeCell ref="D200:D201"/>
    <mergeCell ref="E200:E201"/>
    <mergeCell ref="F200:G201"/>
    <mergeCell ref="H200:I200"/>
    <mergeCell ref="H201:I201"/>
    <mergeCell ref="F210:G211"/>
    <mergeCell ref="H210:I210"/>
    <mergeCell ref="H211:I211"/>
    <mergeCell ref="F212:G213"/>
    <mergeCell ref="H212:I213"/>
    <mergeCell ref="J212:J213"/>
    <mergeCell ref="J207:J208"/>
    <mergeCell ref="K207:K208"/>
    <mergeCell ref="L207:L208"/>
    <mergeCell ref="A209:A213"/>
    <mergeCell ref="F209:G209"/>
    <mergeCell ref="H209:L209"/>
    <mergeCell ref="B210:B211"/>
    <mergeCell ref="C210:C211"/>
    <mergeCell ref="D210:D211"/>
    <mergeCell ref="E210:E211"/>
    <mergeCell ref="D205:D206"/>
    <mergeCell ref="E205:E206"/>
    <mergeCell ref="F205:G206"/>
    <mergeCell ref="H205:I205"/>
    <mergeCell ref="H206:I206"/>
    <mergeCell ref="F207:G208"/>
    <mergeCell ref="H207:I208"/>
    <mergeCell ref="H215:I215"/>
    <mergeCell ref="H216:I217"/>
    <mergeCell ref="J216:J217"/>
    <mergeCell ref="K216:K217"/>
    <mergeCell ref="L216:L217"/>
    <mergeCell ref="F218:G219"/>
    <mergeCell ref="H218:I219"/>
    <mergeCell ref="J218:J219"/>
    <mergeCell ref="K218:K219"/>
    <mergeCell ref="L218:L219"/>
    <mergeCell ref="K212:K213"/>
    <mergeCell ref="L212:L213"/>
    <mergeCell ref="A214:A219"/>
    <mergeCell ref="F214:G214"/>
    <mergeCell ref="H214:L214"/>
    <mergeCell ref="B215:B217"/>
    <mergeCell ref="C215:C217"/>
    <mergeCell ref="D215:D217"/>
    <mergeCell ref="E215:E217"/>
    <mergeCell ref="F215:G217"/>
    <mergeCell ref="J222:J224"/>
    <mergeCell ref="K222:K224"/>
    <mergeCell ref="L222:L224"/>
    <mergeCell ref="F225:G226"/>
    <mergeCell ref="H225:I226"/>
    <mergeCell ref="J225:J226"/>
    <mergeCell ref="K225:K226"/>
    <mergeCell ref="L225:L226"/>
    <mergeCell ref="A220:A226"/>
    <mergeCell ref="F220:G220"/>
    <mergeCell ref="H220:L220"/>
    <mergeCell ref="B221:B224"/>
    <mergeCell ref="C221:C224"/>
    <mergeCell ref="D221:D224"/>
    <mergeCell ref="E221:E224"/>
    <mergeCell ref="F221:G224"/>
    <mergeCell ref="H221:I221"/>
    <mergeCell ref="H222:I224"/>
    <mergeCell ref="J229:J230"/>
    <mergeCell ref="K229:K230"/>
    <mergeCell ref="L229:L230"/>
    <mergeCell ref="F231:G232"/>
    <mergeCell ref="H231:I232"/>
    <mergeCell ref="J231:J232"/>
    <mergeCell ref="K231:K232"/>
    <mergeCell ref="L231:L232"/>
    <mergeCell ref="A227:A232"/>
    <mergeCell ref="F227:G227"/>
    <mergeCell ref="H227:L227"/>
    <mergeCell ref="B228:B230"/>
    <mergeCell ref="C228:C230"/>
    <mergeCell ref="D228:D230"/>
    <mergeCell ref="E228:E230"/>
    <mergeCell ref="F228:G230"/>
    <mergeCell ref="H228:I228"/>
    <mergeCell ref="H229:I230"/>
    <mergeCell ref="D239:D240"/>
    <mergeCell ref="E239:E240"/>
    <mergeCell ref="F239:G240"/>
    <mergeCell ref="H239:I239"/>
    <mergeCell ref="H240:I240"/>
    <mergeCell ref="F241:G242"/>
    <mergeCell ref="H241:I242"/>
    <mergeCell ref="F236:G237"/>
    <mergeCell ref="H236:I237"/>
    <mergeCell ref="J236:J237"/>
    <mergeCell ref="K236:K237"/>
    <mergeCell ref="L236:L237"/>
    <mergeCell ref="A238:A242"/>
    <mergeCell ref="F238:G238"/>
    <mergeCell ref="H238:L238"/>
    <mergeCell ref="B239:B240"/>
    <mergeCell ref="C239:C240"/>
    <mergeCell ref="A233:A237"/>
    <mergeCell ref="F233:G233"/>
    <mergeCell ref="H233:L233"/>
    <mergeCell ref="B234:B235"/>
    <mergeCell ref="C234:C235"/>
    <mergeCell ref="D234:D235"/>
    <mergeCell ref="E234:E235"/>
    <mergeCell ref="F234:G235"/>
    <mergeCell ref="H234:I234"/>
    <mergeCell ref="H235:I235"/>
    <mergeCell ref="K246:K247"/>
    <mergeCell ref="L246:L247"/>
    <mergeCell ref="A248:A252"/>
    <mergeCell ref="F248:G248"/>
    <mergeCell ref="H248:L248"/>
    <mergeCell ref="B249:B250"/>
    <mergeCell ref="C249:C250"/>
    <mergeCell ref="D249:D250"/>
    <mergeCell ref="E249:E250"/>
    <mergeCell ref="F249:G250"/>
    <mergeCell ref="F244:G245"/>
    <mergeCell ref="H244:I244"/>
    <mergeCell ref="H245:I245"/>
    <mergeCell ref="F246:G247"/>
    <mergeCell ref="H246:I247"/>
    <mergeCell ref="J246:J247"/>
    <mergeCell ref="J241:J242"/>
    <mergeCell ref="K241:K242"/>
    <mergeCell ref="L241:L242"/>
    <mergeCell ref="A243:A247"/>
    <mergeCell ref="F243:G243"/>
    <mergeCell ref="H243:L243"/>
    <mergeCell ref="B244:B245"/>
    <mergeCell ref="C244:C245"/>
    <mergeCell ref="D244:D245"/>
    <mergeCell ref="E244:E245"/>
    <mergeCell ref="H255:I255"/>
    <mergeCell ref="F256:G257"/>
    <mergeCell ref="H256:I257"/>
    <mergeCell ref="J256:J257"/>
    <mergeCell ref="K256:K257"/>
    <mergeCell ref="L256:L257"/>
    <mergeCell ref="L251:L252"/>
    <mergeCell ref="A253:A257"/>
    <mergeCell ref="F253:G253"/>
    <mergeCell ref="H253:L253"/>
    <mergeCell ref="B254:B255"/>
    <mergeCell ref="C254:C255"/>
    <mergeCell ref="D254:D255"/>
    <mergeCell ref="E254:E255"/>
    <mergeCell ref="F254:G255"/>
    <mergeCell ref="H254:I254"/>
    <mergeCell ref="H249:I249"/>
    <mergeCell ref="H250:I250"/>
    <mergeCell ref="F251:G252"/>
    <mergeCell ref="H251:I252"/>
    <mergeCell ref="J251:J252"/>
    <mergeCell ref="K251:K252"/>
    <mergeCell ref="D264:D265"/>
    <mergeCell ref="E264:E265"/>
    <mergeCell ref="F264:G265"/>
    <mergeCell ref="H264:I264"/>
    <mergeCell ref="H265:I265"/>
    <mergeCell ref="F266:G267"/>
    <mergeCell ref="H266:I267"/>
    <mergeCell ref="F261:G262"/>
    <mergeCell ref="H261:I262"/>
    <mergeCell ref="J261:J262"/>
    <mergeCell ref="K261:K262"/>
    <mergeCell ref="L261:L262"/>
    <mergeCell ref="A263:A267"/>
    <mergeCell ref="F263:G263"/>
    <mergeCell ref="H263:L263"/>
    <mergeCell ref="B264:B265"/>
    <mergeCell ref="C264:C265"/>
    <mergeCell ref="A258:A262"/>
    <mergeCell ref="F258:G258"/>
    <mergeCell ref="H258:L258"/>
    <mergeCell ref="B259:B260"/>
    <mergeCell ref="C259:C260"/>
    <mergeCell ref="D259:D260"/>
    <mergeCell ref="E259:E260"/>
    <mergeCell ref="F259:G260"/>
    <mergeCell ref="H259:I259"/>
    <mergeCell ref="H260:I260"/>
    <mergeCell ref="K271:K272"/>
    <mergeCell ref="L271:L272"/>
    <mergeCell ref="A273:A277"/>
    <mergeCell ref="F273:G273"/>
    <mergeCell ref="H273:L273"/>
    <mergeCell ref="B274:B275"/>
    <mergeCell ref="C274:C275"/>
    <mergeCell ref="D274:D275"/>
    <mergeCell ref="E274:E275"/>
    <mergeCell ref="F274:G275"/>
    <mergeCell ref="F269:G270"/>
    <mergeCell ref="H269:I269"/>
    <mergeCell ref="H270:I270"/>
    <mergeCell ref="F271:G272"/>
    <mergeCell ref="H271:I272"/>
    <mergeCell ref="J271:J272"/>
    <mergeCell ref="J266:J267"/>
    <mergeCell ref="K266:K267"/>
    <mergeCell ref="L266:L267"/>
    <mergeCell ref="A268:A272"/>
    <mergeCell ref="F268:G268"/>
    <mergeCell ref="H268:L268"/>
    <mergeCell ref="B269:B270"/>
    <mergeCell ref="C269:C270"/>
    <mergeCell ref="D269:D270"/>
    <mergeCell ref="E269:E270"/>
    <mergeCell ref="H280:I280"/>
    <mergeCell ref="F281:G282"/>
    <mergeCell ref="H281:I282"/>
    <mergeCell ref="J281:J282"/>
    <mergeCell ref="K281:K282"/>
    <mergeCell ref="L281:L282"/>
    <mergeCell ref="L276:L277"/>
    <mergeCell ref="A278:A282"/>
    <mergeCell ref="F278:G278"/>
    <mergeCell ref="H278:L278"/>
    <mergeCell ref="B279:B280"/>
    <mergeCell ref="C279:C280"/>
    <mergeCell ref="D279:D280"/>
    <mergeCell ref="E279:E280"/>
    <mergeCell ref="F279:G280"/>
    <mergeCell ref="H279:I279"/>
    <mergeCell ref="H274:I274"/>
    <mergeCell ref="H275:I275"/>
    <mergeCell ref="F276:G277"/>
    <mergeCell ref="H276:I277"/>
    <mergeCell ref="J276:J277"/>
    <mergeCell ref="K276:K277"/>
    <mergeCell ref="D289:D290"/>
    <mergeCell ref="E289:E290"/>
    <mergeCell ref="F289:G290"/>
    <mergeCell ref="H289:I289"/>
    <mergeCell ref="H290:I290"/>
    <mergeCell ref="F291:G292"/>
    <mergeCell ref="H291:I292"/>
    <mergeCell ref="F286:G287"/>
    <mergeCell ref="H286:I287"/>
    <mergeCell ref="J286:J287"/>
    <mergeCell ref="K286:K287"/>
    <mergeCell ref="L286:L287"/>
    <mergeCell ref="A288:A292"/>
    <mergeCell ref="F288:G288"/>
    <mergeCell ref="H288:L288"/>
    <mergeCell ref="B289:B290"/>
    <mergeCell ref="C289:C290"/>
    <mergeCell ref="A283:A287"/>
    <mergeCell ref="F283:G283"/>
    <mergeCell ref="H283:L283"/>
    <mergeCell ref="B284:B285"/>
    <mergeCell ref="C284:C285"/>
    <mergeCell ref="D284:D285"/>
    <mergeCell ref="E284:E285"/>
    <mergeCell ref="F284:G285"/>
    <mergeCell ref="H284:I284"/>
    <mergeCell ref="H285:I285"/>
    <mergeCell ref="A299:A305"/>
    <mergeCell ref="F299:G299"/>
    <mergeCell ref="H299:L299"/>
    <mergeCell ref="B300:B303"/>
    <mergeCell ref="C300:C303"/>
    <mergeCell ref="F294:G296"/>
    <mergeCell ref="H294:I294"/>
    <mergeCell ref="H295:I296"/>
    <mergeCell ref="J295:J296"/>
    <mergeCell ref="K295:K296"/>
    <mergeCell ref="L295:L296"/>
    <mergeCell ref="J291:J292"/>
    <mergeCell ref="K291:K292"/>
    <mergeCell ref="L291:L292"/>
    <mergeCell ref="A293:A298"/>
    <mergeCell ref="F293:G293"/>
    <mergeCell ref="H293:L293"/>
    <mergeCell ref="B294:B296"/>
    <mergeCell ref="C294:C296"/>
    <mergeCell ref="D294:D296"/>
    <mergeCell ref="E294:E296"/>
    <mergeCell ref="K301:K303"/>
    <mergeCell ref="L301:L303"/>
    <mergeCell ref="F304:G305"/>
    <mergeCell ref="H304:I305"/>
    <mergeCell ref="J304:J305"/>
    <mergeCell ref="K304:K305"/>
    <mergeCell ref="L304:L305"/>
    <mergeCell ref="D300:D303"/>
    <mergeCell ref="E300:E303"/>
    <mergeCell ref="F300:G303"/>
    <mergeCell ref="H300:I300"/>
    <mergeCell ref="H301:I303"/>
    <mergeCell ref="J301:J303"/>
    <mergeCell ref="F297:G298"/>
    <mergeCell ref="H297:I298"/>
    <mergeCell ref="J297:J298"/>
    <mergeCell ref="K297:K298"/>
    <mergeCell ref="L297:L298"/>
    <mergeCell ref="D312:D313"/>
    <mergeCell ref="E312:E313"/>
    <mergeCell ref="F312:G313"/>
    <mergeCell ref="H312:I312"/>
    <mergeCell ref="H313:I313"/>
    <mergeCell ref="F314:G315"/>
    <mergeCell ref="H314:I315"/>
    <mergeCell ref="F309:G310"/>
    <mergeCell ref="H309:I310"/>
    <mergeCell ref="J309:J310"/>
    <mergeCell ref="K309:K310"/>
    <mergeCell ref="L309:L310"/>
    <mergeCell ref="A311:A315"/>
    <mergeCell ref="F311:G311"/>
    <mergeCell ref="H311:L311"/>
    <mergeCell ref="B312:B313"/>
    <mergeCell ref="C312:C313"/>
    <mergeCell ref="A306:A310"/>
    <mergeCell ref="F306:G306"/>
    <mergeCell ref="H306:L306"/>
    <mergeCell ref="B307:B308"/>
    <mergeCell ref="C307:C308"/>
    <mergeCell ref="D307:D308"/>
    <mergeCell ref="E307:E308"/>
    <mergeCell ref="F307:G308"/>
    <mergeCell ref="H307:I307"/>
    <mergeCell ref="H308:I308"/>
    <mergeCell ref="A322:A327"/>
    <mergeCell ref="F322:G322"/>
    <mergeCell ref="H322:L322"/>
    <mergeCell ref="B323:B325"/>
    <mergeCell ref="C323:C325"/>
    <mergeCell ref="F317:G319"/>
    <mergeCell ref="H317:I317"/>
    <mergeCell ref="H318:I319"/>
    <mergeCell ref="J318:J319"/>
    <mergeCell ref="K318:K319"/>
    <mergeCell ref="L318:L319"/>
    <mergeCell ref="J314:J315"/>
    <mergeCell ref="K314:K315"/>
    <mergeCell ref="L314:L315"/>
    <mergeCell ref="A316:A321"/>
    <mergeCell ref="F316:G316"/>
    <mergeCell ref="H316:L316"/>
    <mergeCell ref="B317:B319"/>
    <mergeCell ref="C317:C319"/>
    <mergeCell ref="D317:D319"/>
    <mergeCell ref="E317:E319"/>
    <mergeCell ref="K324:K325"/>
    <mergeCell ref="L324:L325"/>
    <mergeCell ref="F326:G327"/>
    <mergeCell ref="H326:I327"/>
    <mergeCell ref="J326:J327"/>
    <mergeCell ref="K326:K327"/>
    <mergeCell ref="L326:L327"/>
    <mergeCell ref="D323:D325"/>
    <mergeCell ref="E323:E325"/>
    <mergeCell ref="F323:G325"/>
    <mergeCell ref="H323:I323"/>
    <mergeCell ref="H324:I325"/>
    <mergeCell ref="J324:J325"/>
    <mergeCell ref="F320:G321"/>
    <mergeCell ref="H320:I321"/>
    <mergeCell ref="J320:J321"/>
    <mergeCell ref="K320:K321"/>
    <mergeCell ref="L320:L321"/>
    <mergeCell ref="J330:J331"/>
    <mergeCell ref="K330:K331"/>
    <mergeCell ref="L330:L331"/>
    <mergeCell ref="F332:G333"/>
    <mergeCell ref="H332:I333"/>
    <mergeCell ref="J332:J333"/>
    <mergeCell ref="K332:K333"/>
    <mergeCell ref="L332:L333"/>
    <mergeCell ref="A328:A333"/>
    <mergeCell ref="F328:G328"/>
    <mergeCell ref="H328:L328"/>
    <mergeCell ref="B329:B331"/>
    <mergeCell ref="C329:C331"/>
    <mergeCell ref="D329:D331"/>
    <mergeCell ref="E329:E331"/>
    <mergeCell ref="F329:G331"/>
    <mergeCell ref="H329:I329"/>
    <mergeCell ref="H330:I331"/>
    <mergeCell ref="F337:G338"/>
    <mergeCell ref="H337:I338"/>
    <mergeCell ref="J337:J338"/>
    <mergeCell ref="K337:K338"/>
    <mergeCell ref="L337:L338"/>
    <mergeCell ref="A339:A343"/>
    <mergeCell ref="F339:G339"/>
    <mergeCell ref="H339:L339"/>
    <mergeCell ref="B340:B341"/>
    <mergeCell ref="C340:C341"/>
    <mergeCell ref="A334:A338"/>
    <mergeCell ref="F334:G334"/>
    <mergeCell ref="H334:L334"/>
    <mergeCell ref="B335:B336"/>
    <mergeCell ref="C335:C336"/>
    <mergeCell ref="D335:D336"/>
    <mergeCell ref="E335:E336"/>
    <mergeCell ref="F335:G336"/>
    <mergeCell ref="H335:I335"/>
    <mergeCell ref="H336:I336"/>
    <mergeCell ref="J342:J343"/>
    <mergeCell ref="K342:K343"/>
    <mergeCell ref="L342:L343"/>
    <mergeCell ref="A344:A348"/>
    <mergeCell ref="F344:G344"/>
    <mergeCell ref="H344:L344"/>
    <mergeCell ref="B345:B346"/>
    <mergeCell ref="C345:C346"/>
    <mergeCell ref="D345:D346"/>
    <mergeCell ref="E345:E346"/>
    <mergeCell ref="D340:D341"/>
    <mergeCell ref="E340:E341"/>
    <mergeCell ref="F340:G341"/>
    <mergeCell ref="H340:I340"/>
    <mergeCell ref="H341:I341"/>
    <mergeCell ref="F342:G343"/>
    <mergeCell ref="H342:I343"/>
    <mergeCell ref="H350:I350"/>
    <mergeCell ref="H351:I351"/>
    <mergeCell ref="F352:G353"/>
    <mergeCell ref="H352:I353"/>
    <mergeCell ref="J352:J353"/>
    <mergeCell ref="K352:K353"/>
    <mergeCell ref="K347:K348"/>
    <mergeCell ref="L347:L348"/>
    <mergeCell ref="A349:A353"/>
    <mergeCell ref="F349:G349"/>
    <mergeCell ref="H349:L349"/>
    <mergeCell ref="B350:B351"/>
    <mergeCell ref="C350:C351"/>
    <mergeCell ref="D350:D351"/>
    <mergeCell ref="E350:E351"/>
    <mergeCell ref="F350:G351"/>
    <mergeCell ref="F345:G346"/>
    <mergeCell ref="H345:I345"/>
    <mergeCell ref="H346:I346"/>
    <mergeCell ref="F347:G348"/>
    <mergeCell ref="H347:I348"/>
    <mergeCell ref="J347:J348"/>
    <mergeCell ref="B370:B371"/>
    <mergeCell ref="C370:C371"/>
    <mergeCell ref="D370:D371"/>
    <mergeCell ref="E370:E371"/>
    <mergeCell ref="D365:D366"/>
    <mergeCell ref="E365:E366"/>
    <mergeCell ref="F365:G366"/>
    <mergeCell ref="H356:I356"/>
    <mergeCell ref="F357:G358"/>
    <mergeCell ref="H357:I358"/>
    <mergeCell ref="J357:J358"/>
    <mergeCell ref="K357:K358"/>
    <mergeCell ref="L357:L358"/>
    <mergeCell ref="L352:L353"/>
    <mergeCell ref="H366:I366"/>
    <mergeCell ref="F367:G368"/>
    <mergeCell ref="H367:I368"/>
    <mergeCell ref="A354:A358"/>
    <mergeCell ref="F354:G354"/>
    <mergeCell ref="H354:L354"/>
    <mergeCell ref="B355:B356"/>
    <mergeCell ref="C355:C356"/>
    <mergeCell ref="D355:D356"/>
    <mergeCell ref="E355:E356"/>
    <mergeCell ref="F355:G356"/>
    <mergeCell ref="H355:I355"/>
    <mergeCell ref="F362:G363"/>
    <mergeCell ref="H362:I363"/>
    <mergeCell ref="J362:J363"/>
    <mergeCell ref="K362:K363"/>
    <mergeCell ref="L362:L363"/>
    <mergeCell ref="A364:A368"/>
    <mergeCell ref="F364:G364"/>
    <mergeCell ref="H364:L364"/>
    <mergeCell ref="B365:B366"/>
    <mergeCell ref="C365:C366"/>
    <mergeCell ref="A359:A363"/>
    <mergeCell ref="F359:G359"/>
    <mergeCell ref="H359:L359"/>
    <mergeCell ref="B360:B361"/>
    <mergeCell ref="C360:C361"/>
    <mergeCell ref="D360:D361"/>
    <mergeCell ref="E360:E361"/>
    <mergeCell ref="F360:G361"/>
    <mergeCell ref="H360:I360"/>
    <mergeCell ref="H361:I361"/>
    <mergeCell ref="J367:J368"/>
    <mergeCell ref="K367:K368"/>
    <mergeCell ref="H365:I365"/>
    <mergeCell ref="H375:I375"/>
    <mergeCell ref="H376:I376"/>
    <mergeCell ref="F377:G378"/>
    <mergeCell ref="H377:I378"/>
    <mergeCell ref="J377:J378"/>
    <mergeCell ref="K377:K378"/>
    <mergeCell ref="K372:K373"/>
    <mergeCell ref="L372:L373"/>
    <mergeCell ref="L367:L368"/>
    <mergeCell ref="H371:I371"/>
    <mergeCell ref="F372:G373"/>
    <mergeCell ref="H372:I373"/>
    <mergeCell ref="J372:J373"/>
    <mergeCell ref="F374:G374"/>
    <mergeCell ref="H374:L374"/>
    <mergeCell ref="F370:G371"/>
    <mergeCell ref="H370:I370"/>
    <mergeCell ref="H369:L369"/>
    <mergeCell ref="B375:B376"/>
    <mergeCell ref="C375:C376"/>
    <mergeCell ref="D375:D376"/>
    <mergeCell ref="E375:E376"/>
    <mergeCell ref="F375:G376"/>
    <mergeCell ref="A384:A388"/>
    <mergeCell ref="F384:G384"/>
    <mergeCell ref="H384:L384"/>
    <mergeCell ref="B385:B386"/>
    <mergeCell ref="C385:C386"/>
    <mergeCell ref="D385:D386"/>
    <mergeCell ref="E385:E386"/>
    <mergeCell ref="F385:G386"/>
    <mergeCell ref="H385:I385"/>
    <mergeCell ref="H386:I386"/>
    <mergeCell ref="H381:I381"/>
    <mergeCell ref="F382:G383"/>
    <mergeCell ref="H382:I383"/>
    <mergeCell ref="J382:J383"/>
    <mergeCell ref="K382:K383"/>
    <mergeCell ref="L382:L383"/>
    <mergeCell ref="L377:L378"/>
    <mergeCell ref="A379:A383"/>
    <mergeCell ref="F379:G379"/>
    <mergeCell ref="H379:L379"/>
    <mergeCell ref="B380:B381"/>
    <mergeCell ref="C380:C381"/>
    <mergeCell ref="D380:D381"/>
    <mergeCell ref="E380:E381"/>
    <mergeCell ref="F380:G381"/>
    <mergeCell ref="H380:I380"/>
    <mergeCell ref="A374:A378"/>
    <mergeCell ref="A369:A373"/>
    <mergeCell ref="F369:G369"/>
    <mergeCell ref="F404:G405"/>
    <mergeCell ref="H404:I405"/>
    <mergeCell ref="J404:J405"/>
    <mergeCell ref="K404:K405"/>
    <mergeCell ref="L404:L405"/>
    <mergeCell ref="D401:D403"/>
    <mergeCell ref="E401:E403"/>
    <mergeCell ref="F401:G403"/>
    <mergeCell ref="H401:I401"/>
    <mergeCell ref="D390:D391"/>
    <mergeCell ref="E390:E391"/>
    <mergeCell ref="F390:G391"/>
    <mergeCell ref="H390:I390"/>
    <mergeCell ref="H391:I391"/>
    <mergeCell ref="F392:G393"/>
    <mergeCell ref="H392:I393"/>
    <mergeCell ref="F387:G388"/>
    <mergeCell ref="H387:I388"/>
    <mergeCell ref="J387:J388"/>
    <mergeCell ref="K387:K388"/>
    <mergeCell ref="L387:L388"/>
    <mergeCell ref="F389:G389"/>
    <mergeCell ref="H389:L389"/>
    <mergeCell ref="F400:G400"/>
    <mergeCell ref="H400:L400"/>
    <mergeCell ref="B401:B403"/>
    <mergeCell ref="C401:C403"/>
    <mergeCell ref="F395:G397"/>
    <mergeCell ref="H395:I395"/>
    <mergeCell ref="H396:I397"/>
    <mergeCell ref="J396:J397"/>
    <mergeCell ref="K396:K397"/>
    <mergeCell ref="L396:L397"/>
    <mergeCell ref="J392:J393"/>
    <mergeCell ref="K392:K393"/>
    <mergeCell ref="L392:L393"/>
    <mergeCell ref="A394:A399"/>
    <mergeCell ref="F394:G394"/>
    <mergeCell ref="H394:L394"/>
    <mergeCell ref="B395:B397"/>
    <mergeCell ref="C395:C397"/>
    <mergeCell ref="D395:D397"/>
    <mergeCell ref="E395:E397"/>
    <mergeCell ref="K402:K403"/>
    <mergeCell ref="L402:L403"/>
    <mergeCell ref="A389:A393"/>
    <mergeCell ref="B390:B391"/>
    <mergeCell ref="C390:C391"/>
    <mergeCell ref="A406:A410"/>
    <mergeCell ref="F406:G406"/>
    <mergeCell ref="H406:L406"/>
    <mergeCell ref="B407:B408"/>
    <mergeCell ref="C407:C408"/>
    <mergeCell ref="D407:D408"/>
    <mergeCell ref="E407:E408"/>
    <mergeCell ref="F407:G408"/>
    <mergeCell ref="H407:I407"/>
    <mergeCell ref="H408:I408"/>
    <mergeCell ref="K419:K420"/>
    <mergeCell ref="L419:L420"/>
    <mergeCell ref="H402:I403"/>
    <mergeCell ref="J402:J403"/>
    <mergeCell ref="F398:G399"/>
    <mergeCell ref="H398:I399"/>
    <mergeCell ref="J398:J399"/>
    <mergeCell ref="K398:K399"/>
    <mergeCell ref="L398:L399"/>
    <mergeCell ref="D412:D413"/>
    <mergeCell ref="E412:E413"/>
    <mergeCell ref="F412:G413"/>
    <mergeCell ref="H412:I412"/>
    <mergeCell ref="H413:I413"/>
    <mergeCell ref="F414:G415"/>
    <mergeCell ref="H414:I415"/>
    <mergeCell ref="F409:G410"/>
    <mergeCell ref="H409:I410"/>
    <mergeCell ref="J409:J410"/>
    <mergeCell ref="K409:K410"/>
    <mergeCell ref="L409:L410"/>
    <mergeCell ref="A400:A405"/>
    <mergeCell ref="F417:G418"/>
    <mergeCell ref="H417:I417"/>
    <mergeCell ref="H418:I418"/>
    <mergeCell ref="F419:G420"/>
    <mergeCell ref="H419:I420"/>
    <mergeCell ref="J419:J420"/>
    <mergeCell ref="J414:J415"/>
    <mergeCell ref="K414:K415"/>
    <mergeCell ref="L414:L415"/>
    <mergeCell ref="A416:A420"/>
    <mergeCell ref="F416:G416"/>
    <mergeCell ref="H416:L416"/>
    <mergeCell ref="B417:B418"/>
    <mergeCell ref="C417:C418"/>
    <mergeCell ref="D417:D418"/>
    <mergeCell ref="E417:E418"/>
    <mergeCell ref="A411:A415"/>
    <mergeCell ref="F411:G411"/>
    <mergeCell ref="H411:L411"/>
    <mergeCell ref="B412:B413"/>
    <mergeCell ref="C412:C413"/>
    <mergeCell ref="H428:I428"/>
    <mergeCell ref="F429:G430"/>
    <mergeCell ref="H429:I430"/>
    <mergeCell ref="J429:J430"/>
    <mergeCell ref="K429:K430"/>
    <mergeCell ref="L429:L430"/>
    <mergeCell ref="L424:L425"/>
    <mergeCell ref="A426:A430"/>
    <mergeCell ref="F426:G426"/>
    <mergeCell ref="H426:L426"/>
    <mergeCell ref="B427:B428"/>
    <mergeCell ref="C427:C428"/>
    <mergeCell ref="D427:D428"/>
    <mergeCell ref="E427:E428"/>
    <mergeCell ref="F427:G428"/>
    <mergeCell ref="H427:I427"/>
    <mergeCell ref="H422:I422"/>
    <mergeCell ref="H423:I423"/>
    <mergeCell ref="F424:G425"/>
    <mergeCell ref="H424:I425"/>
    <mergeCell ref="J424:J425"/>
    <mergeCell ref="K424:K425"/>
    <mergeCell ref="A421:A425"/>
    <mergeCell ref="F421:G421"/>
    <mergeCell ref="H421:L421"/>
    <mergeCell ref="B422:B423"/>
    <mergeCell ref="C422:C423"/>
    <mergeCell ref="D422:D423"/>
    <mergeCell ref="E422:E423"/>
    <mergeCell ref="F422:G423"/>
    <mergeCell ref="D437:D438"/>
    <mergeCell ref="E437:E438"/>
    <mergeCell ref="F437:G438"/>
    <mergeCell ref="H437:I437"/>
    <mergeCell ref="H438:I438"/>
    <mergeCell ref="F439:G440"/>
    <mergeCell ref="H439:I440"/>
    <mergeCell ref="F434:G435"/>
    <mergeCell ref="H434:I435"/>
    <mergeCell ref="J434:J435"/>
    <mergeCell ref="K434:K435"/>
    <mergeCell ref="L434:L435"/>
    <mergeCell ref="A436:A440"/>
    <mergeCell ref="F436:G436"/>
    <mergeCell ref="H436:L436"/>
    <mergeCell ref="B437:B438"/>
    <mergeCell ref="C437:C438"/>
    <mergeCell ref="A431:A435"/>
    <mergeCell ref="F431:G431"/>
    <mergeCell ref="H431:L431"/>
    <mergeCell ref="B432:B433"/>
    <mergeCell ref="C432:C433"/>
    <mergeCell ref="D432:D433"/>
    <mergeCell ref="E432:E433"/>
    <mergeCell ref="F432:G433"/>
    <mergeCell ref="H432:I432"/>
    <mergeCell ref="H433:I433"/>
    <mergeCell ref="F445:G446"/>
    <mergeCell ref="H445:I446"/>
    <mergeCell ref="J445:J446"/>
    <mergeCell ref="K445:K446"/>
    <mergeCell ref="L445:L446"/>
    <mergeCell ref="A447:A451"/>
    <mergeCell ref="F447:G447"/>
    <mergeCell ref="H447:L447"/>
    <mergeCell ref="B448:B449"/>
    <mergeCell ref="C448:C449"/>
    <mergeCell ref="F442:G444"/>
    <mergeCell ref="H442:I442"/>
    <mergeCell ref="H443:I444"/>
    <mergeCell ref="J443:J444"/>
    <mergeCell ref="K443:K444"/>
    <mergeCell ref="L443:L444"/>
    <mergeCell ref="J439:J440"/>
    <mergeCell ref="K439:K440"/>
    <mergeCell ref="L439:L440"/>
    <mergeCell ref="A441:A446"/>
    <mergeCell ref="F441:G441"/>
    <mergeCell ref="H441:L441"/>
    <mergeCell ref="B442:B444"/>
    <mergeCell ref="C442:C444"/>
    <mergeCell ref="D442:D444"/>
    <mergeCell ref="E442:E444"/>
    <mergeCell ref="F453:G454"/>
    <mergeCell ref="H453:I453"/>
    <mergeCell ref="H454:I454"/>
    <mergeCell ref="F455:G456"/>
    <mergeCell ref="H455:I456"/>
    <mergeCell ref="J455:J456"/>
    <mergeCell ref="J450:J451"/>
    <mergeCell ref="K450:K451"/>
    <mergeCell ref="L450:L451"/>
    <mergeCell ref="A452:A456"/>
    <mergeCell ref="F452:G452"/>
    <mergeCell ref="H452:L452"/>
    <mergeCell ref="B453:B454"/>
    <mergeCell ref="C453:C454"/>
    <mergeCell ref="D453:D454"/>
    <mergeCell ref="E453:E454"/>
    <mergeCell ref="D448:D449"/>
    <mergeCell ref="E448:E449"/>
    <mergeCell ref="F448:G449"/>
    <mergeCell ref="H448:I448"/>
    <mergeCell ref="H449:I449"/>
    <mergeCell ref="F450:G451"/>
    <mergeCell ref="H450:I451"/>
    <mergeCell ref="H458:I458"/>
    <mergeCell ref="H459:I460"/>
    <mergeCell ref="J459:J460"/>
    <mergeCell ref="K459:K460"/>
    <mergeCell ref="L459:L460"/>
    <mergeCell ref="F461:G462"/>
    <mergeCell ref="H461:I462"/>
    <mergeCell ref="J461:J462"/>
    <mergeCell ref="K461:K462"/>
    <mergeCell ref="L461:L462"/>
    <mergeCell ref="K455:K456"/>
    <mergeCell ref="L455:L456"/>
    <mergeCell ref="A457:A462"/>
    <mergeCell ref="F457:G457"/>
    <mergeCell ref="H457:L457"/>
    <mergeCell ref="B458:B460"/>
    <mergeCell ref="C458:C460"/>
    <mergeCell ref="D458:D460"/>
    <mergeCell ref="E458:E460"/>
    <mergeCell ref="F458:G460"/>
    <mergeCell ref="J465:J466"/>
    <mergeCell ref="K465:K466"/>
    <mergeCell ref="L465:L466"/>
    <mergeCell ref="F467:G468"/>
    <mergeCell ref="H467:I468"/>
    <mergeCell ref="J467:J468"/>
    <mergeCell ref="K467:K468"/>
    <mergeCell ref="L467:L468"/>
    <mergeCell ref="A463:A468"/>
    <mergeCell ref="F463:G463"/>
    <mergeCell ref="H463:L463"/>
    <mergeCell ref="B464:B466"/>
    <mergeCell ref="C464:C466"/>
    <mergeCell ref="D464:D466"/>
    <mergeCell ref="E464:E466"/>
    <mergeCell ref="F464:G466"/>
    <mergeCell ref="H464:I464"/>
    <mergeCell ref="H465:I466"/>
    <mergeCell ref="F472:G473"/>
    <mergeCell ref="H472:I473"/>
    <mergeCell ref="J472:J473"/>
    <mergeCell ref="K472:K473"/>
    <mergeCell ref="L472:L473"/>
    <mergeCell ref="A474:A478"/>
    <mergeCell ref="F474:G474"/>
    <mergeCell ref="H474:L474"/>
    <mergeCell ref="B475:B476"/>
    <mergeCell ref="C475:C476"/>
    <mergeCell ref="A469:A473"/>
    <mergeCell ref="F469:G469"/>
    <mergeCell ref="H469:L469"/>
    <mergeCell ref="B470:B471"/>
    <mergeCell ref="C470:C471"/>
    <mergeCell ref="D470:D471"/>
    <mergeCell ref="E470:E471"/>
    <mergeCell ref="F470:G471"/>
    <mergeCell ref="H470:I470"/>
    <mergeCell ref="H471:I471"/>
    <mergeCell ref="J477:J478"/>
    <mergeCell ref="K477:K478"/>
    <mergeCell ref="L477:L478"/>
    <mergeCell ref="D475:D476"/>
    <mergeCell ref="E475:E476"/>
    <mergeCell ref="F475:G476"/>
    <mergeCell ref="H475:I475"/>
    <mergeCell ref="H476:I476"/>
    <mergeCell ref="F477:G478"/>
    <mergeCell ref="H477:I478"/>
    <mergeCell ref="H485:I485"/>
    <mergeCell ref="H486:I486"/>
    <mergeCell ref="F487:G488"/>
    <mergeCell ref="H487:I488"/>
    <mergeCell ref="J487:J488"/>
    <mergeCell ref="K487:K488"/>
    <mergeCell ref="K482:K483"/>
    <mergeCell ref="L482:L483"/>
    <mergeCell ref="A484:A488"/>
    <mergeCell ref="F484:G484"/>
    <mergeCell ref="H484:L484"/>
    <mergeCell ref="B485:B486"/>
    <mergeCell ref="C485:C486"/>
    <mergeCell ref="D485:D486"/>
    <mergeCell ref="E485:E486"/>
    <mergeCell ref="F485:G486"/>
    <mergeCell ref="F480:G481"/>
    <mergeCell ref="H480:I480"/>
    <mergeCell ref="H481:I481"/>
    <mergeCell ref="F482:G483"/>
    <mergeCell ref="H482:I483"/>
    <mergeCell ref="J482:J483"/>
    <mergeCell ref="A479:A483"/>
    <mergeCell ref="F479:G479"/>
    <mergeCell ref="H479:L479"/>
    <mergeCell ref="B480:B481"/>
    <mergeCell ref="C480:C481"/>
    <mergeCell ref="D480:D481"/>
    <mergeCell ref="E480:E481"/>
    <mergeCell ref="H491:I492"/>
    <mergeCell ref="J491:J492"/>
    <mergeCell ref="K491:K492"/>
    <mergeCell ref="L491:L492"/>
    <mergeCell ref="F493:G494"/>
    <mergeCell ref="H493:I494"/>
    <mergeCell ref="J493:J494"/>
    <mergeCell ref="K493:K494"/>
    <mergeCell ref="L493:L494"/>
    <mergeCell ref="L487:L488"/>
    <mergeCell ref="A489:A494"/>
    <mergeCell ref="F489:G489"/>
    <mergeCell ref="H489:L489"/>
    <mergeCell ref="B490:B492"/>
    <mergeCell ref="C490:C492"/>
    <mergeCell ref="D490:D492"/>
    <mergeCell ref="E490:E492"/>
    <mergeCell ref="F490:G492"/>
    <mergeCell ref="H490:I490"/>
    <mergeCell ref="D501:D502"/>
    <mergeCell ref="E501:E502"/>
    <mergeCell ref="F501:G502"/>
    <mergeCell ref="H501:I501"/>
    <mergeCell ref="H502:I502"/>
    <mergeCell ref="F503:G504"/>
    <mergeCell ref="H503:I504"/>
    <mergeCell ref="F498:G499"/>
    <mergeCell ref="H498:I499"/>
    <mergeCell ref="J498:J499"/>
    <mergeCell ref="K498:K499"/>
    <mergeCell ref="L498:L499"/>
    <mergeCell ref="A500:A504"/>
    <mergeCell ref="F500:G500"/>
    <mergeCell ref="H500:L500"/>
    <mergeCell ref="B501:B502"/>
    <mergeCell ref="C501:C502"/>
    <mergeCell ref="A495:A499"/>
    <mergeCell ref="F495:G495"/>
    <mergeCell ref="H495:L495"/>
    <mergeCell ref="B496:B497"/>
    <mergeCell ref="C496:C497"/>
    <mergeCell ref="D496:D497"/>
    <mergeCell ref="E496:E497"/>
    <mergeCell ref="F496:G497"/>
    <mergeCell ref="H496:I496"/>
    <mergeCell ref="H497:I497"/>
    <mergeCell ref="K508:K509"/>
    <mergeCell ref="L508:L509"/>
    <mergeCell ref="A510:A514"/>
    <mergeCell ref="F510:G510"/>
    <mergeCell ref="H510:L510"/>
    <mergeCell ref="B511:B512"/>
    <mergeCell ref="C511:C512"/>
    <mergeCell ref="D511:D512"/>
    <mergeCell ref="E511:E512"/>
    <mergeCell ref="F511:G512"/>
    <mergeCell ref="F506:G507"/>
    <mergeCell ref="H506:I506"/>
    <mergeCell ref="H507:I507"/>
    <mergeCell ref="F508:G509"/>
    <mergeCell ref="H508:I509"/>
    <mergeCell ref="J508:J509"/>
    <mergeCell ref="J503:J504"/>
    <mergeCell ref="K503:K504"/>
    <mergeCell ref="L503:L504"/>
    <mergeCell ref="A505:A509"/>
    <mergeCell ref="F505:G505"/>
    <mergeCell ref="H505:L505"/>
    <mergeCell ref="B506:B507"/>
    <mergeCell ref="C506:C507"/>
    <mergeCell ref="D506:D507"/>
    <mergeCell ref="E506:E507"/>
    <mergeCell ref="H517:I517"/>
    <mergeCell ref="F518:G519"/>
    <mergeCell ref="H518:I519"/>
    <mergeCell ref="J518:J519"/>
    <mergeCell ref="K518:K519"/>
    <mergeCell ref="L518:L519"/>
    <mergeCell ref="L513:L514"/>
    <mergeCell ref="A515:A519"/>
    <mergeCell ref="F515:G515"/>
    <mergeCell ref="H515:L515"/>
    <mergeCell ref="B516:B517"/>
    <mergeCell ref="C516:C517"/>
    <mergeCell ref="D516:D517"/>
    <mergeCell ref="E516:E517"/>
    <mergeCell ref="F516:G517"/>
    <mergeCell ref="H516:I516"/>
    <mergeCell ref="H511:I511"/>
    <mergeCell ref="H512:I512"/>
    <mergeCell ref="F513:G514"/>
    <mergeCell ref="H513:I514"/>
    <mergeCell ref="J513:J514"/>
    <mergeCell ref="K513:K514"/>
    <mergeCell ref="J522:J523"/>
    <mergeCell ref="K522:K523"/>
    <mergeCell ref="L522:L523"/>
    <mergeCell ref="F524:G525"/>
    <mergeCell ref="H524:I525"/>
    <mergeCell ref="J524:J525"/>
    <mergeCell ref="K524:K525"/>
    <mergeCell ref="L524:L525"/>
    <mergeCell ref="A520:A525"/>
    <mergeCell ref="F520:G520"/>
    <mergeCell ref="H520:L520"/>
    <mergeCell ref="B521:B523"/>
    <mergeCell ref="C521:C523"/>
    <mergeCell ref="D521:D523"/>
    <mergeCell ref="E521:E523"/>
    <mergeCell ref="F521:G523"/>
    <mergeCell ref="H521:I521"/>
    <mergeCell ref="H522:I523"/>
    <mergeCell ref="J528:J529"/>
    <mergeCell ref="K528:K529"/>
    <mergeCell ref="L528:L529"/>
    <mergeCell ref="F530:G531"/>
    <mergeCell ref="H530:I531"/>
    <mergeCell ref="J530:J531"/>
    <mergeCell ref="K530:K531"/>
    <mergeCell ref="L530:L531"/>
    <mergeCell ref="A526:A531"/>
    <mergeCell ref="F526:G526"/>
    <mergeCell ref="H526:L526"/>
    <mergeCell ref="B527:B529"/>
    <mergeCell ref="C527:C529"/>
    <mergeCell ref="D527:D529"/>
    <mergeCell ref="E527:E529"/>
    <mergeCell ref="F527:G529"/>
    <mergeCell ref="H527:I527"/>
    <mergeCell ref="H528:I529"/>
    <mergeCell ref="F535:G536"/>
    <mergeCell ref="H535:I536"/>
    <mergeCell ref="J535:J536"/>
    <mergeCell ref="K535:K536"/>
    <mergeCell ref="L535:L536"/>
    <mergeCell ref="A537:A541"/>
    <mergeCell ref="F537:G537"/>
    <mergeCell ref="H537:L537"/>
    <mergeCell ref="B538:B539"/>
    <mergeCell ref="C538:C539"/>
    <mergeCell ref="A532:A536"/>
    <mergeCell ref="F532:G532"/>
    <mergeCell ref="H532:L532"/>
    <mergeCell ref="B533:B534"/>
    <mergeCell ref="C533:C534"/>
    <mergeCell ref="D533:D534"/>
    <mergeCell ref="E533:E534"/>
    <mergeCell ref="F533:G534"/>
    <mergeCell ref="H533:I533"/>
    <mergeCell ref="H534:I534"/>
    <mergeCell ref="F543:G545"/>
    <mergeCell ref="H543:I543"/>
    <mergeCell ref="H544:I545"/>
    <mergeCell ref="J544:J545"/>
    <mergeCell ref="K544:K545"/>
    <mergeCell ref="L544:L545"/>
    <mergeCell ref="J540:J541"/>
    <mergeCell ref="K540:K541"/>
    <mergeCell ref="L540:L541"/>
    <mergeCell ref="A542:A547"/>
    <mergeCell ref="F542:G542"/>
    <mergeCell ref="H542:L542"/>
    <mergeCell ref="B543:B545"/>
    <mergeCell ref="C543:C545"/>
    <mergeCell ref="D543:D545"/>
    <mergeCell ref="E543:E545"/>
    <mergeCell ref="D538:D539"/>
    <mergeCell ref="E538:E539"/>
    <mergeCell ref="F538:G539"/>
    <mergeCell ref="H538:I538"/>
    <mergeCell ref="H539:I539"/>
    <mergeCell ref="F540:G541"/>
    <mergeCell ref="H540:I541"/>
    <mergeCell ref="J551:J552"/>
    <mergeCell ref="K551:K552"/>
    <mergeCell ref="L551:L552"/>
    <mergeCell ref="D549:D550"/>
    <mergeCell ref="E549:E550"/>
    <mergeCell ref="F549:G550"/>
    <mergeCell ref="H549:I549"/>
    <mergeCell ref="H550:I550"/>
    <mergeCell ref="F551:G552"/>
    <mergeCell ref="H551:I552"/>
    <mergeCell ref="F546:G547"/>
    <mergeCell ref="H546:I547"/>
    <mergeCell ref="J546:J547"/>
    <mergeCell ref="K546:K547"/>
    <mergeCell ref="L546:L547"/>
    <mergeCell ref="A548:A552"/>
    <mergeCell ref="F548:G548"/>
    <mergeCell ref="H548:L548"/>
    <mergeCell ref="B549:B550"/>
    <mergeCell ref="C549:C55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14</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1301</v>
      </c>
      <c r="B10" s="110" t="s">
        <v>76</v>
      </c>
      <c r="C10" s="115" t="s">
        <v>78</v>
      </c>
      <c r="D10" s="115" t="s">
        <v>146</v>
      </c>
      <c r="E10" s="115" t="s">
        <v>147</v>
      </c>
      <c r="F10" s="809" t="s">
        <v>71</v>
      </c>
      <c r="G10" s="809"/>
      <c r="H10" s="805"/>
      <c r="I10" s="805"/>
      <c r="J10" s="805"/>
      <c r="K10" s="805"/>
      <c r="L10" s="805"/>
    </row>
    <row r="11" spans="1:12" s="101" customFormat="1" ht="26.25" customHeight="1">
      <c r="A11" s="808"/>
      <c r="B11" s="803" t="s">
        <v>3995</v>
      </c>
      <c r="C11" s="810" t="s">
        <v>3996</v>
      </c>
      <c r="D11" s="807">
        <v>43753</v>
      </c>
      <c r="E11" s="803" t="s">
        <v>1649</v>
      </c>
      <c r="F11" s="803" t="s">
        <v>3997</v>
      </c>
      <c r="G11" s="803"/>
      <c r="H11" s="806" t="s">
        <v>152</v>
      </c>
      <c r="I11" s="806"/>
      <c r="J11" s="117" t="s">
        <v>3</v>
      </c>
      <c r="K11" s="117" t="s">
        <v>153</v>
      </c>
      <c r="L11" s="119">
        <v>613.48</v>
      </c>
    </row>
    <row r="12" spans="1:12" s="101" customFormat="1" ht="144.75" customHeight="1">
      <c r="A12" s="808"/>
      <c r="B12" s="803"/>
      <c r="C12" s="810"/>
      <c r="D12" s="807"/>
      <c r="E12" s="803"/>
      <c r="F12" s="803"/>
      <c r="G12" s="803"/>
      <c r="H12" s="806" t="s">
        <v>154</v>
      </c>
      <c r="I12" s="806"/>
      <c r="J12" s="117" t="s">
        <v>3</v>
      </c>
      <c r="K12" s="117" t="s">
        <v>153</v>
      </c>
      <c r="L12" s="119">
        <v>516.04999999999995</v>
      </c>
    </row>
    <row r="13" spans="1:12" s="101" customFormat="1" ht="24" customHeight="1">
      <c r="A13" s="808"/>
      <c r="B13" s="110" t="s">
        <v>77</v>
      </c>
      <c r="C13" s="115" t="s">
        <v>79</v>
      </c>
      <c r="D13" s="115" t="s">
        <v>155</v>
      </c>
      <c r="E13" s="115" t="s">
        <v>156</v>
      </c>
      <c r="F13" s="805"/>
      <c r="G13" s="805"/>
      <c r="H13" s="806" t="s">
        <v>157</v>
      </c>
      <c r="I13" s="806"/>
      <c r="J13" s="803" t="s">
        <v>3</v>
      </c>
      <c r="K13" s="803" t="s">
        <v>153</v>
      </c>
      <c r="L13" s="804">
        <v>100</v>
      </c>
    </row>
    <row r="14" spans="1:12" s="101" customFormat="1" ht="24" customHeight="1">
      <c r="A14" s="808"/>
      <c r="B14" s="117" t="s">
        <v>572</v>
      </c>
      <c r="C14" s="117" t="s">
        <v>3997</v>
      </c>
      <c r="D14" s="118">
        <v>43760</v>
      </c>
      <c r="E14" s="117" t="s">
        <v>3030</v>
      </c>
      <c r="F14" s="805"/>
      <c r="G14" s="805"/>
      <c r="H14" s="806"/>
      <c r="I14" s="806"/>
      <c r="J14" s="803"/>
      <c r="K14" s="803"/>
      <c r="L14" s="804"/>
    </row>
    <row r="15" spans="1:12" s="101" customFormat="1" ht="24" customHeight="1">
      <c r="A15" s="808">
        <v>1302</v>
      </c>
      <c r="B15" s="110" t="s">
        <v>76</v>
      </c>
      <c r="C15" s="115" t="s">
        <v>78</v>
      </c>
      <c r="D15" s="115" t="s">
        <v>146</v>
      </c>
      <c r="E15" s="115" t="s">
        <v>147</v>
      </c>
      <c r="F15" s="809" t="s">
        <v>71</v>
      </c>
      <c r="G15" s="809"/>
      <c r="H15" s="805"/>
      <c r="I15" s="805"/>
      <c r="J15" s="805"/>
      <c r="K15" s="805"/>
      <c r="L15" s="805"/>
    </row>
    <row r="16" spans="1:12" s="101" customFormat="1" ht="26.25" customHeight="1">
      <c r="A16" s="808"/>
      <c r="B16" s="803" t="s">
        <v>3995</v>
      </c>
      <c r="C16" s="803" t="s">
        <v>3998</v>
      </c>
      <c r="D16" s="807">
        <v>43810</v>
      </c>
      <c r="E16" s="803" t="s">
        <v>523</v>
      </c>
      <c r="F16" s="803" t="s">
        <v>3150</v>
      </c>
      <c r="G16" s="803"/>
      <c r="H16" s="806" t="s">
        <v>152</v>
      </c>
      <c r="I16" s="806"/>
      <c r="J16" s="117" t="s">
        <v>153</v>
      </c>
      <c r="K16" s="117" t="s">
        <v>3</v>
      </c>
      <c r="L16" s="119">
        <v>541.91999999999996</v>
      </c>
    </row>
    <row r="17" spans="1:12" s="101" customFormat="1" ht="92.25" customHeight="1">
      <c r="A17" s="808"/>
      <c r="B17" s="803"/>
      <c r="C17" s="803"/>
      <c r="D17" s="807"/>
      <c r="E17" s="803"/>
      <c r="F17" s="803"/>
      <c r="G17" s="803"/>
      <c r="H17" s="806" t="s">
        <v>154</v>
      </c>
      <c r="I17" s="806"/>
      <c r="J17" s="117" t="s">
        <v>153</v>
      </c>
      <c r="K17" s="117" t="s">
        <v>3</v>
      </c>
      <c r="L17" s="119">
        <v>585.6</v>
      </c>
    </row>
    <row r="18" spans="1:12" s="101" customFormat="1" ht="24" customHeight="1">
      <c r="A18" s="808"/>
      <c r="B18" s="110" t="s">
        <v>77</v>
      </c>
      <c r="C18" s="115" t="s">
        <v>79</v>
      </c>
      <c r="D18" s="115" t="s">
        <v>155</v>
      </c>
      <c r="E18" s="115" t="s">
        <v>156</v>
      </c>
      <c r="F18" s="805"/>
      <c r="G18" s="805"/>
      <c r="H18" s="806" t="s">
        <v>157</v>
      </c>
      <c r="I18" s="806"/>
      <c r="J18" s="803" t="s">
        <v>153</v>
      </c>
      <c r="K18" s="803" t="s">
        <v>3</v>
      </c>
      <c r="L18" s="804">
        <v>620</v>
      </c>
    </row>
    <row r="19" spans="1:12" s="101" customFormat="1" ht="24" customHeight="1">
      <c r="A19" s="808"/>
      <c r="B19" s="117" t="s">
        <v>572</v>
      </c>
      <c r="C19" s="117" t="s">
        <v>3150</v>
      </c>
      <c r="D19" s="118">
        <v>43813</v>
      </c>
      <c r="E19" s="117" t="s">
        <v>582</v>
      </c>
      <c r="F19" s="805"/>
      <c r="G19" s="805"/>
      <c r="H19" s="806"/>
      <c r="I19" s="806"/>
      <c r="J19" s="803"/>
      <c r="K19" s="803"/>
      <c r="L19" s="804"/>
    </row>
    <row r="20" spans="1:12" s="101" customFormat="1" ht="24" customHeight="1">
      <c r="A20" s="808">
        <v>1303</v>
      </c>
      <c r="B20" s="110" t="s">
        <v>76</v>
      </c>
      <c r="C20" s="115" t="s">
        <v>78</v>
      </c>
      <c r="D20" s="115" t="s">
        <v>146</v>
      </c>
      <c r="E20" s="115" t="s">
        <v>147</v>
      </c>
      <c r="F20" s="809" t="s">
        <v>71</v>
      </c>
      <c r="G20" s="809"/>
      <c r="H20" s="805"/>
      <c r="I20" s="805"/>
      <c r="J20" s="805"/>
      <c r="K20" s="805"/>
      <c r="L20" s="805"/>
    </row>
    <row r="21" spans="1:12" s="101" customFormat="1" ht="26.25" customHeight="1">
      <c r="A21" s="808"/>
      <c r="B21" s="803" t="s">
        <v>3999</v>
      </c>
      <c r="C21" s="810" t="s">
        <v>4000</v>
      </c>
      <c r="D21" s="807">
        <v>43772</v>
      </c>
      <c r="E21" s="803" t="s">
        <v>1720</v>
      </c>
      <c r="F21" s="803" t="s">
        <v>4001</v>
      </c>
      <c r="G21" s="803"/>
      <c r="H21" s="806" t="s">
        <v>152</v>
      </c>
      <c r="I21" s="806"/>
      <c r="J21" s="117" t="s">
        <v>153</v>
      </c>
      <c r="K21" s="117" t="s">
        <v>3</v>
      </c>
      <c r="L21" s="119">
        <v>1300</v>
      </c>
    </row>
    <row r="22" spans="1:12" s="101" customFormat="1" ht="408.95" customHeight="1">
      <c r="A22" s="808"/>
      <c r="B22" s="803"/>
      <c r="C22" s="810"/>
      <c r="D22" s="807"/>
      <c r="E22" s="803"/>
      <c r="F22" s="803"/>
      <c r="G22" s="803"/>
      <c r="H22" s="806" t="s">
        <v>154</v>
      </c>
      <c r="I22" s="806"/>
      <c r="J22" s="803" t="s">
        <v>153</v>
      </c>
      <c r="K22" s="803" t="s">
        <v>3</v>
      </c>
      <c r="L22" s="804">
        <v>900</v>
      </c>
    </row>
    <row r="23" spans="1:12" s="101" customFormat="1" ht="19.350000000000001" customHeight="1">
      <c r="A23" s="808"/>
      <c r="B23" s="803"/>
      <c r="C23" s="810"/>
      <c r="D23" s="807"/>
      <c r="E23" s="803"/>
      <c r="F23" s="803"/>
      <c r="G23" s="803"/>
      <c r="H23" s="806"/>
      <c r="I23" s="806"/>
      <c r="J23" s="803"/>
      <c r="K23" s="803"/>
      <c r="L23" s="804"/>
    </row>
    <row r="24" spans="1:12" s="101" customFormat="1" ht="24" customHeight="1">
      <c r="A24" s="808"/>
      <c r="B24" s="110" t="s">
        <v>77</v>
      </c>
      <c r="C24" s="115" t="s">
        <v>79</v>
      </c>
      <c r="D24" s="115" t="s">
        <v>155</v>
      </c>
      <c r="E24" s="115" t="s">
        <v>156</v>
      </c>
      <c r="F24" s="805"/>
      <c r="G24" s="805"/>
      <c r="H24" s="806" t="s">
        <v>157</v>
      </c>
      <c r="I24" s="806"/>
      <c r="J24" s="803" t="s">
        <v>153</v>
      </c>
      <c r="K24" s="803" t="s">
        <v>153</v>
      </c>
      <c r="L24" s="804">
        <v>0</v>
      </c>
    </row>
    <row r="25" spans="1:12" s="101" customFormat="1" ht="34.5" customHeight="1">
      <c r="A25" s="808"/>
      <c r="B25" s="117" t="s">
        <v>4002</v>
      </c>
      <c r="C25" s="117" t="s">
        <v>4001</v>
      </c>
      <c r="D25" s="118">
        <v>43781</v>
      </c>
      <c r="E25" s="117" t="s">
        <v>3555</v>
      </c>
      <c r="F25" s="805"/>
      <c r="G25" s="805"/>
      <c r="H25" s="806"/>
      <c r="I25" s="806"/>
      <c r="J25" s="803"/>
      <c r="K25" s="803"/>
      <c r="L25" s="804"/>
    </row>
    <row r="26" spans="1:12" s="101" customFormat="1" ht="24" customHeight="1">
      <c r="A26" s="808">
        <v>1304</v>
      </c>
      <c r="B26" s="110" t="s">
        <v>76</v>
      </c>
      <c r="C26" s="115" t="s">
        <v>78</v>
      </c>
      <c r="D26" s="115" t="s">
        <v>146</v>
      </c>
      <c r="E26" s="115" t="s">
        <v>147</v>
      </c>
      <c r="F26" s="809" t="s">
        <v>71</v>
      </c>
      <c r="G26" s="809"/>
      <c r="H26" s="805"/>
      <c r="I26" s="805"/>
      <c r="J26" s="805"/>
      <c r="K26" s="805"/>
      <c r="L26" s="805"/>
    </row>
    <row r="27" spans="1:12" s="101" customFormat="1" ht="26.25" customHeight="1">
      <c r="A27" s="808"/>
      <c r="B27" s="803" t="s">
        <v>4003</v>
      </c>
      <c r="C27" s="810" t="s">
        <v>4004</v>
      </c>
      <c r="D27" s="807">
        <v>43870</v>
      </c>
      <c r="E27" s="803" t="s">
        <v>1601</v>
      </c>
      <c r="F27" s="803" t="s">
        <v>1602</v>
      </c>
      <c r="G27" s="803"/>
      <c r="H27" s="806" t="s">
        <v>152</v>
      </c>
      <c r="I27" s="806"/>
      <c r="J27" s="117" t="s">
        <v>153</v>
      </c>
      <c r="K27" s="117" t="s">
        <v>3</v>
      </c>
      <c r="L27" s="119">
        <v>331</v>
      </c>
    </row>
    <row r="28" spans="1:12" s="101" customFormat="1" ht="375.75" customHeight="1">
      <c r="A28" s="808"/>
      <c r="B28" s="803"/>
      <c r="C28" s="810"/>
      <c r="D28" s="807"/>
      <c r="E28" s="803"/>
      <c r="F28" s="803"/>
      <c r="G28" s="803"/>
      <c r="H28" s="806" t="s">
        <v>154</v>
      </c>
      <c r="I28" s="806"/>
      <c r="J28" s="117" t="s">
        <v>153</v>
      </c>
      <c r="K28" s="117" t="s">
        <v>3</v>
      </c>
      <c r="L28" s="119">
        <v>400</v>
      </c>
    </row>
    <row r="29" spans="1:12" s="101" customFormat="1" ht="24" customHeight="1">
      <c r="A29" s="808"/>
      <c r="B29" s="110" t="s">
        <v>77</v>
      </c>
      <c r="C29" s="115" t="s">
        <v>79</v>
      </c>
      <c r="D29" s="115" t="s">
        <v>155</v>
      </c>
      <c r="E29" s="115" t="s">
        <v>156</v>
      </c>
      <c r="F29" s="805"/>
      <c r="G29" s="805"/>
      <c r="H29" s="806" t="s">
        <v>157</v>
      </c>
      <c r="I29" s="806"/>
      <c r="J29" s="803" t="s">
        <v>153</v>
      </c>
      <c r="K29" s="803" t="s">
        <v>3</v>
      </c>
      <c r="L29" s="804">
        <v>90</v>
      </c>
    </row>
    <row r="30" spans="1:12" s="101" customFormat="1" ht="24" customHeight="1">
      <c r="A30" s="808"/>
      <c r="B30" s="117" t="s">
        <v>164</v>
      </c>
      <c r="C30" s="117" t="s">
        <v>1602</v>
      </c>
      <c r="D30" s="118">
        <v>43872</v>
      </c>
      <c r="E30" s="117" t="s">
        <v>1222</v>
      </c>
      <c r="F30" s="805"/>
      <c r="G30" s="805"/>
      <c r="H30" s="806"/>
      <c r="I30" s="806"/>
      <c r="J30" s="803"/>
      <c r="K30" s="803"/>
      <c r="L30" s="804"/>
    </row>
    <row r="31" spans="1:12" s="101" customFormat="1" ht="24" customHeight="1">
      <c r="A31" s="808">
        <v>1305</v>
      </c>
      <c r="B31" s="110" t="s">
        <v>76</v>
      </c>
      <c r="C31" s="115" t="s">
        <v>78</v>
      </c>
      <c r="D31" s="115" t="s">
        <v>146</v>
      </c>
      <c r="E31" s="115" t="s">
        <v>147</v>
      </c>
      <c r="F31" s="809" t="s">
        <v>71</v>
      </c>
      <c r="G31" s="809"/>
      <c r="H31" s="805"/>
      <c r="I31" s="805"/>
      <c r="J31" s="805"/>
      <c r="K31" s="805"/>
      <c r="L31" s="805"/>
    </row>
    <row r="32" spans="1:12" s="101" customFormat="1" ht="26.25" customHeight="1">
      <c r="A32" s="808"/>
      <c r="B32" s="803" t="s">
        <v>4005</v>
      </c>
      <c r="C32" s="810" t="s">
        <v>4006</v>
      </c>
      <c r="D32" s="807">
        <v>43848</v>
      </c>
      <c r="E32" s="803" t="s">
        <v>1720</v>
      </c>
      <c r="F32" s="803" t="s">
        <v>1994</v>
      </c>
      <c r="G32" s="803"/>
      <c r="H32" s="806" t="s">
        <v>152</v>
      </c>
      <c r="I32" s="806"/>
      <c r="J32" s="117" t="s">
        <v>153</v>
      </c>
      <c r="K32" s="117" t="s">
        <v>3</v>
      </c>
      <c r="L32" s="119">
        <v>2180</v>
      </c>
    </row>
    <row r="33" spans="1:12" s="101" customFormat="1" ht="239.25" customHeight="1">
      <c r="A33" s="808"/>
      <c r="B33" s="803"/>
      <c r="C33" s="810"/>
      <c r="D33" s="807"/>
      <c r="E33" s="803"/>
      <c r="F33" s="803"/>
      <c r="G33" s="803"/>
      <c r="H33" s="806" t="s">
        <v>154</v>
      </c>
      <c r="I33" s="806"/>
      <c r="J33" s="117" t="s">
        <v>153</v>
      </c>
      <c r="K33" s="117" t="s">
        <v>153</v>
      </c>
      <c r="L33" s="119">
        <v>0</v>
      </c>
    </row>
    <row r="34" spans="1:12" s="101" customFormat="1" ht="24" customHeight="1">
      <c r="A34" s="808"/>
      <c r="B34" s="110" t="s">
        <v>77</v>
      </c>
      <c r="C34" s="115" t="s">
        <v>79</v>
      </c>
      <c r="D34" s="115" t="s">
        <v>155</v>
      </c>
      <c r="E34" s="115" t="s">
        <v>156</v>
      </c>
      <c r="F34" s="805"/>
      <c r="G34" s="805"/>
      <c r="H34" s="806" t="s">
        <v>157</v>
      </c>
      <c r="I34" s="806"/>
      <c r="J34" s="803" t="s">
        <v>153</v>
      </c>
      <c r="K34" s="803" t="s">
        <v>3</v>
      </c>
      <c r="L34" s="804">
        <v>125</v>
      </c>
    </row>
    <row r="35" spans="1:12" s="101" customFormat="1" ht="34.5" customHeight="1">
      <c r="A35" s="808"/>
      <c r="B35" s="117" t="s">
        <v>650</v>
      </c>
      <c r="C35" s="117" t="s">
        <v>1994</v>
      </c>
      <c r="D35" s="118">
        <v>43862</v>
      </c>
      <c r="E35" s="117" t="s">
        <v>4007</v>
      </c>
      <c r="F35" s="805"/>
      <c r="G35" s="805"/>
      <c r="H35" s="806"/>
      <c r="I35" s="806"/>
      <c r="J35" s="803"/>
      <c r="K35" s="803"/>
      <c r="L35" s="804"/>
    </row>
    <row r="36" spans="1:12" s="101" customFormat="1" ht="24" customHeight="1">
      <c r="A36" s="808">
        <v>1306</v>
      </c>
      <c r="B36" s="110" t="s">
        <v>76</v>
      </c>
      <c r="C36" s="115" t="s">
        <v>78</v>
      </c>
      <c r="D36" s="115" t="s">
        <v>146</v>
      </c>
      <c r="E36" s="115" t="s">
        <v>147</v>
      </c>
      <c r="F36" s="809" t="s">
        <v>71</v>
      </c>
      <c r="G36" s="809"/>
      <c r="H36" s="805"/>
      <c r="I36" s="805"/>
      <c r="J36" s="805"/>
      <c r="K36" s="805"/>
      <c r="L36" s="805"/>
    </row>
    <row r="37" spans="1:12" s="101" customFormat="1" ht="26.25" customHeight="1">
      <c r="A37" s="808"/>
      <c r="B37" s="803" t="s">
        <v>4008</v>
      </c>
      <c r="C37" s="810" t="s">
        <v>4009</v>
      </c>
      <c r="D37" s="807">
        <v>43786</v>
      </c>
      <c r="E37" s="803" t="s">
        <v>243</v>
      </c>
      <c r="F37" s="803" t="s">
        <v>1327</v>
      </c>
      <c r="G37" s="803"/>
      <c r="H37" s="806" t="s">
        <v>152</v>
      </c>
      <c r="I37" s="806"/>
      <c r="J37" s="117" t="s">
        <v>153</v>
      </c>
      <c r="K37" s="117" t="s">
        <v>3</v>
      </c>
      <c r="L37" s="119">
        <v>1000</v>
      </c>
    </row>
    <row r="38" spans="1:12" s="101" customFormat="1" ht="302.25" customHeight="1">
      <c r="A38" s="808"/>
      <c r="B38" s="803"/>
      <c r="C38" s="810"/>
      <c r="D38" s="807"/>
      <c r="E38" s="803"/>
      <c r="F38" s="803"/>
      <c r="G38" s="803"/>
      <c r="H38" s="806" t="s">
        <v>154</v>
      </c>
      <c r="I38" s="806"/>
      <c r="J38" s="117" t="s">
        <v>153</v>
      </c>
      <c r="K38" s="117" t="s">
        <v>3</v>
      </c>
      <c r="L38" s="119">
        <v>441.59</v>
      </c>
    </row>
    <row r="39" spans="1:12" s="101" customFormat="1" ht="24" customHeight="1">
      <c r="A39" s="808"/>
      <c r="B39" s="110" t="s">
        <v>77</v>
      </c>
      <c r="C39" s="115" t="s">
        <v>79</v>
      </c>
      <c r="D39" s="115" t="s">
        <v>155</v>
      </c>
      <c r="E39" s="115" t="s">
        <v>156</v>
      </c>
      <c r="F39" s="805"/>
      <c r="G39" s="805"/>
      <c r="H39" s="806" t="s">
        <v>157</v>
      </c>
      <c r="I39" s="806"/>
      <c r="J39" s="803" t="s">
        <v>153</v>
      </c>
      <c r="K39" s="803" t="s">
        <v>3</v>
      </c>
      <c r="L39" s="804">
        <v>999</v>
      </c>
    </row>
    <row r="40" spans="1:12" s="101" customFormat="1" ht="24" customHeight="1">
      <c r="A40" s="808"/>
      <c r="B40" s="117" t="s">
        <v>773</v>
      </c>
      <c r="C40" s="117" t="s">
        <v>1327</v>
      </c>
      <c r="D40" s="118">
        <v>43790</v>
      </c>
      <c r="E40" s="117" t="s">
        <v>1836</v>
      </c>
      <c r="F40" s="805"/>
      <c r="G40" s="805"/>
      <c r="H40" s="806"/>
      <c r="I40" s="806"/>
      <c r="J40" s="803"/>
      <c r="K40" s="803"/>
      <c r="L40" s="804"/>
    </row>
    <row r="41" spans="1:12" s="101" customFormat="1" ht="24" customHeight="1">
      <c r="A41" s="808">
        <v>1307</v>
      </c>
      <c r="B41" s="110" t="s">
        <v>76</v>
      </c>
      <c r="C41" s="115" t="s">
        <v>78</v>
      </c>
      <c r="D41" s="115" t="s">
        <v>146</v>
      </c>
      <c r="E41" s="115" t="s">
        <v>147</v>
      </c>
      <c r="F41" s="809" t="s">
        <v>71</v>
      </c>
      <c r="G41" s="809"/>
      <c r="H41" s="805"/>
      <c r="I41" s="805"/>
      <c r="J41" s="805"/>
      <c r="K41" s="805"/>
      <c r="L41" s="805"/>
    </row>
    <row r="42" spans="1:12" s="101" customFormat="1" ht="26.25" customHeight="1">
      <c r="A42" s="808"/>
      <c r="B42" s="803" t="s">
        <v>4008</v>
      </c>
      <c r="C42" s="810" t="s">
        <v>4010</v>
      </c>
      <c r="D42" s="807">
        <v>43802</v>
      </c>
      <c r="E42" s="803" t="s">
        <v>285</v>
      </c>
      <c r="F42" s="803" t="s">
        <v>4011</v>
      </c>
      <c r="G42" s="803"/>
      <c r="H42" s="806" t="s">
        <v>152</v>
      </c>
      <c r="I42" s="806"/>
      <c r="J42" s="117" t="s">
        <v>153</v>
      </c>
      <c r="K42" s="117" t="s">
        <v>3</v>
      </c>
      <c r="L42" s="119">
        <v>521.78</v>
      </c>
    </row>
    <row r="43" spans="1:12" s="101" customFormat="1" ht="144.75" customHeight="1">
      <c r="A43" s="808"/>
      <c r="B43" s="803"/>
      <c r="C43" s="810"/>
      <c r="D43" s="807"/>
      <c r="E43" s="803"/>
      <c r="F43" s="803"/>
      <c r="G43" s="803"/>
      <c r="H43" s="806" t="s">
        <v>154</v>
      </c>
      <c r="I43" s="806"/>
      <c r="J43" s="117" t="s">
        <v>153</v>
      </c>
      <c r="K43" s="117" t="s">
        <v>153</v>
      </c>
      <c r="L43" s="119">
        <v>0</v>
      </c>
    </row>
    <row r="44" spans="1:12" s="101" customFormat="1" ht="24" customHeight="1">
      <c r="A44" s="808"/>
      <c r="B44" s="110" t="s">
        <v>77</v>
      </c>
      <c r="C44" s="115" t="s">
        <v>79</v>
      </c>
      <c r="D44" s="115" t="s">
        <v>155</v>
      </c>
      <c r="E44" s="115" t="s">
        <v>156</v>
      </c>
      <c r="F44" s="805"/>
      <c r="G44" s="805"/>
      <c r="H44" s="806" t="s">
        <v>157</v>
      </c>
      <c r="I44" s="806"/>
      <c r="J44" s="803" t="s">
        <v>153</v>
      </c>
      <c r="K44" s="803" t="s">
        <v>3</v>
      </c>
      <c r="L44" s="804">
        <v>1775</v>
      </c>
    </row>
    <row r="45" spans="1:12" s="101" customFormat="1" ht="24" customHeight="1">
      <c r="A45" s="808"/>
      <c r="B45" s="117" t="s">
        <v>773</v>
      </c>
      <c r="C45" s="117" t="s">
        <v>4011</v>
      </c>
      <c r="D45" s="118">
        <v>43804</v>
      </c>
      <c r="E45" s="117" t="s">
        <v>424</v>
      </c>
      <c r="F45" s="805"/>
      <c r="G45" s="805"/>
      <c r="H45" s="806"/>
      <c r="I45" s="806"/>
      <c r="J45" s="803"/>
      <c r="K45" s="803"/>
      <c r="L45" s="804"/>
    </row>
    <row r="46" spans="1:12" s="101" customFormat="1" ht="24" customHeight="1">
      <c r="A46" s="808">
        <v>1308</v>
      </c>
      <c r="B46" s="110" t="s">
        <v>76</v>
      </c>
      <c r="C46" s="115" t="s">
        <v>78</v>
      </c>
      <c r="D46" s="115" t="s">
        <v>146</v>
      </c>
      <c r="E46" s="115" t="s">
        <v>147</v>
      </c>
      <c r="F46" s="809" t="s">
        <v>71</v>
      </c>
      <c r="G46" s="809"/>
      <c r="H46" s="805"/>
      <c r="I46" s="805"/>
      <c r="J46" s="805"/>
      <c r="K46" s="805"/>
      <c r="L46" s="805"/>
    </row>
    <row r="47" spans="1:12" s="101" customFormat="1" ht="26.25" customHeight="1">
      <c r="A47" s="808"/>
      <c r="B47" s="803" t="s">
        <v>4008</v>
      </c>
      <c r="C47" s="810" t="s">
        <v>4012</v>
      </c>
      <c r="D47" s="807">
        <v>43809</v>
      </c>
      <c r="E47" s="803" t="s">
        <v>243</v>
      </c>
      <c r="F47" s="803" t="s">
        <v>858</v>
      </c>
      <c r="G47" s="803"/>
      <c r="H47" s="806" t="s">
        <v>152</v>
      </c>
      <c r="I47" s="806"/>
      <c r="J47" s="117" t="s">
        <v>153</v>
      </c>
      <c r="K47" s="117" t="s">
        <v>3</v>
      </c>
      <c r="L47" s="119">
        <v>498.36</v>
      </c>
    </row>
    <row r="48" spans="1:12" s="101" customFormat="1" ht="239.25" customHeight="1">
      <c r="A48" s="808"/>
      <c r="B48" s="803"/>
      <c r="C48" s="810"/>
      <c r="D48" s="807"/>
      <c r="E48" s="803"/>
      <c r="F48" s="803"/>
      <c r="G48" s="803"/>
      <c r="H48" s="806" t="s">
        <v>154</v>
      </c>
      <c r="I48" s="806"/>
      <c r="J48" s="117" t="s">
        <v>153</v>
      </c>
      <c r="K48" s="117" t="s">
        <v>3</v>
      </c>
      <c r="L48" s="119">
        <v>421.6</v>
      </c>
    </row>
    <row r="49" spans="1:12" s="101" customFormat="1" ht="24" customHeight="1">
      <c r="A49" s="808"/>
      <c r="B49" s="110" t="s">
        <v>77</v>
      </c>
      <c r="C49" s="115" t="s">
        <v>79</v>
      </c>
      <c r="D49" s="115" t="s">
        <v>155</v>
      </c>
      <c r="E49" s="115" t="s">
        <v>156</v>
      </c>
      <c r="F49" s="805"/>
      <c r="G49" s="805"/>
      <c r="H49" s="806" t="s">
        <v>157</v>
      </c>
      <c r="I49" s="806"/>
      <c r="J49" s="803" t="s">
        <v>153</v>
      </c>
      <c r="K49" s="803" t="s">
        <v>153</v>
      </c>
      <c r="L49" s="804">
        <v>0</v>
      </c>
    </row>
    <row r="50" spans="1:12" s="101" customFormat="1" ht="24" customHeight="1">
      <c r="A50" s="808"/>
      <c r="B50" s="117" t="s">
        <v>773</v>
      </c>
      <c r="C50" s="117" t="s">
        <v>858</v>
      </c>
      <c r="D50" s="118">
        <v>43811</v>
      </c>
      <c r="E50" s="117" t="s">
        <v>1651</v>
      </c>
      <c r="F50" s="805"/>
      <c r="G50" s="805"/>
      <c r="H50" s="806"/>
      <c r="I50" s="806"/>
      <c r="J50" s="803"/>
      <c r="K50" s="803"/>
      <c r="L50" s="804"/>
    </row>
    <row r="51" spans="1:12" s="101" customFormat="1" ht="24" customHeight="1">
      <c r="A51" s="808">
        <v>1309</v>
      </c>
      <c r="B51" s="110" t="s">
        <v>76</v>
      </c>
      <c r="C51" s="115" t="s">
        <v>78</v>
      </c>
      <c r="D51" s="115" t="s">
        <v>146</v>
      </c>
      <c r="E51" s="115" t="s">
        <v>147</v>
      </c>
      <c r="F51" s="809" t="s">
        <v>71</v>
      </c>
      <c r="G51" s="809"/>
      <c r="H51" s="805"/>
      <c r="I51" s="805"/>
      <c r="J51" s="805"/>
      <c r="K51" s="805"/>
      <c r="L51" s="805"/>
    </row>
    <row r="52" spans="1:12" s="101" customFormat="1" ht="26.25" customHeight="1">
      <c r="A52" s="808"/>
      <c r="B52" s="803" t="s">
        <v>4013</v>
      </c>
      <c r="C52" s="810" t="s">
        <v>4014</v>
      </c>
      <c r="D52" s="807">
        <v>43865</v>
      </c>
      <c r="E52" s="803" t="s">
        <v>3789</v>
      </c>
      <c r="F52" s="803" t="s">
        <v>2184</v>
      </c>
      <c r="G52" s="803"/>
      <c r="H52" s="806" t="s">
        <v>152</v>
      </c>
      <c r="I52" s="806"/>
      <c r="J52" s="117" t="s">
        <v>153</v>
      </c>
      <c r="K52" s="117" t="s">
        <v>3</v>
      </c>
      <c r="L52" s="119">
        <v>316</v>
      </c>
    </row>
    <row r="53" spans="1:12" s="101" customFormat="1" ht="134.25" customHeight="1">
      <c r="A53" s="808"/>
      <c r="B53" s="803"/>
      <c r="C53" s="810"/>
      <c r="D53" s="807"/>
      <c r="E53" s="803"/>
      <c r="F53" s="803"/>
      <c r="G53" s="803"/>
      <c r="H53" s="806" t="s">
        <v>154</v>
      </c>
      <c r="I53" s="806"/>
      <c r="J53" s="117" t="s">
        <v>153</v>
      </c>
      <c r="K53" s="117" t="s">
        <v>3</v>
      </c>
      <c r="L53" s="119">
        <v>371.8</v>
      </c>
    </row>
    <row r="54" spans="1:12" s="101" customFormat="1" ht="24" customHeight="1">
      <c r="A54" s="808"/>
      <c r="B54" s="110" t="s">
        <v>77</v>
      </c>
      <c r="C54" s="115" t="s">
        <v>79</v>
      </c>
      <c r="D54" s="115" t="s">
        <v>155</v>
      </c>
      <c r="E54" s="115" t="s">
        <v>156</v>
      </c>
      <c r="F54" s="805"/>
      <c r="G54" s="805"/>
      <c r="H54" s="806" t="s">
        <v>157</v>
      </c>
      <c r="I54" s="806"/>
      <c r="J54" s="803" t="s">
        <v>153</v>
      </c>
      <c r="K54" s="803" t="s">
        <v>153</v>
      </c>
      <c r="L54" s="804">
        <v>0</v>
      </c>
    </row>
    <row r="55" spans="1:12" s="101" customFormat="1" ht="34.5" customHeight="1">
      <c r="A55" s="808"/>
      <c r="B55" s="117" t="s">
        <v>187</v>
      </c>
      <c r="C55" s="117" t="s">
        <v>2184</v>
      </c>
      <c r="D55" s="118">
        <v>43867</v>
      </c>
      <c r="E55" s="117" t="s">
        <v>4015</v>
      </c>
      <c r="F55" s="805"/>
      <c r="G55" s="805"/>
      <c r="H55" s="806"/>
      <c r="I55" s="806"/>
      <c r="J55" s="803"/>
      <c r="K55" s="803"/>
      <c r="L55" s="804"/>
    </row>
    <row r="56" spans="1:12" s="101" customFormat="1" ht="24" customHeight="1">
      <c r="A56" s="808">
        <v>1310</v>
      </c>
      <c r="B56" s="110" t="s">
        <v>76</v>
      </c>
      <c r="C56" s="115" t="s">
        <v>78</v>
      </c>
      <c r="D56" s="115" t="s">
        <v>146</v>
      </c>
      <c r="E56" s="115" t="s">
        <v>147</v>
      </c>
      <c r="F56" s="809" t="s">
        <v>71</v>
      </c>
      <c r="G56" s="809"/>
      <c r="H56" s="805"/>
      <c r="I56" s="805"/>
      <c r="J56" s="805"/>
      <c r="K56" s="805"/>
      <c r="L56" s="805"/>
    </row>
    <row r="57" spans="1:12" s="101" customFormat="1" ht="26.25" customHeight="1">
      <c r="A57" s="808"/>
      <c r="B57" s="803" t="s">
        <v>4016</v>
      </c>
      <c r="C57" s="810" t="s">
        <v>4017</v>
      </c>
      <c r="D57" s="807">
        <v>43882</v>
      </c>
      <c r="E57" s="803" t="s">
        <v>4018</v>
      </c>
      <c r="F57" s="803" t="s">
        <v>4019</v>
      </c>
      <c r="G57" s="803"/>
      <c r="H57" s="806" t="s">
        <v>152</v>
      </c>
      <c r="I57" s="806"/>
      <c r="J57" s="117" t="s">
        <v>153</v>
      </c>
      <c r="K57" s="117" t="s">
        <v>3</v>
      </c>
      <c r="L57" s="119">
        <v>688</v>
      </c>
    </row>
    <row r="58" spans="1:12" s="101" customFormat="1" ht="408.95" customHeight="1">
      <c r="A58" s="808"/>
      <c r="B58" s="803"/>
      <c r="C58" s="810"/>
      <c r="D58" s="807"/>
      <c r="E58" s="803"/>
      <c r="F58" s="803"/>
      <c r="G58" s="803"/>
      <c r="H58" s="806" t="s">
        <v>154</v>
      </c>
      <c r="I58" s="806"/>
      <c r="J58" s="803" t="s">
        <v>153</v>
      </c>
      <c r="K58" s="803" t="s">
        <v>153</v>
      </c>
      <c r="L58" s="804">
        <v>0</v>
      </c>
    </row>
    <row r="59" spans="1:12" s="101" customFormat="1" ht="92.85" customHeight="1">
      <c r="A59" s="808"/>
      <c r="B59" s="803"/>
      <c r="C59" s="810"/>
      <c r="D59" s="807"/>
      <c r="E59" s="803"/>
      <c r="F59" s="803"/>
      <c r="G59" s="803"/>
      <c r="H59" s="806"/>
      <c r="I59" s="806"/>
      <c r="J59" s="803"/>
      <c r="K59" s="803"/>
      <c r="L59" s="804"/>
    </row>
    <row r="60" spans="1:12" s="101" customFormat="1" ht="24" customHeight="1">
      <c r="A60" s="808"/>
      <c r="B60" s="110" t="s">
        <v>77</v>
      </c>
      <c r="C60" s="115" t="s">
        <v>79</v>
      </c>
      <c r="D60" s="115" t="s">
        <v>155</v>
      </c>
      <c r="E60" s="115" t="s">
        <v>156</v>
      </c>
      <c r="F60" s="805"/>
      <c r="G60" s="805"/>
      <c r="H60" s="806" t="s">
        <v>157</v>
      </c>
      <c r="I60" s="806"/>
      <c r="J60" s="803" t="s">
        <v>153</v>
      </c>
      <c r="K60" s="803" t="s">
        <v>3</v>
      </c>
      <c r="L60" s="804">
        <v>400</v>
      </c>
    </row>
    <row r="61" spans="1:12" s="101" customFormat="1" ht="24" customHeight="1">
      <c r="A61" s="808"/>
      <c r="B61" s="117" t="s">
        <v>240</v>
      </c>
      <c r="C61" s="117" t="s">
        <v>4019</v>
      </c>
      <c r="D61" s="118">
        <v>43892</v>
      </c>
      <c r="E61" s="117" t="s">
        <v>4020</v>
      </c>
      <c r="F61" s="805"/>
      <c r="G61" s="805"/>
      <c r="H61" s="806"/>
      <c r="I61" s="806"/>
      <c r="J61" s="803"/>
      <c r="K61" s="803"/>
      <c r="L61" s="804"/>
    </row>
    <row r="62" spans="1:12" s="101" customFormat="1" ht="24" customHeight="1">
      <c r="A62" s="808">
        <v>1311</v>
      </c>
      <c r="B62" s="110" t="s">
        <v>76</v>
      </c>
      <c r="C62" s="115" t="s">
        <v>78</v>
      </c>
      <c r="D62" s="115" t="s">
        <v>146</v>
      </c>
      <c r="E62" s="115" t="s">
        <v>147</v>
      </c>
      <c r="F62" s="809" t="s">
        <v>71</v>
      </c>
      <c r="G62" s="809"/>
      <c r="H62" s="805"/>
      <c r="I62" s="805"/>
      <c r="J62" s="805"/>
      <c r="K62" s="805"/>
      <c r="L62" s="805"/>
    </row>
    <row r="63" spans="1:12" s="101" customFormat="1" ht="26.25" customHeight="1">
      <c r="A63" s="808"/>
      <c r="B63" s="803" t="s">
        <v>4021</v>
      </c>
      <c r="C63" s="810" t="s">
        <v>4022</v>
      </c>
      <c r="D63" s="807">
        <v>43769</v>
      </c>
      <c r="E63" s="803" t="s">
        <v>1413</v>
      </c>
      <c r="F63" s="803" t="s">
        <v>1838</v>
      </c>
      <c r="G63" s="803"/>
      <c r="H63" s="806" t="s">
        <v>152</v>
      </c>
      <c r="I63" s="806"/>
      <c r="J63" s="117" t="s">
        <v>153</v>
      </c>
      <c r="K63" s="117" t="s">
        <v>3</v>
      </c>
      <c r="L63" s="119">
        <v>226.58</v>
      </c>
    </row>
    <row r="64" spans="1:12" s="101" customFormat="1" ht="396.75" customHeight="1">
      <c r="A64" s="808"/>
      <c r="B64" s="803"/>
      <c r="C64" s="810"/>
      <c r="D64" s="807"/>
      <c r="E64" s="803"/>
      <c r="F64" s="803"/>
      <c r="G64" s="803"/>
      <c r="H64" s="806" t="s">
        <v>154</v>
      </c>
      <c r="I64" s="806"/>
      <c r="J64" s="117" t="s">
        <v>153</v>
      </c>
      <c r="K64" s="117" t="s">
        <v>3</v>
      </c>
      <c r="L64" s="119">
        <v>431.72</v>
      </c>
    </row>
    <row r="65" spans="1:12" s="101" customFormat="1" ht="24" customHeight="1">
      <c r="A65" s="808"/>
      <c r="B65" s="110" t="s">
        <v>77</v>
      </c>
      <c r="C65" s="115" t="s">
        <v>79</v>
      </c>
      <c r="D65" s="115" t="s">
        <v>155</v>
      </c>
      <c r="E65" s="115" t="s">
        <v>156</v>
      </c>
      <c r="F65" s="805"/>
      <c r="G65" s="805"/>
      <c r="H65" s="806" t="s">
        <v>157</v>
      </c>
      <c r="I65" s="806"/>
      <c r="J65" s="803" t="s">
        <v>153</v>
      </c>
      <c r="K65" s="803" t="s">
        <v>153</v>
      </c>
      <c r="L65" s="804">
        <v>0</v>
      </c>
    </row>
    <row r="66" spans="1:12" s="101" customFormat="1" ht="24" customHeight="1">
      <c r="A66" s="808"/>
      <c r="B66" s="117" t="s">
        <v>254</v>
      </c>
      <c r="C66" s="117" t="s">
        <v>1838</v>
      </c>
      <c r="D66" s="118">
        <v>43770</v>
      </c>
      <c r="E66" s="117" t="s">
        <v>1750</v>
      </c>
      <c r="F66" s="805"/>
      <c r="G66" s="805"/>
      <c r="H66" s="806"/>
      <c r="I66" s="806"/>
      <c r="J66" s="803"/>
      <c r="K66" s="803"/>
      <c r="L66" s="804"/>
    </row>
    <row r="67" spans="1:12" s="101" customFormat="1" ht="24" customHeight="1">
      <c r="A67" s="808">
        <v>1312</v>
      </c>
      <c r="B67" s="110" t="s">
        <v>76</v>
      </c>
      <c r="C67" s="115" t="s">
        <v>78</v>
      </c>
      <c r="D67" s="115" t="s">
        <v>146</v>
      </c>
      <c r="E67" s="115" t="s">
        <v>147</v>
      </c>
      <c r="F67" s="809" t="s">
        <v>71</v>
      </c>
      <c r="G67" s="809"/>
      <c r="H67" s="805"/>
      <c r="I67" s="805"/>
      <c r="J67" s="805"/>
      <c r="K67" s="805"/>
      <c r="L67" s="805"/>
    </row>
    <row r="68" spans="1:12" s="101" customFormat="1" ht="26.25" customHeight="1">
      <c r="A68" s="808"/>
      <c r="B68" s="803" t="s">
        <v>4023</v>
      </c>
      <c r="C68" s="810" t="s">
        <v>4024</v>
      </c>
      <c r="D68" s="807">
        <v>43783</v>
      </c>
      <c r="E68" s="803" t="s">
        <v>1250</v>
      </c>
      <c r="F68" s="803" t="s">
        <v>592</v>
      </c>
      <c r="G68" s="803"/>
      <c r="H68" s="806" t="s">
        <v>152</v>
      </c>
      <c r="I68" s="806"/>
      <c r="J68" s="117" t="s">
        <v>153</v>
      </c>
      <c r="K68" s="117" t="s">
        <v>3</v>
      </c>
      <c r="L68" s="119">
        <v>560</v>
      </c>
    </row>
    <row r="69" spans="1:12" s="101" customFormat="1" ht="354.75" customHeight="1">
      <c r="A69" s="808"/>
      <c r="B69" s="803"/>
      <c r="C69" s="810"/>
      <c r="D69" s="807"/>
      <c r="E69" s="803"/>
      <c r="F69" s="803"/>
      <c r="G69" s="803"/>
      <c r="H69" s="806" t="s">
        <v>154</v>
      </c>
      <c r="I69" s="806"/>
      <c r="J69" s="117" t="s">
        <v>153</v>
      </c>
      <c r="K69" s="117" t="s">
        <v>3</v>
      </c>
      <c r="L69" s="119">
        <v>697.91</v>
      </c>
    </row>
    <row r="70" spans="1:12" s="101" customFormat="1" ht="24" customHeight="1">
      <c r="A70" s="808"/>
      <c r="B70" s="110" t="s">
        <v>77</v>
      </c>
      <c r="C70" s="115" t="s">
        <v>79</v>
      </c>
      <c r="D70" s="115" t="s">
        <v>155</v>
      </c>
      <c r="E70" s="115" t="s">
        <v>156</v>
      </c>
      <c r="F70" s="805"/>
      <c r="G70" s="805"/>
      <c r="H70" s="806" t="s">
        <v>157</v>
      </c>
      <c r="I70" s="806"/>
      <c r="J70" s="803" t="s">
        <v>153</v>
      </c>
      <c r="K70" s="803" t="s">
        <v>153</v>
      </c>
      <c r="L70" s="804">
        <v>0</v>
      </c>
    </row>
    <row r="71" spans="1:12" s="101" customFormat="1" ht="24" customHeight="1">
      <c r="A71" s="808"/>
      <c r="B71" s="117" t="s">
        <v>240</v>
      </c>
      <c r="C71" s="117" t="s">
        <v>592</v>
      </c>
      <c r="D71" s="118">
        <v>43787</v>
      </c>
      <c r="E71" s="117" t="s">
        <v>1465</v>
      </c>
      <c r="F71" s="805"/>
      <c r="G71" s="805"/>
      <c r="H71" s="806"/>
      <c r="I71" s="806"/>
      <c r="J71" s="803"/>
      <c r="K71" s="803"/>
      <c r="L71" s="804"/>
    </row>
    <row r="72" spans="1:12" s="101" customFormat="1" ht="24" customHeight="1">
      <c r="A72" s="808">
        <v>1313</v>
      </c>
      <c r="B72" s="110" t="s">
        <v>76</v>
      </c>
      <c r="C72" s="115" t="s">
        <v>78</v>
      </c>
      <c r="D72" s="115" t="s">
        <v>146</v>
      </c>
      <c r="E72" s="115" t="s">
        <v>147</v>
      </c>
      <c r="F72" s="809" t="s">
        <v>71</v>
      </c>
      <c r="G72" s="809"/>
      <c r="H72" s="805"/>
      <c r="I72" s="805"/>
      <c r="J72" s="805"/>
      <c r="K72" s="805"/>
      <c r="L72" s="805"/>
    </row>
    <row r="73" spans="1:12" s="101" customFormat="1" ht="26.25" customHeight="1">
      <c r="A73" s="808"/>
      <c r="B73" s="803" t="s">
        <v>4025</v>
      </c>
      <c r="C73" s="810" t="s">
        <v>4026</v>
      </c>
      <c r="D73" s="807">
        <v>43787</v>
      </c>
      <c r="E73" s="803" t="s">
        <v>1469</v>
      </c>
      <c r="F73" s="803" t="s">
        <v>4027</v>
      </c>
      <c r="G73" s="803"/>
      <c r="H73" s="806" t="s">
        <v>152</v>
      </c>
      <c r="I73" s="806"/>
      <c r="J73" s="117" t="s">
        <v>3</v>
      </c>
      <c r="K73" s="117" t="s">
        <v>3</v>
      </c>
      <c r="L73" s="119">
        <v>892.5</v>
      </c>
    </row>
    <row r="74" spans="1:12" s="101" customFormat="1" ht="291.75" customHeight="1">
      <c r="A74" s="808"/>
      <c r="B74" s="803"/>
      <c r="C74" s="810"/>
      <c r="D74" s="807"/>
      <c r="E74" s="803"/>
      <c r="F74" s="803"/>
      <c r="G74" s="803"/>
      <c r="H74" s="806" t="s">
        <v>154</v>
      </c>
      <c r="I74" s="806"/>
      <c r="J74" s="117" t="s">
        <v>153</v>
      </c>
      <c r="K74" s="117" t="s">
        <v>153</v>
      </c>
      <c r="L74" s="119">
        <v>0</v>
      </c>
    </row>
    <row r="75" spans="1:12" s="101" customFormat="1" ht="24" customHeight="1">
      <c r="A75" s="808"/>
      <c r="B75" s="110" t="s">
        <v>77</v>
      </c>
      <c r="C75" s="115" t="s">
        <v>79</v>
      </c>
      <c r="D75" s="115" t="s">
        <v>155</v>
      </c>
      <c r="E75" s="115" t="s">
        <v>156</v>
      </c>
      <c r="F75" s="805"/>
      <c r="G75" s="805"/>
      <c r="H75" s="806" t="s">
        <v>157</v>
      </c>
      <c r="I75" s="806"/>
      <c r="J75" s="803" t="s">
        <v>3</v>
      </c>
      <c r="K75" s="803" t="s">
        <v>153</v>
      </c>
      <c r="L75" s="804">
        <v>166.5</v>
      </c>
    </row>
    <row r="76" spans="1:12" s="101" customFormat="1" ht="24" customHeight="1">
      <c r="A76" s="808"/>
      <c r="B76" s="117" t="s">
        <v>437</v>
      </c>
      <c r="C76" s="117" t="s">
        <v>4027</v>
      </c>
      <c r="D76" s="118">
        <v>43792</v>
      </c>
      <c r="E76" s="117" t="s">
        <v>398</v>
      </c>
      <c r="F76" s="805"/>
      <c r="G76" s="805"/>
      <c r="H76" s="806"/>
      <c r="I76" s="806"/>
      <c r="J76" s="803"/>
      <c r="K76" s="803"/>
      <c r="L76" s="804"/>
    </row>
    <row r="77" spans="1:12" s="101" customFormat="1" ht="24" customHeight="1">
      <c r="A77" s="808">
        <v>1314</v>
      </c>
      <c r="B77" s="110" t="s">
        <v>76</v>
      </c>
      <c r="C77" s="115" t="s">
        <v>78</v>
      </c>
      <c r="D77" s="115" t="s">
        <v>146</v>
      </c>
      <c r="E77" s="115" t="s">
        <v>147</v>
      </c>
      <c r="F77" s="809" t="s">
        <v>71</v>
      </c>
      <c r="G77" s="809"/>
      <c r="H77" s="805"/>
      <c r="I77" s="805"/>
      <c r="J77" s="805"/>
      <c r="K77" s="805"/>
      <c r="L77" s="805"/>
    </row>
    <row r="78" spans="1:12" s="101" customFormat="1" ht="26.25" customHeight="1">
      <c r="A78" s="808"/>
      <c r="B78" s="803" t="s">
        <v>4025</v>
      </c>
      <c r="C78" s="810" t="s">
        <v>4028</v>
      </c>
      <c r="D78" s="807">
        <v>43912</v>
      </c>
      <c r="E78" s="803" t="s">
        <v>466</v>
      </c>
      <c r="F78" s="803" t="s">
        <v>467</v>
      </c>
      <c r="G78" s="803"/>
      <c r="H78" s="806" t="s">
        <v>152</v>
      </c>
      <c r="I78" s="806"/>
      <c r="J78" s="117" t="s">
        <v>153</v>
      </c>
      <c r="K78" s="117" t="s">
        <v>3</v>
      </c>
      <c r="L78" s="119">
        <v>571.20000000000005</v>
      </c>
    </row>
    <row r="79" spans="1:12" s="101" customFormat="1" ht="249.75" customHeight="1">
      <c r="A79" s="808"/>
      <c r="B79" s="803"/>
      <c r="C79" s="810"/>
      <c r="D79" s="807"/>
      <c r="E79" s="803"/>
      <c r="F79" s="803"/>
      <c r="G79" s="803"/>
      <c r="H79" s="806" t="s">
        <v>154</v>
      </c>
      <c r="I79" s="806"/>
      <c r="J79" s="117" t="s">
        <v>153</v>
      </c>
      <c r="K79" s="117" t="s">
        <v>153</v>
      </c>
      <c r="L79" s="119">
        <v>0</v>
      </c>
    </row>
    <row r="80" spans="1:12" s="101" customFormat="1" ht="24" customHeight="1">
      <c r="A80" s="808"/>
      <c r="B80" s="110" t="s">
        <v>77</v>
      </c>
      <c r="C80" s="115" t="s">
        <v>79</v>
      </c>
      <c r="D80" s="115" t="s">
        <v>155</v>
      </c>
      <c r="E80" s="115" t="s">
        <v>156</v>
      </c>
      <c r="F80" s="805"/>
      <c r="G80" s="805"/>
      <c r="H80" s="806" t="s">
        <v>157</v>
      </c>
      <c r="I80" s="806"/>
      <c r="J80" s="803" t="s">
        <v>153</v>
      </c>
      <c r="K80" s="803" t="s">
        <v>153</v>
      </c>
      <c r="L80" s="804">
        <v>0</v>
      </c>
    </row>
    <row r="81" spans="1:12" s="101" customFormat="1" ht="24" customHeight="1">
      <c r="A81" s="808"/>
      <c r="B81" s="117" t="s">
        <v>437</v>
      </c>
      <c r="C81" s="117" t="s">
        <v>467</v>
      </c>
      <c r="D81" s="118">
        <v>43917</v>
      </c>
      <c r="E81" s="117" t="s">
        <v>4029</v>
      </c>
      <c r="F81" s="805"/>
      <c r="G81" s="805"/>
      <c r="H81" s="806"/>
      <c r="I81" s="806"/>
      <c r="J81" s="803"/>
      <c r="K81" s="803"/>
      <c r="L81" s="804"/>
    </row>
    <row r="82" spans="1:12" s="101" customFormat="1" ht="24" customHeight="1">
      <c r="A82" s="808">
        <v>1315</v>
      </c>
      <c r="B82" s="110" t="s">
        <v>76</v>
      </c>
      <c r="C82" s="115" t="s">
        <v>78</v>
      </c>
      <c r="D82" s="115" t="s">
        <v>146</v>
      </c>
      <c r="E82" s="115" t="s">
        <v>147</v>
      </c>
      <c r="F82" s="809" t="s">
        <v>71</v>
      </c>
      <c r="G82" s="809"/>
      <c r="H82" s="805"/>
      <c r="I82" s="805"/>
      <c r="J82" s="805"/>
      <c r="K82" s="805"/>
      <c r="L82" s="805"/>
    </row>
    <row r="83" spans="1:12" s="101" customFormat="1" ht="26.25" customHeight="1">
      <c r="A83" s="808"/>
      <c r="B83" s="803" t="s">
        <v>4030</v>
      </c>
      <c r="C83" s="803" t="s">
        <v>4031</v>
      </c>
      <c r="D83" s="807">
        <v>43748</v>
      </c>
      <c r="E83" s="803" t="s">
        <v>243</v>
      </c>
      <c r="F83" s="803" t="s">
        <v>858</v>
      </c>
      <c r="G83" s="803"/>
      <c r="H83" s="806" t="s">
        <v>152</v>
      </c>
      <c r="I83" s="806"/>
      <c r="J83" s="117" t="s">
        <v>153</v>
      </c>
      <c r="K83" s="117" t="s">
        <v>3</v>
      </c>
      <c r="L83" s="119">
        <v>313.5</v>
      </c>
    </row>
    <row r="84" spans="1:12" s="101" customFormat="1" ht="18" customHeight="1">
      <c r="A84" s="808"/>
      <c r="B84" s="803"/>
      <c r="C84" s="803"/>
      <c r="D84" s="807"/>
      <c r="E84" s="803"/>
      <c r="F84" s="803"/>
      <c r="G84" s="803"/>
      <c r="H84" s="806" t="s">
        <v>154</v>
      </c>
      <c r="I84" s="806"/>
      <c r="J84" s="117" t="s">
        <v>153</v>
      </c>
      <c r="K84" s="117" t="s">
        <v>3</v>
      </c>
      <c r="L84" s="119">
        <v>370.77</v>
      </c>
    </row>
    <row r="85" spans="1:12" s="101" customFormat="1" ht="24" customHeight="1">
      <c r="A85" s="808"/>
      <c r="B85" s="110" t="s">
        <v>77</v>
      </c>
      <c r="C85" s="115" t="s">
        <v>79</v>
      </c>
      <c r="D85" s="115" t="s">
        <v>155</v>
      </c>
      <c r="E85" s="115" t="s">
        <v>156</v>
      </c>
      <c r="F85" s="805"/>
      <c r="G85" s="805"/>
      <c r="H85" s="806" t="s">
        <v>157</v>
      </c>
      <c r="I85" s="806"/>
      <c r="J85" s="803" t="s">
        <v>153</v>
      </c>
      <c r="K85" s="803" t="s">
        <v>153</v>
      </c>
      <c r="L85" s="804">
        <v>0</v>
      </c>
    </row>
    <row r="86" spans="1:12" s="101" customFormat="1" ht="24" customHeight="1">
      <c r="A86" s="808"/>
      <c r="B86" s="117" t="s">
        <v>572</v>
      </c>
      <c r="C86" s="117" t="s">
        <v>858</v>
      </c>
      <c r="D86" s="118">
        <v>43749</v>
      </c>
      <c r="E86" s="117" t="s">
        <v>2072</v>
      </c>
      <c r="F86" s="805"/>
      <c r="G86" s="805"/>
      <c r="H86" s="806"/>
      <c r="I86" s="806"/>
      <c r="J86" s="803"/>
      <c r="K86" s="803"/>
      <c r="L86" s="804"/>
    </row>
    <row r="87" spans="1:12" s="101" customFormat="1" ht="24" customHeight="1">
      <c r="A87" s="808">
        <v>1316</v>
      </c>
      <c r="B87" s="110" t="s">
        <v>76</v>
      </c>
      <c r="C87" s="115" t="s">
        <v>78</v>
      </c>
      <c r="D87" s="115" t="s">
        <v>146</v>
      </c>
      <c r="E87" s="115" t="s">
        <v>147</v>
      </c>
      <c r="F87" s="809" t="s">
        <v>71</v>
      </c>
      <c r="G87" s="809"/>
      <c r="H87" s="805"/>
      <c r="I87" s="805"/>
      <c r="J87" s="805"/>
      <c r="K87" s="805"/>
      <c r="L87" s="805"/>
    </row>
    <row r="88" spans="1:12" s="101" customFormat="1" ht="26.25" customHeight="1">
      <c r="A88" s="808"/>
      <c r="B88" s="803" t="s">
        <v>4030</v>
      </c>
      <c r="C88" s="810" t="s">
        <v>4032</v>
      </c>
      <c r="D88" s="807">
        <v>43880</v>
      </c>
      <c r="E88" s="803" t="s">
        <v>1884</v>
      </c>
      <c r="F88" s="803" t="s">
        <v>2665</v>
      </c>
      <c r="G88" s="803"/>
      <c r="H88" s="806" t="s">
        <v>152</v>
      </c>
      <c r="I88" s="806"/>
      <c r="J88" s="117" t="s">
        <v>153</v>
      </c>
      <c r="K88" s="117" t="s">
        <v>3</v>
      </c>
      <c r="L88" s="119">
        <v>1287.69</v>
      </c>
    </row>
    <row r="89" spans="1:12" s="101" customFormat="1" ht="291.75" customHeight="1">
      <c r="A89" s="808"/>
      <c r="B89" s="803"/>
      <c r="C89" s="810"/>
      <c r="D89" s="807"/>
      <c r="E89" s="803"/>
      <c r="F89" s="803"/>
      <c r="G89" s="803"/>
      <c r="H89" s="806" t="s">
        <v>154</v>
      </c>
      <c r="I89" s="806"/>
      <c r="J89" s="117" t="s">
        <v>153</v>
      </c>
      <c r="K89" s="117" t="s">
        <v>3</v>
      </c>
      <c r="L89" s="119">
        <v>451.18</v>
      </c>
    </row>
    <row r="90" spans="1:12" s="101" customFormat="1" ht="24" customHeight="1">
      <c r="A90" s="808"/>
      <c r="B90" s="110" t="s">
        <v>77</v>
      </c>
      <c r="C90" s="115" t="s">
        <v>79</v>
      </c>
      <c r="D90" s="115" t="s">
        <v>155</v>
      </c>
      <c r="E90" s="115" t="s">
        <v>156</v>
      </c>
      <c r="F90" s="805"/>
      <c r="G90" s="805"/>
      <c r="H90" s="806" t="s">
        <v>157</v>
      </c>
      <c r="I90" s="806"/>
      <c r="J90" s="803" t="s">
        <v>153</v>
      </c>
      <c r="K90" s="803" t="s">
        <v>3</v>
      </c>
      <c r="L90" s="804">
        <v>835</v>
      </c>
    </row>
    <row r="91" spans="1:12" s="101" customFormat="1" ht="24" customHeight="1">
      <c r="A91" s="808"/>
      <c r="B91" s="117" t="s">
        <v>572</v>
      </c>
      <c r="C91" s="117" t="s">
        <v>2665</v>
      </c>
      <c r="D91" s="118">
        <v>43884</v>
      </c>
      <c r="E91" s="117" t="s">
        <v>2462</v>
      </c>
      <c r="F91" s="805"/>
      <c r="G91" s="805"/>
      <c r="H91" s="806"/>
      <c r="I91" s="806"/>
      <c r="J91" s="803"/>
      <c r="K91" s="803"/>
      <c r="L91" s="804"/>
    </row>
    <row r="92" spans="1:12" s="101" customFormat="1" ht="24" customHeight="1">
      <c r="A92" s="808">
        <v>1317</v>
      </c>
      <c r="B92" s="110" t="s">
        <v>76</v>
      </c>
      <c r="C92" s="115" t="s">
        <v>78</v>
      </c>
      <c r="D92" s="115" t="s">
        <v>146</v>
      </c>
      <c r="E92" s="115" t="s">
        <v>147</v>
      </c>
      <c r="F92" s="809" t="s">
        <v>71</v>
      </c>
      <c r="G92" s="809"/>
      <c r="H92" s="805"/>
      <c r="I92" s="805"/>
      <c r="J92" s="805"/>
      <c r="K92" s="805"/>
      <c r="L92" s="805"/>
    </row>
    <row r="93" spans="1:12" s="101" customFormat="1" ht="26.25" customHeight="1">
      <c r="A93" s="808"/>
      <c r="B93" s="803" t="s">
        <v>4033</v>
      </c>
      <c r="C93" s="803" t="s">
        <v>4034</v>
      </c>
      <c r="D93" s="807">
        <v>43757</v>
      </c>
      <c r="E93" s="803" t="s">
        <v>738</v>
      </c>
      <c r="F93" s="803" t="s">
        <v>4035</v>
      </c>
      <c r="G93" s="803"/>
      <c r="H93" s="806" t="s">
        <v>152</v>
      </c>
      <c r="I93" s="806"/>
      <c r="J93" s="117" t="s">
        <v>153</v>
      </c>
      <c r="K93" s="117" t="s">
        <v>3</v>
      </c>
      <c r="L93" s="119">
        <v>2130</v>
      </c>
    </row>
    <row r="94" spans="1:12" s="101" customFormat="1" ht="92.25" customHeight="1">
      <c r="A94" s="808"/>
      <c r="B94" s="803"/>
      <c r="C94" s="803"/>
      <c r="D94" s="807"/>
      <c r="E94" s="803"/>
      <c r="F94" s="803"/>
      <c r="G94" s="803"/>
      <c r="H94" s="806" t="s">
        <v>154</v>
      </c>
      <c r="I94" s="806"/>
      <c r="J94" s="117" t="s">
        <v>153</v>
      </c>
      <c r="K94" s="117" t="s">
        <v>3</v>
      </c>
      <c r="L94" s="119">
        <v>1339.33</v>
      </c>
    </row>
    <row r="95" spans="1:12" s="101" customFormat="1" ht="24" customHeight="1">
      <c r="A95" s="808"/>
      <c r="B95" s="110" t="s">
        <v>77</v>
      </c>
      <c r="C95" s="115" t="s">
        <v>79</v>
      </c>
      <c r="D95" s="115" t="s">
        <v>155</v>
      </c>
      <c r="E95" s="115" t="s">
        <v>156</v>
      </c>
      <c r="F95" s="805"/>
      <c r="G95" s="805"/>
      <c r="H95" s="806" t="s">
        <v>157</v>
      </c>
      <c r="I95" s="806"/>
      <c r="J95" s="803" t="s">
        <v>153</v>
      </c>
      <c r="K95" s="803" t="s">
        <v>3</v>
      </c>
      <c r="L95" s="804">
        <v>431.35</v>
      </c>
    </row>
    <row r="96" spans="1:12" s="101" customFormat="1" ht="34.5" customHeight="1">
      <c r="A96" s="808"/>
      <c r="B96" s="117" t="s">
        <v>953</v>
      </c>
      <c r="C96" s="117" t="s">
        <v>4035</v>
      </c>
      <c r="D96" s="118">
        <v>43764</v>
      </c>
      <c r="E96" s="117" t="s">
        <v>4036</v>
      </c>
      <c r="F96" s="805"/>
      <c r="G96" s="805"/>
      <c r="H96" s="806"/>
      <c r="I96" s="806"/>
      <c r="J96" s="803"/>
      <c r="K96" s="803"/>
      <c r="L96" s="804"/>
    </row>
    <row r="97" spans="1:12" s="101" customFormat="1" ht="24" customHeight="1">
      <c r="A97" s="808">
        <v>1318</v>
      </c>
      <c r="B97" s="110" t="s">
        <v>76</v>
      </c>
      <c r="C97" s="115" t="s">
        <v>78</v>
      </c>
      <c r="D97" s="115" t="s">
        <v>146</v>
      </c>
      <c r="E97" s="115" t="s">
        <v>147</v>
      </c>
      <c r="F97" s="809" t="s">
        <v>71</v>
      </c>
      <c r="G97" s="809"/>
      <c r="H97" s="805"/>
      <c r="I97" s="805"/>
      <c r="J97" s="805"/>
      <c r="K97" s="805"/>
      <c r="L97" s="805"/>
    </row>
    <row r="98" spans="1:12" s="101" customFormat="1" ht="26.25" customHeight="1">
      <c r="A98" s="808"/>
      <c r="B98" s="803" t="s">
        <v>4033</v>
      </c>
      <c r="C98" s="803" t="s">
        <v>4037</v>
      </c>
      <c r="D98" s="807">
        <v>43774</v>
      </c>
      <c r="E98" s="803" t="s">
        <v>3190</v>
      </c>
      <c r="F98" s="803" t="s">
        <v>4038</v>
      </c>
      <c r="G98" s="803"/>
      <c r="H98" s="806" t="s">
        <v>152</v>
      </c>
      <c r="I98" s="806"/>
      <c r="J98" s="117" t="s">
        <v>153</v>
      </c>
      <c r="K98" s="117" t="s">
        <v>3</v>
      </c>
      <c r="L98" s="119">
        <v>624.16</v>
      </c>
    </row>
    <row r="99" spans="1:12" s="101" customFormat="1" ht="71.25" customHeight="1">
      <c r="A99" s="808"/>
      <c r="B99" s="803"/>
      <c r="C99" s="803"/>
      <c r="D99" s="807"/>
      <c r="E99" s="803"/>
      <c r="F99" s="803"/>
      <c r="G99" s="803"/>
      <c r="H99" s="806" t="s">
        <v>154</v>
      </c>
      <c r="I99" s="806"/>
      <c r="J99" s="117" t="s">
        <v>153</v>
      </c>
      <c r="K99" s="117" t="s">
        <v>3</v>
      </c>
      <c r="L99" s="119">
        <v>1620</v>
      </c>
    </row>
    <row r="100" spans="1:12" s="101" customFormat="1" ht="24" customHeight="1">
      <c r="A100" s="808"/>
      <c r="B100" s="110" t="s">
        <v>77</v>
      </c>
      <c r="C100" s="115" t="s">
        <v>79</v>
      </c>
      <c r="D100" s="115" t="s">
        <v>155</v>
      </c>
      <c r="E100" s="115" t="s">
        <v>156</v>
      </c>
      <c r="F100" s="805"/>
      <c r="G100" s="805"/>
      <c r="H100" s="806" t="s">
        <v>157</v>
      </c>
      <c r="I100" s="806"/>
      <c r="J100" s="803" t="s">
        <v>153</v>
      </c>
      <c r="K100" s="803" t="s">
        <v>3</v>
      </c>
      <c r="L100" s="804">
        <v>350</v>
      </c>
    </row>
    <row r="101" spans="1:12" s="101" customFormat="1" ht="34.5" customHeight="1">
      <c r="A101" s="808"/>
      <c r="B101" s="117" t="s">
        <v>953</v>
      </c>
      <c r="C101" s="117" t="s">
        <v>4038</v>
      </c>
      <c r="D101" s="118">
        <v>43779</v>
      </c>
      <c r="E101" s="117" t="s">
        <v>2215</v>
      </c>
      <c r="F101" s="805"/>
      <c r="G101" s="805"/>
      <c r="H101" s="806"/>
      <c r="I101" s="806"/>
      <c r="J101" s="803"/>
      <c r="K101" s="803"/>
      <c r="L101" s="804"/>
    </row>
    <row r="102" spans="1:12" s="101" customFormat="1" ht="24" customHeight="1">
      <c r="A102" s="808">
        <v>1319</v>
      </c>
      <c r="B102" s="110" t="s">
        <v>76</v>
      </c>
      <c r="C102" s="115" t="s">
        <v>78</v>
      </c>
      <c r="D102" s="115" t="s">
        <v>146</v>
      </c>
      <c r="E102" s="115" t="s">
        <v>147</v>
      </c>
      <c r="F102" s="809" t="s">
        <v>71</v>
      </c>
      <c r="G102" s="809"/>
      <c r="H102" s="805"/>
      <c r="I102" s="805"/>
      <c r="J102" s="805"/>
      <c r="K102" s="805"/>
      <c r="L102" s="805"/>
    </row>
    <row r="103" spans="1:12" s="101" customFormat="1" ht="26.25" customHeight="1">
      <c r="A103" s="808"/>
      <c r="B103" s="803" t="s">
        <v>4039</v>
      </c>
      <c r="C103" s="810" t="s">
        <v>4040</v>
      </c>
      <c r="D103" s="807">
        <v>43786</v>
      </c>
      <c r="E103" s="803" t="s">
        <v>614</v>
      </c>
      <c r="F103" s="803" t="s">
        <v>992</v>
      </c>
      <c r="G103" s="803"/>
      <c r="H103" s="806" t="s">
        <v>152</v>
      </c>
      <c r="I103" s="806"/>
      <c r="J103" s="117" t="s">
        <v>153</v>
      </c>
      <c r="K103" s="117" t="s">
        <v>3</v>
      </c>
      <c r="L103" s="119">
        <v>707.64</v>
      </c>
    </row>
    <row r="104" spans="1:12" s="101" customFormat="1" ht="408.95" customHeight="1">
      <c r="A104" s="808"/>
      <c r="B104" s="803"/>
      <c r="C104" s="810"/>
      <c r="D104" s="807"/>
      <c r="E104" s="803"/>
      <c r="F104" s="803"/>
      <c r="G104" s="803"/>
      <c r="H104" s="806" t="s">
        <v>154</v>
      </c>
      <c r="I104" s="806"/>
      <c r="J104" s="803" t="s">
        <v>153</v>
      </c>
      <c r="K104" s="803" t="s">
        <v>3</v>
      </c>
      <c r="L104" s="804">
        <v>523.94000000000005</v>
      </c>
    </row>
    <row r="105" spans="1:12" s="101" customFormat="1" ht="50.85" customHeight="1">
      <c r="A105" s="808"/>
      <c r="B105" s="803"/>
      <c r="C105" s="810"/>
      <c r="D105" s="807"/>
      <c r="E105" s="803"/>
      <c r="F105" s="803"/>
      <c r="G105" s="803"/>
      <c r="H105" s="806"/>
      <c r="I105" s="806"/>
      <c r="J105" s="803"/>
      <c r="K105" s="803"/>
      <c r="L105" s="804"/>
    </row>
    <row r="106" spans="1:12" s="101" customFormat="1" ht="24" customHeight="1">
      <c r="A106" s="808"/>
      <c r="B106" s="110" t="s">
        <v>77</v>
      </c>
      <c r="C106" s="115" t="s">
        <v>79</v>
      </c>
      <c r="D106" s="115" t="s">
        <v>155</v>
      </c>
      <c r="E106" s="115" t="s">
        <v>156</v>
      </c>
      <c r="F106" s="805"/>
      <c r="G106" s="805"/>
      <c r="H106" s="806" t="s">
        <v>157</v>
      </c>
      <c r="I106" s="806"/>
      <c r="J106" s="803" t="s">
        <v>153</v>
      </c>
      <c r="K106" s="803" t="s">
        <v>3</v>
      </c>
      <c r="L106" s="804">
        <v>135.34</v>
      </c>
    </row>
    <row r="107" spans="1:12" s="101" customFormat="1" ht="24" customHeight="1">
      <c r="A107" s="808"/>
      <c r="B107" s="117" t="s">
        <v>193</v>
      </c>
      <c r="C107" s="117" t="s">
        <v>992</v>
      </c>
      <c r="D107" s="118">
        <v>43788</v>
      </c>
      <c r="E107" s="117" t="s">
        <v>207</v>
      </c>
      <c r="F107" s="805"/>
      <c r="G107" s="805"/>
      <c r="H107" s="806"/>
      <c r="I107" s="806"/>
      <c r="J107" s="803"/>
      <c r="K107" s="803"/>
      <c r="L107" s="804"/>
    </row>
    <row r="108" spans="1:12" s="101" customFormat="1" ht="24" customHeight="1">
      <c r="A108" s="808">
        <v>1320</v>
      </c>
      <c r="B108" s="110" t="s">
        <v>76</v>
      </c>
      <c r="C108" s="115" t="s">
        <v>78</v>
      </c>
      <c r="D108" s="115" t="s">
        <v>146</v>
      </c>
      <c r="E108" s="115" t="s">
        <v>147</v>
      </c>
      <c r="F108" s="809" t="s">
        <v>71</v>
      </c>
      <c r="G108" s="809"/>
      <c r="H108" s="805"/>
      <c r="I108" s="805"/>
      <c r="J108" s="805"/>
      <c r="K108" s="805"/>
      <c r="L108" s="805"/>
    </row>
    <row r="109" spans="1:12" s="101" customFormat="1" ht="26.25" customHeight="1">
      <c r="A109" s="808"/>
      <c r="B109" s="803" t="s">
        <v>4039</v>
      </c>
      <c r="C109" s="810" t="s">
        <v>4041</v>
      </c>
      <c r="D109" s="807">
        <v>43875</v>
      </c>
      <c r="E109" s="803" t="s">
        <v>4042</v>
      </c>
      <c r="F109" s="803" t="s">
        <v>4043</v>
      </c>
      <c r="G109" s="803"/>
      <c r="H109" s="806" t="s">
        <v>152</v>
      </c>
      <c r="I109" s="806"/>
      <c r="J109" s="117" t="s">
        <v>153</v>
      </c>
      <c r="K109" s="117" t="s">
        <v>3</v>
      </c>
      <c r="L109" s="119">
        <v>518</v>
      </c>
    </row>
    <row r="110" spans="1:12" s="101" customFormat="1" ht="408.95" customHeight="1">
      <c r="A110" s="808"/>
      <c r="B110" s="803"/>
      <c r="C110" s="810"/>
      <c r="D110" s="807"/>
      <c r="E110" s="803"/>
      <c r="F110" s="803"/>
      <c r="G110" s="803"/>
      <c r="H110" s="806" t="s">
        <v>154</v>
      </c>
      <c r="I110" s="806"/>
      <c r="J110" s="803" t="s">
        <v>153</v>
      </c>
      <c r="K110" s="803" t="s">
        <v>3</v>
      </c>
      <c r="L110" s="804">
        <v>3019.97</v>
      </c>
    </row>
    <row r="111" spans="1:12" s="101" customFormat="1" ht="61.35" customHeight="1">
      <c r="A111" s="808"/>
      <c r="B111" s="803"/>
      <c r="C111" s="810"/>
      <c r="D111" s="807"/>
      <c r="E111" s="803"/>
      <c r="F111" s="803"/>
      <c r="G111" s="803"/>
      <c r="H111" s="806"/>
      <c r="I111" s="806"/>
      <c r="J111" s="803"/>
      <c r="K111" s="803"/>
      <c r="L111" s="804"/>
    </row>
    <row r="112" spans="1:12" s="101" customFormat="1" ht="24" customHeight="1">
      <c r="A112" s="808"/>
      <c r="B112" s="110" t="s">
        <v>77</v>
      </c>
      <c r="C112" s="115" t="s">
        <v>79</v>
      </c>
      <c r="D112" s="115" t="s">
        <v>155</v>
      </c>
      <c r="E112" s="115" t="s">
        <v>156</v>
      </c>
      <c r="F112" s="805"/>
      <c r="G112" s="805"/>
      <c r="H112" s="806" t="s">
        <v>157</v>
      </c>
      <c r="I112" s="806"/>
      <c r="J112" s="803" t="s">
        <v>153</v>
      </c>
      <c r="K112" s="803" t="s">
        <v>153</v>
      </c>
      <c r="L112" s="804">
        <v>0</v>
      </c>
    </row>
    <row r="113" spans="1:12" s="101" customFormat="1" ht="24" customHeight="1">
      <c r="A113" s="808"/>
      <c r="B113" s="117" t="s">
        <v>193</v>
      </c>
      <c r="C113" s="117" t="s">
        <v>4043</v>
      </c>
      <c r="D113" s="118">
        <v>43884</v>
      </c>
      <c r="E113" s="117" t="s">
        <v>4044</v>
      </c>
      <c r="F113" s="805"/>
      <c r="G113" s="805"/>
      <c r="H113" s="806"/>
      <c r="I113" s="806"/>
      <c r="J113" s="803"/>
      <c r="K113" s="803"/>
      <c r="L113" s="804"/>
    </row>
    <row r="114" spans="1:12" s="101" customFormat="1" ht="24" customHeight="1">
      <c r="A114" s="808">
        <v>1321</v>
      </c>
      <c r="B114" s="110" t="s">
        <v>76</v>
      </c>
      <c r="C114" s="115" t="s">
        <v>78</v>
      </c>
      <c r="D114" s="115" t="s">
        <v>146</v>
      </c>
      <c r="E114" s="115" t="s">
        <v>147</v>
      </c>
      <c r="F114" s="809" t="s">
        <v>71</v>
      </c>
      <c r="G114" s="809"/>
      <c r="H114" s="805"/>
      <c r="I114" s="805"/>
      <c r="J114" s="805"/>
      <c r="K114" s="805"/>
      <c r="L114" s="805"/>
    </row>
    <row r="115" spans="1:12" s="101" customFormat="1" ht="26.25" customHeight="1">
      <c r="A115" s="808"/>
      <c r="B115" s="803" t="s">
        <v>4045</v>
      </c>
      <c r="C115" s="810" t="s">
        <v>4046</v>
      </c>
      <c r="D115" s="807">
        <v>43774</v>
      </c>
      <c r="E115" s="803" t="s">
        <v>4047</v>
      </c>
      <c r="F115" s="803" t="s">
        <v>2434</v>
      </c>
      <c r="G115" s="803"/>
      <c r="H115" s="806" t="s">
        <v>152</v>
      </c>
      <c r="I115" s="806"/>
      <c r="J115" s="117" t="s">
        <v>153</v>
      </c>
      <c r="K115" s="117" t="s">
        <v>3</v>
      </c>
      <c r="L115" s="119">
        <v>1014</v>
      </c>
    </row>
    <row r="116" spans="1:12" s="101" customFormat="1" ht="228.75" customHeight="1">
      <c r="A116" s="808"/>
      <c r="B116" s="803"/>
      <c r="C116" s="810"/>
      <c r="D116" s="807"/>
      <c r="E116" s="803"/>
      <c r="F116" s="803"/>
      <c r="G116" s="803"/>
      <c r="H116" s="806" t="s">
        <v>154</v>
      </c>
      <c r="I116" s="806"/>
      <c r="J116" s="117" t="s">
        <v>153</v>
      </c>
      <c r="K116" s="117" t="s">
        <v>153</v>
      </c>
      <c r="L116" s="119">
        <v>0</v>
      </c>
    </row>
    <row r="117" spans="1:12" s="101" customFormat="1" ht="24" customHeight="1">
      <c r="A117" s="808"/>
      <c r="B117" s="110" t="s">
        <v>77</v>
      </c>
      <c r="C117" s="115" t="s">
        <v>79</v>
      </c>
      <c r="D117" s="115" t="s">
        <v>155</v>
      </c>
      <c r="E117" s="115" t="s">
        <v>156</v>
      </c>
      <c r="F117" s="805"/>
      <c r="G117" s="805"/>
      <c r="H117" s="806" t="s">
        <v>157</v>
      </c>
      <c r="I117" s="806"/>
      <c r="J117" s="803" t="s">
        <v>153</v>
      </c>
      <c r="K117" s="803" t="s">
        <v>3</v>
      </c>
      <c r="L117" s="804">
        <v>350</v>
      </c>
    </row>
    <row r="118" spans="1:12" s="101" customFormat="1" ht="24" customHeight="1">
      <c r="A118" s="808"/>
      <c r="B118" s="117" t="s">
        <v>193</v>
      </c>
      <c r="C118" s="117" t="s">
        <v>2434</v>
      </c>
      <c r="D118" s="118">
        <v>43783</v>
      </c>
      <c r="E118" s="117" t="s">
        <v>3987</v>
      </c>
      <c r="F118" s="805"/>
      <c r="G118" s="805"/>
      <c r="H118" s="806"/>
      <c r="I118" s="806"/>
      <c r="J118" s="803"/>
      <c r="K118" s="803"/>
      <c r="L118" s="804"/>
    </row>
    <row r="119" spans="1:12" s="101" customFormat="1" ht="24" customHeight="1">
      <c r="A119" s="808">
        <v>1322</v>
      </c>
      <c r="B119" s="110" t="s">
        <v>76</v>
      </c>
      <c r="C119" s="115" t="s">
        <v>78</v>
      </c>
      <c r="D119" s="115" t="s">
        <v>146</v>
      </c>
      <c r="E119" s="115" t="s">
        <v>147</v>
      </c>
      <c r="F119" s="809" t="s">
        <v>71</v>
      </c>
      <c r="G119" s="809"/>
      <c r="H119" s="805"/>
      <c r="I119" s="805"/>
      <c r="J119" s="805"/>
      <c r="K119" s="805"/>
      <c r="L119" s="805"/>
    </row>
    <row r="120" spans="1:12" s="101" customFormat="1" ht="26.25" customHeight="1">
      <c r="A120" s="808"/>
      <c r="B120" s="803" t="s">
        <v>4045</v>
      </c>
      <c r="C120" s="810" t="s">
        <v>4048</v>
      </c>
      <c r="D120" s="807">
        <v>43867</v>
      </c>
      <c r="E120" s="803" t="s">
        <v>3789</v>
      </c>
      <c r="F120" s="803" t="s">
        <v>2184</v>
      </c>
      <c r="G120" s="803"/>
      <c r="H120" s="806" t="s">
        <v>152</v>
      </c>
      <c r="I120" s="806"/>
      <c r="J120" s="117" t="s">
        <v>153</v>
      </c>
      <c r="K120" s="117" t="s">
        <v>3</v>
      </c>
      <c r="L120" s="119">
        <v>440.2</v>
      </c>
    </row>
    <row r="121" spans="1:12" s="101" customFormat="1" ht="197.25" customHeight="1">
      <c r="A121" s="808"/>
      <c r="B121" s="803"/>
      <c r="C121" s="810"/>
      <c r="D121" s="807"/>
      <c r="E121" s="803"/>
      <c r="F121" s="803"/>
      <c r="G121" s="803"/>
      <c r="H121" s="806" t="s">
        <v>154</v>
      </c>
      <c r="I121" s="806"/>
      <c r="J121" s="117" t="s">
        <v>153</v>
      </c>
      <c r="K121" s="117" t="s">
        <v>153</v>
      </c>
      <c r="L121" s="119">
        <v>0</v>
      </c>
    </row>
    <row r="122" spans="1:12" s="101" customFormat="1" ht="24" customHeight="1">
      <c r="A122" s="808"/>
      <c r="B122" s="110" t="s">
        <v>77</v>
      </c>
      <c r="C122" s="115" t="s">
        <v>79</v>
      </c>
      <c r="D122" s="115" t="s">
        <v>155</v>
      </c>
      <c r="E122" s="115" t="s">
        <v>156</v>
      </c>
      <c r="F122" s="805"/>
      <c r="G122" s="805"/>
      <c r="H122" s="806" t="s">
        <v>157</v>
      </c>
      <c r="I122" s="806"/>
      <c r="J122" s="803" t="s">
        <v>153</v>
      </c>
      <c r="K122" s="803" t="s">
        <v>3</v>
      </c>
      <c r="L122" s="804">
        <v>120</v>
      </c>
    </row>
    <row r="123" spans="1:12" s="101" customFormat="1" ht="24" customHeight="1">
      <c r="A123" s="808"/>
      <c r="B123" s="117" t="s">
        <v>193</v>
      </c>
      <c r="C123" s="117" t="s">
        <v>2184</v>
      </c>
      <c r="D123" s="118">
        <v>43871</v>
      </c>
      <c r="E123" s="117" t="s">
        <v>3921</v>
      </c>
      <c r="F123" s="805"/>
      <c r="G123" s="805"/>
      <c r="H123" s="806"/>
      <c r="I123" s="806"/>
      <c r="J123" s="803"/>
      <c r="K123" s="803"/>
      <c r="L123" s="804"/>
    </row>
    <row r="124" spans="1:12" s="101" customFormat="1" ht="24" customHeight="1">
      <c r="A124" s="808">
        <v>1323</v>
      </c>
      <c r="B124" s="110" t="s">
        <v>76</v>
      </c>
      <c r="C124" s="115" t="s">
        <v>78</v>
      </c>
      <c r="D124" s="115" t="s">
        <v>146</v>
      </c>
      <c r="E124" s="115" t="s">
        <v>147</v>
      </c>
      <c r="F124" s="809" t="s">
        <v>71</v>
      </c>
      <c r="G124" s="809"/>
      <c r="H124" s="805"/>
      <c r="I124" s="805"/>
      <c r="J124" s="805"/>
      <c r="K124" s="805"/>
      <c r="L124" s="805"/>
    </row>
    <row r="125" spans="1:12" s="101" customFormat="1" ht="26.25" customHeight="1">
      <c r="A125" s="808"/>
      <c r="B125" s="803" t="s">
        <v>4049</v>
      </c>
      <c r="C125" s="810" t="s">
        <v>4050</v>
      </c>
      <c r="D125" s="807">
        <v>43791</v>
      </c>
      <c r="E125" s="803" t="s">
        <v>1354</v>
      </c>
      <c r="F125" s="803" t="s">
        <v>4051</v>
      </c>
      <c r="G125" s="803"/>
      <c r="H125" s="806" t="s">
        <v>152</v>
      </c>
      <c r="I125" s="806"/>
      <c r="J125" s="117" t="s">
        <v>153</v>
      </c>
      <c r="K125" s="117" t="s">
        <v>3</v>
      </c>
      <c r="L125" s="119">
        <v>346</v>
      </c>
    </row>
    <row r="126" spans="1:12" s="101" customFormat="1" ht="260.25" customHeight="1">
      <c r="A126" s="808"/>
      <c r="B126" s="803"/>
      <c r="C126" s="810"/>
      <c r="D126" s="807"/>
      <c r="E126" s="803"/>
      <c r="F126" s="803"/>
      <c r="G126" s="803"/>
      <c r="H126" s="806" t="s">
        <v>154</v>
      </c>
      <c r="I126" s="806"/>
      <c r="J126" s="117" t="s">
        <v>153</v>
      </c>
      <c r="K126" s="117" t="s">
        <v>3</v>
      </c>
      <c r="L126" s="119">
        <v>269.60000000000002</v>
      </c>
    </row>
    <row r="127" spans="1:12" s="101" customFormat="1" ht="24" customHeight="1">
      <c r="A127" s="808"/>
      <c r="B127" s="110" t="s">
        <v>77</v>
      </c>
      <c r="C127" s="115" t="s">
        <v>79</v>
      </c>
      <c r="D127" s="115" t="s">
        <v>155</v>
      </c>
      <c r="E127" s="115" t="s">
        <v>156</v>
      </c>
      <c r="F127" s="805"/>
      <c r="G127" s="805"/>
      <c r="H127" s="806" t="s">
        <v>157</v>
      </c>
      <c r="I127" s="806"/>
      <c r="J127" s="803" t="s">
        <v>153</v>
      </c>
      <c r="K127" s="803" t="s">
        <v>3</v>
      </c>
      <c r="L127" s="804">
        <v>80</v>
      </c>
    </row>
    <row r="128" spans="1:12" s="101" customFormat="1" ht="24" customHeight="1">
      <c r="A128" s="808"/>
      <c r="B128" s="117" t="s">
        <v>562</v>
      </c>
      <c r="C128" s="117" t="s">
        <v>4051</v>
      </c>
      <c r="D128" s="118">
        <v>43793</v>
      </c>
      <c r="E128" s="117" t="s">
        <v>4052</v>
      </c>
      <c r="F128" s="805"/>
      <c r="G128" s="805"/>
      <c r="H128" s="806"/>
      <c r="I128" s="806"/>
      <c r="J128" s="803"/>
      <c r="K128" s="803"/>
      <c r="L128" s="804"/>
    </row>
    <row r="129" spans="1:12" s="101" customFormat="1" ht="24" customHeight="1">
      <c r="A129" s="808">
        <v>1324</v>
      </c>
      <c r="B129" s="110" t="s">
        <v>76</v>
      </c>
      <c r="C129" s="115" t="s">
        <v>78</v>
      </c>
      <c r="D129" s="115" t="s">
        <v>146</v>
      </c>
      <c r="E129" s="115" t="s">
        <v>147</v>
      </c>
      <c r="F129" s="809" t="s">
        <v>71</v>
      </c>
      <c r="G129" s="809"/>
      <c r="H129" s="805"/>
      <c r="I129" s="805"/>
      <c r="J129" s="805"/>
      <c r="K129" s="805"/>
      <c r="L129" s="805"/>
    </row>
    <row r="130" spans="1:12" s="101" customFormat="1" ht="26.25" customHeight="1">
      <c r="A130" s="808"/>
      <c r="B130" s="803" t="s">
        <v>4049</v>
      </c>
      <c r="C130" s="810" t="s">
        <v>4053</v>
      </c>
      <c r="D130" s="807">
        <v>43881</v>
      </c>
      <c r="E130" s="803" t="s">
        <v>785</v>
      </c>
      <c r="F130" s="803" t="s">
        <v>4051</v>
      </c>
      <c r="G130" s="803"/>
      <c r="H130" s="806" t="s">
        <v>152</v>
      </c>
      <c r="I130" s="806"/>
      <c r="J130" s="117" t="s">
        <v>153</v>
      </c>
      <c r="K130" s="117" t="s">
        <v>3</v>
      </c>
      <c r="L130" s="119">
        <v>708</v>
      </c>
    </row>
    <row r="131" spans="1:12" s="101" customFormat="1" ht="260.25" customHeight="1">
      <c r="A131" s="808"/>
      <c r="B131" s="803"/>
      <c r="C131" s="810"/>
      <c r="D131" s="807"/>
      <c r="E131" s="803"/>
      <c r="F131" s="803"/>
      <c r="G131" s="803"/>
      <c r="H131" s="806" t="s">
        <v>154</v>
      </c>
      <c r="I131" s="806"/>
      <c r="J131" s="117" t="s">
        <v>153</v>
      </c>
      <c r="K131" s="117" t="s">
        <v>3</v>
      </c>
      <c r="L131" s="119">
        <v>670.8</v>
      </c>
    </row>
    <row r="132" spans="1:12" s="101" customFormat="1" ht="24" customHeight="1">
      <c r="A132" s="808"/>
      <c r="B132" s="110" t="s">
        <v>77</v>
      </c>
      <c r="C132" s="115" t="s">
        <v>79</v>
      </c>
      <c r="D132" s="115" t="s">
        <v>155</v>
      </c>
      <c r="E132" s="115" t="s">
        <v>156</v>
      </c>
      <c r="F132" s="805"/>
      <c r="G132" s="805"/>
      <c r="H132" s="806" t="s">
        <v>157</v>
      </c>
      <c r="I132" s="806"/>
      <c r="J132" s="803" t="s">
        <v>153</v>
      </c>
      <c r="K132" s="803" t="s">
        <v>3</v>
      </c>
      <c r="L132" s="804">
        <v>120</v>
      </c>
    </row>
    <row r="133" spans="1:12" s="101" customFormat="1" ht="24" customHeight="1">
      <c r="A133" s="808"/>
      <c r="B133" s="117" t="s">
        <v>562</v>
      </c>
      <c r="C133" s="117" t="s">
        <v>4051</v>
      </c>
      <c r="D133" s="118">
        <v>43885</v>
      </c>
      <c r="E133" s="117" t="s">
        <v>4054</v>
      </c>
      <c r="F133" s="805"/>
      <c r="G133" s="805"/>
      <c r="H133" s="806"/>
      <c r="I133" s="806"/>
      <c r="J133" s="803"/>
      <c r="K133" s="803"/>
      <c r="L133" s="804"/>
    </row>
    <row r="134" spans="1:12" s="101" customFormat="1" ht="24" customHeight="1">
      <c r="A134" s="808">
        <v>1325</v>
      </c>
      <c r="B134" s="110" t="s">
        <v>76</v>
      </c>
      <c r="C134" s="115" t="s">
        <v>78</v>
      </c>
      <c r="D134" s="115" t="s">
        <v>146</v>
      </c>
      <c r="E134" s="115" t="s">
        <v>147</v>
      </c>
      <c r="F134" s="809" t="s">
        <v>71</v>
      </c>
      <c r="G134" s="809"/>
      <c r="H134" s="805"/>
      <c r="I134" s="805"/>
      <c r="J134" s="805"/>
      <c r="K134" s="805"/>
      <c r="L134" s="805"/>
    </row>
    <row r="135" spans="1:12" s="101" customFormat="1" ht="26.25" customHeight="1">
      <c r="A135" s="808"/>
      <c r="B135" s="803" t="s">
        <v>4055</v>
      </c>
      <c r="C135" s="810" t="s">
        <v>4056</v>
      </c>
      <c r="D135" s="807">
        <v>43747</v>
      </c>
      <c r="E135" s="803" t="s">
        <v>790</v>
      </c>
      <c r="F135" s="803" t="s">
        <v>4057</v>
      </c>
      <c r="G135" s="803"/>
      <c r="H135" s="806" t="s">
        <v>152</v>
      </c>
      <c r="I135" s="806"/>
      <c r="J135" s="117" t="s">
        <v>153</v>
      </c>
      <c r="K135" s="117" t="s">
        <v>3</v>
      </c>
      <c r="L135" s="119">
        <v>804</v>
      </c>
    </row>
    <row r="136" spans="1:12" s="101" customFormat="1" ht="396.75" customHeight="1">
      <c r="A136" s="808"/>
      <c r="B136" s="803"/>
      <c r="C136" s="810"/>
      <c r="D136" s="807"/>
      <c r="E136" s="803"/>
      <c r="F136" s="803"/>
      <c r="G136" s="803"/>
      <c r="H136" s="806" t="s">
        <v>154</v>
      </c>
      <c r="I136" s="806"/>
      <c r="J136" s="117" t="s">
        <v>153</v>
      </c>
      <c r="K136" s="117" t="s">
        <v>3</v>
      </c>
      <c r="L136" s="119">
        <v>853</v>
      </c>
    </row>
    <row r="137" spans="1:12" s="101" customFormat="1" ht="24" customHeight="1">
      <c r="A137" s="808"/>
      <c r="B137" s="110" t="s">
        <v>77</v>
      </c>
      <c r="C137" s="115" t="s">
        <v>79</v>
      </c>
      <c r="D137" s="115" t="s">
        <v>155</v>
      </c>
      <c r="E137" s="115" t="s">
        <v>156</v>
      </c>
      <c r="F137" s="805"/>
      <c r="G137" s="805"/>
      <c r="H137" s="806" t="s">
        <v>157</v>
      </c>
      <c r="I137" s="806"/>
      <c r="J137" s="803" t="s">
        <v>153</v>
      </c>
      <c r="K137" s="803" t="s">
        <v>153</v>
      </c>
      <c r="L137" s="804">
        <v>0</v>
      </c>
    </row>
    <row r="138" spans="1:12" s="101" customFormat="1" ht="24" customHeight="1">
      <c r="A138" s="808"/>
      <c r="B138" s="117" t="s">
        <v>260</v>
      </c>
      <c r="C138" s="117" t="s">
        <v>4057</v>
      </c>
      <c r="D138" s="118">
        <v>43751</v>
      </c>
      <c r="E138" s="117" t="s">
        <v>420</v>
      </c>
      <c r="F138" s="805"/>
      <c r="G138" s="805"/>
      <c r="H138" s="806"/>
      <c r="I138" s="806"/>
      <c r="J138" s="803"/>
      <c r="K138" s="803"/>
      <c r="L138" s="804"/>
    </row>
    <row r="139" spans="1:12" s="101" customFormat="1" ht="24" customHeight="1">
      <c r="A139" s="808">
        <v>1326</v>
      </c>
      <c r="B139" s="110" t="s">
        <v>76</v>
      </c>
      <c r="C139" s="115" t="s">
        <v>78</v>
      </c>
      <c r="D139" s="115" t="s">
        <v>146</v>
      </c>
      <c r="E139" s="115" t="s">
        <v>147</v>
      </c>
      <c r="F139" s="809" t="s">
        <v>71</v>
      </c>
      <c r="G139" s="809"/>
      <c r="H139" s="805"/>
      <c r="I139" s="805"/>
      <c r="J139" s="805"/>
      <c r="K139" s="805"/>
      <c r="L139" s="805"/>
    </row>
    <row r="140" spans="1:12" s="101" customFormat="1" ht="26.25" customHeight="1">
      <c r="A140" s="808"/>
      <c r="B140" s="803" t="s">
        <v>4055</v>
      </c>
      <c r="C140" s="810" t="s">
        <v>4058</v>
      </c>
      <c r="D140" s="807">
        <v>43757</v>
      </c>
      <c r="E140" s="803" t="s">
        <v>3840</v>
      </c>
      <c r="F140" s="803" t="s">
        <v>4059</v>
      </c>
      <c r="G140" s="803"/>
      <c r="H140" s="806" t="s">
        <v>152</v>
      </c>
      <c r="I140" s="806"/>
      <c r="J140" s="117" t="s">
        <v>153</v>
      </c>
      <c r="K140" s="117" t="s">
        <v>3</v>
      </c>
      <c r="L140" s="119">
        <v>708.75</v>
      </c>
    </row>
    <row r="141" spans="1:12" s="101" customFormat="1" ht="186.75" customHeight="1">
      <c r="A141" s="808"/>
      <c r="B141" s="803"/>
      <c r="C141" s="810"/>
      <c r="D141" s="807"/>
      <c r="E141" s="803"/>
      <c r="F141" s="803"/>
      <c r="G141" s="803"/>
      <c r="H141" s="806" t="s">
        <v>154</v>
      </c>
      <c r="I141" s="806"/>
      <c r="J141" s="117" t="s">
        <v>153</v>
      </c>
      <c r="K141" s="117" t="s">
        <v>3</v>
      </c>
      <c r="L141" s="119">
        <v>1016.77</v>
      </c>
    </row>
    <row r="142" spans="1:12" s="101" customFormat="1" ht="24" customHeight="1">
      <c r="A142" s="808"/>
      <c r="B142" s="110" t="s">
        <v>77</v>
      </c>
      <c r="C142" s="115" t="s">
        <v>79</v>
      </c>
      <c r="D142" s="115" t="s">
        <v>155</v>
      </c>
      <c r="E142" s="115" t="s">
        <v>156</v>
      </c>
      <c r="F142" s="805"/>
      <c r="G142" s="805"/>
      <c r="H142" s="806" t="s">
        <v>157</v>
      </c>
      <c r="I142" s="806"/>
      <c r="J142" s="803" t="s">
        <v>153</v>
      </c>
      <c r="K142" s="803" t="s">
        <v>3</v>
      </c>
      <c r="L142" s="804">
        <v>100</v>
      </c>
    </row>
    <row r="143" spans="1:12" s="101" customFormat="1" ht="24" customHeight="1">
      <c r="A143" s="808"/>
      <c r="B143" s="117" t="s">
        <v>260</v>
      </c>
      <c r="C143" s="117" t="s">
        <v>4059</v>
      </c>
      <c r="D143" s="118">
        <v>43767</v>
      </c>
      <c r="E143" s="117" t="s">
        <v>4060</v>
      </c>
      <c r="F143" s="805"/>
      <c r="G143" s="805"/>
      <c r="H143" s="806"/>
      <c r="I143" s="806"/>
      <c r="J143" s="803"/>
      <c r="K143" s="803"/>
      <c r="L143" s="804"/>
    </row>
    <row r="144" spans="1:12" s="101" customFormat="1" ht="24" customHeight="1">
      <c r="A144" s="808">
        <v>1327</v>
      </c>
      <c r="B144" s="110" t="s">
        <v>76</v>
      </c>
      <c r="C144" s="115" t="s">
        <v>78</v>
      </c>
      <c r="D144" s="115" t="s">
        <v>146</v>
      </c>
      <c r="E144" s="115" t="s">
        <v>147</v>
      </c>
      <c r="F144" s="809" t="s">
        <v>71</v>
      </c>
      <c r="G144" s="809"/>
      <c r="H144" s="805"/>
      <c r="I144" s="805"/>
      <c r="J144" s="805"/>
      <c r="K144" s="805"/>
      <c r="L144" s="805"/>
    </row>
    <row r="145" spans="1:12" s="101" customFormat="1" ht="26.25" customHeight="1">
      <c r="A145" s="808"/>
      <c r="B145" s="803" t="s">
        <v>4061</v>
      </c>
      <c r="C145" s="810" t="s">
        <v>4062</v>
      </c>
      <c r="D145" s="807">
        <v>43761</v>
      </c>
      <c r="E145" s="803" t="s">
        <v>342</v>
      </c>
      <c r="F145" s="803" t="s">
        <v>343</v>
      </c>
      <c r="G145" s="803"/>
      <c r="H145" s="806" t="s">
        <v>152</v>
      </c>
      <c r="I145" s="806"/>
      <c r="J145" s="117" t="s">
        <v>153</v>
      </c>
      <c r="K145" s="117" t="s">
        <v>3</v>
      </c>
      <c r="L145" s="119">
        <v>404.7</v>
      </c>
    </row>
    <row r="146" spans="1:12" s="101" customFormat="1" ht="302.25" customHeight="1">
      <c r="A146" s="808"/>
      <c r="B146" s="803"/>
      <c r="C146" s="810"/>
      <c r="D146" s="807"/>
      <c r="E146" s="803"/>
      <c r="F146" s="803"/>
      <c r="G146" s="803"/>
      <c r="H146" s="806" t="s">
        <v>154</v>
      </c>
      <c r="I146" s="806"/>
      <c r="J146" s="117" t="s">
        <v>153</v>
      </c>
      <c r="K146" s="117" t="s">
        <v>3</v>
      </c>
      <c r="L146" s="119">
        <v>292.60000000000002</v>
      </c>
    </row>
    <row r="147" spans="1:12" s="101" customFormat="1" ht="24" customHeight="1">
      <c r="A147" s="808"/>
      <c r="B147" s="110" t="s">
        <v>77</v>
      </c>
      <c r="C147" s="115" t="s">
        <v>79</v>
      </c>
      <c r="D147" s="115" t="s">
        <v>155</v>
      </c>
      <c r="E147" s="115" t="s">
        <v>156</v>
      </c>
      <c r="F147" s="805"/>
      <c r="G147" s="805"/>
      <c r="H147" s="806" t="s">
        <v>157</v>
      </c>
      <c r="I147" s="806"/>
      <c r="J147" s="803" t="s">
        <v>153</v>
      </c>
      <c r="K147" s="803" t="s">
        <v>3</v>
      </c>
      <c r="L147" s="804">
        <v>330.08</v>
      </c>
    </row>
    <row r="148" spans="1:12" s="101" customFormat="1" ht="34.5" customHeight="1">
      <c r="A148" s="808"/>
      <c r="B148" s="117" t="s">
        <v>187</v>
      </c>
      <c r="C148" s="117" t="s">
        <v>343</v>
      </c>
      <c r="D148" s="118">
        <v>43763</v>
      </c>
      <c r="E148" s="117" t="s">
        <v>736</v>
      </c>
      <c r="F148" s="805"/>
      <c r="G148" s="805"/>
      <c r="H148" s="806"/>
      <c r="I148" s="806"/>
      <c r="J148" s="803"/>
      <c r="K148" s="803"/>
      <c r="L148" s="804"/>
    </row>
    <row r="149" spans="1:12" s="101" customFormat="1" ht="24" customHeight="1">
      <c r="A149" s="808">
        <v>1328</v>
      </c>
      <c r="B149" s="110" t="s">
        <v>76</v>
      </c>
      <c r="C149" s="115" t="s">
        <v>78</v>
      </c>
      <c r="D149" s="115" t="s">
        <v>146</v>
      </c>
      <c r="E149" s="115" t="s">
        <v>147</v>
      </c>
      <c r="F149" s="809" t="s">
        <v>71</v>
      </c>
      <c r="G149" s="809"/>
      <c r="H149" s="805"/>
      <c r="I149" s="805"/>
      <c r="J149" s="805"/>
      <c r="K149" s="805"/>
      <c r="L149" s="805"/>
    </row>
    <row r="150" spans="1:12" s="101" customFormat="1" ht="26.25" customHeight="1">
      <c r="A150" s="808"/>
      <c r="B150" s="803" t="s">
        <v>4061</v>
      </c>
      <c r="C150" s="810" t="s">
        <v>4063</v>
      </c>
      <c r="D150" s="807">
        <v>43784</v>
      </c>
      <c r="E150" s="803" t="s">
        <v>1250</v>
      </c>
      <c r="F150" s="803" t="s">
        <v>592</v>
      </c>
      <c r="G150" s="803"/>
      <c r="H150" s="806" t="s">
        <v>152</v>
      </c>
      <c r="I150" s="806"/>
      <c r="J150" s="117" t="s">
        <v>153</v>
      </c>
      <c r="K150" s="117" t="s">
        <v>3</v>
      </c>
      <c r="L150" s="119">
        <v>593</v>
      </c>
    </row>
    <row r="151" spans="1:12" s="101" customFormat="1" ht="407.25" customHeight="1">
      <c r="A151" s="808"/>
      <c r="B151" s="803"/>
      <c r="C151" s="810"/>
      <c r="D151" s="807"/>
      <c r="E151" s="803"/>
      <c r="F151" s="803"/>
      <c r="G151" s="803"/>
      <c r="H151" s="806" t="s">
        <v>154</v>
      </c>
      <c r="I151" s="806"/>
      <c r="J151" s="117" t="s">
        <v>153</v>
      </c>
      <c r="K151" s="117" t="s">
        <v>3</v>
      </c>
      <c r="L151" s="119">
        <v>600</v>
      </c>
    </row>
    <row r="152" spans="1:12" s="101" customFormat="1" ht="24" customHeight="1">
      <c r="A152" s="808"/>
      <c r="B152" s="110" t="s">
        <v>77</v>
      </c>
      <c r="C152" s="115" t="s">
        <v>79</v>
      </c>
      <c r="D152" s="115" t="s">
        <v>155</v>
      </c>
      <c r="E152" s="115" t="s">
        <v>156</v>
      </c>
      <c r="F152" s="805"/>
      <c r="G152" s="805"/>
      <c r="H152" s="806" t="s">
        <v>157</v>
      </c>
      <c r="I152" s="806"/>
      <c r="J152" s="803" t="s">
        <v>153</v>
      </c>
      <c r="K152" s="803" t="s">
        <v>3</v>
      </c>
      <c r="L152" s="804">
        <v>250</v>
      </c>
    </row>
    <row r="153" spans="1:12" s="101" customFormat="1" ht="34.5" customHeight="1">
      <c r="A153" s="808"/>
      <c r="B153" s="117" t="s">
        <v>187</v>
      </c>
      <c r="C153" s="117" t="s">
        <v>592</v>
      </c>
      <c r="D153" s="118">
        <v>43787</v>
      </c>
      <c r="E153" s="117" t="s">
        <v>945</v>
      </c>
      <c r="F153" s="805"/>
      <c r="G153" s="805"/>
      <c r="H153" s="806"/>
      <c r="I153" s="806"/>
      <c r="J153" s="803"/>
      <c r="K153" s="803"/>
      <c r="L153" s="804"/>
    </row>
    <row r="154" spans="1:12" s="101" customFormat="1" ht="24" customHeight="1">
      <c r="A154" s="808">
        <v>1329</v>
      </c>
      <c r="B154" s="110" t="s">
        <v>76</v>
      </c>
      <c r="C154" s="115" t="s">
        <v>78</v>
      </c>
      <c r="D154" s="115" t="s">
        <v>146</v>
      </c>
      <c r="E154" s="115" t="s">
        <v>147</v>
      </c>
      <c r="F154" s="809" t="s">
        <v>71</v>
      </c>
      <c r="G154" s="809"/>
      <c r="H154" s="805"/>
      <c r="I154" s="805"/>
      <c r="J154" s="805"/>
      <c r="K154" s="805"/>
      <c r="L154" s="805"/>
    </row>
    <row r="155" spans="1:12" s="101" customFormat="1" ht="26.25" customHeight="1">
      <c r="A155" s="808"/>
      <c r="B155" s="803" t="s">
        <v>4064</v>
      </c>
      <c r="C155" s="810" t="s">
        <v>4065</v>
      </c>
      <c r="D155" s="807">
        <v>43776</v>
      </c>
      <c r="E155" s="803" t="s">
        <v>358</v>
      </c>
      <c r="F155" s="803" t="s">
        <v>4066</v>
      </c>
      <c r="G155" s="803"/>
      <c r="H155" s="806" t="s">
        <v>152</v>
      </c>
      <c r="I155" s="806"/>
      <c r="J155" s="117" t="s">
        <v>153</v>
      </c>
      <c r="K155" s="117" t="s">
        <v>3</v>
      </c>
      <c r="L155" s="119">
        <v>593.43000000000006</v>
      </c>
    </row>
    <row r="156" spans="1:12" s="101" customFormat="1" ht="123.75" customHeight="1">
      <c r="A156" s="808"/>
      <c r="B156" s="803"/>
      <c r="C156" s="810"/>
      <c r="D156" s="807"/>
      <c r="E156" s="803"/>
      <c r="F156" s="803"/>
      <c r="G156" s="803"/>
      <c r="H156" s="806" t="s">
        <v>154</v>
      </c>
      <c r="I156" s="806"/>
      <c r="J156" s="117" t="s">
        <v>153</v>
      </c>
      <c r="K156" s="117" t="s">
        <v>3</v>
      </c>
      <c r="L156" s="119">
        <v>200</v>
      </c>
    </row>
    <row r="157" spans="1:12" s="101" customFormat="1" ht="24" customHeight="1">
      <c r="A157" s="808"/>
      <c r="B157" s="110" t="s">
        <v>77</v>
      </c>
      <c r="C157" s="115" t="s">
        <v>79</v>
      </c>
      <c r="D157" s="115" t="s">
        <v>155</v>
      </c>
      <c r="E157" s="115" t="s">
        <v>156</v>
      </c>
      <c r="F157" s="805"/>
      <c r="G157" s="805"/>
      <c r="H157" s="806" t="s">
        <v>157</v>
      </c>
      <c r="I157" s="806"/>
      <c r="J157" s="803" t="s">
        <v>153</v>
      </c>
      <c r="K157" s="803" t="s">
        <v>3</v>
      </c>
      <c r="L157" s="804">
        <v>50</v>
      </c>
    </row>
    <row r="158" spans="1:12" s="101" customFormat="1" ht="24" customHeight="1">
      <c r="A158" s="808"/>
      <c r="B158" s="117" t="s">
        <v>254</v>
      </c>
      <c r="C158" s="117" t="s">
        <v>4066</v>
      </c>
      <c r="D158" s="118">
        <v>43778</v>
      </c>
      <c r="E158" s="117" t="s">
        <v>340</v>
      </c>
      <c r="F158" s="805"/>
      <c r="G158" s="805"/>
      <c r="H158" s="806"/>
      <c r="I158" s="806"/>
      <c r="J158" s="803"/>
      <c r="K158" s="803"/>
      <c r="L158" s="804"/>
    </row>
    <row r="159" spans="1:12" s="101" customFormat="1" ht="24" customHeight="1">
      <c r="A159" s="808">
        <v>1330</v>
      </c>
      <c r="B159" s="110" t="s">
        <v>76</v>
      </c>
      <c r="C159" s="115" t="s">
        <v>78</v>
      </c>
      <c r="D159" s="115" t="s">
        <v>146</v>
      </c>
      <c r="E159" s="115" t="s">
        <v>147</v>
      </c>
      <c r="F159" s="809" t="s">
        <v>71</v>
      </c>
      <c r="G159" s="809"/>
      <c r="H159" s="805"/>
      <c r="I159" s="805"/>
      <c r="J159" s="805"/>
      <c r="K159" s="805"/>
      <c r="L159" s="805"/>
    </row>
    <row r="160" spans="1:12" s="101" customFormat="1" ht="26.25" customHeight="1">
      <c r="A160" s="808"/>
      <c r="B160" s="803" t="s">
        <v>4067</v>
      </c>
      <c r="C160" s="803" t="s">
        <v>4068</v>
      </c>
      <c r="D160" s="807">
        <v>43781</v>
      </c>
      <c r="E160" s="803" t="s">
        <v>197</v>
      </c>
      <c r="F160" s="803" t="s">
        <v>4069</v>
      </c>
      <c r="G160" s="803"/>
      <c r="H160" s="806" t="s">
        <v>152</v>
      </c>
      <c r="I160" s="806"/>
      <c r="J160" s="117" t="s">
        <v>153</v>
      </c>
      <c r="K160" s="117" t="s">
        <v>3</v>
      </c>
      <c r="L160" s="119">
        <v>474</v>
      </c>
    </row>
    <row r="161" spans="1:12" s="101" customFormat="1" ht="102.75" customHeight="1">
      <c r="A161" s="808"/>
      <c r="B161" s="803"/>
      <c r="C161" s="803"/>
      <c r="D161" s="807"/>
      <c r="E161" s="803"/>
      <c r="F161" s="803"/>
      <c r="G161" s="803"/>
      <c r="H161" s="806" t="s">
        <v>154</v>
      </c>
      <c r="I161" s="806"/>
      <c r="J161" s="117" t="s">
        <v>153</v>
      </c>
      <c r="K161" s="117" t="s">
        <v>3</v>
      </c>
      <c r="L161" s="119">
        <v>2621.86</v>
      </c>
    </row>
    <row r="162" spans="1:12" s="101" customFormat="1" ht="24" customHeight="1">
      <c r="A162" s="808"/>
      <c r="B162" s="110" t="s">
        <v>77</v>
      </c>
      <c r="C162" s="115" t="s">
        <v>79</v>
      </c>
      <c r="D162" s="115" t="s">
        <v>155</v>
      </c>
      <c r="E162" s="115" t="s">
        <v>156</v>
      </c>
      <c r="F162" s="805"/>
      <c r="G162" s="805"/>
      <c r="H162" s="806" t="s">
        <v>157</v>
      </c>
      <c r="I162" s="806"/>
      <c r="J162" s="803" t="s">
        <v>153</v>
      </c>
      <c r="K162" s="803" t="s">
        <v>3</v>
      </c>
      <c r="L162" s="804">
        <v>500</v>
      </c>
    </row>
    <row r="163" spans="1:12" s="101" customFormat="1" ht="24" customHeight="1">
      <c r="A163" s="808"/>
      <c r="B163" s="117" t="s">
        <v>193</v>
      </c>
      <c r="C163" s="117" t="s">
        <v>4069</v>
      </c>
      <c r="D163" s="118">
        <v>43785</v>
      </c>
      <c r="E163" s="117" t="s">
        <v>3156</v>
      </c>
      <c r="F163" s="805"/>
      <c r="G163" s="805"/>
      <c r="H163" s="806"/>
      <c r="I163" s="806"/>
      <c r="J163" s="803"/>
      <c r="K163" s="803"/>
      <c r="L163" s="804"/>
    </row>
    <row r="164" spans="1:12" s="101" customFormat="1" ht="24" customHeight="1">
      <c r="A164" s="808">
        <v>1331</v>
      </c>
      <c r="B164" s="110" t="s">
        <v>76</v>
      </c>
      <c r="C164" s="115" t="s">
        <v>78</v>
      </c>
      <c r="D164" s="115" t="s">
        <v>146</v>
      </c>
      <c r="E164" s="115" t="s">
        <v>147</v>
      </c>
      <c r="F164" s="809" t="s">
        <v>71</v>
      </c>
      <c r="G164" s="809"/>
      <c r="H164" s="805"/>
      <c r="I164" s="805"/>
      <c r="J164" s="805"/>
      <c r="K164" s="805"/>
      <c r="L164" s="805"/>
    </row>
    <row r="165" spans="1:12" s="101" customFormat="1" ht="26.25" customHeight="1">
      <c r="A165" s="808"/>
      <c r="B165" s="803" t="s">
        <v>4070</v>
      </c>
      <c r="C165" s="810" t="s">
        <v>4071</v>
      </c>
      <c r="D165" s="807">
        <v>43866</v>
      </c>
      <c r="E165" s="803" t="s">
        <v>694</v>
      </c>
      <c r="F165" s="803" t="s">
        <v>3159</v>
      </c>
      <c r="G165" s="803"/>
      <c r="H165" s="806" t="s">
        <v>152</v>
      </c>
      <c r="I165" s="806"/>
      <c r="J165" s="117" t="s">
        <v>153</v>
      </c>
      <c r="K165" s="117" t="s">
        <v>3</v>
      </c>
      <c r="L165" s="119">
        <v>3433</v>
      </c>
    </row>
    <row r="166" spans="1:12" s="101" customFormat="1" ht="186.75" customHeight="1">
      <c r="A166" s="808"/>
      <c r="B166" s="803"/>
      <c r="C166" s="810"/>
      <c r="D166" s="807"/>
      <c r="E166" s="803"/>
      <c r="F166" s="803"/>
      <c r="G166" s="803"/>
      <c r="H166" s="806" t="s">
        <v>154</v>
      </c>
      <c r="I166" s="806"/>
      <c r="J166" s="117" t="s">
        <v>153</v>
      </c>
      <c r="K166" s="117" t="s">
        <v>3</v>
      </c>
      <c r="L166" s="119">
        <v>1000</v>
      </c>
    </row>
    <row r="167" spans="1:12" s="101" customFormat="1" ht="24" customHeight="1">
      <c r="A167" s="808"/>
      <c r="B167" s="110" t="s">
        <v>77</v>
      </c>
      <c r="C167" s="115" t="s">
        <v>79</v>
      </c>
      <c r="D167" s="115" t="s">
        <v>155</v>
      </c>
      <c r="E167" s="115" t="s">
        <v>156</v>
      </c>
      <c r="F167" s="805"/>
      <c r="G167" s="805"/>
      <c r="H167" s="806" t="s">
        <v>157</v>
      </c>
      <c r="I167" s="806"/>
      <c r="J167" s="803" t="s">
        <v>153</v>
      </c>
      <c r="K167" s="803" t="s">
        <v>3</v>
      </c>
      <c r="L167" s="804">
        <v>100</v>
      </c>
    </row>
    <row r="168" spans="1:12" s="101" customFormat="1" ht="24" customHeight="1">
      <c r="A168" s="808"/>
      <c r="B168" s="117" t="s">
        <v>193</v>
      </c>
      <c r="C168" s="117" t="s">
        <v>3159</v>
      </c>
      <c r="D168" s="118">
        <v>43878</v>
      </c>
      <c r="E168" s="117" t="s">
        <v>3160</v>
      </c>
      <c r="F168" s="805"/>
      <c r="G168" s="805"/>
      <c r="H168" s="806"/>
      <c r="I168" s="806"/>
      <c r="J168" s="803"/>
      <c r="K168" s="803"/>
      <c r="L168" s="804"/>
    </row>
    <row r="169" spans="1:12" s="101" customFormat="1" ht="24" customHeight="1">
      <c r="A169" s="808">
        <v>1332</v>
      </c>
      <c r="B169" s="110" t="s">
        <v>76</v>
      </c>
      <c r="C169" s="115" t="s">
        <v>78</v>
      </c>
      <c r="D169" s="115" t="s">
        <v>146</v>
      </c>
      <c r="E169" s="115" t="s">
        <v>147</v>
      </c>
      <c r="F169" s="809" t="s">
        <v>71</v>
      </c>
      <c r="G169" s="809"/>
      <c r="H169" s="805"/>
      <c r="I169" s="805"/>
      <c r="J169" s="805"/>
      <c r="K169" s="805"/>
      <c r="L169" s="805"/>
    </row>
    <row r="170" spans="1:12" s="101" customFormat="1" ht="26.25" customHeight="1">
      <c r="A170" s="808"/>
      <c r="B170" s="803" t="s">
        <v>4070</v>
      </c>
      <c r="C170" s="810" t="s">
        <v>4072</v>
      </c>
      <c r="D170" s="807">
        <v>43891</v>
      </c>
      <c r="E170" s="803" t="s">
        <v>1008</v>
      </c>
      <c r="F170" s="803" t="s">
        <v>1009</v>
      </c>
      <c r="G170" s="803"/>
      <c r="H170" s="806" t="s">
        <v>152</v>
      </c>
      <c r="I170" s="806"/>
      <c r="J170" s="117" t="s">
        <v>153</v>
      </c>
      <c r="K170" s="117" t="s">
        <v>3</v>
      </c>
      <c r="L170" s="119">
        <v>815</v>
      </c>
    </row>
    <row r="171" spans="1:12" s="101" customFormat="1" ht="81.75" customHeight="1">
      <c r="A171" s="808"/>
      <c r="B171" s="803"/>
      <c r="C171" s="810"/>
      <c r="D171" s="807"/>
      <c r="E171" s="803"/>
      <c r="F171" s="803"/>
      <c r="G171" s="803"/>
      <c r="H171" s="806" t="s">
        <v>154</v>
      </c>
      <c r="I171" s="806"/>
      <c r="J171" s="117" t="s">
        <v>153</v>
      </c>
      <c r="K171" s="117" t="s">
        <v>3</v>
      </c>
      <c r="L171" s="119">
        <v>426.39</v>
      </c>
    </row>
    <row r="172" spans="1:12" s="101" customFormat="1" ht="24" customHeight="1">
      <c r="A172" s="808"/>
      <c r="B172" s="110" t="s">
        <v>77</v>
      </c>
      <c r="C172" s="115" t="s">
        <v>79</v>
      </c>
      <c r="D172" s="115" t="s">
        <v>155</v>
      </c>
      <c r="E172" s="115" t="s">
        <v>156</v>
      </c>
      <c r="F172" s="805"/>
      <c r="G172" s="805"/>
      <c r="H172" s="806" t="s">
        <v>157</v>
      </c>
      <c r="I172" s="806"/>
      <c r="J172" s="803" t="s">
        <v>153</v>
      </c>
      <c r="K172" s="803" t="s">
        <v>153</v>
      </c>
      <c r="L172" s="804">
        <v>0</v>
      </c>
    </row>
    <row r="173" spans="1:12" s="101" customFormat="1" ht="24" customHeight="1">
      <c r="A173" s="808"/>
      <c r="B173" s="117" t="s">
        <v>193</v>
      </c>
      <c r="C173" s="117" t="s">
        <v>1009</v>
      </c>
      <c r="D173" s="118">
        <v>43896</v>
      </c>
      <c r="E173" s="117" t="s">
        <v>1010</v>
      </c>
      <c r="F173" s="805"/>
      <c r="G173" s="805"/>
      <c r="H173" s="806"/>
      <c r="I173" s="806"/>
      <c r="J173" s="803"/>
      <c r="K173" s="803"/>
      <c r="L173" s="804"/>
    </row>
    <row r="174" spans="1:12" s="101" customFormat="1" ht="24" customHeight="1">
      <c r="A174" s="808">
        <v>1333</v>
      </c>
      <c r="B174" s="110" t="s">
        <v>76</v>
      </c>
      <c r="C174" s="115" t="s">
        <v>78</v>
      </c>
      <c r="D174" s="115" t="s">
        <v>146</v>
      </c>
      <c r="E174" s="115" t="s">
        <v>147</v>
      </c>
      <c r="F174" s="809" t="s">
        <v>71</v>
      </c>
      <c r="G174" s="809"/>
      <c r="H174" s="805"/>
      <c r="I174" s="805"/>
      <c r="J174" s="805"/>
      <c r="K174" s="805"/>
      <c r="L174" s="805"/>
    </row>
    <row r="175" spans="1:12" s="101" customFormat="1" ht="26.25" customHeight="1">
      <c r="A175" s="808"/>
      <c r="B175" s="803" t="s">
        <v>4073</v>
      </c>
      <c r="C175" s="810" t="s">
        <v>4074</v>
      </c>
      <c r="D175" s="807">
        <v>43806</v>
      </c>
      <c r="E175" s="803" t="s">
        <v>228</v>
      </c>
      <c r="F175" s="803" t="s">
        <v>239</v>
      </c>
      <c r="G175" s="803"/>
      <c r="H175" s="806" t="s">
        <v>152</v>
      </c>
      <c r="I175" s="806"/>
      <c r="J175" s="117" t="s">
        <v>153</v>
      </c>
      <c r="K175" s="117" t="s">
        <v>3</v>
      </c>
      <c r="L175" s="119">
        <v>508</v>
      </c>
    </row>
    <row r="176" spans="1:12" s="101" customFormat="1" ht="102.75" customHeight="1">
      <c r="A176" s="808"/>
      <c r="B176" s="803"/>
      <c r="C176" s="810"/>
      <c r="D176" s="807"/>
      <c r="E176" s="803"/>
      <c r="F176" s="803"/>
      <c r="G176" s="803"/>
      <c r="H176" s="806" t="s">
        <v>154</v>
      </c>
      <c r="I176" s="806"/>
      <c r="J176" s="117" t="s">
        <v>153</v>
      </c>
      <c r="K176" s="117" t="s">
        <v>3</v>
      </c>
      <c r="L176" s="119">
        <v>367.96</v>
      </c>
    </row>
    <row r="177" spans="1:12" s="101" customFormat="1" ht="24" customHeight="1">
      <c r="A177" s="808"/>
      <c r="B177" s="110" t="s">
        <v>77</v>
      </c>
      <c r="C177" s="115" t="s">
        <v>79</v>
      </c>
      <c r="D177" s="115" t="s">
        <v>155</v>
      </c>
      <c r="E177" s="115" t="s">
        <v>156</v>
      </c>
      <c r="F177" s="805"/>
      <c r="G177" s="805"/>
      <c r="H177" s="806" t="s">
        <v>157</v>
      </c>
      <c r="I177" s="806"/>
      <c r="J177" s="803" t="s">
        <v>153</v>
      </c>
      <c r="K177" s="803" t="s">
        <v>153</v>
      </c>
      <c r="L177" s="804">
        <v>0</v>
      </c>
    </row>
    <row r="178" spans="1:12" s="101" customFormat="1" ht="24" customHeight="1">
      <c r="A178" s="808"/>
      <c r="B178" s="117" t="s">
        <v>193</v>
      </c>
      <c r="C178" s="117" t="s">
        <v>239</v>
      </c>
      <c r="D178" s="118">
        <v>43810</v>
      </c>
      <c r="E178" s="117" t="s">
        <v>908</v>
      </c>
      <c r="F178" s="805"/>
      <c r="G178" s="805"/>
      <c r="H178" s="806"/>
      <c r="I178" s="806"/>
      <c r="J178" s="803"/>
      <c r="K178" s="803"/>
      <c r="L178" s="804"/>
    </row>
    <row r="179" spans="1:12" s="101" customFormat="1" ht="24" customHeight="1">
      <c r="A179" s="808">
        <v>1334</v>
      </c>
      <c r="B179" s="110" t="s">
        <v>76</v>
      </c>
      <c r="C179" s="115" t="s">
        <v>78</v>
      </c>
      <c r="D179" s="115" t="s">
        <v>146</v>
      </c>
      <c r="E179" s="115" t="s">
        <v>147</v>
      </c>
      <c r="F179" s="809" t="s">
        <v>71</v>
      </c>
      <c r="G179" s="809"/>
      <c r="H179" s="805"/>
      <c r="I179" s="805"/>
      <c r="J179" s="805"/>
      <c r="K179" s="805"/>
      <c r="L179" s="805"/>
    </row>
    <row r="180" spans="1:12" s="101" customFormat="1" ht="26.25" customHeight="1">
      <c r="A180" s="808"/>
      <c r="B180" s="803" t="s">
        <v>4075</v>
      </c>
      <c r="C180" s="803" t="s">
        <v>4076</v>
      </c>
      <c r="D180" s="807">
        <v>43783</v>
      </c>
      <c r="E180" s="803" t="s">
        <v>868</v>
      </c>
      <c r="F180" s="803" t="s">
        <v>882</v>
      </c>
      <c r="G180" s="803"/>
      <c r="H180" s="806" t="s">
        <v>152</v>
      </c>
      <c r="I180" s="806"/>
      <c r="J180" s="117" t="s">
        <v>153</v>
      </c>
      <c r="K180" s="117" t="s">
        <v>3</v>
      </c>
      <c r="L180" s="119">
        <v>389.74</v>
      </c>
    </row>
    <row r="181" spans="1:12" s="101" customFormat="1" ht="50.25" customHeight="1">
      <c r="A181" s="808"/>
      <c r="B181" s="803"/>
      <c r="C181" s="803"/>
      <c r="D181" s="807"/>
      <c r="E181" s="803"/>
      <c r="F181" s="803"/>
      <c r="G181" s="803"/>
      <c r="H181" s="806" t="s">
        <v>154</v>
      </c>
      <c r="I181" s="806"/>
      <c r="J181" s="117" t="s">
        <v>153</v>
      </c>
      <c r="K181" s="117" t="s">
        <v>3</v>
      </c>
      <c r="L181" s="119">
        <v>768.6</v>
      </c>
    </row>
    <row r="182" spans="1:12" s="101" customFormat="1" ht="24" customHeight="1">
      <c r="A182" s="808"/>
      <c r="B182" s="110" t="s">
        <v>77</v>
      </c>
      <c r="C182" s="115" t="s">
        <v>79</v>
      </c>
      <c r="D182" s="115" t="s">
        <v>155</v>
      </c>
      <c r="E182" s="115" t="s">
        <v>156</v>
      </c>
      <c r="F182" s="805"/>
      <c r="G182" s="805"/>
      <c r="H182" s="806" t="s">
        <v>157</v>
      </c>
      <c r="I182" s="806"/>
      <c r="J182" s="803" t="s">
        <v>153</v>
      </c>
      <c r="K182" s="803" t="s">
        <v>3</v>
      </c>
      <c r="L182" s="804">
        <v>174.96</v>
      </c>
    </row>
    <row r="183" spans="1:12" s="101" customFormat="1" ht="34.5" customHeight="1">
      <c r="A183" s="808"/>
      <c r="B183" s="117" t="s">
        <v>4077</v>
      </c>
      <c r="C183" s="117" t="s">
        <v>882</v>
      </c>
      <c r="D183" s="118">
        <v>43785</v>
      </c>
      <c r="E183" s="117" t="s">
        <v>1418</v>
      </c>
      <c r="F183" s="805"/>
      <c r="G183" s="805"/>
      <c r="H183" s="806"/>
      <c r="I183" s="806"/>
      <c r="J183" s="803"/>
      <c r="K183" s="803"/>
      <c r="L183" s="804"/>
    </row>
    <row r="184" spans="1:12" s="101" customFormat="1" ht="24" customHeight="1">
      <c r="A184" s="808">
        <v>1335</v>
      </c>
      <c r="B184" s="110" t="s">
        <v>76</v>
      </c>
      <c r="C184" s="115" t="s">
        <v>78</v>
      </c>
      <c r="D184" s="115" t="s">
        <v>146</v>
      </c>
      <c r="E184" s="115" t="s">
        <v>147</v>
      </c>
      <c r="F184" s="809" t="s">
        <v>71</v>
      </c>
      <c r="G184" s="809"/>
      <c r="H184" s="805"/>
      <c r="I184" s="805"/>
      <c r="J184" s="805"/>
      <c r="K184" s="805"/>
      <c r="L184" s="805"/>
    </row>
    <row r="185" spans="1:12" s="101" customFormat="1" ht="26.25" customHeight="1">
      <c r="A185" s="808"/>
      <c r="B185" s="803" t="s">
        <v>4075</v>
      </c>
      <c r="C185" s="803" t="s">
        <v>4078</v>
      </c>
      <c r="D185" s="807">
        <v>43875</v>
      </c>
      <c r="E185" s="803" t="s">
        <v>4079</v>
      </c>
      <c r="F185" s="803" t="s">
        <v>379</v>
      </c>
      <c r="G185" s="803"/>
      <c r="H185" s="806" t="s">
        <v>152</v>
      </c>
      <c r="I185" s="806"/>
      <c r="J185" s="117" t="s">
        <v>153</v>
      </c>
      <c r="K185" s="117" t="s">
        <v>3</v>
      </c>
      <c r="L185" s="119">
        <v>532</v>
      </c>
    </row>
    <row r="186" spans="1:12" s="101" customFormat="1" ht="39.75" customHeight="1">
      <c r="A186" s="808"/>
      <c r="B186" s="803"/>
      <c r="C186" s="803"/>
      <c r="D186" s="807"/>
      <c r="E186" s="803"/>
      <c r="F186" s="803"/>
      <c r="G186" s="803"/>
      <c r="H186" s="806" t="s">
        <v>154</v>
      </c>
      <c r="I186" s="806"/>
      <c r="J186" s="117" t="s">
        <v>153</v>
      </c>
      <c r="K186" s="117" t="s">
        <v>153</v>
      </c>
      <c r="L186" s="119">
        <v>0</v>
      </c>
    </row>
    <row r="187" spans="1:12" s="101" customFormat="1" ht="24" customHeight="1">
      <c r="A187" s="808"/>
      <c r="B187" s="110" t="s">
        <v>77</v>
      </c>
      <c r="C187" s="115" t="s">
        <v>79</v>
      </c>
      <c r="D187" s="115" t="s">
        <v>155</v>
      </c>
      <c r="E187" s="115" t="s">
        <v>156</v>
      </c>
      <c r="F187" s="805"/>
      <c r="G187" s="805"/>
      <c r="H187" s="806" t="s">
        <v>157</v>
      </c>
      <c r="I187" s="806"/>
      <c r="J187" s="803" t="s">
        <v>153</v>
      </c>
      <c r="K187" s="803" t="s">
        <v>153</v>
      </c>
      <c r="L187" s="804">
        <v>0</v>
      </c>
    </row>
    <row r="188" spans="1:12" s="101" customFormat="1" ht="34.5" customHeight="1">
      <c r="A188" s="808"/>
      <c r="B188" s="117" t="s">
        <v>4077</v>
      </c>
      <c r="C188" s="117" t="s">
        <v>379</v>
      </c>
      <c r="D188" s="118">
        <v>43878</v>
      </c>
      <c r="E188" s="117" t="s">
        <v>4080</v>
      </c>
      <c r="F188" s="805"/>
      <c r="G188" s="805"/>
      <c r="H188" s="806"/>
      <c r="I188" s="806"/>
      <c r="J188" s="803"/>
      <c r="K188" s="803"/>
      <c r="L188" s="804"/>
    </row>
    <row r="189" spans="1:12" s="101" customFormat="1" ht="24" customHeight="1">
      <c r="A189" s="808">
        <v>1336</v>
      </c>
      <c r="B189" s="110" t="s">
        <v>76</v>
      </c>
      <c r="C189" s="115" t="s">
        <v>78</v>
      </c>
      <c r="D189" s="115" t="s">
        <v>146</v>
      </c>
      <c r="E189" s="115" t="s">
        <v>147</v>
      </c>
      <c r="F189" s="809" t="s">
        <v>71</v>
      </c>
      <c r="G189" s="809"/>
      <c r="H189" s="805"/>
      <c r="I189" s="805"/>
      <c r="J189" s="805"/>
      <c r="K189" s="805"/>
      <c r="L189" s="805"/>
    </row>
    <row r="190" spans="1:12" s="101" customFormat="1" ht="26.25" customHeight="1">
      <c r="A190" s="808"/>
      <c r="B190" s="803" t="s">
        <v>4081</v>
      </c>
      <c r="C190" s="810" t="s">
        <v>4082</v>
      </c>
      <c r="D190" s="807">
        <v>43747</v>
      </c>
      <c r="E190" s="803" t="s">
        <v>234</v>
      </c>
      <c r="F190" s="803" t="s">
        <v>4083</v>
      </c>
      <c r="G190" s="803"/>
      <c r="H190" s="806" t="s">
        <v>152</v>
      </c>
      <c r="I190" s="806"/>
      <c r="J190" s="117" t="s">
        <v>153</v>
      </c>
      <c r="K190" s="117" t="s">
        <v>3</v>
      </c>
      <c r="L190" s="119">
        <v>695</v>
      </c>
    </row>
    <row r="191" spans="1:12" s="101" customFormat="1" ht="408.95" customHeight="1">
      <c r="A191" s="808"/>
      <c r="B191" s="803"/>
      <c r="C191" s="810"/>
      <c r="D191" s="807"/>
      <c r="E191" s="803"/>
      <c r="F191" s="803"/>
      <c r="G191" s="803"/>
      <c r="H191" s="806" t="s">
        <v>154</v>
      </c>
      <c r="I191" s="806"/>
      <c r="J191" s="803" t="s">
        <v>153</v>
      </c>
      <c r="K191" s="803" t="s">
        <v>3</v>
      </c>
      <c r="L191" s="804">
        <v>172</v>
      </c>
    </row>
    <row r="192" spans="1:12" s="101" customFormat="1" ht="313.35000000000002" customHeight="1">
      <c r="A192" s="808"/>
      <c r="B192" s="803"/>
      <c r="C192" s="810"/>
      <c r="D192" s="807"/>
      <c r="E192" s="803"/>
      <c r="F192" s="803"/>
      <c r="G192" s="803"/>
      <c r="H192" s="806"/>
      <c r="I192" s="806"/>
      <c r="J192" s="803"/>
      <c r="K192" s="803"/>
      <c r="L192" s="804"/>
    </row>
    <row r="193" spans="1:12" s="101" customFormat="1" ht="24" customHeight="1">
      <c r="A193" s="808"/>
      <c r="B193" s="110" t="s">
        <v>77</v>
      </c>
      <c r="C193" s="115" t="s">
        <v>79</v>
      </c>
      <c r="D193" s="115" t="s">
        <v>155</v>
      </c>
      <c r="E193" s="115" t="s">
        <v>156</v>
      </c>
      <c r="F193" s="805"/>
      <c r="G193" s="805"/>
      <c r="H193" s="806" t="s">
        <v>157</v>
      </c>
      <c r="I193" s="806"/>
      <c r="J193" s="803" t="s">
        <v>153</v>
      </c>
      <c r="K193" s="803" t="s">
        <v>3</v>
      </c>
      <c r="L193" s="804">
        <v>495</v>
      </c>
    </row>
    <row r="194" spans="1:12" s="101" customFormat="1" ht="24" customHeight="1">
      <c r="A194" s="808"/>
      <c r="B194" s="117" t="s">
        <v>1711</v>
      </c>
      <c r="C194" s="117" t="s">
        <v>4083</v>
      </c>
      <c r="D194" s="118">
        <v>43750</v>
      </c>
      <c r="E194" s="117" t="s">
        <v>199</v>
      </c>
      <c r="F194" s="805"/>
      <c r="G194" s="805"/>
      <c r="H194" s="806"/>
      <c r="I194" s="806"/>
      <c r="J194" s="803"/>
      <c r="K194" s="803"/>
      <c r="L194" s="804"/>
    </row>
    <row r="195" spans="1:12" s="101" customFormat="1" ht="24" customHeight="1">
      <c r="A195" s="808">
        <v>1337</v>
      </c>
      <c r="B195" s="110" t="s">
        <v>76</v>
      </c>
      <c r="C195" s="115" t="s">
        <v>78</v>
      </c>
      <c r="D195" s="115" t="s">
        <v>146</v>
      </c>
      <c r="E195" s="115" t="s">
        <v>147</v>
      </c>
      <c r="F195" s="809" t="s">
        <v>71</v>
      </c>
      <c r="G195" s="809"/>
      <c r="H195" s="805"/>
      <c r="I195" s="805"/>
      <c r="J195" s="805"/>
      <c r="K195" s="805"/>
      <c r="L195" s="805"/>
    </row>
    <row r="196" spans="1:12" s="101" customFormat="1" ht="26.25" customHeight="1">
      <c r="A196" s="808"/>
      <c r="B196" s="803" t="s">
        <v>4081</v>
      </c>
      <c r="C196" s="810" t="s">
        <v>4084</v>
      </c>
      <c r="D196" s="807">
        <v>43881</v>
      </c>
      <c r="E196" s="803" t="s">
        <v>354</v>
      </c>
      <c r="F196" s="803" t="s">
        <v>4085</v>
      </c>
      <c r="G196" s="803"/>
      <c r="H196" s="806" t="s">
        <v>152</v>
      </c>
      <c r="I196" s="806"/>
      <c r="J196" s="117" t="s">
        <v>153</v>
      </c>
      <c r="K196" s="117" t="s">
        <v>3</v>
      </c>
      <c r="L196" s="119">
        <v>368</v>
      </c>
    </row>
    <row r="197" spans="1:12" s="101" customFormat="1" ht="408.95" customHeight="1">
      <c r="A197" s="808"/>
      <c r="B197" s="803"/>
      <c r="C197" s="810"/>
      <c r="D197" s="807"/>
      <c r="E197" s="803"/>
      <c r="F197" s="803"/>
      <c r="G197" s="803"/>
      <c r="H197" s="806" t="s">
        <v>154</v>
      </c>
      <c r="I197" s="806"/>
      <c r="J197" s="803" t="s">
        <v>153</v>
      </c>
      <c r="K197" s="803" t="s">
        <v>3</v>
      </c>
      <c r="L197" s="804">
        <v>360.27</v>
      </c>
    </row>
    <row r="198" spans="1:12" s="101" customFormat="1" ht="155.85" customHeight="1">
      <c r="A198" s="808"/>
      <c r="B198" s="803"/>
      <c r="C198" s="810"/>
      <c r="D198" s="807"/>
      <c r="E198" s="803"/>
      <c r="F198" s="803"/>
      <c r="G198" s="803"/>
      <c r="H198" s="806"/>
      <c r="I198" s="806"/>
      <c r="J198" s="803"/>
      <c r="K198" s="803"/>
      <c r="L198" s="804"/>
    </row>
    <row r="199" spans="1:12" s="101" customFormat="1" ht="24" customHeight="1">
      <c r="A199" s="808"/>
      <c r="B199" s="110" t="s">
        <v>77</v>
      </c>
      <c r="C199" s="115" t="s">
        <v>79</v>
      </c>
      <c r="D199" s="115" t="s">
        <v>155</v>
      </c>
      <c r="E199" s="115" t="s">
        <v>156</v>
      </c>
      <c r="F199" s="805"/>
      <c r="G199" s="805"/>
      <c r="H199" s="806" t="s">
        <v>157</v>
      </c>
      <c r="I199" s="806"/>
      <c r="J199" s="803" t="s">
        <v>153</v>
      </c>
      <c r="K199" s="803" t="s">
        <v>3</v>
      </c>
      <c r="L199" s="804">
        <v>220</v>
      </c>
    </row>
    <row r="200" spans="1:12" s="101" customFormat="1" ht="24" customHeight="1">
      <c r="A200" s="808"/>
      <c r="B200" s="117" t="s">
        <v>1711</v>
      </c>
      <c r="C200" s="117" t="s">
        <v>4085</v>
      </c>
      <c r="D200" s="118">
        <v>43883</v>
      </c>
      <c r="E200" s="117" t="s">
        <v>1660</v>
      </c>
      <c r="F200" s="805"/>
      <c r="G200" s="805"/>
      <c r="H200" s="806"/>
      <c r="I200" s="806"/>
      <c r="J200" s="803"/>
      <c r="K200" s="803"/>
      <c r="L200" s="804"/>
    </row>
    <row r="201" spans="1:12" s="101" customFormat="1" ht="24" customHeight="1">
      <c r="A201" s="808">
        <v>1338</v>
      </c>
      <c r="B201" s="110" t="s">
        <v>76</v>
      </c>
      <c r="C201" s="115" t="s">
        <v>78</v>
      </c>
      <c r="D201" s="115" t="s">
        <v>146</v>
      </c>
      <c r="E201" s="115" t="s">
        <v>147</v>
      </c>
      <c r="F201" s="809" t="s">
        <v>71</v>
      </c>
      <c r="G201" s="809"/>
      <c r="H201" s="805"/>
      <c r="I201" s="805"/>
      <c r="J201" s="805"/>
      <c r="K201" s="805"/>
      <c r="L201" s="805"/>
    </row>
    <row r="202" spans="1:12" s="101" customFormat="1" ht="26.25" customHeight="1">
      <c r="A202" s="808"/>
      <c r="B202" s="803" t="s">
        <v>4086</v>
      </c>
      <c r="C202" s="810" t="s">
        <v>4087</v>
      </c>
      <c r="D202" s="807">
        <v>43804</v>
      </c>
      <c r="E202" s="803" t="s">
        <v>228</v>
      </c>
      <c r="F202" s="803" t="s">
        <v>649</v>
      </c>
      <c r="G202" s="803"/>
      <c r="H202" s="806" t="s">
        <v>152</v>
      </c>
      <c r="I202" s="806"/>
      <c r="J202" s="117" t="s">
        <v>153</v>
      </c>
      <c r="K202" s="117" t="s">
        <v>3</v>
      </c>
      <c r="L202" s="119">
        <v>207.75</v>
      </c>
    </row>
    <row r="203" spans="1:12" s="101" customFormat="1" ht="323.25" customHeight="1">
      <c r="A203" s="808"/>
      <c r="B203" s="803"/>
      <c r="C203" s="810"/>
      <c r="D203" s="807"/>
      <c r="E203" s="803"/>
      <c r="F203" s="803"/>
      <c r="G203" s="803"/>
      <c r="H203" s="806" t="s">
        <v>154</v>
      </c>
      <c r="I203" s="806"/>
      <c r="J203" s="117" t="s">
        <v>153</v>
      </c>
      <c r="K203" s="117" t="s">
        <v>3</v>
      </c>
      <c r="L203" s="119">
        <v>303.60000000000002</v>
      </c>
    </row>
    <row r="204" spans="1:12" s="101" customFormat="1" ht="24" customHeight="1">
      <c r="A204" s="808"/>
      <c r="B204" s="110" t="s">
        <v>77</v>
      </c>
      <c r="C204" s="115" t="s">
        <v>79</v>
      </c>
      <c r="D204" s="115" t="s">
        <v>155</v>
      </c>
      <c r="E204" s="115" t="s">
        <v>156</v>
      </c>
      <c r="F204" s="805"/>
      <c r="G204" s="805"/>
      <c r="H204" s="806" t="s">
        <v>157</v>
      </c>
      <c r="I204" s="806"/>
      <c r="J204" s="803" t="s">
        <v>153</v>
      </c>
      <c r="K204" s="803" t="s">
        <v>3</v>
      </c>
      <c r="L204" s="804">
        <v>1025</v>
      </c>
    </row>
    <row r="205" spans="1:12" s="101" customFormat="1" ht="24" customHeight="1">
      <c r="A205" s="808"/>
      <c r="B205" s="117" t="s">
        <v>193</v>
      </c>
      <c r="C205" s="117" t="s">
        <v>649</v>
      </c>
      <c r="D205" s="118">
        <v>43809</v>
      </c>
      <c r="E205" s="117" t="s">
        <v>651</v>
      </c>
      <c r="F205" s="805"/>
      <c r="G205" s="805"/>
      <c r="H205" s="806"/>
      <c r="I205" s="806"/>
      <c r="J205" s="803"/>
      <c r="K205" s="803"/>
      <c r="L205" s="804"/>
    </row>
    <row r="206" spans="1:12" s="101" customFormat="1" ht="24" customHeight="1">
      <c r="A206" s="808">
        <v>1339</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4088</v>
      </c>
      <c r="C207" s="810" t="s">
        <v>4089</v>
      </c>
      <c r="D207" s="807">
        <v>43778</v>
      </c>
      <c r="E207" s="803" t="s">
        <v>555</v>
      </c>
      <c r="F207" s="803" t="s">
        <v>4090</v>
      </c>
      <c r="G207" s="803"/>
      <c r="H207" s="806" t="s">
        <v>152</v>
      </c>
      <c r="I207" s="806"/>
      <c r="J207" s="117" t="s">
        <v>153</v>
      </c>
      <c r="K207" s="117" t="s">
        <v>3</v>
      </c>
      <c r="L207" s="119">
        <v>2768</v>
      </c>
    </row>
    <row r="208" spans="1:12" s="101" customFormat="1" ht="344.25" customHeight="1">
      <c r="A208" s="808"/>
      <c r="B208" s="803"/>
      <c r="C208" s="810"/>
      <c r="D208" s="807"/>
      <c r="E208" s="803"/>
      <c r="F208" s="803"/>
      <c r="G208" s="803"/>
      <c r="H208" s="806" t="s">
        <v>154</v>
      </c>
      <c r="I208" s="806"/>
      <c r="J208" s="117" t="s">
        <v>153</v>
      </c>
      <c r="K208" s="117" t="s">
        <v>3</v>
      </c>
      <c r="L208" s="119">
        <v>3000</v>
      </c>
    </row>
    <row r="209" spans="1:12" s="101" customFormat="1" ht="24" customHeight="1">
      <c r="A209" s="808"/>
      <c r="B209" s="110" t="s">
        <v>77</v>
      </c>
      <c r="C209" s="115" t="s">
        <v>79</v>
      </c>
      <c r="D209" s="115" t="s">
        <v>155</v>
      </c>
      <c r="E209" s="115" t="s">
        <v>156</v>
      </c>
      <c r="F209" s="805"/>
      <c r="G209" s="805"/>
      <c r="H209" s="806" t="s">
        <v>157</v>
      </c>
      <c r="I209" s="806"/>
      <c r="J209" s="803" t="s">
        <v>153</v>
      </c>
      <c r="K209" s="803" t="s">
        <v>153</v>
      </c>
      <c r="L209" s="804">
        <v>0</v>
      </c>
    </row>
    <row r="210" spans="1:12" s="101" customFormat="1" ht="24" customHeight="1">
      <c r="A210" s="808"/>
      <c r="B210" s="117" t="s">
        <v>1916</v>
      </c>
      <c r="C210" s="117" t="s">
        <v>4090</v>
      </c>
      <c r="D210" s="118">
        <v>43787</v>
      </c>
      <c r="E210" s="117" t="s">
        <v>4091</v>
      </c>
      <c r="F210" s="805"/>
      <c r="G210" s="805"/>
      <c r="H210" s="806"/>
      <c r="I210" s="806"/>
      <c r="J210" s="803"/>
      <c r="K210" s="803"/>
      <c r="L210" s="804"/>
    </row>
    <row r="211" spans="1:12" s="101" customFormat="1" ht="24" customHeight="1">
      <c r="A211" s="808">
        <v>1340</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4088</v>
      </c>
      <c r="C212" s="810" t="s">
        <v>4092</v>
      </c>
      <c r="D212" s="807">
        <v>43889</v>
      </c>
      <c r="E212" s="803" t="s">
        <v>2096</v>
      </c>
      <c r="F212" s="803" t="s">
        <v>4093</v>
      </c>
      <c r="G212" s="803"/>
      <c r="H212" s="806" t="s">
        <v>152</v>
      </c>
      <c r="I212" s="806"/>
      <c r="J212" s="117" t="s">
        <v>153</v>
      </c>
      <c r="K212" s="117" t="s">
        <v>3</v>
      </c>
      <c r="L212" s="119">
        <v>410</v>
      </c>
    </row>
    <row r="213" spans="1:12" s="101" customFormat="1" ht="144.75" customHeight="1">
      <c r="A213" s="808"/>
      <c r="B213" s="803"/>
      <c r="C213" s="810"/>
      <c r="D213" s="807"/>
      <c r="E213" s="803"/>
      <c r="F213" s="803"/>
      <c r="G213" s="803"/>
      <c r="H213" s="806" t="s">
        <v>154</v>
      </c>
      <c r="I213" s="806"/>
      <c r="J213" s="117" t="s">
        <v>153</v>
      </c>
      <c r="K213" s="117" t="s">
        <v>3</v>
      </c>
      <c r="L213" s="119">
        <v>537.6</v>
      </c>
    </row>
    <row r="214" spans="1:12" s="101" customFormat="1" ht="24" customHeight="1">
      <c r="A214" s="808"/>
      <c r="B214" s="110" t="s">
        <v>77</v>
      </c>
      <c r="C214" s="115" t="s">
        <v>79</v>
      </c>
      <c r="D214" s="115" t="s">
        <v>155</v>
      </c>
      <c r="E214" s="115" t="s">
        <v>156</v>
      </c>
      <c r="F214" s="805"/>
      <c r="G214" s="805"/>
      <c r="H214" s="806" t="s">
        <v>157</v>
      </c>
      <c r="I214" s="806"/>
      <c r="J214" s="803" t="s">
        <v>153</v>
      </c>
      <c r="K214" s="803" t="s">
        <v>3</v>
      </c>
      <c r="L214" s="804">
        <v>300</v>
      </c>
    </row>
    <row r="215" spans="1:12" s="101" customFormat="1" ht="24" customHeight="1">
      <c r="A215" s="808"/>
      <c r="B215" s="117" t="s">
        <v>1916</v>
      </c>
      <c r="C215" s="117" t="s">
        <v>4093</v>
      </c>
      <c r="D215" s="118">
        <v>43891</v>
      </c>
      <c r="E215" s="117" t="s">
        <v>4094</v>
      </c>
      <c r="F215" s="805"/>
      <c r="G215" s="805"/>
      <c r="H215" s="806"/>
      <c r="I215" s="806"/>
      <c r="J215" s="803"/>
      <c r="K215" s="803"/>
      <c r="L215" s="804"/>
    </row>
    <row r="216" spans="1:12" s="101" customFormat="1" ht="24" customHeight="1">
      <c r="A216" s="808">
        <v>1341</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4095</v>
      </c>
      <c r="C217" s="810" t="s">
        <v>4096</v>
      </c>
      <c r="D217" s="807">
        <v>43783</v>
      </c>
      <c r="E217" s="803" t="s">
        <v>243</v>
      </c>
      <c r="F217" s="803" t="s">
        <v>2803</v>
      </c>
      <c r="G217" s="803"/>
      <c r="H217" s="806" t="s">
        <v>152</v>
      </c>
      <c r="I217" s="806"/>
      <c r="J217" s="117" t="s">
        <v>153</v>
      </c>
      <c r="K217" s="117" t="s">
        <v>3</v>
      </c>
      <c r="L217" s="119">
        <v>837.8</v>
      </c>
    </row>
    <row r="218" spans="1:12" s="101" customFormat="1" ht="144.75" customHeight="1">
      <c r="A218" s="808"/>
      <c r="B218" s="803"/>
      <c r="C218" s="810"/>
      <c r="D218" s="807"/>
      <c r="E218" s="803"/>
      <c r="F218" s="803"/>
      <c r="G218" s="803"/>
      <c r="H218" s="806" t="s">
        <v>154</v>
      </c>
      <c r="I218" s="806"/>
      <c r="J218" s="117" t="s">
        <v>153</v>
      </c>
      <c r="K218" s="117" t="s">
        <v>3</v>
      </c>
      <c r="L218" s="119">
        <v>403.97</v>
      </c>
    </row>
    <row r="219" spans="1:12" s="101" customFormat="1" ht="24" customHeight="1">
      <c r="A219" s="808"/>
      <c r="B219" s="110" t="s">
        <v>77</v>
      </c>
      <c r="C219" s="115" t="s">
        <v>79</v>
      </c>
      <c r="D219" s="115" t="s">
        <v>155</v>
      </c>
      <c r="E219" s="115" t="s">
        <v>156</v>
      </c>
      <c r="F219" s="805"/>
      <c r="G219" s="805"/>
      <c r="H219" s="806" t="s">
        <v>157</v>
      </c>
      <c r="I219" s="806"/>
      <c r="J219" s="803" t="s">
        <v>153</v>
      </c>
      <c r="K219" s="803" t="s">
        <v>153</v>
      </c>
      <c r="L219" s="804">
        <v>0</v>
      </c>
    </row>
    <row r="220" spans="1:12" s="101" customFormat="1" ht="24" customHeight="1">
      <c r="A220" s="808"/>
      <c r="B220" s="117" t="s">
        <v>4097</v>
      </c>
      <c r="C220" s="117" t="s">
        <v>2803</v>
      </c>
      <c r="D220" s="118">
        <v>43786</v>
      </c>
      <c r="E220" s="117" t="s">
        <v>2323</v>
      </c>
      <c r="F220" s="805"/>
      <c r="G220" s="805"/>
      <c r="H220" s="806"/>
      <c r="I220" s="806"/>
      <c r="J220" s="803"/>
      <c r="K220" s="803"/>
      <c r="L220" s="804"/>
    </row>
    <row r="221" spans="1:12" s="101" customFormat="1" ht="24" customHeight="1">
      <c r="A221" s="808">
        <v>1342</v>
      </c>
      <c r="B221" s="110" t="s">
        <v>76</v>
      </c>
      <c r="C221" s="115" t="s">
        <v>78</v>
      </c>
      <c r="D221" s="115" t="s">
        <v>146</v>
      </c>
      <c r="E221" s="115" t="s">
        <v>147</v>
      </c>
      <c r="F221" s="809" t="s">
        <v>71</v>
      </c>
      <c r="G221" s="809"/>
      <c r="H221" s="805"/>
      <c r="I221" s="805"/>
      <c r="J221" s="805"/>
      <c r="K221" s="805"/>
      <c r="L221" s="805"/>
    </row>
    <row r="222" spans="1:12" s="101" customFormat="1" ht="26.25" customHeight="1">
      <c r="A222" s="808"/>
      <c r="B222" s="803" t="s">
        <v>4098</v>
      </c>
      <c r="C222" s="810" t="s">
        <v>4099</v>
      </c>
      <c r="D222" s="807">
        <v>43801</v>
      </c>
      <c r="E222" s="803" t="s">
        <v>1145</v>
      </c>
      <c r="F222" s="803" t="s">
        <v>4100</v>
      </c>
      <c r="G222" s="803"/>
      <c r="H222" s="806" t="s">
        <v>152</v>
      </c>
      <c r="I222" s="806"/>
      <c r="J222" s="117" t="s">
        <v>153</v>
      </c>
      <c r="K222" s="117" t="s">
        <v>3</v>
      </c>
      <c r="L222" s="119">
        <v>775.76</v>
      </c>
    </row>
    <row r="223" spans="1:12" s="101" customFormat="1" ht="155.25" customHeight="1">
      <c r="A223" s="808"/>
      <c r="B223" s="803"/>
      <c r="C223" s="810"/>
      <c r="D223" s="807"/>
      <c r="E223" s="803"/>
      <c r="F223" s="803"/>
      <c r="G223" s="803"/>
      <c r="H223" s="806" t="s">
        <v>154</v>
      </c>
      <c r="I223" s="806"/>
      <c r="J223" s="117" t="s">
        <v>153</v>
      </c>
      <c r="K223" s="117" t="s">
        <v>3</v>
      </c>
      <c r="L223" s="119">
        <v>1601.28</v>
      </c>
    </row>
    <row r="224" spans="1:12" s="101" customFormat="1" ht="24" customHeight="1">
      <c r="A224" s="808"/>
      <c r="B224" s="110" t="s">
        <v>77</v>
      </c>
      <c r="C224" s="115" t="s">
        <v>79</v>
      </c>
      <c r="D224" s="115" t="s">
        <v>155</v>
      </c>
      <c r="E224" s="115" t="s">
        <v>156</v>
      </c>
      <c r="F224" s="805"/>
      <c r="G224" s="805"/>
      <c r="H224" s="806" t="s">
        <v>157</v>
      </c>
      <c r="I224" s="806"/>
      <c r="J224" s="803" t="s">
        <v>153</v>
      </c>
      <c r="K224" s="803" t="s">
        <v>3</v>
      </c>
      <c r="L224" s="804">
        <v>1225.49</v>
      </c>
    </row>
    <row r="225" spans="1:12" s="101" customFormat="1" ht="34.5" customHeight="1">
      <c r="A225" s="808"/>
      <c r="B225" s="117" t="s">
        <v>170</v>
      </c>
      <c r="C225" s="117" t="s">
        <v>4100</v>
      </c>
      <c r="D225" s="118">
        <v>43807</v>
      </c>
      <c r="E225" s="117" t="s">
        <v>4101</v>
      </c>
      <c r="F225" s="805"/>
      <c r="G225" s="805"/>
      <c r="H225" s="806"/>
      <c r="I225" s="806"/>
      <c r="J225" s="803"/>
      <c r="K225" s="803"/>
      <c r="L225" s="804"/>
    </row>
    <row r="226" spans="1:12" s="101" customFormat="1" ht="24" customHeight="1">
      <c r="A226" s="808">
        <v>1343</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4102</v>
      </c>
      <c r="C227" s="810" t="s">
        <v>4103</v>
      </c>
      <c r="D227" s="807">
        <v>43761</v>
      </c>
      <c r="E227" s="803" t="s">
        <v>734</v>
      </c>
      <c r="F227" s="803" t="s">
        <v>735</v>
      </c>
      <c r="G227" s="803"/>
      <c r="H227" s="806" t="s">
        <v>152</v>
      </c>
      <c r="I227" s="806"/>
      <c r="J227" s="117" t="s">
        <v>153</v>
      </c>
      <c r="K227" s="117" t="s">
        <v>3</v>
      </c>
      <c r="L227" s="119">
        <v>428</v>
      </c>
    </row>
    <row r="228" spans="1:12" s="101" customFormat="1" ht="228.75" customHeight="1">
      <c r="A228" s="808"/>
      <c r="B228" s="803"/>
      <c r="C228" s="810"/>
      <c r="D228" s="807"/>
      <c r="E228" s="803"/>
      <c r="F228" s="803"/>
      <c r="G228" s="803"/>
      <c r="H228" s="806" t="s">
        <v>154</v>
      </c>
      <c r="I228" s="806"/>
      <c r="J228" s="117" t="s">
        <v>153</v>
      </c>
      <c r="K228" s="117" t="s">
        <v>3</v>
      </c>
      <c r="L228" s="119">
        <v>372.1</v>
      </c>
    </row>
    <row r="229" spans="1:12" s="101" customFormat="1" ht="24" customHeight="1">
      <c r="A229" s="808"/>
      <c r="B229" s="110" t="s">
        <v>77</v>
      </c>
      <c r="C229" s="115" t="s">
        <v>79</v>
      </c>
      <c r="D229" s="115" t="s">
        <v>155</v>
      </c>
      <c r="E229" s="115" t="s">
        <v>156</v>
      </c>
      <c r="F229" s="805"/>
      <c r="G229" s="805"/>
      <c r="H229" s="806" t="s">
        <v>157</v>
      </c>
      <c r="I229" s="806"/>
      <c r="J229" s="803" t="s">
        <v>153</v>
      </c>
      <c r="K229" s="803" t="s">
        <v>3</v>
      </c>
      <c r="L229" s="804">
        <v>545</v>
      </c>
    </row>
    <row r="230" spans="1:12" s="101" customFormat="1" ht="24" customHeight="1">
      <c r="A230" s="808"/>
      <c r="B230" s="117" t="s">
        <v>4104</v>
      </c>
      <c r="C230" s="117" t="s">
        <v>735</v>
      </c>
      <c r="D230" s="118">
        <v>43763</v>
      </c>
      <c r="E230" s="117" t="s">
        <v>736</v>
      </c>
      <c r="F230" s="805"/>
      <c r="G230" s="805"/>
      <c r="H230" s="806"/>
      <c r="I230" s="806"/>
      <c r="J230" s="803"/>
      <c r="K230" s="803"/>
      <c r="L230" s="804"/>
    </row>
    <row r="231" spans="1:12" s="101" customFormat="1" ht="24" customHeight="1">
      <c r="A231" s="808">
        <v>1344</v>
      </c>
      <c r="B231" s="110" t="s">
        <v>76</v>
      </c>
      <c r="C231" s="115" t="s">
        <v>78</v>
      </c>
      <c r="D231" s="115" t="s">
        <v>146</v>
      </c>
      <c r="E231" s="115" t="s">
        <v>147</v>
      </c>
      <c r="F231" s="809" t="s">
        <v>71</v>
      </c>
      <c r="G231" s="809"/>
      <c r="H231" s="805"/>
      <c r="I231" s="805"/>
      <c r="J231" s="805"/>
      <c r="K231" s="805"/>
      <c r="L231" s="805"/>
    </row>
    <row r="232" spans="1:12" s="101" customFormat="1" ht="26.25" customHeight="1">
      <c r="A232" s="808"/>
      <c r="B232" s="803" t="s">
        <v>4102</v>
      </c>
      <c r="C232" s="810" t="s">
        <v>4105</v>
      </c>
      <c r="D232" s="807">
        <v>43884</v>
      </c>
      <c r="E232" s="803" t="s">
        <v>2153</v>
      </c>
      <c r="F232" s="803" t="s">
        <v>1234</v>
      </c>
      <c r="G232" s="803"/>
      <c r="H232" s="806" t="s">
        <v>152</v>
      </c>
      <c r="I232" s="806"/>
      <c r="J232" s="117" t="s">
        <v>153</v>
      </c>
      <c r="K232" s="117" t="s">
        <v>3</v>
      </c>
      <c r="L232" s="119">
        <v>440.75</v>
      </c>
    </row>
    <row r="233" spans="1:12" s="101" customFormat="1" ht="218.25" customHeight="1">
      <c r="A233" s="808"/>
      <c r="B233" s="803"/>
      <c r="C233" s="810"/>
      <c r="D233" s="807"/>
      <c r="E233" s="803"/>
      <c r="F233" s="803"/>
      <c r="G233" s="803"/>
      <c r="H233" s="806" t="s">
        <v>154</v>
      </c>
      <c r="I233" s="806"/>
      <c r="J233" s="117" t="s">
        <v>153</v>
      </c>
      <c r="K233" s="117" t="s">
        <v>3</v>
      </c>
      <c r="L233" s="119">
        <v>176</v>
      </c>
    </row>
    <row r="234" spans="1:12" s="101" customFormat="1" ht="24" customHeight="1">
      <c r="A234" s="808"/>
      <c r="B234" s="110" t="s">
        <v>77</v>
      </c>
      <c r="C234" s="115" t="s">
        <v>79</v>
      </c>
      <c r="D234" s="115" t="s">
        <v>155</v>
      </c>
      <c r="E234" s="115" t="s">
        <v>156</v>
      </c>
      <c r="F234" s="805"/>
      <c r="G234" s="805"/>
      <c r="H234" s="806" t="s">
        <v>157</v>
      </c>
      <c r="I234" s="806"/>
      <c r="J234" s="803" t="s">
        <v>153</v>
      </c>
      <c r="K234" s="803" t="s">
        <v>153</v>
      </c>
      <c r="L234" s="804">
        <v>0</v>
      </c>
    </row>
    <row r="235" spans="1:12" s="101" customFormat="1" ht="24" customHeight="1">
      <c r="A235" s="808"/>
      <c r="B235" s="117" t="s">
        <v>4104</v>
      </c>
      <c r="C235" s="117" t="s">
        <v>1234</v>
      </c>
      <c r="D235" s="118">
        <v>43886</v>
      </c>
      <c r="E235" s="117" t="s">
        <v>1555</v>
      </c>
      <c r="F235" s="805"/>
      <c r="G235" s="805"/>
      <c r="H235" s="806"/>
      <c r="I235" s="806"/>
      <c r="J235" s="803"/>
      <c r="K235" s="803"/>
      <c r="L235" s="804"/>
    </row>
    <row r="236" spans="1:12" s="101" customFormat="1" ht="24" customHeight="1">
      <c r="A236" s="808">
        <v>1345</v>
      </c>
      <c r="B236" s="110" t="s">
        <v>76</v>
      </c>
      <c r="C236" s="115" t="s">
        <v>78</v>
      </c>
      <c r="D236" s="115" t="s">
        <v>146</v>
      </c>
      <c r="E236" s="115" t="s">
        <v>147</v>
      </c>
      <c r="F236" s="809" t="s">
        <v>71</v>
      </c>
      <c r="G236" s="809"/>
      <c r="H236" s="805"/>
      <c r="I236" s="805"/>
      <c r="J236" s="805"/>
      <c r="K236" s="805"/>
      <c r="L236" s="805"/>
    </row>
    <row r="237" spans="1:12" s="101" customFormat="1" ht="26.25" customHeight="1">
      <c r="A237" s="808"/>
      <c r="B237" s="803" t="s">
        <v>4106</v>
      </c>
      <c r="C237" s="810" t="s">
        <v>4107</v>
      </c>
      <c r="D237" s="807">
        <v>43760</v>
      </c>
      <c r="E237" s="803" t="s">
        <v>342</v>
      </c>
      <c r="F237" s="803" t="s">
        <v>343</v>
      </c>
      <c r="G237" s="803"/>
      <c r="H237" s="806" t="s">
        <v>152</v>
      </c>
      <c r="I237" s="806"/>
      <c r="J237" s="117" t="s">
        <v>153</v>
      </c>
      <c r="K237" s="117" t="s">
        <v>3</v>
      </c>
      <c r="L237" s="119">
        <v>321.10000000000002</v>
      </c>
    </row>
    <row r="238" spans="1:12" s="101" customFormat="1" ht="291.75" customHeight="1">
      <c r="A238" s="808"/>
      <c r="B238" s="803"/>
      <c r="C238" s="810"/>
      <c r="D238" s="807"/>
      <c r="E238" s="803"/>
      <c r="F238" s="803"/>
      <c r="G238" s="803"/>
      <c r="H238" s="806" t="s">
        <v>154</v>
      </c>
      <c r="I238" s="806"/>
      <c r="J238" s="117" t="s">
        <v>153</v>
      </c>
      <c r="K238" s="117" t="s">
        <v>3</v>
      </c>
      <c r="L238" s="119">
        <v>291.60000000000002</v>
      </c>
    </row>
    <row r="239" spans="1:12" s="101" customFormat="1" ht="24" customHeight="1">
      <c r="A239" s="808"/>
      <c r="B239" s="110" t="s">
        <v>77</v>
      </c>
      <c r="C239" s="115" t="s">
        <v>79</v>
      </c>
      <c r="D239" s="115" t="s">
        <v>155</v>
      </c>
      <c r="E239" s="115" t="s">
        <v>156</v>
      </c>
      <c r="F239" s="805"/>
      <c r="G239" s="805"/>
      <c r="H239" s="806" t="s">
        <v>157</v>
      </c>
      <c r="I239" s="806"/>
      <c r="J239" s="803" t="s">
        <v>153</v>
      </c>
      <c r="K239" s="803" t="s">
        <v>3</v>
      </c>
      <c r="L239" s="804">
        <v>160</v>
      </c>
    </row>
    <row r="240" spans="1:12" s="101" customFormat="1" ht="24" customHeight="1">
      <c r="A240" s="808"/>
      <c r="B240" s="117" t="s">
        <v>1079</v>
      </c>
      <c r="C240" s="117" t="s">
        <v>343</v>
      </c>
      <c r="D240" s="118">
        <v>43761</v>
      </c>
      <c r="E240" s="117" t="s">
        <v>532</v>
      </c>
      <c r="F240" s="805"/>
      <c r="G240" s="805"/>
      <c r="H240" s="806"/>
      <c r="I240" s="806"/>
      <c r="J240" s="803"/>
      <c r="K240" s="803"/>
      <c r="L240" s="804"/>
    </row>
    <row r="241" spans="1:12" s="101" customFormat="1" ht="24" customHeight="1">
      <c r="A241" s="808">
        <v>1346</v>
      </c>
      <c r="B241" s="110" t="s">
        <v>76</v>
      </c>
      <c r="C241" s="115" t="s">
        <v>78</v>
      </c>
      <c r="D241" s="115" t="s">
        <v>146</v>
      </c>
      <c r="E241" s="115" t="s">
        <v>147</v>
      </c>
      <c r="F241" s="809" t="s">
        <v>71</v>
      </c>
      <c r="G241" s="809"/>
      <c r="H241" s="805"/>
      <c r="I241" s="805"/>
      <c r="J241" s="805"/>
      <c r="K241" s="805"/>
      <c r="L241" s="805"/>
    </row>
    <row r="242" spans="1:12" s="101" customFormat="1" ht="26.25" customHeight="1">
      <c r="A242" s="808"/>
      <c r="B242" s="803" t="s">
        <v>4106</v>
      </c>
      <c r="C242" s="810" t="s">
        <v>4108</v>
      </c>
      <c r="D242" s="807">
        <v>43769</v>
      </c>
      <c r="E242" s="803" t="s">
        <v>1413</v>
      </c>
      <c r="F242" s="803" t="s">
        <v>1838</v>
      </c>
      <c r="G242" s="803"/>
      <c r="H242" s="806" t="s">
        <v>152</v>
      </c>
      <c r="I242" s="806"/>
      <c r="J242" s="117" t="s">
        <v>153</v>
      </c>
      <c r="K242" s="117" t="s">
        <v>3</v>
      </c>
      <c r="L242" s="119">
        <v>444</v>
      </c>
    </row>
    <row r="243" spans="1:12" s="101" customFormat="1" ht="408.95" customHeight="1">
      <c r="A243" s="808"/>
      <c r="B243" s="803"/>
      <c r="C243" s="810"/>
      <c r="D243" s="807"/>
      <c r="E243" s="803"/>
      <c r="F243" s="803"/>
      <c r="G243" s="803"/>
      <c r="H243" s="806" t="s">
        <v>154</v>
      </c>
      <c r="I243" s="806"/>
      <c r="J243" s="803" t="s">
        <v>153</v>
      </c>
      <c r="K243" s="803" t="s">
        <v>3</v>
      </c>
      <c r="L243" s="804">
        <v>323.92</v>
      </c>
    </row>
    <row r="244" spans="1:12" s="101" customFormat="1" ht="40.35" customHeight="1">
      <c r="A244" s="808"/>
      <c r="B244" s="803"/>
      <c r="C244" s="810"/>
      <c r="D244" s="807"/>
      <c r="E244" s="803"/>
      <c r="F244" s="803"/>
      <c r="G244" s="803"/>
      <c r="H244" s="806"/>
      <c r="I244" s="806"/>
      <c r="J244" s="803"/>
      <c r="K244" s="803"/>
      <c r="L244" s="804"/>
    </row>
    <row r="245" spans="1:12" s="101" customFormat="1" ht="24" customHeight="1">
      <c r="A245" s="808"/>
      <c r="B245" s="110" t="s">
        <v>77</v>
      </c>
      <c r="C245" s="115" t="s">
        <v>79</v>
      </c>
      <c r="D245" s="115" t="s">
        <v>155</v>
      </c>
      <c r="E245" s="115" t="s">
        <v>156</v>
      </c>
      <c r="F245" s="805"/>
      <c r="G245" s="805"/>
      <c r="H245" s="806" t="s">
        <v>157</v>
      </c>
      <c r="I245" s="806"/>
      <c r="J245" s="803" t="s">
        <v>153</v>
      </c>
      <c r="K245" s="803" t="s">
        <v>3</v>
      </c>
      <c r="L245" s="804">
        <v>60</v>
      </c>
    </row>
    <row r="246" spans="1:12" s="101" customFormat="1" ht="24" customHeight="1">
      <c r="A246" s="808"/>
      <c r="B246" s="117" t="s">
        <v>1079</v>
      </c>
      <c r="C246" s="117" t="s">
        <v>1838</v>
      </c>
      <c r="D246" s="118">
        <v>43771</v>
      </c>
      <c r="E246" s="117" t="s">
        <v>2478</v>
      </c>
      <c r="F246" s="805"/>
      <c r="G246" s="805"/>
      <c r="H246" s="806"/>
      <c r="I246" s="806"/>
      <c r="J246" s="803"/>
      <c r="K246" s="803"/>
      <c r="L246" s="804"/>
    </row>
    <row r="247" spans="1:12" s="101" customFormat="1" ht="24" customHeight="1">
      <c r="A247" s="808">
        <v>1347</v>
      </c>
      <c r="B247" s="110" t="s">
        <v>76</v>
      </c>
      <c r="C247" s="115" t="s">
        <v>78</v>
      </c>
      <c r="D247" s="115" t="s">
        <v>146</v>
      </c>
      <c r="E247" s="115" t="s">
        <v>147</v>
      </c>
      <c r="F247" s="809" t="s">
        <v>71</v>
      </c>
      <c r="G247" s="809"/>
      <c r="H247" s="805"/>
      <c r="I247" s="805"/>
      <c r="J247" s="805"/>
      <c r="K247" s="805"/>
      <c r="L247" s="805"/>
    </row>
    <row r="248" spans="1:12" s="101" customFormat="1" ht="26.25" customHeight="1">
      <c r="A248" s="808"/>
      <c r="B248" s="803" t="s">
        <v>4106</v>
      </c>
      <c r="C248" s="810" t="s">
        <v>4109</v>
      </c>
      <c r="D248" s="807">
        <v>43777</v>
      </c>
      <c r="E248" s="803" t="s">
        <v>734</v>
      </c>
      <c r="F248" s="803" t="s">
        <v>4110</v>
      </c>
      <c r="G248" s="803"/>
      <c r="H248" s="806" t="s">
        <v>152</v>
      </c>
      <c r="I248" s="806"/>
      <c r="J248" s="117" t="s">
        <v>153</v>
      </c>
      <c r="K248" s="117" t="s">
        <v>3</v>
      </c>
      <c r="L248" s="119">
        <v>347.12</v>
      </c>
    </row>
    <row r="249" spans="1:12" s="101" customFormat="1" ht="323.25" customHeight="1">
      <c r="A249" s="808"/>
      <c r="B249" s="803"/>
      <c r="C249" s="810"/>
      <c r="D249" s="807"/>
      <c r="E249" s="803"/>
      <c r="F249" s="803"/>
      <c r="G249" s="803"/>
      <c r="H249" s="806" t="s">
        <v>154</v>
      </c>
      <c r="I249" s="806"/>
      <c r="J249" s="117" t="s">
        <v>153</v>
      </c>
      <c r="K249" s="117" t="s">
        <v>3</v>
      </c>
      <c r="L249" s="119">
        <v>328.1</v>
      </c>
    </row>
    <row r="250" spans="1:12" s="101" customFormat="1" ht="24" customHeight="1">
      <c r="A250" s="808"/>
      <c r="B250" s="110" t="s">
        <v>77</v>
      </c>
      <c r="C250" s="115" t="s">
        <v>79</v>
      </c>
      <c r="D250" s="115" t="s">
        <v>155</v>
      </c>
      <c r="E250" s="115" t="s">
        <v>156</v>
      </c>
      <c r="F250" s="805"/>
      <c r="G250" s="805"/>
      <c r="H250" s="806" t="s">
        <v>157</v>
      </c>
      <c r="I250" s="806"/>
      <c r="J250" s="803" t="s">
        <v>153</v>
      </c>
      <c r="K250" s="803" t="s">
        <v>3</v>
      </c>
      <c r="L250" s="804">
        <v>60</v>
      </c>
    </row>
    <row r="251" spans="1:12" s="101" customFormat="1" ht="24" customHeight="1">
      <c r="A251" s="808"/>
      <c r="B251" s="117" t="s">
        <v>1079</v>
      </c>
      <c r="C251" s="117" t="s">
        <v>4110</v>
      </c>
      <c r="D251" s="118">
        <v>43778</v>
      </c>
      <c r="E251" s="117" t="s">
        <v>3072</v>
      </c>
      <c r="F251" s="805"/>
      <c r="G251" s="805"/>
      <c r="H251" s="806"/>
      <c r="I251" s="806"/>
      <c r="J251" s="803"/>
      <c r="K251" s="803"/>
      <c r="L251" s="804"/>
    </row>
    <row r="252" spans="1:12" s="101" customFormat="1" ht="24" customHeight="1">
      <c r="A252" s="808">
        <v>1348</v>
      </c>
      <c r="B252" s="110" t="s">
        <v>76</v>
      </c>
      <c r="C252" s="115" t="s">
        <v>78</v>
      </c>
      <c r="D252" s="115" t="s">
        <v>146</v>
      </c>
      <c r="E252" s="115" t="s">
        <v>147</v>
      </c>
      <c r="F252" s="809" t="s">
        <v>71</v>
      </c>
      <c r="G252" s="809"/>
      <c r="H252" s="805"/>
      <c r="I252" s="805"/>
      <c r="J252" s="805"/>
      <c r="K252" s="805"/>
      <c r="L252" s="805"/>
    </row>
    <row r="253" spans="1:12" s="101" customFormat="1" ht="26.25" customHeight="1">
      <c r="A253" s="808"/>
      <c r="B253" s="803" t="s">
        <v>4111</v>
      </c>
      <c r="C253" s="810" t="s">
        <v>4112</v>
      </c>
      <c r="D253" s="807">
        <v>43805</v>
      </c>
      <c r="E253" s="803" t="s">
        <v>2096</v>
      </c>
      <c r="F253" s="803" t="s">
        <v>4113</v>
      </c>
      <c r="G253" s="803"/>
      <c r="H253" s="806" t="s">
        <v>152</v>
      </c>
      <c r="I253" s="806"/>
      <c r="J253" s="117" t="s">
        <v>153</v>
      </c>
      <c r="K253" s="117" t="s">
        <v>3</v>
      </c>
      <c r="L253" s="119">
        <v>928.5</v>
      </c>
    </row>
    <row r="254" spans="1:12" s="101" customFormat="1" ht="408.95" customHeight="1">
      <c r="A254" s="808"/>
      <c r="B254" s="803"/>
      <c r="C254" s="810"/>
      <c r="D254" s="807"/>
      <c r="E254" s="803"/>
      <c r="F254" s="803"/>
      <c r="G254" s="803"/>
      <c r="H254" s="806" t="s">
        <v>154</v>
      </c>
      <c r="I254" s="806"/>
      <c r="J254" s="803" t="s">
        <v>153</v>
      </c>
      <c r="K254" s="803" t="s">
        <v>3</v>
      </c>
      <c r="L254" s="804">
        <v>241.6</v>
      </c>
    </row>
    <row r="255" spans="1:12" s="101" customFormat="1" ht="218.85" customHeight="1">
      <c r="A255" s="808"/>
      <c r="B255" s="803"/>
      <c r="C255" s="810"/>
      <c r="D255" s="807"/>
      <c r="E255" s="803"/>
      <c r="F255" s="803"/>
      <c r="G255" s="803"/>
      <c r="H255" s="806"/>
      <c r="I255" s="806"/>
      <c r="J255" s="803"/>
      <c r="K255" s="803"/>
      <c r="L255" s="804"/>
    </row>
    <row r="256" spans="1:12" s="101" customFormat="1" ht="24" customHeight="1">
      <c r="A256" s="808"/>
      <c r="B256" s="110" t="s">
        <v>77</v>
      </c>
      <c r="C256" s="115" t="s">
        <v>79</v>
      </c>
      <c r="D256" s="115" t="s">
        <v>155</v>
      </c>
      <c r="E256" s="115" t="s">
        <v>156</v>
      </c>
      <c r="F256" s="805"/>
      <c r="G256" s="805"/>
      <c r="H256" s="806" t="s">
        <v>157</v>
      </c>
      <c r="I256" s="806"/>
      <c r="J256" s="803" t="s">
        <v>153</v>
      </c>
      <c r="K256" s="803" t="s">
        <v>153</v>
      </c>
      <c r="L256" s="804">
        <v>0</v>
      </c>
    </row>
    <row r="257" spans="1:12" s="101" customFormat="1" ht="24" customHeight="1">
      <c r="A257" s="808"/>
      <c r="B257" s="117" t="s">
        <v>153</v>
      </c>
      <c r="C257" s="117" t="s">
        <v>4113</v>
      </c>
      <c r="D257" s="118">
        <v>43807</v>
      </c>
      <c r="E257" s="117" t="s">
        <v>3220</v>
      </c>
      <c r="F257" s="805"/>
      <c r="G257" s="805"/>
      <c r="H257" s="806"/>
      <c r="I257" s="806"/>
      <c r="J257" s="803"/>
      <c r="K257" s="803"/>
      <c r="L257" s="804"/>
    </row>
    <row r="258" spans="1:12" s="101" customFormat="1" ht="24" customHeight="1">
      <c r="A258" s="808">
        <v>1349</v>
      </c>
      <c r="B258" s="110" t="s">
        <v>76</v>
      </c>
      <c r="C258" s="115" t="s">
        <v>78</v>
      </c>
      <c r="D258" s="115" t="s">
        <v>146</v>
      </c>
      <c r="E258" s="115" t="s">
        <v>147</v>
      </c>
      <c r="F258" s="809" t="s">
        <v>71</v>
      </c>
      <c r="G258" s="809"/>
      <c r="H258" s="805"/>
      <c r="I258" s="805"/>
      <c r="J258" s="805"/>
      <c r="K258" s="805"/>
      <c r="L258" s="805"/>
    </row>
    <row r="259" spans="1:12" s="101" customFormat="1" ht="26.25" customHeight="1">
      <c r="A259" s="808"/>
      <c r="B259" s="803" t="s">
        <v>4114</v>
      </c>
      <c r="C259" s="803" t="s">
        <v>4115</v>
      </c>
      <c r="D259" s="807">
        <v>43801</v>
      </c>
      <c r="E259" s="803" t="s">
        <v>306</v>
      </c>
      <c r="F259" s="803" t="s">
        <v>4116</v>
      </c>
      <c r="G259" s="803"/>
      <c r="H259" s="806" t="s">
        <v>152</v>
      </c>
      <c r="I259" s="806"/>
      <c r="J259" s="117" t="s">
        <v>153</v>
      </c>
      <c r="K259" s="117" t="s">
        <v>3</v>
      </c>
      <c r="L259" s="119">
        <v>856</v>
      </c>
    </row>
    <row r="260" spans="1:12" s="101" customFormat="1" ht="71.25" customHeight="1">
      <c r="A260" s="808"/>
      <c r="B260" s="803"/>
      <c r="C260" s="803"/>
      <c r="D260" s="807"/>
      <c r="E260" s="803"/>
      <c r="F260" s="803"/>
      <c r="G260" s="803"/>
      <c r="H260" s="806" t="s">
        <v>154</v>
      </c>
      <c r="I260" s="806"/>
      <c r="J260" s="117" t="s">
        <v>153</v>
      </c>
      <c r="K260" s="117" t="s">
        <v>153</v>
      </c>
      <c r="L260" s="119">
        <v>0</v>
      </c>
    </row>
    <row r="261" spans="1:12" s="101" customFormat="1" ht="24" customHeight="1">
      <c r="A261" s="808"/>
      <c r="B261" s="110" t="s">
        <v>77</v>
      </c>
      <c r="C261" s="115" t="s">
        <v>79</v>
      </c>
      <c r="D261" s="115" t="s">
        <v>155</v>
      </c>
      <c r="E261" s="115" t="s">
        <v>156</v>
      </c>
      <c r="F261" s="805"/>
      <c r="G261" s="805"/>
      <c r="H261" s="806" t="s">
        <v>157</v>
      </c>
      <c r="I261" s="806"/>
      <c r="J261" s="803" t="s">
        <v>153</v>
      </c>
      <c r="K261" s="803" t="s">
        <v>153</v>
      </c>
      <c r="L261" s="804">
        <v>0</v>
      </c>
    </row>
    <row r="262" spans="1:12" s="101" customFormat="1" ht="24" customHeight="1">
      <c r="A262" s="808"/>
      <c r="B262" s="117" t="s">
        <v>193</v>
      </c>
      <c r="C262" s="117" t="s">
        <v>4116</v>
      </c>
      <c r="D262" s="118">
        <v>43805</v>
      </c>
      <c r="E262" s="117" t="s">
        <v>688</v>
      </c>
      <c r="F262" s="805"/>
      <c r="G262" s="805"/>
      <c r="H262" s="806"/>
      <c r="I262" s="806"/>
      <c r="J262" s="803"/>
      <c r="K262" s="803"/>
      <c r="L262" s="804"/>
    </row>
    <row r="263" spans="1:12" s="101" customFormat="1" ht="24" customHeight="1">
      <c r="A263" s="808">
        <v>1350</v>
      </c>
      <c r="B263" s="110" t="s">
        <v>76</v>
      </c>
      <c r="C263" s="115" t="s">
        <v>78</v>
      </c>
      <c r="D263" s="115" t="s">
        <v>146</v>
      </c>
      <c r="E263" s="115" t="s">
        <v>147</v>
      </c>
      <c r="F263" s="809" t="s">
        <v>71</v>
      </c>
      <c r="G263" s="809"/>
      <c r="H263" s="805"/>
      <c r="I263" s="805"/>
      <c r="J263" s="805"/>
      <c r="K263" s="805"/>
      <c r="L263" s="805"/>
    </row>
    <row r="264" spans="1:12" s="101" customFormat="1" ht="26.25" customHeight="1">
      <c r="A264" s="808"/>
      <c r="B264" s="803" t="s">
        <v>4117</v>
      </c>
      <c r="C264" s="810" t="s">
        <v>4118</v>
      </c>
      <c r="D264" s="807">
        <v>43759</v>
      </c>
      <c r="E264" s="803" t="s">
        <v>1449</v>
      </c>
      <c r="F264" s="803" t="s">
        <v>3975</v>
      </c>
      <c r="G264" s="803"/>
      <c r="H264" s="806" t="s">
        <v>152</v>
      </c>
      <c r="I264" s="806"/>
      <c r="J264" s="117" t="s">
        <v>153</v>
      </c>
      <c r="K264" s="117" t="s">
        <v>3</v>
      </c>
      <c r="L264" s="119">
        <v>824.9</v>
      </c>
    </row>
    <row r="265" spans="1:12" s="101" customFormat="1" ht="408.95" customHeight="1">
      <c r="A265" s="808"/>
      <c r="B265" s="803"/>
      <c r="C265" s="810"/>
      <c r="D265" s="807"/>
      <c r="E265" s="803"/>
      <c r="F265" s="803"/>
      <c r="G265" s="803"/>
      <c r="H265" s="806" t="s">
        <v>154</v>
      </c>
      <c r="I265" s="806"/>
      <c r="J265" s="803" t="s">
        <v>153</v>
      </c>
      <c r="K265" s="803" t="s">
        <v>153</v>
      </c>
      <c r="L265" s="804">
        <v>0</v>
      </c>
    </row>
    <row r="266" spans="1:12" s="101" customFormat="1" ht="250.35" customHeight="1">
      <c r="A266" s="808"/>
      <c r="B266" s="803"/>
      <c r="C266" s="810"/>
      <c r="D266" s="807"/>
      <c r="E266" s="803"/>
      <c r="F266" s="803"/>
      <c r="G266" s="803"/>
      <c r="H266" s="806"/>
      <c r="I266" s="806"/>
      <c r="J266" s="803"/>
      <c r="K266" s="803"/>
      <c r="L266" s="804"/>
    </row>
    <row r="267" spans="1:12" s="101" customFormat="1" ht="24" customHeight="1">
      <c r="A267" s="808"/>
      <c r="B267" s="110" t="s">
        <v>77</v>
      </c>
      <c r="C267" s="115" t="s">
        <v>79</v>
      </c>
      <c r="D267" s="115" t="s">
        <v>155</v>
      </c>
      <c r="E267" s="115" t="s">
        <v>156</v>
      </c>
      <c r="F267" s="805"/>
      <c r="G267" s="805"/>
      <c r="H267" s="806" t="s">
        <v>157</v>
      </c>
      <c r="I267" s="806"/>
      <c r="J267" s="803" t="s">
        <v>153</v>
      </c>
      <c r="K267" s="803" t="s">
        <v>3</v>
      </c>
      <c r="L267" s="804">
        <v>1038.42</v>
      </c>
    </row>
    <row r="268" spans="1:12" s="101" customFormat="1" ht="24" customHeight="1">
      <c r="A268" s="808"/>
      <c r="B268" s="117" t="s">
        <v>276</v>
      </c>
      <c r="C268" s="117" t="s">
        <v>3975</v>
      </c>
      <c r="D268" s="118">
        <v>43768</v>
      </c>
      <c r="E268" s="117" t="s">
        <v>4119</v>
      </c>
      <c r="F268" s="805"/>
      <c r="G268" s="805"/>
      <c r="H268" s="806"/>
      <c r="I268" s="806"/>
      <c r="J268" s="803"/>
      <c r="K268" s="803"/>
      <c r="L268" s="804"/>
    </row>
    <row r="269" spans="1:12" s="101" customFormat="1" ht="24" customHeight="1">
      <c r="A269" s="808">
        <v>1351</v>
      </c>
      <c r="B269" s="110" t="s">
        <v>76</v>
      </c>
      <c r="C269" s="115" t="s">
        <v>78</v>
      </c>
      <c r="D269" s="115" t="s">
        <v>146</v>
      </c>
      <c r="E269" s="115" t="s">
        <v>147</v>
      </c>
      <c r="F269" s="809" t="s">
        <v>71</v>
      </c>
      <c r="G269" s="809"/>
      <c r="H269" s="805"/>
      <c r="I269" s="805"/>
      <c r="J269" s="805"/>
      <c r="K269" s="805"/>
      <c r="L269" s="805"/>
    </row>
    <row r="270" spans="1:12" s="101" customFormat="1" ht="26.25" customHeight="1">
      <c r="A270" s="808"/>
      <c r="B270" s="803" t="s">
        <v>4120</v>
      </c>
      <c r="C270" s="810" t="s">
        <v>4121</v>
      </c>
      <c r="D270" s="807">
        <v>43740</v>
      </c>
      <c r="E270" s="803" t="s">
        <v>422</v>
      </c>
      <c r="F270" s="803" t="s">
        <v>4122</v>
      </c>
      <c r="G270" s="803"/>
      <c r="H270" s="806" t="s">
        <v>152</v>
      </c>
      <c r="I270" s="806"/>
      <c r="J270" s="117" t="s">
        <v>153</v>
      </c>
      <c r="K270" s="117" t="s">
        <v>3</v>
      </c>
      <c r="L270" s="119">
        <v>350.75</v>
      </c>
    </row>
    <row r="271" spans="1:12" s="101" customFormat="1" ht="408.95" customHeight="1">
      <c r="A271" s="808"/>
      <c r="B271" s="803"/>
      <c r="C271" s="810"/>
      <c r="D271" s="807"/>
      <c r="E271" s="803"/>
      <c r="F271" s="803"/>
      <c r="G271" s="803"/>
      <c r="H271" s="806" t="s">
        <v>154</v>
      </c>
      <c r="I271" s="806"/>
      <c r="J271" s="803" t="s">
        <v>153</v>
      </c>
      <c r="K271" s="803" t="s">
        <v>3</v>
      </c>
      <c r="L271" s="804">
        <v>300</v>
      </c>
    </row>
    <row r="272" spans="1:12" s="101" customFormat="1" ht="271.35000000000002" customHeight="1">
      <c r="A272" s="808"/>
      <c r="B272" s="803"/>
      <c r="C272" s="810"/>
      <c r="D272" s="807"/>
      <c r="E272" s="803"/>
      <c r="F272" s="803"/>
      <c r="G272" s="803"/>
      <c r="H272" s="806"/>
      <c r="I272" s="806"/>
      <c r="J272" s="803"/>
      <c r="K272" s="803"/>
      <c r="L272" s="804"/>
    </row>
    <row r="273" spans="1:12" s="101" customFormat="1" ht="24" customHeight="1">
      <c r="A273" s="808"/>
      <c r="B273" s="110" t="s">
        <v>77</v>
      </c>
      <c r="C273" s="115" t="s">
        <v>79</v>
      </c>
      <c r="D273" s="115" t="s">
        <v>155</v>
      </c>
      <c r="E273" s="115" t="s">
        <v>156</v>
      </c>
      <c r="F273" s="805"/>
      <c r="G273" s="805"/>
      <c r="H273" s="806" t="s">
        <v>157</v>
      </c>
      <c r="I273" s="806"/>
      <c r="J273" s="803" t="s">
        <v>153</v>
      </c>
      <c r="K273" s="803" t="s">
        <v>153</v>
      </c>
      <c r="L273" s="804">
        <v>0</v>
      </c>
    </row>
    <row r="274" spans="1:12" s="101" customFormat="1" ht="24" customHeight="1">
      <c r="A274" s="808"/>
      <c r="B274" s="117" t="s">
        <v>153</v>
      </c>
      <c r="C274" s="117" t="s">
        <v>4122</v>
      </c>
      <c r="D274" s="118">
        <v>43742</v>
      </c>
      <c r="E274" s="117" t="s">
        <v>416</v>
      </c>
      <c r="F274" s="805"/>
      <c r="G274" s="805"/>
      <c r="H274" s="806"/>
      <c r="I274" s="806"/>
      <c r="J274" s="803"/>
      <c r="K274" s="803"/>
      <c r="L274" s="804"/>
    </row>
    <row r="275" spans="1:12" s="101" customFormat="1" ht="24" customHeight="1">
      <c r="A275" s="808">
        <v>1352</v>
      </c>
      <c r="B275" s="110" t="s">
        <v>76</v>
      </c>
      <c r="C275" s="115" t="s">
        <v>78</v>
      </c>
      <c r="D275" s="115" t="s">
        <v>146</v>
      </c>
      <c r="E275" s="115" t="s">
        <v>147</v>
      </c>
      <c r="F275" s="809" t="s">
        <v>71</v>
      </c>
      <c r="G275" s="809"/>
      <c r="H275" s="805"/>
      <c r="I275" s="805"/>
      <c r="J275" s="805"/>
      <c r="K275" s="805"/>
      <c r="L275" s="805"/>
    </row>
    <row r="276" spans="1:12" s="101" customFormat="1" ht="26.25" customHeight="1">
      <c r="A276" s="808"/>
      <c r="B276" s="803" t="s">
        <v>4123</v>
      </c>
      <c r="C276" s="810" t="s">
        <v>4124</v>
      </c>
      <c r="D276" s="807">
        <v>43745</v>
      </c>
      <c r="E276" s="803" t="s">
        <v>1424</v>
      </c>
      <c r="F276" s="803" t="s">
        <v>1425</v>
      </c>
      <c r="G276" s="803"/>
      <c r="H276" s="806" t="s">
        <v>152</v>
      </c>
      <c r="I276" s="806"/>
      <c r="J276" s="117" t="s">
        <v>153</v>
      </c>
      <c r="K276" s="117" t="s">
        <v>3</v>
      </c>
      <c r="L276" s="119">
        <v>245.54</v>
      </c>
    </row>
    <row r="277" spans="1:12" s="101" customFormat="1" ht="354.75" customHeight="1">
      <c r="A277" s="808"/>
      <c r="B277" s="803"/>
      <c r="C277" s="810"/>
      <c r="D277" s="807"/>
      <c r="E277" s="803"/>
      <c r="F277" s="803"/>
      <c r="G277" s="803"/>
      <c r="H277" s="806" t="s">
        <v>154</v>
      </c>
      <c r="I277" s="806"/>
      <c r="J277" s="117" t="s">
        <v>153</v>
      </c>
      <c r="K277" s="117" t="s">
        <v>3</v>
      </c>
      <c r="L277" s="119">
        <v>1281.29</v>
      </c>
    </row>
    <row r="278" spans="1:12" s="101" customFormat="1" ht="24" customHeight="1">
      <c r="A278" s="808"/>
      <c r="B278" s="110" t="s">
        <v>77</v>
      </c>
      <c r="C278" s="115" t="s">
        <v>79</v>
      </c>
      <c r="D278" s="115" t="s">
        <v>155</v>
      </c>
      <c r="E278" s="115" t="s">
        <v>156</v>
      </c>
      <c r="F278" s="805"/>
      <c r="G278" s="805"/>
      <c r="H278" s="806" t="s">
        <v>157</v>
      </c>
      <c r="I278" s="806"/>
      <c r="J278" s="803" t="s">
        <v>153</v>
      </c>
      <c r="K278" s="803" t="s">
        <v>3</v>
      </c>
      <c r="L278" s="804">
        <v>615.56000000000006</v>
      </c>
    </row>
    <row r="279" spans="1:12" s="101" customFormat="1" ht="24" customHeight="1">
      <c r="A279" s="808"/>
      <c r="B279" s="117" t="s">
        <v>254</v>
      </c>
      <c r="C279" s="117" t="s">
        <v>1425</v>
      </c>
      <c r="D279" s="118">
        <v>43752</v>
      </c>
      <c r="E279" s="117" t="s">
        <v>1340</v>
      </c>
      <c r="F279" s="805"/>
      <c r="G279" s="805"/>
      <c r="H279" s="806"/>
      <c r="I279" s="806"/>
      <c r="J279" s="803"/>
      <c r="K279" s="803"/>
      <c r="L279" s="804"/>
    </row>
    <row r="280" spans="1:12" s="101" customFormat="1" ht="24" customHeight="1">
      <c r="A280" s="808">
        <v>1353</v>
      </c>
      <c r="B280" s="110" t="s">
        <v>76</v>
      </c>
      <c r="C280" s="115" t="s">
        <v>78</v>
      </c>
      <c r="D280" s="115" t="s">
        <v>146</v>
      </c>
      <c r="E280" s="115" t="s">
        <v>147</v>
      </c>
      <c r="F280" s="809" t="s">
        <v>71</v>
      </c>
      <c r="G280" s="809"/>
      <c r="H280" s="805"/>
      <c r="I280" s="805"/>
      <c r="J280" s="805"/>
      <c r="K280" s="805"/>
      <c r="L280" s="805"/>
    </row>
    <row r="281" spans="1:12" s="101" customFormat="1" ht="26.25" customHeight="1">
      <c r="A281" s="808"/>
      <c r="B281" s="803" t="s">
        <v>4123</v>
      </c>
      <c r="C281" s="810" t="s">
        <v>4125</v>
      </c>
      <c r="D281" s="807">
        <v>43760</v>
      </c>
      <c r="E281" s="803" t="s">
        <v>301</v>
      </c>
      <c r="F281" s="803" t="s">
        <v>4126</v>
      </c>
      <c r="G281" s="803"/>
      <c r="H281" s="806" t="s">
        <v>152</v>
      </c>
      <c r="I281" s="806"/>
      <c r="J281" s="117" t="s">
        <v>153</v>
      </c>
      <c r="K281" s="117" t="s">
        <v>153</v>
      </c>
      <c r="L281" s="119">
        <v>0</v>
      </c>
    </row>
    <row r="282" spans="1:12" s="101" customFormat="1" ht="323.25" customHeight="1">
      <c r="A282" s="808"/>
      <c r="B282" s="803"/>
      <c r="C282" s="810"/>
      <c r="D282" s="807"/>
      <c r="E282" s="803"/>
      <c r="F282" s="803"/>
      <c r="G282" s="803"/>
      <c r="H282" s="806" t="s">
        <v>154</v>
      </c>
      <c r="I282" s="806"/>
      <c r="J282" s="117" t="s">
        <v>153</v>
      </c>
      <c r="K282" s="117" t="s">
        <v>3</v>
      </c>
      <c r="L282" s="119">
        <v>2765.03</v>
      </c>
    </row>
    <row r="283" spans="1:12" s="101" customFormat="1" ht="24" customHeight="1">
      <c r="A283" s="808"/>
      <c r="B283" s="110" t="s">
        <v>77</v>
      </c>
      <c r="C283" s="115" t="s">
        <v>79</v>
      </c>
      <c r="D283" s="115" t="s">
        <v>155</v>
      </c>
      <c r="E283" s="115" t="s">
        <v>156</v>
      </c>
      <c r="F283" s="805"/>
      <c r="G283" s="805"/>
      <c r="H283" s="806" t="s">
        <v>157</v>
      </c>
      <c r="I283" s="806"/>
      <c r="J283" s="803" t="s">
        <v>153</v>
      </c>
      <c r="K283" s="803" t="s">
        <v>153</v>
      </c>
      <c r="L283" s="804">
        <v>0</v>
      </c>
    </row>
    <row r="284" spans="1:12" s="101" customFormat="1" ht="24" customHeight="1">
      <c r="A284" s="808"/>
      <c r="B284" s="117" t="s">
        <v>254</v>
      </c>
      <c r="C284" s="117" t="s">
        <v>4126</v>
      </c>
      <c r="D284" s="118">
        <v>43763</v>
      </c>
      <c r="E284" s="117" t="s">
        <v>4127</v>
      </c>
      <c r="F284" s="805"/>
      <c r="G284" s="805"/>
      <c r="H284" s="806"/>
      <c r="I284" s="806"/>
      <c r="J284" s="803"/>
      <c r="K284" s="803"/>
      <c r="L284" s="804"/>
    </row>
    <row r="285" spans="1:12" s="101" customFormat="1" ht="24" customHeight="1">
      <c r="A285" s="808">
        <v>1354</v>
      </c>
      <c r="B285" s="110" t="s">
        <v>76</v>
      </c>
      <c r="C285" s="115" t="s">
        <v>78</v>
      </c>
      <c r="D285" s="115" t="s">
        <v>146</v>
      </c>
      <c r="E285" s="115" t="s">
        <v>147</v>
      </c>
      <c r="F285" s="809" t="s">
        <v>71</v>
      </c>
      <c r="G285" s="809"/>
      <c r="H285" s="805"/>
      <c r="I285" s="805"/>
      <c r="J285" s="805"/>
      <c r="K285" s="805"/>
      <c r="L285" s="805"/>
    </row>
    <row r="286" spans="1:12" s="101" customFormat="1" ht="26.25" customHeight="1">
      <c r="A286" s="808"/>
      <c r="B286" s="803" t="s">
        <v>4123</v>
      </c>
      <c r="C286" s="810" t="s">
        <v>4128</v>
      </c>
      <c r="D286" s="807">
        <v>43784</v>
      </c>
      <c r="E286" s="803" t="s">
        <v>243</v>
      </c>
      <c r="F286" s="803" t="s">
        <v>4129</v>
      </c>
      <c r="G286" s="803"/>
      <c r="H286" s="806" t="s">
        <v>152</v>
      </c>
      <c r="I286" s="806"/>
      <c r="J286" s="117" t="s">
        <v>153</v>
      </c>
      <c r="K286" s="117" t="s">
        <v>3</v>
      </c>
      <c r="L286" s="119">
        <v>1124</v>
      </c>
    </row>
    <row r="287" spans="1:12" s="101" customFormat="1" ht="408.95" customHeight="1">
      <c r="A287" s="808"/>
      <c r="B287" s="803"/>
      <c r="C287" s="810"/>
      <c r="D287" s="807"/>
      <c r="E287" s="803"/>
      <c r="F287" s="803"/>
      <c r="G287" s="803"/>
      <c r="H287" s="806" t="s">
        <v>154</v>
      </c>
      <c r="I287" s="806"/>
      <c r="J287" s="803" t="s">
        <v>153</v>
      </c>
      <c r="K287" s="803" t="s">
        <v>3</v>
      </c>
      <c r="L287" s="804">
        <v>1515.37</v>
      </c>
    </row>
    <row r="288" spans="1:12" s="101" customFormat="1" ht="408.95" customHeight="1">
      <c r="A288" s="808"/>
      <c r="B288" s="803"/>
      <c r="C288" s="810"/>
      <c r="D288" s="807"/>
      <c r="E288" s="803"/>
      <c r="F288" s="803"/>
      <c r="G288" s="803"/>
      <c r="H288" s="806"/>
      <c r="I288" s="806"/>
      <c r="J288" s="803"/>
      <c r="K288" s="803"/>
      <c r="L288" s="804"/>
    </row>
    <row r="289" spans="1:12" s="101" customFormat="1" ht="114.2" customHeight="1">
      <c r="A289" s="808"/>
      <c r="B289" s="803"/>
      <c r="C289" s="810"/>
      <c r="D289" s="807"/>
      <c r="E289" s="803"/>
      <c r="F289" s="803"/>
      <c r="G289" s="803"/>
      <c r="H289" s="806"/>
      <c r="I289" s="806"/>
      <c r="J289" s="803"/>
      <c r="K289" s="803"/>
      <c r="L289" s="804"/>
    </row>
    <row r="290" spans="1:12" s="101" customFormat="1" ht="24" customHeight="1">
      <c r="A290" s="808"/>
      <c r="B290" s="110" t="s">
        <v>77</v>
      </c>
      <c r="C290" s="115" t="s">
        <v>79</v>
      </c>
      <c r="D290" s="115" t="s">
        <v>155</v>
      </c>
      <c r="E290" s="115" t="s">
        <v>156</v>
      </c>
      <c r="F290" s="805"/>
      <c r="G290" s="805"/>
      <c r="H290" s="806" t="s">
        <v>157</v>
      </c>
      <c r="I290" s="806"/>
      <c r="J290" s="803" t="s">
        <v>153</v>
      </c>
      <c r="K290" s="803" t="s">
        <v>3</v>
      </c>
      <c r="L290" s="804">
        <v>354.72</v>
      </c>
    </row>
    <row r="291" spans="1:12" s="101" customFormat="1" ht="24" customHeight="1">
      <c r="A291" s="808"/>
      <c r="B291" s="117" t="s">
        <v>254</v>
      </c>
      <c r="C291" s="117" t="s">
        <v>4129</v>
      </c>
      <c r="D291" s="118">
        <v>43792</v>
      </c>
      <c r="E291" s="117" t="s">
        <v>1928</v>
      </c>
      <c r="F291" s="805"/>
      <c r="G291" s="805"/>
      <c r="H291" s="806"/>
      <c r="I291" s="806"/>
      <c r="J291" s="803"/>
      <c r="K291" s="803"/>
      <c r="L291" s="804"/>
    </row>
    <row r="292" spans="1:12" s="101" customFormat="1" ht="24" customHeight="1">
      <c r="A292" s="808">
        <v>1355</v>
      </c>
      <c r="B292" s="110" t="s">
        <v>76</v>
      </c>
      <c r="C292" s="115" t="s">
        <v>78</v>
      </c>
      <c r="D292" s="115" t="s">
        <v>146</v>
      </c>
      <c r="E292" s="115" t="s">
        <v>147</v>
      </c>
      <c r="F292" s="809" t="s">
        <v>71</v>
      </c>
      <c r="G292" s="809"/>
      <c r="H292" s="805"/>
      <c r="I292" s="805"/>
      <c r="J292" s="805"/>
      <c r="K292" s="805"/>
      <c r="L292" s="805"/>
    </row>
    <row r="293" spans="1:12" s="101" customFormat="1" ht="26.25" customHeight="1">
      <c r="A293" s="808"/>
      <c r="B293" s="803" t="s">
        <v>4123</v>
      </c>
      <c r="C293" s="810" t="s">
        <v>4128</v>
      </c>
      <c r="D293" s="807">
        <v>43784</v>
      </c>
      <c r="E293" s="803" t="s">
        <v>243</v>
      </c>
      <c r="F293" s="803" t="s">
        <v>363</v>
      </c>
      <c r="G293" s="803"/>
      <c r="H293" s="806" t="s">
        <v>152</v>
      </c>
      <c r="I293" s="806"/>
      <c r="J293" s="117" t="s">
        <v>153</v>
      </c>
      <c r="K293" s="117" t="s">
        <v>3</v>
      </c>
      <c r="L293" s="119">
        <v>679</v>
      </c>
    </row>
    <row r="294" spans="1:12" s="101" customFormat="1" ht="408.95" customHeight="1">
      <c r="A294" s="808"/>
      <c r="B294" s="803"/>
      <c r="C294" s="810"/>
      <c r="D294" s="807"/>
      <c r="E294" s="803"/>
      <c r="F294" s="803"/>
      <c r="G294" s="803"/>
      <c r="H294" s="806" t="s">
        <v>154</v>
      </c>
      <c r="I294" s="806"/>
      <c r="J294" s="803" t="s">
        <v>153</v>
      </c>
      <c r="K294" s="803" t="s">
        <v>3</v>
      </c>
      <c r="L294" s="804">
        <v>146</v>
      </c>
    </row>
    <row r="295" spans="1:12" s="101" customFormat="1" ht="408.95" customHeight="1">
      <c r="A295" s="808"/>
      <c r="B295" s="803"/>
      <c r="C295" s="810"/>
      <c r="D295" s="807"/>
      <c r="E295" s="803"/>
      <c r="F295" s="803"/>
      <c r="G295" s="803"/>
      <c r="H295" s="806"/>
      <c r="I295" s="806"/>
      <c r="J295" s="803"/>
      <c r="K295" s="803"/>
      <c r="L295" s="804"/>
    </row>
    <row r="296" spans="1:12" s="101" customFormat="1" ht="114.2" customHeight="1">
      <c r="A296" s="808"/>
      <c r="B296" s="803"/>
      <c r="C296" s="810"/>
      <c r="D296" s="807"/>
      <c r="E296" s="803"/>
      <c r="F296" s="803"/>
      <c r="G296" s="803"/>
      <c r="H296" s="806"/>
      <c r="I296" s="806"/>
      <c r="J296" s="803"/>
      <c r="K296" s="803"/>
      <c r="L296" s="804"/>
    </row>
    <row r="297" spans="1:12" s="101" customFormat="1" ht="24" customHeight="1">
      <c r="A297" s="808"/>
      <c r="B297" s="110" t="s">
        <v>77</v>
      </c>
      <c r="C297" s="115" t="s">
        <v>79</v>
      </c>
      <c r="D297" s="115" t="s">
        <v>155</v>
      </c>
      <c r="E297" s="115" t="s">
        <v>156</v>
      </c>
      <c r="F297" s="805"/>
      <c r="G297" s="805"/>
      <c r="H297" s="806" t="s">
        <v>157</v>
      </c>
      <c r="I297" s="806"/>
      <c r="J297" s="803" t="s">
        <v>153</v>
      </c>
      <c r="K297" s="803" t="s">
        <v>3</v>
      </c>
      <c r="L297" s="804">
        <v>80</v>
      </c>
    </row>
    <row r="298" spans="1:12" s="101" customFormat="1" ht="24" customHeight="1">
      <c r="A298" s="808"/>
      <c r="B298" s="117" t="s">
        <v>254</v>
      </c>
      <c r="C298" s="117" t="s">
        <v>363</v>
      </c>
      <c r="D298" s="118">
        <v>43792</v>
      </c>
      <c r="E298" s="117" t="s">
        <v>1928</v>
      </c>
      <c r="F298" s="805"/>
      <c r="G298" s="805"/>
      <c r="H298" s="806"/>
      <c r="I298" s="806"/>
      <c r="J298" s="803"/>
      <c r="K298" s="803"/>
      <c r="L298" s="804"/>
    </row>
    <row r="299" spans="1:12" s="101" customFormat="1" ht="24" customHeight="1">
      <c r="A299" s="808">
        <v>1356</v>
      </c>
      <c r="B299" s="110" t="s">
        <v>76</v>
      </c>
      <c r="C299" s="115" t="s">
        <v>78</v>
      </c>
      <c r="D299" s="115" t="s">
        <v>146</v>
      </c>
      <c r="E299" s="115" t="s">
        <v>147</v>
      </c>
      <c r="F299" s="809" t="s">
        <v>71</v>
      </c>
      <c r="G299" s="809"/>
      <c r="H299" s="805"/>
      <c r="I299" s="805"/>
      <c r="J299" s="805"/>
      <c r="K299" s="805"/>
      <c r="L299" s="805"/>
    </row>
    <row r="300" spans="1:12" s="101" customFormat="1" ht="26.25" customHeight="1">
      <c r="A300" s="808"/>
      <c r="B300" s="803" t="s">
        <v>4123</v>
      </c>
      <c r="C300" s="810" t="s">
        <v>4128</v>
      </c>
      <c r="D300" s="807">
        <v>43784</v>
      </c>
      <c r="E300" s="803" t="s">
        <v>243</v>
      </c>
      <c r="F300" s="803" t="s">
        <v>944</v>
      </c>
      <c r="G300" s="803"/>
      <c r="H300" s="806" t="s">
        <v>152</v>
      </c>
      <c r="I300" s="806"/>
      <c r="J300" s="117" t="s">
        <v>153</v>
      </c>
      <c r="K300" s="117" t="s">
        <v>3</v>
      </c>
      <c r="L300" s="119">
        <v>854.94</v>
      </c>
    </row>
    <row r="301" spans="1:12" s="101" customFormat="1" ht="408.95" customHeight="1">
      <c r="A301" s="808"/>
      <c r="B301" s="803"/>
      <c r="C301" s="810"/>
      <c r="D301" s="807"/>
      <c r="E301" s="803"/>
      <c r="F301" s="803"/>
      <c r="G301" s="803"/>
      <c r="H301" s="806" t="s">
        <v>154</v>
      </c>
      <c r="I301" s="806"/>
      <c r="J301" s="803" t="s">
        <v>153</v>
      </c>
      <c r="K301" s="803" t="s">
        <v>3</v>
      </c>
      <c r="L301" s="804">
        <v>133.30000000000001</v>
      </c>
    </row>
    <row r="302" spans="1:12" s="101" customFormat="1" ht="408.95" customHeight="1">
      <c r="A302" s="808"/>
      <c r="B302" s="803"/>
      <c r="C302" s="810"/>
      <c r="D302" s="807"/>
      <c r="E302" s="803"/>
      <c r="F302" s="803"/>
      <c r="G302" s="803"/>
      <c r="H302" s="806"/>
      <c r="I302" s="806"/>
      <c r="J302" s="803"/>
      <c r="K302" s="803"/>
      <c r="L302" s="804"/>
    </row>
    <row r="303" spans="1:12" s="101" customFormat="1" ht="114.2" customHeight="1">
      <c r="A303" s="808"/>
      <c r="B303" s="803"/>
      <c r="C303" s="810"/>
      <c r="D303" s="807"/>
      <c r="E303" s="803"/>
      <c r="F303" s="803"/>
      <c r="G303" s="803"/>
      <c r="H303" s="806"/>
      <c r="I303" s="806"/>
      <c r="J303" s="803"/>
      <c r="K303" s="803"/>
      <c r="L303" s="804"/>
    </row>
    <row r="304" spans="1:12" s="101" customFormat="1" ht="24" customHeight="1">
      <c r="A304" s="808"/>
      <c r="B304" s="110" t="s">
        <v>77</v>
      </c>
      <c r="C304" s="115" t="s">
        <v>79</v>
      </c>
      <c r="D304" s="115" t="s">
        <v>155</v>
      </c>
      <c r="E304" s="115" t="s">
        <v>156</v>
      </c>
      <c r="F304" s="805"/>
      <c r="G304" s="805"/>
      <c r="H304" s="806" t="s">
        <v>157</v>
      </c>
      <c r="I304" s="806"/>
      <c r="J304" s="803" t="s">
        <v>153</v>
      </c>
      <c r="K304" s="803" t="s">
        <v>3</v>
      </c>
      <c r="L304" s="804">
        <v>885</v>
      </c>
    </row>
    <row r="305" spans="1:12" s="101" customFormat="1" ht="24" customHeight="1">
      <c r="A305" s="808"/>
      <c r="B305" s="117" t="s">
        <v>254</v>
      </c>
      <c r="C305" s="117" t="s">
        <v>944</v>
      </c>
      <c r="D305" s="118">
        <v>43792</v>
      </c>
      <c r="E305" s="117" t="s">
        <v>1928</v>
      </c>
      <c r="F305" s="805"/>
      <c r="G305" s="805"/>
      <c r="H305" s="806"/>
      <c r="I305" s="806"/>
      <c r="J305" s="803"/>
      <c r="K305" s="803"/>
      <c r="L305" s="804"/>
    </row>
    <row r="306" spans="1:12" s="101" customFormat="1" ht="24" customHeight="1">
      <c r="A306" s="808">
        <v>1357</v>
      </c>
      <c r="B306" s="110" t="s">
        <v>76</v>
      </c>
      <c r="C306" s="115" t="s">
        <v>78</v>
      </c>
      <c r="D306" s="115" t="s">
        <v>146</v>
      </c>
      <c r="E306" s="115" t="s">
        <v>147</v>
      </c>
      <c r="F306" s="809" t="s">
        <v>71</v>
      </c>
      <c r="G306" s="809"/>
      <c r="H306" s="805"/>
      <c r="I306" s="805"/>
      <c r="J306" s="805"/>
      <c r="K306" s="805"/>
      <c r="L306" s="805"/>
    </row>
    <row r="307" spans="1:12" s="101" customFormat="1" ht="26.25" customHeight="1">
      <c r="A307" s="808"/>
      <c r="B307" s="803" t="s">
        <v>4123</v>
      </c>
      <c r="C307" s="810" t="s">
        <v>4130</v>
      </c>
      <c r="D307" s="807">
        <v>43801</v>
      </c>
      <c r="E307" s="803" t="s">
        <v>1145</v>
      </c>
      <c r="F307" s="803" t="s">
        <v>4100</v>
      </c>
      <c r="G307" s="803"/>
      <c r="H307" s="806" t="s">
        <v>152</v>
      </c>
      <c r="I307" s="806"/>
      <c r="J307" s="117" t="s">
        <v>153</v>
      </c>
      <c r="K307" s="117" t="s">
        <v>3</v>
      </c>
      <c r="L307" s="119">
        <v>827.15</v>
      </c>
    </row>
    <row r="308" spans="1:12" s="101" customFormat="1" ht="291.75" customHeight="1">
      <c r="A308" s="808"/>
      <c r="B308" s="803"/>
      <c r="C308" s="810"/>
      <c r="D308" s="807"/>
      <c r="E308" s="803"/>
      <c r="F308" s="803"/>
      <c r="G308" s="803"/>
      <c r="H308" s="806" t="s">
        <v>154</v>
      </c>
      <c r="I308" s="806"/>
      <c r="J308" s="117" t="s">
        <v>153</v>
      </c>
      <c r="K308" s="117" t="s">
        <v>3</v>
      </c>
      <c r="L308" s="119">
        <v>2092.9299999999998</v>
      </c>
    </row>
    <row r="309" spans="1:12" s="101" customFormat="1" ht="24" customHeight="1">
      <c r="A309" s="808"/>
      <c r="B309" s="110" t="s">
        <v>77</v>
      </c>
      <c r="C309" s="115" t="s">
        <v>79</v>
      </c>
      <c r="D309" s="115" t="s">
        <v>155</v>
      </c>
      <c r="E309" s="115" t="s">
        <v>156</v>
      </c>
      <c r="F309" s="805"/>
      <c r="G309" s="805"/>
      <c r="H309" s="806" t="s">
        <v>157</v>
      </c>
      <c r="I309" s="806"/>
      <c r="J309" s="803" t="s">
        <v>153</v>
      </c>
      <c r="K309" s="803" t="s">
        <v>3</v>
      </c>
      <c r="L309" s="804">
        <v>2332.79</v>
      </c>
    </row>
    <row r="310" spans="1:12" s="101" customFormat="1" ht="24" customHeight="1">
      <c r="A310" s="808"/>
      <c r="B310" s="117" t="s">
        <v>254</v>
      </c>
      <c r="C310" s="117" t="s">
        <v>4100</v>
      </c>
      <c r="D310" s="118">
        <v>43807</v>
      </c>
      <c r="E310" s="117" t="s">
        <v>4101</v>
      </c>
      <c r="F310" s="805"/>
      <c r="G310" s="805"/>
      <c r="H310" s="806"/>
      <c r="I310" s="806"/>
      <c r="J310" s="803"/>
      <c r="K310" s="803"/>
      <c r="L310" s="804"/>
    </row>
    <row r="311" spans="1:12" s="101" customFormat="1" ht="24" customHeight="1">
      <c r="A311" s="808">
        <v>1358</v>
      </c>
      <c r="B311" s="110" t="s">
        <v>76</v>
      </c>
      <c r="C311" s="115" t="s">
        <v>78</v>
      </c>
      <c r="D311" s="115" t="s">
        <v>146</v>
      </c>
      <c r="E311" s="115" t="s">
        <v>147</v>
      </c>
      <c r="F311" s="809" t="s">
        <v>71</v>
      </c>
      <c r="G311" s="809"/>
      <c r="H311" s="805"/>
      <c r="I311" s="805"/>
      <c r="J311" s="805"/>
      <c r="K311" s="805"/>
      <c r="L311" s="805"/>
    </row>
    <row r="312" spans="1:12" s="101" customFormat="1" ht="26.25" customHeight="1">
      <c r="A312" s="808"/>
      <c r="B312" s="803" t="s">
        <v>4123</v>
      </c>
      <c r="C312" s="810" t="s">
        <v>4131</v>
      </c>
      <c r="D312" s="807">
        <v>43815</v>
      </c>
      <c r="E312" s="803" t="s">
        <v>1449</v>
      </c>
      <c r="F312" s="803" t="s">
        <v>4132</v>
      </c>
      <c r="G312" s="803"/>
      <c r="H312" s="806" t="s">
        <v>152</v>
      </c>
      <c r="I312" s="806"/>
      <c r="J312" s="117" t="s">
        <v>153</v>
      </c>
      <c r="K312" s="117" t="s">
        <v>3</v>
      </c>
      <c r="L312" s="119">
        <v>544.36</v>
      </c>
    </row>
    <row r="313" spans="1:12" s="101" customFormat="1" ht="333.75" customHeight="1">
      <c r="A313" s="808"/>
      <c r="B313" s="803"/>
      <c r="C313" s="810"/>
      <c r="D313" s="807"/>
      <c r="E313" s="803"/>
      <c r="F313" s="803"/>
      <c r="G313" s="803"/>
      <c r="H313" s="806" t="s">
        <v>154</v>
      </c>
      <c r="I313" s="806"/>
      <c r="J313" s="117" t="s">
        <v>153</v>
      </c>
      <c r="K313" s="117" t="s">
        <v>3</v>
      </c>
      <c r="L313" s="119">
        <v>2145.54</v>
      </c>
    </row>
    <row r="314" spans="1:12" s="101" customFormat="1" ht="24" customHeight="1">
      <c r="A314" s="808"/>
      <c r="B314" s="110" t="s">
        <v>77</v>
      </c>
      <c r="C314" s="115" t="s">
        <v>79</v>
      </c>
      <c r="D314" s="115" t="s">
        <v>155</v>
      </c>
      <c r="E314" s="115" t="s">
        <v>156</v>
      </c>
      <c r="F314" s="805"/>
      <c r="G314" s="805"/>
      <c r="H314" s="806" t="s">
        <v>157</v>
      </c>
      <c r="I314" s="806"/>
      <c r="J314" s="803" t="s">
        <v>153</v>
      </c>
      <c r="K314" s="803" t="s">
        <v>153</v>
      </c>
      <c r="L314" s="804">
        <v>0</v>
      </c>
    </row>
    <row r="315" spans="1:12" s="101" customFormat="1" ht="24" customHeight="1">
      <c r="A315" s="808"/>
      <c r="B315" s="117" t="s">
        <v>254</v>
      </c>
      <c r="C315" s="117" t="s">
        <v>4132</v>
      </c>
      <c r="D315" s="118">
        <v>43819</v>
      </c>
      <c r="E315" s="117" t="s">
        <v>4133</v>
      </c>
      <c r="F315" s="805"/>
      <c r="G315" s="805"/>
      <c r="H315" s="806"/>
      <c r="I315" s="806"/>
      <c r="J315" s="803"/>
      <c r="K315" s="803"/>
      <c r="L315" s="804"/>
    </row>
    <row r="316" spans="1:12" s="101" customFormat="1" ht="24" customHeight="1">
      <c r="A316" s="808">
        <v>1359</v>
      </c>
      <c r="B316" s="110" t="s">
        <v>76</v>
      </c>
      <c r="C316" s="115" t="s">
        <v>78</v>
      </c>
      <c r="D316" s="115" t="s">
        <v>146</v>
      </c>
      <c r="E316" s="115" t="s">
        <v>147</v>
      </c>
      <c r="F316" s="809" t="s">
        <v>71</v>
      </c>
      <c r="G316" s="809"/>
      <c r="H316" s="805"/>
      <c r="I316" s="805"/>
      <c r="J316" s="805"/>
      <c r="K316" s="805"/>
      <c r="L316" s="805"/>
    </row>
    <row r="317" spans="1:12" s="101" customFormat="1" ht="26.25" customHeight="1">
      <c r="A317" s="808"/>
      <c r="B317" s="803" t="s">
        <v>4123</v>
      </c>
      <c r="C317" s="810" t="s">
        <v>4134</v>
      </c>
      <c r="D317" s="807">
        <v>43882</v>
      </c>
      <c r="E317" s="803" t="s">
        <v>228</v>
      </c>
      <c r="F317" s="803" t="s">
        <v>825</v>
      </c>
      <c r="G317" s="803"/>
      <c r="H317" s="806" t="s">
        <v>152</v>
      </c>
      <c r="I317" s="806"/>
      <c r="J317" s="117" t="s">
        <v>153</v>
      </c>
      <c r="K317" s="117" t="s">
        <v>3</v>
      </c>
      <c r="L317" s="119">
        <v>797.64</v>
      </c>
    </row>
    <row r="318" spans="1:12" s="101" customFormat="1" ht="396.75" customHeight="1">
      <c r="A318" s="808"/>
      <c r="B318" s="803"/>
      <c r="C318" s="810"/>
      <c r="D318" s="807"/>
      <c r="E318" s="803"/>
      <c r="F318" s="803"/>
      <c r="G318" s="803"/>
      <c r="H318" s="806" t="s">
        <v>154</v>
      </c>
      <c r="I318" s="806"/>
      <c r="J318" s="117" t="s">
        <v>153</v>
      </c>
      <c r="K318" s="117" t="s">
        <v>3</v>
      </c>
      <c r="L318" s="119">
        <v>569.14</v>
      </c>
    </row>
    <row r="319" spans="1:12" s="101" customFormat="1" ht="24" customHeight="1">
      <c r="A319" s="808"/>
      <c r="B319" s="110" t="s">
        <v>77</v>
      </c>
      <c r="C319" s="115" t="s">
        <v>79</v>
      </c>
      <c r="D319" s="115" t="s">
        <v>155</v>
      </c>
      <c r="E319" s="115" t="s">
        <v>156</v>
      </c>
      <c r="F319" s="805"/>
      <c r="G319" s="805"/>
      <c r="H319" s="806" t="s">
        <v>157</v>
      </c>
      <c r="I319" s="806"/>
      <c r="J319" s="803" t="s">
        <v>153</v>
      </c>
      <c r="K319" s="803" t="s">
        <v>3</v>
      </c>
      <c r="L319" s="804">
        <v>930</v>
      </c>
    </row>
    <row r="320" spans="1:12" s="101" customFormat="1" ht="24" customHeight="1">
      <c r="A320" s="808"/>
      <c r="B320" s="117" t="s">
        <v>254</v>
      </c>
      <c r="C320" s="117" t="s">
        <v>825</v>
      </c>
      <c r="D320" s="118">
        <v>43885</v>
      </c>
      <c r="E320" s="117" t="s">
        <v>826</v>
      </c>
      <c r="F320" s="805"/>
      <c r="G320" s="805"/>
      <c r="H320" s="806"/>
      <c r="I320" s="806"/>
      <c r="J320" s="803"/>
      <c r="K320" s="803"/>
      <c r="L320" s="804"/>
    </row>
    <row r="321" spans="1:12" s="101" customFormat="1" ht="24" customHeight="1">
      <c r="A321" s="808">
        <v>1360</v>
      </c>
      <c r="B321" s="110" t="s">
        <v>76</v>
      </c>
      <c r="C321" s="115" t="s">
        <v>78</v>
      </c>
      <c r="D321" s="115" t="s">
        <v>146</v>
      </c>
      <c r="E321" s="115" t="s">
        <v>147</v>
      </c>
      <c r="F321" s="809" t="s">
        <v>71</v>
      </c>
      <c r="G321" s="809"/>
      <c r="H321" s="805"/>
      <c r="I321" s="805"/>
      <c r="J321" s="805"/>
      <c r="K321" s="805"/>
      <c r="L321" s="805"/>
    </row>
    <row r="322" spans="1:12" s="101" customFormat="1" ht="26.25" customHeight="1">
      <c r="A322" s="808"/>
      <c r="B322" s="803" t="s">
        <v>4123</v>
      </c>
      <c r="C322" s="810" t="s">
        <v>4135</v>
      </c>
      <c r="D322" s="807">
        <v>43898</v>
      </c>
      <c r="E322" s="803" t="s">
        <v>168</v>
      </c>
      <c r="F322" s="803" t="s">
        <v>4126</v>
      </c>
      <c r="G322" s="803"/>
      <c r="H322" s="806" t="s">
        <v>152</v>
      </c>
      <c r="I322" s="806"/>
      <c r="J322" s="117" t="s">
        <v>153</v>
      </c>
      <c r="K322" s="117" t="s">
        <v>3</v>
      </c>
      <c r="L322" s="119">
        <v>558.44000000000005</v>
      </c>
    </row>
    <row r="323" spans="1:12" s="101" customFormat="1" ht="144.75" customHeight="1">
      <c r="A323" s="808"/>
      <c r="B323" s="803"/>
      <c r="C323" s="810"/>
      <c r="D323" s="807"/>
      <c r="E323" s="803"/>
      <c r="F323" s="803"/>
      <c r="G323" s="803"/>
      <c r="H323" s="806" t="s">
        <v>154</v>
      </c>
      <c r="I323" s="806"/>
      <c r="J323" s="117" t="s">
        <v>153</v>
      </c>
      <c r="K323" s="117" t="s">
        <v>3</v>
      </c>
      <c r="L323" s="119">
        <v>2687.64</v>
      </c>
    </row>
    <row r="324" spans="1:12" s="101" customFormat="1" ht="24" customHeight="1">
      <c r="A324" s="808"/>
      <c r="B324" s="110" t="s">
        <v>77</v>
      </c>
      <c r="C324" s="115" t="s">
        <v>79</v>
      </c>
      <c r="D324" s="115" t="s">
        <v>155</v>
      </c>
      <c r="E324" s="115" t="s">
        <v>156</v>
      </c>
      <c r="F324" s="805"/>
      <c r="G324" s="805"/>
      <c r="H324" s="806" t="s">
        <v>157</v>
      </c>
      <c r="I324" s="806"/>
      <c r="J324" s="803" t="s">
        <v>153</v>
      </c>
      <c r="K324" s="803" t="s">
        <v>3</v>
      </c>
      <c r="L324" s="804">
        <v>145</v>
      </c>
    </row>
    <row r="325" spans="1:12" s="101" customFormat="1" ht="24" customHeight="1">
      <c r="A325" s="808"/>
      <c r="B325" s="117" t="s">
        <v>254</v>
      </c>
      <c r="C325" s="117" t="s">
        <v>4126</v>
      </c>
      <c r="D325" s="118">
        <v>43901</v>
      </c>
      <c r="E325" s="117" t="s">
        <v>4136</v>
      </c>
      <c r="F325" s="805"/>
      <c r="G325" s="805"/>
      <c r="H325" s="806"/>
      <c r="I325" s="806"/>
      <c r="J325" s="803"/>
      <c r="K325" s="803"/>
      <c r="L325" s="804"/>
    </row>
    <row r="326" spans="1:12" s="101" customFormat="1" ht="24" customHeight="1">
      <c r="A326" s="808">
        <v>1361</v>
      </c>
      <c r="B326" s="110" t="s">
        <v>76</v>
      </c>
      <c r="C326" s="115" t="s">
        <v>78</v>
      </c>
      <c r="D326" s="115" t="s">
        <v>146</v>
      </c>
      <c r="E326" s="115" t="s">
        <v>147</v>
      </c>
      <c r="F326" s="809" t="s">
        <v>71</v>
      </c>
      <c r="G326" s="809"/>
      <c r="H326" s="805"/>
      <c r="I326" s="805"/>
      <c r="J326" s="805"/>
      <c r="K326" s="805"/>
      <c r="L326" s="805"/>
    </row>
    <row r="327" spans="1:12" s="101" customFormat="1" ht="26.25" customHeight="1">
      <c r="A327" s="808"/>
      <c r="B327" s="803" t="s">
        <v>4137</v>
      </c>
      <c r="C327" s="810" t="s">
        <v>4138</v>
      </c>
      <c r="D327" s="807">
        <v>43884</v>
      </c>
      <c r="E327" s="803" t="s">
        <v>333</v>
      </c>
      <c r="F327" s="803" t="s">
        <v>4139</v>
      </c>
      <c r="G327" s="803"/>
      <c r="H327" s="806" t="s">
        <v>152</v>
      </c>
      <c r="I327" s="806"/>
      <c r="J327" s="117" t="s">
        <v>153</v>
      </c>
      <c r="K327" s="117" t="s">
        <v>3</v>
      </c>
      <c r="L327" s="119">
        <v>827.15</v>
      </c>
    </row>
    <row r="328" spans="1:12" s="101" customFormat="1" ht="123.75" customHeight="1">
      <c r="A328" s="808"/>
      <c r="B328" s="803"/>
      <c r="C328" s="810"/>
      <c r="D328" s="807"/>
      <c r="E328" s="803"/>
      <c r="F328" s="803"/>
      <c r="G328" s="803"/>
      <c r="H328" s="806" t="s">
        <v>154</v>
      </c>
      <c r="I328" s="806"/>
      <c r="J328" s="117" t="s">
        <v>153</v>
      </c>
      <c r="K328" s="117" t="s">
        <v>153</v>
      </c>
      <c r="L328" s="119">
        <v>0</v>
      </c>
    </row>
    <row r="329" spans="1:12" s="101" customFormat="1" ht="24" customHeight="1">
      <c r="A329" s="808"/>
      <c r="B329" s="110" t="s">
        <v>77</v>
      </c>
      <c r="C329" s="115" t="s">
        <v>79</v>
      </c>
      <c r="D329" s="115" t="s">
        <v>155</v>
      </c>
      <c r="E329" s="115" t="s">
        <v>156</v>
      </c>
      <c r="F329" s="805"/>
      <c r="G329" s="805"/>
      <c r="H329" s="806" t="s">
        <v>157</v>
      </c>
      <c r="I329" s="806"/>
      <c r="J329" s="803" t="s">
        <v>153</v>
      </c>
      <c r="K329" s="803" t="s">
        <v>153</v>
      </c>
      <c r="L329" s="804">
        <v>0</v>
      </c>
    </row>
    <row r="330" spans="1:12" s="101" customFormat="1" ht="24" customHeight="1">
      <c r="A330" s="808"/>
      <c r="B330" s="117" t="s">
        <v>4140</v>
      </c>
      <c r="C330" s="117" t="s">
        <v>4139</v>
      </c>
      <c r="D330" s="118">
        <v>43890</v>
      </c>
      <c r="E330" s="117" t="s">
        <v>4141</v>
      </c>
      <c r="F330" s="805"/>
      <c r="G330" s="805"/>
      <c r="H330" s="806"/>
      <c r="I330" s="806"/>
      <c r="J330" s="803"/>
      <c r="K330" s="803"/>
      <c r="L330" s="804"/>
    </row>
    <row r="331" spans="1:12" s="101" customFormat="1" ht="24" customHeight="1">
      <c r="A331" s="808">
        <v>1362</v>
      </c>
      <c r="B331" s="110" t="s">
        <v>76</v>
      </c>
      <c r="C331" s="115" t="s">
        <v>78</v>
      </c>
      <c r="D331" s="115" t="s">
        <v>146</v>
      </c>
      <c r="E331" s="115" t="s">
        <v>147</v>
      </c>
      <c r="F331" s="809" t="s">
        <v>71</v>
      </c>
      <c r="G331" s="809"/>
      <c r="H331" s="805"/>
      <c r="I331" s="805"/>
      <c r="J331" s="805"/>
      <c r="K331" s="805"/>
      <c r="L331" s="805"/>
    </row>
    <row r="332" spans="1:12" s="101" customFormat="1" ht="26.25" customHeight="1">
      <c r="A332" s="808"/>
      <c r="B332" s="803" t="s">
        <v>4142</v>
      </c>
      <c r="C332" s="810" t="s">
        <v>4143</v>
      </c>
      <c r="D332" s="807">
        <v>43754</v>
      </c>
      <c r="E332" s="803" t="s">
        <v>243</v>
      </c>
      <c r="F332" s="803" t="s">
        <v>4144</v>
      </c>
      <c r="G332" s="803"/>
      <c r="H332" s="806" t="s">
        <v>152</v>
      </c>
      <c r="I332" s="806"/>
      <c r="J332" s="117" t="s">
        <v>153</v>
      </c>
      <c r="K332" s="117" t="s">
        <v>3</v>
      </c>
      <c r="L332" s="119">
        <v>687.4</v>
      </c>
    </row>
    <row r="333" spans="1:12" s="101" customFormat="1" ht="323.25" customHeight="1">
      <c r="A333" s="808"/>
      <c r="B333" s="803"/>
      <c r="C333" s="810"/>
      <c r="D333" s="807"/>
      <c r="E333" s="803"/>
      <c r="F333" s="803"/>
      <c r="G333" s="803"/>
      <c r="H333" s="806" t="s">
        <v>154</v>
      </c>
      <c r="I333" s="806"/>
      <c r="J333" s="117" t="s">
        <v>153</v>
      </c>
      <c r="K333" s="117" t="s">
        <v>153</v>
      </c>
      <c r="L333" s="119">
        <v>0</v>
      </c>
    </row>
    <row r="334" spans="1:12" s="101" customFormat="1" ht="24" customHeight="1">
      <c r="A334" s="808"/>
      <c r="B334" s="110" t="s">
        <v>77</v>
      </c>
      <c r="C334" s="115" t="s">
        <v>79</v>
      </c>
      <c r="D334" s="115" t="s">
        <v>155</v>
      </c>
      <c r="E334" s="115" t="s">
        <v>156</v>
      </c>
      <c r="F334" s="805"/>
      <c r="G334" s="805"/>
      <c r="H334" s="806" t="s">
        <v>157</v>
      </c>
      <c r="I334" s="806"/>
      <c r="J334" s="803" t="s">
        <v>153</v>
      </c>
      <c r="K334" s="803" t="s">
        <v>3</v>
      </c>
      <c r="L334" s="804">
        <v>401</v>
      </c>
    </row>
    <row r="335" spans="1:12" s="101" customFormat="1" ht="24" customHeight="1">
      <c r="A335" s="808"/>
      <c r="B335" s="117" t="s">
        <v>260</v>
      </c>
      <c r="C335" s="117" t="s">
        <v>4144</v>
      </c>
      <c r="D335" s="118">
        <v>43756</v>
      </c>
      <c r="E335" s="117" t="s">
        <v>1463</v>
      </c>
      <c r="F335" s="805"/>
      <c r="G335" s="805"/>
      <c r="H335" s="806"/>
      <c r="I335" s="806"/>
      <c r="J335" s="803"/>
      <c r="K335" s="803"/>
      <c r="L335" s="804"/>
    </row>
    <row r="336" spans="1:12" s="101" customFormat="1" ht="24" customHeight="1">
      <c r="A336" s="808">
        <v>1363</v>
      </c>
      <c r="B336" s="110" t="s">
        <v>76</v>
      </c>
      <c r="C336" s="115" t="s">
        <v>78</v>
      </c>
      <c r="D336" s="115" t="s">
        <v>146</v>
      </c>
      <c r="E336" s="115" t="s">
        <v>147</v>
      </c>
      <c r="F336" s="809" t="s">
        <v>71</v>
      </c>
      <c r="G336" s="809"/>
      <c r="H336" s="805"/>
      <c r="I336" s="805"/>
      <c r="J336" s="805"/>
      <c r="K336" s="805"/>
      <c r="L336" s="805"/>
    </row>
    <row r="337" spans="1:12" s="101" customFormat="1" ht="26.25" customHeight="1">
      <c r="A337" s="808"/>
      <c r="B337" s="803" t="s">
        <v>4145</v>
      </c>
      <c r="C337" s="810" t="s">
        <v>4146</v>
      </c>
      <c r="D337" s="807">
        <v>43835</v>
      </c>
      <c r="E337" s="803" t="s">
        <v>4147</v>
      </c>
      <c r="F337" s="803" t="s">
        <v>1672</v>
      </c>
      <c r="G337" s="803"/>
      <c r="H337" s="806" t="s">
        <v>152</v>
      </c>
      <c r="I337" s="806"/>
      <c r="J337" s="117" t="s">
        <v>153</v>
      </c>
      <c r="K337" s="117" t="s">
        <v>153</v>
      </c>
      <c r="L337" s="119">
        <v>0</v>
      </c>
    </row>
    <row r="338" spans="1:12" s="101" customFormat="1" ht="396.75" customHeight="1">
      <c r="A338" s="808"/>
      <c r="B338" s="803"/>
      <c r="C338" s="810"/>
      <c r="D338" s="807"/>
      <c r="E338" s="803"/>
      <c r="F338" s="803"/>
      <c r="G338" s="803"/>
      <c r="H338" s="806" t="s">
        <v>154</v>
      </c>
      <c r="I338" s="806"/>
      <c r="J338" s="117" t="s">
        <v>153</v>
      </c>
      <c r="K338" s="117" t="s">
        <v>153</v>
      </c>
      <c r="L338" s="119">
        <v>0</v>
      </c>
    </row>
    <row r="339" spans="1:12" s="101" customFormat="1" ht="24" customHeight="1">
      <c r="A339" s="808"/>
      <c r="B339" s="110" t="s">
        <v>77</v>
      </c>
      <c r="C339" s="115" t="s">
        <v>79</v>
      </c>
      <c r="D339" s="115" t="s">
        <v>155</v>
      </c>
      <c r="E339" s="115" t="s">
        <v>156</v>
      </c>
      <c r="F339" s="805"/>
      <c r="G339" s="805"/>
      <c r="H339" s="806" t="s">
        <v>157</v>
      </c>
      <c r="I339" s="806"/>
      <c r="J339" s="803" t="s">
        <v>153</v>
      </c>
      <c r="K339" s="803" t="s">
        <v>3</v>
      </c>
      <c r="L339" s="804">
        <v>750</v>
      </c>
    </row>
    <row r="340" spans="1:12" s="101" customFormat="1" ht="34.5" customHeight="1">
      <c r="A340" s="808"/>
      <c r="B340" s="117" t="s">
        <v>4148</v>
      </c>
      <c r="C340" s="117" t="s">
        <v>1672</v>
      </c>
      <c r="D340" s="118">
        <v>43838</v>
      </c>
      <c r="E340" s="117" t="s">
        <v>4149</v>
      </c>
      <c r="F340" s="805"/>
      <c r="G340" s="805"/>
      <c r="H340" s="806"/>
      <c r="I340" s="806"/>
      <c r="J340" s="803"/>
      <c r="K340" s="803"/>
      <c r="L340" s="804"/>
    </row>
    <row r="341" spans="1:12" s="101" customFormat="1" ht="24" customHeight="1">
      <c r="A341" s="808">
        <v>1364</v>
      </c>
      <c r="B341" s="110" t="s">
        <v>76</v>
      </c>
      <c r="C341" s="115" t="s">
        <v>78</v>
      </c>
      <c r="D341" s="115" t="s">
        <v>146</v>
      </c>
      <c r="E341" s="115" t="s">
        <v>147</v>
      </c>
      <c r="F341" s="809" t="s">
        <v>71</v>
      </c>
      <c r="G341" s="809"/>
      <c r="H341" s="805"/>
      <c r="I341" s="805"/>
      <c r="J341" s="805"/>
      <c r="K341" s="805"/>
      <c r="L341" s="805"/>
    </row>
    <row r="342" spans="1:12" s="101" customFormat="1" ht="26.25" customHeight="1">
      <c r="A342" s="808"/>
      <c r="B342" s="803" t="s">
        <v>4145</v>
      </c>
      <c r="C342" s="810" t="s">
        <v>4150</v>
      </c>
      <c r="D342" s="807">
        <v>43860</v>
      </c>
      <c r="E342" s="803" t="s">
        <v>868</v>
      </c>
      <c r="F342" s="803" t="s">
        <v>1320</v>
      </c>
      <c r="G342" s="803"/>
      <c r="H342" s="806" t="s">
        <v>152</v>
      </c>
      <c r="I342" s="806"/>
      <c r="J342" s="117" t="s">
        <v>153</v>
      </c>
      <c r="K342" s="117" t="s">
        <v>3</v>
      </c>
      <c r="L342" s="119">
        <v>498</v>
      </c>
    </row>
    <row r="343" spans="1:12" s="101" customFormat="1" ht="386.25" customHeight="1">
      <c r="A343" s="808"/>
      <c r="B343" s="803"/>
      <c r="C343" s="810"/>
      <c r="D343" s="807"/>
      <c r="E343" s="803"/>
      <c r="F343" s="803"/>
      <c r="G343" s="803"/>
      <c r="H343" s="806" t="s">
        <v>154</v>
      </c>
      <c r="I343" s="806"/>
      <c r="J343" s="117" t="s">
        <v>153</v>
      </c>
      <c r="K343" s="117" t="s">
        <v>3</v>
      </c>
      <c r="L343" s="119">
        <v>507.71</v>
      </c>
    </row>
    <row r="344" spans="1:12" s="101" customFormat="1" ht="24" customHeight="1">
      <c r="A344" s="808"/>
      <c r="B344" s="110" t="s">
        <v>77</v>
      </c>
      <c r="C344" s="115" t="s">
        <v>79</v>
      </c>
      <c r="D344" s="115" t="s">
        <v>155</v>
      </c>
      <c r="E344" s="115" t="s">
        <v>156</v>
      </c>
      <c r="F344" s="805"/>
      <c r="G344" s="805"/>
      <c r="H344" s="806" t="s">
        <v>157</v>
      </c>
      <c r="I344" s="806"/>
      <c r="J344" s="803" t="s">
        <v>153</v>
      </c>
      <c r="K344" s="803" t="s">
        <v>153</v>
      </c>
      <c r="L344" s="804">
        <v>0</v>
      </c>
    </row>
    <row r="345" spans="1:12" s="101" customFormat="1" ht="34.5" customHeight="1">
      <c r="A345" s="808"/>
      <c r="B345" s="117" t="s">
        <v>4148</v>
      </c>
      <c r="C345" s="117" t="s">
        <v>1320</v>
      </c>
      <c r="D345" s="118">
        <v>43862</v>
      </c>
      <c r="E345" s="117" t="s">
        <v>3583</v>
      </c>
      <c r="F345" s="805"/>
      <c r="G345" s="805"/>
      <c r="H345" s="806"/>
      <c r="I345" s="806"/>
      <c r="J345" s="803"/>
      <c r="K345" s="803"/>
      <c r="L345" s="804"/>
    </row>
    <row r="346" spans="1:12" s="101" customFormat="1" ht="24" customHeight="1">
      <c r="A346" s="808">
        <v>1365</v>
      </c>
      <c r="B346" s="110" t="s">
        <v>76</v>
      </c>
      <c r="C346" s="115" t="s">
        <v>78</v>
      </c>
      <c r="D346" s="115" t="s">
        <v>146</v>
      </c>
      <c r="E346" s="115" t="s">
        <v>147</v>
      </c>
      <c r="F346" s="809" t="s">
        <v>71</v>
      </c>
      <c r="G346" s="809"/>
      <c r="H346" s="805"/>
      <c r="I346" s="805"/>
      <c r="J346" s="805"/>
      <c r="K346" s="805"/>
      <c r="L346" s="805"/>
    </row>
    <row r="347" spans="1:12" s="101" customFormat="1" ht="26.25" customHeight="1">
      <c r="A347" s="808"/>
      <c r="B347" s="803" t="s">
        <v>4145</v>
      </c>
      <c r="C347" s="810" t="s">
        <v>4151</v>
      </c>
      <c r="D347" s="807">
        <v>43877</v>
      </c>
      <c r="E347" s="803" t="s">
        <v>714</v>
      </c>
      <c r="F347" s="803" t="s">
        <v>4152</v>
      </c>
      <c r="G347" s="803"/>
      <c r="H347" s="806" t="s">
        <v>152</v>
      </c>
      <c r="I347" s="806"/>
      <c r="J347" s="117" t="s">
        <v>3</v>
      </c>
      <c r="K347" s="117" t="s">
        <v>153</v>
      </c>
      <c r="L347" s="119">
        <v>356.68</v>
      </c>
    </row>
    <row r="348" spans="1:12" s="101" customFormat="1" ht="207.75" customHeight="1">
      <c r="A348" s="808"/>
      <c r="B348" s="803"/>
      <c r="C348" s="810"/>
      <c r="D348" s="807"/>
      <c r="E348" s="803"/>
      <c r="F348" s="803"/>
      <c r="G348" s="803"/>
      <c r="H348" s="806" t="s">
        <v>154</v>
      </c>
      <c r="I348" s="806"/>
      <c r="J348" s="117" t="s">
        <v>3</v>
      </c>
      <c r="K348" s="117" t="s">
        <v>153</v>
      </c>
      <c r="L348" s="119">
        <v>2249.3000000000002</v>
      </c>
    </row>
    <row r="349" spans="1:12" s="101" customFormat="1" ht="24" customHeight="1">
      <c r="A349" s="808"/>
      <c r="B349" s="110" t="s">
        <v>77</v>
      </c>
      <c r="C349" s="115" t="s">
        <v>79</v>
      </c>
      <c r="D349" s="115" t="s">
        <v>155</v>
      </c>
      <c r="E349" s="115" t="s">
        <v>156</v>
      </c>
      <c r="F349" s="805"/>
      <c r="G349" s="805"/>
      <c r="H349" s="806" t="s">
        <v>157</v>
      </c>
      <c r="I349" s="806"/>
      <c r="J349" s="803" t="s">
        <v>3</v>
      </c>
      <c r="K349" s="803" t="s">
        <v>3</v>
      </c>
      <c r="L349" s="804">
        <v>339.52000000000004</v>
      </c>
    </row>
    <row r="350" spans="1:12" s="101" customFormat="1" ht="34.5" customHeight="1">
      <c r="A350" s="808"/>
      <c r="B350" s="117" t="s">
        <v>4148</v>
      </c>
      <c r="C350" s="117" t="s">
        <v>4152</v>
      </c>
      <c r="D350" s="118">
        <v>43882</v>
      </c>
      <c r="E350" s="117" t="s">
        <v>1636</v>
      </c>
      <c r="F350" s="805"/>
      <c r="G350" s="805"/>
      <c r="H350" s="806"/>
      <c r="I350" s="806"/>
      <c r="J350" s="803"/>
      <c r="K350" s="803"/>
      <c r="L350" s="804"/>
    </row>
    <row r="351" spans="1:12" s="101" customFormat="1" ht="24" customHeight="1">
      <c r="A351" s="808">
        <v>1366</v>
      </c>
      <c r="B351" s="110" t="s">
        <v>76</v>
      </c>
      <c r="C351" s="115" t="s">
        <v>78</v>
      </c>
      <c r="D351" s="115" t="s">
        <v>146</v>
      </c>
      <c r="E351" s="115" t="s">
        <v>147</v>
      </c>
      <c r="F351" s="809" t="s">
        <v>71</v>
      </c>
      <c r="G351" s="809"/>
      <c r="H351" s="805"/>
      <c r="I351" s="805"/>
      <c r="J351" s="805"/>
      <c r="K351" s="805"/>
      <c r="L351" s="805"/>
    </row>
    <row r="352" spans="1:12" s="101" customFormat="1" ht="26.25" customHeight="1">
      <c r="A352" s="808"/>
      <c r="B352" s="803" t="s">
        <v>4153</v>
      </c>
      <c r="C352" s="803" t="s">
        <v>4154</v>
      </c>
      <c r="D352" s="807">
        <v>43774</v>
      </c>
      <c r="E352" s="803" t="s">
        <v>614</v>
      </c>
      <c r="F352" s="803" t="s">
        <v>4155</v>
      </c>
      <c r="G352" s="803"/>
      <c r="H352" s="806" t="s">
        <v>152</v>
      </c>
      <c r="I352" s="806"/>
      <c r="J352" s="117" t="s">
        <v>153</v>
      </c>
      <c r="K352" s="117" t="s">
        <v>3</v>
      </c>
      <c r="L352" s="119">
        <v>845.5</v>
      </c>
    </row>
    <row r="353" spans="1:12" s="101" customFormat="1" ht="92.25" customHeight="1">
      <c r="A353" s="808"/>
      <c r="B353" s="803"/>
      <c r="C353" s="803"/>
      <c r="D353" s="807"/>
      <c r="E353" s="803"/>
      <c r="F353" s="803"/>
      <c r="G353" s="803"/>
      <c r="H353" s="806" t="s">
        <v>154</v>
      </c>
      <c r="I353" s="806"/>
      <c r="J353" s="117" t="s">
        <v>153</v>
      </c>
      <c r="K353" s="117" t="s">
        <v>3</v>
      </c>
      <c r="L353" s="119">
        <v>376.04</v>
      </c>
    </row>
    <row r="354" spans="1:12" s="101" customFormat="1" ht="24" customHeight="1">
      <c r="A354" s="808"/>
      <c r="B354" s="110" t="s">
        <v>77</v>
      </c>
      <c r="C354" s="115" t="s">
        <v>79</v>
      </c>
      <c r="D354" s="115" t="s">
        <v>155</v>
      </c>
      <c r="E354" s="115" t="s">
        <v>156</v>
      </c>
      <c r="F354" s="805"/>
      <c r="G354" s="805"/>
      <c r="H354" s="806" t="s">
        <v>157</v>
      </c>
      <c r="I354" s="806"/>
      <c r="J354" s="803" t="s">
        <v>153</v>
      </c>
      <c r="K354" s="803" t="s">
        <v>3</v>
      </c>
      <c r="L354" s="804">
        <v>210</v>
      </c>
    </row>
    <row r="355" spans="1:12" s="101" customFormat="1" ht="24" customHeight="1">
      <c r="A355" s="808"/>
      <c r="B355" s="117" t="s">
        <v>193</v>
      </c>
      <c r="C355" s="117" t="s">
        <v>4155</v>
      </c>
      <c r="D355" s="118">
        <v>43776</v>
      </c>
      <c r="E355" s="117" t="s">
        <v>808</v>
      </c>
      <c r="F355" s="805"/>
      <c r="G355" s="805"/>
      <c r="H355" s="806"/>
      <c r="I355" s="806"/>
      <c r="J355" s="803"/>
      <c r="K355" s="803"/>
      <c r="L355" s="804"/>
    </row>
    <row r="356" spans="1:12" s="101" customFormat="1" ht="24" customHeight="1">
      <c r="A356" s="808">
        <v>1367</v>
      </c>
      <c r="B356" s="110" t="s">
        <v>76</v>
      </c>
      <c r="C356" s="115" t="s">
        <v>78</v>
      </c>
      <c r="D356" s="115" t="s">
        <v>146</v>
      </c>
      <c r="E356" s="115" t="s">
        <v>147</v>
      </c>
      <c r="F356" s="809" t="s">
        <v>71</v>
      </c>
      <c r="G356" s="809"/>
      <c r="H356" s="805"/>
      <c r="I356" s="805"/>
      <c r="J356" s="805"/>
      <c r="K356" s="805"/>
      <c r="L356" s="805"/>
    </row>
    <row r="357" spans="1:12" s="101" customFormat="1" ht="26.25" customHeight="1">
      <c r="A357" s="808"/>
      <c r="B357" s="803" t="s">
        <v>4156</v>
      </c>
      <c r="C357" s="810" t="s">
        <v>4157</v>
      </c>
      <c r="D357" s="807">
        <v>43879</v>
      </c>
      <c r="E357" s="803" t="s">
        <v>228</v>
      </c>
      <c r="F357" s="803" t="s">
        <v>2115</v>
      </c>
      <c r="G357" s="803"/>
      <c r="H357" s="806" t="s">
        <v>152</v>
      </c>
      <c r="I357" s="806"/>
      <c r="J357" s="117" t="s">
        <v>153</v>
      </c>
      <c r="K357" s="117" t="s">
        <v>3</v>
      </c>
      <c r="L357" s="119">
        <v>629</v>
      </c>
    </row>
    <row r="358" spans="1:12" s="101" customFormat="1" ht="302.25" customHeight="1">
      <c r="A358" s="808"/>
      <c r="B358" s="803"/>
      <c r="C358" s="810"/>
      <c r="D358" s="807"/>
      <c r="E358" s="803"/>
      <c r="F358" s="803"/>
      <c r="G358" s="803"/>
      <c r="H358" s="806" t="s">
        <v>154</v>
      </c>
      <c r="I358" s="806"/>
      <c r="J358" s="117" t="s">
        <v>153</v>
      </c>
      <c r="K358" s="117" t="s">
        <v>3</v>
      </c>
      <c r="L358" s="119">
        <v>412.38</v>
      </c>
    </row>
    <row r="359" spans="1:12" s="101" customFormat="1" ht="24" customHeight="1">
      <c r="A359" s="808"/>
      <c r="B359" s="110" t="s">
        <v>77</v>
      </c>
      <c r="C359" s="115" t="s">
        <v>79</v>
      </c>
      <c r="D359" s="115" t="s">
        <v>155</v>
      </c>
      <c r="E359" s="115" t="s">
        <v>156</v>
      </c>
      <c r="F359" s="805"/>
      <c r="G359" s="805"/>
      <c r="H359" s="806" t="s">
        <v>157</v>
      </c>
      <c r="I359" s="806"/>
      <c r="J359" s="803" t="s">
        <v>153</v>
      </c>
      <c r="K359" s="803" t="s">
        <v>153</v>
      </c>
      <c r="L359" s="804">
        <v>0</v>
      </c>
    </row>
    <row r="360" spans="1:12" s="101" customFormat="1" ht="34.5" customHeight="1">
      <c r="A360" s="808"/>
      <c r="B360" s="117" t="s">
        <v>303</v>
      </c>
      <c r="C360" s="117" t="s">
        <v>2115</v>
      </c>
      <c r="D360" s="118">
        <v>43883</v>
      </c>
      <c r="E360" s="117" t="s">
        <v>4158</v>
      </c>
      <c r="F360" s="805"/>
      <c r="G360" s="805"/>
      <c r="H360" s="806"/>
      <c r="I360" s="806"/>
      <c r="J360" s="803"/>
      <c r="K360" s="803"/>
      <c r="L360" s="804"/>
    </row>
    <row r="361" spans="1:12" s="101" customFormat="1" ht="24" customHeight="1">
      <c r="A361" s="808">
        <v>1368</v>
      </c>
      <c r="B361" s="110" t="s">
        <v>76</v>
      </c>
      <c r="C361" s="115" t="s">
        <v>78</v>
      </c>
      <c r="D361" s="115" t="s">
        <v>146</v>
      </c>
      <c r="E361" s="115" t="s">
        <v>147</v>
      </c>
      <c r="F361" s="809" t="s">
        <v>71</v>
      </c>
      <c r="G361" s="809"/>
      <c r="H361" s="805"/>
      <c r="I361" s="805"/>
      <c r="J361" s="805"/>
      <c r="K361" s="805"/>
      <c r="L361" s="805"/>
    </row>
    <row r="362" spans="1:12" s="101" customFormat="1" ht="26.25" customHeight="1">
      <c r="A362" s="808"/>
      <c r="B362" s="803" t="s">
        <v>4159</v>
      </c>
      <c r="C362" s="810" t="s">
        <v>4160</v>
      </c>
      <c r="D362" s="807">
        <v>43894</v>
      </c>
      <c r="E362" s="803" t="s">
        <v>378</v>
      </c>
      <c r="F362" s="803" t="s">
        <v>379</v>
      </c>
      <c r="G362" s="803"/>
      <c r="H362" s="806" t="s">
        <v>152</v>
      </c>
      <c r="I362" s="806"/>
      <c r="J362" s="117" t="s">
        <v>153</v>
      </c>
      <c r="K362" s="117" t="s">
        <v>3</v>
      </c>
      <c r="L362" s="119">
        <v>1017.63</v>
      </c>
    </row>
    <row r="363" spans="1:12" s="101" customFormat="1" ht="270.75" customHeight="1">
      <c r="A363" s="808"/>
      <c r="B363" s="803"/>
      <c r="C363" s="810"/>
      <c r="D363" s="807"/>
      <c r="E363" s="803"/>
      <c r="F363" s="803"/>
      <c r="G363" s="803"/>
      <c r="H363" s="806" t="s">
        <v>154</v>
      </c>
      <c r="I363" s="806"/>
      <c r="J363" s="117" t="s">
        <v>153</v>
      </c>
      <c r="K363" s="117" t="s">
        <v>3</v>
      </c>
      <c r="L363" s="119">
        <v>410.9</v>
      </c>
    </row>
    <row r="364" spans="1:12" s="101" customFormat="1" ht="24" customHeight="1">
      <c r="A364" s="808"/>
      <c r="B364" s="110" t="s">
        <v>77</v>
      </c>
      <c r="C364" s="115" t="s">
        <v>79</v>
      </c>
      <c r="D364" s="115" t="s">
        <v>155</v>
      </c>
      <c r="E364" s="115" t="s">
        <v>156</v>
      </c>
      <c r="F364" s="805"/>
      <c r="G364" s="805"/>
      <c r="H364" s="806" t="s">
        <v>157</v>
      </c>
      <c r="I364" s="806"/>
      <c r="J364" s="803" t="s">
        <v>153</v>
      </c>
      <c r="K364" s="803" t="s">
        <v>153</v>
      </c>
      <c r="L364" s="804">
        <v>0</v>
      </c>
    </row>
    <row r="365" spans="1:12" s="101" customFormat="1" ht="24" customHeight="1">
      <c r="A365" s="808"/>
      <c r="B365" s="117" t="s">
        <v>230</v>
      </c>
      <c r="C365" s="117" t="s">
        <v>379</v>
      </c>
      <c r="D365" s="118">
        <v>43897</v>
      </c>
      <c r="E365" s="117" t="s">
        <v>4161</v>
      </c>
      <c r="F365" s="805"/>
      <c r="G365" s="805"/>
      <c r="H365" s="806"/>
      <c r="I365" s="806"/>
      <c r="J365" s="803"/>
      <c r="K365" s="803"/>
      <c r="L365" s="804"/>
    </row>
    <row r="366" spans="1:12" s="101" customFormat="1" ht="24" customHeight="1">
      <c r="A366" s="808">
        <v>1369</v>
      </c>
      <c r="B366" s="110" t="s">
        <v>76</v>
      </c>
      <c r="C366" s="115" t="s">
        <v>78</v>
      </c>
      <c r="D366" s="115" t="s">
        <v>146</v>
      </c>
      <c r="E366" s="115" t="s">
        <v>147</v>
      </c>
      <c r="F366" s="809" t="s">
        <v>71</v>
      </c>
      <c r="G366" s="809"/>
      <c r="H366" s="805"/>
      <c r="I366" s="805"/>
      <c r="J366" s="805"/>
      <c r="K366" s="805"/>
      <c r="L366" s="805"/>
    </row>
    <row r="367" spans="1:12" s="101" customFormat="1" ht="26.25" customHeight="1">
      <c r="A367" s="808"/>
      <c r="B367" s="803" t="s">
        <v>4162</v>
      </c>
      <c r="C367" s="803" t="s">
        <v>4163</v>
      </c>
      <c r="D367" s="807">
        <v>43806</v>
      </c>
      <c r="E367" s="803" t="s">
        <v>228</v>
      </c>
      <c r="F367" s="803" t="s">
        <v>239</v>
      </c>
      <c r="G367" s="803"/>
      <c r="H367" s="806" t="s">
        <v>152</v>
      </c>
      <c r="I367" s="806"/>
      <c r="J367" s="117" t="s">
        <v>153</v>
      </c>
      <c r="K367" s="117" t="s">
        <v>153</v>
      </c>
      <c r="L367" s="119">
        <v>0</v>
      </c>
    </row>
    <row r="368" spans="1:12" s="101" customFormat="1" ht="18.75" customHeight="1">
      <c r="A368" s="808"/>
      <c r="B368" s="803"/>
      <c r="C368" s="803"/>
      <c r="D368" s="807"/>
      <c r="E368" s="803"/>
      <c r="F368" s="803"/>
      <c r="G368" s="803"/>
      <c r="H368" s="806" t="s">
        <v>154</v>
      </c>
      <c r="I368" s="806"/>
      <c r="J368" s="117" t="s">
        <v>153</v>
      </c>
      <c r="K368" s="117" t="s">
        <v>153</v>
      </c>
      <c r="L368" s="119">
        <v>0</v>
      </c>
    </row>
    <row r="369" spans="1:12" s="101" customFormat="1" ht="24" customHeight="1">
      <c r="A369" s="808"/>
      <c r="B369" s="110" t="s">
        <v>77</v>
      </c>
      <c r="C369" s="115" t="s">
        <v>79</v>
      </c>
      <c r="D369" s="115" t="s">
        <v>155</v>
      </c>
      <c r="E369" s="115" t="s">
        <v>156</v>
      </c>
      <c r="F369" s="805"/>
      <c r="G369" s="805"/>
      <c r="H369" s="806" t="s">
        <v>157</v>
      </c>
      <c r="I369" s="806"/>
      <c r="J369" s="803" t="s">
        <v>153</v>
      </c>
      <c r="K369" s="803" t="s">
        <v>3</v>
      </c>
      <c r="L369" s="804">
        <v>840</v>
      </c>
    </row>
    <row r="370" spans="1:12" s="101" customFormat="1" ht="24" customHeight="1">
      <c r="A370" s="808"/>
      <c r="B370" s="117" t="s">
        <v>193</v>
      </c>
      <c r="C370" s="117" t="s">
        <v>239</v>
      </c>
      <c r="D370" s="118">
        <v>43811</v>
      </c>
      <c r="E370" s="117" t="s">
        <v>451</v>
      </c>
      <c r="F370" s="805"/>
      <c r="G370" s="805"/>
      <c r="H370" s="806"/>
      <c r="I370" s="806"/>
      <c r="J370" s="803"/>
      <c r="K370" s="803"/>
      <c r="L370" s="804"/>
    </row>
    <row r="371" spans="1:12" s="101" customFormat="1" ht="24" customHeight="1">
      <c r="A371" s="808">
        <v>1370</v>
      </c>
      <c r="B371" s="110" t="s">
        <v>76</v>
      </c>
      <c r="C371" s="115" t="s">
        <v>78</v>
      </c>
      <c r="D371" s="115" t="s">
        <v>146</v>
      </c>
      <c r="E371" s="115" t="s">
        <v>147</v>
      </c>
      <c r="F371" s="809" t="s">
        <v>71</v>
      </c>
      <c r="G371" s="809"/>
      <c r="H371" s="805"/>
      <c r="I371" s="805"/>
      <c r="J371" s="805"/>
      <c r="K371" s="805"/>
      <c r="L371" s="805"/>
    </row>
    <row r="372" spans="1:12" s="101" customFormat="1" ht="26.25" customHeight="1">
      <c r="A372" s="808"/>
      <c r="B372" s="803" t="s">
        <v>4164</v>
      </c>
      <c r="C372" s="810" t="s">
        <v>4165</v>
      </c>
      <c r="D372" s="807">
        <v>43773</v>
      </c>
      <c r="E372" s="803" t="s">
        <v>476</v>
      </c>
      <c r="F372" s="803" t="s">
        <v>546</v>
      </c>
      <c r="G372" s="803"/>
      <c r="H372" s="806" t="s">
        <v>152</v>
      </c>
      <c r="I372" s="806"/>
      <c r="J372" s="117" t="s">
        <v>153</v>
      </c>
      <c r="K372" s="117" t="s">
        <v>3</v>
      </c>
      <c r="L372" s="119">
        <v>419</v>
      </c>
    </row>
    <row r="373" spans="1:12" s="101" customFormat="1" ht="239.25" customHeight="1">
      <c r="A373" s="808"/>
      <c r="B373" s="803"/>
      <c r="C373" s="810"/>
      <c r="D373" s="807"/>
      <c r="E373" s="803"/>
      <c r="F373" s="803"/>
      <c r="G373" s="803"/>
      <c r="H373" s="806" t="s">
        <v>154</v>
      </c>
      <c r="I373" s="806"/>
      <c r="J373" s="117" t="s">
        <v>153</v>
      </c>
      <c r="K373" s="117" t="s">
        <v>3</v>
      </c>
      <c r="L373" s="119">
        <v>176.61</v>
      </c>
    </row>
    <row r="374" spans="1:12" s="101" customFormat="1" ht="24" customHeight="1">
      <c r="A374" s="808"/>
      <c r="B374" s="110" t="s">
        <v>77</v>
      </c>
      <c r="C374" s="115" t="s">
        <v>79</v>
      </c>
      <c r="D374" s="115" t="s">
        <v>155</v>
      </c>
      <c r="E374" s="115" t="s">
        <v>156</v>
      </c>
      <c r="F374" s="805"/>
      <c r="G374" s="805"/>
      <c r="H374" s="806" t="s">
        <v>157</v>
      </c>
      <c r="I374" s="806"/>
      <c r="J374" s="803" t="s">
        <v>153</v>
      </c>
      <c r="K374" s="803" t="s">
        <v>3</v>
      </c>
      <c r="L374" s="804">
        <v>140</v>
      </c>
    </row>
    <row r="375" spans="1:12" s="101" customFormat="1" ht="24" customHeight="1">
      <c r="A375" s="808"/>
      <c r="B375" s="117" t="s">
        <v>240</v>
      </c>
      <c r="C375" s="117" t="s">
        <v>546</v>
      </c>
      <c r="D375" s="118">
        <v>43775</v>
      </c>
      <c r="E375" s="117" t="s">
        <v>681</v>
      </c>
      <c r="F375" s="805"/>
      <c r="G375" s="805"/>
      <c r="H375" s="806"/>
      <c r="I375" s="806"/>
      <c r="J375" s="803"/>
      <c r="K375" s="803"/>
      <c r="L375" s="804"/>
    </row>
    <row r="376" spans="1:12" s="101" customFormat="1" ht="24" customHeight="1">
      <c r="A376" s="808">
        <v>1371</v>
      </c>
      <c r="B376" s="110" t="s">
        <v>76</v>
      </c>
      <c r="C376" s="115" t="s">
        <v>78</v>
      </c>
      <c r="D376" s="115" t="s">
        <v>146</v>
      </c>
      <c r="E376" s="115" t="s">
        <v>147</v>
      </c>
      <c r="F376" s="809" t="s">
        <v>71</v>
      </c>
      <c r="G376" s="809"/>
      <c r="H376" s="805"/>
      <c r="I376" s="805"/>
      <c r="J376" s="805"/>
      <c r="K376" s="805"/>
      <c r="L376" s="805"/>
    </row>
    <row r="377" spans="1:12" s="101" customFormat="1" ht="26.25" customHeight="1">
      <c r="A377" s="808"/>
      <c r="B377" s="803" t="s">
        <v>4164</v>
      </c>
      <c r="C377" s="810" t="s">
        <v>4166</v>
      </c>
      <c r="D377" s="807">
        <v>43884</v>
      </c>
      <c r="E377" s="803" t="s">
        <v>2183</v>
      </c>
      <c r="F377" s="803" t="s">
        <v>4167</v>
      </c>
      <c r="G377" s="803"/>
      <c r="H377" s="806" t="s">
        <v>152</v>
      </c>
      <c r="I377" s="806"/>
      <c r="J377" s="117" t="s">
        <v>153</v>
      </c>
      <c r="K377" s="117" t="s">
        <v>3</v>
      </c>
      <c r="L377" s="119">
        <v>700</v>
      </c>
    </row>
    <row r="378" spans="1:12" s="101" customFormat="1" ht="408.95" customHeight="1">
      <c r="A378" s="808"/>
      <c r="B378" s="803"/>
      <c r="C378" s="810"/>
      <c r="D378" s="807"/>
      <c r="E378" s="803"/>
      <c r="F378" s="803"/>
      <c r="G378" s="803"/>
      <c r="H378" s="806" t="s">
        <v>154</v>
      </c>
      <c r="I378" s="806"/>
      <c r="J378" s="803" t="s">
        <v>153</v>
      </c>
      <c r="K378" s="803" t="s">
        <v>3</v>
      </c>
      <c r="L378" s="804">
        <v>666.26</v>
      </c>
    </row>
    <row r="379" spans="1:12" s="101" customFormat="1" ht="50.85" customHeight="1">
      <c r="A379" s="808"/>
      <c r="B379" s="803"/>
      <c r="C379" s="810"/>
      <c r="D379" s="807"/>
      <c r="E379" s="803"/>
      <c r="F379" s="803"/>
      <c r="G379" s="803"/>
      <c r="H379" s="806"/>
      <c r="I379" s="806"/>
      <c r="J379" s="803"/>
      <c r="K379" s="803"/>
      <c r="L379" s="804"/>
    </row>
    <row r="380" spans="1:12" s="101" customFormat="1" ht="24" customHeight="1">
      <c r="A380" s="808"/>
      <c r="B380" s="110" t="s">
        <v>77</v>
      </c>
      <c r="C380" s="115" t="s">
        <v>79</v>
      </c>
      <c r="D380" s="115" t="s">
        <v>155</v>
      </c>
      <c r="E380" s="115" t="s">
        <v>156</v>
      </c>
      <c r="F380" s="805"/>
      <c r="G380" s="805"/>
      <c r="H380" s="806" t="s">
        <v>157</v>
      </c>
      <c r="I380" s="806"/>
      <c r="J380" s="803" t="s">
        <v>153</v>
      </c>
      <c r="K380" s="803" t="s">
        <v>3</v>
      </c>
      <c r="L380" s="804">
        <v>625</v>
      </c>
    </row>
    <row r="381" spans="1:12" s="101" customFormat="1" ht="24" customHeight="1">
      <c r="A381" s="808"/>
      <c r="B381" s="117" t="s">
        <v>240</v>
      </c>
      <c r="C381" s="117" t="s">
        <v>4167</v>
      </c>
      <c r="D381" s="118">
        <v>43896</v>
      </c>
      <c r="E381" s="117" t="s">
        <v>4168</v>
      </c>
      <c r="F381" s="805"/>
      <c r="G381" s="805"/>
      <c r="H381" s="806"/>
      <c r="I381" s="806"/>
      <c r="J381" s="803"/>
      <c r="K381" s="803"/>
      <c r="L381" s="804"/>
    </row>
    <row r="382" spans="1:12" s="101" customFormat="1" ht="24" customHeight="1">
      <c r="A382" s="808">
        <v>1372</v>
      </c>
      <c r="B382" s="110" t="s">
        <v>76</v>
      </c>
      <c r="C382" s="115" t="s">
        <v>78</v>
      </c>
      <c r="D382" s="115" t="s">
        <v>146</v>
      </c>
      <c r="E382" s="115" t="s">
        <v>147</v>
      </c>
      <c r="F382" s="809" t="s">
        <v>71</v>
      </c>
      <c r="G382" s="809"/>
      <c r="H382" s="805"/>
      <c r="I382" s="805"/>
      <c r="J382" s="805"/>
      <c r="K382" s="805"/>
      <c r="L382" s="805"/>
    </row>
    <row r="383" spans="1:12" s="101" customFormat="1" ht="26.25" customHeight="1">
      <c r="A383" s="808"/>
      <c r="B383" s="803" t="s">
        <v>4164</v>
      </c>
      <c r="C383" s="810" t="s">
        <v>4166</v>
      </c>
      <c r="D383" s="807">
        <v>43884</v>
      </c>
      <c r="E383" s="803" t="s">
        <v>2183</v>
      </c>
      <c r="F383" s="803" t="s">
        <v>1289</v>
      </c>
      <c r="G383" s="803"/>
      <c r="H383" s="806" t="s">
        <v>152</v>
      </c>
      <c r="I383" s="806"/>
      <c r="J383" s="117" t="s">
        <v>153</v>
      </c>
      <c r="K383" s="117" t="s">
        <v>153</v>
      </c>
      <c r="L383" s="119">
        <v>0</v>
      </c>
    </row>
    <row r="384" spans="1:12" s="101" customFormat="1" ht="408.95" customHeight="1">
      <c r="A384" s="808"/>
      <c r="B384" s="803"/>
      <c r="C384" s="810"/>
      <c r="D384" s="807"/>
      <c r="E384" s="803"/>
      <c r="F384" s="803"/>
      <c r="G384" s="803"/>
      <c r="H384" s="806" t="s">
        <v>154</v>
      </c>
      <c r="I384" s="806"/>
      <c r="J384" s="803" t="s">
        <v>153</v>
      </c>
      <c r="K384" s="803" t="s">
        <v>153</v>
      </c>
      <c r="L384" s="804">
        <v>0</v>
      </c>
    </row>
    <row r="385" spans="1:12" s="101" customFormat="1" ht="50.85" customHeight="1">
      <c r="A385" s="808"/>
      <c r="B385" s="803"/>
      <c r="C385" s="810"/>
      <c r="D385" s="807"/>
      <c r="E385" s="803"/>
      <c r="F385" s="803"/>
      <c r="G385" s="803"/>
      <c r="H385" s="806"/>
      <c r="I385" s="806"/>
      <c r="J385" s="803"/>
      <c r="K385" s="803"/>
      <c r="L385" s="804"/>
    </row>
    <row r="386" spans="1:12" s="101" customFormat="1" ht="24" customHeight="1">
      <c r="A386" s="808"/>
      <c r="B386" s="110" t="s">
        <v>77</v>
      </c>
      <c r="C386" s="115" t="s">
        <v>79</v>
      </c>
      <c r="D386" s="115" t="s">
        <v>155</v>
      </c>
      <c r="E386" s="115" t="s">
        <v>156</v>
      </c>
      <c r="F386" s="805"/>
      <c r="G386" s="805"/>
      <c r="H386" s="806" t="s">
        <v>157</v>
      </c>
      <c r="I386" s="806"/>
      <c r="J386" s="803" t="s">
        <v>153</v>
      </c>
      <c r="K386" s="803" t="s">
        <v>3</v>
      </c>
      <c r="L386" s="804">
        <v>1415</v>
      </c>
    </row>
    <row r="387" spans="1:12" s="101" customFormat="1" ht="24" customHeight="1">
      <c r="A387" s="808"/>
      <c r="B387" s="117" t="s">
        <v>240</v>
      </c>
      <c r="C387" s="117" t="s">
        <v>1289</v>
      </c>
      <c r="D387" s="118">
        <v>43896</v>
      </c>
      <c r="E387" s="117" t="s">
        <v>4168</v>
      </c>
      <c r="F387" s="805"/>
      <c r="G387" s="805"/>
      <c r="H387" s="806"/>
      <c r="I387" s="806"/>
      <c r="J387" s="803"/>
      <c r="K387" s="803"/>
      <c r="L387" s="804"/>
    </row>
    <row r="388" spans="1:12" s="101" customFormat="1" ht="24" customHeight="1">
      <c r="A388" s="808">
        <v>1373</v>
      </c>
      <c r="B388" s="110" t="s">
        <v>76</v>
      </c>
      <c r="C388" s="115" t="s">
        <v>78</v>
      </c>
      <c r="D388" s="115" t="s">
        <v>146</v>
      </c>
      <c r="E388" s="115" t="s">
        <v>147</v>
      </c>
      <c r="F388" s="809" t="s">
        <v>71</v>
      </c>
      <c r="G388" s="809"/>
      <c r="H388" s="805"/>
      <c r="I388" s="805"/>
      <c r="J388" s="805"/>
      <c r="K388" s="805"/>
      <c r="L388" s="805"/>
    </row>
    <row r="389" spans="1:12" s="101" customFormat="1" ht="26.25" customHeight="1">
      <c r="A389" s="808"/>
      <c r="B389" s="803" t="s">
        <v>4169</v>
      </c>
      <c r="C389" s="810" t="s">
        <v>4170</v>
      </c>
      <c r="D389" s="807">
        <v>43894</v>
      </c>
      <c r="E389" s="803" t="s">
        <v>354</v>
      </c>
      <c r="F389" s="803" t="s">
        <v>584</v>
      </c>
      <c r="G389" s="803"/>
      <c r="H389" s="806" t="s">
        <v>152</v>
      </c>
      <c r="I389" s="806"/>
      <c r="J389" s="117" t="s">
        <v>153</v>
      </c>
      <c r="K389" s="117" t="s">
        <v>3</v>
      </c>
      <c r="L389" s="119">
        <v>657.26</v>
      </c>
    </row>
    <row r="390" spans="1:12" s="101" customFormat="1" ht="408.95" customHeight="1">
      <c r="A390" s="808"/>
      <c r="B390" s="803"/>
      <c r="C390" s="810"/>
      <c r="D390" s="807"/>
      <c r="E390" s="803"/>
      <c r="F390" s="803"/>
      <c r="G390" s="803"/>
      <c r="H390" s="806" t="s">
        <v>154</v>
      </c>
      <c r="I390" s="806"/>
      <c r="J390" s="803" t="s">
        <v>153</v>
      </c>
      <c r="K390" s="803" t="s">
        <v>3</v>
      </c>
      <c r="L390" s="804">
        <v>556.80000000000007</v>
      </c>
    </row>
    <row r="391" spans="1:12" s="101" customFormat="1" ht="71.849999999999994" customHeight="1">
      <c r="A391" s="808"/>
      <c r="B391" s="803"/>
      <c r="C391" s="810"/>
      <c r="D391" s="807"/>
      <c r="E391" s="803"/>
      <c r="F391" s="803"/>
      <c r="G391" s="803"/>
      <c r="H391" s="806"/>
      <c r="I391" s="806"/>
      <c r="J391" s="803"/>
      <c r="K391" s="803"/>
      <c r="L391" s="804"/>
    </row>
    <row r="392" spans="1:12" s="101" customFormat="1" ht="24" customHeight="1">
      <c r="A392" s="808"/>
      <c r="B392" s="110" t="s">
        <v>77</v>
      </c>
      <c r="C392" s="115" t="s">
        <v>79</v>
      </c>
      <c r="D392" s="115" t="s">
        <v>155</v>
      </c>
      <c r="E392" s="115" t="s">
        <v>156</v>
      </c>
      <c r="F392" s="805"/>
      <c r="G392" s="805"/>
      <c r="H392" s="806" t="s">
        <v>157</v>
      </c>
      <c r="I392" s="806"/>
      <c r="J392" s="803" t="s">
        <v>153</v>
      </c>
      <c r="K392" s="803" t="s">
        <v>153</v>
      </c>
      <c r="L392" s="804">
        <v>0</v>
      </c>
    </row>
    <row r="393" spans="1:12" s="101" customFormat="1" ht="24" customHeight="1">
      <c r="A393" s="808"/>
      <c r="B393" s="117" t="s">
        <v>2305</v>
      </c>
      <c r="C393" s="117" t="s">
        <v>584</v>
      </c>
      <c r="D393" s="118">
        <v>43896</v>
      </c>
      <c r="E393" s="117" t="s">
        <v>1255</v>
      </c>
      <c r="F393" s="805"/>
      <c r="G393" s="805"/>
      <c r="H393" s="806"/>
      <c r="I393" s="806"/>
      <c r="J393" s="803"/>
      <c r="K393" s="803"/>
      <c r="L393" s="804"/>
    </row>
    <row r="394" spans="1:12" s="101" customFormat="1" ht="24" customHeight="1">
      <c r="A394" s="808">
        <v>1374</v>
      </c>
      <c r="B394" s="110" t="s">
        <v>76</v>
      </c>
      <c r="C394" s="115" t="s">
        <v>78</v>
      </c>
      <c r="D394" s="115" t="s">
        <v>146</v>
      </c>
      <c r="E394" s="115" t="s">
        <v>147</v>
      </c>
      <c r="F394" s="809" t="s">
        <v>71</v>
      </c>
      <c r="G394" s="809"/>
      <c r="H394" s="805"/>
      <c r="I394" s="805"/>
      <c r="J394" s="805"/>
      <c r="K394" s="805"/>
      <c r="L394" s="805"/>
    </row>
    <row r="395" spans="1:12" s="101" customFormat="1" ht="26.25" customHeight="1">
      <c r="A395" s="808"/>
      <c r="B395" s="803" t="s">
        <v>4171</v>
      </c>
      <c r="C395" s="810" t="s">
        <v>4172</v>
      </c>
      <c r="D395" s="807">
        <v>43789</v>
      </c>
      <c r="E395" s="803" t="s">
        <v>868</v>
      </c>
      <c r="F395" s="803" t="s">
        <v>1320</v>
      </c>
      <c r="G395" s="803"/>
      <c r="H395" s="806" t="s">
        <v>152</v>
      </c>
      <c r="I395" s="806"/>
      <c r="J395" s="117" t="s">
        <v>153</v>
      </c>
      <c r="K395" s="117" t="s">
        <v>3</v>
      </c>
      <c r="L395" s="119">
        <v>191.64</v>
      </c>
    </row>
    <row r="396" spans="1:12" s="101" customFormat="1" ht="270.75" customHeight="1">
      <c r="A396" s="808"/>
      <c r="B396" s="803"/>
      <c r="C396" s="810"/>
      <c r="D396" s="807"/>
      <c r="E396" s="803"/>
      <c r="F396" s="803"/>
      <c r="G396" s="803"/>
      <c r="H396" s="806" t="s">
        <v>154</v>
      </c>
      <c r="I396" s="806"/>
      <c r="J396" s="117" t="s">
        <v>153</v>
      </c>
      <c r="K396" s="117" t="s">
        <v>3</v>
      </c>
      <c r="L396" s="119">
        <v>393.94</v>
      </c>
    </row>
    <row r="397" spans="1:12" s="101" customFormat="1" ht="24" customHeight="1">
      <c r="A397" s="808"/>
      <c r="B397" s="110" t="s">
        <v>77</v>
      </c>
      <c r="C397" s="115" t="s">
        <v>79</v>
      </c>
      <c r="D397" s="115" t="s">
        <v>155</v>
      </c>
      <c r="E397" s="115" t="s">
        <v>156</v>
      </c>
      <c r="F397" s="805"/>
      <c r="G397" s="805"/>
      <c r="H397" s="806" t="s">
        <v>157</v>
      </c>
      <c r="I397" s="806"/>
      <c r="J397" s="803" t="s">
        <v>153</v>
      </c>
      <c r="K397" s="803" t="s">
        <v>3</v>
      </c>
      <c r="L397" s="804">
        <v>30</v>
      </c>
    </row>
    <row r="398" spans="1:12" s="101" customFormat="1" ht="24" customHeight="1">
      <c r="A398" s="808"/>
      <c r="B398" s="117" t="s">
        <v>2538</v>
      </c>
      <c r="C398" s="117" t="s">
        <v>1320</v>
      </c>
      <c r="D398" s="118">
        <v>43790</v>
      </c>
      <c r="E398" s="117" t="s">
        <v>1571</v>
      </c>
      <c r="F398" s="805"/>
      <c r="G398" s="805"/>
      <c r="H398" s="806"/>
      <c r="I398" s="806"/>
      <c r="J398" s="803"/>
      <c r="K398" s="803"/>
      <c r="L398" s="804"/>
    </row>
    <row r="399" spans="1:12" s="101" customFormat="1" ht="24" customHeight="1">
      <c r="A399" s="808">
        <v>1375</v>
      </c>
      <c r="B399" s="110" t="s">
        <v>76</v>
      </c>
      <c r="C399" s="115" t="s">
        <v>78</v>
      </c>
      <c r="D399" s="115" t="s">
        <v>146</v>
      </c>
      <c r="E399" s="115" t="s">
        <v>147</v>
      </c>
      <c r="F399" s="809" t="s">
        <v>71</v>
      </c>
      <c r="G399" s="809"/>
      <c r="H399" s="805"/>
      <c r="I399" s="805"/>
      <c r="J399" s="805"/>
      <c r="K399" s="805"/>
      <c r="L399" s="805"/>
    </row>
    <row r="400" spans="1:12" s="101" customFormat="1" ht="26.25" customHeight="1">
      <c r="A400" s="808"/>
      <c r="B400" s="803" t="s">
        <v>4173</v>
      </c>
      <c r="C400" s="810" t="s">
        <v>4174</v>
      </c>
      <c r="D400" s="807">
        <v>43884</v>
      </c>
      <c r="E400" s="803" t="s">
        <v>476</v>
      </c>
      <c r="F400" s="803" t="s">
        <v>546</v>
      </c>
      <c r="G400" s="803"/>
      <c r="H400" s="806" t="s">
        <v>152</v>
      </c>
      <c r="I400" s="806"/>
      <c r="J400" s="117" t="s">
        <v>153</v>
      </c>
      <c r="K400" s="117" t="s">
        <v>3</v>
      </c>
      <c r="L400" s="119">
        <v>227.28</v>
      </c>
    </row>
    <row r="401" spans="1:12" s="101" customFormat="1" ht="386.25" customHeight="1">
      <c r="A401" s="808"/>
      <c r="B401" s="803"/>
      <c r="C401" s="810"/>
      <c r="D401" s="807"/>
      <c r="E401" s="803"/>
      <c r="F401" s="803"/>
      <c r="G401" s="803"/>
      <c r="H401" s="806" t="s">
        <v>154</v>
      </c>
      <c r="I401" s="806"/>
      <c r="J401" s="117" t="s">
        <v>153</v>
      </c>
      <c r="K401" s="117" t="s">
        <v>3</v>
      </c>
      <c r="L401" s="119">
        <v>407.37</v>
      </c>
    </row>
    <row r="402" spans="1:12" s="101" customFormat="1" ht="24" customHeight="1">
      <c r="A402" s="808"/>
      <c r="B402" s="110" t="s">
        <v>77</v>
      </c>
      <c r="C402" s="115" t="s">
        <v>79</v>
      </c>
      <c r="D402" s="115" t="s">
        <v>155</v>
      </c>
      <c r="E402" s="115" t="s">
        <v>156</v>
      </c>
      <c r="F402" s="805"/>
      <c r="G402" s="805"/>
      <c r="H402" s="806" t="s">
        <v>157</v>
      </c>
      <c r="I402" s="806"/>
      <c r="J402" s="803" t="s">
        <v>153</v>
      </c>
      <c r="K402" s="803" t="s">
        <v>3</v>
      </c>
      <c r="L402" s="804">
        <v>207</v>
      </c>
    </row>
    <row r="403" spans="1:12" s="101" customFormat="1" ht="24" customHeight="1">
      <c r="A403" s="808"/>
      <c r="B403" s="117" t="s">
        <v>4175</v>
      </c>
      <c r="C403" s="117" t="s">
        <v>546</v>
      </c>
      <c r="D403" s="118">
        <v>43885</v>
      </c>
      <c r="E403" s="117" t="s">
        <v>3730</v>
      </c>
      <c r="F403" s="805"/>
      <c r="G403" s="805"/>
      <c r="H403" s="806"/>
      <c r="I403" s="806"/>
      <c r="J403" s="803"/>
      <c r="K403" s="803"/>
      <c r="L403" s="804"/>
    </row>
    <row r="404" spans="1:12" s="101" customFormat="1" ht="24" customHeight="1">
      <c r="A404" s="808">
        <v>1376</v>
      </c>
      <c r="B404" s="110" t="s">
        <v>76</v>
      </c>
      <c r="C404" s="115" t="s">
        <v>78</v>
      </c>
      <c r="D404" s="115" t="s">
        <v>146</v>
      </c>
      <c r="E404" s="115" t="s">
        <v>147</v>
      </c>
      <c r="F404" s="809" t="s">
        <v>71</v>
      </c>
      <c r="G404" s="809"/>
      <c r="H404" s="805"/>
      <c r="I404" s="805"/>
      <c r="J404" s="805"/>
      <c r="K404" s="805"/>
      <c r="L404" s="805"/>
    </row>
    <row r="405" spans="1:12" s="101" customFormat="1" ht="26.25" customHeight="1">
      <c r="A405" s="808"/>
      <c r="B405" s="803" t="s">
        <v>4176</v>
      </c>
      <c r="C405" s="803" t="s">
        <v>4177</v>
      </c>
      <c r="D405" s="807">
        <v>43744</v>
      </c>
      <c r="E405" s="803" t="s">
        <v>3233</v>
      </c>
      <c r="F405" s="803" t="s">
        <v>3234</v>
      </c>
      <c r="G405" s="803"/>
      <c r="H405" s="806" t="s">
        <v>152</v>
      </c>
      <c r="I405" s="806"/>
      <c r="J405" s="117" t="s">
        <v>153</v>
      </c>
      <c r="K405" s="117" t="s">
        <v>3</v>
      </c>
      <c r="L405" s="119">
        <v>157</v>
      </c>
    </row>
    <row r="406" spans="1:12" s="101" customFormat="1" ht="102.75" customHeight="1">
      <c r="A406" s="808"/>
      <c r="B406" s="803"/>
      <c r="C406" s="803"/>
      <c r="D406" s="807"/>
      <c r="E406" s="803"/>
      <c r="F406" s="803"/>
      <c r="G406" s="803"/>
      <c r="H406" s="806" t="s">
        <v>154</v>
      </c>
      <c r="I406" s="806"/>
      <c r="J406" s="117" t="s">
        <v>153</v>
      </c>
      <c r="K406" s="117" t="s">
        <v>3</v>
      </c>
      <c r="L406" s="119">
        <v>454.6</v>
      </c>
    </row>
    <row r="407" spans="1:12" s="101" customFormat="1" ht="24" customHeight="1">
      <c r="A407" s="808"/>
      <c r="B407" s="110" t="s">
        <v>77</v>
      </c>
      <c r="C407" s="115" t="s">
        <v>79</v>
      </c>
      <c r="D407" s="115" t="s">
        <v>155</v>
      </c>
      <c r="E407" s="115" t="s">
        <v>156</v>
      </c>
      <c r="F407" s="805"/>
      <c r="G407" s="805"/>
      <c r="H407" s="806" t="s">
        <v>157</v>
      </c>
      <c r="I407" s="806"/>
      <c r="J407" s="803" t="s">
        <v>153</v>
      </c>
      <c r="K407" s="803" t="s">
        <v>153</v>
      </c>
      <c r="L407" s="804">
        <v>0</v>
      </c>
    </row>
    <row r="408" spans="1:12" s="101" customFormat="1" ht="34.5" customHeight="1">
      <c r="A408" s="808"/>
      <c r="B408" s="117" t="s">
        <v>303</v>
      </c>
      <c r="C408" s="117" t="s">
        <v>3234</v>
      </c>
      <c r="D408" s="118">
        <v>43745</v>
      </c>
      <c r="E408" s="117" t="s">
        <v>987</v>
      </c>
      <c r="F408" s="805"/>
      <c r="G408" s="805"/>
      <c r="H408" s="806"/>
      <c r="I408" s="806"/>
      <c r="J408" s="803"/>
      <c r="K408" s="803"/>
      <c r="L408" s="804"/>
    </row>
    <row r="409" spans="1:12" s="101" customFormat="1" ht="24" customHeight="1">
      <c r="A409" s="808">
        <v>1377</v>
      </c>
      <c r="B409" s="110" t="s">
        <v>76</v>
      </c>
      <c r="C409" s="115" t="s">
        <v>78</v>
      </c>
      <c r="D409" s="115" t="s">
        <v>146</v>
      </c>
      <c r="E409" s="115" t="s">
        <v>147</v>
      </c>
      <c r="F409" s="809" t="s">
        <v>71</v>
      </c>
      <c r="G409" s="809"/>
      <c r="H409" s="805"/>
      <c r="I409" s="805"/>
      <c r="J409" s="805"/>
      <c r="K409" s="805"/>
      <c r="L409" s="805"/>
    </row>
    <row r="410" spans="1:12" s="101" customFormat="1" ht="26.25" customHeight="1">
      <c r="A410" s="808"/>
      <c r="B410" s="803" t="s">
        <v>4176</v>
      </c>
      <c r="C410" s="810" t="s">
        <v>4178</v>
      </c>
      <c r="D410" s="807">
        <v>43813</v>
      </c>
      <c r="E410" s="803" t="s">
        <v>197</v>
      </c>
      <c r="F410" s="803" t="s">
        <v>4179</v>
      </c>
      <c r="G410" s="803"/>
      <c r="H410" s="806" t="s">
        <v>152</v>
      </c>
      <c r="I410" s="806"/>
      <c r="J410" s="117" t="s">
        <v>153</v>
      </c>
      <c r="K410" s="117" t="s">
        <v>3</v>
      </c>
      <c r="L410" s="119">
        <v>1955</v>
      </c>
    </row>
    <row r="411" spans="1:12" s="101" customFormat="1" ht="197.25" customHeight="1">
      <c r="A411" s="808"/>
      <c r="B411" s="803"/>
      <c r="C411" s="810"/>
      <c r="D411" s="807"/>
      <c r="E411" s="803"/>
      <c r="F411" s="803"/>
      <c r="G411" s="803"/>
      <c r="H411" s="806" t="s">
        <v>154</v>
      </c>
      <c r="I411" s="806"/>
      <c r="J411" s="117" t="s">
        <v>153</v>
      </c>
      <c r="K411" s="117" t="s">
        <v>3</v>
      </c>
      <c r="L411" s="119">
        <v>2454.8200000000002</v>
      </c>
    </row>
    <row r="412" spans="1:12" s="101" customFormat="1" ht="24" customHeight="1">
      <c r="A412" s="808"/>
      <c r="B412" s="110" t="s">
        <v>77</v>
      </c>
      <c r="C412" s="115" t="s">
        <v>79</v>
      </c>
      <c r="D412" s="115" t="s">
        <v>155</v>
      </c>
      <c r="E412" s="115" t="s">
        <v>156</v>
      </c>
      <c r="F412" s="805"/>
      <c r="G412" s="805"/>
      <c r="H412" s="806" t="s">
        <v>157</v>
      </c>
      <c r="I412" s="806"/>
      <c r="J412" s="803" t="s">
        <v>153</v>
      </c>
      <c r="K412" s="803" t="s">
        <v>153</v>
      </c>
      <c r="L412" s="804">
        <v>0</v>
      </c>
    </row>
    <row r="413" spans="1:12" s="101" customFormat="1" ht="34.5" customHeight="1">
      <c r="A413" s="808"/>
      <c r="B413" s="117" t="s">
        <v>303</v>
      </c>
      <c r="C413" s="117" t="s">
        <v>4179</v>
      </c>
      <c r="D413" s="118">
        <v>43819</v>
      </c>
      <c r="E413" s="117" t="s">
        <v>4180</v>
      </c>
      <c r="F413" s="805"/>
      <c r="G413" s="805"/>
      <c r="H413" s="806"/>
      <c r="I413" s="806"/>
      <c r="J413" s="803"/>
      <c r="K413" s="803"/>
      <c r="L413" s="804"/>
    </row>
    <row r="414" spans="1:12" s="101" customFormat="1" ht="24" customHeight="1">
      <c r="A414" s="808">
        <v>1378</v>
      </c>
      <c r="B414" s="110" t="s">
        <v>76</v>
      </c>
      <c r="C414" s="115" t="s">
        <v>78</v>
      </c>
      <c r="D414" s="115" t="s">
        <v>146</v>
      </c>
      <c r="E414" s="115" t="s">
        <v>147</v>
      </c>
      <c r="F414" s="809" t="s">
        <v>71</v>
      </c>
      <c r="G414" s="809"/>
      <c r="H414" s="805"/>
      <c r="I414" s="805"/>
      <c r="J414" s="805"/>
      <c r="K414" s="805"/>
      <c r="L414" s="805"/>
    </row>
    <row r="415" spans="1:12" s="101" customFormat="1" ht="26.25" customHeight="1">
      <c r="A415" s="808"/>
      <c r="B415" s="803" t="s">
        <v>4181</v>
      </c>
      <c r="C415" s="803" t="s">
        <v>4182</v>
      </c>
      <c r="D415" s="807">
        <v>43765</v>
      </c>
      <c r="E415" s="803" t="s">
        <v>3563</v>
      </c>
      <c r="F415" s="803" t="s">
        <v>2067</v>
      </c>
      <c r="G415" s="803"/>
      <c r="H415" s="806" t="s">
        <v>152</v>
      </c>
      <c r="I415" s="806"/>
      <c r="J415" s="117" t="s">
        <v>153</v>
      </c>
      <c r="K415" s="117" t="s">
        <v>3</v>
      </c>
      <c r="L415" s="119">
        <v>606</v>
      </c>
    </row>
    <row r="416" spans="1:12" s="101" customFormat="1" ht="81.75" customHeight="1">
      <c r="A416" s="808"/>
      <c r="B416" s="803"/>
      <c r="C416" s="803"/>
      <c r="D416" s="807"/>
      <c r="E416" s="803"/>
      <c r="F416" s="803"/>
      <c r="G416" s="803"/>
      <c r="H416" s="806" t="s">
        <v>154</v>
      </c>
      <c r="I416" s="806"/>
      <c r="J416" s="117" t="s">
        <v>153</v>
      </c>
      <c r="K416" s="117" t="s">
        <v>153</v>
      </c>
      <c r="L416" s="119">
        <v>0</v>
      </c>
    </row>
    <row r="417" spans="1:12" s="101" customFormat="1" ht="24" customHeight="1">
      <c r="A417" s="808"/>
      <c r="B417" s="110" t="s">
        <v>77</v>
      </c>
      <c r="C417" s="115" t="s">
        <v>79</v>
      </c>
      <c r="D417" s="115" t="s">
        <v>155</v>
      </c>
      <c r="E417" s="115" t="s">
        <v>156</v>
      </c>
      <c r="F417" s="805"/>
      <c r="G417" s="805"/>
      <c r="H417" s="806" t="s">
        <v>157</v>
      </c>
      <c r="I417" s="806"/>
      <c r="J417" s="803" t="s">
        <v>153</v>
      </c>
      <c r="K417" s="803" t="s">
        <v>3</v>
      </c>
      <c r="L417" s="804">
        <v>395</v>
      </c>
    </row>
    <row r="418" spans="1:12" s="101" customFormat="1" ht="24" customHeight="1">
      <c r="A418" s="808"/>
      <c r="B418" s="117" t="s">
        <v>842</v>
      </c>
      <c r="C418" s="117" t="s">
        <v>2067</v>
      </c>
      <c r="D418" s="118">
        <v>43768</v>
      </c>
      <c r="E418" s="117" t="s">
        <v>3342</v>
      </c>
      <c r="F418" s="805"/>
      <c r="G418" s="805"/>
      <c r="H418" s="806"/>
      <c r="I418" s="806"/>
      <c r="J418" s="803"/>
      <c r="K418" s="803"/>
      <c r="L418" s="804"/>
    </row>
    <row r="419" spans="1:12" s="101" customFormat="1" ht="24" customHeight="1">
      <c r="A419" s="808">
        <v>1379</v>
      </c>
      <c r="B419" s="110" t="s">
        <v>76</v>
      </c>
      <c r="C419" s="115" t="s">
        <v>78</v>
      </c>
      <c r="D419" s="115" t="s">
        <v>146</v>
      </c>
      <c r="E419" s="115" t="s">
        <v>147</v>
      </c>
      <c r="F419" s="809" t="s">
        <v>71</v>
      </c>
      <c r="G419" s="809"/>
      <c r="H419" s="805"/>
      <c r="I419" s="805"/>
      <c r="J419" s="805"/>
      <c r="K419" s="805"/>
      <c r="L419" s="805"/>
    </row>
    <row r="420" spans="1:12" s="101" customFormat="1" ht="26.25" customHeight="1">
      <c r="A420" s="808"/>
      <c r="B420" s="803" t="s">
        <v>4181</v>
      </c>
      <c r="C420" s="810" t="s">
        <v>4183</v>
      </c>
      <c r="D420" s="807">
        <v>43858</v>
      </c>
      <c r="E420" s="803" t="s">
        <v>1096</v>
      </c>
      <c r="F420" s="803" t="s">
        <v>4184</v>
      </c>
      <c r="G420" s="803"/>
      <c r="H420" s="806" t="s">
        <v>152</v>
      </c>
      <c r="I420" s="806"/>
      <c r="J420" s="117" t="s">
        <v>153</v>
      </c>
      <c r="K420" s="117" t="s">
        <v>153</v>
      </c>
      <c r="L420" s="119">
        <v>0</v>
      </c>
    </row>
    <row r="421" spans="1:12" s="101" customFormat="1" ht="134.25" customHeight="1">
      <c r="A421" s="808"/>
      <c r="B421" s="803"/>
      <c r="C421" s="810"/>
      <c r="D421" s="807"/>
      <c r="E421" s="803"/>
      <c r="F421" s="803"/>
      <c r="G421" s="803"/>
      <c r="H421" s="806" t="s">
        <v>154</v>
      </c>
      <c r="I421" s="806"/>
      <c r="J421" s="117" t="s">
        <v>153</v>
      </c>
      <c r="K421" s="117" t="s">
        <v>153</v>
      </c>
      <c r="L421" s="119">
        <v>0</v>
      </c>
    </row>
    <row r="422" spans="1:12" s="101" customFormat="1" ht="24" customHeight="1">
      <c r="A422" s="808"/>
      <c r="B422" s="110" t="s">
        <v>77</v>
      </c>
      <c r="C422" s="115" t="s">
        <v>79</v>
      </c>
      <c r="D422" s="115" t="s">
        <v>155</v>
      </c>
      <c r="E422" s="115" t="s">
        <v>156</v>
      </c>
      <c r="F422" s="805"/>
      <c r="G422" s="805"/>
      <c r="H422" s="806" t="s">
        <v>157</v>
      </c>
      <c r="I422" s="806"/>
      <c r="J422" s="803" t="s">
        <v>153</v>
      </c>
      <c r="K422" s="803" t="s">
        <v>3</v>
      </c>
      <c r="L422" s="804">
        <v>750</v>
      </c>
    </row>
    <row r="423" spans="1:12" s="101" customFormat="1" ht="24" customHeight="1">
      <c r="A423" s="808"/>
      <c r="B423" s="117" t="s">
        <v>842</v>
      </c>
      <c r="C423" s="117" t="s">
        <v>4184</v>
      </c>
      <c r="D423" s="118">
        <v>43866</v>
      </c>
      <c r="E423" s="117" t="s">
        <v>4185</v>
      </c>
      <c r="F423" s="805"/>
      <c r="G423" s="805"/>
      <c r="H423" s="806"/>
      <c r="I423" s="806"/>
      <c r="J423" s="803"/>
      <c r="K423" s="803"/>
      <c r="L423" s="804"/>
    </row>
    <row r="424" spans="1:12" s="101" customFormat="1" ht="24" customHeight="1">
      <c r="A424" s="808">
        <v>1380</v>
      </c>
      <c r="B424" s="110" t="s">
        <v>76</v>
      </c>
      <c r="C424" s="115" t="s">
        <v>78</v>
      </c>
      <c r="D424" s="115" t="s">
        <v>146</v>
      </c>
      <c r="E424" s="115" t="s">
        <v>147</v>
      </c>
      <c r="F424" s="809" t="s">
        <v>71</v>
      </c>
      <c r="G424" s="809"/>
      <c r="H424" s="805"/>
      <c r="I424" s="805"/>
      <c r="J424" s="805"/>
      <c r="K424" s="805"/>
      <c r="L424" s="805"/>
    </row>
    <row r="425" spans="1:12" s="101" customFormat="1" ht="26.25" customHeight="1">
      <c r="A425" s="808"/>
      <c r="B425" s="803" t="s">
        <v>4181</v>
      </c>
      <c r="C425" s="810" t="s">
        <v>4183</v>
      </c>
      <c r="D425" s="807">
        <v>43858</v>
      </c>
      <c r="E425" s="803" t="s">
        <v>1096</v>
      </c>
      <c r="F425" s="803" t="s">
        <v>1097</v>
      </c>
      <c r="G425" s="803"/>
      <c r="H425" s="806" t="s">
        <v>152</v>
      </c>
      <c r="I425" s="806"/>
      <c r="J425" s="117" t="s">
        <v>153</v>
      </c>
      <c r="K425" s="117" t="s">
        <v>3</v>
      </c>
      <c r="L425" s="119">
        <v>679.16</v>
      </c>
    </row>
    <row r="426" spans="1:12" s="101" customFormat="1" ht="134.25" customHeight="1">
      <c r="A426" s="808"/>
      <c r="B426" s="803"/>
      <c r="C426" s="810"/>
      <c r="D426" s="807"/>
      <c r="E426" s="803"/>
      <c r="F426" s="803"/>
      <c r="G426" s="803"/>
      <c r="H426" s="806" t="s">
        <v>154</v>
      </c>
      <c r="I426" s="806"/>
      <c r="J426" s="117" t="s">
        <v>153</v>
      </c>
      <c r="K426" s="117" t="s">
        <v>3</v>
      </c>
      <c r="L426" s="119">
        <v>406.28</v>
      </c>
    </row>
    <row r="427" spans="1:12" s="101" customFormat="1" ht="24" customHeight="1">
      <c r="A427" s="808"/>
      <c r="B427" s="110" t="s">
        <v>77</v>
      </c>
      <c r="C427" s="115" t="s">
        <v>79</v>
      </c>
      <c r="D427" s="115" t="s">
        <v>155</v>
      </c>
      <c r="E427" s="115" t="s">
        <v>156</v>
      </c>
      <c r="F427" s="805"/>
      <c r="G427" s="805"/>
      <c r="H427" s="806" t="s">
        <v>157</v>
      </c>
      <c r="I427" s="806"/>
      <c r="J427" s="803" t="s">
        <v>153</v>
      </c>
      <c r="K427" s="803" t="s">
        <v>3</v>
      </c>
      <c r="L427" s="804">
        <v>320</v>
      </c>
    </row>
    <row r="428" spans="1:12" s="101" customFormat="1" ht="24" customHeight="1">
      <c r="A428" s="808"/>
      <c r="B428" s="117" t="s">
        <v>842</v>
      </c>
      <c r="C428" s="117" t="s">
        <v>1097</v>
      </c>
      <c r="D428" s="118">
        <v>43866</v>
      </c>
      <c r="E428" s="117" t="s">
        <v>4185</v>
      </c>
      <c r="F428" s="805"/>
      <c r="G428" s="805"/>
      <c r="H428" s="806"/>
      <c r="I428" s="806"/>
      <c r="J428" s="803"/>
      <c r="K428" s="803"/>
      <c r="L428" s="804"/>
    </row>
    <row r="429" spans="1:12" s="101" customFormat="1" ht="24" customHeight="1">
      <c r="A429" s="808">
        <v>1381</v>
      </c>
      <c r="B429" s="110" t="s">
        <v>76</v>
      </c>
      <c r="C429" s="115" t="s">
        <v>78</v>
      </c>
      <c r="D429" s="115" t="s">
        <v>146</v>
      </c>
      <c r="E429" s="115" t="s">
        <v>147</v>
      </c>
      <c r="F429" s="809" t="s">
        <v>71</v>
      </c>
      <c r="G429" s="809"/>
      <c r="H429" s="805"/>
      <c r="I429" s="805"/>
      <c r="J429" s="805"/>
      <c r="K429" s="805"/>
      <c r="L429" s="805"/>
    </row>
    <row r="430" spans="1:12" s="101" customFormat="1" ht="26.25" customHeight="1">
      <c r="A430" s="808"/>
      <c r="B430" s="803" t="s">
        <v>4181</v>
      </c>
      <c r="C430" s="803" t="s">
        <v>4186</v>
      </c>
      <c r="D430" s="807">
        <v>43890</v>
      </c>
      <c r="E430" s="803" t="s">
        <v>2183</v>
      </c>
      <c r="F430" s="803" t="s">
        <v>4187</v>
      </c>
      <c r="G430" s="803"/>
      <c r="H430" s="806" t="s">
        <v>152</v>
      </c>
      <c r="I430" s="806"/>
      <c r="J430" s="117" t="s">
        <v>153</v>
      </c>
      <c r="K430" s="117" t="s">
        <v>3</v>
      </c>
      <c r="L430" s="119">
        <v>603.15</v>
      </c>
    </row>
    <row r="431" spans="1:12" s="101" customFormat="1" ht="50.25" customHeight="1">
      <c r="A431" s="808"/>
      <c r="B431" s="803"/>
      <c r="C431" s="803"/>
      <c r="D431" s="807"/>
      <c r="E431" s="803"/>
      <c r="F431" s="803"/>
      <c r="G431" s="803"/>
      <c r="H431" s="806" t="s">
        <v>154</v>
      </c>
      <c r="I431" s="806"/>
      <c r="J431" s="117" t="s">
        <v>153</v>
      </c>
      <c r="K431" s="117" t="s">
        <v>3</v>
      </c>
      <c r="L431" s="119">
        <v>427.4</v>
      </c>
    </row>
    <row r="432" spans="1:12" s="101" customFormat="1" ht="24" customHeight="1">
      <c r="A432" s="808"/>
      <c r="B432" s="110" t="s">
        <v>77</v>
      </c>
      <c r="C432" s="115" t="s">
        <v>79</v>
      </c>
      <c r="D432" s="115" t="s">
        <v>155</v>
      </c>
      <c r="E432" s="115" t="s">
        <v>156</v>
      </c>
      <c r="F432" s="805"/>
      <c r="G432" s="805"/>
      <c r="H432" s="806" t="s">
        <v>157</v>
      </c>
      <c r="I432" s="806"/>
      <c r="J432" s="803" t="s">
        <v>153</v>
      </c>
      <c r="K432" s="803" t="s">
        <v>3</v>
      </c>
      <c r="L432" s="804">
        <v>780</v>
      </c>
    </row>
    <row r="433" spans="1:12" s="101" customFormat="1" ht="24" customHeight="1">
      <c r="A433" s="808"/>
      <c r="B433" s="117" t="s">
        <v>842</v>
      </c>
      <c r="C433" s="117" t="s">
        <v>4187</v>
      </c>
      <c r="D433" s="118">
        <v>43894</v>
      </c>
      <c r="E433" s="117" t="s">
        <v>4188</v>
      </c>
      <c r="F433" s="805"/>
      <c r="G433" s="805"/>
      <c r="H433" s="806"/>
      <c r="I433" s="806"/>
      <c r="J433" s="803"/>
      <c r="K433" s="803"/>
      <c r="L433" s="804"/>
    </row>
    <row r="434" spans="1:12" s="101" customFormat="1" ht="24" customHeight="1">
      <c r="A434" s="808">
        <v>1382</v>
      </c>
      <c r="B434" s="110" t="s">
        <v>76</v>
      </c>
      <c r="C434" s="115" t="s">
        <v>78</v>
      </c>
      <c r="D434" s="115" t="s">
        <v>146</v>
      </c>
      <c r="E434" s="115" t="s">
        <v>147</v>
      </c>
      <c r="F434" s="809" t="s">
        <v>71</v>
      </c>
      <c r="G434" s="809"/>
      <c r="H434" s="805"/>
      <c r="I434" s="805"/>
      <c r="J434" s="805"/>
      <c r="K434" s="805"/>
      <c r="L434" s="805"/>
    </row>
    <row r="435" spans="1:12" s="101" customFormat="1" ht="26.25" customHeight="1">
      <c r="A435" s="808"/>
      <c r="B435" s="803" t="s">
        <v>4181</v>
      </c>
      <c r="C435" s="803" t="s">
        <v>4189</v>
      </c>
      <c r="D435" s="807">
        <v>43898</v>
      </c>
      <c r="E435" s="803" t="s">
        <v>1231</v>
      </c>
      <c r="F435" s="803" t="s">
        <v>1232</v>
      </c>
      <c r="G435" s="803"/>
      <c r="H435" s="806" t="s">
        <v>152</v>
      </c>
      <c r="I435" s="806"/>
      <c r="J435" s="117" t="s">
        <v>153</v>
      </c>
      <c r="K435" s="117" t="s">
        <v>3</v>
      </c>
      <c r="L435" s="119">
        <v>428</v>
      </c>
    </row>
    <row r="436" spans="1:12" s="101" customFormat="1" ht="102.75" customHeight="1">
      <c r="A436" s="808"/>
      <c r="B436" s="803"/>
      <c r="C436" s="803"/>
      <c r="D436" s="807"/>
      <c r="E436" s="803"/>
      <c r="F436" s="803"/>
      <c r="G436" s="803"/>
      <c r="H436" s="806" t="s">
        <v>154</v>
      </c>
      <c r="I436" s="806"/>
      <c r="J436" s="117" t="s">
        <v>153</v>
      </c>
      <c r="K436" s="117" t="s">
        <v>153</v>
      </c>
      <c r="L436" s="119">
        <v>0</v>
      </c>
    </row>
    <row r="437" spans="1:12" s="101" customFormat="1" ht="24" customHeight="1">
      <c r="A437" s="808"/>
      <c r="B437" s="110" t="s">
        <v>77</v>
      </c>
      <c r="C437" s="115" t="s">
        <v>79</v>
      </c>
      <c r="D437" s="115" t="s">
        <v>155</v>
      </c>
      <c r="E437" s="115" t="s">
        <v>156</v>
      </c>
      <c r="F437" s="805"/>
      <c r="G437" s="805"/>
      <c r="H437" s="806" t="s">
        <v>157</v>
      </c>
      <c r="I437" s="806"/>
      <c r="J437" s="803" t="s">
        <v>153</v>
      </c>
      <c r="K437" s="803" t="s">
        <v>153</v>
      </c>
      <c r="L437" s="804">
        <v>0</v>
      </c>
    </row>
    <row r="438" spans="1:12" s="101" customFormat="1" ht="24" customHeight="1">
      <c r="A438" s="808"/>
      <c r="B438" s="117" t="s">
        <v>842</v>
      </c>
      <c r="C438" s="117" t="s">
        <v>1232</v>
      </c>
      <c r="D438" s="118">
        <v>43901</v>
      </c>
      <c r="E438" s="117" t="s">
        <v>4136</v>
      </c>
      <c r="F438" s="805"/>
      <c r="G438" s="805"/>
      <c r="H438" s="806"/>
      <c r="I438" s="806"/>
      <c r="J438" s="803"/>
      <c r="K438" s="803"/>
      <c r="L438" s="804"/>
    </row>
    <row r="439" spans="1:12" s="101" customFormat="1" ht="24" customHeight="1">
      <c r="A439" s="808">
        <v>1383</v>
      </c>
      <c r="B439" s="110" t="s">
        <v>76</v>
      </c>
      <c r="C439" s="115" t="s">
        <v>78</v>
      </c>
      <c r="D439" s="115" t="s">
        <v>146</v>
      </c>
      <c r="E439" s="115" t="s">
        <v>147</v>
      </c>
      <c r="F439" s="809" t="s">
        <v>71</v>
      </c>
      <c r="G439" s="809"/>
      <c r="H439" s="805"/>
      <c r="I439" s="805"/>
      <c r="J439" s="805"/>
      <c r="K439" s="805"/>
      <c r="L439" s="805"/>
    </row>
    <row r="440" spans="1:12" s="101" customFormat="1" ht="26.25" customHeight="1">
      <c r="A440" s="808"/>
      <c r="B440" s="803" t="s">
        <v>4190</v>
      </c>
      <c r="C440" s="810" t="s">
        <v>4191</v>
      </c>
      <c r="D440" s="807">
        <v>43782</v>
      </c>
      <c r="E440" s="803" t="s">
        <v>1796</v>
      </c>
      <c r="F440" s="803" t="s">
        <v>2103</v>
      </c>
      <c r="G440" s="803"/>
      <c r="H440" s="806" t="s">
        <v>152</v>
      </c>
      <c r="I440" s="806"/>
      <c r="J440" s="117" t="s">
        <v>153</v>
      </c>
      <c r="K440" s="117" t="s">
        <v>3</v>
      </c>
      <c r="L440" s="119">
        <v>756</v>
      </c>
    </row>
    <row r="441" spans="1:12" s="101" customFormat="1" ht="408.95" customHeight="1">
      <c r="A441" s="808"/>
      <c r="B441" s="803"/>
      <c r="C441" s="810"/>
      <c r="D441" s="807"/>
      <c r="E441" s="803"/>
      <c r="F441" s="803"/>
      <c r="G441" s="803"/>
      <c r="H441" s="806" t="s">
        <v>154</v>
      </c>
      <c r="I441" s="806"/>
      <c r="J441" s="803" t="s">
        <v>153</v>
      </c>
      <c r="K441" s="803" t="s">
        <v>3</v>
      </c>
      <c r="L441" s="804">
        <v>1370.6</v>
      </c>
    </row>
    <row r="442" spans="1:12" s="101" customFormat="1" ht="40.35" customHeight="1">
      <c r="A442" s="808"/>
      <c r="B442" s="803"/>
      <c r="C442" s="810"/>
      <c r="D442" s="807"/>
      <c r="E442" s="803"/>
      <c r="F442" s="803"/>
      <c r="G442" s="803"/>
      <c r="H442" s="806"/>
      <c r="I442" s="806"/>
      <c r="J442" s="803"/>
      <c r="K442" s="803"/>
      <c r="L442" s="804"/>
    </row>
    <row r="443" spans="1:12" s="101" customFormat="1" ht="24" customHeight="1">
      <c r="A443" s="808"/>
      <c r="B443" s="110" t="s">
        <v>77</v>
      </c>
      <c r="C443" s="115" t="s">
        <v>79</v>
      </c>
      <c r="D443" s="115" t="s">
        <v>155</v>
      </c>
      <c r="E443" s="115" t="s">
        <v>156</v>
      </c>
      <c r="F443" s="805"/>
      <c r="G443" s="805"/>
      <c r="H443" s="806" t="s">
        <v>157</v>
      </c>
      <c r="I443" s="806"/>
      <c r="J443" s="803" t="s">
        <v>153</v>
      </c>
      <c r="K443" s="803" t="s">
        <v>3</v>
      </c>
      <c r="L443" s="804">
        <v>500</v>
      </c>
    </row>
    <row r="444" spans="1:12" s="101" customFormat="1" ht="24" customHeight="1">
      <c r="A444" s="808"/>
      <c r="B444" s="117" t="s">
        <v>572</v>
      </c>
      <c r="C444" s="117" t="s">
        <v>2103</v>
      </c>
      <c r="D444" s="118">
        <v>43786</v>
      </c>
      <c r="E444" s="117" t="s">
        <v>3261</v>
      </c>
      <c r="F444" s="805"/>
      <c r="G444" s="805"/>
      <c r="H444" s="806"/>
      <c r="I444" s="806"/>
      <c r="J444" s="803"/>
      <c r="K444" s="803"/>
      <c r="L444" s="804"/>
    </row>
    <row r="445" spans="1:12" s="101" customFormat="1" ht="24" customHeight="1">
      <c r="A445" s="808">
        <v>1384</v>
      </c>
      <c r="B445" s="110" t="s">
        <v>76</v>
      </c>
      <c r="C445" s="115" t="s">
        <v>78</v>
      </c>
      <c r="D445" s="115" t="s">
        <v>146</v>
      </c>
      <c r="E445" s="115" t="s">
        <v>147</v>
      </c>
      <c r="F445" s="809" t="s">
        <v>71</v>
      </c>
      <c r="G445" s="809"/>
      <c r="H445" s="805"/>
      <c r="I445" s="805"/>
      <c r="J445" s="805"/>
      <c r="K445" s="805"/>
      <c r="L445" s="805"/>
    </row>
    <row r="446" spans="1:12" s="101" customFormat="1" ht="26.25" customHeight="1">
      <c r="A446" s="808"/>
      <c r="B446" s="803" t="s">
        <v>4192</v>
      </c>
      <c r="C446" s="810" t="s">
        <v>4193</v>
      </c>
      <c r="D446" s="807">
        <v>43746</v>
      </c>
      <c r="E446" s="803" t="s">
        <v>2187</v>
      </c>
      <c r="F446" s="803" t="s">
        <v>2188</v>
      </c>
      <c r="G446" s="803"/>
      <c r="H446" s="806" t="s">
        <v>152</v>
      </c>
      <c r="I446" s="806"/>
      <c r="J446" s="117" t="s">
        <v>153</v>
      </c>
      <c r="K446" s="117" t="s">
        <v>153</v>
      </c>
      <c r="L446" s="119">
        <v>0</v>
      </c>
    </row>
    <row r="447" spans="1:12" s="101" customFormat="1" ht="408.95" customHeight="1">
      <c r="A447" s="808"/>
      <c r="B447" s="803"/>
      <c r="C447" s="810"/>
      <c r="D447" s="807"/>
      <c r="E447" s="803"/>
      <c r="F447" s="803"/>
      <c r="G447" s="803"/>
      <c r="H447" s="806" t="s">
        <v>154</v>
      </c>
      <c r="I447" s="806"/>
      <c r="J447" s="803" t="s">
        <v>153</v>
      </c>
      <c r="K447" s="803" t="s">
        <v>153</v>
      </c>
      <c r="L447" s="804">
        <v>0</v>
      </c>
    </row>
    <row r="448" spans="1:12" s="101" customFormat="1" ht="408.95" customHeight="1">
      <c r="A448" s="808"/>
      <c r="B448" s="803"/>
      <c r="C448" s="810"/>
      <c r="D448" s="807"/>
      <c r="E448" s="803"/>
      <c r="F448" s="803"/>
      <c r="G448" s="803"/>
      <c r="H448" s="806"/>
      <c r="I448" s="806"/>
      <c r="J448" s="803"/>
      <c r="K448" s="803"/>
      <c r="L448" s="804"/>
    </row>
    <row r="449" spans="1:12" s="101" customFormat="1" ht="9.1999999999999993" customHeight="1">
      <c r="A449" s="808"/>
      <c r="B449" s="803"/>
      <c r="C449" s="810"/>
      <c r="D449" s="807"/>
      <c r="E449" s="803"/>
      <c r="F449" s="803"/>
      <c r="G449" s="803"/>
      <c r="H449" s="806"/>
      <c r="I449" s="806"/>
      <c r="J449" s="803"/>
      <c r="K449" s="803"/>
      <c r="L449" s="804"/>
    </row>
    <row r="450" spans="1:12" s="101" customFormat="1" ht="24" customHeight="1">
      <c r="A450" s="808"/>
      <c r="B450" s="110" t="s">
        <v>77</v>
      </c>
      <c r="C450" s="115" t="s">
        <v>79</v>
      </c>
      <c r="D450" s="115" t="s">
        <v>155</v>
      </c>
      <c r="E450" s="115" t="s">
        <v>156</v>
      </c>
      <c r="F450" s="805"/>
      <c r="G450" s="805"/>
      <c r="H450" s="806" t="s">
        <v>157</v>
      </c>
      <c r="I450" s="806"/>
      <c r="J450" s="803" t="s">
        <v>153</v>
      </c>
      <c r="K450" s="803" t="s">
        <v>3</v>
      </c>
      <c r="L450" s="804">
        <v>1049</v>
      </c>
    </row>
    <row r="451" spans="1:12" s="101" customFormat="1" ht="34.5" customHeight="1">
      <c r="A451" s="808"/>
      <c r="B451" s="117" t="s">
        <v>4194</v>
      </c>
      <c r="C451" s="117" t="s">
        <v>2188</v>
      </c>
      <c r="D451" s="118">
        <v>43753</v>
      </c>
      <c r="E451" s="117" t="s">
        <v>4195</v>
      </c>
      <c r="F451" s="805"/>
      <c r="G451" s="805"/>
      <c r="H451" s="806"/>
      <c r="I451" s="806"/>
      <c r="J451" s="803"/>
      <c r="K451" s="803"/>
      <c r="L451" s="804"/>
    </row>
    <row r="452" spans="1:12" s="101" customFormat="1" ht="24" customHeight="1">
      <c r="A452" s="808">
        <v>1385</v>
      </c>
      <c r="B452" s="110" t="s">
        <v>76</v>
      </c>
      <c r="C452" s="115" t="s">
        <v>78</v>
      </c>
      <c r="D452" s="115" t="s">
        <v>146</v>
      </c>
      <c r="E452" s="115" t="s">
        <v>147</v>
      </c>
      <c r="F452" s="809" t="s">
        <v>71</v>
      </c>
      <c r="G452" s="809"/>
      <c r="H452" s="805"/>
      <c r="I452" s="805"/>
      <c r="J452" s="805"/>
      <c r="K452" s="805"/>
      <c r="L452" s="805"/>
    </row>
    <row r="453" spans="1:12" s="101" customFormat="1" ht="26.25" customHeight="1">
      <c r="A453" s="808"/>
      <c r="B453" s="803" t="s">
        <v>4196</v>
      </c>
      <c r="C453" s="810" t="s">
        <v>4197</v>
      </c>
      <c r="D453" s="807">
        <v>43773</v>
      </c>
      <c r="E453" s="803" t="s">
        <v>614</v>
      </c>
      <c r="F453" s="803" t="s">
        <v>4198</v>
      </c>
      <c r="G453" s="803"/>
      <c r="H453" s="806" t="s">
        <v>152</v>
      </c>
      <c r="I453" s="806"/>
      <c r="J453" s="117" t="s">
        <v>153</v>
      </c>
      <c r="K453" s="117" t="s">
        <v>3</v>
      </c>
      <c r="L453" s="119">
        <v>691.88</v>
      </c>
    </row>
    <row r="454" spans="1:12" s="101" customFormat="1" ht="228.75" customHeight="1">
      <c r="A454" s="808"/>
      <c r="B454" s="803"/>
      <c r="C454" s="810"/>
      <c r="D454" s="807"/>
      <c r="E454" s="803"/>
      <c r="F454" s="803"/>
      <c r="G454" s="803"/>
      <c r="H454" s="806" t="s">
        <v>154</v>
      </c>
      <c r="I454" s="806"/>
      <c r="J454" s="117" t="s">
        <v>153</v>
      </c>
      <c r="K454" s="117" t="s">
        <v>3</v>
      </c>
      <c r="L454" s="119">
        <v>1058.67</v>
      </c>
    </row>
    <row r="455" spans="1:12" s="101" customFormat="1" ht="24" customHeight="1">
      <c r="A455" s="808"/>
      <c r="B455" s="110" t="s">
        <v>77</v>
      </c>
      <c r="C455" s="115" t="s">
        <v>79</v>
      </c>
      <c r="D455" s="115" t="s">
        <v>155</v>
      </c>
      <c r="E455" s="115" t="s">
        <v>156</v>
      </c>
      <c r="F455" s="805"/>
      <c r="G455" s="805"/>
      <c r="H455" s="806" t="s">
        <v>157</v>
      </c>
      <c r="I455" s="806"/>
      <c r="J455" s="803" t="s">
        <v>153</v>
      </c>
      <c r="K455" s="803" t="s">
        <v>3</v>
      </c>
      <c r="L455" s="804">
        <v>75.62</v>
      </c>
    </row>
    <row r="456" spans="1:12" s="101" customFormat="1" ht="24" customHeight="1">
      <c r="A456" s="808"/>
      <c r="B456" s="117" t="s">
        <v>193</v>
      </c>
      <c r="C456" s="117" t="s">
        <v>4198</v>
      </c>
      <c r="D456" s="118">
        <v>43775</v>
      </c>
      <c r="E456" s="117" t="s">
        <v>681</v>
      </c>
      <c r="F456" s="805"/>
      <c r="G456" s="805"/>
      <c r="H456" s="806"/>
      <c r="I456" s="806"/>
      <c r="J456" s="803"/>
      <c r="K456" s="803"/>
      <c r="L456" s="804"/>
    </row>
    <row r="457" spans="1:12" s="101" customFormat="1" ht="24" customHeight="1">
      <c r="A457" s="808">
        <v>1386</v>
      </c>
      <c r="B457" s="110" t="s">
        <v>76</v>
      </c>
      <c r="C457" s="115" t="s">
        <v>78</v>
      </c>
      <c r="D457" s="115" t="s">
        <v>146</v>
      </c>
      <c r="E457" s="115" t="s">
        <v>147</v>
      </c>
      <c r="F457" s="809" t="s">
        <v>71</v>
      </c>
      <c r="G457" s="809"/>
      <c r="H457" s="805"/>
      <c r="I457" s="805"/>
      <c r="J457" s="805"/>
      <c r="K457" s="805"/>
      <c r="L457" s="805"/>
    </row>
    <row r="458" spans="1:12" s="101" customFormat="1" ht="26.25" customHeight="1">
      <c r="A458" s="808"/>
      <c r="B458" s="803" t="s">
        <v>4196</v>
      </c>
      <c r="C458" s="810" t="s">
        <v>4199</v>
      </c>
      <c r="D458" s="807">
        <v>43844</v>
      </c>
      <c r="E458" s="803" t="s">
        <v>174</v>
      </c>
      <c r="F458" s="803" t="s">
        <v>4200</v>
      </c>
      <c r="G458" s="803"/>
      <c r="H458" s="806" t="s">
        <v>152</v>
      </c>
      <c r="I458" s="806"/>
      <c r="J458" s="117" t="s">
        <v>153</v>
      </c>
      <c r="K458" s="117" t="s">
        <v>3</v>
      </c>
      <c r="L458" s="119">
        <v>370.18</v>
      </c>
    </row>
    <row r="459" spans="1:12" s="101" customFormat="1" ht="228.75" customHeight="1">
      <c r="A459" s="808"/>
      <c r="B459" s="803"/>
      <c r="C459" s="810"/>
      <c r="D459" s="807"/>
      <c r="E459" s="803"/>
      <c r="F459" s="803"/>
      <c r="G459" s="803"/>
      <c r="H459" s="806" t="s">
        <v>154</v>
      </c>
      <c r="I459" s="806"/>
      <c r="J459" s="117" t="s">
        <v>153</v>
      </c>
      <c r="K459" s="117" t="s">
        <v>3</v>
      </c>
      <c r="L459" s="119">
        <v>10744.1</v>
      </c>
    </row>
    <row r="460" spans="1:12" s="101" customFormat="1" ht="24" customHeight="1">
      <c r="A460" s="808"/>
      <c r="B460" s="110" t="s">
        <v>77</v>
      </c>
      <c r="C460" s="115" t="s">
        <v>79</v>
      </c>
      <c r="D460" s="115" t="s">
        <v>155</v>
      </c>
      <c r="E460" s="115" t="s">
        <v>156</v>
      </c>
      <c r="F460" s="805"/>
      <c r="G460" s="805"/>
      <c r="H460" s="806" t="s">
        <v>157</v>
      </c>
      <c r="I460" s="806"/>
      <c r="J460" s="803" t="s">
        <v>153</v>
      </c>
      <c r="K460" s="803" t="s">
        <v>3</v>
      </c>
      <c r="L460" s="804">
        <v>132.47999999999999</v>
      </c>
    </row>
    <row r="461" spans="1:12" s="101" customFormat="1" ht="24" customHeight="1">
      <c r="A461" s="808"/>
      <c r="B461" s="117" t="s">
        <v>193</v>
      </c>
      <c r="C461" s="117" t="s">
        <v>4200</v>
      </c>
      <c r="D461" s="118">
        <v>43847</v>
      </c>
      <c r="E461" s="117" t="s">
        <v>3552</v>
      </c>
      <c r="F461" s="805"/>
      <c r="G461" s="805"/>
      <c r="H461" s="806"/>
      <c r="I461" s="806"/>
      <c r="J461" s="803"/>
      <c r="K461" s="803"/>
      <c r="L461" s="804"/>
    </row>
    <row r="462" spans="1:12" s="101" customFormat="1" ht="24" customHeight="1">
      <c r="A462" s="808">
        <v>1387</v>
      </c>
      <c r="B462" s="110" t="s">
        <v>76</v>
      </c>
      <c r="C462" s="115" t="s">
        <v>78</v>
      </c>
      <c r="D462" s="115" t="s">
        <v>146</v>
      </c>
      <c r="E462" s="115" t="s">
        <v>147</v>
      </c>
      <c r="F462" s="809" t="s">
        <v>71</v>
      </c>
      <c r="G462" s="809"/>
      <c r="H462" s="805"/>
      <c r="I462" s="805"/>
      <c r="J462" s="805"/>
      <c r="K462" s="805"/>
      <c r="L462" s="805"/>
    </row>
    <row r="463" spans="1:12" s="101" customFormat="1" ht="26.25" customHeight="1">
      <c r="A463" s="808"/>
      <c r="B463" s="803" t="s">
        <v>4201</v>
      </c>
      <c r="C463" s="810" t="s">
        <v>4202</v>
      </c>
      <c r="D463" s="807">
        <v>43743</v>
      </c>
      <c r="E463" s="803" t="s">
        <v>476</v>
      </c>
      <c r="F463" s="803" t="s">
        <v>865</v>
      </c>
      <c r="G463" s="803"/>
      <c r="H463" s="806" t="s">
        <v>152</v>
      </c>
      <c r="I463" s="806"/>
      <c r="J463" s="117" t="s">
        <v>153</v>
      </c>
      <c r="K463" s="117" t="s">
        <v>3</v>
      </c>
      <c r="L463" s="119">
        <v>567</v>
      </c>
    </row>
    <row r="464" spans="1:12" s="101" customFormat="1" ht="260.25" customHeight="1">
      <c r="A464" s="808"/>
      <c r="B464" s="803"/>
      <c r="C464" s="810"/>
      <c r="D464" s="807"/>
      <c r="E464" s="803"/>
      <c r="F464" s="803"/>
      <c r="G464" s="803"/>
      <c r="H464" s="806" t="s">
        <v>154</v>
      </c>
      <c r="I464" s="806"/>
      <c r="J464" s="117" t="s">
        <v>153</v>
      </c>
      <c r="K464" s="117" t="s">
        <v>3</v>
      </c>
      <c r="L464" s="119">
        <v>246.6</v>
      </c>
    </row>
    <row r="465" spans="1:12" s="101" customFormat="1" ht="24" customHeight="1">
      <c r="A465" s="808"/>
      <c r="B465" s="110" t="s">
        <v>77</v>
      </c>
      <c r="C465" s="115" t="s">
        <v>79</v>
      </c>
      <c r="D465" s="115" t="s">
        <v>155</v>
      </c>
      <c r="E465" s="115" t="s">
        <v>156</v>
      </c>
      <c r="F465" s="805"/>
      <c r="G465" s="805"/>
      <c r="H465" s="806" t="s">
        <v>157</v>
      </c>
      <c r="I465" s="806"/>
      <c r="J465" s="803" t="s">
        <v>153</v>
      </c>
      <c r="K465" s="803" t="s">
        <v>3</v>
      </c>
      <c r="L465" s="804">
        <v>550</v>
      </c>
    </row>
    <row r="466" spans="1:12" s="101" customFormat="1" ht="24" customHeight="1">
      <c r="A466" s="808"/>
      <c r="B466" s="117" t="s">
        <v>193</v>
      </c>
      <c r="C466" s="117" t="s">
        <v>865</v>
      </c>
      <c r="D466" s="118">
        <v>43746</v>
      </c>
      <c r="E466" s="117" t="s">
        <v>866</v>
      </c>
      <c r="F466" s="805"/>
      <c r="G466" s="805"/>
      <c r="H466" s="806"/>
      <c r="I466" s="806"/>
      <c r="J466" s="803"/>
      <c r="K466" s="803"/>
      <c r="L466" s="804"/>
    </row>
    <row r="467" spans="1:12" s="101" customFormat="1" ht="24" customHeight="1">
      <c r="A467" s="808">
        <v>1388</v>
      </c>
      <c r="B467" s="110" t="s">
        <v>76</v>
      </c>
      <c r="C467" s="115" t="s">
        <v>78</v>
      </c>
      <c r="D467" s="115" t="s">
        <v>146</v>
      </c>
      <c r="E467" s="115" t="s">
        <v>147</v>
      </c>
      <c r="F467" s="809" t="s">
        <v>71</v>
      </c>
      <c r="G467" s="809"/>
      <c r="H467" s="805"/>
      <c r="I467" s="805"/>
      <c r="J467" s="805"/>
      <c r="K467" s="805"/>
      <c r="L467" s="805"/>
    </row>
    <row r="468" spans="1:12" s="101" customFormat="1" ht="26.25" customHeight="1">
      <c r="A468" s="808"/>
      <c r="B468" s="803" t="s">
        <v>4203</v>
      </c>
      <c r="C468" s="810" t="s">
        <v>4204</v>
      </c>
      <c r="D468" s="807">
        <v>43773</v>
      </c>
      <c r="E468" s="803" t="s">
        <v>1413</v>
      </c>
      <c r="F468" s="803" t="s">
        <v>1414</v>
      </c>
      <c r="G468" s="803"/>
      <c r="H468" s="806" t="s">
        <v>152</v>
      </c>
      <c r="I468" s="806"/>
      <c r="J468" s="117" t="s">
        <v>153</v>
      </c>
      <c r="K468" s="117" t="s">
        <v>3</v>
      </c>
      <c r="L468" s="119">
        <v>266.12</v>
      </c>
    </row>
    <row r="469" spans="1:12" s="101" customFormat="1" ht="302.25" customHeight="1">
      <c r="A469" s="808"/>
      <c r="B469" s="803"/>
      <c r="C469" s="810"/>
      <c r="D469" s="807"/>
      <c r="E469" s="803"/>
      <c r="F469" s="803"/>
      <c r="G469" s="803"/>
      <c r="H469" s="806" t="s">
        <v>154</v>
      </c>
      <c r="I469" s="806"/>
      <c r="J469" s="117" t="s">
        <v>153</v>
      </c>
      <c r="K469" s="117" t="s">
        <v>3</v>
      </c>
      <c r="L469" s="119">
        <v>412.76</v>
      </c>
    </row>
    <row r="470" spans="1:12" s="101" customFormat="1" ht="24" customHeight="1">
      <c r="A470" s="808"/>
      <c r="B470" s="110" t="s">
        <v>77</v>
      </c>
      <c r="C470" s="115" t="s">
        <v>79</v>
      </c>
      <c r="D470" s="115" t="s">
        <v>155</v>
      </c>
      <c r="E470" s="115" t="s">
        <v>156</v>
      </c>
      <c r="F470" s="805"/>
      <c r="G470" s="805"/>
      <c r="H470" s="806" t="s">
        <v>157</v>
      </c>
      <c r="I470" s="806"/>
      <c r="J470" s="803" t="s">
        <v>153</v>
      </c>
      <c r="K470" s="803" t="s">
        <v>153</v>
      </c>
      <c r="L470" s="804">
        <v>0</v>
      </c>
    </row>
    <row r="471" spans="1:12" s="101" customFormat="1" ht="24" customHeight="1">
      <c r="A471" s="808"/>
      <c r="B471" s="117" t="s">
        <v>240</v>
      </c>
      <c r="C471" s="117" t="s">
        <v>1414</v>
      </c>
      <c r="D471" s="118">
        <v>43774</v>
      </c>
      <c r="E471" s="117" t="s">
        <v>2154</v>
      </c>
      <c r="F471" s="805"/>
      <c r="G471" s="805"/>
      <c r="H471" s="806"/>
      <c r="I471" s="806"/>
      <c r="J471" s="803"/>
      <c r="K471" s="803"/>
      <c r="L471" s="804"/>
    </row>
    <row r="472" spans="1:12" s="101" customFormat="1" ht="24" customHeight="1">
      <c r="A472" s="808">
        <v>1389</v>
      </c>
      <c r="B472" s="110" t="s">
        <v>76</v>
      </c>
      <c r="C472" s="115" t="s">
        <v>78</v>
      </c>
      <c r="D472" s="115" t="s">
        <v>146</v>
      </c>
      <c r="E472" s="115" t="s">
        <v>147</v>
      </c>
      <c r="F472" s="809" t="s">
        <v>71</v>
      </c>
      <c r="G472" s="809"/>
      <c r="H472" s="805"/>
      <c r="I472" s="805"/>
      <c r="J472" s="805"/>
      <c r="K472" s="805"/>
      <c r="L472" s="805"/>
    </row>
    <row r="473" spans="1:12" s="101" customFormat="1" ht="26.25" customHeight="1">
      <c r="A473" s="808"/>
      <c r="B473" s="803" t="s">
        <v>4203</v>
      </c>
      <c r="C473" s="810" t="s">
        <v>4205</v>
      </c>
      <c r="D473" s="807">
        <v>43802</v>
      </c>
      <c r="E473" s="803" t="s">
        <v>1003</v>
      </c>
      <c r="F473" s="803" t="s">
        <v>4206</v>
      </c>
      <c r="G473" s="803"/>
      <c r="H473" s="806" t="s">
        <v>152</v>
      </c>
      <c r="I473" s="806"/>
      <c r="J473" s="117" t="s">
        <v>153</v>
      </c>
      <c r="K473" s="117" t="s">
        <v>3</v>
      </c>
      <c r="L473" s="119">
        <v>1059.25</v>
      </c>
    </row>
    <row r="474" spans="1:12" s="101" customFormat="1" ht="408.95" customHeight="1">
      <c r="A474" s="808"/>
      <c r="B474" s="803"/>
      <c r="C474" s="810"/>
      <c r="D474" s="807"/>
      <c r="E474" s="803"/>
      <c r="F474" s="803"/>
      <c r="G474" s="803"/>
      <c r="H474" s="806" t="s">
        <v>154</v>
      </c>
      <c r="I474" s="806"/>
      <c r="J474" s="803" t="s">
        <v>153</v>
      </c>
      <c r="K474" s="803" t="s">
        <v>3</v>
      </c>
      <c r="L474" s="804">
        <v>6443</v>
      </c>
    </row>
    <row r="475" spans="1:12" s="101" customFormat="1" ht="408.95" customHeight="1">
      <c r="A475" s="808"/>
      <c r="B475" s="803"/>
      <c r="C475" s="810"/>
      <c r="D475" s="807"/>
      <c r="E475" s="803"/>
      <c r="F475" s="803"/>
      <c r="G475" s="803"/>
      <c r="H475" s="806"/>
      <c r="I475" s="806"/>
      <c r="J475" s="803"/>
      <c r="K475" s="803"/>
      <c r="L475" s="804"/>
    </row>
    <row r="476" spans="1:12" s="101" customFormat="1" ht="156.19999999999999" customHeight="1">
      <c r="A476" s="808"/>
      <c r="B476" s="803"/>
      <c r="C476" s="810"/>
      <c r="D476" s="807"/>
      <c r="E476" s="803"/>
      <c r="F476" s="803"/>
      <c r="G476" s="803"/>
      <c r="H476" s="806"/>
      <c r="I476" s="806"/>
      <c r="J476" s="803"/>
      <c r="K476" s="803"/>
      <c r="L476" s="804"/>
    </row>
    <row r="477" spans="1:12" s="101" customFormat="1" ht="24" customHeight="1">
      <c r="A477" s="808"/>
      <c r="B477" s="110" t="s">
        <v>77</v>
      </c>
      <c r="C477" s="115" t="s">
        <v>79</v>
      </c>
      <c r="D477" s="115" t="s">
        <v>155</v>
      </c>
      <c r="E477" s="115" t="s">
        <v>156</v>
      </c>
      <c r="F477" s="805"/>
      <c r="G477" s="805"/>
      <c r="H477" s="806" t="s">
        <v>157</v>
      </c>
      <c r="I477" s="806"/>
      <c r="J477" s="803" t="s">
        <v>153</v>
      </c>
      <c r="K477" s="803" t="s">
        <v>3</v>
      </c>
      <c r="L477" s="804">
        <v>169.48</v>
      </c>
    </row>
    <row r="478" spans="1:12" s="101" customFormat="1" ht="24" customHeight="1">
      <c r="A478" s="808"/>
      <c r="B478" s="117" t="s">
        <v>240</v>
      </c>
      <c r="C478" s="117" t="s">
        <v>4206</v>
      </c>
      <c r="D478" s="118">
        <v>43815</v>
      </c>
      <c r="E478" s="117" t="s">
        <v>4207</v>
      </c>
      <c r="F478" s="805"/>
      <c r="G478" s="805"/>
      <c r="H478" s="806"/>
      <c r="I478" s="806"/>
      <c r="J478" s="803"/>
      <c r="K478" s="803"/>
      <c r="L478" s="804"/>
    </row>
    <row r="479" spans="1:12" s="101" customFormat="1" ht="24" customHeight="1">
      <c r="A479" s="808">
        <v>1390</v>
      </c>
      <c r="B479" s="110" t="s">
        <v>76</v>
      </c>
      <c r="C479" s="115" t="s">
        <v>78</v>
      </c>
      <c r="D479" s="115" t="s">
        <v>146</v>
      </c>
      <c r="E479" s="115" t="s">
        <v>147</v>
      </c>
      <c r="F479" s="809" t="s">
        <v>71</v>
      </c>
      <c r="G479" s="809"/>
      <c r="H479" s="805"/>
      <c r="I479" s="805"/>
      <c r="J479" s="805"/>
      <c r="K479" s="805"/>
      <c r="L479" s="805"/>
    </row>
    <row r="480" spans="1:12" s="101" customFormat="1" ht="26.25" customHeight="1">
      <c r="A480" s="808"/>
      <c r="B480" s="803" t="s">
        <v>4203</v>
      </c>
      <c r="C480" s="810" t="s">
        <v>4205</v>
      </c>
      <c r="D480" s="807">
        <v>43802</v>
      </c>
      <c r="E480" s="803" t="s">
        <v>1003</v>
      </c>
      <c r="F480" s="803" t="s">
        <v>4208</v>
      </c>
      <c r="G480" s="803"/>
      <c r="H480" s="806" t="s">
        <v>152</v>
      </c>
      <c r="I480" s="806"/>
      <c r="J480" s="117" t="s">
        <v>153</v>
      </c>
      <c r="K480" s="117" t="s">
        <v>3</v>
      </c>
      <c r="L480" s="119">
        <v>783</v>
      </c>
    </row>
    <row r="481" spans="1:12" s="101" customFormat="1" ht="408.95" customHeight="1">
      <c r="A481" s="808"/>
      <c r="B481" s="803"/>
      <c r="C481" s="810"/>
      <c r="D481" s="807"/>
      <c r="E481" s="803"/>
      <c r="F481" s="803"/>
      <c r="G481" s="803"/>
      <c r="H481" s="806" t="s">
        <v>154</v>
      </c>
      <c r="I481" s="806"/>
      <c r="J481" s="803" t="s">
        <v>153</v>
      </c>
      <c r="K481" s="803" t="s">
        <v>3</v>
      </c>
      <c r="L481" s="804">
        <v>628</v>
      </c>
    </row>
    <row r="482" spans="1:12" s="101" customFormat="1" ht="408.95" customHeight="1">
      <c r="A482" s="808"/>
      <c r="B482" s="803"/>
      <c r="C482" s="810"/>
      <c r="D482" s="807"/>
      <c r="E482" s="803"/>
      <c r="F482" s="803"/>
      <c r="G482" s="803"/>
      <c r="H482" s="806"/>
      <c r="I482" s="806"/>
      <c r="J482" s="803"/>
      <c r="K482" s="803"/>
      <c r="L482" s="804"/>
    </row>
    <row r="483" spans="1:12" s="101" customFormat="1" ht="156.19999999999999" customHeight="1">
      <c r="A483" s="808"/>
      <c r="B483" s="803"/>
      <c r="C483" s="810"/>
      <c r="D483" s="807"/>
      <c r="E483" s="803"/>
      <c r="F483" s="803"/>
      <c r="G483" s="803"/>
      <c r="H483" s="806"/>
      <c r="I483" s="806"/>
      <c r="J483" s="803"/>
      <c r="K483" s="803"/>
      <c r="L483" s="804"/>
    </row>
    <row r="484" spans="1:12" s="101" customFormat="1" ht="24" customHeight="1">
      <c r="A484" s="808"/>
      <c r="B484" s="110" t="s">
        <v>77</v>
      </c>
      <c r="C484" s="115" t="s">
        <v>79</v>
      </c>
      <c r="D484" s="115" t="s">
        <v>155</v>
      </c>
      <c r="E484" s="115" t="s">
        <v>156</v>
      </c>
      <c r="F484" s="805"/>
      <c r="G484" s="805"/>
      <c r="H484" s="806" t="s">
        <v>157</v>
      </c>
      <c r="I484" s="806"/>
      <c r="J484" s="803" t="s">
        <v>153</v>
      </c>
      <c r="K484" s="803" t="s">
        <v>3</v>
      </c>
      <c r="L484" s="804">
        <v>1</v>
      </c>
    </row>
    <row r="485" spans="1:12" s="101" customFormat="1" ht="24" customHeight="1">
      <c r="A485" s="808"/>
      <c r="B485" s="117" t="s">
        <v>240</v>
      </c>
      <c r="C485" s="117" t="s">
        <v>4208</v>
      </c>
      <c r="D485" s="118">
        <v>43815</v>
      </c>
      <c r="E485" s="117" t="s">
        <v>4207</v>
      </c>
      <c r="F485" s="805"/>
      <c r="G485" s="805"/>
      <c r="H485" s="806"/>
      <c r="I485" s="806"/>
      <c r="J485" s="803"/>
      <c r="K485" s="803"/>
      <c r="L485" s="804"/>
    </row>
    <row r="486" spans="1:12" s="101" customFormat="1" ht="24" customHeight="1">
      <c r="A486" s="808">
        <v>1391</v>
      </c>
      <c r="B486" s="110" t="s">
        <v>76</v>
      </c>
      <c r="C486" s="115" t="s">
        <v>78</v>
      </c>
      <c r="D486" s="115" t="s">
        <v>146</v>
      </c>
      <c r="E486" s="115" t="s">
        <v>147</v>
      </c>
      <c r="F486" s="809" t="s">
        <v>71</v>
      </c>
      <c r="G486" s="809"/>
      <c r="H486" s="805"/>
      <c r="I486" s="805"/>
      <c r="J486" s="805"/>
      <c r="K486" s="805"/>
      <c r="L486" s="805"/>
    </row>
    <row r="487" spans="1:12" s="101" customFormat="1" ht="26.25" customHeight="1">
      <c r="A487" s="808"/>
      <c r="B487" s="803" t="s">
        <v>4203</v>
      </c>
      <c r="C487" s="810" t="s">
        <v>4205</v>
      </c>
      <c r="D487" s="807">
        <v>43802</v>
      </c>
      <c r="E487" s="803" t="s">
        <v>1003</v>
      </c>
      <c r="F487" s="803" t="s">
        <v>1646</v>
      </c>
      <c r="G487" s="803"/>
      <c r="H487" s="806" t="s">
        <v>152</v>
      </c>
      <c r="I487" s="806"/>
      <c r="J487" s="117" t="s">
        <v>153</v>
      </c>
      <c r="K487" s="117" t="s">
        <v>3</v>
      </c>
      <c r="L487" s="119">
        <v>261.64999999999998</v>
      </c>
    </row>
    <row r="488" spans="1:12" s="101" customFormat="1" ht="408.95" customHeight="1">
      <c r="A488" s="808"/>
      <c r="B488" s="803"/>
      <c r="C488" s="810"/>
      <c r="D488" s="807"/>
      <c r="E488" s="803"/>
      <c r="F488" s="803"/>
      <c r="G488" s="803"/>
      <c r="H488" s="806" t="s">
        <v>154</v>
      </c>
      <c r="I488" s="806"/>
      <c r="J488" s="803" t="s">
        <v>153</v>
      </c>
      <c r="K488" s="803" t="s">
        <v>3</v>
      </c>
      <c r="L488" s="804">
        <v>33.1</v>
      </c>
    </row>
    <row r="489" spans="1:12" s="101" customFormat="1" ht="408.95" customHeight="1">
      <c r="A489" s="808"/>
      <c r="B489" s="803"/>
      <c r="C489" s="810"/>
      <c r="D489" s="807"/>
      <c r="E489" s="803"/>
      <c r="F489" s="803"/>
      <c r="G489" s="803"/>
      <c r="H489" s="806"/>
      <c r="I489" s="806"/>
      <c r="J489" s="803"/>
      <c r="K489" s="803"/>
      <c r="L489" s="804"/>
    </row>
    <row r="490" spans="1:12" s="101" customFormat="1" ht="156.19999999999999" customHeight="1">
      <c r="A490" s="808"/>
      <c r="B490" s="803"/>
      <c r="C490" s="810"/>
      <c r="D490" s="807"/>
      <c r="E490" s="803"/>
      <c r="F490" s="803"/>
      <c r="G490" s="803"/>
      <c r="H490" s="806"/>
      <c r="I490" s="806"/>
      <c r="J490" s="803"/>
      <c r="K490" s="803"/>
      <c r="L490" s="804"/>
    </row>
    <row r="491" spans="1:12" s="101" customFormat="1" ht="24" customHeight="1">
      <c r="A491" s="808"/>
      <c r="B491" s="110" t="s">
        <v>77</v>
      </c>
      <c r="C491" s="115" t="s">
        <v>79</v>
      </c>
      <c r="D491" s="115" t="s">
        <v>155</v>
      </c>
      <c r="E491" s="115" t="s">
        <v>156</v>
      </c>
      <c r="F491" s="805"/>
      <c r="G491" s="805"/>
      <c r="H491" s="806" t="s">
        <v>157</v>
      </c>
      <c r="I491" s="806"/>
      <c r="J491" s="803" t="s">
        <v>153</v>
      </c>
      <c r="K491" s="803" t="s">
        <v>153</v>
      </c>
      <c r="L491" s="804">
        <v>0</v>
      </c>
    </row>
    <row r="492" spans="1:12" s="101" customFormat="1" ht="24" customHeight="1">
      <c r="A492" s="808"/>
      <c r="B492" s="117" t="s">
        <v>240</v>
      </c>
      <c r="C492" s="117" t="s">
        <v>1646</v>
      </c>
      <c r="D492" s="118">
        <v>43815</v>
      </c>
      <c r="E492" s="117" t="s">
        <v>4207</v>
      </c>
      <c r="F492" s="805"/>
      <c r="G492" s="805"/>
      <c r="H492" s="806"/>
      <c r="I492" s="806"/>
      <c r="J492" s="803"/>
      <c r="K492" s="803"/>
      <c r="L492" s="804"/>
    </row>
    <row r="493" spans="1:12" s="101" customFormat="1" ht="24" customHeight="1">
      <c r="A493" s="808">
        <v>1392</v>
      </c>
      <c r="B493" s="110" t="s">
        <v>76</v>
      </c>
      <c r="C493" s="115" t="s">
        <v>78</v>
      </c>
      <c r="D493" s="115" t="s">
        <v>146</v>
      </c>
      <c r="E493" s="115" t="s">
        <v>147</v>
      </c>
      <c r="F493" s="809" t="s">
        <v>71</v>
      </c>
      <c r="G493" s="809"/>
      <c r="H493" s="805"/>
      <c r="I493" s="805"/>
      <c r="J493" s="805"/>
      <c r="K493" s="805"/>
      <c r="L493" s="805"/>
    </row>
    <row r="494" spans="1:12" s="101" customFormat="1" ht="26.25" customHeight="1">
      <c r="A494" s="808"/>
      <c r="B494" s="803" t="s">
        <v>4203</v>
      </c>
      <c r="C494" s="810" t="s">
        <v>4209</v>
      </c>
      <c r="D494" s="807">
        <v>43851</v>
      </c>
      <c r="E494" s="803" t="s">
        <v>1720</v>
      </c>
      <c r="F494" s="803" t="s">
        <v>1994</v>
      </c>
      <c r="G494" s="803"/>
      <c r="H494" s="806" t="s">
        <v>152</v>
      </c>
      <c r="I494" s="806"/>
      <c r="J494" s="117" t="s">
        <v>153</v>
      </c>
      <c r="K494" s="117" t="s">
        <v>3</v>
      </c>
      <c r="L494" s="119">
        <v>571.6</v>
      </c>
    </row>
    <row r="495" spans="1:12" s="101" customFormat="1" ht="333.75" customHeight="1">
      <c r="A495" s="808"/>
      <c r="B495" s="803"/>
      <c r="C495" s="810"/>
      <c r="D495" s="807"/>
      <c r="E495" s="803"/>
      <c r="F495" s="803"/>
      <c r="G495" s="803"/>
      <c r="H495" s="806" t="s">
        <v>154</v>
      </c>
      <c r="I495" s="806"/>
      <c r="J495" s="117" t="s">
        <v>153</v>
      </c>
      <c r="K495" s="117" t="s">
        <v>3</v>
      </c>
      <c r="L495" s="119">
        <v>194.46</v>
      </c>
    </row>
    <row r="496" spans="1:12" s="101" customFormat="1" ht="24" customHeight="1">
      <c r="A496" s="808"/>
      <c r="B496" s="110" t="s">
        <v>77</v>
      </c>
      <c r="C496" s="115" t="s">
        <v>79</v>
      </c>
      <c r="D496" s="115" t="s">
        <v>155</v>
      </c>
      <c r="E496" s="115" t="s">
        <v>156</v>
      </c>
      <c r="F496" s="805"/>
      <c r="G496" s="805"/>
      <c r="H496" s="806" t="s">
        <v>157</v>
      </c>
      <c r="I496" s="806"/>
      <c r="J496" s="803" t="s">
        <v>153</v>
      </c>
      <c r="K496" s="803" t="s">
        <v>153</v>
      </c>
      <c r="L496" s="804">
        <v>0</v>
      </c>
    </row>
    <row r="497" spans="1:12" s="101" customFormat="1" ht="24" customHeight="1">
      <c r="A497" s="808"/>
      <c r="B497" s="117" t="s">
        <v>240</v>
      </c>
      <c r="C497" s="117" t="s">
        <v>1994</v>
      </c>
      <c r="D497" s="118">
        <v>43859</v>
      </c>
      <c r="E497" s="117" t="s">
        <v>4210</v>
      </c>
      <c r="F497" s="805"/>
      <c r="G497" s="805"/>
      <c r="H497" s="806"/>
      <c r="I497" s="806"/>
      <c r="J497" s="803"/>
      <c r="K497" s="803"/>
      <c r="L497" s="804"/>
    </row>
    <row r="498" spans="1:12" s="101" customFormat="1" ht="24" customHeight="1">
      <c r="A498" s="808">
        <v>1393</v>
      </c>
      <c r="B498" s="110" t="s">
        <v>76</v>
      </c>
      <c r="C498" s="115" t="s">
        <v>78</v>
      </c>
      <c r="D498" s="115" t="s">
        <v>146</v>
      </c>
      <c r="E498" s="115" t="s">
        <v>147</v>
      </c>
      <c r="F498" s="809" t="s">
        <v>71</v>
      </c>
      <c r="G498" s="809"/>
      <c r="H498" s="805"/>
      <c r="I498" s="805"/>
      <c r="J498" s="805"/>
      <c r="K498" s="805"/>
      <c r="L498" s="805"/>
    </row>
    <row r="499" spans="1:12" s="101" customFormat="1" ht="26.25" customHeight="1">
      <c r="A499" s="808"/>
      <c r="B499" s="803" t="s">
        <v>4203</v>
      </c>
      <c r="C499" s="810" t="s">
        <v>4211</v>
      </c>
      <c r="D499" s="807">
        <v>43873</v>
      </c>
      <c r="E499" s="803" t="s">
        <v>921</v>
      </c>
      <c r="F499" s="803" t="s">
        <v>1842</v>
      </c>
      <c r="G499" s="803"/>
      <c r="H499" s="806" t="s">
        <v>152</v>
      </c>
      <c r="I499" s="806"/>
      <c r="J499" s="117" t="s">
        <v>153</v>
      </c>
      <c r="K499" s="117" t="s">
        <v>3</v>
      </c>
      <c r="L499" s="119">
        <v>286.10000000000002</v>
      </c>
    </row>
    <row r="500" spans="1:12" s="101" customFormat="1" ht="134.25" customHeight="1">
      <c r="A500" s="808"/>
      <c r="B500" s="803"/>
      <c r="C500" s="810"/>
      <c r="D500" s="807"/>
      <c r="E500" s="803"/>
      <c r="F500" s="803"/>
      <c r="G500" s="803"/>
      <c r="H500" s="806" t="s">
        <v>154</v>
      </c>
      <c r="I500" s="806"/>
      <c r="J500" s="117" t="s">
        <v>153</v>
      </c>
      <c r="K500" s="117" t="s">
        <v>3</v>
      </c>
      <c r="L500" s="119">
        <v>7558.47</v>
      </c>
    </row>
    <row r="501" spans="1:12" s="101" customFormat="1" ht="24" customHeight="1">
      <c r="A501" s="808"/>
      <c r="B501" s="110" t="s">
        <v>77</v>
      </c>
      <c r="C501" s="115" t="s">
        <v>79</v>
      </c>
      <c r="D501" s="115" t="s">
        <v>155</v>
      </c>
      <c r="E501" s="115" t="s">
        <v>156</v>
      </c>
      <c r="F501" s="805"/>
      <c r="G501" s="805"/>
      <c r="H501" s="806" t="s">
        <v>157</v>
      </c>
      <c r="I501" s="806"/>
      <c r="J501" s="803" t="s">
        <v>153</v>
      </c>
      <c r="K501" s="803" t="s">
        <v>3</v>
      </c>
      <c r="L501" s="804">
        <v>294.34000000000003</v>
      </c>
    </row>
    <row r="502" spans="1:12" s="101" customFormat="1" ht="24" customHeight="1">
      <c r="A502" s="808"/>
      <c r="B502" s="117" t="s">
        <v>240</v>
      </c>
      <c r="C502" s="117" t="s">
        <v>1842</v>
      </c>
      <c r="D502" s="118">
        <v>43876</v>
      </c>
      <c r="E502" s="117" t="s">
        <v>287</v>
      </c>
      <c r="F502" s="805"/>
      <c r="G502" s="805"/>
      <c r="H502" s="806"/>
      <c r="I502" s="806"/>
      <c r="J502" s="803"/>
      <c r="K502" s="803"/>
      <c r="L502" s="804"/>
    </row>
    <row r="503" spans="1:12" s="101" customFormat="1" ht="24" customHeight="1">
      <c r="A503" s="808">
        <v>1394</v>
      </c>
      <c r="B503" s="110" t="s">
        <v>76</v>
      </c>
      <c r="C503" s="115" t="s">
        <v>78</v>
      </c>
      <c r="D503" s="115" t="s">
        <v>146</v>
      </c>
      <c r="E503" s="115" t="s">
        <v>147</v>
      </c>
      <c r="F503" s="809" t="s">
        <v>71</v>
      </c>
      <c r="G503" s="809"/>
      <c r="H503" s="805"/>
      <c r="I503" s="805"/>
      <c r="J503" s="805"/>
      <c r="K503" s="805"/>
      <c r="L503" s="805"/>
    </row>
    <row r="504" spans="1:12" s="101" customFormat="1" ht="26.25" customHeight="1">
      <c r="A504" s="808"/>
      <c r="B504" s="803" t="s">
        <v>4212</v>
      </c>
      <c r="C504" s="810" t="s">
        <v>4213</v>
      </c>
      <c r="D504" s="807">
        <v>43790</v>
      </c>
      <c r="E504" s="803" t="s">
        <v>285</v>
      </c>
      <c r="F504" s="803" t="s">
        <v>4214</v>
      </c>
      <c r="G504" s="803"/>
      <c r="H504" s="806" t="s">
        <v>152</v>
      </c>
      <c r="I504" s="806"/>
      <c r="J504" s="117" t="s">
        <v>153</v>
      </c>
      <c r="K504" s="117" t="s">
        <v>3</v>
      </c>
      <c r="L504" s="119">
        <v>466.31</v>
      </c>
    </row>
    <row r="505" spans="1:12" s="101" customFormat="1" ht="408.95" customHeight="1">
      <c r="A505" s="808"/>
      <c r="B505" s="803"/>
      <c r="C505" s="810"/>
      <c r="D505" s="807"/>
      <c r="E505" s="803"/>
      <c r="F505" s="803"/>
      <c r="G505" s="803"/>
      <c r="H505" s="806" t="s">
        <v>154</v>
      </c>
      <c r="I505" s="806"/>
      <c r="J505" s="803" t="s">
        <v>153</v>
      </c>
      <c r="K505" s="803" t="s">
        <v>3</v>
      </c>
      <c r="L505" s="804">
        <v>957.6</v>
      </c>
    </row>
    <row r="506" spans="1:12" s="101" customFormat="1" ht="145.35" customHeight="1">
      <c r="A506" s="808"/>
      <c r="B506" s="803"/>
      <c r="C506" s="810"/>
      <c r="D506" s="807"/>
      <c r="E506" s="803"/>
      <c r="F506" s="803"/>
      <c r="G506" s="803"/>
      <c r="H506" s="806"/>
      <c r="I506" s="806"/>
      <c r="J506" s="803"/>
      <c r="K506" s="803"/>
      <c r="L506" s="804"/>
    </row>
    <row r="507" spans="1:12" s="101" customFormat="1" ht="24" customHeight="1">
      <c r="A507" s="808"/>
      <c r="B507" s="110" t="s">
        <v>77</v>
      </c>
      <c r="C507" s="115" t="s">
        <v>79</v>
      </c>
      <c r="D507" s="115" t="s">
        <v>155</v>
      </c>
      <c r="E507" s="115" t="s">
        <v>156</v>
      </c>
      <c r="F507" s="805"/>
      <c r="G507" s="805"/>
      <c r="H507" s="806" t="s">
        <v>157</v>
      </c>
      <c r="I507" s="806"/>
      <c r="J507" s="803" t="s">
        <v>153</v>
      </c>
      <c r="K507" s="803" t="s">
        <v>153</v>
      </c>
      <c r="L507" s="804">
        <v>0</v>
      </c>
    </row>
    <row r="508" spans="1:12" s="101" customFormat="1" ht="24" customHeight="1">
      <c r="A508" s="808"/>
      <c r="B508" s="117" t="s">
        <v>193</v>
      </c>
      <c r="C508" s="117" t="s">
        <v>4214</v>
      </c>
      <c r="D508" s="118">
        <v>43792</v>
      </c>
      <c r="E508" s="117" t="s">
        <v>1343</v>
      </c>
      <c r="F508" s="805"/>
      <c r="G508" s="805"/>
      <c r="H508" s="806"/>
      <c r="I508" s="806"/>
      <c r="J508" s="803"/>
      <c r="K508" s="803"/>
      <c r="L508" s="804"/>
    </row>
    <row r="509" spans="1:12" s="101" customFormat="1" ht="24" customHeight="1">
      <c r="A509" s="808">
        <v>1395</v>
      </c>
      <c r="B509" s="110" t="s">
        <v>76</v>
      </c>
      <c r="C509" s="115" t="s">
        <v>78</v>
      </c>
      <c r="D509" s="115" t="s">
        <v>146</v>
      </c>
      <c r="E509" s="115" t="s">
        <v>147</v>
      </c>
      <c r="F509" s="809" t="s">
        <v>71</v>
      </c>
      <c r="G509" s="809"/>
      <c r="H509" s="805"/>
      <c r="I509" s="805"/>
      <c r="J509" s="805"/>
      <c r="K509" s="805"/>
      <c r="L509" s="805"/>
    </row>
    <row r="510" spans="1:12" s="101" customFormat="1" ht="26.25" customHeight="1">
      <c r="A510" s="808"/>
      <c r="B510" s="803" t="s">
        <v>4212</v>
      </c>
      <c r="C510" s="810" t="s">
        <v>4215</v>
      </c>
      <c r="D510" s="807">
        <v>43844</v>
      </c>
      <c r="E510" s="803" t="s">
        <v>947</v>
      </c>
      <c r="F510" s="803" t="s">
        <v>467</v>
      </c>
      <c r="G510" s="803"/>
      <c r="H510" s="806" t="s">
        <v>152</v>
      </c>
      <c r="I510" s="806"/>
      <c r="J510" s="117" t="s">
        <v>153</v>
      </c>
      <c r="K510" s="117" t="s">
        <v>3</v>
      </c>
      <c r="L510" s="119">
        <v>1108</v>
      </c>
    </row>
    <row r="511" spans="1:12" s="101" customFormat="1" ht="408.95" customHeight="1">
      <c r="A511" s="808"/>
      <c r="B511" s="803"/>
      <c r="C511" s="810"/>
      <c r="D511" s="807"/>
      <c r="E511" s="803"/>
      <c r="F511" s="803"/>
      <c r="G511" s="803"/>
      <c r="H511" s="806" t="s">
        <v>154</v>
      </c>
      <c r="I511" s="806"/>
      <c r="J511" s="803" t="s">
        <v>153</v>
      </c>
      <c r="K511" s="803" t="s">
        <v>3</v>
      </c>
      <c r="L511" s="804">
        <v>1544.56</v>
      </c>
    </row>
    <row r="512" spans="1:12" s="101" customFormat="1" ht="408.95" customHeight="1">
      <c r="A512" s="808"/>
      <c r="B512" s="803"/>
      <c r="C512" s="810"/>
      <c r="D512" s="807"/>
      <c r="E512" s="803"/>
      <c r="F512" s="803"/>
      <c r="G512" s="803"/>
      <c r="H512" s="806"/>
      <c r="I512" s="806"/>
      <c r="J512" s="803"/>
      <c r="K512" s="803"/>
      <c r="L512" s="804"/>
    </row>
    <row r="513" spans="1:12" s="101" customFormat="1" ht="19.7" customHeight="1">
      <c r="A513" s="808"/>
      <c r="B513" s="803"/>
      <c r="C513" s="810"/>
      <c r="D513" s="807"/>
      <c r="E513" s="803"/>
      <c r="F513" s="803"/>
      <c r="G513" s="803"/>
      <c r="H513" s="806"/>
      <c r="I513" s="806"/>
      <c r="J513" s="803"/>
      <c r="K513" s="803"/>
      <c r="L513" s="804"/>
    </row>
    <row r="514" spans="1:12" s="101" customFormat="1" ht="24" customHeight="1">
      <c r="A514" s="808"/>
      <c r="B514" s="110" t="s">
        <v>77</v>
      </c>
      <c r="C514" s="115" t="s">
        <v>79</v>
      </c>
      <c r="D514" s="115" t="s">
        <v>155</v>
      </c>
      <c r="E514" s="115" t="s">
        <v>156</v>
      </c>
      <c r="F514" s="805"/>
      <c r="G514" s="805"/>
      <c r="H514" s="806" t="s">
        <v>157</v>
      </c>
      <c r="I514" s="806"/>
      <c r="J514" s="803" t="s">
        <v>153</v>
      </c>
      <c r="K514" s="803" t="s">
        <v>153</v>
      </c>
      <c r="L514" s="804">
        <v>0</v>
      </c>
    </row>
    <row r="515" spans="1:12" s="101" customFormat="1" ht="24" customHeight="1">
      <c r="A515" s="808"/>
      <c r="B515" s="117" t="s">
        <v>193</v>
      </c>
      <c r="C515" s="117" t="s">
        <v>467</v>
      </c>
      <c r="D515" s="118">
        <v>43851</v>
      </c>
      <c r="E515" s="117" t="s">
        <v>4216</v>
      </c>
      <c r="F515" s="805"/>
      <c r="G515" s="805"/>
      <c r="H515" s="806"/>
      <c r="I515" s="806"/>
      <c r="J515" s="803"/>
      <c r="K515" s="803"/>
      <c r="L515" s="804"/>
    </row>
    <row r="516" spans="1:12" s="101" customFormat="1" ht="24" customHeight="1">
      <c r="A516" s="808">
        <v>1396</v>
      </c>
      <c r="B516" s="110" t="s">
        <v>76</v>
      </c>
      <c r="C516" s="115" t="s">
        <v>78</v>
      </c>
      <c r="D516" s="115" t="s">
        <v>146</v>
      </c>
      <c r="E516" s="115" t="s">
        <v>147</v>
      </c>
      <c r="F516" s="809" t="s">
        <v>71</v>
      </c>
      <c r="G516" s="809"/>
      <c r="H516" s="805"/>
      <c r="I516" s="805"/>
      <c r="J516" s="805"/>
      <c r="K516" s="805"/>
      <c r="L516" s="805"/>
    </row>
    <row r="517" spans="1:12" s="101" customFormat="1" ht="26.25" customHeight="1">
      <c r="A517" s="808"/>
      <c r="B517" s="803" t="s">
        <v>4212</v>
      </c>
      <c r="C517" s="810" t="s">
        <v>4217</v>
      </c>
      <c r="D517" s="807">
        <v>43863</v>
      </c>
      <c r="E517" s="803" t="s">
        <v>3033</v>
      </c>
      <c r="F517" s="803" t="s">
        <v>746</v>
      </c>
      <c r="G517" s="803"/>
      <c r="H517" s="806" t="s">
        <v>152</v>
      </c>
      <c r="I517" s="806"/>
      <c r="J517" s="117" t="s">
        <v>153</v>
      </c>
      <c r="K517" s="117" t="s">
        <v>3</v>
      </c>
      <c r="L517" s="119">
        <v>228.06</v>
      </c>
    </row>
    <row r="518" spans="1:12" s="101" customFormat="1" ht="408.95" customHeight="1">
      <c r="A518" s="808"/>
      <c r="B518" s="803"/>
      <c r="C518" s="810"/>
      <c r="D518" s="807"/>
      <c r="E518" s="803"/>
      <c r="F518" s="803"/>
      <c r="G518" s="803"/>
      <c r="H518" s="806" t="s">
        <v>154</v>
      </c>
      <c r="I518" s="806"/>
      <c r="J518" s="803" t="s">
        <v>153</v>
      </c>
      <c r="K518" s="803" t="s">
        <v>3</v>
      </c>
      <c r="L518" s="804">
        <v>2097.7400000000002</v>
      </c>
    </row>
    <row r="519" spans="1:12" s="101" customFormat="1" ht="323.85000000000002" customHeight="1">
      <c r="A519" s="808"/>
      <c r="B519" s="803"/>
      <c r="C519" s="810"/>
      <c r="D519" s="807"/>
      <c r="E519" s="803"/>
      <c r="F519" s="803"/>
      <c r="G519" s="803"/>
      <c r="H519" s="806"/>
      <c r="I519" s="806"/>
      <c r="J519" s="803"/>
      <c r="K519" s="803"/>
      <c r="L519" s="804"/>
    </row>
    <row r="520" spans="1:12" s="101" customFormat="1" ht="24" customHeight="1">
      <c r="A520" s="808"/>
      <c r="B520" s="110" t="s">
        <v>77</v>
      </c>
      <c r="C520" s="115" t="s">
        <v>79</v>
      </c>
      <c r="D520" s="115" t="s">
        <v>155</v>
      </c>
      <c r="E520" s="115" t="s">
        <v>156</v>
      </c>
      <c r="F520" s="805"/>
      <c r="G520" s="805"/>
      <c r="H520" s="806" t="s">
        <v>157</v>
      </c>
      <c r="I520" s="806"/>
      <c r="J520" s="803" t="s">
        <v>153</v>
      </c>
      <c r="K520" s="803" t="s">
        <v>3</v>
      </c>
      <c r="L520" s="804">
        <v>97.16</v>
      </c>
    </row>
    <row r="521" spans="1:12" s="101" customFormat="1" ht="24" customHeight="1">
      <c r="A521" s="808"/>
      <c r="B521" s="117" t="s">
        <v>193</v>
      </c>
      <c r="C521" s="117" t="s">
        <v>746</v>
      </c>
      <c r="D521" s="118">
        <v>43865</v>
      </c>
      <c r="E521" s="117" t="s">
        <v>3941</v>
      </c>
      <c r="F521" s="805"/>
      <c r="G521" s="805"/>
      <c r="H521" s="806"/>
      <c r="I521" s="806"/>
      <c r="J521" s="803"/>
      <c r="K521" s="803"/>
      <c r="L521" s="804"/>
    </row>
    <row r="522" spans="1:12" s="101" customFormat="1" ht="24" customHeight="1">
      <c r="A522" s="808">
        <v>1397</v>
      </c>
      <c r="B522" s="110" t="s">
        <v>76</v>
      </c>
      <c r="C522" s="115" t="s">
        <v>78</v>
      </c>
      <c r="D522" s="115" t="s">
        <v>146</v>
      </c>
      <c r="E522" s="115" t="s">
        <v>147</v>
      </c>
      <c r="F522" s="809" t="s">
        <v>71</v>
      </c>
      <c r="G522" s="809"/>
      <c r="H522" s="805"/>
      <c r="I522" s="805"/>
      <c r="J522" s="805"/>
      <c r="K522" s="805"/>
      <c r="L522" s="805"/>
    </row>
    <row r="523" spans="1:12" s="101" customFormat="1" ht="26.25" customHeight="1">
      <c r="A523" s="808"/>
      <c r="B523" s="803" t="s">
        <v>4212</v>
      </c>
      <c r="C523" s="810" t="s">
        <v>4218</v>
      </c>
      <c r="D523" s="807">
        <v>43881</v>
      </c>
      <c r="E523" s="803" t="s">
        <v>1068</v>
      </c>
      <c r="F523" s="803" t="s">
        <v>1069</v>
      </c>
      <c r="G523" s="803"/>
      <c r="H523" s="806" t="s">
        <v>152</v>
      </c>
      <c r="I523" s="806"/>
      <c r="J523" s="117" t="s">
        <v>153</v>
      </c>
      <c r="K523" s="117" t="s">
        <v>3</v>
      </c>
      <c r="L523" s="119">
        <v>271</v>
      </c>
    </row>
    <row r="524" spans="1:12" s="101" customFormat="1" ht="408.95" customHeight="1">
      <c r="A524" s="808"/>
      <c r="B524" s="803"/>
      <c r="C524" s="810"/>
      <c r="D524" s="807"/>
      <c r="E524" s="803"/>
      <c r="F524" s="803"/>
      <c r="G524" s="803"/>
      <c r="H524" s="806" t="s">
        <v>154</v>
      </c>
      <c r="I524" s="806"/>
      <c r="J524" s="803" t="s">
        <v>153</v>
      </c>
      <c r="K524" s="803" t="s">
        <v>3</v>
      </c>
      <c r="L524" s="804">
        <v>317.60000000000002</v>
      </c>
    </row>
    <row r="525" spans="1:12" s="101" customFormat="1" ht="313.35000000000002" customHeight="1">
      <c r="A525" s="808"/>
      <c r="B525" s="803"/>
      <c r="C525" s="810"/>
      <c r="D525" s="807"/>
      <c r="E525" s="803"/>
      <c r="F525" s="803"/>
      <c r="G525" s="803"/>
      <c r="H525" s="806"/>
      <c r="I525" s="806"/>
      <c r="J525" s="803"/>
      <c r="K525" s="803"/>
      <c r="L525" s="804"/>
    </row>
    <row r="526" spans="1:12" s="101" customFormat="1" ht="24" customHeight="1">
      <c r="A526" s="808"/>
      <c r="B526" s="110" t="s">
        <v>77</v>
      </c>
      <c r="C526" s="115" t="s">
        <v>79</v>
      </c>
      <c r="D526" s="115" t="s">
        <v>155</v>
      </c>
      <c r="E526" s="115" t="s">
        <v>156</v>
      </c>
      <c r="F526" s="805"/>
      <c r="G526" s="805"/>
      <c r="H526" s="806" t="s">
        <v>157</v>
      </c>
      <c r="I526" s="806"/>
      <c r="J526" s="803" t="s">
        <v>153</v>
      </c>
      <c r="K526" s="803" t="s">
        <v>3</v>
      </c>
      <c r="L526" s="804">
        <v>160</v>
      </c>
    </row>
    <row r="527" spans="1:12" s="101" customFormat="1" ht="24" customHeight="1">
      <c r="A527" s="808"/>
      <c r="B527" s="117" t="s">
        <v>193</v>
      </c>
      <c r="C527" s="117" t="s">
        <v>1069</v>
      </c>
      <c r="D527" s="118">
        <v>43882</v>
      </c>
      <c r="E527" s="117" t="s">
        <v>1615</v>
      </c>
      <c r="F527" s="805"/>
      <c r="G527" s="805"/>
      <c r="H527" s="806"/>
      <c r="I527" s="806"/>
      <c r="J527" s="803"/>
      <c r="K527" s="803"/>
      <c r="L527" s="804"/>
    </row>
    <row r="528" spans="1:12" s="101" customFormat="1" ht="24" customHeight="1">
      <c r="A528" s="808">
        <v>1398</v>
      </c>
      <c r="B528" s="110" t="s">
        <v>76</v>
      </c>
      <c r="C528" s="115" t="s">
        <v>78</v>
      </c>
      <c r="D528" s="115" t="s">
        <v>146</v>
      </c>
      <c r="E528" s="115" t="s">
        <v>147</v>
      </c>
      <c r="F528" s="809" t="s">
        <v>71</v>
      </c>
      <c r="G528" s="809"/>
      <c r="H528" s="805"/>
      <c r="I528" s="805"/>
      <c r="J528" s="805"/>
      <c r="K528" s="805"/>
      <c r="L528" s="805"/>
    </row>
    <row r="529" spans="1:12" s="101" customFormat="1" ht="26.25" customHeight="1">
      <c r="A529" s="808"/>
      <c r="B529" s="803" t="s">
        <v>4219</v>
      </c>
      <c r="C529" s="803" t="s">
        <v>4220</v>
      </c>
      <c r="D529" s="807">
        <v>43864</v>
      </c>
      <c r="E529" s="803" t="s">
        <v>2129</v>
      </c>
      <c r="F529" s="803" t="s">
        <v>2130</v>
      </c>
      <c r="G529" s="803"/>
      <c r="H529" s="806" t="s">
        <v>152</v>
      </c>
      <c r="I529" s="806"/>
      <c r="J529" s="117" t="s">
        <v>153</v>
      </c>
      <c r="K529" s="117" t="s">
        <v>3</v>
      </c>
      <c r="L529" s="119">
        <v>277</v>
      </c>
    </row>
    <row r="530" spans="1:12" s="101" customFormat="1" ht="123.75" customHeight="1">
      <c r="A530" s="808"/>
      <c r="B530" s="803"/>
      <c r="C530" s="803"/>
      <c r="D530" s="807"/>
      <c r="E530" s="803"/>
      <c r="F530" s="803"/>
      <c r="G530" s="803"/>
      <c r="H530" s="806" t="s">
        <v>154</v>
      </c>
      <c r="I530" s="806"/>
      <c r="J530" s="117" t="s">
        <v>153</v>
      </c>
      <c r="K530" s="117" t="s">
        <v>3</v>
      </c>
      <c r="L530" s="119">
        <v>295.75</v>
      </c>
    </row>
    <row r="531" spans="1:12" s="101" customFormat="1" ht="24" customHeight="1">
      <c r="A531" s="808"/>
      <c r="B531" s="110" t="s">
        <v>77</v>
      </c>
      <c r="C531" s="115" t="s">
        <v>79</v>
      </c>
      <c r="D531" s="115" t="s">
        <v>155</v>
      </c>
      <c r="E531" s="115" t="s">
        <v>156</v>
      </c>
      <c r="F531" s="805"/>
      <c r="G531" s="805"/>
      <c r="H531" s="806" t="s">
        <v>157</v>
      </c>
      <c r="I531" s="806"/>
      <c r="J531" s="803" t="s">
        <v>153</v>
      </c>
      <c r="K531" s="803" t="s">
        <v>3</v>
      </c>
      <c r="L531" s="804">
        <v>200</v>
      </c>
    </row>
    <row r="532" spans="1:12" s="101" customFormat="1" ht="24" customHeight="1">
      <c r="A532" s="808"/>
      <c r="B532" s="117" t="s">
        <v>254</v>
      </c>
      <c r="C532" s="117" t="s">
        <v>2130</v>
      </c>
      <c r="D532" s="118">
        <v>43866</v>
      </c>
      <c r="E532" s="117" t="s">
        <v>1093</v>
      </c>
      <c r="F532" s="805"/>
      <c r="G532" s="805"/>
      <c r="H532" s="806"/>
      <c r="I532" s="806"/>
      <c r="J532" s="803"/>
      <c r="K532" s="803"/>
      <c r="L532" s="804"/>
    </row>
    <row r="533" spans="1:12" s="101" customFormat="1" ht="24" customHeight="1">
      <c r="A533" s="808">
        <v>1399</v>
      </c>
      <c r="B533" s="110" t="s">
        <v>76</v>
      </c>
      <c r="C533" s="115" t="s">
        <v>78</v>
      </c>
      <c r="D533" s="115" t="s">
        <v>146</v>
      </c>
      <c r="E533" s="115" t="s">
        <v>147</v>
      </c>
      <c r="F533" s="809" t="s">
        <v>71</v>
      </c>
      <c r="G533" s="809"/>
      <c r="H533" s="805"/>
      <c r="I533" s="805"/>
      <c r="J533" s="805"/>
      <c r="K533" s="805"/>
      <c r="L533" s="805"/>
    </row>
    <row r="534" spans="1:12" s="101" customFormat="1" ht="26.25" customHeight="1">
      <c r="A534" s="808"/>
      <c r="B534" s="803" t="s">
        <v>4221</v>
      </c>
      <c r="C534" s="810" t="s">
        <v>4222</v>
      </c>
      <c r="D534" s="807">
        <v>43872</v>
      </c>
      <c r="E534" s="803" t="s">
        <v>580</v>
      </c>
      <c r="F534" s="803" t="s">
        <v>699</v>
      </c>
      <c r="G534" s="803"/>
      <c r="H534" s="806" t="s">
        <v>152</v>
      </c>
      <c r="I534" s="806"/>
      <c r="J534" s="117" t="s">
        <v>153</v>
      </c>
      <c r="K534" s="117" t="s">
        <v>3</v>
      </c>
      <c r="L534" s="119">
        <v>940.2</v>
      </c>
    </row>
    <row r="535" spans="1:12" s="101" customFormat="1" ht="197.25" customHeight="1">
      <c r="A535" s="808"/>
      <c r="B535" s="803"/>
      <c r="C535" s="810"/>
      <c r="D535" s="807"/>
      <c r="E535" s="803"/>
      <c r="F535" s="803"/>
      <c r="G535" s="803"/>
      <c r="H535" s="806" t="s">
        <v>154</v>
      </c>
      <c r="I535" s="806"/>
      <c r="J535" s="117" t="s">
        <v>153</v>
      </c>
      <c r="K535" s="117" t="s">
        <v>3</v>
      </c>
      <c r="L535" s="119">
        <v>821.77</v>
      </c>
    </row>
    <row r="536" spans="1:12" s="101" customFormat="1" ht="24" customHeight="1">
      <c r="A536" s="808"/>
      <c r="B536" s="110" t="s">
        <v>77</v>
      </c>
      <c r="C536" s="115" t="s">
        <v>79</v>
      </c>
      <c r="D536" s="115" t="s">
        <v>155</v>
      </c>
      <c r="E536" s="115" t="s">
        <v>156</v>
      </c>
      <c r="F536" s="805"/>
      <c r="G536" s="805"/>
      <c r="H536" s="806" t="s">
        <v>157</v>
      </c>
      <c r="I536" s="806"/>
      <c r="J536" s="803" t="s">
        <v>153</v>
      </c>
      <c r="K536" s="803" t="s">
        <v>153</v>
      </c>
      <c r="L536" s="804">
        <v>0</v>
      </c>
    </row>
    <row r="537" spans="1:12" s="101" customFormat="1" ht="24" customHeight="1">
      <c r="A537" s="808"/>
      <c r="B537" s="117" t="s">
        <v>158</v>
      </c>
      <c r="C537" s="117" t="s">
        <v>699</v>
      </c>
      <c r="D537" s="118">
        <v>43877</v>
      </c>
      <c r="E537" s="117" t="s">
        <v>4223</v>
      </c>
      <c r="F537" s="805"/>
      <c r="G537" s="805"/>
      <c r="H537" s="806"/>
      <c r="I537" s="806"/>
      <c r="J537" s="803"/>
      <c r="K537" s="803"/>
      <c r="L537" s="804"/>
    </row>
    <row r="538" spans="1:12" s="101" customFormat="1" ht="24" customHeight="1">
      <c r="A538" s="808">
        <v>1400</v>
      </c>
      <c r="B538" s="110" t="s">
        <v>76</v>
      </c>
      <c r="C538" s="115" t="s">
        <v>78</v>
      </c>
      <c r="D538" s="115" t="s">
        <v>146</v>
      </c>
      <c r="E538" s="115" t="s">
        <v>147</v>
      </c>
      <c r="F538" s="809" t="s">
        <v>71</v>
      </c>
      <c r="G538" s="809"/>
      <c r="H538" s="805"/>
      <c r="I538" s="805"/>
      <c r="J538" s="805"/>
      <c r="K538" s="805"/>
      <c r="L538" s="805"/>
    </row>
    <row r="539" spans="1:12" s="101" customFormat="1" ht="26.25" customHeight="1">
      <c r="A539" s="808"/>
      <c r="B539" s="803" t="s">
        <v>4224</v>
      </c>
      <c r="C539" s="810" t="s">
        <v>4225</v>
      </c>
      <c r="D539" s="807">
        <v>43765</v>
      </c>
      <c r="E539" s="803" t="s">
        <v>1573</v>
      </c>
      <c r="F539" s="803" t="s">
        <v>2465</v>
      </c>
      <c r="G539" s="803"/>
      <c r="H539" s="806" t="s">
        <v>152</v>
      </c>
      <c r="I539" s="806"/>
      <c r="J539" s="117" t="s">
        <v>153</v>
      </c>
      <c r="K539" s="117" t="s">
        <v>3</v>
      </c>
      <c r="L539" s="119">
        <v>1182.56</v>
      </c>
    </row>
    <row r="540" spans="1:12" s="101" customFormat="1" ht="408.95" customHeight="1">
      <c r="A540" s="808"/>
      <c r="B540" s="803"/>
      <c r="C540" s="810"/>
      <c r="D540" s="807"/>
      <c r="E540" s="803"/>
      <c r="F540" s="803"/>
      <c r="G540" s="803"/>
      <c r="H540" s="806" t="s">
        <v>154</v>
      </c>
      <c r="I540" s="806"/>
      <c r="J540" s="803" t="s">
        <v>153</v>
      </c>
      <c r="K540" s="803" t="s">
        <v>153</v>
      </c>
      <c r="L540" s="804">
        <v>0</v>
      </c>
    </row>
    <row r="541" spans="1:12" s="101" customFormat="1" ht="61.35" customHeight="1">
      <c r="A541" s="808"/>
      <c r="B541" s="803"/>
      <c r="C541" s="810"/>
      <c r="D541" s="807"/>
      <c r="E541" s="803"/>
      <c r="F541" s="803"/>
      <c r="G541" s="803"/>
      <c r="H541" s="806"/>
      <c r="I541" s="806"/>
      <c r="J541" s="803"/>
      <c r="K541" s="803"/>
      <c r="L541" s="804"/>
    </row>
    <row r="542" spans="1:12" s="101" customFormat="1" ht="24" customHeight="1">
      <c r="A542" s="808"/>
      <c r="B542" s="110" t="s">
        <v>77</v>
      </c>
      <c r="C542" s="115" t="s">
        <v>79</v>
      </c>
      <c r="D542" s="115" t="s">
        <v>155</v>
      </c>
      <c r="E542" s="115" t="s">
        <v>156</v>
      </c>
      <c r="F542" s="805"/>
      <c r="G542" s="805"/>
      <c r="H542" s="806" t="s">
        <v>157</v>
      </c>
      <c r="I542" s="806"/>
      <c r="J542" s="803" t="s">
        <v>153</v>
      </c>
      <c r="K542" s="803" t="s">
        <v>3</v>
      </c>
      <c r="L542" s="804">
        <v>565</v>
      </c>
    </row>
    <row r="543" spans="1:12" s="101" customFormat="1" ht="24" customHeight="1">
      <c r="A543" s="808"/>
      <c r="B543" s="117" t="s">
        <v>240</v>
      </c>
      <c r="C543" s="117" t="s">
        <v>2465</v>
      </c>
      <c r="D543" s="118">
        <v>43769</v>
      </c>
      <c r="E543" s="117" t="s">
        <v>2466</v>
      </c>
      <c r="F543" s="805"/>
      <c r="G543" s="805"/>
      <c r="H543" s="806"/>
      <c r="I543" s="806"/>
      <c r="J543" s="803"/>
      <c r="K543" s="803"/>
      <c r="L543" s="804"/>
    </row>
  </sheetData>
  <mergeCells count="1592">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E11:E12"/>
    <mergeCell ref="F11:G12"/>
    <mergeCell ref="H11:I11"/>
    <mergeCell ref="H12:I12"/>
    <mergeCell ref="F13:G14"/>
    <mergeCell ref="H13:I14"/>
    <mergeCell ref="H21:I21"/>
    <mergeCell ref="H22:I23"/>
    <mergeCell ref="J22:J23"/>
    <mergeCell ref="K22:K23"/>
    <mergeCell ref="L22:L23"/>
    <mergeCell ref="F24:G25"/>
    <mergeCell ref="H24:I25"/>
    <mergeCell ref="J24:J25"/>
    <mergeCell ref="K24:K25"/>
    <mergeCell ref="L24:L25"/>
    <mergeCell ref="K18:K19"/>
    <mergeCell ref="L18:L19"/>
    <mergeCell ref="A20:A25"/>
    <mergeCell ref="F20:G20"/>
    <mergeCell ref="H20:L20"/>
    <mergeCell ref="B21:B23"/>
    <mergeCell ref="C21:C23"/>
    <mergeCell ref="D21:D23"/>
    <mergeCell ref="E21:E23"/>
    <mergeCell ref="F21:G23"/>
    <mergeCell ref="F29:G30"/>
    <mergeCell ref="H29:I30"/>
    <mergeCell ref="J29:J30"/>
    <mergeCell ref="K29:K30"/>
    <mergeCell ref="L29:L30"/>
    <mergeCell ref="A31:A35"/>
    <mergeCell ref="F31:G31"/>
    <mergeCell ref="H31:L31"/>
    <mergeCell ref="B32:B33"/>
    <mergeCell ref="C32:C33"/>
    <mergeCell ref="A26:A30"/>
    <mergeCell ref="F26:G26"/>
    <mergeCell ref="H26:L26"/>
    <mergeCell ref="B27:B28"/>
    <mergeCell ref="C27:C28"/>
    <mergeCell ref="D27:D28"/>
    <mergeCell ref="E27:E28"/>
    <mergeCell ref="F27:G28"/>
    <mergeCell ref="H27:I27"/>
    <mergeCell ref="H28:I28"/>
    <mergeCell ref="J34:J35"/>
    <mergeCell ref="K34:K35"/>
    <mergeCell ref="L34:L35"/>
    <mergeCell ref="A36:A40"/>
    <mergeCell ref="F36:G36"/>
    <mergeCell ref="H36:L36"/>
    <mergeCell ref="B37:B38"/>
    <mergeCell ref="C37:C38"/>
    <mergeCell ref="D37:D38"/>
    <mergeCell ref="E37:E38"/>
    <mergeCell ref="D32:D33"/>
    <mergeCell ref="E32:E33"/>
    <mergeCell ref="F32:G33"/>
    <mergeCell ref="H32:I32"/>
    <mergeCell ref="H33:I33"/>
    <mergeCell ref="F34:G35"/>
    <mergeCell ref="H34:I35"/>
    <mergeCell ref="H42:I42"/>
    <mergeCell ref="H43:I43"/>
    <mergeCell ref="F44:G45"/>
    <mergeCell ref="H44:I45"/>
    <mergeCell ref="J44:J45"/>
    <mergeCell ref="K44:K45"/>
    <mergeCell ref="K39:K40"/>
    <mergeCell ref="L39:L40"/>
    <mergeCell ref="A41:A45"/>
    <mergeCell ref="F41:G41"/>
    <mergeCell ref="H41:L41"/>
    <mergeCell ref="B42:B43"/>
    <mergeCell ref="C42:C43"/>
    <mergeCell ref="D42:D43"/>
    <mergeCell ref="E42:E43"/>
    <mergeCell ref="F42:G43"/>
    <mergeCell ref="F37:G38"/>
    <mergeCell ref="H37:I37"/>
    <mergeCell ref="H38:I38"/>
    <mergeCell ref="F39:G40"/>
    <mergeCell ref="H39:I40"/>
    <mergeCell ref="J39:J40"/>
    <mergeCell ref="F60:G61"/>
    <mergeCell ref="H60:I61"/>
    <mergeCell ref="J60:J61"/>
    <mergeCell ref="K60:K61"/>
    <mergeCell ref="L60:L61"/>
    <mergeCell ref="D57:D59"/>
    <mergeCell ref="E57:E59"/>
    <mergeCell ref="F57:G59"/>
    <mergeCell ref="H57:I57"/>
    <mergeCell ref="L44:L45"/>
    <mergeCell ref="A46:A50"/>
    <mergeCell ref="F46:G46"/>
    <mergeCell ref="H46:L46"/>
    <mergeCell ref="B47:B48"/>
    <mergeCell ref="C47:C48"/>
    <mergeCell ref="D47:D48"/>
    <mergeCell ref="E47:E48"/>
    <mergeCell ref="F47:G48"/>
    <mergeCell ref="H47:I47"/>
    <mergeCell ref="F56:G56"/>
    <mergeCell ref="H56:L56"/>
    <mergeCell ref="B57:B59"/>
    <mergeCell ref="C57:C59"/>
    <mergeCell ref="A51:A55"/>
    <mergeCell ref="F51:G51"/>
    <mergeCell ref="H51:L51"/>
    <mergeCell ref="B52:B53"/>
    <mergeCell ref="C52:C53"/>
    <mergeCell ref="D52:D53"/>
    <mergeCell ref="E52:E53"/>
    <mergeCell ref="F52:G53"/>
    <mergeCell ref="H52:I52"/>
    <mergeCell ref="H53:I53"/>
    <mergeCell ref="H48:I48"/>
    <mergeCell ref="F49:G50"/>
    <mergeCell ref="H49:I50"/>
    <mergeCell ref="J49:J50"/>
    <mergeCell ref="K49:K50"/>
    <mergeCell ref="L49:L50"/>
    <mergeCell ref="K58:K59"/>
    <mergeCell ref="L58:L59"/>
    <mergeCell ref="A62:A66"/>
    <mergeCell ref="F62:G62"/>
    <mergeCell ref="H62:L62"/>
    <mergeCell ref="B63:B64"/>
    <mergeCell ref="C63:C64"/>
    <mergeCell ref="D63:D64"/>
    <mergeCell ref="E63:E64"/>
    <mergeCell ref="F63:G64"/>
    <mergeCell ref="H63:I63"/>
    <mergeCell ref="H64:I64"/>
    <mergeCell ref="A56:A61"/>
    <mergeCell ref="K75:K76"/>
    <mergeCell ref="L75:L76"/>
    <mergeCell ref="H58:I59"/>
    <mergeCell ref="J58:J59"/>
    <mergeCell ref="F54:G55"/>
    <mergeCell ref="H54:I55"/>
    <mergeCell ref="J54:J55"/>
    <mergeCell ref="K54:K55"/>
    <mergeCell ref="L54:L55"/>
    <mergeCell ref="D68:D69"/>
    <mergeCell ref="E68:E69"/>
    <mergeCell ref="F68:G69"/>
    <mergeCell ref="H68:I68"/>
    <mergeCell ref="H69:I69"/>
    <mergeCell ref="F70:G71"/>
    <mergeCell ref="H70:I71"/>
    <mergeCell ref="F65:G66"/>
    <mergeCell ref="H65:I66"/>
    <mergeCell ref="J65:J66"/>
    <mergeCell ref="K65:K66"/>
    <mergeCell ref="L65:L66"/>
    <mergeCell ref="F73:G74"/>
    <mergeCell ref="H73:I73"/>
    <mergeCell ref="H74:I74"/>
    <mergeCell ref="F75:G76"/>
    <mergeCell ref="H75:I76"/>
    <mergeCell ref="J75:J76"/>
    <mergeCell ref="J70:J71"/>
    <mergeCell ref="K70:K71"/>
    <mergeCell ref="L70:L71"/>
    <mergeCell ref="A72:A76"/>
    <mergeCell ref="F72:G72"/>
    <mergeCell ref="H72:L72"/>
    <mergeCell ref="B73:B74"/>
    <mergeCell ref="C73:C74"/>
    <mergeCell ref="D73:D74"/>
    <mergeCell ref="E73:E74"/>
    <mergeCell ref="A67:A71"/>
    <mergeCell ref="F67:G67"/>
    <mergeCell ref="H67:L67"/>
    <mergeCell ref="B68:B69"/>
    <mergeCell ref="C68:C69"/>
    <mergeCell ref="H84:I84"/>
    <mergeCell ref="F85:G86"/>
    <mergeCell ref="H85:I86"/>
    <mergeCell ref="J85:J86"/>
    <mergeCell ref="K85:K86"/>
    <mergeCell ref="L85:L86"/>
    <mergeCell ref="L80:L81"/>
    <mergeCell ref="A82:A86"/>
    <mergeCell ref="F82:G82"/>
    <mergeCell ref="H82:L82"/>
    <mergeCell ref="B83:B84"/>
    <mergeCell ref="C83:C84"/>
    <mergeCell ref="D83:D84"/>
    <mergeCell ref="E83:E84"/>
    <mergeCell ref="F83:G84"/>
    <mergeCell ref="H83:I83"/>
    <mergeCell ref="H78:I78"/>
    <mergeCell ref="H79:I79"/>
    <mergeCell ref="F80:G81"/>
    <mergeCell ref="H80:I81"/>
    <mergeCell ref="J80:J81"/>
    <mergeCell ref="K80:K81"/>
    <mergeCell ref="A77:A81"/>
    <mergeCell ref="F77:G77"/>
    <mergeCell ref="H77:L77"/>
    <mergeCell ref="B78:B79"/>
    <mergeCell ref="C78:C79"/>
    <mergeCell ref="D78:D79"/>
    <mergeCell ref="E78:E79"/>
    <mergeCell ref="F78:G79"/>
    <mergeCell ref="F90:G91"/>
    <mergeCell ref="H90:I91"/>
    <mergeCell ref="J90:J91"/>
    <mergeCell ref="K90:K91"/>
    <mergeCell ref="L90:L91"/>
    <mergeCell ref="A92:A96"/>
    <mergeCell ref="F92:G92"/>
    <mergeCell ref="H92:L92"/>
    <mergeCell ref="B93:B94"/>
    <mergeCell ref="C93:C94"/>
    <mergeCell ref="A87:A91"/>
    <mergeCell ref="F87:G87"/>
    <mergeCell ref="H87:L87"/>
    <mergeCell ref="B88:B89"/>
    <mergeCell ref="C88:C89"/>
    <mergeCell ref="D88:D89"/>
    <mergeCell ref="E88:E89"/>
    <mergeCell ref="F88:G89"/>
    <mergeCell ref="H88:I88"/>
    <mergeCell ref="H89:I89"/>
    <mergeCell ref="F98:G99"/>
    <mergeCell ref="H98:I98"/>
    <mergeCell ref="H99:I99"/>
    <mergeCell ref="F100:G101"/>
    <mergeCell ref="H100:I101"/>
    <mergeCell ref="J100:J101"/>
    <mergeCell ref="J95:J96"/>
    <mergeCell ref="K95:K96"/>
    <mergeCell ref="L95:L96"/>
    <mergeCell ref="A97:A101"/>
    <mergeCell ref="F97:G97"/>
    <mergeCell ref="H97:L97"/>
    <mergeCell ref="B98:B99"/>
    <mergeCell ref="C98:C99"/>
    <mergeCell ref="D98:D99"/>
    <mergeCell ref="E98:E99"/>
    <mergeCell ref="D93:D94"/>
    <mergeCell ref="E93:E94"/>
    <mergeCell ref="F93:G94"/>
    <mergeCell ref="H93:I93"/>
    <mergeCell ref="H94:I94"/>
    <mergeCell ref="F95:G96"/>
    <mergeCell ref="H95:I96"/>
    <mergeCell ref="H103:I103"/>
    <mergeCell ref="H104:I105"/>
    <mergeCell ref="J104:J105"/>
    <mergeCell ref="K104:K105"/>
    <mergeCell ref="L104:L105"/>
    <mergeCell ref="F106:G107"/>
    <mergeCell ref="H106:I107"/>
    <mergeCell ref="J106:J107"/>
    <mergeCell ref="K106:K107"/>
    <mergeCell ref="L106:L107"/>
    <mergeCell ref="K100:K101"/>
    <mergeCell ref="L100:L101"/>
    <mergeCell ref="A102:A107"/>
    <mergeCell ref="F102:G102"/>
    <mergeCell ref="H102:L102"/>
    <mergeCell ref="B103:B105"/>
    <mergeCell ref="C103:C105"/>
    <mergeCell ref="D103:D105"/>
    <mergeCell ref="E103:E105"/>
    <mergeCell ref="F103:G105"/>
    <mergeCell ref="J110:J111"/>
    <mergeCell ref="K110:K111"/>
    <mergeCell ref="L110:L111"/>
    <mergeCell ref="F112:G113"/>
    <mergeCell ref="H112:I113"/>
    <mergeCell ref="J112:J113"/>
    <mergeCell ref="K112:K113"/>
    <mergeCell ref="L112:L113"/>
    <mergeCell ref="A108:A113"/>
    <mergeCell ref="F108:G108"/>
    <mergeCell ref="H108:L108"/>
    <mergeCell ref="B109:B111"/>
    <mergeCell ref="C109:C111"/>
    <mergeCell ref="D109:D111"/>
    <mergeCell ref="E109:E111"/>
    <mergeCell ref="F109:G111"/>
    <mergeCell ref="H109:I109"/>
    <mergeCell ref="H110:I111"/>
    <mergeCell ref="D120:D121"/>
    <mergeCell ref="E120:E121"/>
    <mergeCell ref="F120:G121"/>
    <mergeCell ref="H120:I120"/>
    <mergeCell ref="H121:I121"/>
    <mergeCell ref="F122:G123"/>
    <mergeCell ref="H122:I123"/>
    <mergeCell ref="F117:G118"/>
    <mergeCell ref="H117:I118"/>
    <mergeCell ref="J117:J118"/>
    <mergeCell ref="K117:K118"/>
    <mergeCell ref="L117:L118"/>
    <mergeCell ref="A119:A123"/>
    <mergeCell ref="F119:G119"/>
    <mergeCell ref="H119:L119"/>
    <mergeCell ref="B120:B121"/>
    <mergeCell ref="C120:C121"/>
    <mergeCell ref="A114:A118"/>
    <mergeCell ref="F114:G114"/>
    <mergeCell ref="H114:L114"/>
    <mergeCell ref="B115:B116"/>
    <mergeCell ref="C115:C116"/>
    <mergeCell ref="D115:D116"/>
    <mergeCell ref="E115:E116"/>
    <mergeCell ref="F115:G116"/>
    <mergeCell ref="H115:I115"/>
    <mergeCell ref="H116:I116"/>
    <mergeCell ref="K127:K128"/>
    <mergeCell ref="L127:L128"/>
    <mergeCell ref="A129:A133"/>
    <mergeCell ref="F129:G129"/>
    <mergeCell ref="H129:L129"/>
    <mergeCell ref="B130:B131"/>
    <mergeCell ref="C130:C131"/>
    <mergeCell ref="D130:D131"/>
    <mergeCell ref="E130:E131"/>
    <mergeCell ref="F130:G131"/>
    <mergeCell ref="F125:G126"/>
    <mergeCell ref="H125:I125"/>
    <mergeCell ref="H126:I126"/>
    <mergeCell ref="F127:G128"/>
    <mergeCell ref="H127:I128"/>
    <mergeCell ref="J127:J128"/>
    <mergeCell ref="J122:J123"/>
    <mergeCell ref="K122:K123"/>
    <mergeCell ref="L122:L123"/>
    <mergeCell ref="A124:A128"/>
    <mergeCell ref="F124:G124"/>
    <mergeCell ref="H124:L124"/>
    <mergeCell ref="B125:B126"/>
    <mergeCell ref="C125:C126"/>
    <mergeCell ref="D125:D126"/>
    <mergeCell ref="E125:E126"/>
    <mergeCell ref="H136:I136"/>
    <mergeCell ref="F137:G138"/>
    <mergeCell ref="H137:I138"/>
    <mergeCell ref="J137:J138"/>
    <mergeCell ref="K137:K138"/>
    <mergeCell ref="L137:L138"/>
    <mergeCell ref="L132:L133"/>
    <mergeCell ref="A134:A138"/>
    <mergeCell ref="F134:G134"/>
    <mergeCell ref="H134:L134"/>
    <mergeCell ref="B135:B136"/>
    <mergeCell ref="C135:C136"/>
    <mergeCell ref="D135:D136"/>
    <mergeCell ref="E135:E136"/>
    <mergeCell ref="F135:G136"/>
    <mergeCell ref="H135:I135"/>
    <mergeCell ref="H130:I130"/>
    <mergeCell ref="H131:I131"/>
    <mergeCell ref="F132:G133"/>
    <mergeCell ref="H132:I133"/>
    <mergeCell ref="J132:J133"/>
    <mergeCell ref="K132:K133"/>
    <mergeCell ref="D145:D146"/>
    <mergeCell ref="E145:E146"/>
    <mergeCell ref="F145:G146"/>
    <mergeCell ref="H145:I145"/>
    <mergeCell ref="H146:I146"/>
    <mergeCell ref="F147:G148"/>
    <mergeCell ref="H147:I148"/>
    <mergeCell ref="F142:G143"/>
    <mergeCell ref="H142:I143"/>
    <mergeCell ref="J142:J143"/>
    <mergeCell ref="K142:K143"/>
    <mergeCell ref="L142:L143"/>
    <mergeCell ref="A144:A148"/>
    <mergeCell ref="F144:G144"/>
    <mergeCell ref="H144:L144"/>
    <mergeCell ref="B145:B146"/>
    <mergeCell ref="C145:C146"/>
    <mergeCell ref="A139:A143"/>
    <mergeCell ref="F139:G139"/>
    <mergeCell ref="H139:L139"/>
    <mergeCell ref="B140:B141"/>
    <mergeCell ref="C140:C141"/>
    <mergeCell ref="D140:D141"/>
    <mergeCell ref="E140:E141"/>
    <mergeCell ref="F140:G141"/>
    <mergeCell ref="H140:I140"/>
    <mergeCell ref="H141:I141"/>
    <mergeCell ref="K152:K153"/>
    <mergeCell ref="L152:L153"/>
    <mergeCell ref="A154:A158"/>
    <mergeCell ref="F154:G154"/>
    <mergeCell ref="H154:L154"/>
    <mergeCell ref="B155:B156"/>
    <mergeCell ref="C155:C156"/>
    <mergeCell ref="D155:D156"/>
    <mergeCell ref="E155:E156"/>
    <mergeCell ref="F155:G156"/>
    <mergeCell ref="F150:G151"/>
    <mergeCell ref="H150:I150"/>
    <mergeCell ref="H151:I151"/>
    <mergeCell ref="F152:G153"/>
    <mergeCell ref="H152:I153"/>
    <mergeCell ref="J152:J153"/>
    <mergeCell ref="J147:J148"/>
    <mergeCell ref="K147:K148"/>
    <mergeCell ref="L147:L148"/>
    <mergeCell ref="A149:A153"/>
    <mergeCell ref="F149:G149"/>
    <mergeCell ref="H149:L149"/>
    <mergeCell ref="B150:B151"/>
    <mergeCell ref="C150:C151"/>
    <mergeCell ref="D150:D151"/>
    <mergeCell ref="E150:E151"/>
    <mergeCell ref="H161:I161"/>
    <mergeCell ref="F162:G163"/>
    <mergeCell ref="H162:I163"/>
    <mergeCell ref="J162:J163"/>
    <mergeCell ref="K162:K163"/>
    <mergeCell ref="L162:L163"/>
    <mergeCell ref="L157:L158"/>
    <mergeCell ref="A159:A163"/>
    <mergeCell ref="F159:G159"/>
    <mergeCell ref="H159:L159"/>
    <mergeCell ref="B160:B161"/>
    <mergeCell ref="C160:C161"/>
    <mergeCell ref="D160:D161"/>
    <mergeCell ref="E160:E161"/>
    <mergeCell ref="F160:G161"/>
    <mergeCell ref="H160:I160"/>
    <mergeCell ref="H155:I155"/>
    <mergeCell ref="H156:I156"/>
    <mergeCell ref="F157:G158"/>
    <mergeCell ref="H157:I158"/>
    <mergeCell ref="J157:J158"/>
    <mergeCell ref="K157:K158"/>
    <mergeCell ref="D170:D171"/>
    <mergeCell ref="E170:E171"/>
    <mergeCell ref="F170:G171"/>
    <mergeCell ref="H170:I170"/>
    <mergeCell ref="H171:I171"/>
    <mergeCell ref="F172:G173"/>
    <mergeCell ref="H172:I173"/>
    <mergeCell ref="F167:G168"/>
    <mergeCell ref="H167:I168"/>
    <mergeCell ref="J167:J168"/>
    <mergeCell ref="K167:K168"/>
    <mergeCell ref="L167:L168"/>
    <mergeCell ref="A169:A173"/>
    <mergeCell ref="F169:G169"/>
    <mergeCell ref="H169:L169"/>
    <mergeCell ref="B170:B171"/>
    <mergeCell ref="C170:C171"/>
    <mergeCell ref="A164:A168"/>
    <mergeCell ref="F164:G164"/>
    <mergeCell ref="H164:L164"/>
    <mergeCell ref="B165:B166"/>
    <mergeCell ref="C165:C166"/>
    <mergeCell ref="D165:D166"/>
    <mergeCell ref="E165:E166"/>
    <mergeCell ref="F165:G166"/>
    <mergeCell ref="H165:I165"/>
    <mergeCell ref="H166:I166"/>
    <mergeCell ref="K177:K178"/>
    <mergeCell ref="L177:L178"/>
    <mergeCell ref="A179:A183"/>
    <mergeCell ref="F179:G179"/>
    <mergeCell ref="H179:L179"/>
    <mergeCell ref="B180:B181"/>
    <mergeCell ref="C180:C181"/>
    <mergeCell ref="D180:D181"/>
    <mergeCell ref="E180:E181"/>
    <mergeCell ref="F180:G181"/>
    <mergeCell ref="F175:G176"/>
    <mergeCell ref="H175:I175"/>
    <mergeCell ref="H176:I176"/>
    <mergeCell ref="F177:G178"/>
    <mergeCell ref="H177:I178"/>
    <mergeCell ref="J177:J178"/>
    <mergeCell ref="J172:J173"/>
    <mergeCell ref="K172:K173"/>
    <mergeCell ref="L172:L173"/>
    <mergeCell ref="A174:A178"/>
    <mergeCell ref="F174:G174"/>
    <mergeCell ref="H174:L174"/>
    <mergeCell ref="B175:B176"/>
    <mergeCell ref="C175:C176"/>
    <mergeCell ref="D175:D176"/>
    <mergeCell ref="E175:E176"/>
    <mergeCell ref="H186:I186"/>
    <mergeCell ref="F187:G188"/>
    <mergeCell ref="H187:I188"/>
    <mergeCell ref="J187:J188"/>
    <mergeCell ref="K187:K188"/>
    <mergeCell ref="L187:L188"/>
    <mergeCell ref="L182:L183"/>
    <mergeCell ref="A184:A188"/>
    <mergeCell ref="F184:G184"/>
    <mergeCell ref="H184:L184"/>
    <mergeCell ref="B185:B186"/>
    <mergeCell ref="C185:C186"/>
    <mergeCell ref="D185:D186"/>
    <mergeCell ref="E185:E186"/>
    <mergeCell ref="F185:G186"/>
    <mergeCell ref="H185:I185"/>
    <mergeCell ref="H180:I180"/>
    <mergeCell ref="H181:I181"/>
    <mergeCell ref="F182:G183"/>
    <mergeCell ref="H182:I183"/>
    <mergeCell ref="J182:J183"/>
    <mergeCell ref="K182:K183"/>
    <mergeCell ref="J191:J192"/>
    <mergeCell ref="K191:K192"/>
    <mergeCell ref="L191:L192"/>
    <mergeCell ref="F193:G194"/>
    <mergeCell ref="H193:I194"/>
    <mergeCell ref="J193:J194"/>
    <mergeCell ref="K193:K194"/>
    <mergeCell ref="L193:L194"/>
    <mergeCell ref="A189:A194"/>
    <mergeCell ref="F189:G189"/>
    <mergeCell ref="H189:L189"/>
    <mergeCell ref="B190:B192"/>
    <mergeCell ref="C190:C192"/>
    <mergeCell ref="D190:D192"/>
    <mergeCell ref="E190:E192"/>
    <mergeCell ref="F190:G192"/>
    <mergeCell ref="H190:I190"/>
    <mergeCell ref="H191:I192"/>
    <mergeCell ref="J197:J198"/>
    <mergeCell ref="K197:K198"/>
    <mergeCell ref="L197:L198"/>
    <mergeCell ref="F199:G200"/>
    <mergeCell ref="H199:I200"/>
    <mergeCell ref="J199:J200"/>
    <mergeCell ref="K199:K200"/>
    <mergeCell ref="L199:L200"/>
    <mergeCell ref="A195:A200"/>
    <mergeCell ref="F195:G195"/>
    <mergeCell ref="H195:L195"/>
    <mergeCell ref="B196:B198"/>
    <mergeCell ref="C196:C198"/>
    <mergeCell ref="D196:D198"/>
    <mergeCell ref="E196:E198"/>
    <mergeCell ref="F196:G198"/>
    <mergeCell ref="H196:I196"/>
    <mergeCell ref="H197:I198"/>
    <mergeCell ref="D207:D208"/>
    <mergeCell ref="E207:E208"/>
    <mergeCell ref="F207:G208"/>
    <mergeCell ref="H207:I207"/>
    <mergeCell ref="H208:I208"/>
    <mergeCell ref="F209:G210"/>
    <mergeCell ref="H209:I210"/>
    <mergeCell ref="F204:G205"/>
    <mergeCell ref="H204:I205"/>
    <mergeCell ref="J204:J205"/>
    <mergeCell ref="K204:K205"/>
    <mergeCell ref="L204:L205"/>
    <mergeCell ref="A206:A210"/>
    <mergeCell ref="F206:G206"/>
    <mergeCell ref="H206:L206"/>
    <mergeCell ref="B207:B208"/>
    <mergeCell ref="C207:C208"/>
    <mergeCell ref="A201:A205"/>
    <mergeCell ref="F201:G201"/>
    <mergeCell ref="H201:L201"/>
    <mergeCell ref="B202:B203"/>
    <mergeCell ref="C202:C203"/>
    <mergeCell ref="D202:D203"/>
    <mergeCell ref="E202:E203"/>
    <mergeCell ref="F202:G203"/>
    <mergeCell ref="H202:I202"/>
    <mergeCell ref="H203:I203"/>
    <mergeCell ref="K214:K215"/>
    <mergeCell ref="L214:L215"/>
    <mergeCell ref="A216:A220"/>
    <mergeCell ref="F216:G216"/>
    <mergeCell ref="H216:L216"/>
    <mergeCell ref="B217:B218"/>
    <mergeCell ref="C217:C218"/>
    <mergeCell ref="D217:D218"/>
    <mergeCell ref="E217:E218"/>
    <mergeCell ref="F217:G218"/>
    <mergeCell ref="F212:G213"/>
    <mergeCell ref="H212:I212"/>
    <mergeCell ref="H213:I213"/>
    <mergeCell ref="F214:G215"/>
    <mergeCell ref="H214:I215"/>
    <mergeCell ref="J214:J215"/>
    <mergeCell ref="J209:J210"/>
    <mergeCell ref="K209:K210"/>
    <mergeCell ref="L209:L210"/>
    <mergeCell ref="A211:A215"/>
    <mergeCell ref="F211:G211"/>
    <mergeCell ref="H211:L211"/>
    <mergeCell ref="B212:B213"/>
    <mergeCell ref="C212:C213"/>
    <mergeCell ref="D212:D213"/>
    <mergeCell ref="E212:E213"/>
    <mergeCell ref="H223:I223"/>
    <mergeCell ref="F224:G225"/>
    <mergeCell ref="H224:I225"/>
    <mergeCell ref="J224:J225"/>
    <mergeCell ref="K224:K225"/>
    <mergeCell ref="L224:L225"/>
    <mergeCell ref="L219:L220"/>
    <mergeCell ref="A221:A225"/>
    <mergeCell ref="F221:G221"/>
    <mergeCell ref="H221:L221"/>
    <mergeCell ref="B222:B223"/>
    <mergeCell ref="C222:C223"/>
    <mergeCell ref="D222:D223"/>
    <mergeCell ref="E222:E223"/>
    <mergeCell ref="F222:G223"/>
    <mergeCell ref="H222:I222"/>
    <mergeCell ref="H217:I217"/>
    <mergeCell ref="H218:I218"/>
    <mergeCell ref="F219:G220"/>
    <mergeCell ref="H219:I220"/>
    <mergeCell ref="J219:J220"/>
    <mergeCell ref="K219:K220"/>
    <mergeCell ref="F229:G230"/>
    <mergeCell ref="H229:I230"/>
    <mergeCell ref="J229:J230"/>
    <mergeCell ref="K229:K230"/>
    <mergeCell ref="L229:L230"/>
    <mergeCell ref="A231:A235"/>
    <mergeCell ref="F231:G231"/>
    <mergeCell ref="H231:L231"/>
    <mergeCell ref="B232:B233"/>
    <mergeCell ref="C232:C233"/>
    <mergeCell ref="A226:A230"/>
    <mergeCell ref="F226:G226"/>
    <mergeCell ref="H226:L226"/>
    <mergeCell ref="B227:B228"/>
    <mergeCell ref="C227:C228"/>
    <mergeCell ref="D227:D228"/>
    <mergeCell ref="E227:E228"/>
    <mergeCell ref="F227:G228"/>
    <mergeCell ref="H227:I227"/>
    <mergeCell ref="H228:I228"/>
    <mergeCell ref="F237:G238"/>
    <mergeCell ref="H237:I237"/>
    <mergeCell ref="H238:I238"/>
    <mergeCell ref="F239:G240"/>
    <mergeCell ref="H239:I240"/>
    <mergeCell ref="J239:J240"/>
    <mergeCell ref="J234:J235"/>
    <mergeCell ref="K234:K235"/>
    <mergeCell ref="L234:L235"/>
    <mergeCell ref="A236:A240"/>
    <mergeCell ref="F236:G236"/>
    <mergeCell ref="H236:L236"/>
    <mergeCell ref="B237:B238"/>
    <mergeCell ref="C237:C238"/>
    <mergeCell ref="D237:D238"/>
    <mergeCell ref="E237:E238"/>
    <mergeCell ref="D232:D233"/>
    <mergeCell ref="E232:E233"/>
    <mergeCell ref="F232:G233"/>
    <mergeCell ref="H232:I232"/>
    <mergeCell ref="H233:I233"/>
    <mergeCell ref="F234:G235"/>
    <mergeCell ref="H234:I235"/>
    <mergeCell ref="H242:I242"/>
    <mergeCell ref="H243:I244"/>
    <mergeCell ref="J243:J244"/>
    <mergeCell ref="K243:K244"/>
    <mergeCell ref="L243:L244"/>
    <mergeCell ref="F245:G246"/>
    <mergeCell ref="H245:I246"/>
    <mergeCell ref="J245:J246"/>
    <mergeCell ref="K245:K246"/>
    <mergeCell ref="L245:L246"/>
    <mergeCell ref="K239:K240"/>
    <mergeCell ref="L239:L240"/>
    <mergeCell ref="A241:A246"/>
    <mergeCell ref="F241:G241"/>
    <mergeCell ref="H241:L241"/>
    <mergeCell ref="B242:B244"/>
    <mergeCell ref="C242:C244"/>
    <mergeCell ref="D242:D244"/>
    <mergeCell ref="E242:E244"/>
    <mergeCell ref="F242:G244"/>
    <mergeCell ref="F250:G251"/>
    <mergeCell ref="H250:I251"/>
    <mergeCell ref="J250:J251"/>
    <mergeCell ref="K250:K251"/>
    <mergeCell ref="L250:L251"/>
    <mergeCell ref="A252:A257"/>
    <mergeCell ref="F252:G252"/>
    <mergeCell ref="H252:L252"/>
    <mergeCell ref="B253:B255"/>
    <mergeCell ref="C253:C255"/>
    <mergeCell ref="A247:A251"/>
    <mergeCell ref="F247:G247"/>
    <mergeCell ref="H247:L247"/>
    <mergeCell ref="B248:B249"/>
    <mergeCell ref="C248:C249"/>
    <mergeCell ref="D248:D249"/>
    <mergeCell ref="E248:E249"/>
    <mergeCell ref="F248:G249"/>
    <mergeCell ref="H248:I248"/>
    <mergeCell ref="H249:I249"/>
    <mergeCell ref="A263:A268"/>
    <mergeCell ref="F263:G263"/>
    <mergeCell ref="H263:L263"/>
    <mergeCell ref="B264:B266"/>
    <mergeCell ref="C264:C266"/>
    <mergeCell ref="A258:A262"/>
    <mergeCell ref="F258:G258"/>
    <mergeCell ref="H258:L258"/>
    <mergeCell ref="B259:B260"/>
    <mergeCell ref="C259:C260"/>
    <mergeCell ref="D259:D260"/>
    <mergeCell ref="E259:E260"/>
    <mergeCell ref="F259:G260"/>
    <mergeCell ref="H259:I259"/>
    <mergeCell ref="H260:I260"/>
    <mergeCell ref="K254:K255"/>
    <mergeCell ref="L254:L255"/>
    <mergeCell ref="F256:G257"/>
    <mergeCell ref="H256:I257"/>
    <mergeCell ref="J256:J257"/>
    <mergeCell ref="K256:K257"/>
    <mergeCell ref="L256:L257"/>
    <mergeCell ref="D253:D255"/>
    <mergeCell ref="E253:E255"/>
    <mergeCell ref="F253:G255"/>
    <mergeCell ref="H253:I253"/>
    <mergeCell ref="H254:I255"/>
    <mergeCell ref="J254:J255"/>
    <mergeCell ref="K265:K266"/>
    <mergeCell ref="L265:L266"/>
    <mergeCell ref="F267:G268"/>
    <mergeCell ref="H267:I268"/>
    <mergeCell ref="J267:J268"/>
    <mergeCell ref="K267:K268"/>
    <mergeCell ref="L267:L268"/>
    <mergeCell ref="D264:D266"/>
    <mergeCell ref="E264:E266"/>
    <mergeCell ref="F264:G266"/>
    <mergeCell ref="H264:I264"/>
    <mergeCell ref="H265:I266"/>
    <mergeCell ref="J265:J266"/>
    <mergeCell ref="F261:G262"/>
    <mergeCell ref="H261:I262"/>
    <mergeCell ref="J261:J262"/>
    <mergeCell ref="K261:K262"/>
    <mergeCell ref="L261:L262"/>
    <mergeCell ref="J271:J272"/>
    <mergeCell ref="K271:K272"/>
    <mergeCell ref="L271:L272"/>
    <mergeCell ref="H287:I289"/>
    <mergeCell ref="J287:J289"/>
    <mergeCell ref="K287:K289"/>
    <mergeCell ref="L287:L289"/>
    <mergeCell ref="J283:J284"/>
    <mergeCell ref="K283:K284"/>
    <mergeCell ref="L283:L284"/>
    <mergeCell ref="F273:G274"/>
    <mergeCell ref="H273:I274"/>
    <mergeCell ref="J273:J274"/>
    <mergeCell ref="K273:K274"/>
    <mergeCell ref="L273:L274"/>
    <mergeCell ref="A269:A274"/>
    <mergeCell ref="F269:G269"/>
    <mergeCell ref="H269:L269"/>
    <mergeCell ref="B270:B272"/>
    <mergeCell ref="C270:C272"/>
    <mergeCell ref="D270:D272"/>
    <mergeCell ref="E270:E272"/>
    <mergeCell ref="F270:G272"/>
    <mergeCell ref="H270:I270"/>
    <mergeCell ref="H271:I272"/>
    <mergeCell ref="D281:D282"/>
    <mergeCell ref="E281:E282"/>
    <mergeCell ref="F281:G282"/>
    <mergeCell ref="H281:I281"/>
    <mergeCell ref="H282:I282"/>
    <mergeCell ref="F283:G284"/>
    <mergeCell ref="H283:I284"/>
    <mergeCell ref="F278:G279"/>
    <mergeCell ref="H278:I279"/>
    <mergeCell ref="J278:J279"/>
    <mergeCell ref="K278:K279"/>
    <mergeCell ref="L278:L279"/>
    <mergeCell ref="A280:A284"/>
    <mergeCell ref="F280:G280"/>
    <mergeCell ref="H280:L280"/>
    <mergeCell ref="B281:B282"/>
    <mergeCell ref="C281:C282"/>
    <mergeCell ref="A275:A279"/>
    <mergeCell ref="F275:G275"/>
    <mergeCell ref="H275:L275"/>
    <mergeCell ref="B276:B277"/>
    <mergeCell ref="C276:C277"/>
    <mergeCell ref="D276:D277"/>
    <mergeCell ref="E276:E277"/>
    <mergeCell ref="F276:G277"/>
    <mergeCell ref="H276:I276"/>
    <mergeCell ref="H277:I277"/>
    <mergeCell ref="A285:A291"/>
    <mergeCell ref="F285:G285"/>
    <mergeCell ref="H285:L285"/>
    <mergeCell ref="B286:B289"/>
    <mergeCell ref="C286:C289"/>
    <mergeCell ref="D286:D289"/>
    <mergeCell ref="E286:E289"/>
    <mergeCell ref="K294:K296"/>
    <mergeCell ref="L294:L296"/>
    <mergeCell ref="H294:I296"/>
    <mergeCell ref="J294:J296"/>
    <mergeCell ref="F290:G291"/>
    <mergeCell ref="H290:I291"/>
    <mergeCell ref="J290:J291"/>
    <mergeCell ref="K290:K291"/>
    <mergeCell ref="L290:L291"/>
    <mergeCell ref="A292:A298"/>
    <mergeCell ref="F292:G292"/>
    <mergeCell ref="H292:L292"/>
    <mergeCell ref="B293:B296"/>
    <mergeCell ref="C293:C296"/>
    <mergeCell ref="F297:G298"/>
    <mergeCell ref="H297:I298"/>
    <mergeCell ref="J297:J298"/>
    <mergeCell ref="K297:K298"/>
    <mergeCell ref="L297:L298"/>
    <mergeCell ref="D293:D296"/>
    <mergeCell ref="E293:E296"/>
    <mergeCell ref="F293:G296"/>
    <mergeCell ref="H293:I293"/>
    <mergeCell ref="F286:G289"/>
    <mergeCell ref="H286:I286"/>
    <mergeCell ref="J301:J303"/>
    <mergeCell ref="K301:K303"/>
    <mergeCell ref="L301:L303"/>
    <mergeCell ref="F304:G305"/>
    <mergeCell ref="H304:I305"/>
    <mergeCell ref="J304:J305"/>
    <mergeCell ref="K304:K305"/>
    <mergeCell ref="L304:L305"/>
    <mergeCell ref="A299:A305"/>
    <mergeCell ref="F299:G299"/>
    <mergeCell ref="H299:L299"/>
    <mergeCell ref="B300:B303"/>
    <mergeCell ref="C300:C303"/>
    <mergeCell ref="D300:D303"/>
    <mergeCell ref="E300:E303"/>
    <mergeCell ref="F300:G303"/>
    <mergeCell ref="H300:I300"/>
    <mergeCell ref="H301:I303"/>
    <mergeCell ref="D312:D313"/>
    <mergeCell ref="E312:E313"/>
    <mergeCell ref="F312:G313"/>
    <mergeCell ref="H312:I312"/>
    <mergeCell ref="H313:I313"/>
    <mergeCell ref="F314:G315"/>
    <mergeCell ref="H314:I315"/>
    <mergeCell ref="F309:G310"/>
    <mergeCell ref="H309:I310"/>
    <mergeCell ref="J309:J310"/>
    <mergeCell ref="K309:K310"/>
    <mergeCell ref="L309:L310"/>
    <mergeCell ref="A311:A315"/>
    <mergeCell ref="F311:G311"/>
    <mergeCell ref="H311:L311"/>
    <mergeCell ref="B312:B313"/>
    <mergeCell ref="C312:C313"/>
    <mergeCell ref="A306:A310"/>
    <mergeCell ref="F306:G306"/>
    <mergeCell ref="H306:L306"/>
    <mergeCell ref="B307:B308"/>
    <mergeCell ref="C307:C308"/>
    <mergeCell ref="D307:D308"/>
    <mergeCell ref="E307:E308"/>
    <mergeCell ref="F307:G308"/>
    <mergeCell ref="H307:I307"/>
    <mergeCell ref="H308:I308"/>
    <mergeCell ref="K319:K320"/>
    <mergeCell ref="L319:L320"/>
    <mergeCell ref="A321:A325"/>
    <mergeCell ref="F321:G321"/>
    <mergeCell ref="H321:L321"/>
    <mergeCell ref="B322:B323"/>
    <mergeCell ref="C322:C323"/>
    <mergeCell ref="D322:D323"/>
    <mergeCell ref="E322:E323"/>
    <mergeCell ref="F322:G323"/>
    <mergeCell ref="F317:G318"/>
    <mergeCell ref="H317:I317"/>
    <mergeCell ref="H318:I318"/>
    <mergeCell ref="F319:G320"/>
    <mergeCell ref="H319:I320"/>
    <mergeCell ref="J319:J320"/>
    <mergeCell ref="J314:J315"/>
    <mergeCell ref="K314:K315"/>
    <mergeCell ref="L314:L315"/>
    <mergeCell ref="A316:A320"/>
    <mergeCell ref="F316:G316"/>
    <mergeCell ref="H316:L316"/>
    <mergeCell ref="B317:B318"/>
    <mergeCell ref="C317:C318"/>
    <mergeCell ref="D317:D318"/>
    <mergeCell ref="E317:E318"/>
    <mergeCell ref="H328:I328"/>
    <mergeCell ref="F329:G330"/>
    <mergeCell ref="H329:I330"/>
    <mergeCell ref="J329:J330"/>
    <mergeCell ref="K329:K330"/>
    <mergeCell ref="L329:L330"/>
    <mergeCell ref="L324:L325"/>
    <mergeCell ref="A326:A330"/>
    <mergeCell ref="F326:G326"/>
    <mergeCell ref="H326:L326"/>
    <mergeCell ref="B327:B328"/>
    <mergeCell ref="C327:C328"/>
    <mergeCell ref="D327:D328"/>
    <mergeCell ref="E327:E328"/>
    <mergeCell ref="F327:G328"/>
    <mergeCell ref="H327:I327"/>
    <mergeCell ref="H322:I322"/>
    <mergeCell ref="H323:I323"/>
    <mergeCell ref="F324:G325"/>
    <mergeCell ref="H324:I325"/>
    <mergeCell ref="J324:J325"/>
    <mergeCell ref="K324:K325"/>
    <mergeCell ref="D337:D338"/>
    <mergeCell ref="E337:E338"/>
    <mergeCell ref="F337:G338"/>
    <mergeCell ref="H337:I337"/>
    <mergeCell ref="H338:I338"/>
    <mergeCell ref="F339:G340"/>
    <mergeCell ref="H339:I340"/>
    <mergeCell ref="F334:G335"/>
    <mergeCell ref="H334:I335"/>
    <mergeCell ref="J334:J335"/>
    <mergeCell ref="K334:K335"/>
    <mergeCell ref="L334:L335"/>
    <mergeCell ref="A336:A340"/>
    <mergeCell ref="F336:G336"/>
    <mergeCell ref="H336:L336"/>
    <mergeCell ref="B337:B338"/>
    <mergeCell ref="C337:C338"/>
    <mergeCell ref="A331:A335"/>
    <mergeCell ref="F331:G331"/>
    <mergeCell ref="H331:L331"/>
    <mergeCell ref="B332:B333"/>
    <mergeCell ref="C332:C333"/>
    <mergeCell ref="D332:D333"/>
    <mergeCell ref="E332:E333"/>
    <mergeCell ref="F332:G333"/>
    <mergeCell ref="H332:I332"/>
    <mergeCell ref="H333:I333"/>
    <mergeCell ref="K344:K345"/>
    <mergeCell ref="L344:L345"/>
    <mergeCell ref="A346:A350"/>
    <mergeCell ref="F346:G346"/>
    <mergeCell ref="H346:L346"/>
    <mergeCell ref="B347:B348"/>
    <mergeCell ref="C347:C348"/>
    <mergeCell ref="D347:D348"/>
    <mergeCell ref="E347:E348"/>
    <mergeCell ref="F347:G348"/>
    <mergeCell ref="F342:G343"/>
    <mergeCell ref="H342:I342"/>
    <mergeCell ref="H343:I343"/>
    <mergeCell ref="F344:G345"/>
    <mergeCell ref="H344:I345"/>
    <mergeCell ref="J344:J345"/>
    <mergeCell ref="J339:J340"/>
    <mergeCell ref="K339:K340"/>
    <mergeCell ref="L339:L340"/>
    <mergeCell ref="A341:A345"/>
    <mergeCell ref="F341:G341"/>
    <mergeCell ref="H341:L341"/>
    <mergeCell ref="B342:B343"/>
    <mergeCell ref="C342:C343"/>
    <mergeCell ref="D342:D343"/>
    <mergeCell ref="E342:E343"/>
    <mergeCell ref="H353:I353"/>
    <mergeCell ref="F354:G355"/>
    <mergeCell ref="H354:I355"/>
    <mergeCell ref="J354:J355"/>
    <mergeCell ref="K354:K355"/>
    <mergeCell ref="L354:L355"/>
    <mergeCell ref="L349:L350"/>
    <mergeCell ref="A351:A355"/>
    <mergeCell ref="F351:G351"/>
    <mergeCell ref="H351:L351"/>
    <mergeCell ref="B352:B353"/>
    <mergeCell ref="C352:C353"/>
    <mergeCell ref="D352:D353"/>
    <mergeCell ref="E352:E353"/>
    <mergeCell ref="F352:G353"/>
    <mergeCell ref="H352:I352"/>
    <mergeCell ref="H347:I347"/>
    <mergeCell ref="H348:I348"/>
    <mergeCell ref="F349:G350"/>
    <mergeCell ref="H349:I350"/>
    <mergeCell ref="J349:J350"/>
    <mergeCell ref="K349:K350"/>
    <mergeCell ref="F359:G360"/>
    <mergeCell ref="H359:I360"/>
    <mergeCell ref="J359:J360"/>
    <mergeCell ref="K359:K360"/>
    <mergeCell ref="L359:L360"/>
    <mergeCell ref="A361:A365"/>
    <mergeCell ref="F361:G361"/>
    <mergeCell ref="H361:L361"/>
    <mergeCell ref="B362:B363"/>
    <mergeCell ref="C362:C363"/>
    <mergeCell ref="A356:A360"/>
    <mergeCell ref="F356:G356"/>
    <mergeCell ref="H356:L356"/>
    <mergeCell ref="B357:B358"/>
    <mergeCell ref="C357:C358"/>
    <mergeCell ref="D357:D358"/>
    <mergeCell ref="E357:E358"/>
    <mergeCell ref="F357:G358"/>
    <mergeCell ref="H357:I357"/>
    <mergeCell ref="H358:I358"/>
    <mergeCell ref="J364:J365"/>
    <mergeCell ref="K364:K365"/>
    <mergeCell ref="L364:L365"/>
    <mergeCell ref="D362:D363"/>
    <mergeCell ref="E362:E363"/>
    <mergeCell ref="F362:G363"/>
    <mergeCell ref="H362:I362"/>
    <mergeCell ref="H363:I363"/>
    <mergeCell ref="F364:G365"/>
    <mergeCell ref="H364:I365"/>
    <mergeCell ref="H372:I372"/>
    <mergeCell ref="H373:I373"/>
    <mergeCell ref="F374:G375"/>
    <mergeCell ref="H374:I375"/>
    <mergeCell ref="J374:J375"/>
    <mergeCell ref="K374:K375"/>
    <mergeCell ref="K369:K370"/>
    <mergeCell ref="L369:L370"/>
    <mergeCell ref="A371:A375"/>
    <mergeCell ref="F371:G371"/>
    <mergeCell ref="H371:L371"/>
    <mergeCell ref="B372:B373"/>
    <mergeCell ref="C372:C373"/>
    <mergeCell ref="D372:D373"/>
    <mergeCell ref="E372:E373"/>
    <mergeCell ref="F372:G373"/>
    <mergeCell ref="F367:G368"/>
    <mergeCell ref="H367:I367"/>
    <mergeCell ref="H368:I368"/>
    <mergeCell ref="F369:G370"/>
    <mergeCell ref="H369:I370"/>
    <mergeCell ref="J369:J370"/>
    <mergeCell ref="A366:A370"/>
    <mergeCell ref="F366:G366"/>
    <mergeCell ref="H366:L366"/>
    <mergeCell ref="B367:B368"/>
    <mergeCell ref="C367:C368"/>
    <mergeCell ref="D367:D368"/>
    <mergeCell ref="E367:E368"/>
    <mergeCell ref="H378:I379"/>
    <mergeCell ref="J378:J379"/>
    <mergeCell ref="K378:K379"/>
    <mergeCell ref="L378:L379"/>
    <mergeCell ref="F380:G381"/>
    <mergeCell ref="H380:I381"/>
    <mergeCell ref="J380:J381"/>
    <mergeCell ref="K380:K381"/>
    <mergeCell ref="L380:L381"/>
    <mergeCell ref="L374:L375"/>
    <mergeCell ref="A376:A381"/>
    <mergeCell ref="F376:G376"/>
    <mergeCell ref="H376:L376"/>
    <mergeCell ref="B377:B379"/>
    <mergeCell ref="C377:C379"/>
    <mergeCell ref="D377:D379"/>
    <mergeCell ref="E377:E379"/>
    <mergeCell ref="F377:G379"/>
    <mergeCell ref="H377:I377"/>
    <mergeCell ref="J384:J385"/>
    <mergeCell ref="K384:K385"/>
    <mergeCell ref="L384:L385"/>
    <mergeCell ref="F386:G387"/>
    <mergeCell ref="H386:I387"/>
    <mergeCell ref="J386:J387"/>
    <mergeCell ref="K386:K387"/>
    <mergeCell ref="L386:L387"/>
    <mergeCell ref="A382:A387"/>
    <mergeCell ref="F382:G382"/>
    <mergeCell ref="H382:L382"/>
    <mergeCell ref="B383:B385"/>
    <mergeCell ref="C383:C385"/>
    <mergeCell ref="D383:D385"/>
    <mergeCell ref="E383:E385"/>
    <mergeCell ref="F383:G385"/>
    <mergeCell ref="H383:I383"/>
    <mergeCell ref="H384:I385"/>
    <mergeCell ref="J390:J391"/>
    <mergeCell ref="K390:K391"/>
    <mergeCell ref="L390:L391"/>
    <mergeCell ref="F392:G393"/>
    <mergeCell ref="H392:I393"/>
    <mergeCell ref="J392:J393"/>
    <mergeCell ref="K392:K393"/>
    <mergeCell ref="L392:L393"/>
    <mergeCell ref="A388:A393"/>
    <mergeCell ref="F388:G388"/>
    <mergeCell ref="H388:L388"/>
    <mergeCell ref="B389:B391"/>
    <mergeCell ref="C389:C391"/>
    <mergeCell ref="D389:D391"/>
    <mergeCell ref="E389:E391"/>
    <mergeCell ref="F389:G391"/>
    <mergeCell ref="H389:I389"/>
    <mergeCell ref="H390:I391"/>
    <mergeCell ref="D400:D401"/>
    <mergeCell ref="E400:E401"/>
    <mergeCell ref="F400:G401"/>
    <mergeCell ref="H400:I400"/>
    <mergeCell ref="H401:I401"/>
    <mergeCell ref="F402:G403"/>
    <mergeCell ref="H402:I403"/>
    <mergeCell ref="F397:G398"/>
    <mergeCell ref="H397:I398"/>
    <mergeCell ref="J397:J398"/>
    <mergeCell ref="K397:K398"/>
    <mergeCell ref="L397:L398"/>
    <mergeCell ref="A399:A403"/>
    <mergeCell ref="F399:G399"/>
    <mergeCell ref="H399:L399"/>
    <mergeCell ref="B400:B401"/>
    <mergeCell ref="C400:C401"/>
    <mergeCell ref="A394:A398"/>
    <mergeCell ref="F394:G394"/>
    <mergeCell ref="H394:L394"/>
    <mergeCell ref="B395:B396"/>
    <mergeCell ref="C395:C396"/>
    <mergeCell ref="D395:D396"/>
    <mergeCell ref="E395:E396"/>
    <mergeCell ref="F395:G396"/>
    <mergeCell ref="H395:I395"/>
    <mergeCell ref="H396:I396"/>
    <mergeCell ref="K407:K408"/>
    <mergeCell ref="L407:L408"/>
    <mergeCell ref="A409:A413"/>
    <mergeCell ref="F409:G409"/>
    <mergeCell ref="H409:L409"/>
    <mergeCell ref="B410:B411"/>
    <mergeCell ref="C410:C411"/>
    <mergeCell ref="D410:D411"/>
    <mergeCell ref="E410:E411"/>
    <mergeCell ref="F410:G411"/>
    <mergeCell ref="F405:G406"/>
    <mergeCell ref="H405:I405"/>
    <mergeCell ref="H406:I406"/>
    <mergeCell ref="F407:G408"/>
    <mergeCell ref="H407:I408"/>
    <mergeCell ref="J407:J408"/>
    <mergeCell ref="J402:J403"/>
    <mergeCell ref="K402:K403"/>
    <mergeCell ref="L402:L403"/>
    <mergeCell ref="A404:A408"/>
    <mergeCell ref="F404:G404"/>
    <mergeCell ref="H404:L404"/>
    <mergeCell ref="B405:B406"/>
    <mergeCell ref="C405:C406"/>
    <mergeCell ref="D405:D406"/>
    <mergeCell ref="E405:E406"/>
    <mergeCell ref="H416:I416"/>
    <mergeCell ref="F417:G418"/>
    <mergeCell ref="H417:I418"/>
    <mergeCell ref="J417:J418"/>
    <mergeCell ref="K417:K418"/>
    <mergeCell ref="L417:L418"/>
    <mergeCell ref="L412:L413"/>
    <mergeCell ref="A414:A418"/>
    <mergeCell ref="F414:G414"/>
    <mergeCell ref="H414:L414"/>
    <mergeCell ref="B415:B416"/>
    <mergeCell ref="C415:C416"/>
    <mergeCell ref="D415:D416"/>
    <mergeCell ref="E415:E416"/>
    <mergeCell ref="F415:G416"/>
    <mergeCell ref="H415:I415"/>
    <mergeCell ref="H410:I410"/>
    <mergeCell ref="H411:I411"/>
    <mergeCell ref="F412:G413"/>
    <mergeCell ref="H412:I413"/>
    <mergeCell ref="J412:J413"/>
    <mergeCell ref="K412:K413"/>
    <mergeCell ref="F422:G423"/>
    <mergeCell ref="H422:I423"/>
    <mergeCell ref="J422:J423"/>
    <mergeCell ref="K422:K423"/>
    <mergeCell ref="L422:L423"/>
    <mergeCell ref="A424:A428"/>
    <mergeCell ref="F424:G424"/>
    <mergeCell ref="H424:L424"/>
    <mergeCell ref="B425:B426"/>
    <mergeCell ref="C425:C426"/>
    <mergeCell ref="A419:A423"/>
    <mergeCell ref="F419:G419"/>
    <mergeCell ref="H419:L419"/>
    <mergeCell ref="B420:B421"/>
    <mergeCell ref="C420:C421"/>
    <mergeCell ref="D420:D421"/>
    <mergeCell ref="E420:E421"/>
    <mergeCell ref="F420:G421"/>
    <mergeCell ref="H420:I420"/>
    <mergeCell ref="H421:I421"/>
    <mergeCell ref="J427:J428"/>
    <mergeCell ref="K427:K428"/>
    <mergeCell ref="L427:L428"/>
    <mergeCell ref="D425:D426"/>
    <mergeCell ref="E425:E426"/>
    <mergeCell ref="F425:G426"/>
    <mergeCell ref="H425:I425"/>
    <mergeCell ref="H426:I426"/>
    <mergeCell ref="F427:G428"/>
    <mergeCell ref="H427:I428"/>
    <mergeCell ref="H435:I435"/>
    <mergeCell ref="H436:I436"/>
    <mergeCell ref="F437:G438"/>
    <mergeCell ref="H437:I438"/>
    <mergeCell ref="J437:J438"/>
    <mergeCell ref="K437:K438"/>
    <mergeCell ref="K432:K433"/>
    <mergeCell ref="L432:L433"/>
    <mergeCell ref="A434:A438"/>
    <mergeCell ref="F434:G434"/>
    <mergeCell ref="H434:L434"/>
    <mergeCell ref="B435:B436"/>
    <mergeCell ref="C435:C436"/>
    <mergeCell ref="D435:D436"/>
    <mergeCell ref="E435:E436"/>
    <mergeCell ref="F435:G436"/>
    <mergeCell ref="F430:G431"/>
    <mergeCell ref="H430:I430"/>
    <mergeCell ref="H431:I431"/>
    <mergeCell ref="F432:G433"/>
    <mergeCell ref="H432:I433"/>
    <mergeCell ref="J432:J433"/>
    <mergeCell ref="A429:A433"/>
    <mergeCell ref="F429:G429"/>
    <mergeCell ref="H429:L429"/>
    <mergeCell ref="B430:B431"/>
    <mergeCell ref="C430:C431"/>
    <mergeCell ref="D430:D431"/>
    <mergeCell ref="E430:E431"/>
    <mergeCell ref="H441:I442"/>
    <mergeCell ref="J441:J442"/>
    <mergeCell ref="K441:K442"/>
    <mergeCell ref="L441:L442"/>
    <mergeCell ref="F443:G444"/>
    <mergeCell ref="H443:I444"/>
    <mergeCell ref="J443:J444"/>
    <mergeCell ref="K443:K444"/>
    <mergeCell ref="L443:L444"/>
    <mergeCell ref="L437:L438"/>
    <mergeCell ref="A439:A444"/>
    <mergeCell ref="F439:G439"/>
    <mergeCell ref="H439:L439"/>
    <mergeCell ref="B440:B442"/>
    <mergeCell ref="C440:C442"/>
    <mergeCell ref="D440:D442"/>
    <mergeCell ref="E440:E442"/>
    <mergeCell ref="F440:G442"/>
    <mergeCell ref="H440:I440"/>
    <mergeCell ref="J447:J449"/>
    <mergeCell ref="K447:K449"/>
    <mergeCell ref="L447:L449"/>
    <mergeCell ref="F450:G451"/>
    <mergeCell ref="H450:I451"/>
    <mergeCell ref="J450:J451"/>
    <mergeCell ref="K450:K451"/>
    <mergeCell ref="L450:L451"/>
    <mergeCell ref="A445:A451"/>
    <mergeCell ref="F445:G445"/>
    <mergeCell ref="H445:L445"/>
    <mergeCell ref="B446:B449"/>
    <mergeCell ref="C446:C449"/>
    <mergeCell ref="D446:D449"/>
    <mergeCell ref="E446:E449"/>
    <mergeCell ref="F446:G449"/>
    <mergeCell ref="H446:I446"/>
    <mergeCell ref="H447:I449"/>
    <mergeCell ref="F455:G456"/>
    <mergeCell ref="H455:I456"/>
    <mergeCell ref="J455:J456"/>
    <mergeCell ref="K455:K456"/>
    <mergeCell ref="L455:L456"/>
    <mergeCell ref="A457:A461"/>
    <mergeCell ref="F457:G457"/>
    <mergeCell ref="H457:L457"/>
    <mergeCell ref="B458:B459"/>
    <mergeCell ref="C458:C459"/>
    <mergeCell ref="A452:A456"/>
    <mergeCell ref="F452:G452"/>
    <mergeCell ref="H452:L452"/>
    <mergeCell ref="B453:B454"/>
    <mergeCell ref="C453:C454"/>
    <mergeCell ref="D453:D454"/>
    <mergeCell ref="E453:E454"/>
    <mergeCell ref="F453:G454"/>
    <mergeCell ref="H453:I453"/>
    <mergeCell ref="H454:I454"/>
    <mergeCell ref="J460:J461"/>
    <mergeCell ref="K460:K461"/>
    <mergeCell ref="L460:L461"/>
    <mergeCell ref="D458:D459"/>
    <mergeCell ref="E458:E459"/>
    <mergeCell ref="F458:G459"/>
    <mergeCell ref="H458:I458"/>
    <mergeCell ref="H459:I459"/>
    <mergeCell ref="F460:G461"/>
    <mergeCell ref="H460:I461"/>
    <mergeCell ref="H468:I468"/>
    <mergeCell ref="H469:I469"/>
    <mergeCell ref="F470:G471"/>
    <mergeCell ref="H470:I471"/>
    <mergeCell ref="J470:J471"/>
    <mergeCell ref="K470:K471"/>
    <mergeCell ref="K465:K466"/>
    <mergeCell ref="L465:L466"/>
    <mergeCell ref="A467:A471"/>
    <mergeCell ref="F467:G467"/>
    <mergeCell ref="H467:L467"/>
    <mergeCell ref="B468:B469"/>
    <mergeCell ref="C468:C469"/>
    <mergeCell ref="D468:D469"/>
    <mergeCell ref="E468:E469"/>
    <mergeCell ref="F468:G469"/>
    <mergeCell ref="F463:G464"/>
    <mergeCell ref="H463:I463"/>
    <mergeCell ref="H464:I464"/>
    <mergeCell ref="F465:G466"/>
    <mergeCell ref="H465:I466"/>
    <mergeCell ref="J465:J466"/>
    <mergeCell ref="A462:A466"/>
    <mergeCell ref="F462:G462"/>
    <mergeCell ref="H462:L462"/>
    <mergeCell ref="B463:B464"/>
    <mergeCell ref="C463:C464"/>
    <mergeCell ref="D463:D464"/>
    <mergeCell ref="E463:E464"/>
    <mergeCell ref="H474:I476"/>
    <mergeCell ref="J474:J476"/>
    <mergeCell ref="K474:K476"/>
    <mergeCell ref="L474:L476"/>
    <mergeCell ref="F477:G478"/>
    <mergeCell ref="H477:I478"/>
    <mergeCell ref="J477:J478"/>
    <mergeCell ref="K477:K478"/>
    <mergeCell ref="L477:L478"/>
    <mergeCell ref="L470:L471"/>
    <mergeCell ref="A472:A478"/>
    <mergeCell ref="F472:G472"/>
    <mergeCell ref="H472:L472"/>
    <mergeCell ref="B473:B476"/>
    <mergeCell ref="C473:C476"/>
    <mergeCell ref="D473:D476"/>
    <mergeCell ref="E473:E476"/>
    <mergeCell ref="F473:G476"/>
    <mergeCell ref="H473:I473"/>
    <mergeCell ref="J481:J483"/>
    <mergeCell ref="K481:K483"/>
    <mergeCell ref="L481:L483"/>
    <mergeCell ref="F484:G485"/>
    <mergeCell ref="H484:I485"/>
    <mergeCell ref="J484:J485"/>
    <mergeCell ref="K484:K485"/>
    <mergeCell ref="L484:L485"/>
    <mergeCell ref="A479:A485"/>
    <mergeCell ref="F479:G479"/>
    <mergeCell ref="H479:L479"/>
    <mergeCell ref="B480:B483"/>
    <mergeCell ref="C480:C483"/>
    <mergeCell ref="D480:D483"/>
    <mergeCell ref="E480:E483"/>
    <mergeCell ref="F480:G483"/>
    <mergeCell ref="H480:I480"/>
    <mergeCell ref="H481:I483"/>
    <mergeCell ref="A493:A497"/>
    <mergeCell ref="F493:G493"/>
    <mergeCell ref="H493:L493"/>
    <mergeCell ref="B494:B495"/>
    <mergeCell ref="C494:C495"/>
    <mergeCell ref="D494:D495"/>
    <mergeCell ref="E494:E495"/>
    <mergeCell ref="F494:G495"/>
    <mergeCell ref="H494:I494"/>
    <mergeCell ref="H495:I495"/>
    <mergeCell ref="J488:J490"/>
    <mergeCell ref="K488:K490"/>
    <mergeCell ref="L488:L490"/>
    <mergeCell ref="F491:G492"/>
    <mergeCell ref="H491:I492"/>
    <mergeCell ref="J491:J492"/>
    <mergeCell ref="K491:K492"/>
    <mergeCell ref="L491:L492"/>
    <mergeCell ref="A486:A492"/>
    <mergeCell ref="F486:G486"/>
    <mergeCell ref="H486:L486"/>
    <mergeCell ref="B487:B490"/>
    <mergeCell ref="C487:C490"/>
    <mergeCell ref="D487:D490"/>
    <mergeCell ref="E487:E490"/>
    <mergeCell ref="F487:G490"/>
    <mergeCell ref="H487:I487"/>
    <mergeCell ref="H488:I490"/>
    <mergeCell ref="H510:I510"/>
    <mergeCell ref="D499:D500"/>
    <mergeCell ref="E499:E500"/>
    <mergeCell ref="F499:G500"/>
    <mergeCell ref="H499:I499"/>
    <mergeCell ref="H500:I500"/>
    <mergeCell ref="F501:G502"/>
    <mergeCell ref="H501:I502"/>
    <mergeCell ref="F496:G497"/>
    <mergeCell ref="H496:I497"/>
    <mergeCell ref="J496:J497"/>
    <mergeCell ref="K496:K497"/>
    <mergeCell ref="L496:L497"/>
    <mergeCell ref="F498:G498"/>
    <mergeCell ref="H498:L498"/>
    <mergeCell ref="F504:G506"/>
    <mergeCell ref="H504:I504"/>
    <mergeCell ref="H505:I506"/>
    <mergeCell ref="J505:J506"/>
    <mergeCell ref="K505:K506"/>
    <mergeCell ref="L505:L506"/>
    <mergeCell ref="J501:J502"/>
    <mergeCell ref="K501:K502"/>
    <mergeCell ref="L501:L502"/>
    <mergeCell ref="A503:A508"/>
    <mergeCell ref="F503:G503"/>
    <mergeCell ref="H503:L503"/>
    <mergeCell ref="B504:B506"/>
    <mergeCell ref="C504:C506"/>
    <mergeCell ref="D504:D506"/>
    <mergeCell ref="E504:E506"/>
    <mergeCell ref="K511:K513"/>
    <mergeCell ref="L511:L513"/>
    <mergeCell ref="A498:A502"/>
    <mergeCell ref="B499:B500"/>
    <mergeCell ref="C499:C500"/>
    <mergeCell ref="H511:I513"/>
    <mergeCell ref="J511:J513"/>
    <mergeCell ref="F507:G508"/>
    <mergeCell ref="H507:I508"/>
    <mergeCell ref="J507:J508"/>
    <mergeCell ref="K507:K508"/>
    <mergeCell ref="L507:L508"/>
    <mergeCell ref="A509:A515"/>
    <mergeCell ref="F509:G509"/>
    <mergeCell ref="H509:L509"/>
    <mergeCell ref="B510:B513"/>
    <mergeCell ref="C510:C513"/>
    <mergeCell ref="F514:G515"/>
    <mergeCell ref="H514:I515"/>
    <mergeCell ref="J514:J515"/>
    <mergeCell ref="K514:K515"/>
    <mergeCell ref="L514:L515"/>
    <mergeCell ref="D510:D513"/>
    <mergeCell ref="E510:E513"/>
    <mergeCell ref="F510:G513"/>
    <mergeCell ref="J518:J519"/>
    <mergeCell ref="K518:K519"/>
    <mergeCell ref="L518:L519"/>
    <mergeCell ref="F520:G521"/>
    <mergeCell ref="H520:I521"/>
    <mergeCell ref="J520:J521"/>
    <mergeCell ref="K520:K521"/>
    <mergeCell ref="L520:L521"/>
    <mergeCell ref="A516:A521"/>
    <mergeCell ref="F516:G516"/>
    <mergeCell ref="H516:L516"/>
    <mergeCell ref="B517:B519"/>
    <mergeCell ref="C517:C519"/>
    <mergeCell ref="D517:D519"/>
    <mergeCell ref="E517:E519"/>
    <mergeCell ref="F517:G519"/>
    <mergeCell ref="H517:I517"/>
    <mergeCell ref="H518:I519"/>
    <mergeCell ref="J524:J525"/>
    <mergeCell ref="K524:K525"/>
    <mergeCell ref="L524:L525"/>
    <mergeCell ref="F526:G527"/>
    <mergeCell ref="H526:I527"/>
    <mergeCell ref="J526:J527"/>
    <mergeCell ref="K526:K527"/>
    <mergeCell ref="L526:L527"/>
    <mergeCell ref="A522:A527"/>
    <mergeCell ref="F522:G522"/>
    <mergeCell ref="H522:L522"/>
    <mergeCell ref="B523:B525"/>
    <mergeCell ref="C523:C525"/>
    <mergeCell ref="D523:D525"/>
    <mergeCell ref="E523:E525"/>
    <mergeCell ref="F523:G525"/>
    <mergeCell ref="H523:I523"/>
    <mergeCell ref="H524:I525"/>
    <mergeCell ref="D534:D535"/>
    <mergeCell ref="E534:E535"/>
    <mergeCell ref="F534:G535"/>
    <mergeCell ref="H534:I534"/>
    <mergeCell ref="H535:I535"/>
    <mergeCell ref="F536:G537"/>
    <mergeCell ref="H536:I537"/>
    <mergeCell ref="F531:G532"/>
    <mergeCell ref="H531:I532"/>
    <mergeCell ref="J531:J532"/>
    <mergeCell ref="K531:K532"/>
    <mergeCell ref="L531:L532"/>
    <mergeCell ref="A533:A537"/>
    <mergeCell ref="F533:G533"/>
    <mergeCell ref="H533:L533"/>
    <mergeCell ref="B534:B535"/>
    <mergeCell ref="C534:C535"/>
    <mergeCell ref="A528:A532"/>
    <mergeCell ref="F528:G528"/>
    <mergeCell ref="H528:L528"/>
    <mergeCell ref="B529:B530"/>
    <mergeCell ref="C529:C530"/>
    <mergeCell ref="D529:D530"/>
    <mergeCell ref="E529:E530"/>
    <mergeCell ref="F529:G530"/>
    <mergeCell ref="H529:I529"/>
    <mergeCell ref="H530:I530"/>
    <mergeCell ref="F542:G543"/>
    <mergeCell ref="H542:I543"/>
    <mergeCell ref="J542:J543"/>
    <mergeCell ref="K542:K543"/>
    <mergeCell ref="L542:L543"/>
    <mergeCell ref="F539:G541"/>
    <mergeCell ref="H539:I539"/>
    <mergeCell ref="H540:I541"/>
    <mergeCell ref="J540:J541"/>
    <mergeCell ref="K540:K541"/>
    <mergeCell ref="L540:L541"/>
    <mergeCell ref="J536:J537"/>
    <mergeCell ref="K536:K537"/>
    <mergeCell ref="L536:L537"/>
    <mergeCell ref="A538:A543"/>
    <mergeCell ref="F538:G538"/>
    <mergeCell ref="H538:L538"/>
    <mergeCell ref="B539:B541"/>
    <mergeCell ref="C539:C541"/>
    <mergeCell ref="D539:D541"/>
    <mergeCell ref="E539:E54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3"/>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15</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1401</v>
      </c>
      <c r="B10" s="110" t="s">
        <v>76</v>
      </c>
      <c r="C10" s="115" t="s">
        <v>78</v>
      </c>
      <c r="D10" s="115" t="s">
        <v>146</v>
      </c>
      <c r="E10" s="115" t="s">
        <v>147</v>
      </c>
      <c r="F10" s="809" t="s">
        <v>71</v>
      </c>
      <c r="G10" s="809"/>
      <c r="H10" s="805"/>
      <c r="I10" s="805"/>
      <c r="J10" s="805"/>
      <c r="K10" s="805"/>
      <c r="L10" s="805"/>
    </row>
    <row r="11" spans="1:12" s="101" customFormat="1" ht="26.25" customHeight="1">
      <c r="A11" s="808"/>
      <c r="B11" s="803" t="s">
        <v>4224</v>
      </c>
      <c r="C11" s="810" t="s">
        <v>4226</v>
      </c>
      <c r="D11" s="807">
        <v>43781</v>
      </c>
      <c r="E11" s="803" t="s">
        <v>4227</v>
      </c>
      <c r="F11" s="803" t="s">
        <v>4228</v>
      </c>
      <c r="G11" s="803"/>
      <c r="H11" s="806" t="s">
        <v>152</v>
      </c>
      <c r="I11" s="806"/>
      <c r="J11" s="117" t="s">
        <v>153</v>
      </c>
      <c r="K11" s="117" t="s">
        <v>3</v>
      </c>
      <c r="L11" s="119">
        <v>179.77</v>
      </c>
    </row>
    <row r="12" spans="1:12" s="101" customFormat="1" ht="396.75" customHeight="1">
      <c r="A12" s="808"/>
      <c r="B12" s="803"/>
      <c r="C12" s="810"/>
      <c r="D12" s="807"/>
      <c r="E12" s="803"/>
      <c r="F12" s="803"/>
      <c r="G12" s="803"/>
      <c r="H12" s="806" t="s">
        <v>154</v>
      </c>
      <c r="I12" s="806"/>
      <c r="J12" s="117" t="s">
        <v>153</v>
      </c>
      <c r="K12" s="117" t="s">
        <v>3</v>
      </c>
      <c r="L12" s="119">
        <v>508.79</v>
      </c>
    </row>
    <row r="13" spans="1:12" s="101" customFormat="1" ht="24" customHeight="1">
      <c r="A13" s="808"/>
      <c r="B13" s="110" t="s">
        <v>77</v>
      </c>
      <c r="C13" s="115" t="s">
        <v>79</v>
      </c>
      <c r="D13" s="115" t="s">
        <v>155</v>
      </c>
      <c r="E13" s="115" t="s">
        <v>156</v>
      </c>
      <c r="F13" s="805"/>
      <c r="G13" s="805"/>
      <c r="H13" s="806" t="s">
        <v>157</v>
      </c>
      <c r="I13" s="806"/>
      <c r="J13" s="803" t="s">
        <v>153</v>
      </c>
      <c r="K13" s="803" t="s">
        <v>3</v>
      </c>
      <c r="L13" s="804">
        <v>50</v>
      </c>
    </row>
    <row r="14" spans="1:12" s="101" customFormat="1" ht="24" customHeight="1">
      <c r="A14" s="808"/>
      <c r="B14" s="117" t="s">
        <v>240</v>
      </c>
      <c r="C14" s="117" t="s">
        <v>4228</v>
      </c>
      <c r="D14" s="118">
        <v>43782</v>
      </c>
      <c r="E14" s="117" t="s">
        <v>762</v>
      </c>
      <c r="F14" s="805"/>
      <c r="G14" s="805"/>
      <c r="H14" s="806"/>
      <c r="I14" s="806"/>
      <c r="J14" s="803"/>
      <c r="K14" s="803"/>
      <c r="L14" s="804"/>
    </row>
    <row r="15" spans="1:12" s="101" customFormat="1" ht="24" customHeight="1">
      <c r="A15" s="808">
        <v>1402</v>
      </c>
      <c r="B15" s="110" t="s">
        <v>76</v>
      </c>
      <c r="C15" s="115" t="s">
        <v>78</v>
      </c>
      <c r="D15" s="115" t="s">
        <v>146</v>
      </c>
      <c r="E15" s="115" t="s">
        <v>147</v>
      </c>
      <c r="F15" s="809" t="s">
        <v>71</v>
      </c>
      <c r="G15" s="809"/>
      <c r="H15" s="805"/>
      <c r="I15" s="805"/>
      <c r="J15" s="805"/>
      <c r="K15" s="805"/>
      <c r="L15" s="805"/>
    </row>
    <row r="16" spans="1:12" s="101" customFormat="1" ht="26.25" customHeight="1">
      <c r="A16" s="808"/>
      <c r="B16" s="803" t="s">
        <v>4229</v>
      </c>
      <c r="C16" s="810" t="s">
        <v>4230</v>
      </c>
      <c r="D16" s="807">
        <v>43762</v>
      </c>
      <c r="E16" s="803" t="s">
        <v>1068</v>
      </c>
      <c r="F16" s="803" t="s">
        <v>1069</v>
      </c>
      <c r="G16" s="803"/>
      <c r="H16" s="806" t="s">
        <v>152</v>
      </c>
      <c r="I16" s="806"/>
      <c r="J16" s="117" t="s">
        <v>153</v>
      </c>
      <c r="K16" s="117" t="s">
        <v>3</v>
      </c>
      <c r="L16" s="119">
        <v>235.2</v>
      </c>
    </row>
    <row r="17" spans="1:12" s="101" customFormat="1" ht="291.75" customHeight="1">
      <c r="A17" s="808"/>
      <c r="B17" s="803"/>
      <c r="C17" s="810"/>
      <c r="D17" s="807"/>
      <c r="E17" s="803"/>
      <c r="F17" s="803"/>
      <c r="G17" s="803"/>
      <c r="H17" s="806" t="s">
        <v>154</v>
      </c>
      <c r="I17" s="806"/>
      <c r="J17" s="117" t="s">
        <v>153</v>
      </c>
      <c r="K17" s="117" t="s">
        <v>153</v>
      </c>
      <c r="L17" s="119">
        <v>0</v>
      </c>
    </row>
    <row r="18" spans="1:12" s="101" customFormat="1" ht="24" customHeight="1">
      <c r="A18" s="808"/>
      <c r="B18" s="110" t="s">
        <v>77</v>
      </c>
      <c r="C18" s="115" t="s">
        <v>79</v>
      </c>
      <c r="D18" s="115" t="s">
        <v>155</v>
      </c>
      <c r="E18" s="115" t="s">
        <v>156</v>
      </c>
      <c r="F18" s="805"/>
      <c r="G18" s="805"/>
      <c r="H18" s="806" t="s">
        <v>157</v>
      </c>
      <c r="I18" s="806"/>
      <c r="J18" s="803" t="s">
        <v>153</v>
      </c>
      <c r="K18" s="803" t="s">
        <v>3</v>
      </c>
      <c r="L18" s="804">
        <v>170.77</v>
      </c>
    </row>
    <row r="19" spans="1:12" s="101" customFormat="1" ht="24" customHeight="1">
      <c r="A19" s="808"/>
      <c r="B19" s="117" t="s">
        <v>254</v>
      </c>
      <c r="C19" s="117" t="s">
        <v>1069</v>
      </c>
      <c r="D19" s="118">
        <v>43765</v>
      </c>
      <c r="E19" s="117" t="s">
        <v>2098</v>
      </c>
      <c r="F19" s="805"/>
      <c r="G19" s="805"/>
      <c r="H19" s="806"/>
      <c r="I19" s="806"/>
      <c r="J19" s="803"/>
      <c r="K19" s="803"/>
      <c r="L19" s="804"/>
    </row>
    <row r="20" spans="1:12" s="101" customFormat="1" ht="24" customHeight="1">
      <c r="A20" s="808">
        <v>1403</v>
      </c>
      <c r="B20" s="110" t="s">
        <v>76</v>
      </c>
      <c r="C20" s="115" t="s">
        <v>78</v>
      </c>
      <c r="D20" s="115" t="s">
        <v>146</v>
      </c>
      <c r="E20" s="115" t="s">
        <v>147</v>
      </c>
      <c r="F20" s="809" t="s">
        <v>71</v>
      </c>
      <c r="G20" s="809"/>
      <c r="H20" s="805"/>
      <c r="I20" s="805"/>
      <c r="J20" s="805"/>
      <c r="K20" s="805"/>
      <c r="L20" s="805"/>
    </row>
    <row r="21" spans="1:12" s="101" customFormat="1" ht="26.25" customHeight="1">
      <c r="A21" s="808"/>
      <c r="B21" s="803" t="s">
        <v>4231</v>
      </c>
      <c r="C21" s="810" t="s">
        <v>4232</v>
      </c>
      <c r="D21" s="807">
        <v>43782</v>
      </c>
      <c r="E21" s="803" t="s">
        <v>1168</v>
      </c>
      <c r="F21" s="803" t="s">
        <v>1365</v>
      </c>
      <c r="G21" s="803"/>
      <c r="H21" s="806" t="s">
        <v>152</v>
      </c>
      <c r="I21" s="806"/>
      <c r="J21" s="117" t="s">
        <v>153</v>
      </c>
      <c r="K21" s="117" t="s">
        <v>3</v>
      </c>
      <c r="L21" s="119">
        <v>392</v>
      </c>
    </row>
    <row r="22" spans="1:12" s="101" customFormat="1" ht="291.75" customHeight="1">
      <c r="A22" s="808"/>
      <c r="B22" s="803"/>
      <c r="C22" s="810"/>
      <c r="D22" s="807"/>
      <c r="E22" s="803"/>
      <c r="F22" s="803"/>
      <c r="G22" s="803"/>
      <c r="H22" s="806" t="s">
        <v>154</v>
      </c>
      <c r="I22" s="806"/>
      <c r="J22" s="117" t="s">
        <v>153</v>
      </c>
      <c r="K22" s="117" t="s">
        <v>3</v>
      </c>
      <c r="L22" s="119">
        <v>1280</v>
      </c>
    </row>
    <row r="23" spans="1:12" s="101" customFormat="1" ht="24" customHeight="1">
      <c r="A23" s="808"/>
      <c r="B23" s="110" t="s">
        <v>77</v>
      </c>
      <c r="C23" s="115" t="s">
        <v>79</v>
      </c>
      <c r="D23" s="115" t="s">
        <v>155</v>
      </c>
      <c r="E23" s="115" t="s">
        <v>156</v>
      </c>
      <c r="F23" s="805"/>
      <c r="G23" s="805"/>
      <c r="H23" s="806" t="s">
        <v>157</v>
      </c>
      <c r="I23" s="806"/>
      <c r="J23" s="803" t="s">
        <v>153</v>
      </c>
      <c r="K23" s="803" t="s">
        <v>153</v>
      </c>
      <c r="L23" s="804">
        <v>0</v>
      </c>
    </row>
    <row r="24" spans="1:12" s="101" customFormat="1" ht="24" customHeight="1">
      <c r="A24" s="808"/>
      <c r="B24" s="117" t="s">
        <v>926</v>
      </c>
      <c r="C24" s="117" t="s">
        <v>1365</v>
      </c>
      <c r="D24" s="118">
        <v>43786</v>
      </c>
      <c r="E24" s="117" t="s">
        <v>3261</v>
      </c>
      <c r="F24" s="805"/>
      <c r="G24" s="805"/>
      <c r="H24" s="806"/>
      <c r="I24" s="806"/>
      <c r="J24" s="803"/>
      <c r="K24" s="803"/>
      <c r="L24" s="804"/>
    </row>
    <row r="25" spans="1:12" s="101" customFormat="1" ht="24" customHeight="1">
      <c r="A25" s="808">
        <v>1404</v>
      </c>
      <c r="B25" s="110" t="s">
        <v>76</v>
      </c>
      <c r="C25" s="115" t="s">
        <v>78</v>
      </c>
      <c r="D25" s="115" t="s">
        <v>146</v>
      </c>
      <c r="E25" s="115" t="s">
        <v>147</v>
      </c>
      <c r="F25" s="809" t="s">
        <v>71</v>
      </c>
      <c r="G25" s="809"/>
      <c r="H25" s="805"/>
      <c r="I25" s="805"/>
      <c r="J25" s="805"/>
      <c r="K25" s="805"/>
      <c r="L25" s="805"/>
    </row>
    <row r="26" spans="1:12" s="101" customFormat="1" ht="26.25" customHeight="1">
      <c r="A26" s="808"/>
      <c r="B26" s="803" t="s">
        <v>4233</v>
      </c>
      <c r="C26" s="803" t="s">
        <v>4234</v>
      </c>
      <c r="D26" s="807">
        <v>43804</v>
      </c>
      <c r="E26" s="803" t="s">
        <v>1601</v>
      </c>
      <c r="F26" s="803" t="s">
        <v>1602</v>
      </c>
      <c r="G26" s="803"/>
      <c r="H26" s="806" t="s">
        <v>152</v>
      </c>
      <c r="I26" s="806"/>
      <c r="J26" s="117" t="s">
        <v>153</v>
      </c>
      <c r="K26" s="117" t="s">
        <v>3</v>
      </c>
      <c r="L26" s="119">
        <v>159.99</v>
      </c>
    </row>
    <row r="27" spans="1:12" s="101" customFormat="1" ht="123.75" customHeight="1">
      <c r="A27" s="808"/>
      <c r="B27" s="803"/>
      <c r="C27" s="803"/>
      <c r="D27" s="807"/>
      <c r="E27" s="803"/>
      <c r="F27" s="803"/>
      <c r="G27" s="803"/>
      <c r="H27" s="806" t="s">
        <v>154</v>
      </c>
      <c r="I27" s="806"/>
      <c r="J27" s="117" t="s">
        <v>153</v>
      </c>
      <c r="K27" s="117" t="s">
        <v>3</v>
      </c>
      <c r="L27" s="119">
        <v>784.8</v>
      </c>
    </row>
    <row r="28" spans="1:12" s="101" customFormat="1" ht="24" customHeight="1">
      <c r="A28" s="808"/>
      <c r="B28" s="110" t="s">
        <v>77</v>
      </c>
      <c r="C28" s="115" t="s">
        <v>79</v>
      </c>
      <c r="D28" s="115" t="s">
        <v>155</v>
      </c>
      <c r="E28" s="115" t="s">
        <v>156</v>
      </c>
      <c r="F28" s="805"/>
      <c r="G28" s="805"/>
      <c r="H28" s="806" t="s">
        <v>157</v>
      </c>
      <c r="I28" s="806"/>
      <c r="J28" s="803" t="s">
        <v>153</v>
      </c>
      <c r="K28" s="803" t="s">
        <v>3</v>
      </c>
      <c r="L28" s="804">
        <v>135.75</v>
      </c>
    </row>
    <row r="29" spans="1:12" s="101" customFormat="1" ht="24" customHeight="1">
      <c r="A29" s="808"/>
      <c r="B29" s="117" t="s">
        <v>193</v>
      </c>
      <c r="C29" s="117" t="s">
        <v>1602</v>
      </c>
      <c r="D29" s="118">
        <v>43805</v>
      </c>
      <c r="E29" s="117" t="s">
        <v>1875</v>
      </c>
      <c r="F29" s="805"/>
      <c r="G29" s="805"/>
      <c r="H29" s="806"/>
      <c r="I29" s="806"/>
      <c r="J29" s="803"/>
      <c r="K29" s="803"/>
      <c r="L29" s="804"/>
    </row>
    <row r="30" spans="1:12" s="101" customFormat="1" ht="24" customHeight="1">
      <c r="A30" s="808">
        <v>1405</v>
      </c>
      <c r="B30" s="110" t="s">
        <v>76</v>
      </c>
      <c r="C30" s="115" t="s">
        <v>78</v>
      </c>
      <c r="D30" s="115" t="s">
        <v>146</v>
      </c>
      <c r="E30" s="115" t="s">
        <v>147</v>
      </c>
      <c r="F30" s="809" t="s">
        <v>71</v>
      </c>
      <c r="G30" s="809"/>
      <c r="H30" s="805"/>
      <c r="I30" s="805"/>
      <c r="J30" s="805"/>
      <c r="K30" s="805"/>
      <c r="L30" s="805"/>
    </row>
    <row r="31" spans="1:12" s="101" customFormat="1" ht="26.25" customHeight="1">
      <c r="A31" s="808"/>
      <c r="B31" s="803" t="s">
        <v>4235</v>
      </c>
      <c r="C31" s="803" t="s">
        <v>4236</v>
      </c>
      <c r="D31" s="807">
        <v>43894</v>
      </c>
      <c r="E31" s="803" t="s">
        <v>205</v>
      </c>
      <c r="F31" s="803" t="s">
        <v>4237</v>
      </c>
      <c r="G31" s="803"/>
      <c r="H31" s="806" t="s">
        <v>152</v>
      </c>
      <c r="I31" s="806"/>
      <c r="J31" s="117" t="s">
        <v>153</v>
      </c>
      <c r="K31" s="117" t="s">
        <v>153</v>
      </c>
      <c r="L31" s="119">
        <v>0</v>
      </c>
    </row>
    <row r="32" spans="1:12" s="101" customFormat="1" ht="60.75" customHeight="1">
      <c r="A32" s="808"/>
      <c r="B32" s="803"/>
      <c r="C32" s="803"/>
      <c r="D32" s="807"/>
      <c r="E32" s="803"/>
      <c r="F32" s="803"/>
      <c r="G32" s="803"/>
      <c r="H32" s="806" t="s">
        <v>154</v>
      </c>
      <c r="I32" s="806"/>
      <c r="J32" s="117" t="s">
        <v>153</v>
      </c>
      <c r="K32" s="117" t="s">
        <v>3</v>
      </c>
      <c r="L32" s="119">
        <v>321.95999999999998</v>
      </c>
    </row>
    <row r="33" spans="1:12" s="101" customFormat="1" ht="24" customHeight="1">
      <c r="A33" s="808"/>
      <c r="B33" s="110" t="s">
        <v>77</v>
      </c>
      <c r="C33" s="115" t="s">
        <v>79</v>
      </c>
      <c r="D33" s="115" t="s">
        <v>155</v>
      </c>
      <c r="E33" s="115" t="s">
        <v>156</v>
      </c>
      <c r="F33" s="805"/>
      <c r="G33" s="805"/>
      <c r="H33" s="806" t="s">
        <v>157</v>
      </c>
      <c r="I33" s="806"/>
      <c r="J33" s="803" t="s">
        <v>153</v>
      </c>
      <c r="K33" s="803" t="s">
        <v>3</v>
      </c>
      <c r="L33" s="804">
        <v>18</v>
      </c>
    </row>
    <row r="34" spans="1:12" s="101" customFormat="1" ht="24" customHeight="1">
      <c r="A34" s="808"/>
      <c r="B34" s="117" t="s">
        <v>4238</v>
      </c>
      <c r="C34" s="117" t="s">
        <v>4237</v>
      </c>
      <c r="D34" s="118">
        <v>43894</v>
      </c>
      <c r="E34" s="117" t="s">
        <v>4239</v>
      </c>
      <c r="F34" s="805"/>
      <c r="G34" s="805"/>
      <c r="H34" s="806"/>
      <c r="I34" s="806"/>
      <c r="J34" s="803"/>
      <c r="K34" s="803"/>
      <c r="L34" s="804"/>
    </row>
    <row r="35" spans="1:12" s="101" customFormat="1" ht="24" customHeight="1">
      <c r="A35" s="808">
        <v>1406</v>
      </c>
      <c r="B35" s="110" t="s">
        <v>76</v>
      </c>
      <c r="C35" s="115" t="s">
        <v>78</v>
      </c>
      <c r="D35" s="115" t="s">
        <v>146</v>
      </c>
      <c r="E35" s="115" t="s">
        <v>147</v>
      </c>
      <c r="F35" s="809" t="s">
        <v>71</v>
      </c>
      <c r="G35" s="809"/>
      <c r="H35" s="805"/>
      <c r="I35" s="805"/>
      <c r="J35" s="805"/>
      <c r="K35" s="805"/>
      <c r="L35" s="805"/>
    </row>
    <row r="36" spans="1:12" s="101" customFormat="1" ht="26.25" customHeight="1">
      <c r="A36" s="808"/>
      <c r="B36" s="803" t="s">
        <v>4240</v>
      </c>
      <c r="C36" s="810" t="s">
        <v>4241</v>
      </c>
      <c r="D36" s="807">
        <v>43864</v>
      </c>
      <c r="E36" s="803" t="s">
        <v>1354</v>
      </c>
      <c r="F36" s="803" t="s">
        <v>1355</v>
      </c>
      <c r="G36" s="803"/>
      <c r="H36" s="806" t="s">
        <v>152</v>
      </c>
      <c r="I36" s="806"/>
      <c r="J36" s="117" t="s">
        <v>153</v>
      </c>
      <c r="K36" s="117" t="s">
        <v>3</v>
      </c>
      <c r="L36" s="119">
        <v>320.73</v>
      </c>
    </row>
    <row r="37" spans="1:12" s="101" customFormat="1" ht="249.75" customHeight="1">
      <c r="A37" s="808"/>
      <c r="B37" s="803"/>
      <c r="C37" s="810"/>
      <c r="D37" s="807"/>
      <c r="E37" s="803"/>
      <c r="F37" s="803"/>
      <c r="G37" s="803"/>
      <c r="H37" s="806" t="s">
        <v>154</v>
      </c>
      <c r="I37" s="806"/>
      <c r="J37" s="117" t="s">
        <v>153</v>
      </c>
      <c r="K37" s="117" t="s">
        <v>3</v>
      </c>
      <c r="L37" s="119">
        <v>261.8</v>
      </c>
    </row>
    <row r="38" spans="1:12" s="101" customFormat="1" ht="24" customHeight="1">
      <c r="A38" s="808"/>
      <c r="B38" s="110" t="s">
        <v>77</v>
      </c>
      <c r="C38" s="115" t="s">
        <v>79</v>
      </c>
      <c r="D38" s="115" t="s">
        <v>155</v>
      </c>
      <c r="E38" s="115" t="s">
        <v>156</v>
      </c>
      <c r="F38" s="805"/>
      <c r="G38" s="805"/>
      <c r="H38" s="806" t="s">
        <v>157</v>
      </c>
      <c r="I38" s="806"/>
      <c r="J38" s="803" t="s">
        <v>153</v>
      </c>
      <c r="K38" s="803" t="s">
        <v>3</v>
      </c>
      <c r="L38" s="804">
        <v>130</v>
      </c>
    </row>
    <row r="39" spans="1:12" s="101" customFormat="1" ht="24" customHeight="1">
      <c r="A39" s="808"/>
      <c r="B39" s="117" t="s">
        <v>240</v>
      </c>
      <c r="C39" s="117" t="s">
        <v>1355</v>
      </c>
      <c r="D39" s="118">
        <v>43866</v>
      </c>
      <c r="E39" s="117" t="s">
        <v>1093</v>
      </c>
      <c r="F39" s="805"/>
      <c r="G39" s="805"/>
      <c r="H39" s="806"/>
      <c r="I39" s="806"/>
      <c r="J39" s="803"/>
      <c r="K39" s="803"/>
      <c r="L39" s="804"/>
    </row>
    <row r="40" spans="1:12" s="101" customFormat="1" ht="24" customHeight="1">
      <c r="A40" s="808">
        <v>1407</v>
      </c>
      <c r="B40" s="110" t="s">
        <v>76</v>
      </c>
      <c r="C40" s="115" t="s">
        <v>78</v>
      </c>
      <c r="D40" s="115" t="s">
        <v>146</v>
      </c>
      <c r="E40" s="115" t="s">
        <v>147</v>
      </c>
      <c r="F40" s="809" t="s">
        <v>71</v>
      </c>
      <c r="G40" s="809"/>
      <c r="H40" s="805"/>
      <c r="I40" s="805"/>
      <c r="J40" s="805"/>
      <c r="K40" s="805"/>
      <c r="L40" s="805"/>
    </row>
    <row r="41" spans="1:12" s="101" customFormat="1" ht="26.25" customHeight="1">
      <c r="A41" s="808"/>
      <c r="B41" s="803" t="s">
        <v>4242</v>
      </c>
      <c r="C41" s="810" t="s">
        <v>4243</v>
      </c>
      <c r="D41" s="807">
        <v>43802</v>
      </c>
      <c r="E41" s="803" t="s">
        <v>274</v>
      </c>
      <c r="F41" s="803" t="s">
        <v>275</v>
      </c>
      <c r="G41" s="803"/>
      <c r="H41" s="806" t="s">
        <v>152</v>
      </c>
      <c r="I41" s="806"/>
      <c r="J41" s="117" t="s">
        <v>153</v>
      </c>
      <c r="K41" s="117" t="s">
        <v>3</v>
      </c>
      <c r="L41" s="119">
        <v>651.39</v>
      </c>
    </row>
    <row r="42" spans="1:12" s="101" customFormat="1" ht="333.75" customHeight="1">
      <c r="A42" s="808"/>
      <c r="B42" s="803"/>
      <c r="C42" s="810"/>
      <c r="D42" s="807"/>
      <c r="E42" s="803"/>
      <c r="F42" s="803"/>
      <c r="G42" s="803"/>
      <c r="H42" s="806" t="s">
        <v>154</v>
      </c>
      <c r="I42" s="806"/>
      <c r="J42" s="117" t="s">
        <v>153</v>
      </c>
      <c r="K42" s="117" t="s">
        <v>153</v>
      </c>
      <c r="L42" s="119">
        <v>0</v>
      </c>
    </row>
    <row r="43" spans="1:12" s="101" customFormat="1" ht="24" customHeight="1">
      <c r="A43" s="808"/>
      <c r="B43" s="110" t="s">
        <v>77</v>
      </c>
      <c r="C43" s="115" t="s">
        <v>79</v>
      </c>
      <c r="D43" s="115" t="s">
        <v>155</v>
      </c>
      <c r="E43" s="115" t="s">
        <v>156</v>
      </c>
      <c r="F43" s="805"/>
      <c r="G43" s="805"/>
      <c r="H43" s="806" t="s">
        <v>157</v>
      </c>
      <c r="I43" s="806"/>
      <c r="J43" s="803" t="s">
        <v>153</v>
      </c>
      <c r="K43" s="803" t="s">
        <v>3</v>
      </c>
      <c r="L43" s="804">
        <v>1152.83</v>
      </c>
    </row>
    <row r="44" spans="1:12" s="101" customFormat="1" ht="55.5" customHeight="1">
      <c r="A44" s="808"/>
      <c r="B44" s="117" t="s">
        <v>4244</v>
      </c>
      <c r="C44" s="117" t="s">
        <v>275</v>
      </c>
      <c r="D44" s="118">
        <v>43806</v>
      </c>
      <c r="E44" s="117" t="s">
        <v>3325</v>
      </c>
      <c r="F44" s="805"/>
      <c r="G44" s="805"/>
      <c r="H44" s="806"/>
      <c r="I44" s="806"/>
      <c r="J44" s="803"/>
      <c r="K44" s="803"/>
      <c r="L44" s="804"/>
    </row>
    <row r="45" spans="1:12" s="101" customFormat="1" ht="24" customHeight="1">
      <c r="A45" s="808">
        <v>1408</v>
      </c>
      <c r="B45" s="110" t="s">
        <v>76</v>
      </c>
      <c r="C45" s="115" t="s">
        <v>78</v>
      </c>
      <c r="D45" s="115" t="s">
        <v>146</v>
      </c>
      <c r="E45" s="115" t="s">
        <v>147</v>
      </c>
      <c r="F45" s="809" t="s">
        <v>71</v>
      </c>
      <c r="G45" s="809"/>
      <c r="H45" s="805"/>
      <c r="I45" s="805"/>
      <c r="J45" s="805"/>
      <c r="K45" s="805"/>
      <c r="L45" s="805"/>
    </row>
    <row r="46" spans="1:12" s="101" customFormat="1" ht="26.25" customHeight="1">
      <c r="A46" s="808"/>
      <c r="B46" s="803" t="s">
        <v>4245</v>
      </c>
      <c r="C46" s="810" t="s">
        <v>4246</v>
      </c>
      <c r="D46" s="807">
        <v>43802</v>
      </c>
      <c r="E46" s="803" t="s">
        <v>4247</v>
      </c>
      <c r="F46" s="803" t="s">
        <v>4248</v>
      </c>
      <c r="G46" s="803"/>
      <c r="H46" s="806" t="s">
        <v>152</v>
      </c>
      <c r="I46" s="806"/>
      <c r="J46" s="117" t="s">
        <v>153</v>
      </c>
      <c r="K46" s="117" t="s">
        <v>3</v>
      </c>
      <c r="L46" s="119">
        <v>304</v>
      </c>
    </row>
    <row r="47" spans="1:12" s="101" customFormat="1" ht="81.75" customHeight="1">
      <c r="A47" s="808"/>
      <c r="B47" s="803"/>
      <c r="C47" s="810"/>
      <c r="D47" s="807"/>
      <c r="E47" s="803"/>
      <c r="F47" s="803"/>
      <c r="G47" s="803"/>
      <c r="H47" s="806" t="s">
        <v>154</v>
      </c>
      <c r="I47" s="806"/>
      <c r="J47" s="117" t="s">
        <v>153</v>
      </c>
      <c r="K47" s="117" t="s">
        <v>3</v>
      </c>
      <c r="L47" s="119">
        <v>314.68</v>
      </c>
    </row>
    <row r="48" spans="1:12" s="101" customFormat="1" ht="24" customHeight="1">
      <c r="A48" s="808"/>
      <c r="B48" s="110" t="s">
        <v>77</v>
      </c>
      <c r="C48" s="115" t="s">
        <v>79</v>
      </c>
      <c r="D48" s="115" t="s">
        <v>155</v>
      </c>
      <c r="E48" s="115" t="s">
        <v>156</v>
      </c>
      <c r="F48" s="805"/>
      <c r="G48" s="805"/>
      <c r="H48" s="806" t="s">
        <v>157</v>
      </c>
      <c r="I48" s="806"/>
      <c r="J48" s="803" t="s">
        <v>153</v>
      </c>
      <c r="K48" s="803" t="s">
        <v>153</v>
      </c>
      <c r="L48" s="804">
        <v>0</v>
      </c>
    </row>
    <row r="49" spans="1:12" s="101" customFormat="1" ht="24" customHeight="1">
      <c r="A49" s="808"/>
      <c r="B49" s="117" t="s">
        <v>240</v>
      </c>
      <c r="C49" s="117" t="s">
        <v>4248</v>
      </c>
      <c r="D49" s="118">
        <v>43804</v>
      </c>
      <c r="E49" s="117" t="s">
        <v>424</v>
      </c>
      <c r="F49" s="805"/>
      <c r="G49" s="805"/>
      <c r="H49" s="806"/>
      <c r="I49" s="806"/>
      <c r="J49" s="803"/>
      <c r="K49" s="803"/>
      <c r="L49" s="804"/>
    </row>
    <row r="50" spans="1:12" s="101" customFormat="1" ht="24" customHeight="1">
      <c r="A50" s="808">
        <v>1409</v>
      </c>
      <c r="B50" s="110" t="s">
        <v>76</v>
      </c>
      <c r="C50" s="115" t="s">
        <v>78</v>
      </c>
      <c r="D50" s="115" t="s">
        <v>146</v>
      </c>
      <c r="E50" s="115" t="s">
        <v>147</v>
      </c>
      <c r="F50" s="809" t="s">
        <v>71</v>
      </c>
      <c r="G50" s="809"/>
      <c r="H50" s="805"/>
      <c r="I50" s="805"/>
      <c r="J50" s="805"/>
      <c r="K50" s="805"/>
      <c r="L50" s="805"/>
    </row>
    <row r="51" spans="1:12" s="101" customFormat="1" ht="26.25" customHeight="1">
      <c r="A51" s="808"/>
      <c r="B51" s="803" t="s">
        <v>4249</v>
      </c>
      <c r="C51" s="810" t="s">
        <v>4250</v>
      </c>
      <c r="D51" s="807">
        <v>43782</v>
      </c>
      <c r="E51" s="803" t="s">
        <v>753</v>
      </c>
      <c r="F51" s="803" t="s">
        <v>4251</v>
      </c>
      <c r="G51" s="803"/>
      <c r="H51" s="806" t="s">
        <v>152</v>
      </c>
      <c r="I51" s="806"/>
      <c r="J51" s="117" t="s">
        <v>153</v>
      </c>
      <c r="K51" s="117" t="s">
        <v>3</v>
      </c>
      <c r="L51" s="119">
        <v>600</v>
      </c>
    </row>
    <row r="52" spans="1:12" s="101" customFormat="1" ht="408.95" customHeight="1">
      <c r="A52" s="808"/>
      <c r="B52" s="803"/>
      <c r="C52" s="810"/>
      <c r="D52" s="807"/>
      <c r="E52" s="803"/>
      <c r="F52" s="803"/>
      <c r="G52" s="803"/>
      <c r="H52" s="806" t="s">
        <v>154</v>
      </c>
      <c r="I52" s="806"/>
      <c r="J52" s="803" t="s">
        <v>153</v>
      </c>
      <c r="K52" s="803" t="s">
        <v>153</v>
      </c>
      <c r="L52" s="804">
        <v>0</v>
      </c>
    </row>
    <row r="53" spans="1:12" s="101" customFormat="1" ht="145.35" customHeight="1">
      <c r="A53" s="808"/>
      <c r="B53" s="803"/>
      <c r="C53" s="810"/>
      <c r="D53" s="807"/>
      <c r="E53" s="803"/>
      <c r="F53" s="803"/>
      <c r="G53" s="803"/>
      <c r="H53" s="806"/>
      <c r="I53" s="806"/>
      <c r="J53" s="803"/>
      <c r="K53" s="803"/>
      <c r="L53" s="804"/>
    </row>
    <row r="54" spans="1:12" s="101" customFormat="1" ht="24" customHeight="1">
      <c r="A54" s="808"/>
      <c r="B54" s="110" t="s">
        <v>77</v>
      </c>
      <c r="C54" s="115" t="s">
        <v>79</v>
      </c>
      <c r="D54" s="115" t="s">
        <v>155</v>
      </c>
      <c r="E54" s="115" t="s">
        <v>156</v>
      </c>
      <c r="F54" s="805"/>
      <c r="G54" s="805"/>
      <c r="H54" s="806" t="s">
        <v>157</v>
      </c>
      <c r="I54" s="806"/>
      <c r="J54" s="803" t="s">
        <v>153</v>
      </c>
      <c r="K54" s="803" t="s">
        <v>3</v>
      </c>
      <c r="L54" s="804">
        <v>100</v>
      </c>
    </row>
    <row r="55" spans="1:12" s="101" customFormat="1" ht="24" customHeight="1">
      <c r="A55" s="808"/>
      <c r="B55" s="117" t="s">
        <v>181</v>
      </c>
      <c r="C55" s="117" t="s">
        <v>4251</v>
      </c>
      <c r="D55" s="118">
        <v>43790</v>
      </c>
      <c r="E55" s="117" t="s">
        <v>4252</v>
      </c>
      <c r="F55" s="805"/>
      <c r="G55" s="805"/>
      <c r="H55" s="806"/>
      <c r="I55" s="806"/>
      <c r="J55" s="803"/>
      <c r="K55" s="803"/>
      <c r="L55" s="804"/>
    </row>
    <row r="56" spans="1:12" s="101" customFormat="1" ht="24" customHeight="1">
      <c r="A56" s="808">
        <v>1410</v>
      </c>
      <c r="B56" s="110" t="s">
        <v>76</v>
      </c>
      <c r="C56" s="115" t="s">
        <v>78</v>
      </c>
      <c r="D56" s="115" t="s">
        <v>146</v>
      </c>
      <c r="E56" s="115" t="s">
        <v>147</v>
      </c>
      <c r="F56" s="809" t="s">
        <v>71</v>
      </c>
      <c r="G56" s="809"/>
      <c r="H56" s="805"/>
      <c r="I56" s="805"/>
      <c r="J56" s="805"/>
      <c r="K56" s="805"/>
      <c r="L56" s="805"/>
    </row>
    <row r="57" spans="1:12" s="101" customFormat="1" ht="26.25" customHeight="1">
      <c r="A57" s="808"/>
      <c r="B57" s="803" t="s">
        <v>4249</v>
      </c>
      <c r="C57" s="810" t="s">
        <v>4253</v>
      </c>
      <c r="D57" s="807">
        <v>43809</v>
      </c>
      <c r="E57" s="803" t="s">
        <v>2325</v>
      </c>
      <c r="F57" s="803" t="s">
        <v>4254</v>
      </c>
      <c r="G57" s="803"/>
      <c r="H57" s="806" t="s">
        <v>152</v>
      </c>
      <c r="I57" s="806"/>
      <c r="J57" s="117" t="s">
        <v>153</v>
      </c>
      <c r="K57" s="117" t="s">
        <v>153</v>
      </c>
      <c r="L57" s="119">
        <v>0</v>
      </c>
    </row>
    <row r="58" spans="1:12" s="101" customFormat="1" ht="333.75" customHeight="1">
      <c r="A58" s="808"/>
      <c r="B58" s="803"/>
      <c r="C58" s="810"/>
      <c r="D58" s="807"/>
      <c r="E58" s="803"/>
      <c r="F58" s="803"/>
      <c r="G58" s="803"/>
      <c r="H58" s="806" t="s">
        <v>154</v>
      </c>
      <c r="I58" s="806"/>
      <c r="J58" s="117" t="s">
        <v>153</v>
      </c>
      <c r="K58" s="117" t="s">
        <v>153</v>
      </c>
      <c r="L58" s="119">
        <v>0</v>
      </c>
    </row>
    <row r="59" spans="1:12" s="101" customFormat="1" ht="24" customHeight="1">
      <c r="A59" s="808"/>
      <c r="B59" s="110" t="s">
        <v>77</v>
      </c>
      <c r="C59" s="115" t="s">
        <v>79</v>
      </c>
      <c r="D59" s="115" t="s">
        <v>155</v>
      </c>
      <c r="E59" s="115" t="s">
        <v>156</v>
      </c>
      <c r="F59" s="805"/>
      <c r="G59" s="805"/>
      <c r="H59" s="806" t="s">
        <v>157</v>
      </c>
      <c r="I59" s="806"/>
      <c r="J59" s="803" t="s">
        <v>153</v>
      </c>
      <c r="K59" s="803" t="s">
        <v>3</v>
      </c>
      <c r="L59" s="804">
        <v>500</v>
      </c>
    </row>
    <row r="60" spans="1:12" s="101" customFormat="1" ht="24" customHeight="1">
      <c r="A60" s="808"/>
      <c r="B60" s="117" t="s">
        <v>181</v>
      </c>
      <c r="C60" s="117" t="s">
        <v>4254</v>
      </c>
      <c r="D60" s="118">
        <v>43813</v>
      </c>
      <c r="E60" s="117" t="s">
        <v>3991</v>
      </c>
      <c r="F60" s="805"/>
      <c r="G60" s="805"/>
      <c r="H60" s="806"/>
      <c r="I60" s="806"/>
      <c r="J60" s="803"/>
      <c r="K60" s="803"/>
      <c r="L60" s="804"/>
    </row>
    <row r="61" spans="1:12" s="101" customFormat="1" ht="24" customHeight="1">
      <c r="A61" s="808">
        <v>1411</v>
      </c>
      <c r="B61" s="110" t="s">
        <v>76</v>
      </c>
      <c r="C61" s="115" t="s">
        <v>78</v>
      </c>
      <c r="D61" s="115" t="s">
        <v>146</v>
      </c>
      <c r="E61" s="115" t="s">
        <v>147</v>
      </c>
      <c r="F61" s="809" t="s">
        <v>71</v>
      </c>
      <c r="G61" s="809"/>
      <c r="H61" s="805"/>
      <c r="I61" s="805"/>
      <c r="J61" s="805"/>
      <c r="K61" s="805"/>
      <c r="L61" s="805"/>
    </row>
    <row r="62" spans="1:12" s="101" customFormat="1" ht="26.25" customHeight="1">
      <c r="A62" s="808"/>
      <c r="B62" s="803" t="s">
        <v>4249</v>
      </c>
      <c r="C62" s="810" t="s">
        <v>4255</v>
      </c>
      <c r="D62" s="807">
        <v>43877</v>
      </c>
      <c r="E62" s="803" t="s">
        <v>2391</v>
      </c>
      <c r="F62" s="803" t="s">
        <v>4256</v>
      </c>
      <c r="G62" s="803"/>
      <c r="H62" s="806" t="s">
        <v>152</v>
      </c>
      <c r="I62" s="806"/>
      <c r="J62" s="117" t="s">
        <v>153</v>
      </c>
      <c r="K62" s="117" t="s">
        <v>3</v>
      </c>
      <c r="L62" s="119">
        <v>561</v>
      </c>
    </row>
    <row r="63" spans="1:12" s="101" customFormat="1" ht="155.25" customHeight="1">
      <c r="A63" s="808"/>
      <c r="B63" s="803"/>
      <c r="C63" s="810"/>
      <c r="D63" s="807"/>
      <c r="E63" s="803"/>
      <c r="F63" s="803"/>
      <c r="G63" s="803"/>
      <c r="H63" s="806" t="s">
        <v>154</v>
      </c>
      <c r="I63" s="806"/>
      <c r="J63" s="117" t="s">
        <v>153</v>
      </c>
      <c r="K63" s="117" t="s">
        <v>3</v>
      </c>
      <c r="L63" s="119">
        <v>2400</v>
      </c>
    </row>
    <row r="64" spans="1:12" s="101" customFormat="1" ht="24" customHeight="1">
      <c r="A64" s="808"/>
      <c r="B64" s="110" t="s">
        <v>77</v>
      </c>
      <c r="C64" s="115" t="s">
        <v>79</v>
      </c>
      <c r="D64" s="115" t="s">
        <v>155</v>
      </c>
      <c r="E64" s="115" t="s">
        <v>156</v>
      </c>
      <c r="F64" s="805"/>
      <c r="G64" s="805"/>
      <c r="H64" s="806" t="s">
        <v>157</v>
      </c>
      <c r="I64" s="806"/>
      <c r="J64" s="803" t="s">
        <v>153</v>
      </c>
      <c r="K64" s="803" t="s">
        <v>153</v>
      </c>
      <c r="L64" s="804">
        <v>0</v>
      </c>
    </row>
    <row r="65" spans="1:12" s="101" customFormat="1" ht="24" customHeight="1">
      <c r="A65" s="808"/>
      <c r="B65" s="117" t="s">
        <v>181</v>
      </c>
      <c r="C65" s="117" t="s">
        <v>4256</v>
      </c>
      <c r="D65" s="118">
        <v>43882</v>
      </c>
      <c r="E65" s="117" t="s">
        <v>1636</v>
      </c>
      <c r="F65" s="805"/>
      <c r="G65" s="805"/>
      <c r="H65" s="806"/>
      <c r="I65" s="806"/>
      <c r="J65" s="803"/>
      <c r="K65" s="803"/>
      <c r="L65" s="804"/>
    </row>
    <row r="66" spans="1:12" s="101" customFormat="1" ht="24" customHeight="1">
      <c r="A66" s="808">
        <v>1412</v>
      </c>
      <c r="B66" s="110" t="s">
        <v>76</v>
      </c>
      <c r="C66" s="115" t="s">
        <v>78</v>
      </c>
      <c r="D66" s="115" t="s">
        <v>146</v>
      </c>
      <c r="E66" s="115" t="s">
        <v>147</v>
      </c>
      <c r="F66" s="809" t="s">
        <v>71</v>
      </c>
      <c r="G66" s="809"/>
      <c r="H66" s="805"/>
      <c r="I66" s="805"/>
      <c r="J66" s="805"/>
      <c r="K66" s="805"/>
      <c r="L66" s="805"/>
    </row>
    <row r="67" spans="1:12" s="101" customFormat="1" ht="26.25" customHeight="1">
      <c r="A67" s="808"/>
      <c r="B67" s="803" t="s">
        <v>4257</v>
      </c>
      <c r="C67" s="803" t="s">
        <v>4258</v>
      </c>
      <c r="D67" s="807">
        <v>43761</v>
      </c>
      <c r="E67" s="803" t="s">
        <v>2066</v>
      </c>
      <c r="F67" s="803" t="s">
        <v>2067</v>
      </c>
      <c r="G67" s="803"/>
      <c r="H67" s="806" t="s">
        <v>152</v>
      </c>
      <c r="I67" s="806"/>
      <c r="J67" s="117" t="s">
        <v>153</v>
      </c>
      <c r="K67" s="117" t="s">
        <v>153</v>
      </c>
      <c r="L67" s="119">
        <v>0</v>
      </c>
    </row>
    <row r="68" spans="1:12" s="101" customFormat="1" ht="102.75" customHeight="1">
      <c r="A68" s="808"/>
      <c r="B68" s="803"/>
      <c r="C68" s="803"/>
      <c r="D68" s="807"/>
      <c r="E68" s="803"/>
      <c r="F68" s="803"/>
      <c r="G68" s="803"/>
      <c r="H68" s="806" t="s">
        <v>154</v>
      </c>
      <c r="I68" s="806"/>
      <c r="J68" s="117" t="s">
        <v>153</v>
      </c>
      <c r="K68" s="117" t="s">
        <v>153</v>
      </c>
      <c r="L68" s="119">
        <v>0</v>
      </c>
    </row>
    <row r="69" spans="1:12" s="101" customFormat="1" ht="24" customHeight="1">
      <c r="A69" s="808"/>
      <c r="B69" s="110" t="s">
        <v>77</v>
      </c>
      <c r="C69" s="115" t="s">
        <v>79</v>
      </c>
      <c r="D69" s="115" t="s">
        <v>155</v>
      </c>
      <c r="E69" s="115" t="s">
        <v>156</v>
      </c>
      <c r="F69" s="805"/>
      <c r="G69" s="805"/>
      <c r="H69" s="806" t="s">
        <v>157</v>
      </c>
      <c r="I69" s="806"/>
      <c r="J69" s="803" t="s">
        <v>153</v>
      </c>
      <c r="K69" s="803" t="s">
        <v>3</v>
      </c>
      <c r="L69" s="804">
        <v>1220</v>
      </c>
    </row>
    <row r="70" spans="1:12" s="101" customFormat="1" ht="24" customHeight="1">
      <c r="A70" s="808"/>
      <c r="B70" s="117" t="s">
        <v>254</v>
      </c>
      <c r="C70" s="117" t="s">
        <v>2067</v>
      </c>
      <c r="D70" s="118">
        <v>43764</v>
      </c>
      <c r="E70" s="117" t="s">
        <v>1803</v>
      </c>
      <c r="F70" s="805"/>
      <c r="G70" s="805"/>
      <c r="H70" s="806"/>
      <c r="I70" s="806"/>
      <c r="J70" s="803"/>
      <c r="K70" s="803"/>
      <c r="L70" s="804"/>
    </row>
    <row r="71" spans="1:12" s="101" customFormat="1" ht="24" customHeight="1">
      <c r="A71" s="808">
        <v>1413</v>
      </c>
      <c r="B71" s="110" t="s">
        <v>76</v>
      </c>
      <c r="C71" s="115" t="s">
        <v>78</v>
      </c>
      <c r="D71" s="115" t="s">
        <v>146</v>
      </c>
      <c r="E71" s="115" t="s">
        <v>147</v>
      </c>
      <c r="F71" s="809" t="s">
        <v>71</v>
      </c>
      <c r="G71" s="809"/>
      <c r="H71" s="805"/>
      <c r="I71" s="805"/>
      <c r="J71" s="805"/>
      <c r="K71" s="805"/>
      <c r="L71" s="805"/>
    </row>
    <row r="72" spans="1:12" s="101" customFormat="1" ht="26.25" customHeight="1">
      <c r="A72" s="808"/>
      <c r="B72" s="803" t="s">
        <v>4259</v>
      </c>
      <c r="C72" s="810" t="s">
        <v>4260</v>
      </c>
      <c r="D72" s="807">
        <v>43740</v>
      </c>
      <c r="E72" s="803" t="s">
        <v>354</v>
      </c>
      <c r="F72" s="803" t="s">
        <v>2043</v>
      </c>
      <c r="G72" s="803"/>
      <c r="H72" s="806" t="s">
        <v>152</v>
      </c>
      <c r="I72" s="806"/>
      <c r="J72" s="117" t="s">
        <v>153</v>
      </c>
      <c r="K72" s="117" t="s">
        <v>3</v>
      </c>
      <c r="L72" s="119">
        <v>265.43</v>
      </c>
    </row>
    <row r="73" spans="1:12" s="101" customFormat="1" ht="281.25" customHeight="1">
      <c r="A73" s="808"/>
      <c r="B73" s="803"/>
      <c r="C73" s="810"/>
      <c r="D73" s="807"/>
      <c r="E73" s="803"/>
      <c r="F73" s="803"/>
      <c r="G73" s="803"/>
      <c r="H73" s="806" t="s">
        <v>154</v>
      </c>
      <c r="I73" s="806"/>
      <c r="J73" s="117" t="s">
        <v>153</v>
      </c>
      <c r="K73" s="117" t="s">
        <v>3</v>
      </c>
      <c r="L73" s="119">
        <v>391.6</v>
      </c>
    </row>
    <row r="74" spans="1:12" s="101" customFormat="1" ht="24" customHeight="1">
      <c r="A74" s="808"/>
      <c r="B74" s="110" t="s">
        <v>77</v>
      </c>
      <c r="C74" s="115" t="s">
        <v>79</v>
      </c>
      <c r="D74" s="115" t="s">
        <v>155</v>
      </c>
      <c r="E74" s="115" t="s">
        <v>156</v>
      </c>
      <c r="F74" s="805"/>
      <c r="G74" s="805"/>
      <c r="H74" s="806" t="s">
        <v>157</v>
      </c>
      <c r="I74" s="806"/>
      <c r="J74" s="803" t="s">
        <v>153</v>
      </c>
      <c r="K74" s="803" t="s">
        <v>3</v>
      </c>
      <c r="L74" s="804">
        <v>217</v>
      </c>
    </row>
    <row r="75" spans="1:12" s="101" customFormat="1" ht="24" customHeight="1">
      <c r="A75" s="808"/>
      <c r="B75" s="117" t="s">
        <v>260</v>
      </c>
      <c r="C75" s="117" t="s">
        <v>2043</v>
      </c>
      <c r="D75" s="118">
        <v>43741</v>
      </c>
      <c r="E75" s="117" t="s">
        <v>1105</v>
      </c>
      <c r="F75" s="805"/>
      <c r="G75" s="805"/>
      <c r="H75" s="806"/>
      <c r="I75" s="806"/>
      <c r="J75" s="803"/>
      <c r="K75" s="803"/>
      <c r="L75" s="804"/>
    </row>
    <row r="76" spans="1:12" s="101" customFormat="1" ht="24" customHeight="1">
      <c r="A76" s="808">
        <v>1414</v>
      </c>
      <c r="B76" s="110" t="s">
        <v>76</v>
      </c>
      <c r="C76" s="115" t="s">
        <v>78</v>
      </c>
      <c r="D76" s="115" t="s">
        <v>146</v>
      </c>
      <c r="E76" s="115" t="s">
        <v>147</v>
      </c>
      <c r="F76" s="809" t="s">
        <v>71</v>
      </c>
      <c r="G76" s="809"/>
      <c r="H76" s="805"/>
      <c r="I76" s="805"/>
      <c r="J76" s="805"/>
      <c r="K76" s="805"/>
      <c r="L76" s="805"/>
    </row>
    <row r="77" spans="1:12" s="101" customFormat="1" ht="26.25" customHeight="1">
      <c r="A77" s="808"/>
      <c r="B77" s="803" t="s">
        <v>4259</v>
      </c>
      <c r="C77" s="810" t="s">
        <v>4261</v>
      </c>
      <c r="D77" s="807">
        <v>43790</v>
      </c>
      <c r="E77" s="803" t="s">
        <v>280</v>
      </c>
      <c r="F77" s="803" t="s">
        <v>2741</v>
      </c>
      <c r="G77" s="803"/>
      <c r="H77" s="806" t="s">
        <v>152</v>
      </c>
      <c r="I77" s="806"/>
      <c r="J77" s="117" t="s">
        <v>153</v>
      </c>
      <c r="K77" s="117" t="s">
        <v>3</v>
      </c>
      <c r="L77" s="119">
        <v>397.74</v>
      </c>
    </row>
    <row r="78" spans="1:12" s="101" customFormat="1" ht="291.75" customHeight="1">
      <c r="A78" s="808"/>
      <c r="B78" s="803"/>
      <c r="C78" s="810"/>
      <c r="D78" s="807"/>
      <c r="E78" s="803"/>
      <c r="F78" s="803"/>
      <c r="G78" s="803"/>
      <c r="H78" s="806" t="s">
        <v>154</v>
      </c>
      <c r="I78" s="806"/>
      <c r="J78" s="117" t="s">
        <v>153</v>
      </c>
      <c r="K78" s="117" t="s">
        <v>3</v>
      </c>
      <c r="L78" s="119">
        <v>539.29999999999995</v>
      </c>
    </row>
    <row r="79" spans="1:12" s="101" customFormat="1" ht="24" customHeight="1">
      <c r="A79" s="808"/>
      <c r="B79" s="110" t="s">
        <v>77</v>
      </c>
      <c r="C79" s="115" t="s">
        <v>79</v>
      </c>
      <c r="D79" s="115" t="s">
        <v>155</v>
      </c>
      <c r="E79" s="115" t="s">
        <v>156</v>
      </c>
      <c r="F79" s="805"/>
      <c r="G79" s="805"/>
      <c r="H79" s="806" t="s">
        <v>157</v>
      </c>
      <c r="I79" s="806"/>
      <c r="J79" s="803" t="s">
        <v>153</v>
      </c>
      <c r="K79" s="803" t="s">
        <v>153</v>
      </c>
      <c r="L79" s="804">
        <v>0</v>
      </c>
    </row>
    <row r="80" spans="1:12" s="101" customFormat="1" ht="24" customHeight="1">
      <c r="A80" s="808"/>
      <c r="B80" s="117" t="s">
        <v>260</v>
      </c>
      <c r="C80" s="117" t="s">
        <v>2741</v>
      </c>
      <c r="D80" s="118">
        <v>43792</v>
      </c>
      <c r="E80" s="117" t="s">
        <v>1343</v>
      </c>
      <c r="F80" s="805"/>
      <c r="G80" s="805"/>
      <c r="H80" s="806"/>
      <c r="I80" s="806"/>
      <c r="J80" s="803"/>
      <c r="K80" s="803"/>
      <c r="L80" s="804"/>
    </row>
    <row r="81" spans="1:12" s="101" customFormat="1" ht="24" customHeight="1">
      <c r="A81" s="808">
        <v>1415</v>
      </c>
      <c r="B81" s="110" t="s">
        <v>76</v>
      </c>
      <c r="C81" s="115" t="s">
        <v>78</v>
      </c>
      <c r="D81" s="115" t="s">
        <v>146</v>
      </c>
      <c r="E81" s="115" t="s">
        <v>147</v>
      </c>
      <c r="F81" s="809" t="s">
        <v>71</v>
      </c>
      <c r="G81" s="809"/>
      <c r="H81" s="805"/>
      <c r="I81" s="805"/>
      <c r="J81" s="805"/>
      <c r="K81" s="805"/>
      <c r="L81" s="805"/>
    </row>
    <row r="82" spans="1:12" s="101" customFormat="1" ht="26.25" customHeight="1">
      <c r="A82" s="808"/>
      <c r="B82" s="803" t="s">
        <v>4259</v>
      </c>
      <c r="C82" s="810" t="s">
        <v>4262</v>
      </c>
      <c r="D82" s="807">
        <v>43810</v>
      </c>
      <c r="E82" s="803" t="s">
        <v>614</v>
      </c>
      <c r="F82" s="803" t="s">
        <v>4263</v>
      </c>
      <c r="G82" s="803"/>
      <c r="H82" s="806" t="s">
        <v>152</v>
      </c>
      <c r="I82" s="806"/>
      <c r="J82" s="117" t="s">
        <v>153</v>
      </c>
      <c r="K82" s="117" t="s">
        <v>3</v>
      </c>
      <c r="L82" s="119">
        <v>410</v>
      </c>
    </row>
    <row r="83" spans="1:12" s="101" customFormat="1" ht="123.75" customHeight="1">
      <c r="A83" s="808"/>
      <c r="B83" s="803"/>
      <c r="C83" s="810"/>
      <c r="D83" s="807"/>
      <c r="E83" s="803"/>
      <c r="F83" s="803"/>
      <c r="G83" s="803"/>
      <c r="H83" s="806" t="s">
        <v>154</v>
      </c>
      <c r="I83" s="806"/>
      <c r="J83" s="117" t="s">
        <v>153</v>
      </c>
      <c r="K83" s="117" t="s">
        <v>3</v>
      </c>
      <c r="L83" s="119">
        <v>273.32</v>
      </c>
    </row>
    <row r="84" spans="1:12" s="101" customFormat="1" ht="24" customHeight="1">
      <c r="A84" s="808"/>
      <c r="B84" s="110" t="s">
        <v>77</v>
      </c>
      <c r="C84" s="115" t="s">
        <v>79</v>
      </c>
      <c r="D84" s="115" t="s">
        <v>155</v>
      </c>
      <c r="E84" s="115" t="s">
        <v>156</v>
      </c>
      <c r="F84" s="805"/>
      <c r="G84" s="805"/>
      <c r="H84" s="806" t="s">
        <v>157</v>
      </c>
      <c r="I84" s="806"/>
      <c r="J84" s="803" t="s">
        <v>153</v>
      </c>
      <c r="K84" s="803" t="s">
        <v>3</v>
      </c>
      <c r="L84" s="804">
        <v>106</v>
      </c>
    </row>
    <row r="85" spans="1:12" s="101" customFormat="1" ht="24" customHeight="1">
      <c r="A85" s="808"/>
      <c r="B85" s="117" t="s">
        <v>260</v>
      </c>
      <c r="C85" s="117" t="s">
        <v>4263</v>
      </c>
      <c r="D85" s="118">
        <v>43812</v>
      </c>
      <c r="E85" s="117" t="s">
        <v>1794</v>
      </c>
      <c r="F85" s="805"/>
      <c r="G85" s="805"/>
      <c r="H85" s="806"/>
      <c r="I85" s="806"/>
      <c r="J85" s="803"/>
      <c r="K85" s="803"/>
      <c r="L85" s="804"/>
    </row>
    <row r="86" spans="1:12" s="101" customFormat="1" ht="24" customHeight="1">
      <c r="A86" s="808">
        <v>1416</v>
      </c>
      <c r="B86" s="110" t="s">
        <v>76</v>
      </c>
      <c r="C86" s="115" t="s">
        <v>78</v>
      </c>
      <c r="D86" s="115" t="s">
        <v>146</v>
      </c>
      <c r="E86" s="115" t="s">
        <v>147</v>
      </c>
      <c r="F86" s="809" t="s">
        <v>71</v>
      </c>
      <c r="G86" s="809"/>
      <c r="H86" s="805"/>
      <c r="I86" s="805"/>
      <c r="J86" s="805"/>
      <c r="K86" s="805"/>
      <c r="L86" s="805"/>
    </row>
    <row r="87" spans="1:12" s="101" customFormat="1" ht="26.25" customHeight="1">
      <c r="A87" s="808"/>
      <c r="B87" s="803" t="s">
        <v>4259</v>
      </c>
      <c r="C87" s="810" t="s">
        <v>4264</v>
      </c>
      <c r="D87" s="807">
        <v>43863</v>
      </c>
      <c r="E87" s="803" t="s">
        <v>243</v>
      </c>
      <c r="F87" s="803" t="s">
        <v>4265</v>
      </c>
      <c r="G87" s="803"/>
      <c r="H87" s="806" t="s">
        <v>152</v>
      </c>
      <c r="I87" s="806"/>
      <c r="J87" s="117" t="s">
        <v>153</v>
      </c>
      <c r="K87" s="117" t="s">
        <v>3</v>
      </c>
      <c r="L87" s="119">
        <v>259.64</v>
      </c>
    </row>
    <row r="88" spans="1:12" s="101" customFormat="1" ht="281.25" customHeight="1">
      <c r="A88" s="808"/>
      <c r="B88" s="803"/>
      <c r="C88" s="810"/>
      <c r="D88" s="807"/>
      <c r="E88" s="803"/>
      <c r="F88" s="803"/>
      <c r="G88" s="803"/>
      <c r="H88" s="806" t="s">
        <v>154</v>
      </c>
      <c r="I88" s="806"/>
      <c r="J88" s="117" t="s">
        <v>153</v>
      </c>
      <c r="K88" s="117" t="s">
        <v>3</v>
      </c>
      <c r="L88" s="119">
        <v>324.31</v>
      </c>
    </row>
    <row r="89" spans="1:12" s="101" customFormat="1" ht="24" customHeight="1">
      <c r="A89" s="808"/>
      <c r="B89" s="110" t="s">
        <v>77</v>
      </c>
      <c r="C89" s="115" t="s">
        <v>79</v>
      </c>
      <c r="D89" s="115" t="s">
        <v>155</v>
      </c>
      <c r="E89" s="115" t="s">
        <v>156</v>
      </c>
      <c r="F89" s="805"/>
      <c r="G89" s="805"/>
      <c r="H89" s="806" t="s">
        <v>157</v>
      </c>
      <c r="I89" s="806"/>
      <c r="J89" s="803" t="s">
        <v>153</v>
      </c>
      <c r="K89" s="803" t="s">
        <v>3</v>
      </c>
      <c r="L89" s="804">
        <v>125</v>
      </c>
    </row>
    <row r="90" spans="1:12" s="101" customFormat="1" ht="24" customHeight="1">
      <c r="A90" s="808"/>
      <c r="B90" s="117" t="s">
        <v>260</v>
      </c>
      <c r="C90" s="117" t="s">
        <v>4265</v>
      </c>
      <c r="D90" s="118">
        <v>43864</v>
      </c>
      <c r="E90" s="117" t="s">
        <v>3791</v>
      </c>
      <c r="F90" s="805"/>
      <c r="G90" s="805"/>
      <c r="H90" s="806"/>
      <c r="I90" s="806"/>
      <c r="J90" s="803"/>
      <c r="K90" s="803"/>
      <c r="L90" s="804"/>
    </row>
    <row r="91" spans="1:12" s="101" customFormat="1" ht="24" customHeight="1">
      <c r="A91" s="808">
        <v>1417</v>
      </c>
      <c r="B91" s="110" t="s">
        <v>76</v>
      </c>
      <c r="C91" s="115" t="s">
        <v>78</v>
      </c>
      <c r="D91" s="115" t="s">
        <v>146</v>
      </c>
      <c r="E91" s="115" t="s">
        <v>147</v>
      </c>
      <c r="F91" s="809" t="s">
        <v>71</v>
      </c>
      <c r="G91" s="809"/>
      <c r="H91" s="805"/>
      <c r="I91" s="805"/>
      <c r="J91" s="805"/>
      <c r="K91" s="805"/>
      <c r="L91" s="805"/>
    </row>
    <row r="92" spans="1:12" s="101" customFormat="1" ht="26.25" customHeight="1">
      <c r="A92" s="808"/>
      <c r="B92" s="803" t="s">
        <v>4266</v>
      </c>
      <c r="C92" s="810" t="s">
        <v>4267</v>
      </c>
      <c r="D92" s="807">
        <v>43844</v>
      </c>
      <c r="E92" s="803" t="s">
        <v>614</v>
      </c>
      <c r="F92" s="803" t="s">
        <v>4263</v>
      </c>
      <c r="G92" s="803"/>
      <c r="H92" s="806" t="s">
        <v>152</v>
      </c>
      <c r="I92" s="806"/>
      <c r="J92" s="117" t="s">
        <v>153</v>
      </c>
      <c r="K92" s="117" t="s">
        <v>3</v>
      </c>
      <c r="L92" s="119">
        <v>418</v>
      </c>
    </row>
    <row r="93" spans="1:12" s="101" customFormat="1" ht="165.75" customHeight="1">
      <c r="A93" s="808"/>
      <c r="B93" s="803"/>
      <c r="C93" s="810"/>
      <c r="D93" s="807"/>
      <c r="E93" s="803"/>
      <c r="F93" s="803"/>
      <c r="G93" s="803"/>
      <c r="H93" s="806" t="s">
        <v>154</v>
      </c>
      <c r="I93" s="806"/>
      <c r="J93" s="117" t="s">
        <v>153</v>
      </c>
      <c r="K93" s="117" t="s">
        <v>3</v>
      </c>
      <c r="L93" s="119">
        <v>500.05</v>
      </c>
    </row>
    <row r="94" spans="1:12" s="101" customFormat="1" ht="24" customHeight="1">
      <c r="A94" s="808"/>
      <c r="B94" s="110" t="s">
        <v>77</v>
      </c>
      <c r="C94" s="115" t="s">
        <v>79</v>
      </c>
      <c r="D94" s="115" t="s">
        <v>155</v>
      </c>
      <c r="E94" s="115" t="s">
        <v>156</v>
      </c>
      <c r="F94" s="805"/>
      <c r="G94" s="805"/>
      <c r="H94" s="806" t="s">
        <v>157</v>
      </c>
      <c r="I94" s="806"/>
      <c r="J94" s="803" t="s">
        <v>153</v>
      </c>
      <c r="K94" s="803" t="s">
        <v>153</v>
      </c>
      <c r="L94" s="804">
        <v>0</v>
      </c>
    </row>
    <row r="95" spans="1:12" s="101" customFormat="1" ht="34.5" customHeight="1">
      <c r="A95" s="808"/>
      <c r="B95" s="117" t="s">
        <v>4268</v>
      </c>
      <c r="C95" s="117" t="s">
        <v>4263</v>
      </c>
      <c r="D95" s="118">
        <v>43846</v>
      </c>
      <c r="E95" s="117" t="s">
        <v>245</v>
      </c>
      <c r="F95" s="805"/>
      <c r="G95" s="805"/>
      <c r="H95" s="806"/>
      <c r="I95" s="806"/>
      <c r="J95" s="803"/>
      <c r="K95" s="803"/>
      <c r="L95" s="804"/>
    </row>
    <row r="96" spans="1:12" s="101" customFormat="1" ht="24" customHeight="1">
      <c r="A96" s="808">
        <v>1418</v>
      </c>
      <c r="B96" s="110" t="s">
        <v>76</v>
      </c>
      <c r="C96" s="115" t="s">
        <v>78</v>
      </c>
      <c r="D96" s="115" t="s">
        <v>146</v>
      </c>
      <c r="E96" s="115" t="s">
        <v>147</v>
      </c>
      <c r="F96" s="809" t="s">
        <v>71</v>
      </c>
      <c r="G96" s="809"/>
      <c r="H96" s="805"/>
      <c r="I96" s="805"/>
      <c r="J96" s="805"/>
      <c r="K96" s="805"/>
      <c r="L96" s="805"/>
    </row>
    <row r="97" spans="1:12" s="101" customFormat="1" ht="26.25" customHeight="1">
      <c r="A97" s="808"/>
      <c r="B97" s="803" t="s">
        <v>4266</v>
      </c>
      <c r="C97" s="810" t="s">
        <v>4269</v>
      </c>
      <c r="D97" s="807">
        <v>43855</v>
      </c>
      <c r="E97" s="803" t="s">
        <v>868</v>
      </c>
      <c r="F97" s="803" t="s">
        <v>4270</v>
      </c>
      <c r="G97" s="803"/>
      <c r="H97" s="806" t="s">
        <v>152</v>
      </c>
      <c r="I97" s="806"/>
      <c r="J97" s="117" t="s">
        <v>153</v>
      </c>
      <c r="K97" s="117" t="s">
        <v>3</v>
      </c>
      <c r="L97" s="119">
        <v>792.28</v>
      </c>
    </row>
    <row r="98" spans="1:12" s="101" customFormat="1" ht="344.25" customHeight="1">
      <c r="A98" s="808"/>
      <c r="B98" s="803"/>
      <c r="C98" s="810"/>
      <c r="D98" s="807"/>
      <c r="E98" s="803"/>
      <c r="F98" s="803"/>
      <c r="G98" s="803"/>
      <c r="H98" s="806" t="s">
        <v>154</v>
      </c>
      <c r="I98" s="806"/>
      <c r="J98" s="117" t="s">
        <v>153</v>
      </c>
      <c r="K98" s="117" t="s">
        <v>3</v>
      </c>
      <c r="L98" s="119">
        <v>396.27</v>
      </c>
    </row>
    <row r="99" spans="1:12" s="101" customFormat="1" ht="24" customHeight="1">
      <c r="A99" s="808"/>
      <c r="B99" s="110" t="s">
        <v>77</v>
      </c>
      <c r="C99" s="115" t="s">
        <v>79</v>
      </c>
      <c r="D99" s="115" t="s">
        <v>155</v>
      </c>
      <c r="E99" s="115" t="s">
        <v>156</v>
      </c>
      <c r="F99" s="805"/>
      <c r="G99" s="805"/>
      <c r="H99" s="806" t="s">
        <v>157</v>
      </c>
      <c r="I99" s="806"/>
      <c r="J99" s="803" t="s">
        <v>153</v>
      </c>
      <c r="K99" s="803" t="s">
        <v>153</v>
      </c>
      <c r="L99" s="804">
        <v>0</v>
      </c>
    </row>
    <row r="100" spans="1:12" s="101" customFormat="1" ht="34.5" customHeight="1">
      <c r="A100" s="808"/>
      <c r="B100" s="117" t="s">
        <v>4268</v>
      </c>
      <c r="C100" s="117" t="s">
        <v>4270</v>
      </c>
      <c r="D100" s="118">
        <v>43858</v>
      </c>
      <c r="E100" s="117" t="s">
        <v>4271</v>
      </c>
      <c r="F100" s="805"/>
      <c r="G100" s="805"/>
      <c r="H100" s="806"/>
      <c r="I100" s="806"/>
      <c r="J100" s="803"/>
      <c r="K100" s="803"/>
      <c r="L100" s="804"/>
    </row>
    <row r="101" spans="1:12" s="101" customFormat="1" ht="24" customHeight="1">
      <c r="A101" s="808">
        <v>1419</v>
      </c>
      <c r="B101" s="110" t="s">
        <v>76</v>
      </c>
      <c r="C101" s="115" t="s">
        <v>78</v>
      </c>
      <c r="D101" s="115" t="s">
        <v>146</v>
      </c>
      <c r="E101" s="115" t="s">
        <v>147</v>
      </c>
      <c r="F101" s="809" t="s">
        <v>71</v>
      </c>
      <c r="G101" s="809"/>
      <c r="H101" s="805"/>
      <c r="I101" s="805"/>
      <c r="J101" s="805"/>
      <c r="K101" s="805"/>
      <c r="L101" s="805"/>
    </row>
    <row r="102" spans="1:12" s="101" customFormat="1" ht="26.25" customHeight="1">
      <c r="A102" s="808"/>
      <c r="B102" s="803" t="s">
        <v>4272</v>
      </c>
      <c r="C102" s="810" t="s">
        <v>4273</v>
      </c>
      <c r="D102" s="807">
        <v>43846</v>
      </c>
      <c r="E102" s="803" t="s">
        <v>885</v>
      </c>
      <c r="F102" s="803" t="s">
        <v>899</v>
      </c>
      <c r="G102" s="803"/>
      <c r="H102" s="806" t="s">
        <v>152</v>
      </c>
      <c r="I102" s="806"/>
      <c r="J102" s="117" t="s">
        <v>153</v>
      </c>
      <c r="K102" s="117" t="s">
        <v>3</v>
      </c>
      <c r="L102" s="119">
        <v>235</v>
      </c>
    </row>
    <row r="103" spans="1:12" s="101" customFormat="1" ht="408.95" customHeight="1">
      <c r="A103" s="808"/>
      <c r="B103" s="803"/>
      <c r="C103" s="810"/>
      <c r="D103" s="807"/>
      <c r="E103" s="803"/>
      <c r="F103" s="803"/>
      <c r="G103" s="803"/>
      <c r="H103" s="806" t="s">
        <v>154</v>
      </c>
      <c r="I103" s="806"/>
      <c r="J103" s="803" t="s">
        <v>153</v>
      </c>
      <c r="K103" s="803" t="s">
        <v>3</v>
      </c>
      <c r="L103" s="804">
        <v>265.82</v>
      </c>
    </row>
    <row r="104" spans="1:12" s="101" customFormat="1" ht="8.85" customHeight="1">
      <c r="A104" s="808"/>
      <c r="B104" s="803"/>
      <c r="C104" s="810"/>
      <c r="D104" s="807"/>
      <c r="E104" s="803"/>
      <c r="F104" s="803"/>
      <c r="G104" s="803"/>
      <c r="H104" s="806"/>
      <c r="I104" s="806"/>
      <c r="J104" s="803"/>
      <c r="K104" s="803"/>
      <c r="L104" s="804"/>
    </row>
    <row r="105" spans="1:12" s="101" customFormat="1" ht="24" customHeight="1">
      <c r="A105" s="808"/>
      <c r="B105" s="110" t="s">
        <v>77</v>
      </c>
      <c r="C105" s="115" t="s">
        <v>79</v>
      </c>
      <c r="D105" s="115" t="s">
        <v>155</v>
      </c>
      <c r="E105" s="115" t="s">
        <v>156</v>
      </c>
      <c r="F105" s="805"/>
      <c r="G105" s="805"/>
      <c r="H105" s="806" t="s">
        <v>157</v>
      </c>
      <c r="I105" s="806"/>
      <c r="J105" s="803" t="s">
        <v>153</v>
      </c>
      <c r="K105" s="803" t="s">
        <v>3</v>
      </c>
      <c r="L105" s="804">
        <v>200</v>
      </c>
    </row>
    <row r="106" spans="1:12" s="101" customFormat="1" ht="24" customHeight="1">
      <c r="A106" s="808"/>
      <c r="B106" s="117" t="s">
        <v>2305</v>
      </c>
      <c r="C106" s="117" t="s">
        <v>899</v>
      </c>
      <c r="D106" s="118">
        <v>43847</v>
      </c>
      <c r="E106" s="117" t="s">
        <v>1848</v>
      </c>
      <c r="F106" s="805"/>
      <c r="G106" s="805"/>
      <c r="H106" s="806"/>
      <c r="I106" s="806"/>
      <c r="J106" s="803"/>
      <c r="K106" s="803"/>
      <c r="L106" s="804"/>
    </row>
    <row r="107" spans="1:12" s="101" customFormat="1" ht="24" customHeight="1">
      <c r="A107" s="808">
        <v>1420</v>
      </c>
      <c r="B107" s="110" t="s">
        <v>76</v>
      </c>
      <c r="C107" s="115" t="s">
        <v>78</v>
      </c>
      <c r="D107" s="115" t="s">
        <v>146</v>
      </c>
      <c r="E107" s="115" t="s">
        <v>147</v>
      </c>
      <c r="F107" s="809" t="s">
        <v>71</v>
      </c>
      <c r="G107" s="809"/>
      <c r="H107" s="805"/>
      <c r="I107" s="805"/>
      <c r="J107" s="805"/>
      <c r="K107" s="805"/>
      <c r="L107" s="805"/>
    </row>
    <row r="108" spans="1:12" s="101" customFormat="1" ht="26.25" customHeight="1">
      <c r="A108" s="808"/>
      <c r="B108" s="803" t="s">
        <v>4274</v>
      </c>
      <c r="C108" s="803" t="s">
        <v>4275</v>
      </c>
      <c r="D108" s="807">
        <v>43790</v>
      </c>
      <c r="E108" s="803" t="s">
        <v>4276</v>
      </c>
      <c r="F108" s="803" t="s">
        <v>4277</v>
      </c>
      <c r="G108" s="803"/>
      <c r="H108" s="806" t="s">
        <v>152</v>
      </c>
      <c r="I108" s="806"/>
      <c r="J108" s="117" t="s">
        <v>153</v>
      </c>
      <c r="K108" s="117" t="s">
        <v>3</v>
      </c>
      <c r="L108" s="119">
        <v>161.61000000000001</v>
      </c>
    </row>
    <row r="109" spans="1:12" s="101" customFormat="1" ht="92.25" customHeight="1">
      <c r="A109" s="808"/>
      <c r="B109" s="803"/>
      <c r="C109" s="803"/>
      <c r="D109" s="807"/>
      <c r="E109" s="803"/>
      <c r="F109" s="803"/>
      <c r="G109" s="803"/>
      <c r="H109" s="806" t="s">
        <v>154</v>
      </c>
      <c r="I109" s="806"/>
      <c r="J109" s="117" t="s">
        <v>153</v>
      </c>
      <c r="K109" s="117" t="s">
        <v>3</v>
      </c>
      <c r="L109" s="119">
        <v>757.89</v>
      </c>
    </row>
    <row r="110" spans="1:12" s="101" customFormat="1" ht="24" customHeight="1">
      <c r="A110" s="808"/>
      <c r="B110" s="110" t="s">
        <v>77</v>
      </c>
      <c r="C110" s="115" t="s">
        <v>79</v>
      </c>
      <c r="D110" s="115" t="s">
        <v>155</v>
      </c>
      <c r="E110" s="115" t="s">
        <v>156</v>
      </c>
      <c r="F110" s="805"/>
      <c r="G110" s="805"/>
      <c r="H110" s="806" t="s">
        <v>157</v>
      </c>
      <c r="I110" s="806"/>
      <c r="J110" s="803" t="s">
        <v>153</v>
      </c>
      <c r="K110" s="803" t="s">
        <v>153</v>
      </c>
      <c r="L110" s="804">
        <v>0</v>
      </c>
    </row>
    <row r="111" spans="1:12" s="101" customFormat="1" ht="24" customHeight="1">
      <c r="A111" s="808"/>
      <c r="B111" s="117" t="s">
        <v>3614</v>
      </c>
      <c r="C111" s="117" t="s">
        <v>4277</v>
      </c>
      <c r="D111" s="118">
        <v>43792</v>
      </c>
      <c r="E111" s="117" t="s">
        <v>1343</v>
      </c>
      <c r="F111" s="805"/>
      <c r="G111" s="805"/>
      <c r="H111" s="806"/>
      <c r="I111" s="806"/>
      <c r="J111" s="803"/>
      <c r="K111" s="803"/>
      <c r="L111" s="804"/>
    </row>
    <row r="112" spans="1:12" s="101" customFormat="1" ht="24" customHeight="1">
      <c r="A112" s="808">
        <v>1421</v>
      </c>
      <c r="B112" s="110" t="s">
        <v>76</v>
      </c>
      <c r="C112" s="115" t="s">
        <v>78</v>
      </c>
      <c r="D112" s="115" t="s">
        <v>146</v>
      </c>
      <c r="E112" s="115" t="s">
        <v>147</v>
      </c>
      <c r="F112" s="809" t="s">
        <v>71</v>
      </c>
      <c r="G112" s="809"/>
      <c r="H112" s="805"/>
      <c r="I112" s="805"/>
      <c r="J112" s="805"/>
      <c r="K112" s="805"/>
      <c r="L112" s="805"/>
    </row>
    <row r="113" spans="1:12" s="101" customFormat="1" ht="26.25" customHeight="1">
      <c r="A113" s="808"/>
      <c r="B113" s="803" t="s">
        <v>4278</v>
      </c>
      <c r="C113" s="810" t="s">
        <v>4279</v>
      </c>
      <c r="D113" s="807">
        <v>43914</v>
      </c>
      <c r="E113" s="803" t="s">
        <v>221</v>
      </c>
      <c r="F113" s="803" t="s">
        <v>222</v>
      </c>
      <c r="G113" s="803"/>
      <c r="H113" s="806" t="s">
        <v>152</v>
      </c>
      <c r="I113" s="806"/>
      <c r="J113" s="117" t="s">
        <v>153</v>
      </c>
      <c r="K113" s="117" t="s">
        <v>3</v>
      </c>
      <c r="L113" s="119">
        <v>286</v>
      </c>
    </row>
    <row r="114" spans="1:12" s="101" customFormat="1" ht="407.25" customHeight="1">
      <c r="A114" s="808"/>
      <c r="B114" s="803"/>
      <c r="C114" s="810"/>
      <c r="D114" s="807"/>
      <c r="E114" s="803"/>
      <c r="F114" s="803"/>
      <c r="G114" s="803"/>
      <c r="H114" s="806" t="s">
        <v>154</v>
      </c>
      <c r="I114" s="806"/>
      <c r="J114" s="117" t="s">
        <v>153</v>
      </c>
      <c r="K114" s="117" t="s">
        <v>3</v>
      </c>
      <c r="L114" s="119">
        <v>712</v>
      </c>
    </row>
    <row r="115" spans="1:12" s="101" customFormat="1" ht="24" customHeight="1">
      <c r="A115" s="808"/>
      <c r="B115" s="110" t="s">
        <v>77</v>
      </c>
      <c r="C115" s="115" t="s">
        <v>79</v>
      </c>
      <c r="D115" s="115" t="s">
        <v>155</v>
      </c>
      <c r="E115" s="115" t="s">
        <v>156</v>
      </c>
      <c r="F115" s="805"/>
      <c r="G115" s="805"/>
      <c r="H115" s="806" t="s">
        <v>157</v>
      </c>
      <c r="I115" s="806"/>
      <c r="J115" s="803" t="s">
        <v>153</v>
      </c>
      <c r="K115" s="803" t="s">
        <v>3</v>
      </c>
      <c r="L115" s="804">
        <v>30</v>
      </c>
    </row>
    <row r="116" spans="1:12" s="101" customFormat="1" ht="24" customHeight="1">
      <c r="A116" s="808"/>
      <c r="B116" s="117" t="s">
        <v>2930</v>
      </c>
      <c r="C116" s="117" t="s">
        <v>222</v>
      </c>
      <c r="D116" s="118">
        <v>43916</v>
      </c>
      <c r="E116" s="117" t="s">
        <v>4280</v>
      </c>
      <c r="F116" s="805"/>
      <c r="G116" s="805"/>
      <c r="H116" s="806"/>
      <c r="I116" s="806"/>
      <c r="J116" s="803"/>
      <c r="K116" s="803"/>
      <c r="L116" s="804"/>
    </row>
    <row r="117" spans="1:12" s="101" customFormat="1" ht="24" customHeight="1">
      <c r="A117" s="808">
        <v>1422</v>
      </c>
      <c r="B117" s="110" t="s">
        <v>76</v>
      </c>
      <c r="C117" s="115" t="s">
        <v>78</v>
      </c>
      <c r="D117" s="115" t="s">
        <v>146</v>
      </c>
      <c r="E117" s="115" t="s">
        <v>147</v>
      </c>
      <c r="F117" s="809" t="s">
        <v>71</v>
      </c>
      <c r="G117" s="809"/>
      <c r="H117" s="805"/>
      <c r="I117" s="805"/>
      <c r="J117" s="805"/>
      <c r="K117" s="805"/>
      <c r="L117" s="805"/>
    </row>
    <row r="118" spans="1:12" s="101" customFormat="1" ht="26.25" customHeight="1">
      <c r="A118" s="808"/>
      <c r="B118" s="803" t="s">
        <v>4281</v>
      </c>
      <c r="C118" s="810" t="s">
        <v>4282</v>
      </c>
      <c r="D118" s="807">
        <v>43775</v>
      </c>
      <c r="E118" s="803" t="s">
        <v>234</v>
      </c>
      <c r="F118" s="803" t="s">
        <v>3644</v>
      </c>
      <c r="G118" s="803"/>
      <c r="H118" s="806" t="s">
        <v>152</v>
      </c>
      <c r="I118" s="806"/>
      <c r="J118" s="117" t="s">
        <v>153</v>
      </c>
      <c r="K118" s="117" t="s">
        <v>3</v>
      </c>
      <c r="L118" s="119">
        <v>344</v>
      </c>
    </row>
    <row r="119" spans="1:12" s="101" customFormat="1" ht="270.75" customHeight="1">
      <c r="A119" s="808"/>
      <c r="B119" s="803"/>
      <c r="C119" s="810"/>
      <c r="D119" s="807"/>
      <c r="E119" s="803"/>
      <c r="F119" s="803"/>
      <c r="G119" s="803"/>
      <c r="H119" s="806" t="s">
        <v>154</v>
      </c>
      <c r="I119" s="806"/>
      <c r="J119" s="117" t="s">
        <v>153</v>
      </c>
      <c r="K119" s="117" t="s">
        <v>3</v>
      </c>
      <c r="L119" s="119">
        <v>106</v>
      </c>
    </row>
    <row r="120" spans="1:12" s="101" customFormat="1" ht="24" customHeight="1">
      <c r="A120" s="808"/>
      <c r="B120" s="110" t="s">
        <v>77</v>
      </c>
      <c r="C120" s="115" t="s">
        <v>79</v>
      </c>
      <c r="D120" s="115" t="s">
        <v>155</v>
      </c>
      <c r="E120" s="115" t="s">
        <v>156</v>
      </c>
      <c r="F120" s="805"/>
      <c r="G120" s="805"/>
      <c r="H120" s="806" t="s">
        <v>157</v>
      </c>
      <c r="I120" s="806"/>
      <c r="J120" s="803" t="s">
        <v>153</v>
      </c>
      <c r="K120" s="803" t="s">
        <v>3</v>
      </c>
      <c r="L120" s="804">
        <v>120</v>
      </c>
    </row>
    <row r="121" spans="1:12" s="101" customFormat="1" ht="24" customHeight="1">
      <c r="A121" s="808"/>
      <c r="B121" s="117" t="s">
        <v>2538</v>
      </c>
      <c r="C121" s="117" t="s">
        <v>3644</v>
      </c>
      <c r="D121" s="118">
        <v>43776</v>
      </c>
      <c r="E121" s="117" t="s">
        <v>1477</v>
      </c>
      <c r="F121" s="805"/>
      <c r="G121" s="805"/>
      <c r="H121" s="806"/>
      <c r="I121" s="806"/>
      <c r="J121" s="803"/>
      <c r="K121" s="803"/>
      <c r="L121" s="804"/>
    </row>
    <row r="122" spans="1:12" s="101" customFormat="1" ht="24" customHeight="1">
      <c r="A122" s="808">
        <v>1423</v>
      </c>
      <c r="B122" s="110" t="s">
        <v>76</v>
      </c>
      <c r="C122" s="115" t="s">
        <v>78</v>
      </c>
      <c r="D122" s="115" t="s">
        <v>146</v>
      </c>
      <c r="E122" s="115" t="s">
        <v>147</v>
      </c>
      <c r="F122" s="809" t="s">
        <v>71</v>
      </c>
      <c r="G122" s="809"/>
      <c r="H122" s="805"/>
      <c r="I122" s="805"/>
      <c r="J122" s="805"/>
      <c r="K122" s="805"/>
      <c r="L122" s="805"/>
    </row>
    <row r="123" spans="1:12" s="101" customFormat="1" ht="26.25" customHeight="1">
      <c r="A123" s="808"/>
      <c r="B123" s="803" t="s">
        <v>4283</v>
      </c>
      <c r="C123" s="803" t="s">
        <v>4284</v>
      </c>
      <c r="D123" s="807">
        <v>43745</v>
      </c>
      <c r="E123" s="803" t="s">
        <v>243</v>
      </c>
      <c r="F123" s="803" t="s">
        <v>4285</v>
      </c>
      <c r="G123" s="803"/>
      <c r="H123" s="806" t="s">
        <v>152</v>
      </c>
      <c r="I123" s="806"/>
      <c r="J123" s="117" t="s">
        <v>153</v>
      </c>
      <c r="K123" s="117" t="s">
        <v>3</v>
      </c>
      <c r="L123" s="119">
        <v>610</v>
      </c>
    </row>
    <row r="124" spans="1:12" s="101" customFormat="1" ht="71.25" customHeight="1">
      <c r="A124" s="808"/>
      <c r="B124" s="803"/>
      <c r="C124" s="803"/>
      <c r="D124" s="807"/>
      <c r="E124" s="803"/>
      <c r="F124" s="803"/>
      <c r="G124" s="803"/>
      <c r="H124" s="806" t="s">
        <v>154</v>
      </c>
      <c r="I124" s="806"/>
      <c r="J124" s="117" t="s">
        <v>153</v>
      </c>
      <c r="K124" s="117" t="s">
        <v>3</v>
      </c>
      <c r="L124" s="119">
        <v>732.42</v>
      </c>
    </row>
    <row r="125" spans="1:12" s="101" customFormat="1" ht="24" customHeight="1">
      <c r="A125" s="808"/>
      <c r="B125" s="110" t="s">
        <v>77</v>
      </c>
      <c r="C125" s="115" t="s">
        <v>79</v>
      </c>
      <c r="D125" s="115" t="s">
        <v>155</v>
      </c>
      <c r="E125" s="115" t="s">
        <v>156</v>
      </c>
      <c r="F125" s="805"/>
      <c r="G125" s="805"/>
      <c r="H125" s="806" t="s">
        <v>157</v>
      </c>
      <c r="I125" s="806"/>
      <c r="J125" s="803" t="s">
        <v>153</v>
      </c>
      <c r="K125" s="803" t="s">
        <v>153</v>
      </c>
      <c r="L125" s="804">
        <v>0</v>
      </c>
    </row>
    <row r="126" spans="1:12" s="101" customFormat="1" ht="24" customHeight="1">
      <c r="A126" s="808"/>
      <c r="B126" s="117" t="s">
        <v>181</v>
      </c>
      <c r="C126" s="117" t="s">
        <v>4285</v>
      </c>
      <c r="D126" s="118">
        <v>43747</v>
      </c>
      <c r="E126" s="117" t="s">
        <v>3804</v>
      </c>
      <c r="F126" s="805"/>
      <c r="G126" s="805"/>
      <c r="H126" s="806"/>
      <c r="I126" s="806"/>
      <c r="J126" s="803"/>
      <c r="K126" s="803"/>
      <c r="L126" s="804"/>
    </row>
    <row r="127" spans="1:12" s="101" customFormat="1" ht="24" customHeight="1">
      <c r="A127" s="808">
        <v>1424</v>
      </c>
      <c r="B127" s="110" t="s">
        <v>76</v>
      </c>
      <c r="C127" s="115" t="s">
        <v>78</v>
      </c>
      <c r="D127" s="115" t="s">
        <v>146</v>
      </c>
      <c r="E127" s="115" t="s">
        <v>147</v>
      </c>
      <c r="F127" s="809" t="s">
        <v>71</v>
      </c>
      <c r="G127" s="809"/>
      <c r="H127" s="805"/>
      <c r="I127" s="805"/>
      <c r="J127" s="805"/>
      <c r="K127" s="805"/>
      <c r="L127" s="805"/>
    </row>
    <row r="128" spans="1:12" s="101" customFormat="1" ht="26.25" customHeight="1">
      <c r="A128" s="808"/>
      <c r="B128" s="803" t="s">
        <v>4286</v>
      </c>
      <c r="C128" s="810" t="s">
        <v>4287</v>
      </c>
      <c r="D128" s="807">
        <v>43877</v>
      </c>
      <c r="E128" s="803" t="s">
        <v>2312</v>
      </c>
      <c r="F128" s="803" t="s">
        <v>2353</v>
      </c>
      <c r="G128" s="803"/>
      <c r="H128" s="806" t="s">
        <v>152</v>
      </c>
      <c r="I128" s="806"/>
      <c r="J128" s="117" t="s">
        <v>153</v>
      </c>
      <c r="K128" s="117" t="s">
        <v>153</v>
      </c>
      <c r="L128" s="119">
        <v>0</v>
      </c>
    </row>
    <row r="129" spans="1:12" s="101" customFormat="1" ht="386.25" customHeight="1">
      <c r="A129" s="808"/>
      <c r="B129" s="803"/>
      <c r="C129" s="810"/>
      <c r="D129" s="807"/>
      <c r="E129" s="803"/>
      <c r="F129" s="803"/>
      <c r="G129" s="803"/>
      <c r="H129" s="806" t="s">
        <v>154</v>
      </c>
      <c r="I129" s="806"/>
      <c r="J129" s="117" t="s">
        <v>153</v>
      </c>
      <c r="K129" s="117" t="s">
        <v>153</v>
      </c>
      <c r="L129" s="119">
        <v>0</v>
      </c>
    </row>
    <row r="130" spans="1:12" s="101" customFormat="1" ht="24" customHeight="1">
      <c r="A130" s="808"/>
      <c r="B130" s="110" t="s">
        <v>77</v>
      </c>
      <c r="C130" s="115" t="s">
        <v>79</v>
      </c>
      <c r="D130" s="115" t="s">
        <v>155</v>
      </c>
      <c r="E130" s="115" t="s">
        <v>156</v>
      </c>
      <c r="F130" s="805"/>
      <c r="G130" s="805"/>
      <c r="H130" s="806" t="s">
        <v>157</v>
      </c>
      <c r="I130" s="806"/>
      <c r="J130" s="803" t="s">
        <v>153</v>
      </c>
      <c r="K130" s="803" t="s">
        <v>3</v>
      </c>
      <c r="L130" s="804">
        <v>850</v>
      </c>
    </row>
    <row r="131" spans="1:12" s="101" customFormat="1" ht="24" customHeight="1">
      <c r="A131" s="808"/>
      <c r="B131" s="117" t="s">
        <v>260</v>
      </c>
      <c r="C131" s="117" t="s">
        <v>2353</v>
      </c>
      <c r="D131" s="118">
        <v>43881</v>
      </c>
      <c r="E131" s="117" t="s">
        <v>225</v>
      </c>
      <c r="F131" s="805"/>
      <c r="G131" s="805"/>
      <c r="H131" s="806"/>
      <c r="I131" s="806"/>
      <c r="J131" s="803"/>
      <c r="K131" s="803"/>
      <c r="L131" s="804"/>
    </row>
    <row r="132" spans="1:12" s="101" customFormat="1" ht="24" customHeight="1">
      <c r="A132" s="808">
        <v>1425</v>
      </c>
      <c r="B132" s="110" t="s">
        <v>76</v>
      </c>
      <c r="C132" s="115" t="s">
        <v>78</v>
      </c>
      <c r="D132" s="115" t="s">
        <v>146</v>
      </c>
      <c r="E132" s="115" t="s">
        <v>147</v>
      </c>
      <c r="F132" s="809" t="s">
        <v>71</v>
      </c>
      <c r="G132" s="809"/>
      <c r="H132" s="805"/>
      <c r="I132" s="805"/>
      <c r="J132" s="805"/>
      <c r="K132" s="805"/>
      <c r="L132" s="805"/>
    </row>
    <row r="133" spans="1:12" s="101" customFormat="1" ht="26.25" customHeight="1">
      <c r="A133" s="808"/>
      <c r="B133" s="803" t="s">
        <v>4288</v>
      </c>
      <c r="C133" s="803" t="s">
        <v>4289</v>
      </c>
      <c r="D133" s="807">
        <v>43765</v>
      </c>
      <c r="E133" s="803" t="s">
        <v>205</v>
      </c>
      <c r="F133" s="803" t="s">
        <v>4290</v>
      </c>
      <c r="G133" s="803"/>
      <c r="H133" s="806" t="s">
        <v>152</v>
      </c>
      <c r="I133" s="806"/>
      <c r="J133" s="117" t="s">
        <v>153</v>
      </c>
      <c r="K133" s="117" t="s">
        <v>3</v>
      </c>
      <c r="L133" s="119">
        <v>229</v>
      </c>
    </row>
    <row r="134" spans="1:12" s="101" customFormat="1" ht="29.25" customHeight="1">
      <c r="A134" s="808"/>
      <c r="B134" s="803"/>
      <c r="C134" s="803"/>
      <c r="D134" s="807"/>
      <c r="E134" s="803"/>
      <c r="F134" s="803"/>
      <c r="G134" s="803"/>
      <c r="H134" s="806" t="s">
        <v>154</v>
      </c>
      <c r="I134" s="806"/>
      <c r="J134" s="117" t="s">
        <v>153</v>
      </c>
      <c r="K134" s="117" t="s">
        <v>3</v>
      </c>
      <c r="L134" s="119">
        <v>367.46</v>
      </c>
    </row>
    <row r="135" spans="1:12" s="101" customFormat="1" ht="24" customHeight="1">
      <c r="A135" s="808"/>
      <c r="B135" s="110" t="s">
        <v>77</v>
      </c>
      <c r="C135" s="115" t="s">
        <v>79</v>
      </c>
      <c r="D135" s="115" t="s">
        <v>155</v>
      </c>
      <c r="E135" s="115" t="s">
        <v>156</v>
      </c>
      <c r="F135" s="805"/>
      <c r="G135" s="805"/>
      <c r="H135" s="806" t="s">
        <v>157</v>
      </c>
      <c r="I135" s="806"/>
      <c r="J135" s="803" t="s">
        <v>153</v>
      </c>
      <c r="K135" s="803" t="s">
        <v>153</v>
      </c>
      <c r="L135" s="804">
        <v>0</v>
      </c>
    </row>
    <row r="136" spans="1:12" s="101" customFormat="1" ht="24" customHeight="1">
      <c r="A136" s="808"/>
      <c r="B136" s="117" t="s">
        <v>193</v>
      </c>
      <c r="C136" s="117" t="s">
        <v>4290</v>
      </c>
      <c r="D136" s="118">
        <v>43766</v>
      </c>
      <c r="E136" s="117" t="s">
        <v>2763</v>
      </c>
      <c r="F136" s="805"/>
      <c r="G136" s="805"/>
      <c r="H136" s="806"/>
      <c r="I136" s="806"/>
      <c r="J136" s="803"/>
      <c r="K136" s="803"/>
      <c r="L136" s="804"/>
    </row>
    <row r="137" spans="1:12" s="101" customFormat="1" ht="24" customHeight="1">
      <c r="A137" s="808">
        <v>1426</v>
      </c>
      <c r="B137" s="110" t="s">
        <v>76</v>
      </c>
      <c r="C137" s="115" t="s">
        <v>78</v>
      </c>
      <c r="D137" s="115" t="s">
        <v>146</v>
      </c>
      <c r="E137" s="115" t="s">
        <v>147</v>
      </c>
      <c r="F137" s="809" t="s">
        <v>71</v>
      </c>
      <c r="G137" s="809"/>
      <c r="H137" s="805"/>
      <c r="I137" s="805"/>
      <c r="J137" s="805"/>
      <c r="K137" s="805"/>
      <c r="L137" s="805"/>
    </row>
    <row r="138" spans="1:12" s="101" customFormat="1" ht="26.25" customHeight="1">
      <c r="A138" s="808"/>
      <c r="B138" s="803" t="s">
        <v>4291</v>
      </c>
      <c r="C138" s="810" t="s">
        <v>4292</v>
      </c>
      <c r="D138" s="807">
        <v>43861</v>
      </c>
      <c r="E138" s="803" t="s">
        <v>4293</v>
      </c>
      <c r="F138" s="803" t="s">
        <v>4294</v>
      </c>
      <c r="G138" s="803"/>
      <c r="H138" s="806" t="s">
        <v>152</v>
      </c>
      <c r="I138" s="806"/>
      <c r="J138" s="117" t="s">
        <v>153</v>
      </c>
      <c r="K138" s="117" t="s">
        <v>3</v>
      </c>
      <c r="L138" s="119">
        <v>517.16</v>
      </c>
    </row>
    <row r="139" spans="1:12" s="101" customFormat="1" ht="408.95" customHeight="1">
      <c r="A139" s="808"/>
      <c r="B139" s="803"/>
      <c r="C139" s="810"/>
      <c r="D139" s="807"/>
      <c r="E139" s="803"/>
      <c r="F139" s="803"/>
      <c r="G139" s="803"/>
      <c r="H139" s="806" t="s">
        <v>154</v>
      </c>
      <c r="I139" s="806"/>
      <c r="J139" s="803" t="s">
        <v>153</v>
      </c>
      <c r="K139" s="803" t="s">
        <v>153</v>
      </c>
      <c r="L139" s="804">
        <v>0</v>
      </c>
    </row>
    <row r="140" spans="1:12" s="101" customFormat="1" ht="61.35" customHeight="1">
      <c r="A140" s="808"/>
      <c r="B140" s="803"/>
      <c r="C140" s="810"/>
      <c r="D140" s="807"/>
      <c r="E140" s="803"/>
      <c r="F140" s="803"/>
      <c r="G140" s="803"/>
      <c r="H140" s="806"/>
      <c r="I140" s="806"/>
      <c r="J140" s="803"/>
      <c r="K140" s="803"/>
      <c r="L140" s="804"/>
    </row>
    <row r="141" spans="1:12" s="101" customFormat="1" ht="24" customHeight="1">
      <c r="A141" s="808"/>
      <c r="B141" s="110" t="s">
        <v>77</v>
      </c>
      <c r="C141" s="115" t="s">
        <v>79</v>
      </c>
      <c r="D141" s="115" t="s">
        <v>155</v>
      </c>
      <c r="E141" s="115" t="s">
        <v>156</v>
      </c>
      <c r="F141" s="805"/>
      <c r="G141" s="805"/>
      <c r="H141" s="806" t="s">
        <v>157</v>
      </c>
      <c r="I141" s="806"/>
      <c r="J141" s="803" t="s">
        <v>153</v>
      </c>
      <c r="K141" s="803" t="s">
        <v>3</v>
      </c>
      <c r="L141" s="804">
        <v>400</v>
      </c>
    </row>
    <row r="142" spans="1:12" s="101" customFormat="1" ht="24" customHeight="1">
      <c r="A142" s="808"/>
      <c r="B142" s="117" t="s">
        <v>4295</v>
      </c>
      <c r="C142" s="117" t="s">
        <v>4294</v>
      </c>
      <c r="D142" s="118">
        <v>43870</v>
      </c>
      <c r="E142" s="117" t="s">
        <v>4296</v>
      </c>
      <c r="F142" s="805"/>
      <c r="G142" s="805"/>
      <c r="H142" s="806"/>
      <c r="I142" s="806"/>
      <c r="J142" s="803"/>
      <c r="K142" s="803"/>
      <c r="L142" s="804"/>
    </row>
    <row r="143" spans="1:12" s="101" customFormat="1" ht="24" customHeight="1">
      <c r="A143" s="808">
        <v>1427</v>
      </c>
      <c r="B143" s="110" t="s">
        <v>76</v>
      </c>
      <c r="C143" s="115" t="s">
        <v>78</v>
      </c>
      <c r="D143" s="115" t="s">
        <v>146</v>
      </c>
      <c r="E143" s="115" t="s">
        <v>147</v>
      </c>
      <c r="F143" s="809" t="s">
        <v>71</v>
      </c>
      <c r="G143" s="809"/>
      <c r="H143" s="805"/>
      <c r="I143" s="805"/>
      <c r="J143" s="805"/>
      <c r="K143" s="805"/>
      <c r="L143" s="805"/>
    </row>
    <row r="144" spans="1:12" s="101" customFormat="1" ht="26.25" customHeight="1">
      <c r="A144" s="808"/>
      <c r="B144" s="803" t="s">
        <v>4297</v>
      </c>
      <c r="C144" s="810" t="s">
        <v>4298</v>
      </c>
      <c r="D144" s="807">
        <v>43773</v>
      </c>
      <c r="E144" s="803" t="s">
        <v>702</v>
      </c>
      <c r="F144" s="803" t="s">
        <v>4299</v>
      </c>
      <c r="G144" s="803"/>
      <c r="H144" s="806" t="s">
        <v>152</v>
      </c>
      <c r="I144" s="806"/>
      <c r="J144" s="117" t="s">
        <v>153</v>
      </c>
      <c r="K144" s="117" t="s">
        <v>3</v>
      </c>
      <c r="L144" s="119">
        <v>1020</v>
      </c>
    </row>
    <row r="145" spans="1:12" s="101" customFormat="1" ht="249.75" customHeight="1">
      <c r="A145" s="808"/>
      <c r="B145" s="803"/>
      <c r="C145" s="810"/>
      <c r="D145" s="807"/>
      <c r="E145" s="803"/>
      <c r="F145" s="803"/>
      <c r="G145" s="803"/>
      <c r="H145" s="806" t="s">
        <v>154</v>
      </c>
      <c r="I145" s="806"/>
      <c r="J145" s="117" t="s">
        <v>153</v>
      </c>
      <c r="K145" s="117" t="s">
        <v>3</v>
      </c>
      <c r="L145" s="119">
        <v>1749</v>
      </c>
    </row>
    <row r="146" spans="1:12" s="101" customFormat="1" ht="24" customHeight="1">
      <c r="A146" s="808"/>
      <c r="B146" s="110" t="s">
        <v>77</v>
      </c>
      <c r="C146" s="115" t="s">
        <v>79</v>
      </c>
      <c r="D146" s="115" t="s">
        <v>155</v>
      </c>
      <c r="E146" s="115" t="s">
        <v>156</v>
      </c>
      <c r="F146" s="805"/>
      <c r="G146" s="805"/>
      <c r="H146" s="806" t="s">
        <v>157</v>
      </c>
      <c r="I146" s="806"/>
      <c r="J146" s="803" t="s">
        <v>153</v>
      </c>
      <c r="K146" s="803" t="s">
        <v>3</v>
      </c>
      <c r="L146" s="804">
        <v>165</v>
      </c>
    </row>
    <row r="147" spans="1:12" s="101" customFormat="1" ht="24" customHeight="1">
      <c r="A147" s="808"/>
      <c r="B147" s="117" t="s">
        <v>193</v>
      </c>
      <c r="C147" s="117" t="s">
        <v>4299</v>
      </c>
      <c r="D147" s="118">
        <v>43778</v>
      </c>
      <c r="E147" s="117" t="s">
        <v>593</v>
      </c>
      <c r="F147" s="805"/>
      <c r="G147" s="805"/>
      <c r="H147" s="806"/>
      <c r="I147" s="806"/>
      <c r="J147" s="803"/>
      <c r="K147" s="803"/>
      <c r="L147" s="804"/>
    </row>
    <row r="148" spans="1:12" s="101" customFormat="1" ht="24" customHeight="1">
      <c r="A148" s="808">
        <v>1428</v>
      </c>
      <c r="B148" s="110" t="s">
        <v>76</v>
      </c>
      <c r="C148" s="115" t="s">
        <v>78</v>
      </c>
      <c r="D148" s="115" t="s">
        <v>146</v>
      </c>
      <c r="E148" s="115" t="s">
        <v>147</v>
      </c>
      <c r="F148" s="809" t="s">
        <v>71</v>
      </c>
      <c r="G148" s="809"/>
      <c r="H148" s="805"/>
      <c r="I148" s="805"/>
      <c r="J148" s="805"/>
      <c r="K148" s="805"/>
      <c r="L148" s="805"/>
    </row>
    <row r="149" spans="1:12" s="101" customFormat="1" ht="26.25" customHeight="1">
      <c r="A149" s="808"/>
      <c r="B149" s="803" t="s">
        <v>4300</v>
      </c>
      <c r="C149" s="810" t="s">
        <v>4301</v>
      </c>
      <c r="D149" s="807">
        <v>43805</v>
      </c>
      <c r="E149" s="803" t="s">
        <v>2096</v>
      </c>
      <c r="F149" s="803" t="s">
        <v>4113</v>
      </c>
      <c r="G149" s="803"/>
      <c r="H149" s="806" t="s">
        <v>152</v>
      </c>
      <c r="I149" s="806"/>
      <c r="J149" s="117" t="s">
        <v>153</v>
      </c>
      <c r="K149" s="117" t="s">
        <v>3</v>
      </c>
      <c r="L149" s="119">
        <v>314</v>
      </c>
    </row>
    <row r="150" spans="1:12" s="101" customFormat="1" ht="134.25" customHeight="1">
      <c r="A150" s="808"/>
      <c r="B150" s="803"/>
      <c r="C150" s="810"/>
      <c r="D150" s="807"/>
      <c r="E150" s="803"/>
      <c r="F150" s="803"/>
      <c r="G150" s="803"/>
      <c r="H150" s="806" t="s">
        <v>154</v>
      </c>
      <c r="I150" s="806"/>
      <c r="J150" s="117" t="s">
        <v>153</v>
      </c>
      <c r="K150" s="117" t="s">
        <v>3</v>
      </c>
      <c r="L150" s="119">
        <v>373.96</v>
      </c>
    </row>
    <row r="151" spans="1:12" s="101" customFormat="1" ht="24" customHeight="1">
      <c r="A151" s="808"/>
      <c r="B151" s="110" t="s">
        <v>77</v>
      </c>
      <c r="C151" s="115" t="s">
        <v>79</v>
      </c>
      <c r="D151" s="115" t="s">
        <v>155</v>
      </c>
      <c r="E151" s="115" t="s">
        <v>156</v>
      </c>
      <c r="F151" s="805"/>
      <c r="G151" s="805"/>
      <c r="H151" s="806" t="s">
        <v>157</v>
      </c>
      <c r="I151" s="806"/>
      <c r="J151" s="803" t="s">
        <v>153</v>
      </c>
      <c r="K151" s="803" t="s">
        <v>153</v>
      </c>
      <c r="L151" s="804">
        <v>0</v>
      </c>
    </row>
    <row r="152" spans="1:12" s="101" customFormat="1" ht="34.5" customHeight="1">
      <c r="A152" s="808"/>
      <c r="B152" s="117" t="s">
        <v>2853</v>
      </c>
      <c r="C152" s="117" t="s">
        <v>4113</v>
      </c>
      <c r="D152" s="118">
        <v>43807</v>
      </c>
      <c r="E152" s="117" t="s">
        <v>3220</v>
      </c>
      <c r="F152" s="805"/>
      <c r="G152" s="805"/>
      <c r="H152" s="806"/>
      <c r="I152" s="806"/>
      <c r="J152" s="803"/>
      <c r="K152" s="803"/>
      <c r="L152" s="804"/>
    </row>
    <row r="153" spans="1:12" s="101" customFormat="1" ht="24" customHeight="1">
      <c r="A153" s="808">
        <v>1429</v>
      </c>
      <c r="B153" s="110" t="s">
        <v>76</v>
      </c>
      <c r="C153" s="115" t="s">
        <v>78</v>
      </c>
      <c r="D153" s="115" t="s">
        <v>146</v>
      </c>
      <c r="E153" s="115" t="s">
        <v>147</v>
      </c>
      <c r="F153" s="809" t="s">
        <v>71</v>
      </c>
      <c r="G153" s="809"/>
      <c r="H153" s="805"/>
      <c r="I153" s="805"/>
      <c r="J153" s="805"/>
      <c r="K153" s="805"/>
      <c r="L153" s="805"/>
    </row>
    <row r="154" spans="1:12" s="101" customFormat="1" ht="26.25" customHeight="1">
      <c r="A154" s="808"/>
      <c r="B154" s="803" t="s">
        <v>4302</v>
      </c>
      <c r="C154" s="810" t="s">
        <v>4303</v>
      </c>
      <c r="D154" s="807">
        <v>43872</v>
      </c>
      <c r="E154" s="803" t="s">
        <v>1806</v>
      </c>
      <c r="F154" s="803" t="s">
        <v>4304</v>
      </c>
      <c r="G154" s="803"/>
      <c r="H154" s="806" t="s">
        <v>152</v>
      </c>
      <c r="I154" s="806"/>
      <c r="J154" s="117" t="s">
        <v>153</v>
      </c>
      <c r="K154" s="117" t="s">
        <v>3</v>
      </c>
      <c r="L154" s="119">
        <v>574.14</v>
      </c>
    </row>
    <row r="155" spans="1:12" s="101" customFormat="1" ht="207.75" customHeight="1">
      <c r="A155" s="808"/>
      <c r="B155" s="803"/>
      <c r="C155" s="810"/>
      <c r="D155" s="807"/>
      <c r="E155" s="803"/>
      <c r="F155" s="803"/>
      <c r="G155" s="803"/>
      <c r="H155" s="806" t="s">
        <v>154</v>
      </c>
      <c r="I155" s="806"/>
      <c r="J155" s="117" t="s">
        <v>153</v>
      </c>
      <c r="K155" s="117" t="s">
        <v>3</v>
      </c>
      <c r="L155" s="119">
        <v>3257</v>
      </c>
    </row>
    <row r="156" spans="1:12" s="101" customFormat="1" ht="24" customHeight="1">
      <c r="A156" s="808"/>
      <c r="B156" s="110" t="s">
        <v>77</v>
      </c>
      <c r="C156" s="115" t="s">
        <v>79</v>
      </c>
      <c r="D156" s="115" t="s">
        <v>155</v>
      </c>
      <c r="E156" s="115" t="s">
        <v>156</v>
      </c>
      <c r="F156" s="805"/>
      <c r="G156" s="805"/>
      <c r="H156" s="806" t="s">
        <v>157</v>
      </c>
      <c r="I156" s="806"/>
      <c r="J156" s="803" t="s">
        <v>153</v>
      </c>
      <c r="K156" s="803" t="s">
        <v>153</v>
      </c>
      <c r="L156" s="804">
        <v>0</v>
      </c>
    </row>
    <row r="157" spans="1:12" s="101" customFormat="1" ht="24" customHeight="1">
      <c r="A157" s="808"/>
      <c r="B157" s="117" t="s">
        <v>254</v>
      </c>
      <c r="C157" s="117" t="s">
        <v>4304</v>
      </c>
      <c r="D157" s="118">
        <v>43877</v>
      </c>
      <c r="E157" s="117" t="s">
        <v>4223</v>
      </c>
      <c r="F157" s="805"/>
      <c r="G157" s="805"/>
      <c r="H157" s="806"/>
      <c r="I157" s="806"/>
      <c r="J157" s="803"/>
      <c r="K157" s="803"/>
      <c r="L157" s="804"/>
    </row>
    <row r="158" spans="1:12" s="101" customFormat="1" ht="24" customHeight="1">
      <c r="A158" s="808">
        <v>1430</v>
      </c>
      <c r="B158" s="110" t="s">
        <v>76</v>
      </c>
      <c r="C158" s="115" t="s">
        <v>78</v>
      </c>
      <c r="D158" s="115" t="s">
        <v>146</v>
      </c>
      <c r="E158" s="115" t="s">
        <v>147</v>
      </c>
      <c r="F158" s="809" t="s">
        <v>71</v>
      </c>
      <c r="G158" s="809"/>
      <c r="H158" s="805"/>
      <c r="I158" s="805"/>
      <c r="J158" s="805"/>
      <c r="K158" s="805"/>
      <c r="L158" s="805"/>
    </row>
    <row r="159" spans="1:12" s="101" customFormat="1" ht="26.25" customHeight="1">
      <c r="A159" s="808"/>
      <c r="B159" s="803" t="s">
        <v>4305</v>
      </c>
      <c r="C159" s="810" t="s">
        <v>4306</v>
      </c>
      <c r="D159" s="807">
        <v>43753</v>
      </c>
      <c r="E159" s="803" t="s">
        <v>1031</v>
      </c>
      <c r="F159" s="803" t="s">
        <v>1032</v>
      </c>
      <c r="G159" s="803"/>
      <c r="H159" s="806" t="s">
        <v>152</v>
      </c>
      <c r="I159" s="806"/>
      <c r="J159" s="117" t="s">
        <v>153</v>
      </c>
      <c r="K159" s="117" t="s">
        <v>3</v>
      </c>
      <c r="L159" s="119">
        <v>270</v>
      </c>
    </row>
    <row r="160" spans="1:12" s="101" customFormat="1" ht="354.75" customHeight="1">
      <c r="A160" s="808"/>
      <c r="B160" s="803"/>
      <c r="C160" s="810"/>
      <c r="D160" s="807"/>
      <c r="E160" s="803"/>
      <c r="F160" s="803"/>
      <c r="G160" s="803"/>
      <c r="H160" s="806" t="s">
        <v>154</v>
      </c>
      <c r="I160" s="806"/>
      <c r="J160" s="117" t="s">
        <v>153</v>
      </c>
      <c r="K160" s="117" t="s">
        <v>3</v>
      </c>
      <c r="L160" s="119">
        <v>556.82000000000005</v>
      </c>
    </row>
    <row r="161" spans="1:12" s="101" customFormat="1" ht="24" customHeight="1">
      <c r="A161" s="808"/>
      <c r="B161" s="110" t="s">
        <v>77</v>
      </c>
      <c r="C161" s="115" t="s">
        <v>79</v>
      </c>
      <c r="D161" s="115" t="s">
        <v>155</v>
      </c>
      <c r="E161" s="115" t="s">
        <v>156</v>
      </c>
      <c r="F161" s="805"/>
      <c r="G161" s="805"/>
      <c r="H161" s="806" t="s">
        <v>157</v>
      </c>
      <c r="I161" s="806"/>
      <c r="J161" s="803" t="s">
        <v>153</v>
      </c>
      <c r="K161" s="803" t="s">
        <v>153</v>
      </c>
      <c r="L161" s="804">
        <v>0</v>
      </c>
    </row>
    <row r="162" spans="1:12" s="101" customFormat="1" ht="24" customHeight="1">
      <c r="A162" s="808"/>
      <c r="B162" s="117" t="s">
        <v>164</v>
      </c>
      <c r="C162" s="117" t="s">
        <v>1032</v>
      </c>
      <c r="D162" s="118">
        <v>43755</v>
      </c>
      <c r="E162" s="117" t="s">
        <v>1980</v>
      </c>
      <c r="F162" s="805"/>
      <c r="G162" s="805"/>
      <c r="H162" s="806"/>
      <c r="I162" s="806"/>
      <c r="J162" s="803"/>
      <c r="K162" s="803"/>
      <c r="L162" s="804"/>
    </row>
    <row r="163" spans="1:12" s="101" customFormat="1" ht="24" customHeight="1">
      <c r="A163" s="808">
        <v>1431</v>
      </c>
      <c r="B163" s="110" t="s">
        <v>76</v>
      </c>
      <c r="C163" s="115" t="s">
        <v>78</v>
      </c>
      <c r="D163" s="115" t="s">
        <v>146</v>
      </c>
      <c r="E163" s="115" t="s">
        <v>147</v>
      </c>
      <c r="F163" s="809" t="s">
        <v>71</v>
      </c>
      <c r="G163" s="809"/>
      <c r="H163" s="805"/>
      <c r="I163" s="805"/>
      <c r="J163" s="805"/>
      <c r="K163" s="805"/>
      <c r="L163" s="805"/>
    </row>
    <row r="164" spans="1:12" s="101" customFormat="1" ht="26.25" customHeight="1">
      <c r="A164" s="808"/>
      <c r="B164" s="803" t="s">
        <v>4305</v>
      </c>
      <c r="C164" s="810" t="s">
        <v>4307</v>
      </c>
      <c r="D164" s="807">
        <v>43778</v>
      </c>
      <c r="E164" s="803" t="s">
        <v>4308</v>
      </c>
      <c r="F164" s="803" t="s">
        <v>4309</v>
      </c>
      <c r="G164" s="803"/>
      <c r="H164" s="806" t="s">
        <v>152</v>
      </c>
      <c r="I164" s="806"/>
      <c r="J164" s="117" t="s">
        <v>153</v>
      </c>
      <c r="K164" s="117" t="s">
        <v>3</v>
      </c>
      <c r="L164" s="119">
        <v>1208</v>
      </c>
    </row>
    <row r="165" spans="1:12" s="101" customFormat="1" ht="408.95" customHeight="1">
      <c r="A165" s="808"/>
      <c r="B165" s="803"/>
      <c r="C165" s="810"/>
      <c r="D165" s="807"/>
      <c r="E165" s="803"/>
      <c r="F165" s="803"/>
      <c r="G165" s="803"/>
      <c r="H165" s="806" t="s">
        <v>154</v>
      </c>
      <c r="I165" s="806"/>
      <c r="J165" s="803" t="s">
        <v>153</v>
      </c>
      <c r="K165" s="803" t="s">
        <v>3</v>
      </c>
      <c r="L165" s="804">
        <v>7463.53</v>
      </c>
    </row>
    <row r="166" spans="1:12" s="101" customFormat="1" ht="187.35" customHeight="1">
      <c r="A166" s="808"/>
      <c r="B166" s="803"/>
      <c r="C166" s="810"/>
      <c r="D166" s="807"/>
      <c r="E166" s="803"/>
      <c r="F166" s="803"/>
      <c r="G166" s="803"/>
      <c r="H166" s="806"/>
      <c r="I166" s="806"/>
      <c r="J166" s="803"/>
      <c r="K166" s="803"/>
      <c r="L166" s="804"/>
    </row>
    <row r="167" spans="1:12" s="101" customFormat="1" ht="24" customHeight="1">
      <c r="A167" s="808"/>
      <c r="B167" s="110" t="s">
        <v>77</v>
      </c>
      <c r="C167" s="115" t="s">
        <v>79</v>
      </c>
      <c r="D167" s="115" t="s">
        <v>155</v>
      </c>
      <c r="E167" s="115" t="s">
        <v>156</v>
      </c>
      <c r="F167" s="805"/>
      <c r="G167" s="805"/>
      <c r="H167" s="806" t="s">
        <v>157</v>
      </c>
      <c r="I167" s="806"/>
      <c r="J167" s="803" t="s">
        <v>153</v>
      </c>
      <c r="K167" s="803" t="s">
        <v>3</v>
      </c>
      <c r="L167" s="804">
        <v>100</v>
      </c>
    </row>
    <row r="168" spans="1:12" s="101" customFormat="1" ht="24" customHeight="1">
      <c r="A168" s="808"/>
      <c r="B168" s="117" t="s">
        <v>164</v>
      </c>
      <c r="C168" s="117" t="s">
        <v>4309</v>
      </c>
      <c r="D168" s="118">
        <v>43784</v>
      </c>
      <c r="E168" s="117" t="s">
        <v>4310</v>
      </c>
      <c r="F168" s="805"/>
      <c r="G168" s="805"/>
      <c r="H168" s="806"/>
      <c r="I168" s="806"/>
      <c r="J168" s="803"/>
      <c r="K168" s="803"/>
      <c r="L168" s="804"/>
    </row>
    <row r="169" spans="1:12" s="101" customFormat="1" ht="24" customHeight="1">
      <c r="A169" s="808">
        <v>1432</v>
      </c>
      <c r="B169" s="110" t="s">
        <v>76</v>
      </c>
      <c r="C169" s="115" t="s">
        <v>78</v>
      </c>
      <c r="D169" s="115" t="s">
        <v>146</v>
      </c>
      <c r="E169" s="115" t="s">
        <v>147</v>
      </c>
      <c r="F169" s="809" t="s">
        <v>71</v>
      </c>
      <c r="G169" s="809"/>
      <c r="H169" s="805"/>
      <c r="I169" s="805"/>
      <c r="J169" s="805"/>
      <c r="K169" s="805"/>
      <c r="L169" s="805"/>
    </row>
    <row r="170" spans="1:12" s="101" customFormat="1" ht="26.25" customHeight="1">
      <c r="A170" s="808"/>
      <c r="B170" s="803" t="s">
        <v>4311</v>
      </c>
      <c r="C170" s="810" t="s">
        <v>4312</v>
      </c>
      <c r="D170" s="807">
        <v>43807</v>
      </c>
      <c r="E170" s="803" t="s">
        <v>168</v>
      </c>
      <c r="F170" s="803" t="s">
        <v>4313</v>
      </c>
      <c r="G170" s="803"/>
      <c r="H170" s="806" t="s">
        <v>152</v>
      </c>
      <c r="I170" s="806"/>
      <c r="J170" s="117" t="s">
        <v>153</v>
      </c>
      <c r="K170" s="117" t="s">
        <v>3</v>
      </c>
      <c r="L170" s="119">
        <v>986</v>
      </c>
    </row>
    <row r="171" spans="1:12" s="101" customFormat="1" ht="144.75" customHeight="1">
      <c r="A171" s="808"/>
      <c r="B171" s="803"/>
      <c r="C171" s="810"/>
      <c r="D171" s="807"/>
      <c r="E171" s="803"/>
      <c r="F171" s="803"/>
      <c r="G171" s="803"/>
      <c r="H171" s="806" t="s">
        <v>154</v>
      </c>
      <c r="I171" s="806"/>
      <c r="J171" s="117" t="s">
        <v>153</v>
      </c>
      <c r="K171" s="117" t="s">
        <v>3</v>
      </c>
      <c r="L171" s="119">
        <v>786.7</v>
      </c>
    </row>
    <row r="172" spans="1:12" s="101" customFormat="1" ht="24" customHeight="1">
      <c r="A172" s="808"/>
      <c r="B172" s="110" t="s">
        <v>77</v>
      </c>
      <c r="C172" s="115" t="s">
        <v>79</v>
      </c>
      <c r="D172" s="115" t="s">
        <v>155</v>
      </c>
      <c r="E172" s="115" t="s">
        <v>156</v>
      </c>
      <c r="F172" s="805"/>
      <c r="G172" s="805"/>
      <c r="H172" s="806" t="s">
        <v>157</v>
      </c>
      <c r="I172" s="806"/>
      <c r="J172" s="803" t="s">
        <v>153</v>
      </c>
      <c r="K172" s="803" t="s">
        <v>153</v>
      </c>
      <c r="L172" s="804">
        <v>0</v>
      </c>
    </row>
    <row r="173" spans="1:12" s="101" customFormat="1" ht="24" customHeight="1">
      <c r="A173" s="808"/>
      <c r="B173" s="117" t="s">
        <v>562</v>
      </c>
      <c r="C173" s="117" t="s">
        <v>4313</v>
      </c>
      <c r="D173" s="118">
        <v>43813</v>
      </c>
      <c r="E173" s="117" t="s">
        <v>2136</v>
      </c>
      <c r="F173" s="805"/>
      <c r="G173" s="805"/>
      <c r="H173" s="806"/>
      <c r="I173" s="806"/>
      <c r="J173" s="803"/>
      <c r="K173" s="803"/>
      <c r="L173" s="804"/>
    </row>
    <row r="174" spans="1:12" s="101" customFormat="1" ht="24" customHeight="1">
      <c r="A174" s="808">
        <v>1433</v>
      </c>
      <c r="B174" s="110" t="s">
        <v>76</v>
      </c>
      <c r="C174" s="115" t="s">
        <v>78</v>
      </c>
      <c r="D174" s="115" t="s">
        <v>146</v>
      </c>
      <c r="E174" s="115" t="s">
        <v>147</v>
      </c>
      <c r="F174" s="809" t="s">
        <v>71</v>
      </c>
      <c r="G174" s="809"/>
      <c r="H174" s="805"/>
      <c r="I174" s="805"/>
      <c r="J174" s="805"/>
      <c r="K174" s="805"/>
      <c r="L174" s="805"/>
    </row>
    <row r="175" spans="1:12" s="101" customFormat="1" ht="26.25" customHeight="1">
      <c r="A175" s="808"/>
      <c r="B175" s="803" t="s">
        <v>4311</v>
      </c>
      <c r="C175" s="810" t="s">
        <v>4314</v>
      </c>
      <c r="D175" s="807">
        <v>43847</v>
      </c>
      <c r="E175" s="803" t="s">
        <v>644</v>
      </c>
      <c r="F175" s="803" t="s">
        <v>3662</v>
      </c>
      <c r="G175" s="803"/>
      <c r="H175" s="806" t="s">
        <v>152</v>
      </c>
      <c r="I175" s="806"/>
      <c r="J175" s="117" t="s">
        <v>153</v>
      </c>
      <c r="K175" s="117" t="s">
        <v>3</v>
      </c>
      <c r="L175" s="119">
        <v>570</v>
      </c>
    </row>
    <row r="176" spans="1:12" s="101" customFormat="1" ht="123.75" customHeight="1">
      <c r="A176" s="808"/>
      <c r="B176" s="803"/>
      <c r="C176" s="810"/>
      <c r="D176" s="807"/>
      <c r="E176" s="803"/>
      <c r="F176" s="803"/>
      <c r="G176" s="803"/>
      <c r="H176" s="806" t="s">
        <v>154</v>
      </c>
      <c r="I176" s="806"/>
      <c r="J176" s="117" t="s">
        <v>153</v>
      </c>
      <c r="K176" s="117" t="s">
        <v>3</v>
      </c>
      <c r="L176" s="119">
        <v>569.80000000000007</v>
      </c>
    </row>
    <row r="177" spans="1:12" s="101" customFormat="1" ht="24" customHeight="1">
      <c r="A177" s="808"/>
      <c r="B177" s="110" t="s">
        <v>77</v>
      </c>
      <c r="C177" s="115" t="s">
        <v>79</v>
      </c>
      <c r="D177" s="115" t="s">
        <v>155</v>
      </c>
      <c r="E177" s="115" t="s">
        <v>156</v>
      </c>
      <c r="F177" s="805"/>
      <c r="G177" s="805"/>
      <c r="H177" s="806" t="s">
        <v>157</v>
      </c>
      <c r="I177" s="806"/>
      <c r="J177" s="803" t="s">
        <v>153</v>
      </c>
      <c r="K177" s="803" t="s">
        <v>3</v>
      </c>
      <c r="L177" s="804">
        <v>927.48</v>
      </c>
    </row>
    <row r="178" spans="1:12" s="101" customFormat="1" ht="24" customHeight="1">
      <c r="A178" s="808"/>
      <c r="B178" s="117" t="s">
        <v>562</v>
      </c>
      <c r="C178" s="117" t="s">
        <v>3662</v>
      </c>
      <c r="D178" s="118">
        <v>43850</v>
      </c>
      <c r="E178" s="117" t="s">
        <v>4315</v>
      </c>
      <c r="F178" s="805"/>
      <c r="G178" s="805"/>
      <c r="H178" s="806"/>
      <c r="I178" s="806"/>
      <c r="J178" s="803"/>
      <c r="K178" s="803"/>
      <c r="L178" s="804"/>
    </row>
    <row r="179" spans="1:12" s="101" customFormat="1" ht="24" customHeight="1">
      <c r="A179" s="808">
        <v>1434</v>
      </c>
      <c r="B179" s="110" t="s">
        <v>76</v>
      </c>
      <c r="C179" s="115" t="s">
        <v>78</v>
      </c>
      <c r="D179" s="115" t="s">
        <v>146</v>
      </c>
      <c r="E179" s="115" t="s">
        <v>147</v>
      </c>
      <c r="F179" s="809" t="s">
        <v>71</v>
      </c>
      <c r="G179" s="809"/>
      <c r="H179" s="805"/>
      <c r="I179" s="805"/>
      <c r="J179" s="805"/>
      <c r="K179" s="805"/>
      <c r="L179" s="805"/>
    </row>
    <row r="180" spans="1:12" s="101" customFormat="1" ht="26.25" customHeight="1">
      <c r="A180" s="808"/>
      <c r="B180" s="803" t="s">
        <v>4316</v>
      </c>
      <c r="C180" s="810" t="s">
        <v>4317</v>
      </c>
      <c r="D180" s="807">
        <v>43854</v>
      </c>
      <c r="E180" s="803" t="s">
        <v>217</v>
      </c>
      <c r="F180" s="803" t="s">
        <v>4318</v>
      </c>
      <c r="G180" s="803"/>
      <c r="H180" s="806" t="s">
        <v>152</v>
      </c>
      <c r="I180" s="806"/>
      <c r="J180" s="117" t="s">
        <v>153</v>
      </c>
      <c r="K180" s="117" t="s">
        <v>3</v>
      </c>
      <c r="L180" s="119">
        <v>757.68</v>
      </c>
    </row>
    <row r="181" spans="1:12" s="101" customFormat="1" ht="218.25" customHeight="1">
      <c r="A181" s="808"/>
      <c r="B181" s="803"/>
      <c r="C181" s="810"/>
      <c r="D181" s="807"/>
      <c r="E181" s="803"/>
      <c r="F181" s="803"/>
      <c r="G181" s="803"/>
      <c r="H181" s="806" t="s">
        <v>154</v>
      </c>
      <c r="I181" s="806"/>
      <c r="J181" s="117" t="s">
        <v>153</v>
      </c>
      <c r="K181" s="117" t="s">
        <v>153</v>
      </c>
      <c r="L181" s="119">
        <v>0</v>
      </c>
    </row>
    <row r="182" spans="1:12" s="101" customFormat="1" ht="24" customHeight="1">
      <c r="A182" s="808"/>
      <c r="B182" s="110" t="s">
        <v>77</v>
      </c>
      <c r="C182" s="115" t="s">
        <v>79</v>
      </c>
      <c r="D182" s="115" t="s">
        <v>155</v>
      </c>
      <c r="E182" s="115" t="s">
        <v>156</v>
      </c>
      <c r="F182" s="805"/>
      <c r="G182" s="805"/>
      <c r="H182" s="806" t="s">
        <v>157</v>
      </c>
      <c r="I182" s="806"/>
      <c r="J182" s="803" t="s">
        <v>153</v>
      </c>
      <c r="K182" s="803" t="s">
        <v>153</v>
      </c>
      <c r="L182" s="804">
        <v>0</v>
      </c>
    </row>
    <row r="183" spans="1:12" s="101" customFormat="1" ht="24" customHeight="1">
      <c r="A183" s="808"/>
      <c r="B183" s="117" t="s">
        <v>254</v>
      </c>
      <c r="C183" s="117" t="s">
        <v>4318</v>
      </c>
      <c r="D183" s="118">
        <v>43861</v>
      </c>
      <c r="E183" s="117" t="s">
        <v>2012</v>
      </c>
      <c r="F183" s="805"/>
      <c r="G183" s="805"/>
      <c r="H183" s="806"/>
      <c r="I183" s="806"/>
      <c r="J183" s="803"/>
      <c r="K183" s="803"/>
      <c r="L183" s="804"/>
    </row>
    <row r="184" spans="1:12" s="101" customFormat="1" ht="24" customHeight="1">
      <c r="A184" s="808">
        <v>1435</v>
      </c>
      <c r="B184" s="110" t="s">
        <v>76</v>
      </c>
      <c r="C184" s="115" t="s">
        <v>78</v>
      </c>
      <c r="D184" s="115" t="s">
        <v>146</v>
      </c>
      <c r="E184" s="115" t="s">
        <v>147</v>
      </c>
      <c r="F184" s="809" t="s">
        <v>71</v>
      </c>
      <c r="G184" s="809"/>
      <c r="H184" s="805"/>
      <c r="I184" s="805"/>
      <c r="J184" s="805"/>
      <c r="K184" s="805"/>
      <c r="L184" s="805"/>
    </row>
    <row r="185" spans="1:12" s="101" customFormat="1" ht="26.25" customHeight="1">
      <c r="A185" s="808"/>
      <c r="B185" s="803" t="s">
        <v>4319</v>
      </c>
      <c r="C185" s="810" t="s">
        <v>4320</v>
      </c>
      <c r="D185" s="807">
        <v>43802</v>
      </c>
      <c r="E185" s="803" t="s">
        <v>1003</v>
      </c>
      <c r="F185" s="803" t="s">
        <v>1004</v>
      </c>
      <c r="G185" s="803"/>
      <c r="H185" s="806" t="s">
        <v>152</v>
      </c>
      <c r="I185" s="806"/>
      <c r="J185" s="117" t="s">
        <v>153</v>
      </c>
      <c r="K185" s="117" t="s">
        <v>153</v>
      </c>
      <c r="L185" s="119">
        <v>0</v>
      </c>
    </row>
    <row r="186" spans="1:12" s="101" customFormat="1" ht="408.95" customHeight="1">
      <c r="A186" s="808"/>
      <c r="B186" s="803"/>
      <c r="C186" s="810"/>
      <c r="D186" s="807"/>
      <c r="E186" s="803"/>
      <c r="F186" s="803"/>
      <c r="G186" s="803"/>
      <c r="H186" s="806" t="s">
        <v>154</v>
      </c>
      <c r="I186" s="806"/>
      <c r="J186" s="803" t="s">
        <v>153</v>
      </c>
      <c r="K186" s="803" t="s">
        <v>3</v>
      </c>
      <c r="L186" s="804">
        <v>1194</v>
      </c>
    </row>
    <row r="187" spans="1:12" s="101" customFormat="1" ht="408.95" customHeight="1">
      <c r="A187" s="808"/>
      <c r="B187" s="803"/>
      <c r="C187" s="810"/>
      <c r="D187" s="807"/>
      <c r="E187" s="803"/>
      <c r="F187" s="803"/>
      <c r="G187" s="803"/>
      <c r="H187" s="806"/>
      <c r="I187" s="806"/>
      <c r="J187" s="803"/>
      <c r="K187" s="803"/>
      <c r="L187" s="804"/>
    </row>
    <row r="188" spans="1:12" s="101" customFormat="1" ht="135.19999999999999" customHeight="1">
      <c r="A188" s="808"/>
      <c r="B188" s="803"/>
      <c r="C188" s="810"/>
      <c r="D188" s="807"/>
      <c r="E188" s="803"/>
      <c r="F188" s="803"/>
      <c r="G188" s="803"/>
      <c r="H188" s="806"/>
      <c r="I188" s="806"/>
      <c r="J188" s="803"/>
      <c r="K188" s="803"/>
      <c r="L188" s="804"/>
    </row>
    <row r="189" spans="1:12" s="101" customFormat="1" ht="24" customHeight="1">
      <c r="A189" s="808"/>
      <c r="B189" s="110" t="s">
        <v>77</v>
      </c>
      <c r="C189" s="115" t="s">
        <v>79</v>
      </c>
      <c r="D189" s="115" t="s">
        <v>155</v>
      </c>
      <c r="E189" s="115" t="s">
        <v>156</v>
      </c>
      <c r="F189" s="805"/>
      <c r="G189" s="805"/>
      <c r="H189" s="806" t="s">
        <v>157</v>
      </c>
      <c r="I189" s="806"/>
      <c r="J189" s="803" t="s">
        <v>153</v>
      </c>
      <c r="K189" s="803" t="s">
        <v>153</v>
      </c>
      <c r="L189" s="804">
        <v>0</v>
      </c>
    </row>
    <row r="190" spans="1:12" s="101" customFormat="1" ht="24" customHeight="1">
      <c r="A190" s="808"/>
      <c r="B190" s="117" t="s">
        <v>193</v>
      </c>
      <c r="C190" s="117" t="s">
        <v>1004</v>
      </c>
      <c r="D190" s="118">
        <v>43814</v>
      </c>
      <c r="E190" s="117" t="s">
        <v>4321</v>
      </c>
      <c r="F190" s="805"/>
      <c r="G190" s="805"/>
      <c r="H190" s="806"/>
      <c r="I190" s="806"/>
      <c r="J190" s="803"/>
      <c r="K190" s="803"/>
      <c r="L190" s="804"/>
    </row>
    <row r="191" spans="1:12" s="101" customFormat="1" ht="24" customHeight="1">
      <c r="A191" s="808">
        <v>1436</v>
      </c>
      <c r="B191" s="110" t="s">
        <v>76</v>
      </c>
      <c r="C191" s="115" t="s">
        <v>78</v>
      </c>
      <c r="D191" s="115" t="s">
        <v>146</v>
      </c>
      <c r="E191" s="115" t="s">
        <v>147</v>
      </c>
      <c r="F191" s="809" t="s">
        <v>71</v>
      </c>
      <c r="G191" s="809"/>
      <c r="H191" s="805"/>
      <c r="I191" s="805"/>
      <c r="J191" s="805"/>
      <c r="K191" s="805"/>
      <c r="L191" s="805"/>
    </row>
    <row r="192" spans="1:12" s="101" customFormat="1" ht="26.25" customHeight="1">
      <c r="A192" s="808"/>
      <c r="B192" s="803" t="s">
        <v>4322</v>
      </c>
      <c r="C192" s="803" t="s">
        <v>4323</v>
      </c>
      <c r="D192" s="807">
        <v>43787</v>
      </c>
      <c r="E192" s="803" t="s">
        <v>1068</v>
      </c>
      <c r="F192" s="803" t="s">
        <v>1069</v>
      </c>
      <c r="G192" s="803"/>
      <c r="H192" s="806" t="s">
        <v>152</v>
      </c>
      <c r="I192" s="806"/>
      <c r="J192" s="117" t="s">
        <v>153</v>
      </c>
      <c r="K192" s="117" t="s">
        <v>3</v>
      </c>
      <c r="L192" s="119">
        <v>563</v>
      </c>
    </row>
    <row r="193" spans="1:12" s="101" customFormat="1" ht="113.25" customHeight="1">
      <c r="A193" s="808"/>
      <c r="B193" s="803"/>
      <c r="C193" s="803"/>
      <c r="D193" s="807"/>
      <c r="E193" s="803"/>
      <c r="F193" s="803"/>
      <c r="G193" s="803"/>
      <c r="H193" s="806" t="s">
        <v>154</v>
      </c>
      <c r="I193" s="806"/>
      <c r="J193" s="117" t="s">
        <v>153</v>
      </c>
      <c r="K193" s="117" t="s">
        <v>3</v>
      </c>
      <c r="L193" s="119">
        <v>303.60000000000002</v>
      </c>
    </row>
    <row r="194" spans="1:12" s="101" customFormat="1" ht="24" customHeight="1">
      <c r="A194" s="808"/>
      <c r="B194" s="110" t="s">
        <v>77</v>
      </c>
      <c r="C194" s="115" t="s">
        <v>79</v>
      </c>
      <c r="D194" s="115" t="s">
        <v>155</v>
      </c>
      <c r="E194" s="115" t="s">
        <v>156</v>
      </c>
      <c r="F194" s="805"/>
      <c r="G194" s="805"/>
      <c r="H194" s="806" t="s">
        <v>157</v>
      </c>
      <c r="I194" s="806"/>
      <c r="J194" s="803" t="s">
        <v>153</v>
      </c>
      <c r="K194" s="803" t="s">
        <v>3</v>
      </c>
      <c r="L194" s="804">
        <v>61</v>
      </c>
    </row>
    <row r="195" spans="1:12" s="101" customFormat="1" ht="24" customHeight="1">
      <c r="A195" s="808"/>
      <c r="B195" s="117" t="s">
        <v>181</v>
      </c>
      <c r="C195" s="117" t="s">
        <v>1069</v>
      </c>
      <c r="D195" s="118">
        <v>43789</v>
      </c>
      <c r="E195" s="117" t="s">
        <v>1421</v>
      </c>
      <c r="F195" s="805"/>
      <c r="G195" s="805"/>
      <c r="H195" s="806"/>
      <c r="I195" s="806"/>
      <c r="J195" s="803"/>
      <c r="K195" s="803"/>
      <c r="L195" s="804"/>
    </row>
    <row r="196" spans="1:12" s="101" customFormat="1" ht="24" customHeight="1">
      <c r="A196" s="808">
        <v>1437</v>
      </c>
      <c r="B196" s="110" t="s">
        <v>76</v>
      </c>
      <c r="C196" s="115" t="s">
        <v>78</v>
      </c>
      <c r="D196" s="115" t="s">
        <v>146</v>
      </c>
      <c r="E196" s="115" t="s">
        <v>147</v>
      </c>
      <c r="F196" s="809" t="s">
        <v>71</v>
      </c>
      <c r="G196" s="809"/>
      <c r="H196" s="805"/>
      <c r="I196" s="805"/>
      <c r="J196" s="805"/>
      <c r="K196" s="805"/>
      <c r="L196" s="805"/>
    </row>
    <row r="197" spans="1:12" s="101" customFormat="1" ht="26.25" customHeight="1">
      <c r="A197" s="808"/>
      <c r="B197" s="803" t="s">
        <v>4324</v>
      </c>
      <c r="C197" s="810" t="s">
        <v>4325</v>
      </c>
      <c r="D197" s="807">
        <v>43739</v>
      </c>
      <c r="E197" s="803" t="s">
        <v>258</v>
      </c>
      <c r="F197" s="803" t="s">
        <v>4326</v>
      </c>
      <c r="G197" s="803"/>
      <c r="H197" s="806" t="s">
        <v>152</v>
      </c>
      <c r="I197" s="806"/>
      <c r="J197" s="117" t="s">
        <v>153</v>
      </c>
      <c r="K197" s="117" t="s">
        <v>3</v>
      </c>
      <c r="L197" s="119">
        <v>331.33</v>
      </c>
    </row>
    <row r="198" spans="1:12" s="101" customFormat="1" ht="365.25" customHeight="1">
      <c r="A198" s="808"/>
      <c r="B198" s="803"/>
      <c r="C198" s="810"/>
      <c r="D198" s="807"/>
      <c r="E198" s="803"/>
      <c r="F198" s="803"/>
      <c r="G198" s="803"/>
      <c r="H198" s="806" t="s">
        <v>154</v>
      </c>
      <c r="I198" s="806"/>
      <c r="J198" s="117" t="s">
        <v>153</v>
      </c>
      <c r="K198" s="117" t="s">
        <v>153</v>
      </c>
      <c r="L198" s="119">
        <v>0</v>
      </c>
    </row>
    <row r="199" spans="1:12" s="101" customFormat="1" ht="24" customHeight="1">
      <c r="A199" s="808"/>
      <c r="B199" s="110" t="s">
        <v>77</v>
      </c>
      <c r="C199" s="115" t="s">
        <v>79</v>
      </c>
      <c r="D199" s="115" t="s">
        <v>155</v>
      </c>
      <c r="E199" s="115" t="s">
        <v>156</v>
      </c>
      <c r="F199" s="805"/>
      <c r="G199" s="805"/>
      <c r="H199" s="806" t="s">
        <v>157</v>
      </c>
      <c r="I199" s="806"/>
      <c r="J199" s="803" t="s">
        <v>153</v>
      </c>
      <c r="K199" s="803" t="s">
        <v>3</v>
      </c>
      <c r="L199" s="804">
        <v>213.33</v>
      </c>
    </row>
    <row r="200" spans="1:12" s="101" customFormat="1" ht="24" customHeight="1">
      <c r="A200" s="808"/>
      <c r="B200" s="117" t="s">
        <v>240</v>
      </c>
      <c r="C200" s="117" t="s">
        <v>4326</v>
      </c>
      <c r="D200" s="118">
        <v>43741</v>
      </c>
      <c r="E200" s="117" t="s">
        <v>438</v>
      </c>
      <c r="F200" s="805"/>
      <c r="G200" s="805"/>
      <c r="H200" s="806"/>
      <c r="I200" s="806"/>
      <c r="J200" s="803"/>
      <c r="K200" s="803"/>
      <c r="L200" s="804"/>
    </row>
    <row r="201" spans="1:12" s="101" customFormat="1" ht="24" customHeight="1">
      <c r="A201" s="808">
        <v>1438</v>
      </c>
      <c r="B201" s="110" t="s">
        <v>76</v>
      </c>
      <c r="C201" s="115" t="s">
        <v>78</v>
      </c>
      <c r="D201" s="115" t="s">
        <v>146</v>
      </c>
      <c r="E201" s="115" t="s">
        <v>147</v>
      </c>
      <c r="F201" s="809" t="s">
        <v>71</v>
      </c>
      <c r="G201" s="809"/>
      <c r="H201" s="805"/>
      <c r="I201" s="805"/>
      <c r="J201" s="805"/>
      <c r="K201" s="805"/>
      <c r="L201" s="805"/>
    </row>
    <row r="202" spans="1:12" s="101" customFormat="1" ht="26.25" customHeight="1">
      <c r="A202" s="808"/>
      <c r="B202" s="803" t="s">
        <v>4327</v>
      </c>
      <c r="C202" s="810" t="s">
        <v>4328</v>
      </c>
      <c r="D202" s="807">
        <v>43744</v>
      </c>
      <c r="E202" s="803" t="s">
        <v>2307</v>
      </c>
      <c r="F202" s="803" t="s">
        <v>3975</v>
      </c>
      <c r="G202" s="803"/>
      <c r="H202" s="806" t="s">
        <v>152</v>
      </c>
      <c r="I202" s="806"/>
      <c r="J202" s="117" t="s">
        <v>153</v>
      </c>
      <c r="K202" s="117" t="s">
        <v>3</v>
      </c>
      <c r="L202" s="119">
        <v>877</v>
      </c>
    </row>
    <row r="203" spans="1:12" s="101" customFormat="1" ht="354.75" customHeight="1">
      <c r="A203" s="808"/>
      <c r="B203" s="803"/>
      <c r="C203" s="810"/>
      <c r="D203" s="807"/>
      <c r="E203" s="803"/>
      <c r="F203" s="803"/>
      <c r="G203" s="803"/>
      <c r="H203" s="806" t="s">
        <v>154</v>
      </c>
      <c r="I203" s="806"/>
      <c r="J203" s="117" t="s">
        <v>153</v>
      </c>
      <c r="K203" s="117" t="s">
        <v>153</v>
      </c>
      <c r="L203" s="119">
        <v>0</v>
      </c>
    </row>
    <row r="204" spans="1:12" s="101" customFormat="1" ht="24" customHeight="1">
      <c r="A204" s="808"/>
      <c r="B204" s="110" t="s">
        <v>77</v>
      </c>
      <c r="C204" s="115" t="s">
        <v>79</v>
      </c>
      <c r="D204" s="115" t="s">
        <v>155</v>
      </c>
      <c r="E204" s="115" t="s">
        <v>156</v>
      </c>
      <c r="F204" s="805"/>
      <c r="G204" s="805"/>
      <c r="H204" s="806" t="s">
        <v>157</v>
      </c>
      <c r="I204" s="806"/>
      <c r="J204" s="803" t="s">
        <v>153</v>
      </c>
      <c r="K204" s="803" t="s">
        <v>3</v>
      </c>
      <c r="L204" s="804">
        <v>565.19000000000005</v>
      </c>
    </row>
    <row r="205" spans="1:12" s="101" customFormat="1" ht="24" customHeight="1">
      <c r="A205" s="808"/>
      <c r="B205" s="117" t="s">
        <v>254</v>
      </c>
      <c r="C205" s="117" t="s">
        <v>3975</v>
      </c>
      <c r="D205" s="118">
        <v>43749</v>
      </c>
      <c r="E205" s="117" t="s">
        <v>499</v>
      </c>
      <c r="F205" s="805"/>
      <c r="G205" s="805"/>
      <c r="H205" s="806"/>
      <c r="I205" s="806"/>
      <c r="J205" s="803"/>
      <c r="K205" s="803"/>
      <c r="L205" s="804"/>
    </row>
    <row r="206" spans="1:12" s="101" customFormat="1" ht="24" customHeight="1">
      <c r="A206" s="808">
        <v>1439</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4327</v>
      </c>
      <c r="C207" s="810" t="s">
        <v>4329</v>
      </c>
      <c r="D207" s="807">
        <v>43757</v>
      </c>
      <c r="E207" s="803" t="s">
        <v>2004</v>
      </c>
      <c r="F207" s="803" t="s">
        <v>4330</v>
      </c>
      <c r="G207" s="803"/>
      <c r="H207" s="806" t="s">
        <v>152</v>
      </c>
      <c r="I207" s="806"/>
      <c r="J207" s="117" t="s">
        <v>153</v>
      </c>
      <c r="K207" s="117" t="s">
        <v>3</v>
      </c>
      <c r="L207" s="119">
        <v>848</v>
      </c>
    </row>
    <row r="208" spans="1:12" s="101" customFormat="1" ht="239.25" customHeight="1">
      <c r="A208" s="808"/>
      <c r="B208" s="803"/>
      <c r="C208" s="810"/>
      <c r="D208" s="807"/>
      <c r="E208" s="803"/>
      <c r="F208" s="803"/>
      <c r="G208" s="803"/>
      <c r="H208" s="806" t="s">
        <v>154</v>
      </c>
      <c r="I208" s="806"/>
      <c r="J208" s="117" t="s">
        <v>153</v>
      </c>
      <c r="K208" s="117" t="s">
        <v>3</v>
      </c>
      <c r="L208" s="119">
        <v>4312.8500000000004</v>
      </c>
    </row>
    <row r="209" spans="1:12" s="101" customFormat="1" ht="24" customHeight="1">
      <c r="A209" s="808"/>
      <c r="B209" s="110" t="s">
        <v>77</v>
      </c>
      <c r="C209" s="115" t="s">
        <v>79</v>
      </c>
      <c r="D209" s="115" t="s">
        <v>155</v>
      </c>
      <c r="E209" s="115" t="s">
        <v>156</v>
      </c>
      <c r="F209" s="805"/>
      <c r="G209" s="805"/>
      <c r="H209" s="806" t="s">
        <v>157</v>
      </c>
      <c r="I209" s="806"/>
      <c r="J209" s="803" t="s">
        <v>153</v>
      </c>
      <c r="K209" s="803" t="s">
        <v>3</v>
      </c>
      <c r="L209" s="804">
        <v>520</v>
      </c>
    </row>
    <row r="210" spans="1:12" s="101" customFormat="1" ht="24" customHeight="1">
      <c r="A210" s="808"/>
      <c r="B210" s="117" t="s">
        <v>254</v>
      </c>
      <c r="C210" s="117" t="s">
        <v>4330</v>
      </c>
      <c r="D210" s="118">
        <v>43762</v>
      </c>
      <c r="E210" s="117" t="s">
        <v>1043</v>
      </c>
      <c r="F210" s="805"/>
      <c r="G210" s="805"/>
      <c r="H210" s="806"/>
      <c r="I210" s="806"/>
      <c r="J210" s="803"/>
      <c r="K210" s="803"/>
      <c r="L210" s="804"/>
    </row>
    <row r="211" spans="1:12" s="101" customFormat="1" ht="24" customHeight="1">
      <c r="A211" s="808">
        <v>1440</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4327</v>
      </c>
      <c r="C212" s="810" t="s">
        <v>4331</v>
      </c>
      <c r="D212" s="807">
        <v>43769</v>
      </c>
      <c r="E212" s="803" t="s">
        <v>555</v>
      </c>
      <c r="F212" s="803" t="s">
        <v>1789</v>
      </c>
      <c r="G212" s="803"/>
      <c r="H212" s="806" t="s">
        <v>152</v>
      </c>
      <c r="I212" s="806"/>
      <c r="J212" s="117" t="s">
        <v>153</v>
      </c>
      <c r="K212" s="117" t="s">
        <v>3</v>
      </c>
      <c r="L212" s="119">
        <v>696</v>
      </c>
    </row>
    <row r="213" spans="1:12" s="101" customFormat="1" ht="408.95" customHeight="1">
      <c r="A213" s="808"/>
      <c r="B213" s="803"/>
      <c r="C213" s="810"/>
      <c r="D213" s="807"/>
      <c r="E213" s="803"/>
      <c r="F213" s="803"/>
      <c r="G213" s="803"/>
      <c r="H213" s="806" t="s">
        <v>154</v>
      </c>
      <c r="I213" s="806"/>
      <c r="J213" s="803" t="s">
        <v>153</v>
      </c>
      <c r="K213" s="803" t="s">
        <v>3</v>
      </c>
      <c r="L213" s="804">
        <v>1656.53</v>
      </c>
    </row>
    <row r="214" spans="1:12" s="101" customFormat="1" ht="61.35" customHeight="1">
      <c r="A214" s="808"/>
      <c r="B214" s="803"/>
      <c r="C214" s="810"/>
      <c r="D214" s="807"/>
      <c r="E214" s="803"/>
      <c r="F214" s="803"/>
      <c r="G214" s="803"/>
      <c r="H214" s="806"/>
      <c r="I214" s="806"/>
      <c r="J214" s="803"/>
      <c r="K214" s="803"/>
      <c r="L214" s="804"/>
    </row>
    <row r="215" spans="1:12" s="101" customFormat="1" ht="24" customHeight="1">
      <c r="A215" s="808"/>
      <c r="B215" s="110" t="s">
        <v>77</v>
      </c>
      <c r="C215" s="115" t="s">
        <v>79</v>
      </c>
      <c r="D215" s="115" t="s">
        <v>155</v>
      </c>
      <c r="E215" s="115" t="s">
        <v>156</v>
      </c>
      <c r="F215" s="805"/>
      <c r="G215" s="805"/>
      <c r="H215" s="806" t="s">
        <v>157</v>
      </c>
      <c r="I215" s="806"/>
      <c r="J215" s="803" t="s">
        <v>153</v>
      </c>
      <c r="K215" s="803" t="s">
        <v>153</v>
      </c>
      <c r="L215" s="804">
        <v>0</v>
      </c>
    </row>
    <row r="216" spans="1:12" s="101" customFormat="1" ht="24" customHeight="1">
      <c r="A216" s="808"/>
      <c r="B216" s="117" t="s">
        <v>254</v>
      </c>
      <c r="C216" s="117" t="s">
        <v>1789</v>
      </c>
      <c r="D216" s="118">
        <v>43784</v>
      </c>
      <c r="E216" s="117" t="s">
        <v>4332</v>
      </c>
      <c r="F216" s="805"/>
      <c r="G216" s="805"/>
      <c r="H216" s="806"/>
      <c r="I216" s="806"/>
      <c r="J216" s="803"/>
      <c r="K216" s="803"/>
      <c r="L216" s="804"/>
    </row>
    <row r="217" spans="1:12" s="101" customFormat="1" ht="24" customHeight="1">
      <c r="A217" s="808">
        <v>1441</v>
      </c>
      <c r="B217" s="110" t="s">
        <v>76</v>
      </c>
      <c r="C217" s="115" t="s">
        <v>78</v>
      </c>
      <c r="D217" s="115" t="s">
        <v>146</v>
      </c>
      <c r="E217" s="115" t="s">
        <v>147</v>
      </c>
      <c r="F217" s="809" t="s">
        <v>71</v>
      </c>
      <c r="G217" s="809"/>
      <c r="H217" s="805"/>
      <c r="I217" s="805"/>
      <c r="J217" s="805"/>
      <c r="K217" s="805"/>
      <c r="L217" s="805"/>
    </row>
    <row r="218" spans="1:12" s="101" customFormat="1" ht="26.25" customHeight="1">
      <c r="A218" s="808"/>
      <c r="B218" s="803" t="s">
        <v>4327</v>
      </c>
      <c r="C218" s="810" t="s">
        <v>4331</v>
      </c>
      <c r="D218" s="807">
        <v>43769</v>
      </c>
      <c r="E218" s="803" t="s">
        <v>555</v>
      </c>
      <c r="F218" s="803" t="s">
        <v>4277</v>
      </c>
      <c r="G218" s="803"/>
      <c r="H218" s="806" t="s">
        <v>152</v>
      </c>
      <c r="I218" s="806"/>
      <c r="J218" s="117" t="s">
        <v>153</v>
      </c>
      <c r="K218" s="117" t="s">
        <v>3</v>
      </c>
      <c r="L218" s="119">
        <v>721</v>
      </c>
    </row>
    <row r="219" spans="1:12" s="101" customFormat="1" ht="408.95" customHeight="1">
      <c r="A219" s="808"/>
      <c r="B219" s="803"/>
      <c r="C219" s="810"/>
      <c r="D219" s="807"/>
      <c r="E219" s="803"/>
      <c r="F219" s="803"/>
      <c r="G219" s="803"/>
      <c r="H219" s="806" t="s">
        <v>154</v>
      </c>
      <c r="I219" s="806"/>
      <c r="J219" s="803" t="s">
        <v>153</v>
      </c>
      <c r="K219" s="803" t="s">
        <v>153</v>
      </c>
      <c r="L219" s="804">
        <v>0</v>
      </c>
    </row>
    <row r="220" spans="1:12" s="101" customFormat="1" ht="61.35" customHeight="1">
      <c r="A220" s="808"/>
      <c r="B220" s="803"/>
      <c r="C220" s="810"/>
      <c r="D220" s="807"/>
      <c r="E220" s="803"/>
      <c r="F220" s="803"/>
      <c r="G220" s="803"/>
      <c r="H220" s="806"/>
      <c r="I220" s="806"/>
      <c r="J220" s="803"/>
      <c r="K220" s="803"/>
      <c r="L220" s="804"/>
    </row>
    <row r="221" spans="1:12" s="101" customFormat="1" ht="24" customHeight="1">
      <c r="A221" s="808"/>
      <c r="B221" s="110" t="s">
        <v>77</v>
      </c>
      <c r="C221" s="115" t="s">
        <v>79</v>
      </c>
      <c r="D221" s="115" t="s">
        <v>155</v>
      </c>
      <c r="E221" s="115" t="s">
        <v>156</v>
      </c>
      <c r="F221" s="805"/>
      <c r="G221" s="805"/>
      <c r="H221" s="806" t="s">
        <v>157</v>
      </c>
      <c r="I221" s="806"/>
      <c r="J221" s="803" t="s">
        <v>153</v>
      </c>
      <c r="K221" s="803" t="s">
        <v>153</v>
      </c>
      <c r="L221" s="804">
        <v>0</v>
      </c>
    </row>
    <row r="222" spans="1:12" s="101" customFormat="1" ht="24" customHeight="1">
      <c r="A222" s="808"/>
      <c r="B222" s="117" t="s">
        <v>254</v>
      </c>
      <c r="C222" s="117" t="s">
        <v>4277</v>
      </c>
      <c r="D222" s="118">
        <v>43784</v>
      </c>
      <c r="E222" s="117" t="s">
        <v>4332</v>
      </c>
      <c r="F222" s="805"/>
      <c r="G222" s="805"/>
      <c r="H222" s="806"/>
      <c r="I222" s="806"/>
      <c r="J222" s="803"/>
      <c r="K222" s="803"/>
      <c r="L222" s="804"/>
    </row>
    <row r="223" spans="1:12" s="101" customFormat="1" ht="24" customHeight="1">
      <c r="A223" s="808">
        <v>1442</v>
      </c>
      <c r="B223" s="110" t="s">
        <v>76</v>
      </c>
      <c r="C223" s="115" t="s">
        <v>78</v>
      </c>
      <c r="D223" s="115" t="s">
        <v>146</v>
      </c>
      <c r="E223" s="115" t="s">
        <v>147</v>
      </c>
      <c r="F223" s="809" t="s">
        <v>71</v>
      </c>
      <c r="G223" s="809"/>
      <c r="H223" s="805"/>
      <c r="I223" s="805"/>
      <c r="J223" s="805"/>
      <c r="K223" s="805"/>
      <c r="L223" s="805"/>
    </row>
    <row r="224" spans="1:12" s="101" customFormat="1" ht="26.25" customHeight="1">
      <c r="A224" s="808"/>
      <c r="B224" s="803" t="s">
        <v>4327</v>
      </c>
      <c r="C224" s="810" t="s">
        <v>4333</v>
      </c>
      <c r="D224" s="807">
        <v>43916</v>
      </c>
      <c r="E224" s="803" t="s">
        <v>1413</v>
      </c>
      <c r="F224" s="803" t="s">
        <v>1749</v>
      </c>
      <c r="G224" s="803"/>
      <c r="H224" s="806" t="s">
        <v>152</v>
      </c>
      <c r="I224" s="806"/>
      <c r="J224" s="117" t="s">
        <v>153</v>
      </c>
      <c r="K224" s="117" t="s">
        <v>3</v>
      </c>
      <c r="L224" s="119">
        <v>191</v>
      </c>
    </row>
    <row r="225" spans="1:12" s="101" customFormat="1" ht="270.75" customHeight="1">
      <c r="A225" s="808"/>
      <c r="B225" s="803"/>
      <c r="C225" s="810"/>
      <c r="D225" s="807"/>
      <c r="E225" s="803"/>
      <c r="F225" s="803"/>
      <c r="G225" s="803"/>
      <c r="H225" s="806" t="s">
        <v>154</v>
      </c>
      <c r="I225" s="806"/>
      <c r="J225" s="117" t="s">
        <v>153</v>
      </c>
      <c r="K225" s="117" t="s">
        <v>3</v>
      </c>
      <c r="L225" s="119">
        <v>387.48</v>
      </c>
    </row>
    <row r="226" spans="1:12" s="101" customFormat="1" ht="24" customHeight="1">
      <c r="A226" s="808"/>
      <c r="B226" s="110" t="s">
        <v>77</v>
      </c>
      <c r="C226" s="115" t="s">
        <v>79</v>
      </c>
      <c r="D226" s="115" t="s">
        <v>155</v>
      </c>
      <c r="E226" s="115" t="s">
        <v>156</v>
      </c>
      <c r="F226" s="805"/>
      <c r="G226" s="805"/>
      <c r="H226" s="806" t="s">
        <v>157</v>
      </c>
      <c r="I226" s="806"/>
      <c r="J226" s="803" t="s">
        <v>153</v>
      </c>
      <c r="K226" s="803" t="s">
        <v>153</v>
      </c>
      <c r="L226" s="804">
        <v>0</v>
      </c>
    </row>
    <row r="227" spans="1:12" s="101" customFormat="1" ht="24" customHeight="1">
      <c r="A227" s="808"/>
      <c r="B227" s="117" t="s">
        <v>254</v>
      </c>
      <c r="C227" s="117" t="s">
        <v>1749</v>
      </c>
      <c r="D227" s="118">
        <v>43917</v>
      </c>
      <c r="E227" s="117" t="s">
        <v>4334</v>
      </c>
      <c r="F227" s="805"/>
      <c r="G227" s="805"/>
      <c r="H227" s="806"/>
      <c r="I227" s="806"/>
      <c r="J227" s="803"/>
      <c r="K227" s="803"/>
      <c r="L227" s="804"/>
    </row>
    <row r="228" spans="1:12" s="101" customFormat="1" ht="24" customHeight="1">
      <c r="A228" s="808">
        <v>1443</v>
      </c>
      <c r="B228" s="110" t="s">
        <v>76</v>
      </c>
      <c r="C228" s="115" t="s">
        <v>78</v>
      </c>
      <c r="D228" s="115" t="s">
        <v>146</v>
      </c>
      <c r="E228" s="115" t="s">
        <v>147</v>
      </c>
      <c r="F228" s="809" t="s">
        <v>71</v>
      </c>
      <c r="G228" s="809"/>
      <c r="H228" s="805"/>
      <c r="I228" s="805"/>
      <c r="J228" s="805"/>
      <c r="K228" s="805"/>
      <c r="L228" s="805"/>
    </row>
    <row r="229" spans="1:12" s="101" customFormat="1" ht="26.25" customHeight="1">
      <c r="A229" s="808"/>
      <c r="B229" s="803" t="s">
        <v>4335</v>
      </c>
      <c r="C229" s="810" t="s">
        <v>4336</v>
      </c>
      <c r="D229" s="807">
        <v>43773</v>
      </c>
      <c r="E229" s="803" t="s">
        <v>1003</v>
      </c>
      <c r="F229" s="803" t="s">
        <v>1004</v>
      </c>
      <c r="G229" s="803"/>
      <c r="H229" s="806" t="s">
        <v>152</v>
      </c>
      <c r="I229" s="806"/>
      <c r="J229" s="117" t="s">
        <v>153</v>
      </c>
      <c r="K229" s="117" t="s">
        <v>3</v>
      </c>
      <c r="L229" s="119">
        <v>549.96</v>
      </c>
    </row>
    <row r="230" spans="1:12" s="101" customFormat="1" ht="186.75" customHeight="1">
      <c r="A230" s="808"/>
      <c r="B230" s="803"/>
      <c r="C230" s="810"/>
      <c r="D230" s="807"/>
      <c r="E230" s="803"/>
      <c r="F230" s="803"/>
      <c r="G230" s="803"/>
      <c r="H230" s="806" t="s">
        <v>154</v>
      </c>
      <c r="I230" s="806"/>
      <c r="J230" s="117" t="s">
        <v>153</v>
      </c>
      <c r="K230" s="117" t="s">
        <v>3</v>
      </c>
      <c r="L230" s="119">
        <v>722.32</v>
      </c>
    </row>
    <row r="231" spans="1:12" s="101" customFormat="1" ht="24" customHeight="1">
      <c r="A231" s="808"/>
      <c r="B231" s="110" t="s">
        <v>77</v>
      </c>
      <c r="C231" s="115" t="s">
        <v>79</v>
      </c>
      <c r="D231" s="115" t="s">
        <v>155</v>
      </c>
      <c r="E231" s="115" t="s">
        <v>156</v>
      </c>
      <c r="F231" s="805"/>
      <c r="G231" s="805"/>
      <c r="H231" s="806" t="s">
        <v>157</v>
      </c>
      <c r="I231" s="806"/>
      <c r="J231" s="803" t="s">
        <v>153</v>
      </c>
      <c r="K231" s="803" t="s">
        <v>3</v>
      </c>
      <c r="L231" s="804">
        <v>100</v>
      </c>
    </row>
    <row r="232" spans="1:12" s="101" customFormat="1" ht="34.5" customHeight="1">
      <c r="A232" s="808"/>
      <c r="B232" s="117" t="s">
        <v>187</v>
      </c>
      <c r="C232" s="117" t="s">
        <v>1004</v>
      </c>
      <c r="D232" s="118">
        <v>43782</v>
      </c>
      <c r="E232" s="117" t="s">
        <v>4337</v>
      </c>
      <c r="F232" s="805"/>
      <c r="G232" s="805"/>
      <c r="H232" s="806"/>
      <c r="I232" s="806"/>
      <c r="J232" s="803"/>
      <c r="K232" s="803"/>
      <c r="L232" s="804"/>
    </row>
    <row r="233" spans="1:12" s="101" customFormat="1" ht="24" customHeight="1">
      <c r="A233" s="808">
        <v>1444</v>
      </c>
      <c r="B233" s="110" t="s">
        <v>76</v>
      </c>
      <c r="C233" s="115" t="s">
        <v>78</v>
      </c>
      <c r="D233" s="115" t="s">
        <v>146</v>
      </c>
      <c r="E233" s="115" t="s">
        <v>147</v>
      </c>
      <c r="F233" s="809" t="s">
        <v>71</v>
      </c>
      <c r="G233" s="809"/>
      <c r="H233" s="805"/>
      <c r="I233" s="805"/>
      <c r="J233" s="805"/>
      <c r="K233" s="805"/>
      <c r="L233" s="805"/>
    </row>
    <row r="234" spans="1:12" s="101" customFormat="1" ht="26.25" customHeight="1">
      <c r="A234" s="808"/>
      <c r="B234" s="803" t="s">
        <v>4335</v>
      </c>
      <c r="C234" s="810" t="s">
        <v>4336</v>
      </c>
      <c r="D234" s="807">
        <v>43773</v>
      </c>
      <c r="E234" s="803" t="s">
        <v>1003</v>
      </c>
      <c r="F234" s="803" t="s">
        <v>4338</v>
      </c>
      <c r="G234" s="803"/>
      <c r="H234" s="806" t="s">
        <v>152</v>
      </c>
      <c r="I234" s="806"/>
      <c r="J234" s="117" t="s">
        <v>153</v>
      </c>
      <c r="K234" s="117" t="s">
        <v>3</v>
      </c>
      <c r="L234" s="119">
        <v>182.62</v>
      </c>
    </row>
    <row r="235" spans="1:12" s="101" customFormat="1" ht="186.75" customHeight="1">
      <c r="A235" s="808"/>
      <c r="B235" s="803"/>
      <c r="C235" s="810"/>
      <c r="D235" s="807"/>
      <c r="E235" s="803"/>
      <c r="F235" s="803"/>
      <c r="G235" s="803"/>
      <c r="H235" s="806" t="s">
        <v>154</v>
      </c>
      <c r="I235" s="806"/>
      <c r="J235" s="117" t="s">
        <v>153</v>
      </c>
      <c r="K235" s="117" t="s">
        <v>153</v>
      </c>
      <c r="L235" s="119">
        <v>0</v>
      </c>
    </row>
    <row r="236" spans="1:12" s="101" customFormat="1" ht="24" customHeight="1">
      <c r="A236" s="808"/>
      <c r="B236" s="110" t="s">
        <v>77</v>
      </c>
      <c r="C236" s="115" t="s">
        <v>79</v>
      </c>
      <c r="D236" s="115" t="s">
        <v>155</v>
      </c>
      <c r="E236" s="115" t="s">
        <v>156</v>
      </c>
      <c r="F236" s="805"/>
      <c r="G236" s="805"/>
      <c r="H236" s="806" t="s">
        <v>157</v>
      </c>
      <c r="I236" s="806"/>
      <c r="J236" s="803" t="s">
        <v>153</v>
      </c>
      <c r="K236" s="803" t="s">
        <v>3</v>
      </c>
      <c r="L236" s="804">
        <v>100</v>
      </c>
    </row>
    <row r="237" spans="1:12" s="101" customFormat="1" ht="34.5" customHeight="1">
      <c r="A237" s="808"/>
      <c r="B237" s="117" t="s">
        <v>187</v>
      </c>
      <c r="C237" s="117" t="s">
        <v>4338</v>
      </c>
      <c r="D237" s="118">
        <v>43782</v>
      </c>
      <c r="E237" s="117" t="s">
        <v>4337</v>
      </c>
      <c r="F237" s="805"/>
      <c r="G237" s="805"/>
      <c r="H237" s="806"/>
      <c r="I237" s="806"/>
      <c r="J237" s="803"/>
      <c r="K237" s="803"/>
      <c r="L237" s="804"/>
    </row>
    <row r="238" spans="1:12" s="101" customFormat="1" ht="24" customHeight="1">
      <c r="A238" s="808">
        <v>1445</v>
      </c>
      <c r="B238" s="110" t="s">
        <v>76</v>
      </c>
      <c r="C238" s="115" t="s">
        <v>78</v>
      </c>
      <c r="D238" s="115" t="s">
        <v>146</v>
      </c>
      <c r="E238" s="115" t="s">
        <v>147</v>
      </c>
      <c r="F238" s="809" t="s">
        <v>71</v>
      </c>
      <c r="G238" s="809"/>
      <c r="H238" s="805"/>
      <c r="I238" s="805"/>
      <c r="J238" s="805"/>
      <c r="K238" s="805"/>
      <c r="L238" s="805"/>
    </row>
    <row r="239" spans="1:12" s="101" customFormat="1" ht="26.25" customHeight="1">
      <c r="A239" s="808"/>
      <c r="B239" s="803" t="s">
        <v>4339</v>
      </c>
      <c r="C239" s="810" t="s">
        <v>4340</v>
      </c>
      <c r="D239" s="807">
        <v>43766</v>
      </c>
      <c r="E239" s="803" t="s">
        <v>205</v>
      </c>
      <c r="F239" s="803" t="s">
        <v>390</v>
      </c>
      <c r="G239" s="803"/>
      <c r="H239" s="806" t="s">
        <v>152</v>
      </c>
      <c r="I239" s="806"/>
      <c r="J239" s="117" t="s">
        <v>153</v>
      </c>
      <c r="K239" s="117" t="s">
        <v>3</v>
      </c>
      <c r="L239" s="119">
        <v>354.78</v>
      </c>
    </row>
    <row r="240" spans="1:12" s="101" customFormat="1" ht="408.95" customHeight="1">
      <c r="A240" s="808"/>
      <c r="B240" s="803"/>
      <c r="C240" s="810"/>
      <c r="D240" s="807"/>
      <c r="E240" s="803"/>
      <c r="F240" s="803"/>
      <c r="G240" s="803"/>
      <c r="H240" s="806" t="s">
        <v>154</v>
      </c>
      <c r="I240" s="806"/>
      <c r="J240" s="803" t="s">
        <v>153</v>
      </c>
      <c r="K240" s="803" t="s">
        <v>3</v>
      </c>
      <c r="L240" s="804">
        <v>337.95</v>
      </c>
    </row>
    <row r="241" spans="1:12" s="101" customFormat="1" ht="82.35" customHeight="1">
      <c r="A241" s="808"/>
      <c r="B241" s="803"/>
      <c r="C241" s="810"/>
      <c r="D241" s="807"/>
      <c r="E241" s="803"/>
      <c r="F241" s="803"/>
      <c r="G241" s="803"/>
      <c r="H241" s="806"/>
      <c r="I241" s="806"/>
      <c r="J241" s="803"/>
      <c r="K241" s="803"/>
      <c r="L241" s="804"/>
    </row>
    <row r="242" spans="1:12" s="101" customFormat="1" ht="24" customHeight="1">
      <c r="A242" s="808"/>
      <c r="B242" s="110" t="s">
        <v>77</v>
      </c>
      <c r="C242" s="115" t="s">
        <v>79</v>
      </c>
      <c r="D242" s="115" t="s">
        <v>155</v>
      </c>
      <c r="E242" s="115" t="s">
        <v>156</v>
      </c>
      <c r="F242" s="805"/>
      <c r="G242" s="805"/>
      <c r="H242" s="806" t="s">
        <v>157</v>
      </c>
      <c r="I242" s="806"/>
      <c r="J242" s="803" t="s">
        <v>153</v>
      </c>
      <c r="K242" s="803" t="s">
        <v>3</v>
      </c>
      <c r="L242" s="804">
        <v>117.36</v>
      </c>
    </row>
    <row r="243" spans="1:12" s="101" customFormat="1" ht="24" customHeight="1">
      <c r="A243" s="808"/>
      <c r="B243" s="117" t="s">
        <v>2963</v>
      </c>
      <c r="C243" s="117" t="s">
        <v>390</v>
      </c>
      <c r="D243" s="118">
        <v>43767</v>
      </c>
      <c r="E243" s="117" t="s">
        <v>391</v>
      </c>
      <c r="F243" s="805"/>
      <c r="G243" s="805"/>
      <c r="H243" s="806"/>
      <c r="I243" s="806"/>
      <c r="J243" s="803"/>
      <c r="K243" s="803"/>
      <c r="L243" s="804"/>
    </row>
    <row r="244" spans="1:12" s="101" customFormat="1" ht="24" customHeight="1">
      <c r="A244" s="808">
        <v>1446</v>
      </c>
      <c r="B244" s="110" t="s">
        <v>76</v>
      </c>
      <c r="C244" s="115" t="s">
        <v>78</v>
      </c>
      <c r="D244" s="115" t="s">
        <v>146</v>
      </c>
      <c r="E244" s="115" t="s">
        <v>147</v>
      </c>
      <c r="F244" s="809" t="s">
        <v>71</v>
      </c>
      <c r="G244" s="809"/>
      <c r="H244" s="805"/>
      <c r="I244" s="805"/>
      <c r="J244" s="805"/>
      <c r="K244" s="805"/>
      <c r="L244" s="805"/>
    </row>
    <row r="245" spans="1:12" s="101" customFormat="1" ht="26.25" customHeight="1">
      <c r="A245" s="808"/>
      <c r="B245" s="803" t="s">
        <v>4341</v>
      </c>
      <c r="C245" s="810" t="s">
        <v>4342</v>
      </c>
      <c r="D245" s="807">
        <v>43750</v>
      </c>
      <c r="E245" s="803" t="s">
        <v>358</v>
      </c>
      <c r="F245" s="803" t="s">
        <v>4343</v>
      </c>
      <c r="G245" s="803"/>
      <c r="H245" s="806" t="s">
        <v>152</v>
      </c>
      <c r="I245" s="806"/>
      <c r="J245" s="117" t="s">
        <v>153</v>
      </c>
      <c r="K245" s="117" t="s">
        <v>3</v>
      </c>
      <c r="L245" s="119">
        <v>555.68000000000006</v>
      </c>
    </row>
    <row r="246" spans="1:12" s="101" customFormat="1" ht="408.95" customHeight="1">
      <c r="A246" s="808"/>
      <c r="B246" s="803"/>
      <c r="C246" s="810"/>
      <c r="D246" s="807"/>
      <c r="E246" s="803"/>
      <c r="F246" s="803"/>
      <c r="G246" s="803"/>
      <c r="H246" s="806" t="s">
        <v>154</v>
      </c>
      <c r="I246" s="806"/>
      <c r="J246" s="803" t="s">
        <v>153</v>
      </c>
      <c r="K246" s="803" t="s">
        <v>153</v>
      </c>
      <c r="L246" s="804">
        <v>0</v>
      </c>
    </row>
    <row r="247" spans="1:12" s="101" customFormat="1" ht="50.85" customHeight="1">
      <c r="A247" s="808"/>
      <c r="B247" s="803"/>
      <c r="C247" s="810"/>
      <c r="D247" s="807"/>
      <c r="E247" s="803"/>
      <c r="F247" s="803"/>
      <c r="G247" s="803"/>
      <c r="H247" s="806"/>
      <c r="I247" s="806"/>
      <c r="J247" s="803"/>
      <c r="K247" s="803"/>
      <c r="L247" s="804"/>
    </row>
    <row r="248" spans="1:12" s="101" customFormat="1" ht="24" customHeight="1">
      <c r="A248" s="808"/>
      <c r="B248" s="110" t="s">
        <v>77</v>
      </c>
      <c r="C248" s="115" t="s">
        <v>79</v>
      </c>
      <c r="D248" s="115" t="s">
        <v>155</v>
      </c>
      <c r="E248" s="115" t="s">
        <v>156</v>
      </c>
      <c r="F248" s="805"/>
      <c r="G248" s="805"/>
      <c r="H248" s="806" t="s">
        <v>157</v>
      </c>
      <c r="I248" s="806"/>
      <c r="J248" s="803" t="s">
        <v>153</v>
      </c>
      <c r="K248" s="803" t="s">
        <v>3</v>
      </c>
      <c r="L248" s="804">
        <v>975</v>
      </c>
    </row>
    <row r="249" spans="1:12" s="101" customFormat="1" ht="24" customHeight="1">
      <c r="A249" s="808"/>
      <c r="B249" s="117" t="s">
        <v>240</v>
      </c>
      <c r="C249" s="117" t="s">
        <v>4343</v>
      </c>
      <c r="D249" s="118">
        <v>43752</v>
      </c>
      <c r="E249" s="117" t="s">
        <v>4344</v>
      </c>
      <c r="F249" s="805"/>
      <c r="G249" s="805"/>
      <c r="H249" s="806"/>
      <c r="I249" s="806"/>
      <c r="J249" s="803"/>
      <c r="K249" s="803"/>
      <c r="L249" s="804"/>
    </row>
    <row r="250" spans="1:12" s="101" customFormat="1" ht="24" customHeight="1">
      <c r="A250" s="808">
        <v>1447</v>
      </c>
      <c r="B250" s="110" t="s">
        <v>76</v>
      </c>
      <c r="C250" s="115" t="s">
        <v>78</v>
      </c>
      <c r="D250" s="115" t="s">
        <v>146</v>
      </c>
      <c r="E250" s="115" t="s">
        <v>147</v>
      </c>
      <c r="F250" s="809" t="s">
        <v>71</v>
      </c>
      <c r="G250" s="809"/>
      <c r="H250" s="805"/>
      <c r="I250" s="805"/>
      <c r="J250" s="805"/>
      <c r="K250" s="805"/>
      <c r="L250" s="805"/>
    </row>
    <row r="251" spans="1:12" s="101" customFormat="1" ht="26.25" customHeight="1">
      <c r="A251" s="808"/>
      <c r="B251" s="803" t="s">
        <v>4341</v>
      </c>
      <c r="C251" s="810" t="s">
        <v>4345</v>
      </c>
      <c r="D251" s="807">
        <v>43790</v>
      </c>
      <c r="E251" s="803" t="s">
        <v>4346</v>
      </c>
      <c r="F251" s="803" t="s">
        <v>4347</v>
      </c>
      <c r="G251" s="803"/>
      <c r="H251" s="806" t="s">
        <v>152</v>
      </c>
      <c r="I251" s="806"/>
      <c r="J251" s="117" t="s">
        <v>153</v>
      </c>
      <c r="K251" s="117" t="s">
        <v>3</v>
      </c>
      <c r="L251" s="119">
        <v>240</v>
      </c>
    </row>
    <row r="252" spans="1:12" s="101" customFormat="1" ht="375.75" customHeight="1">
      <c r="A252" s="808"/>
      <c r="B252" s="803"/>
      <c r="C252" s="810"/>
      <c r="D252" s="807"/>
      <c r="E252" s="803"/>
      <c r="F252" s="803"/>
      <c r="G252" s="803"/>
      <c r="H252" s="806" t="s">
        <v>154</v>
      </c>
      <c r="I252" s="806"/>
      <c r="J252" s="117" t="s">
        <v>153</v>
      </c>
      <c r="K252" s="117" t="s">
        <v>3</v>
      </c>
      <c r="L252" s="119">
        <v>2382.5300000000002</v>
      </c>
    </row>
    <row r="253" spans="1:12" s="101" customFormat="1" ht="24" customHeight="1">
      <c r="A253" s="808"/>
      <c r="B253" s="110" t="s">
        <v>77</v>
      </c>
      <c r="C253" s="115" t="s">
        <v>79</v>
      </c>
      <c r="D253" s="115" t="s">
        <v>155</v>
      </c>
      <c r="E253" s="115" t="s">
        <v>156</v>
      </c>
      <c r="F253" s="805"/>
      <c r="G253" s="805"/>
      <c r="H253" s="806" t="s">
        <v>157</v>
      </c>
      <c r="I253" s="806"/>
      <c r="J253" s="803" t="s">
        <v>153</v>
      </c>
      <c r="K253" s="803" t="s">
        <v>3</v>
      </c>
      <c r="L253" s="804">
        <v>50</v>
      </c>
    </row>
    <row r="254" spans="1:12" s="101" customFormat="1" ht="24" customHeight="1">
      <c r="A254" s="808"/>
      <c r="B254" s="117" t="s">
        <v>240</v>
      </c>
      <c r="C254" s="117" t="s">
        <v>4347</v>
      </c>
      <c r="D254" s="118">
        <v>43794</v>
      </c>
      <c r="E254" s="117" t="s">
        <v>4348</v>
      </c>
      <c r="F254" s="805"/>
      <c r="G254" s="805"/>
      <c r="H254" s="806"/>
      <c r="I254" s="806"/>
      <c r="J254" s="803"/>
      <c r="K254" s="803"/>
      <c r="L254" s="804"/>
    </row>
    <row r="255" spans="1:12" s="101" customFormat="1" ht="24" customHeight="1">
      <c r="A255" s="808">
        <v>1448</v>
      </c>
      <c r="B255" s="110" t="s">
        <v>76</v>
      </c>
      <c r="C255" s="115" t="s">
        <v>78</v>
      </c>
      <c r="D255" s="115" t="s">
        <v>146</v>
      </c>
      <c r="E255" s="115" t="s">
        <v>147</v>
      </c>
      <c r="F255" s="809" t="s">
        <v>71</v>
      </c>
      <c r="G255" s="809"/>
      <c r="H255" s="805"/>
      <c r="I255" s="805"/>
      <c r="J255" s="805"/>
      <c r="K255" s="805"/>
      <c r="L255" s="805"/>
    </row>
    <row r="256" spans="1:12" s="101" customFormat="1" ht="26.25" customHeight="1">
      <c r="A256" s="808"/>
      <c r="B256" s="803" t="s">
        <v>4341</v>
      </c>
      <c r="C256" s="810" t="s">
        <v>4349</v>
      </c>
      <c r="D256" s="807">
        <v>43886</v>
      </c>
      <c r="E256" s="803" t="s">
        <v>1923</v>
      </c>
      <c r="F256" s="803" t="s">
        <v>1952</v>
      </c>
      <c r="G256" s="803"/>
      <c r="H256" s="806" t="s">
        <v>152</v>
      </c>
      <c r="I256" s="806"/>
      <c r="J256" s="117" t="s">
        <v>153</v>
      </c>
      <c r="K256" s="117" t="s">
        <v>153</v>
      </c>
      <c r="L256" s="119">
        <v>0</v>
      </c>
    </row>
    <row r="257" spans="1:12" s="101" customFormat="1" ht="344.25" customHeight="1">
      <c r="A257" s="808"/>
      <c r="B257" s="803"/>
      <c r="C257" s="810"/>
      <c r="D257" s="807"/>
      <c r="E257" s="803"/>
      <c r="F257" s="803"/>
      <c r="G257" s="803"/>
      <c r="H257" s="806" t="s">
        <v>154</v>
      </c>
      <c r="I257" s="806"/>
      <c r="J257" s="117" t="s">
        <v>153</v>
      </c>
      <c r="K257" s="117" t="s">
        <v>3</v>
      </c>
      <c r="L257" s="119">
        <v>440.4</v>
      </c>
    </row>
    <row r="258" spans="1:12" s="101" customFormat="1" ht="24" customHeight="1">
      <c r="A258" s="808"/>
      <c r="B258" s="110" t="s">
        <v>77</v>
      </c>
      <c r="C258" s="115" t="s">
        <v>79</v>
      </c>
      <c r="D258" s="115" t="s">
        <v>155</v>
      </c>
      <c r="E258" s="115" t="s">
        <v>156</v>
      </c>
      <c r="F258" s="805"/>
      <c r="G258" s="805"/>
      <c r="H258" s="806" t="s">
        <v>157</v>
      </c>
      <c r="I258" s="806"/>
      <c r="J258" s="803" t="s">
        <v>153</v>
      </c>
      <c r="K258" s="803" t="s">
        <v>153</v>
      </c>
      <c r="L258" s="804">
        <v>0</v>
      </c>
    </row>
    <row r="259" spans="1:12" s="101" customFormat="1" ht="24" customHeight="1">
      <c r="A259" s="808"/>
      <c r="B259" s="117" t="s">
        <v>240</v>
      </c>
      <c r="C259" s="117" t="s">
        <v>1952</v>
      </c>
      <c r="D259" s="118">
        <v>43888</v>
      </c>
      <c r="E259" s="117" t="s">
        <v>1964</v>
      </c>
      <c r="F259" s="805"/>
      <c r="G259" s="805"/>
      <c r="H259" s="806"/>
      <c r="I259" s="806"/>
      <c r="J259" s="803"/>
      <c r="K259" s="803"/>
      <c r="L259" s="804"/>
    </row>
    <row r="260" spans="1:12" s="101" customFormat="1" ht="24" customHeight="1">
      <c r="A260" s="808">
        <v>1449</v>
      </c>
      <c r="B260" s="110" t="s">
        <v>76</v>
      </c>
      <c r="C260" s="115" t="s">
        <v>78</v>
      </c>
      <c r="D260" s="115" t="s">
        <v>146</v>
      </c>
      <c r="E260" s="115" t="s">
        <v>147</v>
      </c>
      <c r="F260" s="809" t="s">
        <v>71</v>
      </c>
      <c r="G260" s="809"/>
      <c r="H260" s="805"/>
      <c r="I260" s="805"/>
      <c r="J260" s="805"/>
      <c r="K260" s="805"/>
      <c r="L260" s="805"/>
    </row>
    <row r="261" spans="1:12" s="101" customFormat="1" ht="26.25" customHeight="1">
      <c r="A261" s="808"/>
      <c r="B261" s="803" t="s">
        <v>4350</v>
      </c>
      <c r="C261" s="810" t="s">
        <v>4351</v>
      </c>
      <c r="D261" s="807">
        <v>43787</v>
      </c>
      <c r="E261" s="803" t="s">
        <v>2636</v>
      </c>
      <c r="F261" s="803" t="s">
        <v>2637</v>
      </c>
      <c r="G261" s="803"/>
      <c r="H261" s="806" t="s">
        <v>152</v>
      </c>
      <c r="I261" s="806"/>
      <c r="J261" s="117" t="s">
        <v>153</v>
      </c>
      <c r="K261" s="117" t="s">
        <v>3</v>
      </c>
      <c r="L261" s="119">
        <v>795</v>
      </c>
    </row>
    <row r="262" spans="1:12" s="101" customFormat="1" ht="408.95" customHeight="1">
      <c r="A262" s="808"/>
      <c r="B262" s="803"/>
      <c r="C262" s="810"/>
      <c r="D262" s="807"/>
      <c r="E262" s="803"/>
      <c r="F262" s="803"/>
      <c r="G262" s="803"/>
      <c r="H262" s="806" t="s">
        <v>154</v>
      </c>
      <c r="I262" s="806"/>
      <c r="J262" s="803" t="s">
        <v>153</v>
      </c>
      <c r="K262" s="803" t="s">
        <v>3</v>
      </c>
      <c r="L262" s="804">
        <v>2775</v>
      </c>
    </row>
    <row r="263" spans="1:12" s="101" customFormat="1" ht="281.85000000000002" customHeight="1">
      <c r="A263" s="808"/>
      <c r="B263" s="803"/>
      <c r="C263" s="810"/>
      <c r="D263" s="807"/>
      <c r="E263" s="803"/>
      <c r="F263" s="803"/>
      <c r="G263" s="803"/>
      <c r="H263" s="806"/>
      <c r="I263" s="806"/>
      <c r="J263" s="803"/>
      <c r="K263" s="803"/>
      <c r="L263" s="804"/>
    </row>
    <row r="264" spans="1:12" s="101" customFormat="1" ht="24" customHeight="1">
      <c r="A264" s="808"/>
      <c r="B264" s="110" t="s">
        <v>77</v>
      </c>
      <c r="C264" s="115" t="s">
        <v>79</v>
      </c>
      <c r="D264" s="115" t="s">
        <v>155</v>
      </c>
      <c r="E264" s="115" t="s">
        <v>156</v>
      </c>
      <c r="F264" s="805"/>
      <c r="G264" s="805"/>
      <c r="H264" s="806" t="s">
        <v>157</v>
      </c>
      <c r="I264" s="806"/>
      <c r="J264" s="803" t="s">
        <v>153</v>
      </c>
      <c r="K264" s="803" t="s">
        <v>153</v>
      </c>
      <c r="L264" s="804">
        <v>0</v>
      </c>
    </row>
    <row r="265" spans="1:12" s="101" customFormat="1" ht="24" customHeight="1">
      <c r="A265" s="808"/>
      <c r="B265" s="117" t="s">
        <v>181</v>
      </c>
      <c r="C265" s="117" t="s">
        <v>2637</v>
      </c>
      <c r="D265" s="118">
        <v>43793</v>
      </c>
      <c r="E265" s="117" t="s">
        <v>2393</v>
      </c>
      <c r="F265" s="805"/>
      <c r="G265" s="805"/>
      <c r="H265" s="806"/>
      <c r="I265" s="806"/>
      <c r="J265" s="803"/>
      <c r="K265" s="803"/>
      <c r="L265" s="804"/>
    </row>
    <row r="266" spans="1:12" s="101" customFormat="1" ht="24" customHeight="1">
      <c r="A266" s="808">
        <v>1450</v>
      </c>
      <c r="B266" s="110" t="s">
        <v>76</v>
      </c>
      <c r="C266" s="115" t="s">
        <v>78</v>
      </c>
      <c r="D266" s="115" t="s">
        <v>146</v>
      </c>
      <c r="E266" s="115" t="s">
        <v>147</v>
      </c>
      <c r="F266" s="809" t="s">
        <v>71</v>
      </c>
      <c r="G266" s="809"/>
      <c r="H266" s="805"/>
      <c r="I266" s="805"/>
      <c r="J266" s="805"/>
      <c r="K266" s="805"/>
      <c r="L266" s="805"/>
    </row>
    <row r="267" spans="1:12" s="101" customFormat="1" ht="26.25" customHeight="1">
      <c r="A267" s="808"/>
      <c r="B267" s="803" t="s">
        <v>4352</v>
      </c>
      <c r="C267" s="810" t="s">
        <v>4353</v>
      </c>
      <c r="D267" s="807">
        <v>43851</v>
      </c>
      <c r="E267" s="803" t="s">
        <v>523</v>
      </c>
      <c r="F267" s="803" t="s">
        <v>2139</v>
      </c>
      <c r="G267" s="803"/>
      <c r="H267" s="806" t="s">
        <v>152</v>
      </c>
      <c r="I267" s="806"/>
      <c r="J267" s="117" t="s">
        <v>153</v>
      </c>
      <c r="K267" s="117" t="s">
        <v>3</v>
      </c>
      <c r="L267" s="119">
        <v>816</v>
      </c>
    </row>
    <row r="268" spans="1:12" s="101" customFormat="1" ht="386.25" customHeight="1">
      <c r="A268" s="808"/>
      <c r="B268" s="803"/>
      <c r="C268" s="810"/>
      <c r="D268" s="807"/>
      <c r="E268" s="803"/>
      <c r="F268" s="803"/>
      <c r="G268" s="803"/>
      <c r="H268" s="806" t="s">
        <v>154</v>
      </c>
      <c r="I268" s="806"/>
      <c r="J268" s="117" t="s">
        <v>153</v>
      </c>
      <c r="K268" s="117" t="s">
        <v>153</v>
      </c>
      <c r="L268" s="119">
        <v>0</v>
      </c>
    </row>
    <row r="269" spans="1:12" s="101" customFormat="1" ht="24" customHeight="1">
      <c r="A269" s="808"/>
      <c r="B269" s="110" t="s">
        <v>77</v>
      </c>
      <c r="C269" s="115" t="s">
        <v>79</v>
      </c>
      <c r="D269" s="115" t="s">
        <v>155</v>
      </c>
      <c r="E269" s="115" t="s">
        <v>156</v>
      </c>
      <c r="F269" s="805"/>
      <c r="G269" s="805"/>
      <c r="H269" s="806" t="s">
        <v>157</v>
      </c>
      <c r="I269" s="806"/>
      <c r="J269" s="803" t="s">
        <v>153</v>
      </c>
      <c r="K269" s="803" t="s">
        <v>3</v>
      </c>
      <c r="L269" s="804">
        <v>649.5</v>
      </c>
    </row>
    <row r="270" spans="1:12" s="101" customFormat="1" ht="24" customHeight="1">
      <c r="A270" s="808"/>
      <c r="B270" s="117" t="s">
        <v>181</v>
      </c>
      <c r="C270" s="117" t="s">
        <v>2139</v>
      </c>
      <c r="D270" s="118">
        <v>43856</v>
      </c>
      <c r="E270" s="117" t="s">
        <v>3669</v>
      </c>
      <c r="F270" s="805"/>
      <c r="G270" s="805"/>
      <c r="H270" s="806"/>
      <c r="I270" s="806"/>
      <c r="J270" s="803"/>
      <c r="K270" s="803"/>
      <c r="L270" s="804"/>
    </row>
    <row r="271" spans="1:12" s="101" customFormat="1" ht="24" customHeight="1">
      <c r="A271" s="808">
        <v>1451</v>
      </c>
      <c r="B271" s="110" t="s">
        <v>76</v>
      </c>
      <c r="C271" s="115" t="s">
        <v>78</v>
      </c>
      <c r="D271" s="115" t="s">
        <v>146</v>
      </c>
      <c r="E271" s="115" t="s">
        <v>147</v>
      </c>
      <c r="F271" s="809" t="s">
        <v>71</v>
      </c>
      <c r="G271" s="809"/>
      <c r="H271" s="805"/>
      <c r="I271" s="805"/>
      <c r="J271" s="805"/>
      <c r="K271" s="805"/>
      <c r="L271" s="805"/>
    </row>
    <row r="272" spans="1:12" s="101" customFormat="1" ht="26.25" customHeight="1">
      <c r="A272" s="808"/>
      <c r="B272" s="803" t="s">
        <v>4352</v>
      </c>
      <c r="C272" s="810" t="s">
        <v>4353</v>
      </c>
      <c r="D272" s="807">
        <v>43851</v>
      </c>
      <c r="E272" s="803" t="s">
        <v>523</v>
      </c>
      <c r="F272" s="803" t="s">
        <v>4354</v>
      </c>
      <c r="G272" s="803"/>
      <c r="H272" s="806" t="s">
        <v>152</v>
      </c>
      <c r="I272" s="806"/>
      <c r="J272" s="117" t="s">
        <v>153</v>
      </c>
      <c r="K272" s="117" t="s">
        <v>3</v>
      </c>
      <c r="L272" s="119">
        <v>539.98</v>
      </c>
    </row>
    <row r="273" spans="1:12" s="101" customFormat="1" ht="386.25" customHeight="1">
      <c r="A273" s="808"/>
      <c r="B273" s="803"/>
      <c r="C273" s="810"/>
      <c r="D273" s="807"/>
      <c r="E273" s="803"/>
      <c r="F273" s="803"/>
      <c r="G273" s="803"/>
      <c r="H273" s="806" t="s">
        <v>154</v>
      </c>
      <c r="I273" s="806"/>
      <c r="J273" s="117" t="s">
        <v>153</v>
      </c>
      <c r="K273" s="117" t="s">
        <v>3</v>
      </c>
      <c r="L273" s="119">
        <v>506.67</v>
      </c>
    </row>
    <row r="274" spans="1:12" s="101" customFormat="1" ht="24" customHeight="1">
      <c r="A274" s="808"/>
      <c r="B274" s="110" t="s">
        <v>77</v>
      </c>
      <c r="C274" s="115" t="s">
        <v>79</v>
      </c>
      <c r="D274" s="115" t="s">
        <v>155</v>
      </c>
      <c r="E274" s="115" t="s">
        <v>156</v>
      </c>
      <c r="F274" s="805"/>
      <c r="G274" s="805"/>
      <c r="H274" s="806" t="s">
        <v>157</v>
      </c>
      <c r="I274" s="806"/>
      <c r="J274" s="803" t="s">
        <v>153</v>
      </c>
      <c r="K274" s="803" t="s">
        <v>153</v>
      </c>
      <c r="L274" s="804">
        <v>0</v>
      </c>
    </row>
    <row r="275" spans="1:12" s="101" customFormat="1" ht="24" customHeight="1">
      <c r="A275" s="808"/>
      <c r="B275" s="117" t="s">
        <v>181</v>
      </c>
      <c r="C275" s="117" t="s">
        <v>4354</v>
      </c>
      <c r="D275" s="118">
        <v>43856</v>
      </c>
      <c r="E275" s="117" t="s">
        <v>3669</v>
      </c>
      <c r="F275" s="805"/>
      <c r="G275" s="805"/>
      <c r="H275" s="806"/>
      <c r="I275" s="806"/>
      <c r="J275" s="803"/>
      <c r="K275" s="803"/>
      <c r="L275" s="804"/>
    </row>
    <row r="276" spans="1:12" s="101" customFormat="1" ht="24" customHeight="1">
      <c r="A276" s="808">
        <v>1452</v>
      </c>
      <c r="B276" s="110" t="s">
        <v>76</v>
      </c>
      <c r="C276" s="115" t="s">
        <v>78</v>
      </c>
      <c r="D276" s="115" t="s">
        <v>146</v>
      </c>
      <c r="E276" s="115" t="s">
        <v>147</v>
      </c>
      <c r="F276" s="809" t="s">
        <v>71</v>
      </c>
      <c r="G276" s="809"/>
      <c r="H276" s="805"/>
      <c r="I276" s="805"/>
      <c r="J276" s="805"/>
      <c r="K276" s="805"/>
      <c r="L276" s="805"/>
    </row>
    <row r="277" spans="1:12" s="101" customFormat="1" ht="26.25" customHeight="1">
      <c r="A277" s="808"/>
      <c r="B277" s="803" t="s">
        <v>4355</v>
      </c>
      <c r="C277" s="810" t="s">
        <v>4356</v>
      </c>
      <c r="D277" s="807">
        <v>43739</v>
      </c>
      <c r="E277" s="803" t="s">
        <v>4357</v>
      </c>
      <c r="F277" s="803" t="s">
        <v>3351</v>
      </c>
      <c r="G277" s="803"/>
      <c r="H277" s="806" t="s">
        <v>152</v>
      </c>
      <c r="I277" s="806"/>
      <c r="J277" s="117" t="s">
        <v>153</v>
      </c>
      <c r="K277" s="117" t="s">
        <v>3</v>
      </c>
      <c r="L277" s="119">
        <v>288.58</v>
      </c>
    </row>
    <row r="278" spans="1:12" s="101" customFormat="1" ht="408.95" customHeight="1">
      <c r="A278" s="808"/>
      <c r="B278" s="803"/>
      <c r="C278" s="810"/>
      <c r="D278" s="807"/>
      <c r="E278" s="803"/>
      <c r="F278" s="803"/>
      <c r="G278" s="803"/>
      <c r="H278" s="806" t="s">
        <v>154</v>
      </c>
      <c r="I278" s="806"/>
      <c r="J278" s="803" t="s">
        <v>153</v>
      </c>
      <c r="K278" s="803" t="s">
        <v>3</v>
      </c>
      <c r="L278" s="804">
        <v>441.42</v>
      </c>
    </row>
    <row r="279" spans="1:12" s="101" customFormat="1" ht="50.85" customHeight="1">
      <c r="A279" s="808"/>
      <c r="B279" s="803"/>
      <c r="C279" s="810"/>
      <c r="D279" s="807"/>
      <c r="E279" s="803"/>
      <c r="F279" s="803"/>
      <c r="G279" s="803"/>
      <c r="H279" s="806"/>
      <c r="I279" s="806"/>
      <c r="J279" s="803"/>
      <c r="K279" s="803"/>
      <c r="L279" s="804"/>
    </row>
    <row r="280" spans="1:12" s="101" customFormat="1" ht="24" customHeight="1">
      <c r="A280" s="808"/>
      <c r="B280" s="110" t="s">
        <v>77</v>
      </c>
      <c r="C280" s="115" t="s">
        <v>79</v>
      </c>
      <c r="D280" s="115" t="s">
        <v>155</v>
      </c>
      <c r="E280" s="115" t="s">
        <v>156</v>
      </c>
      <c r="F280" s="805"/>
      <c r="G280" s="805"/>
      <c r="H280" s="806" t="s">
        <v>157</v>
      </c>
      <c r="I280" s="806"/>
      <c r="J280" s="803" t="s">
        <v>153</v>
      </c>
      <c r="K280" s="803" t="s">
        <v>153</v>
      </c>
      <c r="L280" s="804">
        <v>0</v>
      </c>
    </row>
    <row r="281" spans="1:12" s="101" customFormat="1" ht="34.5" customHeight="1">
      <c r="A281" s="808"/>
      <c r="B281" s="117" t="s">
        <v>4358</v>
      </c>
      <c r="C281" s="117" t="s">
        <v>3351</v>
      </c>
      <c r="D281" s="118">
        <v>43741</v>
      </c>
      <c r="E281" s="117" t="s">
        <v>438</v>
      </c>
      <c r="F281" s="805"/>
      <c r="G281" s="805"/>
      <c r="H281" s="806"/>
      <c r="I281" s="806"/>
      <c r="J281" s="803"/>
      <c r="K281" s="803"/>
      <c r="L281" s="804"/>
    </row>
    <row r="282" spans="1:12" s="101" customFormat="1" ht="24" customHeight="1">
      <c r="A282" s="808">
        <v>1453</v>
      </c>
      <c r="B282" s="110" t="s">
        <v>76</v>
      </c>
      <c r="C282" s="115" t="s">
        <v>78</v>
      </c>
      <c r="D282" s="115" t="s">
        <v>146</v>
      </c>
      <c r="E282" s="115" t="s">
        <v>147</v>
      </c>
      <c r="F282" s="809" t="s">
        <v>71</v>
      </c>
      <c r="G282" s="809"/>
      <c r="H282" s="805"/>
      <c r="I282" s="805"/>
      <c r="J282" s="805"/>
      <c r="K282" s="805"/>
      <c r="L282" s="805"/>
    </row>
    <row r="283" spans="1:12" s="101" customFormat="1" ht="26.25" customHeight="1">
      <c r="A283" s="808"/>
      <c r="B283" s="803" t="s">
        <v>4355</v>
      </c>
      <c r="C283" s="810" t="s">
        <v>4359</v>
      </c>
      <c r="D283" s="807">
        <v>43746</v>
      </c>
      <c r="E283" s="803" t="s">
        <v>4360</v>
      </c>
      <c r="F283" s="803" t="s">
        <v>4361</v>
      </c>
      <c r="G283" s="803"/>
      <c r="H283" s="806" t="s">
        <v>152</v>
      </c>
      <c r="I283" s="806"/>
      <c r="J283" s="117" t="s">
        <v>153</v>
      </c>
      <c r="K283" s="117" t="s">
        <v>3</v>
      </c>
      <c r="L283" s="119">
        <v>317.25</v>
      </c>
    </row>
    <row r="284" spans="1:12" s="101" customFormat="1" ht="408.95" customHeight="1">
      <c r="A284" s="808"/>
      <c r="B284" s="803"/>
      <c r="C284" s="810"/>
      <c r="D284" s="807"/>
      <c r="E284" s="803"/>
      <c r="F284" s="803"/>
      <c r="G284" s="803"/>
      <c r="H284" s="806" t="s">
        <v>154</v>
      </c>
      <c r="I284" s="806"/>
      <c r="J284" s="803" t="s">
        <v>153</v>
      </c>
      <c r="K284" s="803" t="s">
        <v>3</v>
      </c>
      <c r="L284" s="804">
        <v>368</v>
      </c>
    </row>
    <row r="285" spans="1:12" s="101" customFormat="1" ht="166.35" customHeight="1">
      <c r="A285" s="808"/>
      <c r="B285" s="803"/>
      <c r="C285" s="810"/>
      <c r="D285" s="807"/>
      <c r="E285" s="803"/>
      <c r="F285" s="803"/>
      <c r="G285" s="803"/>
      <c r="H285" s="806"/>
      <c r="I285" s="806"/>
      <c r="J285" s="803"/>
      <c r="K285" s="803"/>
      <c r="L285" s="804"/>
    </row>
    <row r="286" spans="1:12" s="101" customFormat="1" ht="24" customHeight="1">
      <c r="A286" s="808"/>
      <c r="B286" s="110" t="s">
        <v>77</v>
      </c>
      <c r="C286" s="115" t="s">
        <v>79</v>
      </c>
      <c r="D286" s="115" t="s">
        <v>155</v>
      </c>
      <c r="E286" s="115" t="s">
        <v>156</v>
      </c>
      <c r="F286" s="805"/>
      <c r="G286" s="805"/>
      <c r="H286" s="806" t="s">
        <v>157</v>
      </c>
      <c r="I286" s="806"/>
      <c r="J286" s="803" t="s">
        <v>153</v>
      </c>
      <c r="K286" s="803" t="s">
        <v>153</v>
      </c>
      <c r="L286" s="804">
        <v>0</v>
      </c>
    </row>
    <row r="287" spans="1:12" s="101" customFormat="1" ht="34.5" customHeight="1">
      <c r="A287" s="808"/>
      <c r="B287" s="117" t="s">
        <v>4358</v>
      </c>
      <c r="C287" s="117" t="s">
        <v>4361</v>
      </c>
      <c r="D287" s="118">
        <v>43748</v>
      </c>
      <c r="E287" s="117" t="s">
        <v>1522</v>
      </c>
      <c r="F287" s="805"/>
      <c r="G287" s="805"/>
      <c r="H287" s="806"/>
      <c r="I287" s="806"/>
      <c r="J287" s="803"/>
      <c r="K287" s="803"/>
      <c r="L287" s="804"/>
    </row>
    <row r="288" spans="1:12" s="101" customFormat="1" ht="24" customHeight="1">
      <c r="A288" s="808">
        <v>1454</v>
      </c>
      <c r="B288" s="110" t="s">
        <v>76</v>
      </c>
      <c r="C288" s="115" t="s">
        <v>78</v>
      </c>
      <c r="D288" s="115" t="s">
        <v>146</v>
      </c>
      <c r="E288" s="115" t="s">
        <v>147</v>
      </c>
      <c r="F288" s="809" t="s">
        <v>71</v>
      </c>
      <c r="G288" s="809"/>
      <c r="H288" s="805"/>
      <c r="I288" s="805"/>
      <c r="J288" s="805"/>
      <c r="K288" s="805"/>
      <c r="L288" s="805"/>
    </row>
    <row r="289" spans="1:12" s="101" customFormat="1" ht="26.25" customHeight="1">
      <c r="A289" s="808"/>
      <c r="B289" s="803" t="s">
        <v>4355</v>
      </c>
      <c r="C289" s="810" t="s">
        <v>4362</v>
      </c>
      <c r="D289" s="807">
        <v>43763</v>
      </c>
      <c r="E289" s="803" t="s">
        <v>3364</v>
      </c>
      <c r="F289" s="803" t="s">
        <v>1789</v>
      </c>
      <c r="G289" s="803"/>
      <c r="H289" s="806" t="s">
        <v>152</v>
      </c>
      <c r="I289" s="806"/>
      <c r="J289" s="117" t="s">
        <v>153</v>
      </c>
      <c r="K289" s="117" t="s">
        <v>3</v>
      </c>
      <c r="L289" s="119">
        <v>1623.12</v>
      </c>
    </row>
    <row r="290" spans="1:12" s="101" customFormat="1" ht="408.95" customHeight="1">
      <c r="A290" s="808"/>
      <c r="B290" s="803"/>
      <c r="C290" s="810"/>
      <c r="D290" s="807"/>
      <c r="E290" s="803"/>
      <c r="F290" s="803"/>
      <c r="G290" s="803"/>
      <c r="H290" s="806" t="s">
        <v>154</v>
      </c>
      <c r="I290" s="806"/>
      <c r="J290" s="803" t="s">
        <v>153</v>
      </c>
      <c r="K290" s="803" t="s">
        <v>3</v>
      </c>
      <c r="L290" s="804">
        <v>735</v>
      </c>
    </row>
    <row r="291" spans="1:12" s="101" customFormat="1" ht="145.35" customHeight="1">
      <c r="A291" s="808"/>
      <c r="B291" s="803"/>
      <c r="C291" s="810"/>
      <c r="D291" s="807"/>
      <c r="E291" s="803"/>
      <c r="F291" s="803"/>
      <c r="G291" s="803"/>
      <c r="H291" s="806"/>
      <c r="I291" s="806"/>
      <c r="J291" s="803"/>
      <c r="K291" s="803"/>
      <c r="L291" s="804"/>
    </row>
    <row r="292" spans="1:12" s="101" customFormat="1" ht="24" customHeight="1">
      <c r="A292" s="808"/>
      <c r="B292" s="110" t="s">
        <v>77</v>
      </c>
      <c r="C292" s="115" t="s">
        <v>79</v>
      </c>
      <c r="D292" s="115" t="s">
        <v>155</v>
      </c>
      <c r="E292" s="115" t="s">
        <v>156</v>
      </c>
      <c r="F292" s="805"/>
      <c r="G292" s="805"/>
      <c r="H292" s="806" t="s">
        <v>157</v>
      </c>
      <c r="I292" s="806"/>
      <c r="J292" s="803" t="s">
        <v>153</v>
      </c>
      <c r="K292" s="803" t="s">
        <v>3</v>
      </c>
      <c r="L292" s="804">
        <v>460</v>
      </c>
    </row>
    <row r="293" spans="1:12" s="101" customFormat="1" ht="34.5" customHeight="1">
      <c r="A293" s="808"/>
      <c r="B293" s="117" t="s">
        <v>4358</v>
      </c>
      <c r="C293" s="117" t="s">
        <v>1789</v>
      </c>
      <c r="D293" s="118">
        <v>43782</v>
      </c>
      <c r="E293" s="117" t="s">
        <v>4363</v>
      </c>
      <c r="F293" s="805"/>
      <c r="G293" s="805"/>
      <c r="H293" s="806"/>
      <c r="I293" s="806"/>
      <c r="J293" s="803"/>
      <c r="K293" s="803"/>
      <c r="L293" s="804"/>
    </row>
    <row r="294" spans="1:12" s="101" customFormat="1" ht="24" customHeight="1">
      <c r="A294" s="808">
        <v>1455</v>
      </c>
      <c r="B294" s="110" t="s">
        <v>76</v>
      </c>
      <c r="C294" s="115" t="s">
        <v>78</v>
      </c>
      <c r="D294" s="115" t="s">
        <v>146</v>
      </c>
      <c r="E294" s="115" t="s">
        <v>147</v>
      </c>
      <c r="F294" s="809" t="s">
        <v>71</v>
      </c>
      <c r="G294" s="809"/>
      <c r="H294" s="805"/>
      <c r="I294" s="805"/>
      <c r="J294" s="805"/>
      <c r="K294" s="805"/>
      <c r="L294" s="805"/>
    </row>
    <row r="295" spans="1:12" s="101" customFormat="1" ht="26.25" customHeight="1">
      <c r="A295" s="808"/>
      <c r="B295" s="803" t="s">
        <v>4355</v>
      </c>
      <c r="C295" s="810" t="s">
        <v>4362</v>
      </c>
      <c r="D295" s="807">
        <v>43763</v>
      </c>
      <c r="E295" s="803" t="s">
        <v>3364</v>
      </c>
      <c r="F295" s="803" t="s">
        <v>4364</v>
      </c>
      <c r="G295" s="803"/>
      <c r="H295" s="806" t="s">
        <v>152</v>
      </c>
      <c r="I295" s="806"/>
      <c r="J295" s="117" t="s">
        <v>153</v>
      </c>
      <c r="K295" s="117" t="s">
        <v>3</v>
      </c>
      <c r="L295" s="119">
        <v>616.32000000000005</v>
      </c>
    </row>
    <row r="296" spans="1:12" s="101" customFormat="1" ht="408.95" customHeight="1">
      <c r="A296" s="808"/>
      <c r="B296" s="803"/>
      <c r="C296" s="810"/>
      <c r="D296" s="807"/>
      <c r="E296" s="803"/>
      <c r="F296" s="803"/>
      <c r="G296" s="803"/>
      <c r="H296" s="806" t="s">
        <v>154</v>
      </c>
      <c r="I296" s="806"/>
      <c r="J296" s="803" t="s">
        <v>153</v>
      </c>
      <c r="K296" s="803" t="s">
        <v>3</v>
      </c>
      <c r="L296" s="804">
        <v>2326.2000000000003</v>
      </c>
    </row>
    <row r="297" spans="1:12" s="101" customFormat="1" ht="145.35" customHeight="1">
      <c r="A297" s="808"/>
      <c r="B297" s="803"/>
      <c r="C297" s="810"/>
      <c r="D297" s="807"/>
      <c r="E297" s="803"/>
      <c r="F297" s="803"/>
      <c r="G297" s="803"/>
      <c r="H297" s="806"/>
      <c r="I297" s="806"/>
      <c r="J297" s="803"/>
      <c r="K297" s="803"/>
      <c r="L297" s="804"/>
    </row>
    <row r="298" spans="1:12" s="101" customFormat="1" ht="24" customHeight="1">
      <c r="A298" s="808"/>
      <c r="B298" s="110" t="s">
        <v>77</v>
      </c>
      <c r="C298" s="115" t="s">
        <v>79</v>
      </c>
      <c r="D298" s="115" t="s">
        <v>155</v>
      </c>
      <c r="E298" s="115" t="s">
        <v>156</v>
      </c>
      <c r="F298" s="805"/>
      <c r="G298" s="805"/>
      <c r="H298" s="806" t="s">
        <v>157</v>
      </c>
      <c r="I298" s="806"/>
      <c r="J298" s="803" t="s">
        <v>153</v>
      </c>
      <c r="K298" s="803" t="s">
        <v>3</v>
      </c>
      <c r="L298" s="804">
        <v>150</v>
      </c>
    </row>
    <row r="299" spans="1:12" s="101" customFormat="1" ht="34.5" customHeight="1">
      <c r="A299" s="808"/>
      <c r="B299" s="117" t="s">
        <v>4358</v>
      </c>
      <c r="C299" s="117" t="s">
        <v>4364</v>
      </c>
      <c r="D299" s="118">
        <v>43782</v>
      </c>
      <c r="E299" s="117" t="s">
        <v>4363</v>
      </c>
      <c r="F299" s="805"/>
      <c r="G299" s="805"/>
      <c r="H299" s="806"/>
      <c r="I299" s="806"/>
      <c r="J299" s="803"/>
      <c r="K299" s="803"/>
      <c r="L299" s="804"/>
    </row>
    <row r="300" spans="1:12" s="101" customFormat="1" ht="24" customHeight="1">
      <c r="A300" s="808">
        <v>1456</v>
      </c>
      <c r="B300" s="110" t="s">
        <v>76</v>
      </c>
      <c r="C300" s="115" t="s">
        <v>78</v>
      </c>
      <c r="D300" s="115" t="s">
        <v>146</v>
      </c>
      <c r="E300" s="115" t="s">
        <v>147</v>
      </c>
      <c r="F300" s="809" t="s">
        <v>71</v>
      </c>
      <c r="G300" s="809"/>
      <c r="H300" s="805"/>
      <c r="I300" s="805"/>
      <c r="J300" s="805"/>
      <c r="K300" s="805"/>
      <c r="L300" s="805"/>
    </row>
    <row r="301" spans="1:12" s="101" customFormat="1" ht="26.25" customHeight="1">
      <c r="A301" s="808"/>
      <c r="B301" s="803" t="s">
        <v>4355</v>
      </c>
      <c r="C301" s="810" t="s">
        <v>4362</v>
      </c>
      <c r="D301" s="807">
        <v>43763</v>
      </c>
      <c r="E301" s="803" t="s">
        <v>3364</v>
      </c>
      <c r="F301" s="803" t="s">
        <v>1921</v>
      </c>
      <c r="G301" s="803"/>
      <c r="H301" s="806" t="s">
        <v>152</v>
      </c>
      <c r="I301" s="806"/>
      <c r="J301" s="117" t="s">
        <v>153</v>
      </c>
      <c r="K301" s="117" t="s">
        <v>3</v>
      </c>
      <c r="L301" s="119">
        <v>1886.5</v>
      </c>
    </row>
    <row r="302" spans="1:12" s="101" customFormat="1" ht="408.95" customHeight="1">
      <c r="A302" s="808"/>
      <c r="B302" s="803"/>
      <c r="C302" s="810"/>
      <c r="D302" s="807"/>
      <c r="E302" s="803"/>
      <c r="F302" s="803"/>
      <c r="G302" s="803"/>
      <c r="H302" s="806" t="s">
        <v>154</v>
      </c>
      <c r="I302" s="806"/>
      <c r="J302" s="803" t="s">
        <v>3</v>
      </c>
      <c r="K302" s="803" t="s">
        <v>153</v>
      </c>
      <c r="L302" s="804">
        <v>887.1</v>
      </c>
    </row>
    <row r="303" spans="1:12" s="101" customFormat="1" ht="145.35" customHeight="1">
      <c r="A303" s="808"/>
      <c r="B303" s="803"/>
      <c r="C303" s="810"/>
      <c r="D303" s="807"/>
      <c r="E303" s="803"/>
      <c r="F303" s="803"/>
      <c r="G303" s="803"/>
      <c r="H303" s="806"/>
      <c r="I303" s="806"/>
      <c r="J303" s="803"/>
      <c r="K303" s="803"/>
      <c r="L303" s="804"/>
    </row>
    <row r="304" spans="1:12" s="101" customFormat="1" ht="24" customHeight="1">
      <c r="A304" s="808"/>
      <c r="B304" s="110" t="s">
        <v>77</v>
      </c>
      <c r="C304" s="115" t="s">
        <v>79</v>
      </c>
      <c r="D304" s="115" t="s">
        <v>155</v>
      </c>
      <c r="E304" s="115" t="s">
        <v>156</v>
      </c>
      <c r="F304" s="805"/>
      <c r="G304" s="805"/>
      <c r="H304" s="806" t="s">
        <v>157</v>
      </c>
      <c r="I304" s="806"/>
      <c r="J304" s="803" t="s">
        <v>153</v>
      </c>
      <c r="K304" s="803" t="s">
        <v>3</v>
      </c>
      <c r="L304" s="804">
        <v>770</v>
      </c>
    </row>
    <row r="305" spans="1:12" s="101" customFormat="1" ht="34.5" customHeight="1">
      <c r="A305" s="808"/>
      <c r="B305" s="117" t="s">
        <v>4358</v>
      </c>
      <c r="C305" s="117" t="s">
        <v>1921</v>
      </c>
      <c r="D305" s="118">
        <v>43782</v>
      </c>
      <c r="E305" s="117" t="s">
        <v>4363</v>
      </c>
      <c r="F305" s="805"/>
      <c r="G305" s="805"/>
      <c r="H305" s="806"/>
      <c r="I305" s="806"/>
      <c r="J305" s="803"/>
      <c r="K305" s="803"/>
      <c r="L305" s="804"/>
    </row>
    <row r="306" spans="1:12" s="101" customFormat="1" ht="24" customHeight="1">
      <c r="A306" s="808">
        <v>1457</v>
      </c>
      <c r="B306" s="110" t="s">
        <v>76</v>
      </c>
      <c r="C306" s="115" t="s">
        <v>78</v>
      </c>
      <c r="D306" s="115" t="s">
        <v>146</v>
      </c>
      <c r="E306" s="115" t="s">
        <v>147</v>
      </c>
      <c r="F306" s="809" t="s">
        <v>71</v>
      </c>
      <c r="G306" s="809"/>
      <c r="H306" s="805"/>
      <c r="I306" s="805"/>
      <c r="J306" s="805"/>
      <c r="K306" s="805"/>
      <c r="L306" s="805"/>
    </row>
    <row r="307" spans="1:12" s="101" customFormat="1" ht="26.25" customHeight="1">
      <c r="A307" s="808"/>
      <c r="B307" s="803" t="s">
        <v>4355</v>
      </c>
      <c r="C307" s="810" t="s">
        <v>4365</v>
      </c>
      <c r="D307" s="807">
        <v>43845</v>
      </c>
      <c r="E307" s="803" t="s">
        <v>2219</v>
      </c>
      <c r="F307" s="803" t="s">
        <v>3176</v>
      </c>
      <c r="G307" s="803"/>
      <c r="H307" s="806" t="s">
        <v>152</v>
      </c>
      <c r="I307" s="806"/>
      <c r="J307" s="117" t="s">
        <v>153</v>
      </c>
      <c r="K307" s="117" t="s">
        <v>3</v>
      </c>
      <c r="L307" s="119">
        <v>423.68</v>
      </c>
    </row>
    <row r="308" spans="1:12" s="101" customFormat="1" ht="270.75" customHeight="1">
      <c r="A308" s="808"/>
      <c r="B308" s="803"/>
      <c r="C308" s="810"/>
      <c r="D308" s="807"/>
      <c r="E308" s="803"/>
      <c r="F308" s="803"/>
      <c r="G308" s="803"/>
      <c r="H308" s="806" t="s">
        <v>154</v>
      </c>
      <c r="I308" s="806"/>
      <c r="J308" s="117" t="s">
        <v>153</v>
      </c>
      <c r="K308" s="117" t="s">
        <v>3</v>
      </c>
      <c r="L308" s="119">
        <v>483.85</v>
      </c>
    </row>
    <row r="309" spans="1:12" s="101" customFormat="1" ht="24" customHeight="1">
      <c r="A309" s="808"/>
      <c r="B309" s="110" t="s">
        <v>77</v>
      </c>
      <c r="C309" s="115" t="s">
        <v>79</v>
      </c>
      <c r="D309" s="115" t="s">
        <v>155</v>
      </c>
      <c r="E309" s="115" t="s">
        <v>156</v>
      </c>
      <c r="F309" s="805"/>
      <c r="G309" s="805"/>
      <c r="H309" s="806" t="s">
        <v>157</v>
      </c>
      <c r="I309" s="806"/>
      <c r="J309" s="803" t="s">
        <v>153</v>
      </c>
      <c r="K309" s="803" t="s">
        <v>153</v>
      </c>
      <c r="L309" s="804">
        <v>0</v>
      </c>
    </row>
    <row r="310" spans="1:12" s="101" customFormat="1" ht="34.5" customHeight="1">
      <c r="A310" s="808"/>
      <c r="B310" s="117" t="s">
        <v>4358</v>
      </c>
      <c r="C310" s="117" t="s">
        <v>3176</v>
      </c>
      <c r="D310" s="118">
        <v>43847</v>
      </c>
      <c r="E310" s="117" t="s">
        <v>611</v>
      </c>
      <c r="F310" s="805"/>
      <c r="G310" s="805"/>
      <c r="H310" s="806"/>
      <c r="I310" s="806"/>
      <c r="J310" s="803"/>
      <c r="K310" s="803"/>
      <c r="L310" s="804"/>
    </row>
    <row r="311" spans="1:12" s="101" customFormat="1" ht="24" customHeight="1">
      <c r="A311" s="808">
        <v>1458</v>
      </c>
      <c r="B311" s="110" t="s">
        <v>76</v>
      </c>
      <c r="C311" s="115" t="s">
        <v>78</v>
      </c>
      <c r="D311" s="115" t="s">
        <v>146</v>
      </c>
      <c r="E311" s="115" t="s">
        <v>147</v>
      </c>
      <c r="F311" s="809" t="s">
        <v>71</v>
      </c>
      <c r="G311" s="809"/>
      <c r="H311" s="805"/>
      <c r="I311" s="805"/>
      <c r="J311" s="805"/>
      <c r="K311" s="805"/>
      <c r="L311" s="805"/>
    </row>
    <row r="312" spans="1:12" s="101" customFormat="1" ht="26.25" customHeight="1">
      <c r="A312" s="808"/>
      <c r="B312" s="803" t="s">
        <v>4355</v>
      </c>
      <c r="C312" s="810" t="s">
        <v>4366</v>
      </c>
      <c r="D312" s="807">
        <v>43885</v>
      </c>
      <c r="E312" s="803" t="s">
        <v>205</v>
      </c>
      <c r="F312" s="803" t="s">
        <v>1532</v>
      </c>
      <c r="G312" s="803"/>
      <c r="H312" s="806" t="s">
        <v>152</v>
      </c>
      <c r="I312" s="806"/>
      <c r="J312" s="117" t="s">
        <v>153</v>
      </c>
      <c r="K312" s="117" t="s">
        <v>3</v>
      </c>
      <c r="L312" s="119">
        <v>332.41</v>
      </c>
    </row>
    <row r="313" spans="1:12" s="101" customFormat="1" ht="408.95" customHeight="1">
      <c r="A313" s="808"/>
      <c r="B313" s="803"/>
      <c r="C313" s="810"/>
      <c r="D313" s="807"/>
      <c r="E313" s="803"/>
      <c r="F313" s="803"/>
      <c r="G313" s="803"/>
      <c r="H313" s="806" t="s">
        <v>154</v>
      </c>
      <c r="I313" s="806"/>
      <c r="J313" s="803" t="s">
        <v>153</v>
      </c>
      <c r="K313" s="803" t="s">
        <v>3</v>
      </c>
      <c r="L313" s="804">
        <v>271.84000000000003</v>
      </c>
    </row>
    <row r="314" spans="1:12" s="101" customFormat="1" ht="408.95" customHeight="1">
      <c r="A314" s="808"/>
      <c r="B314" s="803"/>
      <c r="C314" s="810"/>
      <c r="D314" s="807"/>
      <c r="E314" s="803"/>
      <c r="F314" s="803"/>
      <c r="G314" s="803"/>
      <c r="H314" s="806"/>
      <c r="I314" s="806"/>
      <c r="J314" s="803"/>
      <c r="K314" s="803"/>
      <c r="L314" s="804"/>
    </row>
    <row r="315" spans="1:12" s="101" customFormat="1" ht="9.1999999999999993" customHeight="1">
      <c r="A315" s="808"/>
      <c r="B315" s="803"/>
      <c r="C315" s="810"/>
      <c r="D315" s="807"/>
      <c r="E315" s="803"/>
      <c r="F315" s="803"/>
      <c r="G315" s="803"/>
      <c r="H315" s="806"/>
      <c r="I315" s="806"/>
      <c r="J315" s="803"/>
      <c r="K315" s="803"/>
      <c r="L315" s="804"/>
    </row>
    <row r="316" spans="1:12" s="101" customFormat="1" ht="24" customHeight="1">
      <c r="A316" s="808"/>
      <c r="B316" s="110" t="s">
        <v>77</v>
      </c>
      <c r="C316" s="115" t="s">
        <v>79</v>
      </c>
      <c r="D316" s="115" t="s">
        <v>155</v>
      </c>
      <c r="E316" s="115" t="s">
        <v>156</v>
      </c>
      <c r="F316" s="805"/>
      <c r="G316" s="805"/>
      <c r="H316" s="806" t="s">
        <v>157</v>
      </c>
      <c r="I316" s="806"/>
      <c r="J316" s="803" t="s">
        <v>153</v>
      </c>
      <c r="K316" s="803" t="s">
        <v>153</v>
      </c>
      <c r="L316" s="804">
        <v>0</v>
      </c>
    </row>
    <row r="317" spans="1:12" s="101" customFormat="1" ht="34.5" customHeight="1">
      <c r="A317" s="808"/>
      <c r="B317" s="117" t="s">
        <v>4358</v>
      </c>
      <c r="C317" s="117" t="s">
        <v>1532</v>
      </c>
      <c r="D317" s="118">
        <v>43889</v>
      </c>
      <c r="E317" s="117" t="s">
        <v>2265</v>
      </c>
      <c r="F317" s="805"/>
      <c r="G317" s="805"/>
      <c r="H317" s="806"/>
      <c r="I317" s="806"/>
      <c r="J317" s="803"/>
      <c r="K317" s="803"/>
      <c r="L317" s="804"/>
    </row>
    <row r="318" spans="1:12" s="101" customFormat="1" ht="24" customHeight="1">
      <c r="A318" s="808">
        <v>1459</v>
      </c>
      <c r="B318" s="110" t="s">
        <v>76</v>
      </c>
      <c r="C318" s="115" t="s">
        <v>78</v>
      </c>
      <c r="D318" s="115" t="s">
        <v>146</v>
      </c>
      <c r="E318" s="115" t="s">
        <v>147</v>
      </c>
      <c r="F318" s="809" t="s">
        <v>71</v>
      </c>
      <c r="G318" s="809"/>
      <c r="H318" s="805"/>
      <c r="I318" s="805"/>
      <c r="J318" s="805"/>
      <c r="K318" s="805"/>
      <c r="L318" s="805"/>
    </row>
    <row r="319" spans="1:12" s="101" customFormat="1" ht="26.25" customHeight="1">
      <c r="A319" s="808"/>
      <c r="B319" s="803" t="s">
        <v>4355</v>
      </c>
      <c r="C319" s="810" t="s">
        <v>4366</v>
      </c>
      <c r="D319" s="807">
        <v>43885</v>
      </c>
      <c r="E319" s="803" t="s">
        <v>205</v>
      </c>
      <c r="F319" s="803" t="s">
        <v>235</v>
      </c>
      <c r="G319" s="803"/>
      <c r="H319" s="806" t="s">
        <v>152</v>
      </c>
      <c r="I319" s="806"/>
      <c r="J319" s="117" t="s">
        <v>153</v>
      </c>
      <c r="K319" s="117" t="s">
        <v>3</v>
      </c>
      <c r="L319" s="119">
        <v>646</v>
      </c>
    </row>
    <row r="320" spans="1:12" s="101" customFormat="1" ht="408.95" customHeight="1">
      <c r="A320" s="808"/>
      <c r="B320" s="803"/>
      <c r="C320" s="810"/>
      <c r="D320" s="807"/>
      <c r="E320" s="803"/>
      <c r="F320" s="803"/>
      <c r="G320" s="803"/>
      <c r="H320" s="806" t="s">
        <v>154</v>
      </c>
      <c r="I320" s="806"/>
      <c r="J320" s="803" t="s">
        <v>153</v>
      </c>
      <c r="K320" s="803" t="s">
        <v>3</v>
      </c>
      <c r="L320" s="804">
        <v>183.4</v>
      </c>
    </row>
    <row r="321" spans="1:12" s="101" customFormat="1" ht="408.95" customHeight="1">
      <c r="A321" s="808"/>
      <c r="B321" s="803"/>
      <c r="C321" s="810"/>
      <c r="D321" s="807"/>
      <c r="E321" s="803"/>
      <c r="F321" s="803"/>
      <c r="G321" s="803"/>
      <c r="H321" s="806"/>
      <c r="I321" s="806"/>
      <c r="J321" s="803"/>
      <c r="K321" s="803"/>
      <c r="L321" s="804"/>
    </row>
    <row r="322" spans="1:12" s="101" customFormat="1" ht="9.1999999999999993" customHeight="1">
      <c r="A322" s="808"/>
      <c r="B322" s="803"/>
      <c r="C322" s="810"/>
      <c r="D322" s="807"/>
      <c r="E322" s="803"/>
      <c r="F322" s="803"/>
      <c r="G322" s="803"/>
      <c r="H322" s="806"/>
      <c r="I322" s="806"/>
      <c r="J322" s="803"/>
      <c r="K322" s="803"/>
      <c r="L322" s="804"/>
    </row>
    <row r="323" spans="1:12" s="101" customFormat="1" ht="24" customHeight="1">
      <c r="A323" s="808"/>
      <c r="B323" s="110" t="s">
        <v>77</v>
      </c>
      <c r="C323" s="115" t="s">
        <v>79</v>
      </c>
      <c r="D323" s="115" t="s">
        <v>155</v>
      </c>
      <c r="E323" s="115" t="s">
        <v>156</v>
      </c>
      <c r="F323" s="805"/>
      <c r="G323" s="805"/>
      <c r="H323" s="806" t="s">
        <v>157</v>
      </c>
      <c r="I323" s="806"/>
      <c r="J323" s="803" t="s">
        <v>153</v>
      </c>
      <c r="K323" s="803" t="s">
        <v>153</v>
      </c>
      <c r="L323" s="804">
        <v>0</v>
      </c>
    </row>
    <row r="324" spans="1:12" s="101" customFormat="1" ht="34.5" customHeight="1">
      <c r="A324" s="808"/>
      <c r="B324" s="117" t="s">
        <v>4358</v>
      </c>
      <c r="C324" s="117" t="s">
        <v>235</v>
      </c>
      <c r="D324" s="118">
        <v>43889</v>
      </c>
      <c r="E324" s="117" t="s">
        <v>2265</v>
      </c>
      <c r="F324" s="805"/>
      <c r="G324" s="805"/>
      <c r="H324" s="806"/>
      <c r="I324" s="806"/>
      <c r="J324" s="803"/>
      <c r="K324" s="803"/>
      <c r="L324" s="804"/>
    </row>
    <row r="325" spans="1:12" s="101" customFormat="1" ht="24" customHeight="1">
      <c r="A325" s="808">
        <v>1460</v>
      </c>
      <c r="B325" s="110" t="s">
        <v>76</v>
      </c>
      <c r="C325" s="115" t="s">
        <v>78</v>
      </c>
      <c r="D325" s="115" t="s">
        <v>146</v>
      </c>
      <c r="E325" s="115" t="s">
        <v>147</v>
      </c>
      <c r="F325" s="809" t="s">
        <v>71</v>
      </c>
      <c r="G325" s="809"/>
      <c r="H325" s="805"/>
      <c r="I325" s="805"/>
      <c r="J325" s="805"/>
      <c r="K325" s="805"/>
      <c r="L325" s="805"/>
    </row>
    <row r="326" spans="1:12" s="101" customFormat="1" ht="26.25" customHeight="1">
      <c r="A326" s="808"/>
      <c r="B326" s="803" t="s">
        <v>4355</v>
      </c>
      <c r="C326" s="810" t="s">
        <v>4367</v>
      </c>
      <c r="D326" s="807">
        <v>43898</v>
      </c>
      <c r="E326" s="803" t="s">
        <v>1288</v>
      </c>
      <c r="F326" s="803" t="s">
        <v>1289</v>
      </c>
      <c r="G326" s="803"/>
      <c r="H326" s="806" t="s">
        <v>152</v>
      </c>
      <c r="I326" s="806"/>
      <c r="J326" s="117" t="s">
        <v>153</v>
      </c>
      <c r="K326" s="117" t="s">
        <v>3</v>
      </c>
      <c r="L326" s="119">
        <v>1031</v>
      </c>
    </row>
    <row r="327" spans="1:12" s="101" customFormat="1" ht="207.75" customHeight="1">
      <c r="A327" s="808"/>
      <c r="B327" s="803"/>
      <c r="C327" s="810"/>
      <c r="D327" s="807"/>
      <c r="E327" s="803"/>
      <c r="F327" s="803"/>
      <c r="G327" s="803"/>
      <c r="H327" s="806" t="s">
        <v>154</v>
      </c>
      <c r="I327" s="806"/>
      <c r="J327" s="117" t="s">
        <v>153</v>
      </c>
      <c r="K327" s="117" t="s">
        <v>153</v>
      </c>
      <c r="L327" s="119">
        <v>0</v>
      </c>
    </row>
    <row r="328" spans="1:12" s="101" customFormat="1" ht="24" customHeight="1">
      <c r="A328" s="808"/>
      <c r="B328" s="110" t="s">
        <v>77</v>
      </c>
      <c r="C328" s="115" t="s">
        <v>79</v>
      </c>
      <c r="D328" s="115" t="s">
        <v>155</v>
      </c>
      <c r="E328" s="115" t="s">
        <v>156</v>
      </c>
      <c r="F328" s="805"/>
      <c r="G328" s="805"/>
      <c r="H328" s="806" t="s">
        <v>157</v>
      </c>
      <c r="I328" s="806"/>
      <c r="J328" s="803" t="s">
        <v>153</v>
      </c>
      <c r="K328" s="803" t="s">
        <v>3</v>
      </c>
      <c r="L328" s="804">
        <v>1415</v>
      </c>
    </row>
    <row r="329" spans="1:12" s="101" customFormat="1" ht="34.5" customHeight="1">
      <c r="A329" s="808"/>
      <c r="B329" s="117" t="s">
        <v>4358</v>
      </c>
      <c r="C329" s="117" t="s">
        <v>1289</v>
      </c>
      <c r="D329" s="118">
        <v>43902</v>
      </c>
      <c r="E329" s="117" t="s">
        <v>1252</v>
      </c>
      <c r="F329" s="805"/>
      <c r="G329" s="805"/>
      <c r="H329" s="806"/>
      <c r="I329" s="806"/>
      <c r="J329" s="803"/>
      <c r="K329" s="803"/>
      <c r="L329" s="804"/>
    </row>
    <row r="330" spans="1:12" s="101" customFormat="1" ht="24" customHeight="1">
      <c r="A330" s="808">
        <v>1461</v>
      </c>
      <c r="B330" s="110" t="s">
        <v>76</v>
      </c>
      <c r="C330" s="115" t="s">
        <v>78</v>
      </c>
      <c r="D330" s="115" t="s">
        <v>146</v>
      </c>
      <c r="E330" s="115" t="s">
        <v>147</v>
      </c>
      <c r="F330" s="809" t="s">
        <v>71</v>
      </c>
      <c r="G330" s="809"/>
      <c r="H330" s="805"/>
      <c r="I330" s="805"/>
      <c r="J330" s="805"/>
      <c r="K330" s="805"/>
      <c r="L330" s="805"/>
    </row>
    <row r="331" spans="1:12" s="101" customFormat="1" ht="26.25" customHeight="1">
      <c r="A331" s="808"/>
      <c r="B331" s="803" t="s">
        <v>4368</v>
      </c>
      <c r="C331" s="810" t="s">
        <v>4369</v>
      </c>
      <c r="D331" s="807">
        <v>43756</v>
      </c>
      <c r="E331" s="803" t="s">
        <v>174</v>
      </c>
      <c r="F331" s="803" t="s">
        <v>175</v>
      </c>
      <c r="G331" s="803"/>
      <c r="H331" s="806" t="s">
        <v>152</v>
      </c>
      <c r="I331" s="806"/>
      <c r="J331" s="117" t="s">
        <v>153</v>
      </c>
      <c r="K331" s="117" t="s">
        <v>3</v>
      </c>
      <c r="L331" s="119">
        <v>867.7</v>
      </c>
    </row>
    <row r="332" spans="1:12" s="101" customFormat="1" ht="270.75" customHeight="1">
      <c r="A332" s="808"/>
      <c r="B332" s="803"/>
      <c r="C332" s="810"/>
      <c r="D332" s="807"/>
      <c r="E332" s="803"/>
      <c r="F332" s="803"/>
      <c r="G332" s="803"/>
      <c r="H332" s="806" t="s">
        <v>154</v>
      </c>
      <c r="I332" s="806"/>
      <c r="J332" s="117" t="s">
        <v>153</v>
      </c>
      <c r="K332" s="117" t="s">
        <v>153</v>
      </c>
      <c r="L332" s="119">
        <v>0</v>
      </c>
    </row>
    <row r="333" spans="1:12" s="101" customFormat="1" ht="24" customHeight="1">
      <c r="A333" s="808"/>
      <c r="B333" s="110" t="s">
        <v>77</v>
      </c>
      <c r="C333" s="115" t="s">
        <v>79</v>
      </c>
      <c r="D333" s="115" t="s">
        <v>155</v>
      </c>
      <c r="E333" s="115" t="s">
        <v>156</v>
      </c>
      <c r="F333" s="805"/>
      <c r="G333" s="805"/>
      <c r="H333" s="806" t="s">
        <v>157</v>
      </c>
      <c r="I333" s="806"/>
      <c r="J333" s="803" t="s">
        <v>153</v>
      </c>
      <c r="K333" s="803" t="s">
        <v>153</v>
      </c>
      <c r="L333" s="804">
        <v>0</v>
      </c>
    </row>
    <row r="334" spans="1:12" s="101" customFormat="1" ht="24" customHeight="1">
      <c r="A334" s="808"/>
      <c r="B334" s="117" t="s">
        <v>2015</v>
      </c>
      <c r="C334" s="117" t="s">
        <v>175</v>
      </c>
      <c r="D334" s="118">
        <v>43762</v>
      </c>
      <c r="E334" s="117" t="s">
        <v>176</v>
      </c>
      <c r="F334" s="805"/>
      <c r="G334" s="805"/>
      <c r="H334" s="806"/>
      <c r="I334" s="806"/>
      <c r="J334" s="803"/>
      <c r="K334" s="803"/>
      <c r="L334" s="804"/>
    </row>
    <row r="335" spans="1:12" s="101" customFormat="1" ht="24" customHeight="1">
      <c r="A335" s="808">
        <v>1462</v>
      </c>
      <c r="B335" s="110" t="s">
        <v>76</v>
      </c>
      <c r="C335" s="115" t="s">
        <v>78</v>
      </c>
      <c r="D335" s="115" t="s">
        <v>146</v>
      </c>
      <c r="E335" s="115" t="s">
        <v>147</v>
      </c>
      <c r="F335" s="809" t="s">
        <v>71</v>
      </c>
      <c r="G335" s="809"/>
      <c r="H335" s="805"/>
      <c r="I335" s="805"/>
      <c r="J335" s="805"/>
      <c r="K335" s="805"/>
      <c r="L335" s="805"/>
    </row>
    <row r="336" spans="1:12" s="101" customFormat="1" ht="26.25" customHeight="1">
      <c r="A336" s="808"/>
      <c r="B336" s="803" t="s">
        <v>4370</v>
      </c>
      <c r="C336" s="810" t="s">
        <v>4371</v>
      </c>
      <c r="D336" s="807">
        <v>43894</v>
      </c>
      <c r="E336" s="803" t="s">
        <v>378</v>
      </c>
      <c r="F336" s="803" t="s">
        <v>379</v>
      </c>
      <c r="G336" s="803"/>
      <c r="H336" s="806" t="s">
        <v>152</v>
      </c>
      <c r="I336" s="806"/>
      <c r="J336" s="117" t="s">
        <v>153</v>
      </c>
      <c r="K336" s="117" t="s">
        <v>3</v>
      </c>
      <c r="L336" s="119">
        <v>901.8</v>
      </c>
    </row>
    <row r="337" spans="1:12" s="101" customFormat="1" ht="239.25" customHeight="1">
      <c r="A337" s="808"/>
      <c r="B337" s="803"/>
      <c r="C337" s="810"/>
      <c r="D337" s="807"/>
      <c r="E337" s="803"/>
      <c r="F337" s="803"/>
      <c r="G337" s="803"/>
      <c r="H337" s="806" t="s">
        <v>154</v>
      </c>
      <c r="I337" s="806"/>
      <c r="J337" s="117" t="s">
        <v>153</v>
      </c>
      <c r="K337" s="117" t="s">
        <v>3</v>
      </c>
      <c r="L337" s="119">
        <v>432.1</v>
      </c>
    </row>
    <row r="338" spans="1:12" s="101" customFormat="1" ht="24" customHeight="1">
      <c r="A338" s="808"/>
      <c r="B338" s="110" t="s">
        <v>77</v>
      </c>
      <c r="C338" s="115" t="s">
        <v>79</v>
      </c>
      <c r="D338" s="115" t="s">
        <v>155</v>
      </c>
      <c r="E338" s="115" t="s">
        <v>156</v>
      </c>
      <c r="F338" s="805"/>
      <c r="G338" s="805"/>
      <c r="H338" s="806" t="s">
        <v>157</v>
      </c>
      <c r="I338" s="806"/>
      <c r="J338" s="803" t="s">
        <v>153</v>
      </c>
      <c r="K338" s="803" t="s">
        <v>153</v>
      </c>
      <c r="L338" s="804">
        <v>0</v>
      </c>
    </row>
    <row r="339" spans="1:12" s="101" customFormat="1" ht="24" customHeight="1">
      <c r="A339" s="808"/>
      <c r="B339" s="117" t="s">
        <v>181</v>
      </c>
      <c r="C339" s="117" t="s">
        <v>379</v>
      </c>
      <c r="D339" s="118">
        <v>43897</v>
      </c>
      <c r="E339" s="117" t="s">
        <v>4161</v>
      </c>
      <c r="F339" s="805"/>
      <c r="G339" s="805"/>
      <c r="H339" s="806"/>
      <c r="I339" s="806"/>
      <c r="J339" s="803"/>
      <c r="K339" s="803"/>
      <c r="L339" s="804"/>
    </row>
    <row r="340" spans="1:12" s="101" customFormat="1" ht="24" customHeight="1">
      <c r="A340" s="808">
        <v>1463</v>
      </c>
      <c r="B340" s="110" t="s">
        <v>76</v>
      </c>
      <c r="C340" s="115" t="s">
        <v>78</v>
      </c>
      <c r="D340" s="115" t="s">
        <v>146</v>
      </c>
      <c r="E340" s="115" t="s">
        <v>147</v>
      </c>
      <c r="F340" s="809" t="s">
        <v>71</v>
      </c>
      <c r="G340" s="809"/>
      <c r="H340" s="805"/>
      <c r="I340" s="805"/>
      <c r="J340" s="805"/>
      <c r="K340" s="805"/>
      <c r="L340" s="805"/>
    </row>
    <row r="341" spans="1:12" s="101" customFormat="1" ht="26.25" customHeight="1">
      <c r="A341" s="808"/>
      <c r="B341" s="803" t="s">
        <v>4372</v>
      </c>
      <c r="C341" s="810" t="s">
        <v>4373</v>
      </c>
      <c r="D341" s="807">
        <v>43761</v>
      </c>
      <c r="E341" s="803" t="s">
        <v>4374</v>
      </c>
      <c r="F341" s="803" t="s">
        <v>4375</v>
      </c>
      <c r="G341" s="803"/>
      <c r="H341" s="806" t="s">
        <v>152</v>
      </c>
      <c r="I341" s="806"/>
      <c r="J341" s="117" t="s">
        <v>153</v>
      </c>
      <c r="K341" s="117" t="s">
        <v>3</v>
      </c>
      <c r="L341" s="119">
        <v>1070</v>
      </c>
    </row>
    <row r="342" spans="1:12" s="101" customFormat="1" ht="408.95" customHeight="1">
      <c r="A342" s="808"/>
      <c r="B342" s="803"/>
      <c r="C342" s="810"/>
      <c r="D342" s="807"/>
      <c r="E342" s="803"/>
      <c r="F342" s="803"/>
      <c r="G342" s="803"/>
      <c r="H342" s="806" t="s">
        <v>154</v>
      </c>
      <c r="I342" s="806"/>
      <c r="J342" s="803" t="s">
        <v>153</v>
      </c>
      <c r="K342" s="803" t="s">
        <v>153</v>
      </c>
      <c r="L342" s="804">
        <v>0</v>
      </c>
    </row>
    <row r="343" spans="1:12" s="101" customFormat="1" ht="218.85" customHeight="1">
      <c r="A343" s="808"/>
      <c r="B343" s="803"/>
      <c r="C343" s="810"/>
      <c r="D343" s="807"/>
      <c r="E343" s="803"/>
      <c r="F343" s="803"/>
      <c r="G343" s="803"/>
      <c r="H343" s="806"/>
      <c r="I343" s="806"/>
      <c r="J343" s="803"/>
      <c r="K343" s="803"/>
      <c r="L343" s="804"/>
    </row>
    <row r="344" spans="1:12" s="101" customFormat="1" ht="24" customHeight="1">
      <c r="A344" s="808"/>
      <c r="B344" s="110" t="s">
        <v>77</v>
      </c>
      <c r="C344" s="115" t="s">
        <v>79</v>
      </c>
      <c r="D344" s="115" t="s">
        <v>155</v>
      </c>
      <c r="E344" s="115" t="s">
        <v>156</v>
      </c>
      <c r="F344" s="805"/>
      <c r="G344" s="805"/>
      <c r="H344" s="806" t="s">
        <v>157</v>
      </c>
      <c r="I344" s="806"/>
      <c r="J344" s="803" t="s">
        <v>153</v>
      </c>
      <c r="K344" s="803" t="s">
        <v>3</v>
      </c>
      <c r="L344" s="804">
        <v>200</v>
      </c>
    </row>
    <row r="345" spans="1:12" s="101" customFormat="1" ht="24" customHeight="1">
      <c r="A345" s="808"/>
      <c r="B345" s="117" t="s">
        <v>254</v>
      </c>
      <c r="C345" s="117" t="s">
        <v>4375</v>
      </c>
      <c r="D345" s="118">
        <v>43772</v>
      </c>
      <c r="E345" s="117" t="s">
        <v>4376</v>
      </c>
      <c r="F345" s="805"/>
      <c r="G345" s="805"/>
      <c r="H345" s="806"/>
      <c r="I345" s="806"/>
      <c r="J345" s="803"/>
      <c r="K345" s="803"/>
      <c r="L345" s="804"/>
    </row>
    <row r="346" spans="1:12" s="101" customFormat="1" ht="24" customHeight="1">
      <c r="A346" s="808">
        <v>1464</v>
      </c>
      <c r="B346" s="110" t="s">
        <v>76</v>
      </c>
      <c r="C346" s="115" t="s">
        <v>78</v>
      </c>
      <c r="D346" s="115" t="s">
        <v>146</v>
      </c>
      <c r="E346" s="115" t="s">
        <v>147</v>
      </c>
      <c r="F346" s="809" t="s">
        <v>71</v>
      </c>
      <c r="G346" s="809"/>
      <c r="H346" s="805"/>
      <c r="I346" s="805"/>
      <c r="J346" s="805"/>
      <c r="K346" s="805"/>
      <c r="L346" s="805"/>
    </row>
    <row r="347" spans="1:12" s="101" customFormat="1" ht="26.25" customHeight="1">
      <c r="A347" s="808"/>
      <c r="B347" s="803" t="s">
        <v>4372</v>
      </c>
      <c r="C347" s="810" t="s">
        <v>4373</v>
      </c>
      <c r="D347" s="807">
        <v>43761</v>
      </c>
      <c r="E347" s="803" t="s">
        <v>4374</v>
      </c>
      <c r="F347" s="803" t="s">
        <v>506</v>
      </c>
      <c r="G347" s="803"/>
      <c r="H347" s="806" t="s">
        <v>152</v>
      </c>
      <c r="I347" s="806"/>
      <c r="J347" s="117" t="s">
        <v>153</v>
      </c>
      <c r="K347" s="117" t="s">
        <v>3</v>
      </c>
      <c r="L347" s="119">
        <v>795</v>
      </c>
    </row>
    <row r="348" spans="1:12" s="101" customFormat="1" ht="408.95" customHeight="1">
      <c r="A348" s="808"/>
      <c r="B348" s="803"/>
      <c r="C348" s="810"/>
      <c r="D348" s="807"/>
      <c r="E348" s="803"/>
      <c r="F348" s="803"/>
      <c r="G348" s="803"/>
      <c r="H348" s="806" t="s">
        <v>154</v>
      </c>
      <c r="I348" s="806"/>
      <c r="J348" s="803" t="s">
        <v>153</v>
      </c>
      <c r="K348" s="803" t="s">
        <v>3</v>
      </c>
      <c r="L348" s="804">
        <v>7828.53</v>
      </c>
    </row>
    <row r="349" spans="1:12" s="101" customFormat="1" ht="218.85" customHeight="1">
      <c r="A349" s="808"/>
      <c r="B349" s="803"/>
      <c r="C349" s="810"/>
      <c r="D349" s="807"/>
      <c r="E349" s="803"/>
      <c r="F349" s="803"/>
      <c r="G349" s="803"/>
      <c r="H349" s="806"/>
      <c r="I349" s="806"/>
      <c r="J349" s="803"/>
      <c r="K349" s="803"/>
      <c r="L349" s="804"/>
    </row>
    <row r="350" spans="1:12" s="101" customFormat="1" ht="24" customHeight="1">
      <c r="A350" s="808"/>
      <c r="B350" s="110" t="s">
        <v>77</v>
      </c>
      <c r="C350" s="115" t="s">
        <v>79</v>
      </c>
      <c r="D350" s="115" t="s">
        <v>155</v>
      </c>
      <c r="E350" s="115" t="s">
        <v>156</v>
      </c>
      <c r="F350" s="805"/>
      <c r="G350" s="805"/>
      <c r="H350" s="806" t="s">
        <v>157</v>
      </c>
      <c r="I350" s="806"/>
      <c r="J350" s="803" t="s">
        <v>153</v>
      </c>
      <c r="K350" s="803" t="s">
        <v>153</v>
      </c>
      <c r="L350" s="804">
        <v>0</v>
      </c>
    </row>
    <row r="351" spans="1:12" s="101" customFormat="1" ht="24" customHeight="1">
      <c r="A351" s="808"/>
      <c r="B351" s="117" t="s">
        <v>254</v>
      </c>
      <c r="C351" s="117" t="s">
        <v>506</v>
      </c>
      <c r="D351" s="118">
        <v>43772</v>
      </c>
      <c r="E351" s="117" t="s">
        <v>4376</v>
      </c>
      <c r="F351" s="805"/>
      <c r="G351" s="805"/>
      <c r="H351" s="806"/>
      <c r="I351" s="806"/>
      <c r="J351" s="803"/>
      <c r="K351" s="803"/>
      <c r="L351" s="804"/>
    </row>
    <row r="352" spans="1:12" s="101" customFormat="1" ht="24" customHeight="1">
      <c r="A352" s="808">
        <v>1465</v>
      </c>
      <c r="B352" s="110" t="s">
        <v>76</v>
      </c>
      <c r="C352" s="115" t="s">
        <v>78</v>
      </c>
      <c r="D352" s="115" t="s">
        <v>146</v>
      </c>
      <c r="E352" s="115" t="s">
        <v>147</v>
      </c>
      <c r="F352" s="809" t="s">
        <v>71</v>
      </c>
      <c r="G352" s="809"/>
      <c r="H352" s="805"/>
      <c r="I352" s="805"/>
      <c r="J352" s="805"/>
      <c r="K352" s="805"/>
      <c r="L352" s="805"/>
    </row>
    <row r="353" spans="1:12" s="101" customFormat="1" ht="26.25" customHeight="1">
      <c r="A353" s="808"/>
      <c r="B353" s="803" t="s">
        <v>4372</v>
      </c>
      <c r="C353" s="810" t="s">
        <v>4373</v>
      </c>
      <c r="D353" s="807">
        <v>43761</v>
      </c>
      <c r="E353" s="803" t="s">
        <v>4374</v>
      </c>
      <c r="F353" s="803" t="s">
        <v>4377</v>
      </c>
      <c r="G353" s="803"/>
      <c r="H353" s="806" t="s">
        <v>152</v>
      </c>
      <c r="I353" s="806"/>
      <c r="J353" s="117" t="s">
        <v>153</v>
      </c>
      <c r="K353" s="117" t="s">
        <v>3</v>
      </c>
      <c r="L353" s="119">
        <v>600</v>
      </c>
    </row>
    <row r="354" spans="1:12" s="101" customFormat="1" ht="408.95" customHeight="1">
      <c r="A354" s="808"/>
      <c r="B354" s="803"/>
      <c r="C354" s="810"/>
      <c r="D354" s="807"/>
      <c r="E354" s="803"/>
      <c r="F354" s="803"/>
      <c r="G354" s="803"/>
      <c r="H354" s="806" t="s">
        <v>154</v>
      </c>
      <c r="I354" s="806"/>
      <c r="J354" s="803" t="s">
        <v>153</v>
      </c>
      <c r="K354" s="803" t="s">
        <v>3</v>
      </c>
      <c r="L354" s="804">
        <v>850</v>
      </c>
    </row>
    <row r="355" spans="1:12" s="101" customFormat="1" ht="218.85" customHeight="1">
      <c r="A355" s="808"/>
      <c r="B355" s="803"/>
      <c r="C355" s="810"/>
      <c r="D355" s="807"/>
      <c r="E355" s="803"/>
      <c r="F355" s="803"/>
      <c r="G355" s="803"/>
      <c r="H355" s="806"/>
      <c r="I355" s="806"/>
      <c r="J355" s="803"/>
      <c r="K355" s="803"/>
      <c r="L355" s="804"/>
    </row>
    <row r="356" spans="1:12" s="101" customFormat="1" ht="24" customHeight="1">
      <c r="A356" s="808"/>
      <c r="B356" s="110" t="s">
        <v>77</v>
      </c>
      <c r="C356" s="115" t="s">
        <v>79</v>
      </c>
      <c r="D356" s="115" t="s">
        <v>155</v>
      </c>
      <c r="E356" s="115" t="s">
        <v>156</v>
      </c>
      <c r="F356" s="805"/>
      <c r="G356" s="805"/>
      <c r="H356" s="806" t="s">
        <v>157</v>
      </c>
      <c r="I356" s="806"/>
      <c r="J356" s="803" t="s">
        <v>153</v>
      </c>
      <c r="K356" s="803" t="s">
        <v>3</v>
      </c>
      <c r="L356" s="804">
        <v>75</v>
      </c>
    </row>
    <row r="357" spans="1:12" s="101" customFormat="1" ht="24" customHeight="1">
      <c r="A357" s="808"/>
      <c r="B357" s="117" t="s">
        <v>254</v>
      </c>
      <c r="C357" s="117" t="s">
        <v>4377</v>
      </c>
      <c r="D357" s="118">
        <v>43772</v>
      </c>
      <c r="E357" s="117" t="s">
        <v>4376</v>
      </c>
      <c r="F357" s="805"/>
      <c r="G357" s="805"/>
      <c r="H357" s="806"/>
      <c r="I357" s="806"/>
      <c r="J357" s="803"/>
      <c r="K357" s="803"/>
      <c r="L357" s="804"/>
    </row>
    <row r="358" spans="1:12" s="101" customFormat="1" ht="24" customHeight="1">
      <c r="A358" s="808">
        <v>1466</v>
      </c>
      <c r="B358" s="110" t="s">
        <v>76</v>
      </c>
      <c r="C358" s="115" t="s">
        <v>78</v>
      </c>
      <c r="D358" s="115" t="s">
        <v>146</v>
      </c>
      <c r="E358" s="115" t="s">
        <v>147</v>
      </c>
      <c r="F358" s="809" t="s">
        <v>71</v>
      </c>
      <c r="G358" s="809"/>
      <c r="H358" s="805"/>
      <c r="I358" s="805"/>
      <c r="J358" s="805"/>
      <c r="K358" s="805"/>
      <c r="L358" s="805"/>
    </row>
    <row r="359" spans="1:12" s="101" customFormat="1" ht="26.25" customHeight="1">
      <c r="A359" s="808"/>
      <c r="B359" s="803" t="s">
        <v>4372</v>
      </c>
      <c r="C359" s="810" t="s">
        <v>4378</v>
      </c>
      <c r="D359" s="807">
        <v>43861</v>
      </c>
      <c r="E359" s="803" t="s">
        <v>3377</v>
      </c>
      <c r="F359" s="803" t="s">
        <v>1710</v>
      </c>
      <c r="G359" s="803"/>
      <c r="H359" s="806" t="s">
        <v>152</v>
      </c>
      <c r="I359" s="806"/>
      <c r="J359" s="117" t="s">
        <v>153</v>
      </c>
      <c r="K359" s="117" t="s">
        <v>3</v>
      </c>
      <c r="L359" s="119">
        <v>720</v>
      </c>
    </row>
    <row r="360" spans="1:12" s="101" customFormat="1" ht="165.75" customHeight="1">
      <c r="A360" s="808"/>
      <c r="B360" s="803"/>
      <c r="C360" s="810"/>
      <c r="D360" s="807"/>
      <c r="E360" s="803"/>
      <c r="F360" s="803"/>
      <c r="G360" s="803"/>
      <c r="H360" s="806" t="s">
        <v>154</v>
      </c>
      <c r="I360" s="806"/>
      <c r="J360" s="117" t="s">
        <v>153</v>
      </c>
      <c r="K360" s="117" t="s">
        <v>3</v>
      </c>
      <c r="L360" s="119">
        <v>5000</v>
      </c>
    </row>
    <row r="361" spans="1:12" s="101" customFormat="1" ht="24" customHeight="1">
      <c r="A361" s="808"/>
      <c r="B361" s="110" t="s">
        <v>77</v>
      </c>
      <c r="C361" s="115" t="s">
        <v>79</v>
      </c>
      <c r="D361" s="115" t="s">
        <v>155</v>
      </c>
      <c r="E361" s="115" t="s">
        <v>156</v>
      </c>
      <c r="F361" s="805"/>
      <c r="G361" s="805"/>
      <c r="H361" s="806" t="s">
        <v>157</v>
      </c>
      <c r="I361" s="806"/>
      <c r="J361" s="803" t="s">
        <v>153</v>
      </c>
      <c r="K361" s="803" t="s">
        <v>3</v>
      </c>
      <c r="L361" s="804">
        <v>205</v>
      </c>
    </row>
    <row r="362" spans="1:12" s="101" customFormat="1" ht="24" customHeight="1">
      <c r="A362" s="808"/>
      <c r="B362" s="117" t="s">
        <v>254</v>
      </c>
      <c r="C362" s="117" t="s">
        <v>1710</v>
      </c>
      <c r="D362" s="118">
        <v>43866</v>
      </c>
      <c r="E362" s="117" t="s">
        <v>4379</v>
      </c>
      <c r="F362" s="805"/>
      <c r="G362" s="805"/>
      <c r="H362" s="806"/>
      <c r="I362" s="806"/>
      <c r="J362" s="803"/>
      <c r="K362" s="803"/>
      <c r="L362" s="804"/>
    </row>
    <row r="363" spans="1:12" s="101" customFormat="1" ht="24" customHeight="1">
      <c r="A363" s="808">
        <v>1467</v>
      </c>
      <c r="B363" s="110" t="s">
        <v>76</v>
      </c>
      <c r="C363" s="115" t="s">
        <v>78</v>
      </c>
      <c r="D363" s="115" t="s">
        <v>146</v>
      </c>
      <c r="E363" s="115" t="s">
        <v>147</v>
      </c>
      <c r="F363" s="809" t="s">
        <v>71</v>
      </c>
      <c r="G363" s="809"/>
      <c r="H363" s="805"/>
      <c r="I363" s="805"/>
      <c r="J363" s="805"/>
      <c r="K363" s="805"/>
      <c r="L363" s="805"/>
    </row>
    <row r="364" spans="1:12" s="101" customFormat="1" ht="26.25" customHeight="1">
      <c r="A364" s="808"/>
      <c r="B364" s="803" t="s">
        <v>4380</v>
      </c>
      <c r="C364" s="810" t="s">
        <v>4381</v>
      </c>
      <c r="D364" s="807">
        <v>43814</v>
      </c>
      <c r="E364" s="803" t="s">
        <v>234</v>
      </c>
      <c r="F364" s="803" t="s">
        <v>3534</v>
      </c>
      <c r="G364" s="803"/>
      <c r="H364" s="806" t="s">
        <v>152</v>
      </c>
      <c r="I364" s="806"/>
      <c r="J364" s="117" t="s">
        <v>153</v>
      </c>
      <c r="K364" s="117" t="s">
        <v>3</v>
      </c>
      <c r="L364" s="119">
        <v>435</v>
      </c>
    </row>
    <row r="365" spans="1:12" s="101" customFormat="1" ht="144.75" customHeight="1">
      <c r="A365" s="808"/>
      <c r="B365" s="803"/>
      <c r="C365" s="810"/>
      <c r="D365" s="807"/>
      <c r="E365" s="803"/>
      <c r="F365" s="803"/>
      <c r="G365" s="803"/>
      <c r="H365" s="806" t="s">
        <v>154</v>
      </c>
      <c r="I365" s="806"/>
      <c r="J365" s="117" t="s">
        <v>153</v>
      </c>
      <c r="K365" s="117" t="s">
        <v>3</v>
      </c>
      <c r="L365" s="119">
        <v>152</v>
      </c>
    </row>
    <row r="366" spans="1:12" s="101" customFormat="1" ht="24" customHeight="1">
      <c r="A366" s="808"/>
      <c r="B366" s="110" t="s">
        <v>77</v>
      </c>
      <c r="C366" s="115" t="s">
        <v>79</v>
      </c>
      <c r="D366" s="115" t="s">
        <v>155</v>
      </c>
      <c r="E366" s="115" t="s">
        <v>156</v>
      </c>
      <c r="F366" s="805"/>
      <c r="G366" s="805"/>
      <c r="H366" s="806" t="s">
        <v>157</v>
      </c>
      <c r="I366" s="806"/>
      <c r="J366" s="803" t="s">
        <v>153</v>
      </c>
      <c r="K366" s="803" t="s">
        <v>153</v>
      </c>
      <c r="L366" s="804">
        <v>0</v>
      </c>
    </row>
    <row r="367" spans="1:12" s="101" customFormat="1" ht="24" customHeight="1">
      <c r="A367" s="808"/>
      <c r="B367" s="117" t="s">
        <v>773</v>
      </c>
      <c r="C367" s="117" t="s">
        <v>3534</v>
      </c>
      <c r="D367" s="118">
        <v>43816</v>
      </c>
      <c r="E367" s="117" t="s">
        <v>4382</v>
      </c>
      <c r="F367" s="805"/>
      <c r="G367" s="805"/>
      <c r="H367" s="806"/>
      <c r="I367" s="806"/>
      <c r="J367" s="803"/>
      <c r="K367" s="803"/>
      <c r="L367" s="804"/>
    </row>
    <row r="368" spans="1:12" s="101" customFormat="1" ht="24" customHeight="1">
      <c r="A368" s="808">
        <v>1468</v>
      </c>
      <c r="B368" s="110" t="s">
        <v>76</v>
      </c>
      <c r="C368" s="115" t="s">
        <v>78</v>
      </c>
      <c r="D368" s="115" t="s">
        <v>146</v>
      </c>
      <c r="E368" s="115" t="s">
        <v>147</v>
      </c>
      <c r="F368" s="809" t="s">
        <v>71</v>
      </c>
      <c r="G368" s="809"/>
      <c r="H368" s="805"/>
      <c r="I368" s="805"/>
      <c r="J368" s="805"/>
      <c r="K368" s="805"/>
      <c r="L368" s="805"/>
    </row>
    <row r="369" spans="1:12" s="101" customFormat="1" ht="26.25" customHeight="1">
      <c r="A369" s="808"/>
      <c r="B369" s="803" t="s">
        <v>4383</v>
      </c>
      <c r="C369" s="810" t="s">
        <v>4384</v>
      </c>
      <c r="D369" s="807">
        <v>43758</v>
      </c>
      <c r="E369" s="803" t="s">
        <v>205</v>
      </c>
      <c r="F369" s="803" t="s">
        <v>329</v>
      </c>
      <c r="G369" s="803"/>
      <c r="H369" s="806" t="s">
        <v>152</v>
      </c>
      <c r="I369" s="806"/>
      <c r="J369" s="117" t="s">
        <v>153</v>
      </c>
      <c r="K369" s="117" t="s">
        <v>153</v>
      </c>
      <c r="L369" s="119">
        <v>0</v>
      </c>
    </row>
    <row r="370" spans="1:12" s="101" customFormat="1" ht="228.75" customHeight="1">
      <c r="A370" s="808"/>
      <c r="B370" s="803"/>
      <c r="C370" s="810"/>
      <c r="D370" s="807"/>
      <c r="E370" s="803"/>
      <c r="F370" s="803"/>
      <c r="G370" s="803"/>
      <c r="H370" s="806" t="s">
        <v>154</v>
      </c>
      <c r="I370" s="806"/>
      <c r="J370" s="117" t="s">
        <v>153</v>
      </c>
      <c r="K370" s="117" t="s">
        <v>153</v>
      </c>
      <c r="L370" s="119">
        <v>0</v>
      </c>
    </row>
    <row r="371" spans="1:12" s="101" customFormat="1" ht="24" customHeight="1">
      <c r="A371" s="808"/>
      <c r="B371" s="110" t="s">
        <v>77</v>
      </c>
      <c r="C371" s="115" t="s">
        <v>79</v>
      </c>
      <c r="D371" s="115" t="s">
        <v>155</v>
      </c>
      <c r="E371" s="115" t="s">
        <v>156</v>
      </c>
      <c r="F371" s="805"/>
      <c r="G371" s="805"/>
      <c r="H371" s="806" t="s">
        <v>157</v>
      </c>
      <c r="I371" s="806"/>
      <c r="J371" s="803" t="s">
        <v>153</v>
      </c>
      <c r="K371" s="803" t="s">
        <v>3</v>
      </c>
      <c r="L371" s="804">
        <v>1045</v>
      </c>
    </row>
    <row r="372" spans="1:12" s="101" customFormat="1" ht="24" customHeight="1">
      <c r="A372" s="808"/>
      <c r="B372" s="117" t="s">
        <v>193</v>
      </c>
      <c r="C372" s="117" t="s">
        <v>329</v>
      </c>
      <c r="D372" s="118">
        <v>43760</v>
      </c>
      <c r="E372" s="117" t="s">
        <v>223</v>
      </c>
      <c r="F372" s="805"/>
      <c r="G372" s="805"/>
      <c r="H372" s="806"/>
      <c r="I372" s="806"/>
      <c r="J372" s="803"/>
      <c r="K372" s="803"/>
      <c r="L372" s="804"/>
    </row>
    <row r="373" spans="1:12" s="101" customFormat="1" ht="24" customHeight="1">
      <c r="A373" s="808">
        <v>1469</v>
      </c>
      <c r="B373" s="110" t="s">
        <v>76</v>
      </c>
      <c r="C373" s="115" t="s">
        <v>78</v>
      </c>
      <c r="D373" s="115" t="s">
        <v>146</v>
      </c>
      <c r="E373" s="115" t="s">
        <v>147</v>
      </c>
      <c r="F373" s="809" t="s">
        <v>71</v>
      </c>
      <c r="G373" s="809"/>
      <c r="H373" s="805"/>
      <c r="I373" s="805"/>
      <c r="J373" s="805"/>
      <c r="K373" s="805"/>
      <c r="L373" s="805"/>
    </row>
    <row r="374" spans="1:12" s="101" customFormat="1" ht="26.25" customHeight="1">
      <c r="A374" s="808"/>
      <c r="B374" s="803" t="s">
        <v>4383</v>
      </c>
      <c r="C374" s="810" t="s">
        <v>4385</v>
      </c>
      <c r="D374" s="807">
        <v>43894</v>
      </c>
      <c r="E374" s="803" t="s">
        <v>4386</v>
      </c>
      <c r="F374" s="803" t="s">
        <v>2432</v>
      </c>
      <c r="G374" s="803"/>
      <c r="H374" s="806" t="s">
        <v>152</v>
      </c>
      <c r="I374" s="806"/>
      <c r="J374" s="117" t="s">
        <v>153</v>
      </c>
      <c r="K374" s="117" t="s">
        <v>3</v>
      </c>
      <c r="L374" s="119">
        <v>537.03</v>
      </c>
    </row>
    <row r="375" spans="1:12" s="101" customFormat="1" ht="408.95" customHeight="1">
      <c r="A375" s="808"/>
      <c r="B375" s="803"/>
      <c r="C375" s="810"/>
      <c r="D375" s="807"/>
      <c r="E375" s="803"/>
      <c r="F375" s="803"/>
      <c r="G375" s="803"/>
      <c r="H375" s="806" t="s">
        <v>154</v>
      </c>
      <c r="I375" s="806"/>
      <c r="J375" s="803" t="s">
        <v>153</v>
      </c>
      <c r="K375" s="803" t="s">
        <v>3</v>
      </c>
      <c r="L375" s="804">
        <v>208.8</v>
      </c>
    </row>
    <row r="376" spans="1:12" s="101" customFormat="1" ht="40.35" customHeight="1">
      <c r="A376" s="808"/>
      <c r="B376" s="803"/>
      <c r="C376" s="810"/>
      <c r="D376" s="807"/>
      <c r="E376" s="803"/>
      <c r="F376" s="803"/>
      <c r="G376" s="803"/>
      <c r="H376" s="806"/>
      <c r="I376" s="806"/>
      <c r="J376" s="803"/>
      <c r="K376" s="803"/>
      <c r="L376" s="804"/>
    </row>
    <row r="377" spans="1:12" s="101" customFormat="1" ht="24" customHeight="1">
      <c r="A377" s="808"/>
      <c r="B377" s="110" t="s">
        <v>77</v>
      </c>
      <c r="C377" s="115" t="s">
        <v>79</v>
      </c>
      <c r="D377" s="115" t="s">
        <v>155</v>
      </c>
      <c r="E377" s="115" t="s">
        <v>156</v>
      </c>
      <c r="F377" s="805"/>
      <c r="G377" s="805"/>
      <c r="H377" s="806" t="s">
        <v>157</v>
      </c>
      <c r="I377" s="806"/>
      <c r="J377" s="803" t="s">
        <v>153</v>
      </c>
      <c r="K377" s="803" t="s">
        <v>3</v>
      </c>
      <c r="L377" s="804">
        <v>320</v>
      </c>
    </row>
    <row r="378" spans="1:12" s="101" customFormat="1" ht="24" customHeight="1">
      <c r="A378" s="808"/>
      <c r="B378" s="117" t="s">
        <v>193</v>
      </c>
      <c r="C378" s="117" t="s">
        <v>2432</v>
      </c>
      <c r="D378" s="118">
        <v>43896</v>
      </c>
      <c r="E378" s="117" t="s">
        <v>1255</v>
      </c>
      <c r="F378" s="805"/>
      <c r="G378" s="805"/>
      <c r="H378" s="806"/>
      <c r="I378" s="806"/>
      <c r="J378" s="803"/>
      <c r="K378" s="803"/>
      <c r="L378" s="804"/>
    </row>
    <row r="379" spans="1:12" s="101" customFormat="1" ht="24" customHeight="1">
      <c r="A379" s="808">
        <v>1470</v>
      </c>
      <c r="B379" s="110" t="s">
        <v>76</v>
      </c>
      <c r="C379" s="115" t="s">
        <v>78</v>
      </c>
      <c r="D379" s="115" t="s">
        <v>146</v>
      </c>
      <c r="E379" s="115" t="s">
        <v>147</v>
      </c>
      <c r="F379" s="809" t="s">
        <v>71</v>
      </c>
      <c r="G379" s="809"/>
      <c r="H379" s="805"/>
      <c r="I379" s="805"/>
      <c r="J379" s="805"/>
      <c r="K379" s="805"/>
      <c r="L379" s="805"/>
    </row>
    <row r="380" spans="1:12" s="101" customFormat="1" ht="26.25" customHeight="1">
      <c r="A380" s="808"/>
      <c r="B380" s="803" t="s">
        <v>4387</v>
      </c>
      <c r="C380" s="810" t="s">
        <v>4388</v>
      </c>
      <c r="D380" s="807">
        <v>43739</v>
      </c>
      <c r="E380" s="803" t="s">
        <v>1821</v>
      </c>
      <c r="F380" s="803" t="s">
        <v>1789</v>
      </c>
      <c r="G380" s="803"/>
      <c r="H380" s="806" t="s">
        <v>152</v>
      </c>
      <c r="I380" s="806"/>
      <c r="J380" s="117" t="s">
        <v>153</v>
      </c>
      <c r="K380" s="117" t="s">
        <v>3</v>
      </c>
      <c r="L380" s="119">
        <v>2184</v>
      </c>
    </row>
    <row r="381" spans="1:12" s="101" customFormat="1" ht="123.75" customHeight="1">
      <c r="A381" s="808"/>
      <c r="B381" s="803"/>
      <c r="C381" s="810"/>
      <c r="D381" s="807"/>
      <c r="E381" s="803"/>
      <c r="F381" s="803"/>
      <c r="G381" s="803"/>
      <c r="H381" s="806" t="s">
        <v>154</v>
      </c>
      <c r="I381" s="806"/>
      <c r="J381" s="117" t="s">
        <v>153</v>
      </c>
      <c r="K381" s="117" t="s">
        <v>153</v>
      </c>
      <c r="L381" s="119">
        <v>0</v>
      </c>
    </row>
    <row r="382" spans="1:12" s="101" customFormat="1" ht="24" customHeight="1">
      <c r="A382" s="808"/>
      <c r="B382" s="110" t="s">
        <v>77</v>
      </c>
      <c r="C382" s="115" t="s">
        <v>79</v>
      </c>
      <c r="D382" s="115" t="s">
        <v>155</v>
      </c>
      <c r="E382" s="115" t="s">
        <v>156</v>
      </c>
      <c r="F382" s="805"/>
      <c r="G382" s="805"/>
      <c r="H382" s="806" t="s">
        <v>157</v>
      </c>
      <c r="I382" s="806"/>
      <c r="J382" s="803" t="s">
        <v>153</v>
      </c>
      <c r="K382" s="803" t="s">
        <v>153</v>
      </c>
      <c r="L382" s="804">
        <v>0</v>
      </c>
    </row>
    <row r="383" spans="1:12" s="101" customFormat="1" ht="24" customHeight="1">
      <c r="A383" s="808"/>
      <c r="B383" s="117" t="s">
        <v>181</v>
      </c>
      <c r="C383" s="117" t="s">
        <v>1789</v>
      </c>
      <c r="D383" s="118">
        <v>43760</v>
      </c>
      <c r="E383" s="117" t="s">
        <v>4389</v>
      </c>
      <c r="F383" s="805"/>
      <c r="G383" s="805"/>
      <c r="H383" s="806"/>
      <c r="I383" s="806"/>
      <c r="J383" s="803"/>
      <c r="K383" s="803"/>
      <c r="L383" s="804"/>
    </row>
    <row r="384" spans="1:12" s="101" customFormat="1" ht="24" customHeight="1">
      <c r="A384" s="808">
        <v>1471</v>
      </c>
      <c r="B384" s="110" t="s">
        <v>76</v>
      </c>
      <c r="C384" s="115" t="s">
        <v>78</v>
      </c>
      <c r="D384" s="115" t="s">
        <v>146</v>
      </c>
      <c r="E384" s="115" t="s">
        <v>147</v>
      </c>
      <c r="F384" s="809" t="s">
        <v>71</v>
      </c>
      <c r="G384" s="809"/>
      <c r="H384" s="805"/>
      <c r="I384" s="805"/>
      <c r="J384" s="805"/>
      <c r="K384" s="805"/>
      <c r="L384" s="805"/>
    </row>
    <row r="385" spans="1:12" s="101" customFormat="1" ht="26.25" customHeight="1">
      <c r="A385" s="808"/>
      <c r="B385" s="803" t="s">
        <v>4387</v>
      </c>
      <c r="C385" s="803" t="s">
        <v>4390</v>
      </c>
      <c r="D385" s="807">
        <v>43837</v>
      </c>
      <c r="E385" s="803" t="s">
        <v>1821</v>
      </c>
      <c r="F385" s="803" t="s">
        <v>1789</v>
      </c>
      <c r="G385" s="803"/>
      <c r="H385" s="806" t="s">
        <v>152</v>
      </c>
      <c r="I385" s="806"/>
      <c r="J385" s="117" t="s">
        <v>153</v>
      </c>
      <c r="K385" s="117" t="s">
        <v>3</v>
      </c>
      <c r="L385" s="119">
        <v>1040</v>
      </c>
    </row>
    <row r="386" spans="1:12" s="101" customFormat="1" ht="81.75" customHeight="1">
      <c r="A386" s="808"/>
      <c r="B386" s="803"/>
      <c r="C386" s="803"/>
      <c r="D386" s="807"/>
      <c r="E386" s="803"/>
      <c r="F386" s="803"/>
      <c r="G386" s="803"/>
      <c r="H386" s="806" t="s">
        <v>154</v>
      </c>
      <c r="I386" s="806"/>
      <c r="J386" s="117" t="s">
        <v>153</v>
      </c>
      <c r="K386" s="117" t="s">
        <v>153</v>
      </c>
      <c r="L386" s="119">
        <v>0</v>
      </c>
    </row>
    <row r="387" spans="1:12" s="101" customFormat="1" ht="24" customHeight="1">
      <c r="A387" s="808"/>
      <c r="B387" s="110" t="s">
        <v>77</v>
      </c>
      <c r="C387" s="115" t="s">
        <v>79</v>
      </c>
      <c r="D387" s="115" t="s">
        <v>155</v>
      </c>
      <c r="E387" s="115" t="s">
        <v>156</v>
      </c>
      <c r="F387" s="805"/>
      <c r="G387" s="805"/>
      <c r="H387" s="806" t="s">
        <v>157</v>
      </c>
      <c r="I387" s="806"/>
      <c r="J387" s="803" t="s">
        <v>153</v>
      </c>
      <c r="K387" s="803" t="s">
        <v>153</v>
      </c>
      <c r="L387" s="804">
        <v>0</v>
      </c>
    </row>
    <row r="388" spans="1:12" s="101" customFormat="1" ht="24" customHeight="1">
      <c r="A388" s="808"/>
      <c r="B388" s="117" t="s">
        <v>181</v>
      </c>
      <c r="C388" s="117" t="s">
        <v>1789</v>
      </c>
      <c r="D388" s="118">
        <v>43848</v>
      </c>
      <c r="E388" s="117" t="s">
        <v>4391</v>
      </c>
      <c r="F388" s="805"/>
      <c r="G388" s="805"/>
      <c r="H388" s="806"/>
      <c r="I388" s="806"/>
      <c r="J388" s="803"/>
      <c r="K388" s="803"/>
      <c r="L388" s="804"/>
    </row>
    <row r="389" spans="1:12" s="101" customFormat="1" ht="24" customHeight="1">
      <c r="A389" s="808">
        <v>1472</v>
      </c>
      <c r="B389" s="110" t="s">
        <v>76</v>
      </c>
      <c r="C389" s="115" t="s">
        <v>78</v>
      </c>
      <c r="D389" s="115" t="s">
        <v>146</v>
      </c>
      <c r="E389" s="115" t="s">
        <v>147</v>
      </c>
      <c r="F389" s="809" t="s">
        <v>71</v>
      </c>
      <c r="G389" s="809"/>
      <c r="H389" s="805"/>
      <c r="I389" s="805"/>
      <c r="J389" s="805"/>
      <c r="K389" s="805"/>
      <c r="L389" s="805"/>
    </row>
    <row r="390" spans="1:12" s="101" customFormat="1" ht="26.25" customHeight="1">
      <c r="A390" s="808"/>
      <c r="B390" s="803" t="s">
        <v>4392</v>
      </c>
      <c r="C390" s="810" t="s">
        <v>4393</v>
      </c>
      <c r="D390" s="807">
        <v>43750</v>
      </c>
      <c r="E390" s="803" t="s">
        <v>4394</v>
      </c>
      <c r="F390" s="803" t="s">
        <v>4395</v>
      </c>
      <c r="G390" s="803"/>
      <c r="H390" s="806" t="s">
        <v>152</v>
      </c>
      <c r="I390" s="806"/>
      <c r="J390" s="117" t="s">
        <v>153</v>
      </c>
      <c r="K390" s="117" t="s">
        <v>3</v>
      </c>
      <c r="L390" s="119">
        <v>521.1</v>
      </c>
    </row>
    <row r="391" spans="1:12" s="101" customFormat="1" ht="291.75" customHeight="1">
      <c r="A391" s="808"/>
      <c r="B391" s="803"/>
      <c r="C391" s="810"/>
      <c r="D391" s="807"/>
      <c r="E391" s="803"/>
      <c r="F391" s="803"/>
      <c r="G391" s="803"/>
      <c r="H391" s="806" t="s">
        <v>154</v>
      </c>
      <c r="I391" s="806"/>
      <c r="J391" s="117" t="s">
        <v>153</v>
      </c>
      <c r="K391" s="117" t="s">
        <v>153</v>
      </c>
      <c r="L391" s="119">
        <v>0</v>
      </c>
    </row>
    <row r="392" spans="1:12" s="101" customFormat="1" ht="24" customHeight="1">
      <c r="A392" s="808"/>
      <c r="B392" s="110" t="s">
        <v>77</v>
      </c>
      <c r="C392" s="115" t="s">
        <v>79</v>
      </c>
      <c r="D392" s="115" t="s">
        <v>155</v>
      </c>
      <c r="E392" s="115" t="s">
        <v>156</v>
      </c>
      <c r="F392" s="805"/>
      <c r="G392" s="805"/>
      <c r="H392" s="806" t="s">
        <v>157</v>
      </c>
      <c r="I392" s="806"/>
      <c r="J392" s="803" t="s">
        <v>153</v>
      </c>
      <c r="K392" s="803" t="s">
        <v>3</v>
      </c>
      <c r="L392" s="804">
        <v>750</v>
      </c>
    </row>
    <row r="393" spans="1:12" s="101" customFormat="1" ht="24" customHeight="1">
      <c r="A393" s="808"/>
      <c r="B393" s="117" t="s">
        <v>193</v>
      </c>
      <c r="C393" s="117" t="s">
        <v>4395</v>
      </c>
      <c r="D393" s="118">
        <v>43755</v>
      </c>
      <c r="E393" s="117" t="s">
        <v>4396</v>
      </c>
      <c r="F393" s="805"/>
      <c r="G393" s="805"/>
      <c r="H393" s="806"/>
      <c r="I393" s="806"/>
      <c r="J393" s="803"/>
      <c r="K393" s="803"/>
      <c r="L393" s="804"/>
    </row>
    <row r="394" spans="1:12" s="101" customFormat="1" ht="24" customHeight="1">
      <c r="A394" s="808">
        <v>1473</v>
      </c>
      <c r="B394" s="110" t="s">
        <v>76</v>
      </c>
      <c r="C394" s="115" t="s">
        <v>78</v>
      </c>
      <c r="D394" s="115" t="s">
        <v>146</v>
      </c>
      <c r="E394" s="115" t="s">
        <v>147</v>
      </c>
      <c r="F394" s="809" t="s">
        <v>71</v>
      </c>
      <c r="G394" s="809"/>
      <c r="H394" s="805"/>
      <c r="I394" s="805"/>
      <c r="J394" s="805"/>
      <c r="K394" s="805"/>
      <c r="L394" s="805"/>
    </row>
    <row r="395" spans="1:12" s="101" customFormat="1" ht="26.25" customHeight="1">
      <c r="A395" s="808"/>
      <c r="B395" s="803" t="s">
        <v>4397</v>
      </c>
      <c r="C395" s="810" t="s">
        <v>4398</v>
      </c>
      <c r="D395" s="807">
        <v>43739</v>
      </c>
      <c r="E395" s="803" t="s">
        <v>3331</v>
      </c>
      <c r="F395" s="803" t="s">
        <v>4399</v>
      </c>
      <c r="G395" s="803"/>
      <c r="H395" s="806" t="s">
        <v>152</v>
      </c>
      <c r="I395" s="806"/>
      <c r="J395" s="117" t="s">
        <v>153</v>
      </c>
      <c r="K395" s="117" t="s">
        <v>3</v>
      </c>
      <c r="L395" s="119">
        <v>618.69000000000005</v>
      </c>
    </row>
    <row r="396" spans="1:12" s="101" customFormat="1" ht="407.25" customHeight="1">
      <c r="A396" s="808"/>
      <c r="B396" s="803"/>
      <c r="C396" s="810"/>
      <c r="D396" s="807"/>
      <c r="E396" s="803"/>
      <c r="F396" s="803"/>
      <c r="G396" s="803"/>
      <c r="H396" s="806" t="s">
        <v>154</v>
      </c>
      <c r="I396" s="806"/>
      <c r="J396" s="117" t="s">
        <v>153</v>
      </c>
      <c r="K396" s="117" t="s">
        <v>153</v>
      </c>
      <c r="L396" s="119">
        <v>0</v>
      </c>
    </row>
    <row r="397" spans="1:12" s="101" customFormat="1" ht="24" customHeight="1">
      <c r="A397" s="808"/>
      <c r="B397" s="110" t="s">
        <v>77</v>
      </c>
      <c r="C397" s="115" t="s">
        <v>79</v>
      </c>
      <c r="D397" s="115" t="s">
        <v>155</v>
      </c>
      <c r="E397" s="115" t="s">
        <v>156</v>
      </c>
      <c r="F397" s="805"/>
      <c r="G397" s="805"/>
      <c r="H397" s="806" t="s">
        <v>157</v>
      </c>
      <c r="I397" s="806"/>
      <c r="J397" s="803" t="s">
        <v>153</v>
      </c>
      <c r="K397" s="803" t="s">
        <v>153</v>
      </c>
      <c r="L397" s="804">
        <v>0</v>
      </c>
    </row>
    <row r="398" spans="1:12" s="101" customFormat="1" ht="24" customHeight="1">
      <c r="A398" s="808"/>
      <c r="B398" s="117" t="s">
        <v>562</v>
      </c>
      <c r="C398" s="117" t="s">
        <v>4399</v>
      </c>
      <c r="D398" s="118">
        <v>43743</v>
      </c>
      <c r="E398" s="117" t="s">
        <v>3049</v>
      </c>
      <c r="F398" s="805"/>
      <c r="G398" s="805"/>
      <c r="H398" s="806"/>
      <c r="I398" s="806"/>
      <c r="J398" s="803"/>
      <c r="K398" s="803"/>
      <c r="L398" s="804"/>
    </row>
    <row r="399" spans="1:12" s="101" customFormat="1" ht="24" customHeight="1">
      <c r="A399" s="808">
        <v>1474</v>
      </c>
      <c r="B399" s="110" t="s">
        <v>76</v>
      </c>
      <c r="C399" s="115" t="s">
        <v>78</v>
      </c>
      <c r="D399" s="115" t="s">
        <v>146</v>
      </c>
      <c r="E399" s="115" t="s">
        <v>147</v>
      </c>
      <c r="F399" s="809" t="s">
        <v>71</v>
      </c>
      <c r="G399" s="809"/>
      <c r="H399" s="805"/>
      <c r="I399" s="805"/>
      <c r="J399" s="805"/>
      <c r="K399" s="805"/>
      <c r="L399" s="805"/>
    </row>
    <row r="400" spans="1:12" s="101" customFormat="1" ht="26.25" customHeight="1">
      <c r="A400" s="808"/>
      <c r="B400" s="803" t="s">
        <v>4397</v>
      </c>
      <c r="C400" s="810" t="s">
        <v>4400</v>
      </c>
      <c r="D400" s="807">
        <v>43790</v>
      </c>
      <c r="E400" s="803" t="s">
        <v>1649</v>
      </c>
      <c r="F400" s="803" t="s">
        <v>1650</v>
      </c>
      <c r="G400" s="803"/>
      <c r="H400" s="806" t="s">
        <v>152</v>
      </c>
      <c r="I400" s="806"/>
      <c r="J400" s="117" t="s">
        <v>153</v>
      </c>
      <c r="K400" s="117" t="s">
        <v>3</v>
      </c>
      <c r="L400" s="119">
        <v>149.94</v>
      </c>
    </row>
    <row r="401" spans="1:12" s="101" customFormat="1" ht="408.95" customHeight="1">
      <c r="A401" s="808"/>
      <c r="B401" s="803"/>
      <c r="C401" s="810"/>
      <c r="D401" s="807"/>
      <c r="E401" s="803"/>
      <c r="F401" s="803"/>
      <c r="G401" s="803"/>
      <c r="H401" s="806" t="s">
        <v>154</v>
      </c>
      <c r="I401" s="806"/>
      <c r="J401" s="803" t="s">
        <v>153</v>
      </c>
      <c r="K401" s="803" t="s">
        <v>3</v>
      </c>
      <c r="L401" s="804">
        <v>546.35</v>
      </c>
    </row>
    <row r="402" spans="1:12" s="101" customFormat="1" ht="134.85" customHeight="1">
      <c r="A402" s="808"/>
      <c r="B402" s="803"/>
      <c r="C402" s="810"/>
      <c r="D402" s="807"/>
      <c r="E402" s="803"/>
      <c r="F402" s="803"/>
      <c r="G402" s="803"/>
      <c r="H402" s="806"/>
      <c r="I402" s="806"/>
      <c r="J402" s="803"/>
      <c r="K402" s="803"/>
      <c r="L402" s="804"/>
    </row>
    <row r="403" spans="1:12" s="101" customFormat="1" ht="24" customHeight="1">
      <c r="A403" s="808"/>
      <c r="B403" s="110" t="s">
        <v>77</v>
      </c>
      <c r="C403" s="115" t="s">
        <v>79</v>
      </c>
      <c r="D403" s="115" t="s">
        <v>155</v>
      </c>
      <c r="E403" s="115" t="s">
        <v>156</v>
      </c>
      <c r="F403" s="805"/>
      <c r="G403" s="805"/>
      <c r="H403" s="806" t="s">
        <v>157</v>
      </c>
      <c r="I403" s="806"/>
      <c r="J403" s="803" t="s">
        <v>153</v>
      </c>
      <c r="K403" s="803" t="s">
        <v>153</v>
      </c>
      <c r="L403" s="804">
        <v>0</v>
      </c>
    </row>
    <row r="404" spans="1:12" s="101" customFormat="1" ht="24" customHeight="1">
      <c r="A404" s="808"/>
      <c r="B404" s="117" t="s">
        <v>562</v>
      </c>
      <c r="C404" s="117" t="s">
        <v>1650</v>
      </c>
      <c r="D404" s="118">
        <v>43792</v>
      </c>
      <c r="E404" s="117" t="s">
        <v>1343</v>
      </c>
      <c r="F404" s="805"/>
      <c r="G404" s="805"/>
      <c r="H404" s="806"/>
      <c r="I404" s="806"/>
      <c r="J404" s="803"/>
      <c r="K404" s="803"/>
      <c r="L404" s="804"/>
    </row>
    <row r="405" spans="1:12" s="101" customFormat="1" ht="24" customHeight="1">
      <c r="A405" s="808">
        <v>1475</v>
      </c>
      <c r="B405" s="110" t="s">
        <v>76</v>
      </c>
      <c r="C405" s="115" t="s">
        <v>78</v>
      </c>
      <c r="D405" s="115" t="s">
        <v>146</v>
      </c>
      <c r="E405" s="115" t="s">
        <v>147</v>
      </c>
      <c r="F405" s="809" t="s">
        <v>71</v>
      </c>
      <c r="G405" s="809"/>
      <c r="H405" s="805"/>
      <c r="I405" s="805"/>
      <c r="J405" s="805"/>
      <c r="K405" s="805"/>
      <c r="L405" s="805"/>
    </row>
    <row r="406" spans="1:12" s="101" customFormat="1" ht="26.25" customHeight="1">
      <c r="A406" s="808"/>
      <c r="B406" s="803" t="s">
        <v>4397</v>
      </c>
      <c r="C406" s="810" t="s">
        <v>4401</v>
      </c>
      <c r="D406" s="807">
        <v>43805</v>
      </c>
      <c r="E406" s="803" t="s">
        <v>228</v>
      </c>
      <c r="F406" s="803" t="s">
        <v>239</v>
      </c>
      <c r="G406" s="803"/>
      <c r="H406" s="806" t="s">
        <v>152</v>
      </c>
      <c r="I406" s="806"/>
      <c r="J406" s="117" t="s">
        <v>153</v>
      </c>
      <c r="K406" s="117" t="s">
        <v>3</v>
      </c>
      <c r="L406" s="119">
        <v>1554</v>
      </c>
    </row>
    <row r="407" spans="1:12" s="101" customFormat="1" ht="407.25" customHeight="1">
      <c r="A407" s="808"/>
      <c r="B407" s="803"/>
      <c r="C407" s="810"/>
      <c r="D407" s="807"/>
      <c r="E407" s="803"/>
      <c r="F407" s="803"/>
      <c r="G407" s="803"/>
      <c r="H407" s="806" t="s">
        <v>154</v>
      </c>
      <c r="I407" s="806"/>
      <c r="J407" s="117" t="s">
        <v>153</v>
      </c>
      <c r="K407" s="117" t="s">
        <v>3</v>
      </c>
      <c r="L407" s="119">
        <v>456.6</v>
      </c>
    </row>
    <row r="408" spans="1:12" s="101" customFormat="1" ht="24" customHeight="1">
      <c r="A408" s="808"/>
      <c r="B408" s="110" t="s">
        <v>77</v>
      </c>
      <c r="C408" s="115" t="s">
        <v>79</v>
      </c>
      <c r="D408" s="115" t="s">
        <v>155</v>
      </c>
      <c r="E408" s="115" t="s">
        <v>156</v>
      </c>
      <c r="F408" s="805"/>
      <c r="G408" s="805"/>
      <c r="H408" s="806" t="s">
        <v>157</v>
      </c>
      <c r="I408" s="806"/>
      <c r="J408" s="803" t="s">
        <v>153</v>
      </c>
      <c r="K408" s="803" t="s">
        <v>153</v>
      </c>
      <c r="L408" s="804">
        <v>0</v>
      </c>
    </row>
    <row r="409" spans="1:12" s="101" customFormat="1" ht="24" customHeight="1">
      <c r="A409" s="808"/>
      <c r="B409" s="117" t="s">
        <v>562</v>
      </c>
      <c r="C409" s="117" t="s">
        <v>239</v>
      </c>
      <c r="D409" s="118">
        <v>43811</v>
      </c>
      <c r="E409" s="117" t="s">
        <v>2820</v>
      </c>
      <c r="F409" s="805"/>
      <c r="G409" s="805"/>
      <c r="H409" s="806"/>
      <c r="I409" s="806"/>
      <c r="J409" s="803"/>
      <c r="K409" s="803"/>
      <c r="L409" s="804"/>
    </row>
    <row r="410" spans="1:12" s="101" customFormat="1" ht="24" customHeight="1">
      <c r="A410" s="808">
        <v>1476</v>
      </c>
      <c r="B410" s="110" t="s">
        <v>76</v>
      </c>
      <c r="C410" s="115" t="s">
        <v>78</v>
      </c>
      <c r="D410" s="115" t="s">
        <v>146</v>
      </c>
      <c r="E410" s="115" t="s">
        <v>147</v>
      </c>
      <c r="F410" s="809" t="s">
        <v>71</v>
      </c>
      <c r="G410" s="809"/>
      <c r="H410" s="805"/>
      <c r="I410" s="805"/>
      <c r="J410" s="805"/>
      <c r="K410" s="805"/>
      <c r="L410" s="805"/>
    </row>
    <row r="411" spans="1:12" s="101" customFormat="1" ht="26.25" customHeight="1">
      <c r="A411" s="808"/>
      <c r="B411" s="803" t="s">
        <v>4397</v>
      </c>
      <c r="C411" s="810" t="s">
        <v>4402</v>
      </c>
      <c r="D411" s="807">
        <v>43851</v>
      </c>
      <c r="E411" s="803" t="s">
        <v>476</v>
      </c>
      <c r="F411" s="803" t="s">
        <v>546</v>
      </c>
      <c r="G411" s="803"/>
      <c r="H411" s="806" t="s">
        <v>152</v>
      </c>
      <c r="I411" s="806"/>
      <c r="J411" s="117" t="s">
        <v>153</v>
      </c>
      <c r="K411" s="117" t="s">
        <v>3</v>
      </c>
      <c r="L411" s="119">
        <v>164</v>
      </c>
    </row>
    <row r="412" spans="1:12" s="101" customFormat="1" ht="291.75" customHeight="1">
      <c r="A412" s="808"/>
      <c r="B412" s="803"/>
      <c r="C412" s="810"/>
      <c r="D412" s="807"/>
      <c r="E412" s="803"/>
      <c r="F412" s="803"/>
      <c r="G412" s="803"/>
      <c r="H412" s="806" t="s">
        <v>154</v>
      </c>
      <c r="I412" s="806"/>
      <c r="J412" s="117" t="s">
        <v>153</v>
      </c>
      <c r="K412" s="117" t="s">
        <v>3</v>
      </c>
      <c r="L412" s="119">
        <v>228.02</v>
      </c>
    </row>
    <row r="413" spans="1:12" s="101" customFormat="1" ht="24" customHeight="1">
      <c r="A413" s="808"/>
      <c r="B413" s="110" t="s">
        <v>77</v>
      </c>
      <c r="C413" s="115" t="s">
        <v>79</v>
      </c>
      <c r="D413" s="115" t="s">
        <v>155</v>
      </c>
      <c r="E413" s="115" t="s">
        <v>156</v>
      </c>
      <c r="F413" s="805"/>
      <c r="G413" s="805"/>
      <c r="H413" s="806" t="s">
        <v>157</v>
      </c>
      <c r="I413" s="806"/>
      <c r="J413" s="803" t="s">
        <v>153</v>
      </c>
      <c r="K413" s="803" t="s">
        <v>153</v>
      </c>
      <c r="L413" s="804">
        <v>0</v>
      </c>
    </row>
    <row r="414" spans="1:12" s="101" customFormat="1" ht="24" customHeight="1">
      <c r="A414" s="808"/>
      <c r="B414" s="117" t="s">
        <v>562</v>
      </c>
      <c r="C414" s="117" t="s">
        <v>546</v>
      </c>
      <c r="D414" s="118">
        <v>43852</v>
      </c>
      <c r="E414" s="117" t="s">
        <v>4403</v>
      </c>
      <c r="F414" s="805"/>
      <c r="G414" s="805"/>
      <c r="H414" s="806"/>
      <c r="I414" s="806"/>
      <c r="J414" s="803"/>
      <c r="K414" s="803"/>
      <c r="L414" s="804"/>
    </row>
    <row r="415" spans="1:12" s="101" customFormat="1" ht="24" customHeight="1">
      <c r="A415" s="808">
        <v>1477</v>
      </c>
      <c r="B415" s="110" t="s">
        <v>76</v>
      </c>
      <c r="C415" s="115" t="s">
        <v>78</v>
      </c>
      <c r="D415" s="115" t="s">
        <v>146</v>
      </c>
      <c r="E415" s="115" t="s">
        <v>147</v>
      </c>
      <c r="F415" s="809" t="s">
        <v>71</v>
      </c>
      <c r="G415" s="809"/>
      <c r="H415" s="805"/>
      <c r="I415" s="805"/>
      <c r="J415" s="805"/>
      <c r="K415" s="805"/>
      <c r="L415" s="805"/>
    </row>
    <row r="416" spans="1:12" s="101" customFormat="1" ht="26.25" customHeight="1">
      <c r="A416" s="808"/>
      <c r="B416" s="803" t="s">
        <v>4404</v>
      </c>
      <c r="C416" s="810" t="s">
        <v>4405</v>
      </c>
      <c r="D416" s="807">
        <v>43895</v>
      </c>
      <c r="E416" s="803" t="s">
        <v>523</v>
      </c>
      <c r="F416" s="803" t="s">
        <v>210</v>
      </c>
      <c r="G416" s="803"/>
      <c r="H416" s="806" t="s">
        <v>152</v>
      </c>
      <c r="I416" s="806"/>
      <c r="J416" s="117" t="s">
        <v>153</v>
      </c>
      <c r="K416" s="117" t="s">
        <v>3</v>
      </c>
      <c r="L416" s="119">
        <v>529</v>
      </c>
    </row>
    <row r="417" spans="1:12" s="101" customFormat="1" ht="113.25" customHeight="1">
      <c r="A417" s="808"/>
      <c r="B417" s="803"/>
      <c r="C417" s="810"/>
      <c r="D417" s="807"/>
      <c r="E417" s="803"/>
      <c r="F417" s="803"/>
      <c r="G417" s="803"/>
      <c r="H417" s="806" t="s">
        <v>154</v>
      </c>
      <c r="I417" s="806"/>
      <c r="J417" s="117" t="s">
        <v>153</v>
      </c>
      <c r="K417" s="117" t="s">
        <v>3</v>
      </c>
      <c r="L417" s="119">
        <v>421.92</v>
      </c>
    </row>
    <row r="418" spans="1:12" s="101" customFormat="1" ht="24" customHeight="1">
      <c r="A418" s="808"/>
      <c r="B418" s="110" t="s">
        <v>77</v>
      </c>
      <c r="C418" s="115" t="s">
        <v>79</v>
      </c>
      <c r="D418" s="115" t="s">
        <v>155</v>
      </c>
      <c r="E418" s="115" t="s">
        <v>156</v>
      </c>
      <c r="F418" s="805"/>
      <c r="G418" s="805"/>
      <c r="H418" s="806" t="s">
        <v>157</v>
      </c>
      <c r="I418" s="806"/>
      <c r="J418" s="803" t="s">
        <v>153</v>
      </c>
      <c r="K418" s="803" t="s">
        <v>3</v>
      </c>
      <c r="L418" s="804">
        <v>84.32</v>
      </c>
    </row>
    <row r="419" spans="1:12" s="101" customFormat="1" ht="24" customHeight="1">
      <c r="A419" s="808"/>
      <c r="B419" s="117" t="s">
        <v>193</v>
      </c>
      <c r="C419" s="117" t="s">
        <v>210</v>
      </c>
      <c r="D419" s="118">
        <v>43898</v>
      </c>
      <c r="E419" s="117" t="s">
        <v>976</v>
      </c>
      <c r="F419" s="805"/>
      <c r="G419" s="805"/>
      <c r="H419" s="806"/>
      <c r="I419" s="806"/>
      <c r="J419" s="803"/>
      <c r="K419" s="803"/>
      <c r="L419" s="804"/>
    </row>
    <row r="420" spans="1:12" s="101" customFormat="1" ht="24" customHeight="1">
      <c r="A420" s="808">
        <v>1478</v>
      </c>
      <c r="B420" s="110" t="s">
        <v>76</v>
      </c>
      <c r="C420" s="115" t="s">
        <v>78</v>
      </c>
      <c r="D420" s="115" t="s">
        <v>146</v>
      </c>
      <c r="E420" s="115" t="s">
        <v>147</v>
      </c>
      <c r="F420" s="809" t="s">
        <v>71</v>
      </c>
      <c r="G420" s="809"/>
      <c r="H420" s="805"/>
      <c r="I420" s="805"/>
      <c r="J420" s="805"/>
      <c r="K420" s="805"/>
      <c r="L420" s="805"/>
    </row>
    <row r="421" spans="1:12" s="101" customFormat="1" ht="26.25" customHeight="1">
      <c r="A421" s="808"/>
      <c r="B421" s="803" t="s">
        <v>4406</v>
      </c>
      <c r="C421" s="803" t="s">
        <v>4407</v>
      </c>
      <c r="D421" s="807">
        <v>43783</v>
      </c>
      <c r="E421" s="803" t="s">
        <v>2892</v>
      </c>
      <c r="F421" s="803" t="s">
        <v>3260</v>
      </c>
      <c r="G421" s="803"/>
      <c r="H421" s="806" t="s">
        <v>152</v>
      </c>
      <c r="I421" s="806"/>
      <c r="J421" s="117" t="s">
        <v>153</v>
      </c>
      <c r="K421" s="117" t="s">
        <v>3</v>
      </c>
      <c r="L421" s="119">
        <v>460</v>
      </c>
    </row>
    <row r="422" spans="1:12" s="101" customFormat="1" ht="39.75" customHeight="1">
      <c r="A422" s="808"/>
      <c r="B422" s="803"/>
      <c r="C422" s="803"/>
      <c r="D422" s="807"/>
      <c r="E422" s="803"/>
      <c r="F422" s="803"/>
      <c r="G422" s="803"/>
      <c r="H422" s="806" t="s">
        <v>154</v>
      </c>
      <c r="I422" s="806"/>
      <c r="J422" s="117" t="s">
        <v>153</v>
      </c>
      <c r="K422" s="117" t="s">
        <v>3</v>
      </c>
      <c r="L422" s="119">
        <v>414</v>
      </c>
    </row>
    <row r="423" spans="1:12" s="101" customFormat="1" ht="24" customHeight="1">
      <c r="A423" s="808"/>
      <c r="B423" s="110" t="s">
        <v>77</v>
      </c>
      <c r="C423" s="115" t="s">
        <v>79</v>
      </c>
      <c r="D423" s="115" t="s">
        <v>155</v>
      </c>
      <c r="E423" s="115" t="s">
        <v>156</v>
      </c>
      <c r="F423" s="805"/>
      <c r="G423" s="805"/>
      <c r="H423" s="806" t="s">
        <v>157</v>
      </c>
      <c r="I423" s="806"/>
      <c r="J423" s="803" t="s">
        <v>153</v>
      </c>
      <c r="K423" s="803" t="s">
        <v>153</v>
      </c>
      <c r="L423" s="804">
        <v>0</v>
      </c>
    </row>
    <row r="424" spans="1:12" s="101" customFormat="1" ht="34.5" customHeight="1">
      <c r="A424" s="808"/>
      <c r="B424" s="117" t="s">
        <v>303</v>
      </c>
      <c r="C424" s="117" t="s">
        <v>3260</v>
      </c>
      <c r="D424" s="118">
        <v>43785</v>
      </c>
      <c r="E424" s="117" t="s">
        <v>1418</v>
      </c>
      <c r="F424" s="805"/>
      <c r="G424" s="805"/>
      <c r="H424" s="806"/>
      <c r="I424" s="806"/>
      <c r="J424" s="803"/>
      <c r="K424" s="803"/>
      <c r="L424" s="804"/>
    </row>
    <row r="425" spans="1:12" s="101" customFormat="1" ht="24" customHeight="1">
      <c r="A425" s="808">
        <v>1479</v>
      </c>
      <c r="B425" s="110" t="s">
        <v>76</v>
      </c>
      <c r="C425" s="115" t="s">
        <v>78</v>
      </c>
      <c r="D425" s="115" t="s">
        <v>146</v>
      </c>
      <c r="E425" s="115" t="s">
        <v>147</v>
      </c>
      <c r="F425" s="809" t="s">
        <v>71</v>
      </c>
      <c r="G425" s="809"/>
      <c r="H425" s="805"/>
      <c r="I425" s="805"/>
      <c r="J425" s="805"/>
      <c r="K425" s="805"/>
      <c r="L425" s="805"/>
    </row>
    <row r="426" spans="1:12" s="101" customFormat="1" ht="26.25" customHeight="1">
      <c r="A426" s="808"/>
      <c r="B426" s="803" t="s">
        <v>4406</v>
      </c>
      <c r="C426" s="803" t="s">
        <v>4408</v>
      </c>
      <c r="D426" s="807">
        <v>43854</v>
      </c>
      <c r="E426" s="803" t="s">
        <v>2210</v>
      </c>
      <c r="F426" s="803" t="s">
        <v>4409</v>
      </c>
      <c r="G426" s="803"/>
      <c r="H426" s="806" t="s">
        <v>152</v>
      </c>
      <c r="I426" s="806"/>
      <c r="J426" s="117" t="s">
        <v>153</v>
      </c>
      <c r="K426" s="117" t="s">
        <v>3</v>
      </c>
      <c r="L426" s="119">
        <v>322</v>
      </c>
    </row>
    <row r="427" spans="1:12" s="101" customFormat="1" ht="29.25" customHeight="1">
      <c r="A427" s="808"/>
      <c r="B427" s="803"/>
      <c r="C427" s="803"/>
      <c r="D427" s="807"/>
      <c r="E427" s="803"/>
      <c r="F427" s="803"/>
      <c r="G427" s="803"/>
      <c r="H427" s="806" t="s">
        <v>154</v>
      </c>
      <c r="I427" s="806"/>
      <c r="J427" s="117" t="s">
        <v>153</v>
      </c>
      <c r="K427" s="117" t="s">
        <v>3</v>
      </c>
      <c r="L427" s="119">
        <v>543.97</v>
      </c>
    </row>
    <row r="428" spans="1:12" s="101" customFormat="1" ht="24" customHeight="1">
      <c r="A428" s="808"/>
      <c r="B428" s="110" t="s">
        <v>77</v>
      </c>
      <c r="C428" s="115" t="s">
        <v>79</v>
      </c>
      <c r="D428" s="115" t="s">
        <v>155</v>
      </c>
      <c r="E428" s="115" t="s">
        <v>156</v>
      </c>
      <c r="F428" s="805"/>
      <c r="G428" s="805"/>
      <c r="H428" s="806" t="s">
        <v>157</v>
      </c>
      <c r="I428" s="806"/>
      <c r="J428" s="803" t="s">
        <v>153</v>
      </c>
      <c r="K428" s="803" t="s">
        <v>153</v>
      </c>
      <c r="L428" s="804">
        <v>0</v>
      </c>
    </row>
    <row r="429" spans="1:12" s="101" customFormat="1" ht="34.5" customHeight="1">
      <c r="A429" s="808"/>
      <c r="B429" s="117" t="s">
        <v>303</v>
      </c>
      <c r="C429" s="117" t="s">
        <v>4409</v>
      </c>
      <c r="D429" s="118">
        <v>43856</v>
      </c>
      <c r="E429" s="117" t="s">
        <v>493</v>
      </c>
      <c r="F429" s="805"/>
      <c r="G429" s="805"/>
      <c r="H429" s="806"/>
      <c r="I429" s="806"/>
      <c r="J429" s="803"/>
      <c r="K429" s="803"/>
      <c r="L429" s="804"/>
    </row>
    <row r="430" spans="1:12" s="101" customFormat="1" ht="24" customHeight="1">
      <c r="A430" s="808">
        <v>1480</v>
      </c>
      <c r="B430" s="110" t="s">
        <v>76</v>
      </c>
      <c r="C430" s="115" t="s">
        <v>78</v>
      </c>
      <c r="D430" s="115" t="s">
        <v>146</v>
      </c>
      <c r="E430" s="115" t="s">
        <v>147</v>
      </c>
      <c r="F430" s="809" t="s">
        <v>71</v>
      </c>
      <c r="G430" s="809"/>
      <c r="H430" s="805"/>
      <c r="I430" s="805"/>
      <c r="J430" s="805"/>
      <c r="K430" s="805"/>
      <c r="L430" s="805"/>
    </row>
    <row r="431" spans="1:12" s="101" customFormat="1" ht="26.25" customHeight="1">
      <c r="A431" s="808"/>
      <c r="B431" s="803" t="s">
        <v>4410</v>
      </c>
      <c r="C431" s="810" t="s">
        <v>4411</v>
      </c>
      <c r="D431" s="807">
        <v>43758</v>
      </c>
      <c r="E431" s="803" t="s">
        <v>4412</v>
      </c>
      <c r="F431" s="803" t="s">
        <v>2495</v>
      </c>
      <c r="G431" s="803"/>
      <c r="H431" s="806" t="s">
        <v>152</v>
      </c>
      <c r="I431" s="806"/>
      <c r="J431" s="117" t="s">
        <v>153</v>
      </c>
      <c r="K431" s="117" t="s">
        <v>3</v>
      </c>
      <c r="L431" s="119">
        <v>495</v>
      </c>
    </row>
    <row r="432" spans="1:12" s="101" customFormat="1" ht="408.95" customHeight="1">
      <c r="A432" s="808"/>
      <c r="B432" s="803"/>
      <c r="C432" s="810"/>
      <c r="D432" s="807"/>
      <c r="E432" s="803"/>
      <c r="F432" s="803"/>
      <c r="G432" s="803"/>
      <c r="H432" s="806" t="s">
        <v>154</v>
      </c>
      <c r="I432" s="806"/>
      <c r="J432" s="803" t="s">
        <v>153</v>
      </c>
      <c r="K432" s="803" t="s">
        <v>3</v>
      </c>
      <c r="L432" s="804">
        <v>331.99</v>
      </c>
    </row>
    <row r="433" spans="1:12" s="101" customFormat="1" ht="166.35" customHeight="1">
      <c r="A433" s="808"/>
      <c r="B433" s="803"/>
      <c r="C433" s="810"/>
      <c r="D433" s="807"/>
      <c r="E433" s="803"/>
      <c r="F433" s="803"/>
      <c r="G433" s="803"/>
      <c r="H433" s="806"/>
      <c r="I433" s="806"/>
      <c r="J433" s="803"/>
      <c r="K433" s="803"/>
      <c r="L433" s="804"/>
    </row>
    <row r="434" spans="1:12" s="101" customFormat="1" ht="24" customHeight="1">
      <c r="A434" s="808"/>
      <c r="B434" s="110" t="s">
        <v>77</v>
      </c>
      <c r="C434" s="115" t="s">
        <v>79</v>
      </c>
      <c r="D434" s="115" t="s">
        <v>155</v>
      </c>
      <c r="E434" s="115" t="s">
        <v>156</v>
      </c>
      <c r="F434" s="805"/>
      <c r="G434" s="805"/>
      <c r="H434" s="806" t="s">
        <v>157</v>
      </c>
      <c r="I434" s="806"/>
      <c r="J434" s="803" t="s">
        <v>153</v>
      </c>
      <c r="K434" s="803" t="s">
        <v>3</v>
      </c>
      <c r="L434" s="804">
        <v>715</v>
      </c>
    </row>
    <row r="435" spans="1:12" s="101" customFormat="1" ht="24" customHeight="1">
      <c r="A435" s="808"/>
      <c r="B435" s="117" t="s">
        <v>254</v>
      </c>
      <c r="C435" s="117" t="s">
        <v>2495</v>
      </c>
      <c r="D435" s="118">
        <v>43761</v>
      </c>
      <c r="E435" s="117" t="s">
        <v>2590</v>
      </c>
      <c r="F435" s="805"/>
      <c r="G435" s="805"/>
      <c r="H435" s="806"/>
      <c r="I435" s="806"/>
      <c r="J435" s="803"/>
      <c r="K435" s="803"/>
      <c r="L435" s="804"/>
    </row>
    <row r="436" spans="1:12" s="101" customFormat="1" ht="24" customHeight="1">
      <c r="A436" s="808">
        <v>1481</v>
      </c>
      <c r="B436" s="110" t="s">
        <v>76</v>
      </c>
      <c r="C436" s="115" t="s">
        <v>78</v>
      </c>
      <c r="D436" s="115" t="s">
        <v>146</v>
      </c>
      <c r="E436" s="115" t="s">
        <v>147</v>
      </c>
      <c r="F436" s="809" t="s">
        <v>71</v>
      </c>
      <c r="G436" s="809"/>
      <c r="H436" s="805"/>
      <c r="I436" s="805"/>
      <c r="J436" s="805"/>
      <c r="K436" s="805"/>
      <c r="L436" s="805"/>
    </row>
    <row r="437" spans="1:12" s="101" customFormat="1" ht="26.25" customHeight="1">
      <c r="A437" s="808"/>
      <c r="B437" s="803" t="s">
        <v>4410</v>
      </c>
      <c r="C437" s="810" t="s">
        <v>4413</v>
      </c>
      <c r="D437" s="807">
        <v>43762</v>
      </c>
      <c r="E437" s="803" t="s">
        <v>234</v>
      </c>
      <c r="F437" s="803" t="s">
        <v>4414</v>
      </c>
      <c r="G437" s="803"/>
      <c r="H437" s="806" t="s">
        <v>152</v>
      </c>
      <c r="I437" s="806"/>
      <c r="J437" s="117" t="s">
        <v>153</v>
      </c>
      <c r="K437" s="117" t="s">
        <v>3</v>
      </c>
      <c r="L437" s="119">
        <v>303</v>
      </c>
    </row>
    <row r="438" spans="1:12" s="101" customFormat="1" ht="408.95" customHeight="1">
      <c r="A438" s="808"/>
      <c r="B438" s="803"/>
      <c r="C438" s="810"/>
      <c r="D438" s="807"/>
      <c r="E438" s="803"/>
      <c r="F438" s="803"/>
      <c r="G438" s="803"/>
      <c r="H438" s="806" t="s">
        <v>154</v>
      </c>
      <c r="I438" s="806"/>
      <c r="J438" s="803" t="s">
        <v>153</v>
      </c>
      <c r="K438" s="803" t="s">
        <v>3</v>
      </c>
      <c r="L438" s="804">
        <v>296.60000000000002</v>
      </c>
    </row>
    <row r="439" spans="1:12" s="101" customFormat="1" ht="155.85" customHeight="1">
      <c r="A439" s="808"/>
      <c r="B439" s="803"/>
      <c r="C439" s="810"/>
      <c r="D439" s="807"/>
      <c r="E439" s="803"/>
      <c r="F439" s="803"/>
      <c r="G439" s="803"/>
      <c r="H439" s="806"/>
      <c r="I439" s="806"/>
      <c r="J439" s="803"/>
      <c r="K439" s="803"/>
      <c r="L439" s="804"/>
    </row>
    <row r="440" spans="1:12" s="101" customFormat="1" ht="24" customHeight="1">
      <c r="A440" s="808"/>
      <c r="B440" s="110" t="s">
        <v>77</v>
      </c>
      <c r="C440" s="115" t="s">
        <v>79</v>
      </c>
      <c r="D440" s="115" t="s">
        <v>155</v>
      </c>
      <c r="E440" s="115" t="s">
        <v>156</v>
      </c>
      <c r="F440" s="805"/>
      <c r="G440" s="805"/>
      <c r="H440" s="806" t="s">
        <v>157</v>
      </c>
      <c r="I440" s="806"/>
      <c r="J440" s="803" t="s">
        <v>153</v>
      </c>
      <c r="K440" s="803" t="s">
        <v>3</v>
      </c>
      <c r="L440" s="804">
        <v>60</v>
      </c>
    </row>
    <row r="441" spans="1:12" s="101" customFormat="1" ht="24" customHeight="1">
      <c r="A441" s="808"/>
      <c r="B441" s="117" t="s">
        <v>254</v>
      </c>
      <c r="C441" s="117" t="s">
        <v>4414</v>
      </c>
      <c r="D441" s="118">
        <v>43763</v>
      </c>
      <c r="E441" s="117" t="s">
        <v>1172</v>
      </c>
      <c r="F441" s="805"/>
      <c r="G441" s="805"/>
      <c r="H441" s="806"/>
      <c r="I441" s="806"/>
      <c r="J441" s="803"/>
      <c r="K441" s="803"/>
      <c r="L441" s="804"/>
    </row>
    <row r="442" spans="1:12" s="101" customFormat="1" ht="24" customHeight="1">
      <c r="A442" s="808">
        <v>1482</v>
      </c>
      <c r="B442" s="110" t="s">
        <v>76</v>
      </c>
      <c r="C442" s="115" t="s">
        <v>78</v>
      </c>
      <c r="D442" s="115" t="s">
        <v>146</v>
      </c>
      <c r="E442" s="115" t="s">
        <v>147</v>
      </c>
      <c r="F442" s="809" t="s">
        <v>71</v>
      </c>
      <c r="G442" s="809"/>
      <c r="H442" s="805"/>
      <c r="I442" s="805"/>
      <c r="J442" s="805"/>
      <c r="K442" s="805"/>
      <c r="L442" s="805"/>
    </row>
    <row r="443" spans="1:12" s="101" customFormat="1" ht="26.25" customHeight="1">
      <c r="A443" s="808"/>
      <c r="B443" s="803" t="s">
        <v>4410</v>
      </c>
      <c r="C443" s="810" t="s">
        <v>4415</v>
      </c>
      <c r="D443" s="807">
        <v>43804</v>
      </c>
      <c r="E443" s="803" t="s">
        <v>4416</v>
      </c>
      <c r="F443" s="803" t="s">
        <v>4417</v>
      </c>
      <c r="G443" s="803"/>
      <c r="H443" s="806" t="s">
        <v>152</v>
      </c>
      <c r="I443" s="806"/>
      <c r="J443" s="117" t="s">
        <v>153</v>
      </c>
      <c r="K443" s="117" t="s">
        <v>3</v>
      </c>
      <c r="L443" s="119">
        <v>262</v>
      </c>
    </row>
    <row r="444" spans="1:12" s="101" customFormat="1" ht="408.95" customHeight="1">
      <c r="A444" s="808"/>
      <c r="B444" s="803"/>
      <c r="C444" s="810"/>
      <c r="D444" s="807"/>
      <c r="E444" s="803"/>
      <c r="F444" s="803"/>
      <c r="G444" s="803"/>
      <c r="H444" s="806" t="s">
        <v>154</v>
      </c>
      <c r="I444" s="806"/>
      <c r="J444" s="803" t="s">
        <v>153</v>
      </c>
      <c r="K444" s="803" t="s">
        <v>3</v>
      </c>
      <c r="L444" s="804">
        <v>2603.48</v>
      </c>
    </row>
    <row r="445" spans="1:12" s="101" customFormat="1" ht="239.85" customHeight="1">
      <c r="A445" s="808"/>
      <c r="B445" s="803"/>
      <c r="C445" s="810"/>
      <c r="D445" s="807"/>
      <c r="E445" s="803"/>
      <c r="F445" s="803"/>
      <c r="G445" s="803"/>
      <c r="H445" s="806"/>
      <c r="I445" s="806"/>
      <c r="J445" s="803"/>
      <c r="K445" s="803"/>
      <c r="L445" s="804"/>
    </row>
    <row r="446" spans="1:12" s="101" customFormat="1" ht="24" customHeight="1">
      <c r="A446" s="808"/>
      <c r="B446" s="110" t="s">
        <v>77</v>
      </c>
      <c r="C446" s="115" t="s">
        <v>79</v>
      </c>
      <c r="D446" s="115" t="s">
        <v>155</v>
      </c>
      <c r="E446" s="115" t="s">
        <v>156</v>
      </c>
      <c r="F446" s="805"/>
      <c r="G446" s="805"/>
      <c r="H446" s="806" t="s">
        <v>157</v>
      </c>
      <c r="I446" s="806"/>
      <c r="J446" s="803" t="s">
        <v>153</v>
      </c>
      <c r="K446" s="803" t="s">
        <v>153</v>
      </c>
      <c r="L446" s="804">
        <v>0</v>
      </c>
    </row>
    <row r="447" spans="1:12" s="101" customFormat="1" ht="24" customHeight="1">
      <c r="A447" s="808"/>
      <c r="B447" s="117" t="s">
        <v>254</v>
      </c>
      <c r="C447" s="117" t="s">
        <v>4417</v>
      </c>
      <c r="D447" s="118">
        <v>43807</v>
      </c>
      <c r="E447" s="117" t="s">
        <v>4418</v>
      </c>
      <c r="F447" s="805"/>
      <c r="G447" s="805"/>
      <c r="H447" s="806"/>
      <c r="I447" s="806"/>
      <c r="J447" s="803"/>
      <c r="K447" s="803"/>
      <c r="L447" s="804"/>
    </row>
    <row r="448" spans="1:12" s="101" customFormat="1" ht="24" customHeight="1">
      <c r="A448" s="808">
        <v>1483</v>
      </c>
      <c r="B448" s="110" t="s">
        <v>76</v>
      </c>
      <c r="C448" s="115" t="s">
        <v>78</v>
      </c>
      <c r="D448" s="115" t="s">
        <v>146</v>
      </c>
      <c r="E448" s="115" t="s">
        <v>147</v>
      </c>
      <c r="F448" s="809" t="s">
        <v>71</v>
      </c>
      <c r="G448" s="809"/>
      <c r="H448" s="805"/>
      <c r="I448" s="805"/>
      <c r="J448" s="805"/>
      <c r="K448" s="805"/>
      <c r="L448" s="805"/>
    </row>
    <row r="449" spans="1:12" s="101" customFormat="1" ht="26.25" customHeight="1">
      <c r="A449" s="808"/>
      <c r="B449" s="803" t="s">
        <v>4410</v>
      </c>
      <c r="C449" s="810" t="s">
        <v>4419</v>
      </c>
      <c r="D449" s="807">
        <v>43808</v>
      </c>
      <c r="E449" s="803" t="s">
        <v>4420</v>
      </c>
      <c r="F449" s="803" t="s">
        <v>4421</v>
      </c>
      <c r="G449" s="803"/>
      <c r="H449" s="806" t="s">
        <v>152</v>
      </c>
      <c r="I449" s="806"/>
      <c r="J449" s="117" t="s">
        <v>153</v>
      </c>
      <c r="K449" s="117" t="s">
        <v>3</v>
      </c>
      <c r="L449" s="119">
        <v>118</v>
      </c>
    </row>
    <row r="450" spans="1:12" s="101" customFormat="1" ht="408.95" customHeight="1">
      <c r="A450" s="808"/>
      <c r="B450" s="803"/>
      <c r="C450" s="810"/>
      <c r="D450" s="807"/>
      <c r="E450" s="803"/>
      <c r="F450" s="803"/>
      <c r="G450" s="803"/>
      <c r="H450" s="806" t="s">
        <v>154</v>
      </c>
      <c r="I450" s="806"/>
      <c r="J450" s="803" t="s">
        <v>153</v>
      </c>
      <c r="K450" s="803" t="s">
        <v>3</v>
      </c>
      <c r="L450" s="804">
        <v>404</v>
      </c>
    </row>
    <row r="451" spans="1:12" s="101" customFormat="1" ht="40.35" customHeight="1">
      <c r="A451" s="808"/>
      <c r="B451" s="803"/>
      <c r="C451" s="810"/>
      <c r="D451" s="807"/>
      <c r="E451" s="803"/>
      <c r="F451" s="803"/>
      <c r="G451" s="803"/>
      <c r="H451" s="806"/>
      <c r="I451" s="806"/>
      <c r="J451" s="803"/>
      <c r="K451" s="803"/>
      <c r="L451" s="804"/>
    </row>
    <row r="452" spans="1:12" s="101" customFormat="1" ht="24" customHeight="1">
      <c r="A452" s="808"/>
      <c r="B452" s="110" t="s">
        <v>77</v>
      </c>
      <c r="C452" s="115" t="s">
        <v>79</v>
      </c>
      <c r="D452" s="115" t="s">
        <v>155</v>
      </c>
      <c r="E452" s="115" t="s">
        <v>156</v>
      </c>
      <c r="F452" s="805"/>
      <c r="G452" s="805"/>
      <c r="H452" s="806" t="s">
        <v>157</v>
      </c>
      <c r="I452" s="806"/>
      <c r="J452" s="803" t="s">
        <v>153</v>
      </c>
      <c r="K452" s="803" t="s">
        <v>3</v>
      </c>
      <c r="L452" s="804">
        <v>50</v>
      </c>
    </row>
    <row r="453" spans="1:12" s="101" customFormat="1" ht="24" customHeight="1">
      <c r="A453" s="808"/>
      <c r="B453" s="117" t="s">
        <v>254</v>
      </c>
      <c r="C453" s="117" t="s">
        <v>4421</v>
      </c>
      <c r="D453" s="118">
        <v>43809</v>
      </c>
      <c r="E453" s="117" t="s">
        <v>2733</v>
      </c>
      <c r="F453" s="805"/>
      <c r="G453" s="805"/>
      <c r="H453" s="806"/>
      <c r="I453" s="806"/>
      <c r="J453" s="803"/>
      <c r="K453" s="803"/>
      <c r="L453" s="804"/>
    </row>
    <row r="454" spans="1:12" s="101" customFormat="1" ht="24" customHeight="1">
      <c r="A454" s="808">
        <v>1484</v>
      </c>
      <c r="B454" s="110" t="s">
        <v>76</v>
      </c>
      <c r="C454" s="115" t="s">
        <v>78</v>
      </c>
      <c r="D454" s="115" t="s">
        <v>146</v>
      </c>
      <c r="E454" s="115" t="s">
        <v>147</v>
      </c>
      <c r="F454" s="809" t="s">
        <v>71</v>
      </c>
      <c r="G454" s="809"/>
      <c r="H454" s="805"/>
      <c r="I454" s="805"/>
      <c r="J454" s="805"/>
      <c r="K454" s="805"/>
      <c r="L454" s="805"/>
    </row>
    <row r="455" spans="1:12" s="101" customFormat="1" ht="26.25" customHeight="1">
      <c r="A455" s="808"/>
      <c r="B455" s="803" t="s">
        <v>4422</v>
      </c>
      <c r="C455" s="810" t="s">
        <v>4423</v>
      </c>
      <c r="D455" s="807">
        <v>43801</v>
      </c>
      <c r="E455" s="803" t="s">
        <v>1898</v>
      </c>
      <c r="F455" s="803" t="s">
        <v>4011</v>
      </c>
      <c r="G455" s="803"/>
      <c r="H455" s="806" t="s">
        <v>152</v>
      </c>
      <c r="I455" s="806"/>
      <c r="J455" s="117" t="s">
        <v>153</v>
      </c>
      <c r="K455" s="117" t="s">
        <v>3</v>
      </c>
      <c r="L455" s="119">
        <v>346.46</v>
      </c>
    </row>
    <row r="456" spans="1:12" s="101" customFormat="1" ht="260.25" customHeight="1">
      <c r="A456" s="808"/>
      <c r="B456" s="803"/>
      <c r="C456" s="810"/>
      <c r="D456" s="807"/>
      <c r="E456" s="803"/>
      <c r="F456" s="803"/>
      <c r="G456" s="803"/>
      <c r="H456" s="806" t="s">
        <v>154</v>
      </c>
      <c r="I456" s="806"/>
      <c r="J456" s="117" t="s">
        <v>153</v>
      </c>
      <c r="K456" s="117" t="s">
        <v>3</v>
      </c>
      <c r="L456" s="119">
        <v>2662.29</v>
      </c>
    </row>
    <row r="457" spans="1:12" s="101" customFormat="1" ht="24" customHeight="1">
      <c r="A457" s="808"/>
      <c r="B457" s="110" t="s">
        <v>77</v>
      </c>
      <c r="C457" s="115" t="s">
        <v>79</v>
      </c>
      <c r="D457" s="115" t="s">
        <v>155</v>
      </c>
      <c r="E457" s="115" t="s">
        <v>156</v>
      </c>
      <c r="F457" s="805"/>
      <c r="G457" s="805"/>
      <c r="H457" s="806" t="s">
        <v>157</v>
      </c>
      <c r="I457" s="806"/>
      <c r="J457" s="803" t="s">
        <v>153</v>
      </c>
      <c r="K457" s="803" t="s">
        <v>3</v>
      </c>
      <c r="L457" s="804">
        <v>1356.37</v>
      </c>
    </row>
    <row r="458" spans="1:12" s="101" customFormat="1" ht="24" customHeight="1">
      <c r="A458" s="808"/>
      <c r="B458" s="117" t="s">
        <v>181</v>
      </c>
      <c r="C458" s="117" t="s">
        <v>4011</v>
      </c>
      <c r="D458" s="118">
        <v>43805</v>
      </c>
      <c r="E458" s="117" t="s">
        <v>688</v>
      </c>
      <c r="F458" s="805"/>
      <c r="G458" s="805"/>
      <c r="H458" s="806"/>
      <c r="I458" s="806"/>
      <c r="J458" s="803"/>
      <c r="K458" s="803"/>
      <c r="L458" s="804"/>
    </row>
    <row r="459" spans="1:12" s="101" customFormat="1" ht="24" customHeight="1">
      <c r="A459" s="808">
        <v>1485</v>
      </c>
      <c r="B459" s="110" t="s">
        <v>76</v>
      </c>
      <c r="C459" s="115" t="s">
        <v>78</v>
      </c>
      <c r="D459" s="115" t="s">
        <v>146</v>
      </c>
      <c r="E459" s="115" t="s">
        <v>147</v>
      </c>
      <c r="F459" s="809" t="s">
        <v>71</v>
      </c>
      <c r="G459" s="809"/>
      <c r="H459" s="805"/>
      <c r="I459" s="805"/>
      <c r="J459" s="805"/>
      <c r="K459" s="805"/>
      <c r="L459" s="805"/>
    </row>
    <row r="460" spans="1:12" s="101" customFormat="1" ht="26.25" customHeight="1">
      <c r="A460" s="808"/>
      <c r="B460" s="803" t="s">
        <v>4424</v>
      </c>
      <c r="C460" s="810" t="s">
        <v>4425</v>
      </c>
      <c r="D460" s="807">
        <v>43798</v>
      </c>
      <c r="E460" s="803" t="s">
        <v>555</v>
      </c>
      <c r="F460" s="803" t="s">
        <v>4426</v>
      </c>
      <c r="G460" s="803"/>
      <c r="H460" s="806" t="s">
        <v>152</v>
      </c>
      <c r="I460" s="806"/>
      <c r="J460" s="117" t="s">
        <v>153</v>
      </c>
      <c r="K460" s="117" t="s">
        <v>3</v>
      </c>
      <c r="L460" s="119">
        <v>700</v>
      </c>
    </row>
    <row r="461" spans="1:12" s="101" customFormat="1" ht="123.75" customHeight="1">
      <c r="A461" s="808"/>
      <c r="B461" s="803"/>
      <c r="C461" s="810"/>
      <c r="D461" s="807"/>
      <c r="E461" s="803"/>
      <c r="F461" s="803"/>
      <c r="G461" s="803"/>
      <c r="H461" s="806" t="s">
        <v>154</v>
      </c>
      <c r="I461" s="806"/>
      <c r="J461" s="117" t="s">
        <v>153</v>
      </c>
      <c r="K461" s="117" t="s">
        <v>3</v>
      </c>
      <c r="L461" s="119">
        <v>1278.27</v>
      </c>
    </row>
    <row r="462" spans="1:12" s="101" customFormat="1" ht="24" customHeight="1">
      <c r="A462" s="808"/>
      <c r="B462" s="110" t="s">
        <v>77</v>
      </c>
      <c r="C462" s="115" t="s">
        <v>79</v>
      </c>
      <c r="D462" s="115" t="s">
        <v>155</v>
      </c>
      <c r="E462" s="115" t="s">
        <v>156</v>
      </c>
      <c r="F462" s="805"/>
      <c r="G462" s="805"/>
      <c r="H462" s="806" t="s">
        <v>157</v>
      </c>
      <c r="I462" s="806"/>
      <c r="J462" s="803" t="s">
        <v>153</v>
      </c>
      <c r="K462" s="803" t="s">
        <v>153</v>
      </c>
      <c r="L462" s="804">
        <v>0</v>
      </c>
    </row>
    <row r="463" spans="1:12" s="101" customFormat="1" ht="24" customHeight="1">
      <c r="A463" s="808"/>
      <c r="B463" s="117" t="s">
        <v>260</v>
      </c>
      <c r="C463" s="117" t="s">
        <v>4426</v>
      </c>
      <c r="D463" s="118">
        <v>43806</v>
      </c>
      <c r="E463" s="117" t="s">
        <v>4427</v>
      </c>
      <c r="F463" s="805"/>
      <c r="G463" s="805"/>
      <c r="H463" s="806"/>
      <c r="I463" s="806"/>
      <c r="J463" s="803"/>
      <c r="K463" s="803"/>
      <c r="L463" s="804"/>
    </row>
    <row r="464" spans="1:12" s="101" customFormat="1" ht="24" customHeight="1">
      <c r="A464" s="808">
        <v>1486</v>
      </c>
      <c r="B464" s="110" t="s">
        <v>76</v>
      </c>
      <c r="C464" s="115" t="s">
        <v>78</v>
      </c>
      <c r="D464" s="115" t="s">
        <v>146</v>
      </c>
      <c r="E464" s="115" t="s">
        <v>147</v>
      </c>
      <c r="F464" s="809" t="s">
        <v>71</v>
      </c>
      <c r="G464" s="809"/>
      <c r="H464" s="805"/>
      <c r="I464" s="805"/>
      <c r="J464" s="805"/>
      <c r="K464" s="805"/>
      <c r="L464" s="805"/>
    </row>
    <row r="465" spans="1:12" s="101" customFormat="1" ht="26.25" customHeight="1">
      <c r="A465" s="808"/>
      <c r="B465" s="803" t="s">
        <v>4428</v>
      </c>
      <c r="C465" s="810" t="s">
        <v>4429</v>
      </c>
      <c r="D465" s="807">
        <v>43781</v>
      </c>
      <c r="E465" s="803" t="s">
        <v>197</v>
      </c>
      <c r="F465" s="803" t="s">
        <v>4069</v>
      </c>
      <c r="G465" s="803"/>
      <c r="H465" s="806" t="s">
        <v>152</v>
      </c>
      <c r="I465" s="806"/>
      <c r="J465" s="117" t="s">
        <v>153</v>
      </c>
      <c r="K465" s="117" t="s">
        <v>3</v>
      </c>
      <c r="L465" s="119">
        <v>1620</v>
      </c>
    </row>
    <row r="466" spans="1:12" s="101" customFormat="1" ht="218.25" customHeight="1">
      <c r="A466" s="808"/>
      <c r="B466" s="803"/>
      <c r="C466" s="810"/>
      <c r="D466" s="807"/>
      <c r="E466" s="803"/>
      <c r="F466" s="803"/>
      <c r="G466" s="803"/>
      <c r="H466" s="806" t="s">
        <v>154</v>
      </c>
      <c r="I466" s="806"/>
      <c r="J466" s="117" t="s">
        <v>153</v>
      </c>
      <c r="K466" s="117" t="s">
        <v>3</v>
      </c>
      <c r="L466" s="119">
        <v>1245.6000000000001</v>
      </c>
    </row>
    <row r="467" spans="1:12" s="101" customFormat="1" ht="24" customHeight="1">
      <c r="A467" s="808"/>
      <c r="B467" s="110" t="s">
        <v>77</v>
      </c>
      <c r="C467" s="115" t="s">
        <v>79</v>
      </c>
      <c r="D467" s="115" t="s">
        <v>155</v>
      </c>
      <c r="E467" s="115" t="s">
        <v>156</v>
      </c>
      <c r="F467" s="805"/>
      <c r="G467" s="805"/>
      <c r="H467" s="806" t="s">
        <v>157</v>
      </c>
      <c r="I467" s="806"/>
      <c r="J467" s="803" t="s">
        <v>153</v>
      </c>
      <c r="K467" s="803" t="s">
        <v>153</v>
      </c>
      <c r="L467" s="804">
        <v>0</v>
      </c>
    </row>
    <row r="468" spans="1:12" s="101" customFormat="1" ht="24" customHeight="1">
      <c r="A468" s="808"/>
      <c r="B468" s="117" t="s">
        <v>153</v>
      </c>
      <c r="C468" s="117" t="s">
        <v>4069</v>
      </c>
      <c r="D468" s="118">
        <v>43787</v>
      </c>
      <c r="E468" s="117" t="s">
        <v>2309</v>
      </c>
      <c r="F468" s="805"/>
      <c r="G468" s="805"/>
      <c r="H468" s="806"/>
      <c r="I468" s="806"/>
      <c r="J468" s="803"/>
      <c r="K468" s="803"/>
      <c r="L468" s="804"/>
    </row>
    <row r="469" spans="1:12" s="101" customFormat="1" ht="24" customHeight="1">
      <c r="A469" s="808">
        <v>1487</v>
      </c>
      <c r="B469" s="110" t="s">
        <v>76</v>
      </c>
      <c r="C469" s="115" t="s">
        <v>78</v>
      </c>
      <c r="D469" s="115" t="s">
        <v>146</v>
      </c>
      <c r="E469" s="115" t="s">
        <v>147</v>
      </c>
      <c r="F469" s="809" t="s">
        <v>71</v>
      </c>
      <c r="G469" s="809"/>
      <c r="H469" s="805"/>
      <c r="I469" s="805"/>
      <c r="J469" s="805"/>
      <c r="K469" s="805"/>
      <c r="L469" s="805"/>
    </row>
    <row r="470" spans="1:12" s="101" customFormat="1" ht="26.25" customHeight="1">
      <c r="A470" s="808"/>
      <c r="B470" s="803" t="s">
        <v>4430</v>
      </c>
      <c r="C470" s="810" t="s">
        <v>4431</v>
      </c>
      <c r="D470" s="807">
        <v>43739</v>
      </c>
      <c r="E470" s="803" t="s">
        <v>523</v>
      </c>
      <c r="F470" s="803" t="s">
        <v>210</v>
      </c>
      <c r="G470" s="803"/>
      <c r="H470" s="806" t="s">
        <v>152</v>
      </c>
      <c r="I470" s="806"/>
      <c r="J470" s="117" t="s">
        <v>153</v>
      </c>
      <c r="K470" s="117" t="s">
        <v>3</v>
      </c>
      <c r="L470" s="119">
        <v>528.6</v>
      </c>
    </row>
    <row r="471" spans="1:12" s="101" customFormat="1" ht="396.75" customHeight="1">
      <c r="A471" s="808"/>
      <c r="B471" s="803"/>
      <c r="C471" s="810"/>
      <c r="D471" s="807"/>
      <c r="E471" s="803"/>
      <c r="F471" s="803"/>
      <c r="G471" s="803"/>
      <c r="H471" s="806" t="s">
        <v>154</v>
      </c>
      <c r="I471" s="806"/>
      <c r="J471" s="117" t="s">
        <v>153</v>
      </c>
      <c r="K471" s="117" t="s">
        <v>3</v>
      </c>
      <c r="L471" s="119">
        <v>534.41</v>
      </c>
    </row>
    <row r="472" spans="1:12" s="101" customFormat="1" ht="24" customHeight="1">
      <c r="A472" s="808"/>
      <c r="B472" s="110" t="s">
        <v>77</v>
      </c>
      <c r="C472" s="115" t="s">
        <v>79</v>
      </c>
      <c r="D472" s="115" t="s">
        <v>155</v>
      </c>
      <c r="E472" s="115" t="s">
        <v>156</v>
      </c>
      <c r="F472" s="805"/>
      <c r="G472" s="805"/>
      <c r="H472" s="806" t="s">
        <v>157</v>
      </c>
      <c r="I472" s="806"/>
      <c r="J472" s="803" t="s">
        <v>153</v>
      </c>
      <c r="K472" s="803" t="s">
        <v>153</v>
      </c>
      <c r="L472" s="804">
        <v>0</v>
      </c>
    </row>
    <row r="473" spans="1:12" s="101" customFormat="1" ht="24" customHeight="1">
      <c r="A473" s="808"/>
      <c r="B473" s="117" t="s">
        <v>260</v>
      </c>
      <c r="C473" s="117" t="s">
        <v>210</v>
      </c>
      <c r="D473" s="118">
        <v>43741</v>
      </c>
      <c r="E473" s="117" t="s">
        <v>438</v>
      </c>
      <c r="F473" s="805"/>
      <c r="G473" s="805"/>
      <c r="H473" s="806"/>
      <c r="I473" s="806"/>
      <c r="J473" s="803"/>
      <c r="K473" s="803"/>
      <c r="L473" s="804"/>
    </row>
    <row r="474" spans="1:12" s="101" customFormat="1" ht="24" customHeight="1">
      <c r="A474" s="808">
        <v>1488</v>
      </c>
      <c r="B474" s="110" t="s">
        <v>76</v>
      </c>
      <c r="C474" s="115" t="s">
        <v>78</v>
      </c>
      <c r="D474" s="115" t="s">
        <v>146</v>
      </c>
      <c r="E474" s="115" t="s">
        <v>147</v>
      </c>
      <c r="F474" s="809" t="s">
        <v>71</v>
      </c>
      <c r="G474" s="809"/>
      <c r="H474" s="805"/>
      <c r="I474" s="805"/>
      <c r="J474" s="805"/>
      <c r="K474" s="805"/>
      <c r="L474" s="805"/>
    </row>
    <row r="475" spans="1:12" s="101" customFormat="1" ht="26.25" customHeight="1">
      <c r="A475" s="808"/>
      <c r="B475" s="803" t="s">
        <v>4430</v>
      </c>
      <c r="C475" s="810" t="s">
        <v>4432</v>
      </c>
      <c r="D475" s="807">
        <v>43748</v>
      </c>
      <c r="E475" s="803" t="s">
        <v>555</v>
      </c>
      <c r="F475" s="803" t="s">
        <v>4330</v>
      </c>
      <c r="G475" s="803"/>
      <c r="H475" s="806" t="s">
        <v>152</v>
      </c>
      <c r="I475" s="806"/>
      <c r="J475" s="117" t="s">
        <v>153</v>
      </c>
      <c r="K475" s="117" t="s">
        <v>3</v>
      </c>
      <c r="L475" s="119">
        <v>532.5</v>
      </c>
    </row>
    <row r="476" spans="1:12" s="101" customFormat="1" ht="408.95" customHeight="1">
      <c r="A476" s="808"/>
      <c r="B476" s="803"/>
      <c r="C476" s="810"/>
      <c r="D476" s="807"/>
      <c r="E476" s="803"/>
      <c r="F476" s="803"/>
      <c r="G476" s="803"/>
      <c r="H476" s="806" t="s">
        <v>154</v>
      </c>
      <c r="I476" s="806"/>
      <c r="J476" s="803" t="s">
        <v>153</v>
      </c>
      <c r="K476" s="803" t="s">
        <v>3</v>
      </c>
      <c r="L476" s="804">
        <v>600</v>
      </c>
    </row>
    <row r="477" spans="1:12" s="101" customFormat="1" ht="408.95" customHeight="1">
      <c r="A477" s="808"/>
      <c r="B477" s="803"/>
      <c r="C477" s="810"/>
      <c r="D477" s="807"/>
      <c r="E477" s="803"/>
      <c r="F477" s="803"/>
      <c r="G477" s="803"/>
      <c r="H477" s="806"/>
      <c r="I477" s="806"/>
      <c r="J477" s="803"/>
      <c r="K477" s="803"/>
      <c r="L477" s="804"/>
    </row>
    <row r="478" spans="1:12" s="101" customFormat="1" ht="208.7" customHeight="1">
      <c r="A478" s="808"/>
      <c r="B478" s="803"/>
      <c r="C478" s="810"/>
      <c r="D478" s="807"/>
      <c r="E478" s="803"/>
      <c r="F478" s="803"/>
      <c r="G478" s="803"/>
      <c r="H478" s="806"/>
      <c r="I478" s="806"/>
      <c r="J478" s="803"/>
      <c r="K478" s="803"/>
      <c r="L478" s="804"/>
    </row>
    <row r="479" spans="1:12" s="101" customFormat="1" ht="24" customHeight="1">
      <c r="A479" s="808"/>
      <c r="B479" s="110" t="s">
        <v>77</v>
      </c>
      <c r="C479" s="115" t="s">
        <v>79</v>
      </c>
      <c r="D479" s="115" t="s">
        <v>155</v>
      </c>
      <c r="E479" s="115" t="s">
        <v>156</v>
      </c>
      <c r="F479" s="805"/>
      <c r="G479" s="805"/>
      <c r="H479" s="806" t="s">
        <v>157</v>
      </c>
      <c r="I479" s="806"/>
      <c r="J479" s="803" t="s">
        <v>153</v>
      </c>
      <c r="K479" s="803" t="s">
        <v>3</v>
      </c>
      <c r="L479" s="804">
        <v>315</v>
      </c>
    </row>
    <row r="480" spans="1:12" s="101" customFormat="1" ht="24" customHeight="1">
      <c r="A480" s="808"/>
      <c r="B480" s="117" t="s">
        <v>260</v>
      </c>
      <c r="C480" s="117" t="s">
        <v>4330</v>
      </c>
      <c r="D480" s="118">
        <v>43763</v>
      </c>
      <c r="E480" s="117" t="s">
        <v>4433</v>
      </c>
      <c r="F480" s="805"/>
      <c r="G480" s="805"/>
      <c r="H480" s="806"/>
      <c r="I480" s="806"/>
      <c r="J480" s="803"/>
      <c r="K480" s="803"/>
      <c r="L480" s="804"/>
    </row>
    <row r="481" spans="1:12" s="101" customFormat="1" ht="24" customHeight="1">
      <c r="A481" s="808">
        <v>1489</v>
      </c>
      <c r="B481" s="110" t="s">
        <v>76</v>
      </c>
      <c r="C481" s="115" t="s">
        <v>78</v>
      </c>
      <c r="D481" s="115" t="s">
        <v>146</v>
      </c>
      <c r="E481" s="115" t="s">
        <v>147</v>
      </c>
      <c r="F481" s="809" t="s">
        <v>71</v>
      </c>
      <c r="G481" s="809"/>
      <c r="H481" s="805"/>
      <c r="I481" s="805"/>
      <c r="J481" s="805"/>
      <c r="K481" s="805"/>
      <c r="L481" s="805"/>
    </row>
    <row r="482" spans="1:12" s="101" customFormat="1" ht="26.25" customHeight="1">
      <c r="A482" s="808"/>
      <c r="B482" s="803" t="s">
        <v>4430</v>
      </c>
      <c r="C482" s="810" t="s">
        <v>4432</v>
      </c>
      <c r="D482" s="807">
        <v>43748</v>
      </c>
      <c r="E482" s="803" t="s">
        <v>555</v>
      </c>
      <c r="F482" s="803" t="s">
        <v>3226</v>
      </c>
      <c r="G482" s="803"/>
      <c r="H482" s="806" t="s">
        <v>152</v>
      </c>
      <c r="I482" s="806"/>
      <c r="J482" s="117" t="s">
        <v>153</v>
      </c>
      <c r="K482" s="117" t="s">
        <v>3</v>
      </c>
      <c r="L482" s="119">
        <v>442</v>
      </c>
    </row>
    <row r="483" spans="1:12" s="101" customFormat="1" ht="408.95" customHeight="1">
      <c r="A483" s="808"/>
      <c r="B483" s="803"/>
      <c r="C483" s="810"/>
      <c r="D483" s="807"/>
      <c r="E483" s="803"/>
      <c r="F483" s="803"/>
      <c r="G483" s="803"/>
      <c r="H483" s="806" t="s">
        <v>154</v>
      </c>
      <c r="I483" s="806"/>
      <c r="J483" s="803" t="s">
        <v>153</v>
      </c>
      <c r="K483" s="803" t="s">
        <v>3</v>
      </c>
      <c r="L483" s="804">
        <v>600</v>
      </c>
    </row>
    <row r="484" spans="1:12" s="101" customFormat="1" ht="408.95" customHeight="1">
      <c r="A484" s="808"/>
      <c r="B484" s="803"/>
      <c r="C484" s="810"/>
      <c r="D484" s="807"/>
      <c r="E484" s="803"/>
      <c r="F484" s="803"/>
      <c r="G484" s="803"/>
      <c r="H484" s="806"/>
      <c r="I484" s="806"/>
      <c r="J484" s="803"/>
      <c r="K484" s="803"/>
      <c r="L484" s="804"/>
    </row>
    <row r="485" spans="1:12" s="101" customFormat="1" ht="208.7" customHeight="1">
      <c r="A485" s="808"/>
      <c r="B485" s="803"/>
      <c r="C485" s="810"/>
      <c r="D485" s="807"/>
      <c r="E485" s="803"/>
      <c r="F485" s="803"/>
      <c r="G485" s="803"/>
      <c r="H485" s="806"/>
      <c r="I485" s="806"/>
      <c r="J485" s="803"/>
      <c r="K485" s="803"/>
      <c r="L485" s="804"/>
    </row>
    <row r="486" spans="1:12" s="101" customFormat="1" ht="24" customHeight="1">
      <c r="A486" s="808"/>
      <c r="B486" s="110" t="s">
        <v>77</v>
      </c>
      <c r="C486" s="115" t="s">
        <v>79</v>
      </c>
      <c r="D486" s="115" t="s">
        <v>155</v>
      </c>
      <c r="E486" s="115" t="s">
        <v>156</v>
      </c>
      <c r="F486" s="805"/>
      <c r="G486" s="805"/>
      <c r="H486" s="806" t="s">
        <v>157</v>
      </c>
      <c r="I486" s="806"/>
      <c r="J486" s="803" t="s">
        <v>153</v>
      </c>
      <c r="K486" s="803" t="s">
        <v>3</v>
      </c>
      <c r="L486" s="804">
        <v>315</v>
      </c>
    </row>
    <row r="487" spans="1:12" s="101" customFormat="1" ht="24" customHeight="1">
      <c r="A487" s="808"/>
      <c r="B487" s="117" t="s">
        <v>260</v>
      </c>
      <c r="C487" s="117" t="s">
        <v>3226</v>
      </c>
      <c r="D487" s="118">
        <v>43763</v>
      </c>
      <c r="E487" s="117" t="s">
        <v>4433</v>
      </c>
      <c r="F487" s="805"/>
      <c r="G487" s="805"/>
      <c r="H487" s="806"/>
      <c r="I487" s="806"/>
      <c r="J487" s="803"/>
      <c r="K487" s="803"/>
      <c r="L487" s="804"/>
    </row>
    <row r="488" spans="1:12" s="101" customFormat="1" ht="24" customHeight="1">
      <c r="A488" s="808">
        <v>1490</v>
      </c>
      <c r="B488" s="110" t="s">
        <v>76</v>
      </c>
      <c r="C488" s="115" t="s">
        <v>78</v>
      </c>
      <c r="D488" s="115" t="s">
        <v>146</v>
      </c>
      <c r="E488" s="115" t="s">
        <v>147</v>
      </c>
      <c r="F488" s="809" t="s">
        <v>71</v>
      </c>
      <c r="G488" s="809"/>
      <c r="H488" s="805"/>
      <c r="I488" s="805"/>
      <c r="J488" s="805"/>
      <c r="K488" s="805"/>
      <c r="L488" s="805"/>
    </row>
    <row r="489" spans="1:12" s="101" customFormat="1" ht="26.25" customHeight="1">
      <c r="A489" s="808"/>
      <c r="B489" s="803" t="s">
        <v>4430</v>
      </c>
      <c r="C489" s="810" t="s">
        <v>4432</v>
      </c>
      <c r="D489" s="807">
        <v>43748</v>
      </c>
      <c r="E489" s="803" t="s">
        <v>555</v>
      </c>
      <c r="F489" s="803" t="s">
        <v>4434</v>
      </c>
      <c r="G489" s="803"/>
      <c r="H489" s="806" t="s">
        <v>152</v>
      </c>
      <c r="I489" s="806"/>
      <c r="J489" s="117" t="s">
        <v>153</v>
      </c>
      <c r="K489" s="117" t="s">
        <v>3</v>
      </c>
      <c r="L489" s="119">
        <v>765</v>
      </c>
    </row>
    <row r="490" spans="1:12" s="101" customFormat="1" ht="408.95" customHeight="1">
      <c r="A490" s="808"/>
      <c r="B490" s="803"/>
      <c r="C490" s="810"/>
      <c r="D490" s="807"/>
      <c r="E490" s="803"/>
      <c r="F490" s="803"/>
      <c r="G490" s="803"/>
      <c r="H490" s="806" t="s">
        <v>154</v>
      </c>
      <c r="I490" s="806"/>
      <c r="J490" s="803" t="s">
        <v>153</v>
      </c>
      <c r="K490" s="803" t="s">
        <v>153</v>
      </c>
      <c r="L490" s="804">
        <v>0</v>
      </c>
    </row>
    <row r="491" spans="1:12" s="101" customFormat="1" ht="408.95" customHeight="1">
      <c r="A491" s="808"/>
      <c r="B491" s="803"/>
      <c r="C491" s="810"/>
      <c r="D491" s="807"/>
      <c r="E491" s="803"/>
      <c r="F491" s="803"/>
      <c r="G491" s="803"/>
      <c r="H491" s="806"/>
      <c r="I491" s="806"/>
      <c r="J491" s="803"/>
      <c r="K491" s="803"/>
      <c r="L491" s="804"/>
    </row>
    <row r="492" spans="1:12" s="101" customFormat="1" ht="208.7" customHeight="1">
      <c r="A492" s="808"/>
      <c r="B492" s="803"/>
      <c r="C492" s="810"/>
      <c r="D492" s="807"/>
      <c r="E492" s="803"/>
      <c r="F492" s="803"/>
      <c r="G492" s="803"/>
      <c r="H492" s="806"/>
      <c r="I492" s="806"/>
      <c r="J492" s="803"/>
      <c r="K492" s="803"/>
      <c r="L492" s="804"/>
    </row>
    <row r="493" spans="1:12" s="101" customFormat="1" ht="24" customHeight="1">
      <c r="A493" s="808"/>
      <c r="B493" s="110" t="s">
        <v>77</v>
      </c>
      <c r="C493" s="115" t="s">
        <v>79</v>
      </c>
      <c r="D493" s="115" t="s">
        <v>155</v>
      </c>
      <c r="E493" s="115" t="s">
        <v>156</v>
      </c>
      <c r="F493" s="805"/>
      <c r="G493" s="805"/>
      <c r="H493" s="806" t="s">
        <v>157</v>
      </c>
      <c r="I493" s="806"/>
      <c r="J493" s="803" t="s">
        <v>153</v>
      </c>
      <c r="K493" s="803" t="s">
        <v>3</v>
      </c>
      <c r="L493" s="804">
        <v>35</v>
      </c>
    </row>
    <row r="494" spans="1:12" s="101" customFormat="1" ht="24" customHeight="1">
      <c r="A494" s="808"/>
      <c r="B494" s="117" t="s">
        <v>260</v>
      </c>
      <c r="C494" s="117" t="s">
        <v>4434</v>
      </c>
      <c r="D494" s="118">
        <v>43763</v>
      </c>
      <c r="E494" s="117" t="s">
        <v>4433</v>
      </c>
      <c r="F494" s="805"/>
      <c r="G494" s="805"/>
      <c r="H494" s="806"/>
      <c r="I494" s="806"/>
      <c r="J494" s="803"/>
      <c r="K494" s="803"/>
      <c r="L494" s="804"/>
    </row>
    <row r="495" spans="1:12" s="101" customFormat="1" ht="24" customHeight="1">
      <c r="A495" s="808">
        <v>1491</v>
      </c>
      <c r="B495" s="110" t="s">
        <v>76</v>
      </c>
      <c r="C495" s="115" t="s">
        <v>78</v>
      </c>
      <c r="D495" s="115" t="s">
        <v>146</v>
      </c>
      <c r="E495" s="115" t="s">
        <v>147</v>
      </c>
      <c r="F495" s="809" t="s">
        <v>71</v>
      </c>
      <c r="G495" s="809"/>
      <c r="H495" s="805"/>
      <c r="I495" s="805"/>
      <c r="J495" s="805"/>
      <c r="K495" s="805"/>
      <c r="L495" s="805"/>
    </row>
    <row r="496" spans="1:12" s="101" customFormat="1" ht="26.25" customHeight="1">
      <c r="A496" s="808"/>
      <c r="B496" s="803" t="s">
        <v>4430</v>
      </c>
      <c r="C496" s="810" t="s">
        <v>4432</v>
      </c>
      <c r="D496" s="807">
        <v>43748</v>
      </c>
      <c r="E496" s="803" t="s">
        <v>555</v>
      </c>
      <c r="F496" s="803" t="s">
        <v>4435</v>
      </c>
      <c r="G496" s="803"/>
      <c r="H496" s="806" t="s">
        <v>152</v>
      </c>
      <c r="I496" s="806"/>
      <c r="J496" s="117" t="s">
        <v>153</v>
      </c>
      <c r="K496" s="117" t="s">
        <v>3</v>
      </c>
      <c r="L496" s="119">
        <v>274</v>
      </c>
    </row>
    <row r="497" spans="1:12" s="101" customFormat="1" ht="408.95" customHeight="1">
      <c r="A497" s="808"/>
      <c r="B497" s="803"/>
      <c r="C497" s="810"/>
      <c r="D497" s="807"/>
      <c r="E497" s="803"/>
      <c r="F497" s="803"/>
      <c r="G497" s="803"/>
      <c r="H497" s="806" t="s">
        <v>154</v>
      </c>
      <c r="I497" s="806"/>
      <c r="J497" s="803" t="s">
        <v>153</v>
      </c>
      <c r="K497" s="803" t="s">
        <v>3</v>
      </c>
      <c r="L497" s="804">
        <v>515</v>
      </c>
    </row>
    <row r="498" spans="1:12" s="101" customFormat="1" ht="408.95" customHeight="1">
      <c r="A498" s="808"/>
      <c r="B498" s="803"/>
      <c r="C498" s="810"/>
      <c r="D498" s="807"/>
      <c r="E498" s="803"/>
      <c r="F498" s="803"/>
      <c r="G498" s="803"/>
      <c r="H498" s="806"/>
      <c r="I498" s="806"/>
      <c r="J498" s="803"/>
      <c r="K498" s="803"/>
      <c r="L498" s="804"/>
    </row>
    <row r="499" spans="1:12" s="101" customFormat="1" ht="208.7" customHeight="1">
      <c r="A499" s="808"/>
      <c r="B499" s="803"/>
      <c r="C499" s="810"/>
      <c r="D499" s="807"/>
      <c r="E499" s="803"/>
      <c r="F499" s="803"/>
      <c r="G499" s="803"/>
      <c r="H499" s="806"/>
      <c r="I499" s="806"/>
      <c r="J499" s="803"/>
      <c r="K499" s="803"/>
      <c r="L499" s="804"/>
    </row>
    <row r="500" spans="1:12" s="101" customFormat="1" ht="24" customHeight="1">
      <c r="A500" s="808"/>
      <c r="B500" s="110" t="s">
        <v>77</v>
      </c>
      <c r="C500" s="115" t="s">
        <v>79</v>
      </c>
      <c r="D500" s="115" t="s">
        <v>155</v>
      </c>
      <c r="E500" s="115" t="s">
        <v>156</v>
      </c>
      <c r="F500" s="805"/>
      <c r="G500" s="805"/>
      <c r="H500" s="806" t="s">
        <v>157</v>
      </c>
      <c r="I500" s="806"/>
      <c r="J500" s="803" t="s">
        <v>153</v>
      </c>
      <c r="K500" s="803" t="s">
        <v>3</v>
      </c>
      <c r="L500" s="804">
        <v>20</v>
      </c>
    </row>
    <row r="501" spans="1:12" s="101" customFormat="1" ht="24" customHeight="1">
      <c r="A501" s="808"/>
      <c r="B501" s="117" t="s">
        <v>260</v>
      </c>
      <c r="C501" s="117" t="s">
        <v>4435</v>
      </c>
      <c r="D501" s="118">
        <v>43763</v>
      </c>
      <c r="E501" s="117" t="s">
        <v>4433</v>
      </c>
      <c r="F501" s="805"/>
      <c r="G501" s="805"/>
      <c r="H501" s="806"/>
      <c r="I501" s="806"/>
      <c r="J501" s="803"/>
      <c r="K501" s="803"/>
      <c r="L501" s="804"/>
    </row>
    <row r="502" spans="1:12" s="101" customFormat="1" ht="24" customHeight="1">
      <c r="A502" s="808">
        <v>1492</v>
      </c>
      <c r="B502" s="110" t="s">
        <v>76</v>
      </c>
      <c r="C502" s="115" t="s">
        <v>78</v>
      </c>
      <c r="D502" s="115" t="s">
        <v>146</v>
      </c>
      <c r="E502" s="115" t="s">
        <v>147</v>
      </c>
      <c r="F502" s="809" t="s">
        <v>71</v>
      </c>
      <c r="G502" s="809"/>
      <c r="H502" s="805"/>
      <c r="I502" s="805"/>
      <c r="J502" s="805"/>
      <c r="K502" s="805"/>
      <c r="L502" s="805"/>
    </row>
    <row r="503" spans="1:12" s="101" customFormat="1" ht="26.25" customHeight="1">
      <c r="A503" s="808"/>
      <c r="B503" s="803" t="s">
        <v>4430</v>
      </c>
      <c r="C503" s="810" t="s">
        <v>4432</v>
      </c>
      <c r="D503" s="807">
        <v>43748</v>
      </c>
      <c r="E503" s="803" t="s">
        <v>555</v>
      </c>
      <c r="F503" s="803" t="s">
        <v>918</v>
      </c>
      <c r="G503" s="803"/>
      <c r="H503" s="806" t="s">
        <v>152</v>
      </c>
      <c r="I503" s="806"/>
      <c r="J503" s="117" t="s">
        <v>153</v>
      </c>
      <c r="K503" s="117" t="s">
        <v>3</v>
      </c>
      <c r="L503" s="119">
        <v>328</v>
      </c>
    </row>
    <row r="504" spans="1:12" s="101" customFormat="1" ht="408.95" customHeight="1">
      <c r="A504" s="808"/>
      <c r="B504" s="803"/>
      <c r="C504" s="810"/>
      <c r="D504" s="807"/>
      <c r="E504" s="803"/>
      <c r="F504" s="803"/>
      <c r="G504" s="803"/>
      <c r="H504" s="806" t="s">
        <v>154</v>
      </c>
      <c r="I504" s="806"/>
      <c r="J504" s="803" t="s">
        <v>153</v>
      </c>
      <c r="K504" s="803" t="s">
        <v>153</v>
      </c>
      <c r="L504" s="804">
        <v>0</v>
      </c>
    </row>
    <row r="505" spans="1:12" s="101" customFormat="1" ht="408.95" customHeight="1">
      <c r="A505" s="808"/>
      <c r="B505" s="803"/>
      <c r="C505" s="810"/>
      <c r="D505" s="807"/>
      <c r="E505" s="803"/>
      <c r="F505" s="803"/>
      <c r="G505" s="803"/>
      <c r="H505" s="806"/>
      <c r="I505" s="806"/>
      <c r="J505" s="803"/>
      <c r="K505" s="803"/>
      <c r="L505" s="804"/>
    </row>
    <row r="506" spans="1:12" s="101" customFormat="1" ht="208.7" customHeight="1">
      <c r="A506" s="808"/>
      <c r="B506" s="803"/>
      <c r="C506" s="810"/>
      <c r="D506" s="807"/>
      <c r="E506" s="803"/>
      <c r="F506" s="803"/>
      <c r="G506" s="803"/>
      <c r="H506" s="806"/>
      <c r="I506" s="806"/>
      <c r="J506" s="803"/>
      <c r="K506" s="803"/>
      <c r="L506" s="804"/>
    </row>
    <row r="507" spans="1:12" s="101" customFormat="1" ht="24" customHeight="1">
      <c r="A507" s="808"/>
      <c r="B507" s="110" t="s">
        <v>77</v>
      </c>
      <c r="C507" s="115" t="s">
        <v>79</v>
      </c>
      <c r="D507" s="115" t="s">
        <v>155</v>
      </c>
      <c r="E507" s="115" t="s">
        <v>156</v>
      </c>
      <c r="F507" s="805"/>
      <c r="G507" s="805"/>
      <c r="H507" s="806" t="s">
        <v>157</v>
      </c>
      <c r="I507" s="806"/>
      <c r="J507" s="803" t="s">
        <v>153</v>
      </c>
      <c r="K507" s="803" t="s">
        <v>3</v>
      </c>
      <c r="L507" s="804">
        <v>50</v>
      </c>
    </row>
    <row r="508" spans="1:12" s="101" customFormat="1" ht="24" customHeight="1">
      <c r="A508" s="808"/>
      <c r="B508" s="117" t="s">
        <v>260</v>
      </c>
      <c r="C508" s="117" t="s">
        <v>918</v>
      </c>
      <c r="D508" s="118">
        <v>43763</v>
      </c>
      <c r="E508" s="117" t="s">
        <v>4433</v>
      </c>
      <c r="F508" s="805"/>
      <c r="G508" s="805"/>
      <c r="H508" s="806"/>
      <c r="I508" s="806"/>
      <c r="J508" s="803"/>
      <c r="K508" s="803"/>
      <c r="L508" s="804"/>
    </row>
    <row r="509" spans="1:12" s="101" customFormat="1" ht="24" customHeight="1">
      <c r="A509" s="808">
        <v>1493</v>
      </c>
      <c r="B509" s="110" t="s">
        <v>76</v>
      </c>
      <c r="C509" s="115" t="s">
        <v>78</v>
      </c>
      <c r="D509" s="115" t="s">
        <v>146</v>
      </c>
      <c r="E509" s="115" t="s">
        <v>147</v>
      </c>
      <c r="F509" s="809" t="s">
        <v>71</v>
      </c>
      <c r="G509" s="809"/>
      <c r="H509" s="805"/>
      <c r="I509" s="805"/>
      <c r="J509" s="805"/>
      <c r="K509" s="805"/>
      <c r="L509" s="805"/>
    </row>
    <row r="510" spans="1:12" s="101" customFormat="1" ht="26.25" customHeight="1">
      <c r="A510" s="808"/>
      <c r="B510" s="803" t="s">
        <v>4436</v>
      </c>
      <c r="C510" s="810" t="s">
        <v>4437</v>
      </c>
      <c r="D510" s="807">
        <v>43789</v>
      </c>
      <c r="E510" s="803" t="s">
        <v>1947</v>
      </c>
      <c r="F510" s="803" t="s">
        <v>4438</v>
      </c>
      <c r="G510" s="803"/>
      <c r="H510" s="806" t="s">
        <v>152</v>
      </c>
      <c r="I510" s="806"/>
      <c r="J510" s="117" t="s">
        <v>153</v>
      </c>
      <c r="K510" s="117" t="s">
        <v>3</v>
      </c>
      <c r="L510" s="119">
        <v>719.01</v>
      </c>
    </row>
    <row r="511" spans="1:12" s="101" customFormat="1" ht="408.95" customHeight="1">
      <c r="A511" s="808"/>
      <c r="B511" s="803"/>
      <c r="C511" s="810"/>
      <c r="D511" s="807"/>
      <c r="E511" s="803"/>
      <c r="F511" s="803"/>
      <c r="G511" s="803"/>
      <c r="H511" s="806" t="s">
        <v>154</v>
      </c>
      <c r="I511" s="806"/>
      <c r="J511" s="803" t="s">
        <v>153</v>
      </c>
      <c r="K511" s="803" t="s">
        <v>153</v>
      </c>
      <c r="L511" s="804">
        <v>0</v>
      </c>
    </row>
    <row r="512" spans="1:12" s="101" customFormat="1" ht="8.85" customHeight="1">
      <c r="A512" s="808"/>
      <c r="B512" s="803"/>
      <c r="C512" s="810"/>
      <c r="D512" s="807"/>
      <c r="E512" s="803"/>
      <c r="F512" s="803"/>
      <c r="G512" s="803"/>
      <c r="H512" s="806"/>
      <c r="I512" s="806"/>
      <c r="J512" s="803"/>
      <c r="K512" s="803"/>
      <c r="L512" s="804"/>
    </row>
    <row r="513" spans="1:12" s="101" customFormat="1" ht="24" customHeight="1">
      <c r="A513" s="808"/>
      <c r="B513" s="110" t="s">
        <v>77</v>
      </c>
      <c r="C513" s="115" t="s">
        <v>79</v>
      </c>
      <c r="D513" s="115" t="s">
        <v>155</v>
      </c>
      <c r="E513" s="115" t="s">
        <v>156</v>
      </c>
      <c r="F513" s="805"/>
      <c r="G513" s="805"/>
      <c r="H513" s="806" t="s">
        <v>157</v>
      </c>
      <c r="I513" s="806"/>
      <c r="J513" s="803" t="s">
        <v>153</v>
      </c>
      <c r="K513" s="803" t="s">
        <v>3</v>
      </c>
      <c r="L513" s="804">
        <v>100</v>
      </c>
    </row>
    <row r="514" spans="1:12" s="101" customFormat="1" ht="24" customHeight="1">
      <c r="A514" s="808"/>
      <c r="B514" s="117" t="s">
        <v>240</v>
      </c>
      <c r="C514" s="117" t="s">
        <v>4438</v>
      </c>
      <c r="D514" s="118">
        <v>43793</v>
      </c>
      <c r="E514" s="117" t="s">
        <v>2743</v>
      </c>
      <c r="F514" s="805"/>
      <c r="G514" s="805"/>
      <c r="H514" s="806"/>
      <c r="I514" s="806"/>
      <c r="J514" s="803"/>
      <c r="K514" s="803"/>
      <c r="L514" s="804"/>
    </row>
    <row r="515" spans="1:12" s="101" customFormat="1" ht="24" customHeight="1">
      <c r="A515" s="808">
        <v>1494</v>
      </c>
      <c r="B515" s="110" t="s">
        <v>76</v>
      </c>
      <c r="C515" s="115" t="s">
        <v>78</v>
      </c>
      <c r="D515" s="115" t="s">
        <v>146</v>
      </c>
      <c r="E515" s="115" t="s">
        <v>147</v>
      </c>
      <c r="F515" s="809" t="s">
        <v>71</v>
      </c>
      <c r="G515" s="809"/>
      <c r="H515" s="805"/>
      <c r="I515" s="805"/>
      <c r="J515" s="805"/>
      <c r="K515" s="805"/>
      <c r="L515" s="805"/>
    </row>
    <row r="516" spans="1:12" s="101" customFormat="1" ht="26.25" customHeight="1">
      <c r="A516" s="808"/>
      <c r="B516" s="803" t="s">
        <v>4439</v>
      </c>
      <c r="C516" s="810" t="s">
        <v>4440</v>
      </c>
      <c r="D516" s="807">
        <v>43751</v>
      </c>
      <c r="E516" s="803" t="s">
        <v>1643</v>
      </c>
      <c r="F516" s="803" t="s">
        <v>4441</v>
      </c>
      <c r="G516" s="803"/>
      <c r="H516" s="806" t="s">
        <v>152</v>
      </c>
      <c r="I516" s="806"/>
      <c r="J516" s="117" t="s">
        <v>153</v>
      </c>
      <c r="K516" s="117" t="s">
        <v>3</v>
      </c>
      <c r="L516" s="119">
        <v>419.8</v>
      </c>
    </row>
    <row r="517" spans="1:12" s="101" customFormat="1" ht="207.75" customHeight="1">
      <c r="A517" s="808"/>
      <c r="B517" s="803"/>
      <c r="C517" s="810"/>
      <c r="D517" s="807"/>
      <c r="E517" s="803"/>
      <c r="F517" s="803"/>
      <c r="G517" s="803"/>
      <c r="H517" s="806" t="s">
        <v>154</v>
      </c>
      <c r="I517" s="806"/>
      <c r="J517" s="117" t="s">
        <v>153</v>
      </c>
      <c r="K517" s="117" t="s">
        <v>3</v>
      </c>
      <c r="L517" s="119">
        <v>2021.77</v>
      </c>
    </row>
    <row r="518" spans="1:12" s="101" customFormat="1" ht="24" customHeight="1">
      <c r="A518" s="808"/>
      <c r="B518" s="110" t="s">
        <v>77</v>
      </c>
      <c r="C518" s="115" t="s">
        <v>79</v>
      </c>
      <c r="D518" s="115" t="s">
        <v>155</v>
      </c>
      <c r="E518" s="115" t="s">
        <v>156</v>
      </c>
      <c r="F518" s="805"/>
      <c r="G518" s="805"/>
      <c r="H518" s="806" t="s">
        <v>157</v>
      </c>
      <c r="I518" s="806"/>
      <c r="J518" s="803" t="s">
        <v>153</v>
      </c>
      <c r="K518" s="803" t="s">
        <v>153</v>
      </c>
      <c r="L518" s="804">
        <v>0</v>
      </c>
    </row>
    <row r="519" spans="1:12" s="101" customFormat="1" ht="24" customHeight="1">
      <c r="A519" s="808"/>
      <c r="B519" s="117" t="s">
        <v>181</v>
      </c>
      <c r="C519" s="117" t="s">
        <v>4441</v>
      </c>
      <c r="D519" s="118">
        <v>43758</v>
      </c>
      <c r="E519" s="117" t="s">
        <v>3843</v>
      </c>
      <c r="F519" s="805"/>
      <c r="G519" s="805"/>
      <c r="H519" s="806"/>
      <c r="I519" s="806"/>
      <c r="J519" s="803"/>
      <c r="K519" s="803"/>
      <c r="L519" s="804"/>
    </row>
    <row r="520" spans="1:12" s="101" customFormat="1" ht="24" customHeight="1">
      <c r="A520" s="808">
        <v>1495</v>
      </c>
      <c r="B520" s="110" t="s">
        <v>76</v>
      </c>
      <c r="C520" s="115" t="s">
        <v>78</v>
      </c>
      <c r="D520" s="115" t="s">
        <v>146</v>
      </c>
      <c r="E520" s="115" t="s">
        <v>147</v>
      </c>
      <c r="F520" s="809" t="s">
        <v>71</v>
      </c>
      <c r="G520" s="809"/>
      <c r="H520" s="805"/>
      <c r="I520" s="805"/>
      <c r="J520" s="805"/>
      <c r="K520" s="805"/>
      <c r="L520" s="805"/>
    </row>
    <row r="521" spans="1:12" s="101" customFormat="1" ht="26.25" customHeight="1">
      <c r="A521" s="808"/>
      <c r="B521" s="803" t="s">
        <v>4439</v>
      </c>
      <c r="C521" s="810" t="s">
        <v>4442</v>
      </c>
      <c r="D521" s="807">
        <v>43793</v>
      </c>
      <c r="E521" s="803" t="s">
        <v>4443</v>
      </c>
      <c r="F521" s="803" t="s">
        <v>2784</v>
      </c>
      <c r="G521" s="803"/>
      <c r="H521" s="806" t="s">
        <v>152</v>
      </c>
      <c r="I521" s="806"/>
      <c r="J521" s="117" t="s">
        <v>153</v>
      </c>
      <c r="K521" s="117" t="s">
        <v>3</v>
      </c>
      <c r="L521" s="119">
        <v>709.12</v>
      </c>
    </row>
    <row r="522" spans="1:12" s="101" customFormat="1" ht="408.95" customHeight="1">
      <c r="A522" s="808"/>
      <c r="B522" s="803"/>
      <c r="C522" s="810"/>
      <c r="D522" s="807"/>
      <c r="E522" s="803"/>
      <c r="F522" s="803"/>
      <c r="G522" s="803"/>
      <c r="H522" s="806" t="s">
        <v>154</v>
      </c>
      <c r="I522" s="806"/>
      <c r="J522" s="803" t="s">
        <v>153</v>
      </c>
      <c r="K522" s="803" t="s">
        <v>3</v>
      </c>
      <c r="L522" s="804">
        <v>2344</v>
      </c>
    </row>
    <row r="523" spans="1:12" s="101" customFormat="1" ht="92.85" customHeight="1">
      <c r="A523" s="808"/>
      <c r="B523" s="803"/>
      <c r="C523" s="810"/>
      <c r="D523" s="807"/>
      <c r="E523" s="803"/>
      <c r="F523" s="803"/>
      <c r="G523" s="803"/>
      <c r="H523" s="806"/>
      <c r="I523" s="806"/>
      <c r="J523" s="803"/>
      <c r="K523" s="803"/>
      <c r="L523" s="804"/>
    </row>
    <row r="524" spans="1:12" s="101" customFormat="1" ht="24" customHeight="1">
      <c r="A524" s="808"/>
      <c r="B524" s="110" t="s">
        <v>77</v>
      </c>
      <c r="C524" s="115" t="s">
        <v>79</v>
      </c>
      <c r="D524" s="115" t="s">
        <v>155</v>
      </c>
      <c r="E524" s="115" t="s">
        <v>156</v>
      </c>
      <c r="F524" s="805"/>
      <c r="G524" s="805"/>
      <c r="H524" s="806" t="s">
        <v>157</v>
      </c>
      <c r="I524" s="806"/>
      <c r="J524" s="803" t="s">
        <v>153</v>
      </c>
      <c r="K524" s="803" t="s">
        <v>3</v>
      </c>
      <c r="L524" s="804">
        <v>92.17</v>
      </c>
    </row>
    <row r="525" spans="1:12" s="101" customFormat="1" ht="24" customHeight="1">
      <c r="A525" s="808"/>
      <c r="B525" s="117" t="s">
        <v>181</v>
      </c>
      <c r="C525" s="117" t="s">
        <v>2784</v>
      </c>
      <c r="D525" s="118">
        <v>43799</v>
      </c>
      <c r="E525" s="117" t="s">
        <v>1247</v>
      </c>
      <c r="F525" s="805"/>
      <c r="G525" s="805"/>
      <c r="H525" s="806"/>
      <c r="I525" s="806"/>
      <c r="J525" s="803"/>
      <c r="K525" s="803"/>
      <c r="L525" s="804"/>
    </row>
    <row r="526" spans="1:12" s="101" customFormat="1" ht="24" customHeight="1">
      <c r="A526" s="808">
        <v>1496</v>
      </c>
      <c r="B526" s="110" t="s">
        <v>76</v>
      </c>
      <c r="C526" s="115" t="s">
        <v>78</v>
      </c>
      <c r="D526" s="115" t="s">
        <v>146</v>
      </c>
      <c r="E526" s="115" t="s">
        <v>147</v>
      </c>
      <c r="F526" s="809" t="s">
        <v>71</v>
      </c>
      <c r="G526" s="809"/>
      <c r="H526" s="805"/>
      <c r="I526" s="805"/>
      <c r="J526" s="805"/>
      <c r="K526" s="805"/>
      <c r="L526" s="805"/>
    </row>
    <row r="527" spans="1:12" s="101" customFormat="1" ht="26.25" customHeight="1">
      <c r="A527" s="808"/>
      <c r="B527" s="803" t="s">
        <v>4439</v>
      </c>
      <c r="C527" s="810" t="s">
        <v>4444</v>
      </c>
      <c r="D527" s="807">
        <v>43801</v>
      </c>
      <c r="E527" s="803" t="s">
        <v>306</v>
      </c>
      <c r="F527" s="803" t="s">
        <v>307</v>
      </c>
      <c r="G527" s="803"/>
      <c r="H527" s="806" t="s">
        <v>152</v>
      </c>
      <c r="I527" s="806"/>
      <c r="J527" s="117" t="s">
        <v>153</v>
      </c>
      <c r="K527" s="117" t="s">
        <v>3</v>
      </c>
      <c r="L527" s="119">
        <v>802.72</v>
      </c>
    </row>
    <row r="528" spans="1:12" s="101" customFormat="1" ht="260.25" customHeight="1">
      <c r="A528" s="808"/>
      <c r="B528" s="803"/>
      <c r="C528" s="810"/>
      <c r="D528" s="807"/>
      <c r="E528" s="803"/>
      <c r="F528" s="803"/>
      <c r="G528" s="803"/>
      <c r="H528" s="806" t="s">
        <v>154</v>
      </c>
      <c r="I528" s="806"/>
      <c r="J528" s="117" t="s">
        <v>153</v>
      </c>
      <c r="K528" s="117" t="s">
        <v>153</v>
      </c>
      <c r="L528" s="119">
        <v>0</v>
      </c>
    </row>
    <row r="529" spans="1:12" s="101" customFormat="1" ht="24" customHeight="1">
      <c r="A529" s="808"/>
      <c r="B529" s="110" t="s">
        <v>77</v>
      </c>
      <c r="C529" s="115" t="s">
        <v>79</v>
      </c>
      <c r="D529" s="115" t="s">
        <v>155</v>
      </c>
      <c r="E529" s="115" t="s">
        <v>156</v>
      </c>
      <c r="F529" s="805"/>
      <c r="G529" s="805"/>
      <c r="H529" s="806" t="s">
        <v>157</v>
      </c>
      <c r="I529" s="806"/>
      <c r="J529" s="803" t="s">
        <v>153</v>
      </c>
      <c r="K529" s="803" t="s">
        <v>153</v>
      </c>
      <c r="L529" s="804">
        <v>0</v>
      </c>
    </row>
    <row r="530" spans="1:12" s="101" customFormat="1" ht="24" customHeight="1">
      <c r="A530" s="808"/>
      <c r="B530" s="117" t="s">
        <v>181</v>
      </c>
      <c r="C530" s="117" t="s">
        <v>307</v>
      </c>
      <c r="D530" s="118">
        <v>43805</v>
      </c>
      <c r="E530" s="117" t="s">
        <v>688</v>
      </c>
      <c r="F530" s="805"/>
      <c r="G530" s="805"/>
      <c r="H530" s="806"/>
      <c r="I530" s="806"/>
      <c r="J530" s="803"/>
      <c r="K530" s="803"/>
      <c r="L530" s="804"/>
    </row>
    <row r="531" spans="1:12" s="101" customFormat="1" ht="24" customHeight="1">
      <c r="A531" s="808">
        <v>1497</v>
      </c>
      <c r="B531" s="110" t="s">
        <v>76</v>
      </c>
      <c r="C531" s="115" t="s">
        <v>78</v>
      </c>
      <c r="D531" s="115" t="s">
        <v>146</v>
      </c>
      <c r="E531" s="115" t="s">
        <v>147</v>
      </c>
      <c r="F531" s="809" t="s">
        <v>71</v>
      </c>
      <c r="G531" s="809"/>
      <c r="H531" s="805"/>
      <c r="I531" s="805"/>
      <c r="J531" s="805"/>
      <c r="K531" s="805"/>
      <c r="L531" s="805"/>
    </row>
    <row r="532" spans="1:12" s="101" customFormat="1" ht="26.25" customHeight="1">
      <c r="A532" s="808"/>
      <c r="B532" s="803" t="s">
        <v>4445</v>
      </c>
      <c r="C532" s="810" t="s">
        <v>4446</v>
      </c>
      <c r="D532" s="807">
        <v>43882</v>
      </c>
      <c r="E532" s="803" t="s">
        <v>228</v>
      </c>
      <c r="F532" s="803" t="s">
        <v>825</v>
      </c>
      <c r="G532" s="803"/>
      <c r="H532" s="806" t="s">
        <v>152</v>
      </c>
      <c r="I532" s="806"/>
      <c r="J532" s="117" t="s">
        <v>153</v>
      </c>
      <c r="K532" s="117" t="s">
        <v>153</v>
      </c>
      <c r="L532" s="119">
        <v>0</v>
      </c>
    </row>
    <row r="533" spans="1:12" s="101" customFormat="1" ht="260.25" customHeight="1">
      <c r="A533" s="808"/>
      <c r="B533" s="803"/>
      <c r="C533" s="810"/>
      <c r="D533" s="807"/>
      <c r="E533" s="803"/>
      <c r="F533" s="803"/>
      <c r="G533" s="803"/>
      <c r="H533" s="806" t="s">
        <v>154</v>
      </c>
      <c r="I533" s="806"/>
      <c r="J533" s="117" t="s">
        <v>153</v>
      </c>
      <c r="K533" s="117" t="s">
        <v>153</v>
      </c>
      <c r="L533" s="119">
        <v>0</v>
      </c>
    </row>
    <row r="534" spans="1:12" s="101" customFormat="1" ht="24" customHeight="1">
      <c r="A534" s="808"/>
      <c r="B534" s="110" t="s">
        <v>77</v>
      </c>
      <c r="C534" s="115" t="s">
        <v>79</v>
      </c>
      <c r="D534" s="115" t="s">
        <v>155</v>
      </c>
      <c r="E534" s="115" t="s">
        <v>156</v>
      </c>
      <c r="F534" s="805"/>
      <c r="G534" s="805"/>
      <c r="H534" s="806" t="s">
        <v>157</v>
      </c>
      <c r="I534" s="806"/>
      <c r="J534" s="803" t="s">
        <v>153</v>
      </c>
      <c r="K534" s="803" t="s">
        <v>3</v>
      </c>
      <c r="L534" s="804">
        <v>560</v>
      </c>
    </row>
    <row r="535" spans="1:12" s="101" customFormat="1" ht="24" customHeight="1">
      <c r="A535" s="808"/>
      <c r="B535" s="117" t="s">
        <v>773</v>
      </c>
      <c r="C535" s="117" t="s">
        <v>825</v>
      </c>
      <c r="D535" s="118">
        <v>43885</v>
      </c>
      <c r="E535" s="117" t="s">
        <v>826</v>
      </c>
      <c r="F535" s="805"/>
      <c r="G535" s="805"/>
      <c r="H535" s="806"/>
      <c r="I535" s="806"/>
      <c r="J535" s="803"/>
      <c r="K535" s="803"/>
      <c r="L535" s="804"/>
    </row>
    <row r="536" spans="1:12" s="101" customFormat="1" ht="24" customHeight="1">
      <c r="A536" s="808">
        <v>1498</v>
      </c>
      <c r="B536" s="110" t="s">
        <v>76</v>
      </c>
      <c r="C536" s="115" t="s">
        <v>78</v>
      </c>
      <c r="D536" s="115" t="s">
        <v>146</v>
      </c>
      <c r="E536" s="115" t="s">
        <v>147</v>
      </c>
      <c r="F536" s="809" t="s">
        <v>71</v>
      </c>
      <c r="G536" s="809"/>
      <c r="H536" s="805"/>
      <c r="I536" s="805"/>
      <c r="J536" s="805"/>
      <c r="K536" s="805"/>
      <c r="L536" s="805"/>
    </row>
    <row r="537" spans="1:12" s="101" customFormat="1" ht="26.25" customHeight="1">
      <c r="A537" s="808"/>
      <c r="B537" s="803" t="s">
        <v>4447</v>
      </c>
      <c r="C537" s="810" t="s">
        <v>4448</v>
      </c>
      <c r="D537" s="807">
        <v>43745</v>
      </c>
      <c r="E537" s="803" t="s">
        <v>505</v>
      </c>
      <c r="F537" s="803" t="s">
        <v>571</v>
      </c>
      <c r="G537" s="803"/>
      <c r="H537" s="806" t="s">
        <v>152</v>
      </c>
      <c r="I537" s="806"/>
      <c r="J537" s="117" t="s">
        <v>153</v>
      </c>
      <c r="K537" s="117" t="s">
        <v>153</v>
      </c>
      <c r="L537" s="119">
        <v>0</v>
      </c>
    </row>
    <row r="538" spans="1:12" s="101" customFormat="1" ht="408.95" customHeight="1">
      <c r="A538" s="808"/>
      <c r="B538" s="803"/>
      <c r="C538" s="810"/>
      <c r="D538" s="807"/>
      <c r="E538" s="803"/>
      <c r="F538" s="803"/>
      <c r="G538" s="803"/>
      <c r="H538" s="806" t="s">
        <v>154</v>
      </c>
      <c r="I538" s="806"/>
      <c r="J538" s="803" t="s">
        <v>153</v>
      </c>
      <c r="K538" s="803" t="s">
        <v>153</v>
      </c>
      <c r="L538" s="804">
        <v>0</v>
      </c>
    </row>
    <row r="539" spans="1:12" s="101" customFormat="1" ht="50.85" customHeight="1">
      <c r="A539" s="808"/>
      <c r="B539" s="803"/>
      <c r="C539" s="810"/>
      <c r="D539" s="807"/>
      <c r="E539" s="803"/>
      <c r="F539" s="803"/>
      <c r="G539" s="803"/>
      <c r="H539" s="806"/>
      <c r="I539" s="806"/>
      <c r="J539" s="803"/>
      <c r="K539" s="803"/>
      <c r="L539" s="804"/>
    </row>
    <row r="540" spans="1:12" s="101" customFormat="1" ht="24" customHeight="1">
      <c r="A540" s="808"/>
      <c r="B540" s="110" t="s">
        <v>77</v>
      </c>
      <c r="C540" s="115" t="s">
        <v>79</v>
      </c>
      <c r="D540" s="115" t="s">
        <v>155</v>
      </c>
      <c r="E540" s="115" t="s">
        <v>156</v>
      </c>
      <c r="F540" s="805"/>
      <c r="G540" s="805"/>
      <c r="H540" s="806" t="s">
        <v>157</v>
      </c>
      <c r="I540" s="806"/>
      <c r="J540" s="803" t="s">
        <v>153</v>
      </c>
      <c r="K540" s="803" t="s">
        <v>3</v>
      </c>
      <c r="L540" s="804">
        <v>690</v>
      </c>
    </row>
    <row r="541" spans="1:12" s="101" customFormat="1" ht="24" customHeight="1">
      <c r="A541" s="808"/>
      <c r="B541" s="117" t="s">
        <v>498</v>
      </c>
      <c r="C541" s="117" t="s">
        <v>571</v>
      </c>
      <c r="D541" s="118">
        <v>43762</v>
      </c>
      <c r="E541" s="117" t="s">
        <v>4449</v>
      </c>
      <c r="F541" s="805"/>
      <c r="G541" s="805"/>
      <c r="H541" s="806"/>
      <c r="I541" s="806"/>
      <c r="J541" s="803"/>
      <c r="K541" s="803"/>
      <c r="L541" s="804"/>
    </row>
    <row r="542" spans="1:12" s="101" customFormat="1" ht="24" customHeight="1">
      <c r="A542" s="808">
        <v>1499</v>
      </c>
      <c r="B542" s="110" t="s">
        <v>76</v>
      </c>
      <c r="C542" s="115" t="s">
        <v>78</v>
      </c>
      <c r="D542" s="115" t="s">
        <v>146</v>
      </c>
      <c r="E542" s="115" t="s">
        <v>147</v>
      </c>
      <c r="F542" s="809" t="s">
        <v>71</v>
      </c>
      <c r="G542" s="809"/>
      <c r="H542" s="805"/>
      <c r="I542" s="805"/>
      <c r="J542" s="805"/>
      <c r="K542" s="805"/>
      <c r="L542" s="805"/>
    </row>
    <row r="543" spans="1:12" s="101" customFormat="1" ht="26.25" customHeight="1">
      <c r="A543" s="808"/>
      <c r="B543" s="803" t="s">
        <v>4447</v>
      </c>
      <c r="C543" s="810" t="s">
        <v>4448</v>
      </c>
      <c r="D543" s="807">
        <v>43745</v>
      </c>
      <c r="E543" s="803" t="s">
        <v>505</v>
      </c>
      <c r="F543" s="803" t="s">
        <v>4450</v>
      </c>
      <c r="G543" s="803"/>
      <c r="H543" s="806" t="s">
        <v>152</v>
      </c>
      <c r="I543" s="806"/>
      <c r="J543" s="117" t="s">
        <v>153</v>
      </c>
      <c r="K543" s="117" t="s">
        <v>3</v>
      </c>
      <c r="L543" s="119">
        <v>400</v>
      </c>
    </row>
    <row r="544" spans="1:12" s="101" customFormat="1" ht="408.95" customHeight="1">
      <c r="A544" s="808"/>
      <c r="B544" s="803"/>
      <c r="C544" s="810"/>
      <c r="D544" s="807"/>
      <c r="E544" s="803"/>
      <c r="F544" s="803"/>
      <c r="G544" s="803"/>
      <c r="H544" s="806" t="s">
        <v>154</v>
      </c>
      <c r="I544" s="806"/>
      <c r="J544" s="803" t="s">
        <v>153</v>
      </c>
      <c r="K544" s="803" t="s">
        <v>153</v>
      </c>
      <c r="L544" s="804">
        <v>0</v>
      </c>
    </row>
    <row r="545" spans="1:12" s="101" customFormat="1" ht="50.85" customHeight="1">
      <c r="A545" s="808"/>
      <c r="B545" s="803"/>
      <c r="C545" s="810"/>
      <c r="D545" s="807"/>
      <c r="E545" s="803"/>
      <c r="F545" s="803"/>
      <c r="G545" s="803"/>
      <c r="H545" s="806"/>
      <c r="I545" s="806"/>
      <c r="J545" s="803"/>
      <c r="K545" s="803"/>
      <c r="L545" s="804"/>
    </row>
    <row r="546" spans="1:12" s="101" customFormat="1" ht="24" customHeight="1">
      <c r="A546" s="808"/>
      <c r="B546" s="110" t="s">
        <v>77</v>
      </c>
      <c r="C546" s="115" t="s">
        <v>79</v>
      </c>
      <c r="D546" s="115" t="s">
        <v>155</v>
      </c>
      <c r="E546" s="115" t="s">
        <v>156</v>
      </c>
      <c r="F546" s="805"/>
      <c r="G546" s="805"/>
      <c r="H546" s="806" t="s">
        <v>157</v>
      </c>
      <c r="I546" s="806"/>
      <c r="J546" s="803" t="s">
        <v>153</v>
      </c>
      <c r="K546" s="803" t="s">
        <v>153</v>
      </c>
      <c r="L546" s="804">
        <v>0</v>
      </c>
    </row>
    <row r="547" spans="1:12" s="101" customFormat="1" ht="24" customHeight="1">
      <c r="A547" s="808"/>
      <c r="B547" s="117" t="s">
        <v>498</v>
      </c>
      <c r="C547" s="117" t="s">
        <v>4450</v>
      </c>
      <c r="D547" s="118">
        <v>43762</v>
      </c>
      <c r="E547" s="117" t="s">
        <v>4449</v>
      </c>
      <c r="F547" s="805"/>
      <c r="G547" s="805"/>
      <c r="H547" s="806"/>
      <c r="I547" s="806"/>
      <c r="J547" s="803"/>
      <c r="K547" s="803"/>
      <c r="L547" s="804"/>
    </row>
    <row r="548" spans="1:12" s="101" customFormat="1" ht="24" customHeight="1">
      <c r="A548" s="808">
        <v>1500</v>
      </c>
      <c r="B548" s="110" t="s">
        <v>76</v>
      </c>
      <c r="C548" s="115" t="s">
        <v>78</v>
      </c>
      <c r="D548" s="115" t="s">
        <v>146</v>
      </c>
      <c r="E548" s="115" t="s">
        <v>147</v>
      </c>
      <c r="F548" s="809" t="s">
        <v>71</v>
      </c>
      <c r="G548" s="809"/>
      <c r="H548" s="805"/>
      <c r="I548" s="805"/>
      <c r="J548" s="805"/>
      <c r="K548" s="805"/>
      <c r="L548" s="805"/>
    </row>
    <row r="549" spans="1:12" s="101" customFormat="1" ht="26.25" customHeight="1">
      <c r="A549" s="808"/>
      <c r="B549" s="803" t="s">
        <v>4447</v>
      </c>
      <c r="C549" s="810" t="s">
        <v>4448</v>
      </c>
      <c r="D549" s="807">
        <v>43745</v>
      </c>
      <c r="E549" s="803" t="s">
        <v>505</v>
      </c>
      <c r="F549" s="803" t="s">
        <v>4451</v>
      </c>
      <c r="G549" s="803"/>
      <c r="H549" s="806" t="s">
        <v>152</v>
      </c>
      <c r="I549" s="806"/>
      <c r="J549" s="117" t="s">
        <v>153</v>
      </c>
      <c r="K549" s="117" t="s">
        <v>3</v>
      </c>
      <c r="L549" s="119">
        <v>550</v>
      </c>
    </row>
    <row r="550" spans="1:12" s="101" customFormat="1" ht="408.95" customHeight="1">
      <c r="A550" s="808"/>
      <c r="B550" s="803"/>
      <c r="C550" s="810"/>
      <c r="D550" s="807"/>
      <c r="E550" s="803"/>
      <c r="F550" s="803"/>
      <c r="G550" s="803"/>
      <c r="H550" s="806" t="s">
        <v>154</v>
      </c>
      <c r="I550" s="806"/>
      <c r="J550" s="803" t="s">
        <v>153</v>
      </c>
      <c r="K550" s="803" t="s">
        <v>3</v>
      </c>
      <c r="L550" s="804">
        <v>1160.6100000000001</v>
      </c>
    </row>
    <row r="551" spans="1:12" s="101" customFormat="1" ht="50.85" customHeight="1">
      <c r="A551" s="808"/>
      <c r="B551" s="803"/>
      <c r="C551" s="810"/>
      <c r="D551" s="807"/>
      <c r="E551" s="803"/>
      <c r="F551" s="803"/>
      <c r="G551" s="803"/>
      <c r="H551" s="806"/>
      <c r="I551" s="806"/>
      <c r="J551" s="803"/>
      <c r="K551" s="803"/>
      <c r="L551" s="804"/>
    </row>
    <row r="552" spans="1:12" s="101" customFormat="1" ht="24" customHeight="1">
      <c r="A552" s="808"/>
      <c r="B552" s="110" t="s">
        <v>77</v>
      </c>
      <c r="C552" s="115" t="s">
        <v>79</v>
      </c>
      <c r="D552" s="115" t="s">
        <v>155</v>
      </c>
      <c r="E552" s="115" t="s">
        <v>156</v>
      </c>
      <c r="F552" s="805"/>
      <c r="G552" s="805"/>
      <c r="H552" s="806" t="s">
        <v>157</v>
      </c>
      <c r="I552" s="806"/>
      <c r="J552" s="803" t="s">
        <v>153</v>
      </c>
      <c r="K552" s="803" t="s">
        <v>153</v>
      </c>
      <c r="L552" s="804">
        <v>0</v>
      </c>
    </row>
    <row r="553" spans="1:12" s="101" customFormat="1" ht="24" customHeight="1">
      <c r="A553" s="808"/>
      <c r="B553" s="117" t="s">
        <v>498</v>
      </c>
      <c r="C553" s="117" t="s">
        <v>4451</v>
      </c>
      <c r="D553" s="118">
        <v>43762</v>
      </c>
      <c r="E553" s="117" t="s">
        <v>4449</v>
      </c>
      <c r="F553" s="805"/>
      <c r="G553" s="805"/>
      <c r="H553" s="806"/>
      <c r="I553" s="806"/>
      <c r="J553" s="803"/>
      <c r="K553" s="803"/>
      <c r="L553" s="804"/>
    </row>
  </sheetData>
  <mergeCells count="1622">
    <mergeCell ref="E11:E12"/>
    <mergeCell ref="F11:G12"/>
    <mergeCell ref="H11:I11"/>
    <mergeCell ref="H12:I12"/>
    <mergeCell ref="F13:G14"/>
    <mergeCell ref="H13:I14"/>
    <mergeCell ref="K6:L8"/>
    <mergeCell ref="C7:E7"/>
    <mergeCell ref="F9:G9"/>
    <mergeCell ref="H9:I9"/>
    <mergeCell ref="A10:A14"/>
    <mergeCell ref="F10:G10"/>
    <mergeCell ref="H10:L10"/>
    <mergeCell ref="B11:B12"/>
    <mergeCell ref="C11:C12"/>
    <mergeCell ref="D11:D12"/>
    <mergeCell ref="B2:L2"/>
    <mergeCell ref="A3:A5"/>
    <mergeCell ref="B3:I4"/>
    <mergeCell ref="B5:L5"/>
    <mergeCell ref="A6:A8"/>
    <mergeCell ref="C6:E6"/>
    <mergeCell ref="F6:F8"/>
    <mergeCell ref="G6:G8"/>
    <mergeCell ref="I6:I8"/>
    <mergeCell ref="J6:J8"/>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F33:G34"/>
    <mergeCell ref="H33:I34"/>
    <mergeCell ref="J33:J34"/>
    <mergeCell ref="K33:K34"/>
    <mergeCell ref="L33:L34"/>
    <mergeCell ref="A35:A39"/>
    <mergeCell ref="F35:G35"/>
    <mergeCell ref="H35:L35"/>
    <mergeCell ref="B36:B37"/>
    <mergeCell ref="C36:C37"/>
    <mergeCell ref="A30:A34"/>
    <mergeCell ref="F30:G30"/>
    <mergeCell ref="H30:L30"/>
    <mergeCell ref="B31:B32"/>
    <mergeCell ref="C31:C32"/>
    <mergeCell ref="D31:D32"/>
    <mergeCell ref="E31:E32"/>
    <mergeCell ref="F31:G32"/>
    <mergeCell ref="H31:I31"/>
    <mergeCell ref="H32:I32"/>
    <mergeCell ref="J38:J39"/>
    <mergeCell ref="K38:K39"/>
    <mergeCell ref="L38:L39"/>
    <mergeCell ref="D36:D37"/>
    <mergeCell ref="E36:E37"/>
    <mergeCell ref="F36:G37"/>
    <mergeCell ref="H36:I36"/>
    <mergeCell ref="H37:I37"/>
    <mergeCell ref="F38:G39"/>
    <mergeCell ref="H38:I39"/>
    <mergeCell ref="H46:I46"/>
    <mergeCell ref="H47:I47"/>
    <mergeCell ref="F48:G49"/>
    <mergeCell ref="H48:I49"/>
    <mergeCell ref="J48:J49"/>
    <mergeCell ref="K48:K49"/>
    <mergeCell ref="K43:K44"/>
    <mergeCell ref="L43:L44"/>
    <mergeCell ref="A45:A49"/>
    <mergeCell ref="F45:G45"/>
    <mergeCell ref="H45:L45"/>
    <mergeCell ref="B46:B47"/>
    <mergeCell ref="C46:C47"/>
    <mergeCell ref="D46:D47"/>
    <mergeCell ref="E46:E47"/>
    <mergeCell ref="F46:G47"/>
    <mergeCell ref="F41:G42"/>
    <mergeCell ref="H41:I41"/>
    <mergeCell ref="H42:I42"/>
    <mergeCell ref="F43:G44"/>
    <mergeCell ref="H43:I44"/>
    <mergeCell ref="J43:J44"/>
    <mergeCell ref="A40:A44"/>
    <mergeCell ref="F40:G40"/>
    <mergeCell ref="H40:L40"/>
    <mergeCell ref="B41:B42"/>
    <mergeCell ref="C41:C42"/>
    <mergeCell ref="D41:D42"/>
    <mergeCell ref="E41:E42"/>
    <mergeCell ref="H52:I53"/>
    <mergeCell ref="J52:J53"/>
    <mergeCell ref="K52:K53"/>
    <mergeCell ref="L52:L53"/>
    <mergeCell ref="F54:G55"/>
    <mergeCell ref="H54:I55"/>
    <mergeCell ref="J54:J55"/>
    <mergeCell ref="K54:K55"/>
    <mergeCell ref="L54:L55"/>
    <mergeCell ref="L48:L49"/>
    <mergeCell ref="A50:A55"/>
    <mergeCell ref="F50:G50"/>
    <mergeCell ref="H50:L50"/>
    <mergeCell ref="B51:B53"/>
    <mergeCell ref="C51:C53"/>
    <mergeCell ref="D51:D53"/>
    <mergeCell ref="E51:E53"/>
    <mergeCell ref="F51:G53"/>
    <mergeCell ref="H51:I51"/>
    <mergeCell ref="D62:D63"/>
    <mergeCell ref="E62:E63"/>
    <mergeCell ref="F62:G63"/>
    <mergeCell ref="H62:I62"/>
    <mergeCell ref="H63:I63"/>
    <mergeCell ref="F64:G65"/>
    <mergeCell ref="H64:I65"/>
    <mergeCell ref="F59:G60"/>
    <mergeCell ref="H59:I60"/>
    <mergeCell ref="J59:J60"/>
    <mergeCell ref="K59:K60"/>
    <mergeCell ref="L59:L60"/>
    <mergeCell ref="A61:A65"/>
    <mergeCell ref="F61:G61"/>
    <mergeCell ref="H61:L61"/>
    <mergeCell ref="B62:B63"/>
    <mergeCell ref="C62:C63"/>
    <mergeCell ref="A56:A60"/>
    <mergeCell ref="F56:G56"/>
    <mergeCell ref="H56:L56"/>
    <mergeCell ref="B57:B58"/>
    <mergeCell ref="C57:C58"/>
    <mergeCell ref="D57:D58"/>
    <mergeCell ref="E57:E58"/>
    <mergeCell ref="F57:G58"/>
    <mergeCell ref="H57:I57"/>
    <mergeCell ref="H58:I58"/>
    <mergeCell ref="K69:K70"/>
    <mergeCell ref="L69:L70"/>
    <mergeCell ref="A71:A75"/>
    <mergeCell ref="F71:G71"/>
    <mergeCell ref="H71:L71"/>
    <mergeCell ref="B72:B73"/>
    <mergeCell ref="C72:C73"/>
    <mergeCell ref="D72:D73"/>
    <mergeCell ref="E72:E73"/>
    <mergeCell ref="F72:G73"/>
    <mergeCell ref="F67:G68"/>
    <mergeCell ref="H67:I67"/>
    <mergeCell ref="H68:I68"/>
    <mergeCell ref="F69:G70"/>
    <mergeCell ref="H69:I70"/>
    <mergeCell ref="J69:J70"/>
    <mergeCell ref="J64:J65"/>
    <mergeCell ref="K64:K65"/>
    <mergeCell ref="L64:L65"/>
    <mergeCell ref="A66:A70"/>
    <mergeCell ref="F66:G66"/>
    <mergeCell ref="H66:L66"/>
    <mergeCell ref="B67:B68"/>
    <mergeCell ref="C67:C68"/>
    <mergeCell ref="D67:D68"/>
    <mergeCell ref="E67:E68"/>
    <mergeCell ref="H78:I78"/>
    <mergeCell ref="F79:G80"/>
    <mergeCell ref="H79:I80"/>
    <mergeCell ref="J79:J80"/>
    <mergeCell ref="K79:K80"/>
    <mergeCell ref="L79:L80"/>
    <mergeCell ref="L74:L75"/>
    <mergeCell ref="A76:A80"/>
    <mergeCell ref="F76:G76"/>
    <mergeCell ref="H76:L76"/>
    <mergeCell ref="B77:B78"/>
    <mergeCell ref="C77:C78"/>
    <mergeCell ref="D77:D78"/>
    <mergeCell ref="E77:E78"/>
    <mergeCell ref="F77:G78"/>
    <mergeCell ref="H77:I77"/>
    <mergeCell ref="H72:I72"/>
    <mergeCell ref="H73:I73"/>
    <mergeCell ref="F74:G75"/>
    <mergeCell ref="H74:I75"/>
    <mergeCell ref="J74:J75"/>
    <mergeCell ref="K74:K75"/>
    <mergeCell ref="F84:G85"/>
    <mergeCell ref="H84:I85"/>
    <mergeCell ref="J84:J85"/>
    <mergeCell ref="K84:K85"/>
    <mergeCell ref="L84:L85"/>
    <mergeCell ref="A86:A90"/>
    <mergeCell ref="F86:G86"/>
    <mergeCell ref="H86:L86"/>
    <mergeCell ref="B87:B88"/>
    <mergeCell ref="C87:C88"/>
    <mergeCell ref="A81:A85"/>
    <mergeCell ref="F81:G81"/>
    <mergeCell ref="H81:L81"/>
    <mergeCell ref="B82:B83"/>
    <mergeCell ref="C82:C83"/>
    <mergeCell ref="D82:D83"/>
    <mergeCell ref="E82:E83"/>
    <mergeCell ref="F82:G83"/>
    <mergeCell ref="H82:I82"/>
    <mergeCell ref="H83:I83"/>
    <mergeCell ref="J89:J90"/>
    <mergeCell ref="K89:K90"/>
    <mergeCell ref="L89:L90"/>
    <mergeCell ref="D87:D88"/>
    <mergeCell ref="E87:E88"/>
    <mergeCell ref="F87:G88"/>
    <mergeCell ref="H87:I87"/>
    <mergeCell ref="H88:I88"/>
    <mergeCell ref="F89:G90"/>
    <mergeCell ref="H89:I90"/>
    <mergeCell ref="H97:I97"/>
    <mergeCell ref="H98:I98"/>
    <mergeCell ref="F99:G100"/>
    <mergeCell ref="H99:I100"/>
    <mergeCell ref="J99:J100"/>
    <mergeCell ref="K99:K100"/>
    <mergeCell ref="K94:K95"/>
    <mergeCell ref="L94:L95"/>
    <mergeCell ref="A96:A100"/>
    <mergeCell ref="F96:G96"/>
    <mergeCell ref="H96:L96"/>
    <mergeCell ref="B97:B98"/>
    <mergeCell ref="C97:C98"/>
    <mergeCell ref="D97:D98"/>
    <mergeCell ref="E97:E98"/>
    <mergeCell ref="F97:G98"/>
    <mergeCell ref="F92:G93"/>
    <mergeCell ref="H92:I92"/>
    <mergeCell ref="H93:I93"/>
    <mergeCell ref="F94:G95"/>
    <mergeCell ref="H94:I95"/>
    <mergeCell ref="J94:J95"/>
    <mergeCell ref="A91:A95"/>
    <mergeCell ref="F91:G91"/>
    <mergeCell ref="H91:L91"/>
    <mergeCell ref="B92:B93"/>
    <mergeCell ref="C92:C93"/>
    <mergeCell ref="D92:D93"/>
    <mergeCell ref="E92:E93"/>
    <mergeCell ref="H103:I104"/>
    <mergeCell ref="J103:J104"/>
    <mergeCell ref="K103:K104"/>
    <mergeCell ref="L103:L104"/>
    <mergeCell ref="F105:G106"/>
    <mergeCell ref="H105:I106"/>
    <mergeCell ref="J105:J106"/>
    <mergeCell ref="K105:K106"/>
    <mergeCell ref="L105:L106"/>
    <mergeCell ref="L99:L100"/>
    <mergeCell ref="A101:A106"/>
    <mergeCell ref="F101:G101"/>
    <mergeCell ref="H101:L101"/>
    <mergeCell ref="B102:B104"/>
    <mergeCell ref="C102:C104"/>
    <mergeCell ref="D102:D104"/>
    <mergeCell ref="E102:E104"/>
    <mergeCell ref="F102:G104"/>
    <mergeCell ref="H102:I102"/>
    <mergeCell ref="F110:G111"/>
    <mergeCell ref="H110:I111"/>
    <mergeCell ref="J110:J111"/>
    <mergeCell ref="K110:K111"/>
    <mergeCell ref="L110:L111"/>
    <mergeCell ref="A112:A116"/>
    <mergeCell ref="F112:G112"/>
    <mergeCell ref="H112:L112"/>
    <mergeCell ref="B113:B114"/>
    <mergeCell ref="C113:C114"/>
    <mergeCell ref="A107:A111"/>
    <mergeCell ref="F107:G107"/>
    <mergeCell ref="H107:L107"/>
    <mergeCell ref="B108:B109"/>
    <mergeCell ref="C108:C109"/>
    <mergeCell ref="D108:D109"/>
    <mergeCell ref="E108:E109"/>
    <mergeCell ref="F108:G109"/>
    <mergeCell ref="H108:I108"/>
    <mergeCell ref="H109:I109"/>
    <mergeCell ref="J115:J116"/>
    <mergeCell ref="K115:K116"/>
    <mergeCell ref="L115:L116"/>
    <mergeCell ref="A117:A121"/>
    <mergeCell ref="F117:G117"/>
    <mergeCell ref="H117:L117"/>
    <mergeCell ref="B118:B119"/>
    <mergeCell ref="C118:C119"/>
    <mergeCell ref="D118:D119"/>
    <mergeCell ref="E118:E119"/>
    <mergeCell ref="D113:D114"/>
    <mergeCell ref="E113:E114"/>
    <mergeCell ref="F113:G114"/>
    <mergeCell ref="H113:I113"/>
    <mergeCell ref="H114:I114"/>
    <mergeCell ref="F115:G116"/>
    <mergeCell ref="H115:I116"/>
    <mergeCell ref="H123:I123"/>
    <mergeCell ref="H124:I124"/>
    <mergeCell ref="F125:G126"/>
    <mergeCell ref="H125:I126"/>
    <mergeCell ref="J125:J126"/>
    <mergeCell ref="K125:K126"/>
    <mergeCell ref="K120:K121"/>
    <mergeCell ref="L120:L121"/>
    <mergeCell ref="A122:A126"/>
    <mergeCell ref="F122:G122"/>
    <mergeCell ref="H122:L122"/>
    <mergeCell ref="B123:B124"/>
    <mergeCell ref="C123:C124"/>
    <mergeCell ref="D123:D124"/>
    <mergeCell ref="E123:E124"/>
    <mergeCell ref="F123:G124"/>
    <mergeCell ref="F118:G119"/>
    <mergeCell ref="H118:I118"/>
    <mergeCell ref="H119:I119"/>
    <mergeCell ref="F120:G121"/>
    <mergeCell ref="H120:I121"/>
    <mergeCell ref="J120:J121"/>
    <mergeCell ref="F141:G142"/>
    <mergeCell ref="H141:I142"/>
    <mergeCell ref="J141:J142"/>
    <mergeCell ref="K141:K142"/>
    <mergeCell ref="L141:L142"/>
    <mergeCell ref="D138:D140"/>
    <mergeCell ref="E138:E140"/>
    <mergeCell ref="F138:G140"/>
    <mergeCell ref="H138:I138"/>
    <mergeCell ref="L125:L126"/>
    <mergeCell ref="A127:A131"/>
    <mergeCell ref="F127:G127"/>
    <mergeCell ref="H127:L127"/>
    <mergeCell ref="B128:B129"/>
    <mergeCell ref="C128:C129"/>
    <mergeCell ref="D128:D129"/>
    <mergeCell ref="E128:E129"/>
    <mergeCell ref="F128:G129"/>
    <mergeCell ref="H128:I128"/>
    <mergeCell ref="H137:L137"/>
    <mergeCell ref="B138:B140"/>
    <mergeCell ref="C138:C140"/>
    <mergeCell ref="A132:A136"/>
    <mergeCell ref="F132:G132"/>
    <mergeCell ref="H132:L132"/>
    <mergeCell ref="B133:B134"/>
    <mergeCell ref="C133:C134"/>
    <mergeCell ref="D133:D134"/>
    <mergeCell ref="H145:I145"/>
    <mergeCell ref="J151:J152"/>
    <mergeCell ref="K151:K152"/>
    <mergeCell ref="L151:L152"/>
    <mergeCell ref="E133:E134"/>
    <mergeCell ref="F133:G134"/>
    <mergeCell ref="H133:I133"/>
    <mergeCell ref="H134:I134"/>
    <mergeCell ref="H129:I129"/>
    <mergeCell ref="F130:G131"/>
    <mergeCell ref="H130:I131"/>
    <mergeCell ref="J130:J131"/>
    <mergeCell ref="K130:K131"/>
    <mergeCell ref="L130:L131"/>
    <mergeCell ref="K139:K140"/>
    <mergeCell ref="L139:L140"/>
    <mergeCell ref="H139:I140"/>
    <mergeCell ref="J139:J140"/>
    <mergeCell ref="F135:G136"/>
    <mergeCell ref="H135:I136"/>
    <mergeCell ref="J135:J136"/>
    <mergeCell ref="K135:K136"/>
    <mergeCell ref="L135:L136"/>
    <mergeCell ref="H158:L158"/>
    <mergeCell ref="B159:B160"/>
    <mergeCell ref="C159:C160"/>
    <mergeCell ref="D159:D160"/>
    <mergeCell ref="E159:E160"/>
    <mergeCell ref="F159:G160"/>
    <mergeCell ref="F154:G155"/>
    <mergeCell ref="H154:I154"/>
    <mergeCell ref="H155:I155"/>
    <mergeCell ref="F156:G157"/>
    <mergeCell ref="H156:I157"/>
    <mergeCell ref="J156:J157"/>
    <mergeCell ref="A153:A157"/>
    <mergeCell ref="F146:G147"/>
    <mergeCell ref="H146:I147"/>
    <mergeCell ref="J146:J147"/>
    <mergeCell ref="K146:K147"/>
    <mergeCell ref="L146:L147"/>
    <mergeCell ref="A148:A152"/>
    <mergeCell ref="F148:G148"/>
    <mergeCell ref="H148:L148"/>
    <mergeCell ref="B149:B150"/>
    <mergeCell ref="C149:C150"/>
    <mergeCell ref="A143:A147"/>
    <mergeCell ref="F143:G143"/>
    <mergeCell ref="H143:L143"/>
    <mergeCell ref="B144:B145"/>
    <mergeCell ref="C144:C145"/>
    <mergeCell ref="D144:D145"/>
    <mergeCell ref="E144:E145"/>
    <mergeCell ref="F144:G145"/>
    <mergeCell ref="H144:I144"/>
    <mergeCell ref="J167:J168"/>
    <mergeCell ref="K167:K168"/>
    <mergeCell ref="L167:L168"/>
    <mergeCell ref="L161:L162"/>
    <mergeCell ref="A163:A168"/>
    <mergeCell ref="F163:G163"/>
    <mergeCell ref="H163:L163"/>
    <mergeCell ref="B164:B166"/>
    <mergeCell ref="C164:C166"/>
    <mergeCell ref="D164:D166"/>
    <mergeCell ref="E164:E166"/>
    <mergeCell ref="F164:G166"/>
    <mergeCell ref="H164:I164"/>
    <mergeCell ref="A137:A142"/>
    <mergeCell ref="F137:G137"/>
    <mergeCell ref="D149:D150"/>
    <mergeCell ref="E149:E150"/>
    <mergeCell ref="F149:G150"/>
    <mergeCell ref="H149:I149"/>
    <mergeCell ref="H150:I150"/>
    <mergeCell ref="F151:G152"/>
    <mergeCell ref="H151:I152"/>
    <mergeCell ref="H159:I159"/>
    <mergeCell ref="H160:I160"/>
    <mergeCell ref="F161:G162"/>
    <mergeCell ref="H161:I162"/>
    <mergeCell ref="J161:J162"/>
    <mergeCell ref="K161:K162"/>
    <mergeCell ref="K156:K157"/>
    <mergeCell ref="L156:L157"/>
    <mergeCell ref="A158:A162"/>
    <mergeCell ref="F158:G158"/>
    <mergeCell ref="F153:G153"/>
    <mergeCell ref="H153:L153"/>
    <mergeCell ref="B154:B155"/>
    <mergeCell ref="C154:C155"/>
    <mergeCell ref="D154:D155"/>
    <mergeCell ref="E154:E155"/>
    <mergeCell ref="F172:G173"/>
    <mergeCell ref="H172:I173"/>
    <mergeCell ref="J172:J173"/>
    <mergeCell ref="K172:K173"/>
    <mergeCell ref="L172:L173"/>
    <mergeCell ref="A174:A178"/>
    <mergeCell ref="F174:G174"/>
    <mergeCell ref="H174:L174"/>
    <mergeCell ref="B175:B176"/>
    <mergeCell ref="C175:C176"/>
    <mergeCell ref="A169:A173"/>
    <mergeCell ref="F169:G169"/>
    <mergeCell ref="H169:L169"/>
    <mergeCell ref="B170:B171"/>
    <mergeCell ref="C170:C171"/>
    <mergeCell ref="D170:D171"/>
    <mergeCell ref="E170:E171"/>
    <mergeCell ref="F170:G171"/>
    <mergeCell ref="H170:I170"/>
    <mergeCell ref="H171:I171"/>
    <mergeCell ref="H165:I166"/>
    <mergeCell ref="J165:J166"/>
    <mergeCell ref="K165:K166"/>
    <mergeCell ref="L165:L166"/>
    <mergeCell ref="F167:G168"/>
    <mergeCell ref="H167:I168"/>
    <mergeCell ref="F180:G181"/>
    <mergeCell ref="H180:I180"/>
    <mergeCell ref="H181:I181"/>
    <mergeCell ref="F182:G183"/>
    <mergeCell ref="H182:I183"/>
    <mergeCell ref="J182:J183"/>
    <mergeCell ref="J177:J178"/>
    <mergeCell ref="K177:K178"/>
    <mergeCell ref="L177:L178"/>
    <mergeCell ref="A179:A183"/>
    <mergeCell ref="F179:G179"/>
    <mergeCell ref="H179:L179"/>
    <mergeCell ref="B180:B181"/>
    <mergeCell ref="C180:C181"/>
    <mergeCell ref="D180:D181"/>
    <mergeCell ref="E180:E181"/>
    <mergeCell ref="D175:D176"/>
    <mergeCell ref="E175:E176"/>
    <mergeCell ref="F175:G176"/>
    <mergeCell ref="H175:I175"/>
    <mergeCell ref="H176:I176"/>
    <mergeCell ref="F177:G178"/>
    <mergeCell ref="H177:I178"/>
    <mergeCell ref="H185:I185"/>
    <mergeCell ref="H186:I188"/>
    <mergeCell ref="J186:J188"/>
    <mergeCell ref="K186:K188"/>
    <mergeCell ref="L186:L188"/>
    <mergeCell ref="F189:G190"/>
    <mergeCell ref="H189:I190"/>
    <mergeCell ref="J189:J190"/>
    <mergeCell ref="K189:K190"/>
    <mergeCell ref="L189:L190"/>
    <mergeCell ref="K182:K183"/>
    <mergeCell ref="L182:L183"/>
    <mergeCell ref="A184:A190"/>
    <mergeCell ref="F184:G184"/>
    <mergeCell ref="H184:L184"/>
    <mergeCell ref="B185:B188"/>
    <mergeCell ref="C185:C188"/>
    <mergeCell ref="D185:D188"/>
    <mergeCell ref="E185:E188"/>
    <mergeCell ref="F185:G188"/>
    <mergeCell ref="F194:G195"/>
    <mergeCell ref="H194:I195"/>
    <mergeCell ref="J194:J195"/>
    <mergeCell ref="K194:K195"/>
    <mergeCell ref="L194:L195"/>
    <mergeCell ref="A196:A200"/>
    <mergeCell ref="F196:G196"/>
    <mergeCell ref="H196:L196"/>
    <mergeCell ref="B197:B198"/>
    <mergeCell ref="C197:C198"/>
    <mergeCell ref="A191:A195"/>
    <mergeCell ref="F191:G191"/>
    <mergeCell ref="H191:L191"/>
    <mergeCell ref="B192:B193"/>
    <mergeCell ref="C192:C193"/>
    <mergeCell ref="D192:D193"/>
    <mergeCell ref="E192:E193"/>
    <mergeCell ref="F192:G193"/>
    <mergeCell ref="H192:I192"/>
    <mergeCell ref="H193:I193"/>
    <mergeCell ref="J199:J200"/>
    <mergeCell ref="K199:K200"/>
    <mergeCell ref="L199:L200"/>
    <mergeCell ref="D197:D198"/>
    <mergeCell ref="E197:E198"/>
    <mergeCell ref="F197:G198"/>
    <mergeCell ref="H197:I197"/>
    <mergeCell ref="H198:I198"/>
    <mergeCell ref="F199:G200"/>
    <mergeCell ref="H199:I200"/>
    <mergeCell ref="H207:I207"/>
    <mergeCell ref="H208:I208"/>
    <mergeCell ref="F209:G210"/>
    <mergeCell ref="H209:I210"/>
    <mergeCell ref="J209:J210"/>
    <mergeCell ref="K209:K210"/>
    <mergeCell ref="K204:K205"/>
    <mergeCell ref="L204:L205"/>
    <mergeCell ref="A206:A210"/>
    <mergeCell ref="F206:G206"/>
    <mergeCell ref="H206:L206"/>
    <mergeCell ref="B207:B208"/>
    <mergeCell ref="C207:C208"/>
    <mergeCell ref="D207:D208"/>
    <mergeCell ref="E207:E208"/>
    <mergeCell ref="F207:G208"/>
    <mergeCell ref="F202:G203"/>
    <mergeCell ref="H202:I202"/>
    <mergeCell ref="H203:I203"/>
    <mergeCell ref="F204:G205"/>
    <mergeCell ref="H204:I205"/>
    <mergeCell ref="J204:J205"/>
    <mergeCell ref="A201:A205"/>
    <mergeCell ref="F201:G201"/>
    <mergeCell ref="H201:L201"/>
    <mergeCell ref="B202:B203"/>
    <mergeCell ref="C202:C203"/>
    <mergeCell ref="D202:D203"/>
    <mergeCell ref="E202:E203"/>
    <mergeCell ref="H213:I214"/>
    <mergeCell ref="J213:J214"/>
    <mergeCell ref="K213:K214"/>
    <mergeCell ref="L213:L214"/>
    <mergeCell ref="F215:G216"/>
    <mergeCell ref="H215:I216"/>
    <mergeCell ref="J215:J216"/>
    <mergeCell ref="K215:K216"/>
    <mergeCell ref="L215:L216"/>
    <mergeCell ref="L209:L210"/>
    <mergeCell ref="A211:A216"/>
    <mergeCell ref="F211:G211"/>
    <mergeCell ref="H211:L211"/>
    <mergeCell ref="B212:B214"/>
    <mergeCell ref="C212:C214"/>
    <mergeCell ref="D212:D214"/>
    <mergeCell ref="E212:E214"/>
    <mergeCell ref="F212:G214"/>
    <mergeCell ref="H212:I212"/>
    <mergeCell ref="J219:J220"/>
    <mergeCell ref="K219:K220"/>
    <mergeCell ref="L219:L220"/>
    <mergeCell ref="F221:G222"/>
    <mergeCell ref="H221:I222"/>
    <mergeCell ref="J221:J222"/>
    <mergeCell ref="K221:K222"/>
    <mergeCell ref="L221:L222"/>
    <mergeCell ref="A217:A222"/>
    <mergeCell ref="F217:G217"/>
    <mergeCell ref="H217:L217"/>
    <mergeCell ref="B218:B220"/>
    <mergeCell ref="C218:C220"/>
    <mergeCell ref="D218:D220"/>
    <mergeCell ref="E218:E220"/>
    <mergeCell ref="F218:G220"/>
    <mergeCell ref="H218:I218"/>
    <mergeCell ref="H219:I220"/>
    <mergeCell ref="F226:G227"/>
    <mergeCell ref="H226:I227"/>
    <mergeCell ref="J226:J227"/>
    <mergeCell ref="K226:K227"/>
    <mergeCell ref="L226:L227"/>
    <mergeCell ref="A228:A232"/>
    <mergeCell ref="F228:G228"/>
    <mergeCell ref="H228:L228"/>
    <mergeCell ref="B229:B230"/>
    <mergeCell ref="C229:C230"/>
    <mergeCell ref="A223:A227"/>
    <mergeCell ref="F223:G223"/>
    <mergeCell ref="H223:L223"/>
    <mergeCell ref="B224:B225"/>
    <mergeCell ref="C224:C225"/>
    <mergeCell ref="D224:D225"/>
    <mergeCell ref="E224:E225"/>
    <mergeCell ref="F224:G225"/>
    <mergeCell ref="H224:I224"/>
    <mergeCell ref="H225:I225"/>
    <mergeCell ref="F234:G235"/>
    <mergeCell ref="H234:I234"/>
    <mergeCell ref="H235:I235"/>
    <mergeCell ref="F236:G237"/>
    <mergeCell ref="H236:I237"/>
    <mergeCell ref="J236:J237"/>
    <mergeCell ref="J231:J232"/>
    <mergeCell ref="K231:K232"/>
    <mergeCell ref="L231:L232"/>
    <mergeCell ref="A233:A237"/>
    <mergeCell ref="F233:G233"/>
    <mergeCell ref="H233:L233"/>
    <mergeCell ref="B234:B235"/>
    <mergeCell ref="C234:C235"/>
    <mergeCell ref="D234:D235"/>
    <mergeCell ref="E234:E235"/>
    <mergeCell ref="D229:D230"/>
    <mergeCell ref="E229:E230"/>
    <mergeCell ref="F229:G230"/>
    <mergeCell ref="H229:I229"/>
    <mergeCell ref="H230:I230"/>
    <mergeCell ref="F231:G232"/>
    <mergeCell ref="H231:I232"/>
    <mergeCell ref="H239:I239"/>
    <mergeCell ref="H240:I241"/>
    <mergeCell ref="J240:J241"/>
    <mergeCell ref="K240:K241"/>
    <mergeCell ref="L240:L241"/>
    <mergeCell ref="F242:G243"/>
    <mergeCell ref="H242:I243"/>
    <mergeCell ref="J242:J243"/>
    <mergeCell ref="K242:K243"/>
    <mergeCell ref="L242:L243"/>
    <mergeCell ref="K236:K237"/>
    <mergeCell ref="L236:L237"/>
    <mergeCell ref="A238:A243"/>
    <mergeCell ref="F238:G238"/>
    <mergeCell ref="H238:L238"/>
    <mergeCell ref="B239:B241"/>
    <mergeCell ref="C239:C241"/>
    <mergeCell ref="D239:D241"/>
    <mergeCell ref="E239:E241"/>
    <mergeCell ref="F239:G241"/>
    <mergeCell ref="J246:J247"/>
    <mergeCell ref="K246:K247"/>
    <mergeCell ref="L246:L247"/>
    <mergeCell ref="F248:G249"/>
    <mergeCell ref="H248:I249"/>
    <mergeCell ref="J248:J249"/>
    <mergeCell ref="K248:K249"/>
    <mergeCell ref="L248:L249"/>
    <mergeCell ref="A244:A249"/>
    <mergeCell ref="F244:G244"/>
    <mergeCell ref="H244:L244"/>
    <mergeCell ref="B245:B247"/>
    <mergeCell ref="C245:C247"/>
    <mergeCell ref="D245:D247"/>
    <mergeCell ref="E245:E247"/>
    <mergeCell ref="F245:G247"/>
    <mergeCell ref="H245:I245"/>
    <mergeCell ref="H246:I247"/>
    <mergeCell ref="D256:D257"/>
    <mergeCell ref="E256:E257"/>
    <mergeCell ref="F256:G257"/>
    <mergeCell ref="H256:I256"/>
    <mergeCell ref="H257:I257"/>
    <mergeCell ref="F258:G259"/>
    <mergeCell ref="H258:I259"/>
    <mergeCell ref="F253:G254"/>
    <mergeCell ref="H253:I254"/>
    <mergeCell ref="J253:J254"/>
    <mergeCell ref="K253:K254"/>
    <mergeCell ref="L253:L254"/>
    <mergeCell ref="A255:A259"/>
    <mergeCell ref="F255:G255"/>
    <mergeCell ref="H255:L255"/>
    <mergeCell ref="B256:B257"/>
    <mergeCell ref="C256:C257"/>
    <mergeCell ref="A250:A254"/>
    <mergeCell ref="F250:G250"/>
    <mergeCell ref="H250:L250"/>
    <mergeCell ref="B251:B252"/>
    <mergeCell ref="C251:C252"/>
    <mergeCell ref="D251:D252"/>
    <mergeCell ref="E251:E252"/>
    <mergeCell ref="F251:G252"/>
    <mergeCell ref="H251:I251"/>
    <mergeCell ref="H252:I252"/>
    <mergeCell ref="F264:G265"/>
    <mergeCell ref="H264:I265"/>
    <mergeCell ref="J264:J265"/>
    <mergeCell ref="K264:K265"/>
    <mergeCell ref="L264:L265"/>
    <mergeCell ref="A266:A270"/>
    <mergeCell ref="F266:G266"/>
    <mergeCell ref="H266:L266"/>
    <mergeCell ref="B267:B268"/>
    <mergeCell ref="C267:C268"/>
    <mergeCell ref="F261:G263"/>
    <mergeCell ref="H261:I261"/>
    <mergeCell ref="H262:I263"/>
    <mergeCell ref="J262:J263"/>
    <mergeCell ref="K262:K263"/>
    <mergeCell ref="L262:L263"/>
    <mergeCell ref="J258:J259"/>
    <mergeCell ref="K258:K259"/>
    <mergeCell ref="L258:L259"/>
    <mergeCell ref="A260:A265"/>
    <mergeCell ref="F260:G260"/>
    <mergeCell ref="H260:L260"/>
    <mergeCell ref="B261:B263"/>
    <mergeCell ref="C261:C263"/>
    <mergeCell ref="D261:D263"/>
    <mergeCell ref="E261:E263"/>
    <mergeCell ref="F272:G273"/>
    <mergeCell ref="H272:I272"/>
    <mergeCell ref="H273:I273"/>
    <mergeCell ref="F274:G275"/>
    <mergeCell ref="H274:I275"/>
    <mergeCell ref="J274:J275"/>
    <mergeCell ref="J269:J270"/>
    <mergeCell ref="K269:K270"/>
    <mergeCell ref="L269:L270"/>
    <mergeCell ref="A271:A275"/>
    <mergeCell ref="F271:G271"/>
    <mergeCell ref="H271:L271"/>
    <mergeCell ref="B272:B273"/>
    <mergeCell ref="C272:C273"/>
    <mergeCell ref="D272:D273"/>
    <mergeCell ref="E272:E273"/>
    <mergeCell ref="D267:D268"/>
    <mergeCell ref="E267:E268"/>
    <mergeCell ref="F267:G268"/>
    <mergeCell ref="H267:I267"/>
    <mergeCell ref="H268:I268"/>
    <mergeCell ref="F269:G270"/>
    <mergeCell ref="H269:I270"/>
    <mergeCell ref="H277:I277"/>
    <mergeCell ref="H278:I279"/>
    <mergeCell ref="J278:J279"/>
    <mergeCell ref="K278:K279"/>
    <mergeCell ref="L278:L279"/>
    <mergeCell ref="F280:G281"/>
    <mergeCell ref="H280:I281"/>
    <mergeCell ref="J280:J281"/>
    <mergeCell ref="K280:K281"/>
    <mergeCell ref="L280:L281"/>
    <mergeCell ref="K274:K275"/>
    <mergeCell ref="L274:L275"/>
    <mergeCell ref="A276:A281"/>
    <mergeCell ref="F276:G276"/>
    <mergeCell ref="H276:L276"/>
    <mergeCell ref="B277:B279"/>
    <mergeCell ref="C277:C279"/>
    <mergeCell ref="D277:D279"/>
    <mergeCell ref="E277:E279"/>
    <mergeCell ref="F277:G279"/>
    <mergeCell ref="J284:J285"/>
    <mergeCell ref="K284:K285"/>
    <mergeCell ref="L284:L285"/>
    <mergeCell ref="F286:G287"/>
    <mergeCell ref="H286:I287"/>
    <mergeCell ref="J286:J287"/>
    <mergeCell ref="K286:K287"/>
    <mergeCell ref="L286:L287"/>
    <mergeCell ref="A282:A287"/>
    <mergeCell ref="F282:G282"/>
    <mergeCell ref="H282:L282"/>
    <mergeCell ref="B283:B285"/>
    <mergeCell ref="C283:C285"/>
    <mergeCell ref="D283:D285"/>
    <mergeCell ref="E283:E285"/>
    <mergeCell ref="F283:G285"/>
    <mergeCell ref="H283:I283"/>
    <mergeCell ref="H284:I285"/>
    <mergeCell ref="J290:J291"/>
    <mergeCell ref="K290:K291"/>
    <mergeCell ref="L290:L291"/>
    <mergeCell ref="F292:G293"/>
    <mergeCell ref="H292:I293"/>
    <mergeCell ref="J292:J293"/>
    <mergeCell ref="K292:K293"/>
    <mergeCell ref="L292:L293"/>
    <mergeCell ref="A288:A293"/>
    <mergeCell ref="F288:G288"/>
    <mergeCell ref="H288:L288"/>
    <mergeCell ref="B289:B291"/>
    <mergeCell ref="C289:C291"/>
    <mergeCell ref="D289:D291"/>
    <mergeCell ref="E289:E291"/>
    <mergeCell ref="F289:G291"/>
    <mergeCell ref="H289:I289"/>
    <mergeCell ref="H290:I291"/>
    <mergeCell ref="H302:I303"/>
    <mergeCell ref="J296:J297"/>
    <mergeCell ref="K296:K297"/>
    <mergeCell ref="L296:L297"/>
    <mergeCell ref="F298:G299"/>
    <mergeCell ref="H298:I299"/>
    <mergeCell ref="J298:J299"/>
    <mergeCell ref="K298:K299"/>
    <mergeCell ref="L298:L299"/>
    <mergeCell ref="A294:A299"/>
    <mergeCell ref="F294:G294"/>
    <mergeCell ref="H294:L294"/>
    <mergeCell ref="B295:B297"/>
    <mergeCell ref="C295:C297"/>
    <mergeCell ref="D295:D297"/>
    <mergeCell ref="E295:E297"/>
    <mergeCell ref="F295:G297"/>
    <mergeCell ref="H295:I295"/>
    <mergeCell ref="H296:I297"/>
    <mergeCell ref="A311:A317"/>
    <mergeCell ref="F311:G311"/>
    <mergeCell ref="H311:L311"/>
    <mergeCell ref="B312:B315"/>
    <mergeCell ref="C312:C315"/>
    <mergeCell ref="A306:A310"/>
    <mergeCell ref="F306:G306"/>
    <mergeCell ref="H306:L306"/>
    <mergeCell ref="B307:B308"/>
    <mergeCell ref="C307:C308"/>
    <mergeCell ref="D307:D308"/>
    <mergeCell ref="E307:E308"/>
    <mergeCell ref="F307:G308"/>
    <mergeCell ref="H307:I307"/>
    <mergeCell ref="H308:I308"/>
    <mergeCell ref="J302:J303"/>
    <mergeCell ref="K302:K303"/>
    <mergeCell ref="L302:L303"/>
    <mergeCell ref="F304:G305"/>
    <mergeCell ref="H304:I305"/>
    <mergeCell ref="J304:J305"/>
    <mergeCell ref="K304:K305"/>
    <mergeCell ref="L304:L305"/>
    <mergeCell ref="A300:A305"/>
    <mergeCell ref="F300:G300"/>
    <mergeCell ref="H300:L300"/>
    <mergeCell ref="B301:B303"/>
    <mergeCell ref="C301:C303"/>
    <mergeCell ref="D301:D303"/>
    <mergeCell ref="E301:E303"/>
    <mergeCell ref="F301:G303"/>
    <mergeCell ref="H301:I301"/>
    <mergeCell ref="K313:K315"/>
    <mergeCell ref="L313:L315"/>
    <mergeCell ref="F316:G317"/>
    <mergeCell ref="H316:I317"/>
    <mergeCell ref="J316:J317"/>
    <mergeCell ref="K316:K317"/>
    <mergeCell ref="L316:L317"/>
    <mergeCell ref="D312:D315"/>
    <mergeCell ref="E312:E315"/>
    <mergeCell ref="F312:G315"/>
    <mergeCell ref="H312:I312"/>
    <mergeCell ref="H313:I315"/>
    <mergeCell ref="J313:J315"/>
    <mergeCell ref="F309:G310"/>
    <mergeCell ref="H309:I310"/>
    <mergeCell ref="J309:J310"/>
    <mergeCell ref="K309:K310"/>
    <mergeCell ref="L309:L310"/>
    <mergeCell ref="J320:J322"/>
    <mergeCell ref="K320:K322"/>
    <mergeCell ref="L320:L322"/>
    <mergeCell ref="F323:G324"/>
    <mergeCell ref="H323:I324"/>
    <mergeCell ref="J323:J324"/>
    <mergeCell ref="K323:K324"/>
    <mergeCell ref="L323:L324"/>
    <mergeCell ref="A318:A324"/>
    <mergeCell ref="F318:G318"/>
    <mergeCell ref="H318:L318"/>
    <mergeCell ref="B319:B322"/>
    <mergeCell ref="C319:C322"/>
    <mergeCell ref="D319:D322"/>
    <mergeCell ref="E319:E322"/>
    <mergeCell ref="F319:G322"/>
    <mergeCell ref="H319:I319"/>
    <mergeCell ref="H320:I322"/>
    <mergeCell ref="F328:G329"/>
    <mergeCell ref="H328:I329"/>
    <mergeCell ref="J328:J329"/>
    <mergeCell ref="K328:K329"/>
    <mergeCell ref="L328:L329"/>
    <mergeCell ref="A330:A334"/>
    <mergeCell ref="F330:G330"/>
    <mergeCell ref="H330:L330"/>
    <mergeCell ref="B331:B332"/>
    <mergeCell ref="C331:C332"/>
    <mergeCell ref="A325:A329"/>
    <mergeCell ref="F325:G325"/>
    <mergeCell ref="H325:L325"/>
    <mergeCell ref="B326:B327"/>
    <mergeCell ref="C326:C327"/>
    <mergeCell ref="D326:D327"/>
    <mergeCell ref="E326:E327"/>
    <mergeCell ref="F326:G327"/>
    <mergeCell ref="H326:I326"/>
    <mergeCell ref="H327:I327"/>
    <mergeCell ref="F336:G337"/>
    <mergeCell ref="H336:I336"/>
    <mergeCell ref="H337:I337"/>
    <mergeCell ref="F338:G339"/>
    <mergeCell ref="H338:I339"/>
    <mergeCell ref="J338:J339"/>
    <mergeCell ref="J333:J334"/>
    <mergeCell ref="K333:K334"/>
    <mergeCell ref="L333:L334"/>
    <mergeCell ref="A335:A339"/>
    <mergeCell ref="F335:G335"/>
    <mergeCell ref="H335:L335"/>
    <mergeCell ref="B336:B337"/>
    <mergeCell ref="C336:C337"/>
    <mergeCell ref="D336:D337"/>
    <mergeCell ref="E336:E337"/>
    <mergeCell ref="D331:D332"/>
    <mergeCell ref="E331:E332"/>
    <mergeCell ref="F331:G332"/>
    <mergeCell ref="H331:I331"/>
    <mergeCell ref="H332:I332"/>
    <mergeCell ref="F333:G334"/>
    <mergeCell ref="H333:I334"/>
    <mergeCell ref="H341:I341"/>
    <mergeCell ref="H342:I343"/>
    <mergeCell ref="J342:J343"/>
    <mergeCell ref="K342:K343"/>
    <mergeCell ref="L342:L343"/>
    <mergeCell ref="F344:G345"/>
    <mergeCell ref="H344:I345"/>
    <mergeCell ref="J344:J345"/>
    <mergeCell ref="K344:K345"/>
    <mergeCell ref="L344:L345"/>
    <mergeCell ref="K338:K339"/>
    <mergeCell ref="L338:L339"/>
    <mergeCell ref="A340:A345"/>
    <mergeCell ref="F340:G340"/>
    <mergeCell ref="H340:L340"/>
    <mergeCell ref="B341:B343"/>
    <mergeCell ref="C341:C343"/>
    <mergeCell ref="D341:D343"/>
    <mergeCell ref="E341:E343"/>
    <mergeCell ref="F341:G343"/>
    <mergeCell ref="J348:J349"/>
    <mergeCell ref="K348:K349"/>
    <mergeCell ref="L348:L349"/>
    <mergeCell ref="F350:G351"/>
    <mergeCell ref="H350:I351"/>
    <mergeCell ref="J350:J351"/>
    <mergeCell ref="K350:K351"/>
    <mergeCell ref="L350:L351"/>
    <mergeCell ref="A346:A351"/>
    <mergeCell ref="F346:G346"/>
    <mergeCell ref="H346:L346"/>
    <mergeCell ref="B347:B349"/>
    <mergeCell ref="C347:C349"/>
    <mergeCell ref="D347:D349"/>
    <mergeCell ref="E347:E349"/>
    <mergeCell ref="F347:G349"/>
    <mergeCell ref="H347:I347"/>
    <mergeCell ref="H348:I349"/>
    <mergeCell ref="J354:J355"/>
    <mergeCell ref="K354:K355"/>
    <mergeCell ref="L354:L355"/>
    <mergeCell ref="F356:G357"/>
    <mergeCell ref="H356:I357"/>
    <mergeCell ref="J356:J357"/>
    <mergeCell ref="K356:K357"/>
    <mergeCell ref="L356:L357"/>
    <mergeCell ref="A352:A357"/>
    <mergeCell ref="F352:G352"/>
    <mergeCell ref="H352:L352"/>
    <mergeCell ref="B353:B355"/>
    <mergeCell ref="C353:C355"/>
    <mergeCell ref="D353:D355"/>
    <mergeCell ref="E353:E355"/>
    <mergeCell ref="F353:G355"/>
    <mergeCell ref="H353:I353"/>
    <mergeCell ref="H354:I355"/>
    <mergeCell ref="F361:G362"/>
    <mergeCell ref="H361:I362"/>
    <mergeCell ref="J361:J362"/>
    <mergeCell ref="K361:K362"/>
    <mergeCell ref="L361:L362"/>
    <mergeCell ref="A363:A367"/>
    <mergeCell ref="F363:G363"/>
    <mergeCell ref="H363:L363"/>
    <mergeCell ref="B364:B365"/>
    <mergeCell ref="C364:C365"/>
    <mergeCell ref="A358:A362"/>
    <mergeCell ref="F358:G358"/>
    <mergeCell ref="H358:L358"/>
    <mergeCell ref="B359:B360"/>
    <mergeCell ref="C359:C360"/>
    <mergeCell ref="D359:D360"/>
    <mergeCell ref="E359:E360"/>
    <mergeCell ref="F359:G360"/>
    <mergeCell ref="H359:I359"/>
    <mergeCell ref="H360:I360"/>
    <mergeCell ref="F369:G370"/>
    <mergeCell ref="H369:I369"/>
    <mergeCell ref="H370:I370"/>
    <mergeCell ref="F371:G372"/>
    <mergeCell ref="H371:I372"/>
    <mergeCell ref="J371:J372"/>
    <mergeCell ref="J366:J367"/>
    <mergeCell ref="K366:K367"/>
    <mergeCell ref="L366:L367"/>
    <mergeCell ref="A368:A372"/>
    <mergeCell ref="F368:G368"/>
    <mergeCell ref="H368:L368"/>
    <mergeCell ref="B369:B370"/>
    <mergeCell ref="C369:C370"/>
    <mergeCell ref="D369:D370"/>
    <mergeCell ref="E369:E370"/>
    <mergeCell ref="D364:D365"/>
    <mergeCell ref="E364:E365"/>
    <mergeCell ref="F364:G365"/>
    <mergeCell ref="H364:I364"/>
    <mergeCell ref="H365:I365"/>
    <mergeCell ref="F366:G367"/>
    <mergeCell ref="H366:I367"/>
    <mergeCell ref="H374:I374"/>
    <mergeCell ref="H375:I376"/>
    <mergeCell ref="J375:J376"/>
    <mergeCell ref="K375:K376"/>
    <mergeCell ref="L375:L376"/>
    <mergeCell ref="F377:G378"/>
    <mergeCell ref="H377:I378"/>
    <mergeCell ref="J377:J378"/>
    <mergeCell ref="K377:K378"/>
    <mergeCell ref="L377:L378"/>
    <mergeCell ref="K371:K372"/>
    <mergeCell ref="L371:L372"/>
    <mergeCell ref="A373:A378"/>
    <mergeCell ref="F373:G373"/>
    <mergeCell ref="H373:L373"/>
    <mergeCell ref="B374:B376"/>
    <mergeCell ref="C374:C376"/>
    <mergeCell ref="D374:D376"/>
    <mergeCell ref="E374:E376"/>
    <mergeCell ref="F374:G376"/>
    <mergeCell ref="F382:G383"/>
    <mergeCell ref="H382:I383"/>
    <mergeCell ref="J382:J383"/>
    <mergeCell ref="K382:K383"/>
    <mergeCell ref="L382:L383"/>
    <mergeCell ref="A384:A388"/>
    <mergeCell ref="F384:G384"/>
    <mergeCell ref="H384:L384"/>
    <mergeCell ref="B385:B386"/>
    <mergeCell ref="C385:C386"/>
    <mergeCell ref="A379:A383"/>
    <mergeCell ref="F379:G379"/>
    <mergeCell ref="H379:L379"/>
    <mergeCell ref="B380:B381"/>
    <mergeCell ref="C380:C381"/>
    <mergeCell ref="D380:D381"/>
    <mergeCell ref="E380:E381"/>
    <mergeCell ref="F380:G381"/>
    <mergeCell ref="H380:I380"/>
    <mergeCell ref="H381:I381"/>
    <mergeCell ref="J387:J388"/>
    <mergeCell ref="K387:K388"/>
    <mergeCell ref="L387:L388"/>
    <mergeCell ref="D385:D386"/>
    <mergeCell ref="E385:E386"/>
    <mergeCell ref="F385:G386"/>
    <mergeCell ref="H385:I385"/>
    <mergeCell ref="H386:I386"/>
    <mergeCell ref="F387:G388"/>
    <mergeCell ref="H387:I388"/>
    <mergeCell ref="H395:I395"/>
    <mergeCell ref="H396:I396"/>
    <mergeCell ref="F397:G398"/>
    <mergeCell ref="H397:I398"/>
    <mergeCell ref="J397:J398"/>
    <mergeCell ref="K397:K398"/>
    <mergeCell ref="K392:K393"/>
    <mergeCell ref="L392:L393"/>
    <mergeCell ref="A394:A398"/>
    <mergeCell ref="F394:G394"/>
    <mergeCell ref="H394:L394"/>
    <mergeCell ref="B395:B396"/>
    <mergeCell ref="C395:C396"/>
    <mergeCell ref="D395:D396"/>
    <mergeCell ref="E395:E396"/>
    <mergeCell ref="F395:G396"/>
    <mergeCell ref="F390:G391"/>
    <mergeCell ref="H390:I390"/>
    <mergeCell ref="H391:I391"/>
    <mergeCell ref="F392:G393"/>
    <mergeCell ref="H392:I393"/>
    <mergeCell ref="J392:J393"/>
    <mergeCell ref="A389:A393"/>
    <mergeCell ref="F389:G389"/>
    <mergeCell ref="H389:L389"/>
    <mergeCell ref="B390:B391"/>
    <mergeCell ref="C390:C391"/>
    <mergeCell ref="D390:D391"/>
    <mergeCell ref="E390:E391"/>
    <mergeCell ref="H401:I402"/>
    <mergeCell ref="J401:J402"/>
    <mergeCell ref="K401:K402"/>
    <mergeCell ref="L401:L402"/>
    <mergeCell ref="F403:G404"/>
    <mergeCell ref="H403:I404"/>
    <mergeCell ref="J403:J404"/>
    <mergeCell ref="K403:K404"/>
    <mergeCell ref="L403:L404"/>
    <mergeCell ref="L397:L398"/>
    <mergeCell ref="A399:A404"/>
    <mergeCell ref="F399:G399"/>
    <mergeCell ref="H399:L399"/>
    <mergeCell ref="B400:B402"/>
    <mergeCell ref="C400:C402"/>
    <mergeCell ref="D400:D402"/>
    <mergeCell ref="E400:E402"/>
    <mergeCell ref="F400:G402"/>
    <mergeCell ref="H400:I400"/>
    <mergeCell ref="D411:D412"/>
    <mergeCell ref="E411:E412"/>
    <mergeCell ref="F411:G412"/>
    <mergeCell ref="H411:I411"/>
    <mergeCell ref="H412:I412"/>
    <mergeCell ref="F413:G414"/>
    <mergeCell ref="H413:I414"/>
    <mergeCell ref="F408:G409"/>
    <mergeCell ref="H408:I409"/>
    <mergeCell ref="J408:J409"/>
    <mergeCell ref="K408:K409"/>
    <mergeCell ref="L408:L409"/>
    <mergeCell ref="A410:A414"/>
    <mergeCell ref="F410:G410"/>
    <mergeCell ref="H410:L410"/>
    <mergeCell ref="B411:B412"/>
    <mergeCell ref="C411:C412"/>
    <mergeCell ref="A405:A409"/>
    <mergeCell ref="F405:G405"/>
    <mergeCell ref="H405:L405"/>
    <mergeCell ref="B406:B407"/>
    <mergeCell ref="C406:C407"/>
    <mergeCell ref="D406:D407"/>
    <mergeCell ref="E406:E407"/>
    <mergeCell ref="F406:G407"/>
    <mergeCell ref="H406:I406"/>
    <mergeCell ref="H407:I407"/>
    <mergeCell ref="K418:K419"/>
    <mergeCell ref="L418:L419"/>
    <mergeCell ref="A420:A424"/>
    <mergeCell ref="F420:G420"/>
    <mergeCell ref="H420:L420"/>
    <mergeCell ref="B421:B422"/>
    <mergeCell ref="C421:C422"/>
    <mergeCell ref="D421:D422"/>
    <mergeCell ref="E421:E422"/>
    <mergeCell ref="F421:G422"/>
    <mergeCell ref="F416:G417"/>
    <mergeCell ref="H416:I416"/>
    <mergeCell ref="H417:I417"/>
    <mergeCell ref="F418:G419"/>
    <mergeCell ref="H418:I419"/>
    <mergeCell ref="J418:J419"/>
    <mergeCell ref="J413:J414"/>
    <mergeCell ref="K413:K414"/>
    <mergeCell ref="L413:L414"/>
    <mergeCell ref="A415:A419"/>
    <mergeCell ref="F415:G415"/>
    <mergeCell ref="H415:L415"/>
    <mergeCell ref="B416:B417"/>
    <mergeCell ref="C416:C417"/>
    <mergeCell ref="D416:D417"/>
    <mergeCell ref="E416:E417"/>
    <mergeCell ref="H427:I427"/>
    <mergeCell ref="F428:G429"/>
    <mergeCell ref="H428:I429"/>
    <mergeCell ref="J428:J429"/>
    <mergeCell ref="K428:K429"/>
    <mergeCell ref="L428:L429"/>
    <mergeCell ref="L423:L424"/>
    <mergeCell ref="A425:A429"/>
    <mergeCell ref="F425:G425"/>
    <mergeCell ref="H425:L425"/>
    <mergeCell ref="B426:B427"/>
    <mergeCell ref="C426:C427"/>
    <mergeCell ref="D426:D427"/>
    <mergeCell ref="E426:E427"/>
    <mergeCell ref="F426:G427"/>
    <mergeCell ref="H426:I426"/>
    <mergeCell ref="H421:I421"/>
    <mergeCell ref="H422:I422"/>
    <mergeCell ref="F423:G424"/>
    <mergeCell ref="H423:I424"/>
    <mergeCell ref="J423:J424"/>
    <mergeCell ref="K423:K424"/>
    <mergeCell ref="J432:J433"/>
    <mergeCell ref="K432:K433"/>
    <mergeCell ref="L432:L433"/>
    <mergeCell ref="F434:G435"/>
    <mergeCell ref="H434:I435"/>
    <mergeCell ref="J434:J435"/>
    <mergeCell ref="K434:K435"/>
    <mergeCell ref="L434:L435"/>
    <mergeCell ref="A430:A435"/>
    <mergeCell ref="F430:G430"/>
    <mergeCell ref="H430:L430"/>
    <mergeCell ref="B431:B433"/>
    <mergeCell ref="C431:C433"/>
    <mergeCell ref="D431:D433"/>
    <mergeCell ref="E431:E433"/>
    <mergeCell ref="F431:G433"/>
    <mergeCell ref="H431:I431"/>
    <mergeCell ref="H432:I433"/>
    <mergeCell ref="J438:J439"/>
    <mergeCell ref="K438:K439"/>
    <mergeCell ref="L438:L439"/>
    <mergeCell ref="F440:G441"/>
    <mergeCell ref="H440:I441"/>
    <mergeCell ref="J440:J441"/>
    <mergeCell ref="K440:K441"/>
    <mergeCell ref="L440:L441"/>
    <mergeCell ref="A436:A441"/>
    <mergeCell ref="F436:G436"/>
    <mergeCell ref="H436:L436"/>
    <mergeCell ref="B437:B439"/>
    <mergeCell ref="C437:C439"/>
    <mergeCell ref="D437:D439"/>
    <mergeCell ref="E437:E439"/>
    <mergeCell ref="F437:G439"/>
    <mergeCell ref="H437:I437"/>
    <mergeCell ref="H438:I439"/>
    <mergeCell ref="J444:J445"/>
    <mergeCell ref="K444:K445"/>
    <mergeCell ref="L444:L445"/>
    <mergeCell ref="F446:G447"/>
    <mergeCell ref="H446:I447"/>
    <mergeCell ref="J446:J447"/>
    <mergeCell ref="K446:K447"/>
    <mergeCell ref="L446:L447"/>
    <mergeCell ref="A442:A447"/>
    <mergeCell ref="F442:G442"/>
    <mergeCell ref="H442:L442"/>
    <mergeCell ref="B443:B445"/>
    <mergeCell ref="C443:C445"/>
    <mergeCell ref="D443:D445"/>
    <mergeCell ref="E443:E445"/>
    <mergeCell ref="F443:G445"/>
    <mergeCell ref="H443:I443"/>
    <mergeCell ref="H444:I445"/>
    <mergeCell ref="J450:J451"/>
    <mergeCell ref="K450:K451"/>
    <mergeCell ref="L450:L451"/>
    <mergeCell ref="F452:G453"/>
    <mergeCell ref="H452:I453"/>
    <mergeCell ref="J452:J453"/>
    <mergeCell ref="K452:K453"/>
    <mergeCell ref="L452:L453"/>
    <mergeCell ref="A448:A453"/>
    <mergeCell ref="F448:G448"/>
    <mergeCell ref="H448:L448"/>
    <mergeCell ref="B449:B451"/>
    <mergeCell ref="C449:C451"/>
    <mergeCell ref="D449:D451"/>
    <mergeCell ref="E449:E451"/>
    <mergeCell ref="F449:G451"/>
    <mergeCell ref="H449:I449"/>
    <mergeCell ref="H450:I451"/>
    <mergeCell ref="F457:G458"/>
    <mergeCell ref="H457:I458"/>
    <mergeCell ref="J457:J458"/>
    <mergeCell ref="K457:K458"/>
    <mergeCell ref="L457:L458"/>
    <mergeCell ref="A459:A463"/>
    <mergeCell ref="F459:G459"/>
    <mergeCell ref="H459:L459"/>
    <mergeCell ref="B460:B461"/>
    <mergeCell ref="C460:C461"/>
    <mergeCell ref="A454:A458"/>
    <mergeCell ref="F454:G454"/>
    <mergeCell ref="H454:L454"/>
    <mergeCell ref="B455:B456"/>
    <mergeCell ref="C455:C456"/>
    <mergeCell ref="D455:D456"/>
    <mergeCell ref="E455:E456"/>
    <mergeCell ref="F455:G456"/>
    <mergeCell ref="H455:I455"/>
    <mergeCell ref="H456:I456"/>
    <mergeCell ref="J462:J463"/>
    <mergeCell ref="K462:K463"/>
    <mergeCell ref="L462:L463"/>
    <mergeCell ref="D460:D461"/>
    <mergeCell ref="E460:E461"/>
    <mergeCell ref="F460:G461"/>
    <mergeCell ref="H460:I460"/>
    <mergeCell ref="H461:I461"/>
    <mergeCell ref="F462:G463"/>
    <mergeCell ref="H462:I463"/>
    <mergeCell ref="H470:I470"/>
    <mergeCell ref="H471:I471"/>
    <mergeCell ref="F472:G473"/>
    <mergeCell ref="H472:I473"/>
    <mergeCell ref="J472:J473"/>
    <mergeCell ref="K472:K473"/>
    <mergeCell ref="K467:K468"/>
    <mergeCell ref="L467:L468"/>
    <mergeCell ref="A469:A473"/>
    <mergeCell ref="F469:G469"/>
    <mergeCell ref="H469:L469"/>
    <mergeCell ref="B470:B471"/>
    <mergeCell ref="C470:C471"/>
    <mergeCell ref="D470:D471"/>
    <mergeCell ref="E470:E471"/>
    <mergeCell ref="F470:G471"/>
    <mergeCell ref="F465:G466"/>
    <mergeCell ref="H465:I465"/>
    <mergeCell ref="H466:I466"/>
    <mergeCell ref="F467:G468"/>
    <mergeCell ref="H467:I468"/>
    <mergeCell ref="J467:J468"/>
    <mergeCell ref="A464:A468"/>
    <mergeCell ref="F464:G464"/>
    <mergeCell ref="H464:L464"/>
    <mergeCell ref="B465:B466"/>
    <mergeCell ref="C465:C466"/>
    <mergeCell ref="D465:D466"/>
    <mergeCell ref="E465:E466"/>
    <mergeCell ref="H476:I478"/>
    <mergeCell ref="J476:J478"/>
    <mergeCell ref="K476:K478"/>
    <mergeCell ref="L476:L478"/>
    <mergeCell ref="F479:G480"/>
    <mergeCell ref="H479:I480"/>
    <mergeCell ref="J479:J480"/>
    <mergeCell ref="K479:K480"/>
    <mergeCell ref="L479:L480"/>
    <mergeCell ref="L472:L473"/>
    <mergeCell ref="A474:A480"/>
    <mergeCell ref="F474:G474"/>
    <mergeCell ref="H474:L474"/>
    <mergeCell ref="B475:B478"/>
    <mergeCell ref="C475:C478"/>
    <mergeCell ref="D475:D478"/>
    <mergeCell ref="E475:E478"/>
    <mergeCell ref="F475:G478"/>
    <mergeCell ref="H475:I475"/>
    <mergeCell ref="J483:J485"/>
    <mergeCell ref="K483:K485"/>
    <mergeCell ref="L483:L485"/>
    <mergeCell ref="F486:G487"/>
    <mergeCell ref="H486:I487"/>
    <mergeCell ref="J486:J487"/>
    <mergeCell ref="K486:K487"/>
    <mergeCell ref="L486:L487"/>
    <mergeCell ref="A481:A487"/>
    <mergeCell ref="F481:G481"/>
    <mergeCell ref="H481:L481"/>
    <mergeCell ref="B482:B485"/>
    <mergeCell ref="C482:C485"/>
    <mergeCell ref="D482:D485"/>
    <mergeCell ref="E482:E485"/>
    <mergeCell ref="F482:G485"/>
    <mergeCell ref="H482:I482"/>
    <mergeCell ref="H483:I485"/>
    <mergeCell ref="J490:J492"/>
    <mergeCell ref="K490:K492"/>
    <mergeCell ref="L490:L492"/>
    <mergeCell ref="F493:G494"/>
    <mergeCell ref="H493:I494"/>
    <mergeCell ref="J493:J494"/>
    <mergeCell ref="K493:K494"/>
    <mergeCell ref="L493:L494"/>
    <mergeCell ref="A488:A494"/>
    <mergeCell ref="F488:G488"/>
    <mergeCell ref="H488:L488"/>
    <mergeCell ref="B489:B492"/>
    <mergeCell ref="C489:C492"/>
    <mergeCell ref="D489:D492"/>
    <mergeCell ref="E489:E492"/>
    <mergeCell ref="F489:G492"/>
    <mergeCell ref="H489:I489"/>
    <mergeCell ref="H490:I492"/>
    <mergeCell ref="J497:J499"/>
    <mergeCell ref="K497:K499"/>
    <mergeCell ref="L497:L499"/>
    <mergeCell ref="F500:G501"/>
    <mergeCell ref="H500:I501"/>
    <mergeCell ref="J500:J501"/>
    <mergeCell ref="K500:K501"/>
    <mergeCell ref="L500:L501"/>
    <mergeCell ref="A495:A501"/>
    <mergeCell ref="F495:G495"/>
    <mergeCell ref="H495:L495"/>
    <mergeCell ref="B496:B499"/>
    <mergeCell ref="C496:C499"/>
    <mergeCell ref="D496:D499"/>
    <mergeCell ref="E496:E499"/>
    <mergeCell ref="F496:G499"/>
    <mergeCell ref="H496:I496"/>
    <mergeCell ref="H497:I499"/>
    <mergeCell ref="J504:J506"/>
    <mergeCell ref="K504:K506"/>
    <mergeCell ref="L504:L506"/>
    <mergeCell ref="F507:G508"/>
    <mergeCell ref="H507:I508"/>
    <mergeCell ref="J507:J508"/>
    <mergeCell ref="K507:K508"/>
    <mergeCell ref="L507:L508"/>
    <mergeCell ref="A502:A508"/>
    <mergeCell ref="F502:G502"/>
    <mergeCell ref="H502:L502"/>
    <mergeCell ref="B503:B506"/>
    <mergeCell ref="C503:C506"/>
    <mergeCell ref="D503:D506"/>
    <mergeCell ref="E503:E506"/>
    <mergeCell ref="F503:G506"/>
    <mergeCell ref="H503:I503"/>
    <mergeCell ref="H504:I506"/>
    <mergeCell ref="J511:J512"/>
    <mergeCell ref="K511:K512"/>
    <mergeCell ref="L511:L512"/>
    <mergeCell ref="F513:G514"/>
    <mergeCell ref="H513:I514"/>
    <mergeCell ref="J513:J514"/>
    <mergeCell ref="K513:K514"/>
    <mergeCell ref="L513:L514"/>
    <mergeCell ref="A509:A514"/>
    <mergeCell ref="F509:G509"/>
    <mergeCell ref="H509:L509"/>
    <mergeCell ref="B510:B512"/>
    <mergeCell ref="C510:C512"/>
    <mergeCell ref="D510:D512"/>
    <mergeCell ref="E510:E512"/>
    <mergeCell ref="F510:G512"/>
    <mergeCell ref="H510:I510"/>
    <mergeCell ref="H511:I512"/>
    <mergeCell ref="F518:G519"/>
    <mergeCell ref="H518:I519"/>
    <mergeCell ref="J518:J519"/>
    <mergeCell ref="K518:K519"/>
    <mergeCell ref="L518:L519"/>
    <mergeCell ref="A520:A525"/>
    <mergeCell ref="F520:G520"/>
    <mergeCell ref="H520:L520"/>
    <mergeCell ref="B521:B523"/>
    <mergeCell ref="C521:C523"/>
    <mergeCell ref="A515:A519"/>
    <mergeCell ref="F515:G515"/>
    <mergeCell ref="H515:L515"/>
    <mergeCell ref="B516:B517"/>
    <mergeCell ref="C516:C517"/>
    <mergeCell ref="D516:D517"/>
    <mergeCell ref="E516:E517"/>
    <mergeCell ref="F516:G517"/>
    <mergeCell ref="H516:I516"/>
    <mergeCell ref="H517:I517"/>
    <mergeCell ref="A526:A530"/>
    <mergeCell ref="F526:G526"/>
    <mergeCell ref="H526:L526"/>
    <mergeCell ref="B527:B528"/>
    <mergeCell ref="C527:C528"/>
    <mergeCell ref="D527:D528"/>
    <mergeCell ref="E527:E528"/>
    <mergeCell ref="F527:G528"/>
    <mergeCell ref="H527:I527"/>
    <mergeCell ref="H528:I528"/>
    <mergeCell ref="K522:K523"/>
    <mergeCell ref="L522:L523"/>
    <mergeCell ref="F524:G525"/>
    <mergeCell ref="H524:I525"/>
    <mergeCell ref="J524:J525"/>
    <mergeCell ref="K524:K525"/>
    <mergeCell ref="L524:L525"/>
    <mergeCell ref="D521:D523"/>
    <mergeCell ref="E521:E523"/>
    <mergeCell ref="F521:G523"/>
    <mergeCell ref="H521:I521"/>
    <mergeCell ref="H522:I523"/>
    <mergeCell ref="J522:J523"/>
    <mergeCell ref="H543:I543"/>
    <mergeCell ref="D532:D533"/>
    <mergeCell ref="E532:E533"/>
    <mergeCell ref="F532:G533"/>
    <mergeCell ref="H532:I532"/>
    <mergeCell ref="H533:I533"/>
    <mergeCell ref="F534:G535"/>
    <mergeCell ref="H534:I535"/>
    <mergeCell ref="F529:G530"/>
    <mergeCell ref="H529:I530"/>
    <mergeCell ref="J529:J530"/>
    <mergeCell ref="K529:K530"/>
    <mergeCell ref="L529:L530"/>
    <mergeCell ref="F531:G531"/>
    <mergeCell ref="H531:L531"/>
    <mergeCell ref="F537:G539"/>
    <mergeCell ref="H537:I537"/>
    <mergeCell ref="H538:I539"/>
    <mergeCell ref="J538:J539"/>
    <mergeCell ref="K538:K539"/>
    <mergeCell ref="L538:L539"/>
    <mergeCell ref="J534:J535"/>
    <mergeCell ref="K534:K535"/>
    <mergeCell ref="L534:L535"/>
    <mergeCell ref="A536:A541"/>
    <mergeCell ref="F536:G536"/>
    <mergeCell ref="H536:L536"/>
    <mergeCell ref="B537:B539"/>
    <mergeCell ref="C537:C539"/>
    <mergeCell ref="D537:D539"/>
    <mergeCell ref="E537:E539"/>
    <mergeCell ref="K544:K545"/>
    <mergeCell ref="L544:L545"/>
    <mergeCell ref="A531:A535"/>
    <mergeCell ref="B532:B533"/>
    <mergeCell ref="C532:C533"/>
    <mergeCell ref="H544:I545"/>
    <mergeCell ref="J544:J545"/>
    <mergeCell ref="F540:G541"/>
    <mergeCell ref="H540:I541"/>
    <mergeCell ref="J540:J541"/>
    <mergeCell ref="K540:K541"/>
    <mergeCell ref="L540:L541"/>
    <mergeCell ref="A542:A547"/>
    <mergeCell ref="F542:G542"/>
    <mergeCell ref="H542:L542"/>
    <mergeCell ref="B543:B545"/>
    <mergeCell ref="C543:C545"/>
    <mergeCell ref="F546:G547"/>
    <mergeCell ref="H546:I547"/>
    <mergeCell ref="J546:J547"/>
    <mergeCell ref="K546:K547"/>
    <mergeCell ref="L546:L547"/>
    <mergeCell ref="D543:D545"/>
    <mergeCell ref="E543:E545"/>
    <mergeCell ref="F543:G545"/>
    <mergeCell ref="J550:J551"/>
    <mergeCell ref="K550:K551"/>
    <mergeCell ref="L550:L551"/>
    <mergeCell ref="F552:G553"/>
    <mergeCell ref="H552:I553"/>
    <mergeCell ref="J552:J553"/>
    <mergeCell ref="K552:K553"/>
    <mergeCell ref="L552:L553"/>
    <mergeCell ref="A548:A553"/>
    <mergeCell ref="F548:G548"/>
    <mergeCell ref="H548:L548"/>
    <mergeCell ref="B549:B551"/>
    <mergeCell ref="C549:C551"/>
    <mergeCell ref="D549:D551"/>
    <mergeCell ref="E549:E551"/>
    <mergeCell ref="F549:G551"/>
    <mergeCell ref="H549:I549"/>
    <mergeCell ref="H550:I55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Normal="100"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2" s="101" customFormat="1" ht="4.5" customHeight="1"/>
    <row r="2" spans="1:12" s="101" customFormat="1" ht="60" customHeight="1">
      <c r="A2" s="102"/>
      <c r="B2" s="814" t="s">
        <v>134</v>
      </c>
      <c r="C2" s="814"/>
      <c r="D2" s="814"/>
      <c r="E2" s="814"/>
      <c r="F2" s="814"/>
      <c r="G2" s="814"/>
      <c r="H2" s="814"/>
      <c r="I2" s="814"/>
      <c r="J2" s="814"/>
      <c r="K2" s="814"/>
      <c r="L2" s="814"/>
    </row>
    <row r="3" spans="1:12" s="101" customFormat="1" ht="18" customHeight="1">
      <c r="A3" s="815"/>
      <c r="B3" s="816" t="s">
        <v>90</v>
      </c>
      <c r="C3" s="816"/>
      <c r="D3" s="816"/>
      <c r="E3" s="816"/>
      <c r="F3" s="816"/>
      <c r="G3" s="816"/>
      <c r="H3" s="816"/>
      <c r="I3" s="816"/>
      <c r="J3" s="103" t="s">
        <v>19</v>
      </c>
      <c r="K3" s="103" t="s">
        <v>9</v>
      </c>
      <c r="L3" s="103" t="s">
        <v>18</v>
      </c>
    </row>
    <row r="4" spans="1:12" s="101" customFormat="1" ht="18" customHeight="1">
      <c r="A4" s="815"/>
      <c r="B4" s="816"/>
      <c r="C4" s="816"/>
      <c r="D4" s="816"/>
      <c r="E4" s="816"/>
      <c r="F4" s="816"/>
      <c r="G4" s="816"/>
      <c r="H4" s="816"/>
      <c r="I4" s="816"/>
      <c r="J4" s="104">
        <v>16</v>
      </c>
      <c r="K4" s="104">
        <v>16</v>
      </c>
      <c r="L4" s="105" t="s">
        <v>135</v>
      </c>
    </row>
    <row r="5" spans="1:12" s="101" customFormat="1" ht="24" customHeight="1">
      <c r="A5" s="815"/>
      <c r="B5" s="817" t="s">
        <v>136</v>
      </c>
      <c r="C5" s="817"/>
      <c r="D5" s="817"/>
      <c r="E5" s="817"/>
      <c r="F5" s="817"/>
      <c r="G5" s="817"/>
      <c r="H5" s="817"/>
      <c r="I5" s="817"/>
      <c r="J5" s="817"/>
      <c r="K5" s="817"/>
      <c r="L5" s="817"/>
    </row>
    <row r="6" spans="1:12" s="101" customFormat="1" ht="17.25" customHeight="1">
      <c r="A6" s="818"/>
      <c r="B6" s="106"/>
      <c r="C6" s="819" t="s">
        <v>91</v>
      </c>
      <c r="D6" s="819"/>
      <c r="E6" s="819"/>
      <c r="F6" s="820" t="s">
        <v>3</v>
      </c>
      <c r="G6" s="821" t="s">
        <v>137</v>
      </c>
      <c r="H6" s="107"/>
      <c r="I6" s="821" t="s">
        <v>138</v>
      </c>
      <c r="J6" s="822"/>
      <c r="K6" s="811" t="s">
        <v>139</v>
      </c>
      <c r="L6" s="811"/>
    </row>
    <row r="7" spans="1:12" s="101" customFormat="1" ht="18.75" customHeight="1">
      <c r="A7" s="818"/>
      <c r="B7" s="108"/>
      <c r="C7" s="812" t="s">
        <v>140</v>
      </c>
      <c r="D7" s="812"/>
      <c r="E7" s="812"/>
      <c r="F7" s="820"/>
      <c r="G7" s="821"/>
      <c r="H7" s="109"/>
      <c r="I7" s="821"/>
      <c r="J7" s="822"/>
      <c r="K7" s="811"/>
      <c r="L7" s="811"/>
    </row>
    <row r="8" spans="1:12" s="101" customFormat="1" ht="13.7" customHeight="1">
      <c r="A8" s="818"/>
      <c r="B8" s="110" t="s">
        <v>20</v>
      </c>
      <c r="C8" s="111" t="s">
        <v>133</v>
      </c>
      <c r="D8" s="111" t="s">
        <v>141</v>
      </c>
      <c r="E8" s="111"/>
      <c r="F8" s="820"/>
      <c r="G8" s="821"/>
      <c r="H8" s="112"/>
      <c r="I8" s="821"/>
      <c r="J8" s="822"/>
      <c r="K8" s="811"/>
      <c r="L8" s="811"/>
    </row>
    <row r="9" spans="1:12"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2" s="101" customFormat="1" ht="24" customHeight="1">
      <c r="A10" s="808">
        <v>1501</v>
      </c>
      <c r="B10" s="110" t="s">
        <v>76</v>
      </c>
      <c r="C10" s="115" t="s">
        <v>78</v>
      </c>
      <c r="D10" s="115" t="s">
        <v>146</v>
      </c>
      <c r="E10" s="115" t="s">
        <v>147</v>
      </c>
      <c r="F10" s="809" t="s">
        <v>71</v>
      </c>
      <c r="G10" s="809"/>
      <c r="H10" s="805"/>
      <c r="I10" s="805"/>
      <c r="J10" s="805"/>
      <c r="K10" s="805"/>
      <c r="L10" s="805"/>
    </row>
    <row r="11" spans="1:12" s="101" customFormat="1" ht="26.25" customHeight="1">
      <c r="A11" s="808"/>
      <c r="B11" s="803" t="s">
        <v>4447</v>
      </c>
      <c r="C11" s="810" t="s">
        <v>4452</v>
      </c>
      <c r="D11" s="807">
        <v>43867</v>
      </c>
      <c r="E11" s="803" t="s">
        <v>1068</v>
      </c>
      <c r="F11" s="803" t="s">
        <v>1069</v>
      </c>
      <c r="G11" s="803"/>
      <c r="H11" s="806" t="s">
        <v>152</v>
      </c>
      <c r="I11" s="806"/>
      <c r="J11" s="117" t="s">
        <v>153</v>
      </c>
      <c r="K11" s="117" t="s">
        <v>3</v>
      </c>
      <c r="L11" s="119">
        <v>408</v>
      </c>
    </row>
    <row r="12" spans="1:12" s="101" customFormat="1" ht="113.25" customHeight="1">
      <c r="A12" s="808"/>
      <c r="B12" s="803"/>
      <c r="C12" s="810"/>
      <c r="D12" s="807"/>
      <c r="E12" s="803"/>
      <c r="F12" s="803"/>
      <c r="G12" s="803"/>
      <c r="H12" s="806" t="s">
        <v>154</v>
      </c>
      <c r="I12" s="806"/>
      <c r="J12" s="117" t="s">
        <v>153</v>
      </c>
      <c r="K12" s="117" t="s">
        <v>3</v>
      </c>
      <c r="L12" s="119">
        <v>177.98</v>
      </c>
    </row>
    <row r="13" spans="1:12" s="101" customFormat="1" ht="24" customHeight="1">
      <c r="A13" s="808"/>
      <c r="B13" s="110" t="s">
        <v>77</v>
      </c>
      <c r="C13" s="115" t="s">
        <v>79</v>
      </c>
      <c r="D13" s="115" t="s">
        <v>155</v>
      </c>
      <c r="E13" s="115" t="s">
        <v>156</v>
      </c>
      <c r="F13" s="805"/>
      <c r="G13" s="805"/>
      <c r="H13" s="806" t="s">
        <v>157</v>
      </c>
      <c r="I13" s="806"/>
      <c r="J13" s="803" t="s">
        <v>153</v>
      </c>
      <c r="K13" s="803" t="s">
        <v>153</v>
      </c>
      <c r="L13" s="804">
        <v>0</v>
      </c>
    </row>
    <row r="14" spans="1:12" s="101" customFormat="1" ht="24" customHeight="1">
      <c r="A14" s="808"/>
      <c r="B14" s="117" t="s">
        <v>498</v>
      </c>
      <c r="C14" s="117" t="s">
        <v>1069</v>
      </c>
      <c r="D14" s="118">
        <v>43869</v>
      </c>
      <c r="E14" s="117" t="s">
        <v>810</v>
      </c>
      <c r="F14" s="805"/>
      <c r="G14" s="805"/>
      <c r="H14" s="806"/>
      <c r="I14" s="806"/>
      <c r="J14" s="803"/>
      <c r="K14" s="803"/>
      <c r="L14" s="804"/>
    </row>
    <row r="15" spans="1:12" s="101" customFormat="1" ht="24" customHeight="1">
      <c r="A15" s="808">
        <v>1502</v>
      </c>
      <c r="B15" s="110" t="s">
        <v>76</v>
      </c>
      <c r="C15" s="115" t="s">
        <v>78</v>
      </c>
      <c r="D15" s="115" t="s">
        <v>146</v>
      </c>
      <c r="E15" s="115" t="s">
        <v>147</v>
      </c>
      <c r="F15" s="809" t="s">
        <v>71</v>
      </c>
      <c r="G15" s="809"/>
      <c r="H15" s="805"/>
      <c r="I15" s="805"/>
      <c r="J15" s="805"/>
      <c r="K15" s="805"/>
      <c r="L15" s="805"/>
    </row>
    <row r="16" spans="1:12" s="101" customFormat="1" ht="26.25" customHeight="1">
      <c r="A16" s="808"/>
      <c r="B16" s="803" t="s">
        <v>4453</v>
      </c>
      <c r="C16" s="810" t="s">
        <v>4454</v>
      </c>
      <c r="D16" s="807">
        <v>43808</v>
      </c>
      <c r="E16" s="803" t="s">
        <v>745</v>
      </c>
      <c r="F16" s="803" t="s">
        <v>4455</v>
      </c>
      <c r="G16" s="803"/>
      <c r="H16" s="806" t="s">
        <v>152</v>
      </c>
      <c r="I16" s="806"/>
      <c r="J16" s="117" t="s">
        <v>153</v>
      </c>
      <c r="K16" s="117" t="s">
        <v>3</v>
      </c>
      <c r="L16" s="119">
        <v>245</v>
      </c>
    </row>
    <row r="17" spans="1:12" s="101" customFormat="1" ht="408.95" customHeight="1">
      <c r="A17" s="808"/>
      <c r="B17" s="803"/>
      <c r="C17" s="810"/>
      <c r="D17" s="807"/>
      <c r="E17" s="803"/>
      <c r="F17" s="803"/>
      <c r="G17" s="803"/>
      <c r="H17" s="806" t="s">
        <v>154</v>
      </c>
      <c r="I17" s="806"/>
      <c r="J17" s="803" t="s">
        <v>153</v>
      </c>
      <c r="K17" s="803" t="s">
        <v>3</v>
      </c>
      <c r="L17" s="804">
        <v>1808.11</v>
      </c>
    </row>
    <row r="18" spans="1:12" s="101" customFormat="1" ht="40.35" customHeight="1">
      <c r="A18" s="808"/>
      <c r="B18" s="803"/>
      <c r="C18" s="810"/>
      <c r="D18" s="807"/>
      <c r="E18" s="803"/>
      <c r="F18" s="803"/>
      <c r="G18" s="803"/>
      <c r="H18" s="806"/>
      <c r="I18" s="806"/>
      <c r="J18" s="803"/>
      <c r="K18" s="803"/>
      <c r="L18" s="804"/>
    </row>
    <row r="19" spans="1:12" s="101" customFormat="1" ht="24" customHeight="1">
      <c r="A19" s="808"/>
      <c r="B19" s="110" t="s">
        <v>77</v>
      </c>
      <c r="C19" s="115" t="s">
        <v>79</v>
      </c>
      <c r="D19" s="115" t="s">
        <v>155</v>
      </c>
      <c r="E19" s="115" t="s">
        <v>156</v>
      </c>
      <c r="F19" s="805"/>
      <c r="G19" s="805"/>
      <c r="H19" s="806" t="s">
        <v>157</v>
      </c>
      <c r="I19" s="806"/>
      <c r="J19" s="803" t="s">
        <v>153</v>
      </c>
      <c r="K19" s="803" t="s">
        <v>3</v>
      </c>
      <c r="L19" s="804">
        <v>333.6</v>
      </c>
    </row>
    <row r="20" spans="1:12" s="101" customFormat="1" ht="24" customHeight="1">
      <c r="A20" s="808"/>
      <c r="B20" s="117" t="s">
        <v>4456</v>
      </c>
      <c r="C20" s="117" t="s">
        <v>4455</v>
      </c>
      <c r="D20" s="118">
        <v>43811</v>
      </c>
      <c r="E20" s="117" t="s">
        <v>4457</v>
      </c>
      <c r="F20" s="805"/>
      <c r="G20" s="805"/>
      <c r="H20" s="806"/>
      <c r="I20" s="806"/>
      <c r="J20" s="803"/>
      <c r="K20" s="803"/>
      <c r="L20" s="804"/>
    </row>
  </sheetData>
  <mergeCells count="47">
    <mergeCell ref="B2:L2"/>
    <mergeCell ref="A3:A5"/>
    <mergeCell ref="B3:I4"/>
    <mergeCell ref="B5:L5"/>
    <mergeCell ref="A6:A8"/>
    <mergeCell ref="C6:E6"/>
    <mergeCell ref="F6:F8"/>
    <mergeCell ref="G6:G8"/>
    <mergeCell ref="I6:I8"/>
    <mergeCell ref="J6:J8"/>
    <mergeCell ref="K6:L8"/>
    <mergeCell ref="C7:E7"/>
    <mergeCell ref="F9:G9"/>
    <mergeCell ref="H9:I9"/>
    <mergeCell ref="A10:A14"/>
    <mergeCell ref="F10:G10"/>
    <mergeCell ref="H10:L10"/>
    <mergeCell ref="B11:B12"/>
    <mergeCell ref="C11:C12"/>
    <mergeCell ref="D11:D12"/>
    <mergeCell ref="E11:E12"/>
    <mergeCell ref="F11:G12"/>
    <mergeCell ref="H11:I11"/>
    <mergeCell ref="H12:I12"/>
    <mergeCell ref="F13:G14"/>
    <mergeCell ref="H13:I14"/>
    <mergeCell ref="L17:L18"/>
    <mergeCell ref="J13:J14"/>
    <mergeCell ref="K13:K14"/>
    <mergeCell ref="L13:L14"/>
    <mergeCell ref="A15:A20"/>
    <mergeCell ref="F15:G15"/>
    <mergeCell ref="H15:L15"/>
    <mergeCell ref="B16:B18"/>
    <mergeCell ref="C16:C18"/>
    <mergeCell ref="D16:D18"/>
    <mergeCell ref="E16:E18"/>
    <mergeCell ref="F16:G18"/>
    <mergeCell ref="H16:I16"/>
    <mergeCell ref="H17:I18"/>
    <mergeCell ref="J17:J18"/>
    <mergeCell ref="K17:K18"/>
    <mergeCell ref="F19:G20"/>
    <mergeCell ref="H19:I20"/>
    <mergeCell ref="J19:J20"/>
    <mergeCell ref="K19:K20"/>
    <mergeCell ref="L19:L2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4" sqref="L24"/>
    </sheetView>
  </sheetViews>
  <sheetFormatPr defaultColWidth="8.85546875" defaultRowHeight="12.75"/>
  <cols>
    <col min="1" max="16384" width="8.85546875" style="88"/>
  </cols>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view="pageBreakPreview" topLeftCell="A3" zoomScaleNormal="100" zoomScaleSheetLayoutView="100"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7.5703125" style="234" customWidth="1"/>
    <col min="7" max="7" width="3" style="234" customWidth="1"/>
    <col min="8" max="8" width="11.8554687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c r="A1" s="100" t="s">
        <v>4821</v>
      </c>
    </row>
    <row r="2" spans="1:19" s="234" customFormat="1">
      <c r="J2" s="730" t="s">
        <v>73</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
        <v>4826</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206">
        <v>2</v>
      </c>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3</v>
      </c>
      <c r="H9" s="643" t="s">
        <v>4825</v>
      </c>
      <c r="I9" s="637"/>
      <c r="J9" s="617" t="s">
        <v>4824</v>
      </c>
      <c r="K9" s="640"/>
      <c r="L9" s="625" t="s">
        <v>92</v>
      </c>
      <c r="M9" s="626"/>
      <c r="N9" s="24"/>
      <c r="O9" s="21"/>
      <c r="P9" s="1"/>
    </row>
    <row r="10" spans="1:19" s="234" customFormat="1" ht="15.75" customHeight="1">
      <c r="A10" s="738"/>
      <c r="B10" s="727" t="s">
        <v>4823</v>
      </c>
      <c r="C10" s="728"/>
      <c r="D10" s="728"/>
      <c r="E10" s="728"/>
      <c r="F10" s="729"/>
      <c r="G10" s="635"/>
      <c r="H10" s="644"/>
      <c r="I10" s="638"/>
      <c r="J10" s="618"/>
      <c r="K10" s="641"/>
      <c r="L10" s="627"/>
      <c r="M10" s="626"/>
      <c r="N10" s="24"/>
      <c r="O10" s="21"/>
      <c r="P10" s="1"/>
    </row>
    <row r="11" spans="1:19" s="234" customFormat="1" ht="13.5" thickBot="1">
      <c r="A11" s="738"/>
      <c r="B11" s="46" t="s">
        <v>20</v>
      </c>
      <c r="C11" s="85" t="s">
        <v>4822</v>
      </c>
      <c r="D11" s="587" t="s">
        <v>4821</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13.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ht="56.25">
      <c r="A19" s="764"/>
      <c r="B19" s="68" t="s">
        <v>4816</v>
      </c>
      <c r="C19" s="376" t="s">
        <v>4820</v>
      </c>
      <c r="D19" s="375">
        <v>43776</v>
      </c>
      <c r="E19" s="861" t="s">
        <v>4819</v>
      </c>
      <c r="F19" s="862"/>
      <c r="G19" s="868" t="s">
        <v>4818</v>
      </c>
      <c r="H19" s="869"/>
      <c r="I19" s="870"/>
      <c r="J19" s="82" t="s">
        <v>4814</v>
      </c>
      <c r="K19" s="83"/>
      <c r="L19" s="83" t="s">
        <v>3</v>
      </c>
      <c r="M19" s="84">
        <v>364</v>
      </c>
      <c r="N19" s="3"/>
      <c r="V19" s="63"/>
    </row>
    <row r="20" spans="1:22" ht="22.5">
      <c r="A20" s="764"/>
      <c r="B20" s="235" t="s">
        <v>77</v>
      </c>
      <c r="C20" s="235" t="s">
        <v>79</v>
      </c>
      <c r="D20" s="374" t="s">
        <v>22</v>
      </c>
      <c r="E20" s="758" t="s">
        <v>81</v>
      </c>
      <c r="F20" s="758"/>
      <c r="G20" s="707"/>
      <c r="H20" s="708"/>
      <c r="I20" s="709"/>
      <c r="J20" s="82" t="s">
        <v>4807</v>
      </c>
      <c r="K20" s="83"/>
      <c r="L20" s="83" t="s">
        <v>3</v>
      </c>
      <c r="M20" s="84">
        <v>305</v>
      </c>
      <c r="N20" s="3"/>
      <c r="V20" s="64"/>
    </row>
    <row r="21" spans="1:22" ht="34.5" thickBot="1">
      <c r="A21" s="765"/>
      <c r="B21" s="370" t="s">
        <v>4813</v>
      </c>
      <c r="C21" s="370" t="s">
        <v>4818</v>
      </c>
      <c r="D21" s="369">
        <v>43777</v>
      </c>
      <c r="E21" s="863" t="s">
        <v>4817</v>
      </c>
      <c r="F21" s="864"/>
      <c r="G21" s="769"/>
      <c r="H21" s="770"/>
      <c r="I21" s="771"/>
      <c r="J21" s="82"/>
      <c r="K21" s="83"/>
      <c r="L21" s="83"/>
      <c r="M21" s="373"/>
      <c r="N21" s="3"/>
      <c r="V21" s="64"/>
    </row>
    <row r="22" spans="1:22" ht="32.25" customHeight="1"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52.5" customHeight="1" thickBot="1">
      <c r="A23" s="697"/>
      <c r="B23" s="68" t="s">
        <v>4816</v>
      </c>
      <c r="C23" s="82" t="s">
        <v>4815</v>
      </c>
      <c r="D23" s="369">
        <v>43777</v>
      </c>
      <c r="E23" s="871" t="s">
        <v>4498</v>
      </c>
      <c r="F23" s="872"/>
      <c r="G23" s="865" t="s">
        <v>4812</v>
      </c>
      <c r="H23" s="866"/>
      <c r="I23" s="867"/>
      <c r="J23" s="82" t="s">
        <v>4814</v>
      </c>
      <c r="K23" s="83"/>
      <c r="L23" s="83" t="s">
        <v>3</v>
      </c>
      <c r="M23" s="84">
        <v>260</v>
      </c>
      <c r="N23" s="3"/>
      <c r="V23" s="64"/>
    </row>
    <row r="24" spans="1:22" ht="23.25" thickBot="1">
      <c r="A24" s="697"/>
      <c r="B24" s="235" t="s">
        <v>77</v>
      </c>
      <c r="C24" s="235" t="s">
        <v>79</v>
      </c>
      <c r="D24" s="235" t="s">
        <v>22</v>
      </c>
      <c r="E24" s="758" t="s">
        <v>81</v>
      </c>
      <c r="F24" s="758"/>
      <c r="G24" s="707"/>
      <c r="H24" s="708"/>
      <c r="I24" s="709"/>
      <c r="J24" s="82" t="s">
        <v>4807</v>
      </c>
      <c r="K24" s="83"/>
      <c r="L24" s="83" t="s">
        <v>3</v>
      </c>
      <c r="M24" s="84">
        <v>200</v>
      </c>
      <c r="N24" s="3"/>
      <c r="V24" s="64"/>
    </row>
    <row r="25" spans="1:22" ht="35.450000000000003" customHeight="1" thickBot="1">
      <c r="A25" s="753"/>
      <c r="B25" s="370" t="s">
        <v>4813</v>
      </c>
      <c r="C25" s="370" t="s">
        <v>4812</v>
      </c>
      <c r="D25" s="369">
        <v>43778</v>
      </c>
      <c r="E25" s="863" t="s">
        <v>4811</v>
      </c>
      <c r="F25" s="864"/>
      <c r="G25" s="759"/>
      <c r="H25" s="760"/>
      <c r="I25" s="761"/>
      <c r="J25" s="18"/>
      <c r="K25" s="19"/>
      <c r="L25" s="19"/>
      <c r="M25" s="20"/>
      <c r="N25" s="3"/>
      <c r="V25" s="64"/>
    </row>
    <row r="26" spans="1:22" ht="40.5" customHeight="1"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70.150000000000006" customHeight="1" thickBot="1">
      <c r="A27" s="697"/>
      <c r="B27" s="372" t="s">
        <v>4810</v>
      </c>
      <c r="C27" s="82" t="s">
        <v>4809</v>
      </c>
      <c r="D27" s="369">
        <v>43748</v>
      </c>
      <c r="E27" s="871" t="s">
        <v>4630</v>
      </c>
      <c r="F27" s="872"/>
      <c r="G27" s="865" t="s">
        <v>4808</v>
      </c>
      <c r="H27" s="866"/>
      <c r="I27" s="867"/>
      <c r="J27" s="82" t="s">
        <v>4807</v>
      </c>
      <c r="K27" s="83"/>
      <c r="L27" s="83" t="s">
        <v>3</v>
      </c>
      <c r="M27" s="84">
        <v>350</v>
      </c>
      <c r="N27" s="3"/>
      <c r="V27" s="64"/>
    </row>
    <row r="28" spans="1:22" ht="23.25" thickBot="1">
      <c r="A28" s="697"/>
      <c r="B28" s="235" t="s">
        <v>77</v>
      </c>
      <c r="C28" s="235" t="s">
        <v>79</v>
      </c>
      <c r="D28" s="235" t="s">
        <v>22</v>
      </c>
      <c r="E28" s="758" t="s">
        <v>81</v>
      </c>
      <c r="F28" s="758"/>
      <c r="G28" s="707"/>
      <c r="H28" s="708"/>
      <c r="I28" s="709"/>
      <c r="J28" s="18" t="s">
        <v>4675</v>
      </c>
      <c r="K28" s="19"/>
      <c r="L28" s="83" t="s">
        <v>3</v>
      </c>
      <c r="M28" s="84">
        <v>889</v>
      </c>
      <c r="N28" s="3"/>
      <c r="V28" s="64"/>
    </row>
    <row r="29" spans="1:22" ht="90" customHeight="1" thickBot="1">
      <c r="A29" s="753"/>
      <c r="B29" s="370" t="s">
        <v>4806</v>
      </c>
      <c r="C29" s="370" t="s">
        <v>4805</v>
      </c>
      <c r="D29" s="369">
        <v>43750</v>
      </c>
      <c r="E29" s="863" t="s">
        <v>4804</v>
      </c>
      <c r="F29" s="864"/>
      <c r="G29" s="759"/>
      <c r="H29" s="760"/>
      <c r="I29" s="761"/>
      <c r="J29" s="82"/>
      <c r="K29" s="83"/>
      <c r="L29" s="83"/>
      <c r="M29" s="373"/>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89.45" customHeight="1" thickBot="1">
      <c r="A31" s="697"/>
      <c r="B31" s="372"/>
      <c r="C31" s="82"/>
      <c r="D31" s="371"/>
      <c r="E31" s="871"/>
      <c r="F31" s="872"/>
      <c r="G31" s="865"/>
      <c r="H31" s="866"/>
      <c r="I31" s="867"/>
      <c r="J31" s="82"/>
      <c r="K31" s="83"/>
      <c r="L31" s="83"/>
      <c r="M31" s="84"/>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91.9" customHeight="1" thickBot="1">
      <c r="A33" s="753"/>
      <c r="B33" s="370"/>
      <c r="C33" s="370"/>
      <c r="D33" s="369"/>
      <c r="E33" s="863"/>
      <c r="F33" s="864"/>
      <c r="G33" s="759"/>
      <c r="H33" s="760"/>
      <c r="I33" s="761"/>
      <c r="J33" s="18"/>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40">
    <mergeCell ref="G162:H162"/>
    <mergeCell ref="G49:I49"/>
    <mergeCell ref="G53:I53"/>
    <mergeCell ref="G46:H46"/>
    <mergeCell ref="G47:I47"/>
    <mergeCell ref="G50:H50"/>
    <mergeCell ref="G51:I51"/>
    <mergeCell ref="G39:I39"/>
    <mergeCell ref="G126:H126"/>
    <mergeCell ref="G127:I127"/>
    <mergeCell ref="G113:I113"/>
    <mergeCell ref="G111:I111"/>
    <mergeCell ref="G114:H114"/>
    <mergeCell ref="G115:I115"/>
    <mergeCell ref="G118:H118"/>
    <mergeCell ref="G60:I60"/>
    <mergeCell ref="G163:I163"/>
    <mergeCell ref="G264:I264"/>
    <mergeCell ref="G178:H178"/>
    <mergeCell ref="G258:H258"/>
    <mergeCell ref="G259:I259"/>
    <mergeCell ref="G94:H94"/>
    <mergeCell ref="G95:I95"/>
    <mergeCell ref="G98:H98"/>
    <mergeCell ref="G99:I99"/>
    <mergeCell ref="G102:H102"/>
    <mergeCell ref="G103:I103"/>
    <mergeCell ref="G97:I97"/>
    <mergeCell ref="G107:I107"/>
    <mergeCell ref="G110:H110"/>
    <mergeCell ref="G96:I96"/>
    <mergeCell ref="G100:I100"/>
    <mergeCell ref="G104:I104"/>
    <mergeCell ref="G108:I108"/>
    <mergeCell ref="G101:I101"/>
    <mergeCell ref="G105:I105"/>
    <mergeCell ref="G109:I109"/>
    <mergeCell ref="G167:I167"/>
    <mergeCell ref="G159:I159"/>
    <mergeCell ref="G156:I156"/>
    <mergeCell ref="G371:I371"/>
    <mergeCell ref="G341:I341"/>
    <mergeCell ref="G345:I345"/>
    <mergeCell ref="G349:I349"/>
    <mergeCell ref="G274:H274"/>
    <mergeCell ref="G269:I269"/>
    <mergeCell ref="G273:I273"/>
    <mergeCell ref="G260:I260"/>
    <mergeCell ref="G106:H106"/>
    <mergeCell ref="G192:I192"/>
    <mergeCell ref="G196:I196"/>
    <mergeCell ref="G262:H262"/>
    <mergeCell ref="G263:I263"/>
    <mergeCell ref="G266:H266"/>
    <mergeCell ref="G267:I267"/>
    <mergeCell ref="G112:I112"/>
    <mergeCell ref="G116:I116"/>
    <mergeCell ref="G150:H150"/>
    <mergeCell ref="G151:I151"/>
    <mergeCell ref="G154:H154"/>
    <mergeCell ref="G155:I155"/>
    <mergeCell ref="G170:H170"/>
    <mergeCell ref="G123:I123"/>
    <mergeCell ref="G218:H218"/>
    <mergeCell ref="G401:I401"/>
    <mergeCell ref="G396:I396"/>
    <mergeCell ref="G392:I392"/>
    <mergeCell ref="G391:I391"/>
    <mergeCell ref="G400:I400"/>
    <mergeCell ref="G394:H394"/>
    <mergeCell ref="G395:I395"/>
    <mergeCell ref="G398:H398"/>
    <mergeCell ref="G399:I399"/>
    <mergeCell ref="G288:I288"/>
    <mergeCell ref="G292:I292"/>
    <mergeCell ref="G320:I320"/>
    <mergeCell ref="G415:I415"/>
    <mergeCell ref="G306:H306"/>
    <mergeCell ref="G307:I307"/>
    <mergeCell ref="G310:H310"/>
    <mergeCell ref="G311:I311"/>
    <mergeCell ref="G314:H314"/>
    <mergeCell ref="G315:I315"/>
    <mergeCell ref="G318:H318"/>
    <mergeCell ref="G319:I319"/>
    <mergeCell ref="G410:H410"/>
    <mergeCell ref="G332:I332"/>
    <mergeCell ref="G331:I331"/>
    <mergeCell ref="G334:H334"/>
    <mergeCell ref="G335:I335"/>
    <mergeCell ref="G338:H338"/>
    <mergeCell ref="G374:H374"/>
    <mergeCell ref="G375:I375"/>
    <mergeCell ref="G378:H378"/>
    <mergeCell ref="G379:I379"/>
    <mergeCell ref="G382:H382"/>
    <mergeCell ref="G383:I383"/>
    <mergeCell ref="G291:I291"/>
    <mergeCell ref="G277:I277"/>
    <mergeCell ref="G281:I281"/>
    <mergeCell ref="G285:I285"/>
    <mergeCell ref="G195:I195"/>
    <mergeCell ref="G166:H166"/>
    <mergeCell ref="G29:I29"/>
    <mergeCell ref="G33:I33"/>
    <mergeCell ref="G416:I416"/>
    <mergeCell ref="G164:I164"/>
    <mergeCell ref="G168:I168"/>
    <mergeCell ref="G172:I172"/>
    <mergeCell ref="G176:I176"/>
    <mergeCell ref="G180:I180"/>
    <mergeCell ref="G184:I184"/>
    <mergeCell ref="G188:I188"/>
    <mergeCell ref="G412:I412"/>
    <mergeCell ref="G316:I316"/>
    <mergeCell ref="G183:I183"/>
    <mergeCell ref="G186:H186"/>
    <mergeCell ref="G187:I187"/>
    <mergeCell ref="G190:H190"/>
    <mergeCell ref="G330:H330"/>
    <mergeCell ref="G276:I276"/>
    <mergeCell ref="G194:H194"/>
    <mergeCell ref="G179:I179"/>
    <mergeCell ref="G182:H182"/>
    <mergeCell ref="G275:I275"/>
    <mergeCell ref="G278:H278"/>
    <mergeCell ref="G279:I279"/>
    <mergeCell ref="G282:H282"/>
    <mergeCell ref="G283:I283"/>
    <mergeCell ref="G286:H286"/>
    <mergeCell ref="G280:I280"/>
    <mergeCell ref="G284:I284"/>
    <mergeCell ref="G219:I219"/>
    <mergeCell ref="G222:H222"/>
    <mergeCell ref="G223:I223"/>
    <mergeCell ref="G226:H226"/>
    <mergeCell ref="G175:I175"/>
    <mergeCell ref="G185:I185"/>
    <mergeCell ref="G189:I189"/>
    <mergeCell ref="G193:I193"/>
    <mergeCell ref="G296:I296"/>
    <mergeCell ref="G413:I413"/>
    <mergeCell ref="G402:H402"/>
    <mergeCell ref="G403:I403"/>
    <mergeCell ref="G406:H406"/>
    <mergeCell ref="G407:I407"/>
    <mergeCell ref="G381:I381"/>
    <mergeCell ref="G385:I385"/>
    <mergeCell ref="G389:I389"/>
    <mergeCell ref="G376:I376"/>
    <mergeCell ref="G380:I380"/>
    <mergeCell ref="G384:I384"/>
    <mergeCell ref="G388:I388"/>
    <mergeCell ref="G373:I373"/>
    <mergeCell ref="G360:I360"/>
    <mergeCell ref="G287:I287"/>
    <mergeCell ref="G290:H290"/>
    <mergeCell ref="G308:I308"/>
    <mergeCell ref="G312:I312"/>
    <mergeCell ref="G191:I191"/>
    <mergeCell ref="G367:I367"/>
    <mergeCell ref="G370:H370"/>
    <mergeCell ref="G357:I357"/>
    <mergeCell ref="G361:I361"/>
    <mergeCell ref="G365:I365"/>
    <mergeCell ref="G369:I369"/>
    <mergeCell ref="G356:I356"/>
    <mergeCell ref="G417:I417"/>
    <mergeCell ref="G405:I405"/>
    <mergeCell ref="G409:I409"/>
    <mergeCell ref="G404:I404"/>
    <mergeCell ref="G408:I408"/>
    <mergeCell ref="G386:H386"/>
    <mergeCell ref="G387:I387"/>
    <mergeCell ref="G390:H390"/>
    <mergeCell ref="G377:I377"/>
    <mergeCell ref="G414:H414"/>
    <mergeCell ref="G411:I411"/>
    <mergeCell ref="G364:I364"/>
    <mergeCell ref="G368:I368"/>
    <mergeCell ref="G372:I372"/>
    <mergeCell ref="G358:H358"/>
    <mergeCell ref="G393:I393"/>
    <mergeCell ref="G397:I397"/>
    <mergeCell ref="G363:I363"/>
    <mergeCell ref="G366:H366"/>
    <mergeCell ref="G351:I351"/>
    <mergeCell ref="G354:H354"/>
    <mergeCell ref="G313:I313"/>
    <mergeCell ref="G317:I317"/>
    <mergeCell ref="G321:I321"/>
    <mergeCell ref="G325:I325"/>
    <mergeCell ref="G329:I329"/>
    <mergeCell ref="G343:I343"/>
    <mergeCell ref="G346:H346"/>
    <mergeCell ref="G347:I347"/>
    <mergeCell ref="G350:H350"/>
    <mergeCell ref="G324:I324"/>
    <mergeCell ref="G328:I328"/>
    <mergeCell ref="G322:H322"/>
    <mergeCell ref="G323:I323"/>
    <mergeCell ref="G326:H326"/>
    <mergeCell ref="G327:I327"/>
    <mergeCell ref="G333:I333"/>
    <mergeCell ref="G337:I337"/>
    <mergeCell ref="G353:I353"/>
    <mergeCell ref="G344:I344"/>
    <mergeCell ref="G348:I348"/>
    <mergeCell ref="G301:I301"/>
    <mergeCell ref="G304:I304"/>
    <mergeCell ref="G302:H302"/>
    <mergeCell ref="G303:I303"/>
    <mergeCell ref="G300:I300"/>
    <mergeCell ref="G305:I305"/>
    <mergeCell ref="G342:H342"/>
    <mergeCell ref="G359:I359"/>
    <mergeCell ref="G362:H362"/>
    <mergeCell ref="G352:I352"/>
    <mergeCell ref="G355:I355"/>
    <mergeCell ref="G339:I339"/>
    <mergeCell ref="G340:I340"/>
    <mergeCell ref="G336:I336"/>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27:I227"/>
    <mergeCell ref="G230:H230"/>
    <mergeCell ref="G231:I231"/>
    <mergeCell ref="G234:H234"/>
    <mergeCell ref="G221:I221"/>
    <mergeCell ref="G225:I225"/>
    <mergeCell ref="G229:I229"/>
    <mergeCell ref="G233:I233"/>
    <mergeCell ref="G220:I220"/>
    <mergeCell ref="G224:I224"/>
    <mergeCell ref="G228:I228"/>
    <mergeCell ref="G232:I232"/>
    <mergeCell ref="G201:I201"/>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197:I197"/>
    <mergeCell ref="G200:I200"/>
    <mergeCell ref="G198:H198"/>
    <mergeCell ref="G199:I199"/>
    <mergeCell ref="G117:I117"/>
    <mergeCell ref="G121:I121"/>
    <mergeCell ref="G125:I125"/>
    <mergeCell ref="G129:I129"/>
    <mergeCell ref="G133:I133"/>
    <mergeCell ref="G132:I132"/>
    <mergeCell ref="G130:H130"/>
    <mergeCell ref="G131:I131"/>
    <mergeCell ref="G165:I165"/>
    <mergeCell ref="G169:I169"/>
    <mergeCell ref="G173:I173"/>
    <mergeCell ref="G141:I141"/>
    <mergeCell ref="G145:I145"/>
    <mergeCell ref="G137:I137"/>
    <mergeCell ref="G136:I136"/>
    <mergeCell ref="G177:I177"/>
    <mergeCell ref="G181:I181"/>
    <mergeCell ref="G153:I153"/>
    <mergeCell ref="G157:I157"/>
    <mergeCell ref="G161:I161"/>
    <mergeCell ref="G152:I152"/>
    <mergeCell ref="G160:I160"/>
    <mergeCell ref="G171:I171"/>
    <mergeCell ref="G174:H174"/>
    <mergeCell ref="G158:H158"/>
    <mergeCell ref="G89:I89"/>
    <mergeCell ref="G93:I93"/>
    <mergeCell ref="G80:I80"/>
    <mergeCell ref="G84:I84"/>
    <mergeCell ref="G88:I88"/>
    <mergeCell ref="G92:I92"/>
    <mergeCell ref="G90:H90"/>
    <mergeCell ref="G91:I91"/>
    <mergeCell ref="G142:H142"/>
    <mergeCell ref="G149:I149"/>
    <mergeCell ref="G128:I128"/>
    <mergeCell ref="G120:I120"/>
    <mergeCell ref="G124:I124"/>
    <mergeCell ref="G144:I144"/>
    <mergeCell ref="G148:I148"/>
    <mergeCell ref="G138:H138"/>
    <mergeCell ref="G139:I139"/>
    <mergeCell ref="G119:I119"/>
    <mergeCell ref="G122:H122"/>
    <mergeCell ref="P2:S2"/>
    <mergeCell ref="P3:S3"/>
    <mergeCell ref="P4:S4"/>
    <mergeCell ref="J2:M4"/>
    <mergeCell ref="A5:M5"/>
    <mergeCell ref="A22:A25"/>
    <mergeCell ref="A14:A17"/>
    <mergeCell ref="E24:F24"/>
    <mergeCell ref="E22:F22"/>
    <mergeCell ref="E14:F14"/>
    <mergeCell ref="A18:A21"/>
    <mergeCell ref="E18:F18"/>
    <mergeCell ref="E20:F20"/>
    <mergeCell ref="D11:F11"/>
    <mergeCell ref="B12:B13"/>
    <mergeCell ref="A6:A13"/>
    <mergeCell ref="B8:N8"/>
    <mergeCell ref="B6:J7"/>
    <mergeCell ref="G14:H14"/>
    <mergeCell ref="G24:I24"/>
    <mergeCell ref="G22:H22"/>
    <mergeCell ref="G23:I23"/>
    <mergeCell ref="G20:I21"/>
    <mergeCell ref="G18:I18"/>
    <mergeCell ref="G66:H66"/>
    <mergeCell ref="G67:I67"/>
    <mergeCell ref="G70:H70"/>
    <mergeCell ref="G79:I79"/>
    <mergeCell ref="G82:H82"/>
    <mergeCell ref="G83:I83"/>
    <mergeCell ref="G86:H86"/>
    <mergeCell ref="G87:I87"/>
    <mergeCell ref="G85:I85"/>
    <mergeCell ref="G68:I68"/>
    <mergeCell ref="G72:I72"/>
    <mergeCell ref="G76:I76"/>
    <mergeCell ref="G77:I77"/>
    <mergeCell ref="G81:I81"/>
    <mergeCell ref="G74:H74"/>
    <mergeCell ref="G75:I75"/>
    <mergeCell ref="G69:I69"/>
    <mergeCell ref="G78:H78"/>
    <mergeCell ref="G71:I71"/>
    <mergeCell ref="G73:I73"/>
    <mergeCell ref="G62:H62"/>
    <mergeCell ref="E16:F16"/>
    <mergeCell ref="G15:I15"/>
    <mergeCell ref="G16:I16"/>
    <mergeCell ref="G17:I17"/>
    <mergeCell ref="G25:I25"/>
    <mergeCell ref="G61:I61"/>
    <mergeCell ref="G65:I65"/>
    <mergeCell ref="G44:I44"/>
    <mergeCell ref="G48:I48"/>
    <mergeCell ref="G52:I52"/>
    <mergeCell ref="G56:I56"/>
    <mergeCell ref="G64:I64"/>
    <mergeCell ref="G63:I63"/>
    <mergeCell ref="G28:I28"/>
    <mergeCell ref="G32:I32"/>
    <mergeCell ref="G36:I36"/>
    <mergeCell ref="G40:I40"/>
    <mergeCell ref="G38:H38"/>
    <mergeCell ref="G43:I43"/>
    <mergeCell ref="G26:H26"/>
    <mergeCell ref="G27:I27"/>
    <mergeCell ref="G30:H30"/>
    <mergeCell ref="G31:I31"/>
    <mergeCell ref="A322:A325"/>
    <mergeCell ref="E322:F322"/>
    <mergeCell ref="E296:F296"/>
    <mergeCell ref="A298:A301"/>
    <mergeCell ref="E298:F298"/>
    <mergeCell ref="E300:F300"/>
    <mergeCell ref="A302:A305"/>
    <mergeCell ref="E302:F302"/>
    <mergeCell ref="A358:A361"/>
    <mergeCell ref="A354:A357"/>
    <mergeCell ref="E354:F354"/>
    <mergeCell ref="A338:A341"/>
    <mergeCell ref="E338:F338"/>
    <mergeCell ref="E340:F340"/>
    <mergeCell ref="A330:A333"/>
    <mergeCell ref="E360:F360"/>
    <mergeCell ref="A382:A385"/>
    <mergeCell ref="E382:F382"/>
    <mergeCell ref="E384:F384"/>
    <mergeCell ref="E344:F344"/>
    <mergeCell ref="A346:A349"/>
    <mergeCell ref="E346:F346"/>
    <mergeCell ref="E348:F348"/>
    <mergeCell ref="A350:A353"/>
    <mergeCell ref="E350:F350"/>
    <mergeCell ref="E352:F352"/>
    <mergeCell ref="E366:F366"/>
    <mergeCell ref="A342:A345"/>
    <mergeCell ref="E342:F342"/>
    <mergeCell ref="E356:F356"/>
    <mergeCell ref="A362:A365"/>
    <mergeCell ref="A374:A377"/>
    <mergeCell ref="E374:F374"/>
    <mergeCell ref="E370:F370"/>
    <mergeCell ref="E372:F372"/>
    <mergeCell ref="E364:F364"/>
    <mergeCell ref="A366:A369"/>
    <mergeCell ref="E376:F376"/>
    <mergeCell ref="A378:A381"/>
    <mergeCell ref="E378:F378"/>
    <mergeCell ref="E380:F380"/>
    <mergeCell ref="E362:F362"/>
    <mergeCell ref="E368:F368"/>
    <mergeCell ref="A370:A373"/>
    <mergeCell ref="E304:F304"/>
    <mergeCell ref="E324:F324"/>
    <mergeCell ref="A326:A329"/>
    <mergeCell ref="E326:F326"/>
    <mergeCell ref="E328:F328"/>
    <mergeCell ref="E316:F316"/>
    <mergeCell ref="A318:A321"/>
    <mergeCell ref="E318:F318"/>
    <mergeCell ref="A314:A317"/>
    <mergeCell ref="E314:F314"/>
    <mergeCell ref="E320:F320"/>
    <mergeCell ref="E330:F330"/>
    <mergeCell ref="E332:F332"/>
    <mergeCell ref="A334:A337"/>
    <mergeCell ref="E334:F334"/>
    <mergeCell ref="E336:F336"/>
    <mergeCell ref="E358:F358"/>
    <mergeCell ref="G272:I272"/>
    <mergeCell ref="G270:H270"/>
    <mergeCell ref="G271:I271"/>
    <mergeCell ref="E262:F262"/>
    <mergeCell ref="E264:F264"/>
    <mergeCell ref="E290:F290"/>
    <mergeCell ref="E292:F292"/>
    <mergeCell ref="A294:A297"/>
    <mergeCell ref="E294:F294"/>
    <mergeCell ref="A274:A277"/>
    <mergeCell ref="E274:F274"/>
    <mergeCell ref="E276:F276"/>
    <mergeCell ref="A278:A281"/>
    <mergeCell ref="E278:F278"/>
    <mergeCell ref="E280:F280"/>
    <mergeCell ref="A282:A285"/>
    <mergeCell ref="E282:F282"/>
    <mergeCell ref="E284:F284"/>
    <mergeCell ref="A286:A289"/>
    <mergeCell ref="E286:F286"/>
    <mergeCell ref="E288:F288"/>
    <mergeCell ref="G289:I289"/>
    <mergeCell ref="G293:I293"/>
    <mergeCell ref="G297:I297"/>
    <mergeCell ref="A250:A253"/>
    <mergeCell ref="E250:F250"/>
    <mergeCell ref="E252:F252"/>
    <mergeCell ref="A290:A293"/>
    <mergeCell ref="E312:F312"/>
    <mergeCell ref="E308:F308"/>
    <mergeCell ref="A310:A313"/>
    <mergeCell ref="E310:F310"/>
    <mergeCell ref="A270:A273"/>
    <mergeCell ref="E270:F270"/>
    <mergeCell ref="E272:F272"/>
    <mergeCell ref="A306:A309"/>
    <mergeCell ref="E306:F306"/>
    <mergeCell ref="G257:I257"/>
    <mergeCell ref="G256:I256"/>
    <mergeCell ref="G254:H254"/>
    <mergeCell ref="G255:I255"/>
    <mergeCell ref="A266:A269"/>
    <mergeCell ref="E266:F266"/>
    <mergeCell ref="E268:F268"/>
    <mergeCell ref="A254:A257"/>
    <mergeCell ref="E254:F254"/>
    <mergeCell ref="E256:F256"/>
    <mergeCell ref="A258:A261"/>
    <mergeCell ref="E258:F258"/>
    <mergeCell ref="E260:F260"/>
    <mergeCell ref="A262:A265"/>
    <mergeCell ref="G261:I261"/>
    <mergeCell ref="G265:I265"/>
    <mergeCell ref="G268:I268"/>
    <mergeCell ref="E214:F214"/>
    <mergeCell ref="E216:F216"/>
    <mergeCell ref="A218:A221"/>
    <mergeCell ref="E218:F218"/>
    <mergeCell ref="E224:F224"/>
    <mergeCell ref="A226:A229"/>
    <mergeCell ref="E226:F226"/>
    <mergeCell ref="E228:F228"/>
    <mergeCell ref="A230:A233"/>
    <mergeCell ref="A222:A225"/>
    <mergeCell ref="E222:F222"/>
    <mergeCell ref="A214:A217"/>
    <mergeCell ref="E230:F230"/>
    <mergeCell ref="E232:F232"/>
    <mergeCell ref="E220:F220"/>
    <mergeCell ref="A190:A193"/>
    <mergeCell ref="E190:F190"/>
    <mergeCell ref="E192:F192"/>
    <mergeCell ref="A182:A185"/>
    <mergeCell ref="E182:F182"/>
    <mergeCell ref="A206:A209"/>
    <mergeCell ref="E206:F206"/>
    <mergeCell ref="E208:F208"/>
    <mergeCell ref="A210:A213"/>
    <mergeCell ref="E200:F200"/>
    <mergeCell ref="A202:A205"/>
    <mergeCell ref="E202:F202"/>
    <mergeCell ref="E204:F204"/>
    <mergeCell ref="A194:A197"/>
    <mergeCell ref="E194:F194"/>
    <mergeCell ref="E196:F196"/>
    <mergeCell ref="A198:A201"/>
    <mergeCell ref="E198:F198"/>
    <mergeCell ref="E210:F210"/>
    <mergeCell ref="E212:F212"/>
    <mergeCell ref="E186:F186"/>
    <mergeCell ref="G143:I143"/>
    <mergeCell ref="G146:H146"/>
    <mergeCell ref="G147:I147"/>
    <mergeCell ref="E84:F84"/>
    <mergeCell ref="A122:A125"/>
    <mergeCell ref="E122:F122"/>
    <mergeCell ref="E124:F124"/>
    <mergeCell ref="A126:A129"/>
    <mergeCell ref="A138:A141"/>
    <mergeCell ref="G134:H134"/>
    <mergeCell ref="G135:I135"/>
    <mergeCell ref="G140:I140"/>
    <mergeCell ref="E126:F126"/>
    <mergeCell ref="A102:A105"/>
    <mergeCell ref="E102:F102"/>
    <mergeCell ref="A118:A121"/>
    <mergeCell ref="E118:F118"/>
    <mergeCell ref="E120:F120"/>
    <mergeCell ref="A110:A113"/>
    <mergeCell ref="E110:F110"/>
    <mergeCell ref="E112:F112"/>
    <mergeCell ref="E106:F106"/>
    <mergeCell ref="A386:A389"/>
    <mergeCell ref="E386:F386"/>
    <mergeCell ref="E388:F388"/>
    <mergeCell ref="A390:A393"/>
    <mergeCell ref="E390:F390"/>
    <mergeCell ref="A66:A69"/>
    <mergeCell ref="E66:F66"/>
    <mergeCell ref="E138:F138"/>
    <mergeCell ref="E140:F140"/>
    <mergeCell ref="A142:A145"/>
    <mergeCell ref="E142:F142"/>
    <mergeCell ref="E144:F144"/>
    <mergeCell ref="E136:F136"/>
    <mergeCell ref="A74:A77"/>
    <mergeCell ref="E74:F74"/>
    <mergeCell ref="E96:F96"/>
    <mergeCell ref="A78:A81"/>
    <mergeCell ref="E78:F78"/>
    <mergeCell ref="E80:F80"/>
    <mergeCell ref="A82:A85"/>
    <mergeCell ref="E82:F82"/>
    <mergeCell ref="E128:F128"/>
    <mergeCell ref="A130:A133"/>
    <mergeCell ref="E130:F130"/>
    <mergeCell ref="A234:A237"/>
    <mergeCell ref="E234:F234"/>
    <mergeCell ref="E236:F236"/>
    <mergeCell ref="A242:A245"/>
    <mergeCell ref="E242:F242"/>
    <mergeCell ref="A246:A249"/>
    <mergeCell ref="E246:F246"/>
    <mergeCell ref="A238:A241"/>
    <mergeCell ref="E238:F238"/>
    <mergeCell ref="E248:F248"/>
    <mergeCell ref="E244:F244"/>
    <mergeCell ref="E240:F240"/>
    <mergeCell ref="E416:F416"/>
    <mergeCell ref="E392:F392"/>
    <mergeCell ref="A394:A397"/>
    <mergeCell ref="E398:F398"/>
    <mergeCell ref="E400:F400"/>
    <mergeCell ref="A402:A405"/>
    <mergeCell ref="E402:F402"/>
    <mergeCell ref="E404:F404"/>
    <mergeCell ref="A414:A417"/>
    <mergeCell ref="E414:F414"/>
    <mergeCell ref="A406:A409"/>
    <mergeCell ref="E406:F406"/>
    <mergeCell ref="E408:F408"/>
    <mergeCell ref="E394:F394"/>
    <mergeCell ref="E396:F396"/>
    <mergeCell ref="A398:A401"/>
    <mergeCell ref="A410:A413"/>
    <mergeCell ref="E410:F410"/>
    <mergeCell ref="E412:F412"/>
    <mergeCell ref="E152:F152"/>
    <mergeCell ref="A154:A157"/>
    <mergeCell ref="E154:F154"/>
    <mergeCell ref="E156:F156"/>
    <mergeCell ref="E148:F148"/>
    <mergeCell ref="E132:F132"/>
    <mergeCell ref="A134:A137"/>
    <mergeCell ref="E134:F134"/>
    <mergeCell ref="A158:A161"/>
    <mergeCell ref="E158:F158"/>
    <mergeCell ref="E160:F160"/>
    <mergeCell ref="A150:A153"/>
    <mergeCell ref="E150:F150"/>
    <mergeCell ref="A146:A149"/>
    <mergeCell ref="E146:F146"/>
    <mergeCell ref="A162:A165"/>
    <mergeCell ref="E162:F162"/>
    <mergeCell ref="E164:F164"/>
    <mergeCell ref="A186:A189"/>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188:F188"/>
    <mergeCell ref="E108:F108"/>
    <mergeCell ref="E104:F104"/>
    <mergeCell ref="A106:A109"/>
    <mergeCell ref="A114:A117"/>
    <mergeCell ref="E114:F114"/>
    <mergeCell ref="E116:F116"/>
    <mergeCell ref="A98:A101"/>
    <mergeCell ref="E98:F98"/>
    <mergeCell ref="E100:F100"/>
    <mergeCell ref="E94:F94"/>
    <mergeCell ref="A86:A89"/>
    <mergeCell ref="E86:F86"/>
    <mergeCell ref="E88:F88"/>
    <mergeCell ref="A90:A93"/>
    <mergeCell ref="E90:F90"/>
    <mergeCell ref="E92:F92"/>
    <mergeCell ref="A94:A97"/>
    <mergeCell ref="E76:F76"/>
    <mergeCell ref="A50:A53"/>
    <mergeCell ref="E50:F50"/>
    <mergeCell ref="E52:F52"/>
    <mergeCell ref="A54:A57"/>
    <mergeCell ref="E54:F54"/>
    <mergeCell ref="A46:A49"/>
    <mergeCell ref="E46:F46"/>
    <mergeCell ref="G57:I57"/>
    <mergeCell ref="E48:F48"/>
    <mergeCell ref="G55:I55"/>
    <mergeCell ref="G54:H54"/>
    <mergeCell ref="E68:F68"/>
    <mergeCell ref="E56:F56"/>
    <mergeCell ref="A58:A61"/>
    <mergeCell ref="E58:F58"/>
    <mergeCell ref="E60:F60"/>
    <mergeCell ref="A62:A65"/>
    <mergeCell ref="E62:F62"/>
    <mergeCell ref="E64:F64"/>
    <mergeCell ref="A70:A73"/>
    <mergeCell ref="E70:F70"/>
    <mergeCell ref="E72:F72"/>
    <mergeCell ref="G59:I59"/>
    <mergeCell ref="B9:F9"/>
    <mergeCell ref="B10:F10"/>
    <mergeCell ref="L9:M11"/>
    <mergeCell ref="E12:F13"/>
    <mergeCell ref="G9:G11"/>
    <mergeCell ref="I9:I11"/>
    <mergeCell ref="K9:K11"/>
    <mergeCell ref="H9:H11"/>
    <mergeCell ref="L12:L13"/>
    <mergeCell ref="J9:J11"/>
    <mergeCell ref="K12:K13"/>
    <mergeCell ref="C12:C13"/>
    <mergeCell ref="D12:D13"/>
    <mergeCell ref="G12:I13"/>
    <mergeCell ref="J12:J13"/>
    <mergeCell ref="G42:H42"/>
    <mergeCell ref="G58:H58"/>
    <mergeCell ref="G19:I19"/>
    <mergeCell ref="E23:F23"/>
    <mergeCell ref="E25:F25"/>
    <mergeCell ref="E27:F27"/>
    <mergeCell ref="E29:F29"/>
    <mergeCell ref="E31:F31"/>
    <mergeCell ref="A26:A29"/>
    <mergeCell ref="E26:F26"/>
    <mergeCell ref="E28:F28"/>
    <mergeCell ref="A30:A33"/>
    <mergeCell ref="E30:F30"/>
    <mergeCell ref="A42:A45"/>
    <mergeCell ref="M12:M13"/>
    <mergeCell ref="G37:I37"/>
    <mergeCell ref="E34:F34"/>
    <mergeCell ref="E36:F36"/>
    <mergeCell ref="G41:I41"/>
    <mergeCell ref="G45:I45"/>
    <mergeCell ref="E19:F19"/>
    <mergeCell ref="E21:F21"/>
    <mergeCell ref="E42:F42"/>
    <mergeCell ref="E44:F44"/>
    <mergeCell ref="E32:F32"/>
    <mergeCell ref="A34:A37"/>
    <mergeCell ref="A38:A41"/>
    <mergeCell ref="E38:F38"/>
    <mergeCell ref="E40:F40"/>
    <mergeCell ref="G34:H34"/>
    <mergeCell ref="G35:I35"/>
    <mergeCell ref="E33:F33"/>
  </mergeCells>
  <dataValidations count="51">
    <dataValidation allowBlank="1" showInputMessage="1" showErrorMessage="1" promptTitle="Benefit Source" prompt="List the benefit source here." sqref="G15:I15 G411:I411 G415:I415 G17:I17 G25:I25 G29:I29 G403:I403 G407:I407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99:I399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E33 E21 E29 E25"/>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Event Description" prompt="Provide event description (e.g. title of the conference) here." sqref="C415 C411 C407 C403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411 D407 D403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formula1>40179</formula1>
      <formula2>73051</formula2>
    </dataValidation>
    <dataValidation allowBlank="1" showInputMessage="1" showErrorMessage="1" promptTitle="Location " prompt="List location of event here." sqref="F415 F411 F407 F403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dataValidation allowBlank="1" showInputMessage="1" showErrorMessage="1" promptTitle="Traveler Title" prompt="List traveler's title here." sqref="B417 B413 B409 B405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dataValidation allowBlank="1" showInputMessage="1" showErrorMessage="1" promptTitle="Event Sponsor" prompt="List the event sponsor here." sqref="C417 C413 C409 C405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dataValidation type="date" allowBlank="1" showInputMessage="1" showErrorMessage="1" errorTitle="Data Entry Error" error="Please enter date using MM/DD/YYYY" promptTitle="Event Ending Date" prompt="List Event ending date here using the format MM/DD/YYYY." sqref="D417 D413 D409 D405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formula1>40179</formula1>
      <formula2>73051</formula2>
    </dataValidation>
    <dataValidation allowBlank="1" showInputMessage="1" showErrorMessage="1" promptTitle="Travel Date(s)" prompt="List the dates of travel here expressed in the format MM/DD/YYYY-MM/DD/YYYY." sqref="F417 F413 F409 F405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dataValidation allowBlank="1" showInputMessage="1" showErrorMessage="1" promptTitle="Benefit#1 Description" prompt="Benefit Description for Entry #1 is listed here." sqref="J414:J415 J18 J22 J26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30"/>
    <dataValidation allowBlank="1" showInputMessage="1" showErrorMessage="1" promptTitle="Benefit #1 Total Amount" prompt="The total amount of Benefit #1 is entered here." sqref="M414:M415 M18 M22 M26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30"/>
    <dataValidation allowBlank="1" showInputMessage="1" showErrorMessage="1" promptTitle="Benefit #2 Description" prompt="Benefit #2 description is listed here" sqref="J416 J412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dataValidation allowBlank="1" showInputMessage="1" showErrorMessage="1" promptTitle="Benefit #2 Total Amount" prompt="The total amount of Benefit #2 is entered here." sqref="M416 M412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1--Payment by Check" prompt="If there is a benefit #1 and it was paid by check, mark an x in this cell._x000a_" sqref="K414:K415 K18 K22 K26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30"/>
    <dataValidation allowBlank="1" showInputMessage="1" showErrorMessage="1" promptTitle="Benefit #2--Payment by Check" prompt="If there is a benefit #2 and it was paid by check, mark an x in this cell._x000a_" sqref="K416 K412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1- Payment in-kind" prompt="If there is a benefit #1 and it was paid in-kind, mark this box with an  x._x000a_" sqref="L414:L415 L18 L22 L26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30"/>
    <dataValidation allowBlank="1" showInputMessage="1" showErrorMessage="1" promptTitle="Benefit #2- Payment in-kind" prompt="If there is a benefit #2 and it was paid in-kind, mark this box with an  x._x000a_" sqref="L416 L412 L40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Next Traveler Name " prompt="List traveler's first and last name here." sqref="B415 B411 B407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A1" r:id="rId1"/>
  </hyperlinks>
  <printOptions horizontalCentered="1"/>
  <pageMargins left="0.25" right="0.25" top="0.75" bottom="0.75" header="0.3" footer="0.3"/>
  <pageSetup fitToHeight="0" orientation="landscape" r:id="rId2"/>
  <rowBreaks count="1" manualBreakCount="1">
    <brk id="21"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5703125" style="234" customWidth="1"/>
    <col min="4" max="4" width="32.5703125" style="234" customWidth="1"/>
    <col min="5" max="5" width="0.140625" style="234" customWidth="1"/>
    <col min="6" max="6" width="14.85546875" style="234" customWidth="1"/>
    <col min="7" max="7" width="3" style="234" customWidth="1"/>
    <col min="8" max="8" width="11.42578125" style="234" customWidth="1"/>
    <col min="9" max="9" width="3" style="234" customWidth="1"/>
    <col min="10" max="10" width="12.425781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42578125" style="234" bestFit="1" customWidth="1"/>
    <col min="17" max="20" width="8.85546875" style="234"/>
    <col min="21" max="21" width="9.42578125" style="234" customWidth="1"/>
    <col min="22" max="22" width="13.5703125" style="61" customWidth="1"/>
    <col min="23" max="16384" width="8.85546875" style="234"/>
  </cols>
  <sheetData>
    <row r="1" spans="1:19" s="234" customFormat="1" hidden="1">
      <c r="A1" s="100" t="s">
        <v>4801</v>
      </c>
    </row>
    <row r="2" spans="1:19" s="234" customFormat="1">
      <c r="J2" s="730" t="s">
        <v>73</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ASPR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c r="L9" s="625" t="s">
        <v>92</v>
      </c>
      <c r="M9" s="626"/>
      <c r="N9" s="24"/>
      <c r="O9" s="21"/>
      <c r="P9" s="1"/>
    </row>
    <row r="10" spans="1:19" s="234" customFormat="1" ht="15.75" customHeight="1">
      <c r="A10" s="738"/>
      <c r="B10" s="727" t="s">
        <v>4803</v>
      </c>
      <c r="C10" s="728"/>
      <c r="D10" s="728"/>
      <c r="E10" s="728"/>
      <c r="F10" s="729"/>
      <c r="G10" s="635"/>
      <c r="H10" s="644"/>
      <c r="I10" s="638"/>
      <c r="J10" s="618"/>
      <c r="K10" s="641"/>
      <c r="L10" s="627"/>
      <c r="M10" s="626"/>
      <c r="N10" s="24"/>
      <c r="O10" s="21"/>
      <c r="P10" s="1"/>
    </row>
    <row r="11" spans="1:19" s="234" customFormat="1" ht="13.5" thickBot="1">
      <c r="A11" s="738"/>
      <c r="B11" s="46" t="s">
        <v>20</v>
      </c>
      <c r="C11" s="85" t="s">
        <v>4802</v>
      </c>
      <c r="D11" s="874" t="s">
        <v>4801</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14.25"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68" t="s">
        <v>12</v>
      </c>
      <c r="C17" s="68" t="s">
        <v>13</v>
      </c>
      <c r="D17" s="69">
        <v>40767</v>
      </c>
      <c r="E17" s="81" t="s">
        <v>4</v>
      </c>
      <c r="F17" s="71" t="s">
        <v>16</v>
      </c>
      <c r="G17" s="882"/>
      <c r="H17" s="883"/>
      <c r="I17" s="884"/>
      <c r="J17" s="368" t="s">
        <v>5</v>
      </c>
      <c r="K17" s="78"/>
      <c r="L17" s="78" t="s">
        <v>3</v>
      </c>
      <c r="M17" s="367">
        <v>120</v>
      </c>
      <c r="N17" s="3"/>
      <c r="V17" s="234"/>
    </row>
    <row r="18" spans="1:22" ht="23.25" customHeight="1" thickTop="1">
      <c r="A18" s="876">
        <f>1</f>
        <v>1</v>
      </c>
      <c r="B18" s="366" t="s">
        <v>76</v>
      </c>
      <c r="C18" s="366" t="s">
        <v>78</v>
      </c>
      <c r="D18" s="366" t="s">
        <v>23</v>
      </c>
      <c r="E18" s="879" t="s">
        <v>80</v>
      </c>
      <c r="F18" s="879"/>
      <c r="G18" s="885" t="s">
        <v>71</v>
      </c>
      <c r="H18" s="885"/>
      <c r="I18" s="885"/>
      <c r="J18" s="365" t="s">
        <v>2</v>
      </c>
      <c r="K18" s="365"/>
      <c r="L18" s="365"/>
      <c r="M18" s="365"/>
      <c r="N18" s="26"/>
      <c r="V18" s="62"/>
    </row>
    <row r="19" spans="1:22" ht="19.5" customHeight="1">
      <c r="A19" s="877"/>
      <c r="B19" s="364" t="s">
        <v>4800</v>
      </c>
      <c r="C19" s="363" t="s">
        <v>4799</v>
      </c>
      <c r="D19" s="362">
        <v>43757</v>
      </c>
      <c r="E19" s="361"/>
      <c r="F19" s="360" t="s">
        <v>4798</v>
      </c>
      <c r="G19" s="881" t="s">
        <v>4796</v>
      </c>
      <c r="H19" s="881"/>
      <c r="I19" s="881"/>
      <c r="J19" s="355" t="s">
        <v>6</v>
      </c>
      <c r="K19" s="355"/>
      <c r="L19" s="356" t="s">
        <v>3</v>
      </c>
      <c r="M19" s="359">
        <v>3003.82</v>
      </c>
      <c r="N19" s="26"/>
      <c r="V19" s="63"/>
    </row>
    <row r="20" spans="1:22" ht="22.5">
      <c r="A20" s="877"/>
      <c r="B20" s="358" t="s">
        <v>77</v>
      </c>
      <c r="C20" s="358" t="s">
        <v>79</v>
      </c>
      <c r="D20" s="358" t="s">
        <v>22</v>
      </c>
      <c r="E20" s="880" t="s">
        <v>81</v>
      </c>
      <c r="F20" s="880"/>
      <c r="G20" s="875"/>
      <c r="H20" s="875"/>
      <c r="I20" s="875"/>
      <c r="J20" s="355" t="s">
        <v>17</v>
      </c>
      <c r="K20" s="355"/>
      <c r="L20" s="356" t="s">
        <v>3</v>
      </c>
      <c r="M20" s="355"/>
      <c r="N20" s="26"/>
      <c r="V20" s="64"/>
    </row>
    <row r="21" spans="1:22" ht="23.25" thickBot="1">
      <c r="A21" s="878"/>
      <c r="B21" s="355" t="s">
        <v>4797</v>
      </c>
      <c r="C21" s="355" t="s">
        <v>4796</v>
      </c>
      <c r="D21" s="357">
        <v>43763</v>
      </c>
      <c r="E21" s="355" t="s">
        <v>4</v>
      </c>
      <c r="F21" s="355" t="s">
        <v>4795</v>
      </c>
      <c r="G21" s="875"/>
      <c r="H21" s="875"/>
      <c r="I21" s="875"/>
      <c r="J21" s="355" t="s">
        <v>5</v>
      </c>
      <c r="K21" s="355"/>
      <c r="L21" s="356" t="s">
        <v>3</v>
      </c>
      <c r="M21" s="355"/>
      <c r="N21" s="26"/>
      <c r="V21" s="64"/>
    </row>
    <row r="22" spans="1:22" ht="14.25" thickTop="1" thickBot="1">
      <c r="A22" s="752">
        <f>A18+1</f>
        <v>2</v>
      </c>
      <c r="B22" s="236" t="s">
        <v>76</v>
      </c>
      <c r="C22" s="236" t="s">
        <v>78</v>
      </c>
      <c r="D22" s="236" t="s">
        <v>23</v>
      </c>
      <c r="E22" s="780" t="s">
        <v>80</v>
      </c>
      <c r="F22" s="780"/>
      <c r="G22" s="780" t="s">
        <v>71</v>
      </c>
      <c r="H22" s="873"/>
      <c r="I22" s="354"/>
      <c r="J22" s="353" t="s">
        <v>2</v>
      </c>
      <c r="K22" s="352"/>
      <c r="L22" s="352"/>
      <c r="M22" s="351"/>
      <c r="N22" s="3"/>
      <c r="V22" s="64"/>
    </row>
    <row r="23" spans="1:22" ht="23.25" thickBot="1">
      <c r="A23" s="697"/>
      <c r="B23" s="13" t="s">
        <v>4794</v>
      </c>
      <c r="C23" s="13" t="s">
        <v>4793</v>
      </c>
      <c r="D23" s="5">
        <v>43843</v>
      </c>
      <c r="E23" s="13"/>
      <c r="F23" s="13" t="s">
        <v>4792</v>
      </c>
      <c r="G23" s="755" t="s">
        <v>4790</v>
      </c>
      <c r="H23" s="756"/>
      <c r="I23" s="757"/>
      <c r="J23" s="52" t="s">
        <v>6</v>
      </c>
      <c r="K23" s="52"/>
      <c r="L23" s="52" t="s">
        <v>3</v>
      </c>
      <c r="M23" s="53">
        <v>795</v>
      </c>
      <c r="N23" s="3"/>
      <c r="V23" s="64"/>
    </row>
    <row r="24" spans="1:22" ht="23.25" thickBot="1">
      <c r="A24" s="697"/>
      <c r="B24" s="235" t="s">
        <v>77</v>
      </c>
      <c r="C24" s="235" t="s">
        <v>79</v>
      </c>
      <c r="D24" s="235" t="s">
        <v>22</v>
      </c>
      <c r="E24" s="758" t="s">
        <v>81</v>
      </c>
      <c r="F24" s="758"/>
      <c r="G24" s="707"/>
      <c r="H24" s="708"/>
      <c r="I24" s="709"/>
      <c r="J24" s="18" t="s">
        <v>17</v>
      </c>
      <c r="K24" s="19"/>
      <c r="L24" s="19" t="s">
        <v>3</v>
      </c>
      <c r="M24" s="20"/>
      <c r="N24" s="3"/>
      <c r="V24" s="64"/>
    </row>
    <row r="25" spans="1:22" ht="45.75" thickBot="1">
      <c r="A25" s="753"/>
      <c r="B25" s="14" t="s">
        <v>4791</v>
      </c>
      <c r="C25" s="14" t="s">
        <v>4790</v>
      </c>
      <c r="D25" s="134">
        <v>43845</v>
      </c>
      <c r="E25" s="16" t="s">
        <v>4</v>
      </c>
      <c r="F25" s="17" t="s">
        <v>4789</v>
      </c>
      <c r="G25" s="759"/>
      <c r="H25" s="760"/>
      <c r="I25" s="761"/>
      <c r="J25" s="18" t="s">
        <v>5</v>
      </c>
      <c r="K25" s="19"/>
      <c r="L25" s="19" t="s">
        <v>3</v>
      </c>
      <c r="M25" s="20"/>
      <c r="N25" s="3"/>
      <c r="V25" s="64"/>
    </row>
    <row r="26" spans="1:22" ht="14.25"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13.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14.25"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13.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14.25"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13.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14.25"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13.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14.25"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13.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14.25"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13.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14.25"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13.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14.25"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13.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14.25"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13.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14.25"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13.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14.25"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13.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14.25"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13.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14.25"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13.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14.25"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13.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14.25"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13.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14.25"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13.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14.25"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13.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14.25"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13.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14.25"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13.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14.25"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13.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14.25"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13.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14.25"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13.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14.25"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13.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14.25"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13.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14.25"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13.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14.25"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13.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14.25"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13.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14.25"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13.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14.25"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13.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14.25"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13.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14.25"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13.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14.25"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13.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14.25"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13.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14.25"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13.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14.25"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13.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14.25"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13.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14.25"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13.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14.25"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13.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14.25"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13.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14.25"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13.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14.25"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13.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14.25"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13.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14.25"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13.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14.25"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13.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14.25"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13.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14.25"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13.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14.25"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13.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14.25"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13.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14.25"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13.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14.25"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13.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14.25"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13.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14.25"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13.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14.25"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13.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14.25"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13.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14.25"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13.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14.25"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13.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14.25"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13.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14.25"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13.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14.25"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13.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14.25"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13.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14.25"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13.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14.25"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13.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14.25"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13.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14.25"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13.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14.25"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13.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14.25"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13.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14.25"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13.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14.25"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13.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14.25"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13.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14.25"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13.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14.25"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13.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14.25"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13.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14.25"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13.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14.25"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13.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14.25"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13.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14.25"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13.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14.25"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13.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14.25"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13.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14.25"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13.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14.25"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13.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14.25"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13.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14.25"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13.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14.25"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13.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14.25"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13.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14.25"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13.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14.25"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13.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14.25"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13.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14.25"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13.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14.25"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13.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14.25"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13.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14.25"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13.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14.25"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13.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14.25"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13.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14.25"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13.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14.25"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13.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14.25"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13.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14.25"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13.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14.25"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13.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45:I45"/>
    <mergeCell ref="G49:I49"/>
    <mergeCell ref="G53:I53"/>
    <mergeCell ref="M12:M13"/>
    <mergeCell ref="B9:F9"/>
    <mergeCell ref="B10:F10"/>
    <mergeCell ref="L9:M11"/>
    <mergeCell ref="E12:F13"/>
    <mergeCell ref="G9:G11"/>
    <mergeCell ref="I9:I11"/>
    <mergeCell ref="K9:K11"/>
    <mergeCell ref="G15:I15"/>
    <mergeCell ref="H9:H11"/>
    <mergeCell ref="J9:J11"/>
    <mergeCell ref="E34:F34"/>
    <mergeCell ref="E36:F36"/>
    <mergeCell ref="G19:I19"/>
    <mergeCell ref="J12:J13"/>
    <mergeCell ref="G16:I16"/>
    <mergeCell ref="G17:I17"/>
    <mergeCell ref="G18:I18"/>
    <mergeCell ref="G25:I25"/>
    <mergeCell ref="G44:I44"/>
    <mergeCell ref="G48:I48"/>
    <mergeCell ref="A58:A61"/>
    <mergeCell ref="E58:F58"/>
    <mergeCell ref="E60:F60"/>
    <mergeCell ref="A54:A57"/>
    <mergeCell ref="A62:A65"/>
    <mergeCell ref="A50:A53"/>
    <mergeCell ref="E50:F50"/>
    <mergeCell ref="E52:F52"/>
    <mergeCell ref="A26:A29"/>
    <mergeCell ref="E40:F40"/>
    <mergeCell ref="E54:F54"/>
    <mergeCell ref="E56:F56"/>
    <mergeCell ref="A46:A49"/>
    <mergeCell ref="E46:F46"/>
    <mergeCell ref="E48:F48"/>
    <mergeCell ref="E26:F26"/>
    <mergeCell ref="E28:F28"/>
    <mergeCell ref="A30:A33"/>
    <mergeCell ref="E30:F30"/>
    <mergeCell ref="A42:A45"/>
    <mergeCell ref="E42:F42"/>
    <mergeCell ref="E44:F44"/>
    <mergeCell ref="E32:F32"/>
    <mergeCell ref="A34:A37"/>
    <mergeCell ref="A38:A41"/>
    <mergeCell ref="E38:F38"/>
    <mergeCell ref="E100:F100"/>
    <mergeCell ref="E94:F94"/>
    <mergeCell ref="A86:A89"/>
    <mergeCell ref="E86:F86"/>
    <mergeCell ref="E88:F88"/>
    <mergeCell ref="A90:A93"/>
    <mergeCell ref="E90:F90"/>
    <mergeCell ref="E92:F92"/>
    <mergeCell ref="A94:A97"/>
    <mergeCell ref="E62:F62"/>
    <mergeCell ref="E64:F64"/>
    <mergeCell ref="A66:A69"/>
    <mergeCell ref="E66:F66"/>
    <mergeCell ref="E188:F188"/>
    <mergeCell ref="A190:A193"/>
    <mergeCell ref="E190:F190"/>
    <mergeCell ref="E192:F192"/>
    <mergeCell ref="A182:A185"/>
    <mergeCell ref="E182:F182"/>
    <mergeCell ref="A122:A125"/>
    <mergeCell ref="E122:F122"/>
    <mergeCell ref="E124:F124"/>
    <mergeCell ref="A126:A129"/>
    <mergeCell ref="E126:F126"/>
    <mergeCell ref="E152:F152"/>
    <mergeCell ref="A150:A153"/>
    <mergeCell ref="E150:F150"/>
    <mergeCell ref="A138:A141"/>
    <mergeCell ref="E138:F138"/>
    <mergeCell ref="A154:A157"/>
    <mergeCell ref="E154:F154"/>
    <mergeCell ref="E156:F156"/>
    <mergeCell ref="A158:A161"/>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E406:F406"/>
    <mergeCell ref="E408:F408"/>
    <mergeCell ref="E186:F186"/>
    <mergeCell ref="E312:F312"/>
    <mergeCell ref="E308:F308"/>
    <mergeCell ref="A310:A313"/>
    <mergeCell ref="E310:F310"/>
    <mergeCell ref="E320:F320"/>
    <mergeCell ref="E304:F304"/>
    <mergeCell ref="A306:A309"/>
    <mergeCell ref="E306:F306"/>
    <mergeCell ref="A342:A345"/>
    <mergeCell ref="A242:A245"/>
    <mergeCell ref="E242:F242"/>
    <mergeCell ref="E244:F244"/>
    <mergeCell ref="A246:A249"/>
    <mergeCell ref="E246:F246"/>
    <mergeCell ref="A238:A241"/>
    <mergeCell ref="E238:F238"/>
    <mergeCell ref="E248:F248"/>
    <mergeCell ref="A250:A253"/>
    <mergeCell ref="E250:F250"/>
    <mergeCell ref="E252:F252"/>
    <mergeCell ref="A186:A189"/>
    <mergeCell ref="A410:A413"/>
    <mergeCell ref="E410:F410"/>
    <mergeCell ref="E412:F412"/>
    <mergeCell ref="A314:A317"/>
    <mergeCell ref="E314:F314"/>
    <mergeCell ref="E316:F316"/>
    <mergeCell ref="A318:A321"/>
    <mergeCell ref="E318:F318"/>
    <mergeCell ref="A330:A333"/>
    <mergeCell ref="E330:F330"/>
    <mergeCell ref="E342:F342"/>
    <mergeCell ref="E356:F356"/>
    <mergeCell ref="E362:F362"/>
    <mergeCell ref="A378:A381"/>
    <mergeCell ref="E378:F378"/>
    <mergeCell ref="E380:F380"/>
    <mergeCell ref="A358:A361"/>
    <mergeCell ref="E358:F358"/>
    <mergeCell ref="E360:F360"/>
    <mergeCell ref="A362:A365"/>
    <mergeCell ref="A370:A373"/>
    <mergeCell ref="E370:F370"/>
    <mergeCell ref="E372:F372"/>
    <mergeCell ref="A406:A409"/>
    <mergeCell ref="G139:I139"/>
    <mergeCell ref="A114:A117"/>
    <mergeCell ref="E114:F114"/>
    <mergeCell ref="G143:I143"/>
    <mergeCell ref="G146:H146"/>
    <mergeCell ref="G147:I147"/>
    <mergeCell ref="G120:I120"/>
    <mergeCell ref="G124:I124"/>
    <mergeCell ref="G128:I128"/>
    <mergeCell ref="G141:I141"/>
    <mergeCell ref="A118:A121"/>
    <mergeCell ref="E118:F118"/>
    <mergeCell ref="E120:F120"/>
    <mergeCell ref="E140:F140"/>
    <mergeCell ref="A142:A145"/>
    <mergeCell ref="E142:F142"/>
    <mergeCell ref="E144:F144"/>
    <mergeCell ref="A146:A149"/>
    <mergeCell ref="E146:F146"/>
    <mergeCell ref="E148:F148"/>
    <mergeCell ref="E220:F220"/>
    <mergeCell ref="A258:A261"/>
    <mergeCell ref="E258:F258"/>
    <mergeCell ref="E260:F260"/>
    <mergeCell ref="E158:F158"/>
    <mergeCell ref="E160:F160"/>
    <mergeCell ref="A162:A165"/>
    <mergeCell ref="E162:F162"/>
    <mergeCell ref="E164:F164"/>
    <mergeCell ref="A102:A105"/>
    <mergeCell ref="E128:F128"/>
    <mergeCell ref="A130:A133"/>
    <mergeCell ref="E130:F130"/>
    <mergeCell ref="E132:F132"/>
    <mergeCell ref="A134:A137"/>
    <mergeCell ref="E134:F134"/>
    <mergeCell ref="E136:F136"/>
    <mergeCell ref="E68:F68"/>
    <mergeCell ref="A70:A73"/>
    <mergeCell ref="E70:F70"/>
    <mergeCell ref="E72:F72"/>
    <mergeCell ref="E116:F116"/>
    <mergeCell ref="E102:F102"/>
    <mergeCell ref="E96:F96"/>
    <mergeCell ref="A110:A113"/>
    <mergeCell ref="E110:F110"/>
    <mergeCell ref="E112:F112"/>
    <mergeCell ref="E106:F106"/>
    <mergeCell ref="E108:F108"/>
    <mergeCell ref="E104:F104"/>
    <mergeCell ref="A106:A109"/>
    <mergeCell ref="A98:A101"/>
    <mergeCell ref="E98:F98"/>
    <mergeCell ref="A74:A77"/>
    <mergeCell ref="E74:F74"/>
    <mergeCell ref="A78:A81"/>
    <mergeCell ref="E78:F78"/>
    <mergeCell ref="E76:F76"/>
    <mergeCell ref="E80:F80"/>
    <mergeCell ref="A82:A85"/>
    <mergeCell ref="E82:F82"/>
    <mergeCell ref="E84:F84"/>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A198:A201"/>
    <mergeCell ref="E198:F198"/>
    <mergeCell ref="E206:F206"/>
    <mergeCell ref="E224:F224"/>
    <mergeCell ref="A226:A229"/>
    <mergeCell ref="E226:F226"/>
    <mergeCell ref="E228:F228"/>
    <mergeCell ref="A230:A233"/>
    <mergeCell ref="E230:F230"/>
    <mergeCell ref="E232:F232"/>
    <mergeCell ref="A234:A237"/>
    <mergeCell ref="E234:F234"/>
    <mergeCell ref="E236:F236"/>
    <mergeCell ref="A270:A273"/>
    <mergeCell ref="E270:F270"/>
    <mergeCell ref="E272:F272"/>
    <mergeCell ref="G261:I261"/>
    <mergeCell ref="G265:I265"/>
    <mergeCell ref="G268:I268"/>
    <mergeCell ref="G272:I272"/>
    <mergeCell ref="A254:A257"/>
    <mergeCell ref="E254:F254"/>
    <mergeCell ref="E256:F256"/>
    <mergeCell ref="E262:F262"/>
    <mergeCell ref="E264:F264"/>
    <mergeCell ref="G264:I264"/>
    <mergeCell ref="G267:I267"/>
    <mergeCell ref="G257:I257"/>
    <mergeCell ref="G256:I256"/>
    <mergeCell ref="G254:H254"/>
    <mergeCell ref="G255:I255"/>
    <mergeCell ref="A266:A269"/>
    <mergeCell ref="E266:F266"/>
    <mergeCell ref="E268:F268"/>
    <mergeCell ref="A262:A265"/>
    <mergeCell ref="A274:A277"/>
    <mergeCell ref="E274:F274"/>
    <mergeCell ref="E276:F276"/>
    <mergeCell ref="A278:A281"/>
    <mergeCell ref="E278:F278"/>
    <mergeCell ref="E280:F280"/>
    <mergeCell ref="A282:A285"/>
    <mergeCell ref="E282:F282"/>
    <mergeCell ref="E284:F284"/>
    <mergeCell ref="A286:A289"/>
    <mergeCell ref="E286:F286"/>
    <mergeCell ref="E288:F288"/>
    <mergeCell ref="E332:F332"/>
    <mergeCell ref="A334:A337"/>
    <mergeCell ref="E334:F334"/>
    <mergeCell ref="E336:F336"/>
    <mergeCell ref="E296:F296"/>
    <mergeCell ref="A298:A301"/>
    <mergeCell ref="E298:F298"/>
    <mergeCell ref="E300:F300"/>
    <mergeCell ref="A302:A305"/>
    <mergeCell ref="E302:F302"/>
    <mergeCell ref="A322:A325"/>
    <mergeCell ref="E322:F322"/>
    <mergeCell ref="E324:F324"/>
    <mergeCell ref="A326:A329"/>
    <mergeCell ref="E326:F326"/>
    <mergeCell ref="E328:F328"/>
    <mergeCell ref="A290:A293"/>
    <mergeCell ref="E290:F290"/>
    <mergeCell ref="E292:F292"/>
    <mergeCell ref="A294:A297"/>
    <mergeCell ref="E294:F294"/>
    <mergeCell ref="A382:A385"/>
    <mergeCell ref="E382:F382"/>
    <mergeCell ref="E384:F384"/>
    <mergeCell ref="E344:F344"/>
    <mergeCell ref="A346:A349"/>
    <mergeCell ref="E346:F346"/>
    <mergeCell ref="E348:F348"/>
    <mergeCell ref="A338:A341"/>
    <mergeCell ref="E338:F338"/>
    <mergeCell ref="E340:F340"/>
    <mergeCell ref="E368:F368"/>
    <mergeCell ref="A350:A353"/>
    <mergeCell ref="E350:F350"/>
    <mergeCell ref="E352:F352"/>
    <mergeCell ref="A354:A357"/>
    <mergeCell ref="E354:F354"/>
    <mergeCell ref="E364:F364"/>
    <mergeCell ref="A374:A377"/>
    <mergeCell ref="E374:F374"/>
    <mergeCell ref="E376:F376"/>
    <mergeCell ref="A366:A369"/>
    <mergeCell ref="E366:F366"/>
    <mergeCell ref="G63:I63"/>
    <mergeCell ref="G66:H66"/>
    <mergeCell ref="G67:I67"/>
    <mergeCell ref="G70:H70"/>
    <mergeCell ref="G64:I64"/>
    <mergeCell ref="G68:I68"/>
    <mergeCell ref="G71:I71"/>
    <mergeCell ref="G333:I333"/>
    <mergeCell ref="G337:I337"/>
    <mergeCell ref="G172:I172"/>
    <mergeCell ref="G176:I176"/>
    <mergeCell ref="G149:I149"/>
    <mergeCell ref="G74:H74"/>
    <mergeCell ref="G75:I75"/>
    <mergeCell ref="G77:I77"/>
    <mergeCell ref="G81:I81"/>
    <mergeCell ref="G85:I85"/>
    <mergeCell ref="G76:I76"/>
    <mergeCell ref="G97:I97"/>
    <mergeCell ref="G144:I144"/>
    <mergeCell ref="G148:I148"/>
    <mergeCell ref="G142:H142"/>
    <mergeCell ref="G140:I140"/>
    <mergeCell ref="G138:H138"/>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B12:B13"/>
    <mergeCell ref="A6:A13"/>
    <mergeCell ref="B8:N8"/>
    <mergeCell ref="B6:J7"/>
    <mergeCell ref="K12:K13"/>
    <mergeCell ref="L12:L13"/>
    <mergeCell ref="C12:C13"/>
    <mergeCell ref="D12:D13"/>
    <mergeCell ref="G12:I13"/>
    <mergeCell ref="D11:F11"/>
    <mergeCell ref="G89:I89"/>
    <mergeCell ref="G20:I21"/>
    <mergeCell ref="G52:I52"/>
    <mergeCell ref="G56:I56"/>
    <mergeCell ref="G72:I72"/>
    <mergeCell ref="G57:I57"/>
    <mergeCell ref="G29:I29"/>
    <mergeCell ref="G33:I33"/>
    <mergeCell ref="G37:I37"/>
    <mergeCell ref="G41:I41"/>
    <mergeCell ref="G61:I61"/>
    <mergeCell ref="G65:I65"/>
    <mergeCell ref="G69:I69"/>
    <mergeCell ref="G73:I73"/>
    <mergeCell ref="G59:I59"/>
    <mergeCell ref="G62:H62"/>
    <mergeCell ref="G93:I93"/>
    <mergeCell ref="G80:I80"/>
    <mergeCell ref="G84:I84"/>
    <mergeCell ref="G88:I88"/>
    <mergeCell ref="G92:I92"/>
    <mergeCell ref="G90:H90"/>
    <mergeCell ref="G91:I91"/>
    <mergeCell ref="G78:H78"/>
    <mergeCell ref="G79:I79"/>
    <mergeCell ref="G82:H82"/>
    <mergeCell ref="G83:I83"/>
    <mergeCell ref="G86:H86"/>
    <mergeCell ref="G87:I87"/>
    <mergeCell ref="G185:I185"/>
    <mergeCell ref="G189:I189"/>
    <mergeCell ref="G193:I193"/>
    <mergeCell ref="G197:I197"/>
    <mergeCell ref="G200:I200"/>
    <mergeCell ref="G198:H198"/>
    <mergeCell ref="G199:I199"/>
    <mergeCell ref="G190:H190"/>
    <mergeCell ref="G191:I191"/>
    <mergeCell ref="G194:H194"/>
    <mergeCell ref="G186:H186"/>
    <mergeCell ref="G117:I117"/>
    <mergeCell ref="G121:I121"/>
    <mergeCell ref="G125:I125"/>
    <mergeCell ref="G129:I129"/>
    <mergeCell ref="G133:I133"/>
    <mergeCell ref="G132:I132"/>
    <mergeCell ref="G130:H130"/>
    <mergeCell ref="G131:I131"/>
    <mergeCell ref="G165:I165"/>
    <mergeCell ref="G152:I152"/>
    <mergeCell ref="G126:H126"/>
    <mergeCell ref="G145:I145"/>
    <mergeCell ref="G160:I160"/>
    <mergeCell ref="G155:I155"/>
    <mergeCell ref="G158:H158"/>
    <mergeCell ref="G159:I159"/>
    <mergeCell ref="G156:I156"/>
    <mergeCell ref="G162:H162"/>
    <mergeCell ref="G163:I163"/>
    <mergeCell ref="G137:I137"/>
    <mergeCell ref="G136:I136"/>
    <mergeCell ref="G161:I161"/>
    <mergeCell ref="G134:H134"/>
    <mergeCell ref="G135:I135"/>
    <mergeCell ref="G201:I201"/>
    <mergeCell ref="G205:I205"/>
    <mergeCell ref="G209:I209"/>
    <mergeCell ref="G213:I213"/>
    <mergeCell ref="G217:I217"/>
    <mergeCell ref="G204:I204"/>
    <mergeCell ref="G208:I208"/>
    <mergeCell ref="G212:I212"/>
    <mergeCell ref="G216:I216"/>
    <mergeCell ref="G224:I224"/>
    <mergeCell ref="G214:H214"/>
    <mergeCell ref="G215:I215"/>
    <mergeCell ref="G218:H218"/>
    <mergeCell ref="G219:I219"/>
    <mergeCell ref="G222:H222"/>
    <mergeCell ref="G223:I223"/>
    <mergeCell ref="G220:I220"/>
    <mergeCell ref="G202:H202"/>
    <mergeCell ref="G203:I203"/>
    <mergeCell ref="G206:H206"/>
    <mergeCell ref="G207:I207"/>
    <mergeCell ref="G210:H210"/>
    <mergeCell ref="G211:I211"/>
    <mergeCell ref="G221:I221"/>
    <mergeCell ref="G239:I239"/>
    <mergeCell ref="G240:I240"/>
    <mergeCell ref="G244:I244"/>
    <mergeCell ref="G248:I248"/>
    <mergeCell ref="G251:I251"/>
    <mergeCell ref="G305:I305"/>
    <mergeCell ref="G225:I225"/>
    <mergeCell ref="G229:I229"/>
    <mergeCell ref="G233:I233"/>
    <mergeCell ref="G321:I321"/>
    <mergeCell ref="G325:I325"/>
    <mergeCell ref="G294:H294"/>
    <mergeCell ref="G295:I295"/>
    <mergeCell ref="G298:H298"/>
    <mergeCell ref="G299:I299"/>
    <mergeCell ref="G329:I329"/>
    <mergeCell ref="G238:H238"/>
    <mergeCell ref="G226:H226"/>
    <mergeCell ref="G227:I227"/>
    <mergeCell ref="G230:H230"/>
    <mergeCell ref="G231:I231"/>
    <mergeCell ref="G234:H234"/>
    <mergeCell ref="G246:H246"/>
    <mergeCell ref="G247:I247"/>
    <mergeCell ref="G250:H250"/>
    <mergeCell ref="G228:I228"/>
    <mergeCell ref="G232:I232"/>
    <mergeCell ref="G236:I236"/>
    <mergeCell ref="G235:I235"/>
    <mergeCell ref="G245:I245"/>
    <mergeCell ref="G249:I249"/>
    <mergeCell ref="G253:I253"/>
    <mergeCell ref="G252:I252"/>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76:I376"/>
    <mergeCell ref="G359:I359"/>
    <mergeCell ref="G362:H362"/>
    <mergeCell ref="G363:I363"/>
    <mergeCell ref="G366:H366"/>
    <mergeCell ref="G367:I367"/>
    <mergeCell ref="G370:H370"/>
    <mergeCell ref="G385:I385"/>
    <mergeCell ref="G389:I389"/>
    <mergeCell ref="G380:I380"/>
    <mergeCell ref="G384:I384"/>
    <mergeCell ref="G371:I371"/>
    <mergeCell ref="G374:H374"/>
    <mergeCell ref="G375:I375"/>
    <mergeCell ref="G378:H378"/>
    <mergeCell ref="G379:I379"/>
    <mergeCell ref="G382:H382"/>
    <mergeCell ref="G404:I404"/>
    <mergeCell ref="G408:I408"/>
    <mergeCell ref="G394:H394"/>
    <mergeCell ref="G395:I395"/>
    <mergeCell ref="G398:H398"/>
    <mergeCell ref="G399:I399"/>
    <mergeCell ref="G402:H402"/>
    <mergeCell ref="G406:H406"/>
    <mergeCell ref="G407:I407"/>
    <mergeCell ref="G413:I413"/>
    <mergeCell ref="G417:I417"/>
    <mergeCell ref="G14:H14"/>
    <mergeCell ref="G24:I24"/>
    <mergeCell ref="G28:I28"/>
    <mergeCell ref="G32:I32"/>
    <mergeCell ref="G36:I36"/>
    <mergeCell ref="G388:I388"/>
    <mergeCell ref="G60:I60"/>
    <mergeCell ref="G51:I51"/>
    <mergeCell ref="G54:H54"/>
    <mergeCell ref="G55:I55"/>
    <mergeCell ref="G58:H58"/>
    <mergeCell ref="G403:I403"/>
    <mergeCell ref="G391:I391"/>
    <mergeCell ref="G400:I400"/>
    <mergeCell ref="G383:I383"/>
    <mergeCell ref="G386:H386"/>
    <mergeCell ref="G405:I405"/>
    <mergeCell ref="G127:I127"/>
    <mergeCell ref="G113:I113"/>
    <mergeCell ref="G164:I164"/>
    <mergeCell ref="G168:I168"/>
    <mergeCell ref="G40:I40"/>
    <mergeCell ref="G393:I393"/>
    <mergeCell ref="G397:I397"/>
    <mergeCell ref="G401:I401"/>
    <mergeCell ref="G387:I387"/>
    <mergeCell ref="G390:H390"/>
    <mergeCell ref="G377:I377"/>
    <mergeCell ref="G381:I381"/>
    <mergeCell ref="G187:I187"/>
    <mergeCell ref="G409:I409"/>
    <mergeCell ref="G396:I396"/>
    <mergeCell ref="G392:I392"/>
    <mergeCell ref="G188:I188"/>
    <mergeCell ref="G192:I192"/>
    <mergeCell ref="G196:I196"/>
    <mergeCell ref="G292:I292"/>
    <mergeCell ref="G296:I296"/>
    <mergeCell ref="G277:I277"/>
    <mergeCell ref="G281:I281"/>
    <mergeCell ref="G285:I285"/>
    <mergeCell ref="G195:I195"/>
    <mergeCell ref="G237:I237"/>
    <mergeCell ref="G241:I241"/>
    <mergeCell ref="G242:H242"/>
    <mergeCell ref="G243:I243"/>
    <mergeCell ref="G114:H114"/>
    <mergeCell ref="G115:I115"/>
    <mergeCell ref="G118:H118"/>
    <mergeCell ref="G119:I119"/>
    <mergeCell ref="G122:H122"/>
    <mergeCell ref="G123:I123"/>
    <mergeCell ref="G178:H178"/>
    <mergeCell ref="G180:I180"/>
    <mergeCell ref="G184:I184"/>
    <mergeCell ref="G179:I179"/>
    <mergeCell ref="G182:H182"/>
    <mergeCell ref="G183:I183"/>
    <mergeCell ref="G166:H166"/>
    <mergeCell ref="G167:I167"/>
    <mergeCell ref="G170:H170"/>
    <mergeCell ref="G171:I171"/>
    <mergeCell ref="G174:H174"/>
    <mergeCell ref="G175:I175"/>
    <mergeCell ref="G169:I169"/>
    <mergeCell ref="G173:I173"/>
    <mergeCell ref="G177:I177"/>
    <mergeCell ref="G181:I181"/>
    <mergeCell ref="G153:I153"/>
    <mergeCell ref="G157:I157"/>
    <mergeCell ref="G304:I304"/>
    <mergeCell ref="G302:H302"/>
    <mergeCell ref="G303:I303"/>
    <mergeCell ref="G309:I309"/>
    <mergeCell ref="G290:H290"/>
    <mergeCell ref="G291:I291"/>
    <mergeCell ref="G300:I300"/>
    <mergeCell ref="G313:I313"/>
    <mergeCell ref="G317:I317"/>
    <mergeCell ref="G416:I416"/>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50:H50"/>
    <mergeCell ref="G330:H330"/>
    <mergeCell ref="G328:I328"/>
    <mergeCell ref="G276:I276"/>
    <mergeCell ref="G280:I280"/>
    <mergeCell ref="G284:I284"/>
    <mergeCell ref="G288:I288"/>
    <mergeCell ref="G278:H278"/>
    <mergeCell ref="G279:I279"/>
    <mergeCell ref="G415:I415"/>
    <mergeCell ref="G306:H306"/>
    <mergeCell ref="G307:I307"/>
    <mergeCell ref="G310:H310"/>
    <mergeCell ref="G311:I311"/>
    <mergeCell ref="G314:H314"/>
    <mergeCell ref="G315:I315"/>
    <mergeCell ref="G318:H318"/>
    <mergeCell ref="G319:I319"/>
    <mergeCell ref="G332:I332"/>
    <mergeCell ref="G331:I331"/>
    <mergeCell ref="G322:H322"/>
    <mergeCell ref="G340:I340"/>
    <mergeCell ref="G323:I323"/>
    <mergeCell ref="G326:H326"/>
    <mergeCell ref="G327:I327"/>
    <mergeCell ref="G410:H410"/>
    <mergeCell ref="G411:I411"/>
    <mergeCell ref="G414:H414"/>
    <mergeCell ref="G412:I412"/>
    <mergeCell ref="G316:I316"/>
    <mergeCell ref="G320:I320"/>
    <mergeCell ref="G324:I324"/>
    <mergeCell ref="G308:I308"/>
    <mergeCell ref="G339:I339"/>
    <mergeCell ref="G270:H270"/>
    <mergeCell ref="G271:I271"/>
    <mergeCell ref="G150:H150"/>
    <mergeCell ref="G151:I151"/>
    <mergeCell ref="G154:H154"/>
    <mergeCell ref="G258:H258"/>
    <mergeCell ref="G259:I259"/>
    <mergeCell ref="G262:H262"/>
    <mergeCell ref="G263:I263"/>
    <mergeCell ref="G266:H266"/>
    <mergeCell ref="G312:I312"/>
    <mergeCell ref="G336:I336"/>
    <mergeCell ref="G275:I275"/>
    <mergeCell ref="G274:H274"/>
    <mergeCell ref="G269:I269"/>
    <mergeCell ref="G273:I273"/>
    <mergeCell ref="G260:I260"/>
    <mergeCell ref="G282:H282"/>
    <mergeCell ref="G283:I283"/>
    <mergeCell ref="G286:H286"/>
    <mergeCell ref="G287:I287"/>
    <mergeCell ref="G289:I289"/>
    <mergeCell ref="G293:I293"/>
    <mergeCell ref="G94:H94"/>
    <mergeCell ref="G95:I95"/>
    <mergeCell ref="G98:H98"/>
    <mergeCell ref="G99:I99"/>
    <mergeCell ref="G102:H102"/>
    <mergeCell ref="G103:I103"/>
    <mergeCell ref="G334:H334"/>
    <mergeCell ref="G335:I335"/>
    <mergeCell ref="G338:H338"/>
    <mergeCell ref="G106:H106"/>
    <mergeCell ref="G107:I107"/>
    <mergeCell ref="G110:H110"/>
    <mergeCell ref="G96:I96"/>
    <mergeCell ref="G100:I100"/>
    <mergeCell ref="G104:I104"/>
    <mergeCell ref="G108:I108"/>
    <mergeCell ref="G101:I101"/>
    <mergeCell ref="G105:I105"/>
    <mergeCell ref="G109:I109"/>
    <mergeCell ref="G111:I111"/>
    <mergeCell ref="G112:I112"/>
    <mergeCell ref="G116:I116"/>
    <mergeCell ref="G297:I297"/>
    <mergeCell ref="G301:I301"/>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 ref="A1" r:id="rId2"/>
  </hyperlinks>
  <pageMargins left="0.7" right="0.7" top="0" bottom="0.25" header="0.3" footer="0.3"/>
  <pageSetup fitToHeight="0" orientation="landscape" blackAndWhite="1" horizontalDpi="1200" verticalDpi="1200"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3" sqref="B3"/>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OIG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v>1</v>
      </c>
      <c r="L7" s="48">
        <v>1</v>
      </c>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c r="L9" s="625" t="s">
        <v>92</v>
      </c>
      <c r="M9" s="626"/>
      <c r="N9" s="24"/>
      <c r="O9" s="21"/>
      <c r="P9" s="1"/>
    </row>
    <row r="10" spans="1:19" s="234" customFormat="1" ht="15.75" customHeight="1">
      <c r="A10" s="738"/>
      <c r="B10" s="727" t="s">
        <v>4670</v>
      </c>
      <c r="C10" s="728"/>
      <c r="D10" s="728"/>
      <c r="E10" s="728"/>
      <c r="F10" s="729"/>
      <c r="G10" s="635"/>
      <c r="H10" s="644"/>
      <c r="I10" s="638"/>
      <c r="J10" s="618"/>
      <c r="K10" s="641"/>
      <c r="L10" s="627"/>
      <c r="M10" s="626"/>
      <c r="N10" s="24"/>
      <c r="O10" s="21"/>
      <c r="P10" s="1"/>
    </row>
    <row r="11" spans="1:19" s="234" customFormat="1" ht="13.5" thickBot="1">
      <c r="A11" s="738"/>
      <c r="B11" s="46" t="s">
        <v>20</v>
      </c>
      <c r="C11" s="85" t="s">
        <v>4668</v>
      </c>
      <c r="D11" s="886" t="s">
        <v>4667</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t="s">
        <v>4671</v>
      </c>
      <c r="C19" s="13" t="s">
        <v>4672</v>
      </c>
      <c r="D19" s="5">
        <v>43766</v>
      </c>
      <c r="E19" s="13"/>
      <c r="F19" s="13" t="s">
        <v>4673</v>
      </c>
      <c r="G19" s="755" t="s">
        <v>4674</v>
      </c>
      <c r="H19" s="756"/>
      <c r="I19" s="757"/>
      <c r="J19" s="52" t="s">
        <v>4675</v>
      </c>
      <c r="K19" s="52"/>
      <c r="L19" s="52" t="s">
        <v>93</v>
      </c>
      <c r="M19" s="310">
        <v>550</v>
      </c>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23.25" thickBot="1">
      <c r="A21" s="765"/>
      <c r="B21" s="14" t="s">
        <v>4676</v>
      </c>
      <c r="C21" s="14" t="s">
        <v>4674</v>
      </c>
      <c r="D21" s="134">
        <v>43768</v>
      </c>
      <c r="E21" s="16" t="s">
        <v>4</v>
      </c>
      <c r="F21" s="17" t="s">
        <v>4677</v>
      </c>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t="s">
        <v>4678</v>
      </c>
      <c r="C23" s="13" t="s">
        <v>4672</v>
      </c>
      <c r="D23" s="5">
        <v>43766</v>
      </c>
      <c r="E23" s="13"/>
      <c r="F23" s="13" t="s">
        <v>4673</v>
      </c>
      <c r="G23" s="755" t="s">
        <v>4674</v>
      </c>
      <c r="H23" s="756"/>
      <c r="I23" s="757"/>
      <c r="J23" s="52" t="s">
        <v>4675</v>
      </c>
      <c r="K23" s="52"/>
      <c r="L23" s="52" t="s">
        <v>3</v>
      </c>
      <c r="M23" s="310">
        <v>550</v>
      </c>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t="s">
        <v>4679</v>
      </c>
      <c r="C25" s="14" t="s">
        <v>4680</v>
      </c>
      <c r="D25" s="134">
        <v>43768</v>
      </c>
      <c r="E25" s="16" t="s">
        <v>4</v>
      </c>
      <c r="F25" s="17" t="s">
        <v>4677</v>
      </c>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t="s">
        <v>4681</v>
      </c>
      <c r="C27" s="13" t="s">
        <v>4672</v>
      </c>
      <c r="D27" s="5">
        <v>43766</v>
      </c>
      <c r="E27" s="13"/>
      <c r="F27" s="13" t="s">
        <v>4673</v>
      </c>
      <c r="G27" s="755" t="s">
        <v>4674</v>
      </c>
      <c r="H27" s="756"/>
      <c r="I27" s="757"/>
      <c r="J27" s="52" t="s">
        <v>4675</v>
      </c>
      <c r="K27" s="52"/>
      <c r="L27" s="52" t="s">
        <v>93</v>
      </c>
      <c r="M27" s="310">
        <v>550</v>
      </c>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t="s">
        <v>4682</v>
      </c>
      <c r="C29" s="14" t="s">
        <v>4674</v>
      </c>
      <c r="D29" s="134">
        <v>43768</v>
      </c>
      <c r="E29" s="16" t="s">
        <v>4</v>
      </c>
      <c r="F29" s="17" t="s">
        <v>4677</v>
      </c>
      <c r="G29" s="759"/>
      <c r="H29" s="760"/>
      <c r="I29" s="761"/>
      <c r="J29" s="18" t="s">
        <v>0</v>
      </c>
      <c r="K29" s="19"/>
      <c r="L29" s="19"/>
      <c r="M29" s="20"/>
      <c r="N29" s="3"/>
      <c r="V29" s="64"/>
    </row>
    <row r="30" spans="1:22" ht="24" thickTop="1" thickBot="1">
      <c r="A30" s="752">
        <f t="shared" ref="A30" si="0">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t="s">
        <v>4683</v>
      </c>
      <c r="C31" s="13" t="s">
        <v>4672</v>
      </c>
      <c r="D31" s="5">
        <v>43766</v>
      </c>
      <c r="E31" s="13"/>
      <c r="F31" s="13" t="s">
        <v>4673</v>
      </c>
      <c r="G31" s="755" t="s">
        <v>4674</v>
      </c>
      <c r="H31" s="756"/>
      <c r="I31" s="757"/>
      <c r="J31" s="52" t="s">
        <v>4675</v>
      </c>
      <c r="K31" s="52"/>
      <c r="L31" s="52" t="s">
        <v>3</v>
      </c>
      <c r="M31" s="310">
        <v>550</v>
      </c>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t="s">
        <v>4684</v>
      </c>
      <c r="C33" s="14" t="s">
        <v>4674</v>
      </c>
      <c r="D33" s="134">
        <v>43768</v>
      </c>
      <c r="E33" s="16" t="s">
        <v>4</v>
      </c>
      <c r="F33" s="17" t="s">
        <v>4677</v>
      </c>
      <c r="G33" s="759"/>
      <c r="H33" s="760"/>
      <c r="I33" s="761"/>
      <c r="J33" s="18" t="s">
        <v>0</v>
      </c>
      <c r="K33" s="19"/>
      <c r="L33" s="19"/>
      <c r="M33" s="20"/>
      <c r="N33" s="3"/>
      <c r="V33" s="64"/>
    </row>
    <row r="34" spans="1:22" ht="24" thickTop="1" thickBot="1">
      <c r="A34" s="752">
        <f t="shared" ref="A34" si="1">A30+1</f>
        <v>5</v>
      </c>
      <c r="B34" s="233" t="s">
        <v>76</v>
      </c>
      <c r="C34" s="233" t="s">
        <v>78</v>
      </c>
      <c r="D34" s="233" t="s">
        <v>23</v>
      </c>
      <c r="E34" s="754" t="s">
        <v>80</v>
      </c>
      <c r="F34" s="754"/>
      <c r="G34" s="754" t="s">
        <v>71</v>
      </c>
      <c r="H34" s="716"/>
      <c r="I34" s="231"/>
      <c r="J34" s="54" t="s">
        <v>2</v>
      </c>
      <c r="K34" s="55"/>
      <c r="L34" s="55"/>
      <c r="M34" s="56"/>
      <c r="N34" s="3"/>
      <c r="V34" s="64"/>
    </row>
    <row r="35" spans="1:22" ht="34.5" thickBot="1">
      <c r="A35" s="697"/>
      <c r="B35" s="13" t="s">
        <v>4685</v>
      </c>
      <c r="C35" s="13" t="s">
        <v>4686</v>
      </c>
      <c r="D35" s="5">
        <v>43771</v>
      </c>
      <c r="E35" s="13"/>
      <c r="F35" s="13" t="s">
        <v>4687</v>
      </c>
      <c r="G35" s="755" t="s">
        <v>4688</v>
      </c>
      <c r="H35" s="756"/>
      <c r="I35" s="757"/>
      <c r="J35" s="311" t="s">
        <v>6</v>
      </c>
      <c r="K35" s="311"/>
      <c r="L35" s="311" t="s">
        <v>3</v>
      </c>
      <c r="M35" s="312">
        <v>211.51</v>
      </c>
      <c r="N35" s="3"/>
      <c r="V35" s="64"/>
    </row>
    <row r="36" spans="1:22" ht="23.25" thickBot="1">
      <c r="A36" s="697"/>
      <c r="B36" s="235" t="s">
        <v>77</v>
      </c>
      <c r="C36" s="235" t="s">
        <v>79</v>
      </c>
      <c r="D36" s="235" t="s">
        <v>22</v>
      </c>
      <c r="E36" s="758" t="s">
        <v>81</v>
      </c>
      <c r="F36" s="758"/>
      <c r="G36" s="889"/>
      <c r="H36" s="890"/>
      <c r="I36" s="891"/>
      <c r="J36" s="313" t="s">
        <v>1</v>
      </c>
      <c r="K36" s="314"/>
      <c r="L36" s="314"/>
      <c r="M36" s="315"/>
      <c r="N36" s="3"/>
      <c r="V36" s="64"/>
    </row>
    <row r="37" spans="1:22" ht="13.5" thickBot="1">
      <c r="A37" s="753"/>
      <c r="B37" s="13" t="s">
        <v>4689</v>
      </c>
      <c r="C37" s="13" t="s">
        <v>4690</v>
      </c>
      <c r="D37" s="316">
        <v>43772</v>
      </c>
      <c r="E37" s="317" t="s">
        <v>4</v>
      </c>
      <c r="F37" s="318" t="s">
        <v>4691</v>
      </c>
      <c r="G37" s="895"/>
      <c r="H37" s="896"/>
      <c r="I37" s="897"/>
      <c r="J37" s="313" t="s">
        <v>0</v>
      </c>
      <c r="K37" s="314"/>
      <c r="L37" s="314"/>
      <c r="M37" s="315"/>
      <c r="N37" s="3"/>
      <c r="V37" s="64"/>
    </row>
    <row r="38" spans="1:22" ht="24" customHeight="1" thickTop="1" thickBot="1">
      <c r="A38" s="752">
        <f t="shared" ref="A38" si="2">A34+1</f>
        <v>6</v>
      </c>
      <c r="B38" s="319" t="s">
        <v>76</v>
      </c>
      <c r="C38" s="319" t="s">
        <v>78</v>
      </c>
      <c r="D38" s="319" t="s">
        <v>23</v>
      </c>
      <c r="E38" s="887" t="s">
        <v>80</v>
      </c>
      <c r="F38" s="887"/>
      <c r="G38" s="887" t="s">
        <v>71</v>
      </c>
      <c r="H38" s="888"/>
      <c r="I38" s="320"/>
      <c r="J38" s="54" t="s">
        <v>2</v>
      </c>
      <c r="K38" s="55"/>
      <c r="L38" s="55"/>
      <c r="M38" s="56"/>
      <c r="N38" s="3"/>
      <c r="V38" s="64"/>
    </row>
    <row r="39" spans="1:22" ht="34.5" thickBot="1">
      <c r="A39" s="697"/>
      <c r="B39" s="13" t="s">
        <v>4692</v>
      </c>
      <c r="C39" s="13" t="s">
        <v>4686</v>
      </c>
      <c r="D39" s="5">
        <v>43771</v>
      </c>
      <c r="E39" s="13"/>
      <c r="F39" s="13" t="s">
        <v>4687</v>
      </c>
      <c r="G39" s="755" t="s">
        <v>4688</v>
      </c>
      <c r="H39" s="756"/>
      <c r="I39" s="757"/>
      <c r="J39" s="311" t="s">
        <v>17</v>
      </c>
      <c r="K39" s="311"/>
      <c r="L39" s="311" t="s">
        <v>3</v>
      </c>
      <c r="M39" s="312">
        <v>343.6</v>
      </c>
      <c r="N39" s="3"/>
      <c r="V39" s="64"/>
    </row>
    <row r="40" spans="1:22" ht="23.25" thickBot="1">
      <c r="A40" s="697"/>
      <c r="B40" s="235" t="s">
        <v>77</v>
      </c>
      <c r="C40" s="235" t="s">
        <v>79</v>
      </c>
      <c r="D40" s="235" t="s">
        <v>22</v>
      </c>
      <c r="E40" s="758" t="s">
        <v>81</v>
      </c>
      <c r="F40" s="758"/>
      <c r="G40" s="889"/>
      <c r="H40" s="890"/>
      <c r="I40" s="891"/>
      <c r="J40" s="313" t="s">
        <v>6</v>
      </c>
      <c r="K40" s="314"/>
      <c r="L40" s="314" t="s">
        <v>3</v>
      </c>
      <c r="M40" s="315">
        <v>211.51</v>
      </c>
      <c r="N40" s="3"/>
      <c r="V40" s="64"/>
    </row>
    <row r="41" spans="1:22" ht="13.5" thickBot="1">
      <c r="A41" s="753"/>
      <c r="B41" s="13" t="s">
        <v>4689</v>
      </c>
      <c r="C41" s="13" t="s">
        <v>4688</v>
      </c>
      <c r="D41" s="316">
        <v>43772</v>
      </c>
      <c r="E41" s="317" t="s">
        <v>4</v>
      </c>
      <c r="F41" s="318" t="s">
        <v>4693</v>
      </c>
      <c r="G41" s="892"/>
      <c r="H41" s="893"/>
      <c r="I41" s="894"/>
      <c r="J41" s="313" t="s">
        <v>0</v>
      </c>
      <c r="K41" s="314"/>
      <c r="L41" s="314"/>
      <c r="M41" s="315"/>
      <c r="N41" s="3"/>
      <c r="V41" s="64"/>
    </row>
    <row r="42" spans="1:22" ht="24" customHeight="1" thickTop="1" thickBot="1">
      <c r="A42" s="752">
        <f t="shared" ref="A42" si="3">A38+1</f>
        <v>7</v>
      </c>
      <c r="B42" s="319" t="s">
        <v>76</v>
      </c>
      <c r="C42" s="319" t="s">
        <v>78</v>
      </c>
      <c r="D42" s="319" t="s">
        <v>23</v>
      </c>
      <c r="E42" s="887" t="s">
        <v>80</v>
      </c>
      <c r="F42" s="887"/>
      <c r="G42" s="887" t="s">
        <v>71</v>
      </c>
      <c r="H42" s="888"/>
      <c r="I42" s="320"/>
      <c r="J42" s="54" t="s">
        <v>2</v>
      </c>
      <c r="K42" s="55"/>
      <c r="L42" s="55"/>
      <c r="M42" s="56"/>
      <c r="N42" s="3"/>
      <c r="V42" s="64"/>
    </row>
    <row r="43" spans="1:22" ht="34.5" thickBot="1">
      <c r="A43" s="697"/>
      <c r="B43" s="13" t="s">
        <v>4694</v>
      </c>
      <c r="C43" s="13" t="s">
        <v>4686</v>
      </c>
      <c r="D43" s="5">
        <v>43771</v>
      </c>
      <c r="E43" s="13"/>
      <c r="F43" s="13" t="s">
        <v>4687</v>
      </c>
      <c r="G43" s="755" t="s">
        <v>4688</v>
      </c>
      <c r="H43" s="756"/>
      <c r="I43" s="757"/>
      <c r="J43" s="311" t="s">
        <v>17</v>
      </c>
      <c r="K43" s="311"/>
      <c r="L43" s="311" t="s">
        <v>3</v>
      </c>
      <c r="M43" s="312">
        <v>269.27</v>
      </c>
      <c r="N43" s="3"/>
      <c r="V43" s="64"/>
    </row>
    <row r="44" spans="1:22" ht="23.25" thickBot="1">
      <c r="A44" s="697"/>
      <c r="B44" s="235" t="s">
        <v>77</v>
      </c>
      <c r="C44" s="235" t="s">
        <v>79</v>
      </c>
      <c r="D44" s="235" t="s">
        <v>22</v>
      </c>
      <c r="E44" s="758" t="s">
        <v>81</v>
      </c>
      <c r="F44" s="758"/>
      <c r="G44" s="889"/>
      <c r="H44" s="890"/>
      <c r="I44" s="891"/>
      <c r="J44" s="313" t="s">
        <v>6</v>
      </c>
      <c r="K44" s="314"/>
      <c r="L44" s="314" t="s">
        <v>3</v>
      </c>
      <c r="M44" s="315">
        <v>552</v>
      </c>
      <c r="N44" s="3"/>
      <c r="V44" s="64"/>
    </row>
    <row r="45" spans="1:22" ht="13.5" thickBot="1">
      <c r="A45" s="753"/>
      <c r="B45" s="13" t="s">
        <v>4689</v>
      </c>
      <c r="C45" s="13" t="s">
        <v>4688</v>
      </c>
      <c r="D45" s="316">
        <v>43772</v>
      </c>
      <c r="E45" s="317" t="s">
        <v>4</v>
      </c>
      <c r="F45" s="318" t="s">
        <v>4695</v>
      </c>
      <c r="G45" s="892"/>
      <c r="H45" s="893"/>
      <c r="I45" s="894"/>
      <c r="J45" s="313" t="s">
        <v>0</v>
      </c>
      <c r="K45" s="314"/>
      <c r="L45" s="314"/>
      <c r="M45" s="315"/>
      <c r="N45" s="3"/>
      <c r="V45" s="64"/>
    </row>
    <row r="46" spans="1:22" ht="24" customHeight="1" thickTop="1" thickBot="1">
      <c r="A46" s="752">
        <f t="shared" ref="A46" si="4">A42+1</f>
        <v>8</v>
      </c>
      <c r="B46" s="319" t="s">
        <v>76</v>
      </c>
      <c r="C46" s="319" t="s">
        <v>78</v>
      </c>
      <c r="D46" s="319" t="s">
        <v>23</v>
      </c>
      <c r="E46" s="887" t="s">
        <v>80</v>
      </c>
      <c r="F46" s="887"/>
      <c r="G46" s="887" t="s">
        <v>71</v>
      </c>
      <c r="H46" s="888"/>
      <c r="I46" s="320"/>
      <c r="J46" s="54" t="s">
        <v>2</v>
      </c>
      <c r="K46" s="55"/>
      <c r="L46" s="55"/>
      <c r="M46" s="56"/>
      <c r="N46" s="3"/>
      <c r="V46" s="64"/>
    </row>
    <row r="47" spans="1:22" ht="45.75" thickBot="1">
      <c r="A47" s="697"/>
      <c r="B47" s="13" t="s">
        <v>4696</v>
      </c>
      <c r="C47" s="13" t="s">
        <v>4697</v>
      </c>
      <c r="D47" s="5">
        <v>43881</v>
      </c>
      <c r="E47" s="13"/>
      <c r="F47" s="13" t="s">
        <v>4698</v>
      </c>
      <c r="G47" s="755" t="s">
        <v>4688</v>
      </c>
      <c r="H47" s="756"/>
      <c r="I47" s="757"/>
      <c r="J47" s="311" t="s">
        <v>17</v>
      </c>
      <c r="K47" s="311"/>
      <c r="L47" s="311" t="s">
        <v>3</v>
      </c>
      <c r="M47" s="312">
        <v>375</v>
      </c>
      <c r="N47" s="3"/>
      <c r="V47" s="64"/>
    </row>
    <row r="48" spans="1:22" ht="23.25" thickBot="1">
      <c r="A48" s="697"/>
      <c r="B48" s="235" t="s">
        <v>77</v>
      </c>
      <c r="C48" s="235" t="s">
        <v>79</v>
      </c>
      <c r="D48" s="235" t="s">
        <v>22</v>
      </c>
      <c r="E48" s="758" t="s">
        <v>81</v>
      </c>
      <c r="F48" s="758"/>
      <c r="G48" s="889"/>
      <c r="H48" s="890"/>
      <c r="I48" s="891"/>
      <c r="J48" s="313" t="s">
        <v>6</v>
      </c>
      <c r="K48" s="314"/>
      <c r="L48" s="314" t="s">
        <v>3</v>
      </c>
      <c r="M48" s="315">
        <v>358.05</v>
      </c>
      <c r="N48" s="3"/>
      <c r="V48" s="64"/>
    </row>
    <row r="49" spans="1:22" ht="13.5" thickBot="1">
      <c r="A49" s="753"/>
      <c r="B49" s="13" t="s">
        <v>4689</v>
      </c>
      <c r="C49" s="13" t="s">
        <v>4688</v>
      </c>
      <c r="D49" s="316">
        <v>43886</v>
      </c>
      <c r="E49" s="317" t="s">
        <v>4</v>
      </c>
      <c r="F49" s="318" t="s">
        <v>4699</v>
      </c>
      <c r="G49" s="892"/>
      <c r="H49" s="893"/>
      <c r="I49" s="894"/>
      <c r="J49" s="313" t="s">
        <v>4700</v>
      </c>
      <c r="K49" s="314"/>
      <c r="L49" s="314" t="s">
        <v>3</v>
      </c>
      <c r="M49" s="315">
        <v>695</v>
      </c>
      <c r="N49" s="3"/>
      <c r="V49" s="64"/>
    </row>
    <row r="50" spans="1:22" ht="24" customHeight="1" thickTop="1" thickBot="1">
      <c r="A50" s="752">
        <f t="shared" ref="A50" si="5">A46+1</f>
        <v>9</v>
      </c>
      <c r="B50" s="319" t="s">
        <v>76</v>
      </c>
      <c r="C50" s="319" t="s">
        <v>78</v>
      </c>
      <c r="D50" s="319" t="s">
        <v>23</v>
      </c>
      <c r="E50" s="887" t="s">
        <v>80</v>
      </c>
      <c r="F50" s="887"/>
      <c r="G50" s="887" t="s">
        <v>71</v>
      </c>
      <c r="H50" s="888"/>
      <c r="I50" s="320"/>
      <c r="J50" s="54" t="s">
        <v>2</v>
      </c>
      <c r="K50" s="55"/>
      <c r="L50" s="55"/>
      <c r="M50" s="56"/>
      <c r="N50" s="3"/>
      <c r="V50" s="64"/>
    </row>
    <row r="51" spans="1:22" ht="45.75" thickBot="1">
      <c r="A51" s="697"/>
      <c r="B51" s="13" t="s">
        <v>4701</v>
      </c>
      <c r="C51" s="13" t="s">
        <v>4697</v>
      </c>
      <c r="D51" s="5">
        <v>43881</v>
      </c>
      <c r="E51" s="13"/>
      <c r="F51" s="13" t="s">
        <v>4698</v>
      </c>
      <c r="G51" s="755" t="s">
        <v>4688</v>
      </c>
      <c r="H51" s="756"/>
      <c r="I51" s="757"/>
      <c r="J51" s="311" t="s">
        <v>17</v>
      </c>
      <c r="K51" s="311"/>
      <c r="L51" s="311" t="s">
        <v>3</v>
      </c>
      <c r="M51" s="312">
        <v>228.96</v>
      </c>
      <c r="N51" s="3"/>
      <c r="V51" s="64"/>
    </row>
    <row r="52" spans="1:22" ht="23.25" thickBot="1">
      <c r="A52" s="697"/>
      <c r="B52" s="235" t="s">
        <v>77</v>
      </c>
      <c r="C52" s="235" t="s">
        <v>79</v>
      </c>
      <c r="D52" s="235" t="s">
        <v>22</v>
      </c>
      <c r="E52" s="758" t="s">
        <v>81</v>
      </c>
      <c r="F52" s="758"/>
      <c r="G52" s="889"/>
      <c r="H52" s="890"/>
      <c r="I52" s="891"/>
      <c r="J52" s="313" t="s">
        <v>6</v>
      </c>
      <c r="K52" s="314"/>
      <c r="L52" s="314" t="s">
        <v>3</v>
      </c>
      <c r="M52" s="315">
        <v>358.05</v>
      </c>
      <c r="N52" s="3"/>
      <c r="V52" s="64"/>
    </row>
    <row r="53" spans="1:22" ht="13.5" thickBot="1">
      <c r="A53" s="753"/>
      <c r="B53" s="13" t="s">
        <v>4689</v>
      </c>
      <c r="C53" s="13" t="s">
        <v>4688</v>
      </c>
      <c r="D53" s="316">
        <v>43886</v>
      </c>
      <c r="E53" s="317" t="s">
        <v>4</v>
      </c>
      <c r="F53" s="318" t="s">
        <v>4702</v>
      </c>
      <c r="G53" s="892"/>
      <c r="H53" s="893"/>
      <c r="I53" s="894"/>
      <c r="J53" s="313" t="s">
        <v>4700</v>
      </c>
      <c r="K53" s="314"/>
      <c r="L53" s="314" t="s">
        <v>3</v>
      </c>
      <c r="M53" s="315">
        <v>695</v>
      </c>
      <c r="N53" s="3"/>
      <c r="V53" s="64"/>
    </row>
    <row r="54" spans="1:22" ht="24" customHeight="1" thickTop="1" thickBot="1">
      <c r="A54" s="752">
        <f t="shared" ref="A54" si="6">A50+1</f>
        <v>10</v>
      </c>
      <c r="B54" s="319" t="s">
        <v>76</v>
      </c>
      <c r="C54" s="319" t="s">
        <v>78</v>
      </c>
      <c r="D54" s="319" t="s">
        <v>23</v>
      </c>
      <c r="E54" s="887" t="s">
        <v>80</v>
      </c>
      <c r="F54" s="887"/>
      <c r="G54" s="887" t="s">
        <v>71</v>
      </c>
      <c r="H54" s="888"/>
      <c r="I54" s="320"/>
      <c r="J54" s="54" t="s">
        <v>2</v>
      </c>
      <c r="K54" s="55"/>
      <c r="L54" s="55"/>
      <c r="M54" s="56"/>
      <c r="N54" s="3"/>
      <c r="V54" s="64"/>
    </row>
    <row r="55" spans="1:22" ht="23.25" customHeight="1" thickBot="1">
      <c r="A55" s="697"/>
      <c r="B55" s="13" t="s">
        <v>4703</v>
      </c>
      <c r="C55" s="13" t="s">
        <v>4704</v>
      </c>
      <c r="D55" s="5">
        <v>43855</v>
      </c>
      <c r="E55" s="13"/>
      <c r="F55" s="13" t="s">
        <v>4630</v>
      </c>
      <c r="G55" s="755" t="s">
        <v>4688</v>
      </c>
      <c r="H55" s="756"/>
      <c r="I55" s="757"/>
      <c r="J55" s="311" t="s">
        <v>17</v>
      </c>
      <c r="K55" s="311"/>
      <c r="L55" s="311" t="s">
        <v>3</v>
      </c>
      <c r="M55" s="312">
        <v>476.8</v>
      </c>
      <c r="N55" s="3"/>
      <c r="P55" s="2"/>
      <c r="V55" s="64"/>
    </row>
    <row r="56" spans="1:22" ht="23.25" thickBot="1">
      <c r="A56" s="697"/>
      <c r="B56" s="235" t="s">
        <v>77</v>
      </c>
      <c r="C56" s="235" t="s">
        <v>79</v>
      </c>
      <c r="D56" s="235" t="s">
        <v>22</v>
      </c>
      <c r="E56" s="758" t="s">
        <v>81</v>
      </c>
      <c r="F56" s="758"/>
      <c r="G56" s="889"/>
      <c r="H56" s="890"/>
      <c r="I56" s="891"/>
      <c r="J56" s="313" t="s">
        <v>6</v>
      </c>
      <c r="K56" s="314"/>
      <c r="L56" s="314" t="s">
        <v>3</v>
      </c>
      <c r="M56" s="315">
        <v>244</v>
      </c>
      <c r="N56" s="3"/>
      <c r="V56" s="64"/>
    </row>
    <row r="57" spans="1:22" s="2" customFormat="1" ht="23.25" thickBot="1">
      <c r="A57" s="753"/>
      <c r="B57" s="13" t="s">
        <v>4705</v>
      </c>
      <c r="C57" s="13" t="s">
        <v>4688</v>
      </c>
      <c r="D57" s="316">
        <v>43858</v>
      </c>
      <c r="E57" s="317" t="s">
        <v>4</v>
      </c>
      <c r="F57" s="318" t="s">
        <v>4706</v>
      </c>
      <c r="G57" s="892"/>
      <c r="H57" s="893"/>
      <c r="I57" s="894"/>
      <c r="J57" s="313" t="s">
        <v>4700</v>
      </c>
      <c r="K57" s="314"/>
      <c r="L57" s="314" t="s">
        <v>3</v>
      </c>
      <c r="M57" s="315">
        <v>1045</v>
      </c>
      <c r="N57" s="4"/>
      <c r="P57" s="234"/>
      <c r="Q57" s="234"/>
      <c r="V57" s="64"/>
    </row>
    <row r="58" spans="1:22" ht="24" thickTop="1" thickBot="1">
      <c r="A58" s="752">
        <f t="shared" ref="A58" si="7">A54+1</f>
        <v>11</v>
      </c>
      <c r="B58" s="233" t="s">
        <v>76</v>
      </c>
      <c r="C58" s="233" t="s">
        <v>78</v>
      </c>
      <c r="D58" s="233" t="s">
        <v>23</v>
      </c>
      <c r="E58" s="754" t="s">
        <v>80</v>
      </c>
      <c r="F58" s="754"/>
      <c r="G58" s="754" t="s">
        <v>71</v>
      </c>
      <c r="H58" s="716"/>
      <c r="I58" s="231"/>
      <c r="J58" s="54" t="s">
        <v>2</v>
      </c>
      <c r="K58" s="55"/>
      <c r="L58" s="55"/>
      <c r="M58" s="56"/>
      <c r="N58" s="3"/>
      <c r="V58" s="64"/>
    </row>
    <row r="59" spans="1:22" ht="23.25" thickBot="1">
      <c r="A59" s="697"/>
      <c r="B59" s="68" t="s">
        <v>4707</v>
      </c>
      <c r="C59" s="68" t="s">
        <v>4708</v>
      </c>
      <c r="D59" s="69">
        <v>43871</v>
      </c>
      <c r="E59" s="70"/>
      <c r="F59" s="71" t="s">
        <v>4709</v>
      </c>
      <c r="G59" s="781" t="s">
        <v>4710</v>
      </c>
      <c r="H59" s="782"/>
      <c r="I59" s="783"/>
      <c r="J59" s="72" t="s">
        <v>6</v>
      </c>
      <c r="K59" s="73"/>
      <c r="L59" s="74" t="s">
        <v>3</v>
      </c>
      <c r="M59" s="75">
        <v>777</v>
      </c>
      <c r="N59" s="3"/>
      <c r="V59" s="64"/>
    </row>
    <row r="60" spans="1:22" ht="23.25" thickBot="1">
      <c r="A60" s="697"/>
      <c r="B60" s="232" t="s">
        <v>77</v>
      </c>
      <c r="C60" s="232" t="s">
        <v>79</v>
      </c>
      <c r="D60" s="232" t="s">
        <v>22</v>
      </c>
      <c r="E60" s="719" t="s">
        <v>81</v>
      </c>
      <c r="F60" s="719"/>
      <c r="G60" s="720"/>
      <c r="H60" s="721"/>
      <c r="I60" s="722"/>
      <c r="J60" s="77" t="s">
        <v>17</v>
      </c>
      <c r="K60" s="74" t="s">
        <v>153</v>
      </c>
      <c r="L60" s="78" t="s">
        <v>3</v>
      </c>
      <c r="M60" s="79">
        <v>491</v>
      </c>
      <c r="N60" s="3"/>
      <c r="V60" s="64"/>
    </row>
    <row r="61" spans="1:22" ht="23.25" thickBot="1">
      <c r="A61" s="753"/>
      <c r="B61" s="80" t="s">
        <v>4711</v>
      </c>
      <c r="C61" s="80" t="s">
        <v>13</v>
      </c>
      <c r="D61" s="69">
        <v>43874</v>
      </c>
      <c r="E61" s="81" t="s">
        <v>4</v>
      </c>
      <c r="F61" s="71" t="s">
        <v>4712</v>
      </c>
      <c r="G61" s="759"/>
      <c r="H61" s="760"/>
      <c r="I61" s="761"/>
      <c r="J61" s="82" t="s">
        <v>4675</v>
      </c>
      <c r="K61" s="83"/>
      <c r="L61" s="83" t="s">
        <v>3</v>
      </c>
      <c r="M61" s="84">
        <v>750</v>
      </c>
      <c r="N61" s="3"/>
      <c r="V61" s="64"/>
    </row>
    <row r="62" spans="1:22" ht="24" thickTop="1" thickBot="1">
      <c r="A62" s="752">
        <f t="shared" ref="A62" si="8">A58+1</f>
        <v>12</v>
      </c>
      <c r="B62" s="233" t="s">
        <v>76</v>
      </c>
      <c r="C62" s="233" t="s">
        <v>78</v>
      </c>
      <c r="D62" s="233" t="s">
        <v>23</v>
      </c>
      <c r="E62" s="754" t="s">
        <v>80</v>
      </c>
      <c r="F62" s="754"/>
      <c r="G62" s="754" t="s">
        <v>71</v>
      </c>
      <c r="H62" s="716"/>
      <c r="I62" s="231"/>
      <c r="J62" s="54" t="s">
        <v>2</v>
      </c>
      <c r="K62" s="55"/>
      <c r="L62" s="55"/>
      <c r="M62" s="56"/>
      <c r="N62" s="3"/>
      <c r="V62" s="64"/>
    </row>
    <row r="63" spans="1:22" ht="13.5" customHeight="1" thickBot="1">
      <c r="A63" s="697"/>
      <c r="B63" s="13" t="s">
        <v>4713</v>
      </c>
      <c r="C63" s="13" t="s">
        <v>4714</v>
      </c>
      <c r="D63" s="5">
        <v>43753</v>
      </c>
      <c r="E63" s="13"/>
      <c r="F63" s="13" t="s">
        <v>4658</v>
      </c>
      <c r="G63" s="755" t="s">
        <v>4715</v>
      </c>
      <c r="H63" s="756"/>
      <c r="I63" s="757"/>
      <c r="J63" s="311" t="s">
        <v>6</v>
      </c>
      <c r="K63" s="311"/>
      <c r="L63" s="311" t="s">
        <v>3</v>
      </c>
      <c r="M63" s="321">
        <v>179</v>
      </c>
      <c r="N63" s="3"/>
      <c r="V63" s="64"/>
    </row>
    <row r="64" spans="1:22" ht="23.25" thickBot="1">
      <c r="A64" s="697"/>
      <c r="B64" s="235" t="s">
        <v>77</v>
      </c>
      <c r="C64" s="235" t="s">
        <v>79</v>
      </c>
      <c r="D64" s="235" t="s">
        <v>22</v>
      </c>
      <c r="E64" s="758" t="s">
        <v>81</v>
      </c>
      <c r="F64" s="758"/>
      <c r="G64" s="889"/>
      <c r="H64" s="890"/>
      <c r="I64" s="891"/>
      <c r="J64" s="313" t="s">
        <v>4716</v>
      </c>
      <c r="K64" s="314"/>
      <c r="L64" s="314" t="s">
        <v>3</v>
      </c>
      <c r="M64" s="322">
        <v>995</v>
      </c>
      <c r="N64" s="3"/>
      <c r="V64" s="64"/>
    </row>
    <row r="65" spans="1:22" ht="13.5" thickBot="1">
      <c r="A65" s="753"/>
      <c r="B65" s="13" t="s">
        <v>4717</v>
      </c>
      <c r="C65" s="323" t="s">
        <v>4715</v>
      </c>
      <c r="D65" s="5">
        <v>43756</v>
      </c>
      <c r="E65" s="317" t="s">
        <v>4</v>
      </c>
      <c r="F65" s="318" t="s">
        <v>4718</v>
      </c>
      <c r="G65" s="895"/>
      <c r="H65" s="896"/>
      <c r="I65" s="897"/>
      <c r="J65" s="313" t="s">
        <v>0</v>
      </c>
      <c r="K65" s="314"/>
      <c r="L65" s="314"/>
      <c r="M65" s="315"/>
      <c r="N65" s="3"/>
      <c r="V65" s="64"/>
    </row>
    <row r="66" spans="1:22" ht="24" customHeight="1" thickTop="1" thickBot="1">
      <c r="A66" s="752">
        <f t="shared" ref="A66" si="9">A62+1</f>
        <v>13</v>
      </c>
      <c r="B66" s="319" t="s">
        <v>76</v>
      </c>
      <c r="C66" s="319" t="s">
        <v>78</v>
      </c>
      <c r="D66" s="319" t="s">
        <v>23</v>
      </c>
      <c r="E66" s="887" t="s">
        <v>80</v>
      </c>
      <c r="F66" s="887"/>
      <c r="G66" s="887" t="s">
        <v>71</v>
      </c>
      <c r="H66" s="888"/>
      <c r="I66" s="320"/>
      <c r="J66" s="54" t="s">
        <v>2</v>
      </c>
      <c r="K66" s="55"/>
      <c r="L66" s="55"/>
      <c r="M66" s="56"/>
      <c r="N66" s="3"/>
      <c r="V66" s="64"/>
    </row>
    <row r="67" spans="1:22" ht="13.5" customHeight="1" thickBot="1">
      <c r="A67" s="697"/>
      <c r="B67" s="13" t="s">
        <v>4719</v>
      </c>
      <c r="C67" s="13" t="s">
        <v>4714</v>
      </c>
      <c r="D67" s="5">
        <v>43753</v>
      </c>
      <c r="E67" s="13"/>
      <c r="F67" s="13" t="s">
        <v>4658</v>
      </c>
      <c r="G67" s="755" t="s">
        <v>4715</v>
      </c>
      <c r="H67" s="756"/>
      <c r="I67" s="757"/>
      <c r="J67" s="311" t="s">
        <v>6</v>
      </c>
      <c r="K67" s="311"/>
      <c r="L67" s="311" t="s">
        <v>3</v>
      </c>
      <c r="M67" s="321">
        <v>179</v>
      </c>
      <c r="N67" s="3"/>
      <c r="V67" s="64"/>
    </row>
    <row r="68" spans="1:22" ht="23.25" thickBot="1">
      <c r="A68" s="697"/>
      <c r="B68" s="235" t="s">
        <v>77</v>
      </c>
      <c r="C68" s="235" t="s">
        <v>79</v>
      </c>
      <c r="D68" s="235" t="s">
        <v>22</v>
      </c>
      <c r="E68" s="758" t="s">
        <v>81</v>
      </c>
      <c r="F68" s="758"/>
      <c r="G68" s="889"/>
      <c r="H68" s="890"/>
      <c r="I68" s="891"/>
      <c r="J68" s="313" t="s">
        <v>4716</v>
      </c>
      <c r="K68" s="314"/>
      <c r="L68" s="314" t="s">
        <v>3</v>
      </c>
      <c r="M68" s="322">
        <v>995</v>
      </c>
      <c r="N68" s="3"/>
      <c r="V68" s="64"/>
    </row>
    <row r="69" spans="1:22" ht="13.5" thickBot="1">
      <c r="A69" s="753"/>
      <c r="B69" s="13" t="s">
        <v>4717</v>
      </c>
      <c r="C69" s="323" t="s">
        <v>4715</v>
      </c>
      <c r="D69" s="5">
        <v>43756</v>
      </c>
      <c r="E69" s="317" t="s">
        <v>4</v>
      </c>
      <c r="F69" s="318" t="s">
        <v>4718</v>
      </c>
      <c r="G69" s="895"/>
      <c r="H69" s="896"/>
      <c r="I69" s="897"/>
      <c r="J69" s="313" t="s">
        <v>0</v>
      </c>
      <c r="K69" s="314"/>
      <c r="L69" s="314"/>
      <c r="M69" s="315"/>
      <c r="N69" s="3"/>
      <c r="V69" s="64"/>
    </row>
    <row r="70" spans="1:22" ht="24" customHeight="1" thickTop="1" thickBot="1">
      <c r="A70" s="752">
        <f t="shared" ref="A70" si="10">A66+1</f>
        <v>14</v>
      </c>
      <c r="B70" s="319" t="s">
        <v>76</v>
      </c>
      <c r="C70" s="319" t="s">
        <v>78</v>
      </c>
      <c r="D70" s="319" t="s">
        <v>23</v>
      </c>
      <c r="E70" s="887" t="s">
        <v>80</v>
      </c>
      <c r="F70" s="887"/>
      <c r="G70" s="887" t="s">
        <v>71</v>
      </c>
      <c r="H70" s="888"/>
      <c r="I70" s="320"/>
      <c r="J70" s="54" t="s">
        <v>2</v>
      </c>
      <c r="K70" s="55"/>
      <c r="L70" s="55"/>
      <c r="M70" s="56"/>
      <c r="N70" s="3"/>
      <c r="V70" s="64"/>
    </row>
    <row r="71" spans="1:22" ht="13.5" customHeight="1" thickBot="1">
      <c r="A71" s="697"/>
      <c r="B71" s="13" t="s">
        <v>4720</v>
      </c>
      <c r="C71" s="13" t="s">
        <v>4714</v>
      </c>
      <c r="D71" s="5">
        <v>43753</v>
      </c>
      <c r="E71" s="13"/>
      <c r="F71" s="13" t="s">
        <v>4658</v>
      </c>
      <c r="G71" s="755" t="s">
        <v>4715</v>
      </c>
      <c r="H71" s="756"/>
      <c r="I71" s="757"/>
      <c r="J71" s="311" t="s">
        <v>6</v>
      </c>
      <c r="K71" s="311"/>
      <c r="L71" s="311" t="s">
        <v>3</v>
      </c>
      <c r="M71" s="321">
        <v>179</v>
      </c>
      <c r="N71" s="3"/>
      <c r="V71" s="65"/>
    </row>
    <row r="72" spans="1:22" ht="23.25" thickBot="1">
      <c r="A72" s="697"/>
      <c r="B72" s="235" t="s">
        <v>77</v>
      </c>
      <c r="C72" s="235" t="s">
        <v>79</v>
      </c>
      <c r="D72" s="235" t="s">
        <v>22</v>
      </c>
      <c r="E72" s="758" t="s">
        <v>81</v>
      </c>
      <c r="F72" s="758"/>
      <c r="G72" s="889"/>
      <c r="H72" s="890"/>
      <c r="I72" s="891"/>
      <c r="J72" s="313" t="s">
        <v>4716</v>
      </c>
      <c r="K72" s="314"/>
      <c r="L72" s="314" t="s">
        <v>3</v>
      </c>
      <c r="M72" s="322">
        <v>995</v>
      </c>
      <c r="N72" s="3"/>
      <c r="V72" s="64"/>
    </row>
    <row r="73" spans="1:22" ht="13.5" thickBot="1">
      <c r="A73" s="753"/>
      <c r="B73" s="13" t="s">
        <v>4717</v>
      </c>
      <c r="C73" s="323" t="s">
        <v>4715</v>
      </c>
      <c r="D73" s="5">
        <v>43756</v>
      </c>
      <c r="E73" s="317" t="s">
        <v>4</v>
      </c>
      <c r="F73" s="318" t="s">
        <v>4718</v>
      </c>
      <c r="G73" s="895"/>
      <c r="H73" s="896"/>
      <c r="I73" s="897"/>
      <c r="J73" s="313" t="s">
        <v>0</v>
      </c>
      <c r="K73" s="314"/>
      <c r="L73" s="314"/>
      <c r="M73" s="315"/>
      <c r="N73" s="3"/>
      <c r="V73" s="64"/>
    </row>
    <row r="74" spans="1:22" ht="24" customHeight="1" thickTop="1" thickBot="1">
      <c r="A74" s="752">
        <f t="shared" ref="A74" si="11">A70+1</f>
        <v>15</v>
      </c>
      <c r="B74" s="319" t="s">
        <v>76</v>
      </c>
      <c r="C74" s="319" t="s">
        <v>78</v>
      </c>
      <c r="D74" s="319" t="s">
        <v>23</v>
      </c>
      <c r="E74" s="887" t="s">
        <v>80</v>
      </c>
      <c r="F74" s="887"/>
      <c r="G74" s="887" t="s">
        <v>71</v>
      </c>
      <c r="H74" s="888"/>
      <c r="I74" s="320"/>
      <c r="J74" s="54" t="s">
        <v>2</v>
      </c>
      <c r="K74" s="55"/>
      <c r="L74" s="55"/>
      <c r="M74" s="56"/>
      <c r="N74" s="3"/>
      <c r="V74" s="64"/>
    </row>
    <row r="75" spans="1:22" ht="13.5" customHeight="1" thickBot="1">
      <c r="A75" s="697"/>
      <c r="B75" s="13" t="s">
        <v>4721</v>
      </c>
      <c r="C75" s="13" t="s">
        <v>4714</v>
      </c>
      <c r="D75" s="5">
        <v>43753</v>
      </c>
      <c r="E75" s="13"/>
      <c r="F75" s="13" t="s">
        <v>4658</v>
      </c>
      <c r="G75" s="755" t="s">
        <v>4715</v>
      </c>
      <c r="H75" s="756"/>
      <c r="I75" s="757"/>
      <c r="J75" s="311" t="s">
        <v>6</v>
      </c>
      <c r="K75" s="311"/>
      <c r="L75" s="311" t="s">
        <v>3</v>
      </c>
      <c r="M75" s="321">
        <v>179</v>
      </c>
      <c r="N75" s="3"/>
      <c r="V75" s="64"/>
    </row>
    <row r="76" spans="1:22" ht="23.25" thickBot="1">
      <c r="A76" s="697"/>
      <c r="B76" s="235" t="s">
        <v>77</v>
      </c>
      <c r="C76" s="235" t="s">
        <v>79</v>
      </c>
      <c r="D76" s="235" t="s">
        <v>22</v>
      </c>
      <c r="E76" s="758" t="s">
        <v>81</v>
      </c>
      <c r="F76" s="758"/>
      <c r="G76" s="889"/>
      <c r="H76" s="890"/>
      <c r="I76" s="891"/>
      <c r="J76" s="313" t="s">
        <v>4716</v>
      </c>
      <c r="K76" s="314"/>
      <c r="L76" s="314" t="s">
        <v>3</v>
      </c>
      <c r="M76" s="322">
        <v>995</v>
      </c>
      <c r="N76" s="3"/>
      <c r="V76" s="64"/>
    </row>
    <row r="77" spans="1:22" ht="13.5" thickBot="1">
      <c r="A77" s="753"/>
      <c r="B77" s="13" t="s">
        <v>4722</v>
      </c>
      <c r="C77" s="323" t="s">
        <v>4715</v>
      </c>
      <c r="D77" s="5">
        <v>43756</v>
      </c>
      <c r="E77" s="317" t="s">
        <v>4</v>
      </c>
      <c r="F77" s="318" t="s">
        <v>4718</v>
      </c>
      <c r="G77" s="895"/>
      <c r="H77" s="896"/>
      <c r="I77" s="897"/>
      <c r="J77" s="313" t="s">
        <v>0</v>
      </c>
      <c r="K77" s="314"/>
      <c r="L77" s="314"/>
      <c r="M77" s="315"/>
      <c r="N77" s="3"/>
      <c r="V77" s="64"/>
    </row>
    <row r="78" spans="1:22" ht="24" customHeight="1" thickTop="1" thickBot="1">
      <c r="A78" s="752">
        <f t="shared" ref="A78" si="12">A74+1</f>
        <v>16</v>
      </c>
      <c r="B78" s="319" t="s">
        <v>76</v>
      </c>
      <c r="C78" s="319" t="s">
        <v>78</v>
      </c>
      <c r="D78" s="319" t="s">
        <v>23</v>
      </c>
      <c r="E78" s="887" t="s">
        <v>80</v>
      </c>
      <c r="F78" s="887"/>
      <c r="G78" s="887" t="s">
        <v>71</v>
      </c>
      <c r="H78" s="888"/>
      <c r="I78" s="320"/>
      <c r="J78" s="54" t="s">
        <v>2</v>
      </c>
      <c r="K78" s="55"/>
      <c r="L78" s="55"/>
      <c r="M78" s="56"/>
      <c r="N78" s="3"/>
      <c r="V78" s="64"/>
    </row>
    <row r="79" spans="1:22" ht="23.25" customHeight="1" thickBot="1">
      <c r="A79" s="697"/>
      <c r="B79" s="13" t="s">
        <v>4723</v>
      </c>
      <c r="C79" s="13" t="s">
        <v>4724</v>
      </c>
      <c r="D79" s="5">
        <v>43754</v>
      </c>
      <c r="E79" s="13"/>
      <c r="F79" s="13" t="s">
        <v>4658</v>
      </c>
      <c r="G79" s="755" t="s">
        <v>4725</v>
      </c>
      <c r="H79" s="756"/>
      <c r="I79" s="757"/>
      <c r="J79" s="311" t="s">
        <v>4675</v>
      </c>
      <c r="K79" s="311"/>
      <c r="L79" s="311" t="s">
        <v>3</v>
      </c>
      <c r="M79" s="312">
        <v>995</v>
      </c>
      <c r="N79" s="3"/>
      <c r="V79" s="64"/>
    </row>
    <row r="80" spans="1:22" ht="23.25" thickBot="1">
      <c r="A80" s="697"/>
      <c r="B80" s="235" t="s">
        <v>77</v>
      </c>
      <c r="C80" s="235" t="s">
        <v>79</v>
      </c>
      <c r="D80" s="235" t="s">
        <v>22</v>
      </c>
      <c r="E80" s="758" t="s">
        <v>81</v>
      </c>
      <c r="F80" s="758"/>
      <c r="G80" s="889"/>
      <c r="H80" s="890"/>
      <c r="I80" s="891"/>
      <c r="J80" s="313" t="s">
        <v>1</v>
      </c>
      <c r="K80" s="314"/>
      <c r="L80" s="314"/>
      <c r="M80" s="315"/>
      <c r="N80" s="3"/>
      <c r="V80" s="64"/>
    </row>
    <row r="81" spans="1:22" ht="23.25" thickBot="1">
      <c r="A81" s="753"/>
      <c r="B81" s="13" t="s">
        <v>4717</v>
      </c>
      <c r="C81" s="13" t="s">
        <v>4726</v>
      </c>
      <c r="D81" s="316">
        <v>43755</v>
      </c>
      <c r="E81" s="317" t="s">
        <v>4</v>
      </c>
      <c r="F81" s="324" t="s">
        <v>4727</v>
      </c>
      <c r="G81" s="895"/>
      <c r="H81" s="896"/>
      <c r="I81" s="897"/>
      <c r="J81" s="313" t="s">
        <v>0</v>
      </c>
      <c r="K81" s="314"/>
      <c r="L81" s="314"/>
      <c r="M81" s="315"/>
      <c r="N81" s="3"/>
      <c r="V81" s="64"/>
    </row>
    <row r="82" spans="1:22" ht="24" customHeight="1" thickTop="1" thickBot="1">
      <c r="A82" s="752">
        <f t="shared" ref="A82" si="13">A78+1</f>
        <v>17</v>
      </c>
      <c r="B82" s="319" t="s">
        <v>76</v>
      </c>
      <c r="C82" s="319" t="s">
        <v>78</v>
      </c>
      <c r="D82" s="319" t="s">
        <v>23</v>
      </c>
      <c r="E82" s="887" t="s">
        <v>80</v>
      </c>
      <c r="F82" s="887"/>
      <c r="G82" s="887" t="s">
        <v>71</v>
      </c>
      <c r="H82" s="888"/>
      <c r="I82" s="320"/>
      <c r="J82" s="54" t="s">
        <v>2</v>
      </c>
      <c r="K82" s="55"/>
      <c r="L82" s="55"/>
      <c r="M82" s="56"/>
      <c r="N82" s="3"/>
      <c r="V82" s="64"/>
    </row>
    <row r="83" spans="1:22" ht="13.5" customHeight="1" thickBot="1">
      <c r="A83" s="697"/>
      <c r="B83" s="325" t="s">
        <v>4728</v>
      </c>
      <c r="C83" s="325" t="s">
        <v>4715</v>
      </c>
      <c r="D83" s="326">
        <v>43754</v>
      </c>
      <c r="E83" s="327"/>
      <c r="F83" s="328" t="s">
        <v>4658</v>
      </c>
      <c r="G83" s="901" t="s">
        <v>4715</v>
      </c>
      <c r="H83" s="902"/>
      <c r="I83" s="903"/>
      <c r="J83" s="329" t="s">
        <v>6</v>
      </c>
      <c r="K83" s="330"/>
      <c r="L83" s="331" t="s">
        <v>3</v>
      </c>
      <c r="M83" s="332">
        <v>223</v>
      </c>
      <c r="N83" s="3"/>
      <c r="V83" s="64"/>
    </row>
    <row r="84" spans="1:22" ht="23.25" thickBot="1">
      <c r="A84" s="697"/>
      <c r="B84" s="235" t="s">
        <v>77</v>
      </c>
      <c r="C84" s="235" t="s">
        <v>79</v>
      </c>
      <c r="D84" s="235" t="s">
        <v>22</v>
      </c>
      <c r="E84" s="758" t="s">
        <v>81</v>
      </c>
      <c r="F84" s="758"/>
      <c r="G84" s="889"/>
      <c r="H84" s="890"/>
      <c r="I84" s="891"/>
      <c r="J84" s="333"/>
      <c r="K84" s="331"/>
      <c r="L84" s="334"/>
      <c r="M84" s="335"/>
      <c r="N84" s="3"/>
      <c r="V84" s="64"/>
    </row>
    <row r="85" spans="1:22" ht="23.25" thickBot="1">
      <c r="A85" s="753"/>
      <c r="B85" s="336" t="s">
        <v>4729</v>
      </c>
      <c r="C85" s="336" t="s">
        <v>4715</v>
      </c>
      <c r="D85" s="326">
        <v>43756</v>
      </c>
      <c r="E85" s="337" t="s">
        <v>4</v>
      </c>
      <c r="F85" s="328" t="s">
        <v>4730</v>
      </c>
      <c r="G85" s="892"/>
      <c r="H85" s="893"/>
      <c r="I85" s="894"/>
      <c r="J85" s="338"/>
      <c r="K85" s="339"/>
      <c r="L85" s="339"/>
      <c r="M85" s="340"/>
      <c r="N85" s="3"/>
      <c r="V85" s="64"/>
    </row>
    <row r="86" spans="1:22" ht="24" customHeight="1" thickTop="1" thickBot="1">
      <c r="A86" s="752">
        <f t="shared" ref="A86" si="14">A82+1</f>
        <v>18</v>
      </c>
      <c r="B86" s="319" t="s">
        <v>76</v>
      </c>
      <c r="C86" s="319" t="s">
        <v>78</v>
      </c>
      <c r="D86" s="319" t="s">
        <v>23</v>
      </c>
      <c r="E86" s="887" t="s">
        <v>80</v>
      </c>
      <c r="F86" s="887"/>
      <c r="G86" s="898" t="s">
        <v>71</v>
      </c>
      <c r="H86" s="899"/>
      <c r="I86" s="900"/>
      <c r="J86" s="54" t="s">
        <v>2</v>
      </c>
      <c r="K86" s="55"/>
      <c r="L86" s="55"/>
      <c r="M86" s="56"/>
      <c r="N86" s="3"/>
      <c r="V86" s="64"/>
    </row>
    <row r="87" spans="1:22" ht="13.5" customHeight="1" thickBot="1">
      <c r="A87" s="697"/>
      <c r="B87" s="13" t="s">
        <v>4731</v>
      </c>
      <c r="C87" s="13" t="s">
        <v>4715</v>
      </c>
      <c r="D87" s="5">
        <v>43754</v>
      </c>
      <c r="E87" s="13"/>
      <c r="F87" s="13" t="s">
        <v>4658</v>
      </c>
      <c r="G87" s="755" t="s">
        <v>4715</v>
      </c>
      <c r="H87" s="756"/>
      <c r="I87" s="757"/>
      <c r="J87" s="311" t="s">
        <v>6</v>
      </c>
      <c r="K87" s="311"/>
      <c r="L87" s="311" t="s">
        <v>3</v>
      </c>
      <c r="M87" s="341">
        <v>223</v>
      </c>
      <c r="N87" s="3"/>
      <c r="V87" s="64"/>
    </row>
    <row r="88" spans="1:22" ht="23.25" customHeight="1" thickBot="1">
      <c r="A88" s="697"/>
      <c r="B88" s="235" t="s">
        <v>77</v>
      </c>
      <c r="C88" s="235" t="s">
        <v>79</v>
      </c>
      <c r="D88" s="235" t="s">
        <v>22</v>
      </c>
      <c r="E88" s="758" t="s">
        <v>81</v>
      </c>
      <c r="F88" s="758"/>
      <c r="G88" s="889" t="s">
        <v>4715</v>
      </c>
      <c r="H88" s="890"/>
      <c r="I88" s="891"/>
      <c r="J88" s="313" t="s">
        <v>1</v>
      </c>
      <c r="K88" s="314"/>
      <c r="L88" s="314"/>
      <c r="M88" s="315"/>
      <c r="N88" s="3"/>
      <c r="V88" s="64"/>
    </row>
    <row r="89" spans="1:22" ht="23.25" thickBot="1">
      <c r="A89" s="753"/>
      <c r="B89" s="13" t="s">
        <v>4729</v>
      </c>
      <c r="C89" s="13" t="s">
        <v>4715</v>
      </c>
      <c r="D89" s="316">
        <v>43756</v>
      </c>
      <c r="E89" s="317" t="s">
        <v>4</v>
      </c>
      <c r="F89" s="318" t="s">
        <v>4730</v>
      </c>
      <c r="G89" s="895"/>
      <c r="H89" s="896"/>
      <c r="I89" s="897"/>
      <c r="J89" s="313" t="s">
        <v>0</v>
      </c>
      <c r="K89" s="314"/>
      <c r="L89" s="314"/>
      <c r="M89" s="315"/>
      <c r="N89" s="3"/>
      <c r="V89" s="64"/>
    </row>
    <row r="90" spans="1:22" ht="24" customHeight="1" thickTop="1" thickBot="1">
      <c r="A90" s="752">
        <f t="shared" ref="A90" si="15">A86+1</f>
        <v>19</v>
      </c>
      <c r="B90" s="319" t="s">
        <v>76</v>
      </c>
      <c r="C90" s="319" t="s">
        <v>78</v>
      </c>
      <c r="D90" s="319" t="s">
        <v>23</v>
      </c>
      <c r="E90" s="887" t="s">
        <v>80</v>
      </c>
      <c r="F90" s="887"/>
      <c r="G90" s="887" t="s">
        <v>71</v>
      </c>
      <c r="H90" s="888"/>
      <c r="I90" s="320"/>
      <c r="J90" s="54" t="s">
        <v>2</v>
      </c>
      <c r="K90" s="55"/>
      <c r="L90" s="55"/>
      <c r="M90" s="56"/>
      <c r="N90" s="3"/>
      <c r="V90" s="64"/>
    </row>
    <row r="91" spans="1:22" ht="13.5" customHeight="1" thickBot="1">
      <c r="A91" s="697"/>
      <c r="B91" s="325" t="s">
        <v>4732</v>
      </c>
      <c r="C91" s="325" t="s">
        <v>4733</v>
      </c>
      <c r="D91" s="326">
        <v>43753</v>
      </c>
      <c r="E91" s="327"/>
      <c r="F91" s="328" t="s">
        <v>4658</v>
      </c>
      <c r="G91" s="901" t="s">
        <v>4734</v>
      </c>
      <c r="H91" s="902"/>
      <c r="I91" s="903"/>
      <c r="J91" s="329" t="s">
        <v>6</v>
      </c>
      <c r="K91" s="330"/>
      <c r="L91" s="331" t="s">
        <v>3</v>
      </c>
      <c r="M91" s="332">
        <v>184</v>
      </c>
      <c r="N91" s="3"/>
      <c r="V91" s="64"/>
    </row>
    <row r="92" spans="1:22" ht="23.25" thickBot="1">
      <c r="A92" s="697"/>
      <c r="B92" s="235" t="s">
        <v>77</v>
      </c>
      <c r="C92" s="235" t="s">
        <v>79</v>
      </c>
      <c r="D92" s="235" t="s">
        <v>22</v>
      </c>
      <c r="E92" s="758" t="s">
        <v>81</v>
      </c>
      <c r="F92" s="758"/>
      <c r="G92" s="889"/>
      <c r="H92" s="890"/>
      <c r="I92" s="891"/>
      <c r="J92" s="333"/>
      <c r="K92" s="331"/>
      <c r="L92" s="334" t="s">
        <v>93</v>
      </c>
      <c r="M92" s="335">
        <v>995</v>
      </c>
      <c r="N92" s="3"/>
      <c r="V92" s="64"/>
    </row>
    <row r="93" spans="1:22" ht="13.5" thickBot="1">
      <c r="A93" s="753"/>
      <c r="B93" s="336" t="s">
        <v>4735</v>
      </c>
      <c r="C93" s="336" t="s">
        <v>4736</v>
      </c>
      <c r="D93" s="326">
        <v>43756</v>
      </c>
      <c r="E93" s="337" t="s">
        <v>4</v>
      </c>
      <c r="F93" s="328" t="s">
        <v>4737</v>
      </c>
      <c r="G93" s="892"/>
      <c r="H93" s="893"/>
      <c r="I93" s="894"/>
      <c r="J93" s="338"/>
      <c r="K93" s="339"/>
      <c r="L93" s="339"/>
      <c r="M93" s="340">
        <v>0</v>
      </c>
      <c r="N93" s="3"/>
      <c r="V93" s="64"/>
    </row>
    <row r="94" spans="1:22" ht="24" customHeight="1" thickTop="1" thickBot="1">
      <c r="A94" s="752">
        <f t="shared" ref="A94" si="16">A90+1</f>
        <v>20</v>
      </c>
      <c r="B94" s="319" t="s">
        <v>76</v>
      </c>
      <c r="C94" s="319" t="s">
        <v>78</v>
      </c>
      <c r="D94" s="319" t="s">
        <v>23</v>
      </c>
      <c r="E94" s="887" t="s">
        <v>80</v>
      </c>
      <c r="F94" s="887"/>
      <c r="G94" s="887" t="s">
        <v>71</v>
      </c>
      <c r="H94" s="888"/>
      <c r="I94" s="320"/>
      <c r="J94" s="54" t="s">
        <v>2</v>
      </c>
      <c r="K94" s="55"/>
      <c r="L94" s="55"/>
      <c r="M94" s="56"/>
      <c r="N94" s="3"/>
      <c r="V94" s="64"/>
    </row>
    <row r="95" spans="1:22" ht="13.5" customHeight="1" thickBot="1">
      <c r="A95" s="697"/>
      <c r="B95" s="13" t="s">
        <v>4738</v>
      </c>
      <c r="C95" s="13" t="s">
        <v>4714</v>
      </c>
      <c r="D95" s="5">
        <v>43753</v>
      </c>
      <c r="E95" s="13"/>
      <c r="F95" s="13" t="s">
        <v>4658</v>
      </c>
      <c r="G95" s="755" t="s">
        <v>4715</v>
      </c>
      <c r="H95" s="756"/>
      <c r="I95" s="757"/>
      <c r="J95" s="311" t="s">
        <v>6</v>
      </c>
      <c r="K95" s="311"/>
      <c r="L95" s="311" t="s">
        <v>3</v>
      </c>
      <c r="M95" s="321">
        <v>179</v>
      </c>
      <c r="N95" s="3"/>
      <c r="V95" s="64"/>
    </row>
    <row r="96" spans="1:22" ht="23.25" thickBot="1">
      <c r="A96" s="697"/>
      <c r="B96" s="235" t="s">
        <v>77</v>
      </c>
      <c r="C96" s="235" t="s">
        <v>79</v>
      </c>
      <c r="D96" s="235" t="s">
        <v>22</v>
      </c>
      <c r="E96" s="758" t="s">
        <v>81</v>
      </c>
      <c r="F96" s="758"/>
      <c r="G96" s="889"/>
      <c r="H96" s="890"/>
      <c r="I96" s="891"/>
      <c r="J96" s="313" t="s">
        <v>4716</v>
      </c>
      <c r="K96" s="314"/>
      <c r="L96" s="314" t="s">
        <v>3</v>
      </c>
      <c r="M96" s="322">
        <v>995</v>
      </c>
      <c r="N96" s="3"/>
      <c r="V96" s="64"/>
    </row>
    <row r="97" spans="1:22" ht="13.5" thickBot="1">
      <c r="A97" s="753"/>
      <c r="B97" s="13" t="s">
        <v>4739</v>
      </c>
      <c r="C97" s="323" t="s">
        <v>4715</v>
      </c>
      <c r="D97" s="5">
        <v>43756</v>
      </c>
      <c r="E97" s="317" t="s">
        <v>4</v>
      </c>
      <c r="F97" s="318" t="s">
        <v>4718</v>
      </c>
      <c r="G97" s="895"/>
      <c r="H97" s="896"/>
      <c r="I97" s="897"/>
      <c r="J97" s="313" t="s">
        <v>0</v>
      </c>
      <c r="K97" s="314"/>
      <c r="L97" s="314"/>
      <c r="M97" s="315"/>
      <c r="N97" s="3"/>
      <c r="V97" s="64"/>
    </row>
    <row r="98" spans="1:22" ht="24" customHeight="1" thickTop="1" thickBot="1">
      <c r="A98" s="752">
        <f t="shared" ref="A98" si="17">A94+1</f>
        <v>21</v>
      </c>
      <c r="B98" s="319" t="s">
        <v>76</v>
      </c>
      <c r="C98" s="319" t="s">
        <v>78</v>
      </c>
      <c r="D98" s="319" t="s">
        <v>23</v>
      </c>
      <c r="E98" s="887" t="s">
        <v>80</v>
      </c>
      <c r="F98" s="887"/>
      <c r="G98" s="887" t="s">
        <v>71</v>
      </c>
      <c r="H98" s="888"/>
      <c r="I98" s="320"/>
      <c r="J98" s="54" t="s">
        <v>2</v>
      </c>
      <c r="K98" s="55"/>
      <c r="L98" s="55"/>
      <c r="M98" s="56"/>
      <c r="N98" s="3"/>
      <c r="V98" s="64"/>
    </row>
    <row r="99" spans="1:22" ht="13.5" customHeight="1" thickBot="1">
      <c r="A99" s="697"/>
      <c r="B99" s="13" t="s">
        <v>4740</v>
      </c>
      <c r="C99" s="13" t="s">
        <v>4714</v>
      </c>
      <c r="D99" s="5">
        <v>43753</v>
      </c>
      <c r="E99" s="13"/>
      <c r="F99" s="13" t="s">
        <v>4658</v>
      </c>
      <c r="G99" s="755" t="s">
        <v>4715</v>
      </c>
      <c r="H99" s="756"/>
      <c r="I99" s="757"/>
      <c r="J99" s="311" t="s">
        <v>6</v>
      </c>
      <c r="K99" s="311"/>
      <c r="L99" s="311" t="s">
        <v>3</v>
      </c>
      <c r="M99" s="321">
        <v>179</v>
      </c>
      <c r="N99" s="3"/>
      <c r="V99" s="64"/>
    </row>
    <row r="100" spans="1:22" ht="23.25" thickBot="1">
      <c r="A100" s="697"/>
      <c r="B100" s="235" t="s">
        <v>77</v>
      </c>
      <c r="C100" s="235" t="s">
        <v>79</v>
      </c>
      <c r="D100" s="235" t="s">
        <v>22</v>
      </c>
      <c r="E100" s="758" t="s">
        <v>81</v>
      </c>
      <c r="F100" s="758"/>
      <c r="G100" s="889"/>
      <c r="H100" s="890"/>
      <c r="I100" s="891"/>
      <c r="J100" s="313" t="s">
        <v>4716</v>
      </c>
      <c r="K100" s="314"/>
      <c r="L100" s="314" t="s">
        <v>3</v>
      </c>
      <c r="M100" s="322">
        <v>995</v>
      </c>
      <c r="N100" s="3"/>
      <c r="V100" s="64"/>
    </row>
    <row r="101" spans="1:22" ht="13.5" thickBot="1">
      <c r="A101" s="753"/>
      <c r="B101" s="13" t="s">
        <v>4741</v>
      </c>
      <c r="C101" s="323" t="s">
        <v>4715</v>
      </c>
      <c r="D101" s="5">
        <v>43756</v>
      </c>
      <c r="E101" s="317" t="s">
        <v>4</v>
      </c>
      <c r="F101" s="318" t="s">
        <v>4718</v>
      </c>
      <c r="G101" s="895"/>
      <c r="H101" s="896"/>
      <c r="I101" s="897"/>
      <c r="J101" s="313" t="s">
        <v>0</v>
      </c>
      <c r="K101" s="314"/>
      <c r="L101" s="314"/>
      <c r="M101" s="315"/>
      <c r="N101" s="3"/>
      <c r="V101" s="64"/>
    </row>
    <row r="102" spans="1:22" ht="24" customHeight="1" thickTop="1" thickBot="1">
      <c r="A102" s="752">
        <f t="shared" ref="A102" si="18">A98+1</f>
        <v>22</v>
      </c>
      <c r="B102" s="319" t="s">
        <v>76</v>
      </c>
      <c r="C102" s="319" t="s">
        <v>78</v>
      </c>
      <c r="D102" s="319" t="s">
        <v>23</v>
      </c>
      <c r="E102" s="887" t="s">
        <v>80</v>
      </c>
      <c r="F102" s="887"/>
      <c r="G102" s="887" t="s">
        <v>71</v>
      </c>
      <c r="H102" s="888"/>
      <c r="I102" s="320"/>
      <c r="J102" s="54" t="s">
        <v>2</v>
      </c>
      <c r="K102" s="55"/>
      <c r="L102" s="55"/>
      <c r="M102" s="56"/>
      <c r="N102" s="3"/>
      <c r="V102" s="64"/>
    </row>
    <row r="103" spans="1:22" ht="23.25" customHeight="1" thickBot="1">
      <c r="A103" s="697"/>
      <c r="B103" s="13" t="s">
        <v>4742</v>
      </c>
      <c r="C103" s="13" t="s">
        <v>4714</v>
      </c>
      <c r="D103" s="5">
        <v>43753</v>
      </c>
      <c r="E103" s="13"/>
      <c r="F103" s="13" t="s">
        <v>4658</v>
      </c>
      <c r="G103" s="755" t="s">
        <v>4715</v>
      </c>
      <c r="H103" s="756"/>
      <c r="I103" s="757"/>
      <c r="J103" s="313" t="s">
        <v>4716</v>
      </c>
      <c r="K103" s="314"/>
      <c r="L103" s="314" t="s">
        <v>3</v>
      </c>
      <c r="M103" s="322">
        <v>995</v>
      </c>
      <c r="N103" s="3"/>
      <c r="V103" s="64"/>
    </row>
    <row r="104" spans="1:22" ht="23.25" thickBot="1">
      <c r="A104" s="697"/>
      <c r="B104" s="235" t="s">
        <v>77</v>
      </c>
      <c r="C104" s="235" t="s">
        <v>79</v>
      </c>
      <c r="D104" s="235" t="s">
        <v>22</v>
      </c>
      <c r="E104" s="758" t="s">
        <v>81</v>
      </c>
      <c r="F104" s="758"/>
      <c r="G104" s="889"/>
      <c r="H104" s="890"/>
      <c r="I104" s="891"/>
      <c r="J104" s="313"/>
      <c r="K104" s="314"/>
      <c r="L104" s="314"/>
      <c r="M104" s="322"/>
      <c r="N104" s="3"/>
      <c r="V104" s="64"/>
    </row>
    <row r="105" spans="1:22" ht="13.5" thickBot="1">
      <c r="A105" s="753"/>
      <c r="B105" s="13" t="s">
        <v>4741</v>
      </c>
      <c r="C105" s="323" t="s">
        <v>4715</v>
      </c>
      <c r="D105" s="5">
        <v>43756</v>
      </c>
      <c r="E105" s="317" t="s">
        <v>4</v>
      </c>
      <c r="F105" s="318" t="s">
        <v>4718</v>
      </c>
      <c r="G105" s="895"/>
      <c r="H105" s="896"/>
      <c r="I105" s="897"/>
      <c r="J105" s="313" t="s">
        <v>0</v>
      </c>
      <c r="K105" s="314"/>
      <c r="L105" s="314"/>
      <c r="M105" s="315"/>
      <c r="N105" s="3"/>
      <c r="V105" s="64"/>
    </row>
    <row r="106" spans="1:22" ht="24" customHeight="1" thickTop="1" thickBot="1">
      <c r="A106" s="752">
        <f t="shared" ref="A106" si="19">A102+1</f>
        <v>23</v>
      </c>
      <c r="B106" s="319" t="s">
        <v>76</v>
      </c>
      <c r="C106" s="319" t="s">
        <v>78</v>
      </c>
      <c r="D106" s="319" t="s">
        <v>23</v>
      </c>
      <c r="E106" s="887" t="s">
        <v>80</v>
      </c>
      <c r="F106" s="887"/>
      <c r="G106" s="887" t="s">
        <v>71</v>
      </c>
      <c r="H106" s="888"/>
      <c r="I106" s="320"/>
      <c r="J106" s="54" t="s">
        <v>2</v>
      </c>
      <c r="K106" s="55"/>
      <c r="L106" s="55"/>
      <c r="M106" s="56"/>
      <c r="N106" s="3"/>
      <c r="V106" s="64"/>
    </row>
    <row r="107" spans="1:22" ht="13.5" customHeight="1" thickBot="1">
      <c r="A107" s="697"/>
      <c r="B107" s="325" t="s">
        <v>4743</v>
      </c>
      <c r="C107" s="325" t="s">
        <v>4724</v>
      </c>
      <c r="D107" s="326">
        <v>43753</v>
      </c>
      <c r="E107" s="327"/>
      <c r="F107" s="328" t="s">
        <v>4658</v>
      </c>
      <c r="G107" s="901" t="s">
        <v>4715</v>
      </c>
      <c r="H107" s="902"/>
      <c r="I107" s="903"/>
      <c r="J107" s="329" t="s">
        <v>6</v>
      </c>
      <c r="K107" s="330"/>
      <c r="L107" s="331" t="s">
        <v>3</v>
      </c>
      <c r="M107" s="332">
        <v>179</v>
      </c>
      <c r="N107" s="3"/>
      <c r="V107" s="64"/>
    </row>
    <row r="108" spans="1:22" ht="23.25" thickBot="1">
      <c r="A108" s="697"/>
      <c r="B108" s="235" t="s">
        <v>77</v>
      </c>
      <c r="C108" s="235" t="s">
        <v>79</v>
      </c>
      <c r="D108" s="235" t="s">
        <v>22</v>
      </c>
      <c r="E108" s="758" t="s">
        <v>81</v>
      </c>
      <c r="F108" s="758"/>
      <c r="G108" s="889"/>
      <c r="H108" s="890"/>
      <c r="I108" s="891"/>
      <c r="J108" s="333" t="s">
        <v>4675</v>
      </c>
      <c r="K108" s="331"/>
      <c r="L108" s="334" t="s">
        <v>3</v>
      </c>
      <c r="M108" s="335">
        <v>995</v>
      </c>
      <c r="N108" s="3"/>
      <c r="V108" s="64"/>
    </row>
    <row r="109" spans="1:22" ht="23.25" thickBot="1">
      <c r="A109" s="753"/>
      <c r="B109" s="336" t="s">
        <v>4722</v>
      </c>
      <c r="C109" s="336" t="s">
        <v>4715</v>
      </c>
      <c r="D109" s="326">
        <v>43756</v>
      </c>
      <c r="E109" s="337" t="s">
        <v>4</v>
      </c>
      <c r="F109" s="328" t="s">
        <v>4730</v>
      </c>
      <c r="G109" s="892"/>
      <c r="H109" s="893"/>
      <c r="I109" s="894"/>
      <c r="J109" s="338"/>
      <c r="K109" s="339"/>
      <c r="L109" s="339"/>
      <c r="M109" s="340"/>
      <c r="N109" s="3"/>
      <c r="V109" s="64"/>
    </row>
    <row r="110" spans="1:22" ht="24" customHeight="1" thickTop="1" thickBot="1">
      <c r="A110" s="752">
        <f t="shared" ref="A110" si="20">A106+1</f>
        <v>24</v>
      </c>
      <c r="B110" s="319" t="s">
        <v>76</v>
      </c>
      <c r="C110" s="319" t="s">
        <v>78</v>
      </c>
      <c r="D110" s="319" t="s">
        <v>23</v>
      </c>
      <c r="E110" s="887" t="s">
        <v>80</v>
      </c>
      <c r="F110" s="887"/>
      <c r="G110" s="887" t="s">
        <v>71</v>
      </c>
      <c r="H110" s="888"/>
      <c r="I110" s="320"/>
      <c r="J110" s="54" t="s">
        <v>2</v>
      </c>
      <c r="K110" s="55"/>
      <c r="L110" s="55"/>
      <c r="M110" s="56"/>
      <c r="N110" s="3"/>
      <c r="V110" s="64"/>
    </row>
    <row r="111" spans="1:22" ht="13.5" customHeight="1" thickBot="1">
      <c r="A111" s="697"/>
      <c r="B111" s="13" t="s">
        <v>4744</v>
      </c>
      <c r="C111" s="325" t="s">
        <v>4724</v>
      </c>
      <c r="D111" s="326">
        <v>43753</v>
      </c>
      <c r="E111" s="327"/>
      <c r="F111" s="328" t="s">
        <v>4658</v>
      </c>
      <c r="G111" s="901" t="s">
        <v>4715</v>
      </c>
      <c r="H111" s="902"/>
      <c r="I111" s="903"/>
      <c r="J111" s="329" t="s">
        <v>6</v>
      </c>
      <c r="K111" s="330"/>
      <c r="L111" s="331" t="s">
        <v>3</v>
      </c>
      <c r="M111" s="332">
        <v>179</v>
      </c>
      <c r="N111" s="3"/>
      <c r="V111" s="64"/>
    </row>
    <row r="112" spans="1:22" ht="23.25" thickBot="1">
      <c r="A112" s="697"/>
      <c r="B112" s="235" t="s">
        <v>77</v>
      </c>
      <c r="C112" s="235" t="s">
        <v>79</v>
      </c>
      <c r="D112" s="235" t="s">
        <v>22</v>
      </c>
      <c r="E112" s="758" t="s">
        <v>81</v>
      </c>
      <c r="F112" s="758"/>
      <c r="G112" s="889"/>
      <c r="H112" s="890"/>
      <c r="I112" s="891"/>
      <c r="J112" s="333" t="s">
        <v>4675</v>
      </c>
      <c r="K112" s="331"/>
      <c r="L112" s="334" t="s">
        <v>3</v>
      </c>
      <c r="M112" s="335">
        <v>995</v>
      </c>
      <c r="N112" s="3"/>
      <c r="V112" s="64"/>
    </row>
    <row r="113" spans="1:22" ht="23.25" thickBot="1">
      <c r="A113" s="753"/>
      <c r="B113" s="13" t="s">
        <v>4717</v>
      </c>
      <c r="C113" s="336" t="s">
        <v>4715</v>
      </c>
      <c r="D113" s="326">
        <v>43756</v>
      </c>
      <c r="E113" s="337" t="s">
        <v>4</v>
      </c>
      <c r="F113" s="328" t="s">
        <v>4730</v>
      </c>
      <c r="G113" s="892"/>
      <c r="H113" s="893"/>
      <c r="I113" s="894"/>
      <c r="J113" s="338"/>
      <c r="K113" s="339"/>
      <c r="L113" s="339"/>
      <c r="M113" s="340"/>
      <c r="N113" s="3"/>
      <c r="V113" s="64"/>
    </row>
    <row r="114" spans="1:22" ht="24" customHeight="1" thickTop="1" thickBot="1">
      <c r="A114" s="752">
        <f t="shared" ref="A114" si="21">A110+1</f>
        <v>25</v>
      </c>
      <c r="B114" s="319" t="s">
        <v>76</v>
      </c>
      <c r="C114" s="319" t="s">
        <v>78</v>
      </c>
      <c r="D114" s="319" t="s">
        <v>23</v>
      </c>
      <c r="E114" s="887" t="s">
        <v>80</v>
      </c>
      <c r="F114" s="887"/>
      <c r="G114" s="887" t="s">
        <v>71</v>
      </c>
      <c r="H114" s="888"/>
      <c r="I114" s="320"/>
      <c r="J114" s="54" t="s">
        <v>2</v>
      </c>
      <c r="K114" s="55"/>
      <c r="L114" s="55"/>
      <c r="M114" s="56"/>
      <c r="N114" s="3"/>
      <c r="V114" s="64"/>
    </row>
    <row r="115" spans="1:22" ht="23.25" customHeight="1" thickBot="1">
      <c r="A115" s="697"/>
      <c r="B115" s="13" t="s">
        <v>4745</v>
      </c>
      <c r="C115" s="325" t="s">
        <v>4746</v>
      </c>
      <c r="D115" s="5">
        <v>43891</v>
      </c>
      <c r="E115" s="13"/>
      <c r="F115" s="13" t="s">
        <v>4747</v>
      </c>
      <c r="G115" s="755" t="s">
        <v>4710</v>
      </c>
      <c r="H115" s="756"/>
      <c r="I115" s="757"/>
      <c r="J115" s="311" t="s">
        <v>6</v>
      </c>
      <c r="K115" s="311"/>
      <c r="L115" s="331" t="s">
        <v>3</v>
      </c>
      <c r="M115" s="342">
        <v>787.44</v>
      </c>
      <c r="N115" s="3"/>
      <c r="V115" s="64"/>
    </row>
    <row r="116" spans="1:22" ht="23.25" thickBot="1">
      <c r="A116" s="697"/>
      <c r="B116" s="235" t="s">
        <v>77</v>
      </c>
      <c r="C116" s="235" t="s">
        <v>79</v>
      </c>
      <c r="D116" s="235" t="s">
        <v>22</v>
      </c>
      <c r="E116" s="758" t="s">
        <v>81</v>
      </c>
      <c r="F116" s="758"/>
      <c r="G116" s="889"/>
      <c r="H116" s="890"/>
      <c r="I116" s="891"/>
      <c r="J116" s="313" t="s">
        <v>154</v>
      </c>
      <c r="K116" s="314"/>
      <c r="L116" s="334" t="s">
        <v>3</v>
      </c>
      <c r="M116" s="343">
        <v>639.79999999999995</v>
      </c>
      <c r="N116" s="3"/>
      <c r="V116" s="64"/>
    </row>
    <row r="117" spans="1:22" ht="13.5" thickBot="1">
      <c r="A117" s="753"/>
      <c r="B117" s="13" t="s">
        <v>4722</v>
      </c>
      <c r="C117" s="336" t="s">
        <v>4710</v>
      </c>
      <c r="D117" s="316">
        <v>43894</v>
      </c>
      <c r="E117" s="317" t="s">
        <v>4</v>
      </c>
      <c r="F117" s="318" t="s">
        <v>4748</v>
      </c>
      <c r="G117" s="892"/>
      <c r="H117" s="893"/>
      <c r="I117" s="894"/>
      <c r="J117" s="313" t="s">
        <v>0</v>
      </c>
      <c r="K117" s="314"/>
      <c r="L117" s="314"/>
      <c r="M117" s="315"/>
      <c r="N117" s="3"/>
      <c r="V117" s="64"/>
    </row>
    <row r="118" spans="1:22" ht="24" customHeight="1" thickTop="1" thickBot="1">
      <c r="A118" s="752">
        <f t="shared" ref="A118" si="22">A114+1</f>
        <v>26</v>
      </c>
      <c r="B118" s="319" t="s">
        <v>76</v>
      </c>
      <c r="C118" s="319" t="s">
        <v>78</v>
      </c>
      <c r="D118" s="319" t="s">
        <v>23</v>
      </c>
      <c r="E118" s="887" t="s">
        <v>80</v>
      </c>
      <c r="F118" s="887"/>
      <c r="G118" s="887" t="s">
        <v>71</v>
      </c>
      <c r="H118" s="888"/>
      <c r="I118" s="320"/>
      <c r="J118" s="54" t="s">
        <v>2</v>
      </c>
      <c r="K118" s="55"/>
      <c r="L118" s="55"/>
      <c r="M118" s="56"/>
      <c r="N118" s="3"/>
      <c r="V118" s="64"/>
    </row>
    <row r="119" spans="1:22" ht="13.5" customHeight="1" thickBot="1">
      <c r="A119" s="697"/>
      <c r="B119" s="344" t="s">
        <v>4749</v>
      </c>
      <c r="C119" s="325" t="s">
        <v>4724</v>
      </c>
      <c r="D119" s="326">
        <v>43753</v>
      </c>
      <c r="E119" s="327"/>
      <c r="F119" s="328" t="s">
        <v>4658</v>
      </c>
      <c r="G119" s="901" t="s">
        <v>4715</v>
      </c>
      <c r="H119" s="902"/>
      <c r="I119" s="903"/>
      <c r="J119" s="333" t="s">
        <v>4675</v>
      </c>
      <c r="K119" s="339"/>
      <c r="L119" s="334" t="s">
        <v>3</v>
      </c>
      <c r="M119" s="335">
        <v>995</v>
      </c>
      <c r="N119" s="3"/>
      <c r="V119" s="64"/>
    </row>
    <row r="120" spans="1:22" ht="23.25" thickBot="1">
      <c r="A120" s="697"/>
      <c r="B120" s="235" t="s">
        <v>77</v>
      </c>
      <c r="C120" s="235" t="s">
        <v>79</v>
      </c>
      <c r="D120" s="235" t="s">
        <v>22</v>
      </c>
      <c r="E120" s="758" t="s">
        <v>81</v>
      </c>
      <c r="F120" s="758"/>
      <c r="G120" s="889"/>
      <c r="H120" s="890"/>
      <c r="I120" s="891"/>
      <c r="J120" s="333"/>
      <c r="K120" s="339"/>
      <c r="L120" s="334"/>
      <c r="M120" s="335"/>
      <c r="N120" s="3"/>
      <c r="V120" s="64"/>
    </row>
    <row r="121" spans="1:22" ht="23.25" thickBot="1">
      <c r="A121" s="753"/>
      <c r="B121" s="13" t="s">
        <v>4717</v>
      </c>
      <c r="C121" s="336" t="s">
        <v>4715</v>
      </c>
      <c r="D121" s="326">
        <v>43756</v>
      </c>
      <c r="E121" s="337" t="s">
        <v>4</v>
      </c>
      <c r="F121" s="328" t="s">
        <v>4730</v>
      </c>
      <c r="G121" s="892"/>
      <c r="H121" s="893"/>
      <c r="I121" s="894"/>
      <c r="J121" s="338"/>
      <c r="K121" s="339"/>
      <c r="L121" s="339"/>
      <c r="M121" s="340"/>
      <c r="N121" s="3"/>
      <c r="V121" s="64"/>
    </row>
    <row r="122" spans="1:22" ht="24" customHeight="1" thickTop="1" thickBot="1">
      <c r="A122" s="752">
        <f t="shared" ref="A122" si="23">A118+1</f>
        <v>27</v>
      </c>
      <c r="B122" s="319" t="s">
        <v>76</v>
      </c>
      <c r="C122" s="319" t="s">
        <v>78</v>
      </c>
      <c r="D122" s="319" t="s">
        <v>23</v>
      </c>
      <c r="E122" s="887" t="s">
        <v>80</v>
      </c>
      <c r="F122" s="887"/>
      <c r="G122" s="887" t="s">
        <v>71</v>
      </c>
      <c r="H122" s="888"/>
      <c r="I122" s="320"/>
      <c r="J122" s="54" t="s">
        <v>2</v>
      </c>
      <c r="K122" s="55"/>
      <c r="L122" s="55"/>
      <c r="M122" s="56"/>
      <c r="N122" s="3"/>
      <c r="V122" s="64"/>
    </row>
    <row r="123" spans="1:22" ht="13.5" thickBot="1">
      <c r="A123" s="697"/>
      <c r="B123" s="345" t="s">
        <v>4738</v>
      </c>
      <c r="C123" s="13" t="s">
        <v>4710</v>
      </c>
      <c r="D123" s="5"/>
      <c r="E123" s="13"/>
      <c r="F123" s="13"/>
      <c r="G123" s="755"/>
      <c r="H123" s="756"/>
      <c r="I123" s="757"/>
      <c r="J123" s="311" t="s">
        <v>2</v>
      </c>
      <c r="K123" s="311"/>
      <c r="L123" s="311"/>
      <c r="M123" s="312"/>
      <c r="N123" s="3"/>
      <c r="V123" s="64"/>
    </row>
    <row r="124" spans="1:22" ht="23.25" thickBot="1">
      <c r="A124" s="697"/>
      <c r="B124" s="235" t="s">
        <v>77</v>
      </c>
      <c r="C124" s="235" t="s">
        <v>79</v>
      </c>
      <c r="D124" s="235" t="s">
        <v>22</v>
      </c>
      <c r="E124" s="758" t="s">
        <v>81</v>
      </c>
      <c r="F124" s="758"/>
      <c r="G124" s="889"/>
      <c r="H124" s="890"/>
      <c r="I124" s="891"/>
      <c r="J124" s="313" t="s">
        <v>1</v>
      </c>
      <c r="K124" s="314"/>
      <c r="L124" s="314"/>
      <c r="M124" s="315"/>
      <c r="N124" s="3"/>
      <c r="V124" s="64"/>
    </row>
    <row r="125" spans="1:22" ht="13.5" thickBot="1">
      <c r="A125" s="753"/>
      <c r="B125" s="13" t="s">
        <v>4739</v>
      </c>
      <c r="C125" s="13"/>
      <c r="D125" s="346"/>
      <c r="E125" s="317" t="s">
        <v>4</v>
      </c>
      <c r="F125" s="318"/>
      <c r="G125" s="892"/>
      <c r="H125" s="893"/>
      <c r="I125" s="894"/>
      <c r="J125" s="313" t="s">
        <v>0</v>
      </c>
      <c r="K125" s="314"/>
      <c r="L125" s="314"/>
      <c r="M125" s="315"/>
      <c r="N125" s="3"/>
      <c r="V125" s="64"/>
    </row>
    <row r="126" spans="1:22" ht="24" customHeight="1" thickTop="1" thickBot="1">
      <c r="A126" s="752">
        <f t="shared" ref="A126" si="24">A122+1</f>
        <v>28</v>
      </c>
      <c r="B126" s="319" t="s">
        <v>76</v>
      </c>
      <c r="C126" s="319" t="s">
        <v>78</v>
      </c>
      <c r="D126" s="319" t="s">
        <v>23</v>
      </c>
      <c r="E126" s="887" t="s">
        <v>80</v>
      </c>
      <c r="F126" s="887"/>
      <c r="G126" s="887" t="s">
        <v>71</v>
      </c>
      <c r="H126" s="888"/>
      <c r="I126" s="320"/>
      <c r="J126" s="54" t="s">
        <v>2</v>
      </c>
      <c r="K126" s="55"/>
      <c r="L126" s="55"/>
      <c r="M126" s="56"/>
      <c r="N126" s="3"/>
      <c r="V126" s="64"/>
    </row>
    <row r="127" spans="1:22" ht="13.5" customHeight="1" thickBot="1">
      <c r="A127" s="697"/>
      <c r="B127" s="344" t="s">
        <v>4750</v>
      </c>
      <c r="C127" s="325" t="s">
        <v>4724</v>
      </c>
      <c r="D127" s="326">
        <v>43753</v>
      </c>
      <c r="E127" s="327"/>
      <c r="F127" s="328" t="s">
        <v>4658</v>
      </c>
      <c r="G127" s="901" t="s">
        <v>4715</v>
      </c>
      <c r="H127" s="902"/>
      <c r="I127" s="903"/>
      <c r="J127" s="329" t="s">
        <v>6</v>
      </c>
      <c r="K127" s="330"/>
      <c r="L127" s="331" t="s">
        <v>3</v>
      </c>
      <c r="M127" s="332">
        <v>179</v>
      </c>
      <c r="N127" s="3"/>
      <c r="V127" s="64"/>
    </row>
    <row r="128" spans="1:22" ht="23.25" thickBot="1">
      <c r="A128" s="697"/>
      <c r="B128" s="235" t="s">
        <v>77</v>
      </c>
      <c r="C128" s="235" t="s">
        <v>79</v>
      </c>
      <c r="D128" s="235" t="s">
        <v>22</v>
      </c>
      <c r="E128" s="758" t="s">
        <v>81</v>
      </c>
      <c r="F128" s="758"/>
      <c r="G128" s="889"/>
      <c r="H128" s="890"/>
      <c r="I128" s="891"/>
      <c r="J128" s="333" t="s">
        <v>4675</v>
      </c>
      <c r="K128" s="331"/>
      <c r="L128" s="334" t="s">
        <v>3</v>
      </c>
      <c r="M128" s="335">
        <v>995</v>
      </c>
      <c r="N128" s="3"/>
      <c r="V128" s="64"/>
    </row>
    <row r="129" spans="1:22" ht="23.25" thickBot="1">
      <c r="A129" s="753"/>
      <c r="B129" s="13" t="s">
        <v>4751</v>
      </c>
      <c r="C129" s="336" t="s">
        <v>4715</v>
      </c>
      <c r="D129" s="326">
        <v>43756</v>
      </c>
      <c r="E129" s="337" t="s">
        <v>4</v>
      </c>
      <c r="F129" s="328" t="s">
        <v>4730</v>
      </c>
      <c r="G129" s="892"/>
      <c r="H129" s="893"/>
      <c r="I129" s="894"/>
      <c r="J129" s="338"/>
      <c r="K129" s="339"/>
      <c r="L129" s="339"/>
      <c r="M129" s="340"/>
      <c r="N129" s="3"/>
      <c r="V129" s="64"/>
    </row>
    <row r="130" spans="1:22" ht="24" customHeight="1" thickTop="1" thickBot="1">
      <c r="A130" s="752">
        <f t="shared" ref="A130" si="25">A126+1</f>
        <v>29</v>
      </c>
      <c r="B130" s="319" t="s">
        <v>76</v>
      </c>
      <c r="C130" s="319" t="s">
        <v>78</v>
      </c>
      <c r="D130" s="319" t="s">
        <v>23</v>
      </c>
      <c r="E130" s="887" t="s">
        <v>80</v>
      </c>
      <c r="F130" s="887"/>
      <c r="G130" s="887" t="s">
        <v>71</v>
      </c>
      <c r="H130" s="888"/>
      <c r="I130" s="320"/>
      <c r="J130" s="54" t="s">
        <v>2</v>
      </c>
      <c r="K130" s="55"/>
      <c r="L130" s="55"/>
      <c r="M130" s="56"/>
      <c r="N130" s="3"/>
      <c r="V130" s="64"/>
    </row>
    <row r="131" spans="1:22" ht="13.5" customHeight="1" thickBot="1">
      <c r="A131" s="697"/>
      <c r="B131" s="344" t="s">
        <v>4752</v>
      </c>
      <c r="C131" s="325" t="s">
        <v>4724</v>
      </c>
      <c r="D131" s="326">
        <v>43753</v>
      </c>
      <c r="E131" s="327"/>
      <c r="F131" s="328" t="s">
        <v>4658</v>
      </c>
      <c r="G131" s="901" t="s">
        <v>4715</v>
      </c>
      <c r="H131" s="902"/>
      <c r="I131" s="903"/>
      <c r="J131" s="333" t="s">
        <v>4675</v>
      </c>
      <c r="K131" s="339"/>
      <c r="L131" s="334" t="s">
        <v>3</v>
      </c>
      <c r="M131" s="335">
        <v>995</v>
      </c>
      <c r="N131" s="3"/>
      <c r="V131" s="64"/>
    </row>
    <row r="132" spans="1:22" ht="23.25" thickBot="1">
      <c r="A132" s="697"/>
      <c r="B132" s="235" t="s">
        <v>77</v>
      </c>
      <c r="C132" s="235" t="s">
        <v>79</v>
      </c>
      <c r="D132" s="235" t="s">
        <v>22</v>
      </c>
      <c r="E132" s="758" t="s">
        <v>81</v>
      </c>
      <c r="F132" s="758"/>
      <c r="G132" s="889"/>
      <c r="H132" s="890"/>
      <c r="I132" s="891"/>
      <c r="J132" s="333"/>
      <c r="K132" s="339"/>
      <c r="L132" s="334"/>
      <c r="M132" s="335"/>
      <c r="N132" s="3"/>
      <c r="V132" s="64"/>
    </row>
    <row r="133" spans="1:22" ht="23.25" thickBot="1">
      <c r="A133" s="753"/>
      <c r="B133" s="13" t="s">
        <v>4722</v>
      </c>
      <c r="C133" s="336" t="s">
        <v>4715</v>
      </c>
      <c r="D133" s="326">
        <v>43756</v>
      </c>
      <c r="E133" s="337" t="s">
        <v>4</v>
      </c>
      <c r="F133" s="328" t="s">
        <v>4730</v>
      </c>
      <c r="G133" s="892"/>
      <c r="H133" s="893"/>
      <c r="I133" s="894"/>
      <c r="J133" s="338"/>
      <c r="K133" s="339"/>
      <c r="L133" s="339"/>
      <c r="M133" s="340"/>
      <c r="N133" s="3"/>
      <c r="V133" s="64"/>
    </row>
    <row r="134" spans="1:22" ht="24" customHeight="1" thickTop="1" thickBot="1">
      <c r="A134" s="752">
        <f t="shared" ref="A134" si="26">A130+1</f>
        <v>30</v>
      </c>
      <c r="B134" s="319" t="s">
        <v>76</v>
      </c>
      <c r="C134" s="319" t="s">
        <v>78</v>
      </c>
      <c r="D134" s="319" t="s">
        <v>23</v>
      </c>
      <c r="E134" s="887" t="s">
        <v>80</v>
      </c>
      <c r="F134" s="887"/>
      <c r="G134" s="887" t="s">
        <v>71</v>
      </c>
      <c r="H134" s="888"/>
      <c r="I134" s="320"/>
      <c r="J134" s="54" t="s">
        <v>2</v>
      </c>
      <c r="K134" s="55"/>
      <c r="L134" s="55"/>
      <c r="M134" s="56"/>
      <c r="N134" s="3"/>
      <c r="V134" s="64"/>
    </row>
    <row r="135" spans="1:22" ht="13.5" customHeight="1" thickBot="1">
      <c r="A135" s="697"/>
      <c r="B135" s="344" t="s">
        <v>4753</v>
      </c>
      <c r="C135" s="325" t="s">
        <v>4724</v>
      </c>
      <c r="D135" s="326">
        <v>43753</v>
      </c>
      <c r="E135" s="327"/>
      <c r="F135" s="328" t="s">
        <v>4658</v>
      </c>
      <c r="G135" s="901" t="s">
        <v>4715</v>
      </c>
      <c r="H135" s="902"/>
      <c r="I135" s="903"/>
      <c r="J135" s="333" t="s">
        <v>4675</v>
      </c>
      <c r="K135" s="339"/>
      <c r="L135" s="334" t="s">
        <v>3</v>
      </c>
      <c r="M135" s="335">
        <v>995</v>
      </c>
      <c r="N135" s="3"/>
      <c r="V135" s="64"/>
    </row>
    <row r="136" spans="1:22" ht="23.25" thickBot="1">
      <c r="A136" s="697"/>
      <c r="B136" s="235" t="s">
        <v>77</v>
      </c>
      <c r="C136" s="235" t="s">
        <v>79</v>
      </c>
      <c r="D136" s="235" t="s">
        <v>22</v>
      </c>
      <c r="E136" s="758" t="s">
        <v>81</v>
      </c>
      <c r="F136" s="758"/>
      <c r="G136" s="889"/>
      <c r="H136" s="890"/>
      <c r="I136" s="891"/>
      <c r="J136" s="333"/>
      <c r="K136" s="339"/>
      <c r="L136" s="334"/>
      <c r="M136" s="335"/>
      <c r="N136" s="3"/>
      <c r="V136" s="64"/>
    </row>
    <row r="137" spans="1:22" ht="23.25" thickBot="1">
      <c r="A137" s="753"/>
      <c r="B137" s="13" t="s">
        <v>4717</v>
      </c>
      <c r="C137" s="336" t="s">
        <v>4715</v>
      </c>
      <c r="D137" s="326">
        <v>43756</v>
      </c>
      <c r="E137" s="337" t="s">
        <v>4</v>
      </c>
      <c r="F137" s="328" t="s">
        <v>4730</v>
      </c>
      <c r="G137" s="892"/>
      <c r="H137" s="893"/>
      <c r="I137" s="894"/>
      <c r="J137" s="338"/>
      <c r="K137" s="339"/>
      <c r="L137" s="339"/>
      <c r="M137" s="340"/>
      <c r="N137" s="3"/>
      <c r="V137" s="64"/>
    </row>
    <row r="138" spans="1:22" ht="24" thickTop="1" thickBot="1">
      <c r="A138" s="752">
        <f t="shared" ref="A138" si="27">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 t="shared" ref="A142" si="28">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 t="shared" ref="A146" si="29">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 t="shared" ref="A150" si="30">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 t="shared" ref="A154" si="31">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 t="shared" ref="A158" si="32">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 t="shared" ref="A162" si="33">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 t="shared" ref="A166" si="34">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 t="shared" ref="A170" si="35">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 t="shared" ref="A174" si="36">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 t="shared" ref="A178" si="37">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 t="shared" ref="A182" si="38">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 t="shared" ref="A186" si="39">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 t="shared" ref="A190" si="40">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 t="shared" ref="A194" si="41">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 t="shared" ref="A198" si="42">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 t="shared" ref="A202" si="43">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 t="shared" ref="A206" si="44">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 t="shared" ref="A210" si="45">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 t="shared" ref="A214" si="46">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 t="shared" ref="A218" si="47">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 t="shared" ref="A222" si="48">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 t="shared" ref="A226" si="49">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 t="shared" ref="A230" si="50">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 t="shared" ref="A234" si="51">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 t="shared" ref="A238" si="52">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 t="shared" ref="A242" si="53">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 t="shared" ref="A246" si="54">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 t="shared" ref="A250" si="55">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 t="shared" ref="A254" si="56">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 t="shared" ref="A258" si="57">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 t="shared" ref="A262" si="58">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 t="shared" ref="A266" si="59">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 t="shared" ref="A270" si="60">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 t="shared" ref="A274" si="61">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 t="shared" ref="A278" si="62">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 t="shared" ref="A282" si="63">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 t="shared" ref="A286" si="64">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 t="shared" ref="A290" si="65">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 t="shared" ref="A294" si="66">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 t="shared" ref="A298" si="67">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 t="shared" ref="A302" si="68">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 t="shared" ref="A306" si="69">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 t="shared" ref="A310" si="70">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 t="shared" ref="A314" si="71">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 t="shared" ref="A318" si="72">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 t="shared" ref="A322" si="73">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 t="shared" ref="A326" si="74">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 t="shared" ref="A330" si="75">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 t="shared" ref="A334" si="76">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 t="shared" ref="A338" si="77">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 t="shared" ref="A342" si="78">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 t="shared" ref="A346" si="79">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 t="shared" ref="A350" si="80">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 t="shared" ref="A354" si="81">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 t="shared" ref="A358" si="82">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 t="shared" ref="A362" si="83">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 t="shared" ref="A366" si="84">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 t="shared" ref="A370" si="85">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 t="shared" ref="A374" si="86">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 t="shared" ref="A378" si="87">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 t="shared" ref="A382" si="88">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 t="shared" ref="A386" si="89">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 t="shared" ref="A390" si="90">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 t="shared" ref="A394" si="91">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 t="shared" ref="A398" si="92">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 t="shared" ref="A402" si="93">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 t="shared" ref="A406" si="94">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 t="shared" ref="A410" si="95">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 t="shared" ref="A414" si="96">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2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5"/>
    <mergeCell ref="A98:A101"/>
    <mergeCell ref="E98:F98"/>
    <mergeCell ref="G98:H98"/>
    <mergeCell ref="G99:I99"/>
    <mergeCell ref="E100:F100"/>
    <mergeCell ref="G100:I101"/>
    <mergeCell ref="A94:A97"/>
    <mergeCell ref="E94:F94"/>
    <mergeCell ref="G94:H94"/>
    <mergeCell ref="G95:I95"/>
    <mergeCell ref="E96:F96"/>
    <mergeCell ref="G96:I97"/>
    <mergeCell ref="A90:A93"/>
    <mergeCell ref="E90:F90"/>
    <mergeCell ref="G90:H90"/>
    <mergeCell ref="G91:I91"/>
    <mergeCell ref="E92:F92"/>
    <mergeCell ref="G92:I92"/>
    <mergeCell ref="G93:I93"/>
    <mergeCell ref="A86:A89"/>
    <mergeCell ref="E86:F86"/>
    <mergeCell ref="G86:I86"/>
    <mergeCell ref="G87:I87"/>
    <mergeCell ref="E88:F88"/>
    <mergeCell ref="G88:I89"/>
    <mergeCell ref="A82:A85"/>
    <mergeCell ref="E82:F82"/>
    <mergeCell ref="G82:H82"/>
    <mergeCell ref="G83:I83"/>
    <mergeCell ref="E84:F84"/>
    <mergeCell ref="G84:I84"/>
    <mergeCell ref="G85:I85"/>
    <mergeCell ref="A78:A81"/>
    <mergeCell ref="E78:F78"/>
    <mergeCell ref="G78:H78"/>
    <mergeCell ref="G79:I79"/>
    <mergeCell ref="E80:F80"/>
    <mergeCell ref="G80:I81"/>
    <mergeCell ref="A74:A77"/>
    <mergeCell ref="E74:F74"/>
    <mergeCell ref="G74:H74"/>
    <mergeCell ref="G75:I75"/>
    <mergeCell ref="E76:F76"/>
    <mergeCell ref="G76:I77"/>
    <mergeCell ref="A70:A73"/>
    <mergeCell ref="E70:F70"/>
    <mergeCell ref="G70:H70"/>
    <mergeCell ref="G71:I71"/>
    <mergeCell ref="E72:F72"/>
    <mergeCell ref="G72:I73"/>
    <mergeCell ref="A66:A69"/>
    <mergeCell ref="E66:F66"/>
    <mergeCell ref="G66:H66"/>
    <mergeCell ref="G67:I67"/>
    <mergeCell ref="E68:F68"/>
    <mergeCell ref="G68:I69"/>
    <mergeCell ref="A62:A65"/>
    <mergeCell ref="E62:F62"/>
    <mergeCell ref="G62:H62"/>
    <mergeCell ref="G63:I63"/>
    <mergeCell ref="E64:F64"/>
    <mergeCell ref="G64: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95 B399 B403 B407 B411 B415 B59 B339 B343 B347 B351 B355 B359 B363 B367 B371 B375 B379 B383 B387 B391 B39 B43 B47 B51 B55 B139 B143 B147 B151 B155 B159 B163 B167 B171 B175 B179 B183 B187 B191 B195 B199 B203 B207 B211 B215 B219 B223 B227 B231 B235 B239 B243 B247 B251 B255 B259 B263 B267 B271 B275 B279 B283 B287 B291 B295 B299 B303 B307 B311 B315 B319 B323 B327 B331 B335 B67 B71 B75 B95 B99 B103 B111 B115 B119 B123 B127 B131 B135"/>
    <dataValidation allowBlank="1" showInputMessage="1" showErrorMessage="1" promptTitle="Benefit #3- Payment in-kind" prompt="If there is a benefit #3 and it was paid in-kind, mark this box with an  x._x000a_" sqref="L21 L25 L29 L33 L397 L401 L405 L409 L413 L417 L61 L345 L349 L353 L357 L361 L365 L369 L373 L377 L381 L385 L389 L393 L37 L41 L45 L49 L53 L57 L141 L145 L149 L153 L157 L161 L165 L169 L173 L177 L181 L185 L189 L193 L197 L201 L205 L209 L213 L217 L221 L225 L229 L233 L237 L241 L245 L249 L253 L257 L261 L265 L269 L273 L277 L281 L285 L289 L293 L297 L301 L305 L309 L313 L317 L321 L325 L329 L333 L337 L341 L65 L69 L73 L77 L81 L89 L97 L101 L105 L117 L125"/>
    <dataValidation allowBlank="1" showInputMessage="1" showErrorMessage="1" promptTitle="Benefit #2- Payment in-kind" prompt="If there is a benefit #2 and it was paid in-kind, mark this box with an  x._x000a_" sqref="L20 L24 L28 L32 L396 L400 L404 L408 L412 L416 L60 L344 L348 L352 L356 L360 L364 L368 L372 L376 L380 L384 L388 L392 L36 L40 L44 L48 L52 L56 L140 L144 L148 L152 L156 L160 L164 L168 L172 L176 L180 L184 L188 L192 L196 L200 L204 L208 L212 L216 L220 L224 L228 L232 L236 L240 L244 L248 L252 L256 L260 L264 L268 L272 L276 L280 L284 L288 L292 L296 L300 L304 L308 L312 L316 L320 L324 L328 L332 L336 L340 L64 L68 L72 L76 L80 L88 L96 L100 L103:L104 L124"/>
    <dataValidation allowBlank="1" showInputMessage="1" showErrorMessage="1" promptTitle="Benefit #1- Payment in-kind" prompt="If there is a benefit #1 and it was paid in-kind, mark this box with an  x._x000a_" sqref="L18:L19 L22:L23 L26:L27 L30:L31 L394:L395 L398:L399 L402:L403 L406:L407 L410:L411 L414:L415 L58:L59 L342:L343 L346:L347 L350:L351 L354:L355 L358:L359 L362:L363 L366:L367 L370:L371 L374:L375 L378:L379 L382:L383 L386:L387 L390:L391 L34:L35 L38:L39 L42:L43 L46:L47 L50:L51 L54:L5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62:L63 L66:L67 L70:L71 L74:L75 L78:L79 L86:L87 L90 L94:L95 L98:L99 L102 L106 L110 L126 L122:L123 L130 L114 L118 L82 L134"/>
    <dataValidation allowBlank="1" showInputMessage="1" showErrorMessage="1" promptTitle="Benefit #3--Payment by Check" prompt="If there is a benefit #3 and it was paid by check, mark an x in this cell._x000a_" sqref="K21 K25 K29 K33 K397 K401 K405 K409 K413 K417 K61 K345 K349 K353 K357 K361 K365 K369 K373 K377 K381 K385 K389 K393 K37 K41 K45 K49 K53 K57 K141 K145 K149 K153 K157 K161 K165 K169 K173 K177 K181 K185 K189 K193 K197 K201 K205 K209 K213 K217 K221 K225 K229 K233 K237 K241 K245 K249 K253 K257 K261 K265 K269 K273 K277 K281 K285 K289 K293 K297 K301 K305 K309 K313 K317 K321 K325 K329 K333 K337 K341 K65 K69 K73 K77 K81 K89 K97 K101 K105 K117 K125"/>
    <dataValidation allowBlank="1" showInputMessage="1" showErrorMessage="1" promptTitle="Benefit #2--Payment by Check" prompt="If there is a benefit #2 and it was paid by check, mark an x in this cell._x000a_" sqref="K20 K24 K28 K32 K396 K400 K404 K408 K412 K416 K60 K344 K348 K352 K356 K360 K364 K368 K372 K376 K380 K384 K388 K392 K36 K40 K44 K48 K52 K56 K140 K144 K148 K152 K156 K160 K164 K168 K172 K176 K180 K184 K188 K192 K196 K200 K204 K208 K212 K216 K220 K224 K228 K232 K236 K240 K244 K248 K252 K256 K260 K264 K268 K272 K276 K280 K284 K288 K292 K296 K300 K304 K308 K312 K316 K320 K324 K328 K332 K336 K340 K64 K68 K72 K76 K80 K88 K96 K100 K103:K104 K116 K124"/>
    <dataValidation allowBlank="1" showInputMessage="1" showErrorMessage="1" promptTitle="Benefit #1--Payment by Check" prompt="If there is a benefit #1 and it was paid by check, mark an x in this cell._x000a_" sqref="K18:K19 K22:K23 K26:K27 K30:K31 K394:K395 K398:K399 K402:K403 K406:K407 K410:K411 K414:K415 K58:K59 K342:K343 K346:K347 K350:K351 K354:K355 K358:K359 K362:K363 K366:K367 K370:K371 K374:K375 K378:K379 K382:K383 K386:K387 K390:K391 K34:K35 K38:K39 K42:K43 K46:K47 K50:K51 K54:K5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62:K63 K66:K67 K70:K71 K74:K75 K78:K79 K86:K87 K90 K94:K95 K98:K99 K102 K106 K114:K115 K126 K122:K123 K130 K110 K118 K82 K134"/>
    <dataValidation allowBlank="1" showInputMessage="1" showErrorMessage="1" promptTitle="Benefit #3 Description" prompt="Benefit #3 description is listed here" sqref="J21 J25 J29 J33 J397 J401 J405 J409 J413 J417 J61 J345 J349 J353 J357 J361 J365 J369 J373 J377 J381 J385 J389 J393 J37 J41 J45 J49 J53 J57 J141 J145 J149 J153 J157 J161 J165 J169 J173 J177 J181 J185 J189 J193 J197 J201 J205 J209 J213 J217 J221 J225 J229 J233 J237 J241 J245 J249 J253 J257 J261 J265 J269 J273 J277 J281 J285 J289 J293 J297 J301 J305 J309 J313 J317 J321 J325 J329 J333 J337 J341 J65 J69 J73 J77 J81 J89 J97 J101 J105 J117 J125"/>
    <dataValidation allowBlank="1" showInputMessage="1" showErrorMessage="1" promptTitle="Benefit #3 Total Amount" prompt="The total amount of Benefit #3 is entered here." sqref="M21 M25 M29 M33 M397 M401 M405 M409 M413 M417 M61 M345 M349 M353 M357 M361 M365 M369 M373 M377 M381 M385 M389 M393 M37 M41 M45 M49 M53 M57 M141 M145 M149 M153 M157 M161 M165 M169 M173 M177 M181 M185 M189 M193 M197 M201 M205 M209 M213 M217 M221 M225 M229 M233 M237 M241 M245 M249 M253 M257 M261 M265 M269 M273 M277 M281 M285 M289 M293 M297 M301 M305 M309 M313 M317 M321 M325 M329 M333 M337 M341 M65 M69 M73 M77 M81 M89 M97 M101 M105 M117 M125"/>
    <dataValidation allowBlank="1" showInputMessage="1" showErrorMessage="1" promptTitle="Benefit #2 Total Amount" prompt="The total amount of Benefit #2 is entered here." sqref="M20 M24 M28 M32 M396 M400 M404 M408 M412 M416 M60 M344 M348 M352 M356 M360 M364 M368 M372 M376 M380 M384 M388 M392 M36 M40 M44 M48 M52 M56 M140 M144 M148 M152 M156 M160 M164 M168 M172 M176 M180 M184 M188 M192 M196 M200 M204 M208 M212 M216 M220 M224 M228 M232 M236 M240 M244 M248 M252 M256 M260 M264 M268 M272 M276 M280 M284 M288 M292 M296 M300 M304 M308 M312 M316 M320 M324 M328 M332 M336 M340 M64 M68 M72 M76 M80 M88 M96 M100 M103:M104 M116 M124"/>
    <dataValidation allowBlank="1" showInputMessage="1" showErrorMessage="1" promptTitle="Benefit #2 Description" prompt="Benefit #2 description is listed here" sqref="J20 J24 J28 J32 J396 J400 J404 J408 J412 J416 J60 J344 J348 J352 J356 J360 J364 J368 J372 J376 J380 J384 J388 J392 J36 J40 J44 J48 J52 J56 J140 J144 J148 J152 J156 J160 J164 J168 J172 J176 J180 J184 J188 J192 J196 J200 J204 J208 J212 J216 J220 J224 J228 J232 J236 J240 J244 J248 J252 J256 J260 J264 J268 J272 J276 J280 J284 J288 J292 J296 J300 J304 J308 J312 J316 J320 J324 J328 J332 J336 J340 J64 J68 J72 J76 J80 J88 J96 J100 J103:J104 J116 J124"/>
    <dataValidation allowBlank="1" showInputMessage="1" showErrorMessage="1" promptTitle="Benefit #1 Total Amount" prompt="The total amount of Benefit #1 is entered here." sqref="M18:M19 M22:M23 M26:M27 M30:M31 M394:M395 M398:M399 M402:M403 M406:M407 M410:M411 M414:M415 M58:M59 M342:M343 M346:M347 M350:M351 M354:M355 M358:M359 M362:M363 M366:M367 M370:M371 M374:M375 M378:M379 M382:M383 M386:M387 M390:M391 M34:M35 M38:M39 M42:M43 M46:M47 M50:M51 M54:M5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62:M63 M66:M67 M70:M71 M74:M75 M78:M79 M86:M87 M90 M94:M95 M98:M99 M102 M106 M114:M115 M126 M122:M123 M130 M110 M118 M82 M134"/>
    <dataValidation allowBlank="1" showInputMessage="1" showErrorMessage="1" promptTitle="Benefit#1 Description" prompt="Benefit Description for Entry #1 is listed here." sqref="J18:J19 J22:J23 J26:J27 J30:J31 J394:J395 J398:J399 J402:J403 J406:J407 J410:J411 J414:J415 J58:J59 J342:J343 J346:J347 J350:J351 J354:J355 J358:J359 J362:J363 J366:J367 J370:J371 J374:J375 J378:J379 J382:J383 J386:J387 J390:J391 J34:J35 J38:J39 J42:J43 J46:J47 J50:J51 J54:J5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62:J63 J66:J67 J70:J71 J74:J75 J78:J79 J86:J87 J90 J94:J95 J98:J99 J102 J106 J114:J115 J126 J122:J123 J130 J110 J118 J82 J134"/>
    <dataValidation allowBlank="1" showInputMessage="1" showErrorMessage="1" promptTitle="Travel Date(s)" prompt="List the dates of travel here expressed in the format MM/DD/YYYY-MM/DD/YYYY." sqref="F21 F25 F29 F33 F397 F401 F405 F409 F413 F417 F61 F345 F349 F353 F357 F361 F365 F369 F373 F377 F381 F385 F389 F393 F37 F41 F45 F49 F53 F57 F141 F145 F149 F153 F157 F161 F165 F169 F173 F177 F181 F185 F189 F193 F197 F201 F205 F209 F213 F217 F221 F225 F229 F233 F237 F241 F245 F249 F253 F257 F261 F265 F269 F273 F277 F281 F285 F289 F293 F297 F301 F305 F309 F313 F317 F321 F325 F329 F333 F337 F341 F65 F69 F73 F77 F81 F89 F97 F101 F105 F117 F125"/>
    <dataValidation type="date" allowBlank="1" showInputMessage="1" showErrorMessage="1" errorTitle="Data Entry Error" error="Please enter date using MM/DD/YYYY" promptTitle="Event Ending Date" prompt="List Event ending date here using the format MM/DD/YYYY." sqref="D21 D25 D29 D33 D397 D401 D405 D409 D413 D417 D61 D345 D349 D353 D357 D361 D365 D369 D373 D377 D381 D385 D389 D393 D37 D41 D45 D49 D53 D57 D141 D145 D149 D153 D157 D161 D165 D169 D173 D177 D181 D185 D189 D193 D197 D201 D205 D209 D213 D217 D221 D225 D229 D233 D237 D241 D245 D249 D253 D257 D261 D265 D269 D273 D277 D281 D285 D289 D293 D297 D301 D305 D309 D313 D317 D321 D325 D329 D333 D337 D341 D81 D89 D117 D125">
      <formula1>40179</formula1>
      <formula2>73051</formula2>
    </dataValidation>
    <dataValidation allowBlank="1" showInputMessage="1" showErrorMessage="1" promptTitle="Event Sponsor" prompt="List the event sponsor here." sqref="C21 C25 C29 C33 C397 C401 C405 C409 C413 C417 C61 C345 C349 C353 C357 C361 C365 C369 C373 C377 C381 C385 C389 C393 C37 C41 C45 C49 C53 C57 C141 C145 C149 C153 C157 C161 C165 C169 C173 C177 C181 C185 C189 C193 C197 C201 C205 C209 C213 C217 C221 C225 C229 C233 C237 C241 C245 C249 C253 C257 C261 C265 C269 C273 C277 C281 C285 C289 C293 C297 C301 C305 C309 C313 C317 C321 C325 C329 C333 C337 C341 C81 C89 C125"/>
    <dataValidation allowBlank="1" showInputMessage="1" showErrorMessage="1" promptTitle="Traveler Title" prompt="List traveler's title here." sqref="B21 B25 B29 B33 B397 B401 B405 B409 B413 B417 B61 B345 B349 B353 B357 B361 B365 B369 B373 B377 B381 B385 B389 B393 B37 B41 B45 B49 B53 B57 B141 B145 B149 B153 B157 B161 B165 B169 B173 B177 B181 B185 B189 B193 B197 B201 B205 B209 B213 B217 B221 B225 B229 B233 B237 B241 B245 B249 B253 B257 B261 B265 B269 B273 B277 B281 B285 B289 B293 B297 B301 B305 B309 B313 B317 B321 B325 B329 B333 B337 B341 B65 B69 B73 B77 B81 B89 B97 B101 B105 B113 B117 B121 B125 B129 B133 B137"/>
    <dataValidation allowBlank="1" showInputMessage="1" showErrorMessage="1" promptTitle="Location " prompt="List location of event here." sqref="F19 F23 F27 F31 F395 F399 F403 F407 F411 F415 F59 F343 F347 F351 F355 F359 F363 F367 F371 F375 F379 F383 F387 F391 F35 F39 F43 F47 F51 F55 F139 F143 F147 F151 F155 F159 F163 F167 F171 F175 F179 F183 F187 F191 F195 F199 F203 F207 F211 F215 F219 F223 F227 F231 F235 F239 F243 F247 F251 F255 F259 F263 F267 F271 F275 F279 F283 F287 F291 F295 F299 F303 F307 F311 F315 F319 F323 F327 F331 F335 F339 F63 F67 F71 F75 F79 F87 F95 F99 F103 F115 F12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95 D399 D403 D407 D411 D415 D59 D343 D347 D351 D355 D359 D363 D367 D371 D375 D379 D383 D387 D391 D35 D39 D43 D47 D51 D55 D139 D143 D147 D151 D155 D159 D163 D167 D171 D175 D179 D183 D187 D191 D195 D199 D203 D207 D211 D215 D219 D223 D227 D231 D235 D239 D243 D247 D251 D255 D259 D263 D267 D271 D275 D279 D283 D287 D291 D295 D299 D303 D307 D311 D315 D319 D323 D327 D331 D335 D339 D65 D67 D71 D77 D75 D79 D87 D73 D95 D101 D103 D105 D115 D69 D123 D97 D99 D63">
      <formula1>40179</formula1>
      <formula2>73051</formula2>
    </dataValidation>
    <dataValidation allowBlank="1" showInputMessage="1" showErrorMessage="1" promptTitle="Event Description" prompt="Provide event description (e.g. title of the conference) here." sqref="C19 C23 C27 C31 C395 C399 C403 C407 C411 C415 C59 C343 C347 C351 C355 C359 C363 C367 C371 C375 C379 C383 C387 C391 C35 C39 C43 C47 C51 C55 C139 C143 C147 C151 C155 C159 C163 C167 C171 C175 C179 C183 C187 C191 C195 C199 C203 C207 C211 C215 C219 C223 C227 C231 C235 C239 C243 C247 C251 C255 C259 C263 C267 C271 C275 C279 C283 C287 C291 C295 C299 C303 C307 C311 C315 C319 C323 C327 C331 C335 C339 C63 C67 C71 C75 C79 C87 C95 C99 C103 C123"/>
    <dataValidation allowBlank="1" showInputMessage="1" showErrorMessage="1" promptTitle="Traveler Name " prompt="List traveler's first and last name here." sqref="B19 B35 B63 B79 B87"/>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85 F93 F109 F113 F133 F129 F121 F137"/>
    <dataValidation allowBlank="1" showInputMessage="1" showErrorMessage="1" promptTitle="Event Sponsor Example" prompt="Event Sponsor is listed here." sqref="C17 C85 C93 C109 C113 C117 C133 C129 C121 C137"/>
    <dataValidation allowBlank="1" showInputMessage="1" showErrorMessage="1" promptTitle="Traveler Title Example" prompt="Traveler Title is listed here." sqref="B17 B85 B93 B109"/>
    <dataValidation allowBlank="1" showInputMessage="1" showErrorMessage="1" promptTitle="Location Example" prompt="Location listed here." sqref="F15 F83 F91 F107 F111 F131 F127 F119 F135"/>
    <dataValidation allowBlank="1" showInputMessage="1" showErrorMessage="1" promptTitle="Event Description Example" prompt="Event Description listed here._x000a_" sqref="C15 C83 C91 C107 C111 C115 C131 C127 C119 C135"/>
    <dataValidation allowBlank="1" showInputMessage="1" showErrorMessage="1" promptTitle="Traveler Name Example" prompt="Traveler Name Listed Here" sqref="B15 B83 B91 B107"/>
    <dataValidation type="date" allowBlank="1" showInputMessage="1" showErrorMessage="1" errorTitle="Data Entry Error" error="Please enter date using MM/DD/YYYY" promptTitle="Event Ending Date Example" prompt="Event ending date is listed here using the form MM/DD/YYYY." sqref="D17 D85 D93 D109 D113 D133 D129 D121 D13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D83 D91 D107 D111 D131 D127 D119 D13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85 M93 M109 M113 M133 M129 M121 M137"/>
    <dataValidation allowBlank="1" showInputMessage="1" showErrorMessage="1" promptTitle="Benefit #2 Total Amount Example" prompt="The total amount of Benefit #2 is entered here." sqref="M16 M84 M92 M108 M112 M131:M132 M128 M119:M120 M135:M136"/>
    <dataValidation allowBlank="1" showInputMessage="1" showErrorMessage="1" promptTitle="Payment #2-- Payment in-kind" prompt="If payment type for benefit #2 was in-kind, this box would contain an x." sqref="L16 L84 L92 L108 L112 L116 L131:L132 L128 L119:L120 L135:L136"/>
    <dataValidation allowBlank="1" showInputMessage="1" showErrorMessage="1" promptTitle="Benefit #3-- Payment in-kind" prompt="Since the payment type for benefit #3 was in-kind, this box contains an x." sqref="L17 L85 L93 L109 L113 L133 L129 L121 L137"/>
    <dataValidation allowBlank="1" showInputMessage="1" showErrorMessage="1" promptTitle="Benefit #3-- Payment by Check" prompt="If payment type for benefit #3 was by check, this box would contain an x." sqref="K17 K85 K93 K109 K113 K133 K129 K121 K137"/>
    <dataValidation allowBlank="1" showInputMessage="1" showErrorMessage="1" promptTitle="Benefit #2-- Payment by Check" prompt="Since benefit #2 was paid by check, this box contains an x." sqref="K16 K84 K92 K108 K112 K131:K132 K128 K119:K120 K135:K136"/>
    <dataValidation allowBlank="1" showInputMessage="1" showErrorMessage="1" promptTitle="Benefit #3 Description Example" prompt="Benefit #3 description is listed here" sqref="J17 J85 J93 J109 J113 J133 J129 J121 J137"/>
    <dataValidation allowBlank="1" showInputMessage="1" showErrorMessage="1" promptTitle="Benefit #2 Description Example" prompt="Benefit #2 description is listed here" sqref="J16 J84 J92 J108 J112 J131:J132 J128 J119:J120 J135:J136"/>
    <dataValidation allowBlank="1" showInputMessage="1" showErrorMessage="1" promptTitle="Benefit #1 Total Amount Example" prompt="The total amount of Benefit #1 is entered here." sqref="M15 M83 M91 M107 M111 M127"/>
    <dataValidation allowBlank="1" showInputMessage="1" showErrorMessage="1" promptTitle="Benefit #1-- Payment in-kind" prompt="Since the payment type for benefit #1 was in-kind, this box contains an x." sqref="L15 L83 L91 L107 L111 L115 L127"/>
    <dataValidation allowBlank="1" showInputMessage="1" showErrorMessage="1" promptTitle="Benefit #1--Payment by Check" prompt="If payment type for benefit #1 was by check, this box would contain an x." sqref="K15 K83 K91 K107 K111 K127"/>
    <dataValidation allowBlank="1" showInputMessage="1" showErrorMessage="1" promptTitle="Benefit#1 Description Example" prompt="Benefit Description for Entry #1 is listed here." sqref="J15 J83 J91 J107 J111 J127"/>
    <dataValidation allowBlank="1" showInputMessage="1" showErrorMessage="1" promptTitle="Benefit Source" prompt="List the benefit source here." sqref="G15:I15 G19 G415:I415 G17:I17 G25:I25 G29:I29 G27:I27 G23:I23 G33:I33 G367:I367 G371:I371 G375:I375 G379:I379 G383:I383 G387:I387 G61:I61 G259:I259 G263:I263 G267:I267 G271:I271 G275:I275 G279:I279 G283:I283 G287:I287 G291:I291 G295:I295 G299:I299 G303:I303 G307:I307 G311:I311 G315:I315 G319:I319 G323:I323 G327:I327 G331:I331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91:I391 G395:I395 G399:I399 G403:I403 G407:I407 G411:I411 G59:I59 G335:I335 G339:I339 G343:I343 G347:I347 G351:I351 G355:I355 G359:I359 G363:I363 G35 G41:I41 G45:I45 G43:I43 G39:I39 G49:I49 G53:I53 G57:I57 G47:I47 G51:I51 G55:I55 G139:I139 G143:I143 G147:I147 G151:I151 G155:I155 G159:I159 G163:I163 G167:I167 G171:I171 G175:I175 G179:I179 G183:I183 G187:I187 G191:I191 G195:I195 G199:I199 G203:I203 G207:I207 G211:I211 G215:I215 G219:I219 G223:I223 G227:I227 G231:I231 G235:I235 G239:I239 G243:I243 G247:I247 G251:I251 G255:I255 G67 G63 G87 G91:I91 G83:I83 G107:I107 G117:I117 G127:I127 G125:I125 G131:I131 G111:I111 G119:I119 G71 G75 G79 G85:I85 G93:I93 G95 G99 G103 G109:I109 G115:I115 G129:I129 G123:I123 G133:I133 G113:I113 G121:I121 G135:I135 G137:I137"/>
  </dataValidations>
  <hyperlinks>
    <hyperlink ref="D11" r:id="rId1"/>
  </hyperlinks>
  <pageMargins left="0.7" right="0.7" top="0" bottom="0.25" header="0.3" footer="0.3"/>
  <pageSetup fitToHeight="0" orientation="landscape" blackAndWhite="1"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T8" sqref="T8"/>
    </sheetView>
  </sheetViews>
  <sheetFormatPr defaultColWidth="8.85546875" defaultRowHeight="12.75"/>
  <cols>
    <col min="1" max="1" width="3.85546875" style="88" customWidth="1"/>
    <col min="2" max="2" width="16.140625" style="88" customWidth="1"/>
    <col min="3" max="3" width="17.7109375" style="88" customWidth="1"/>
    <col min="4" max="4" width="14.42578125" style="88" customWidth="1"/>
    <col min="5" max="5" width="18.7109375" style="88" hidden="1" customWidth="1"/>
    <col min="6" max="6" width="14.85546875" style="88" customWidth="1"/>
    <col min="7" max="7" width="3" style="88" customWidth="1"/>
    <col min="8" max="8" width="11.28515625" style="88" customWidth="1"/>
    <col min="9" max="9" width="3" style="88" customWidth="1"/>
    <col min="10" max="10" width="12.28515625" style="88" customWidth="1"/>
    <col min="11" max="11" width="9.140625" style="88" customWidth="1"/>
    <col min="12" max="12" width="8.85546875" style="88" customWidth="1"/>
    <col min="13" max="13" width="8" style="88" customWidth="1"/>
    <col min="14" max="14" width="0.140625" style="88" customWidth="1"/>
    <col min="15" max="15" width="8.85546875" style="88"/>
    <col min="16" max="16" width="20.28515625" style="88" bestFit="1" customWidth="1"/>
    <col min="17" max="20" width="8.85546875" style="88"/>
    <col min="21" max="21" width="9.42578125" style="88" customWidth="1"/>
    <col min="22" max="22" width="13.7109375" style="61" customWidth="1"/>
    <col min="23" max="16384" width="8.85546875" style="88"/>
  </cols>
  <sheetData>
    <row r="1" spans="1:19" s="88" customFormat="1" hidden="1"/>
    <row r="2" spans="1:19" s="88" customFormat="1">
      <c r="J2" s="730" t="s">
        <v>73</v>
      </c>
      <c r="K2" s="731"/>
      <c r="L2" s="731"/>
      <c r="M2" s="731"/>
      <c r="P2" s="733"/>
      <c r="Q2" s="733"/>
      <c r="R2" s="733"/>
      <c r="S2" s="733"/>
    </row>
    <row r="3" spans="1:19" s="88" customFormat="1">
      <c r="J3" s="731"/>
      <c r="K3" s="731"/>
      <c r="L3" s="731"/>
      <c r="M3" s="731"/>
      <c r="P3" s="734"/>
      <c r="Q3" s="734"/>
      <c r="R3" s="734"/>
      <c r="S3" s="734"/>
    </row>
    <row r="4" spans="1:19" s="88" customFormat="1" ht="13.5" thickBot="1">
      <c r="A4" s="1"/>
      <c r="B4" s="1"/>
      <c r="C4" s="1"/>
      <c r="D4" s="1"/>
      <c r="E4" s="1"/>
      <c r="F4" s="1"/>
      <c r="G4" s="1"/>
      <c r="H4" s="1"/>
      <c r="I4" s="1"/>
      <c r="J4" s="732"/>
      <c r="K4" s="732"/>
      <c r="L4" s="732"/>
      <c r="M4" s="732"/>
      <c r="P4" s="735"/>
      <c r="Q4" s="735"/>
      <c r="R4" s="735"/>
      <c r="S4" s="735"/>
    </row>
    <row r="5" spans="1:19" s="88" customFormat="1" ht="30" customHeight="1" thickTop="1" thickBot="1">
      <c r="A5" s="736" t="str">
        <f>"1353 Travel Report for "&amp;B9&amp;", "&amp;B10&amp;" for the reporting period "&amp;"Oct 19 - March 20"</f>
        <v>1353 Travel Report for Health and Human Services, HHSPB ACL for the reporting period Oct 19 - March 20</v>
      </c>
      <c r="B5" s="737"/>
      <c r="C5" s="737"/>
      <c r="D5" s="737"/>
      <c r="E5" s="737"/>
      <c r="F5" s="737"/>
      <c r="G5" s="737"/>
      <c r="H5" s="737"/>
      <c r="I5" s="737"/>
      <c r="J5" s="737"/>
      <c r="K5" s="737"/>
      <c r="L5" s="737"/>
      <c r="M5" s="737"/>
      <c r="N5" s="22"/>
      <c r="O5" s="1"/>
      <c r="Q5" s="7"/>
    </row>
    <row r="6" spans="1:19" s="88" customFormat="1" ht="13.5" customHeight="1" thickTop="1">
      <c r="A6" s="738" t="s">
        <v>8</v>
      </c>
      <c r="B6" s="740" t="s">
        <v>90</v>
      </c>
      <c r="C6" s="741"/>
      <c r="D6" s="741"/>
      <c r="E6" s="741"/>
      <c r="F6" s="741"/>
      <c r="G6" s="741"/>
      <c r="H6" s="741"/>
      <c r="I6" s="741"/>
      <c r="J6" s="742"/>
      <c r="K6" s="23" t="s">
        <v>19</v>
      </c>
      <c r="L6" s="23" t="s">
        <v>9</v>
      </c>
      <c r="M6" s="23" t="s">
        <v>18</v>
      </c>
      <c r="N6" s="11"/>
      <c r="O6" s="1"/>
    </row>
    <row r="7" spans="1:19" s="88" customFormat="1" ht="20.25" customHeight="1" thickBot="1">
      <c r="A7" s="738"/>
      <c r="B7" s="743"/>
      <c r="C7" s="744"/>
      <c r="D7" s="744"/>
      <c r="E7" s="744"/>
      <c r="F7" s="744"/>
      <c r="G7" s="744"/>
      <c r="H7" s="744"/>
      <c r="I7" s="744"/>
      <c r="J7" s="745"/>
      <c r="K7" s="47"/>
      <c r="L7" s="48"/>
      <c r="M7" s="49">
        <v>2020</v>
      </c>
      <c r="N7" s="50"/>
      <c r="O7" s="1"/>
    </row>
    <row r="8" spans="1:19" s="88" customFormat="1" ht="27.75" customHeight="1" thickTop="1" thickBot="1">
      <c r="A8" s="738"/>
      <c r="B8" s="746" t="s">
        <v>27</v>
      </c>
      <c r="C8" s="747"/>
      <c r="D8" s="747"/>
      <c r="E8" s="747"/>
      <c r="F8" s="747"/>
      <c r="G8" s="748"/>
      <c r="H8" s="748"/>
      <c r="I8" s="748"/>
      <c r="J8" s="748"/>
      <c r="K8" s="748"/>
      <c r="L8" s="747"/>
      <c r="M8" s="747"/>
      <c r="N8" s="749"/>
      <c r="O8" s="1"/>
    </row>
    <row r="9" spans="1:19" s="88" customFormat="1" ht="18" customHeight="1" thickTop="1">
      <c r="A9" s="738"/>
      <c r="B9" s="750" t="s">
        <v>91</v>
      </c>
      <c r="C9" s="728"/>
      <c r="D9" s="728"/>
      <c r="E9" s="728"/>
      <c r="F9" s="728"/>
      <c r="G9" s="634" t="s">
        <v>93</v>
      </c>
      <c r="H9" s="643" t="s">
        <v>94</v>
      </c>
      <c r="I9" s="637"/>
      <c r="J9" s="617" t="s">
        <v>95</v>
      </c>
      <c r="K9" s="909" t="s">
        <v>3</v>
      </c>
      <c r="L9" s="904" t="s">
        <v>92</v>
      </c>
      <c r="M9" s="905"/>
      <c r="N9" s="24"/>
      <c r="O9" s="21"/>
      <c r="P9" s="1"/>
    </row>
    <row r="10" spans="1:19" s="88" customFormat="1" ht="15.75" customHeight="1">
      <c r="A10" s="738"/>
      <c r="B10" s="727" t="s">
        <v>119</v>
      </c>
      <c r="C10" s="728"/>
      <c r="D10" s="728"/>
      <c r="E10" s="728"/>
      <c r="F10" s="729"/>
      <c r="G10" s="635"/>
      <c r="H10" s="644"/>
      <c r="I10" s="638"/>
      <c r="J10" s="618"/>
      <c r="K10" s="910"/>
      <c r="L10" s="906"/>
      <c r="M10" s="905"/>
      <c r="N10" s="24"/>
      <c r="O10" s="21"/>
      <c r="P10" s="1"/>
    </row>
    <row r="11" spans="1:19" s="88" customFormat="1" ht="13.5" thickBot="1">
      <c r="A11" s="738"/>
      <c r="B11" s="46" t="s">
        <v>20</v>
      </c>
      <c r="C11" s="85" t="s">
        <v>132</v>
      </c>
      <c r="D11" s="912" t="s">
        <v>131</v>
      </c>
      <c r="E11" s="587"/>
      <c r="F11" s="588"/>
      <c r="G11" s="636"/>
      <c r="H11" s="645"/>
      <c r="I11" s="639"/>
      <c r="J11" s="619"/>
      <c r="K11" s="911"/>
      <c r="L11" s="907"/>
      <c r="M11" s="908"/>
      <c r="N11" s="25"/>
      <c r="O11" s="21"/>
      <c r="P11" s="1"/>
    </row>
    <row r="12" spans="1:19" s="88"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88" customFormat="1" ht="34.5" customHeight="1" thickBot="1">
      <c r="A13" s="739"/>
      <c r="B13" s="590"/>
      <c r="C13" s="608"/>
      <c r="D13" s="610"/>
      <c r="E13" s="632"/>
      <c r="F13" s="633"/>
      <c r="G13" s="614"/>
      <c r="H13" s="615"/>
      <c r="I13" s="616"/>
      <c r="J13" s="751"/>
      <c r="K13" s="762"/>
      <c r="L13" s="763"/>
      <c r="M13" s="751"/>
      <c r="N13" s="27"/>
      <c r="O13" s="1"/>
    </row>
    <row r="14" spans="1:19" s="88" customFormat="1" ht="14.25" thickTop="1" thickBot="1">
      <c r="A14" s="713"/>
      <c r="B14" s="89"/>
      <c r="C14" s="89"/>
      <c r="D14" s="89"/>
      <c r="E14" s="780"/>
      <c r="F14" s="780"/>
      <c r="G14" s="754"/>
      <c r="H14" s="716"/>
      <c r="I14" s="57"/>
      <c r="J14" s="67"/>
      <c r="K14" s="67"/>
      <c r="L14" s="67"/>
      <c r="M14" s="67"/>
      <c r="N14" s="3"/>
    </row>
    <row r="15" spans="1:19" s="88" customFormat="1" ht="13.5" thickBot="1">
      <c r="A15" s="714"/>
      <c r="B15" s="68"/>
      <c r="C15" s="68"/>
      <c r="D15" s="69"/>
      <c r="E15" s="70"/>
      <c r="F15" s="71"/>
      <c r="G15" s="781"/>
      <c r="H15" s="782"/>
      <c r="I15" s="783"/>
      <c r="J15" s="72"/>
      <c r="K15" s="73"/>
      <c r="L15" s="74"/>
      <c r="M15" s="75"/>
      <c r="N15" s="3"/>
      <c r="O15" s="1"/>
    </row>
    <row r="16" spans="1:19" s="88" customFormat="1" ht="13.5" thickBot="1">
      <c r="A16" s="714"/>
      <c r="B16" s="90"/>
      <c r="C16" s="90"/>
      <c r="D16" s="90"/>
      <c r="E16" s="719"/>
      <c r="F16" s="719"/>
      <c r="G16" s="720"/>
      <c r="H16" s="721"/>
      <c r="I16" s="722"/>
      <c r="J16" s="77"/>
      <c r="K16" s="74"/>
      <c r="L16" s="78"/>
      <c r="M16" s="79"/>
      <c r="N16" s="26"/>
    </row>
    <row r="17" spans="1:22" ht="13.5" thickBot="1">
      <c r="A17" s="715"/>
      <c r="B17" s="80"/>
      <c r="C17" s="80"/>
      <c r="D17" s="69"/>
      <c r="E17" s="81"/>
      <c r="F17" s="71"/>
      <c r="G17" s="759"/>
      <c r="H17" s="760"/>
      <c r="I17" s="761"/>
      <c r="J17" s="82"/>
      <c r="K17" s="83"/>
      <c r="L17" s="83"/>
      <c r="M17" s="84"/>
      <c r="N17" s="3"/>
      <c r="V17" s="88"/>
    </row>
    <row r="18" spans="1:22" ht="23.25" customHeight="1" thickTop="1">
      <c r="A18" s="752"/>
      <c r="B18" s="86"/>
      <c r="C18" s="86"/>
      <c r="D18" s="86"/>
      <c r="E18" s="754"/>
      <c r="F18" s="754"/>
      <c r="G18" s="766"/>
      <c r="H18" s="767"/>
      <c r="I18" s="768"/>
      <c r="J18" s="54"/>
      <c r="K18" s="55"/>
      <c r="L18" s="55"/>
      <c r="M18" s="56"/>
      <c r="N18" s="3"/>
      <c r="V18" s="62"/>
    </row>
    <row r="19" spans="1:22">
      <c r="A19" s="764"/>
      <c r="B19" s="13"/>
      <c r="C19" s="13"/>
      <c r="D19" s="5"/>
      <c r="E19" s="13"/>
      <c r="F19" s="13"/>
      <c r="G19" s="755"/>
      <c r="H19" s="756"/>
      <c r="I19" s="757"/>
      <c r="J19" s="52"/>
      <c r="K19" s="52"/>
      <c r="L19" s="52"/>
      <c r="M19" s="53"/>
      <c r="N19" s="3"/>
      <c r="V19" s="63"/>
    </row>
    <row r="20" spans="1:22">
      <c r="A20" s="764"/>
      <c r="B20" s="87"/>
      <c r="C20" s="87"/>
      <c r="D20" s="87"/>
      <c r="E20" s="758"/>
      <c r="F20" s="758"/>
      <c r="G20" s="707"/>
      <c r="H20" s="708"/>
      <c r="I20" s="709"/>
      <c r="J20" s="18"/>
      <c r="K20" s="19"/>
      <c r="L20" s="19"/>
      <c r="M20" s="20"/>
      <c r="N20" s="3"/>
      <c r="V20" s="64"/>
    </row>
    <row r="21" spans="1:22" ht="13.5" thickBot="1">
      <c r="A21" s="765"/>
      <c r="B21" s="14"/>
      <c r="C21" s="14"/>
      <c r="D21" s="15"/>
      <c r="E21" s="16"/>
      <c r="F21" s="17"/>
      <c r="G21" s="769"/>
      <c r="H21" s="770"/>
      <c r="I21" s="771"/>
      <c r="J21" s="18"/>
      <c r="K21" s="19"/>
      <c r="L21" s="19"/>
      <c r="M21" s="20"/>
      <c r="N21" s="3"/>
      <c r="V21" s="64"/>
    </row>
    <row r="22" spans="1:22" ht="14.25" thickTop="1" thickBot="1">
      <c r="A22" s="752"/>
      <c r="B22" s="86"/>
      <c r="C22" s="86"/>
      <c r="D22" s="86"/>
      <c r="E22" s="754"/>
      <c r="F22" s="754"/>
      <c r="G22" s="754"/>
      <c r="H22" s="716"/>
      <c r="I22" s="57"/>
      <c r="J22" s="54"/>
      <c r="K22" s="55"/>
      <c r="L22" s="55"/>
      <c r="M22" s="56"/>
      <c r="N22" s="3"/>
      <c r="V22" s="64"/>
    </row>
    <row r="23" spans="1:22" ht="13.5" thickBot="1">
      <c r="A23" s="697"/>
      <c r="B23" s="13"/>
      <c r="C23" s="13"/>
      <c r="D23" s="5"/>
      <c r="E23" s="13"/>
      <c r="F23" s="13"/>
      <c r="G23" s="755"/>
      <c r="H23" s="756"/>
      <c r="I23" s="757"/>
      <c r="J23" s="52"/>
      <c r="K23" s="52"/>
      <c r="L23" s="52"/>
      <c r="M23" s="53"/>
      <c r="N23" s="3"/>
      <c r="V23" s="64"/>
    </row>
    <row r="24" spans="1:22" ht="13.5" thickBot="1">
      <c r="A24" s="697"/>
      <c r="B24" s="87"/>
      <c r="C24" s="87"/>
      <c r="D24" s="87"/>
      <c r="E24" s="758"/>
      <c r="F24" s="758"/>
      <c r="G24" s="707"/>
      <c r="H24" s="708"/>
      <c r="I24" s="709"/>
      <c r="J24" s="18"/>
      <c r="K24" s="19"/>
      <c r="L24" s="19"/>
      <c r="M24" s="20"/>
      <c r="N24" s="3"/>
      <c r="V24" s="64"/>
    </row>
    <row r="25" spans="1:22" ht="13.5" thickBot="1">
      <c r="A25" s="753"/>
      <c r="B25" s="14"/>
      <c r="C25" s="14"/>
      <c r="D25" s="15"/>
      <c r="E25" s="16"/>
      <c r="F25" s="17"/>
      <c r="G25" s="759"/>
      <c r="H25" s="760"/>
      <c r="I25" s="761"/>
      <c r="J25" s="18"/>
      <c r="K25" s="19"/>
      <c r="L25" s="19"/>
      <c r="M25" s="20"/>
      <c r="N25" s="3"/>
      <c r="V25" s="64"/>
    </row>
    <row r="26" spans="1:22" ht="14.25" thickTop="1" thickBot="1">
      <c r="A26" s="752"/>
      <c r="B26" s="86"/>
      <c r="C26" s="86"/>
      <c r="D26" s="86"/>
      <c r="E26" s="754"/>
      <c r="F26" s="754"/>
      <c r="G26" s="754"/>
      <c r="H26" s="716"/>
      <c r="I26" s="57"/>
      <c r="J26" s="54"/>
      <c r="K26" s="55"/>
      <c r="L26" s="55"/>
      <c r="M26" s="56"/>
      <c r="N26" s="3"/>
      <c r="V26" s="64"/>
    </row>
    <row r="27" spans="1:22" ht="13.5" thickBot="1">
      <c r="A27" s="697"/>
      <c r="B27" s="13"/>
      <c r="C27" s="13"/>
      <c r="D27" s="5"/>
      <c r="E27" s="13"/>
      <c r="F27" s="13"/>
      <c r="G27" s="755"/>
      <c r="H27" s="756"/>
      <c r="I27" s="757"/>
      <c r="J27" s="52"/>
      <c r="K27" s="52"/>
      <c r="L27" s="52"/>
      <c r="M27" s="53"/>
      <c r="N27" s="3"/>
      <c r="V27" s="64"/>
    </row>
    <row r="28" spans="1:22" ht="13.5" thickBot="1">
      <c r="A28" s="697"/>
      <c r="B28" s="87"/>
      <c r="C28" s="87"/>
      <c r="D28" s="87"/>
      <c r="E28" s="758"/>
      <c r="F28" s="758"/>
      <c r="G28" s="707"/>
      <c r="H28" s="708"/>
      <c r="I28" s="709"/>
      <c r="J28" s="18"/>
      <c r="K28" s="19"/>
      <c r="L28" s="19"/>
      <c r="M28" s="20"/>
      <c r="N28" s="3"/>
      <c r="V28" s="64"/>
    </row>
    <row r="29" spans="1:22" ht="13.5" thickBot="1">
      <c r="A29" s="753"/>
      <c r="B29" s="14"/>
      <c r="C29" s="14"/>
      <c r="D29" s="15"/>
      <c r="E29" s="16"/>
      <c r="F29" s="17"/>
      <c r="G29" s="759"/>
      <c r="H29" s="760"/>
      <c r="I29" s="761"/>
      <c r="J29" s="18"/>
      <c r="K29" s="19"/>
      <c r="L29" s="19"/>
      <c r="M29" s="20"/>
      <c r="N29" s="3"/>
      <c r="V29" s="64"/>
    </row>
    <row r="30" spans="1:22" ht="14.25" thickTop="1" thickBot="1">
      <c r="A30" s="752"/>
      <c r="B30" s="86"/>
      <c r="C30" s="86"/>
      <c r="D30" s="86"/>
      <c r="E30" s="754"/>
      <c r="F30" s="754"/>
      <c r="G30" s="754"/>
      <c r="H30" s="716"/>
      <c r="I30" s="57"/>
      <c r="J30" s="54"/>
      <c r="K30" s="55"/>
      <c r="L30" s="55"/>
      <c r="M30" s="56"/>
      <c r="N30" s="3"/>
      <c r="V30" s="64"/>
    </row>
    <row r="31" spans="1:22" ht="13.5" thickBot="1">
      <c r="A31" s="697"/>
      <c r="B31" s="13"/>
      <c r="C31" s="13"/>
      <c r="D31" s="5"/>
      <c r="E31" s="13"/>
      <c r="F31" s="13"/>
      <c r="G31" s="755"/>
      <c r="H31" s="756"/>
      <c r="I31" s="757"/>
      <c r="J31" s="52"/>
      <c r="K31" s="52"/>
      <c r="L31" s="52"/>
      <c r="M31" s="53"/>
      <c r="N31" s="3"/>
      <c r="V31" s="64"/>
    </row>
    <row r="32" spans="1:22" ht="13.5" thickBot="1">
      <c r="A32" s="697"/>
      <c r="B32" s="87"/>
      <c r="C32" s="87"/>
      <c r="D32" s="87"/>
      <c r="E32" s="758"/>
      <c r="F32" s="758"/>
      <c r="G32" s="707"/>
      <c r="H32" s="708"/>
      <c r="I32" s="709"/>
      <c r="J32" s="18"/>
      <c r="K32" s="19"/>
      <c r="L32" s="19"/>
      <c r="M32" s="20"/>
      <c r="N32" s="3"/>
      <c r="V32" s="64"/>
    </row>
    <row r="33" spans="1:22" ht="13.5" thickBot="1">
      <c r="A33" s="753"/>
      <c r="B33" s="14"/>
      <c r="C33" s="14"/>
      <c r="D33" s="15"/>
      <c r="E33" s="16"/>
      <c r="F33" s="17"/>
      <c r="G33" s="759"/>
      <c r="H33" s="760"/>
      <c r="I33" s="761"/>
      <c r="J33" s="18"/>
      <c r="K33" s="19"/>
      <c r="L33" s="19"/>
      <c r="M33" s="20"/>
      <c r="N33" s="3"/>
      <c r="V33" s="64"/>
    </row>
    <row r="34" spans="1:22" ht="14.25" thickTop="1" thickBot="1">
      <c r="A34" s="752"/>
      <c r="B34" s="86"/>
      <c r="C34" s="86"/>
      <c r="D34" s="86"/>
      <c r="E34" s="754"/>
      <c r="F34" s="754"/>
      <c r="G34" s="754"/>
      <c r="H34" s="716"/>
      <c r="I34" s="57"/>
      <c r="J34" s="54"/>
      <c r="K34" s="55"/>
      <c r="L34" s="55"/>
      <c r="M34" s="56"/>
      <c r="N34" s="3"/>
      <c r="V34" s="64"/>
    </row>
    <row r="35" spans="1:22" ht="13.5" thickBot="1">
      <c r="A35" s="697"/>
      <c r="B35" s="13"/>
      <c r="C35" s="13"/>
      <c r="D35" s="5"/>
      <c r="E35" s="13"/>
      <c r="F35" s="13"/>
      <c r="G35" s="755"/>
      <c r="H35" s="756"/>
      <c r="I35" s="757"/>
      <c r="J35" s="52"/>
      <c r="K35" s="52"/>
      <c r="L35" s="52"/>
      <c r="M35" s="53"/>
      <c r="N35" s="3"/>
      <c r="V35" s="64"/>
    </row>
    <row r="36" spans="1:22" ht="13.5" thickBot="1">
      <c r="A36" s="697"/>
      <c r="B36" s="87"/>
      <c r="C36" s="87"/>
      <c r="D36" s="87"/>
      <c r="E36" s="758"/>
      <c r="F36" s="758"/>
      <c r="G36" s="707"/>
      <c r="H36" s="708"/>
      <c r="I36" s="709"/>
      <c r="J36" s="18"/>
      <c r="K36" s="19"/>
      <c r="L36" s="19"/>
      <c r="M36" s="20"/>
      <c r="N36" s="3"/>
      <c r="V36" s="64"/>
    </row>
    <row r="37" spans="1:22" ht="13.5" thickBot="1">
      <c r="A37" s="753"/>
      <c r="B37" s="14"/>
      <c r="C37" s="14"/>
      <c r="D37" s="15"/>
      <c r="E37" s="16"/>
      <c r="F37" s="17"/>
      <c r="G37" s="759"/>
      <c r="H37" s="760"/>
      <c r="I37" s="761"/>
      <c r="J37" s="18"/>
      <c r="K37" s="19"/>
      <c r="L37" s="19"/>
      <c r="M37" s="20"/>
      <c r="N37" s="3"/>
      <c r="V37" s="64"/>
    </row>
    <row r="38" spans="1:22" ht="14.25" thickTop="1" thickBot="1">
      <c r="A38" s="752"/>
      <c r="B38" s="86"/>
      <c r="C38" s="86"/>
      <c r="D38" s="86"/>
      <c r="E38" s="754"/>
      <c r="F38" s="754"/>
      <c r="G38" s="754"/>
      <c r="H38" s="716"/>
      <c r="I38" s="57"/>
      <c r="J38" s="54"/>
      <c r="K38" s="55"/>
      <c r="L38" s="55"/>
      <c r="M38" s="56"/>
      <c r="N38" s="3"/>
      <c r="V38" s="64"/>
    </row>
    <row r="39" spans="1:22" ht="13.5" thickBot="1">
      <c r="A39" s="697"/>
      <c r="B39" s="13"/>
      <c r="C39" s="13"/>
      <c r="D39" s="5"/>
      <c r="E39" s="13"/>
      <c r="F39" s="13"/>
      <c r="G39" s="755"/>
      <c r="H39" s="756"/>
      <c r="I39" s="757"/>
      <c r="J39" s="52"/>
      <c r="K39" s="52"/>
      <c r="L39" s="52"/>
      <c r="M39" s="53"/>
      <c r="N39" s="3"/>
      <c r="V39" s="64"/>
    </row>
    <row r="40" spans="1:22" ht="13.5" thickBot="1">
      <c r="A40" s="697"/>
      <c r="B40" s="87"/>
      <c r="C40" s="87"/>
      <c r="D40" s="87"/>
      <c r="E40" s="758"/>
      <c r="F40" s="758"/>
      <c r="G40" s="707"/>
      <c r="H40" s="708"/>
      <c r="I40" s="709"/>
      <c r="J40" s="18"/>
      <c r="K40" s="19"/>
      <c r="L40" s="19"/>
      <c r="M40" s="20"/>
      <c r="N40" s="3"/>
      <c r="V40" s="64"/>
    </row>
    <row r="41" spans="1:22" ht="13.5" thickBot="1">
      <c r="A41" s="753"/>
      <c r="B41" s="14"/>
      <c r="C41" s="14"/>
      <c r="D41" s="15"/>
      <c r="E41" s="16"/>
      <c r="F41" s="17"/>
      <c r="G41" s="759"/>
      <c r="H41" s="760"/>
      <c r="I41" s="761"/>
      <c r="J41" s="18"/>
      <c r="K41" s="19"/>
      <c r="L41" s="19"/>
      <c r="M41" s="20"/>
      <c r="N41" s="3"/>
      <c r="V41" s="64"/>
    </row>
    <row r="42" spans="1:22" ht="14.25" thickTop="1" thickBot="1">
      <c r="A42" s="752"/>
      <c r="B42" s="86"/>
      <c r="C42" s="86"/>
      <c r="D42" s="86"/>
      <c r="E42" s="754"/>
      <c r="F42" s="754"/>
      <c r="G42" s="754"/>
      <c r="H42" s="716"/>
      <c r="I42" s="57"/>
      <c r="J42" s="54"/>
      <c r="K42" s="55"/>
      <c r="L42" s="55"/>
      <c r="M42" s="56"/>
      <c r="N42" s="3"/>
      <c r="V42" s="64"/>
    </row>
    <row r="43" spans="1:22" ht="13.5" thickBot="1">
      <c r="A43" s="697"/>
      <c r="B43" s="13"/>
      <c r="C43" s="13"/>
      <c r="D43" s="5"/>
      <c r="E43" s="13"/>
      <c r="F43" s="13"/>
      <c r="G43" s="755"/>
      <c r="H43" s="756"/>
      <c r="I43" s="757"/>
      <c r="J43" s="52"/>
      <c r="K43" s="52"/>
      <c r="L43" s="52"/>
      <c r="M43" s="53"/>
      <c r="N43" s="3"/>
      <c r="V43" s="64"/>
    </row>
    <row r="44" spans="1:22" ht="13.5" thickBot="1">
      <c r="A44" s="697"/>
      <c r="B44" s="87"/>
      <c r="C44" s="87"/>
      <c r="D44" s="87"/>
      <c r="E44" s="758"/>
      <c r="F44" s="758"/>
      <c r="G44" s="707"/>
      <c r="H44" s="708"/>
      <c r="I44" s="709"/>
      <c r="J44" s="18"/>
      <c r="K44" s="19"/>
      <c r="L44" s="19"/>
      <c r="M44" s="20"/>
      <c r="N44" s="3"/>
      <c r="V44" s="64"/>
    </row>
    <row r="45" spans="1:22" ht="13.5" thickBot="1">
      <c r="A45" s="753"/>
      <c r="B45" s="14"/>
      <c r="C45" s="14"/>
      <c r="D45" s="15"/>
      <c r="E45" s="16"/>
      <c r="F45" s="17"/>
      <c r="G45" s="759"/>
      <c r="H45" s="760"/>
      <c r="I45" s="761"/>
      <c r="J45" s="18"/>
      <c r="K45" s="19"/>
      <c r="L45" s="19"/>
      <c r="M45" s="20"/>
      <c r="N45" s="3"/>
      <c r="V45" s="64"/>
    </row>
    <row r="46" spans="1:22" ht="14.25" thickTop="1" thickBot="1">
      <c r="A46" s="752"/>
      <c r="B46" s="86"/>
      <c r="C46" s="86"/>
      <c r="D46" s="86"/>
      <c r="E46" s="754"/>
      <c r="F46" s="754"/>
      <c r="G46" s="754"/>
      <c r="H46" s="716"/>
      <c r="I46" s="57"/>
      <c r="J46" s="54"/>
      <c r="K46" s="55"/>
      <c r="L46" s="55"/>
      <c r="M46" s="56"/>
      <c r="N46" s="3"/>
      <c r="V46" s="64"/>
    </row>
    <row r="47" spans="1:22" ht="13.5" thickBot="1">
      <c r="A47" s="697"/>
      <c r="B47" s="13"/>
      <c r="C47" s="13"/>
      <c r="D47" s="5"/>
      <c r="E47" s="13"/>
      <c r="F47" s="13"/>
      <c r="G47" s="755"/>
      <c r="H47" s="756"/>
      <c r="I47" s="757"/>
      <c r="J47" s="52"/>
      <c r="K47" s="52"/>
      <c r="L47" s="52"/>
      <c r="M47" s="53"/>
      <c r="N47" s="3"/>
      <c r="V47" s="64"/>
    </row>
    <row r="48" spans="1:22" ht="13.5" thickBot="1">
      <c r="A48" s="697"/>
      <c r="B48" s="87"/>
      <c r="C48" s="87"/>
      <c r="D48" s="87"/>
      <c r="E48" s="758"/>
      <c r="F48" s="758"/>
      <c r="G48" s="707"/>
      <c r="H48" s="708"/>
      <c r="I48" s="709"/>
      <c r="J48" s="18"/>
      <c r="K48" s="19"/>
      <c r="L48" s="19"/>
      <c r="M48" s="20"/>
      <c r="N48" s="3"/>
      <c r="V48" s="64"/>
    </row>
    <row r="49" spans="1:22" ht="13.5" thickBot="1">
      <c r="A49" s="753"/>
      <c r="B49" s="14"/>
      <c r="C49" s="14"/>
      <c r="D49" s="15"/>
      <c r="E49" s="16"/>
      <c r="F49" s="17"/>
      <c r="G49" s="759"/>
      <c r="H49" s="760"/>
      <c r="I49" s="761"/>
      <c r="J49" s="18"/>
      <c r="K49" s="19"/>
      <c r="L49" s="19"/>
      <c r="M49" s="20"/>
      <c r="N49" s="3"/>
      <c r="V49" s="64"/>
    </row>
    <row r="50" spans="1:22" ht="14.25" thickTop="1" thickBot="1">
      <c r="A50" s="752"/>
      <c r="B50" s="86"/>
      <c r="C50" s="86"/>
      <c r="D50" s="86"/>
      <c r="E50" s="754"/>
      <c r="F50" s="754"/>
      <c r="G50" s="754"/>
      <c r="H50" s="716"/>
      <c r="I50" s="57"/>
      <c r="J50" s="54"/>
      <c r="K50" s="55"/>
      <c r="L50" s="55"/>
      <c r="M50" s="56"/>
      <c r="N50" s="3"/>
      <c r="V50" s="64"/>
    </row>
    <row r="51" spans="1:22" ht="13.5" thickBot="1">
      <c r="A51" s="697"/>
      <c r="B51" s="13"/>
      <c r="C51" s="13"/>
      <c r="D51" s="5"/>
      <c r="E51" s="13"/>
      <c r="F51" s="13"/>
      <c r="G51" s="755"/>
      <c r="H51" s="756"/>
      <c r="I51" s="757"/>
      <c r="J51" s="52"/>
      <c r="K51" s="52"/>
      <c r="L51" s="52"/>
      <c r="M51" s="53"/>
      <c r="N51" s="3"/>
      <c r="V51" s="64"/>
    </row>
    <row r="52" spans="1:22" ht="13.5" thickBot="1">
      <c r="A52" s="697"/>
      <c r="B52" s="87"/>
      <c r="C52" s="87"/>
      <c r="D52" s="87"/>
      <c r="E52" s="758"/>
      <c r="F52" s="758"/>
      <c r="G52" s="707"/>
      <c r="H52" s="708"/>
      <c r="I52" s="709"/>
      <c r="J52" s="18"/>
      <c r="K52" s="19"/>
      <c r="L52" s="19"/>
      <c r="M52" s="20"/>
      <c r="N52" s="3"/>
      <c r="V52" s="64"/>
    </row>
    <row r="53" spans="1:22" ht="13.5" thickBot="1">
      <c r="A53" s="753"/>
      <c r="B53" s="14"/>
      <c r="C53" s="14"/>
      <c r="D53" s="15"/>
      <c r="E53" s="16"/>
      <c r="F53" s="17"/>
      <c r="G53" s="759"/>
      <c r="H53" s="760"/>
      <c r="I53" s="761"/>
      <c r="J53" s="18"/>
      <c r="K53" s="19"/>
      <c r="L53" s="19"/>
      <c r="M53" s="20"/>
      <c r="N53" s="3"/>
      <c r="V53" s="64"/>
    </row>
    <row r="54" spans="1:22" ht="14.25" thickTop="1" thickBot="1">
      <c r="A54" s="752"/>
      <c r="B54" s="86"/>
      <c r="C54" s="86"/>
      <c r="D54" s="86"/>
      <c r="E54" s="754"/>
      <c r="F54" s="754"/>
      <c r="G54" s="754"/>
      <c r="H54" s="716"/>
      <c r="I54" s="57"/>
      <c r="J54" s="54"/>
      <c r="K54" s="55"/>
      <c r="L54" s="55"/>
      <c r="M54" s="56"/>
      <c r="N54" s="3"/>
      <c r="V54" s="64"/>
    </row>
    <row r="55" spans="1:22" ht="13.5" thickBot="1">
      <c r="A55" s="697"/>
      <c r="B55" s="13"/>
      <c r="C55" s="13"/>
      <c r="D55" s="5"/>
      <c r="E55" s="13"/>
      <c r="F55" s="13"/>
      <c r="G55" s="755"/>
      <c r="H55" s="756"/>
      <c r="I55" s="757"/>
      <c r="J55" s="52"/>
      <c r="K55" s="52"/>
      <c r="L55" s="52"/>
      <c r="M55" s="53"/>
      <c r="N55" s="3"/>
      <c r="P55" s="2"/>
      <c r="V55" s="64"/>
    </row>
    <row r="56" spans="1:22" ht="13.5" thickBot="1">
      <c r="A56" s="697"/>
      <c r="B56" s="87"/>
      <c r="C56" s="87"/>
      <c r="D56" s="87"/>
      <c r="E56" s="758"/>
      <c r="F56" s="758"/>
      <c r="G56" s="707"/>
      <c r="H56" s="708"/>
      <c r="I56" s="709"/>
      <c r="J56" s="18"/>
      <c r="K56" s="19"/>
      <c r="L56" s="19"/>
      <c r="M56" s="20"/>
      <c r="N56" s="3"/>
      <c r="V56" s="64"/>
    </row>
    <row r="57" spans="1:22" s="2" customFormat="1" ht="13.5" thickBot="1">
      <c r="A57" s="753"/>
      <c r="B57" s="14"/>
      <c r="C57" s="14"/>
      <c r="D57" s="15"/>
      <c r="E57" s="16"/>
      <c r="F57" s="17"/>
      <c r="G57" s="759"/>
      <c r="H57" s="760"/>
      <c r="I57" s="761"/>
      <c r="J57" s="18"/>
      <c r="K57" s="19"/>
      <c r="L57" s="19"/>
      <c r="M57" s="20"/>
      <c r="N57" s="4"/>
      <c r="P57" s="88"/>
      <c r="Q57" s="88"/>
      <c r="V57" s="64"/>
    </row>
    <row r="58" spans="1:22" ht="14.25" thickTop="1" thickBot="1">
      <c r="A58" s="752"/>
      <c r="B58" s="86"/>
      <c r="C58" s="86"/>
      <c r="D58" s="86"/>
      <c r="E58" s="754"/>
      <c r="F58" s="754"/>
      <c r="G58" s="754"/>
      <c r="H58" s="716"/>
      <c r="I58" s="57"/>
      <c r="J58" s="54"/>
      <c r="K58" s="55"/>
      <c r="L58" s="55"/>
      <c r="M58" s="56"/>
      <c r="N58" s="3"/>
      <c r="V58" s="64"/>
    </row>
    <row r="59" spans="1:22" ht="13.5" thickBot="1">
      <c r="A59" s="697"/>
      <c r="B59" s="13"/>
      <c r="C59" s="13"/>
      <c r="D59" s="5"/>
      <c r="E59" s="13"/>
      <c r="F59" s="13"/>
      <c r="G59" s="755"/>
      <c r="H59" s="756"/>
      <c r="I59" s="757"/>
      <c r="J59" s="52"/>
      <c r="K59" s="52"/>
      <c r="L59" s="52"/>
      <c r="M59" s="53"/>
      <c r="N59" s="3"/>
      <c r="V59" s="64"/>
    </row>
    <row r="60" spans="1:22" ht="13.5" thickBot="1">
      <c r="A60" s="697"/>
      <c r="B60" s="87"/>
      <c r="C60" s="87"/>
      <c r="D60" s="87"/>
      <c r="E60" s="758"/>
      <c r="F60" s="758"/>
      <c r="G60" s="707"/>
      <c r="H60" s="708"/>
      <c r="I60" s="709"/>
      <c r="J60" s="18"/>
      <c r="K60" s="19"/>
      <c r="L60" s="19"/>
      <c r="M60" s="20"/>
      <c r="N60" s="3"/>
      <c r="V60" s="64"/>
    </row>
    <row r="61" spans="1:22" ht="13.5" thickBot="1">
      <c r="A61" s="753"/>
      <c r="B61" s="14"/>
      <c r="C61" s="14"/>
      <c r="D61" s="15"/>
      <c r="E61" s="16"/>
      <c r="F61" s="17"/>
      <c r="G61" s="759"/>
      <c r="H61" s="760"/>
      <c r="I61" s="761"/>
      <c r="J61" s="18"/>
      <c r="K61" s="19"/>
      <c r="L61" s="19"/>
      <c r="M61" s="20"/>
      <c r="N61" s="3"/>
      <c r="V61" s="64"/>
    </row>
    <row r="62" spans="1:22" ht="14.25" thickTop="1" thickBot="1">
      <c r="A62" s="752"/>
      <c r="B62" s="86"/>
      <c r="C62" s="86"/>
      <c r="D62" s="86"/>
      <c r="E62" s="754"/>
      <c r="F62" s="754"/>
      <c r="G62" s="754"/>
      <c r="H62" s="716"/>
      <c r="I62" s="57"/>
      <c r="J62" s="54"/>
      <c r="K62" s="55"/>
      <c r="L62" s="55"/>
      <c r="M62" s="56"/>
      <c r="N62" s="3"/>
      <c r="V62" s="64"/>
    </row>
    <row r="63" spans="1:22" ht="13.5" thickBot="1">
      <c r="A63" s="697"/>
      <c r="B63" s="13"/>
      <c r="C63" s="13"/>
      <c r="D63" s="5"/>
      <c r="E63" s="13"/>
      <c r="F63" s="13"/>
      <c r="G63" s="755"/>
      <c r="H63" s="756"/>
      <c r="I63" s="757"/>
      <c r="J63" s="52"/>
      <c r="K63" s="52"/>
      <c r="L63" s="52"/>
      <c r="M63" s="53"/>
      <c r="N63" s="3"/>
      <c r="V63" s="64"/>
    </row>
    <row r="64" spans="1:22" ht="13.5" thickBot="1">
      <c r="A64" s="697"/>
      <c r="B64" s="87"/>
      <c r="C64" s="87"/>
      <c r="D64" s="87"/>
      <c r="E64" s="758"/>
      <c r="F64" s="758"/>
      <c r="G64" s="707"/>
      <c r="H64" s="708"/>
      <c r="I64" s="709"/>
      <c r="J64" s="18"/>
      <c r="K64" s="19"/>
      <c r="L64" s="19"/>
      <c r="M64" s="20"/>
      <c r="N64" s="3"/>
      <c r="V64" s="64"/>
    </row>
    <row r="65" spans="1:22" ht="13.5" thickBot="1">
      <c r="A65" s="753"/>
      <c r="B65" s="14"/>
      <c r="C65" s="14"/>
      <c r="D65" s="15"/>
      <c r="E65" s="16"/>
      <c r="F65" s="17"/>
      <c r="G65" s="759"/>
      <c r="H65" s="760"/>
      <c r="I65" s="761"/>
      <c r="J65" s="18"/>
      <c r="K65" s="19"/>
      <c r="L65" s="19"/>
      <c r="M65" s="20"/>
      <c r="N65" s="3"/>
      <c r="V65" s="64"/>
    </row>
    <row r="66" spans="1:22" ht="14.25" thickTop="1" thickBot="1">
      <c r="A66" s="752"/>
      <c r="B66" s="86"/>
      <c r="C66" s="86"/>
      <c r="D66" s="86"/>
      <c r="E66" s="754"/>
      <c r="F66" s="754"/>
      <c r="G66" s="754"/>
      <c r="H66" s="716"/>
      <c r="I66" s="57"/>
      <c r="J66" s="54"/>
      <c r="K66" s="55"/>
      <c r="L66" s="55"/>
      <c r="M66" s="56"/>
      <c r="N66" s="3"/>
      <c r="V66" s="64"/>
    </row>
    <row r="67" spans="1:22" ht="13.5" thickBot="1">
      <c r="A67" s="697"/>
      <c r="B67" s="13"/>
      <c r="C67" s="13"/>
      <c r="D67" s="5"/>
      <c r="E67" s="13"/>
      <c r="F67" s="13"/>
      <c r="G67" s="755"/>
      <c r="H67" s="756"/>
      <c r="I67" s="757"/>
      <c r="J67" s="52"/>
      <c r="K67" s="52"/>
      <c r="L67" s="52"/>
      <c r="M67" s="53"/>
      <c r="N67" s="3"/>
      <c r="V67" s="64"/>
    </row>
    <row r="68" spans="1:22" ht="13.5" thickBot="1">
      <c r="A68" s="697"/>
      <c r="B68" s="87"/>
      <c r="C68" s="87"/>
      <c r="D68" s="87"/>
      <c r="E68" s="758"/>
      <c r="F68" s="758"/>
      <c r="G68" s="707"/>
      <c r="H68" s="708"/>
      <c r="I68" s="709"/>
      <c r="J68" s="18"/>
      <c r="K68" s="19"/>
      <c r="L68" s="19"/>
      <c r="M68" s="20"/>
      <c r="N68" s="3"/>
      <c r="V68" s="64"/>
    </row>
    <row r="69" spans="1:22" ht="13.5" thickBot="1">
      <c r="A69" s="753"/>
      <c r="B69" s="14"/>
      <c r="C69" s="14"/>
      <c r="D69" s="15"/>
      <c r="E69" s="16"/>
      <c r="F69" s="17"/>
      <c r="G69" s="759"/>
      <c r="H69" s="760"/>
      <c r="I69" s="761"/>
      <c r="J69" s="18"/>
      <c r="K69" s="19"/>
      <c r="L69" s="19"/>
      <c r="M69" s="20"/>
      <c r="N69" s="3"/>
      <c r="V69" s="64"/>
    </row>
    <row r="70" spans="1:22" ht="14.25" thickTop="1" thickBot="1">
      <c r="A70" s="752"/>
      <c r="B70" s="86"/>
      <c r="C70" s="86"/>
      <c r="D70" s="86"/>
      <c r="E70" s="754"/>
      <c r="F70" s="754"/>
      <c r="G70" s="754"/>
      <c r="H70" s="716"/>
      <c r="I70" s="57"/>
      <c r="J70" s="54"/>
      <c r="K70" s="55"/>
      <c r="L70" s="55"/>
      <c r="M70" s="56"/>
      <c r="N70" s="3"/>
      <c r="V70" s="64"/>
    </row>
    <row r="71" spans="1:22" ht="13.5" thickBot="1">
      <c r="A71" s="697"/>
      <c r="B71" s="13"/>
      <c r="C71" s="13"/>
      <c r="D71" s="5"/>
      <c r="E71" s="13"/>
      <c r="F71" s="13"/>
      <c r="G71" s="755"/>
      <c r="H71" s="756"/>
      <c r="I71" s="757"/>
      <c r="J71" s="52"/>
      <c r="K71" s="52"/>
      <c r="L71" s="52"/>
      <c r="M71" s="53"/>
      <c r="N71" s="3"/>
      <c r="V71" s="65"/>
    </row>
    <row r="72" spans="1:22" ht="13.5" thickBot="1">
      <c r="A72" s="697"/>
      <c r="B72" s="87"/>
      <c r="C72" s="87"/>
      <c r="D72" s="87"/>
      <c r="E72" s="758"/>
      <c r="F72" s="758"/>
      <c r="G72" s="707"/>
      <c r="H72" s="708"/>
      <c r="I72" s="709"/>
      <c r="J72" s="18"/>
      <c r="K72" s="19"/>
      <c r="L72" s="19"/>
      <c r="M72" s="20"/>
      <c r="N72" s="3"/>
      <c r="V72" s="64"/>
    </row>
    <row r="73" spans="1:22" ht="13.5" thickBot="1">
      <c r="A73" s="753"/>
      <c r="B73" s="14"/>
      <c r="C73" s="14"/>
      <c r="D73" s="15"/>
      <c r="E73" s="16"/>
      <c r="F73" s="17"/>
      <c r="G73" s="759"/>
      <c r="H73" s="760"/>
      <c r="I73" s="761"/>
      <c r="J73" s="18"/>
      <c r="K73" s="19"/>
      <c r="L73" s="19"/>
      <c r="M73" s="20"/>
      <c r="N73" s="3"/>
      <c r="V73" s="64"/>
    </row>
    <row r="74" spans="1:22" ht="14.25" thickTop="1" thickBot="1">
      <c r="A74" s="752"/>
      <c r="B74" s="86"/>
      <c r="C74" s="86"/>
      <c r="D74" s="86"/>
      <c r="E74" s="754"/>
      <c r="F74" s="754"/>
      <c r="G74" s="754"/>
      <c r="H74" s="716"/>
      <c r="I74" s="57"/>
      <c r="J74" s="54"/>
      <c r="K74" s="55"/>
      <c r="L74" s="55"/>
      <c r="M74" s="56"/>
      <c r="N74" s="3"/>
      <c r="V74" s="64"/>
    </row>
    <row r="75" spans="1:22" ht="13.5" thickBot="1">
      <c r="A75" s="697"/>
      <c r="B75" s="13"/>
      <c r="C75" s="13"/>
      <c r="D75" s="5"/>
      <c r="E75" s="13"/>
      <c r="F75" s="13"/>
      <c r="G75" s="755"/>
      <c r="H75" s="756"/>
      <c r="I75" s="757"/>
      <c r="J75" s="52"/>
      <c r="K75" s="52"/>
      <c r="L75" s="52"/>
      <c r="M75" s="53"/>
      <c r="N75" s="3"/>
      <c r="V75" s="64"/>
    </row>
    <row r="76" spans="1:22" ht="13.5" thickBot="1">
      <c r="A76" s="697"/>
      <c r="B76" s="87"/>
      <c r="C76" s="87"/>
      <c r="D76" s="87"/>
      <c r="E76" s="758"/>
      <c r="F76" s="758"/>
      <c r="G76" s="707"/>
      <c r="H76" s="708"/>
      <c r="I76" s="709"/>
      <c r="J76" s="18"/>
      <c r="K76" s="19"/>
      <c r="L76" s="19"/>
      <c r="M76" s="20"/>
      <c r="N76" s="3"/>
      <c r="V76" s="64"/>
    </row>
    <row r="77" spans="1:22" ht="13.5" thickBot="1">
      <c r="A77" s="753"/>
      <c r="B77" s="14"/>
      <c r="C77" s="14"/>
      <c r="D77" s="15"/>
      <c r="E77" s="16"/>
      <c r="F77" s="17"/>
      <c r="G77" s="759"/>
      <c r="H77" s="760"/>
      <c r="I77" s="761"/>
      <c r="J77" s="18"/>
      <c r="K77" s="19"/>
      <c r="L77" s="19"/>
      <c r="M77" s="20"/>
      <c r="N77" s="3"/>
      <c r="V77" s="64"/>
    </row>
    <row r="78" spans="1:22" ht="14.25" thickTop="1" thickBot="1">
      <c r="A78" s="752"/>
      <c r="B78" s="86"/>
      <c r="C78" s="86"/>
      <c r="D78" s="86"/>
      <c r="E78" s="754"/>
      <c r="F78" s="754"/>
      <c r="G78" s="754"/>
      <c r="H78" s="716"/>
      <c r="I78" s="57"/>
      <c r="J78" s="54"/>
      <c r="K78" s="55"/>
      <c r="L78" s="55"/>
      <c r="M78" s="56"/>
      <c r="N78" s="3"/>
      <c r="V78" s="64"/>
    </row>
    <row r="79" spans="1:22" ht="13.5" thickBot="1">
      <c r="A79" s="697"/>
      <c r="B79" s="13"/>
      <c r="C79" s="13"/>
      <c r="D79" s="5"/>
      <c r="E79" s="13"/>
      <c r="F79" s="13"/>
      <c r="G79" s="755"/>
      <c r="H79" s="756"/>
      <c r="I79" s="757"/>
      <c r="J79" s="52"/>
      <c r="K79" s="52"/>
      <c r="L79" s="52"/>
      <c r="M79" s="53"/>
      <c r="N79" s="3"/>
      <c r="V79" s="64"/>
    </row>
    <row r="80" spans="1:22" ht="13.5" thickBot="1">
      <c r="A80" s="697"/>
      <c r="B80" s="87"/>
      <c r="C80" s="87"/>
      <c r="D80" s="87"/>
      <c r="E80" s="758"/>
      <c r="F80" s="758"/>
      <c r="G80" s="707"/>
      <c r="H80" s="708"/>
      <c r="I80" s="709"/>
      <c r="J80" s="18"/>
      <c r="K80" s="19"/>
      <c r="L80" s="19"/>
      <c r="M80" s="20"/>
      <c r="N80" s="3"/>
      <c r="V80" s="64"/>
    </row>
    <row r="81" spans="1:22" ht="13.5" thickBot="1">
      <c r="A81" s="753"/>
      <c r="B81" s="14"/>
      <c r="C81" s="14"/>
      <c r="D81" s="15"/>
      <c r="E81" s="16"/>
      <c r="F81" s="17"/>
      <c r="G81" s="759"/>
      <c r="H81" s="760"/>
      <c r="I81" s="761"/>
      <c r="J81" s="18"/>
      <c r="K81" s="19"/>
      <c r="L81" s="19"/>
      <c r="M81" s="20"/>
      <c r="N81" s="3"/>
      <c r="V81" s="64"/>
    </row>
    <row r="82" spans="1:22" ht="14.25" thickTop="1" thickBot="1">
      <c r="A82" s="752"/>
      <c r="B82" s="86"/>
      <c r="C82" s="86"/>
      <c r="D82" s="86"/>
      <c r="E82" s="754"/>
      <c r="F82" s="754"/>
      <c r="G82" s="754"/>
      <c r="H82" s="716"/>
      <c r="I82" s="57"/>
      <c r="J82" s="54"/>
      <c r="K82" s="55"/>
      <c r="L82" s="55"/>
      <c r="M82" s="56"/>
      <c r="N82" s="3"/>
      <c r="V82" s="64"/>
    </row>
    <row r="83" spans="1:22" ht="13.5" thickBot="1">
      <c r="A83" s="697"/>
      <c r="B83" s="13"/>
      <c r="C83" s="13"/>
      <c r="D83" s="5"/>
      <c r="E83" s="13"/>
      <c r="F83" s="13"/>
      <c r="G83" s="755"/>
      <c r="H83" s="756"/>
      <c r="I83" s="757"/>
      <c r="J83" s="52"/>
      <c r="K83" s="52"/>
      <c r="L83" s="52"/>
      <c r="M83" s="53"/>
      <c r="N83" s="3"/>
      <c r="V83" s="64"/>
    </row>
    <row r="84" spans="1:22" ht="13.5" thickBot="1">
      <c r="A84" s="697"/>
      <c r="B84" s="87"/>
      <c r="C84" s="87"/>
      <c r="D84" s="87"/>
      <c r="E84" s="758"/>
      <c r="F84" s="758"/>
      <c r="G84" s="707"/>
      <c r="H84" s="708"/>
      <c r="I84" s="709"/>
      <c r="J84" s="18"/>
      <c r="K84" s="19"/>
      <c r="L84" s="19"/>
      <c r="M84" s="20"/>
      <c r="N84" s="3"/>
      <c r="V84" s="64"/>
    </row>
    <row r="85" spans="1:22" ht="13.5" thickBot="1">
      <c r="A85" s="753"/>
      <c r="B85" s="14"/>
      <c r="C85" s="14"/>
      <c r="D85" s="15"/>
      <c r="E85" s="16"/>
      <c r="F85" s="17"/>
      <c r="G85" s="759"/>
      <c r="H85" s="760"/>
      <c r="I85" s="761"/>
      <c r="J85" s="18"/>
      <c r="K85" s="19"/>
      <c r="L85" s="19"/>
      <c r="M85" s="20"/>
      <c r="N85" s="3"/>
      <c r="V85" s="64"/>
    </row>
    <row r="86" spans="1:22" ht="14.25" thickTop="1" thickBot="1">
      <c r="A86" s="752"/>
      <c r="B86" s="86"/>
      <c r="C86" s="86"/>
      <c r="D86" s="86"/>
      <c r="E86" s="754"/>
      <c r="F86" s="754"/>
      <c r="G86" s="754"/>
      <c r="H86" s="716"/>
      <c r="I86" s="57"/>
      <c r="J86" s="54"/>
      <c r="K86" s="55"/>
      <c r="L86" s="55"/>
      <c r="M86" s="56"/>
      <c r="N86" s="3"/>
      <c r="V86" s="64"/>
    </row>
    <row r="87" spans="1:22" ht="13.5" thickBot="1">
      <c r="A87" s="697"/>
      <c r="B87" s="13"/>
      <c r="C87" s="13"/>
      <c r="D87" s="5"/>
      <c r="E87" s="13"/>
      <c r="F87" s="13"/>
      <c r="G87" s="755"/>
      <c r="H87" s="756"/>
      <c r="I87" s="757"/>
      <c r="J87" s="52"/>
      <c r="K87" s="52"/>
      <c r="L87" s="52"/>
      <c r="M87" s="53"/>
      <c r="N87" s="3"/>
      <c r="V87" s="64"/>
    </row>
    <row r="88" spans="1:22" ht="13.5" thickBot="1">
      <c r="A88" s="697"/>
      <c r="B88" s="87"/>
      <c r="C88" s="87"/>
      <c r="D88" s="87"/>
      <c r="E88" s="758"/>
      <c r="F88" s="758"/>
      <c r="G88" s="707"/>
      <c r="H88" s="708"/>
      <c r="I88" s="709"/>
      <c r="J88" s="18"/>
      <c r="K88" s="19"/>
      <c r="L88" s="19"/>
      <c r="M88" s="20"/>
      <c r="N88" s="3"/>
      <c r="V88" s="64"/>
    </row>
    <row r="89" spans="1:22" ht="13.5" thickBot="1">
      <c r="A89" s="753"/>
      <c r="B89" s="14"/>
      <c r="C89" s="14"/>
      <c r="D89" s="15"/>
      <c r="E89" s="16"/>
      <c r="F89" s="17"/>
      <c r="G89" s="759"/>
      <c r="H89" s="760"/>
      <c r="I89" s="761"/>
      <c r="J89" s="18"/>
      <c r="K89" s="19"/>
      <c r="L89" s="19"/>
      <c r="M89" s="20"/>
      <c r="N89" s="3"/>
      <c r="V89" s="64"/>
    </row>
    <row r="90" spans="1:22" ht="14.25" thickTop="1" thickBot="1">
      <c r="A90" s="752"/>
      <c r="B90" s="86"/>
      <c r="C90" s="86"/>
      <c r="D90" s="86"/>
      <c r="E90" s="754"/>
      <c r="F90" s="754"/>
      <c r="G90" s="754"/>
      <c r="H90" s="716"/>
      <c r="I90" s="57"/>
      <c r="J90" s="54"/>
      <c r="K90" s="55"/>
      <c r="L90" s="55"/>
      <c r="M90" s="56"/>
      <c r="N90" s="3"/>
      <c r="V90" s="64"/>
    </row>
    <row r="91" spans="1:22" ht="13.5" thickBot="1">
      <c r="A91" s="697"/>
      <c r="B91" s="13"/>
      <c r="C91" s="13"/>
      <c r="D91" s="5"/>
      <c r="E91" s="13"/>
      <c r="F91" s="13"/>
      <c r="G91" s="755"/>
      <c r="H91" s="756"/>
      <c r="I91" s="757"/>
      <c r="J91" s="52"/>
      <c r="K91" s="52"/>
      <c r="L91" s="52"/>
      <c r="M91" s="53"/>
      <c r="N91" s="3"/>
      <c r="V91" s="64"/>
    </row>
    <row r="92" spans="1:22" ht="13.5" thickBot="1">
      <c r="A92" s="697"/>
      <c r="B92" s="87"/>
      <c r="C92" s="87"/>
      <c r="D92" s="87"/>
      <c r="E92" s="758"/>
      <c r="F92" s="758"/>
      <c r="G92" s="707"/>
      <c r="H92" s="708"/>
      <c r="I92" s="709"/>
      <c r="J92" s="18"/>
      <c r="K92" s="19"/>
      <c r="L92" s="19"/>
      <c r="M92" s="20"/>
      <c r="N92" s="3"/>
      <c r="V92" s="64"/>
    </row>
    <row r="93" spans="1:22" ht="13.5" thickBot="1">
      <c r="A93" s="753"/>
      <c r="B93" s="14"/>
      <c r="C93" s="14"/>
      <c r="D93" s="15"/>
      <c r="E93" s="16"/>
      <c r="F93" s="17"/>
      <c r="G93" s="759"/>
      <c r="H93" s="760"/>
      <c r="I93" s="761"/>
      <c r="J93" s="18"/>
      <c r="K93" s="19"/>
      <c r="L93" s="19"/>
      <c r="M93" s="20"/>
      <c r="N93" s="3"/>
      <c r="V93" s="64"/>
    </row>
    <row r="94" spans="1:22" ht="14.25" thickTop="1" thickBot="1">
      <c r="A94" s="752"/>
      <c r="B94" s="86"/>
      <c r="C94" s="86"/>
      <c r="D94" s="86"/>
      <c r="E94" s="754"/>
      <c r="F94" s="754"/>
      <c r="G94" s="754"/>
      <c r="H94" s="716"/>
      <c r="I94" s="57"/>
      <c r="J94" s="54"/>
      <c r="K94" s="55"/>
      <c r="L94" s="55"/>
      <c r="M94" s="56"/>
      <c r="N94" s="3"/>
      <c r="V94" s="64"/>
    </row>
    <row r="95" spans="1:22" ht="13.5" thickBot="1">
      <c r="A95" s="697"/>
      <c r="B95" s="13"/>
      <c r="C95" s="13"/>
      <c r="D95" s="5"/>
      <c r="E95" s="13"/>
      <c r="F95" s="13"/>
      <c r="G95" s="755"/>
      <c r="H95" s="756"/>
      <c r="I95" s="757"/>
      <c r="J95" s="52"/>
      <c r="K95" s="52"/>
      <c r="L95" s="52"/>
      <c r="M95" s="53"/>
      <c r="N95" s="3"/>
      <c r="V95" s="64"/>
    </row>
    <row r="96" spans="1:22" ht="13.5" thickBot="1">
      <c r="A96" s="697"/>
      <c r="B96" s="87"/>
      <c r="C96" s="87"/>
      <c r="D96" s="87"/>
      <c r="E96" s="758"/>
      <c r="F96" s="758"/>
      <c r="G96" s="707"/>
      <c r="H96" s="708"/>
      <c r="I96" s="709"/>
      <c r="J96" s="18"/>
      <c r="K96" s="19"/>
      <c r="L96" s="19"/>
      <c r="M96" s="20"/>
      <c r="N96" s="3"/>
      <c r="V96" s="64"/>
    </row>
    <row r="97" spans="1:22" ht="13.5" thickBot="1">
      <c r="A97" s="753"/>
      <c r="B97" s="14"/>
      <c r="C97" s="14"/>
      <c r="D97" s="15"/>
      <c r="E97" s="16"/>
      <c r="F97" s="17"/>
      <c r="G97" s="759"/>
      <c r="H97" s="760"/>
      <c r="I97" s="761"/>
      <c r="J97" s="18"/>
      <c r="K97" s="19"/>
      <c r="L97" s="19"/>
      <c r="M97" s="20"/>
      <c r="N97" s="3"/>
      <c r="V97" s="64"/>
    </row>
    <row r="98" spans="1:22" ht="14.25" thickTop="1" thickBot="1">
      <c r="A98" s="752"/>
      <c r="B98" s="86"/>
      <c r="C98" s="86"/>
      <c r="D98" s="86"/>
      <c r="E98" s="754"/>
      <c r="F98" s="754"/>
      <c r="G98" s="754"/>
      <c r="H98" s="716"/>
      <c r="I98" s="57"/>
      <c r="J98" s="54"/>
      <c r="K98" s="55"/>
      <c r="L98" s="55"/>
      <c r="M98" s="56"/>
      <c r="N98" s="3"/>
      <c r="V98" s="64"/>
    </row>
    <row r="99" spans="1:22" ht="13.5" thickBot="1">
      <c r="A99" s="697"/>
      <c r="B99" s="13"/>
      <c r="C99" s="13"/>
      <c r="D99" s="5"/>
      <c r="E99" s="13"/>
      <c r="F99" s="13"/>
      <c r="G99" s="755"/>
      <c r="H99" s="756"/>
      <c r="I99" s="757"/>
      <c r="J99" s="52"/>
      <c r="K99" s="52"/>
      <c r="L99" s="52"/>
      <c r="M99" s="53"/>
      <c r="N99" s="3"/>
      <c r="V99" s="64"/>
    </row>
    <row r="100" spans="1:22" ht="13.5" thickBot="1">
      <c r="A100" s="697"/>
      <c r="B100" s="87"/>
      <c r="C100" s="87"/>
      <c r="D100" s="87"/>
      <c r="E100" s="758"/>
      <c r="F100" s="758"/>
      <c r="G100" s="707"/>
      <c r="H100" s="708"/>
      <c r="I100" s="709"/>
      <c r="J100" s="18"/>
      <c r="K100" s="19"/>
      <c r="L100" s="19"/>
      <c r="M100" s="20"/>
      <c r="N100" s="3"/>
      <c r="V100" s="64"/>
    </row>
    <row r="101" spans="1:22" ht="13.5" thickBot="1">
      <c r="A101" s="753"/>
      <c r="B101" s="14"/>
      <c r="C101" s="14"/>
      <c r="D101" s="15"/>
      <c r="E101" s="16"/>
      <c r="F101" s="17"/>
      <c r="G101" s="759"/>
      <c r="H101" s="760"/>
      <c r="I101" s="761"/>
      <c r="J101" s="18"/>
      <c r="K101" s="19"/>
      <c r="L101" s="19"/>
      <c r="M101" s="20"/>
      <c r="N101" s="3"/>
      <c r="V101" s="64"/>
    </row>
    <row r="102" spans="1:22" ht="14.25" thickTop="1" thickBot="1">
      <c r="A102" s="752"/>
      <c r="B102" s="86"/>
      <c r="C102" s="86"/>
      <c r="D102" s="86"/>
      <c r="E102" s="754"/>
      <c r="F102" s="754"/>
      <c r="G102" s="754"/>
      <c r="H102" s="716"/>
      <c r="I102" s="57"/>
      <c r="J102" s="54"/>
      <c r="K102" s="55"/>
      <c r="L102" s="55"/>
      <c r="M102" s="56"/>
      <c r="N102" s="3"/>
      <c r="V102" s="64"/>
    </row>
    <row r="103" spans="1:22" ht="13.5" thickBot="1">
      <c r="A103" s="697"/>
      <c r="B103" s="13"/>
      <c r="C103" s="13"/>
      <c r="D103" s="5"/>
      <c r="E103" s="13"/>
      <c r="F103" s="13"/>
      <c r="G103" s="755"/>
      <c r="H103" s="756"/>
      <c r="I103" s="757"/>
      <c r="J103" s="52"/>
      <c r="K103" s="52"/>
      <c r="L103" s="52"/>
      <c r="M103" s="53"/>
      <c r="N103" s="3"/>
      <c r="V103" s="64"/>
    </row>
    <row r="104" spans="1:22" ht="13.5" thickBot="1">
      <c r="A104" s="697"/>
      <c r="B104" s="87"/>
      <c r="C104" s="87"/>
      <c r="D104" s="87"/>
      <c r="E104" s="758"/>
      <c r="F104" s="758"/>
      <c r="G104" s="707"/>
      <c r="H104" s="708"/>
      <c r="I104" s="709"/>
      <c r="J104" s="18"/>
      <c r="K104" s="19"/>
      <c r="L104" s="19"/>
      <c r="M104" s="20"/>
      <c r="N104" s="3"/>
      <c r="V104" s="64"/>
    </row>
    <row r="105" spans="1:22" ht="13.5" thickBot="1">
      <c r="A105" s="753"/>
      <c r="B105" s="14"/>
      <c r="C105" s="14"/>
      <c r="D105" s="15"/>
      <c r="E105" s="16"/>
      <c r="F105" s="17"/>
      <c r="G105" s="759"/>
      <c r="H105" s="760"/>
      <c r="I105" s="761"/>
      <c r="J105" s="18"/>
      <c r="K105" s="19"/>
      <c r="L105" s="19"/>
      <c r="M105" s="20"/>
      <c r="N105" s="3"/>
      <c r="V105" s="64"/>
    </row>
    <row r="106" spans="1:22" ht="14.25" thickTop="1" thickBot="1">
      <c r="A106" s="752"/>
      <c r="B106" s="86"/>
      <c r="C106" s="86"/>
      <c r="D106" s="86"/>
      <c r="E106" s="754"/>
      <c r="F106" s="754"/>
      <c r="G106" s="754"/>
      <c r="H106" s="716"/>
      <c r="I106" s="57"/>
      <c r="J106" s="54"/>
      <c r="K106" s="55"/>
      <c r="L106" s="55"/>
      <c r="M106" s="56"/>
      <c r="N106" s="3"/>
      <c r="V106" s="64"/>
    </row>
    <row r="107" spans="1:22" ht="13.5" thickBot="1">
      <c r="A107" s="697"/>
      <c r="B107" s="13"/>
      <c r="C107" s="13"/>
      <c r="D107" s="5"/>
      <c r="E107" s="13"/>
      <c r="F107" s="13"/>
      <c r="G107" s="755"/>
      <c r="H107" s="756"/>
      <c r="I107" s="757"/>
      <c r="J107" s="52"/>
      <c r="K107" s="52"/>
      <c r="L107" s="52"/>
      <c r="M107" s="53"/>
      <c r="N107" s="3"/>
      <c r="V107" s="64"/>
    </row>
    <row r="108" spans="1:22" ht="13.5" thickBot="1">
      <c r="A108" s="697"/>
      <c r="B108" s="87"/>
      <c r="C108" s="87"/>
      <c r="D108" s="87"/>
      <c r="E108" s="758"/>
      <c r="F108" s="758"/>
      <c r="G108" s="707"/>
      <c r="H108" s="708"/>
      <c r="I108" s="709"/>
      <c r="J108" s="18"/>
      <c r="K108" s="19"/>
      <c r="L108" s="19"/>
      <c r="M108" s="20"/>
      <c r="N108" s="3"/>
      <c r="V108" s="64"/>
    </row>
    <row r="109" spans="1:22" ht="13.5" thickBot="1">
      <c r="A109" s="753"/>
      <c r="B109" s="14"/>
      <c r="C109" s="14"/>
      <c r="D109" s="15"/>
      <c r="E109" s="16"/>
      <c r="F109" s="17"/>
      <c r="G109" s="759"/>
      <c r="H109" s="760"/>
      <c r="I109" s="761"/>
      <c r="J109" s="18"/>
      <c r="K109" s="19"/>
      <c r="L109" s="19"/>
      <c r="M109" s="20"/>
      <c r="N109" s="3"/>
      <c r="V109" s="64"/>
    </row>
    <row r="110" spans="1:22" ht="14.25" thickTop="1" thickBot="1">
      <c r="A110" s="752"/>
      <c r="B110" s="86"/>
      <c r="C110" s="86"/>
      <c r="D110" s="86"/>
      <c r="E110" s="754"/>
      <c r="F110" s="754"/>
      <c r="G110" s="754"/>
      <c r="H110" s="716"/>
      <c r="I110" s="57"/>
      <c r="J110" s="54"/>
      <c r="K110" s="55"/>
      <c r="L110" s="55"/>
      <c r="M110" s="56"/>
      <c r="N110" s="3"/>
      <c r="V110" s="64"/>
    </row>
    <row r="111" spans="1:22" ht="13.5" thickBot="1">
      <c r="A111" s="697"/>
      <c r="B111" s="13"/>
      <c r="C111" s="13"/>
      <c r="D111" s="5"/>
      <c r="E111" s="13"/>
      <c r="F111" s="13"/>
      <c r="G111" s="755"/>
      <c r="H111" s="756"/>
      <c r="I111" s="757"/>
      <c r="J111" s="52"/>
      <c r="K111" s="52"/>
      <c r="L111" s="52"/>
      <c r="M111" s="53"/>
      <c r="N111" s="3"/>
      <c r="V111" s="64"/>
    </row>
    <row r="112" spans="1:22" ht="13.5" thickBot="1">
      <c r="A112" s="697"/>
      <c r="B112" s="87"/>
      <c r="C112" s="87"/>
      <c r="D112" s="87"/>
      <c r="E112" s="758"/>
      <c r="F112" s="758"/>
      <c r="G112" s="707"/>
      <c r="H112" s="708"/>
      <c r="I112" s="709"/>
      <c r="J112" s="18"/>
      <c r="K112" s="19"/>
      <c r="L112" s="19"/>
      <c r="M112" s="20"/>
      <c r="N112" s="3"/>
      <c r="V112" s="64"/>
    </row>
    <row r="113" spans="1:22" ht="13.5" thickBot="1">
      <c r="A113" s="753"/>
      <c r="B113" s="14"/>
      <c r="C113" s="14"/>
      <c r="D113" s="15"/>
      <c r="E113" s="16"/>
      <c r="F113" s="17"/>
      <c r="G113" s="759"/>
      <c r="H113" s="760"/>
      <c r="I113" s="761"/>
      <c r="J113" s="18"/>
      <c r="K113" s="19"/>
      <c r="L113" s="19"/>
      <c r="M113" s="20"/>
      <c r="N113" s="3"/>
      <c r="V113" s="64"/>
    </row>
    <row r="114" spans="1:22" ht="14.25" thickTop="1" thickBot="1">
      <c r="A114" s="752"/>
      <c r="B114" s="86"/>
      <c r="C114" s="86"/>
      <c r="D114" s="86"/>
      <c r="E114" s="754"/>
      <c r="F114" s="754"/>
      <c r="G114" s="754"/>
      <c r="H114" s="716"/>
      <c r="I114" s="57"/>
      <c r="J114" s="54"/>
      <c r="K114" s="55"/>
      <c r="L114" s="55"/>
      <c r="M114" s="56"/>
      <c r="N114" s="3"/>
      <c r="V114" s="64"/>
    </row>
    <row r="115" spans="1:22" ht="13.5" thickBot="1">
      <c r="A115" s="697"/>
      <c r="B115" s="13"/>
      <c r="C115" s="13"/>
      <c r="D115" s="5"/>
      <c r="E115" s="13"/>
      <c r="F115" s="13"/>
      <c r="G115" s="755"/>
      <c r="H115" s="756"/>
      <c r="I115" s="757"/>
      <c r="J115" s="52"/>
      <c r="K115" s="52"/>
      <c r="L115" s="52"/>
      <c r="M115" s="53"/>
      <c r="N115" s="3"/>
      <c r="V115" s="64"/>
    </row>
    <row r="116" spans="1:22" ht="13.5" thickBot="1">
      <c r="A116" s="697"/>
      <c r="B116" s="87"/>
      <c r="C116" s="87"/>
      <c r="D116" s="87"/>
      <c r="E116" s="758"/>
      <c r="F116" s="758"/>
      <c r="G116" s="707"/>
      <c r="H116" s="708"/>
      <c r="I116" s="709"/>
      <c r="J116" s="18"/>
      <c r="K116" s="19"/>
      <c r="L116" s="19"/>
      <c r="M116" s="20"/>
      <c r="N116" s="3"/>
      <c r="V116" s="64"/>
    </row>
    <row r="117" spans="1:22" ht="13.5" thickBot="1">
      <c r="A117" s="753"/>
      <c r="B117" s="14"/>
      <c r="C117" s="14"/>
      <c r="D117" s="15"/>
      <c r="E117" s="16"/>
      <c r="F117" s="17"/>
      <c r="G117" s="759"/>
      <c r="H117" s="760"/>
      <c r="I117" s="761"/>
      <c r="J117" s="18"/>
      <c r="K117" s="19"/>
      <c r="L117" s="19"/>
      <c r="M117" s="20"/>
      <c r="N117" s="3"/>
      <c r="V117" s="64"/>
    </row>
    <row r="118" spans="1:22" ht="14.25" thickTop="1" thickBot="1">
      <c r="A118" s="752"/>
      <c r="B118" s="86"/>
      <c r="C118" s="86"/>
      <c r="D118" s="86"/>
      <c r="E118" s="754"/>
      <c r="F118" s="754"/>
      <c r="G118" s="754"/>
      <c r="H118" s="716"/>
      <c r="I118" s="57"/>
      <c r="J118" s="54"/>
      <c r="K118" s="55"/>
      <c r="L118" s="55"/>
      <c r="M118" s="56"/>
      <c r="N118" s="3"/>
      <c r="V118" s="64"/>
    </row>
    <row r="119" spans="1:22" ht="13.5" thickBot="1">
      <c r="A119" s="697"/>
      <c r="B119" s="13"/>
      <c r="C119" s="13"/>
      <c r="D119" s="5"/>
      <c r="E119" s="13"/>
      <c r="F119" s="13"/>
      <c r="G119" s="755"/>
      <c r="H119" s="756"/>
      <c r="I119" s="757"/>
      <c r="J119" s="52"/>
      <c r="K119" s="52"/>
      <c r="L119" s="52"/>
      <c r="M119" s="53"/>
      <c r="N119" s="3"/>
      <c r="V119" s="64"/>
    </row>
    <row r="120" spans="1:22" ht="13.5" thickBot="1">
      <c r="A120" s="697"/>
      <c r="B120" s="87"/>
      <c r="C120" s="87"/>
      <c r="D120" s="87"/>
      <c r="E120" s="758"/>
      <c r="F120" s="758"/>
      <c r="G120" s="707"/>
      <c r="H120" s="708"/>
      <c r="I120" s="709"/>
      <c r="J120" s="18"/>
      <c r="K120" s="19"/>
      <c r="L120" s="19"/>
      <c r="M120" s="20"/>
      <c r="N120" s="3"/>
      <c r="V120" s="64"/>
    </row>
    <row r="121" spans="1:22" ht="13.5" thickBot="1">
      <c r="A121" s="753"/>
      <c r="B121" s="14"/>
      <c r="C121" s="14"/>
      <c r="D121" s="15"/>
      <c r="E121" s="16"/>
      <c r="F121" s="17"/>
      <c r="G121" s="759"/>
      <c r="H121" s="760"/>
      <c r="I121" s="761"/>
      <c r="J121" s="18"/>
      <c r="K121" s="19"/>
      <c r="L121" s="19"/>
      <c r="M121" s="20"/>
      <c r="N121" s="3"/>
      <c r="V121" s="64"/>
    </row>
    <row r="122" spans="1:22" ht="14.25" thickTop="1" thickBot="1">
      <c r="A122" s="752"/>
      <c r="B122" s="86"/>
      <c r="C122" s="86"/>
      <c r="D122" s="86"/>
      <c r="E122" s="754"/>
      <c r="F122" s="754"/>
      <c r="G122" s="754"/>
      <c r="H122" s="716"/>
      <c r="I122" s="57"/>
      <c r="J122" s="54"/>
      <c r="K122" s="55"/>
      <c r="L122" s="55"/>
      <c r="M122" s="56"/>
      <c r="N122" s="3"/>
      <c r="V122" s="64"/>
    </row>
    <row r="123" spans="1:22" ht="13.5" thickBot="1">
      <c r="A123" s="697"/>
      <c r="B123" s="13"/>
      <c r="C123" s="13"/>
      <c r="D123" s="5"/>
      <c r="E123" s="13"/>
      <c r="F123" s="13"/>
      <c r="G123" s="755"/>
      <c r="H123" s="756"/>
      <c r="I123" s="757"/>
      <c r="J123" s="52"/>
      <c r="K123" s="52"/>
      <c r="L123" s="52"/>
      <c r="M123" s="53"/>
      <c r="N123" s="3"/>
      <c r="V123" s="64"/>
    </row>
    <row r="124" spans="1:22" ht="13.5" thickBot="1">
      <c r="A124" s="697"/>
      <c r="B124" s="87"/>
      <c r="C124" s="87"/>
      <c r="D124" s="87"/>
      <c r="E124" s="758"/>
      <c r="F124" s="758"/>
      <c r="G124" s="707"/>
      <c r="H124" s="708"/>
      <c r="I124" s="709"/>
      <c r="J124" s="18"/>
      <c r="K124" s="19"/>
      <c r="L124" s="19"/>
      <c r="M124" s="20"/>
      <c r="N124" s="3"/>
      <c r="V124" s="64"/>
    </row>
    <row r="125" spans="1:22" ht="13.5" thickBot="1">
      <c r="A125" s="753"/>
      <c r="B125" s="14"/>
      <c r="C125" s="14"/>
      <c r="D125" s="15"/>
      <c r="E125" s="16"/>
      <c r="F125" s="17"/>
      <c r="G125" s="759"/>
      <c r="H125" s="760"/>
      <c r="I125" s="761"/>
      <c r="J125" s="18"/>
      <c r="K125" s="19"/>
      <c r="L125" s="19"/>
      <c r="M125" s="20"/>
      <c r="N125" s="3"/>
      <c r="V125" s="64"/>
    </row>
    <row r="126" spans="1:22" ht="14.25" thickTop="1" thickBot="1">
      <c r="A126" s="752"/>
      <c r="B126" s="86"/>
      <c r="C126" s="86"/>
      <c r="D126" s="86"/>
      <c r="E126" s="754"/>
      <c r="F126" s="754"/>
      <c r="G126" s="754"/>
      <c r="H126" s="716"/>
      <c r="I126" s="57"/>
      <c r="J126" s="54"/>
      <c r="K126" s="55"/>
      <c r="L126" s="55"/>
      <c r="M126" s="56"/>
      <c r="N126" s="3"/>
      <c r="V126" s="64"/>
    </row>
    <row r="127" spans="1:22" ht="13.5" thickBot="1">
      <c r="A127" s="697"/>
      <c r="B127" s="13"/>
      <c r="C127" s="13"/>
      <c r="D127" s="5"/>
      <c r="E127" s="13"/>
      <c r="F127" s="13"/>
      <c r="G127" s="755"/>
      <c r="H127" s="756"/>
      <c r="I127" s="757"/>
      <c r="J127" s="52"/>
      <c r="K127" s="52"/>
      <c r="L127" s="52"/>
      <c r="M127" s="53"/>
      <c r="N127" s="3"/>
      <c r="V127" s="64"/>
    </row>
    <row r="128" spans="1:22" ht="13.5" thickBot="1">
      <c r="A128" s="697"/>
      <c r="B128" s="87"/>
      <c r="C128" s="87"/>
      <c r="D128" s="87"/>
      <c r="E128" s="758"/>
      <c r="F128" s="758"/>
      <c r="G128" s="707"/>
      <c r="H128" s="708"/>
      <c r="I128" s="709"/>
      <c r="J128" s="18"/>
      <c r="K128" s="19"/>
      <c r="L128" s="19"/>
      <c r="M128" s="20"/>
      <c r="N128" s="3"/>
      <c r="V128" s="64"/>
    </row>
    <row r="129" spans="1:22" ht="13.5" thickBot="1">
      <c r="A129" s="753"/>
      <c r="B129" s="14"/>
      <c r="C129" s="14"/>
      <c r="D129" s="15"/>
      <c r="E129" s="16"/>
      <c r="F129" s="17"/>
      <c r="G129" s="759"/>
      <c r="H129" s="760"/>
      <c r="I129" s="761"/>
      <c r="J129" s="18"/>
      <c r="K129" s="19"/>
      <c r="L129" s="19"/>
      <c r="M129" s="20"/>
      <c r="N129" s="3"/>
      <c r="V129" s="64"/>
    </row>
    <row r="130" spans="1:22" ht="14.25" thickTop="1" thickBot="1">
      <c r="A130" s="752"/>
      <c r="B130" s="86"/>
      <c r="C130" s="86"/>
      <c r="D130" s="86"/>
      <c r="E130" s="754"/>
      <c r="F130" s="754"/>
      <c r="G130" s="754"/>
      <c r="H130" s="716"/>
      <c r="I130" s="57"/>
      <c r="J130" s="54"/>
      <c r="K130" s="55"/>
      <c r="L130" s="55"/>
      <c r="M130" s="56"/>
      <c r="N130" s="3"/>
      <c r="V130" s="64"/>
    </row>
    <row r="131" spans="1:22" ht="13.5" thickBot="1">
      <c r="A131" s="697"/>
      <c r="B131" s="13"/>
      <c r="C131" s="13"/>
      <c r="D131" s="5"/>
      <c r="E131" s="13"/>
      <c r="F131" s="13"/>
      <c r="G131" s="755"/>
      <c r="H131" s="756"/>
      <c r="I131" s="757"/>
      <c r="J131" s="52"/>
      <c r="K131" s="52"/>
      <c r="L131" s="52"/>
      <c r="M131" s="53"/>
      <c r="N131" s="3"/>
      <c r="V131" s="64"/>
    </row>
    <row r="132" spans="1:22" ht="13.5" thickBot="1">
      <c r="A132" s="697"/>
      <c r="B132" s="87"/>
      <c r="C132" s="87"/>
      <c r="D132" s="87"/>
      <c r="E132" s="758"/>
      <c r="F132" s="758"/>
      <c r="G132" s="707"/>
      <c r="H132" s="708"/>
      <c r="I132" s="709"/>
      <c r="J132" s="18"/>
      <c r="K132" s="19"/>
      <c r="L132" s="19"/>
      <c r="M132" s="20"/>
      <c r="N132" s="3"/>
      <c r="V132" s="64"/>
    </row>
    <row r="133" spans="1:22" ht="13.5" thickBot="1">
      <c r="A133" s="753"/>
      <c r="B133" s="14"/>
      <c r="C133" s="14"/>
      <c r="D133" s="15"/>
      <c r="E133" s="16"/>
      <c r="F133" s="17"/>
      <c r="G133" s="759"/>
      <c r="H133" s="760"/>
      <c r="I133" s="761"/>
      <c r="J133" s="18"/>
      <c r="K133" s="19"/>
      <c r="L133" s="19"/>
      <c r="M133" s="20"/>
      <c r="N133" s="3"/>
      <c r="V133" s="64"/>
    </row>
    <row r="134" spans="1:22" ht="14.25" thickTop="1" thickBot="1">
      <c r="A134" s="752"/>
      <c r="B134" s="86"/>
      <c r="C134" s="86"/>
      <c r="D134" s="86"/>
      <c r="E134" s="754"/>
      <c r="F134" s="754"/>
      <c r="G134" s="754"/>
      <c r="H134" s="716"/>
      <c r="I134" s="57"/>
      <c r="J134" s="54"/>
      <c r="K134" s="55"/>
      <c r="L134" s="55"/>
      <c r="M134" s="56"/>
      <c r="N134" s="3"/>
      <c r="V134" s="64"/>
    </row>
    <row r="135" spans="1:22" ht="13.5" thickBot="1">
      <c r="A135" s="697"/>
      <c r="B135" s="13"/>
      <c r="C135" s="13"/>
      <c r="D135" s="5"/>
      <c r="E135" s="13"/>
      <c r="F135" s="13"/>
      <c r="G135" s="755"/>
      <c r="H135" s="756"/>
      <c r="I135" s="757"/>
      <c r="J135" s="52"/>
      <c r="K135" s="52"/>
      <c r="L135" s="52"/>
      <c r="M135" s="53"/>
      <c r="N135" s="3"/>
      <c r="V135" s="64"/>
    </row>
    <row r="136" spans="1:22" ht="13.5" thickBot="1">
      <c r="A136" s="697"/>
      <c r="B136" s="87"/>
      <c r="C136" s="87"/>
      <c r="D136" s="87"/>
      <c r="E136" s="758"/>
      <c r="F136" s="758"/>
      <c r="G136" s="707"/>
      <c r="H136" s="708"/>
      <c r="I136" s="709"/>
      <c r="J136" s="18"/>
      <c r="K136" s="19"/>
      <c r="L136" s="19"/>
      <c r="M136" s="20"/>
      <c r="N136" s="3"/>
      <c r="V136" s="64"/>
    </row>
    <row r="137" spans="1:22" ht="13.5" thickBot="1">
      <c r="A137" s="753"/>
      <c r="B137" s="14"/>
      <c r="C137" s="14"/>
      <c r="D137" s="15"/>
      <c r="E137" s="16"/>
      <c r="F137" s="17"/>
      <c r="G137" s="759"/>
      <c r="H137" s="760"/>
      <c r="I137" s="761"/>
      <c r="J137" s="18"/>
      <c r="K137" s="19"/>
      <c r="L137" s="19"/>
      <c r="M137" s="20"/>
      <c r="N137" s="3"/>
      <c r="V137" s="64"/>
    </row>
    <row r="138" spans="1:22" ht="14.25" thickTop="1" thickBot="1">
      <c r="A138" s="752"/>
      <c r="B138" s="86"/>
      <c r="C138" s="86"/>
      <c r="D138" s="86"/>
      <c r="E138" s="754"/>
      <c r="F138" s="754"/>
      <c r="G138" s="754"/>
      <c r="H138" s="716"/>
      <c r="I138" s="57"/>
      <c r="J138" s="54"/>
      <c r="K138" s="55"/>
      <c r="L138" s="55"/>
      <c r="M138" s="56"/>
      <c r="N138" s="3"/>
      <c r="V138" s="64"/>
    </row>
    <row r="139" spans="1:22" ht="13.5" thickBot="1">
      <c r="A139" s="697"/>
      <c r="B139" s="13"/>
      <c r="C139" s="13"/>
      <c r="D139" s="5"/>
      <c r="E139" s="13"/>
      <c r="F139" s="13"/>
      <c r="G139" s="755"/>
      <c r="H139" s="756"/>
      <c r="I139" s="757"/>
      <c r="J139" s="52"/>
      <c r="K139" s="52"/>
      <c r="L139" s="52"/>
      <c r="M139" s="53"/>
      <c r="N139" s="3"/>
      <c r="V139" s="64"/>
    </row>
    <row r="140" spans="1:22" ht="13.5" thickBot="1">
      <c r="A140" s="697"/>
      <c r="B140" s="87"/>
      <c r="C140" s="87"/>
      <c r="D140" s="87"/>
      <c r="E140" s="758"/>
      <c r="F140" s="758"/>
      <c r="G140" s="707"/>
      <c r="H140" s="708"/>
      <c r="I140" s="709"/>
      <c r="J140" s="18"/>
      <c r="K140" s="19"/>
      <c r="L140" s="19"/>
      <c r="M140" s="20"/>
      <c r="N140" s="3"/>
      <c r="V140" s="64"/>
    </row>
    <row r="141" spans="1:22" ht="13.5" thickBot="1">
      <c r="A141" s="753"/>
      <c r="B141" s="14"/>
      <c r="C141" s="14"/>
      <c r="D141" s="15"/>
      <c r="E141" s="16"/>
      <c r="F141" s="17"/>
      <c r="G141" s="759"/>
      <c r="H141" s="760"/>
      <c r="I141" s="761"/>
      <c r="J141" s="18"/>
      <c r="K141" s="19"/>
      <c r="L141" s="19"/>
      <c r="M141" s="20"/>
      <c r="N141" s="3"/>
      <c r="V141" s="64"/>
    </row>
    <row r="142" spans="1:22" ht="14.25" thickTop="1" thickBot="1">
      <c r="A142" s="752"/>
      <c r="B142" s="86"/>
      <c r="C142" s="86"/>
      <c r="D142" s="86"/>
      <c r="E142" s="754"/>
      <c r="F142" s="754"/>
      <c r="G142" s="754"/>
      <c r="H142" s="716"/>
      <c r="I142" s="57"/>
      <c r="J142" s="54"/>
      <c r="K142" s="55"/>
      <c r="L142" s="55"/>
      <c r="M142" s="56"/>
      <c r="N142" s="3"/>
      <c r="V142" s="64"/>
    </row>
    <row r="143" spans="1:22" ht="13.5" thickBot="1">
      <c r="A143" s="697"/>
      <c r="B143" s="13"/>
      <c r="C143" s="13"/>
      <c r="D143" s="5"/>
      <c r="E143" s="13"/>
      <c r="F143" s="13"/>
      <c r="G143" s="755"/>
      <c r="H143" s="756"/>
      <c r="I143" s="757"/>
      <c r="J143" s="52"/>
      <c r="K143" s="52"/>
      <c r="L143" s="52"/>
      <c r="M143" s="53"/>
      <c r="N143" s="3"/>
      <c r="V143" s="64"/>
    </row>
    <row r="144" spans="1:22" ht="13.5" thickBot="1">
      <c r="A144" s="697"/>
      <c r="B144" s="87"/>
      <c r="C144" s="87"/>
      <c r="D144" s="87"/>
      <c r="E144" s="758"/>
      <c r="F144" s="758"/>
      <c r="G144" s="707"/>
      <c r="H144" s="708"/>
      <c r="I144" s="709"/>
      <c r="J144" s="18"/>
      <c r="K144" s="19"/>
      <c r="L144" s="19"/>
      <c r="M144" s="20"/>
      <c r="N144" s="3"/>
      <c r="V144" s="64"/>
    </row>
    <row r="145" spans="1:22" ht="13.5" thickBot="1">
      <c r="A145" s="753"/>
      <c r="B145" s="14"/>
      <c r="C145" s="14"/>
      <c r="D145" s="15"/>
      <c r="E145" s="16"/>
      <c r="F145" s="17"/>
      <c r="G145" s="759"/>
      <c r="H145" s="760"/>
      <c r="I145" s="761"/>
      <c r="J145" s="18"/>
      <c r="K145" s="19"/>
      <c r="L145" s="19"/>
      <c r="M145" s="20"/>
      <c r="N145" s="3"/>
      <c r="V145" s="64"/>
    </row>
    <row r="146" spans="1:22" ht="14.25" thickTop="1" thickBot="1">
      <c r="A146" s="752"/>
      <c r="B146" s="86"/>
      <c r="C146" s="86"/>
      <c r="D146" s="86"/>
      <c r="E146" s="754"/>
      <c r="F146" s="754"/>
      <c r="G146" s="754"/>
      <c r="H146" s="716"/>
      <c r="I146" s="57"/>
      <c r="J146" s="54"/>
      <c r="K146" s="55"/>
      <c r="L146" s="55"/>
      <c r="M146" s="56"/>
      <c r="N146" s="3"/>
      <c r="V146" s="64"/>
    </row>
    <row r="147" spans="1:22" ht="13.5" thickBot="1">
      <c r="A147" s="697"/>
      <c r="B147" s="13"/>
      <c r="C147" s="13"/>
      <c r="D147" s="5"/>
      <c r="E147" s="13"/>
      <c r="F147" s="13"/>
      <c r="G147" s="755"/>
      <c r="H147" s="756"/>
      <c r="I147" s="757"/>
      <c r="J147" s="52"/>
      <c r="K147" s="52"/>
      <c r="L147" s="52"/>
      <c r="M147" s="53"/>
      <c r="N147" s="3"/>
      <c r="V147" s="64"/>
    </row>
    <row r="148" spans="1:22" ht="13.5" thickBot="1">
      <c r="A148" s="697"/>
      <c r="B148" s="87"/>
      <c r="C148" s="87"/>
      <c r="D148" s="87"/>
      <c r="E148" s="758"/>
      <c r="F148" s="758"/>
      <c r="G148" s="707"/>
      <c r="H148" s="708"/>
      <c r="I148" s="709"/>
      <c r="J148" s="18"/>
      <c r="K148" s="19"/>
      <c r="L148" s="19"/>
      <c r="M148" s="20"/>
      <c r="N148" s="3"/>
      <c r="V148" s="64"/>
    </row>
    <row r="149" spans="1:22" ht="13.5" thickBot="1">
      <c r="A149" s="753"/>
      <c r="B149" s="14"/>
      <c r="C149" s="14"/>
      <c r="D149" s="15"/>
      <c r="E149" s="16"/>
      <c r="F149" s="17"/>
      <c r="G149" s="759"/>
      <c r="H149" s="760"/>
      <c r="I149" s="761"/>
      <c r="J149" s="18"/>
      <c r="K149" s="19"/>
      <c r="L149" s="19"/>
      <c r="M149" s="20"/>
      <c r="N149" s="3"/>
      <c r="V149" s="64"/>
    </row>
    <row r="150" spans="1:22" ht="14.25" thickTop="1" thickBot="1">
      <c r="A150" s="752"/>
      <c r="B150" s="86"/>
      <c r="C150" s="86"/>
      <c r="D150" s="86"/>
      <c r="E150" s="754"/>
      <c r="F150" s="754"/>
      <c r="G150" s="754"/>
      <c r="H150" s="716"/>
      <c r="I150" s="57"/>
      <c r="J150" s="54"/>
      <c r="K150" s="55"/>
      <c r="L150" s="55"/>
      <c r="M150" s="56"/>
      <c r="N150" s="3"/>
      <c r="V150" s="64"/>
    </row>
    <row r="151" spans="1:22" ht="13.5" thickBot="1">
      <c r="A151" s="697"/>
      <c r="B151" s="13"/>
      <c r="C151" s="13"/>
      <c r="D151" s="5"/>
      <c r="E151" s="13"/>
      <c r="F151" s="13"/>
      <c r="G151" s="755"/>
      <c r="H151" s="756"/>
      <c r="I151" s="757"/>
      <c r="J151" s="52"/>
      <c r="K151" s="52"/>
      <c r="L151" s="52"/>
      <c r="M151" s="53"/>
      <c r="N151" s="3"/>
      <c r="V151" s="64"/>
    </row>
    <row r="152" spans="1:22" ht="13.5" thickBot="1">
      <c r="A152" s="697"/>
      <c r="B152" s="87"/>
      <c r="C152" s="87"/>
      <c r="D152" s="87"/>
      <c r="E152" s="758"/>
      <c r="F152" s="758"/>
      <c r="G152" s="707"/>
      <c r="H152" s="708"/>
      <c r="I152" s="709"/>
      <c r="J152" s="18"/>
      <c r="K152" s="19"/>
      <c r="L152" s="19"/>
      <c r="M152" s="20"/>
      <c r="N152" s="3"/>
      <c r="V152" s="64"/>
    </row>
    <row r="153" spans="1:22" ht="13.5" thickBot="1">
      <c r="A153" s="753"/>
      <c r="B153" s="14"/>
      <c r="C153" s="14"/>
      <c r="D153" s="15"/>
      <c r="E153" s="16"/>
      <c r="F153" s="17"/>
      <c r="G153" s="759"/>
      <c r="H153" s="760"/>
      <c r="I153" s="761"/>
      <c r="J153" s="18"/>
      <c r="K153" s="19"/>
      <c r="L153" s="19"/>
      <c r="M153" s="20"/>
      <c r="N153" s="3"/>
      <c r="V153" s="64"/>
    </row>
    <row r="154" spans="1:22" ht="14.25" thickTop="1" thickBot="1">
      <c r="A154" s="752"/>
      <c r="B154" s="86"/>
      <c r="C154" s="86"/>
      <c r="D154" s="86"/>
      <c r="E154" s="754"/>
      <c r="F154" s="754"/>
      <c r="G154" s="754"/>
      <c r="H154" s="716"/>
      <c r="I154" s="57"/>
      <c r="J154" s="54"/>
      <c r="K154" s="55"/>
      <c r="L154" s="55"/>
      <c r="M154" s="56"/>
      <c r="N154" s="3"/>
      <c r="V154" s="64"/>
    </row>
    <row r="155" spans="1:22" ht="13.5" thickBot="1">
      <c r="A155" s="697"/>
      <c r="B155" s="13"/>
      <c r="C155" s="13"/>
      <c r="D155" s="5"/>
      <c r="E155" s="13"/>
      <c r="F155" s="13"/>
      <c r="G155" s="755"/>
      <c r="H155" s="756"/>
      <c r="I155" s="757"/>
      <c r="J155" s="52"/>
      <c r="K155" s="52"/>
      <c r="L155" s="52"/>
      <c r="M155" s="53"/>
      <c r="N155" s="3"/>
      <c r="V155" s="64"/>
    </row>
    <row r="156" spans="1:22" ht="13.5" thickBot="1">
      <c r="A156" s="697"/>
      <c r="B156" s="87"/>
      <c r="C156" s="87"/>
      <c r="D156" s="87"/>
      <c r="E156" s="758"/>
      <c r="F156" s="758"/>
      <c r="G156" s="707"/>
      <c r="H156" s="708"/>
      <c r="I156" s="709"/>
      <c r="J156" s="18"/>
      <c r="K156" s="19"/>
      <c r="L156" s="19"/>
      <c r="M156" s="20"/>
      <c r="N156" s="3"/>
      <c r="V156" s="64"/>
    </row>
    <row r="157" spans="1:22" ht="13.5" thickBot="1">
      <c r="A157" s="753"/>
      <c r="B157" s="14"/>
      <c r="C157" s="14"/>
      <c r="D157" s="15"/>
      <c r="E157" s="16"/>
      <c r="F157" s="17"/>
      <c r="G157" s="759"/>
      <c r="H157" s="760"/>
      <c r="I157" s="761"/>
      <c r="J157" s="18"/>
      <c r="K157" s="19"/>
      <c r="L157" s="19"/>
      <c r="M157" s="20"/>
      <c r="N157" s="3"/>
      <c r="V157" s="64"/>
    </row>
    <row r="158" spans="1:22" ht="14.25" thickTop="1" thickBot="1">
      <c r="A158" s="752"/>
      <c r="B158" s="86"/>
      <c r="C158" s="86"/>
      <c r="D158" s="86"/>
      <c r="E158" s="754"/>
      <c r="F158" s="754"/>
      <c r="G158" s="754"/>
      <c r="H158" s="716"/>
      <c r="I158" s="57"/>
      <c r="J158" s="54"/>
      <c r="K158" s="55"/>
      <c r="L158" s="55"/>
      <c r="M158" s="56"/>
      <c r="N158" s="3"/>
      <c r="V158" s="64"/>
    </row>
    <row r="159" spans="1:22" ht="13.5" thickBot="1">
      <c r="A159" s="697"/>
      <c r="B159" s="13"/>
      <c r="C159" s="13"/>
      <c r="D159" s="5"/>
      <c r="E159" s="13"/>
      <c r="F159" s="13"/>
      <c r="G159" s="755"/>
      <c r="H159" s="756"/>
      <c r="I159" s="757"/>
      <c r="J159" s="52"/>
      <c r="K159" s="52"/>
      <c r="L159" s="52"/>
      <c r="M159" s="53"/>
      <c r="N159" s="3"/>
      <c r="V159" s="64"/>
    </row>
    <row r="160" spans="1:22" ht="13.5" thickBot="1">
      <c r="A160" s="697"/>
      <c r="B160" s="87"/>
      <c r="C160" s="87"/>
      <c r="D160" s="87"/>
      <c r="E160" s="758"/>
      <c r="F160" s="758"/>
      <c r="G160" s="707"/>
      <c r="H160" s="708"/>
      <c r="I160" s="709"/>
      <c r="J160" s="18"/>
      <c r="K160" s="19"/>
      <c r="L160" s="19"/>
      <c r="M160" s="20"/>
      <c r="N160" s="3"/>
      <c r="V160" s="64"/>
    </row>
    <row r="161" spans="1:22" ht="13.5" thickBot="1">
      <c r="A161" s="753"/>
      <c r="B161" s="14"/>
      <c r="C161" s="14"/>
      <c r="D161" s="15"/>
      <c r="E161" s="16"/>
      <c r="F161" s="17"/>
      <c r="G161" s="759"/>
      <c r="H161" s="760"/>
      <c r="I161" s="761"/>
      <c r="J161" s="18"/>
      <c r="K161" s="19"/>
      <c r="L161" s="19"/>
      <c r="M161" s="20"/>
      <c r="N161" s="3"/>
      <c r="V161" s="64"/>
    </row>
    <row r="162" spans="1:22" ht="14.25" thickTop="1" thickBot="1">
      <c r="A162" s="752"/>
      <c r="B162" s="86"/>
      <c r="C162" s="86"/>
      <c r="D162" s="86"/>
      <c r="E162" s="754"/>
      <c r="F162" s="754"/>
      <c r="G162" s="754"/>
      <c r="H162" s="716"/>
      <c r="I162" s="57"/>
      <c r="J162" s="54"/>
      <c r="K162" s="55"/>
      <c r="L162" s="55"/>
      <c r="M162" s="56"/>
      <c r="N162" s="3"/>
      <c r="V162" s="64"/>
    </row>
    <row r="163" spans="1:22" ht="13.5" thickBot="1">
      <c r="A163" s="697"/>
      <c r="B163" s="13"/>
      <c r="C163" s="13"/>
      <c r="D163" s="5"/>
      <c r="E163" s="13"/>
      <c r="F163" s="13"/>
      <c r="G163" s="755"/>
      <c r="H163" s="756"/>
      <c r="I163" s="757"/>
      <c r="J163" s="52"/>
      <c r="K163" s="52"/>
      <c r="L163" s="52"/>
      <c r="M163" s="53"/>
      <c r="N163" s="3"/>
      <c r="V163" s="64"/>
    </row>
    <row r="164" spans="1:22" ht="13.5" thickBot="1">
      <c r="A164" s="697"/>
      <c r="B164" s="87"/>
      <c r="C164" s="87"/>
      <c r="D164" s="87"/>
      <c r="E164" s="758"/>
      <c r="F164" s="758"/>
      <c r="G164" s="707"/>
      <c r="H164" s="708"/>
      <c r="I164" s="709"/>
      <c r="J164" s="18"/>
      <c r="K164" s="19"/>
      <c r="L164" s="19"/>
      <c r="M164" s="20"/>
      <c r="N164" s="3"/>
      <c r="V164" s="64"/>
    </row>
    <row r="165" spans="1:22" ht="13.5" thickBot="1">
      <c r="A165" s="753"/>
      <c r="B165" s="14"/>
      <c r="C165" s="14"/>
      <c r="D165" s="15"/>
      <c r="E165" s="16"/>
      <c r="F165" s="17"/>
      <c r="G165" s="759"/>
      <c r="H165" s="760"/>
      <c r="I165" s="761"/>
      <c r="J165" s="18"/>
      <c r="K165" s="19"/>
      <c r="L165" s="19"/>
      <c r="M165" s="20"/>
      <c r="N165" s="3"/>
      <c r="V165" s="64"/>
    </row>
    <row r="166" spans="1:22" ht="14.25" thickTop="1" thickBot="1">
      <c r="A166" s="752"/>
      <c r="B166" s="86"/>
      <c r="C166" s="86"/>
      <c r="D166" s="86"/>
      <c r="E166" s="754"/>
      <c r="F166" s="754"/>
      <c r="G166" s="754"/>
      <c r="H166" s="716"/>
      <c r="I166" s="57"/>
      <c r="J166" s="54"/>
      <c r="K166" s="55"/>
      <c r="L166" s="55"/>
      <c r="M166" s="56"/>
      <c r="N166" s="3"/>
      <c r="V166" s="64"/>
    </row>
    <row r="167" spans="1:22" ht="13.5" thickBot="1">
      <c r="A167" s="697"/>
      <c r="B167" s="13"/>
      <c r="C167" s="13"/>
      <c r="D167" s="5"/>
      <c r="E167" s="13"/>
      <c r="F167" s="13"/>
      <c r="G167" s="755"/>
      <c r="H167" s="756"/>
      <c r="I167" s="757"/>
      <c r="J167" s="52"/>
      <c r="K167" s="52"/>
      <c r="L167" s="52"/>
      <c r="M167" s="53"/>
      <c r="N167" s="3"/>
      <c r="V167" s="64"/>
    </row>
    <row r="168" spans="1:22" ht="13.5" thickBot="1">
      <c r="A168" s="697"/>
      <c r="B168" s="87"/>
      <c r="C168" s="87"/>
      <c r="D168" s="87"/>
      <c r="E168" s="758"/>
      <c r="F168" s="758"/>
      <c r="G168" s="707"/>
      <c r="H168" s="708"/>
      <c r="I168" s="709"/>
      <c r="J168" s="18"/>
      <c r="K168" s="19"/>
      <c r="L168" s="19"/>
      <c r="M168" s="20"/>
      <c r="N168" s="3"/>
      <c r="V168" s="64"/>
    </row>
    <row r="169" spans="1:22" ht="13.5" thickBot="1">
      <c r="A169" s="753"/>
      <c r="B169" s="14"/>
      <c r="C169" s="14"/>
      <c r="D169" s="15"/>
      <c r="E169" s="16"/>
      <c r="F169" s="17"/>
      <c r="G169" s="759"/>
      <c r="H169" s="760"/>
      <c r="I169" s="761"/>
      <c r="J169" s="18"/>
      <c r="K169" s="19"/>
      <c r="L169" s="19"/>
      <c r="M169" s="20"/>
      <c r="N169" s="3"/>
      <c r="V169" s="64"/>
    </row>
    <row r="170" spans="1:22" ht="14.25" thickTop="1" thickBot="1">
      <c r="A170" s="752"/>
      <c r="B170" s="86"/>
      <c r="C170" s="86"/>
      <c r="D170" s="86"/>
      <c r="E170" s="754"/>
      <c r="F170" s="754"/>
      <c r="G170" s="754"/>
      <c r="H170" s="716"/>
      <c r="I170" s="57"/>
      <c r="J170" s="54"/>
      <c r="K170" s="55"/>
      <c r="L170" s="55"/>
      <c r="M170" s="56"/>
      <c r="N170" s="3"/>
      <c r="V170" s="64"/>
    </row>
    <row r="171" spans="1:22" ht="13.5" thickBot="1">
      <c r="A171" s="697"/>
      <c r="B171" s="13"/>
      <c r="C171" s="13"/>
      <c r="D171" s="5"/>
      <c r="E171" s="13"/>
      <c r="F171" s="13"/>
      <c r="G171" s="755"/>
      <c r="H171" s="756"/>
      <c r="I171" s="757"/>
      <c r="J171" s="52"/>
      <c r="K171" s="52"/>
      <c r="L171" s="52"/>
      <c r="M171" s="53"/>
      <c r="N171" s="3"/>
      <c r="V171" s="64"/>
    </row>
    <row r="172" spans="1:22" ht="13.5" thickBot="1">
      <c r="A172" s="697"/>
      <c r="B172" s="87"/>
      <c r="C172" s="87"/>
      <c r="D172" s="87"/>
      <c r="E172" s="758"/>
      <c r="F172" s="758"/>
      <c r="G172" s="707"/>
      <c r="H172" s="708"/>
      <c r="I172" s="709"/>
      <c r="J172" s="18"/>
      <c r="K172" s="19"/>
      <c r="L172" s="19"/>
      <c r="M172" s="20"/>
      <c r="N172" s="3"/>
      <c r="V172" s="64"/>
    </row>
    <row r="173" spans="1:22" ht="13.5" thickBot="1">
      <c r="A173" s="753"/>
      <c r="B173" s="14"/>
      <c r="C173" s="14"/>
      <c r="D173" s="15"/>
      <c r="E173" s="16"/>
      <c r="F173" s="17"/>
      <c r="G173" s="759"/>
      <c r="H173" s="760"/>
      <c r="I173" s="761"/>
      <c r="J173" s="18"/>
      <c r="K173" s="19"/>
      <c r="L173" s="19"/>
      <c r="M173" s="20"/>
      <c r="N173" s="3"/>
      <c r="V173" s="64"/>
    </row>
    <row r="174" spans="1:22" ht="14.25" thickTop="1" thickBot="1">
      <c r="A174" s="752"/>
      <c r="B174" s="86"/>
      <c r="C174" s="86"/>
      <c r="D174" s="86"/>
      <c r="E174" s="754"/>
      <c r="F174" s="754"/>
      <c r="G174" s="754"/>
      <c r="H174" s="716"/>
      <c r="I174" s="57"/>
      <c r="J174" s="54"/>
      <c r="K174" s="55"/>
      <c r="L174" s="55"/>
      <c r="M174" s="56"/>
      <c r="N174" s="3"/>
      <c r="V174" s="64"/>
    </row>
    <row r="175" spans="1:22" ht="13.5" thickBot="1">
      <c r="A175" s="697"/>
      <c r="B175" s="13"/>
      <c r="C175" s="13"/>
      <c r="D175" s="5"/>
      <c r="E175" s="13"/>
      <c r="F175" s="13"/>
      <c r="G175" s="755"/>
      <c r="H175" s="756"/>
      <c r="I175" s="757"/>
      <c r="J175" s="52"/>
      <c r="K175" s="52"/>
      <c r="L175" s="52"/>
      <c r="M175" s="53"/>
      <c r="N175" s="3"/>
      <c r="V175" s="64"/>
    </row>
    <row r="176" spans="1:22" ht="13.5" thickBot="1">
      <c r="A176" s="697"/>
      <c r="B176" s="87"/>
      <c r="C176" s="87"/>
      <c r="D176" s="87"/>
      <c r="E176" s="758"/>
      <c r="F176" s="758"/>
      <c r="G176" s="707"/>
      <c r="H176" s="708"/>
      <c r="I176" s="709"/>
      <c r="J176" s="18"/>
      <c r="K176" s="19"/>
      <c r="L176" s="19"/>
      <c r="M176" s="20"/>
      <c r="N176" s="3"/>
      <c r="V176" s="64"/>
    </row>
    <row r="177" spans="1:22" ht="13.5" thickBot="1">
      <c r="A177" s="753"/>
      <c r="B177" s="14"/>
      <c r="C177" s="14"/>
      <c r="D177" s="15"/>
      <c r="E177" s="16"/>
      <c r="F177" s="17"/>
      <c r="G177" s="759"/>
      <c r="H177" s="760"/>
      <c r="I177" s="761"/>
      <c r="J177" s="18"/>
      <c r="K177" s="19"/>
      <c r="L177" s="19"/>
      <c r="M177" s="20"/>
      <c r="N177" s="3"/>
      <c r="V177" s="64"/>
    </row>
    <row r="178" spans="1:22" ht="14.25" thickTop="1" thickBot="1">
      <c r="A178" s="752"/>
      <c r="B178" s="86"/>
      <c r="C178" s="86"/>
      <c r="D178" s="86"/>
      <c r="E178" s="754"/>
      <c r="F178" s="754"/>
      <c r="G178" s="754"/>
      <c r="H178" s="716"/>
      <c r="I178" s="57"/>
      <c r="J178" s="54"/>
      <c r="K178" s="55"/>
      <c r="L178" s="55"/>
      <c r="M178" s="56"/>
      <c r="N178" s="3"/>
      <c r="V178" s="64"/>
    </row>
    <row r="179" spans="1:22" ht="13.5" thickBot="1">
      <c r="A179" s="697"/>
      <c r="B179" s="13"/>
      <c r="C179" s="13"/>
      <c r="D179" s="5"/>
      <c r="E179" s="13"/>
      <c r="F179" s="13"/>
      <c r="G179" s="755"/>
      <c r="H179" s="756"/>
      <c r="I179" s="757"/>
      <c r="J179" s="52"/>
      <c r="K179" s="52"/>
      <c r="L179" s="52"/>
      <c r="M179" s="53"/>
      <c r="N179" s="3"/>
      <c r="V179" s="64">
        <f>G179</f>
        <v>0</v>
      </c>
    </row>
    <row r="180" spans="1:22" ht="13.5" thickBot="1">
      <c r="A180" s="697"/>
      <c r="B180" s="87"/>
      <c r="C180" s="87"/>
      <c r="D180" s="87"/>
      <c r="E180" s="758"/>
      <c r="F180" s="758"/>
      <c r="G180" s="707"/>
      <c r="H180" s="708"/>
      <c r="I180" s="709"/>
      <c r="J180" s="18"/>
      <c r="K180" s="19"/>
      <c r="L180" s="19"/>
      <c r="M180" s="20"/>
      <c r="N180" s="3"/>
      <c r="V180" s="64"/>
    </row>
    <row r="181" spans="1:22" ht="13.5" thickBot="1">
      <c r="A181" s="753"/>
      <c r="B181" s="14"/>
      <c r="C181" s="14"/>
      <c r="D181" s="15"/>
      <c r="E181" s="16"/>
      <c r="F181" s="17"/>
      <c r="G181" s="759"/>
      <c r="H181" s="760"/>
      <c r="I181" s="761"/>
      <c r="J181" s="18"/>
      <c r="K181" s="19"/>
      <c r="L181" s="19"/>
      <c r="M181" s="20"/>
      <c r="N181" s="3"/>
      <c r="V181" s="64"/>
    </row>
    <row r="182" spans="1:22" ht="14.25" thickTop="1" thickBot="1">
      <c r="A182" s="752"/>
      <c r="B182" s="86"/>
      <c r="C182" s="86"/>
      <c r="D182" s="86"/>
      <c r="E182" s="754"/>
      <c r="F182" s="754"/>
      <c r="G182" s="754"/>
      <c r="H182" s="716"/>
      <c r="I182" s="57"/>
      <c r="J182" s="54"/>
      <c r="K182" s="55"/>
      <c r="L182" s="55"/>
      <c r="M182" s="56"/>
      <c r="N182" s="3"/>
      <c r="V182" s="64"/>
    </row>
    <row r="183" spans="1:22" ht="13.5" thickBot="1">
      <c r="A183" s="697"/>
      <c r="B183" s="13"/>
      <c r="C183" s="13"/>
      <c r="D183" s="5"/>
      <c r="E183" s="13"/>
      <c r="F183" s="13"/>
      <c r="G183" s="755"/>
      <c r="H183" s="756"/>
      <c r="I183" s="757"/>
      <c r="J183" s="52"/>
      <c r="K183" s="52"/>
      <c r="L183" s="52"/>
      <c r="M183" s="53"/>
      <c r="N183" s="3"/>
      <c r="V183" s="64">
        <f>G183</f>
        <v>0</v>
      </c>
    </row>
    <row r="184" spans="1:22" ht="13.5" thickBot="1">
      <c r="A184" s="697"/>
      <c r="B184" s="87"/>
      <c r="C184" s="87"/>
      <c r="D184" s="87"/>
      <c r="E184" s="758"/>
      <c r="F184" s="758"/>
      <c r="G184" s="707"/>
      <c r="H184" s="708"/>
      <c r="I184" s="709"/>
      <c r="J184" s="18"/>
      <c r="K184" s="19"/>
      <c r="L184" s="19"/>
      <c r="M184" s="20"/>
      <c r="N184" s="3"/>
      <c r="V184" s="64"/>
    </row>
    <row r="185" spans="1:22" ht="13.5" thickBot="1">
      <c r="A185" s="753"/>
      <c r="B185" s="14"/>
      <c r="C185" s="14"/>
      <c r="D185" s="15"/>
      <c r="E185" s="16"/>
      <c r="F185" s="17"/>
      <c r="G185" s="759"/>
      <c r="H185" s="760"/>
      <c r="I185" s="761"/>
      <c r="J185" s="18"/>
      <c r="K185" s="19"/>
      <c r="L185" s="19"/>
      <c r="M185" s="20"/>
      <c r="N185" s="3"/>
      <c r="V185" s="64"/>
    </row>
    <row r="186" spans="1:22" ht="14.25" thickTop="1" thickBot="1">
      <c r="A186" s="752"/>
      <c r="B186" s="86"/>
      <c r="C186" s="86"/>
      <c r="D186" s="86"/>
      <c r="E186" s="754"/>
      <c r="F186" s="754"/>
      <c r="G186" s="754"/>
      <c r="H186" s="716"/>
      <c r="I186" s="57"/>
      <c r="J186" s="54"/>
      <c r="K186" s="55"/>
      <c r="L186" s="55"/>
      <c r="M186" s="56"/>
      <c r="N186" s="3"/>
      <c r="V186" s="64"/>
    </row>
    <row r="187" spans="1:22" ht="13.5" thickBot="1">
      <c r="A187" s="697"/>
      <c r="B187" s="13"/>
      <c r="C187" s="13"/>
      <c r="D187" s="5"/>
      <c r="E187" s="13"/>
      <c r="F187" s="13"/>
      <c r="G187" s="755"/>
      <c r="H187" s="756"/>
      <c r="I187" s="757"/>
      <c r="J187" s="52"/>
      <c r="K187" s="52"/>
      <c r="L187" s="52"/>
      <c r="M187" s="53"/>
      <c r="N187" s="3"/>
      <c r="V187" s="64">
        <f>G187</f>
        <v>0</v>
      </c>
    </row>
    <row r="188" spans="1:22" ht="13.5" thickBot="1">
      <c r="A188" s="697"/>
      <c r="B188" s="87"/>
      <c r="C188" s="87"/>
      <c r="D188" s="87"/>
      <c r="E188" s="758"/>
      <c r="F188" s="758"/>
      <c r="G188" s="707"/>
      <c r="H188" s="708"/>
      <c r="I188" s="709"/>
      <c r="J188" s="18"/>
      <c r="K188" s="19"/>
      <c r="L188" s="19"/>
      <c r="M188" s="20"/>
      <c r="N188" s="3"/>
      <c r="V188" s="64"/>
    </row>
    <row r="189" spans="1:22" ht="13.5" thickBot="1">
      <c r="A189" s="753"/>
      <c r="B189" s="14"/>
      <c r="C189" s="14"/>
      <c r="D189" s="15"/>
      <c r="E189" s="16"/>
      <c r="F189" s="17"/>
      <c r="G189" s="759"/>
      <c r="H189" s="760"/>
      <c r="I189" s="761"/>
      <c r="J189" s="18"/>
      <c r="K189" s="19"/>
      <c r="L189" s="19"/>
      <c r="M189" s="20"/>
      <c r="N189" s="3"/>
      <c r="V189" s="64"/>
    </row>
    <row r="190" spans="1:22" ht="14.25" thickTop="1" thickBot="1">
      <c r="A190" s="752"/>
      <c r="B190" s="86"/>
      <c r="C190" s="86"/>
      <c r="D190" s="86"/>
      <c r="E190" s="754"/>
      <c r="F190" s="754"/>
      <c r="G190" s="754"/>
      <c r="H190" s="716"/>
      <c r="I190" s="57"/>
      <c r="J190" s="54"/>
      <c r="K190" s="55"/>
      <c r="L190" s="55"/>
      <c r="M190" s="56"/>
      <c r="N190" s="3"/>
      <c r="V190" s="64"/>
    </row>
    <row r="191" spans="1:22" ht="13.5" thickBot="1">
      <c r="A191" s="697"/>
      <c r="B191" s="13"/>
      <c r="C191" s="13"/>
      <c r="D191" s="5"/>
      <c r="E191" s="13"/>
      <c r="F191" s="13"/>
      <c r="G191" s="755"/>
      <c r="H191" s="756"/>
      <c r="I191" s="757"/>
      <c r="J191" s="52"/>
      <c r="K191" s="52"/>
      <c r="L191" s="52"/>
      <c r="M191" s="53"/>
      <c r="N191" s="3"/>
      <c r="V191" s="64">
        <f>G191</f>
        <v>0</v>
      </c>
    </row>
    <row r="192" spans="1:22" ht="13.5" thickBot="1">
      <c r="A192" s="697"/>
      <c r="B192" s="87"/>
      <c r="C192" s="87"/>
      <c r="D192" s="87"/>
      <c r="E192" s="758"/>
      <c r="F192" s="758"/>
      <c r="G192" s="707"/>
      <c r="H192" s="708"/>
      <c r="I192" s="709"/>
      <c r="J192" s="18"/>
      <c r="K192" s="19"/>
      <c r="L192" s="19"/>
      <c r="M192" s="20"/>
      <c r="N192" s="3"/>
      <c r="V192" s="64"/>
    </row>
    <row r="193" spans="1:22" ht="13.5" thickBot="1">
      <c r="A193" s="753"/>
      <c r="B193" s="14"/>
      <c r="C193" s="14"/>
      <c r="D193" s="15"/>
      <c r="E193" s="16"/>
      <c r="F193" s="17"/>
      <c r="G193" s="759"/>
      <c r="H193" s="760"/>
      <c r="I193" s="761"/>
      <c r="J193" s="18"/>
      <c r="K193" s="19"/>
      <c r="L193" s="19"/>
      <c r="M193" s="20"/>
      <c r="N193" s="3"/>
      <c r="V193" s="64"/>
    </row>
    <row r="194" spans="1:22" ht="14.25" thickTop="1" thickBot="1">
      <c r="A194" s="752"/>
      <c r="B194" s="86"/>
      <c r="C194" s="86"/>
      <c r="D194" s="86"/>
      <c r="E194" s="754"/>
      <c r="F194" s="754"/>
      <c r="G194" s="754"/>
      <c r="H194" s="716"/>
      <c r="I194" s="57"/>
      <c r="J194" s="54"/>
      <c r="K194" s="55"/>
      <c r="L194" s="55"/>
      <c r="M194" s="56"/>
      <c r="N194" s="3"/>
      <c r="V194" s="64"/>
    </row>
    <row r="195" spans="1:22" ht="13.5" thickBot="1">
      <c r="A195" s="697"/>
      <c r="B195" s="13"/>
      <c r="C195" s="13"/>
      <c r="D195" s="5"/>
      <c r="E195" s="13"/>
      <c r="F195" s="13"/>
      <c r="G195" s="755"/>
      <c r="H195" s="756"/>
      <c r="I195" s="757"/>
      <c r="J195" s="52"/>
      <c r="K195" s="52"/>
      <c r="L195" s="52"/>
      <c r="M195" s="53"/>
      <c r="N195" s="3"/>
      <c r="V195" s="64">
        <f>G195</f>
        <v>0</v>
      </c>
    </row>
    <row r="196" spans="1:22" ht="13.5" thickBot="1">
      <c r="A196" s="697"/>
      <c r="B196" s="87"/>
      <c r="C196" s="87"/>
      <c r="D196" s="87"/>
      <c r="E196" s="758"/>
      <c r="F196" s="758"/>
      <c r="G196" s="707"/>
      <c r="H196" s="708"/>
      <c r="I196" s="709"/>
      <c r="J196" s="18"/>
      <c r="K196" s="19"/>
      <c r="L196" s="19"/>
      <c r="M196" s="20"/>
      <c r="N196" s="3"/>
      <c r="V196" s="64"/>
    </row>
    <row r="197" spans="1:22" ht="13.5" thickBot="1">
      <c r="A197" s="753"/>
      <c r="B197" s="14"/>
      <c r="C197" s="14"/>
      <c r="D197" s="15"/>
      <c r="E197" s="16"/>
      <c r="F197" s="17"/>
      <c r="G197" s="759"/>
      <c r="H197" s="760"/>
      <c r="I197" s="761"/>
      <c r="J197" s="18"/>
      <c r="K197" s="19"/>
      <c r="L197" s="19"/>
      <c r="M197" s="20"/>
      <c r="N197" s="3"/>
      <c r="V197" s="64"/>
    </row>
    <row r="198" spans="1:22" ht="14.25" thickTop="1" thickBot="1">
      <c r="A198" s="752"/>
      <c r="B198" s="86"/>
      <c r="C198" s="86"/>
      <c r="D198" s="86"/>
      <c r="E198" s="754"/>
      <c r="F198" s="754"/>
      <c r="G198" s="754"/>
      <c r="H198" s="716"/>
      <c r="I198" s="57"/>
      <c r="J198" s="54"/>
      <c r="K198" s="55"/>
      <c r="L198" s="55"/>
      <c r="M198" s="56"/>
      <c r="N198" s="3"/>
      <c r="V198" s="64"/>
    </row>
    <row r="199" spans="1:22" ht="13.5" thickBot="1">
      <c r="A199" s="697"/>
      <c r="B199" s="13"/>
      <c r="C199" s="13"/>
      <c r="D199" s="5"/>
      <c r="E199" s="13"/>
      <c r="F199" s="13"/>
      <c r="G199" s="755"/>
      <c r="H199" s="756"/>
      <c r="I199" s="757"/>
      <c r="J199" s="52"/>
      <c r="K199" s="52"/>
      <c r="L199" s="52"/>
      <c r="M199" s="53"/>
      <c r="N199" s="3"/>
      <c r="V199" s="64">
        <f>G199</f>
        <v>0</v>
      </c>
    </row>
    <row r="200" spans="1:22" ht="13.5" thickBot="1">
      <c r="A200" s="697"/>
      <c r="B200" s="87"/>
      <c r="C200" s="87"/>
      <c r="D200" s="87"/>
      <c r="E200" s="758"/>
      <c r="F200" s="758"/>
      <c r="G200" s="707"/>
      <c r="H200" s="708"/>
      <c r="I200" s="709"/>
      <c r="J200" s="18"/>
      <c r="K200" s="19"/>
      <c r="L200" s="19"/>
      <c r="M200" s="20"/>
      <c r="N200" s="3"/>
      <c r="V200" s="64"/>
    </row>
    <row r="201" spans="1:22" ht="13.5" thickBot="1">
      <c r="A201" s="753"/>
      <c r="B201" s="14"/>
      <c r="C201" s="14"/>
      <c r="D201" s="15"/>
      <c r="E201" s="16"/>
      <c r="F201" s="17"/>
      <c r="G201" s="759"/>
      <c r="H201" s="760"/>
      <c r="I201" s="761"/>
      <c r="J201" s="18"/>
      <c r="K201" s="19"/>
      <c r="L201" s="19"/>
      <c r="M201" s="20"/>
      <c r="N201" s="3"/>
      <c r="V201" s="64"/>
    </row>
    <row r="202" spans="1:22" ht="14.25" thickTop="1" thickBot="1">
      <c r="A202" s="752"/>
      <c r="B202" s="86"/>
      <c r="C202" s="86"/>
      <c r="D202" s="86"/>
      <c r="E202" s="754"/>
      <c r="F202" s="754"/>
      <c r="G202" s="754"/>
      <c r="H202" s="716"/>
      <c r="I202" s="57"/>
      <c r="J202" s="54"/>
      <c r="K202" s="55"/>
      <c r="L202" s="55"/>
      <c r="M202" s="56"/>
      <c r="N202" s="3"/>
      <c r="V202" s="64"/>
    </row>
    <row r="203" spans="1:22" ht="13.5" thickBot="1">
      <c r="A203" s="697"/>
      <c r="B203" s="13"/>
      <c r="C203" s="13"/>
      <c r="D203" s="5"/>
      <c r="E203" s="13"/>
      <c r="F203" s="13"/>
      <c r="G203" s="755"/>
      <c r="H203" s="756"/>
      <c r="I203" s="757"/>
      <c r="J203" s="52"/>
      <c r="K203" s="52"/>
      <c r="L203" s="52"/>
      <c r="M203" s="53"/>
      <c r="N203" s="3"/>
      <c r="V203" s="64">
        <f>G203</f>
        <v>0</v>
      </c>
    </row>
    <row r="204" spans="1:22" ht="13.5" thickBot="1">
      <c r="A204" s="697"/>
      <c r="B204" s="87"/>
      <c r="C204" s="87"/>
      <c r="D204" s="87"/>
      <c r="E204" s="758"/>
      <c r="F204" s="758"/>
      <c r="G204" s="707"/>
      <c r="H204" s="708"/>
      <c r="I204" s="709"/>
      <c r="J204" s="18"/>
      <c r="K204" s="19"/>
      <c r="L204" s="19"/>
      <c r="M204" s="20"/>
      <c r="N204" s="3"/>
      <c r="V204" s="64"/>
    </row>
    <row r="205" spans="1:22" ht="13.5" thickBot="1">
      <c r="A205" s="753"/>
      <c r="B205" s="14"/>
      <c r="C205" s="14"/>
      <c r="D205" s="15"/>
      <c r="E205" s="16"/>
      <c r="F205" s="17"/>
      <c r="G205" s="759"/>
      <c r="H205" s="760"/>
      <c r="I205" s="761"/>
      <c r="J205" s="18"/>
      <c r="K205" s="19"/>
      <c r="L205" s="19"/>
      <c r="M205" s="20"/>
      <c r="N205" s="3"/>
      <c r="V205" s="64"/>
    </row>
    <row r="206" spans="1:22" ht="14.25" thickTop="1" thickBot="1">
      <c r="A206" s="752"/>
      <c r="B206" s="86"/>
      <c r="C206" s="86"/>
      <c r="D206" s="86"/>
      <c r="E206" s="754"/>
      <c r="F206" s="754"/>
      <c r="G206" s="754"/>
      <c r="H206" s="716"/>
      <c r="I206" s="57"/>
      <c r="J206" s="54"/>
      <c r="K206" s="55"/>
      <c r="L206" s="55"/>
      <c r="M206" s="56"/>
      <c r="N206" s="3"/>
      <c r="V206" s="64"/>
    </row>
    <row r="207" spans="1:22" ht="13.5" thickBot="1">
      <c r="A207" s="697"/>
      <c r="B207" s="13"/>
      <c r="C207" s="13"/>
      <c r="D207" s="5"/>
      <c r="E207" s="13"/>
      <c r="F207" s="13"/>
      <c r="G207" s="755"/>
      <c r="H207" s="756"/>
      <c r="I207" s="757"/>
      <c r="J207" s="52"/>
      <c r="K207" s="52"/>
      <c r="L207" s="52"/>
      <c r="M207" s="53"/>
      <c r="N207" s="3"/>
      <c r="V207" s="64">
        <f>G207</f>
        <v>0</v>
      </c>
    </row>
    <row r="208" spans="1:22" ht="13.5" thickBot="1">
      <c r="A208" s="697"/>
      <c r="B208" s="87"/>
      <c r="C208" s="87"/>
      <c r="D208" s="87"/>
      <c r="E208" s="758"/>
      <c r="F208" s="758"/>
      <c r="G208" s="707"/>
      <c r="H208" s="708"/>
      <c r="I208" s="709"/>
      <c r="J208" s="18"/>
      <c r="K208" s="19"/>
      <c r="L208" s="19"/>
      <c r="M208" s="20"/>
      <c r="N208" s="3"/>
      <c r="V208" s="64"/>
    </row>
    <row r="209" spans="1:22" ht="13.5" thickBot="1">
      <c r="A209" s="753"/>
      <c r="B209" s="14"/>
      <c r="C209" s="14"/>
      <c r="D209" s="15"/>
      <c r="E209" s="16"/>
      <c r="F209" s="17"/>
      <c r="G209" s="759"/>
      <c r="H209" s="760"/>
      <c r="I209" s="761"/>
      <c r="J209" s="18"/>
      <c r="K209" s="19"/>
      <c r="L209" s="19"/>
      <c r="M209" s="20"/>
      <c r="N209" s="3"/>
      <c r="V209" s="64"/>
    </row>
    <row r="210" spans="1:22" ht="14.25" thickTop="1" thickBot="1">
      <c r="A210" s="752"/>
      <c r="B210" s="86"/>
      <c r="C210" s="86"/>
      <c r="D210" s="86"/>
      <c r="E210" s="754"/>
      <c r="F210" s="754"/>
      <c r="G210" s="754"/>
      <c r="H210" s="716"/>
      <c r="I210" s="57"/>
      <c r="J210" s="54"/>
      <c r="K210" s="55"/>
      <c r="L210" s="55"/>
      <c r="M210" s="56"/>
      <c r="N210" s="3"/>
      <c r="V210" s="64"/>
    </row>
    <row r="211" spans="1:22" ht="13.5" thickBot="1">
      <c r="A211" s="697"/>
      <c r="B211" s="13"/>
      <c r="C211" s="13"/>
      <c r="D211" s="5"/>
      <c r="E211" s="13"/>
      <c r="F211" s="13"/>
      <c r="G211" s="755"/>
      <c r="H211" s="756"/>
      <c r="I211" s="757"/>
      <c r="J211" s="52"/>
      <c r="K211" s="52"/>
      <c r="L211" s="52"/>
      <c r="M211" s="53"/>
      <c r="N211" s="3"/>
      <c r="V211" s="64">
        <f>G211</f>
        <v>0</v>
      </c>
    </row>
    <row r="212" spans="1:22" ht="13.5" thickBot="1">
      <c r="A212" s="697"/>
      <c r="B212" s="87"/>
      <c r="C212" s="87"/>
      <c r="D212" s="87"/>
      <c r="E212" s="758"/>
      <c r="F212" s="758"/>
      <c r="G212" s="707"/>
      <c r="H212" s="708"/>
      <c r="I212" s="709"/>
      <c r="J212" s="18"/>
      <c r="K212" s="19"/>
      <c r="L212" s="19"/>
      <c r="M212" s="20"/>
      <c r="N212" s="3"/>
      <c r="V212" s="64"/>
    </row>
    <row r="213" spans="1:22" ht="13.5" thickBot="1">
      <c r="A213" s="753"/>
      <c r="B213" s="14"/>
      <c r="C213" s="14"/>
      <c r="D213" s="15"/>
      <c r="E213" s="16"/>
      <c r="F213" s="17"/>
      <c r="G213" s="759"/>
      <c r="H213" s="760"/>
      <c r="I213" s="761"/>
      <c r="J213" s="18"/>
      <c r="K213" s="19"/>
      <c r="L213" s="19"/>
      <c r="M213" s="20"/>
      <c r="N213" s="3"/>
      <c r="V213" s="64"/>
    </row>
    <row r="214" spans="1:22" ht="14.25" thickTop="1" thickBot="1">
      <c r="A214" s="752"/>
      <c r="B214" s="86"/>
      <c r="C214" s="86"/>
      <c r="D214" s="86"/>
      <c r="E214" s="754"/>
      <c r="F214" s="754"/>
      <c r="G214" s="754"/>
      <c r="H214" s="716"/>
      <c r="I214" s="57"/>
      <c r="J214" s="54"/>
      <c r="K214" s="55"/>
      <c r="L214" s="55"/>
      <c r="M214" s="56"/>
      <c r="N214" s="3"/>
      <c r="V214" s="64"/>
    </row>
    <row r="215" spans="1:22" ht="13.5" thickBot="1">
      <c r="A215" s="697"/>
      <c r="B215" s="13"/>
      <c r="C215" s="13"/>
      <c r="D215" s="5"/>
      <c r="E215" s="13"/>
      <c r="F215" s="13"/>
      <c r="G215" s="755"/>
      <c r="H215" s="756"/>
      <c r="I215" s="757"/>
      <c r="J215" s="52"/>
      <c r="K215" s="52"/>
      <c r="L215" s="52"/>
      <c r="M215" s="53"/>
      <c r="N215" s="3"/>
      <c r="V215" s="64">
        <f>G215</f>
        <v>0</v>
      </c>
    </row>
    <row r="216" spans="1:22" ht="13.5" thickBot="1">
      <c r="A216" s="697"/>
      <c r="B216" s="87"/>
      <c r="C216" s="87"/>
      <c r="D216" s="87"/>
      <c r="E216" s="758"/>
      <c r="F216" s="758"/>
      <c r="G216" s="707"/>
      <c r="H216" s="708"/>
      <c r="I216" s="709"/>
      <c r="J216" s="18"/>
      <c r="K216" s="19"/>
      <c r="L216" s="19"/>
      <c r="M216" s="20"/>
      <c r="N216" s="3"/>
      <c r="V216" s="64"/>
    </row>
    <row r="217" spans="1:22" ht="13.5" thickBot="1">
      <c r="A217" s="753"/>
      <c r="B217" s="14"/>
      <c r="C217" s="14"/>
      <c r="D217" s="15"/>
      <c r="E217" s="16"/>
      <c r="F217" s="17"/>
      <c r="G217" s="759"/>
      <c r="H217" s="760"/>
      <c r="I217" s="761"/>
      <c r="J217" s="18"/>
      <c r="K217" s="19"/>
      <c r="L217" s="19"/>
      <c r="M217" s="20"/>
      <c r="N217" s="3"/>
      <c r="V217" s="64"/>
    </row>
    <row r="218" spans="1:22" ht="14.25" thickTop="1" thickBot="1">
      <c r="A218" s="752"/>
      <c r="B218" s="86"/>
      <c r="C218" s="86"/>
      <c r="D218" s="86"/>
      <c r="E218" s="754"/>
      <c r="F218" s="754"/>
      <c r="G218" s="754"/>
      <c r="H218" s="716"/>
      <c r="I218" s="57"/>
      <c r="J218" s="54"/>
      <c r="K218" s="55"/>
      <c r="L218" s="55"/>
      <c r="M218" s="56"/>
      <c r="N218" s="3"/>
      <c r="V218" s="64"/>
    </row>
    <row r="219" spans="1:22" ht="13.5" thickBot="1">
      <c r="A219" s="697"/>
      <c r="B219" s="13"/>
      <c r="C219" s="13"/>
      <c r="D219" s="5"/>
      <c r="E219" s="13"/>
      <c r="F219" s="13"/>
      <c r="G219" s="755"/>
      <c r="H219" s="756"/>
      <c r="I219" s="757"/>
      <c r="J219" s="52"/>
      <c r="K219" s="52"/>
      <c r="L219" s="52"/>
      <c r="M219" s="53"/>
      <c r="N219" s="3"/>
      <c r="V219" s="64">
        <f>G219</f>
        <v>0</v>
      </c>
    </row>
    <row r="220" spans="1:22" ht="13.5" thickBot="1">
      <c r="A220" s="697"/>
      <c r="B220" s="87"/>
      <c r="C220" s="87"/>
      <c r="D220" s="87"/>
      <c r="E220" s="758"/>
      <c r="F220" s="758"/>
      <c r="G220" s="707"/>
      <c r="H220" s="708"/>
      <c r="I220" s="709"/>
      <c r="J220" s="18"/>
      <c r="K220" s="19"/>
      <c r="L220" s="19"/>
      <c r="M220" s="20"/>
      <c r="N220" s="3"/>
      <c r="V220" s="64"/>
    </row>
    <row r="221" spans="1:22" ht="13.5" thickBot="1">
      <c r="A221" s="753"/>
      <c r="B221" s="14"/>
      <c r="C221" s="14"/>
      <c r="D221" s="15"/>
      <c r="E221" s="16"/>
      <c r="F221" s="17"/>
      <c r="G221" s="759"/>
      <c r="H221" s="760"/>
      <c r="I221" s="761"/>
      <c r="J221" s="18"/>
      <c r="K221" s="19"/>
      <c r="L221" s="19"/>
      <c r="M221" s="20"/>
      <c r="N221" s="3"/>
      <c r="V221" s="64"/>
    </row>
    <row r="222" spans="1:22" ht="14.25" thickTop="1" thickBot="1">
      <c r="A222" s="752"/>
      <c r="B222" s="86"/>
      <c r="C222" s="86"/>
      <c r="D222" s="86"/>
      <c r="E222" s="754"/>
      <c r="F222" s="754"/>
      <c r="G222" s="754"/>
      <c r="H222" s="716"/>
      <c r="I222" s="57"/>
      <c r="J222" s="54"/>
      <c r="K222" s="55"/>
      <c r="L222" s="55"/>
      <c r="M222" s="56"/>
      <c r="N222" s="3"/>
      <c r="V222" s="64"/>
    </row>
    <row r="223" spans="1:22" ht="13.5" thickBot="1">
      <c r="A223" s="697"/>
      <c r="B223" s="13"/>
      <c r="C223" s="13"/>
      <c r="D223" s="5"/>
      <c r="E223" s="13"/>
      <c r="F223" s="13"/>
      <c r="G223" s="755"/>
      <c r="H223" s="756"/>
      <c r="I223" s="757"/>
      <c r="J223" s="52"/>
      <c r="K223" s="52"/>
      <c r="L223" s="52"/>
      <c r="M223" s="53"/>
      <c r="N223" s="3"/>
      <c r="V223" s="64">
        <f>G223</f>
        <v>0</v>
      </c>
    </row>
    <row r="224" spans="1:22" ht="13.5" thickBot="1">
      <c r="A224" s="697"/>
      <c r="B224" s="87"/>
      <c r="C224" s="87"/>
      <c r="D224" s="87"/>
      <c r="E224" s="758"/>
      <c r="F224" s="758"/>
      <c r="G224" s="707"/>
      <c r="H224" s="708"/>
      <c r="I224" s="709"/>
      <c r="J224" s="18"/>
      <c r="K224" s="19"/>
      <c r="L224" s="19"/>
      <c r="M224" s="20"/>
      <c r="N224" s="3"/>
      <c r="V224" s="64"/>
    </row>
    <row r="225" spans="1:22" ht="13.5" thickBot="1">
      <c r="A225" s="753"/>
      <c r="B225" s="14"/>
      <c r="C225" s="14"/>
      <c r="D225" s="15"/>
      <c r="E225" s="16"/>
      <c r="F225" s="17"/>
      <c r="G225" s="759"/>
      <c r="H225" s="760"/>
      <c r="I225" s="761"/>
      <c r="J225" s="18"/>
      <c r="K225" s="19"/>
      <c r="L225" s="19"/>
      <c r="M225" s="20"/>
      <c r="N225" s="3"/>
      <c r="V225" s="64"/>
    </row>
    <row r="226" spans="1:22" ht="14.25" thickTop="1" thickBot="1">
      <c r="A226" s="752"/>
      <c r="B226" s="86"/>
      <c r="C226" s="86"/>
      <c r="D226" s="86"/>
      <c r="E226" s="754"/>
      <c r="F226" s="754"/>
      <c r="G226" s="754"/>
      <c r="H226" s="716"/>
      <c r="I226" s="57"/>
      <c r="J226" s="54"/>
      <c r="K226" s="55"/>
      <c r="L226" s="55"/>
      <c r="M226" s="56"/>
      <c r="N226" s="3"/>
      <c r="V226" s="64"/>
    </row>
    <row r="227" spans="1:22" ht="13.5" thickBot="1">
      <c r="A227" s="697"/>
      <c r="B227" s="13"/>
      <c r="C227" s="13"/>
      <c r="D227" s="5"/>
      <c r="E227" s="13"/>
      <c r="F227" s="13"/>
      <c r="G227" s="755"/>
      <c r="H227" s="756"/>
      <c r="I227" s="757"/>
      <c r="J227" s="52"/>
      <c r="K227" s="52"/>
      <c r="L227" s="52"/>
      <c r="M227" s="53"/>
      <c r="N227" s="3"/>
      <c r="V227" s="64">
        <f>G227</f>
        <v>0</v>
      </c>
    </row>
    <row r="228" spans="1:22" ht="13.5" thickBot="1">
      <c r="A228" s="697"/>
      <c r="B228" s="87"/>
      <c r="C228" s="87"/>
      <c r="D228" s="87"/>
      <c r="E228" s="758"/>
      <c r="F228" s="758"/>
      <c r="G228" s="707"/>
      <c r="H228" s="708"/>
      <c r="I228" s="709"/>
      <c r="J228" s="18"/>
      <c r="K228" s="19"/>
      <c r="L228" s="19"/>
      <c r="M228" s="20"/>
      <c r="N228" s="3"/>
      <c r="V228" s="64"/>
    </row>
    <row r="229" spans="1:22" ht="13.5" thickBot="1">
      <c r="A229" s="753"/>
      <c r="B229" s="14"/>
      <c r="C229" s="14"/>
      <c r="D229" s="15"/>
      <c r="E229" s="16"/>
      <c r="F229" s="17"/>
      <c r="G229" s="759"/>
      <c r="H229" s="760"/>
      <c r="I229" s="761"/>
      <c r="J229" s="18"/>
      <c r="K229" s="19"/>
      <c r="L229" s="19"/>
      <c r="M229" s="20"/>
      <c r="N229" s="3"/>
      <c r="V229" s="64"/>
    </row>
    <row r="230" spans="1:22" ht="14.25" thickTop="1" thickBot="1">
      <c r="A230" s="752"/>
      <c r="B230" s="86"/>
      <c r="C230" s="86"/>
      <c r="D230" s="86"/>
      <c r="E230" s="754"/>
      <c r="F230" s="754"/>
      <c r="G230" s="754"/>
      <c r="H230" s="716"/>
      <c r="I230" s="57"/>
      <c r="J230" s="54"/>
      <c r="K230" s="55"/>
      <c r="L230" s="55"/>
      <c r="M230" s="56"/>
      <c r="N230" s="3"/>
      <c r="V230" s="64"/>
    </row>
    <row r="231" spans="1:22" ht="13.5" thickBot="1">
      <c r="A231" s="697"/>
      <c r="B231" s="13"/>
      <c r="C231" s="13"/>
      <c r="D231" s="5"/>
      <c r="E231" s="13"/>
      <c r="F231" s="13"/>
      <c r="G231" s="755"/>
      <c r="H231" s="756"/>
      <c r="I231" s="757"/>
      <c r="J231" s="52"/>
      <c r="K231" s="52"/>
      <c r="L231" s="52"/>
      <c r="M231" s="53"/>
      <c r="N231" s="3"/>
      <c r="V231" s="64">
        <f>G231</f>
        <v>0</v>
      </c>
    </row>
    <row r="232" spans="1:22" ht="13.5" thickBot="1">
      <c r="A232" s="697"/>
      <c r="B232" s="87"/>
      <c r="C232" s="87"/>
      <c r="D232" s="87"/>
      <c r="E232" s="758"/>
      <c r="F232" s="758"/>
      <c r="G232" s="707"/>
      <c r="H232" s="708"/>
      <c r="I232" s="709"/>
      <c r="J232" s="18"/>
      <c r="K232" s="19"/>
      <c r="L232" s="19"/>
      <c r="M232" s="20"/>
      <c r="N232" s="3"/>
      <c r="V232" s="64"/>
    </row>
    <row r="233" spans="1:22" ht="13.5" thickBot="1">
      <c r="A233" s="753"/>
      <c r="B233" s="14"/>
      <c r="C233" s="14"/>
      <c r="D233" s="15"/>
      <c r="E233" s="16"/>
      <c r="F233" s="17"/>
      <c r="G233" s="759"/>
      <c r="H233" s="760"/>
      <c r="I233" s="761"/>
      <c r="J233" s="18"/>
      <c r="K233" s="19"/>
      <c r="L233" s="19"/>
      <c r="M233" s="20"/>
      <c r="N233" s="3"/>
      <c r="V233" s="64"/>
    </row>
    <row r="234" spans="1:22" ht="14.25" thickTop="1" thickBot="1">
      <c r="A234" s="752"/>
      <c r="B234" s="86"/>
      <c r="C234" s="86"/>
      <c r="D234" s="86"/>
      <c r="E234" s="754"/>
      <c r="F234" s="754"/>
      <c r="G234" s="754"/>
      <c r="H234" s="716"/>
      <c r="I234" s="57"/>
      <c r="J234" s="54"/>
      <c r="K234" s="55"/>
      <c r="L234" s="55"/>
      <c r="M234" s="56"/>
      <c r="N234" s="3"/>
      <c r="V234" s="64"/>
    </row>
    <row r="235" spans="1:22" ht="13.5" thickBot="1">
      <c r="A235" s="697"/>
      <c r="B235" s="13"/>
      <c r="C235" s="13"/>
      <c r="D235" s="5"/>
      <c r="E235" s="13"/>
      <c r="F235" s="13"/>
      <c r="G235" s="755"/>
      <c r="H235" s="756"/>
      <c r="I235" s="757"/>
      <c r="J235" s="52"/>
      <c r="K235" s="52"/>
      <c r="L235" s="52"/>
      <c r="M235" s="53"/>
      <c r="N235" s="3"/>
      <c r="V235" s="64">
        <f>G235</f>
        <v>0</v>
      </c>
    </row>
    <row r="236" spans="1:22" ht="13.5" thickBot="1">
      <c r="A236" s="697"/>
      <c r="B236" s="87"/>
      <c r="C236" s="87"/>
      <c r="D236" s="87"/>
      <c r="E236" s="758"/>
      <c r="F236" s="758"/>
      <c r="G236" s="707"/>
      <c r="H236" s="708"/>
      <c r="I236" s="709"/>
      <c r="J236" s="18"/>
      <c r="K236" s="19"/>
      <c r="L236" s="19"/>
      <c r="M236" s="20"/>
      <c r="N236" s="3"/>
      <c r="V236" s="64"/>
    </row>
    <row r="237" spans="1:22" ht="13.5" thickBot="1">
      <c r="A237" s="753"/>
      <c r="B237" s="14"/>
      <c r="C237" s="14"/>
      <c r="D237" s="15"/>
      <c r="E237" s="16"/>
      <c r="F237" s="17"/>
      <c r="G237" s="759"/>
      <c r="H237" s="760"/>
      <c r="I237" s="761"/>
      <c r="J237" s="18"/>
      <c r="K237" s="19"/>
      <c r="L237" s="19"/>
      <c r="M237" s="20"/>
      <c r="N237" s="3"/>
      <c r="V237" s="64"/>
    </row>
    <row r="238" spans="1:22" ht="14.25" thickTop="1" thickBot="1">
      <c r="A238" s="752"/>
      <c r="B238" s="86"/>
      <c r="C238" s="86"/>
      <c r="D238" s="86"/>
      <c r="E238" s="754"/>
      <c r="F238" s="754"/>
      <c r="G238" s="754"/>
      <c r="H238" s="716"/>
      <c r="I238" s="57"/>
      <c r="J238" s="54"/>
      <c r="K238" s="55"/>
      <c r="L238" s="55"/>
      <c r="M238" s="56"/>
      <c r="N238" s="3"/>
      <c r="V238" s="64"/>
    </row>
    <row r="239" spans="1:22" ht="13.5" thickBot="1">
      <c r="A239" s="697"/>
      <c r="B239" s="13"/>
      <c r="C239" s="13"/>
      <c r="D239" s="5"/>
      <c r="E239" s="13"/>
      <c r="F239" s="13"/>
      <c r="G239" s="755"/>
      <c r="H239" s="756"/>
      <c r="I239" s="757"/>
      <c r="J239" s="52"/>
      <c r="K239" s="52"/>
      <c r="L239" s="52"/>
      <c r="M239" s="53"/>
      <c r="N239" s="3"/>
      <c r="V239" s="64">
        <f>G239</f>
        <v>0</v>
      </c>
    </row>
    <row r="240" spans="1:22" ht="13.5" thickBot="1">
      <c r="A240" s="697"/>
      <c r="B240" s="87"/>
      <c r="C240" s="87"/>
      <c r="D240" s="87"/>
      <c r="E240" s="758"/>
      <c r="F240" s="758"/>
      <c r="G240" s="707"/>
      <c r="H240" s="708"/>
      <c r="I240" s="709"/>
      <c r="J240" s="18"/>
      <c r="K240" s="19"/>
      <c r="L240" s="19"/>
      <c r="M240" s="20"/>
      <c r="N240" s="3"/>
      <c r="V240" s="64"/>
    </row>
    <row r="241" spans="1:22" ht="13.5" thickBot="1">
      <c r="A241" s="753"/>
      <c r="B241" s="14"/>
      <c r="C241" s="14"/>
      <c r="D241" s="15"/>
      <c r="E241" s="16"/>
      <c r="F241" s="17"/>
      <c r="G241" s="759"/>
      <c r="H241" s="760"/>
      <c r="I241" s="761"/>
      <c r="J241" s="18"/>
      <c r="K241" s="19"/>
      <c r="L241" s="19"/>
      <c r="M241" s="20"/>
      <c r="N241" s="3"/>
      <c r="V241" s="64"/>
    </row>
    <row r="242" spans="1:22" ht="14.25" thickTop="1" thickBot="1">
      <c r="A242" s="752"/>
      <c r="B242" s="86"/>
      <c r="C242" s="86"/>
      <c r="D242" s="86"/>
      <c r="E242" s="754"/>
      <c r="F242" s="754"/>
      <c r="G242" s="754"/>
      <c r="H242" s="716"/>
      <c r="I242" s="57"/>
      <c r="J242" s="54"/>
      <c r="K242" s="55"/>
      <c r="L242" s="55"/>
      <c r="M242" s="56"/>
      <c r="N242" s="3"/>
      <c r="V242" s="64"/>
    </row>
    <row r="243" spans="1:22" ht="13.5" thickBot="1">
      <c r="A243" s="697"/>
      <c r="B243" s="13"/>
      <c r="C243" s="13"/>
      <c r="D243" s="5"/>
      <c r="E243" s="13"/>
      <c r="F243" s="13"/>
      <c r="G243" s="755"/>
      <c r="H243" s="756"/>
      <c r="I243" s="757"/>
      <c r="J243" s="52"/>
      <c r="K243" s="52"/>
      <c r="L243" s="52"/>
      <c r="M243" s="53"/>
      <c r="N243" s="3"/>
      <c r="V243" s="64">
        <f>G243</f>
        <v>0</v>
      </c>
    </row>
    <row r="244" spans="1:22" ht="13.5" thickBot="1">
      <c r="A244" s="697"/>
      <c r="B244" s="87"/>
      <c r="C244" s="87"/>
      <c r="D244" s="87"/>
      <c r="E244" s="758"/>
      <c r="F244" s="758"/>
      <c r="G244" s="707"/>
      <c r="H244" s="708"/>
      <c r="I244" s="709"/>
      <c r="J244" s="18"/>
      <c r="K244" s="19"/>
      <c r="L244" s="19"/>
      <c r="M244" s="20"/>
      <c r="N244" s="3"/>
      <c r="V244" s="64"/>
    </row>
    <row r="245" spans="1:22" ht="13.5" thickBot="1">
      <c r="A245" s="753"/>
      <c r="B245" s="14"/>
      <c r="C245" s="14"/>
      <c r="D245" s="15"/>
      <c r="E245" s="16"/>
      <c r="F245" s="17"/>
      <c r="G245" s="759"/>
      <c r="H245" s="760"/>
      <c r="I245" s="761"/>
      <c r="J245" s="18"/>
      <c r="K245" s="19"/>
      <c r="L245" s="19"/>
      <c r="M245" s="20"/>
      <c r="N245" s="3"/>
      <c r="V245" s="64"/>
    </row>
    <row r="246" spans="1:22" ht="14.25" thickTop="1" thickBot="1">
      <c r="A246" s="752"/>
      <c r="B246" s="86"/>
      <c r="C246" s="86"/>
      <c r="D246" s="86"/>
      <c r="E246" s="754"/>
      <c r="F246" s="754"/>
      <c r="G246" s="754"/>
      <c r="H246" s="716"/>
      <c r="I246" s="57"/>
      <c r="J246" s="54"/>
      <c r="K246" s="55"/>
      <c r="L246" s="55"/>
      <c r="M246" s="56"/>
      <c r="N246" s="3"/>
      <c r="V246" s="64"/>
    </row>
    <row r="247" spans="1:22" ht="13.5" thickBot="1">
      <c r="A247" s="697"/>
      <c r="B247" s="13"/>
      <c r="C247" s="13"/>
      <c r="D247" s="5"/>
      <c r="E247" s="13"/>
      <c r="F247" s="13"/>
      <c r="G247" s="755"/>
      <c r="H247" s="756"/>
      <c r="I247" s="757"/>
      <c r="J247" s="52"/>
      <c r="K247" s="52"/>
      <c r="L247" s="52"/>
      <c r="M247" s="53"/>
      <c r="N247" s="3"/>
      <c r="V247" s="64">
        <f>G247</f>
        <v>0</v>
      </c>
    </row>
    <row r="248" spans="1:22" ht="13.5" thickBot="1">
      <c r="A248" s="697"/>
      <c r="B248" s="87"/>
      <c r="C248" s="87"/>
      <c r="D248" s="87"/>
      <c r="E248" s="758"/>
      <c r="F248" s="758"/>
      <c r="G248" s="707"/>
      <c r="H248" s="708"/>
      <c r="I248" s="709"/>
      <c r="J248" s="18"/>
      <c r="K248" s="19"/>
      <c r="L248" s="19"/>
      <c r="M248" s="20"/>
      <c r="N248" s="3"/>
      <c r="V248" s="64"/>
    </row>
    <row r="249" spans="1:22" ht="13.5" thickBot="1">
      <c r="A249" s="753"/>
      <c r="B249" s="14"/>
      <c r="C249" s="14"/>
      <c r="D249" s="15"/>
      <c r="E249" s="16"/>
      <c r="F249" s="17"/>
      <c r="G249" s="759"/>
      <c r="H249" s="760"/>
      <c r="I249" s="761"/>
      <c r="J249" s="18"/>
      <c r="K249" s="19"/>
      <c r="L249" s="19"/>
      <c r="M249" s="20"/>
      <c r="N249" s="3"/>
      <c r="V249" s="64"/>
    </row>
    <row r="250" spans="1:22" ht="14.25" thickTop="1" thickBot="1">
      <c r="A250" s="752"/>
      <c r="B250" s="86"/>
      <c r="C250" s="86"/>
      <c r="D250" s="86"/>
      <c r="E250" s="754"/>
      <c r="F250" s="754"/>
      <c r="G250" s="754"/>
      <c r="H250" s="716"/>
      <c r="I250" s="57"/>
      <c r="J250" s="54"/>
      <c r="K250" s="55"/>
      <c r="L250" s="55"/>
      <c r="M250" s="56"/>
      <c r="N250" s="3"/>
      <c r="V250" s="64"/>
    </row>
    <row r="251" spans="1:22" ht="13.5" thickBot="1">
      <c r="A251" s="697"/>
      <c r="B251" s="13"/>
      <c r="C251" s="13"/>
      <c r="D251" s="5"/>
      <c r="E251" s="13"/>
      <c r="F251" s="13"/>
      <c r="G251" s="755"/>
      <c r="H251" s="756"/>
      <c r="I251" s="757"/>
      <c r="J251" s="52"/>
      <c r="K251" s="52"/>
      <c r="L251" s="52"/>
      <c r="M251" s="53"/>
      <c r="N251" s="3"/>
      <c r="V251" s="64">
        <f>G251</f>
        <v>0</v>
      </c>
    </row>
    <row r="252" spans="1:22" ht="13.5" thickBot="1">
      <c r="A252" s="697"/>
      <c r="B252" s="87"/>
      <c r="C252" s="87"/>
      <c r="D252" s="87"/>
      <c r="E252" s="758"/>
      <c r="F252" s="758"/>
      <c r="G252" s="707"/>
      <c r="H252" s="708"/>
      <c r="I252" s="709"/>
      <c r="J252" s="18"/>
      <c r="K252" s="19"/>
      <c r="L252" s="19"/>
      <c r="M252" s="20"/>
      <c r="N252" s="3"/>
      <c r="V252" s="64"/>
    </row>
    <row r="253" spans="1:22" ht="13.5" thickBot="1">
      <c r="A253" s="753"/>
      <c r="B253" s="14"/>
      <c r="C253" s="14"/>
      <c r="D253" s="15"/>
      <c r="E253" s="16"/>
      <c r="F253" s="17"/>
      <c r="G253" s="759"/>
      <c r="H253" s="760"/>
      <c r="I253" s="761"/>
      <c r="J253" s="18"/>
      <c r="K253" s="19"/>
      <c r="L253" s="19"/>
      <c r="M253" s="20"/>
      <c r="N253" s="3"/>
      <c r="V253" s="64"/>
    </row>
    <row r="254" spans="1:22" ht="14.25" thickTop="1" thickBot="1">
      <c r="A254" s="752"/>
      <c r="B254" s="86"/>
      <c r="C254" s="86"/>
      <c r="D254" s="86"/>
      <c r="E254" s="754"/>
      <c r="F254" s="754"/>
      <c r="G254" s="754"/>
      <c r="H254" s="716"/>
      <c r="I254" s="57"/>
      <c r="J254" s="54"/>
      <c r="K254" s="55"/>
      <c r="L254" s="55"/>
      <c r="M254" s="56"/>
      <c r="N254" s="3"/>
      <c r="V254" s="64"/>
    </row>
    <row r="255" spans="1:22" ht="13.5" thickBot="1">
      <c r="A255" s="697"/>
      <c r="B255" s="13"/>
      <c r="C255" s="13"/>
      <c r="D255" s="5"/>
      <c r="E255" s="13"/>
      <c r="F255" s="13"/>
      <c r="G255" s="755"/>
      <c r="H255" s="756"/>
      <c r="I255" s="757"/>
      <c r="J255" s="52"/>
      <c r="K255" s="52"/>
      <c r="L255" s="52"/>
      <c r="M255" s="53"/>
      <c r="N255" s="3"/>
      <c r="V255" s="64">
        <f>G255</f>
        <v>0</v>
      </c>
    </row>
    <row r="256" spans="1:22" ht="13.5" thickBot="1">
      <c r="A256" s="697"/>
      <c r="B256" s="87"/>
      <c r="C256" s="87"/>
      <c r="D256" s="87"/>
      <c r="E256" s="758"/>
      <c r="F256" s="758"/>
      <c r="G256" s="707"/>
      <c r="H256" s="708"/>
      <c r="I256" s="709"/>
      <c r="J256" s="18"/>
      <c r="K256" s="19"/>
      <c r="L256" s="19"/>
      <c r="M256" s="20"/>
      <c r="N256" s="3"/>
      <c r="V256" s="64"/>
    </row>
    <row r="257" spans="1:22" ht="13.5" thickBot="1">
      <c r="A257" s="753"/>
      <c r="B257" s="14"/>
      <c r="C257" s="14"/>
      <c r="D257" s="15"/>
      <c r="E257" s="16"/>
      <c r="F257" s="17"/>
      <c r="G257" s="759"/>
      <c r="H257" s="760"/>
      <c r="I257" s="761"/>
      <c r="J257" s="18"/>
      <c r="K257" s="19"/>
      <c r="L257" s="19"/>
      <c r="M257" s="20"/>
      <c r="N257" s="3"/>
      <c r="V257" s="64"/>
    </row>
    <row r="258" spans="1:22" ht="14.25" thickTop="1" thickBot="1">
      <c r="A258" s="752"/>
      <c r="B258" s="86"/>
      <c r="C258" s="86"/>
      <c r="D258" s="86"/>
      <c r="E258" s="754"/>
      <c r="F258" s="754"/>
      <c r="G258" s="754"/>
      <c r="H258" s="716"/>
      <c r="I258" s="57"/>
      <c r="J258" s="54"/>
      <c r="K258" s="55"/>
      <c r="L258" s="55"/>
      <c r="M258" s="56"/>
      <c r="N258" s="3"/>
      <c r="V258" s="64"/>
    </row>
    <row r="259" spans="1:22" ht="13.5" thickBot="1">
      <c r="A259" s="697"/>
      <c r="B259" s="13"/>
      <c r="C259" s="13"/>
      <c r="D259" s="5"/>
      <c r="E259" s="13"/>
      <c r="F259" s="13"/>
      <c r="G259" s="755"/>
      <c r="H259" s="756"/>
      <c r="I259" s="757"/>
      <c r="J259" s="52"/>
      <c r="K259" s="52"/>
      <c r="L259" s="52"/>
      <c r="M259" s="53"/>
      <c r="N259" s="3"/>
      <c r="V259" s="64">
        <f>G259</f>
        <v>0</v>
      </c>
    </row>
    <row r="260" spans="1:22" ht="13.5" thickBot="1">
      <c r="A260" s="697"/>
      <c r="B260" s="87"/>
      <c r="C260" s="87"/>
      <c r="D260" s="87"/>
      <c r="E260" s="758"/>
      <c r="F260" s="758"/>
      <c r="G260" s="707"/>
      <c r="H260" s="708"/>
      <c r="I260" s="709"/>
      <c r="J260" s="18"/>
      <c r="K260" s="19"/>
      <c r="L260" s="19"/>
      <c r="M260" s="20"/>
      <c r="N260" s="3"/>
      <c r="V260" s="64"/>
    </row>
    <row r="261" spans="1:22" ht="13.5" thickBot="1">
      <c r="A261" s="753"/>
      <c r="B261" s="14"/>
      <c r="C261" s="14"/>
      <c r="D261" s="15"/>
      <c r="E261" s="16"/>
      <c r="F261" s="17"/>
      <c r="G261" s="759"/>
      <c r="H261" s="760"/>
      <c r="I261" s="761"/>
      <c r="J261" s="18"/>
      <c r="K261" s="19"/>
      <c r="L261" s="19"/>
      <c r="M261" s="20"/>
      <c r="N261" s="3"/>
      <c r="V261" s="64"/>
    </row>
    <row r="262" spans="1:22" ht="14.25" thickTop="1" thickBot="1">
      <c r="A262" s="752"/>
      <c r="B262" s="86"/>
      <c r="C262" s="86"/>
      <c r="D262" s="86"/>
      <c r="E262" s="754"/>
      <c r="F262" s="754"/>
      <c r="G262" s="754"/>
      <c r="H262" s="716"/>
      <c r="I262" s="57"/>
      <c r="J262" s="54"/>
      <c r="K262" s="55"/>
      <c r="L262" s="55"/>
      <c r="M262" s="56"/>
      <c r="N262" s="3"/>
      <c r="V262" s="64"/>
    </row>
    <row r="263" spans="1:22" ht="13.5" thickBot="1">
      <c r="A263" s="697"/>
      <c r="B263" s="13"/>
      <c r="C263" s="13"/>
      <c r="D263" s="5"/>
      <c r="E263" s="13"/>
      <c r="F263" s="13"/>
      <c r="G263" s="755"/>
      <c r="H263" s="756"/>
      <c r="I263" s="757"/>
      <c r="J263" s="52"/>
      <c r="K263" s="52"/>
      <c r="L263" s="52"/>
      <c r="M263" s="53"/>
      <c r="N263" s="3"/>
      <c r="V263" s="64">
        <f>G263</f>
        <v>0</v>
      </c>
    </row>
    <row r="264" spans="1:22" ht="13.5" thickBot="1">
      <c r="A264" s="697"/>
      <c r="B264" s="87"/>
      <c r="C264" s="87"/>
      <c r="D264" s="87"/>
      <c r="E264" s="758"/>
      <c r="F264" s="758"/>
      <c r="G264" s="707"/>
      <c r="H264" s="708"/>
      <c r="I264" s="709"/>
      <c r="J264" s="18"/>
      <c r="K264" s="19"/>
      <c r="L264" s="19"/>
      <c r="M264" s="20"/>
      <c r="N264" s="3"/>
      <c r="V264" s="64"/>
    </row>
    <row r="265" spans="1:22" ht="13.5" thickBot="1">
      <c r="A265" s="753"/>
      <c r="B265" s="14"/>
      <c r="C265" s="14"/>
      <c r="D265" s="15"/>
      <c r="E265" s="16"/>
      <c r="F265" s="17"/>
      <c r="G265" s="759"/>
      <c r="H265" s="760"/>
      <c r="I265" s="761"/>
      <c r="J265" s="18"/>
      <c r="K265" s="19"/>
      <c r="L265" s="19"/>
      <c r="M265" s="20"/>
      <c r="N265" s="3"/>
      <c r="V265" s="64"/>
    </row>
    <row r="266" spans="1:22" ht="14.25" thickTop="1" thickBot="1">
      <c r="A266" s="752"/>
      <c r="B266" s="86"/>
      <c r="C266" s="86"/>
      <c r="D266" s="86"/>
      <c r="E266" s="754"/>
      <c r="F266" s="754"/>
      <c r="G266" s="754"/>
      <c r="H266" s="716"/>
      <c r="I266" s="57"/>
      <c r="J266" s="54"/>
      <c r="K266" s="55"/>
      <c r="L266" s="55"/>
      <c r="M266" s="56"/>
      <c r="N266" s="3"/>
      <c r="V266" s="64"/>
    </row>
    <row r="267" spans="1:22" ht="13.5" thickBot="1">
      <c r="A267" s="697"/>
      <c r="B267" s="13"/>
      <c r="C267" s="13"/>
      <c r="D267" s="5"/>
      <c r="E267" s="13"/>
      <c r="F267" s="13"/>
      <c r="G267" s="755"/>
      <c r="H267" s="756"/>
      <c r="I267" s="757"/>
      <c r="J267" s="52"/>
      <c r="K267" s="52"/>
      <c r="L267" s="52"/>
      <c r="M267" s="53"/>
      <c r="N267" s="3"/>
      <c r="V267" s="64">
        <f>G267</f>
        <v>0</v>
      </c>
    </row>
    <row r="268" spans="1:22" ht="13.5" thickBot="1">
      <c r="A268" s="697"/>
      <c r="B268" s="87"/>
      <c r="C268" s="87"/>
      <c r="D268" s="87"/>
      <c r="E268" s="758"/>
      <c r="F268" s="758"/>
      <c r="G268" s="707"/>
      <c r="H268" s="708"/>
      <c r="I268" s="709"/>
      <c r="J268" s="18"/>
      <c r="K268" s="19"/>
      <c r="L268" s="19"/>
      <c r="M268" s="20"/>
      <c r="N268" s="3"/>
      <c r="V268" s="64"/>
    </row>
    <row r="269" spans="1:22" ht="13.5" thickBot="1">
      <c r="A269" s="753"/>
      <c r="B269" s="14"/>
      <c r="C269" s="14"/>
      <c r="D269" s="15"/>
      <c r="E269" s="16"/>
      <c r="F269" s="17"/>
      <c r="G269" s="759"/>
      <c r="H269" s="760"/>
      <c r="I269" s="761"/>
      <c r="J269" s="18"/>
      <c r="K269" s="19"/>
      <c r="L269" s="19"/>
      <c r="M269" s="20"/>
      <c r="N269" s="3"/>
      <c r="V269" s="64"/>
    </row>
    <row r="270" spans="1:22" ht="14.25" thickTop="1" thickBot="1">
      <c r="A270" s="752"/>
      <c r="B270" s="86"/>
      <c r="C270" s="86"/>
      <c r="D270" s="86"/>
      <c r="E270" s="754"/>
      <c r="F270" s="754"/>
      <c r="G270" s="754"/>
      <c r="H270" s="716"/>
      <c r="I270" s="57"/>
      <c r="J270" s="54"/>
      <c r="K270" s="55"/>
      <c r="L270" s="55"/>
      <c r="M270" s="56"/>
      <c r="N270" s="3"/>
      <c r="V270" s="64"/>
    </row>
    <row r="271" spans="1:22" ht="13.5" thickBot="1">
      <c r="A271" s="697"/>
      <c r="B271" s="13"/>
      <c r="C271" s="13"/>
      <c r="D271" s="5"/>
      <c r="E271" s="13"/>
      <c r="F271" s="13"/>
      <c r="G271" s="755"/>
      <c r="H271" s="756"/>
      <c r="I271" s="757"/>
      <c r="J271" s="52"/>
      <c r="K271" s="52"/>
      <c r="L271" s="52"/>
      <c r="M271" s="53"/>
      <c r="N271" s="3"/>
      <c r="V271" s="64">
        <f>G271</f>
        <v>0</v>
      </c>
    </row>
    <row r="272" spans="1:22" ht="13.5" thickBot="1">
      <c r="A272" s="697"/>
      <c r="B272" s="87"/>
      <c r="C272" s="87"/>
      <c r="D272" s="87"/>
      <c r="E272" s="758"/>
      <c r="F272" s="758"/>
      <c r="G272" s="707"/>
      <c r="H272" s="708"/>
      <c r="I272" s="709"/>
      <c r="J272" s="18"/>
      <c r="K272" s="19"/>
      <c r="L272" s="19"/>
      <c r="M272" s="20"/>
      <c r="N272" s="3"/>
      <c r="V272" s="64"/>
    </row>
    <row r="273" spans="1:22" ht="13.5" thickBot="1">
      <c r="A273" s="753"/>
      <c r="B273" s="14"/>
      <c r="C273" s="14"/>
      <c r="D273" s="15"/>
      <c r="E273" s="16"/>
      <c r="F273" s="17"/>
      <c r="G273" s="759"/>
      <c r="H273" s="760"/>
      <c r="I273" s="761"/>
      <c r="J273" s="18"/>
      <c r="K273" s="19"/>
      <c r="L273" s="19"/>
      <c r="M273" s="20"/>
      <c r="N273" s="3"/>
      <c r="V273" s="64"/>
    </row>
    <row r="274" spans="1:22" ht="14.25" thickTop="1" thickBot="1">
      <c r="A274" s="752"/>
      <c r="B274" s="86"/>
      <c r="C274" s="86"/>
      <c r="D274" s="86"/>
      <c r="E274" s="754"/>
      <c r="F274" s="754"/>
      <c r="G274" s="754"/>
      <c r="H274" s="716"/>
      <c r="I274" s="57"/>
      <c r="J274" s="54"/>
      <c r="K274" s="55"/>
      <c r="L274" s="55"/>
      <c r="M274" s="56"/>
      <c r="N274" s="3"/>
      <c r="V274" s="64"/>
    </row>
    <row r="275" spans="1:22" ht="13.5" thickBot="1">
      <c r="A275" s="697"/>
      <c r="B275" s="13"/>
      <c r="C275" s="13"/>
      <c r="D275" s="5"/>
      <c r="E275" s="13"/>
      <c r="F275" s="13"/>
      <c r="G275" s="755"/>
      <c r="H275" s="756"/>
      <c r="I275" s="757"/>
      <c r="J275" s="52"/>
      <c r="K275" s="52"/>
      <c r="L275" s="52"/>
      <c r="M275" s="53"/>
      <c r="N275" s="3"/>
      <c r="V275" s="64">
        <f>G275</f>
        <v>0</v>
      </c>
    </row>
    <row r="276" spans="1:22" ht="13.5" thickBot="1">
      <c r="A276" s="697"/>
      <c r="B276" s="87"/>
      <c r="C276" s="87"/>
      <c r="D276" s="87"/>
      <c r="E276" s="758"/>
      <c r="F276" s="758"/>
      <c r="G276" s="707"/>
      <c r="H276" s="708"/>
      <c r="I276" s="709"/>
      <c r="J276" s="18"/>
      <c r="K276" s="19"/>
      <c r="L276" s="19"/>
      <c r="M276" s="20"/>
      <c r="N276" s="3"/>
      <c r="V276" s="64"/>
    </row>
    <row r="277" spans="1:22" ht="13.5" thickBot="1">
      <c r="A277" s="753"/>
      <c r="B277" s="14"/>
      <c r="C277" s="14"/>
      <c r="D277" s="15"/>
      <c r="E277" s="16"/>
      <c r="F277" s="17"/>
      <c r="G277" s="759"/>
      <c r="H277" s="760"/>
      <c r="I277" s="761"/>
      <c r="J277" s="18"/>
      <c r="K277" s="19"/>
      <c r="L277" s="19"/>
      <c r="M277" s="20"/>
      <c r="N277" s="3"/>
      <c r="V277" s="64"/>
    </row>
    <row r="278" spans="1:22" ht="14.25" thickTop="1" thickBot="1">
      <c r="A278" s="752"/>
      <c r="B278" s="86"/>
      <c r="C278" s="86"/>
      <c r="D278" s="86"/>
      <c r="E278" s="754"/>
      <c r="F278" s="754"/>
      <c r="G278" s="754"/>
      <c r="H278" s="716"/>
      <c r="I278" s="57"/>
      <c r="J278" s="54"/>
      <c r="K278" s="55"/>
      <c r="L278" s="55"/>
      <c r="M278" s="56"/>
      <c r="N278" s="3"/>
      <c r="V278" s="64"/>
    </row>
    <row r="279" spans="1:22" ht="13.5" thickBot="1">
      <c r="A279" s="697"/>
      <c r="B279" s="13"/>
      <c r="C279" s="13"/>
      <c r="D279" s="5"/>
      <c r="E279" s="13"/>
      <c r="F279" s="13"/>
      <c r="G279" s="755"/>
      <c r="H279" s="756"/>
      <c r="I279" s="757"/>
      <c r="J279" s="52"/>
      <c r="K279" s="52"/>
      <c r="L279" s="52"/>
      <c r="M279" s="53"/>
      <c r="N279" s="3"/>
      <c r="V279" s="64">
        <f>G279</f>
        <v>0</v>
      </c>
    </row>
    <row r="280" spans="1:22" ht="13.5" thickBot="1">
      <c r="A280" s="697"/>
      <c r="B280" s="87"/>
      <c r="C280" s="87"/>
      <c r="D280" s="87"/>
      <c r="E280" s="758"/>
      <c r="F280" s="758"/>
      <c r="G280" s="707"/>
      <c r="H280" s="708"/>
      <c r="I280" s="709"/>
      <c r="J280" s="18"/>
      <c r="K280" s="19"/>
      <c r="L280" s="19"/>
      <c r="M280" s="20"/>
      <c r="N280" s="3"/>
      <c r="V280" s="64"/>
    </row>
    <row r="281" spans="1:22" ht="13.5" thickBot="1">
      <c r="A281" s="753"/>
      <c r="B281" s="14"/>
      <c r="C281" s="14"/>
      <c r="D281" s="15"/>
      <c r="E281" s="16"/>
      <c r="F281" s="17"/>
      <c r="G281" s="759"/>
      <c r="H281" s="760"/>
      <c r="I281" s="761"/>
      <c r="J281" s="18"/>
      <c r="K281" s="19"/>
      <c r="L281" s="19"/>
      <c r="M281" s="20"/>
      <c r="N281" s="3"/>
      <c r="V281" s="64"/>
    </row>
    <row r="282" spans="1:22" ht="14.25" thickTop="1" thickBot="1">
      <c r="A282" s="752"/>
      <c r="B282" s="86"/>
      <c r="C282" s="86"/>
      <c r="D282" s="86"/>
      <c r="E282" s="754"/>
      <c r="F282" s="754"/>
      <c r="G282" s="754"/>
      <c r="H282" s="716"/>
      <c r="I282" s="57"/>
      <c r="J282" s="54"/>
      <c r="K282" s="55"/>
      <c r="L282" s="55"/>
      <c r="M282" s="56"/>
      <c r="N282" s="3"/>
      <c r="V282" s="64"/>
    </row>
    <row r="283" spans="1:22" ht="13.5" thickBot="1">
      <c r="A283" s="697"/>
      <c r="B283" s="13"/>
      <c r="C283" s="13"/>
      <c r="D283" s="5"/>
      <c r="E283" s="13"/>
      <c r="F283" s="13"/>
      <c r="G283" s="755"/>
      <c r="H283" s="756"/>
      <c r="I283" s="757"/>
      <c r="J283" s="52"/>
      <c r="K283" s="52"/>
      <c r="L283" s="52"/>
      <c r="M283" s="53"/>
      <c r="N283" s="3"/>
      <c r="V283" s="64">
        <f>G283</f>
        <v>0</v>
      </c>
    </row>
    <row r="284" spans="1:22" ht="13.5" thickBot="1">
      <c r="A284" s="697"/>
      <c r="B284" s="87"/>
      <c r="C284" s="87"/>
      <c r="D284" s="87"/>
      <c r="E284" s="758"/>
      <c r="F284" s="758"/>
      <c r="G284" s="707"/>
      <c r="H284" s="708"/>
      <c r="I284" s="709"/>
      <c r="J284" s="18"/>
      <c r="K284" s="19"/>
      <c r="L284" s="19"/>
      <c r="M284" s="20"/>
      <c r="N284" s="3"/>
      <c r="V284" s="64"/>
    </row>
    <row r="285" spans="1:22" ht="13.5" thickBot="1">
      <c r="A285" s="753"/>
      <c r="B285" s="14"/>
      <c r="C285" s="14"/>
      <c r="D285" s="15"/>
      <c r="E285" s="16"/>
      <c r="F285" s="17"/>
      <c r="G285" s="759"/>
      <c r="H285" s="760"/>
      <c r="I285" s="761"/>
      <c r="J285" s="18"/>
      <c r="K285" s="19"/>
      <c r="L285" s="19"/>
      <c r="M285" s="20"/>
      <c r="N285" s="3"/>
      <c r="V285" s="64"/>
    </row>
    <row r="286" spans="1:22" ht="14.25" thickTop="1" thickBot="1">
      <c r="A286" s="752"/>
      <c r="B286" s="86"/>
      <c r="C286" s="86"/>
      <c r="D286" s="86"/>
      <c r="E286" s="754"/>
      <c r="F286" s="754"/>
      <c r="G286" s="754"/>
      <c r="H286" s="716"/>
      <c r="I286" s="57"/>
      <c r="J286" s="54"/>
      <c r="K286" s="55"/>
      <c r="L286" s="55"/>
      <c r="M286" s="56"/>
      <c r="N286" s="3"/>
      <c r="V286" s="64"/>
    </row>
    <row r="287" spans="1:22" ht="13.5" thickBot="1">
      <c r="A287" s="697"/>
      <c r="B287" s="13"/>
      <c r="C287" s="13"/>
      <c r="D287" s="5"/>
      <c r="E287" s="13"/>
      <c r="F287" s="13"/>
      <c r="G287" s="755"/>
      <c r="H287" s="756"/>
      <c r="I287" s="757"/>
      <c r="J287" s="52"/>
      <c r="K287" s="52"/>
      <c r="L287" s="52"/>
      <c r="M287" s="53"/>
      <c r="N287" s="3"/>
      <c r="V287" s="64">
        <f>G287</f>
        <v>0</v>
      </c>
    </row>
    <row r="288" spans="1:22" ht="13.5" thickBot="1">
      <c r="A288" s="697"/>
      <c r="B288" s="87"/>
      <c r="C288" s="87"/>
      <c r="D288" s="87"/>
      <c r="E288" s="758"/>
      <c r="F288" s="758"/>
      <c r="G288" s="707"/>
      <c r="H288" s="708"/>
      <c r="I288" s="709"/>
      <c r="J288" s="18"/>
      <c r="K288" s="19"/>
      <c r="L288" s="19"/>
      <c r="M288" s="20"/>
      <c r="N288" s="3"/>
      <c r="V288" s="64"/>
    </row>
    <row r="289" spans="1:22" ht="13.5" thickBot="1">
      <c r="A289" s="753"/>
      <c r="B289" s="14"/>
      <c r="C289" s="14"/>
      <c r="D289" s="15"/>
      <c r="E289" s="16"/>
      <c r="F289" s="17"/>
      <c r="G289" s="759"/>
      <c r="H289" s="760"/>
      <c r="I289" s="761"/>
      <c r="J289" s="18"/>
      <c r="K289" s="19"/>
      <c r="L289" s="19"/>
      <c r="M289" s="20"/>
      <c r="N289" s="3"/>
      <c r="V289" s="64"/>
    </row>
    <row r="290" spans="1:22" ht="14.25" thickTop="1" thickBot="1">
      <c r="A290" s="752"/>
      <c r="B290" s="86"/>
      <c r="C290" s="86"/>
      <c r="D290" s="86"/>
      <c r="E290" s="754"/>
      <c r="F290" s="754"/>
      <c r="G290" s="754"/>
      <c r="H290" s="716"/>
      <c r="I290" s="57"/>
      <c r="J290" s="54"/>
      <c r="K290" s="55"/>
      <c r="L290" s="55"/>
      <c r="M290" s="56"/>
      <c r="N290" s="3"/>
      <c r="V290" s="64"/>
    </row>
    <row r="291" spans="1:22" ht="13.5" thickBot="1">
      <c r="A291" s="697"/>
      <c r="B291" s="13"/>
      <c r="C291" s="13"/>
      <c r="D291" s="5"/>
      <c r="E291" s="13"/>
      <c r="F291" s="13"/>
      <c r="G291" s="755"/>
      <c r="H291" s="756"/>
      <c r="I291" s="757"/>
      <c r="J291" s="52"/>
      <c r="K291" s="52"/>
      <c r="L291" s="52"/>
      <c r="M291" s="53"/>
      <c r="N291" s="3"/>
      <c r="V291" s="64">
        <f>G291</f>
        <v>0</v>
      </c>
    </row>
    <row r="292" spans="1:22" ht="13.5" thickBot="1">
      <c r="A292" s="697"/>
      <c r="B292" s="87"/>
      <c r="C292" s="87"/>
      <c r="D292" s="87"/>
      <c r="E292" s="758"/>
      <c r="F292" s="758"/>
      <c r="G292" s="707"/>
      <c r="H292" s="708"/>
      <c r="I292" s="709"/>
      <c r="J292" s="18"/>
      <c r="K292" s="19"/>
      <c r="L292" s="19"/>
      <c r="M292" s="20"/>
      <c r="N292" s="3"/>
      <c r="V292" s="64"/>
    </row>
    <row r="293" spans="1:22" ht="13.5" thickBot="1">
      <c r="A293" s="753"/>
      <c r="B293" s="14"/>
      <c r="C293" s="14"/>
      <c r="D293" s="15"/>
      <c r="E293" s="16"/>
      <c r="F293" s="17"/>
      <c r="G293" s="759"/>
      <c r="H293" s="760"/>
      <c r="I293" s="761"/>
      <c r="J293" s="18"/>
      <c r="K293" s="19"/>
      <c r="L293" s="19"/>
      <c r="M293" s="20"/>
      <c r="N293" s="3"/>
      <c r="V293" s="64"/>
    </row>
    <row r="294" spans="1:22" ht="14.25" thickTop="1" thickBot="1">
      <c r="A294" s="752"/>
      <c r="B294" s="86"/>
      <c r="C294" s="86"/>
      <c r="D294" s="86"/>
      <c r="E294" s="754"/>
      <c r="F294" s="754"/>
      <c r="G294" s="754"/>
      <c r="H294" s="716"/>
      <c r="I294" s="57"/>
      <c r="J294" s="54"/>
      <c r="K294" s="55"/>
      <c r="L294" s="55"/>
      <c r="M294" s="56"/>
      <c r="N294" s="3"/>
      <c r="V294" s="64"/>
    </row>
    <row r="295" spans="1:22" ht="13.5" thickBot="1">
      <c r="A295" s="697"/>
      <c r="B295" s="13"/>
      <c r="C295" s="13"/>
      <c r="D295" s="5"/>
      <c r="E295" s="13"/>
      <c r="F295" s="13"/>
      <c r="G295" s="755"/>
      <c r="H295" s="756"/>
      <c r="I295" s="757"/>
      <c r="J295" s="52"/>
      <c r="K295" s="52"/>
      <c r="L295" s="52"/>
      <c r="M295" s="53"/>
      <c r="N295" s="3"/>
      <c r="V295" s="64">
        <f>G295</f>
        <v>0</v>
      </c>
    </row>
    <row r="296" spans="1:22" ht="13.5" thickBot="1">
      <c r="A296" s="697"/>
      <c r="B296" s="87"/>
      <c r="C296" s="87"/>
      <c r="D296" s="87"/>
      <c r="E296" s="758"/>
      <c r="F296" s="758"/>
      <c r="G296" s="707"/>
      <c r="H296" s="708"/>
      <c r="I296" s="709"/>
      <c r="J296" s="18"/>
      <c r="K296" s="19"/>
      <c r="L296" s="19"/>
      <c r="M296" s="20"/>
      <c r="N296" s="3"/>
      <c r="V296" s="64"/>
    </row>
    <row r="297" spans="1:22" ht="13.5" thickBot="1">
      <c r="A297" s="753"/>
      <c r="B297" s="14"/>
      <c r="C297" s="14"/>
      <c r="D297" s="15"/>
      <c r="E297" s="16"/>
      <c r="F297" s="17"/>
      <c r="G297" s="759"/>
      <c r="H297" s="760"/>
      <c r="I297" s="761"/>
      <c r="J297" s="18"/>
      <c r="K297" s="19"/>
      <c r="L297" s="19"/>
      <c r="M297" s="20"/>
      <c r="N297" s="3"/>
      <c r="V297" s="64"/>
    </row>
    <row r="298" spans="1:22" ht="14.25" thickTop="1" thickBot="1">
      <c r="A298" s="752"/>
      <c r="B298" s="86"/>
      <c r="C298" s="86"/>
      <c r="D298" s="86"/>
      <c r="E298" s="754"/>
      <c r="F298" s="754"/>
      <c r="G298" s="754"/>
      <c r="H298" s="716"/>
      <c r="I298" s="57"/>
      <c r="J298" s="54"/>
      <c r="K298" s="55"/>
      <c r="L298" s="55"/>
      <c r="M298" s="56"/>
      <c r="N298" s="3"/>
      <c r="V298" s="64"/>
    </row>
    <row r="299" spans="1:22" ht="13.5" thickBot="1">
      <c r="A299" s="697"/>
      <c r="B299" s="13"/>
      <c r="C299" s="13"/>
      <c r="D299" s="5"/>
      <c r="E299" s="13"/>
      <c r="F299" s="13"/>
      <c r="G299" s="755"/>
      <c r="H299" s="756"/>
      <c r="I299" s="757"/>
      <c r="J299" s="52"/>
      <c r="K299" s="52"/>
      <c r="L299" s="52"/>
      <c r="M299" s="53"/>
      <c r="N299" s="3"/>
      <c r="V299" s="64">
        <f>G299</f>
        <v>0</v>
      </c>
    </row>
    <row r="300" spans="1:22" ht="13.5" thickBot="1">
      <c r="A300" s="697"/>
      <c r="B300" s="87"/>
      <c r="C300" s="87"/>
      <c r="D300" s="87"/>
      <c r="E300" s="758"/>
      <c r="F300" s="758"/>
      <c r="G300" s="707"/>
      <c r="H300" s="708"/>
      <c r="I300" s="709"/>
      <c r="J300" s="18"/>
      <c r="K300" s="19"/>
      <c r="L300" s="19"/>
      <c r="M300" s="20"/>
      <c r="N300" s="3"/>
      <c r="V300" s="64"/>
    </row>
    <row r="301" spans="1:22" ht="13.5" thickBot="1">
      <c r="A301" s="753"/>
      <c r="B301" s="14"/>
      <c r="C301" s="14"/>
      <c r="D301" s="15"/>
      <c r="E301" s="16"/>
      <c r="F301" s="17"/>
      <c r="G301" s="759"/>
      <c r="H301" s="760"/>
      <c r="I301" s="761"/>
      <c r="J301" s="18"/>
      <c r="K301" s="19"/>
      <c r="L301" s="19"/>
      <c r="M301" s="20"/>
      <c r="N301" s="3"/>
      <c r="V301" s="64"/>
    </row>
    <row r="302" spans="1:22" ht="14.25" thickTop="1" thickBot="1">
      <c r="A302" s="752"/>
      <c r="B302" s="86"/>
      <c r="C302" s="86"/>
      <c r="D302" s="86"/>
      <c r="E302" s="754"/>
      <c r="F302" s="754"/>
      <c r="G302" s="754"/>
      <c r="H302" s="716"/>
      <c r="I302" s="57"/>
      <c r="J302" s="54"/>
      <c r="K302" s="55"/>
      <c r="L302" s="55"/>
      <c r="M302" s="56"/>
      <c r="N302" s="3"/>
      <c r="V302" s="64"/>
    </row>
    <row r="303" spans="1:22" ht="13.5" thickBot="1">
      <c r="A303" s="697"/>
      <c r="B303" s="13"/>
      <c r="C303" s="13"/>
      <c r="D303" s="5"/>
      <c r="E303" s="13"/>
      <c r="F303" s="13"/>
      <c r="G303" s="755"/>
      <c r="H303" s="756"/>
      <c r="I303" s="757"/>
      <c r="J303" s="52"/>
      <c r="K303" s="52"/>
      <c r="L303" s="52"/>
      <c r="M303" s="53"/>
      <c r="N303" s="3"/>
      <c r="V303" s="64">
        <f>G303</f>
        <v>0</v>
      </c>
    </row>
    <row r="304" spans="1:22" ht="13.5" thickBot="1">
      <c r="A304" s="697"/>
      <c r="B304" s="87"/>
      <c r="C304" s="87"/>
      <c r="D304" s="87"/>
      <c r="E304" s="758"/>
      <c r="F304" s="758"/>
      <c r="G304" s="707"/>
      <c r="H304" s="708"/>
      <c r="I304" s="709"/>
      <c r="J304" s="18"/>
      <c r="K304" s="19"/>
      <c r="L304" s="19"/>
      <c r="M304" s="20"/>
      <c r="N304" s="3"/>
      <c r="V304" s="64"/>
    </row>
    <row r="305" spans="1:22" ht="13.5" thickBot="1">
      <c r="A305" s="753"/>
      <c r="B305" s="14"/>
      <c r="C305" s="14"/>
      <c r="D305" s="15"/>
      <c r="E305" s="16"/>
      <c r="F305" s="17"/>
      <c r="G305" s="759"/>
      <c r="H305" s="760"/>
      <c r="I305" s="761"/>
      <c r="J305" s="18"/>
      <c r="K305" s="19"/>
      <c r="L305" s="19"/>
      <c r="M305" s="20"/>
      <c r="N305" s="3"/>
      <c r="V305" s="64"/>
    </row>
    <row r="306" spans="1:22" ht="14.25" thickTop="1" thickBot="1">
      <c r="A306" s="752"/>
      <c r="B306" s="86"/>
      <c r="C306" s="86"/>
      <c r="D306" s="86"/>
      <c r="E306" s="754"/>
      <c r="F306" s="754"/>
      <c r="G306" s="754"/>
      <c r="H306" s="716"/>
      <c r="I306" s="57"/>
      <c r="J306" s="54"/>
      <c r="K306" s="55"/>
      <c r="L306" s="55"/>
      <c r="M306" s="56"/>
      <c r="N306" s="3"/>
      <c r="V306" s="64"/>
    </row>
    <row r="307" spans="1:22" ht="13.5" thickBot="1">
      <c r="A307" s="697"/>
      <c r="B307" s="13"/>
      <c r="C307" s="13"/>
      <c r="D307" s="5"/>
      <c r="E307" s="13"/>
      <c r="F307" s="13"/>
      <c r="G307" s="755"/>
      <c r="H307" s="756"/>
      <c r="I307" s="757"/>
      <c r="J307" s="52"/>
      <c r="K307" s="52"/>
      <c r="L307" s="52"/>
      <c r="M307" s="53"/>
      <c r="N307" s="3"/>
      <c r="V307" s="64">
        <f>G307</f>
        <v>0</v>
      </c>
    </row>
    <row r="308" spans="1:22" ht="13.5" thickBot="1">
      <c r="A308" s="697"/>
      <c r="B308" s="87"/>
      <c r="C308" s="87"/>
      <c r="D308" s="87"/>
      <c r="E308" s="758"/>
      <c r="F308" s="758"/>
      <c r="G308" s="707"/>
      <c r="H308" s="708"/>
      <c r="I308" s="709"/>
      <c r="J308" s="18"/>
      <c r="K308" s="19"/>
      <c r="L308" s="19"/>
      <c r="M308" s="20"/>
      <c r="N308" s="3"/>
      <c r="V308" s="64"/>
    </row>
    <row r="309" spans="1:22" ht="13.5" thickBot="1">
      <c r="A309" s="753"/>
      <c r="B309" s="14"/>
      <c r="C309" s="14"/>
      <c r="D309" s="15"/>
      <c r="E309" s="16"/>
      <c r="F309" s="17"/>
      <c r="G309" s="759"/>
      <c r="H309" s="760"/>
      <c r="I309" s="761"/>
      <c r="J309" s="18"/>
      <c r="K309" s="19"/>
      <c r="L309" s="19"/>
      <c r="M309" s="20"/>
      <c r="N309" s="3"/>
      <c r="V309" s="64"/>
    </row>
    <row r="310" spans="1:22" ht="14.25" thickTop="1" thickBot="1">
      <c r="A310" s="752"/>
      <c r="B310" s="86"/>
      <c r="C310" s="86"/>
      <c r="D310" s="86"/>
      <c r="E310" s="754"/>
      <c r="F310" s="754"/>
      <c r="G310" s="754"/>
      <c r="H310" s="716"/>
      <c r="I310" s="57"/>
      <c r="J310" s="54"/>
      <c r="K310" s="55"/>
      <c r="L310" s="55"/>
      <c r="M310" s="56"/>
      <c r="N310" s="3"/>
      <c r="V310" s="64"/>
    </row>
    <row r="311" spans="1:22" ht="13.5" thickBot="1">
      <c r="A311" s="697"/>
      <c r="B311" s="13"/>
      <c r="C311" s="13"/>
      <c r="D311" s="5"/>
      <c r="E311" s="13"/>
      <c r="F311" s="13"/>
      <c r="G311" s="755"/>
      <c r="H311" s="756"/>
      <c r="I311" s="757"/>
      <c r="J311" s="52"/>
      <c r="K311" s="52"/>
      <c r="L311" s="52"/>
      <c r="M311" s="53"/>
      <c r="N311" s="3"/>
      <c r="V311" s="64">
        <f>G311</f>
        <v>0</v>
      </c>
    </row>
    <row r="312" spans="1:22" ht="13.5" thickBot="1">
      <c r="A312" s="697"/>
      <c r="B312" s="87"/>
      <c r="C312" s="87"/>
      <c r="D312" s="87"/>
      <c r="E312" s="758"/>
      <c r="F312" s="758"/>
      <c r="G312" s="707"/>
      <c r="H312" s="708"/>
      <c r="I312" s="709"/>
      <c r="J312" s="18"/>
      <c r="K312" s="19"/>
      <c r="L312" s="19"/>
      <c r="M312" s="20"/>
      <c r="N312" s="3"/>
      <c r="V312" s="64"/>
    </row>
    <row r="313" spans="1:22" ht="13.5" thickBot="1">
      <c r="A313" s="753"/>
      <c r="B313" s="14"/>
      <c r="C313" s="14"/>
      <c r="D313" s="15"/>
      <c r="E313" s="16"/>
      <c r="F313" s="17"/>
      <c r="G313" s="759"/>
      <c r="H313" s="760"/>
      <c r="I313" s="761"/>
      <c r="J313" s="18"/>
      <c r="K313" s="19"/>
      <c r="L313" s="19"/>
      <c r="M313" s="20"/>
      <c r="N313" s="3"/>
      <c r="V313" s="64"/>
    </row>
    <row r="314" spans="1:22" ht="14.25" thickTop="1" thickBot="1">
      <c r="A314" s="752"/>
      <c r="B314" s="86"/>
      <c r="C314" s="86"/>
      <c r="D314" s="86"/>
      <c r="E314" s="754"/>
      <c r="F314" s="754"/>
      <c r="G314" s="754"/>
      <c r="H314" s="716"/>
      <c r="I314" s="57"/>
      <c r="J314" s="54"/>
      <c r="K314" s="55"/>
      <c r="L314" s="55"/>
      <c r="M314" s="56"/>
      <c r="N314" s="3"/>
      <c r="V314" s="64"/>
    </row>
    <row r="315" spans="1:22" ht="13.5" thickBot="1">
      <c r="A315" s="697"/>
      <c r="B315" s="13"/>
      <c r="C315" s="13"/>
      <c r="D315" s="5"/>
      <c r="E315" s="13"/>
      <c r="F315" s="13"/>
      <c r="G315" s="755"/>
      <c r="H315" s="756"/>
      <c r="I315" s="757"/>
      <c r="J315" s="52"/>
      <c r="K315" s="52"/>
      <c r="L315" s="52"/>
      <c r="M315" s="53"/>
      <c r="N315" s="3"/>
      <c r="V315" s="64">
        <f>G315</f>
        <v>0</v>
      </c>
    </row>
    <row r="316" spans="1:22" ht="13.5" thickBot="1">
      <c r="A316" s="697"/>
      <c r="B316" s="87"/>
      <c r="C316" s="87"/>
      <c r="D316" s="87"/>
      <c r="E316" s="758"/>
      <c r="F316" s="758"/>
      <c r="G316" s="707"/>
      <c r="H316" s="708"/>
      <c r="I316" s="709"/>
      <c r="J316" s="18"/>
      <c r="K316" s="19"/>
      <c r="L316" s="19"/>
      <c r="M316" s="20"/>
      <c r="N316" s="3"/>
      <c r="V316" s="64"/>
    </row>
    <row r="317" spans="1:22" ht="13.5" thickBot="1">
      <c r="A317" s="753"/>
      <c r="B317" s="14"/>
      <c r="C317" s="14"/>
      <c r="D317" s="15"/>
      <c r="E317" s="16"/>
      <c r="F317" s="17"/>
      <c r="G317" s="759"/>
      <c r="H317" s="760"/>
      <c r="I317" s="761"/>
      <c r="J317" s="18"/>
      <c r="K317" s="19"/>
      <c r="L317" s="19"/>
      <c r="M317" s="20"/>
      <c r="N317" s="3"/>
      <c r="V317" s="64"/>
    </row>
    <row r="318" spans="1:22" ht="14.25" thickTop="1" thickBot="1">
      <c r="A318" s="752"/>
      <c r="B318" s="86"/>
      <c r="C318" s="86"/>
      <c r="D318" s="86"/>
      <c r="E318" s="754"/>
      <c r="F318" s="754"/>
      <c r="G318" s="754"/>
      <c r="H318" s="716"/>
      <c r="I318" s="57"/>
      <c r="J318" s="54"/>
      <c r="K318" s="55"/>
      <c r="L318" s="55"/>
      <c r="M318" s="56"/>
      <c r="N318" s="3"/>
      <c r="V318" s="64"/>
    </row>
    <row r="319" spans="1:22" ht="13.5" thickBot="1">
      <c r="A319" s="697"/>
      <c r="B319" s="13"/>
      <c r="C319" s="13"/>
      <c r="D319" s="5"/>
      <c r="E319" s="13"/>
      <c r="F319" s="13"/>
      <c r="G319" s="755"/>
      <c r="H319" s="756"/>
      <c r="I319" s="757"/>
      <c r="J319" s="52"/>
      <c r="K319" s="52"/>
      <c r="L319" s="52"/>
      <c r="M319" s="53"/>
      <c r="N319" s="3"/>
      <c r="V319" s="64">
        <f>G319</f>
        <v>0</v>
      </c>
    </row>
    <row r="320" spans="1:22" ht="13.5" thickBot="1">
      <c r="A320" s="697"/>
      <c r="B320" s="87"/>
      <c r="C320" s="87"/>
      <c r="D320" s="87"/>
      <c r="E320" s="758"/>
      <c r="F320" s="758"/>
      <c r="G320" s="707"/>
      <c r="H320" s="708"/>
      <c r="I320" s="709"/>
      <c r="J320" s="18"/>
      <c r="K320" s="19"/>
      <c r="L320" s="19"/>
      <c r="M320" s="20"/>
      <c r="N320" s="3"/>
      <c r="V320" s="64"/>
    </row>
    <row r="321" spans="1:22" ht="13.5" thickBot="1">
      <c r="A321" s="753"/>
      <c r="B321" s="14"/>
      <c r="C321" s="14"/>
      <c r="D321" s="15"/>
      <c r="E321" s="16"/>
      <c r="F321" s="17"/>
      <c r="G321" s="759"/>
      <c r="H321" s="760"/>
      <c r="I321" s="761"/>
      <c r="J321" s="18"/>
      <c r="K321" s="19"/>
      <c r="L321" s="19"/>
      <c r="M321" s="20"/>
      <c r="N321" s="3"/>
      <c r="V321" s="64"/>
    </row>
    <row r="322" spans="1:22" ht="14.25" thickTop="1" thickBot="1">
      <c r="A322" s="752"/>
      <c r="B322" s="86"/>
      <c r="C322" s="86"/>
      <c r="D322" s="86"/>
      <c r="E322" s="754"/>
      <c r="F322" s="754"/>
      <c r="G322" s="754"/>
      <c r="H322" s="716"/>
      <c r="I322" s="57"/>
      <c r="J322" s="54"/>
      <c r="K322" s="55"/>
      <c r="L322" s="55"/>
      <c r="M322" s="56"/>
      <c r="N322" s="3"/>
      <c r="V322" s="64"/>
    </row>
    <row r="323" spans="1:22" ht="13.5" thickBot="1">
      <c r="A323" s="697"/>
      <c r="B323" s="13"/>
      <c r="C323" s="13"/>
      <c r="D323" s="5"/>
      <c r="E323" s="13"/>
      <c r="F323" s="13"/>
      <c r="G323" s="755"/>
      <c r="H323" s="756"/>
      <c r="I323" s="757"/>
      <c r="J323" s="52"/>
      <c r="K323" s="52"/>
      <c r="L323" s="52"/>
      <c r="M323" s="53"/>
      <c r="N323" s="3"/>
      <c r="V323" s="64">
        <f>G323</f>
        <v>0</v>
      </c>
    </row>
    <row r="324" spans="1:22" ht="13.5" thickBot="1">
      <c r="A324" s="697"/>
      <c r="B324" s="87"/>
      <c r="C324" s="87"/>
      <c r="D324" s="87"/>
      <c r="E324" s="758"/>
      <c r="F324" s="758"/>
      <c r="G324" s="707"/>
      <c r="H324" s="708"/>
      <c r="I324" s="709"/>
      <c r="J324" s="18"/>
      <c r="K324" s="19"/>
      <c r="L324" s="19"/>
      <c r="M324" s="20"/>
      <c r="N324" s="3"/>
      <c r="V324" s="64"/>
    </row>
    <row r="325" spans="1:22" ht="13.5" thickBot="1">
      <c r="A325" s="753"/>
      <c r="B325" s="14"/>
      <c r="C325" s="14"/>
      <c r="D325" s="15"/>
      <c r="E325" s="16"/>
      <c r="F325" s="17"/>
      <c r="G325" s="759"/>
      <c r="H325" s="760"/>
      <c r="I325" s="761"/>
      <c r="J325" s="18"/>
      <c r="K325" s="19"/>
      <c r="L325" s="19"/>
      <c r="M325" s="20"/>
      <c r="N325" s="3"/>
      <c r="V325" s="64"/>
    </row>
    <row r="326" spans="1:22" ht="14.25" thickTop="1" thickBot="1">
      <c r="A326" s="752"/>
      <c r="B326" s="86"/>
      <c r="C326" s="86"/>
      <c r="D326" s="86"/>
      <c r="E326" s="754"/>
      <c r="F326" s="754"/>
      <c r="G326" s="754"/>
      <c r="H326" s="716"/>
      <c r="I326" s="57"/>
      <c r="J326" s="54"/>
      <c r="K326" s="55"/>
      <c r="L326" s="55"/>
      <c r="M326" s="56"/>
      <c r="N326" s="3"/>
      <c r="V326" s="64"/>
    </row>
    <row r="327" spans="1:22" ht="13.5" thickBot="1">
      <c r="A327" s="697"/>
      <c r="B327" s="13"/>
      <c r="C327" s="13"/>
      <c r="D327" s="5"/>
      <c r="E327" s="13"/>
      <c r="F327" s="13"/>
      <c r="G327" s="755"/>
      <c r="H327" s="756"/>
      <c r="I327" s="757"/>
      <c r="J327" s="52"/>
      <c r="K327" s="52"/>
      <c r="L327" s="52"/>
      <c r="M327" s="53"/>
      <c r="N327" s="3"/>
      <c r="V327" s="64">
        <f>G327</f>
        <v>0</v>
      </c>
    </row>
    <row r="328" spans="1:22" ht="13.5" thickBot="1">
      <c r="A328" s="697"/>
      <c r="B328" s="87"/>
      <c r="C328" s="87"/>
      <c r="D328" s="87"/>
      <c r="E328" s="758"/>
      <c r="F328" s="758"/>
      <c r="G328" s="707"/>
      <c r="H328" s="708"/>
      <c r="I328" s="709"/>
      <c r="J328" s="18"/>
      <c r="K328" s="19"/>
      <c r="L328" s="19"/>
      <c r="M328" s="20"/>
      <c r="N328" s="3"/>
      <c r="V328" s="64"/>
    </row>
    <row r="329" spans="1:22" ht="13.5" thickBot="1">
      <c r="A329" s="753"/>
      <c r="B329" s="14"/>
      <c r="C329" s="14"/>
      <c r="D329" s="15"/>
      <c r="E329" s="16"/>
      <c r="F329" s="17"/>
      <c r="G329" s="759"/>
      <c r="H329" s="760"/>
      <c r="I329" s="761"/>
      <c r="J329" s="18"/>
      <c r="K329" s="19"/>
      <c r="L329" s="19"/>
      <c r="M329" s="20"/>
      <c r="N329" s="3"/>
      <c r="V329" s="64"/>
    </row>
    <row r="330" spans="1:22" ht="14.25" thickTop="1" thickBot="1">
      <c r="A330" s="752"/>
      <c r="B330" s="86"/>
      <c r="C330" s="86"/>
      <c r="D330" s="86"/>
      <c r="E330" s="754"/>
      <c r="F330" s="754"/>
      <c r="G330" s="754"/>
      <c r="H330" s="716"/>
      <c r="I330" s="57"/>
      <c r="J330" s="54"/>
      <c r="K330" s="55"/>
      <c r="L330" s="55"/>
      <c r="M330" s="56"/>
      <c r="N330" s="3"/>
      <c r="V330" s="64"/>
    </row>
    <row r="331" spans="1:22" ht="13.5" thickBot="1">
      <c r="A331" s="697"/>
      <c r="B331" s="13"/>
      <c r="C331" s="13"/>
      <c r="D331" s="5"/>
      <c r="E331" s="13"/>
      <c r="F331" s="13"/>
      <c r="G331" s="755"/>
      <c r="H331" s="756"/>
      <c r="I331" s="757"/>
      <c r="J331" s="52"/>
      <c r="K331" s="52"/>
      <c r="L331" s="52"/>
      <c r="M331" s="53"/>
      <c r="N331" s="3"/>
      <c r="V331" s="64">
        <f>G331</f>
        <v>0</v>
      </c>
    </row>
    <row r="332" spans="1:22" ht="13.5" thickBot="1">
      <c r="A332" s="697"/>
      <c r="B332" s="87"/>
      <c r="C332" s="87"/>
      <c r="D332" s="87"/>
      <c r="E332" s="758"/>
      <c r="F332" s="758"/>
      <c r="G332" s="707"/>
      <c r="H332" s="708"/>
      <c r="I332" s="709"/>
      <c r="J332" s="18"/>
      <c r="K332" s="19"/>
      <c r="L332" s="19"/>
      <c r="M332" s="20"/>
      <c r="N332" s="3"/>
      <c r="V332" s="64"/>
    </row>
    <row r="333" spans="1:22" ht="13.5" thickBot="1">
      <c r="A333" s="753"/>
      <c r="B333" s="14"/>
      <c r="C333" s="14"/>
      <c r="D333" s="15"/>
      <c r="E333" s="16"/>
      <c r="F333" s="17"/>
      <c r="G333" s="759"/>
      <c r="H333" s="760"/>
      <c r="I333" s="761"/>
      <c r="J333" s="18"/>
      <c r="K333" s="19"/>
      <c r="L333" s="19"/>
      <c r="M333" s="20"/>
      <c r="N333" s="3"/>
      <c r="V333" s="64"/>
    </row>
    <row r="334" spans="1:22" ht="14.25" thickTop="1" thickBot="1">
      <c r="A334" s="752"/>
      <c r="B334" s="86"/>
      <c r="C334" s="86"/>
      <c r="D334" s="86"/>
      <c r="E334" s="754"/>
      <c r="F334" s="754"/>
      <c r="G334" s="754"/>
      <c r="H334" s="716"/>
      <c r="I334" s="57"/>
      <c r="J334" s="54"/>
      <c r="K334" s="55"/>
      <c r="L334" s="55"/>
      <c r="M334" s="56"/>
      <c r="N334" s="3"/>
      <c r="V334" s="64"/>
    </row>
    <row r="335" spans="1:22" ht="13.5" thickBot="1">
      <c r="A335" s="697"/>
      <c r="B335" s="13"/>
      <c r="C335" s="13"/>
      <c r="D335" s="5"/>
      <c r="E335" s="13"/>
      <c r="F335" s="13"/>
      <c r="G335" s="755"/>
      <c r="H335" s="756"/>
      <c r="I335" s="757"/>
      <c r="J335" s="52"/>
      <c r="K335" s="52"/>
      <c r="L335" s="52"/>
      <c r="M335" s="53"/>
      <c r="N335" s="3"/>
      <c r="V335" s="64">
        <f>G335</f>
        <v>0</v>
      </c>
    </row>
    <row r="336" spans="1:22" ht="13.5" thickBot="1">
      <c r="A336" s="697"/>
      <c r="B336" s="87"/>
      <c r="C336" s="87"/>
      <c r="D336" s="87"/>
      <c r="E336" s="758"/>
      <c r="F336" s="758"/>
      <c r="G336" s="707"/>
      <c r="H336" s="708"/>
      <c r="I336" s="709"/>
      <c r="J336" s="18"/>
      <c r="K336" s="19"/>
      <c r="L336" s="19"/>
      <c r="M336" s="20"/>
      <c r="N336" s="3"/>
      <c r="V336" s="64"/>
    </row>
    <row r="337" spans="1:22" ht="13.5" thickBot="1">
      <c r="A337" s="753"/>
      <c r="B337" s="14"/>
      <c r="C337" s="14"/>
      <c r="D337" s="15"/>
      <c r="E337" s="16"/>
      <c r="F337" s="17"/>
      <c r="G337" s="759"/>
      <c r="H337" s="760"/>
      <c r="I337" s="761"/>
      <c r="J337" s="18"/>
      <c r="K337" s="19"/>
      <c r="L337" s="19"/>
      <c r="M337" s="20"/>
      <c r="N337" s="3"/>
      <c r="V337" s="64"/>
    </row>
    <row r="338" spans="1:22" ht="14.25" thickTop="1" thickBot="1">
      <c r="A338" s="752"/>
      <c r="B338" s="86"/>
      <c r="C338" s="86"/>
      <c r="D338" s="86"/>
      <c r="E338" s="754"/>
      <c r="F338" s="754"/>
      <c r="G338" s="754"/>
      <c r="H338" s="716"/>
      <c r="I338" s="57"/>
      <c r="J338" s="54"/>
      <c r="K338" s="55"/>
      <c r="L338" s="55"/>
      <c r="M338" s="56"/>
      <c r="N338" s="3"/>
      <c r="V338" s="64"/>
    </row>
    <row r="339" spans="1:22" ht="13.5" thickBot="1">
      <c r="A339" s="697"/>
      <c r="B339" s="13"/>
      <c r="C339" s="13"/>
      <c r="D339" s="5"/>
      <c r="E339" s="13"/>
      <c r="F339" s="13"/>
      <c r="G339" s="755"/>
      <c r="H339" s="756"/>
      <c r="I339" s="757"/>
      <c r="J339" s="52"/>
      <c r="K339" s="52"/>
      <c r="L339" s="52"/>
      <c r="M339" s="53"/>
      <c r="N339" s="3"/>
      <c r="V339" s="64">
        <f>G339</f>
        <v>0</v>
      </c>
    </row>
    <row r="340" spans="1:22" ht="13.5" thickBot="1">
      <c r="A340" s="697"/>
      <c r="B340" s="87"/>
      <c r="C340" s="87"/>
      <c r="D340" s="87"/>
      <c r="E340" s="758"/>
      <c r="F340" s="758"/>
      <c r="G340" s="707"/>
      <c r="H340" s="708"/>
      <c r="I340" s="709"/>
      <c r="J340" s="18"/>
      <c r="K340" s="19"/>
      <c r="L340" s="19"/>
      <c r="M340" s="20"/>
      <c r="N340" s="3"/>
      <c r="V340" s="64"/>
    </row>
    <row r="341" spans="1:22" ht="13.5" thickBot="1">
      <c r="A341" s="753"/>
      <c r="B341" s="14"/>
      <c r="C341" s="14"/>
      <c r="D341" s="15"/>
      <c r="E341" s="16"/>
      <c r="F341" s="17"/>
      <c r="G341" s="759"/>
      <c r="H341" s="760"/>
      <c r="I341" s="761"/>
      <c r="J341" s="18"/>
      <c r="K341" s="19"/>
      <c r="L341" s="19"/>
      <c r="M341" s="20"/>
      <c r="N341" s="3"/>
      <c r="V341" s="64"/>
    </row>
    <row r="342" spans="1:22" ht="14.25" thickTop="1" thickBot="1">
      <c r="A342" s="752"/>
      <c r="B342" s="86"/>
      <c r="C342" s="86"/>
      <c r="D342" s="86"/>
      <c r="E342" s="754"/>
      <c r="F342" s="754"/>
      <c r="G342" s="754"/>
      <c r="H342" s="716"/>
      <c r="I342" s="57"/>
      <c r="J342" s="54"/>
      <c r="K342" s="55"/>
      <c r="L342" s="55"/>
      <c r="M342" s="56"/>
      <c r="N342" s="3"/>
      <c r="V342" s="64"/>
    </row>
    <row r="343" spans="1:22" ht="13.5" thickBot="1">
      <c r="A343" s="697"/>
      <c r="B343" s="13"/>
      <c r="C343" s="13"/>
      <c r="D343" s="5"/>
      <c r="E343" s="13"/>
      <c r="F343" s="13"/>
      <c r="G343" s="755"/>
      <c r="H343" s="756"/>
      <c r="I343" s="757"/>
      <c r="J343" s="52"/>
      <c r="K343" s="52"/>
      <c r="L343" s="52"/>
      <c r="M343" s="53"/>
      <c r="N343" s="3"/>
      <c r="V343" s="64">
        <f>G343</f>
        <v>0</v>
      </c>
    </row>
    <row r="344" spans="1:22" ht="13.5" thickBot="1">
      <c r="A344" s="697"/>
      <c r="B344" s="87"/>
      <c r="C344" s="87"/>
      <c r="D344" s="87"/>
      <c r="E344" s="758"/>
      <c r="F344" s="758"/>
      <c r="G344" s="707"/>
      <c r="H344" s="708"/>
      <c r="I344" s="709"/>
      <c r="J344" s="18"/>
      <c r="K344" s="19"/>
      <c r="L344" s="19"/>
      <c r="M344" s="20"/>
      <c r="N344" s="3"/>
      <c r="V344" s="64"/>
    </row>
    <row r="345" spans="1:22" ht="13.5" thickBot="1">
      <c r="A345" s="753"/>
      <c r="B345" s="14"/>
      <c r="C345" s="14"/>
      <c r="D345" s="15"/>
      <c r="E345" s="16"/>
      <c r="F345" s="17"/>
      <c r="G345" s="759"/>
      <c r="H345" s="760"/>
      <c r="I345" s="761"/>
      <c r="J345" s="18"/>
      <c r="K345" s="19"/>
      <c r="L345" s="19"/>
      <c r="M345" s="20"/>
      <c r="N345" s="3"/>
      <c r="V345" s="64"/>
    </row>
    <row r="346" spans="1:22" ht="14.25" thickTop="1" thickBot="1">
      <c r="A346" s="752"/>
      <c r="B346" s="86"/>
      <c r="C346" s="86"/>
      <c r="D346" s="86"/>
      <c r="E346" s="754"/>
      <c r="F346" s="754"/>
      <c r="G346" s="754"/>
      <c r="H346" s="716"/>
      <c r="I346" s="57"/>
      <c r="J346" s="54"/>
      <c r="K346" s="55"/>
      <c r="L346" s="55"/>
      <c r="M346" s="56"/>
      <c r="N346" s="3"/>
      <c r="V346" s="64"/>
    </row>
    <row r="347" spans="1:22" ht="13.5" thickBot="1">
      <c r="A347" s="697"/>
      <c r="B347" s="13"/>
      <c r="C347" s="13"/>
      <c r="D347" s="5"/>
      <c r="E347" s="13"/>
      <c r="F347" s="13"/>
      <c r="G347" s="755"/>
      <c r="H347" s="756"/>
      <c r="I347" s="757"/>
      <c r="J347" s="52"/>
      <c r="K347" s="52"/>
      <c r="L347" s="52"/>
      <c r="M347" s="53"/>
      <c r="N347" s="3"/>
      <c r="V347" s="64">
        <f>G347</f>
        <v>0</v>
      </c>
    </row>
    <row r="348" spans="1:22" ht="13.5" thickBot="1">
      <c r="A348" s="697"/>
      <c r="B348" s="87"/>
      <c r="C348" s="87"/>
      <c r="D348" s="87"/>
      <c r="E348" s="758"/>
      <c r="F348" s="758"/>
      <c r="G348" s="707"/>
      <c r="H348" s="708"/>
      <c r="I348" s="709"/>
      <c r="J348" s="18"/>
      <c r="K348" s="19"/>
      <c r="L348" s="19"/>
      <c r="M348" s="20"/>
      <c r="N348" s="3"/>
      <c r="V348" s="64"/>
    </row>
    <row r="349" spans="1:22" ht="13.5" thickBot="1">
      <c r="A349" s="753"/>
      <c r="B349" s="14"/>
      <c r="C349" s="14"/>
      <c r="D349" s="15"/>
      <c r="E349" s="16"/>
      <c r="F349" s="17"/>
      <c r="G349" s="759"/>
      <c r="H349" s="760"/>
      <c r="I349" s="761"/>
      <c r="J349" s="18"/>
      <c r="K349" s="19"/>
      <c r="L349" s="19"/>
      <c r="M349" s="20"/>
      <c r="N349" s="3"/>
      <c r="V349" s="64"/>
    </row>
    <row r="350" spans="1:22" ht="14.25" thickTop="1" thickBot="1">
      <c r="A350" s="752"/>
      <c r="B350" s="86"/>
      <c r="C350" s="86"/>
      <c r="D350" s="86"/>
      <c r="E350" s="754"/>
      <c r="F350" s="754"/>
      <c r="G350" s="754"/>
      <c r="H350" s="716"/>
      <c r="I350" s="57"/>
      <c r="J350" s="54"/>
      <c r="K350" s="55"/>
      <c r="L350" s="55"/>
      <c r="M350" s="56"/>
      <c r="N350" s="3"/>
      <c r="V350" s="64"/>
    </row>
    <row r="351" spans="1:22" ht="13.5" thickBot="1">
      <c r="A351" s="697"/>
      <c r="B351" s="13"/>
      <c r="C351" s="13"/>
      <c r="D351" s="5"/>
      <c r="E351" s="13"/>
      <c r="F351" s="13"/>
      <c r="G351" s="755"/>
      <c r="H351" s="756"/>
      <c r="I351" s="757"/>
      <c r="J351" s="52"/>
      <c r="K351" s="52"/>
      <c r="L351" s="52"/>
      <c r="M351" s="53"/>
      <c r="N351" s="3"/>
      <c r="V351" s="64">
        <f>G351</f>
        <v>0</v>
      </c>
    </row>
    <row r="352" spans="1:22" ht="13.5" thickBot="1">
      <c r="A352" s="697"/>
      <c r="B352" s="87"/>
      <c r="C352" s="87"/>
      <c r="D352" s="87"/>
      <c r="E352" s="758"/>
      <c r="F352" s="758"/>
      <c r="G352" s="707"/>
      <c r="H352" s="708"/>
      <c r="I352" s="709"/>
      <c r="J352" s="18"/>
      <c r="K352" s="19"/>
      <c r="L352" s="19"/>
      <c r="M352" s="20"/>
      <c r="N352" s="3"/>
      <c r="V352" s="64"/>
    </row>
    <row r="353" spans="1:22" ht="13.5" thickBot="1">
      <c r="A353" s="753"/>
      <c r="B353" s="14"/>
      <c r="C353" s="14"/>
      <c r="D353" s="15"/>
      <c r="E353" s="16"/>
      <c r="F353" s="17"/>
      <c r="G353" s="759"/>
      <c r="H353" s="760"/>
      <c r="I353" s="761"/>
      <c r="J353" s="18"/>
      <c r="K353" s="19"/>
      <c r="L353" s="19"/>
      <c r="M353" s="20"/>
      <c r="N353" s="3"/>
      <c r="V353" s="64"/>
    </row>
    <row r="354" spans="1:22" ht="14.25" thickTop="1" thickBot="1">
      <c r="A354" s="752"/>
      <c r="B354" s="86"/>
      <c r="C354" s="86"/>
      <c r="D354" s="86"/>
      <c r="E354" s="754"/>
      <c r="F354" s="754"/>
      <c r="G354" s="754"/>
      <c r="H354" s="716"/>
      <c r="I354" s="57"/>
      <c r="J354" s="54"/>
      <c r="K354" s="55"/>
      <c r="L354" s="55"/>
      <c r="M354" s="56"/>
      <c r="N354" s="3"/>
      <c r="V354" s="64"/>
    </row>
    <row r="355" spans="1:22" ht="13.5" thickBot="1">
      <c r="A355" s="697"/>
      <c r="B355" s="13"/>
      <c r="C355" s="13"/>
      <c r="D355" s="5"/>
      <c r="E355" s="13"/>
      <c r="F355" s="13"/>
      <c r="G355" s="755"/>
      <c r="H355" s="756"/>
      <c r="I355" s="757"/>
      <c r="J355" s="52"/>
      <c r="K355" s="52"/>
      <c r="L355" s="52"/>
      <c r="M355" s="53"/>
      <c r="N355" s="3"/>
      <c r="V355" s="64">
        <f>G355</f>
        <v>0</v>
      </c>
    </row>
    <row r="356" spans="1:22" ht="13.5" thickBot="1">
      <c r="A356" s="697"/>
      <c r="B356" s="87"/>
      <c r="C356" s="87"/>
      <c r="D356" s="87"/>
      <c r="E356" s="758"/>
      <c r="F356" s="758"/>
      <c r="G356" s="707"/>
      <c r="H356" s="708"/>
      <c r="I356" s="709"/>
      <c r="J356" s="18"/>
      <c r="K356" s="19"/>
      <c r="L356" s="19"/>
      <c r="M356" s="20"/>
      <c r="N356" s="3"/>
      <c r="V356" s="64"/>
    </row>
    <row r="357" spans="1:22" ht="13.5" thickBot="1">
      <c r="A357" s="753"/>
      <c r="B357" s="14"/>
      <c r="C357" s="14"/>
      <c r="D357" s="15"/>
      <c r="E357" s="16"/>
      <c r="F357" s="17"/>
      <c r="G357" s="759"/>
      <c r="H357" s="760"/>
      <c r="I357" s="761"/>
      <c r="J357" s="18"/>
      <c r="K357" s="19"/>
      <c r="L357" s="19"/>
      <c r="M357" s="20"/>
      <c r="N357" s="3"/>
      <c r="V357" s="64"/>
    </row>
    <row r="358" spans="1:22" ht="14.25" thickTop="1" thickBot="1">
      <c r="A358" s="752"/>
      <c r="B358" s="86"/>
      <c r="C358" s="86"/>
      <c r="D358" s="86"/>
      <c r="E358" s="754"/>
      <c r="F358" s="754"/>
      <c r="G358" s="754"/>
      <c r="H358" s="716"/>
      <c r="I358" s="57"/>
      <c r="J358" s="54"/>
      <c r="K358" s="55"/>
      <c r="L358" s="55"/>
      <c r="M358" s="56"/>
      <c r="N358" s="3"/>
      <c r="V358" s="64"/>
    </row>
    <row r="359" spans="1:22" ht="13.5" thickBot="1">
      <c r="A359" s="697"/>
      <c r="B359" s="13"/>
      <c r="C359" s="13"/>
      <c r="D359" s="5"/>
      <c r="E359" s="13"/>
      <c r="F359" s="13"/>
      <c r="G359" s="755"/>
      <c r="H359" s="756"/>
      <c r="I359" s="757"/>
      <c r="J359" s="52"/>
      <c r="K359" s="52"/>
      <c r="L359" s="52"/>
      <c r="M359" s="53"/>
      <c r="N359" s="3"/>
      <c r="V359" s="64">
        <f>G359</f>
        <v>0</v>
      </c>
    </row>
    <row r="360" spans="1:22" ht="13.5" thickBot="1">
      <c r="A360" s="697"/>
      <c r="B360" s="87"/>
      <c r="C360" s="87"/>
      <c r="D360" s="87"/>
      <c r="E360" s="758"/>
      <c r="F360" s="758"/>
      <c r="G360" s="707"/>
      <c r="H360" s="708"/>
      <c r="I360" s="709"/>
      <c r="J360" s="18"/>
      <c r="K360" s="19"/>
      <c r="L360" s="19"/>
      <c r="M360" s="20"/>
      <c r="N360" s="3"/>
      <c r="V360" s="64"/>
    </row>
    <row r="361" spans="1:22" ht="13.5" thickBot="1">
      <c r="A361" s="753"/>
      <c r="B361" s="14"/>
      <c r="C361" s="14"/>
      <c r="D361" s="15"/>
      <c r="E361" s="16"/>
      <c r="F361" s="17"/>
      <c r="G361" s="759"/>
      <c r="H361" s="760"/>
      <c r="I361" s="761"/>
      <c r="J361" s="18"/>
      <c r="K361" s="19"/>
      <c r="L361" s="19"/>
      <c r="M361" s="20"/>
      <c r="N361" s="3"/>
      <c r="V361" s="64"/>
    </row>
    <row r="362" spans="1:22" ht="14.25" thickTop="1" thickBot="1">
      <c r="A362" s="752"/>
      <c r="B362" s="86"/>
      <c r="C362" s="86"/>
      <c r="D362" s="86"/>
      <c r="E362" s="754"/>
      <c r="F362" s="754"/>
      <c r="G362" s="754"/>
      <c r="H362" s="716"/>
      <c r="I362" s="57"/>
      <c r="J362" s="54"/>
      <c r="K362" s="55"/>
      <c r="L362" s="55"/>
      <c r="M362" s="56"/>
      <c r="N362" s="3"/>
      <c r="V362" s="64"/>
    </row>
    <row r="363" spans="1:22" ht="13.5" thickBot="1">
      <c r="A363" s="697"/>
      <c r="B363" s="13"/>
      <c r="C363" s="13"/>
      <c r="D363" s="5"/>
      <c r="E363" s="13"/>
      <c r="F363" s="13"/>
      <c r="G363" s="755"/>
      <c r="H363" s="756"/>
      <c r="I363" s="757"/>
      <c r="J363" s="52"/>
      <c r="K363" s="52"/>
      <c r="L363" s="52"/>
      <c r="M363" s="53"/>
      <c r="N363" s="3"/>
      <c r="V363" s="64">
        <f>G363</f>
        <v>0</v>
      </c>
    </row>
    <row r="364" spans="1:22" ht="13.5" thickBot="1">
      <c r="A364" s="697"/>
      <c r="B364" s="87"/>
      <c r="C364" s="87"/>
      <c r="D364" s="87"/>
      <c r="E364" s="758"/>
      <c r="F364" s="758"/>
      <c r="G364" s="707"/>
      <c r="H364" s="708"/>
      <c r="I364" s="709"/>
      <c r="J364" s="18"/>
      <c r="K364" s="19"/>
      <c r="L364" s="19"/>
      <c r="M364" s="20"/>
      <c r="N364" s="3"/>
      <c r="V364" s="64"/>
    </row>
    <row r="365" spans="1:22" ht="13.5" thickBot="1">
      <c r="A365" s="753"/>
      <c r="B365" s="14"/>
      <c r="C365" s="14"/>
      <c r="D365" s="15"/>
      <c r="E365" s="16"/>
      <c r="F365" s="17"/>
      <c r="G365" s="759"/>
      <c r="H365" s="760"/>
      <c r="I365" s="761"/>
      <c r="J365" s="18"/>
      <c r="K365" s="19"/>
      <c r="L365" s="19"/>
      <c r="M365" s="20"/>
      <c r="N365" s="3"/>
      <c r="V365" s="64"/>
    </row>
    <row r="366" spans="1:22" ht="14.25" thickTop="1" thickBot="1">
      <c r="A366" s="752"/>
      <c r="B366" s="86"/>
      <c r="C366" s="86"/>
      <c r="D366" s="86"/>
      <c r="E366" s="754"/>
      <c r="F366" s="754"/>
      <c r="G366" s="754"/>
      <c r="H366" s="716"/>
      <c r="I366" s="57"/>
      <c r="J366" s="54"/>
      <c r="K366" s="55"/>
      <c r="L366" s="55"/>
      <c r="M366" s="56"/>
      <c r="N366" s="3"/>
      <c r="V366" s="64"/>
    </row>
    <row r="367" spans="1:22" ht="13.5" thickBot="1">
      <c r="A367" s="697"/>
      <c r="B367" s="13"/>
      <c r="C367" s="13"/>
      <c r="D367" s="5"/>
      <c r="E367" s="13"/>
      <c r="F367" s="13"/>
      <c r="G367" s="755"/>
      <c r="H367" s="756"/>
      <c r="I367" s="757"/>
      <c r="J367" s="52"/>
      <c r="K367" s="52"/>
      <c r="L367" s="52"/>
      <c r="M367" s="53"/>
      <c r="N367" s="3"/>
      <c r="V367" s="64">
        <f>G367</f>
        <v>0</v>
      </c>
    </row>
    <row r="368" spans="1:22" ht="13.5" thickBot="1">
      <c r="A368" s="697"/>
      <c r="B368" s="87"/>
      <c r="C368" s="87"/>
      <c r="D368" s="87"/>
      <c r="E368" s="758"/>
      <c r="F368" s="758"/>
      <c r="G368" s="707"/>
      <c r="H368" s="708"/>
      <c r="I368" s="709"/>
      <c r="J368" s="18"/>
      <c r="K368" s="19"/>
      <c r="L368" s="19"/>
      <c r="M368" s="20"/>
      <c r="N368" s="3"/>
      <c r="V368" s="64"/>
    </row>
    <row r="369" spans="1:22" ht="13.5" thickBot="1">
      <c r="A369" s="753"/>
      <c r="B369" s="14"/>
      <c r="C369" s="14"/>
      <c r="D369" s="15"/>
      <c r="E369" s="16"/>
      <c r="F369" s="17"/>
      <c r="G369" s="759"/>
      <c r="H369" s="760"/>
      <c r="I369" s="761"/>
      <c r="J369" s="18"/>
      <c r="K369" s="19"/>
      <c r="L369" s="19"/>
      <c r="M369" s="20"/>
      <c r="N369" s="3"/>
      <c r="V369" s="64"/>
    </row>
    <row r="370" spans="1:22" ht="14.25" thickTop="1" thickBot="1">
      <c r="A370" s="752"/>
      <c r="B370" s="86"/>
      <c r="C370" s="86"/>
      <c r="D370" s="86"/>
      <c r="E370" s="754"/>
      <c r="F370" s="754"/>
      <c r="G370" s="754"/>
      <c r="H370" s="716"/>
      <c r="I370" s="57"/>
      <c r="J370" s="54"/>
      <c r="K370" s="55"/>
      <c r="L370" s="55"/>
      <c r="M370" s="56"/>
      <c r="N370" s="3"/>
      <c r="V370" s="64"/>
    </row>
    <row r="371" spans="1:22" ht="13.5" thickBot="1">
      <c r="A371" s="697"/>
      <c r="B371" s="13"/>
      <c r="C371" s="13"/>
      <c r="D371" s="5"/>
      <c r="E371" s="13"/>
      <c r="F371" s="13"/>
      <c r="G371" s="755"/>
      <c r="H371" s="756"/>
      <c r="I371" s="757"/>
      <c r="J371" s="52"/>
      <c r="K371" s="52"/>
      <c r="L371" s="52"/>
      <c r="M371" s="53"/>
      <c r="N371" s="3"/>
      <c r="V371" s="64">
        <f>G371</f>
        <v>0</v>
      </c>
    </row>
    <row r="372" spans="1:22" ht="13.5" thickBot="1">
      <c r="A372" s="697"/>
      <c r="B372" s="87"/>
      <c r="C372" s="87"/>
      <c r="D372" s="87"/>
      <c r="E372" s="758"/>
      <c r="F372" s="758"/>
      <c r="G372" s="707"/>
      <c r="H372" s="708"/>
      <c r="I372" s="709"/>
      <c r="J372" s="18"/>
      <c r="K372" s="19"/>
      <c r="L372" s="19"/>
      <c r="M372" s="20"/>
      <c r="N372" s="3"/>
      <c r="V372" s="64"/>
    </row>
    <row r="373" spans="1:22" ht="13.5" thickBot="1">
      <c r="A373" s="753"/>
      <c r="B373" s="14"/>
      <c r="C373" s="14"/>
      <c r="D373" s="15"/>
      <c r="E373" s="16"/>
      <c r="F373" s="17"/>
      <c r="G373" s="759"/>
      <c r="H373" s="760"/>
      <c r="I373" s="761"/>
      <c r="J373" s="18"/>
      <c r="K373" s="19"/>
      <c r="L373" s="19"/>
      <c r="M373" s="20"/>
      <c r="N373" s="3"/>
      <c r="V373" s="64"/>
    </row>
    <row r="374" spans="1:22" ht="14.25" thickTop="1" thickBot="1">
      <c r="A374" s="752"/>
      <c r="B374" s="86"/>
      <c r="C374" s="86"/>
      <c r="D374" s="86"/>
      <c r="E374" s="754"/>
      <c r="F374" s="754"/>
      <c r="G374" s="754"/>
      <c r="H374" s="716"/>
      <c r="I374" s="57"/>
      <c r="J374" s="54"/>
      <c r="K374" s="55"/>
      <c r="L374" s="55"/>
      <c r="M374" s="56"/>
      <c r="N374" s="3"/>
      <c r="V374" s="64"/>
    </row>
    <row r="375" spans="1:22" ht="13.5" thickBot="1">
      <c r="A375" s="697"/>
      <c r="B375" s="13"/>
      <c r="C375" s="13"/>
      <c r="D375" s="5"/>
      <c r="E375" s="13"/>
      <c r="F375" s="13"/>
      <c r="G375" s="755"/>
      <c r="H375" s="756"/>
      <c r="I375" s="757"/>
      <c r="J375" s="52"/>
      <c r="K375" s="52"/>
      <c r="L375" s="52"/>
      <c r="M375" s="53"/>
      <c r="N375" s="3"/>
      <c r="V375" s="64">
        <f>G375</f>
        <v>0</v>
      </c>
    </row>
    <row r="376" spans="1:22" ht="13.5" thickBot="1">
      <c r="A376" s="697"/>
      <c r="B376" s="87"/>
      <c r="C376" s="87"/>
      <c r="D376" s="87"/>
      <c r="E376" s="758"/>
      <c r="F376" s="758"/>
      <c r="G376" s="707"/>
      <c r="H376" s="708"/>
      <c r="I376" s="709"/>
      <c r="J376" s="18"/>
      <c r="K376" s="19"/>
      <c r="L376" s="19"/>
      <c r="M376" s="20"/>
      <c r="N376" s="3"/>
      <c r="V376" s="64"/>
    </row>
    <row r="377" spans="1:22" ht="13.5" thickBot="1">
      <c r="A377" s="753"/>
      <c r="B377" s="14"/>
      <c r="C377" s="14"/>
      <c r="D377" s="15"/>
      <c r="E377" s="16"/>
      <c r="F377" s="17"/>
      <c r="G377" s="759"/>
      <c r="H377" s="760"/>
      <c r="I377" s="761"/>
      <c r="J377" s="18"/>
      <c r="K377" s="19"/>
      <c r="L377" s="19"/>
      <c r="M377" s="20"/>
      <c r="N377" s="3"/>
      <c r="V377" s="64"/>
    </row>
    <row r="378" spans="1:22" ht="14.25" thickTop="1" thickBot="1">
      <c r="A378" s="752"/>
      <c r="B378" s="86"/>
      <c r="C378" s="86"/>
      <c r="D378" s="86"/>
      <c r="E378" s="754"/>
      <c r="F378" s="754"/>
      <c r="G378" s="754"/>
      <c r="H378" s="716"/>
      <c r="I378" s="57"/>
      <c r="J378" s="54"/>
      <c r="K378" s="55"/>
      <c r="L378" s="55"/>
      <c r="M378" s="56"/>
      <c r="N378" s="3"/>
      <c r="V378" s="64"/>
    </row>
    <row r="379" spans="1:22" ht="13.5" thickBot="1">
      <c r="A379" s="697"/>
      <c r="B379" s="13"/>
      <c r="C379" s="13"/>
      <c r="D379" s="5"/>
      <c r="E379" s="13"/>
      <c r="F379" s="13"/>
      <c r="G379" s="755"/>
      <c r="H379" s="756"/>
      <c r="I379" s="757"/>
      <c r="J379" s="52"/>
      <c r="K379" s="52"/>
      <c r="L379" s="52"/>
      <c r="M379" s="53"/>
      <c r="N379" s="3"/>
      <c r="V379" s="64">
        <f>G379</f>
        <v>0</v>
      </c>
    </row>
    <row r="380" spans="1:22" ht="13.5" thickBot="1">
      <c r="A380" s="697"/>
      <c r="B380" s="87"/>
      <c r="C380" s="87"/>
      <c r="D380" s="87"/>
      <c r="E380" s="758"/>
      <c r="F380" s="758"/>
      <c r="G380" s="707"/>
      <c r="H380" s="708"/>
      <c r="I380" s="709"/>
      <c r="J380" s="18"/>
      <c r="K380" s="19"/>
      <c r="L380" s="19"/>
      <c r="M380" s="20"/>
      <c r="N380" s="3"/>
      <c r="V380" s="64"/>
    </row>
    <row r="381" spans="1:22" ht="13.5" thickBot="1">
      <c r="A381" s="753"/>
      <c r="B381" s="14"/>
      <c r="C381" s="14"/>
      <c r="D381" s="15"/>
      <c r="E381" s="16"/>
      <c r="F381" s="17"/>
      <c r="G381" s="759"/>
      <c r="H381" s="760"/>
      <c r="I381" s="761"/>
      <c r="J381" s="18"/>
      <c r="K381" s="19"/>
      <c r="L381" s="19"/>
      <c r="M381" s="20"/>
      <c r="N381" s="3"/>
      <c r="V381" s="64"/>
    </row>
    <row r="382" spans="1:22" ht="14.25" thickTop="1" thickBot="1">
      <c r="A382" s="752"/>
      <c r="B382" s="86"/>
      <c r="C382" s="86"/>
      <c r="D382" s="86"/>
      <c r="E382" s="754"/>
      <c r="F382" s="754"/>
      <c r="G382" s="754"/>
      <c r="H382" s="716"/>
      <c r="I382" s="57"/>
      <c r="J382" s="54"/>
      <c r="K382" s="55"/>
      <c r="L382" s="55"/>
      <c r="M382" s="56"/>
      <c r="N382" s="3"/>
      <c r="V382" s="64"/>
    </row>
    <row r="383" spans="1:22" ht="13.5" thickBot="1">
      <c r="A383" s="697"/>
      <c r="B383" s="13"/>
      <c r="C383" s="13"/>
      <c r="D383" s="5"/>
      <c r="E383" s="13"/>
      <c r="F383" s="13"/>
      <c r="G383" s="755"/>
      <c r="H383" s="756"/>
      <c r="I383" s="757"/>
      <c r="J383" s="52"/>
      <c r="K383" s="52"/>
      <c r="L383" s="52"/>
      <c r="M383" s="53"/>
      <c r="N383" s="3"/>
      <c r="V383" s="64">
        <f>G383</f>
        <v>0</v>
      </c>
    </row>
    <row r="384" spans="1:22" ht="13.5" thickBot="1">
      <c r="A384" s="697"/>
      <c r="B384" s="87"/>
      <c r="C384" s="87"/>
      <c r="D384" s="87"/>
      <c r="E384" s="758"/>
      <c r="F384" s="758"/>
      <c r="G384" s="707"/>
      <c r="H384" s="708"/>
      <c r="I384" s="709"/>
      <c r="J384" s="18"/>
      <c r="K384" s="19"/>
      <c r="L384" s="19"/>
      <c r="M384" s="20"/>
      <c r="N384" s="3"/>
      <c r="V384" s="64"/>
    </row>
    <row r="385" spans="1:22" ht="13.5" thickBot="1">
      <c r="A385" s="753"/>
      <c r="B385" s="14"/>
      <c r="C385" s="14"/>
      <c r="D385" s="15"/>
      <c r="E385" s="16"/>
      <c r="F385" s="17"/>
      <c r="G385" s="759"/>
      <c r="H385" s="760"/>
      <c r="I385" s="761"/>
      <c r="J385" s="18"/>
      <c r="K385" s="19"/>
      <c r="L385" s="19"/>
      <c r="M385" s="20"/>
      <c r="N385" s="3"/>
      <c r="V385" s="64"/>
    </row>
    <row r="386" spans="1:22" ht="14.25" thickTop="1" thickBot="1">
      <c r="A386" s="752"/>
      <c r="B386" s="86"/>
      <c r="C386" s="86"/>
      <c r="D386" s="86"/>
      <c r="E386" s="754"/>
      <c r="F386" s="754"/>
      <c r="G386" s="754"/>
      <c r="H386" s="716"/>
      <c r="I386" s="57"/>
      <c r="J386" s="54"/>
      <c r="K386" s="55"/>
      <c r="L386" s="55"/>
      <c r="M386" s="56"/>
      <c r="N386" s="3"/>
      <c r="V386" s="64"/>
    </row>
    <row r="387" spans="1:22" ht="13.5" thickBot="1">
      <c r="A387" s="697"/>
      <c r="B387" s="13"/>
      <c r="C387" s="13"/>
      <c r="D387" s="5"/>
      <c r="E387" s="13"/>
      <c r="F387" s="13"/>
      <c r="G387" s="755"/>
      <c r="H387" s="756"/>
      <c r="I387" s="757"/>
      <c r="J387" s="52"/>
      <c r="K387" s="52"/>
      <c r="L387" s="52"/>
      <c r="M387" s="53"/>
      <c r="N387" s="3"/>
      <c r="V387" s="64">
        <f>G387</f>
        <v>0</v>
      </c>
    </row>
    <row r="388" spans="1:22" ht="13.5" thickBot="1">
      <c r="A388" s="697"/>
      <c r="B388" s="87"/>
      <c r="C388" s="87"/>
      <c r="D388" s="87"/>
      <c r="E388" s="758"/>
      <c r="F388" s="758"/>
      <c r="G388" s="707"/>
      <c r="H388" s="708"/>
      <c r="I388" s="709"/>
      <c r="J388" s="18"/>
      <c r="K388" s="19"/>
      <c r="L388" s="19"/>
      <c r="M388" s="20"/>
      <c r="N388" s="3"/>
      <c r="V388" s="64"/>
    </row>
    <row r="389" spans="1:22" ht="13.5" thickBot="1">
      <c r="A389" s="753"/>
      <c r="B389" s="14"/>
      <c r="C389" s="14"/>
      <c r="D389" s="15"/>
      <c r="E389" s="16"/>
      <c r="F389" s="17"/>
      <c r="G389" s="759"/>
      <c r="H389" s="760"/>
      <c r="I389" s="761"/>
      <c r="J389" s="18"/>
      <c r="K389" s="19"/>
      <c r="L389" s="19"/>
      <c r="M389" s="20"/>
      <c r="N389" s="3"/>
      <c r="V389" s="64"/>
    </row>
    <row r="390" spans="1:22" ht="14.25" thickTop="1" thickBot="1">
      <c r="A390" s="752"/>
      <c r="B390" s="86"/>
      <c r="C390" s="86"/>
      <c r="D390" s="86"/>
      <c r="E390" s="754"/>
      <c r="F390" s="754"/>
      <c r="G390" s="754"/>
      <c r="H390" s="716"/>
      <c r="I390" s="57"/>
      <c r="J390" s="54"/>
      <c r="K390" s="55"/>
      <c r="L390" s="55"/>
      <c r="M390" s="56"/>
      <c r="N390" s="3"/>
      <c r="V390" s="64"/>
    </row>
    <row r="391" spans="1:22" ht="13.5" thickBot="1">
      <c r="A391" s="697"/>
      <c r="B391" s="13"/>
      <c r="C391" s="13"/>
      <c r="D391" s="5"/>
      <c r="E391" s="13"/>
      <c r="F391" s="13"/>
      <c r="G391" s="755"/>
      <c r="H391" s="756"/>
      <c r="I391" s="757"/>
      <c r="J391" s="52"/>
      <c r="K391" s="52"/>
      <c r="L391" s="52"/>
      <c r="M391" s="53"/>
      <c r="N391" s="3"/>
      <c r="V391" s="64">
        <f>G391</f>
        <v>0</v>
      </c>
    </row>
    <row r="392" spans="1:22" ht="13.5" thickBot="1">
      <c r="A392" s="697"/>
      <c r="B392" s="87"/>
      <c r="C392" s="87"/>
      <c r="D392" s="87"/>
      <c r="E392" s="758"/>
      <c r="F392" s="758"/>
      <c r="G392" s="707"/>
      <c r="H392" s="708"/>
      <c r="I392" s="709"/>
      <c r="J392" s="18"/>
      <c r="K392" s="19"/>
      <c r="L392" s="19"/>
      <c r="M392" s="20"/>
      <c r="N392" s="3"/>
      <c r="V392" s="64"/>
    </row>
    <row r="393" spans="1:22" ht="13.5" thickBot="1">
      <c r="A393" s="753"/>
      <c r="B393" s="14"/>
      <c r="C393" s="14"/>
      <c r="D393" s="15"/>
      <c r="E393" s="16"/>
      <c r="F393" s="17"/>
      <c r="G393" s="759"/>
      <c r="H393" s="760"/>
      <c r="I393" s="761"/>
      <c r="J393" s="18"/>
      <c r="K393" s="19"/>
      <c r="L393" s="19"/>
      <c r="M393" s="20"/>
      <c r="N393" s="3"/>
      <c r="V393" s="64"/>
    </row>
    <row r="394" spans="1:22" ht="14.25" thickTop="1" thickBot="1">
      <c r="A394" s="752"/>
      <c r="B394" s="86"/>
      <c r="C394" s="86"/>
      <c r="D394" s="86"/>
      <c r="E394" s="754"/>
      <c r="F394" s="754"/>
      <c r="G394" s="754"/>
      <c r="H394" s="716"/>
      <c r="I394" s="57"/>
      <c r="J394" s="54"/>
      <c r="K394" s="55"/>
      <c r="L394" s="55"/>
      <c r="M394" s="56"/>
      <c r="N394" s="3"/>
      <c r="V394" s="64"/>
    </row>
    <row r="395" spans="1:22" ht="13.5" thickBot="1">
      <c r="A395" s="697"/>
      <c r="B395" s="13"/>
      <c r="C395" s="13"/>
      <c r="D395" s="5"/>
      <c r="E395" s="13"/>
      <c r="F395" s="13"/>
      <c r="G395" s="755"/>
      <c r="H395" s="756"/>
      <c r="I395" s="757"/>
      <c r="J395" s="52"/>
      <c r="K395" s="52"/>
      <c r="L395" s="52"/>
      <c r="M395" s="53"/>
      <c r="N395" s="3"/>
      <c r="V395" s="64">
        <f>G395</f>
        <v>0</v>
      </c>
    </row>
    <row r="396" spans="1:22" ht="13.5" thickBot="1">
      <c r="A396" s="697"/>
      <c r="B396" s="87"/>
      <c r="C396" s="87"/>
      <c r="D396" s="87"/>
      <c r="E396" s="758"/>
      <c r="F396" s="758"/>
      <c r="G396" s="707"/>
      <c r="H396" s="708"/>
      <c r="I396" s="709"/>
      <c r="J396" s="18"/>
      <c r="K396" s="19"/>
      <c r="L396" s="19"/>
      <c r="M396" s="20"/>
      <c r="N396" s="3"/>
      <c r="V396" s="64"/>
    </row>
    <row r="397" spans="1:22" ht="13.5" thickBot="1">
      <c r="A397" s="753"/>
      <c r="B397" s="14"/>
      <c r="C397" s="14"/>
      <c r="D397" s="15"/>
      <c r="E397" s="16"/>
      <c r="F397" s="17"/>
      <c r="G397" s="759"/>
      <c r="H397" s="760"/>
      <c r="I397" s="761"/>
      <c r="J397" s="18"/>
      <c r="K397" s="19"/>
      <c r="L397" s="19"/>
      <c r="M397" s="20"/>
      <c r="N397" s="3"/>
      <c r="V397" s="64"/>
    </row>
    <row r="398" spans="1:22" ht="14.25" thickTop="1" thickBot="1">
      <c r="A398" s="752"/>
      <c r="B398" s="86"/>
      <c r="C398" s="86"/>
      <c r="D398" s="86"/>
      <c r="E398" s="754"/>
      <c r="F398" s="754"/>
      <c r="G398" s="754"/>
      <c r="H398" s="716"/>
      <c r="I398" s="57"/>
      <c r="J398" s="54"/>
      <c r="K398" s="55"/>
      <c r="L398" s="55"/>
      <c r="M398" s="56"/>
      <c r="N398" s="3"/>
      <c r="V398" s="64"/>
    </row>
    <row r="399" spans="1:22" ht="13.5" thickBot="1">
      <c r="A399" s="697"/>
      <c r="B399" s="13"/>
      <c r="C399" s="13"/>
      <c r="D399" s="5"/>
      <c r="E399" s="13"/>
      <c r="F399" s="13"/>
      <c r="G399" s="755"/>
      <c r="H399" s="756"/>
      <c r="I399" s="757"/>
      <c r="J399" s="52"/>
      <c r="K399" s="52"/>
      <c r="L399" s="52"/>
      <c r="M399" s="53"/>
      <c r="N399" s="3"/>
      <c r="V399" s="64">
        <f>G399</f>
        <v>0</v>
      </c>
    </row>
    <row r="400" spans="1:22" ht="13.5" thickBot="1">
      <c r="A400" s="697"/>
      <c r="B400" s="87"/>
      <c r="C400" s="87"/>
      <c r="D400" s="87"/>
      <c r="E400" s="758"/>
      <c r="F400" s="758"/>
      <c r="G400" s="707"/>
      <c r="H400" s="708"/>
      <c r="I400" s="709"/>
      <c r="J400" s="18"/>
      <c r="K400" s="19"/>
      <c r="L400" s="19"/>
      <c r="M400" s="20"/>
      <c r="N400" s="3"/>
      <c r="V400" s="64"/>
    </row>
    <row r="401" spans="1:22" ht="13.5" thickBot="1">
      <c r="A401" s="753"/>
      <c r="B401" s="14"/>
      <c r="C401" s="14"/>
      <c r="D401" s="15"/>
      <c r="E401" s="16"/>
      <c r="F401" s="17"/>
      <c r="G401" s="759"/>
      <c r="H401" s="760"/>
      <c r="I401" s="761"/>
      <c r="J401" s="18"/>
      <c r="K401" s="19"/>
      <c r="L401" s="19"/>
      <c r="M401" s="20"/>
      <c r="N401" s="3"/>
      <c r="V401" s="64"/>
    </row>
    <row r="402" spans="1:22" ht="14.25" thickTop="1" thickBot="1">
      <c r="A402" s="752"/>
      <c r="B402" s="86"/>
      <c r="C402" s="86"/>
      <c r="D402" s="86"/>
      <c r="E402" s="754"/>
      <c r="F402" s="754"/>
      <c r="G402" s="754"/>
      <c r="H402" s="716"/>
      <c r="I402" s="57"/>
      <c r="J402" s="54"/>
      <c r="K402" s="55"/>
      <c r="L402" s="55"/>
      <c r="M402" s="56"/>
      <c r="N402" s="3"/>
      <c r="V402" s="64"/>
    </row>
    <row r="403" spans="1:22" ht="13.5" thickBot="1">
      <c r="A403" s="697"/>
      <c r="B403" s="13"/>
      <c r="C403" s="13"/>
      <c r="D403" s="5"/>
      <c r="E403" s="13"/>
      <c r="F403" s="13"/>
      <c r="G403" s="755"/>
      <c r="H403" s="756"/>
      <c r="I403" s="757"/>
      <c r="J403" s="52"/>
      <c r="K403" s="52"/>
      <c r="L403" s="52"/>
      <c r="M403" s="53"/>
      <c r="N403" s="3"/>
      <c r="V403" s="64">
        <f>G403</f>
        <v>0</v>
      </c>
    </row>
    <row r="404" spans="1:22" ht="13.5" thickBot="1">
      <c r="A404" s="697"/>
      <c r="B404" s="87"/>
      <c r="C404" s="87"/>
      <c r="D404" s="87"/>
      <c r="E404" s="758"/>
      <c r="F404" s="758"/>
      <c r="G404" s="707"/>
      <c r="H404" s="708"/>
      <c r="I404" s="709"/>
      <c r="J404" s="18"/>
      <c r="K404" s="19"/>
      <c r="L404" s="19"/>
      <c r="M404" s="20"/>
      <c r="N404" s="3"/>
      <c r="V404" s="64"/>
    </row>
    <row r="405" spans="1:22" ht="13.5" thickBot="1">
      <c r="A405" s="753"/>
      <c r="B405" s="14"/>
      <c r="C405" s="14"/>
      <c r="D405" s="15"/>
      <c r="E405" s="16"/>
      <c r="F405" s="17"/>
      <c r="G405" s="759"/>
      <c r="H405" s="760"/>
      <c r="I405" s="761"/>
      <c r="J405" s="18"/>
      <c r="K405" s="19"/>
      <c r="L405" s="19"/>
      <c r="M405" s="20"/>
      <c r="N405" s="3"/>
      <c r="V405" s="64"/>
    </row>
    <row r="406" spans="1:22" ht="14.25" thickTop="1" thickBot="1">
      <c r="A406" s="752"/>
      <c r="B406" s="86"/>
      <c r="C406" s="86"/>
      <c r="D406" s="86"/>
      <c r="E406" s="754"/>
      <c r="F406" s="754"/>
      <c r="G406" s="754"/>
      <c r="H406" s="716"/>
      <c r="I406" s="57"/>
      <c r="J406" s="54"/>
      <c r="K406" s="55"/>
      <c r="L406" s="55"/>
      <c r="M406" s="56"/>
      <c r="N406" s="3"/>
      <c r="V406" s="64"/>
    </row>
    <row r="407" spans="1:22" ht="13.5" thickBot="1">
      <c r="A407" s="697"/>
      <c r="B407" s="13"/>
      <c r="C407" s="13"/>
      <c r="D407" s="5"/>
      <c r="E407" s="13"/>
      <c r="F407" s="13"/>
      <c r="G407" s="755"/>
      <c r="H407" s="756"/>
      <c r="I407" s="757"/>
      <c r="J407" s="52"/>
      <c r="K407" s="52"/>
      <c r="L407" s="52"/>
      <c r="M407" s="53"/>
      <c r="N407" s="3"/>
      <c r="V407" s="64">
        <f>G407</f>
        <v>0</v>
      </c>
    </row>
    <row r="408" spans="1:22" ht="13.5" thickBot="1">
      <c r="A408" s="697"/>
      <c r="B408" s="87"/>
      <c r="C408" s="87"/>
      <c r="D408" s="87"/>
      <c r="E408" s="758"/>
      <c r="F408" s="758"/>
      <c r="G408" s="707"/>
      <c r="H408" s="708"/>
      <c r="I408" s="709"/>
      <c r="J408" s="18"/>
      <c r="K408" s="19"/>
      <c r="L408" s="19"/>
      <c r="M408" s="20"/>
      <c r="N408" s="3"/>
      <c r="V408" s="64"/>
    </row>
    <row r="409" spans="1:22" ht="13.5" thickBot="1">
      <c r="A409" s="753"/>
      <c r="B409" s="14"/>
      <c r="C409" s="14"/>
      <c r="D409" s="15"/>
      <c r="E409" s="16"/>
      <c r="F409" s="17"/>
      <c r="G409" s="759"/>
      <c r="H409" s="760"/>
      <c r="I409" s="761"/>
      <c r="J409" s="18"/>
      <c r="K409" s="19"/>
      <c r="L409" s="19"/>
      <c r="M409" s="20"/>
      <c r="N409" s="3"/>
      <c r="V409" s="64"/>
    </row>
    <row r="410" spans="1:22" ht="14.25" thickTop="1" thickBot="1">
      <c r="A410" s="752"/>
      <c r="B410" s="86"/>
      <c r="C410" s="86"/>
      <c r="D410" s="86"/>
      <c r="E410" s="754"/>
      <c r="F410" s="754"/>
      <c r="G410" s="754"/>
      <c r="H410" s="716"/>
      <c r="I410" s="57"/>
      <c r="J410" s="54"/>
      <c r="K410" s="55"/>
      <c r="L410" s="55"/>
      <c r="M410" s="56"/>
      <c r="N410" s="3"/>
      <c r="V410" s="64"/>
    </row>
    <row r="411" spans="1:22" ht="13.5" thickBot="1">
      <c r="A411" s="697"/>
      <c r="B411" s="13"/>
      <c r="C411" s="13"/>
      <c r="D411" s="5"/>
      <c r="E411" s="13"/>
      <c r="F411" s="13"/>
      <c r="G411" s="755"/>
      <c r="H411" s="756"/>
      <c r="I411" s="757"/>
      <c r="J411" s="52"/>
      <c r="K411" s="52"/>
      <c r="L411" s="52"/>
      <c r="M411" s="53"/>
      <c r="N411" s="3"/>
      <c r="V411" s="64">
        <f>G411</f>
        <v>0</v>
      </c>
    </row>
    <row r="412" spans="1:22" ht="13.5" thickBot="1">
      <c r="A412" s="697"/>
      <c r="B412" s="87"/>
      <c r="C412" s="87"/>
      <c r="D412" s="87"/>
      <c r="E412" s="758"/>
      <c r="F412" s="758"/>
      <c r="G412" s="707"/>
      <c r="H412" s="708"/>
      <c r="I412" s="709"/>
      <c r="J412" s="18"/>
      <c r="K412" s="19"/>
      <c r="L412" s="19"/>
      <c r="M412" s="20"/>
      <c r="N412" s="3"/>
      <c r="V412" s="64"/>
    </row>
    <row r="413" spans="1:22" ht="13.5" thickBot="1">
      <c r="A413" s="753"/>
      <c r="B413" s="14"/>
      <c r="C413" s="14"/>
      <c r="D413" s="15"/>
      <c r="E413" s="16"/>
      <c r="F413" s="17"/>
      <c r="G413" s="759"/>
      <c r="H413" s="760"/>
      <c r="I413" s="761"/>
      <c r="J413" s="18"/>
      <c r="K413" s="19"/>
      <c r="L413" s="19"/>
      <c r="M413" s="20"/>
      <c r="N413" s="3"/>
      <c r="V413" s="64"/>
    </row>
    <row r="414" spans="1:22" ht="14.25" thickTop="1" thickBot="1">
      <c r="A414" s="752"/>
      <c r="B414" s="86"/>
      <c r="C414" s="86"/>
      <c r="D414" s="86"/>
      <c r="E414" s="754"/>
      <c r="F414" s="754"/>
      <c r="G414" s="754"/>
      <c r="H414" s="716"/>
      <c r="I414" s="57"/>
      <c r="J414" s="54"/>
      <c r="K414" s="55"/>
      <c r="L414" s="55"/>
      <c r="M414" s="56"/>
      <c r="N414" s="3"/>
      <c r="V414" s="64"/>
    </row>
    <row r="415" spans="1:22" ht="13.5" thickBot="1">
      <c r="A415" s="697"/>
      <c r="B415" s="13"/>
      <c r="C415" s="13"/>
      <c r="D415" s="5"/>
      <c r="E415" s="13"/>
      <c r="F415" s="13"/>
      <c r="G415" s="755"/>
      <c r="H415" s="756"/>
      <c r="I415" s="757"/>
      <c r="J415" s="52"/>
      <c r="K415" s="52"/>
      <c r="L415" s="52"/>
      <c r="M415" s="53"/>
      <c r="N415" s="3"/>
      <c r="V415" s="64">
        <f>G415</f>
        <v>0</v>
      </c>
    </row>
    <row r="416" spans="1:22" ht="13.5" thickBot="1">
      <c r="A416" s="697"/>
      <c r="B416" s="87"/>
      <c r="C416" s="87"/>
      <c r="D416" s="87"/>
      <c r="E416" s="758"/>
      <c r="F416" s="758"/>
      <c r="G416" s="707"/>
      <c r="H416" s="708"/>
      <c r="I416" s="709"/>
      <c r="J416" s="18"/>
      <c r="K416" s="19"/>
      <c r="L416" s="19"/>
      <c r="M416" s="20"/>
      <c r="N416" s="3"/>
    </row>
    <row r="417" spans="1:14" ht="13.5" thickBot="1">
      <c r="A417" s="753"/>
      <c r="B417" s="15"/>
      <c r="C417" s="15"/>
      <c r="D417" s="15"/>
      <c r="E417" s="31"/>
      <c r="F417" s="32"/>
      <c r="G417" s="759"/>
      <c r="H417" s="760"/>
      <c r="I417" s="761"/>
      <c r="J417" s="28"/>
      <c r="K417" s="29"/>
      <c r="L417" s="29"/>
      <c r="M417" s="30"/>
      <c r="N417" s="3"/>
    </row>
    <row r="418" spans="1:14" ht="13.5" thickTop="1"/>
  </sheetData>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249:I249"/>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49"/>
  <sheetViews>
    <sheetView topLeftCell="A2" workbookViewId="0">
      <selection activeCell="B6" sqref="B6:J7"/>
    </sheetView>
  </sheetViews>
  <sheetFormatPr defaultColWidth="8.85546875" defaultRowHeight="12.75"/>
  <cols>
    <col min="1" max="1" width="3.85546875" style="215" customWidth="1"/>
    <col min="2" max="2" width="16.140625" style="215" customWidth="1"/>
    <col min="3" max="3" width="17.7109375" style="215" customWidth="1"/>
    <col min="4" max="4" width="14.42578125" style="215" customWidth="1"/>
    <col min="5" max="5" width="18.7109375" style="215" hidden="1" customWidth="1"/>
    <col min="6" max="6" width="14.85546875" style="215" customWidth="1"/>
    <col min="7" max="7" width="3" style="215" customWidth="1"/>
    <col min="8" max="8" width="11.28515625" style="215" customWidth="1"/>
    <col min="9" max="9" width="3" style="215" customWidth="1"/>
    <col min="10" max="10" width="12.28515625" style="215" customWidth="1"/>
    <col min="11" max="11" width="9.140625" style="215" customWidth="1"/>
    <col min="12" max="12" width="8.85546875" style="215" customWidth="1"/>
    <col min="13" max="13" width="8" style="215" customWidth="1"/>
    <col min="14" max="14" width="0.140625" style="215" customWidth="1"/>
    <col min="15" max="15" width="8.85546875" style="215"/>
    <col min="16" max="16" width="20.28515625" style="215" bestFit="1" customWidth="1"/>
    <col min="17" max="20" width="8.85546875" style="215"/>
    <col min="21" max="21" width="9.42578125" style="215" customWidth="1"/>
    <col min="22" max="22" width="13.7109375" style="142" customWidth="1"/>
    <col min="23" max="16384" width="8.85546875" style="215"/>
  </cols>
  <sheetData>
    <row r="1" spans="1:19" s="215" customFormat="1" hidden="1"/>
    <row r="2" spans="1:19" s="215" customFormat="1">
      <c r="J2" s="652" t="s">
        <v>73</v>
      </c>
      <c r="K2" s="653"/>
      <c r="L2" s="653"/>
      <c r="M2" s="653"/>
      <c r="P2" s="649"/>
      <c r="Q2" s="649"/>
      <c r="R2" s="649"/>
      <c r="S2" s="649"/>
    </row>
    <row r="3" spans="1:19" s="215" customFormat="1">
      <c r="J3" s="653"/>
      <c r="K3" s="653"/>
      <c r="L3" s="653"/>
      <c r="M3" s="653"/>
      <c r="P3" s="650"/>
      <c r="Q3" s="650"/>
      <c r="R3" s="650"/>
      <c r="S3" s="650"/>
    </row>
    <row r="4" spans="1:19" s="215" customFormat="1" ht="13.5" thickBot="1">
      <c r="A4" s="187"/>
      <c r="B4" s="187"/>
      <c r="C4" s="187"/>
      <c r="D4" s="187"/>
      <c r="E4" s="187"/>
      <c r="F4" s="187"/>
      <c r="G4" s="187"/>
      <c r="H4" s="187"/>
      <c r="I4" s="187"/>
      <c r="J4" s="654"/>
      <c r="K4" s="654"/>
      <c r="L4" s="654"/>
      <c r="M4" s="654"/>
      <c r="P4" s="651"/>
      <c r="Q4" s="651"/>
      <c r="R4" s="651"/>
      <c r="S4" s="651"/>
    </row>
    <row r="5" spans="1:19" s="215" customFormat="1" ht="30" customHeight="1" thickTop="1" thickBot="1">
      <c r="A5" s="655" t="str">
        <f>"1353 Travel Report for "&amp;B9&amp;", "&amp;B10&amp;" for the reporting period "&amp;"Oct 19 - March 20"</f>
        <v>1353 Travel Report for Health and Human Services, HHSD FDA for the reporting period Oct 19 - March 20</v>
      </c>
      <c r="B5" s="656"/>
      <c r="C5" s="656"/>
      <c r="D5" s="656"/>
      <c r="E5" s="656"/>
      <c r="F5" s="656"/>
      <c r="G5" s="656"/>
      <c r="H5" s="656"/>
      <c r="I5" s="656"/>
      <c r="J5" s="656"/>
      <c r="K5" s="656"/>
      <c r="L5" s="656"/>
      <c r="M5" s="656"/>
      <c r="N5" s="212"/>
      <c r="O5" s="187"/>
      <c r="Q5" s="211"/>
    </row>
    <row r="6" spans="1:19" s="215" customFormat="1" ht="13.5" customHeight="1" thickTop="1">
      <c r="A6" s="591" t="s">
        <v>8</v>
      </c>
      <c r="B6" s="597" t="s">
        <v>90</v>
      </c>
      <c r="C6" s="598"/>
      <c r="D6" s="598"/>
      <c r="E6" s="598"/>
      <c r="F6" s="598"/>
      <c r="G6" s="598"/>
      <c r="H6" s="598"/>
      <c r="I6" s="598"/>
      <c r="J6" s="599"/>
      <c r="K6" s="23" t="s">
        <v>19</v>
      </c>
      <c r="L6" s="23" t="s">
        <v>9</v>
      </c>
      <c r="M6" s="23" t="s">
        <v>18</v>
      </c>
      <c r="N6" s="208"/>
      <c r="O6" s="187"/>
    </row>
    <row r="7" spans="1:19" s="215" customFormat="1" ht="20.25" customHeight="1" thickBot="1">
      <c r="A7" s="591"/>
      <c r="B7" s="600"/>
      <c r="C7" s="601"/>
      <c r="D7" s="601"/>
      <c r="E7" s="601"/>
      <c r="F7" s="601"/>
      <c r="G7" s="601"/>
      <c r="H7" s="601"/>
      <c r="I7" s="601"/>
      <c r="J7" s="602"/>
      <c r="K7" s="47">
        <v>1</v>
      </c>
      <c r="L7" s="48">
        <v>1</v>
      </c>
      <c r="M7" s="49">
        <v>2020</v>
      </c>
      <c r="N7" s="204"/>
      <c r="O7" s="187"/>
    </row>
    <row r="8" spans="1:19" s="215" customFormat="1" ht="27.75" customHeight="1" thickTop="1" thickBot="1">
      <c r="A8" s="591"/>
      <c r="B8" s="593" t="s">
        <v>27</v>
      </c>
      <c r="C8" s="594"/>
      <c r="D8" s="594"/>
      <c r="E8" s="594"/>
      <c r="F8" s="594"/>
      <c r="G8" s="595"/>
      <c r="H8" s="595"/>
      <c r="I8" s="595"/>
      <c r="J8" s="595"/>
      <c r="K8" s="595"/>
      <c r="L8" s="594"/>
      <c r="M8" s="594"/>
      <c r="N8" s="596"/>
      <c r="O8" s="187"/>
    </row>
    <row r="9" spans="1:19" s="215" customFormat="1" ht="18" customHeight="1" thickTop="1">
      <c r="A9" s="591"/>
      <c r="B9" s="621" t="s">
        <v>91</v>
      </c>
      <c r="C9" s="622"/>
      <c r="D9" s="622"/>
      <c r="E9" s="622"/>
      <c r="F9" s="622"/>
      <c r="G9" s="634" t="s">
        <v>93</v>
      </c>
      <c r="H9" s="643" t="s">
        <v>94</v>
      </c>
      <c r="I9" s="637"/>
      <c r="J9" s="617" t="s">
        <v>95</v>
      </c>
      <c r="K9" s="640"/>
      <c r="L9" s="625" t="s">
        <v>92</v>
      </c>
      <c r="M9" s="626"/>
      <c r="N9" s="203"/>
      <c r="O9" s="199"/>
      <c r="P9" s="187"/>
    </row>
    <row r="10" spans="1:19" s="215" customFormat="1" ht="15.75" customHeight="1">
      <c r="A10" s="591"/>
      <c r="B10" s="623" t="s">
        <v>109</v>
      </c>
      <c r="C10" s="622"/>
      <c r="D10" s="622"/>
      <c r="E10" s="622"/>
      <c r="F10" s="624"/>
      <c r="G10" s="635"/>
      <c r="H10" s="644"/>
      <c r="I10" s="638"/>
      <c r="J10" s="618"/>
      <c r="K10" s="641"/>
      <c r="L10" s="627"/>
      <c r="M10" s="626"/>
      <c r="N10" s="203"/>
      <c r="O10" s="199"/>
      <c r="P10" s="187"/>
    </row>
    <row r="11" spans="1:19" s="215" customFormat="1" ht="13.5" thickBot="1">
      <c r="A11" s="591"/>
      <c r="B11" s="202" t="s">
        <v>20</v>
      </c>
      <c r="C11" s="201" t="s">
        <v>4666</v>
      </c>
      <c r="D11" s="586" t="s">
        <v>4492</v>
      </c>
      <c r="E11" s="587"/>
      <c r="F11" s="588"/>
      <c r="G11" s="636"/>
      <c r="H11" s="645"/>
      <c r="I11" s="639"/>
      <c r="J11" s="619"/>
      <c r="K11" s="642"/>
      <c r="L11" s="628"/>
      <c r="M11" s="629"/>
      <c r="N11" s="200"/>
      <c r="O11" s="199"/>
      <c r="P11" s="187"/>
    </row>
    <row r="12" spans="1:19" s="215" customFormat="1" ht="13.5" thickTop="1">
      <c r="A12" s="591"/>
      <c r="B12" s="589" t="s">
        <v>25</v>
      </c>
      <c r="C12" s="607" t="s">
        <v>70</v>
      </c>
      <c r="D12" s="609" t="s">
        <v>21</v>
      </c>
      <c r="E12" s="630" t="s">
        <v>14</v>
      </c>
      <c r="F12" s="631"/>
      <c r="G12" s="611" t="s">
        <v>71</v>
      </c>
      <c r="H12" s="612"/>
      <c r="I12" s="613"/>
      <c r="J12" s="607" t="s">
        <v>72</v>
      </c>
      <c r="K12" s="603" t="s">
        <v>75</v>
      </c>
      <c r="L12" s="605" t="s">
        <v>74</v>
      </c>
      <c r="M12" s="609" t="s">
        <v>7</v>
      </c>
      <c r="N12" s="157"/>
      <c r="O12" s="187"/>
    </row>
    <row r="13" spans="1:19" s="215" customFormat="1" ht="34.5" customHeight="1" thickBot="1">
      <c r="A13" s="592"/>
      <c r="B13" s="590"/>
      <c r="C13" s="608"/>
      <c r="D13" s="610"/>
      <c r="E13" s="632"/>
      <c r="F13" s="633"/>
      <c r="G13" s="614"/>
      <c r="H13" s="615"/>
      <c r="I13" s="616"/>
      <c r="J13" s="620"/>
      <c r="K13" s="604"/>
      <c r="L13" s="606"/>
      <c r="M13" s="620"/>
      <c r="N13" s="198"/>
      <c r="O13" s="187"/>
    </row>
    <row r="14" spans="1:19" s="215" customFormat="1" ht="24" thickTop="1" thickBot="1">
      <c r="A14" s="657" t="s">
        <v>10</v>
      </c>
      <c r="B14" s="292" t="s">
        <v>76</v>
      </c>
      <c r="C14" s="292" t="s">
        <v>78</v>
      </c>
      <c r="D14" s="292" t="s">
        <v>23</v>
      </c>
      <c r="E14" s="584" t="s">
        <v>80</v>
      </c>
      <c r="F14" s="584"/>
      <c r="G14" s="562" t="s">
        <v>71</v>
      </c>
      <c r="H14" s="563"/>
      <c r="I14" s="271"/>
      <c r="J14" s="308"/>
      <c r="K14" s="308"/>
      <c r="L14" s="308"/>
      <c r="M14" s="308"/>
      <c r="N14" s="146"/>
    </row>
    <row r="15" spans="1:19" s="215" customFormat="1" ht="23.25" thickBot="1">
      <c r="A15" s="658"/>
      <c r="B15" s="192" t="s">
        <v>11</v>
      </c>
      <c r="C15" s="192" t="s">
        <v>24</v>
      </c>
      <c r="D15" s="226">
        <v>40766</v>
      </c>
      <c r="E15" s="191"/>
      <c r="F15" s="225" t="s">
        <v>15</v>
      </c>
      <c r="G15" s="682" t="s">
        <v>87</v>
      </c>
      <c r="H15" s="683"/>
      <c r="I15" s="684"/>
      <c r="J15" s="229" t="s">
        <v>6</v>
      </c>
      <c r="K15" s="189"/>
      <c r="L15" s="184" t="s">
        <v>3</v>
      </c>
      <c r="M15" s="228">
        <v>280</v>
      </c>
      <c r="N15" s="146"/>
      <c r="O15" s="187"/>
    </row>
    <row r="16" spans="1:19" s="215" customFormat="1" ht="23.25" thickBot="1">
      <c r="A16" s="658"/>
      <c r="B16" s="307" t="s">
        <v>77</v>
      </c>
      <c r="C16" s="307" t="s">
        <v>79</v>
      </c>
      <c r="D16" s="307" t="s">
        <v>22</v>
      </c>
      <c r="E16" s="646" t="s">
        <v>81</v>
      </c>
      <c r="F16" s="646"/>
      <c r="G16" s="685"/>
      <c r="H16" s="686"/>
      <c r="I16" s="687"/>
      <c r="J16" s="185" t="s">
        <v>17</v>
      </c>
      <c r="K16" s="184" t="s">
        <v>3</v>
      </c>
      <c r="L16" s="183"/>
      <c r="M16" s="227">
        <v>825</v>
      </c>
      <c r="N16" s="157"/>
    </row>
    <row r="17" spans="1:22" ht="23.25" thickBot="1">
      <c r="A17" s="659"/>
      <c r="B17" s="181" t="s">
        <v>12</v>
      </c>
      <c r="C17" s="181" t="s">
        <v>13</v>
      </c>
      <c r="D17" s="226">
        <v>40767</v>
      </c>
      <c r="E17" s="191" t="s">
        <v>4</v>
      </c>
      <c r="F17" s="225" t="s">
        <v>16</v>
      </c>
      <c r="G17" s="554"/>
      <c r="H17" s="555"/>
      <c r="I17" s="556"/>
      <c r="J17" s="224" t="s">
        <v>5</v>
      </c>
      <c r="K17" s="223"/>
      <c r="L17" s="223" t="s">
        <v>3</v>
      </c>
      <c r="M17" s="222">
        <v>120</v>
      </c>
      <c r="N17" s="146"/>
      <c r="V17" s="215"/>
    </row>
    <row r="18" spans="1:22" ht="23.25" customHeight="1" thickTop="1">
      <c r="A18" s="559">
        <f>1</f>
        <v>1</v>
      </c>
      <c r="B18" s="272" t="s">
        <v>76</v>
      </c>
      <c r="C18" s="272" t="s">
        <v>78</v>
      </c>
      <c r="D18" s="272" t="s">
        <v>23</v>
      </c>
      <c r="E18" s="562" t="s">
        <v>80</v>
      </c>
      <c r="F18" s="562"/>
      <c r="G18" s="672" t="s">
        <v>71</v>
      </c>
      <c r="H18" s="673"/>
      <c r="I18" s="674"/>
      <c r="J18" s="270" t="s">
        <v>2</v>
      </c>
      <c r="K18" s="269"/>
      <c r="L18" s="268"/>
      <c r="M18" s="267"/>
      <c r="N18" s="146"/>
      <c r="V18" s="221"/>
    </row>
    <row r="19" spans="1:22" ht="22.5">
      <c r="A19" s="647"/>
      <c r="B19" s="266" t="s">
        <v>4548</v>
      </c>
      <c r="C19" s="266" t="s">
        <v>4665</v>
      </c>
      <c r="D19" s="216">
        <v>43744</v>
      </c>
      <c r="E19" s="266"/>
      <c r="F19" s="266" t="s">
        <v>4664</v>
      </c>
      <c r="G19" s="547" t="s">
        <v>4663</v>
      </c>
      <c r="H19" s="565"/>
      <c r="I19" s="566"/>
      <c r="J19" s="253" t="s">
        <v>17</v>
      </c>
      <c r="K19" s="253"/>
      <c r="L19" s="252" t="s">
        <v>3</v>
      </c>
      <c r="M19" s="306">
        <v>427.4</v>
      </c>
      <c r="N19" s="146"/>
      <c r="V19" s="220"/>
    </row>
    <row r="20" spans="1:22" ht="22.5">
      <c r="A20" s="647"/>
      <c r="B20" s="265" t="s">
        <v>77</v>
      </c>
      <c r="C20" s="265" t="s">
        <v>79</v>
      </c>
      <c r="D20" s="265" t="s">
        <v>22</v>
      </c>
      <c r="E20" s="550" t="s">
        <v>81</v>
      </c>
      <c r="F20" s="550"/>
      <c r="G20" s="551"/>
      <c r="H20" s="552"/>
      <c r="I20" s="553"/>
      <c r="J20" s="249" t="s">
        <v>6</v>
      </c>
      <c r="K20" s="248"/>
      <c r="L20" s="247" t="s">
        <v>3</v>
      </c>
      <c r="M20" s="303">
        <v>215.7</v>
      </c>
      <c r="N20" s="146"/>
      <c r="V20" s="145"/>
    </row>
    <row r="21" spans="1:22" ht="23.25" thickBot="1">
      <c r="A21" s="648"/>
      <c r="B21" s="264" t="s">
        <v>4524</v>
      </c>
      <c r="C21" s="264" t="s">
        <v>4662</v>
      </c>
      <c r="D21" s="275">
        <v>43745</v>
      </c>
      <c r="E21" s="274" t="s">
        <v>4</v>
      </c>
      <c r="F21" s="273" t="s">
        <v>4661</v>
      </c>
      <c r="G21" s="669"/>
      <c r="H21" s="670"/>
      <c r="I21" s="671"/>
      <c r="J21" s="249"/>
      <c r="K21" s="248"/>
      <c r="L21" s="247"/>
      <c r="M21" s="303"/>
      <c r="N21" s="146"/>
      <c r="V21" s="145"/>
    </row>
    <row r="22" spans="1:22" ht="24" thickTop="1" thickBot="1">
      <c r="A22" s="559">
        <f>A18+1</f>
        <v>2</v>
      </c>
      <c r="B22" s="272" t="s">
        <v>76</v>
      </c>
      <c r="C22" s="272" t="s">
        <v>78</v>
      </c>
      <c r="D22" s="272" t="s">
        <v>23</v>
      </c>
      <c r="E22" s="562" t="s">
        <v>80</v>
      </c>
      <c r="F22" s="562"/>
      <c r="G22" s="562" t="s">
        <v>71</v>
      </c>
      <c r="H22" s="563"/>
      <c r="I22" s="271"/>
      <c r="J22" s="270" t="s">
        <v>2</v>
      </c>
      <c r="K22" s="269"/>
      <c r="L22" s="268"/>
      <c r="M22" s="267"/>
      <c r="N22" s="146"/>
      <c r="V22" s="145"/>
    </row>
    <row r="23" spans="1:22" ht="23.25" customHeight="1" thickBot="1">
      <c r="A23" s="560"/>
      <c r="B23" s="266" t="s">
        <v>4660</v>
      </c>
      <c r="C23" s="286" t="s">
        <v>4659</v>
      </c>
      <c r="D23" s="216">
        <v>43745</v>
      </c>
      <c r="E23" s="266"/>
      <c r="F23" s="266" t="s">
        <v>4658</v>
      </c>
      <c r="G23" s="547" t="s">
        <v>4657</v>
      </c>
      <c r="H23" s="565"/>
      <c r="I23" s="566"/>
      <c r="J23" s="253" t="s">
        <v>6</v>
      </c>
      <c r="K23" s="253"/>
      <c r="L23" s="252" t="s">
        <v>3</v>
      </c>
      <c r="M23" s="305">
        <v>177.68</v>
      </c>
      <c r="N23" s="146"/>
      <c r="V23" s="145"/>
    </row>
    <row r="24" spans="1:22" ht="23.25" thickBot="1">
      <c r="A24" s="560"/>
      <c r="B24" s="265" t="s">
        <v>77</v>
      </c>
      <c r="C24" s="265" t="s">
        <v>79</v>
      </c>
      <c r="D24" s="265" t="s">
        <v>22</v>
      </c>
      <c r="E24" s="550" t="s">
        <v>81</v>
      </c>
      <c r="F24" s="550"/>
      <c r="G24" s="551"/>
      <c r="H24" s="552"/>
      <c r="I24" s="553"/>
      <c r="J24" s="249" t="s">
        <v>17</v>
      </c>
      <c r="K24" s="248"/>
      <c r="L24" s="247" t="s">
        <v>3</v>
      </c>
      <c r="M24" s="282">
        <v>291.24</v>
      </c>
      <c r="N24" s="146"/>
      <c r="V24" s="145"/>
    </row>
    <row r="25" spans="1:22" ht="23.25" thickBot="1">
      <c r="A25" s="561"/>
      <c r="B25" s="264" t="s">
        <v>4656</v>
      </c>
      <c r="C25" s="264" t="s">
        <v>4655</v>
      </c>
      <c r="D25" s="275">
        <v>43746</v>
      </c>
      <c r="E25" s="274" t="s">
        <v>4</v>
      </c>
      <c r="F25" s="273" t="s">
        <v>4654</v>
      </c>
      <c r="G25" s="554"/>
      <c r="H25" s="555"/>
      <c r="I25" s="556"/>
      <c r="J25" s="249" t="s">
        <v>5</v>
      </c>
      <c r="K25" s="248"/>
      <c r="L25" s="247" t="s">
        <v>3</v>
      </c>
      <c r="M25" s="282">
        <v>30.5</v>
      </c>
      <c r="N25" s="146"/>
      <c r="V25" s="145"/>
    </row>
    <row r="26" spans="1:22" ht="24" thickTop="1" thickBot="1">
      <c r="A26" s="559">
        <f>A22+1</f>
        <v>3</v>
      </c>
      <c r="B26" s="272" t="s">
        <v>76</v>
      </c>
      <c r="C26" s="272" t="s">
        <v>78</v>
      </c>
      <c r="D26" s="272" t="s">
        <v>23</v>
      </c>
      <c r="E26" s="562" t="s">
        <v>80</v>
      </c>
      <c r="F26" s="562"/>
      <c r="G26" s="562" t="s">
        <v>71</v>
      </c>
      <c r="H26" s="563"/>
      <c r="I26" s="271"/>
      <c r="J26" s="270" t="s">
        <v>2</v>
      </c>
      <c r="K26" s="269"/>
      <c r="L26" s="268"/>
      <c r="M26" s="267"/>
      <c r="N26" s="146"/>
      <c r="V26" s="145"/>
    </row>
    <row r="27" spans="1:22" ht="34.5" thickBot="1">
      <c r="A27" s="560"/>
      <c r="B27" s="266" t="s">
        <v>4653</v>
      </c>
      <c r="C27" s="266" t="s">
        <v>4652</v>
      </c>
      <c r="D27" s="216">
        <v>43746</v>
      </c>
      <c r="E27" s="266"/>
      <c r="F27" s="304" t="s">
        <v>4570</v>
      </c>
      <c r="G27" s="547" t="s">
        <v>4651</v>
      </c>
      <c r="H27" s="565"/>
      <c r="I27" s="566"/>
      <c r="J27" s="253" t="s">
        <v>6</v>
      </c>
      <c r="K27" s="253"/>
      <c r="L27" s="252" t="s">
        <v>3</v>
      </c>
      <c r="M27" s="251">
        <v>334</v>
      </c>
      <c r="N27" s="146"/>
      <c r="V27" s="145"/>
    </row>
    <row r="28" spans="1:22" ht="23.25" thickBot="1">
      <c r="A28" s="560"/>
      <c r="B28" s="265" t="s">
        <v>77</v>
      </c>
      <c r="C28" s="265" t="s">
        <v>79</v>
      </c>
      <c r="D28" s="265" t="s">
        <v>22</v>
      </c>
      <c r="E28" s="550" t="s">
        <v>81</v>
      </c>
      <c r="F28" s="550"/>
      <c r="G28" s="551"/>
      <c r="H28" s="552"/>
      <c r="I28" s="553"/>
      <c r="J28" s="249" t="s">
        <v>17</v>
      </c>
      <c r="K28" s="248"/>
      <c r="L28" s="247" t="s">
        <v>3</v>
      </c>
      <c r="M28" s="303">
        <v>1452.6</v>
      </c>
      <c r="N28" s="146"/>
      <c r="V28" s="145"/>
    </row>
    <row r="29" spans="1:22" ht="23.25" thickBot="1">
      <c r="A29" s="561"/>
      <c r="B29" s="264" t="s">
        <v>4530</v>
      </c>
      <c r="C29" s="264" t="s">
        <v>4651</v>
      </c>
      <c r="D29" s="275">
        <v>43748</v>
      </c>
      <c r="E29" s="274" t="s">
        <v>4</v>
      </c>
      <c r="F29" s="273" t="s">
        <v>4650</v>
      </c>
      <c r="G29" s="554"/>
      <c r="H29" s="555"/>
      <c r="I29" s="556"/>
      <c r="J29" s="249" t="s">
        <v>0</v>
      </c>
      <c r="K29" s="248"/>
      <c r="L29" s="247"/>
      <c r="M29" s="282"/>
      <c r="N29" s="146"/>
      <c r="V29" s="145"/>
    </row>
    <row r="30" spans="1:22" ht="24" thickTop="1" thickBot="1">
      <c r="A30" s="559">
        <f>A26+1</f>
        <v>4</v>
      </c>
      <c r="B30" s="272" t="s">
        <v>76</v>
      </c>
      <c r="C30" s="272" t="s">
        <v>78</v>
      </c>
      <c r="D30" s="272" t="s">
        <v>23</v>
      </c>
      <c r="E30" s="562" t="s">
        <v>80</v>
      </c>
      <c r="F30" s="562"/>
      <c r="G30" s="562" t="s">
        <v>71</v>
      </c>
      <c r="H30" s="563"/>
      <c r="I30" s="271"/>
      <c r="J30" s="270" t="s">
        <v>2</v>
      </c>
      <c r="K30" s="269"/>
      <c r="L30" s="268"/>
      <c r="M30" s="267"/>
      <c r="N30" s="146"/>
      <c r="V30" s="145"/>
    </row>
    <row r="31" spans="1:22" ht="34.5" thickBot="1">
      <c r="A31" s="560"/>
      <c r="B31" s="266" t="s">
        <v>4618</v>
      </c>
      <c r="C31" s="266" t="s">
        <v>4652</v>
      </c>
      <c r="D31" s="216">
        <v>43746</v>
      </c>
      <c r="E31" s="266"/>
      <c r="F31" s="266" t="s">
        <v>4570</v>
      </c>
      <c r="G31" s="547" t="s">
        <v>4651</v>
      </c>
      <c r="H31" s="565"/>
      <c r="I31" s="566"/>
      <c r="J31" s="302" t="s">
        <v>6</v>
      </c>
      <c r="K31" s="302"/>
      <c r="L31" s="301" t="s">
        <v>3</v>
      </c>
      <c r="M31" s="296">
        <v>501</v>
      </c>
      <c r="N31" s="146"/>
      <c r="V31" s="145"/>
    </row>
    <row r="32" spans="1:22" ht="23.25" thickBot="1">
      <c r="A32" s="560"/>
      <c r="B32" s="265" t="s">
        <v>77</v>
      </c>
      <c r="C32" s="265" t="s">
        <v>79</v>
      </c>
      <c r="D32" s="265" t="s">
        <v>22</v>
      </c>
      <c r="E32" s="550" t="s">
        <v>81</v>
      </c>
      <c r="F32" s="550"/>
      <c r="G32" s="551"/>
      <c r="H32" s="552"/>
      <c r="I32" s="553"/>
      <c r="J32" s="300" t="s">
        <v>17</v>
      </c>
      <c r="K32" s="299"/>
      <c r="L32" s="298" t="s">
        <v>3</v>
      </c>
      <c r="M32" s="297">
        <v>1452.6</v>
      </c>
      <c r="N32" s="146"/>
      <c r="V32" s="145"/>
    </row>
    <row r="33" spans="1:22" ht="23.25" thickBot="1">
      <c r="A33" s="561"/>
      <c r="B33" s="264" t="s">
        <v>4536</v>
      </c>
      <c r="C33" s="264" t="s">
        <v>4651</v>
      </c>
      <c r="D33" s="275">
        <v>43748</v>
      </c>
      <c r="E33" s="274" t="s">
        <v>4</v>
      </c>
      <c r="F33" s="273" t="s">
        <v>4650</v>
      </c>
      <c r="G33" s="554"/>
      <c r="H33" s="555"/>
      <c r="I33" s="556"/>
      <c r="J33" s="249" t="s">
        <v>0</v>
      </c>
      <c r="K33" s="248"/>
      <c r="L33" s="247"/>
      <c r="M33" s="282"/>
      <c r="N33" s="146"/>
      <c r="V33" s="145"/>
    </row>
    <row r="34" spans="1:22" ht="24" thickTop="1" thickBot="1">
      <c r="A34" s="559">
        <f>A30+1</f>
        <v>5</v>
      </c>
      <c r="B34" s="272" t="s">
        <v>76</v>
      </c>
      <c r="C34" s="272" t="s">
        <v>78</v>
      </c>
      <c r="D34" s="272" t="s">
        <v>23</v>
      </c>
      <c r="E34" s="562" t="s">
        <v>80</v>
      </c>
      <c r="F34" s="562"/>
      <c r="G34" s="562" t="s">
        <v>71</v>
      </c>
      <c r="H34" s="563"/>
      <c r="I34" s="271"/>
      <c r="J34" s="270" t="s">
        <v>2</v>
      </c>
      <c r="K34" s="269"/>
      <c r="L34" s="268"/>
      <c r="M34" s="267"/>
      <c r="N34" s="146"/>
      <c r="V34" s="145"/>
    </row>
    <row r="35" spans="1:22" ht="34.5" thickBot="1">
      <c r="A35" s="560"/>
      <c r="B35" s="266" t="s">
        <v>4649</v>
      </c>
      <c r="C35" s="266" t="s">
        <v>4648</v>
      </c>
      <c r="D35" s="216">
        <v>43748</v>
      </c>
      <c r="E35" s="266"/>
      <c r="F35" s="266" t="s">
        <v>4647</v>
      </c>
      <c r="G35" s="547" t="s">
        <v>4646</v>
      </c>
      <c r="H35" s="565"/>
      <c r="I35" s="566"/>
      <c r="J35" s="253" t="s">
        <v>6</v>
      </c>
      <c r="K35" s="253"/>
      <c r="L35" s="252" t="s">
        <v>3</v>
      </c>
      <c r="M35" s="251">
        <v>94</v>
      </c>
      <c r="N35" s="146"/>
      <c r="V35" s="145"/>
    </row>
    <row r="36" spans="1:22" ht="23.25" thickBot="1">
      <c r="A36" s="560"/>
      <c r="B36" s="265" t="s">
        <v>77</v>
      </c>
      <c r="C36" s="265" t="s">
        <v>79</v>
      </c>
      <c r="D36" s="265" t="s">
        <v>22</v>
      </c>
      <c r="E36" s="550" t="s">
        <v>81</v>
      </c>
      <c r="F36" s="550"/>
      <c r="G36" s="551"/>
      <c r="H36" s="552"/>
      <c r="I36" s="553"/>
      <c r="J36" s="249" t="s">
        <v>17</v>
      </c>
      <c r="K36" s="248"/>
      <c r="L36" s="247" t="s">
        <v>3</v>
      </c>
      <c r="M36" s="246">
        <v>600</v>
      </c>
      <c r="N36" s="146"/>
      <c r="V36" s="145"/>
    </row>
    <row r="37" spans="1:22" ht="34.5" thickBot="1">
      <c r="A37" s="561"/>
      <c r="B37" s="264" t="s">
        <v>4600</v>
      </c>
      <c r="C37" s="264" t="s">
        <v>4645</v>
      </c>
      <c r="D37" s="275">
        <v>43748</v>
      </c>
      <c r="E37" s="274" t="s">
        <v>4</v>
      </c>
      <c r="F37" s="273" t="s">
        <v>4644</v>
      </c>
      <c r="G37" s="554"/>
      <c r="H37" s="555"/>
      <c r="I37" s="556"/>
      <c r="J37" s="249" t="s">
        <v>0</v>
      </c>
      <c r="K37" s="248"/>
      <c r="L37" s="247"/>
      <c r="M37" s="282"/>
      <c r="N37" s="146"/>
      <c r="V37" s="145"/>
    </row>
    <row r="38" spans="1:22" ht="24" thickTop="1" thickBot="1">
      <c r="A38" s="559">
        <f>A34+1</f>
        <v>6</v>
      </c>
      <c r="B38" s="272" t="s">
        <v>76</v>
      </c>
      <c r="C38" s="272" t="s">
        <v>78</v>
      </c>
      <c r="D38" s="272" t="s">
        <v>23</v>
      </c>
      <c r="E38" s="562" t="s">
        <v>80</v>
      </c>
      <c r="F38" s="562"/>
      <c r="G38" s="562" t="s">
        <v>71</v>
      </c>
      <c r="H38" s="563"/>
      <c r="I38" s="271"/>
      <c r="J38" s="270" t="s">
        <v>2</v>
      </c>
      <c r="K38" s="269"/>
      <c r="L38" s="268"/>
      <c r="M38" s="267"/>
      <c r="N38" s="146"/>
      <c r="V38" s="145"/>
    </row>
    <row r="39" spans="1:22" ht="34.5" thickBot="1">
      <c r="A39" s="560"/>
      <c r="B39" s="266" t="s">
        <v>4643</v>
      </c>
      <c r="C39" s="266" t="s">
        <v>4637</v>
      </c>
      <c r="D39" s="216">
        <v>43758</v>
      </c>
      <c r="E39" s="266"/>
      <c r="F39" s="266" t="s">
        <v>4636</v>
      </c>
      <c r="G39" s="547" t="s">
        <v>4642</v>
      </c>
      <c r="H39" s="565"/>
      <c r="I39" s="566"/>
      <c r="J39" s="253" t="s">
        <v>6</v>
      </c>
      <c r="K39" s="253"/>
      <c r="L39" s="252" t="s">
        <v>3</v>
      </c>
      <c r="M39" s="296">
        <v>1386.88</v>
      </c>
      <c r="N39" s="146"/>
      <c r="V39" s="145"/>
    </row>
    <row r="40" spans="1:22" ht="23.25" thickBot="1">
      <c r="A40" s="560"/>
      <c r="B40" s="265" t="s">
        <v>77</v>
      </c>
      <c r="C40" s="265" t="s">
        <v>79</v>
      </c>
      <c r="D40" s="265" t="s">
        <v>22</v>
      </c>
      <c r="E40" s="550" t="s">
        <v>81</v>
      </c>
      <c r="F40" s="550"/>
      <c r="G40" s="551"/>
      <c r="H40" s="552"/>
      <c r="I40" s="553"/>
      <c r="J40" s="249" t="s">
        <v>17</v>
      </c>
      <c r="K40" s="248"/>
      <c r="L40" s="247" t="s">
        <v>3</v>
      </c>
      <c r="M40" s="246">
        <v>2087.69</v>
      </c>
      <c r="N40" s="146"/>
      <c r="V40" s="145"/>
    </row>
    <row r="41" spans="1:22" ht="23.25" thickBot="1">
      <c r="A41" s="561"/>
      <c r="B41" s="264" t="s">
        <v>4641</v>
      </c>
      <c r="C41" s="295" t="s">
        <v>4640</v>
      </c>
      <c r="D41" s="275">
        <v>43769</v>
      </c>
      <c r="E41" s="274" t="s">
        <v>4</v>
      </c>
      <c r="F41" s="273" t="s">
        <v>4639</v>
      </c>
      <c r="G41" s="554"/>
      <c r="H41" s="555"/>
      <c r="I41" s="556"/>
      <c r="J41" s="249" t="s">
        <v>0</v>
      </c>
      <c r="K41" s="248"/>
      <c r="L41" s="247"/>
      <c r="M41" s="282"/>
      <c r="N41" s="146"/>
      <c r="V41" s="145"/>
    </row>
    <row r="42" spans="1:22" ht="24" thickTop="1" thickBot="1">
      <c r="A42" s="559">
        <f>A38+1</f>
        <v>7</v>
      </c>
      <c r="B42" s="272" t="s">
        <v>76</v>
      </c>
      <c r="C42" s="272" t="s">
        <v>78</v>
      </c>
      <c r="D42" s="272" t="s">
        <v>23</v>
      </c>
      <c r="E42" s="562" t="s">
        <v>80</v>
      </c>
      <c r="F42" s="562"/>
      <c r="G42" s="562" t="s">
        <v>71</v>
      </c>
      <c r="H42" s="563"/>
      <c r="I42" s="271"/>
      <c r="J42" s="270" t="s">
        <v>2</v>
      </c>
      <c r="K42" s="269"/>
      <c r="L42" s="268"/>
      <c r="M42" s="267"/>
      <c r="N42" s="146"/>
      <c r="V42" s="145"/>
    </row>
    <row r="43" spans="1:22" ht="34.5" thickBot="1">
      <c r="A43" s="560"/>
      <c r="B43" s="266" t="s">
        <v>4638</v>
      </c>
      <c r="C43" s="266" t="s">
        <v>4637</v>
      </c>
      <c r="D43" s="216">
        <v>43759</v>
      </c>
      <c r="E43" s="266"/>
      <c r="F43" s="266" t="s">
        <v>4636</v>
      </c>
      <c r="G43" s="547" t="s">
        <v>4634</v>
      </c>
      <c r="H43" s="565"/>
      <c r="I43" s="566"/>
      <c r="J43" s="253" t="s">
        <v>6</v>
      </c>
      <c r="K43" s="253"/>
      <c r="L43" s="252" t="s">
        <v>3</v>
      </c>
      <c r="M43" s="296">
        <v>4404</v>
      </c>
      <c r="N43" s="146"/>
      <c r="V43" s="145"/>
    </row>
    <row r="44" spans="1:22" ht="23.25" thickBot="1">
      <c r="A44" s="560"/>
      <c r="B44" s="265" t="s">
        <v>77</v>
      </c>
      <c r="C44" s="265" t="s">
        <v>79</v>
      </c>
      <c r="D44" s="265" t="s">
        <v>22</v>
      </c>
      <c r="E44" s="550" t="s">
        <v>81</v>
      </c>
      <c r="F44" s="550"/>
      <c r="G44" s="551"/>
      <c r="H44" s="552"/>
      <c r="I44" s="553"/>
      <c r="J44" s="249" t="s">
        <v>17</v>
      </c>
      <c r="K44" s="248"/>
      <c r="L44" s="247" t="s">
        <v>3</v>
      </c>
      <c r="M44" s="246">
        <v>1476.03</v>
      </c>
      <c r="N44" s="146"/>
      <c r="V44" s="145"/>
    </row>
    <row r="45" spans="1:22" ht="23.25" thickBot="1">
      <c r="A45" s="561"/>
      <c r="B45" s="264" t="s">
        <v>4635</v>
      </c>
      <c r="C45" s="295" t="s">
        <v>4634</v>
      </c>
      <c r="D45" s="275">
        <v>43769</v>
      </c>
      <c r="E45" s="274" t="s">
        <v>4</v>
      </c>
      <c r="F45" s="273" t="s">
        <v>4633</v>
      </c>
      <c r="G45" s="554"/>
      <c r="H45" s="555"/>
      <c r="I45" s="556"/>
      <c r="J45" s="249" t="s">
        <v>4510</v>
      </c>
      <c r="K45" s="248"/>
      <c r="L45" s="247" t="s">
        <v>3</v>
      </c>
      <c r="M45" s="246">
        <v>1712.5</v>
      </c>
      <c r="N45" s="146"/>
      <c r="V45" s="145"/>
    </row>
    <row r="46" spans="1:22" ht="24" thickTop="1" thickBot="1">
      <c r="A46" s="559">
        <f>A42+1</f>
        <v>8</v>
      </c>
      <c r="B46" s="272" t="s">
        <v>76</v>
      </c>
      <c r="C46" s="272" t="s">
        <v>78</v>
      </c>
      <c r="D46" s="272" t="s">
        <v>23</v>
      </c>
      <c r="E46" s="562" t="s">
        <v>80</v>
      </c>
      <c r="F46" s="562"/>
      <c r="G46" s="562" t="s">
        <v>71</v>
      </c>
      <c r="H46" s="563"/>
      <c r="I46" s="271"/>
      <c r="J46" s="270" t="s">
        <v>2</v>
      </c>
      <c r="K46" s="269"/>
      <c r="L46" s="268"/>
      <c r="M46" s="267"/>
      <c r="N46" s="146"/>
      <c r="V46" s="145"/>
    </row>
    <row r="47" spans="1:22" ht="23.25" thickBot="1">
      <c r="A47" s="560"/>
      <c r="B47" s="266" t="s">
        <v>4632</v>
      </c>
      <c r="C47" s="266" t="s">
        <v>4631</v>
      </c>
      <c r="D47" s="216">
        <v>43760</v>
      </c>
      <c r="E47" s="266"/>
      <c r="F47" s="266" t="s">
        <v>4630</v>
      </c>
      <c r="G47" s="547" t="s">
        <v>4629</v>
      </c>
      <c r="H47" s="565"/>
      <c r="I47" s="566"/>
      <c r="J47" s="253" t="s">
        <v>4497</v>
      </c>
      <c r="K47" s="253"/>
      <c r="L47" s="252" t="s">
        <v>3</v>
      </c>
      <c r="M47" s="251">
        <v>450</v>
      </c>
      <c r="N47" s="146"/>
      <c r="V47" s="145"/>
    </row>
    <row r="48" spans="1:22" ht="23.25" thickBot="1">
      <c r="A48" s="560"/>
      <c r="B48" s="265" t="s">
        <v>77</v>
      </c>
      <c r="C48" s="265" t="s">
        <v>79</v>
      </c>
      <c r="D48" s="265" t="s">
        <v>22</v>
      </c>
      <c r="E48" s="550" t="s">
        <v>81</v>
      </c>
      <c r="F48" s="550"/>
      <c r="G48" s="551"/>
      <c r="H48" s="552"/>
      <c r="I48" s="553"/>
      <c r="J48" s="249" t="s">
        <v>17</v>
      </c>
      <c r="K48" s="248"/>
      <c r="L48" s="247" t="s">
        <v>3</v>
      </c>
      <c r="M48" s="246">
        <v>179.59</v>
      </c>
      <c r="N48" s="146"/>
      <c r="V48" s="145"/>
    </row>
    <row r="49" spans="1:22" ht="23.25" thickBot="1">
      <c r="A49" s="560"/>
      <c r="B49" s="264" t="s">
        <v>4628</v>
      </c>
      <c r="C49" s="264" t="s">
        <v>4627</v>
      </c>
      <c r="D49" s="263">
        <v>43761</v>
      </c>
      <c r="E49" s="262" t="s">
        <v>4</v>
      </c>
      <c r="F49" s="261" t="s">
        <v>4626</v>
      </c>
      <c r="G49" s="578"/>
      <c r="H49" s="579"/>
      <c r="I49" s="580"/>
      <c r="J49" s="249" t="s">
        <v>0</v>
      </c>
      <c r="K49" s="248"/>
      <c r="L49" s="247"/>
      <c r="M49" s="282"/>
      <c r="N49" s="146"/>
      <c r="V49" s="145"/>
    </row>
    <row r="50" spans="1:22" ht="23.25" thickBot="1">
      <c r="A50" s="569">
        <f>A46+1</f>
        <v>9</v>
      </c>
      <c r="B50" s="260" t="s">
        <v>76</v>
      </c>
      <c r="C50" s="260" t="s">
        <v>78</v>
      </c>
      <c r="D50" s="260" t="s">
        <v>23</v>
      </c>
      <c r="E50" s="571" t="s">
        <v>80</v>
      </c>
      <c r="F50" s="571"/>
      <c r="G50" s="571" t="s">
        <v>71</v>
      </c>
      <c r="H50" s="572"/>
      <c r="I50" s="259"/>
      <c r="J50" s="258" t="s">
        <v>2</v>
      </c>
      <c r="K50" s="257"/>
      <c r="L50" s="256"/>
      <c r="M50" s="255"/>
      <c r="N50" s="146"/>
      <c r="V50" s="145"/>
    </row>
    <row r="51" spans="1:22" ht="23.25" thickBot="1">
      <c r="A51" s="569"/>
      <c r="B51" s="254" t="s">
        <v>4625</v>
      </c>
      <c r="C51" s="264" t="s">
        <v>4624</v>
      </c>
      <c r="D51" s="216">
        <v>43761</v>
      </c>
      <c r="E51" s="254"/>
      <c r="F51" s="254" t="s">
        <v>4623</v>
      </c>
      <c r="G51" s="547" t="s">
        <v>4622</v>
      </c>
      <c r="H51" s="583"/>
      <c r="I51" s="566"/>
      <c r="J51" s="253" t="s">
        <v>6</v>
      </c>
      <c r="K51" s="253"/>
      <c r="L51" s="252" t="s">
        <v>3</v>
      </c>
      <c r="M51" s="251">
        <v>135</v>
      </c>
      <c r="N51" s="146"/>
      <c r="V51" s="145"/>
    </row>
    <row r="52" spans="1:22" ht="23.25" thickBot="1">
      <c r="A52" s="569"/>
      <c r="B52" s="250" t="s">
        <v>77</v>
      </c>
      <c r="C52" s="250" t="s">
        <v>79</v>
      </c>
      <c r="D52" s="250" t="s">
        <v>22</v>
      </c>
      <c r="E52" s="574" t="s">
        <v>81</v>
      </c>
      <c r="F52" s="574"/>
      <c r="G52" s="551"/>
      <c r="H52" s="552"/>
      <c r="I52" s="553"/>
      <c r="J52" s="249" t="s">
        <v>17</v>
      </c>
      <c r="K52" s="248"/>
      <c r="L52" s="247" t="s">
        <v>3</v>
      </c>
      <c r="M52" s="246">
        <v>391.05</v>
      </c>
      <c r="N52" s="146"/>
      <c r="V52" s="145"/>
    </row>
    <row r="53" spans="1:22" ht="13.5" thickBot="1">
      <c r="A53" s="569"/>
      <c r="B53" s="660" t="s">
        <v>4621</v>
      </c>
      <c r="C53" s="665" t="s">
        <v>4620</v>
      </c>
      <c r="D53" s="663">
        <v>43761</v>
      </c>
      <c r="E53" s="294"/>
      <c r="F53" s="667" t="s">
        <v>4619</v>
      </c>
      <c r="G53" s="279"/>
      <c r="H53" s="278"/>
      <c r="I53" s="277"/>
      <c r="J53" s="249" t="s">
        <v>4510</v>
      </c>
      <c r="K53" s="248"/>
      <c r="L53" s="247" t="s">
        <v>3</v>
      </c>
      <c r="M53" s="246">
        <v>49.5</v>
      </c>
      <c r="N53" s="146"/>
      <c r="V53" s="145"/>
    </row>
    <row r="54" spans="1:22" ht="13.5" thickBot="1">
      <c r="A54" s="569"/>
      <c r="B54" s="661"/>
      <c r="C54" s="665"/>
      <c r="D54" s="663"/>
      <c r="E54" s="294"/>
      <c r="F54" s="667"/>
      <c r="G54" s="279"/>
      <c r="H54" s="278"/>
      <c r="I54" s="277"/>
      <c r="J54" s="249" t="s">
        <v>4497</v>
      </c>
      <c r="K54" s="248"/>
      <c r="L54" s="247" t="s">
        <v>3</v>
      </c>
      <c r="M54" s="246">
        <v>75</v>
      </c>
      <c r="N54" s="146"/>
      <c r="V54" s="145"/>
    </row>
    <row r="55" spans="1:22" ht="13.5" thickBot="1">
      <c r="A55" s="570"/>
      <c r="B55" s="662"/>
      <c r="C55" s="666"/>
      <c r="D55" s="664"/>
      <c r="E55" s="293"/>
      <c r="F55" s="668"/>
      <c r="G55" s="575"/>
      <c r="H55" s="576"/>
      <c r="I55" s="577"/>
      <c r="J55" s="241" t="s">
        <v>4506</v>
      </c>
      <c r="K55" s="240"/>
      <c r="L55" s="239" t="s">
        <v>3</v>
      </c>
      <c r="M55" s="238">
        <v>114</v>
      </c>
      <c r="N55" s="146"/>
      <c r="V55" s="145"/>
    </row>
    <row r="56" spans="1:22" ht="23.25" thickBot="1">
      <c r="A56" s="681">
        <f>A50+1</f>
        <v>10</v>
      </c>
      <c r="B56" s="292" t="s">
        <v>76</v>
      </c>
      <c r="C56" s="292" t="s">
        <v>78</v>
      </c>
      <c r="D56" s="292" t="s">
        <v>23</v>
      </c>
      <c r="E56" s="584" t="s">
        <v>80</v>
      </c>
      <c r="F56" s="584"/>
      <c r="G56" s="584" t="s">
        <v>71</v>
      </c>
      <c r="H56" s="585"/>
      <c r="I56" s="291"/>
      <c r="J56" s="290" t="s">
        <v>2</v>
      </c>
      <c r="K56" s="289"/>
      <c r="L56" s="288"/>
      <c r="M56" s="287"/>
      <c r="N56" s="146"/>
      <c r="V56" s="145"/>
    </row>
    <row r="57" spans="1:22" ht="23.25" thickBot="1">
      <c r="A57" s="560"/>
      <c r="B57" s="266" t="s">
        <v>4618</v>
      </c>
      <c r="C57" s="284" t="s">
        <v>4617</v>
      </c>
      <c r="D57" s="216">
        <v>43764</v>
      </c>
      <c r="E57" s="266"/>
      <c r="F57" s="266" t="s">
        <v>4616</v>
      </c>
      <c r="G57" s="547" t="s">
        <v>4615</v>
      </c>
      <c r="H57" s="565"/>
      <c r="I57" s="566"/>
      <c r="J57" s="253" t="s">
        <v>6</v>
      </c>
      <c r="K57" s="253"/>
      <c r="L57" s="252" t="s">
        <v>3</v>
      </c>
      <c r="M57" s="251">
        <v>964</v>
      </c>
      <c r="N57" s="146"/>
      <c r="P57" s="218"/>
      <c r="V57" s="145"/>
    </row>
    <row r="58" spans="1:22" ht="23.25" thickBot="1">
      <c r="A58" s="560"/>
      <c r="B58" s="265" t="s">
        <v>77</v>
      </c>
      <c r="C58" s="265" t="s">
        <v>79</v>
      </c>
      <c r="D58" s="265" t="s">
        <v>22</v>
      </c>
      <c r="E58" s="550" t="s">
        <v>81</v>
      </c>
      <c r="F58" s="550"/>
      <c r="G58" s="551"/>
      <c r="H58" s="552"/>
      <c r="I58" s="553"/>
      <c r="J58" s="249" t="s">
        <v>17</v>
      </c>
      <c r="K58" s="248"/>
      <c r="L58" s="247" t="s">
        <v>3</v>
      </c>
      <c r="M58" s="246">
        <v>1577.71</v>
      </c>
      <c r="N58" s="146"/>
      <c r="V58" s="145"/>
    </row>
    <row r="59" spans="1:22" s="218" customFormat="1" ht="34.5" thickBot="1">
      <c r="A59" s="561"/>
      <c r="B59" s="264" t="s">
        <v>4536</v>
      </c>
      <c r="C59" s="264" t="s">
        <v>4614</v>
      </c>
      <c r="D59" s="275">
        <v>43770</v>
      </c>
      <c r="E59" s="274" t="s">
        <v>4</v>
      </c>
      <c r="F59" s="273" t="s">
        <v>4613</v>
      </c>
      <c r="G59" s="554"/>
      <c r="H59" s="555"/>
      <c r="I59" s="556"/>
      <c r="J59" s="249" t="s">
        <v>0</v>
      </c>
      <c r="K59" s="248"/>
      <c r="L59" s="247"/>
      <c r="M59" s="282"/>
      <c r="N59" s="219"/>
      <c r="P59" s="215"/>
      <c r="Q59" s="215"/>
      <c r="V59" s="145"/>
    </row>
    <row r="60" spans="1:22" ht="24" thickTop="1" thickBot="1">
      <c r="A60" s="559">
        <f>A56+1</f>
        <v>11</v>
      </c>
      <c r="B60" s="272" t="s">
        <v>76</v>
      </c>
      <c r="C60" s="272" t="s">
        <v>78</v>
      </c>
      <c r="D60" s="272" t="s">
        <v>23</v>
      </c>
      <c r="E60" s="562" t="s">
        <v>80</v>
      </c>
      <c r="F60" s="562"/>
      <c r="G60" s="562" t="s">
        <v>71</v>
      </c>
      <c r="H60" s="563"/>
      <c r="I60" s="271"/>
      <c r="J60" s="270" t="s">
        <v>2</v>
      </c>
      <c r="K60" s="269"/>
      <c r="L60" s="268"/>
      <c r="M60" s="267"/>
      <c r="N60" s="146"/>
      <c r="V60" s="145"/>
    </row>
    <row r="61" spans="1:22" ht="34.5" thickBot="1">
      <c r="A61" s="560"/>
      <c r="B61" s="266" t="s">
        <v>4587</v>
      </c>
      <c r="C61" s="266" t="s">
        <v>4612</v>
      </c>
      <c r="D61" s="216">
        <v>43768</v>
      </c>
      <c r="E61" s="266"/>
      <c r="F61" s="266" t="s">
        <v>4611</v>
      </c>
      <c r="G61" s="547" t="s">
        <v>4610</v>
      </c>
      <c r="H61" s="565"/>
      <c r="I61" s="566"/>
      <c r="J61" s="253" t="s">
        <v>6</v>
      </c>
      <c r="K61" s="253"/>
      <c r="L61" s="252" t="s">
        <v>3</v>
      </c>
      <c r="M61" s="251">
        <v>346</v>
      </c>
      <c r="N61" s="146"/>
      <c r="V61" s="145"/>
    </row>
    <row r="62" spans="1:22" ht="23.25" thickBot="1">
      <c r="A62" s="560"/>
      <c r="B62" s="265" t="s">
        <v>77</v>
      </c>
      <c r="C62" s="265" t="s">
        <v>79</v>
      </c>
      <c r="D62" s="265" t="s">
        <v>22</v>
      </c>
      <c r="E62" s="550" t="s">
        <v>81</v>
      </c>
      <c r="F62" s="550"/>
      <c r="G62" s="551"/>
      <c r="H62" s="552"/>
      <c r="I62" s="553"/>
      <c r="J62" s="249" t="s">
        <v>17</v>
      </c>
      <c r="K62" s="248"/>
      <c r="L62" s="247" t="s">
        <v>3</v>
      </c>
      <c r="M62" s="246">
        <v>515.96</v>
      </c>
      <c r="N62" s="146"/>
      <c r="V62" s="145"/>
    </row>
    <row r="63" spans="1:22" ht="23.25" thickBot="1">
      <c r="A63" s="561"/>
      <c r="B63" s="264" t="s">
        <v>4582</v>
      </c>
      <c r="C63" s="264" t="s">
        <v>4609</v>
      </c>
      <c r="D63" s="275">
        <v>43769</v>
      </c>
      <c r="E63" s="274" t="s">
        <v>4</v>
      </c>
      <c r="F63" s="273" t="s">
        <v>4608</v>
      </c>
      <c r="G63" s="554"/>
      <c r="H63" s="555"/>
      <c r="I63" s="556"/>
      <c r="J63" s="249" t="s">
        <v>4497</v>
      </c>
      <c r="K63" s="248"/>
      <c r="L63" s="247" t="s">
        <v>3</v>
      </c>
      <c r="M63" s="246">
        <v>850</v>
      </c>
      <c r="N63" s="146"/>
      <c r="V63" s="145"/>
    </row>
    <row r="64" spans="1:22" ht="24" thickTop="1" thickBot="1">
      <c r="A64" s="559">
        <f>A60+1</f>
        <v>12</v>
      </c>
      <c r="B64" s="272" t="s">
        <v>76</v>
      </c>
      <c r="C64" s="272" t="s">
        <v>78</v>
      </c>
      <c r="D64" s="272" t="s">
        <v>23</v>
      </c>
      <c r="E64" s="562" t="s">
        <v>80</v>
      </c>
      <c r="F64" s="562"/>
      <c r="G64" s="562" t="s">
        <v>71</v>
      </c>
      <c r="H64" s="563"/>
      <c r="I64" s="271"/>
      <c r="J64" s="270" t="s">
        <v>2</v>
      </c>
      <c r="K64" s="269"/>
      <c r="L64" s="268"/>
      <c r="M64" s="267"/>
      <c r="N64" s="146"/>
      <c r="V64" s="145"/>
    </row>
    <row r="65" spans="1:22" ht="34.5" thickBot="1">
      <c r="A65" s="560"/>
      <c r="B65" s="266" t="s">
        <v>4505</v>
      </c>
      <c r="C65" s="283" t="s">
        <v>4607</v>
      </c>
      <c r="D65" s="216">
        <v>43770</v>
      </c>
      <c r="E65" s="266"/>
      <c r="F65" s="266" t="s">
        <v>15</v>
      </c>
      <c r="G65" s="547" t="s">
        <v>4606</v>
      </c>
      <c r="H65" s="565"/>
      <c r="I65" s="566"/>
      <c r="J65" s="253" t="s">
        <v>6</v>
      </c>
      <c r="K65" s="253"/>
      <c r="L65" s="252" t="s">
        <v>3</v>
      </c>
      <c r="M65" s="251">
        <v>939.75</v>
      </c>
      <c r="N65" s="146"/>
      <c r="V65" s="145"/>
    </row>
    <row r="66" spans="1:22" ht="23.25" thickBot="1">
      <c r="A66" s="560"/>
      <c r="B66" s="265" t="s">
        <v>77</v>
      </c>
      <c r="C66" s="265" t="s">
        <v>79</v>
      </c>
      <c r="D66" s="265" t="s">
        <v>22</v>
      </c>
      <c r="E66" s="550" t="s">
        <v>81</v>
      </c>
      <c r="F66" s="550"/>
      <c r="G66" s="551"/>
      <c r="H66" s="552"/>
      <c r="I66" s="553"/>
      <c r="J66" s="249" t="s">
        <v>17</v>
      </c>
      <c r="K66" s="248"/>
      <c r="L66" s="247" t="s">
        <v>3</v>
      </c>
      <c r="M66" s="246">
        <v>604.6</v>
      </c>
      <c r="N66" s="146"/>
      <c r="V66" s="145"/>
    </row>
    <row r="67" spans="1:22" ht="13.5" thickBot="1">
      <c r="A67" s="560"/>
      <c r="B67" s="265"/>
      <c r="C67" s="265"/>
      <c r="D67" s="265"/>
      <c r="E67" s="265"/>
      <c r="F67" s="265"/>
      <c r="G67" s="279"/>
      <c r="H67" s="278"/>
      <c r="I67" s="277"/>
      <c r="J67" s="249" t="s">
        <v>4497</v>
      </c>
      <c r="K67" s="248"/>
      <c r="L67" s="247" t="s">
        <v>3</v>
      </c>
      <c r="M67" s="246">
        <v>495</v>
      </c>
      <c r="N67" s="146"/>
      <c r="V67" s="145"/>
    </row>
    <row r="68" spans="1:22" ht="23.25" thickBot="1">
      <c r="A68" s="561"/>
      <c r="B68" s="264" t="s">
        <v>4504</v>
      </c>
      <c r="C68" s="264" t="s">
        <v>4605</v>
      </c>
      <c r="D68" s="275">
        <v>43773</v>
      </c>
      <c r="E68" s="274" t="s">
        <v>4</v>
      </c>
      <c r="F68" s="273" t="s">
        <v>4604</v>
      </c>
      <c r="G68" s="554"/>
      <c r="H68" s="555"/>
      <c r="I68" s="556"/>
      <c r="J68" s="249" t="s">
        <v>4510</v>
      </c>
      <c r="K68" s="248"/>
      <c r="L68" s="247" t="s">
        <v>3</v>
      </c>
      <c r="M68" s="246">
        <v>152</v>
      </c>
      <c r="N68" s="146"/>
      <c r="V68" s="145"/>
    </row>
    <row r="69" spans="1:22" ht="24" thickTop="1" thickBot="1">
      <c r="A69" s="559">
        <f>A64+1</f>
        <v>13</v>
      </c>
      <c r="B69" s="272" t="s">
        <v>76</v>
      </c>
      <c r="C69" s="272" t="s">
        <v>78</v>
      </c>
      <c r="D69" s="272" t="s">
        <v>23</v>
      </c>
      <c r="E69" s="562" t="s">
        <v>80</v>
      </c>
      <c r="F69" s="562"/>
      <c r="G69" s="562" t="s">
        <v>71</v>
      </c>
      <c r="H69" s="563"/>
      <c r="I69" s="271"/>
      <c r="J69" s="270" t="s">
        <v>2</v>
      </c>
      <c r="K69" s="269"/>
      <c r="L69" s="268"/>
      <c r="M69" s="267"/>
      <c r="N69" s="146"/>
      <c r="V69" s="145"/>
    </row>
    <row r="70" spans="1:22" ht="57" thickBot="1">
      <c r="A70" s="560"/>
      <c r="B70" s="266" t="s">
        <v>4603</v>
      </c>
      <c r="C70" s="266" t="s">
        <v>4602</v>
      </c>
      <c r="D70" s="216">
        <v>43772</v>
      </c>
      <c r="E70" s="266"/>
      <c r="F70" s="266" t="s">
        <v>4512</v>
      </c>
      <c r="G70" s="547" t="s">
        <v>4601</v>
      </c>
      <c r="H70" s="565"/>
      <c r="I70" s="566"/>
      <c r="J70" s="253" t="s">
        <v>6</v>
      </c>
      <c r="K70" s="253"/>
      <c r="L70" s="252" t="s">
        <v>3</v>
      </c>
      <c r="M70" s="251">
        <v>363</v>
      </c>
      <c r="N70" s="146"/>
      <c r="V70" s="145"/>
    </row>
    <row r="71" spans="1:22" ht="23.25" thickBot="1">
      <c r="A71" s="560"/>
      <c r="B71" s="265" t="s">
        <v>77</v>
      </c>
      <c r="C71" s="265" t="s">
        <v>79</v>
      </c>
      <c r="D71" s="265" t="s">
        <v>22</v>
      </c>
      <c r="E71" s="550" t="s">
        <v>81</v>
      </c>
      <c r="F71" s="550"/>
      <c r="G71" s="551"/>
      <c r="H71" s="552"/>
      <c r="I71" s="553"/>
      <c r="J71" s="249" t="s">
        <v>17</v>
      </c>
      <c r="K71" s="248"/>
      <c r="L71" s="247" t="s">
        <v>3</v>
      </c>
      <c r="M71" s="246">
        <v>182.96</v>
      </c>
      <c r="N71" s="146"/>
      <c r="V71" s="145"/>
    </row>
    <row r="72" spans="1:22" ht="34.5" thickBot="1">
      <c r="A72" s="561"/>
      <c r="B72" s="264" t="s">
        <v>4600</v>
      </c>
      <c r="C72" s="264" t="s">
        <v>4599</v>
      </c>
      <c r="D72" s="275">
        <v>43774</v>
      </c>
      <c r="E72" s="274" t="s">
        <v>4</v>
      </c>
      <c r="F72" s="273" t="s">
        <v>4598</v>
      </c>
      <c r="G72" s="554"/>
      <c r="H72" s="555"/>
      <c r="I72" s="556"/>
      <c r="J72" s="249" t="s">
        <v>0</v>
      </c>
      <c r="K72" s="248"/>
      <c r="L72" s="247"/>
      <c r="M72" s="282"/>
      <c r="N72" s="146"/>
      <c r="V72" s="145"/>
    </row>
    <row r="73" spans="1:22" ht="24" thickTop="1" thickBot="1">
      <c r="A73" s="559">
        <f>A69+1</f>
        <v>14</v>
      </c>
      <c r="B73" s="272" t="s">
        <v>76</v>
      </c>
      <c r="C73" s="272" t="s">
        <v>78</v>
      </c>
      <c r="D73" s="272" t="s">
        <v>23</v>
      </c>
      <c r="E73" s="562" t="s">
        <v>80</v>
      </c>
      <c r="F73" s="562"/>
      <c r="G73" s="562" t="s">
        <v>71</v>
      </c>
      <c r="H73" s="563"/>
      <c r="I73" s="271"/>
      <c r="J73" s="270" t="s">
        <v>2</v>
      </c>
      <c r="K73" s="269"/>
      <c r="L73" s="268"/>
      <c r="M73" s="267"/>
      <c r="N73" s="146"/>
      <c r="V73" s="145"/>
    </row>
    <row r="74" spans="1:22" ht="45.75" thickBot="1">
      <c r="A74" s="560"/>
      <c r="B74" s="266" t="s">
        <v>4597</v>
      </c>
      <c r="C74" s="266" t="s">
        <v>4596</v>
      </c>
      <c r="D74" s="216">
        <v>43773</v>
      </c>
      <c r="E74" s="266"/>
      <c r="F74" s="266" t="s">
        <v>4525</v>
      </c>
      <c r="G74" s="547" t="s">
        <v>4595</v>
      </c>
      <c r="H74" s="565"/>
      <c r="I74" s="566"/>
      <c r="J74" s="253" t="s">
        <v>6</v>
      </c>
      <c r="K74" s="253"/>
      <c r="L74" s="252" t="s">
        <v>3</v>
      </c>
      <c r="M74" s="251">
        <v>1908</v>
      </c>
      <c r="N74" s="146"/>
      <c r="V74" s="217"/>
    </row>
    <row r="75" spans="1:22" ht="23.25" thickBot="1">
      <c r="A75" s="560"/>
      <c r="B75" s="265" t="s">
        <v>77</v>
      </c>
      <c r="C75" s="265" t="s">
        <v>79</v>
      </c>
      <c r="D75" s="265" t="s">
        <v>22</v>
      </c>
      <c r="E75" s="550" t="s">
        <v>81</v>
      </c>
      <c r="F75" s="550"/>
      <c r="G75" s="551"/>
      <c r="H75" s="552"/>
      <c r="I75" s="553"/>
      <c r="J75" s="249" t="s">
        <v>4510</v>
      </c>
      <c r="K75" s="248"/>
      <c r="L75" s="247" t="s">
        <v>3</v>
      </c>
      <c r="M75" s="246">
        <v>1140</v>
      </c>
      <c r="N75" s="146"/>
      <c r="V75" s="145"/>
    </row>
    <row r="76" spans="1:22" ht="23.25" thickBot="1">
      <c r="A76" s="561"/>
      <c r="B76" s="264" t="s">
        <v>4594</v>
      </c>
      <c r="C76" s="264" t="s">
        <v>4593</v>
      </c>
      <c r="D76" s="275">
        <v>43780</v>
      </c>
      <c r="E76" s="274" t="s">
        <v>4</v>
      </c>
      <c r="F76" s="273" t="s">
        <v>4592</v>
      </c>
      <c r="G76" s="554"/>
      <c r="H76" s="555"/>
      <c r="I76" s="556"/>
      <c r="J76" s="249" t="s">
        <v>0</v>
      </c>
      <c r="K76" s="248"/>
      <c r="L76" s="247"/>
      <c r="M76" s="282"/>
      <c r="N76" s="146"/>
      <c r="V76" s="145"/>
    </row>
    <row r="77" spans="1:22" ht="24" thickTop="1" thickBot="1">
      <c r="A77" s="559">
        <f>A73+1</f>
        <v>15</v>
      </c>
      <c r="B77" s="272" t="s">
        <v>76</v>
      </c>
      <c r="C77" s="272" t="s">
        <v>78</v>
      </c>
      <c r="D77" s="272" t="s">
        <v>23</v>
      </c>
      <c r="E77" s="562" t="s">
        <v>80</v>
      </c>
      <c r="F77" s="562"/>
      <c r="G77" s="562" t="s">
        <v>71</v>
      </c>
      <c r="H77" s="563"/>
      <c r="I77" s="271"/>
      <c r="J77" s="270" t="s">
        <v>2</v>
      </c>
      <c r="K77" s="269"/>
      <c r="L77" s="268"/>
      <c r="M77" s="267"/>
      <c r="N77" s="146"/>
      <c r="V77" s="145"/>
    </row>
    <row r="78" spans="1:22" ht="13.5" thickBot="1">
      <c r="A78" s="560"/>
      <c r="B78" s="266" t="s">
        <v>4591</v>
      </c>
      <c r="C78" s="284" t="s">
        <v>4590</v>
      </c>
      <c r="D78" s="216">
        <v>43773</v>
      </c>
      <c r="E78" s="266"/>
      <c r="F78" s="266" t="s">
        <v>4577</v>
      </c>
      <c r="G78" s="547" t="s">
        <v>4589</v>
      </c>
      <c r="H78" s="565"/>
      <c r="I78" s="566"/>
      <c r="J78" s="253" t="s">
        <v>6</v>
      </c>
      <c r="K78" s="253"/>
      <c r="L78" s="252" t="s">
        <v>3</v>
      </c>
      <c r="M78" s="251">
        <v>1150</v>
      </c>
      <c r="N78" s="146"/>
      <c r="V78" s="145"/>
    </row>
    <row r="79" spans="1:22" ht="23.25" thickBot="1">
      <c r="A79" s="560"/>
      <c r="B79" s="265" t="s">
        <v>77</v>
      </c>
      <c r="C79" s="265" t="s">
        <v>79</v>
      </c>
      <c r="D79" s="265" t="s">
        <v>22</v>
      </c>
      <c r="E79" s="550" t="s">
        <v>81</v>
      </c>
      <c r="F79" s="550"/>
      <c r="G79" s="551"/>
      <c r="H79" s="552"/>
      <c r="I79" s="553"/>
      <c r="J79" s="249" t="s">
        <v>17</v>
      </c>
      <c r="K79" s="248"/>
      <c r="L79" s="247" t="s">
        <v>3</v>
      </c>
      <c r="M79" s="246">
        <v>1093.99</v>
      </c>
      <c r="N79" s="146"/>
      <c r="V79" s="145"/>
    </row>
    <row r="80" spans="1:22" ht="23.25" thickBot="1">
      <c r="A80" s="561"/>
      <c r="B80" s="264" t="s">
        <v>4516</v>
      </c>
      <c r="C80" s="264" t="s">
        <v>4589</v>
      </c>
      <c r="D80" s="275">
        <v>43778</v>
      </c>
      <c r="E80" s="274" t="s">
        <v>4</v>
      </c>
      <c r="F80" s="273" t="s">
        <v>4588</v>
      </c>
      <c r="G80" s="554"/>
      <c r="H80" s="555"/>
      <c r="I80" s="556"/>
      <c r="J80" s="249" t="s">
        <v>4497</v>
      </c>
      <c r="K80" s="248"/>
      <c r="L80" s="247" t="s">
        <v>3</v>
      </c>
      <c r="M80" s="246">
        <v>88</v>
      </c>
      <c r="N80" s="146"/>
      <c r="V80" s="145"/>
    </row>
    <row r="81" spans="1:22" ht="24" thickTop="1" thickBot="1">
      <c r="A81" s="559">
        <f>A77+1</f>
        <v>16</v>
      </c>
      <c r="B81" s="272" t="s">
        <v>76</v>
      </c>
      <c r="C81" s="272" t="s">
        <v>78</v>
      </c>
      <c r="D81" s="272" t="s">
        <v>23</v>
      </c>
      <c r="E81" s="562" t="s">
        <v>80</v>
      </c>
      <c r="F81" s="562"/>
      <c r="G81" s="562" t="s">
        <v>71</v>
      </c>
      <c r="H81" s="563"/>
      <c r="I81" s="271"/>
      <c r="J81" s="270" t="s">
        <v>2</v>
      </c>
      <c r="K81" s="269"/>
      <c r="L81" s="268"/>
      <c r="M81" s="267"/>
      <c r="N81" s="146"/>
      <c r="V81" s="145"/>
    </row>
    <row r="82" spans="1:22" ht="23.25" thickBot="1">
      <c r="A82" s="560"/>
      <c r="B82" s="266" t="s">
        <v>4587</v>
      </c>
      <c r="C82" s="266" t="s">
        <v>4586</v>
      </c>
      <c r="D82" s="216">
        <v>43775</v>
      </c>
      <c r="E82" s="266"/>
      <c r="F82" s="266" t="s">
        <v>4585</v>
      </c>
      <c r="G82" s="547" t="s">
        <v>4584</v>
      </c>
      <c r="H82" s="565"/>
      <c r="I82" s="566"/>
      <c r="J82" s="253" t="s">
        <v>4583</v>
      </c>
      <c r="K82" s="253"/>
      <c r="L82" s="252" t="s">
        <v>3</v>
      </c>
      <c r="M82" s="251">
        <v>552</v>
      </c>
      <c r="N82" s="146"/>
      <c r="V82" s="145"/>
    </row>
    <row r="83" spans="1:22" ht="23.25" thickBot="1">
      <c r="A83" s="560"/>
      <c r="B83" s="265" t="s">
        <v>77</v>
      </c>
      <c r="C83" s="265" t="s">
        <v>79</v>
      </c>
      <c r="D83" s="265" t="s">
        <v>22</v>
      </c>
      <c r="E83" s="550" t="s">
        <v>81</v>
      </c>
      <c r="F83" s="550"/>
      <c r="G83" s="551"/>
      <c r="H83" s="552"/>
      <c r="I83" s="553"/>
      <c r="J83" s="249" t="s">
        <v>17</v>
      </c>
      <c r="K83" s="248"/>
      <c r="L83" s="247" t="s">
        <v>3</v>
      </c>
      <c r="M83" s="246">
        <v>570.6</v>
      </c>
      <c r="N83" s="146"/>
      <c r="V83" s="145"/>
    </row>
    <row r="84" spans="1:22" ht="23.25" thickBot="1">
      <c r="A84" s="561"/>
      <c r="B84" s="264" t="s">
        <v>4582</v>
      </c>
      <c r="C84" s="264" t="s">
        <v>4581</v>
      </c>
      <c r="D84" s="275">
        <v>43777</v>
      </c>
      <c r="E84" s="274" t="s">
        <v>4</v>
      </c>
      <c r="F84" s="273" t="s">
        <v>4580</v>
      </c>
      <c r="G84" s="554"/>
      <c r="H84" s="555"/>
      <c r="I84" s="556"/>
      <c r="J84" s="249" t="s">
        <v>4497</v>
      </c>
      <c r="K84" s="248"/>
      <c r="L84" s="247" t="s">
        <v>3</v>
      </c>
      <c r="M84" s="246">
        <v>865</v>
      </c>
      <c r="N84" s="146"/>
      <c r="V84" s="145"/>
    </row>
    <row r="85" spans="1:22" ht="24" thickTop="1" thickBot="1">
      <c r="A85" s="559">
        <f>A81+1</f>
        <v>17</v>
      </c>
      <c r="B85" s="272" t="s">
        <v>76</v>
      </c>
      <c r="C85" s="272" t="s">
        <v>78</v>
      </c>
      <c r="D85" s="272" t="s">
        <v>23</v>
      </c>
      <c r="E85" s="562" t="s">
        <v>80</v>
      </c>
      <c r="F85" s="562"/>
      <c r="G85" s="562" t="s">
        <v>71</v>
      </c>
      <c r="H85" s="563"/>
      <c r="I85" s="271"/>
      <c r="J85" s="270" t="s">
        <v>2</v>
      </c>
      <c r="K85" s="269"/>
      <c r="L85" s="268"/>
      <c r="M85" s="267"/>
      <c r="N85" s="146"/>
      <c r="V85" s="145"/>
    </row>
    <row r="86" spans="1:22" ht="13.5" thickBot="1">
      <c r="A86" s="560"/>
      <c r="B86" s="266" t="s">
        <v>4579</v>
      </c>
      <c r="C86" s="286" t="s">
        <v>4578</v>
      </c>
      <c r="D86" s="216">
        <v>43777</v>
      </c>
      <c r="E86" s="266"/>
      <c r="F86" s="266" t="s">
        <v>4577</v>
      </c>
      <c r="G86" s="547" t="s">
        <v>4576</v>
      </c>
      <c r="H86" s="565"/>
      <c r="I86" s="566"/>
      <c r="J86" s="253" t="s">
        <v>6</v>
      </c>
      <c r="K86" s="253"/>
      <c r="L86" s="252" t="s">
        <v>3</v>
      </c>
      <c r="M86" s="251">
        <v>800</v>
      </c>
      <c r="N86" s="146"/>
      <c r="V86" s="145"/>
    </row>
    <row r="87" spans="1:22" ht="23.25" thickBot="1">
      <c r="A87" s="560"/>
      <c r="B87" s="265" t="s">
        <v>77</v>
      </c>
      <c r="C87" s="265" t="s">
        <v>79</v>
      </c>
      <c r="D87" s="265" t="s">
        <v>22</v>
      </c>
      <c r="E87" s="550" t="s">
        <v>81</v>
      </c>
      <c r="F87" s="550"/>
      <c r="G87" s="551"/>
      <c r="H87" s="552"/>
      <c r="I87" s="553"/>
      <c r="J87" s="249" t="s">
        <v>1</v>
      </c>
      <c r="K87" s="248"/>
      <c r="L87" s="247"/>
      <c r="M87" s="282"/>
      <c r="N87" s="146"/>
      <c r="V87" s="145"/>
    </row>
    <row r="88" spans="1:22" ht="23.25" thickBot="1">
      <c r="A88" s="561"/>
      <c r="B88" s="264" t="s">
        <v>4575</v>
      </c>
      <c r="C88" s="286" t="s">
        <v>4574</v>
      </c>
      <c r="D88" s="275">
        <v>43780</v>
      </c>
      <c r="E88" s="274" t="s">
        <v>4</v>
      </c>
      <c r="F88" s="273" t="s">
        <v>4573</v>
      </c>
      <c r="G88" s="554"/>
      <c r="H88" s="555"/>
      <c r="I88" s="556"/>
      <c r="J88" s="249" t="s">
        <v>0</v>
      </c>
      <c r="K88" s="248"/>
      <c r="L88" s="247"/>
      <c r="M88" s="282"/>
      <c r="N88" s="146"/>
      <c r="V88" s="145"/>
    </row>
    <row r="89" spans="1:22" ht="24" thickTop="1" thickBot="1">
      <c r="A89" s="559">
        <f>A85+1</f>
        <v>18</v>
      </c>
      <c r="B89" s="272" t="s">
        <v>76</v>
      </c>
      <c r="C89" s="272" t="s">
        <v>78</v>
      </c>
      <c r="D89" s="272" t="s">
        <v>23</v>
      </c>
      <c r="E89" s="562" t="s">
        <v>80</v>
      </c>
      <c r="F89" s="562"/>
      <c r="G89" s="562" t="s">
        <v>71</v>
      </c>
      <c r="H89" s="563"/>
      <c r="I89" s="271"/>
      <c r="J89" s="270" t="s">
        <v>2</v>
      </c>
      <c r="K89" s="269"/>
      <c r="L89" s="268"/>
      <c r="M89" s="267"/>
      <c r="N89" s="146"/>
      <c r="V89" s="145"/>
    </row>
    <row r="90" spans="1:22" ht="57" thickBot="1">
      <c r="A90" s="560"/>
      <c r="B90" s="266" t="s">
        <v>4572</v>
      </c>
      <c r="C90" s="266" t="s">
        <v>4571</v>
      </c>
      <c r="D90" s="216">
        <v>43778</v>
      </c>
      <c r="E90" s="266"/>
      <c r="F90" s="266" t="s">
        <v>4570</v>
      </c>
      <c r="G90" s="547" t="s">
        <v>4569</v>
      </c>
      <c r="H90" s="565"/>
      <c r="I90" s="566"/>
      <c r="J90" s="253" t="s">
        <v>6</v>
      </c>
      <c r="K90" s="253"/>
      <c r="L90" s="252" t="s">
        <v>3</v>
      </c>
      <c r="M90" s="251">
        <v>1169</v>
      </c>
      <c r="N90" s="146"/>
      <c r="V90" s="145"/>
    </row>
    <row r="91" spans="1:22" ht="23.25" thickBot="1">
      <c r="A91" s="560"/>
      <c r="B91" s="265" t="s">
        <v>77</v>
      </c>
      <c r="C91" s="265" t="s">
        <v>79</v>
      </c>
      <c r="D91" s="265" t="s">
        <v>22</v>
      </c>
      <c r="E91" s="550" t="s">
        <v>81</v>
      </c>
      <c r="F91" s="550"/>
      <c r="G91" s="551"/>
      <c r="H91" s="552"/>
      <c r="I91" s="553"/>
      <c r="J91" s="249" t="s">
        <v>17</v>
      </c>
      <c r="K91" s="248"/>
      <c r="L91" s="247" t="s">
        <v>3</v>
      </c>
      <c r="M91" s="246">
        <v>2700</v>
      </c>
      <c r="N91" s="146"/>
      <c r="V91" s="145"/>
    </row>
    <row r="92" spans="1:22" ht="34.5" thickBot="1">
      <c r="A92" s="561"/>
      <c r="B92" s="264" t="s">
        <v>4568</v>
      </c>
      <c r="C92" s="264" t="s">
        <v>4567</v>
      </c>
      <c r="D92" s="275">
        <v>43783</v>
      </c>
      <c r="E92" s="274" t="s">
        <v>4</v>
      </c>
      <c r="F92" s="273" t="s">
        <v>4566</v>
      </c>
      <c r="G92" s="554"/>
      <c r="H92" s="555"/>
      <c r="I92" s="556"/>
      <c r="J92" s="249" t="s">
        <v>0</v>
      </c>
      <c r="K92" s="248"/>
      <c r="L92" s="247"/>
      <c r="M92" s="282"/>
      <c r="N92" s="146"/>
      <c r="V92" s="145"/>
    </row>
    <row r="93" spans="1:22" ht="24" thickTop="1" thickBot="1">
      <c r="A93" s="559">
        <f>A89+1</f>
        <v>19</v>
      </c>
      <c r="B93" s="272" t="s">
        <v>76</v>
      </c>
      <c r="C93" s="272" t="s">
        <v>78</v>
      </c>
      <c r="D93" s="272" t="s">
        <v>23</v>
      </c>
      <c r="E93" s="562" t="s">
        <v>80</v>
      </c>
      <c r="F93" s="562"/>
      <c r="G93" s="562" t="s">
        <v>71</v>
      </c>
      <c r="H93" s="563"/>
      <c r="I93" s="271"/>
      <c r="J93" s="270" t="s">
        <v>2</v>
      </c>
      <c r="K93" s="269"/>
      <c r="L93" s="268"/>
      <c r="M93" s="267"/>
      <c r="N93" s="146"/>
      <c r="V93" s="145"/>
    </row>
    <row r="94" spans="1:22" ht="13.5" thickBot="1">
      <c r="A94" s="560"/>
      <c r="B94" s="266" t="s">
        <v>4565</v>
      </c>
      <c r="C94" s="284" t="s">
        <v>4564</v>
      </c>
      <c r="D94" s="216">
        <v>43778</v>
      </c>
      <c r="E94" s="266"/>
      <c r="F94" s="266" t="s">
        <v>4563</v>
      </c>
      <c r="G94" s="547" t="s">
        <v>4562</v>
      </c>
      <c r="H94" s="565"/>
      <c r="I94" s="566"/>
      <c r="J94" s="253" t="s">
        <v>6</v>
      </c>
      <c r="K94" s="253"/>
      <c r="L94" s="252" t="s">
        <v>3</v>
      </c>
      <c r="M94" s="251">
        <v>1540</v>
      </c>
      <c r="N94" s="146"/>
      <c r="V94" s="145"/>
    </row>
    <row r="95" spans="1:22" ht="23.25" thickBot="1">
      <c r="A95" s="560"/>
      <c r="B95" s="265" t="s">
        <v>77</v>
      </c>
      <c r="C95" s="265" t="s">
        <v>79</v>
      </c>
      <c r="D95" s="265" t="s">
        <v>22</v>
      </c>
      <c r="E95" s="550" t="s">
        <v>81</v>
      </c>
      <c r="F95" s="550"/>
      <c r="G95" s="551"/>
      <c r="H95" s="552"/>
      <c r="I95" s="553"/>
      <c r="J95" s="249" t="s">
        <v>17</v>
      </c>
      <c r="K95" s="248"/>
      <c r="L95" s="247" t="s">
        <v>3</v>
      </c>
      <c r="M95" s="246">
        <v>1388.32</v>
      </c>
      <c r="N95" s="146"/>
      <c r="V95" s="145"/>
    </row>
    <row r="96" spans="1:22" ht="23.25" thickBot="1">
      <c r="A96" s="561"/>
      <c r="B96" s="264" t="s">
        <v>4536</v>
      </c>
      <c r="C96" s="285" t="s">
        <v>4562</v>
      </c>
      <c r="D96" s="275">
        <v>43782</v>
      </c>
      <c r="E96" s="274" t="s">
        <v>4</v>
      </c>
      <c r="F96" s="273" t="s">
        <v>4561</v>
      </c>
      <c r="G96" s="554"/>
      <c r="H96" s="555"/>
      <c r="I96" s="556"/>
      <c r="J96" s="249" t="s">
        <v>0</v>
      </c>
      <c r="K96" s="248"/>
      <c r="L96" s="247"/>
      <c r="M96" s="282"/>
      <c r="N96" s="146"/>
      <c r="V96" s="145"/>
    </row>
    <row r="97" spans="1:22" ht="24" thickTop="1" thickBot="1">
      <c r="A97" s="559">
        <f>A93+1</f>
        <v>20</v>
      </c>
      <c r="B97" s="272" t="s">
        <v>76</v>
      </c>
      <c r="C97" s="272" t="s">
        <v>78</v>
      </c>
      <c r="D97" s="272" t="s">
        <v>23</v>
      </c>
      <c r="E97" s="562" t="s">
        <v>80</v>
      </c>
      <c r="F97" s="562"/>
      <c r="G97" s="562" t="s">
        <v>71</v>
      </c>
      <c r="H97" s="563"/>
      <c r="I97" s="271"/>
      <c r="J97" s="270" t="s">
        <v>2</v>
      </c>
      <c r="K97" s="269"/>
      <c r="L97" s="268"/>
      <c r="M97" s="267"/>
      <c r="N97" s="146"/>
      <c r="V97" s="145"/>
    </row>
    <row r="98" spans="1:22" ht="68.25" thickBot="1">
      <c r="A98" s="560"/>
      <c r="B98" s="266" t="s">
        <v>4560</v>
      </c>
      <c r="C98" s="283" t="s">
        <v>4559</v>
      </c>
      <c r="D98" s="216">
        <v>43781</v>
      </c>
      <c r="E98" s="266"/>
      <c r="F98" s="266" t="s">
        <v>4558</v>
      </c>
      <c r="G98" s="547" t="s">
        <v>4557</v>
      </c>
      <c r="H98" s="565"/>
      <c r="I98" s="566"/>
      <c r="J98" s="253" t="s">
        <v>6</v>
      </c>
      <c r="K98" s="253"/>
      <c r="L98" s="252" t="s">
        <v>3</v>
      </c>
      <c r="M98" s="251">
        <v>398</v>
      </c>
      <c r="N98" s="146"/>
      <c r="V98" s="145"/>
    </row>
    <row r="99" spans="1:22" ht="23.25" thickBot="1">
      <c r="A99" s="560"/>
      <c r="B99" s="265" t="s">
        <v>77</v>
      </c>
      <c r="C99" s="265" t="s">
        <v>79</v>
      </c>
      <c r="D99" s="265" t="s">
        <v>22</v>
      </c>
      <c r="E99" s="550" t="s">
        <v>81</v>
      </c>
      <c r="F99" s="550"/>
      <c r="G99" s="551"/>
      <c r="H99" s="552"/>
      <c r="I99" s="553"/>
      <c r="J99" s="249" t="s">
        <v>1</v>
      </c>
      <c r="K99" s="248"/>
      <c r="L99" s="247"/>
      <c r="M99" s="282"/>
      <c r="N99" s="146"/>
      <c r="V99" s="145"/>
    </row>
    <row r="100" spans="1:22" ht="23.25" thickBot="1">
      <c r="A100" s="561"/>
      <c r="B100" s="264" t="s">
        <v>4536</v>
      </c>
      <c r="C100" s="264" t="s">
        <v>4557</v>
      </c>
      <c r="D100" s="275">
        <v>43782</v>
      </c>
      <c r="E100" s="274" t="s">
        <v>4</v>
      </c>
      <c r="F100" s="273" t="s">
        <v>4556</v>
      </c>
      <c r="G100" s="554"/>
      <c r="H100" s="555"/>
      <c r="I100" s="556"/>
      <c r="J100" s="249" t="s">
        <v>0</v>
      </c>
      <c r="K100" s="248"/>
      <c r="L100" s="247"/>
      <c r="M100" s="282"/>
      <c r="N100" s="146"/>
      <c r="V100" s="145"/>
    </row>
    <row r="101" spans="1:22" ht="24" thickTop="1" thickBot="1">
      <c r="A101" s="559">
        <f>A97+1</f>
        <v>21</v>
      </c>
      <c r="B101" s="272" t="s">
        <v>76</v>
      </c>
      <c r="C101" s="272" t="s">
        <v>78</v>
      </c>
      <c r="D101" s="272" t="s">
        <v>23</v>
      </c>
      <c r="E101" s="562" t="s">
        <v>80</v>
      </c>
      <c r="F101" s="562"/>
      <c r="G101" s="562" t="s">
        <v>71</v>
      </c>
      <c r="H101" s="563"/>
      <c r="I101" s="271"/>
      <c r="J101" s="270" t="s">
        <v>2</v>
      </c>
      <c r="K101" s="269"/>
      <c r="L101" s="268"/>
      <c r="M101" s="267"/>
      <c r="N101" s="146"/>
      <c r="V101" s="145"/>
    </row>
    <row r="102" spans="1:22" ht="23.25" thickBot="1">
      <c r="A102" s="560"/>
      <c r="B102" s="266" t="s">
        <v>4555</v>
      </c>
      <c r="C102" s="284" t="s">
        <v>4554</v>
      </c>
      <c r="D102" s="216">
        <v>43782</v>
      </c>
      <c r="E102" s="266"/>
      <c r="F102" s="266" t="s">
        <v>4553</v>
      </c>
      <c r="G102" s="547" t="s">
        <v>4552</v>
      </c>
      <c r="H102" s="565"/>
      <c r="I102" s="566"/>
      <c r="J102" s="253" t="s">
        <v>17</v>
      </c>
      <c r="K102" s="253"/>
      <c r="L102" s="252" t="s">
        <v>3</v>
      </c>
      <c r="M102" s="251">
        <v>375</v>
      </c>
      <c r="N102" s="146"/>
      <c r="V102" s="145"/>
    </row>
    <row r="103" spans="1:22" ht="23.25" thickBot="1">
      <c r="A103" s="560"/>
      <c r="B103" s="265" t="s">
        <v>77</v>
      </c>
      <c r="C103" s="265" t="s">
        <v>79</v>
      </c>
      <c r="D103" s="265" t="s">
        <v>22</v>
      </c>
      <c r="E103" s="550" t="s">
        <v>81</v>
      </c>
      <c r="F103" s="550"/>
      <c r="G103" s="551"/>
      <c r="H103" s="552"/>
      <c r="I103" s="553"/>
      <c r="J103" s="249" t="s">
        <v>1</v>
      </c>
      <c r="K103" s="248"/>
      <c r="L103" s="247"/>
      <c r="M103" s="282"/>
      <c r="N103" s="146"/>
      <c r="V103" s="145"/>
    </row>
    <row r="104" spans="1:22" ht="23.25" thickBot="1">
      <c r="A104" s="561"/>
      <c r="B104" s="264" t="s">
        <v>4551</v>
      </c>
      <c r="C104" s="264" t="s">
        <v>4550</v>
      </c>
      <c r="D104" s="275">
        <v>43783</v>
      </c>
      <c r="E104" s="274" t="s">
        <v>4</v>
      </c>
      <c r="F104" s="273" t="s">
        <v>4549</v>
      </c>
      <c r="G104" s="554"/>
      <c r="H104" s="555"/>
      <c r="I104" s="556"/>
      <c r="J104" s="249" t="s">
        <v>0</v>
      </c>
      <c r="K104" s="248"/>
      <c r="L104" s="247"/>
      <c r="M104" s="282"/>
      <c r="N104" s="146"/>
      <c r="V104" s="145"/>
    </row>
    <row r="105" spans="1:22" ht="24" thickTop="1" thickBot="1">
      <c r="A105" s="559">
        <f>A101+1</f>
        <v>22</v>
      </c>
      <c r="B105" s="272" t="s">
        <v>76</v>
      </c>
      <c r="C105" s="272" t="s">
        <v>78</v>
      </c>
      <c r="D105" s="272" t="s">
        <v>23</v>
      </c>
      <c r="E105" s="562" t="s">
        <v>80</v>
      </c>
      <c r="F105" s="562"/>
      <c r="G105" s="562" t="s">
        <v>71</v>
      </c>
      <c r="H105" s="563"/>
      <c r="I105" s="271"/>
      <c r="J105" s="270" t="s">
        <v>2</v>
      </c>
      <c r="K105" s="269"/>
      <c r="L105" s="268"/>
      <c r="M105" s="267"/>
      <c r="N105" s="146"/>
      <c r="V105" s="145"/>
    </row>
    <row r="106" spans="1:22" ht="22.9" customHeight="1" thickBot="1">
      <c r="A106" s="560"/>
      <c r="B106" s="266" t="s">
        <v>4548</v>
      </c>
      <c r="C106" s="266" t="s">
        <v>4547</v>
      </c>
      <c r="D106" s="216">
        <v>43794</v>
      </c>
      <c r="E106" s="266"/>
      <c r="F106" s="266" t="s">
        <v>4546</v>
      </c>
      <c r="G106" s="547" t="s">
        <v>4545</v>
      </c>
      <c r="H106" s="565"/>
      <c r="I106" s="566"/>
      <c r="J106" s="253" t="s">
        <v>6</v>
      </c>
      <c r="K106" s="253"/>
      <c r="L106" s="252" t="s">
        <v>3</v>
      </c>
      <c r="M106" s="251">
        <v>3332</v>
      </c>
      <c r="N106" s="146"/>
      <c r="V106" s="145"/>
    </row>
    <row r="107" spans="1:22" ht="23.25" thickBot="1">
      <c r="A107" s="560"/>
      <c r="B107" s="265" t="s">
        <v>77</v>
      </c>
      <c r="C107" s="265" t="s">
        <v>79</v>
      </c>
      <c r="D107" s="265" t="s">
        <v>22</v>
      </c>
      <c r="E107" s="550" t="s">
        <v>81</v>
      </c>
      <c r="F107" s="550"/>
      <c r="G107" s="551"/>
      <c r="H107" s="552"/>
      <c r="I107" s="553"/>
      <c r="J107" s="249" t="s">
        <v>17</v>
      </c>
      <c r="K107" s="248"/>
      <c r="L107" s="247" t="s">
        <v>3</v>
      </c>
      <c r="M107" s="246">
        <v>2000</v>
      </c>
      <c r="N107" s="146"/>
      <c r="V107" s="145"/>
    </row>
    <row r="108" spans="1:22" ht="13.5" thickBot="1">
      <c r="A108" s="560"/>
      <c r="B108" s="675" t="s">
        <v>4524</v>
      </c>
      <c r="C108" s="677" t="s">
        <v>4545</v>
      </c>
      <c r="D108" s="679">
        <v>43810</v>
      </c>
      <c r="E108" s="265"/>
      <c r="F108" s="581" t="s">
        <v>4544</v>
      </c>
      <c r="G108" s="279"/>
      <c r="H108" s="278"/>
      <c r="I108" s="277"/>
      <c r="J108" s="249" t="s">
        <v>4497</v>
      </c>
      <c r="K108" s="248"/>
      <c r="L108" s="247" t="s">
        <v>3</v>
      </c>
      <c r="M108" s="246">
        <v>495.93</v>
      </c>
      <c r="N108" s="146"/>
      <c r="V108" s="145"/>
    </row>
    <row r="109" spans="1:22" ht="13.5" thickBot="1">
      <c r="A109" s="561"/>
      <c r="B109" s="676"/>
      <c r="C109" s="678"/>
      <c r="D109" s="680"/>
      <c r="E109" s="274" t="s">
        <v>4</v>
      </c>
      <c r="F109" s="582"/>
      <c r="G109" s="554"/>
      <c r="H109" s="555"/>
      <c r="I109" s="556"/>
      <c r="J109" s="249" t="s">
        <v>4520</v>
      </c>
      <c r="K109" s="248"/>
      <c r="L109" s="247" t="s">
        <v>3</v>
      </c>
      <c r="M109" s="246">
        <v>60</v>
      </c>
      <c r="N109" s="146"/>
      <c r="V109" s="145"/>
    </row>
    <row r="110" spans="1:22" ht="24" thickTop="1" thickBot="1">
      <c r="A110" s="559">
        <f>A105+1</f>
        <v>23</v>
      </c>
      <c r="B110" s="272" t="s">
        <v>76</v>
      </c>
      <c r="C110" s="272" t="s">
        <v>78</v>
      </c>
      <c r="D110" s="272" t="s">
        <v>23</v>
      </c>
      <c r="E110" s="562" t="s">
        <v>80</v>
      </c>
      <c r="F110" s="562"/>
      <c r="G110" s="562" t="s">
        <v>71</v>
      </c>
      <c r="H110" s="563"/>
      <c r="I110" s="271"/>
      <c r="J110" s="270" t="s">
        <v>2</v>
      </c>
      <c r="K110" s="269"/>
      <c r="L110" s="268"/>
      <c r="M110" s="267"/>
      <c r="N110" s="146"/>
      <c r="V110" s="145"/>
    </row>
    <row r="111" spans="1:22" ht="45.75" thickBot="1">
      <c r="A111" s="560"/>
      <c r="B111" s="266" t="s">
        <v>4543</v>
      </c>
      <c r="C111" s="283" t="s">
        <v>4542</v>
      </c>
      <c r="D111" s="216">
        <v>43799</v>
      </c>
      <c r="E111" s="266"/>
      <c r="F111" s="266" t="s">
        <v>4498</v>
      </c>
      <c r="G111" s="547" t="s">
        <v>4540</v>
      </c>
      <c r="H111" s="565"/>
      <c r="I111" s="566"/>
      <c r="J111" s="253" t="s">
        <v>4497</v>
      </c>
      <c r="K111" s="253"/>
      <c r="L111" s="252" t="s">
        <v>3</v>
      </c>
      <c r="M111" s="251">
        <v>1215</v>
      </c>
      <c r="N111" s="146"/>
      <c r="V111" s="145"/>
    </row>
    <row r="112" spans="1:22" ht="23.25" thickBot="1">
      <c r="A112" s="560"/>
      <c r="B112" s="265" t="s">
        <v>77</v>
      </c>
      <c r="C112" s="265" t="s">
        <v>79</v>
      </c>
      <c r="D112" s="265" t="s">
        <v>22</v>
      </c>
      <c r="E112" s="550" t="s">
        <v>81</v>
      </c>
      <c r="F112" s="550"/>
      <c r="G112" s="551"/>
      <c r="H112" s="552"/>
      <c r="I112" s="553"/>
      <c r="J112" s="249" t="s">
        <v>1</v>
      </c>
      <c r="K112" s="248"/>
      <c r="L112" s="247"/>
      <c r="M112" s="282"/>
      <c r="N112" s="146"/>
      <c r="V112" s="145"/>
    </row>
    <row r="113" spans="1:22" ht="23.25" thickBot="1">
      <c r="A113" s="561"/>
      <c r="B113" s="264" t="s">
        <v>4541</v>
      </c>
      <c r="C113" s="264" t="s">
        <v>4540</v>
      </c>
      <c r="D113" s="275">
        <v>43803</v>
      </c>
      <c r="E113" s="274" t="s">
        <v>4</v>
      </c>
      <c r="F113" s="273" t="s">
        <v>4494</v>
      </c>
      <c r="G113" s="554"/>
      <c r="H113" s="555"/>
      <c r="I113" s="556"/>
      <c r="J113" s="249" t="s">
        <v>0</v>
      </c>
      <c r="K113" s="248"/>
      <c r="L113" s="247"/>
      <c r="M113" s="282"/>
      <c r="N113" s="146"/>
      <c r="V113" s="145"/>
    </row>
    <row r="114" spans="1:22" ht="24" thickTop="1" thickBot="1">
      <c r="A114" s="559">
        <f>A110+1</f>
        <v>24</v>
      </c>
      <c r="B114" s="272" t="s">
        <v>76</v>
      </c>
      <c r="C114" s="272" t="s">
        <v>78</v>
      </c>
      <c r="D114" s="272" t="s">
        <v>23</v>
      </c>
      <c r="E114" s="562" t="s">
        <v>80</v>
      </c>
      <c r="F114" s="562"/>
      <c r="G114" s="562" t="s">
        <v>71</v>
      </c>
      <c r="H114" s="563"/>
      <c r="I114" s="271"/>
      <c r="J114" s="270" t="s">
        <v>2</v>
      </c>
      <c r="K114" s="269"/>
      <c r="L114" s="268"/>
      <c r="M114" s="267"/>
      <c r="N114" s="146"/>
      <c r="V114" s="145"/>
    </row>
    <row r="115" spans="1:22" ht="34.5" thickBot="1">
      <c r="A115" s="560"/>
      <c r="B115" s="266" t="s">
        <v>4539</v>
      </c>
      <c r="C115" s="266" t="s">
        <v>4538</v>
      </c>
      <c r="D115" s="216">
        <v>43807</v>
      </c>
      <c r="E115" s="266"/>
      <c r="F115" s="266" t="s">
        <v>4537</v>
      </c>
      <c r="G115" s="547" t="s">
        <v>4535</v>
      </c>
      <c r="H115" s="565"/>
      <c r="I115" s="566"/>
      <c r="J115" s="253" t="s">
        <v>6</v>
      </c>
      <c r="K115" s="253"/>
      <c r="L115" s="252" t="s">
        <v>3</v>
      </c>
      <c r="M115" s="251">
        <v>790</v>
      </c>
      <c r="N115" s="146"/>
      <c r="V115" s="145"/>
    </row>
    <row r="116" spans="1:22" ht="23.25" thickBot="1">
      <c r="A116" s="560"/>
      <c r="B116" s="265" t="s">
        <v>77</v>
      </c>
      <c r="C116" s="265" t="s">
        <v>79</v>
      </c>
      <c r="D116" s="265" t="s">
        <v>22</v>
      </c>
      <c r="E116" s="550" t="s">
        <v>81</v>
      </c>
      <c r="F116" s="550"/>
      <c r="G116" s="551"/>
      <c r="H116" s="552"/>
      <c r="I116" s="553"/>
      <c r="J116" s="249" t="s">
        <v>17</v>
      </c>
      <c r="K116" s="248"/>
      <c r="L116" s="247" t="s">
        <v>3</v>
      </c>
      <c r="M116" s="282">
        <v>3466.75</v>
      </c>
      <c r="N116" s="146"/>
      <c r="V116" s="145"/>
    </row>
    <row r="117" spans="1:22" ht="23.25" thickBot="1">
      <c r="A117" s="561"/>
      <c r="B117" s="264" t="s">
        <v>4536</v>
      </c>
      <c r="C117" s="264" t="s">
        <v>4535</v>
      </c>
      <c r="D117" s="275">
        <v>43811</v>
      </c>
      <c r="E117" s="274" t="s">
        <v>4</v>
      </c>
      <c r="F117" s="273" t="s">
        <v>4534</v>
      </c>
      <c r="G117" s="554"/>
      <c r="H117" s="555"/>
      <c r="I117" s="556"/>
      <c r="J117" s="249" t="s">
        <v>0</v>
      </c>
      <c r="K117" s="248"/>
      <c r="L117" s="247"/>
      <c r="M117" s="282"/>
      <c r="N117" s="146"/>
      <c r="V117" s="145"/>
    </row>
    <row r="118" spans="1:22" ht="24" customHeight="1" thickTop="1" thickBot="1">
      <c r="A118" s="559">
        <f>A114+1</f>
        <v>25</v>
      </c>
      <c r="B118" s="272" t="s">
        <v>76</v>
      </c>
      <c r="C118" s="272" t="s">
        <v>78</v>
      </c>
      <c r="D118" s="272" t="s">
        <v>23</v>
      </c>
      <c r="E118" s="562" t="s">
        <v>80</v>
      </c>
      <c r="F118" s="562"/>
      <c r="G118" s="563" t="s">
        <v>71</v>
      </c>
      <c r="H118" s="564"/>
      <c r="I118" s="271"/>
      <c r="J118" s="270" t="s">
        <v>2</v>
      </c>
      <c r="K118" s="269"/>
      <c r="L118" s="268"/>
      <c r="M118" s="267"/>
    </row>
    <row r="119" spans="1:22" ht="27.6" customHeight="1" thickBot="1">
      <c r="A119" s="560"/>
      <c r="B119" s="266" t="s">
        <v>4533</v>
      </c>
      <c r="C119" s="266" t="s">
        <v>4532</v>
      </c>
      <c r="D119" s="216">
        <v>43847</v>
      </c>
      <c r="E119" s="266"/>
      <c r="F119" s="266" t="s">
        <v>4531</v>
      </c>
      <c r="G119" s="547" t="s">
        <v>4529</v>
      </c>
      <c r="H119" s="548"/>
      <c r="I119" s="549"/>
      <c r="J119" s="253" t="s">
        <v>6</v>
      </c>
      <c r="K119" s="253"/>
      <c r="L119" s="252" t="s">
        <v>3</v>
      </c>
      <c r="M119" s="251">
        <v>584</v>
      </c>
    </row>
    <row r="120" spans="1:22" ht="23.25" thickBot="1">
      <c r="A120" s="560"/>
      <c r="B120" s="265" t="s">
        <v>77</v>
      </c>
      <c r="C120" s="265" t="s">
        <v>79</v>
      </c>
      <c r="D120" s="265" t="s">
        <v>22</v>
      </c>
      <c r="E120" s="550" t="s">
        <v>81</v>
      </c>
      <c r="F120" s="550"/>
      <c r="G120" s="551"/>
      <c r="H120" s="552"/>
      <c r="I120" s="553"/>
      <c r="J120" s="249" t="s">
        <v>17</v>
      </c>
      <c r="K120" s="248"/>
      <c r="L120" s="247" t="s">
        <v>3</v>
      </c>
      <c r="M120" s="246">
        <v>1600</v>
      </c>
    </row>
    <row r="121" spans="1:22" ht="23.25" thickBot="1">
      <c r="A121" s="561"/>
      <c r="B121" s="264" t="s">
        <v>4530</v>
      </c>
      <c r="C121" s="264" t="s">
        <v>4529</v>
      </c>
      <c r="D121" s="275">
        <v>43851</v>
      </c>
      <c r="E121" s="274"/>
      <c r="F121" s="273" t="s">
        <v>4528</v>
      </c>
      <c r="G121" s="554"/>
      <c r="H121" s="555"/>
      <c r="I121" s="556"/>
      <c r="J121" s="249" t="s">
        <v>4510</v>
      </c>
      <c r="K121" s="248"/>
      <c r="L121" s="247" t="s">
        <v>3</v>
      </c>
      <c r="M121" s="246">
        <v>190</v>
      </c>
    </row>
    <row r="122" spans="1:22" ht="24" thickTop="1" thickBot="1">
      <c r="A122" s="559">
        <f>A118+1</f>
        <v>26</v>
      </c>
      <c r="B122" s="272" t="s">
        <v>76</v>
      </c>
      <c r="C122" s="272" t="s">
        <v>78</v>
      </c>
      <c r="D122" s="272" t="s">
        <v>23</v>
      </c>
      <c r="E122" s="562" t="s">
        <v>80</v>
      </c>
      <c r="F122" s="562"/>
      <c r="G122" s="562" t="s">
        <v>71</v>
      </c>
      <c r="H122" s="563"/>
      <c r="I122" s="271"/>
      <c r="J122" s="270" t="s">
        <v>2</v>
      </c>
      <c r="K122" s="269"/>
      <c r="L122" s="268"/>
      <c r="M122" s="267"/>
    </row>
    <row r="123" spans="1:22" ht="90.75" thickBot="1">
      <c r="A123" s="560"/>
      <c r="B123" s="266" t="s">
        <v>4527</v>
      </c>
      <c r="C123" s="266" t="s">
        <v>4526</v>
      </c>
      <c r="D123" s="216">
        <v>43862</v>
      </c>
      <c r="E123" s="266"/>
      <c r="F123" s="266" t="s">
        <v>4525</v>
      </c>
      <c r="G123" s="547" t="s">
        <v>4523</v>
      </c>
      <c r="H123" s="565"/>
      <c r="I123" s="566"/>
      <c r="J123" s="253" t="s">
        <v>6</v>
      </c>
      <c r="K123" s="253"/>
      <c r="L123" s="252" t="s">
        <v>3</v>
      </c>
      <c r="M123" s="251">
        <v>848</v>
      </c>
    </row>
    <row r="124" spans="1:22" ht="23.25" thickBot="1">
      <c r="A124" s="560"/>
      <c r="B124" s="265" t="s">
        <v>77</v>
      </c>
      <c r="C124" s="265" t="s">
        <v>79</v>
      </c>
      <c r="D124" s="265" t="s">
        <v>22</v>
      </c>
      <c r="E124" s="550" t="s">
        <v>81</v>
      </c>
      <c r="F124" s="550"/>
      <c r="G124" s="551"/>
      <c r="H124" s="552"/>
      <c r="I124" s="553"/>
      <c r="J124" s="249" t="s">
        <v>17</v>
      </c>
      <c r="K124" s="248"/>
      <c r="L124" s="247" t="s">
        <v>3</v>
      </c>
      <c r="M124" s="246">
        <v>885.48</v>
      </c>
    </row>
    <row r="125" spans="1:22" ht="45.75" customHeight="1" thickBot="1">
      <c r="A125" s="560"/>
      <c r="B125" s="567" t="s">
        <v>4524</v>
      </c>
      <c r="C125" s="568" t="s">
        <v>4523</v>
      </c>
      <c r="D125" s="557">
        <v>43865</v>
      </c>
      <c r="E125" s="281"/>
      <c r="F125" s="558" t="s">
        <v>4522</v>
      </c>
      <c r="G125" s="279"/>
      <c r="H125" s="278"/>
      <c r="I125" s="277"/>
      <c r="J125" s="249" t="s">
        <v>4510</v>
      </c>
      <c r="K125" s="248"/>
      <c r="L125" s="247" t="s">
        <v>3</v>
      </c>
      <c r="M125" s="246">
        <v>660</v>
      </c>
    </row>
    <row r="126" spans="1:22" ht="23.25" thickBot="1">
      <c r="A126" s="560"/>
      <c r="B126" s="567"/>
      <c r="C126" s="568"/>
      <c r="D126" s="557"/>
      <c r="E126" s="280"/>
      <c r="F126" s="558"/>
      <c r="G126" s="279"/>
      <c r="H126" s="278"/>
      <c r="I126" s="277"/>
      <c r="J126" s="249" t="s">
        <v>4521</v>
      </c>
      <c r="K126" s="248"/>
      <c r="L126" s="247" t="s">
        <v>3</v>
      </c>
      <c r="M126" s="246">
        <v>15.08</v>
      </c>
    </row>
    <row r="127" spans="1:22" ht="13.5" thickBot="1">
      <c r="A127" s="560"/>
      <c r="B127" s="567"/>
      <c r="C127" s="568"/>
      <c r="D127" s="557"/>
      <c r="E127" s="280"/>
      <c r="F127" s="558"/>
      <c r="G127" s="279"/>
      <c r="H127" s="278"/>
      <c r="I127" s="277"/>
      <c r="J127" s="249" t="s">
        <v>4520</v>
      </c>
      <c r="K127" s="248"/>
      <c r="L127" s="247" t="s">
        <v>3</v>
      </c>
      <c r="M127" s="246">
        <v>60</v>
      </c>
    </row>
    <row r="128" spans="1:22" ht="13.5" thickBot="1">
      <c r="A128" s="560"/>
      <c r="B128" s="567"/>
      <c r="C128" s="568"/>
      <c r="D128" s="557"/>
      <c r="E128" s="280"/>
      <c r="F128" s="558"/>
      <c r="G128" s="279"/>
      <c r="H128" s="278"/>
      <c r="I128" s="277"/>
      <c r="J128" s="249" t="s">
        <v>4519</v>
      </c>
      <c r="K128" s="248"/>
      <c r="L128" s="247" t="s">
        <v>3</v>
      </c>
      <c r="M128" s="246">
        <v>78</v>
      </c>
    </row>
    <row r="129" spans="1:13" ht="13.5" thickBot="1">
      <c r="A129" s="561"/>
      <c r="B129" s="276"/>
      <c r="C129" s="568"/>
      <c r="D129" s="276"/>
      <c r="E129" s="276"/>
      <c r="F129" s="276"/>
      <c r="G129" s="554"/>
      <c r="H129" s="555"/>
      <c r="I129" s="556"/>
      <c r="J129" s="249" t="s">
        <v>4506</v>
      </c>
      <c r="K129" s="248"/>
      <c r="L129" s="247" t="s">
        <v>3</v>
      </c>
      <c r="M129" s="246">
        <v>300</v>
      </c>
    </row>
    <row r="130" spans="1:13" ht="24" thickTop="1" thickBot="1">
      <c r="A130" s="559">
        <f>A122+1</f>
        <v>27</v>
      </c>
      <c r="B130" s="272" t="s">
        <v>76</v>
      </c>
      <c r="C130" s="272" t="s">
        <v>78</v>
      </c>
      <c r="D130" s="272" t="s">
        <v>23</v>
      </c>
      <c r="E130" s="562" t="s">
        <v>80</v>
      </c>
      <c r="F130" s="562"/>
      <c r="G130" s="563" t="s">
        <v>71</v>
      </c>
      <c r="H130" s="564"/>
      <c r="I130" s="271"/>
      <c r="J130" s="270" t="s">
        <v>2</v>
      </c>
      <c r="K130" s="269"/>
      <c r="L130" s="268"/>
      <c r="M130" s="267"/>
    </row>
    <row r="131" spans="1:13" ht="34.5" thickBot="1">
      <c r="A131" s="560"/>
      <c r="B131" s="266" t="s">
        <v>4518</v>
      </c>
      <c r="C131" s="266" t="s">
        <v>4517</v>
      </c>
      <c r="D131" s="216">
        <v>43772</v>
      </c>
      <c r="E131" s="266"/>
      <c r="F131" s="266" t="s">
        <v>4512</v>
      </c>
      <c r="G131" s="547" t="s">
        <v>4511</v>
      </c>
      <c r="H131" s="548"/>
      <c r="I131" s="549"/>
      <c r="J131" s="253" t="s">
        <v>6</v>
      </c>
      <c r="K131" s="253"/>
      <c r="L131" s="252" t="s">
        <v>3</v>
      </c>
      <c r="M131" s="251">
        <f>96*3+75</f>
        <v>363</v>
      </c>
    </row>
    <row r="132" spans="1:13" ht="23.25" thickBot="1">
      <c r="A132" s="560"/>
      <c r="B132" s="265" t="s">
        <v>77</v>
      </c>
      <c r="C132" s="265" t="s">
        <v>79</v>
      </c>
      <c r="D132" s="265" t="s">
        <v>22</v>
      </c>
      <c r="E132" s="550" t="s">
        <v>81</v>
      </c>
      <c r="F132" s="550"/>
      <c r="G132" s="551"/>
      <c r="H132" s="552"/>
      <c r="I132" s="553"/>
      <c r="J132" s="249" t="s">
        <v>17</v>
      </c>
      <c r="K132" s="248"/>
      <c r="L132" s="247" t="s">
        <v>3</v>
      </c>
      <c r="M132" s="246">
        <v>182.96</v>
      </c>
    </row>
    <row r="133" spans="1:13" ht="34.5" thickBot="1">
      <c r="A133" s="561"/>
      <c r="B133" s="264" t="s">
        <v>4516</v>
      </c>
      <c r="C133" s="264" t="s">
        <v>4511</v>
      </c>
      <c r="D133" s="275">
        <v>43775</v>
      </c>
      <c r="E133" s="274"/>
      <c r="F133" s="273" t="s">
        <v>4515</v>
      </c>
      <c r="G133" s="554"/>
      <c r="H133" s="555"/>
      <c r="I133" s="556"/>
      <c r="J133" s="249"/>
      <c r="K133" s="248"/>
      <c r="L133" s="247"/>
      <c r="M133" s="246"/>
    </row>
    <row r="134" spans="1:13" ht="24" thickTop="1" thickBot="1">
      <c r="A134" s="559">
        <f>A130+1</f>
        <v>28</v>
      </c>
      <c r="B134" s="272" t="s">
        <v>76</v>
      </c>
      <c r="C134" s="272" t="s">
        <v>78</v>
      </c>
      <c r="D134" s="272" t="s">
        <v>23</v>
      </c>
      <c r="E134" s="562" t="s">
        <v>80</v>
      </c>
      <c r="F134" s="562"/>
      <c r="G134" s="563" t="s">
        <v>71</v>
      </c>
      <c r="H134" s="564"/>
      <c r="I134" s="271"/>
      <c r="J134" s="270" t="s">
        <v>2</v>
      </c>
      <c r="K134" s="269"/>
      <c r="L134" s="268"/>
      <c r="M134" s="267"/>
    </row>
    <row r="135" spans="1:13" ht="23.25" thickBot="1">
      <c r="A135" s="560"/>
      <c r="B135" s="266" t="s">
        <v>4514</v>
      </c>
      <c r="C135" s="266" t="s">
        <v>4513</v>
      </c>
      <c r="D135" s="216">
        <v>43784</v>
      </c>
      <c r="E135" s="266"/>
      <c r="F135" s="266" t="s">
        <v>4512</v>
      </c>
      <c r="G135" s="547" t="s">
        <v>4511</v>
      </c>
      <c r="H135" s="548"/>
      <c r="I135" s="549"/>
      <c r="J135" s="253" t="s">
        <v>6</v>
      </c>
      <c r="K135" s="253"/>
      <c r="L135" s="252" t="s">
        <v>3</v>
      </c>
      <c r="M135" s="251">
        <f>40+40+40+40+40</f>
        <v>200</v>
      </c>
    </row>
    <row r="136" spans="1:13" ht="23.25" thickBot="1">
      <c r="A136" s="560"/>
      <c r="B136" s="265" t="s">
        <v>77</v>
      </c>
      <c r="C136" s="265" t="s">
        <v>79</v>
      </c>
      <c r="D136" s="265" t="s">
        <v>22</v>
      </c>
      <c r="E136" s="550" t="s">
        <v>81</v>
      </c>
      <c r="F136" s="550"/>
      <c r="G136" s="551"/>
      <c r="H136" s="552"/>
      <c r="I136" s="553"/>
      <c r="J136" s="249" t="s">
        <v>4510</v>
      </c>
      <c r="K136" s="248"/>
      <c r="L136" s="247" t="s">
        <v>3</v>
      </c>
      <c r="M136" s="246">
        <f>133+133+133+133+133</f>
        <v>665</v>
      </c>
    </row>
    <row r="137" spans="1:13" ht="23.25" thickBot="1">
      <c r="A137" s="561"/>
      <c r="B137" s="264" t="s">
        <v>4509</v>
      </c>
      <c r="C137" s="264" t="s">
        <v>4508</v>
      </c>
      <c r="D137" s="275">
        <v>43787</v>
      </c>
      <c r="E137" s="274"/>
      <c r="F137" s="273" t="s">
        <v>4507</v>
      </c>
      <c r="G137" s="554"/>
      <c r="H137" s="555"/>
      <c r="I137" s="556"/>
      <c r="J137" s="249" t="s">
        <v>4506</v>
      </c>
      <c r="K137" s="248"/>
      <c r="L137" s="247" t="s">
        <v>3</v>
      </c>
      <c r="M137" s="246">
        <f>20+19+25+15+15+16+20+20+16+20+5+9</f>
        <v>200</v>
      </c>
    </row>
    <row r="138" spans="1:13" ht="24" thickTop="1" thickBot="1">
      <c r="A138" s="559">
        <f>A134+1</f>
        <v>29</v>
      </c>
      <c r="B138" s="272" t="s">
        <v>76</v>
      </c>
      <c r="C138" s="272" t="s">
        <v>78</v>
      </c>
      <c r="D138" s="272" t="s">
        <v>23</v>
      </c>
      <c r="E138" s="562" t="s">
        <v>80</v>
      </c>
      <c r="F138" s="562"/>
      <c r="G138" s="563" t="s">
        <v>71</v>
      </c>
      <c r="H138" s="564"/>
      <c r="I138" s="271"/>
      <c r="J138" s="270" t="s">
        <v>2</v>
      </c>
      <c r="K138" s="269"/>
      <c r="L138" s="268"/>
      <c r="M138" s="267"/>
    </row>
    <row r="139" spans="1:13" ht="31.9" customHeight="1" thickBot="1">
      <c r="A139" s="560"/>
      <c r="B139" s="266" t="s">
        <v>4505</v>
      </c>
      <c r="C139" s="266" t="s">
        <v>4499</v>
      </c>
      <c r="D139" s="216">
        <v>43800</v>
      </c>
      <c r="E139" s="266"/>
      <c r="F139" s="266" t="s">
        <v>4498</v>
      </c>
      <c r="G139" s="547" t="s">
        <v>4495</v>
      </c>
      <c r="H139" s="548"/>
      <c r="I139" s="549"/>
      <c r="J139" s="253" t="s">
        <v>4497</v>
      </c>
      <c r="K139" s="253"/>
      <c r="L139" s="252" t="s">
        <v>3</v>
      </c>
      <c r="M139" s="251">
        <v>1215</v>
      </c>
    </row>
    <row r="140" spans="1:13" ht="23.25" thickBot="1">
      <c r="A140" s="560"/>
      <c r="B140" s="265" t="s">
        <v>77</v>
      </c>
      <c r="C140" s="265" t="s">
        <v>79</v>
      </c>
      <c r="D140" s="265" t="s">
        <v>22</v>
      </c>
      <c r="E140" s="550" t="s">
        <v>81</v>
      </c>
      <c r="F140" s="550"/>
      <c r="G140" s="551"/>
      <c r="H140" s="552"/>
      <c r="I140" s="553"/>
      <c r="J140" s="249"/>
      <c r="K140" s="248"/>
      <c r="L140" s="247"/>
      <c r="M140" s="246"/>
    </row>
    <row r="141" spans="1:13" ht="23.25" thickBot="1">
      <c r="A141" s="561"/>
      <c r="B141" s="264" t="s">
        <v>4504</v>
      </c>
      <c r="C141" s="264" t="s">
        <v>4495</v>
      </c>
      <c r="D141" s="275">
        <v>43805</v>
      </c>
      <c r="E141" s="274"/>
      <c r="F141" s="273" t="s">
        <v>4503</v>
      </c>
      <c r="G141" s="554"/>
      <c r="H141" s="555"/>
      <c r="I141" s="556"/>
      <c r="J141" s="249"/>
      <c r="K141" s="248"/>
      <c r="L141" s="247"/>
      <c r="M141" s="246"/>
    </row>
    <row r="142" spans="1:13" ht="24" thickTop="1" thickBot="1">
      <c r="A142" s="559">
        <f>A138+1</f>
        <v>30</v>
      </c>
      <c r="B142" s="272" t="s">
        <v>76</v>
      </c>
      <c r="C142" s="272" t="s">
        <v>78</v>
      </c>
      <c r="D142" s="272" t="s">
        <v>23</v>
      </c>
      <c r="E142" s="562" t="s">
        <v>80</v>
      </c>
      <c r="F142" s="562"/>
      <c r="G142" s="563" t="s">
        <v>71</v>
      </c>
      <c r="H142" s="564"/>
      <c r="I142" s="271"/>
      <c r="J142" s="270" t="s">
        <v>2</v>
      </c>
      <c r="K142" s="269"/>
      <c r="L142" s="268"/>
      <c r="M142" s="267"/>
    </row>
    <row r="143" spans="1:13" ht="34.5" thickBot="1">
      <c r="A143" s="560"/>
      <c r="B143" s="266" t="s">
        <v>4502</v>
      </c>
      <c r="C143" s="266" t="s">
        <v>4499</v>
      </c>
      <c r="D143" s="216">
        <v>43800</v>
      </c>
      <c r="E143" s="266"/>
      <c r="F143" s="266" t="s">
        <v>4498</v>
      </c>
      <c r="G143" s="547" t="s">
        <v>4495</v>
      </c>
      <c r="H143" s="548"/>
      <c r="I143" s="549"/>
      <c r="J143" s="253" t="s">
        <v>4497</v>
      </c>
      <c r="K143" s="253"/>
      <c r="L143" s="252" t="s">
        <v>3</v>
      </c>
      <c r="M143" s="251">
        <v>1215</v>
      </c>
    </row>
    <row r="144" spans="1:13" ht="23.25" thickBot="1">
      <c r="A144" s="560"/>
      <c r="B144" s="265" t="s">
        <v>77</v>
      </c>
      <c r="C144" s="265" t="s">
        <v>79</v>
      </c>
      <c r="D144" s="265" t="s">
        <v>22</v>
      </c>
      <c r="E144" s="550" t="s">
        <v>81</v>
      </c>
      <c r="F144" s="550"/>
      <c r="G144" s="551"/>
      <c r="H144" s="552"/>
      <c r="I144" s="553"/>
      <c r="J144" s="249"/>
      <c r="K144" s="248"/>
      <c r="L144" s="247"/>
      <c r="M144" s="246"/>
    </row>
    <row r="145" spans="1:13" ht="23.25" thickBot="1">
      <c r="A145" s="560"/>
      <c r="B145" s="264" t="s">
        <v>4496</v>
      </c>
      <c r="C145" s="264" t="s">
        <v>4495</v>
      </c>
      <c r="D145" s="263">
        <v>43805</v>
      </c>
      <c r="E145" s="262"/>
      <c r="F145" s="261" t="s">
        <v>4501</v>
      </c>
      <c r="G145" s="578"/>
      <c r="H145" s="579"/>
      <c r="I145" s="580"/>
      <c r="J145" s="249"/>
      <c r="K145" s="248"/>
      <c r="L145" s="247"/>
      <c r="M145" s="246"/>
    </row>
    <row r="146" spans="1:13" ht="23.25" thickBot="1">
      <c r="A146" s="569">
        <f>A142+1</f>
        <v>31</v>
      </c>
      <c r="B146" s="260" t="s">
        <v>76</v>
      </c>
      <c r="C146" s="260" t="s">
        <v>78</v>
      </c>
      <c r="D146" s="260" t="s">
        <v>23</v>
      </c>
      <c r="E146" s="571" t="s">
        <v>80</v>
      </c>
      <c r="F146" s="571"/>
      <c r="G146" s="572" t="s">
        <v>71</v>
      </c>
      <c r="H146" s="573"/>
      <c r="I146" s="259"/>
      <c r="J146" s="258" t="s">
        <v>2</v>
      </c>
      <c r="K146" s="257"/>
      <c r="L146" s="256"/>
      <c r="M146" s="255"/>
    </row>
    <row r="147" spans="1:13" ht="34.5" thickBot="1">
      <c r="A147" s="569"/>
      <c r="B147" s="254" t="s">
        <v>4500</v>
      </c>
      <c r="C147" s="254" t="s">
        <v>4499</v>
      </c>
      <c r="D147" s="216">
        <v>43800</v>
      </c>
      <c r="E147" s="254"/>
      <c r="F147" s="254" t="s">
        <v>4498</v>
      </c>
      <c r="G147" s="547" t="s">
        <v>4495</v>
      </c>
      <c r="H147" s="548"/>
      <c r="I147" s="549"/>
      <c r="J147" s="253" t="s">
        <v>4497</v>
      </c>
      <c r="K147" s="253"/>
      <c r="L147" s="252" t="s">
        <v>3</v>
      </c>
      <c r="M147" s="251">
        <v>1215</v>
      </c>
    </row>
    <row r="148" spans="1:13" ht="23.25" thickBot="1">
      <c r="A148" s="569"/>
      <c r="B148" s="250" t="s">
        <v>77</v>
      </c>
      <c r="C148" s="250" t="s">
        <v>79</v>
      </c>
      <c r="D148" s="250" t="s">
        <v>22</v>
      </c>
      <c r="E148" s="574" t="s">
        <v>81</v>
      </c>
      <c r="F148" s="574"/>
      <c r="G148" s="551"/>
      <c r="H148" s="552"/>
      <c r="I148" s="553"/>
      <c r="J148" s="249"/>
      <c r="K148" s="248"/>
      <c r="L148" s="247"/>
      <c r="M148" s="246"/>
    </row>
    <row r="149" spans="1:13" ht="23.25" thickBot="1">
      <c r="A149" s="570"/>
      <c r="B149" s="245" t="s">
        <v>4496</v>
      </c>
      <c r="C149" s="245" t="s">
        <v>4495</v>
      </c>
      <c r="D149" s="244">
        <v>43805</v>
      </c>
      <c r="E149" s="243"/>
      <c r="F149" s="242" t="s">
        <v>4494</v>
      </c>
      <c r="G149" s="575"/>
      <c r="H149" s="576"/>
      <c r="I149" s="577"/>
      <c r="J149" s="241"/>
      <c r="K149" s="240"/>
      <c r="L149" s="239"/>
      <c r="M149" s="238"/>
    </row>
  </sheetData>
  <mergeCells count="261">
    <mergeCell ref="A26:A29"/>
    <mergeCell ref="E26:F26"/>
    <mergeCell ref="E28:F28"/>
    <mergeCell ref="A30:A33"/>
    <mergeCell ref="E30:F30"/>
    <mergeCell ref="G15:I15"/>
    <mergeCell ref="G16:I16"/>
    <mergeCell ref="G17:I17"/>
    <mergeCell ref="G25:I25"/>
    <mergeCell ref="E24:F24"/>
    <mergeCell ref="E22:F22"/>
    <mergeCell ref="A42:A45"/>
    <mergeCell ref="E42:F42"/>
    <mergeCell ref="E44:F44"/>
    <mergeCell ref="E32:F32"/>
    <mergeCell ref="A34:A37"/>
    <mergeCell ref="A38:A41"/>
    <mergeCell ref="E38:F38"/>
    <mergeCell ref="E40:F40"/>
    <mergeCell ref="E34:F34"/>
    <mergeCell ref="E36:F36"/>
    <mergeCell ref="A56:A59"/>
    <mergeCell ref="E56:F56"/>
    <mergeCell ref="A105:A109"/>
    <mergeCell ref="E105:F105"/>
    <mergeCell ref="A73:A76"/>
    <mergeCell ref="E73:F73"/>
    <mergeCell ref="E75:F75"/>
    <mergeCell ref="A77:A80"/>
    <mergeCell ref="A97:A100"/>
    <mergeCell ref="E99:F99"/>
    <mergeCell ref="E58:F58"/>
    <mergeCell ref="A60:A63"/>
    <mergeCell ref="E60:F60"/>
    <mergeCell ref="E62:F62"/>
    <mergeCell ref="A64:A68"/>
    <mergeCell ref="E64:F64"/>
    <mergeCell ref="E66:F66"/>
    <mergeCell ref="A69:A72"/>
    <mergeCell ref="A101:A104"/>
    <mergeCell ref="E101:F101"/>
    <mergeCell ref="E103:F103"/>
    <mergeCell ref="E97:F97"/>
    <mergeCell ref="A89:A92"/>
    <mergeCell ref="E89:F89"/>
    <mergeCell ref="E77:F77"/>
    <mergeCell ref="A81:A84"/>
    <mergeCell ref="E81:F81"/>
    <mergeCell ref="E83:F83"/>
    <mergeCell ref="A85:A88"/>
    <mergeCell ref="E85:F85"/>
    <mergeCell ref="E87:F87"/>
    <mergeCell ref="E79:F79"/>
    <mergeCell ref="A114:A117"/>
    <mergeCell ref="E114:F114"/>
    <mergeCell ref="E116:F116"/>
    <mergeCell ref="E110:F110"/>
    <mergeCell ref="E112:F112"/>
    <mergeCell ref="E107:F107"/>
    <mergeCell ref="A110:A113"/>
    <mergeCell ref="B108:B109"/>
    <mergeCell ref="C108:C109"/>
    <mergeCell ref="D108:D109"/>
    <mergeCell ref="E91:F91"/>
    <mergeCell ref="A93:A96"/>
    <mergeCell ref="E93:F93"/>
    <mergeCell ref="E95:F95"/>
    <mergeCell ref="P2:S2"/>
    <mergeCell ref="P3:S3"/>
    <mergeCell ref="P4:S4"/>
    <mergeCell ref="J2:M4"/>
    <mergeCell ref="A5:M5"/>
    <mergeCell ref="A22:A25"/>
    <mergeCell ref="A14:A17"/>
    <mergeCell ref="B53:B55"/>
    <mergeCell ref="D53:D55"/>
    <mergeCell ref="C53:C55"/>
    <mergeCell ref="F53:F55"/>
    <mergeCell ref="G20:I21"/>
    <mergeCell ref="G18:I18"/>
    <mergeCell ref="A50:A55"/>
    <mergeCell ref="E50:F50"/>
    <mergeCell ref="E52:F52"/>
    <mergeCell ref="A46:A49"/>
    <mergeCell ref="E46:F46"/>
    <mergeCell ref="E48:F48"/>
    <mergeCell ref="G41:I41"/>
    <mergeCell ref="G45:I45"/>
    <mergeCell ref="G29:I29"/>
    <mergeCell ref="G33:I33"/>
    <mergeCell ref="G37:I37"/>
    <mergeCell ref="E14:F14"/>
    <mergeCell ref="E16:F16"/>
    <mergeCell ref="A18:A21"/>
    <mergeCell ref="E18:F18"/>
    <mergeCell ref="E20:F20"/>
    <mergeCell ref="G73:H73"/>
    <mergeCell ref="G74:I74"/>
    <mergeCell ref="G59:I59"/>
    <mergeCell ref="G61:I61"/>
    <mergeCell ref="G64:H64"/>
    <mergeCell ref="G65:I65"/>
    <mergeCell ref="G69:H69"/>
    <mergeCell ref="G70:I70"/>
    <mergeCell ref="G63:I63"/>
    <mergeCell ref="G68:I68"/>
    <mergeCell ref="G72:I72"/>
    <mergeCell ref="G49:I49"/>
    <mergeCell ref="G55:I55"/>
    <mergeCell ref="G58:I58"/>
    <mergeCell ref="G62:I62"/>
    <mergeCell ref="E69:F69"/>
    <mergeCell ref="E71:F71"/>
    <mergeCell ref="G47:I47"/>
    <mergeCell ref="G50:H50"/>
    <mergeCell ref="D11:F11"/>
    <mergeCell ref="B12:B13"/>
    <mergeCell ref="A6:A13"/>
    <mergeCell ref="B8:N8"/>
    <mergeCell ref="B6:J7"/>
    <mergeCell ref="K12:K13"/>
    <mergeCell ref="L12:L13"/>
    <mergeCell ref="C12:C13"/>
    <mergeCell ref="D12:D13"/>
    <mergeCell ref="G12:I13"/>
    <mergeCell ref="J9:J11"/>
    <mergeCell ref="J12:J13"/>
    <mergeCell ref="M12:M13"/>
    <mergeCell ref="B9:F9"/>
    <mergeCell ref="B10:F10"/>
    <mergeCell ref="L9:M11"/>
    <mergeCell ref="E12:F13"/>
    <mergeCell ref="G9:G11"/>
    <mergeCell ref="I9:I11"/>
    <mergeCell ref="K9:K11"/>
    <mergeCell ref="H9:H11"/>
    <mergeCell ref="G87:I87"/>
    <mergeCell ref="G91:I91"/>
    <mergeCell ref="G95:I95"/>
    <mergeCell ref="G117:I117"/>
    <mergeCell ref="G14:H14"/>
    <mergeCell ref="G24:I24"/>
    <mergeCell ref="G28:I28"/>
    <mergeCell ref="G32:I32"/>
    <mergeCell ref="G36:I36"/>
    <mergeCell ref="G40:I40"/>
    <mergeCell ref="G44:I44"/>
    <mergeCell ref="G48:I48"/>
    <mergeCell ref="G52:I52"/>
    <mergeCell ref="G76:I76"/>
    <mergeCell ref="G19:I19"/>
    <mergeCell ref="G22:H22"/>
    <mergeCell ref="G23:I23"/>
    <mergeCell ref="G26:H26"/>
    <mergeCell ref="G27:I27"/>
    <mergeCell ref="G30:H30"/>
    <mergeCell ref="G31:I31"/>
    <mergeCell ref="G66:I66"/>
    <mergeCell ref="G71:I71"/>
    <mergeCell ref="G46:H46"/>
    <mergeCell ref="G51:I51"/>
    <mergeCell ref="G56:H56"/>
    <mergeCell ref="G57:I57"/>
    <mergeCell ref="G34:H34"/>
    <mergeCell ref="G35:I35"/>
    <mergeCell ref="G38:H38"/>
    <mergeCell ref="G39:I39"/>
    <mergeCell ref="G42:H42"/>
    <mergeCell ref="G43:I43"/>
    <mergeCell ref="G77:H77"/>
    <mergeCell ref="G78:I78"/>
    <mergeCell ref="G80:I80"/>
    <mergeCell ref="G84:I84"/>
    <mergeCell ref="G88:I88"/>
    <mergeCell ref="G97:H97"/>
    <mergeCell ref="G98:I98"/>
    <mergeCell ref="G60:H60"/>
    <mergeCell ref="G115:I115"/>
    <mergeCell ref="G85:H85"/>
    <mergeCell ref="G86:I86"/>
    <mergeCell ref="G114:H114"/>
    <mergeCell ref="G99:I99"/>
    <mergeCell ref="G103:I103"/>
    <mergeCell ref="G107:I107"/>
    <mergeCell ref="G112:I112"/>
    <mergeCell ref="G104:I104"/>
    <mergeCell ref="G81:H81"/>
    <mergeCell ref="G82:I82"/>
    <mergeCell ref="G75:I75"/>
    <mergeCell ref="G79:I79"/>
    <mergeCell ref="G92:I92"/>
    <mergeCell ref="G96:I96"/>
    <mergeCell ref="G83:I83"/>
    <mergeCell ref="A118:A121"/>
    <mergeCell ref="E118:F118"/>
    <mergeCell ref="G118:H118"/>
    <mergeCell ref="G119:I119"/>
    <mergeCell ref="E120:F120"/>
    <mergeCell ref="G120:I120"/>
    <mergeCell ref="G121:I121"/>
    <mergeCell ref="G109:I109"/>
    <mergeCell ref="G113:I113"/>
    <mergeCell ref="G116:I116"/>
    <mergeCell ref="F108:F109"/>
    <mergeCell ref="G111:I111"/>
    <mergeCell ref="G101:H101"/>
    <mergeCell ref="G102:I102"/>
    <mergeCell ref="G105:H105"/>
    <mergeCell ref="G106:I106"/>
    <mergeCell ref="G110:H110"/>
    <mergeCell ref="G89:H89"/>
    <mergeCell ref="G90:I90"/>
    <mergeCell ref="G93:H93"/>
    <mergeCell ref="G94:I94"/>
    <mergeCell ref="G100:I100"/>
    <mergeCell ref="A146:A149"/>
    <mergeCell ref="E146:F146"/>
    <mergeCell ref="G146:H146"/>
    <mergeCell ref="G147:I147"/>
    <mergeCell ref="E148:F148"/>
    <mergeCell ref="G148:I148"/>
    <mergeCell ref="G149:I149"/>
    <mergeCell ref="A134:A137"/>
    <mergeCell ref="E134:F134"/>
    <mergeCell ref="G134:H134"/>
    <mergeCell ref="G135:I135"/>
    <mergeCell ref="E136:F136"/>
    <mergeCell ref="G136:I136"/>
    <mergeCell ref="G137:I137"/>
    <mergeCell ref="G145:I145"/>
    <mergeCell ref="A142:A145"/>
    <mergeCell ref="E142:F142"/>
    <mergeCell ref="G142:H142"/>
    <mergeCell ref="G143:I143"/>
    <mergeCell ref="E144:F144"/>
    <mergeCell ref="G144:I144"/>
    <mergeCell ref="A138:A141"/>
    <mergeCell ref="E138:F138"/>
    <mergeCell ref="G138:H138"/>
    <mergeCell ref="G139:I139"/>
    <mergeCell ref="E140:F140"/>
    <mergeCell ref="G140:I140"/>
    <mergeCell ref="G141:I141"/>
    <mergeCell ref="D125:D128"/>
    <mergeCell ref="F125:F128"/>
    <mergeCell ref="A130:A133"/>
    <mergeCell ref="E130:F130"/>
    <mergeCell ref="G130:H130"/>
    <mergeCell ref="G131:I131"/>
    <mergeCell ref="E132:F132"/>
    <mergeCell ref="G132:I132"/>
    <mergeCell ref="G133:I133"/>
    <mergeCell ref="A122:A129"/>
    <mergeCell ref="E122:F122"/>
    <mergeCell ref="G122:H122"/>
    <mergeCell ref="G123:I123"/>
    <mergeCell ref="E124:F124"/>
    <mergeCell ref="G124:I124"/>
    <mergeCell ref="G129:I129"/>
    <mergeCell ref="B125:B128"/>
    <mergeCell ref="C125:C129"/>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7 B61 B65 B70 B74 B78 B82 B86 B90 B94 B98 B102 B106 B111 B115 B119 B123 B131 B135 B139 B143 B147"/>
    <dataValidation allowBlank="1" showInputMessage="1" showErrorMessage="1" promptTitle="Benefit #3- Payment in-kind" prompt="If there is a benefit #3 and it was paid in-kind, mark this box with an  x._x000a_" sqref="L21 L25 L29 L33 L37 L41 L45 L49 L55 L59 L63 L68 L72 L76 L80 L84 L88 L92 L96 L100 L104 L109 L113 L117 L53 L121 L129 L133"/>
    <dataValidation allowBlank="1" showInputMessage="1" showErrorMessage="1" promptTitle="Benefit #2- Payment in-kind" prompt="If there is a benefit #2 and it was paid in-kind, mark this box with an  x._x000a_" sqref="L20 L24 L28 L32 L36 L40 L44 L48 L58 L62 L66:L67 L71 L75 L79 L83 L87 L91 L95 L99 L103 L107:L108 L112 L116 L52 L54 L120 L124:L128 L132 L136:L137 L140:L141 L144:L145 L148:L149"/>
    <dataValidation allowBlank="1" showInputMessage="1" showErrorMessage="1" promptTitle="Benefit #1- Payment in-kind" prompt="If there is a benefit #1 and it was paid in-kind, mark this box with an  x._x000a_" sqref="L18:L19 L22:L23 L26:L27 L30:L31 L34:L35 L38:L39 L42:L43 L46:L47 L50:L51 L56:L57 L60:L61 L64:L65 L69:L70 L73:L74 L77:L78 L81:L82 L85:L86 L89:L90 L93:L94 L97:L98 L101:L102 L105:L106 L110:L111 L114:L115 L118:L119 L122:L123 L130:L131 L134:L135 L138:L139 L142:L143 L146:L147"/>
    <dataValidation allowBlank="1" showInputMessage="1" showErrorMessage="1" promptTitle="Benefit #3--Payment by Check" prompt="If there is a benefit #3 and it was paid by check, mark an x in this cell._x000a_" sqref="K21 K25 K29 K33 K37 K41 K45 K49 K55 K59 K63 K68 K72 K76 K80 K84 K88 K92 K96 K100 K104 K109 K113 K117 K53 K121 K129 K133"/>
    <dataValidation allowBlank="1" showInputMessage="1" showErrorMessage="1" promptTitle="Benefit #2--Payment by Check" prompt="If there is a benefit #2 and it was paid by check, mark an x in this cell._x000a_" sqref="K20 K24 K28 K32 K36 K40 K44 K48 K58 K62 K66:K67 K71 K75 K79 K83 K87 K91 K95 K99 K103 K107:K108 K112 K116 K52 K54 K120 K124:K128 K132 K136:K137 K140:K141 K144:K145 K148:K149"/>
    <dataValidation allowBlank="1" showInputMessage="1" showErrorMessage="1" promptTitle="Benefit #1--Payment by Check" prompt="If there is a benefit #1 and it was paid by check, mark an x in this cell._x000a_" sqref="K18:K19 K22:K23 K26:K27 K30:K31 K34:K35 K38:K39 K42:K43 K46:K47 K50:K51 K56:K57 K60:K61 K64:K65 K69:K70 K73:K74 K77:K78 K81:K82 K85:K86 K89:K90 K93:K94 K97:K98 K101:K102 K105:K106 K110:K111 K114:K115 K118:K119 K122:K123 K130:K131 K134:K135 K138:K139 K142:K143 K146:K147"/>
    <dataValidation allowBlank="1" showInputMessage="1" showErrorMessage="1" promptTitle="Benefit #3 Description" prompt="Benefit #3 description is listed here" sqref="J21 J25 J29 J33 J37 J41 J45 J49 J55 J59 J63 J68 J72 J76 J80 J84 J88 J92 J96 J100 J104 J109 J113 J117 J53 J121 J129 J125 J133"/>
    <dataValidation allowBlank="1" showInputMessage="1" showErrorMessage="1" promptTitle="Benefit #3 Total Amount" prompt="The total amount of Benefit #3 is entered here." sqref="M21 M25 M29 M33 M37 M41 M45 M49 M55 M59 M63 M68 M72 M76 M80 M84 M88 M92 M96 M100 M104 M109 M113 M117 M53 M121 M129 M133"/>
    <dataValidation allowBlank="1" showInputMessage="1" showErrorMessage="1" promptTitle="Benefit #2 Total Amount" prompt="The total amount of Benefit #2 is entered here." sqref="M20 M24 M28 M32 M36 M40 M44 M48 M58 M62 M66:M67 M71 M75 M79 M83 M87 M91 M95 M99 M103 M107:M108 M112 M116 M52 M54 M120 M124:M128 M132 M136:M137 M140:M141 M144:M145 M148:M149"/>
    <dataValidation allowBlank="1" showInputMessage="1" showErrorMessage="1" promptTitle="Benefit #2 Description" prompt="Benefit #2 description is listed here" sqref="J20 J24 J28 J32 J36 J40 J44 J48 J58 J62 J66:J67 J71 J75 J79 J83 J87 J91 J95 J99 J103 J107:J108 J112 J116 J52 J54 J120 J124 J126:J128 J132 J136:J137 J140:J141 J144:J145 J148:J149"/>
    <dataValidation allowBlank="1" showInputMessage="1" showErrorMessage="1" promptTitle="Benefit #1 Total Amount" prompt="The total amount of Benefit #1 is entered here." sqref="M18:M19 M22:M23 M26:M27 M30:M31 M34:M35 M38:M39 M42:M43 M46:M47 M50:M51 M56:M57 M60:M61 M64:M65 M69:M70 M73:M74 M77:M78 M81:M82 M85:M86 M89:M90 M93:M94 M97:M98 M101:M102 M105:M106 M110:M111 M114:M115 M118:M119 M122:M123 M130:M131 M134:M135 M138:M139 M142:M143 M146:M147"/>
    <dataValidation allowBlank="1" showInputMessage="1" showErrorMessage="1" promptTitle="Benefit#1 Description" prompt="Benefit Description for Entry #1 is listed here." sqref="J18:J19 J22:J23 J26:J27 J30:J31 J34:J35 J38:J39 J42:J43 J46:J47 J50:J51 J56:J57 J60:J61 J64:J65 J69:J70 J73:J74 J77:J78 J81:J82 J85:J86 J89:J90 J93:J94 J97:J98 J101:J102 J105:J106 J110:J111 J114:J115 J118:J119 J122:J123 J130:J131 J134:J135 J138:J139 J142:J143 J146:J147"/>
    <dataValidation allowBlank="1" showInputMessage="1" showErrorMessage="1" promptTitle="Travel Date(s)" prompt="List the dates of travel here expressed in the format MM/DD/YYYY-MM/DD/YYYY." sqref="F21 F25 F29 F33 F37 F41 F45 F49 F53 F59 F63 F68 F72 F76 F80 F84 F88 F92 F96 F100 F104 F108 F113 F117 F121 F125 F133 F137 F141 F145 F149"/>
    <dataValidation type="date" allowBlank="1" showInputMessage="1" showErrorMessage="1" errorTitle="Data Entry Error" error="Please enter date using MM/DD/YYYY" promptTitle="Event Ending Date" prompt="List Event ending date here using the format MM/DD/YYYY." sqref="D21 D25 D29 D33 D37 D41 D45 D49 D59 D63 D68 D72 D76 D80 D84 D88 D92 D96 D100 D104 D108 D113 D117 D121 D125 D133 D137 D145 D141 D149">
      <formula1>40179</formula1>
      <formula2>73051</formula2>
    </dataValidation>
    <dataValidation allowBlank="1" showInputMessage="1" showErrorMessage="1" promptTitle="Event Sponsor" prompt="List the event sponsor here." sqref="C21 C25 C29 C33 C37 C41 C45 C49 C51 C59 C63 C68 C72 C76 C80 C84 C92 C96 C100 C104 C108 C113 C117 C121 C125 C133 C137 C141 C145 C149"/>
    <dataValidation allowBlank="1" showInputMessage="1" showErrorMessage="1" promptTitle="Traveler Title" prompt="List traveler's title here." sqref="B21 B25 B29 B33 B37 B41 B45 B49 B53 B63 B68 B72 B76 B80 B59 B88 B92 B96 B100 B104 B108 B113 B117 B84 B121 B125 B133 B137 B141 B145 B149"/>
    <dataValidation allowBlank="1" showInputMessage="1" showErrorMessage="1" promptTitle="Location " prompt="List location of event here." sqref="F19 F23 F27 F31 F35 F39 F43 F47 F51 F61 F65 F70 F74 F78 F82 F86 F90 F94 F98 F102 F106 F111 F115 F57 F119 F123 F131 F135 F139 F143 F14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7 D61 D65 D70 D74 D78 D82 D86 D90 D94 D98 D102 D106 D111 D115 D119 D123 D131 D135 D143 D139 D147">
      <formula1>40179</formula1>
      <formula2>73051</formula2>
    </dataValidation>
    <dataValidation allowBlank="1" showInputMessage="1" showErrorMessage="1" promptTitle="Event Description" prompt="Provide event description (e.g. title of the conference) here." sqref="C19 C27 C31 C35 C39 C47 C43 C61 C70 C74 C82 C90 C106 C115 C119 C123 C131 C135 C139 C143 C147"/>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17:I17 G25:I25 G29:I29 G27:I27 G23:I23 G33:I33 G37:I37 G41:I41 G45:I45 G49:I49 G55:I55 G59:I59 G63:I63 G68:I68 G72:I72 G76:I76 G80:I80 G84:I84 G88:I88 G92:I92 G96:I96 G100:I100 G104:I104 G109:I109 G113:I113 G117:I117 G31:I31 G35:I35 G39:I39 G47:I47 G51:I51 G57:I57 G61:I61 G65:I65 G70:I70 G74:I74 G78:I78 G82:I82 G86:I86 G90:I90 G94:I94 G98:I98 G102:I102 G106:I106 G111:I111 G115:I115 G43:I43 G121:I121 G119:I119 G129:I129 G123:I123 G133:I133 G131:I131 G137:I137 G135:I135 G141:I141 G139:I139 G145:I145 G143:I143 G149:I149 G147:I147 C53:D53 E55"/>
  </dataValidations>
  <hyperlinks>
    <hyperlink ref="D11" r:id="rId1"/>
  </hyperlink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385" customWidth="1"/>
    <col min="2" max="2" width="16.140625" style="385" customWidth="1"/>
    <col min="3" max="3" width="17.7109375" style="385" customWidth="1"/>
    <col min="4" max="4" width="14.42578125" style="385" customWidth="1"/>
    <col min="5" max="5" width="18.7109375" style="385" hidden="1" customWidth="1"/>
    <col min="6" max="6" width="14.85546875" style="385" customWidth="1"/>
    <col min="7" max="7" width="3" style="385" customWidth="1"/>
    <col min="8" max="8" width="11.28515625" style="385" customWidth="1"/>
    <col min="9" max="9" width="3" style="385" customWidth="1"/>
    <col min="10" max="10" width="12.28515625" style="385" customWidth="1"/>
    <col min="11" max="11" width="9.140625" style="385" customWidth="1"/>
    <col min="12" max="12" width="8.85546875" style="385" customWidth="1"/>
    <col min="13" max="13" width="8" style="385" customWidth="1"/>
    <col min="14" max="14" width="0.140625" style="385" customWidth="1"/>
    <col min="15" max="15" width="8.85546875" style="385"/>
    <col min="16" max="16" width="20.28515625" style="385" bestFit="1" customWidth="1"/>
    <col min="17" max="20" width="8.85546875" style="385"/>
    <col min="21" max="21" width="9.42578125" style="385" customWidth="1"/>
    <col min="22" max="22" width="13.7109375" style="61" customWidth="1"/>
    <col min="23" max="16384" width="8.85546875" style="385"/>
  </cols>
  <sheetData>
    <row r="1" spans="1:19" s="385" customFormat="1" hidden="1">
      <c r="A1" s="100" t="s">
        <v>4877</v>
      </c>
    </row>
    <row r="2" spans="1:19" s="385" customFormat="1">
      <c r="J2" s="730" t="s">
        <v>4669</v>
      </c>
      <c r="K2" s="731"/>
      <c r="L2" s="731"/>
      <c r="M2" s="731"/>
      <c r="P2" s="733"/>
      <c r="Q2" s="733"/>
      <c r="R2" s="733"/>
      <c r="S2" s="733"/>
    </row>
    <row r="3" spans="1:19" s="385" customFormat="1">
      <c r="J3" s="731"/>
      <c r="K3" s="731"/>
      <c r="L3" s="731"/>
      <c r="M3" s="731"/>
      <c r="P3" s="734"/>
      <c r="Q3" s="734"/>
      <c r="R3" s="734"/>
      <c r="S3" s="734"/>
    </row>
    <row r="4" spans="1:19" s="385" customFormat="1" ht="13.5" thickBot="1">
      <c r="A4" s="1"/>
      <c r="B4" s="1"/>
      <c r="C4" s="1"/>
      <c r="D4" s="1"/>
      <c r="E4" s="1"/>
      <c r="F4" s="1"/>
      <c r="G4" s="1"/>
      <c r="H4" s="1"/>
      <c r="I4" s="1"/>
      <c r="J4" s="732"/>
      <c r="K4" s="732"/>
      <c r="L4" s="732"/>
      <c r="M4" s="732"/>
      <c r="P4" s="735"/>
      <c r="Q4" s="735"/>
      <c r="R4" s="735"/>
      <c r="S4" s="735"/>
    </row>
    <row r="5" spans="1:19" s="385" customFormat="1" ht="30" customHeight="1" thickTop="1" thickBot="1">
      <c r="A5" s="736" t="str">
        <f>"1353 Travel Report for "&amp;B9&amp;", "&amp;B10&amp;" for the reporting period "&amp;"Oct 19 - March 20"</f>
        <v>1353 Travel Report for Health and Human Services, AHRQ for the reporting period Oct 19 - March 20</v>
      </c>
      <c r="B5" s="737"/>
      <c r="C5" s="737"/>
      <c r="D5" s="737"/>
      <c r="E5" s="737"/>
      <c r="F5" s="737"/>
      <c r="G5" s="737"/>
      <c r="H5" s="737"/>
      <c r="I5" s="737"/>
      <c r="J5" s="737"/>
      <c r="K5" s="737"/>
      <c r="L5" s="737"/>
      <c r="M5" s="737"/>
      <c r="N5" s="22"/>
      <c r="O5" s="1"/>
      <c r="Q5" s="7"/>
    </row>
    <row r="6" spans="1:19" s="385" customFormat="1" ht="13.5" customHeight="1" thickTop="1">
      <c r="A6" s="738" t="s">
        <v>8</v>
      </c>
      <c r="B6" s="740" t="s">
        <v>90</v>
      </c>
      <c r="C6" s="741"/>
      <c r="D6" s="741"/>
      <c r="E6" s="741"/>
      <c r="F6" s="741"/>
      <c r="G6" s="741"/>
      <c r="H6" s="741"/>
      <c r="I6" s="741"/>
      <c r="J6" s="742"/>
      <c r="K6" s="23" t="s">
        <v>19</v>
      </c>
      <c r="L6" s="23" t="s">
        <v>9</v>
      </c>
      <c r="M6" s="23" t="s">
        <v>18</v>
      </c>
      <c r="N6" s="11"/>
      <c r="O6" s="1"/>
    </row>
    <row r="7" spans="1:19" s="385" customFormat="1" ht="20.25" customHeight="1" thickBot="1">
      <c r="A7" s="738"/>
      <c r="B7" s="743"/>
      <c r="C7" s="744"/>
      <c r="D7" s="744"/>
      <c r="E7" s="744"/>
      <c r="F7" s="744"/>
      <c r="G7" s="744"/>
      <c r="H7" s="744"/>
      <c r="I7" s="744"/>
      <c r="J7" s="745"/>
      <c r="K7" s="47"/>
      <c r="L7" s="48"/>
      <c r="M7" s="49">
        <v>2020</v>
      </c>
      <c r="N7" s="50"/>
      <c r="O7" s="1"/>
    </row>
    <row r="8" spans="1:19" s="385" customFormat="1" ht="27.75" customHeight="1" thickTop="1" thickBot="1">
      <c r="A8" s="738"/>
      <c r="B8" s="746" t="s">
        <v>27</v>
      </c>
      <c r="C8" s="747"/>
      <c r="D8" s="747"/>
      <c r="E8" s="747"/>
      <c r="F8" s="747"/>
      <c r="G8" s="748"/>
      <c r="H8" s="748"/>
      <c r="I8" s="748"/>
      <c r="J8" s="748"/>
      <c r="K8" s="748"/>
      <c r="L8" s="747"/>
      <c r="M8" s="747"/>
      <c r="N8" s="749"/>
      <c r="O8" s="1"/>
    </row>
    <row r="9" spans="1:19" s="385" customFormat="1" ht="18" customHeight="1" thickTop="1">
      <c r="A9" s="738"/>
      <c r="B9" s="750" t="s">
        <v>91</v>
      </c>
      <c r="C9" s="728"/>
      <c r="D9" s="728"/>
      <c r="E9" s="728"/>
      <c r="F9" s="728"/>
      <c r="G9" s="634" t="s">
        <v>93</v>
      </c>
      <c r="H9" s="643" t="s">
        <v>94</v>
      </c>
      <c r="I9" s="637"/>
      <c r="J9" s="617" t="s">
        <v>95</v>
      </c>
      <c r="K9" s="640"/>
      <c r="L9" s="625" t="s">
        <v>92</v>
      </c>
      <c r="M9" s="626"/>
      <c r="N9" s="24"/>
      <c r="O9" s="21"/>
      <c r="P9" s="1"/>
    </row>
    <row r="10" spans="1:19" s="385" customFormat="1" ht="15.75" customHeight="1">
      <c r="A10" s="738"/>
      <c r="B10" s="727" t="s">
        <v>4875</v>
      </c>
      <c r="C10" s="728"/>
      <c r="D10" s="728"/>
      <c r="E10" s="728"/>
      <c r="F10" s="729"/>
      <c r="G10" s="635"/>
      <c r="H10" s="644"/>
      <c r="I10" s="638"/>
      <c r="J10" s="618"/>
      <c r="K10" s="641"/>
      <c r="L10" s="627"/>
      <c r="M10" s="626"/>
      <c r="N10" s="24"/>
      <c r="O10" s="21"/>
      <c r="P10" s="1"/>
    </row>
    <row r="11" spans="1:19" s="385" customFormat="1" ht="13.5" thickBot="1">
      <c r="A11" s="738"/>
      <c r="B11" s="46" t="s">
        <v>20</v>
      </c>
      <c r="C11" s="85" t="s">
        <v>4876</v>
      </c>
      <c r="D11" s="886" t="s">
        <v>4877</v>
      </c>
      <c r="E11" s="587"/>
      <c r="F11" s="588"/>
      <c r="G11" s="636"/>
      <c r="H11" s="645"/>
      <c r="I11" s="639"/>
      <c r="J11" s="619"/>
      <c r="K11" s="642"/>
      <c r="L11" s="628"/>
      <c r="M11" s="629"/>
      <c r="N11" s="25"/>
      <c r="O11" s="21"/>
      <c r="P11" s="1"/>
    </row>
    <row r="12" spans="1:19" s="385"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385" customFormat="1" ht="34.5" customHeight="1" thickBot="1">
      <c r="A13" s="739"/>
      <c r="B13" s="590"/>
      <c r="C13" s="608"/>
      <c r="D13" s="610"/>
      <c r="E13" s="632"/>
      <c r="F13" s="633"/>
      <c r="G13" s="614"/>
      <c r="H13" s="615"/>
      <c r="I13" s="616"/>
      <c r="J13" s="751"/>
      <c r="K13" s="762"/>
      <c r="L13" s="763"/>
      <c r="M13" s="751"/>
      <c r="N13" s="27"/>
      <c r="O13" s="1"/>
    </row>
    <row r="14" spans="1:19" s="385" customFormat="1" ht="24" thickTop="1" thickBot="1">
      <c r="A14" s="713" t="s">
        <v>10</v>
      </c>
      <c r="B14" s="387" t="s">
        <v>76</v>
      </c>
      <c r="C14" s="387" t="s">
        <v>78</v>
      </c>
      <c r="D14" s="387" t="s">
        <v>23</v>
      </c>
      <c r="E14" s="780" t="s">
        <v>80</v>
      </c>
      <c r="F14" s="780"/>
      <c r="G14" s="754" t="s">
        <v>71</v>
      </c>
      <c r="H14" s="716"/>
      <c r="I14" s="382"/>
      <c r="J14" s="67"/>
      <c r="K14" s="67"/>
      <c r="L14" s="67"/>
      <c r="M14" s="67"/>
      <c r="N14" s="3"/>
    </row>
    <row r="15" spans="1:19" s="385"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385" customFormat="1" ht="23.25" thickBot="1">
      <c r="A16" s="714"/>
      <c r="B16" s="383" t="s">
        <v>77</v>
      </c>
      <c r="C16" s="383" t="s">
        <v>79</v>
      </c>
      <c r="D16" s="383"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385"/>
    </row>
    <row r="18" spans="1:22" ht="23.25" customHeight="1" thickTop="1">
      <c r="A18" s="752">
        <f>1</f>
        <v>1</v>
      </c>
      <c r="B18" s="384" t="s">
        <v>76</v>
      </c>
      <c r="C18" s="384" t="s">
        <v>78</v>
      </c>
      <c r="D18" s="384" t="s">
        <v>23</v>
      </c>
      <c r="E18" s="754" t="s">
        <v>80</v>
      </c>
      <c r="F18" s="754"/>
      <c r="G18" s="766" t="s">
        <v>71</v>
      </c>
      <c r="H18" s="767"/>
      <c r="I18" s="768"/>
      <c r="J18" s="55"/>
      <c r="K18" s="55"/>
      <c r="L18" s="55"/>
      <c r="M18" s="56"/>
      <c r="N18" s="3"/>
      <c r="V18" s="62"/>
    </row>
    <row r="19" spans="1:22" ht="33.75">
      <c r="A19" s="764"/>
      <c r="B19" s="13" t="s">
        <v>4878</v>
      </c>
      <c r="C19" s="13" t="s">
        <v>4879</v>
      </c>
      <c r="D19" s="5">
        <v>43767</v>
      </c>
      <c r="E19" s="13"/>
      <c r="F19" s="13" t="s">
        <v>4880</v>
      </c>
      <c r="G19" s="755" t="s">
        <v>4881</v>
      </c>
      <c r="H19" s="756"/>
      <c r="I19" s="757"/>
      <c r="J19" s="72" t="s">
        <v>6</v>
      </c>
      <c r="K19" s="52"/>
      <c r="L19" s="156" t="s">
        <v>3</v>
      </c>
      <c r="M19" s="342">
        <v>900</v>
      </c>
      <c r="N19" s="3"/>
      <c r="V19" s="63"/>
    </row>
    <row r="20" spans="1:22" ht="22.5">
      <c r="A20" s="764"/>
      <c r="B20" s="386" t="s">
        <v>77</v>
      </c>
      <c r="C20" s="386" t="s">
        <v>79</v>
      </c>
      <c r="D20" s="386" t="s">
        <v>22</v>
      </c>
      <c r="E20" s="758" t="s">
        <v>81</v>
      </c>
      <c r="F20" s="758"/>
      <c r="G20" s="707"/>
      <c r="H20" s="708"/>
      <c r="I20" s="709"/>
      <c r="J20" s="77" t="s">
        <v>17</v>
      </c>
      <c r="K20" s="19"/>
      <c r="L20" s="153" t="s">
        <v>3</v>
      </c>
      <c r="M20" s="343">
        <v>1675.75</v>
      </c>
      <c r="N20" s="3"/>
      <c r="V20" s="64"/>
    </row>
    <row r="21" spans="1:22" ht="23.25" thickBot="1">
      <c r="A21" s="765"/>
      <c r="B21" s="14" t="s">
        <v>4882</v>
      </c>
      <c r="C21" s="14" t="s">
        <v>4881</v>
      </c>
      <c r="D21" s="134">
        <v>43771</v>
      </c>
      <c r="E21" s="16" t="s">
        <v>4</v>
      </c>
      <c r="F21" s="17" t="s">
        <v>4883</v>
      </c>
      <c r="G21" s="769"/>
      <c r="H21" s="770"/>
      <c r="I21" s="771"/>
      <c r="J21" s="82" t="s">
        <v>5</v>
      </c>
      <c r="K21" s="19"/>
      <c r="L21" s="153" t="s">
        <v>3</v>
      </c>
      <c r="M21" s="343">
        <v>240</v>
      </c>
      <c r="N21" s="3"/>
      <c r="V21" s="64"/>
    </row>
    <row r="22" spans="1:22" ht="24" thickTop="1" thickBot="1">
      <c r="A22" s="752">
        <f>A18+1</f>
        <v>2</v>
      </c>
      <c r="B22" s="384" t="s">
        <v>76</v>
      </c>
      <c r="C22" s="384" t="s">
        <v>78</v>
      </c>
      <c r="D22" s="384" t="s">
        <v>23</v>
      </c>
      <c r="E22" s="754" t="s">
        <v>80</v>
      </c>
      <c r="F22" s="754"/>
      <c r="G22" s="754" t="s">
        <v>71</v>
      </c>
      <c r="H22" s="716"/>
      <c r="I22" s="382"/>
      <c r="J22" s="54" t="s">
        <v>2</v>
      </c>
      <c r="K22" s="55"/>
      <c r="L22" s="55"/>
      <c r="M22" s="56"/>
      <c r="N22" s="3"/>
      <c r="V22" s="64"/>
    </row>
    <row r="23" spans="1:22" ht="57" thickBot="1">
      <c r="A23" s="697"/>
      <c r="B23" s="13" t="s">
        <v>4884</v>
      </c>
      <c r="C23" s="13" t="s">
        <v>4885</v>
      </c>
      <c r="D23" s="5">
        <v>43810</v>
      </c>
      <c r="E23" s="13"/>
      <c r="F23" s="13" t="s">
        <v>4886</v>
      </c>
      <c r="G23" s="755" t="s">
        <v>4887</v>
      </c>
      <c r="H23" s="756"/>
      <c r="I23" s="757"/>
      <c r="J23" s="72" t="s">
        <v>6</v>
      </c>
      <c r="K23" s="52"/>
      <c r="L23" s="156" t="s">
        <v>3</v>
      </c>
      <c r="M23" s="342">
        <v>500</v>
      </c>
      <c r="N23" s="3"/>
      <c r="V23" s="64"/>
    </row>
    <row r="24" spans="1:22" ht="23.25" thickBot="1">
      <c r="A24" s="697"/>
      <c r="B24" s="386" t="s">
        <v>77</v>
      </c>
      <c r="C24" s="386" t="s">
        <v>79</v>
      </c>
      <c r="D24" s="386" t="s">
        <v>22</v>
      </c>
      <c r="E24" s="758" t="s">
        <v>81</v>
      </c>
      <c r="F24" s="758"/>
      <c r="G24" s="707"/>
      <c r="H24" s="708"/>
      <c r="I24" s="709"/>
      <c r="J24" s="77" t="s">
        <v>17</v>
      </c>
      <c r="K24" s="19"/>
      <c r="L24" s="153" t="s">
        <v>3</v>
      </c>
      <c r="M24" s="343">
        <v>900</v>
      </c>
      <c r="N24" s="3"/>
      <c r="V24" s="64"/>
    </row>
    <row r="25" spans="1:22" ht="23.25" thickBot="1">
      <c r="A25" s="753"/>
      <c r="B25" s="14" t="s">
        <v>4888</v>
      </c>
      <c r="C25" s="14" t="s">
        <v>4889</v>
      </c>
      <c r="D25" s="134">
        <v>43811</v>
      </c>
      <c r="E25" s="16" t="s">
        <v>4</v>
      </c>
      <c r="F25" s="389" t="s">
        <v>4890</v>
      </c>
      <c r="G25" s="759"/>
      <c r="H25" s="760"/>
      <c r="I25" s="761"/>
      <c r="J25" s="82" t="s">
        <v>5</v>
      </c>
      <c r="K25" s="19"/>
      <c r="L25" s="153" t="s">
        <v>3</v>
      </c>
      <c r="M25" s="343">
        <v>146</v>
      </c>
      <c r="N25" s="3"/>
      <c r="V25" s="64"/>
    </row>
    <row r="26" spans="1:22" ht="24" thickTop="1" thickBot="1">
      <c r="A26" s="752">
        <f>A22+1</f>
        <v>3</v>
      </c>
      <c r="B26" s="384" t="s">
        <v>76</v>
      </c>
      <c r="C26" s="384" t="s">
        <v>78</v>
      </c>
      <c r="D26" s="384" t="s">
        <v>23</v>
      </c>
      <c r="E26" s="754" t="s">
        <v>80</v>
      </c>
      <c r="F26" s="754"/>
      <c r="G26" s="754" t="s">
        <v>71</v>
      </c>
      <c r="H26" s="716"/>
      <c r="I26" s="382"/>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386" t="s">
        <v>77</v>
      </c>
      <c r="C28" s="386" t="s">
        <v>79</v>
      </c>
      <c r="D28" s="386"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 t="shared" ref="A30" si="0">A26+1</f>
        <v>4</v>
      </c>
      <c r="B30" s="384" t="s">
        <v>76</v>
      </c>
      <c r="C30" s="384" t="s">
        <v>78</v>
      </c>
      <c r="D30" s="384" t="s">
        <v>23</v>
      </c>
      <c r="E30" s="754" t="s">
        <v>80</v>
      </c>
      <c r="F30" s="754"/>
      <c r="G30" s="754" t="s">
        <v>71</v>
      </c>
      <c r="H30" s="716"/>
      <c r="I30" s="382"/>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386" t="s">
        <v>77</v>
      </c>
      <c r="C32" s="386" t="s">
        <v>79</v>
      </c>
      <c r="D32" s="386"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 t="shared" ref="A34" si="1">A30+1</f>
        <v>5</v>
      </c>
      <c r="B34" s="384" t="s">
        <v>76</v>
      </c>
      <c r="C34" s="384" t="s">
        <v>78</v>
      </c>
      <c r="D34" s="384" t="s">
        <v>23</v>
      </c>
      <c r="E34" s="754" t="s">
        <v>80</v>
      </c>
      <c r="F34" s="754"/>
      <c r="G34" s="754" t="s">
        <v>71</v>
      </c>
      <c r="H34" s="716"/>
      <c r="I34" s="382"/>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386" t="s">
        <v>77</v>
      </c>
      <c r="C36" s="386" t="s">
        <v>79</v>
      </c>
      <c r="D36" s="386"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 t="shared" ref="A38" si="2">A34+1</f>
        <v>6</v>
      </c>
      <c r="B38" s="384" t="s">
        <v>76</v>
      </c>
      <c r="C38" s="384" t="s">
        <v>78</v>
      </c>
      <c r="D38" s="384" t="s">
        <v>23</v>
      </c>
      <c r="E38" s="754" t="s">
        <v>80</v>
      </c>
      <c r="F38" s="754"/>
      <c r="G38" s="754" t="s">
        <v>71</v>
      </c>
      <c r="H38" s="716"/>
      <c r="I38" s="382"/>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386" t="s">
        <v>77</v>
      </c>
      <c r="C40" s="386" t="s">
        <v>79</v>
      </c>
      <c r="D40" s="386"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 t="shared" ref="A42" si="3">A38+1</f>
        <v>7</v>
      </c>
      <c r="B42" s="384" t="s">
        <v>76</v>
      </c>
      <c r="C42" s="384" t="s">
        <v>78</v>
      </c>
      <c r="D42" s="384" t="s">
        <v>23</v>
      </c>
      <c r="E42" s="754" t="s">
        <v>80</v>
      </c>
      <c r="F42" s="754"/>
      <c r="G42" s="754" t="s">
        <v>71</v>
      </c>
      <c r="H42" s="716"/>
      <c r="I42" s="382"/>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386" t="s">
        <v>77</v>
      </c>
      <c r="C44" s="386" t="s">
        <v>79</v>
      </c>
      <c r="D44" s="386"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 t="shared" ref="A46" si="4">A42+1</f>
        <v>8</v>
      </c>
      <c r="B46" s="384" t="s">
        <v>76</v>
      </c>
      <c r="C46" s="384" t="s">
        <v>78</v>
      </c>
      <c r="D46" s="384" t="s">
        <v>23</v>
      </c>
      <c r="E46" s="754" t="s">
        <v>80</v>
      </c>
      <c r="F46" s="754"/>
      <c r="G46" s="754" t="s">
        <v>71</v>
      </c>
      <c r="H46" s="716"/>
      <c r="I46" s="382"/>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386" t="s">
        <v>77</v>
      </c>
      <c r="C48" s="386" t="s">
        <v>79</v>
      </c>
      <c r="D48" s="386"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 t="shared" ref="A50" si="5">A46+1</f>
        <v>9</v>
      </c>
      <c r="B50" s="384" t="s">
        <v>76</v>
      </c>
      <c r="C50" s="384" t="s">
        <v>78</v>
      </c>
      <c r="D50" s="384" t="s">
        <v>23</v>
      </c>
      <c r="E50" s="754" t="s">
        <v>80</v>
      </c>
      <c r="F50" s="754"/>
      <c r="G50" s="754" t="s">
        <v>71</v>
      </c>
      <c r="H50" s="716"/>
      <c r="I50" s="382"/>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386" t="s">
        <v>77</v>
      </c>
      <c r="C52" s="386" t="s">
        <v>79</v>
      </c>
      <c r="D52" s="386"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 t="shared" ref="A54" si="6">A50+1</f>
        <v>10</v>
      </c>
      <c r="B54" s="384" t="s">
        <v>76</v>
      </c>
      <c r="C54" s="384" t="s">
        <v>78</v>
      </c>
      <c r="D54" s="384" t="s">
        <v>23</v>
      </c>
      <c r="E54" s="754" t="s">
        <v>80</v>
      </c>
      <c r="F54" s="754"/>
      <c r="G54" s="754" t="s">
        <v>71</v>
      </c>
      <c r="H54" s="716"/>
      <c r="I54" s="382"/>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386" t="s">
        <v>77</v>
      </c>
      <c r="C56" s="386" t="s">
        <v>79</v>
      </c>
      <c r="D56" s="386"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385"/>
      <c r="Q57" s="385"/>
      <c r="V57" s="64"/>
    </row>
    <row r="58" spans="1:22" ht="24" thickTop="1" thickBot="1">
      <c r="A58" s="752">
        <f t="shared" ref="A58" si="7">A54+1</f>
        <v>11</v>
      </c>
      <c r="B58" s="384" t="s">
        <v>76</v>
      </c>
      <c r="C58" s="384" t="s">
        <v>78</v>
      </c>
      <c r="D58" s="384" t="s">
        <v>23</v>
      </c>
      <c r="E58" s="754" t="s">
        <v>80</v>
      </c>
      <c r="F58" s="754"/>
      <c r="G58" s="754" t="s">
        <v>71</v>
      </c>
      <c r="H58" s="716"/>
      <c r="I58" s="382"/>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386" t="s">
        <v>77</v>
      </c>
      <c r="C60" s="386" t="s">
        <v>79</v>
      </c>
      <c r="D60" s="386"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 t="shared" ref="A62" si="8">A58+1</f>
        <v>12</v>
      </c>
      <c r="B62" s="384" t="s">
        <v>76</v>
      </c>
      <c r="C62" s="384" t="s">
        <v>78</v>
      </c>
      <c r="D62" s="384" t="s">
        <v>23</v>
      </c>
      <c r="E62" s="754" t="s">
        <v>80</v>
      </c>
      <c r="F62" s="754"/>
      <c r="G62" s="754" t="s">
        <v>71</v>
      </c>
      <c r="H62" s="716"/>
      <c r="I62" s="382"/>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386" t="s">
        <v>77</v>
      </c>
      <c r="C64" s="386" t="s">
        <v>79</v>
      </c>
      <c r="D64" s="386"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 t="shared" ref="A66" si="9">A62+1</f>
        <v>13</v>
      </c>
      <c r="B66" s="384" t="s">
        <v>76</v>
      </c>
      <c r="C66" s="384" t="s">
        <v>78</v>
      </c>
      <c r="D66" s="384" t="s">
        <v>23</v>
      </c>
      <c r="E66" s="754" t="s">
        <v>80</v>
      </c>
      <c r="F66" s="754"/>
      <c r="G66" s="754" t="s">
        <v>71</v>
      </c>
      <c r="H66" s="716"/>
      <c r="I66" s="382"/>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386" t="s">
        <v>77</v>
      </c>
      <c r="C68" s="386" t="s">
        <v>79</v>
      </c>
      <c r="D68" s="386"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 t="shared" ref="A70" si="10">A66+1</f>
        <v>14</v>
      </c>
      <c r="B70" s="384" t="s">
        <v>76</v>
      </c>
      <c r="C70" s="384" t="s">
        <v>78</v>
      </c>
      <c r="D70" s="384" t="s">
        <v>23</v>
      </c>
      <c r="E70" s="754" t="s">
        <v>80</v>
      </c>
      <c r="F70" s="754"/>
      <c r="G70" s="754" t="s">
        <v>71</v>
      </c>
      <c r="H70" s="716"/>
      <c r="I70" s="382"/>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386" t="s">
        <v>77</v>
      </c>
      <c r="C72" s="386" t="s">
        <v>79</v>
      </c>
      <c r="D72" s="386"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 t="shared" ref="A74" si="11">A70+1</f>
        <v>15</v>
      </c>
      <c r="B74" s="384" t="s">
        <v>76</v>
      </c>
      <c r="C74" s="384" t="s">
        <v>78</v>
      </c>
      <c r="D74" s="384" t="s">
        <v>23</v>
      </c>
      <c r="E74" s="754" t="s">
        <v>80</v>
      </c>
      <c r="F74" s="754"/>
      <c r="G74" s="754" t="s">
        <v>71</v>
      </c>
      <c r="H74" s="716"/>
      <c r="I74" s="382"/>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386" t="s">
        <v>77</v>
      </c>
      <c r="C76" s="386" t="s">
        <v>79</v>
      </c>
      <c r="D76" s="386"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 t="shared" ref="A78" si="12">A74+1</f>
        <v>16</v>
      </c>
      <c r="B78" s="384" t="s">
        <v>76</v>
      </c>
      <c r="C78" s="384" t="s">
        <v>78</v>
      </c>
      <c r="D78" s="384" t="s">
        <v>23</v>
      </c>
      <c r="E78" s="754" t="s">
        <v>80</v>
      </c>
      <c r="F78" s="754"/>
      <c r="G78" s="754" t="s">
        <v>71</v>
      </c>
      <c r="H78" s="716"/>
      <c r="I78" s="382"/>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386" t="s">
        <v>77</v>
      </c>
      <c r="C80" s="386" t="s">
        <v>79</v>
      </c>
      <c r="D80" s="386"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 t="shared" ref="A82" si="13">A78+1</f>
        <v>17</v>
      </c>
      <c r="B82" s="384" t="s">
        <v>76</v>
      </c>
      <c r="C82" s="384" t="s">
        <v>78</v>
      </c>
      <c r="D82" s="384" t="s">
        <v>23</v>
      </c>
      <c r="E82" s="754" t="s">
        <v>80</v>
      </c>
      <c r="F82" s="754"/>
      <c r="G82" s="754" t="s">
        <v>71</v>
      </c>
      <c r="H82" s="716"/>
      <c r="I82" s="382"/>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386" t="s">
        <v>77</v>
      </c>
      <c r="C84" s="386" t="s">
        <v>79</v>
      </c>
      <c r="D84" s="386"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 t="shared" ref="A86" si="14">A82+1</f>
        <v>18</v>
      </c>
      <c r="B86" s="384" t="s">
        <v>76</v>
      </c>
      <c r="C86" s="384" t="s">
        <v>78</v>
      </c>
      <c r="D86" s="384" t="s">
        <v>23</v>
      </c>
      <c r="E86" s="754" t="s">
        <v>80</v>
      </c>
      <c r="F86" s="754"/>
      <c r="G86" s="754" t="s">
        <v>71</v>
      </c>
      <c r="H86" s="716"/>
      <c r="I86" s="382"/>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386" t="s">
        <v>77</v>
      </c>
      <c r="C88" s="386" t="s">
        <v>79</v>
      </c>
      <c r="D88" s="386"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 t="shared" ref="A90" si="15">A86+1</f>
        <v>19</v>
      </c>
      <c r="B90" s="384" t="s">
        <v>76</v>
      </c>
      <c r="C90" s="384" t="s">
        <v>78</v>
      </c>
      <c r="D90" s="384" t="s">
        <v>23</v>
      </c>
      <c r="E90" s="754" t="s">
        <v>80</v>
      </c>
      <c r="F90" s="754"/>
      <c r="G90" s="754" t="s">
        <v>71</v>
      </c>
      <c r="H90" s="716"/>
      <c r="I90" s="382"/>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386" t="s">
        <v>77</v>
      </c>
      <c r="C92" s="386" t="s">
        <v>79</v>
      </c>
      <c r="D92" s="386"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 t="shared" ref="A94" si="16">A90+1</f>
        <v>20</v>
      </c>
      <c r="B94" s="384" t="s">
        <v>76</v>
      </c>
      <c r="C94" s="384" t="s">
        <v>78</v>
      </c>
      <c r="D94" s="384" t="s">
        <v>23</v>
      </c>
      <c r="E94" s="754" t="s">
        <v>80</v>
      </c>
      <c r="F94" s="754"/>
      <c r="G94" s="754" t="s">
        <v>71</v>
      </c>
      <c r="H94" s="716"/>
      <c r="I94" s="382"/>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386" t="s">
        <v>77</v>
      </c>
      <c r="C96" s="386" t="s">
        <v>79</v>
      </c>
      <c r="D96" s="386"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 t="shared" ref="A98" si="17">A94+1</f>
        <v>21</v>
      </c>
      <c r="B98" s="384" t="s">
        <v>76</v>
      </c>
      <c r="C98" s="384" t="s">
        <v>78</v>
      </c>
      <c r="D98" s="384" t="s">
        <v>23</v>
      </c>
      <c r="E98" s="754" t="s">
        <v>80</v>
      </c>
      <c r="F98" s="754"/>
      <c r="G98" s="754" t="s">
        <v>71</v>
      </c>
      <c r="H98" s="716"/>
      <c r="I98" s="382"/>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386" t="s">
        <v>77</v>
      </c>
      <c r="C100" s="386" t="s">
        <v>79</v>
      </c>
      <c r="D100" s="386"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 t="shared" ref="A102" si="18">A98+1</f>
        <v>22</v>
      </c>
      <c r="B102" s="384" t="s">
        <v>76</v>
      </c>
      <c r="C102" s="384" t="s">
        <v>78</v>
      </c>
      <c r="D102" s="384" t="s">
        <v>23</v>
      </c>
      <c r="E102" s="754" t="s">
        <v>80</v>
      </c>
      <c r="F102" s="754"/>
      <c r="G102" s="754" t="s">
        <v>71</v>
      </c>
      <c r="H102" s="716"/>
      <c r="I102" s="382"/>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386" t="s">
        <v>77</v>
      </c>
      <c r="C104" s="386" t="s">
        <v>79</v>
      </c>
      <c r="D104" s="386"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 t="shared" ref="A106" si="19">A102+1</f>
        <v>23</v>
      </c>
      <c r="B106" s="384" t="s">
        <v>76</v>
      </c>
      <c r="C106" s="384" t="s">
        <v>78</v>
      </c>
      <c r="D106" s="384" t="s">
        <v>23</v>
      </c>
      <c r="E106" s="754" t="s">
        <v>80</v>
      </c>
      <c r="F106" s="754"/>
      <c r="G106" s="754" t="s">
        <v>71</v>
      </c>
      <c r="H106" s="716"/>
      <c r="I106" s="382"/>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386" t="s">
        <v>77</v>
      </c>
      <c r="C108" s="386" t="s">
        <v>79</v>
      </c>
      <c r="D108" s="386"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 t="shared" ref="A110" si="20">A106+1</f>
        <v>24</v>
      </c>
      <c r="B110" s="384" t="s">
        <v>76</v>
      </c>
      <c r="C110" s="384" t="s">
        <v>78</v>
      </c>
      <c r="D110" s="384" t="s">
        <v>23</v>
      </c>
      <c r="E110" s="754" t="s">
        <v>80</v>
      </c>
      <c r="F110" s="754"/>
      <c r="G110" s="754" t="s">
        <v>71</v>
      </c>
      <c r="H110" s="716"/>
      <c r="I110" s="382"/>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386" t="s">
        <v>77</v>
      </c>
      <c r="C112" s="386" t="s">
        <v>79</v>
      </c>
      <c r="D112" s="386"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 t="shared" ref="A114" si="21">A110+1</f>
        <v>25</v>
      </c>
      <c r="B114" s="384" t="s">
        <v>76</v>
      </c>
      <c r="C114" s="384" t="s">
        <v>78</v>
      </c>
      <c r="D114" s="384" t="s">
        <v>23</v>
      </c>
      <c r="E114" s="754" t="s">
        <v>80</v>
      </c>
      <c r="F114" s="754"/>
      <c r="G114" s="754" t="s">
        <v>71</v>
      </c>
      <c r="H114" s="716"/>
      <c r="I114" s="382"/>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386" t="s">
        <v>77</v>
      </c>
      <c r="C116" s="386" t="s">
        <v>79</v>
      </c>
      <c r="D116" s="386"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 t="shared" ref="A118" si="22">A114+1</f>
        <v>26</v>
      </c>
      <c r="B118" s="384" t="s">
        <v>76</v>
      </c>
      <c r="C118" s="384" t="s">
        <v>78</v>
      </c>
      <c r="D118" s="384" t="s">
        <v>23</v>
      </c>
      <c r="E118" s="754" t="s">
        <v>80</v>
      </c>
      <c r="F118" s="754"/>
      <c r="G118" s="754" t="s">
        <v>71</v>
      </c>
      <c r="H118" s="716"/>
      <c r="I118" s="382"/>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386" t="s">
        <v>77</v>
      </c>
      <c r="C120" s="386" t="s">
        <v>79</v>
      </c>
      <c r="D120" s="386"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 t="shared" ref="A122" si="23">A118+1</f>
        <v>27</v>
      </c>
      <c r="B122" s="384" t="s">
        <v>76</v>
      </c>
      <c r="C122" s="384" t="s">
        <v>78</v>
      </c>
      <c r="D122" s="384" t="s">
        <v>23</v>
      </c>
      <c r="E122" s="754" t="s">
        <v>80</v>
      </c>
      <c r="F122" s="754"/>
      <c r="G122" s="754" t="s">
        <v>71</v>
      </c>
      <c r="H122" s="716"/>
      <c r="I122" s="382"/>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386" t="s">
        <v>77</v>
      </c>
      <c r="C124" s="386" t="s">
        <v>79</v>
      </c>
      <c r="D124" s="386"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 t="shared" ref="A126" si="24">A122+1</f>
        <v>28</v>
      </c>
      <c r="B126" s="384" t="s">
        <v>76</v>
      </c>
      <c r="C126" s="384" t="s">
        <v>78</v>
      </c>
      <c r="D126" s="384" t="s">
        <v>23</v>
      </c>
      <c r="E126" s="754" t="s">
        <v>80</v>
      </c>
      <c r="F126" s="754"/>
      <c r="G126" s="754" t="s">
        <v>71</v>
      </c>
      <c r="H126" s="716"/>
      <c r="I126" s="382"/>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386" t="s">
        <v>77</v>
      </c>
      <c r="C128" s="386" t="s">
        <v>79</v>
      </c>
      <c r="D128" s="386"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 t="shared" ref="A130" si="25">A126+1</f>
        <v>29</v>
      </c>
      <c r="B130" s="384" t="s">
        <v>76</v>
      </c>
      <c r="C130" s="384" t="s">
        <v>78</v>
      </c>
      <c r="D130" s="384" t="s">
        <v>23</v>
      </c>
      <c r="E130" s="754" t="s">
        <v>80</v>
      </c>
      <c r="F130" s="754"/>
      <c r="G130" s="754" t="s">
        <v>71</v>
      </c>
      <c r="H130" s="716"/>
      <c r="I130" s="382"/>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386" t="s">
        <v>77</v>
      </c>
      <c r="C132" s="386" t="s">
        <v>79</v>
      </c>
      <c r="D132" s="386"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 t="shared" ref="A134" si="26">A130+1</f>
        <v>30</v>
      </c>
      <c r="B134" s="384" t="s">
        <v>76</v>
      </c>
      <c r="C134" s="384" t="s">
        <v>78</v>
      </c>
      <c r="D134" s="384" t="s">
        <v>23</v>
      </c>
      <c r="E134" s="754" t="s">
        <v>80</v>
      </c>
      <c r="F134" s="754"/>
      <c r="G134" s="754" t="s">
        <v>71</v>
      </c>
      <c r="H134" s="716"/>
      <c r="I134" s="382"/>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386" t="s">
        <v>77</v>
      </c>
      <c r="C136" s="386" t="s">
        <v>79</v>
      </c>
      <c r="D136" s="386"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 t="shared" ref="A138" si="27">A134+1</f>
        <v>31</v>
      </c>
      <c r="B138" s="384" t="s">
        <v>76</v>
      </c>
      <c r="C138" s="384" t="s">
        <v>78</v>
      </c>
      <c r="D138" s="384" t="s">
        <v>23</v>
      </c>
      <c r="E138" s="754" t="s">
        <v>80</v>
      </c>
      <c r="F138" s="754"/>
      <c r="G138" s="754" t="s">
        <v>71</v>
      </c>
      <c r="H138" s="716"/>
      <c r="I138" s="382"/>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386" t="s">
        <v>77</v>
      </c>
      <c r="C140" s="386" t="s">
        <v>79</v>
      </c>
      <c r="D140" s="386"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 t="shared" ref="A142" si="28">A138+1</f>
        <v>32</v>
      </c>
      <c r="B142" s="384" t="s">
        <v>76</v>
      </c>
      <c r="C142" s="384" t="s">
        <v>78</v>
      </c>
      <c r="D142" s="384" t="s">
        <v>23</v>
      </c>
      <c r="E142" s="754" t="s">
        <v>80</v>
      </c>
      <c r="F142" s="754"/>
      <c r="G142" s="754" t="s">
        <v>71</v>
      </c>
      <c r="H142" s="716"/>
      <c r="I142" s="382"/>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386" t="s">
        <v>77</v>
      </c>
      <c r="C144" s="386" t="s">
        <v>79</v>
      </c>
      <c r="D144" s="386"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 t="shared" ref="A146" si="29">A142+1</f>
        <v>33</v>
      </c>
      <c r="B146" s="384" t="s">
        <v>76</v>
      </c>
      <c r="C146" s="384" t="s">
        <v>78</v>
      </c>
      <c r="D146" s="384" t="s">
        <v>23</v>
      </c>
      <c r="E146" s="754" t="s">
        <v>80</v>
      </c>
      <c r="F146" s="754"/>
      <c r="G146" s="754" t="s">
        <v>71</v>
      </c>
      <c r="H146" s="716"/>
      <c r="I146" s="382"/>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386" t="s">
        <v>77</v>
      </c>
      <c r="C148" s="386" t="s">
        <v>79</v>
      </c>
      <c r="D148" s="386"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 t="shared" ref="A150" si="30">A146+1</f>
        <v>34</v>
      </c>
      <c r="B150" s="384" t="s">
        <v>76</v>
      </c>
      <c r="C150" s="384" t="s">
        <v>78</v>
      </c>
      <c r="D150" s="384" t="s">
        <v>23</v>
      </c>
      <c r="E150" s="754" t="s">
        <v>80</v>
      </c>
      <c r="F150" s="754"/>
      <c r="G150" s="754" t="s">
        <v>71</v>
      </c>
      <c r="H150" s="716"/>
      <c r="I150" s="382"/>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386" t="s">
        <v>77</v>
      </c>
      <c r="C152" s="386" t="s">
        <v>79</v>
      </c>
      <c r="D152" s="386"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 t="shared" ref="A154" si="31">A150+1</f>
        <v>35</v>
      </c>
      <c r="B154" s="384" t="s">
        <v>76</v>
      </c>
      <c r="C154" s="384" t="s">
        <v>78</v>
      </c>
      <c r="D154" s="384" t="s">
        <v>23</v>
      </c>
      <c r="E154" s="754" t="s">
        <v>80</v>
      </c>
      <c r="F154" s="754"/>
      <c r="G154" s="754" t="s">
        <v>71</v>
      </c>
      <c r="H154" s="716"/>
      <c r="I154" s="382"/>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386" t="s">
        <v>77</v>
      </c>
      <c r="C156" s="386" t="s">
        <v>79</v>
      </c>
      <c r="D156" s="386"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 t="shared" ref="A158" si="32">A154+1</f>
        <v>36</v>
      </c>
      <c r="B158" s="384" t="s">
        <v>76</v>
      </c>
      <c r="C158" s="384" t="s">
        <v>78</v>
      </c>
      <c r="D158" s="384" t="s">
        <v>23</v>
      </c>
      <c r="E158" s="754" t="s">
        <v>80</v>
      </c>
      <c r="F158" s="754"/>
      <c r="G158" s="754" t="s">
        <v>71</v>
      </c>
      <c r="H158" s="716"/>
      <c r="I158" s="382"/>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386" t="s">
        <v>77</v>
      </c>
      <c r="C160" s="386" t="s">
        <v>79</v>
      </c>
      <c r="D160" s="386"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 t="shared" ref="A162" si="33">A158+1</f>
        <v>37</v>
      </c>
      <c r="B162" s="384" t="s">
        <v>76</v>
      </c>
      <c r="C162" s="384" t="s">
        <v>78</v>
      </c>
      <c r="D162" s="384" t="s">
        <v>23</v>
      </c>
      <c r="E162" s="754" t="s">
        <v>80</v>
      </c>
      <c r="F162" s="754"/>
      <c r="G162" s="754" t="s">
        <v>71</v>
      </c>
      <c r="H162" s="716"/>
      <c r="I162" s="382"/>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386" t="s">
        <v>77</v>
      </c>
      <c r="C164" s="386" t="s">
        <v>79</v>
      </c>
      <c r="D164" s="386"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 t="shared" ref="A166" si="34">A162+1</f>
        <v>38</v>
      </c>
      <c r="B166" s="384" t="s">
        <v>76</v>
      </c>
      <c r="C166" s="384" t="s">
        <v>78</v>
      </c>
      <c r="D166" s="384" t="s">
        <v>23</v>
      </c>
      <c r="E166" s="754" t="s">
        <v>80</v>
      </c>
      <c r="F166" s="754"/>
      <c r="G166" s="754" t="s">
        <v>71</v>
      </c>
      <c r="H166" s="716"/>
      <c r="I166" s="382"/>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386" t="s">
        <v>77</v>
      </c>
      <c r="C168" s="386" t="s">
        <v>79</v>
      </c>
      <c r="D168" s="386"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 t="shared" ref="A170" si="35">A166+1</f>
        <v>39</v>
      </c>
      <c r="B170" s="384" t="s">
        <v>76</v>
      </c>
      <c r="C170" s="384" t="s">
        <v>78</v>
      </c>
      <c r="D170" s="384" t="s">
        <v>23</v>
      </c>
      <c r="E170" s="754" t="s">
        <v>80</v>
      </c>
      <c r="F170" s="754"/>
      <c r="G170" s="754" t="s">
        <v>71</v>
      </c>
      <c r="H170" s="716"/>
      <c r="I170" s="382"/>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386" t="s">
        <v>77</v>
      </c>
      <c r="C172" s="386" t="s">
        <v>79</v>
      </c>
      <c r="D172" s="386"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 t="shared" ref="A174" si="36">A170+1</f>
        <v>40</v>
      </c>
      <c r="B174" s="384" t="s">
        <v>76</v>
      </c>
      <c r="C174" s="384" t="s">
        <v>78</v>
      </c>
      <c r="D174" s="384" t="s">
        <v>23</v>
      </c>
      <c r="E174" s="754" t="s">
        <v>80</v>
      </c>
      <c r="F174" s="754"/>
      <c r="G174" s="754" t="s">
        <v>71</v>
      </c>
      <c r="H174" s="716"/>
      <c r="I174" s="382"/>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386" t="s">
        <v>77</v>
      </c>
      <c r="C176" s="386" t="s">
        <v>79</v>
      </c>
      <c r="D176" s="386"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 t="shared" ref="A178" si="37">A174+1</f>
        <v>41</v>
      </c>
      <c r="B178" s="384" t="s">
        <v>76</v>
      </c>
      <c r="C178" s="384" t="s">
        <v>78</v>
      </c>
      <c r="D178" s="384" t="s">
        <v>23</v>
      </c>
      <c r="E178" s="754" t="s">
        <v>80</v>
      </c>
      <c r="F178" s="754"/>
      <c r="G178" s="754" t="s">
        <v>71</v>
      </c>
      <c r="H178" s="716"/>
      <c r="I178" s="382"/>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386" t="s">
        <v>77</v>
      </c>
      <c r="C180" s="386" t="s">
        <v>79</v>
      </c>
      <c r="D180" s="386"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 t="shared" ref="A182" si="38">A178+1</f>
        <v>42</v>
      </c>
      <c r="B182" s="384" t="s">
        <v>76</v>
      </c>
      <c r="C182" s="384" t="s">
        <v>78</v>
      </c>
      <c r="D182" s="384" t="s">
        <v>23</v>
      </c>
      <c r="E182" s="754" t="s">
        <v>80</v>
      </c>
      <c r="F182" s="754"/>
      <c r="G182" s="754" t="s">
        <v>71</v>
      </c>
      <c r="H182" s="716"/>
      <c r="I182" s="382"/>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386" t="s">
        <v>77</v>
      </c>
      <c r="C184" s="386" t="s">
        <v>79</v>
      </c>
      <c r="D184" s="386"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 t="shared" ref="A186" si="39">A182+1</f>
        <v>43</v>
      </c>
      <c r="B186" s="384" t="s">
        <v>76</v>
      </c>
      <c r="C186" s="384" t="s">
        <v>78</v>
      </c>
      <c r="D186" s="384" t="s">
        <v>23</v>
      </c>
      <c r="E186" s="754" t="s">
        <v>80</v>
      </c>
      <c r="F186" s="754"/>
      <c r="G186" s="754" t="s">
        <v>71</v>
      </c>
      <c r="H186" s="716"/>
      <c r="I186" s="382"/>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386" t="s">
        <v>77</v>
      </c>
      <c r="C188" s="386" t="s">
        <v>79</v>
      </c>
      <c r="D188" s="386"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 t="shared" ref="A190" si="40">A186+1</f>
        <v>44</v>
      </c>
      <c r="B190" s="384" t="s">
        <v>76</v>
      </c>
      <c r="C190" s="384" t="s">
        <v>78</v>
      </c>
      <c r="D190" s="384" t="s">
        <v>23</v>
      </c>
      <c r="E190" s="754" t="s">
        <v>80</v>
      </c>
      <c r="F190" s="754"/>
      <c r="G190" s="754" t="s">
        <v>71</v>
      </c>
      <c r="H190" s="716"/>
      <c r="I190" s="382"/>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386" t="s">
        <v>77</v>
      </c>
      <c r="C192" s="386" t="s">
        <v>79</v>
      </c>
      <c r="D192" s="386"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 t="shared" ref="A194" si="41">A190+1</f>
        <v>45</v>
      </c>
      <c r="B194" s="384" t="s">
        <v>76</v>
      </c>
      <c r="C194" s="384" t="s">
        <v>78</v>
      </c>
      <c r="D194" s="384" t="s">
        <v>23</v>
      </c>
      <c r="E194" s="754" t="s">
        <v>80</v>
      </c>
      <c r="F194" s="754"/>
      <c r="G194" s="754" t="s">
        <v>71</v>
      </c>
      <c r="H194" s="716"/>
      <c r="I194" s="382"/>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386" t="s">
        <v>77</v>
      </c>
      <c r="C196" s="386" t="s">
        <v>79</v>
      </c>
      <c r="D196" s="386"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 t="shared" ref="A198" si="42">A194+1</f>
        <v>46</v>
      </c>
      <c r="B198" s="384" t="s">
        <v>76</v>
      </c>
      <c r="C198" s="384" t="s">
        <v>78</v>
      </c>
      <c r="D198" s="384" t="s">
        <v>23</v>
      </c>
      <c r="E198" s="754" t="s">
        <v>80</v>
      </c>
      <c r="F198" s="754"/>
      <c r="G198" s="754" t="s">
        <v>71</v>
      </c>
      <c r="H198" s="716"/>
      <c r="I198" s="382"/>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386" t="s">
        <v>77</v>
      </c>
      <c r="C200" s="386" t="s">
        <v>79</v>
      </c>
      <c r="D200" s="386"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 t="shared" ref="A202" si="43">A198+1</f>
        <v>47</v>
      </c>
      <c r="B202" s="384" t="s">
        <v>76</v>
      </c>
      <c r="C202" s="384" t="s">
        <v>78</v>
      </c>
      <c r="D202" s="384" t="s">
        <v>23</v>
      </c>
      <c r="E202" s="754" t="s">
        <v>80</v>
      </c>
      <c r="F202" s="754"/>
      <c r="G202" s="754" t="s">
        <v>71</v>
      </c>
      <c r="H202" s="716"/>
      <c r="I202" s="382"/>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386" t="s">
        <v>77</v>
      </c>
      <c r="C204" s="386" t="s">
        <v>79</v>
      </c>
      <c r="D204" s="386"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 t="shared" ref="A206" si="44">A202+1</f>
        <v>48</v>
      </c>
      <c r="B206" s="384" t="s">
        <v>76</v>
      </c>
      <c r="C206" s="384" t="s">
        <v>78</v>
      </c>
      <c r="D206" s="384" t="s">
        <v>23</v>
      </c>
      <c r="E206" s="754" t="s">
        <v>80</v>
      </c>
      <c r="F206" s="754"/>
      <c r="G206" s="754" t="s">
        <v>71</v>
      </c>
      <c r="H206" s="716"/>
      <c r="I206" s="382"/>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386" t="s">
        <v>77</v>
      </c>
      <c r="C208" s="386" t="s">
        <v>79</v>
      </c>
      <c r="D208" s="386"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 t="shared" ref="A210" si="45">A206+1</f>
        <v>49</v>
      </c>
      <c r="B210" s="384" t="s">
        <v>76</v>
      </c>
      <c r="C210" s="384" t="s">
        <v>78</v>
      </c>
      <c r="D210" s="384" t="s">
        <v>23</v>
      </c>
      <c r="E210" s="754" t="s">
        <v>80</v>
      </c>
      <c r="F210" s="754"/>
      <c r="G210" s="754" t="s">
        <v>71</v>
      </c>
      <c r="H210" s="716"/>
      <c r="I210" s="382"/>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386" t="s">
        <v>77</v>
      </c>
      <c r="C212" s="386" t="s">
        <v>79</v>
      </c>
      <c r="D212" s="386"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 t="shared" ref="A214" si="46">A210+1</f>
        <v>50</v>
      </c>
      <c r="B214" s="384" t="s">
        <v>76</v>
      </c>
      <c r="C214" s="384" t="s">
        <v>78</v>
      </c>
      <c r="D214" s="384" t="s">
        <v>23</v>
      </c>
      <c r="E214" s="754" t="s">
        <v>80</v>
      </c>
      <c r="F214" s="754"/>
      <c r="G214" s="754" t="s">
        <v>71</v>
      </c>
      <c r="H214" s="716"/>
      <c r="I214" s="382"/>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386" t="s">
        <v>77</v>
      </c>
      <c r="C216" s="386" t="s">
        <v>79</v>
      </c>
      <c r="D216" s="386"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 t="shared" ref="A218" si="47">A214+1</f>
        <v>51</v>
      </c>
      <c r="B218" s="384" t="s">
        <v>76</v>
      </c>
      <c r="C218" s="384" t="s">
        <v>78</v>
      </c>
      <c r="D218" s="384" t="s">
        <v>23</v>
      </c>
      <c r="E218" s="754" t="s">
        <v>80</v>
      </c>
      <c r="F218" s="754"/>
      <c r="G218" s="754" t="s">
        <v>71</v>
      </c>
      <c r="H218" s="716"/>
      <c r="I218" s="382"/>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386" t="s">
        <v>77</v>
      </c>
      <c r="C220" s="386" t="s">
        <v>79</v>
      </c>
      <c r="D220" s="386"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 t="shared" ref="A222" si="48">A218+1</f>
        <v>52</v>
      </c>
      <c r="B222" s="384" t="s">
        <v>76</v>
      </c>
      <c r="C222" s="384" t="s">
        <v>78</v>
      </c>
      <c r="D222" s="384" t="s">
        <v>23</v>
      </c>
      <c r="E222" s="754" t="s">
        <v>80</v>
      </c>
      <c r="F222" s="754"/>
      <c r="G222" s="754" t="s">
        <v>71</v>
      </c>
      <c r="H222" s="716"/>
      <c r="I222" s="382"/>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386" t="s">
        <v>77</v>
      </c>
      <c r="C224" s="386" t="s">
        <v>79</v>
      </c>
      <c r="D224" s="386"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 t="shared" ref="A226" si="49">A222+1</f>
        <v>53</v>
      </c>
      <c r="B226" s="384" t="s">
        <v>76</v>
      </c>
      <c r="C226" s="384" t="s">
        <v>78</v>
      </c>
      <c r="D226" s="384" t="s">
        <v>23</v>
      </c>
      <c r="E226" s="754" t="s">
        <v>80</v>
      </c>
      <c r="F226" s="754"/>
      <c r="G226" s="754" t="s">
        <v>71</v>
      </c>
      <c r="H226" s="716"/>
      <c r="I226" s="382"/>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386" t="s">
        <v>77</v>
      </c>
      <c r="C228" s="386" t="s">
        <v>79</v>
      </c>
      <c r="D228" s="386"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 t="shared" ref="A230" si="50">A226+1</f>
        <v>54</v>
      </c>
      <c r="B230" s="384" t="s">
        <v>76</v>
      </c>
      <c r="C230" s="384" t="s">
        <v>78</v>
      </c>
      <c r="D230" s="384" t="s">
        <v>23</v>
      </c>
      <c r="E230" s="754" t="s">
        <v>80</v>
      </c>
      <c r="F230" s="754"/>
      <c r="G230" s="754" t="s">
        <v>71</v>
      </c>
      <c r="H230" s="716"/>
      <c r="I230" s="382"/>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386" t="s">
        <v>77</v>
      </c>
      <c r="C232" s="386" t="s">
        <v>79</v>
      </c>
      <c r="D232" s="386"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 t="shared" ref="A234" si="51">A230+1</f>
        <v>55</v>
      </c>
      <c r="B234" s="384" t="s">
        <v>76</v>
      </c>
      <c r="C234" s="384" t="s">
        <v>78</v>
      </c>
      <c r="D234" s="384" t="s">
        <v>23</v>
      </c>
      <c r="E234" s="754" t="s">
        <v>80</v>
      </c>
      <c r="F234" s="754"/>
      <c r="G234" s="754" t="s">
        <v>71</v>
      </c>
      <c r="H234" s="716"/>
      <c r="I234" s="382"/>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386" t="s">
        <v>77</v>
      </c>
      <c r="C236" s="386" t="s">
        <v>79</v>
      </c>
      <c r="D236" s="386"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 t="shared" ref="A238" si="52">A234+1</f>
        <v>56</v>
      </c>
      <c r="B238" s="384" t="s">
        <v>76</v>
      </c>
      <c r="C238" s="384" t="s">
        <v>78</v>
      </c>
      <c r="D238" s="384" t="s">
        <v>23</v>
      </c>
      <c r="E238" s="754" t="s">
        <v>80</v>
      </c>
      <c r="F238" s="754"/>
      <c r="G238" s="754" t="s">
        <v>71</v>
      </c>
      <c r="H238" s="716"/>
      <c r="I238" s="382"/>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386" t="s">
        <v>77</v>
      </c>
      <c r="C240" s="386" t="s">
        <v>79</v>
      </c>
      <c r="D240" s="386"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 t="shared" ref="A242" si="53">A238+1</f>
        <v>57</v>
      </c>
      <c r="B242" s="384" t="s">
        <v>76</v>
      </c>
      <c r="C242" s="384" t="s">
        <v>78</v>
      </c>
      <c r="D242" s="384" t="s">
        <v>23</v>
      </c>
      <c r="E242" s="754" t="s">
        <v>80</v>
      </c>
      <c r="F242" s="754"/>
      <c r="G242" s="754" t="s">
        <v>71</v>
      </c>
      <c r="H242" s="716"/>
      <c r="I242" s="382"/>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386" t="s">
        <v>77</v>
      </c>
      <c r="C244" s="386" t="s">
        <v>79</v>
      </c>
      <c r="D244" s="386"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 t="shared" ref="A246" si="54">A242+1</f>
        <v>58</v>
      </c>
      <c r="B246" s="384" t="s">
        <v>76</v>
      </c>
      <c r="C246" s="384" t="s">
        <v>78</v>
      </c>
      <c r="D246" s="384" t="s">
        <v>23</v>
      </c>
      <c r="E246" s="754" t="s">
        <v>80</v>
      </c>
      <c r="F246" s="754"/>
      <c r="G246" s="754" t="s">
        <v>71</v>
      </c>
      <c r="H246" s="716"/>
      <c r="I246" s="382"/>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386" t="s">
        <v>77</v>
      </c>
      <c r="C248" s="386" t="s">
        <v>79</v>
      </c>
      <c r="D248" s="386"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 t="shared" ref="A250" si="55">A246+1</f>
        <v>59</v>
      </c>
      <c r="B250" s="384" t="s">
        <v>76</v>
      </c>
      <c r="C250" s="384" t="s">
        <v>78</v>
      </c>
      <c r="D250" s="384" t="s">
        <v>23</v>
      </c>
      <c r="E250" s="754" t="s">
        <v>80</v>
      </c>
      <c r="F250" s="754"/>
      <c r="G250" s="754" t="s">
        <v>71</v>
      </c>
      <c r="H250" s="716"/>
      <c r="I250" s="382"/>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386" t="s">
        <v>77</v>
      </c>
      <c r="C252" s="386" t="s">
        <v>79</v>
      </c>
      <c r="D252" s="386"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 t="shared" ref="A254" si="56">A250+1</f>
        <v>60</v>
      </c>
      <c r="B254" s="384" t="s">
        <v>76</v>
      </c>
      <c r="C254" s="384" t="s">
        <v>78</v>
      </c>
      <c r="D254" s="384" t="s">
        <v>23</v>
      </c>
      <c r="E254" s="754" t="s">
        <v>80</v>
      </c>
      <c r="F254" s="754"/>
      <c r="G254" s="754" t="s">
        <v>71</v>
      </c>
      <c r="H254" s="716"/>
      <c r="I254" s="382"/>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386" t="s">
        <v>77</v>
      </c>
      <c r="C256" s="386" t="s">
        <v>79</v>
      </c>
      <c r="D256" s="386"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 t="shared" ref="A258" si="57">A254+1</f>
        <v>61</v>
      </c>
      <c r="B258" s="384" t="s">
        <v>76</v>
      </c>
      <c r="C258" s="384" t="s">
        <v>78</v>
      </c>
      <c r="D258" s="384" t="s">
        <v>23</v>
      </c>
      <c r="E258" s="754" t="s">
        <v>80</v>
      </c>
      <c r="F258" s="754"/>
      <c r="G258" s="754" t="s">
        <v>71</v>
      </c>
      <c r="H258" s="716"/>
      <c r="I258" s="382"/>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386" t="s">
        <v>77</v>
      </c>
      <c r="C260" s="386" t="s">
        <v>79</v>
      </c>
      <c r="D260" s="386"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 t="shared" ref="A262" si="58">A258+1</f>
        <v>62</v>
      </c>
      <c r="B262" s="384" t="s">
        <v>76</v>
      </c>
      <c r="C262" s="384" t="s">
        <v>78</v>
      </c>
      <c r="D262" s="384" t="s">
        <v>23</v>
      </c>
      <c r="E262" s="754" t="s">
        <v>80</v>
      </c>
      <c r="F262" s="754"/>
      <c r="G262" s="754" t="s">
        <v>71</v>
      </c>
      <c r="H262" s="716"/>
      <c r="I262" s="382"/>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386" t="s">
        <v>77</v>
      </c>
      <c r="C264" s="386" t="s">
        <v>79</v>
      </c>
      <c r="D264" s="386"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 t="shared" ref="A266" si="59">A262+1</f>
        <v>63</v>
      </c>
      <c r="B266" s="384" t="s">
        <v>76</v>
      </c>
      <c r="C266" s="384" t="s">
        <v>78</v>
      </c>
      <c r="D266" s="384" t="s">
        <v>23</v>
      </c>
      <c r="E266" s="754" t="s">
        <v>80</v>
      </c>
      <c r="F266" s="754"/>
      <c r="G266" s="754" t="s">
        <v>71</v>
      </c>
      <c r="H266" s="716"/>
      <c r="I266" s="382"/>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386" t="s">
        <v>77</v>
      </c>
      <c r="C268" s="386" t="s">
        <v>79</v>
      </c>
      <c r="D268" s="386"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 t="shared" ref="A270" si="60">A266+1</f>
        <v>64</v>
      </c>
      <c r="B270" s="384" t="s">
        <v>76</v>
      </c>
      <c r="C270" s="384" t="s">
        <v>78</v>
      </c>
      <c r="D270" s="384" t="s">
        <v>23</v>
      </c>
      <c r="E270" s="754" t="s">
        <v>80</v>
      </c>
      <c r="F270" s="754"/>
      <c r="G270" s="754" t="s">
        <v>71</v>
      </c>
      <c r="H270" s="716"/>
      <c r="I270" s="382"/>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386" t="s">
        <v>77</v>
      </c>
      <c r="C272" s="386" t="s">
        <v>79</v>
      </c>
      <c r="D272" s="386"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 t="shared" ref="A274" si="61">A270+1</f>
        <v>65</v>
      </c>
      <c r="B274" s="384" t="s">
        <v>76</v>
      </c>
      <c r="C274" s="384" t="s">
        <v>78</v>
      </c>
      <c r="D274" s="384" t="s">
        <v>23</v>
      </c>
      <c r="E274" s="754" t="s">
        <v>80</v>
      </c>
      <c r="F274" s="754"/>
      <c r="G274" s="754" t="s">
        <v>71</v>
      </c>
      <c r="H274" s="716"/>
      <c r="I274" s="382"/>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386" t="s">
        <v>77</v>
      </c>
      <c r="C276" s="386" t="s">
        <v>79</v>
      </c>
      <c r="D276" s="386"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 t="shared" ref="A278" si="62">A274+1</f>
        <v>66</v>
      </c>
      <c r="B278" s="384" t="s">
        <v>76</v>
      </c>
      <c r="C278" s="384" t="s">
        <v>78</v>
      </c>
      <c r="D278" s="384" t="s">
        <v>23</v>
      </c>
      <c r="E278" s="754" t="s">
        <v>80</v>
      </c>
      <c r="F278" s="754"/>
      <c r="G278" s="754" t="s">
        <v>71</v>
      </c>
      <c r="H278" s="716"/>
      <c r="I278" s="382"/>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386" t="s">
        <v>77</v>
      </c>
      <c r="C280" s="386" t="s">
        <v>79</v>
      </c>
      <c r="D280" s="386"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 t="shared" ref="A282" si="63">A278+1</f>
        <v>67</v>
      </c>
      <c r="B282" s="384" t="s">
        <v>76</v>
      </c>
      <c r="C282" s="384" t="s">
        <v>78</v>
      </c>
      <c r="D282" s="384" t="s">
        <v>23</v>
      </c>
      <c r="E282" s="754" t="s">
        <v>80</v>
      </c>
      <c r="F282" s="754"/>
      <c r="G282" s="754" t="s">
        <v>71</v>
      </c>
      <c r="H282" s="716"/>
      <c r="I282" s="382"/>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386" t="s">
        <v>77</v>
      </c>
      <c r="C284" s="386" t="s">
        <v>79</v>
      </c>
      <c r="D284" s="386"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 t="shared" ref="A286" si="64">A282+1</f>
        <v>68</v>
      </c>
      <c r="B286" s="384" t="s">
        <v>76</v>
      </c>
      <c r="C286" s="384" t="s">
        <v>78</v>
      </c>
      <c r="D286" s="384" t="s">
        <v>23</v>
      </c>
      <c r="E286" s="754" t="s">
        <v>80</v>
      </c>
      <c r="F286" s="754"/>
      <c r="G286" s="754" t="s">
        <v>71</v>
      </c>
      <c r="H286" s="716"/>
      <c r="I286" s="382"/>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386" t="s">
        <v>77</v>
      </c>
      <c r="C288" s="386" t="s">
        <v>79</v>
      </c>
      <c r="D288" s="386"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 t="shared" ref="A290" si="65">A286+1</f>
        <v>69</v>
      </c>
      <c r="B290" s="384" t="s">
        <v>76</v>
      </c>
      <c r="C290" s="384" t="s">
        <v>78</v>
      </c>
      <c r="D290" s="384" t="s">
        <v>23</v>
      </c>
      <c r="E290" s="754" t="s">
        <v>80</v>
      </c>
      <c r="F290" s="754"/>
      <c r="G290" s="754" t="s">
        <v>71</v>
      </c>
      <c r="H290" s="716"/>
      <c r="I290" s="382"/>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386" t="s">
        <v>77</v>
      </c>
      <c r="C292" s="386" t="s">
        <v>79</v>
      </c>
      <c r="D292" s="386"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 t="shared" ref="A294" si="66">A290+1</f>
        <v>70</v>
      </c>
      <c r="B294" s="384" t="s">
        <v>76</v>
      </c>
      <c r="C294" s="384" t="s">
        <v>78</v>
      </c>
      <c r="D294" s="384" t="s">
        <v>23</v>
      </c>
      <c r="E294" s="754" t="s">
        <v>80</v>
      </c>
      <c r="F294" s="754"/>
      <c r="G294" s="754" t="s">
        <v>71</v>
      </c>
      <c r="H294" s="716"/>
      <c r="I294" s="382"/>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386" t="s">
        <v>77</v>
      </c>
      <c r="C296" s="386" t="s">
        <v>79</v>
      </c>
      <c r="D296" s="386"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 t="shared" ref="A298" si="67">A294+1</f>
        <v>71</v>
      </c>
      <c r="B298" s="384" t="s">
        <v>76</v>
      </c>
      <c r="C298" s="384" t="s">
        <v>78</v>
      </c>
      <c r="D298" s="384" t="s">
        <v>23</v>
      </c>
      <c r="E298" s="754" t="s">
        <v>80</v>
      </c>
      <c r="F298" s="754"/>
      <c r="G298" s="754" t="s">
        <v>71</v>
      </c>
      <c r="H298" s="716"/>
      <c r="I298" s="382"/>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386" t="s">
        <v>77</v>
      </c>
      <c r="C300" s="386" t="s">
        <v>79</v>
      </c>
      <c r="D300" s="386"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 t="shared" ref="A302" si="68">A298+1</f>
        <v>72</v>
      </c>
      <c r="B302" s="384" t="s">
        <v>76</v>
      </c>
      <c r="C302" s="384" t="s">
        <v>78</v>
      </c>
      <c r="D302" s="384" t="s">
        <v>23</v>
      </c>
      <c r="E302" s="754" t="s">
        <v>80</v>
      </c>
      <c r="F302" s="754"/>
      <c r="G302" s="754" t="s">
        <v>71</v>
      </c>
      <c r="H302" s="716"/>
      <c r="I302" s="382"/>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386" t="s">
        <v>77</v>
      </c>
      <c r="C304" s="386" t="s">
        <v>79</v>
      </c>
      <c r="D304" s="386"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 t="shared" ref="A306" si="69">A302+1</f>
        <v>73</v>
      </c>
      <c r="B306" s="384" t="s">
        <v>76</v>
      </c>
      <c r="C306" s="384" t="s">
        <v>78</v>
      </c>
      <c r="D306" s="384" t="s">
        <v>23</v>
      </c>
      <c r="E306" s="754" t="s">
        <v>80</v>
      </c>
      <c r="F306" s="754"/>
      <c r="G306" s="754" t="s">
        <v>71</v>
      </c>
      <c r="H306" s="716"/>
      <c r="I306" s="382"/>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386" t="s">
        <v>77</v>
      </c>
      <c r="C308" s="386" t="s">
        <v>79</v>
      </c>
      <c r="D308" s="386"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 t="shared" ref="A310" si="70">A306+1</f>
        <v>74</v>
      </c>
      <c r="B310" s="384" t="s">
        <v>76</v>
      </c>
      <c r="C310" s="384" t="s">
        <v>78</v>
      </c>
      <c r="D310" s="384" t="s">
        <v>23</v>
      </c>
      <c r="E310" s="754" t="s">
        <v>80</v>
      </c>
      <c r="F310" s="754"/>
      <c r="G310" s="754" t="s">
        <v>71</v>
      </c>
      <c r="H310" s="716"/>
      <c r="I310" s="382"/>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386" t="s">
        <v>77</v>
      </c>
      <c r="C312" s="386" t="s">
        <v>79</v>
      </c>
      <c r="D312" s="386"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 t="shared" ref="A314" si="71">A310+1</f>
        <v>75</v>
      </c>
      <c r="B314" s="384" t="s">
        <v>76</v>
      </c>
      <c r="C314" s="384" t="s">
        <v>78</v>
      </c>
      <c r="D314" s="384" t="s">
        <v>23</v>
      </c>
      <c r="E314" s="754" t="s">
        <v>80</v>
      </c>
      <c r="F314" s="754"/>
      <c r="G314" s="754" t="s">
        <v>71</v>
      </c>
      <c r="H314" s="716"/>
      <c r="I314" s="382"/>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386" t="s">
        <v>77</v>
      </c>
      <c r="C316" s="386" t="s">
        <v>79</v>
      </c>
      <c r="D316" s="386"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 t="shared" ref="A318" si="72">A314+1</f>
        <v>76</v>
      </c>
      <c r="B318" s="384" t="s">
        <v>76</v>
      </c>
      <c r="C318" s="384" t="s">
        <v>78</v>
      </c>
      <c r="D318" s="384" t="s">
        <v>23</v>
      </c>
      <c r="E318" s="754" t="s">
        <v>80</v>
      </c>
      <c r="F318" s="754"/>
      <c r="G318" s="754" t="s">
        <v>71</v>
      </c>
      <c r="H318" s="716"/>
      <c r="I318" s="382"/>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386" t="s">
        <v>77</v>
      </c>
      <c r="C320" s="386" t="s">
        <v>79</v>
      </c>
      <c r="D320" s="386"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 t="shared" ref="A322" si="73">A318+1</f>
        <v>77</v>
      </c>
      <c r="B322" s="384" t="s">
        <v>76</v>
      </c>
      <c r="C322" s="384" t="s">
        <v>78</v>
      </c>
      <c r="D322" s="384" t="s">
        <v>23</v>
      </c>
      <c r="E322" s="754" t="s">
        <v>80</v>
      </c>
      <c r="F322" s="754"/>
      <c r="G322" s="754" t="s">
        <v>71</v>
      </c>
      <c r="H322" s="716"/>
      <c r="I322" s="382"/>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386" t="s">
        <v>77</v>
      </c>
      <c r="C324" s="386" t="s">
        <v>79</v>
      </c>
      <c r="D324" s="386"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 t="shared" ref="A326" si="74">A322+1</f>
        <v>78</v>
      </c>
      <c r="B326" s="384" t="s">
        <v>76</v>
      </c>
      <c r="C326" s="384" t="s">
        <v>78</v>
      </c>
      <c r="D326" s="384" t="s">
        <v>23</v>
      </c>
      <c r="E326" s="754" t="s">
        <v>80</v>
      </c>
      <c r="F326" s="754"/>
      <c r="G326" s="754" t="s">
        <v>71</v>
      </c>
      <c r="H326" s="716"/>
      <c r="I326" s="382"/>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386" t="s">
        <v>77</v>
      </c>
      <c r="C328" s="386" t="s">
        <v>79</v>
      </c>
      <c r="D328" s="386"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 t="shared" ref="A330" si="75">A326+1</f>
        <v>79</v>
      </c>
      <c r="B330" s="384" t="s">
        <v>76</v>
      </c>
      <c r="C330" s="384" t="s">
        <v>78</v>
      </c>
      <c r="D330" s="384" t="s">
        <v>23</v>
      </c>
      <c r="E330" s="754" t="s">
        <v>80</v>
      </c>
      <c r="F330" s="754"/>
      <c r="G330" s="754" t="s">
        <v>71</v>
      </c>
      <c r="H330" s="716"/>
      <c r="I330" s="382"/>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386" t="s">
        <v>77</v>
      </c>
      <c r="C332" s="386" t="s">
        <v>79</v>
      </c>
      <c r="D332" s="386"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 t="shared" ref="A334" si="76">A330+1</f>
        <v>80</v>
      </c>
      <c r="B334" s="384" t="s">
        <v>76</v>
      </c>
      <c r="C334" s="384" t="s">
        <v>78</v>
      </c>
      <c r="D334" s="384" t="s">
        <v>23</v>
      </c>
      <c r="E334" s="754" t="s">
        <v>80</v>
      </c>
      <c r="F334" s="754"/>
      <c r="G334" s="754" t="s">
        <v>71</v>
      </c>
      <c r="H334" s="716"/>
      <c r="I334" s="382"/>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386" t="s">
        <v>77</v>
      </c>
      <c r="C336" s="386" t="s">
        <v>79</v>
      </c>
      <c r="D336" s="386"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 t="shared" ref="A338" si="77">A334+1</f>
        <v>81</v>
      </c>
      <c r="B338" s="384" t="s">
        <v>76</v>
      </c>
      <c r="C338" s="384" t="s">
        <v>78</v>
      </c>
      <c r="D338" s="384" t="s">
        <v>23</v>
      </c>
      <c r="E338" s="754" t="s">
        <v>80</v>
      </c>
      <c r="F338" s="754"/>
      <c r="G338" s="754" t="s">
        <v>71</v>
      </c>
      <c r="H338" s="716"/>
      <c r="I338" s="382"/>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386" t="s">
        <v>77</v>
      </c>
      <c r="C340" s="386" t="s">
        <v>79</v>
      </c>
      <c r="D340" s="386"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 t="shared" ref="A342" si="78">A338+1</f>
        <v>82</v>
      </c>
      <c r="B342" s="384" t="s">
        <v>76</v>
      </c>
      <c r="C342" s="384" t="s">
        <v>78</v>
      </c>
      <c r="D342" s="384" t="s">
        <v>23</v>
      </c>
      <c r="E342" s="754" t="s">
        <v>80</v>
      </c>
      <c r="F342" s="754"/>
      <c r="G342" s="754" t="s">
        <v>71</v>
      </c>
      <c r="H342" s="716"/>
      <c r="I342" s="382"/>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386" t="s">
        <v>77</v>
      </c>
      <c r="C344" s="386" t="s">
        <v>79</v>
      </c>
      <c r="D344" s="386"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 t="shared" ref="A346" si="79">A342+1</f>
        <v>83</v>
      </c>
      <c r="B346" s="384" t="s">
        <v>76</v>
      </c>
      <c r="C346" s="384" t="s">
        <v>78</v>
      </c>
      <c r="D346" s="384" t="s">
        <v>23</v>
      </c>
      <c r="E346" s="754" t="s">
        <v>80</v>
      </c>
      <c r="F346" s="754"/>
      <c r="G346" s="754" t="s">
        <v>71</v>
      </c>
      <c r="H346" s="716"/>
      <c r="I346" s="382"/>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386" t="s">
        <v>77</v>
      </c>
      <c r="C348" s="386" t="s">
        <v>79</v>
      </c>
      <c r="D348" s="386"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 t="shared" ref="A350" si="80">A346+1</f>
        <v>84</v>
      </c>
      <c r="B350" s="384" t="s">
        <v>76</v>
      </c>
      <c r="C350" s="384" t="s">
        <v>78</v>
      </c>
      <c r="D350" s="384" t="s">
        <v>23</v>
      </c>
      <c r="E350" s="754" t="s">
        <v>80</v>
      </c>
      <c r="F350" s="754"/>
      <c r="G350" s="754" t="s">
        <v>71</v>
      </c>
      <c r="H350" s="716"/>
      <c r="I350" s="382"/>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386" t="s">
        <v>77</v>
      </c>
      <c r="C352" s="386" t="s">
        <v>79</v>
      </c>
      <c r="D352" s="386"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 t="shared" ref="A354" si="81">A350+1</f>
        <v>85</v>
      </c>
      <c r="B354" s="384" t="s">
        <v>76</v>
      </c>
      <c r="C354" s="384" t="s">
        <v>78</v>
      </c>
      <c r="D354" s="384" t="s">
        <v>23</v>
      </c>
      <c r="E354" s="754" t="s">
        <v>80</v>
      </c>
      <c r="F354" s="754"/>
      <c r="G354" s="754" t="s">
        <v>71</v>
      </c>
      <c r="H354" s="716"/>
      <c r="I354" s="382"/>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386" t="s">
        <v>77</v>
      </c>
      <c r="C356" s="386" t="s">
        <v>79</v>
      </c>
      <c r="D356" s="386"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 t="shared" ref="A358" si="82">A354+1</f>
        <v>86</v>
      </c>
      <c r="B358" s="384" t="s">
        <v>76</v>
      </c>
      <c r="C358" s="384" t="s">
        <v>78</v>
      </c>
      <c r="D358" s="384" t="s">
        <v>23</v>
      </c>
      <c r="E358" s="754" t="s">
        <v>80</v>
      </c>
      <c r="F358" s="754"/>
      <c r="G358" s="754" t="s">
        <v>71</v>
      </c>
      <c r="H358" s="716"/>
      <c r="I358" s="382"/>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386" t="s">
        <v>77</v>
      </c>
      <c r="C360" s="386" t="s">
        <v>79</v>
      </c>
      <c r="D360" s="386"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 t="shared" ref="A362" si="83">A358+1</f>
        <v>87</v>
      </c>
      <c r="B362" s="384" t="s">
        <v>76</v>
      </c>
      <c r="C362" s="384" t="s">
        <v>78</v>
      </c>
      <c r="D362" s="384" t="s">
        <v>23</v>
      </c>
      <c r="E362" s="754" t="s">
        <v>80</v>
      </c>
      <c r="F362" s="754"/>
      <c r="G362" s="754" t="s">
        <v>71</v>
      </c>
      <c r="H362" s="716"/>
      <c r="I362" s="382"/>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386" t="s">
        <v>77</v>
      </c>
      <c r="C364" s="386" t="s">
        <v>79</v>
      </c>
      <c r="D364" s="386"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 t="shared" ref="A366" si="84">A362+1</f>
        <v>88</v>
      </c>
      <c r="B366" s="384" t="s">
        <v>76</v>
      </c>
      <c r="C366" s="384" t="s">
        <v>78</v>
      </c>
      <c r="D366" s="384" t="s">
        <v>23</v>
      </c>
      <c r="E366" s="754" t="s">
        <v>80</v>
      </c>
      <c r="F366" s="754"/>
      <c r="G366" s="754" t="s">
        <v>71</v>
      </c>
      <c r="H366" s="716"/>
      <c r="I366" s="382"/>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386" t="s">
        <v>77</v>
      </c>
      <c r="C368" s="386" t="s">
        <v>79</v>
      </c>
      <c r="D368" s="386"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 t="shared" ref="A370" si="85">A366+1</f>
        <v>89</v>
      </c>
      <c r="B370" s="384" t="s">
        <v>76</v>
      </c>
      <c r="C370" s="384" t="s">
        <v>78</v>
      </c>
      <c r="D370" s="384" t="s">
        <v>23</v>
      </c>
      <c r="E370" s="754" t="s">
        <v>80</v>
      </c>
      <c r="F370" s="754"/>
      <c r="G370" s="754" t="s">
        <v>71</v>
      </c>
      <c r="H370" s="716"/>
      <c r="I370" s="382"/>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386" t="s">
        <v>77</v>
      </c>
      <c r="C372" s="386" t="s">
        <v>79</v>
      </c>
      <c r="D372" s="386"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 t="shared" ref="A374" si="86">A370+1</f>
        <v>90</v>
      </c>
      <c r="B374" s="384" t="s">
        <v>76</v>
      </c>
      <c r="C374" s="384" t="s">
        <v>78</v>
      </c>
      <c r="D374" s="384" t="s">
        <v>23</v>
      </c>
      <c r="E374" s="754" t="s">
        <v>80</v>
      </c>
      <c r="F374" s="754"/>
      <c r="G374" s="754" t="s">
        <v>71</v>
      </c>
      <c r="H374" s="716"/>
      <c r="I374" s="382"/>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386" t="s">
        <v>77</v>
      </c>
      <c r="C376" s="386" t="s">
        <v>79</v>
      </c>
      <c r="D376" s="386"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 t="shared" ref="A378" si="87">A374+1</f>
        <v>91</v>
      </c>
      <c r="B378" s="384" t="s">
        <v>76</v>
      </c>
      <c r="C378" s="384" t="s">
        <v>78</v>
      </c>
      <c r="D378" s="384" t="s">
        <v>23</v>
      </c>
      <c r="E378" s="754" t="s">
        <v>80</v>
      </c>
      <c r="F378" s="754"/>
      <c r="G378" s="754" t="s">
        <v>71</v>
      </c>
      <c r="H378" s="716"/>
      <c r="I378" s="382"/>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386" t="s">
        <v>77</v>
      </c>
      <c r="C380" s="386" t="s">
        <v>79</v>
      </c>
      <c r="D380" s="386"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 t="shared" ref="A382" si="88">A378+1</f>
        <v>92</v>
      </c>
      <c r="B382" s="384" t="s">
        <v>76</v>
      </c>
      <c r="C382" s="384" t="s">
        <v>78</v>
      </c>
      <c r="D382" s="384" t="s">
        <v>23</v>
      </c>
      <c r="E382" s="754" t="s">
        <v>80</v>
      </c>
      <c r="F382" s="754"/>
      <c r="G382" s="754" t="s">
        <v>71</v>
      </c>
      <c r="H382" s="716"/>
      <c r="I382" s="382"/>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386" t="s">
        <v>77</v>
      </c>
      <c r="C384" s="386" t="s">
        <v>79</v>
      </c>
      <c r="D384" s="386"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 t="shared" ref="A386" si="89">A382+1</f>
        <v>93</v>
      </c>
      <c r="B386" s="384" t="s">
        <v>76</v>
      </c>
      <c r="C386" s="384" t="s">
        <v>78</v>
      </c>
      <c r="D386" s="384" t="s">
        <v>23</v>
      </c>
      <c r="E386" s="754" t="s">
        <v>80</v>
      </c>
      <c r="F386" s="754"/>
      <c r="G386" s="754" t="s">
        <v>71</v>
      </c>
      <c r="H386" s="716"/>
      <c r="I386" s="382"/>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386" t="s">
        <v>77</v>
      </c>
      <c r="C388" s="386" t="s">
        <v>79</v>
      </c>
      <c r="D388" s="386"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 t="shared" ref="A390" si="90">A386+1</f>
        <v>94</v>
      </c>
      <c r="B390" s="384" t="s">
        <v>76</v>
      </c>
      <c r="C390" s="384" t="s">
        <v>78</v>
      </c>
      <c r="D390" s="384" t="s">
        <v>23</v>
      </c>
      <c r="E390" s="754" t="s">
        <v>80</v>
      </c>
      <c r="F390" s="754"/>
      <c r="G390" s="754" t="s">
        <v>71</v>
      </c>
      <c r="H390" s="716"/>
      <c r="I390" s="382"/>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386" t="s">
        <v>77</v>
      </c>
      <c r="C392" s="386" t="s">
        <v>79</v>
      </c>
      <c r="D392" s="386"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 t="shared" ref="A394" si="91">A390+1</f>
        <v>95</v>
      </c>
      <c r="B394" s="384" t="s">
        <v>76</v>
      </c>
      <c r="C394" s="384" t="s">
        <v>78</v>
      </c>
      <c r="D394" s="384" t="s">
        <v>23</v>
      </c>
      <c r="E394" s="754" t="s">
        <v>80</v>
      </c>
      <c r="F394" s="754"/>
      <c r="G394" s="754" t="s">
        <v>71</v>
      </c>
      <c r="H394" s="716"/>
      <c r="I394" s="382"/>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386" t="s">
        <v>77</v>
      </c>
      <c r="C396" s="386" t="s">
        <v>79</v>
      </c>
      <c r="D396" s="386"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 t="shared" ref="A398" si="92">A394+1</f>
        <v>96</v>
      </c>
      <c r="B398" s="384" t="s">
        <v>76</v>
      </c>
      <c r="C398" s="384" t="s">
        <v>78</v>
      </c>
      <c r="D398" s="384" t="s">
        <v>23</v>
      </c>
      <c r="E398" s="754" t="s">
        <v>80</v>
      </c>
      <c r="F398" s="754"/>
      <c r="G398" s="754" t="s">
        <v>71</v>
      </c>
      <c r="H398" s="716"/>
      <c r="I398" s="382"/>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386" t="s">
        <v>77</v>
      </c>
      <c r="C400" s="386" t="s">
        <v>79</v>
      </c>
      <c r="D400" s="386"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 t="shared" ref="A402" si="93">A398+1</f>
        <v>97</v>
      </c>
      <c r="B402" s="384" t="s">
        <v>76</v>
      </c>
      <c r="C402" s="384" t="s">
        <v>78</v>
      </c>
      <c r="D402" s="384" t="s">
        <v>23</v>
      </c>
      <c r="E402" s="754" t="s">
        <v>80</v>
      </c>
      <c r="F402" s="754"/>
      <c r="G402" s="754" t="s">
        <v>71</v>
      </c>
      <c r="H402" s="716"/>
      <c r="I402" s="382"/>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386" t="s">
        <v>77</v>
      </c>
      <c r="C404" s="386" t="s">
        <v>79</v>
      </c>
      <c r="D404" s="386"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 t="shared" ref="A406" si="94">A402+1</f>
        <v>98</v>
      </c>
      <c r="B406" s="384" t="s">
        <v>76</v>
      </c>
      <c r="C406" s="384" t="s">
        <v>78</v>
      </c>
      <c r="D406" s="384" t="s">
        <v>23</v>
      </c>
      <c r="E406" s="754" t="s">
        <v>80</v>
      </c>
      <c r="F406" s="754"/>
      <c r="G406" s="754" t="s">
        <v>71</v>
      </c>
      <c r="H406" s="716"/>
      <c r="I406" s="382"/>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386" t="s">
        <v>77</v>
      </c>
      <c r="C408" s="386" t="s">
        <v>79</v>
      </c>
      <c r="D408" s="386"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 t="shared" ref="A410" si="95">A406+1</f>
        <v>99</v>
      </c>
      <c r="B410" s="384" t="s">
        <v>76</v>
      </c>
      <c r="C410" s="384" t="s">
        <v>78</v>
      </c>
      <c r="D410" s="384" t="s">
        <v>23</v>
      </c>
      <c r="E410" s="754" t="s">
        <v>80</v>
      </c>
      <c r="F410" s="754"/>
      <c r="G410" s="754" t="s">
        <v>71</v>
      </c>
      <c r="H410" s="716"/>
      <c r="I410" s="382"/>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386" t="s">
        <v>77</v>
      </c>
      <c r="C412" s="386" t="s">
        <v>79</v>
      </c>
      <c r="D412" s="386"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 t="shared" ref="A414" si="96">A410+1</f>
        <v>100</v>
      </c>
      <c r="B414" s="384" t="s">
        <v>76</v>
      </c>
      <c r="C414" s="384" t="s">
        <v>78</v>
      </c>
      <c r="D414" s="384" t="s">
        <v>23</v>
      </c>
      <c r="E414" s="754" t="s">
        <v>80</v>
      </c>
      <c r="F414" s="754"/>
      <c r="G414" s="754" t="s">
        <v>71</v>
      </c>
      <c r="H414" s="716"/>
      <c r="I414" s="382"/>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386" t="s">
        <v>77</v>
      </c>
      <c r="C416" s="386" t="s">
        <v>79</v>
      </c>
      <c r="D416" s="386"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417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5"/>
    <dataValidation allowBlank="1" showInputMessage="1" showErrorMessage="1" promptTitle="Benefit #2- Payment in-kind" prompt="If there is a benefit #2 and it was paid in-kind, mark this box with an  x._x000a_" sqref="L20 L416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4"/>
    <dataValidation allowBlank="1" showInputMessage="1" showErrorMessage="1" promptTitle="Benefit #1- Payment in-kind" prompt="If there is a benefit #1 and it was paid in-kind, mark this box with an  x._x000a_" sqref="L18:L19 L414:L415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2:L2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413 J417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dataValidation allowBlank="1" showInputMessage="1" showErrorMessage="1" promptTitle="Benefit #3 Total Amount" prompt="The total amount of Benefit #3 is entered here." sqref="M21 M417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5"/>
    <dataValidation allowBlank="1" showInputMessage="1" showErrorMessage="1" promptTitle="Benefit #2 Total Amount" prompt="The total amount of Benefit #2 is entered here." sqref="M20 M416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4"/>
    <dataValidation allowBlank="1" showInputMessage="1" showErrorMessage="1" promptTitle="Benefit #2 Description" prompt="Benefit #2 description is listed here" sqref="J416 J412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dataValidation allowBlank="1" showInputMessage="1" showErrorMessage="1" promptTitle="Benefit #1 Total Amount" prompt="The total amount of Benefit #1 is entered here." sqref="M18:M19 M414:M415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2:M23"/>
    <dataValidation allowBlank="1" showInputMessage="1" showErrorMessage="1" promptTitle="Benefit#1 Description" prompt="Benefit Description for Entry #1 is listed here." sqref="J414:J415 J410:J411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2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417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4:C2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J21 J25"/>
    <dataValidation allowBlank="1" showInputMessage="1" showErrorMessage="1" promptTitle="Benefit #2 Description Example" prompt="Benefit #2 description is listed here" sqref="J16 J20 J24"/>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J19 J23"/>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 ref="A1" r:id="rId2"/>
  </hyperlinks>
  <pageMargins left="0.7" right="0.7" top="0" bottom="0.25" header="0.3" footer="0.3"/>
  <pageSetup fitToHeight="0" orientation="landscape" blackAndWhite="1" horizontalDpi="1200" verticalDpi="120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HHSPH OMHA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v>0</v>
      </c>
      <c r="L7" s="48">
        <v>0</v>
      </c>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913" t="s">
        <v>3</v>
      </c>
      <c r="L9" s="625" t="s">
        <v>92</v>
      </c>
      <c r="M9" s="626"/>
      <c r="N9" s="24"/>
      <c r="O9" s="21"/>
      <c r="P9" s="1"/>
    </row>
    <row r="10" spans="1:19" s="234" customFormat="1" ht="15.75" customHeight="1">
      <c r="A10" s="738"/>
      <c r="B10" s="727" t="s">
        <v>4853</v>
      </c>
      <c r="C10" s="728"/>
      <c r="D10" s="728"/>
      <c r="E10" s="728"/>
      <c r="F10" s="729"/>
      <c r="G10" s="635"/>
      <c r="H10" s="644"/>
      <c r="I10" s="638"/>
      <c r="J10" s="618"/>
      <c r="K10" s="914"/>
      <c r="L10" s="627"/>
      <c r="M10" s="626"/>
      <c r="N10" s="24"/>
      <c r="O10" s="21"/>
      <c r="P10" s="1"/>
    </row>
    <row r="11" spans="1:19" s="234" customFormat="1" ht="13.5" thickBot="1">
      <c r="A11" s="738"/>
      <c r="B11" s="46" t="s">
        <v>20</v>
      </c>
      <c r="C11" s="85" t="s">
        <v>4755</v>
      </c>
      <c r="D11" s="586" t="s">
        <v>4754</v>
      </c>
      <c r="E11" s="587"/>
      <c r="F11" s="588"/>
      <c r="G11" s="636"/>
      <c r="H11" s="645"/>
      <c r="I11" s="639"/>
      <c r="J11" s="619"/>
      <c r="K11" s="915"/>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customHeight="1" thickTop="1" thickBot="1">
      <c r="A14" s="713" t="s">
        <v>10</v>
      </c>
      <c r="B14" s="236" t="s">
        <v>76</v>
      </c>
      <c r="C14" s="236" t="s">
        <v>78</v>
      </c>
      <c r="D14" s="236" t="s">
        <v>23</v>
      </c>
      <c r="E14" s="916" t="s">
        <v>80</v>
      </c>
      <c r="F14" s="920"/>
      <c r="G14" s="916" t="s">
        <v>71</v>
      </c>
      <c r="H14" s="917"/>
      <c r="I14" s="231"/>
      <c r="J14" s="67"/>
      <c r="K14" s="67"/>
      <c r="L14" s="67"/>
      <c r="M14" s="67"/>
      <c r="N14" s="3"/>
    </row>
    <row r="15" spans="1:19" s="234" customFormat="1" ht="23.25" customHeight="1" thickTop="1">
      <c r="A15" s="918"/>
      <c r="B15" s="68" t="s">
        <v>11</v>
      </c>
      <c r="C15" s="68" t="s">
        <v>24</v>
      </c>
      <c r="D15" s="69">
        <v>40766</v>
      </c>
      <c r="E15" s="70"/>
      <c r="F15" s="71" t="s">
        <v>15</v>
      </c>
      <c r="G15" s="781" t="s">
        <v>87</v>
      </c>
      <c r="H15" s="782"/>
      <c r="I15" s="783"/>
      <c r="J15" s="72" t="s">
        <v>6</v>
      </c>
      <c r="K15" s="73"/>
      <c r="L15" s="74" t="s">
        <v>3</v>
      </c>
      <c r="M15" s="75">
        <v>280</v>
      </c>
      <c r="N15" s="3"/>
      <c r="O15" s="1"/>
    </row>
    <row r="16" spans="1:19" s="234" customFormat="1" ht="22.5">
      <c r="A16" s="918"/>
      <c r="B16" s="232" t="s">
        <v>77</v>
      </c>
      <c r="C16" s="232" t="s">
        <v>79</v>
      </c>
      <c r="D16" s="232" t="s">
        <v>22</v>
      </c>
      <c r="E16" s="921" t="s">
        <v>81</v>
      </c>
      <c r="F16" s="922"/>
      <c r="G16" s="720"/>
      <c r="H16" s="721"/>
      <c r="I16" s="722"/>
      <c r="J16" s="77" t="s">
        <v>17</v>
      </c>
      <c r="K16" s="74" t="s">
        <v>3</v>
      </c>
      <c r="L16" s="78"/>
      <c r="M16" s="79">
        <v>825</v>
      </c>
      <c r="N16" s="26"/>
    </row>
    <row r="17" spans="1:22" ht="23.25" thickBot="1">
      <c r="A17" s="919"/>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151:I151"/>
    <mergeCell ref="G154:H154"/>
    <mergeCell ref="G185:I185"/>
    <mergeCell ref="G274:H274"/>
    <mergeCell ref="G269:I269"/>
    <mergeCell ref="G273:I273"/>
    <mergeCell ref="G260:I260"/>
    <mergeCell ref="G264:I264"/>
    <mergeCell ref="G178:H178"/>
    <mergeCell ref="G258:H258"/>
    <mergeCell ref="G259:I259"/>
    <mergeCell ref="G262:H262"/>
    <mergeCell ref="G263:I263"/>
    <mergeCell ref="G266:H266"/>
    <mergeCell ref="G267:I267"/>
    <mergeCell ref="G270:H270"/>
    <mergeCell ref="G271:I271"/>
    <mergeCell ref="G196:I196"/>
    <mergeCell ref="G179:I179"/>
    <mergeCell ref="G182:H182"/>
    <mergeCell ref="G174:H174"/>
    <mergeCell ref="G293:I293"/>
    <mergeCell ref="G415:I415"/>
    <mergeCell ref="G306:H306"/>
    <mergeCell ref="G307:I307"/>
    <mergeCell ref="G310:H310"/>
    <mergeCell ref="G311:I311"/>
    <mergeCell ref="G314:H314"/>
    <mergeCell ref="G315:I315"/>
    <mergeCell ref="G318:H318"/>
    <mergeCell ref="G319:I319"/>
    <mergeCell ref="G410:H410"/>
    <mergeCell ref="G411:I411"/>
    <mergeCell ref="G414:H414"/>
    <mergeCell ref="G412:I412"/>
    <mergeCell ref="G316:I316"/>
    <mergeCell ref="G320:I320"/>
    <mergeCell ref="G324:I324"/>
    <mergeCell ref="G413:I413"/>
    <mergeCell ref="G393:I393"/>
    <mergeCell ref="G397:I397"/>
    <mergeCell ref="G278:H278"/>
    <mergeCell ref="G286:H286"/>
    <mergeCell ref="G287:I287"/>
    <mergeCell ref="G290:H290"/>
    <mergeCell ref="G291:I291"/>
    <mergeCell ref="G277:I277"/>
    <mergeCell ref="G281:I281"/>
    <mergeCell ref="G285:I285"/>
    <mergeCell ref="G289:I289"/>
    <mergeCell ref="G96:I96"/>
    <mergeCell ref="G100:I100"/>
    <mergeCell ref="G104:I104"/>
    <mergeCell ref="G108:I108"/>
    <mergeCell ref="G101:I101"/>
    <mergeCell ref="G105:I105"/>
    <mergeCell ref="G133:I133"/>
    <mergeCell ref="G132:I132"/>
    <mergeCell ref="G130:H130"/>
    <mergeCell ref="G131:I131"/>
    <mergeCell ref="G127:I127"/>
    <mergeCell ref="G98:H98"/>
    <mergeCell ref="G99:I99"/>
    <mergeCell ref="G102:H102"/>
    <mergeCell ref="G103:I103"/>
    <mergeCell ref="G106:H106"/>
    <mergeCell ref="G107:I107"/>
    <mergeCell ref="G97:I97"/>
    <mergeCell ref="G111:I111"/>
    <mergeCell ref="G112:I112"/>
    <mergeCell ref="G129:I129"/>
    <mergeCell ref="G128:I128"/>
    <mergeCell ref="G94:H94"/>
    <mergeCell ref="G95:I95"/>
    <mergeCell ref="G416:I416"/>
    <mergeCell ref="G308:I308"/>
    <mergeCell ref="G275:I275"/>
    <mergeCell ref="G279:I279"/>
    <mergeCell ref="G282:H282"/>
    <mergeCell ref="G283:I283"/>
    <mergeCell ref="G109:I109"/>
    <mergeCell ref="G312:I312"/>
    <mergeCell ref="G330:H330"/>
    <mergeCell ref="G276:I276"/>
    <mergeCell ref="G280:I280"/>
    <mergeCell ref="G284:I284"/>
    <mergeCell ref="G288:I288"/>
    <mergeCell ref="G292:I292"/>
    <mergeCell ref="G403:I403"/>
    <mergeCell ref="G373:I373"/>
    <mergeCell ref="G183:I183"/>
    <mergeCell ref="G186:H186"/>
    <mergeCell ref="G187:I187"/>
    <mergeCell ref="G190:H190"/>
    <mergeCell ref="G110:H110"/>
    <mergeCell ref="G360:I360"/>
    <mergeCell ref="G27:I27"/>
    <mergeCell ref="G30:H30"/>
    <mergeCell ref="G51:I51"/>
    <mergeCell ref="G54:H54"/>
    <mergeCell ref="G55:I55"/>
    <mergeCell ref="G88:I88"/>
    <mergeCell ref="G92:I92"/>
    <mergeCell ref="G78:H78"/>
    <mergeCell ref="G79:I79"/>
    <mergeCell ref="G82:H82"/>
    <mergeCell ref="G43:I43"/>
    <mergeCell ref="G46:H46"/>
    <mergeCell ref="G47:I47"/>
    <mergeCell ref="G65:I65"/>
    <mergeCell ref="G53:I53"/>
    <mergeCell ref="G50:H50"/>
    <mergeCell ref="G72:I72"/>
    <mergeCell ref="G76:I76"/>
    <mergeCell ref="G84:I84"/>
    <mergeCell ref="G58:H58"/>
    <mergeCell ref="G83:I83"/>
    <mergeCell ref="G89:I89"/>
    <mergeCell ref="G86:H86"/>
    <mergeCell ref="G87:I87"/>
    <mergeCell ref="G417:I417"/>
    <mergeCell ref="G409:I409"/>
    <mergeCell ref="G400:I400"/>
    <mergeCell ref="G404:I404"/>
    <mergeCell ref="G408:I408"/>
    <mergeCell ref="G184:I184"/>
    <mergeCell ref="G188:I188"/>
    <mergeCell ref="G24:I24"/>
    <mergeCell ref="G28:I28"/>
    <mergeCell ref="G32:I32"/>
    <mergeCell ref="G36:I36"/>
    <mergeCell ref="G40:I40"/>
    <mergeCell ref="G44:I44"/>
    <mergeCell ref="G25:I25"/>
    <mergeCell ref="G38:H38"/>
    <mergeCell ref="G39:I39"/>
    <mergeCell ref="G42:H42"/>
    <mergeCell ref="G48:I48"/>
    <mergeCell ref="G52:I52"/>
    <mergeCell ref="G56:I56"/>
    <mergeCell ref="G60:I60"/>
    <mergeCell ref="G64:I64"/>
    <mergeCell ref="G68:I68"/>
    <mergeCell ref="G61:I61"/>
    <mergeCell ref="G367:I367"/>
    <mergeCell ref="G370:H370"/>
    <mergeCell ref="G361:I361"/>
    <mergeCell ref="G365:I365"/>
    <mergeCell ref="G371:I371"/>
    <mergeCell ref="G369:I369"/>
    <mergeCell ref="G405:I405"/>
    <mergeCell ref="G396:I396"/>
    <mergeCell ref="G392:I392"/>
    <mergeCell ref="G391:I391"/>
    <mergeCell ref="G394:H394"/>
    <mergeCell ref="G395:I395"/>
    <mergeCell ref="G398:H398"/>
    <mergeCell ref="G399:I399"/>
    <mergeCell ref="G402:H402"/>
    <mergeCell ref="G362:H362"/>
    <mergeCell ref="G363:I363"/>
    <mergeCell ref="G364:I364"/>
    <mergeCell ref="G368:I368"/>
    <mergeCell ref="G372:I372"/>
    <mergeCell ref="G317:I317"/>
    <mergeCell ref="G321:I321"/>
    <mergeCell ref="G325:I325"/>
    <mergeCell ref="G329:I329"/>
    <mergeCell ref="G343:I343"/>
    <mergeCell ref="G322:H322"/>
    <mergeCell ref="G338:H338"/>
    <mergeCell ref="G358:H358"/>
    <mergeCell ref="G366:H366"/>
    <mergeCell ref="G323:I323"/>
    <mergeCell ref="G340:I340"/>
    <mergeCell ref="G332:I332"/>
    <mergeCell ref="G191:I191"/>
    <mergeCell ref="G194:H194"/>
    <mergeCell ref="G195:I195"/>
    <mergeCell ref="G113:I113"/>
    <mergeCell ref="G164:I164"/>
    <mergeCell ref="G168:I168"/>
    <mergeCell ref="G172:I172"/>
    <mergeCell ref="G176:I176"/>
    <mergeCell ref="G180:I180"/>
    <mergeCell ref="G155:I155"/>
    <mergeCell ref="G189:I189"/>
    <mergeCell ref="G152:I152"/>
    <mergeCell ref="G149:I149"/>
    <mergeCell ref="G148:I148"/>
    <mergeCell ref="G138:H138"/>
    <mergeCell ref="G139:I139"/>
    <mergeCell ref="G142:H142"/>
    <mergeCell ref="G150:H150"/>
    <mergeCell ref="G192:I192"/>
    <mergeCell ref="G166:H166"/>
    <mergeCell ref="G167:I167"/>
    <mergeCell ref="G170:H170"/>
    <mergeCell ref="G171:I171"/>
    <mergeCell ref="G175:I175"/>
    <mergeCell ref="G406:H406"/>
    <mergeCell ref="G407:I407"/>
    <mergeCell ref="G374:H374"/>
    <mergeCell ref="G375:I375"/>
    <mergeCell ref="G378:H378"/>
    <mergeCell ref="G379:I379"/>
    <mergeCell ref="G382:H382"/>
    <mergeCell ref="G383:I383"/>
    <mergeCell ref="G386:H386"/>
    <mergeCell ref="G387:I387"/>
    <mergeCell ref="G390:H390"/>
    <mergeCell ref="G377:I377"/>
    <mergeCell ref="G381:I381"/>
    <mergeCell ref="G385:I385"/>
    <mergeCell ref="G389:I389"/>
    <mergeCell ref="G376:I376"/>
    <mergeCell ref="G380:I380"/>
    <mergeCell ref="G384:I384"/>
    <mergeCell ref="G388:I388"/>
    <mergeCell ref="G401:I401"/>
    <mergeCell ref="G339:I339"/>
    <mergeCell ref="G336:I336"/>
    <mergeCell ref="G326:H326"/>
    <mergeCell ref="G327:I327"/>
    <mergeCell ref="G328:I328"/>
    <mergeCell ref="G331:I331"/>
    <mergeCell ref="G356:I356"/>
    <mergeCell ref="G342:H342"/>
    <mergeCell ref="G359:I359"/>
    <mergeCell ref="G341:I341"/>
    <mergeCell ref="G345:I345"/>
    <mergeCell ref="G349:I349"/>
    <mergeCell ref="G353:I353"/>
    <mergeCell ref="G344:I344"/>
    <mergeCell ref="G348:I348"/>
    <mergeCell ref="G357:I357"/>
    <mergeCell ref="G334:H334"/>
    <mergeCell ref="G335:I335"/>
    <mergeCell ref="G352:I352"/>
    <mergeCell ref="G350:H350"/>
    <mergeCell ref="G351:I351"/>
    <mergeCell ref="G354:H354"/>
    <mergeCell ref="G301:I301"/>
    <mergeCell ref="G304:I304"/>
    <mergeCell ref="G302:H302"/>
    <mergeCell ref="G303:I303"/>
    <mergeCell ref="G305:I305"/>
    <mergeCell ref="G309:I309"/>
    <mergeCell ref="G294:H294"/>
    <mergeCell ref="G295:I295"/>
    <mergeCell ref="G298:H298"/>
    <mergeCell ref="G299:I299"/>
    <mergeCell ref="G296:I296"/>
    <mergeCell ref="G300:I300"/>
    <mergeCell ref="G250:H250"/>
    <mergeCell ref="G236:I236"/>
    <mergeCell ref="G235:I235"/>
    <mergeCell ref="G245:I245"/>
    <mergeCell ref="G249:I249"/>
    <mergeCell ref="G253:I253"/>
    <mergeCell ref="G240:I240"/>
    <mergeCell ref="G244:I244"/>
    <mergeCell ref="G248:I248"/>
    <mergeCell ref="G252:I252"/>
    <mergeCell ref="G251:I251"/>
    <mergeCell ref="G239:I239"/>
    <mergeCell ref="G242:H242"/>
    <mergeCell ref="G243:I243"/>
    <mergeCell ref="G246:H246"/>
    <mergeCell ref="G247:I247"/>
    <mergeCell ref="G238:H238"/>
    <mergeCell ref="G234:H234"/>
    <mergeCell ref="G221:I221"/>
    <mergeCell ref="G225:I225"/>
    <mergeCell ref="G229:I229"/>
    <mergeCell ref="G233:I233"/>
    <mergeCell ref="G237:I237"/>
    <mergeCell ref="G241:I241"/>
    <mergeCell ref="G222:H222"/>
    <mergeCell ref="G223:I223"/>
    <mergeCell ref="G232:I232"/>
    <mergeCell ref="G217:I217"/>
    <mergeCell ref="G204:I204"/>
    <mergeCell ref="G231:I231"/>
    <mergeCell ref="G218:H218"/>
    <mergeCell ref="G219:I219"/>
    <mergeCell ref="G210:H210"/>
    <mergeCell ref="G211:I211"/>
    <mergeCell ref="G214:H214"/>
    <mergeCell ref="G220:I220"/>
    <mergeCell ref="G224:I224"/>
    <mergeCell ref="G228:I228"/>
    <mergeCell ref="G226:H226"/>
    <mergeCell ref="G227:I227"/>
    <mergeCell ref="G230:H230"/>
    <mergeCell ref="G198:H198"/>
    <mergeCell ref="G199:I199"/>
    <mergeCell ref="G208:I208"/>
    <mergeCell ref="G212:I212"/>
    <mergeCell ref="G216:I216"/>
    <mergeCell ref="G202:H202"/>
    <mergeCell ref="G203:I203"/>
    <mergeCell ref="G206:H206"/>
    <mergeCell ref="G207:I207"/>
    <mergeCell ref="G201:I201"/>
    <mergeCell ref="G205:I205"/>
    <mergeCell ref="G209:I209"/>
    <mergeCell ref="G213:I213"/>
    <mergeCell ref="G215:I215"/>
    <mergeCell ref="G200:I200"/>
    <mergeCell ref="D11:F11"/>
    <mergeCell ref="B12:B13"/>
    <mergeCell ref="A6:A13"/>
    <mergeCell ref="B8:N8"/>
    <mergeCell ref="B6:J7"/>
    <mergeCell ref="G193:I193"/>
    <mergeCell ref="G197:I197"/>
    <mergeCell ref="G165:I165"/>
    <mergeCell ref="G169:I169"/>
    <mergeCell ref="G173:I173"/>
    <mergeCell ref="G177:I177"/>
    <mergeCell ref="G181:I181"/>
    <mergeCell ref="G153:I153"/>
    <mergeCell ref="G157:I157"/>
    <mergeCell ref="G161:I161"/>
    <mergeCell ref="G162:H162"/>
    <mergeCell ref="G163:I163"/>
    <mergeCell ref="G160:I160"/>
    <mergeCell ref="G116:I116"/>
    <mergeCell ref="G19:I19"/>
    <mergeCell ref="G22:H22"/>
    <mergeCell ref="G23:I23"/>
    <mergeCell ref="G26:H26"/>
    <mergeCell ref="G71:I71"/>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G20:I21"/>
    <mergeCell ref="G18:I18"/>
    <mergeCell ref="M12:M13"/>
    <mergeCell ref="G12:I13"/>
    <mergeCell ref="B9:F9"/>
    <mergeCell ref="B10:F10"/>
    <mergeCell ref="L9:M11"/>
    <mergeCell ref="E12:F13"/>
    <mergeCell ref="G9:G11"/>
    <mergeCell ref="I9:I11"/>
    <mergeCell ref="E360:F360"/>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A258:A261"/>
    <mergeCell ref="E258:F258"/>
    <mergeCell ref="E260:F260"/>
    <mergeCell ref="E284:F284"/>
    <mergeCell ref="G257:I257"/>
    <mergeCell ref="A254:A257"/>
    <mergeCell ref="E254:F254"/>
    <mergeCell ref="E256:F256"/>
    <mergeCell ref="G313:I313"/>
    <mergeCell ref="G297:I297"/>
    <mergeCell ref="A362:A365"/>
    <mergeCell ref="G74:H74"/>
    <mergeCell ref="G75:I75"/>
    <mergeCell ref="G77:I77"/>
    <mergeCell ref="G81:I81"/>
    <mergeCell ref="G85:I85"/>
    <mergeCell ref="G59:I59"/>
    <mergeCell ref="G62:H62"/>
    <mergeCell ref="G63:I63"/>
    <mergeCell ref="G66:H66"/>
    <mergeCell ref="G67:I67"/>
    <mergeCell ref="G70:H70"/>
    <mergeCell ref="E320:F320"/>
    <mergeCell ref="E334:F334"/>
    <mergeCell ref="A274:A277"/>
    <mergeCell ref="E274:F274"/>
    <mergeCell ref="E276:F276"/>
    <mergeCell ref="A278:A281"/>
    <mergeCell ref="E278:F278"/>
    <mergeCell ref="E280:F280"/>
    <mergeCell ref="A282:A285"/>
    <mergeCell ref="E282:F282"/>
    <mergeCell ref="A358:A361"/>
    <mergeCell ref="E358:F358"/>
    <mergeCell ref="A370:A373"/>
    <mergeCell ref="E370:F370"/>
    <mergeCell ref="E372:F372"/>
    <mergeCell ref="E362:F362"/>
    <mergeCell ref="G333:I333"/>
    <mergeCell ref="G337:I337"/>
    <mergeCell ref="A354:A357"/>
    <mergeCell ref="G355:I355"/>
    <mergeCell ref="G346:H346"/>
    <mergeCell ref="G347:I347"/>
    <mergeCell ref="E344:F344"/>
    <mergeCell ref="A346:A349"/>
    <mergeCell ref="E346:F346"/>
    <mergeCell ref="E348:F348"/>
    <mergeCell ref="A350:A353"/>
    <mergeCell ref="E350:F350"/>
    <mergeCell ref="E352:F352"/>
    <mergeCell ref="E354:F354"/>
    <mergeCell ref="E364:F364"/>
    <mergeCell ref="A366:A369"/>
    <mergeCell ref="E366:F366"/>
    <mergeCell ref="A342:A345"/>
    <mergeCell ref="E342:F342"/>
    <mergeCell ref="E356:F356"/>
    <mergeCell ref="A374:A377"/>
    <mergeCell ref="E374:F374"/>
    <mergeCell ref="E376:F376"/>
    <mergeCell ref="A378:A381"/>
    <mergeCell ref="E378:F378"/>
    <mergeCell ref="E380:F380"/>
    <mergeCell ref="A382:A385"/>
    <mergeCell ref="E382:F382"/>
    <mergeCell ref="E384:F384"/>
    <mergeCell ref="E368:F368"/>
    <mergeCell ref="A338:A341"/>
    <mergeCell ref="E338:F338"/>
    <mergeCell ref="E340:F340"/>
    <mergeCell ref="A286:A289"/>
    <mergeCell ref="E286:F286"/>
    <mergeCell ref="E288:F288"/>
    <mergeCell ref="A330:A333"/>
    <mergeCell ref="E330:F330"/>
    <mergeCell ref="E332:F332"/>
    <mergeCell ref="A334:A337"/>
    <mergeCell ref="E336:F336"/>
    <mergeCell ref="E296:F296"/>
    <mergeCell ref="A298:A301"/>
    <mergeCell ref="E298:F298"/>
    <mergeCell ref="E300:F300"/>
    <mergeCell ref="A302:A305"/>
    <mergeCell ref="E302:F302"/>
    <mergeCell ref="E304:F304"/>
    <mergeCell ref="A306:A309"/>
    <mergeCell ref="E324:F324"/>
    <mergeCell ref="A326:A329"/>
    <mergeCell ref="E326:F326"/>
    <mergeCell ref="E328:F328"/>
    <mergeCell ref="E262:F262"/>
    <mergeCell ref="E264:F264"/>
    <mergeCell ref="E224:F224"/>
    <mergeCell ref="A226:A229"/>
    <mergeCell ref="E226:F226"/>
    <mergeCell ref="E228:F228"/>
    <mergeCell ref="A230:A233"/>
    <mergeCell ref="E232:F232"/>
    <mergeCell ref="A234:A237"/>
    <mergeCell ref="E234:F234"/>
    <mergeCell ref="E236:F236"/>
    <mergeCell ref="A242:A245"/>
    <mergeCell ref="E242:F242"/>
    <mergeCell ref="E244:F244"/>
    <mergeCell ref="A246:A249"/>
    <mergeCell ref="E246:F246"/>
    <mergeCell ref="A238:A241"/>
    <mergeCell ref="E238:F238"/>
    <mergeCell ref="E248:F248"/>
    <mergeCell ref="A250:A253"/>
    <mergeCell ref="E204:F204"/>
    <mergeCell ref="A206:A209"/>
    <mergeCell ref="E206:F206"/>
    <mergeCell ref="E208:F208"/>
    <mergeCell ref="A210:A213"/>
    <mergeCell ref="E230:F230"/>
    <mergeCell ref="A214:A217"/>
    <mergeCell ref="E214:F214"/>
    <mergeCell ref="E216:F216"/>
    <mergeCell ref="A218:A221"/>
    <mergeCell ref="E218:F218"/>
    <mergeCell ref="G146:H146"/>
    <mergeCell ref="G147:I147"/>
    <mergeCell ref="A166:A169"/>
    <mergeCell ref="E166:F166"/>
    <mergeCell ref="E176:F176"/>
    <mergeCell ref="G158:H158"/>
    <mergeCell ref="G159:I159"/>
    <mergeCell ref="G156:I156"/>
    <mergeCell ref="G114:H114"/>
    <mergeCell ref="G145:I145"/>
    <mergeCell ref="G117:I117"/>
    <mergeCell ref="G121:I121"/>
    <mergeCell ref="G125:I125"/>
    <mergeCell ref="G123:I123"/>
    <mergeCell ref="G126:H126"/>
    <mergeCell ref="E128:F128"/>
    <mergeCell ref="A130:A133"/>
    <mergeCell ref="E130:F130"/>
    <mergeCell ref="E132:F132"/>
    <mergeCell ref="A134:A137"/>
    <mergeCell ref="E134:F134"/>
    <mergeCell ref="E136:F136"/>
    <mergeCell ref="G137:I137"/>
    <mergeCell ref="G136:I136"/>
    <mergeCell ref="G134:H134"/>
    <mergeCell ref="G135:I135"/>
    <mergeCell ref="A138:A141"/>
    <mergeCell ref="E138:F138"/>
    <mergeCell ref="E140:F140"/>
    <mergeCell ref="G141:I141"/>
    <mergeCell ref="G140:I140"/>
    <mergeCell ref="G144:I144"/>
    <mergeCell ref="G143:I143"/>
    <mergeCell ref="A142:A145"/>
    <mergeCell ref="E142:F142"/>
    <mergeCell ref="E144:F144"/>
    <mergeCell ref="G115:I115"/>
    <mergeCell ref="G118:H118"/>
    <mergeCell ref="G119:I119"/>
    <mergeCell ref="G122:H122"/>
    <mergeCell ref="G93:I93"/>
    <mergeCell ref="G80:I80"/>
    <mergeCell ref="G69:I69"/>
    <mergeCell ref="G73:I73"/>
    <mergeCell ref="A74:A77"/>
    <mergeCell ref="E74:F74"/>
    <mergeCell ref="E96:F96"/>
    <mergeCell ref="A78:A81"/>
    <mergeCell ref="E78:F78"/>
    <mergeCell ref="A122:A125"/>
    <mergeCell ref="G120:I120"/>
    <mergeCell ref="G124:I124"/>
    <mergeCell ref="E80:F80"/>
    <mergeCell ref="A82:A85"/>
    <mergeCell ref="E82:F82"/>
    <mergeCell ref="E84:F84"/>
    <mergeCell ref="E122:F122"/>
    <mergeCell ref="E124:F124"/>
    <mergeCell ref="G90:H90"/>
    <mergeCell ref="G91:I91"/>
    <mergeCell ref="A54:A57"/>
    <mergeCell ref="E54:F54"/>
    <mergeCell ref="E68:F68"/>
    <mergeCell ref="A410:A413"/>
    <mergeCell ref="E410:F410"/>
    <mergeCell ref="E412:F412"/>
    <mergeCell ref="A314:A317"/>
    <mergeCell ref="E314:F314"/>
    <mergeCell ref="E316:F316"/>
    <mergeCell ref="A318:A321"/>
    <mergeCell ref="E318:F318"/>
    <mergeCell ref="A322:A325"/>
    <mergeCell ref="E322:F322"/>
    <mergeCell ref="E290:F290"/>
    <mergeCell ref="E292:F292"/>
    <mergeCell ref="A294:A297"/>
    <mergeCell ref="E294:F294"/>
    <mergeCell ref="E312:F312"/>
    <mergeCell ref="E308:F308"/>
    <mergeCell ref="E56:F56"/>
    <mergeCell ref="E188:F188"/>
    <mergeCell ref="A190:A193"/>
    <mergeCell ref="E190:F190"/>
    <mergeCell ref="E192:F192"/>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E186:F186"/>
    <mergeCell ref="A186:A189"/>
    <mergeCell ref="A310:A313"/>
    <mergeCell ref="E310:F310"/>
    <mergeCell ref="A290:A293"/>
    <mergeCell ref="E306:F306"/>
    <mergeCell ref="A262:A265"/>
    <mergeCell ref="E184:F184"/>
    <mergeCell ref="A222:A225"/>
    <mergeCell ref="E222:F222"/>
    <mergeCell ref="A194:A197"/>
    <mergeCell ref="E194:F194"/>
    <mergeCell ref="E196:F196"/>
    <mergeCell ref="A198:A201"/>
    <mergeCell ref="E198:F198"/>
    <mergeCell ref="E220:F220"/>
    <mergeCell ref="E210:F210"/>
    <mergeCell ref="E212:F212"/>
    <mergeCell ref="E250:F250"/>
    <mergeCell ref="E252:F252"/>
    <mergeCell ref="E240:F240"/>
    <mergeCell ref="E200:F200"/>
    <mergeCell ref="A202:A205"/>
    <mergeCell ref="E202:F202"/>
    <mergeCell ref="A150:A153"/>
    <mergeCell ref="E150:F150"/>
    <mergeCell ref="A146:A149"/>
    <mergeCell ref="E146:F146"/>
    <mergeCell ref="E148:F148"/>
    <mergeCell ref="A154:A157"/>
    <mergeCell ref="E154:F154"/>
    <mergeCell ref="E156:F156"/>
    <mergeCell ref="A182:A185"/>
    <mergeCell ref="E182:F182"/>
    <mergeCell ref="A178:A181"/>
    <mergeCell ref="E178:F178"/>
    <mergeCell ref="E180:F180"/>
    <mergeCell ref="E168:F168"/>
    <mergeCell ref="A170:A173"/>
    <mergeCell ref="E170:F170"/>
    <mergeCell ref="E172:F172"/>
    <mergeCell ref="A174:A177"/>
    <mergeCell ref="E174:F174"/>
    <mergeCell ref="A158:A161"/>
    <mergeCell ref="E158:F158"/>
    <mergeCell ref="E160:F160"/>
    <mergeCell ref="A162:A165"/>
    <mergeCell ref="E162:F162"/>
    <mergeCell ref="E164:F164"/>
    <mergeCell ref="A102:A105"/>
    <mergeCell ref="E102:F102"/>
    <mergeCell ref="A118:A121"/>
    <mergeCell ref="E118:F118"/>
    <mergeCell ref="E120:F120"/>
    <mergeCell ref="A110:A113"/>
    <mergeCell ref="E110:F110"/>
    <mergeCell ref="E112:F112"/>
    <mergeCell ref="E106:F106"/>
    <mergeCell ref="E108:F108"/>
    <mergeCell ref="E104:F104"/>
    <mergeCell ref="A106:A109"/>
    <mergeCell ref="A114:A117"/>
    <mergeCell ref="E114:F114"/>
    <mergeCell ref="E116:F116"/>
    <mergeCell ref="A126:A129"/>
    <mergeCell ref="E126:F126"/>
    <mergeCell ref="E152:F152"/>
    <mergeCell ref="E62:F62"/>
    <mergeCell ref="E64:F64"/>
    <mergeCell ref="A70:A73"/>
    <mergeCell ref="E70:F70"/>
    <mergeCell ref="E72:F72"/>
    <mergeCell ref="A98:A101"/>
    <mergeCell ref="E98:F98"/>
    <mergeCell ref="E100:F100"/>
    <mergeCell ref="E94:F94"/>
    <mergeCell ref="A86:A89"/>
    <mergeCell ref="E86:F86"/>
    <mergeCell ref="E88:F88"/>
    <mergeCell ref="A90:A93"/>
    <mergeCell ref="E90:F90"/>
    <mergeCell ref="E92:F92"/>
    <mergeCell ref="A94:A97"/>
    <mergeCell ref="A66:A69"/>
    <mergeCell ref="E66:F66"/>
    <mergeCell ref="G31:I31"/>
    <mergeCell ref="G34:H34"/>
    <mergeCell ref="G35:I35"/>
    <mergeCell ref="C12:C13"/>
    <mergeCell ref="D12:D13"/>
    <mergeCell ref="E76:F76"/>
    <mergeCell ref="A50:A53"/>
    <mergeCell ref="E50:F50"/>
    <mergeCell ref="E52:F52"/>
    <mergeCell ref="A46:A49"/>
    <mergeCell ref="E46:F46"/>
    <mergeCell ref="E48:F48"/>
    <mergeCell ref="G41:I41"/>
    <mergeCell ref="G45:I45"/>
    <mergeCell ref="G49:I49"/>
    <mergeCell ref="E42:F42"/>
    <mergeCell ref="E44:F44"/>
    <mergeCell ref="A38:A41"/>
    <mergeCell ref="E38:F38"/>
    <mergeCell ref="G57:I57"/>
    <mergeCell ref="A58:A61"/>
    <mergeCell ref="E58:F58"/>
    <mergeCell ref="E60:F60"/>
    <mergeCell ref="A62:A65"/>
    <mergeCell ref="K9:K11"/>
    <mergeCell ref="H9:H11"/>
    <mergeCell ref="J9:J11"/>
    <mergeCell ref="K12:K13"/>
    <mergeCell ref="L12:L13"/>
    <mergeCell ref="A42:A45"/>
    <mergeCell ref="E32:F32"/>
    <mergeCell ref="A34:A37"/>
    <mergeCell ref="E40:F40"/>
    <mergeCell ref="G14:H14"/>
    <mergeCell ref="G17:I17"/>
    <mergeCell ref="G16:I16"/>
    <mergeCell ref="G15:I15"/>
    <mergeCell ref="J12:J13"/>
    <mergeCell ref="G29:I29"/>
    <mergeCell ref="G33:I33"/>
    <mergeCell ref="G37:I37"/>
    <mergeCell ref="E34:F34"/>
    <mergeCell ref="E36:F36"/>
    <mergeCell ref="A26:A29"/>
    <mergeCell ref="E26:F26"/>
    <mergeCell ref="E28:F28"/>
    <mergeCell ref="A30:A33"/>
    <mergeCell ref="E30:F30"/>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R15" sqref="R15"/>
    </sheetView>
  </sheetViews>
  <sheetFormatPr defaultColWidth="8.85546875" defaultRowHeight="12.75"/>
  <cols>
    <col min="1" max="1" width="3.85546875" style="123" customWidth="1"/>
    <col min="2" max="2" width="16.140625" style="123" customWidth="1"/>
    <col min="3" max="3" width="17.7109375" style="123" customWidth="1"/>
    <col min="4" max="4" width="14.42578125" style="123" customWidth="1"/>
    <col min="5" max="5" width="18.7109375" style="123" hidden="1" customWidth="1"/>
    <col min="6" max="6" width="14.85546875" style="123" customWidth="1"/>
    <col min="7" max="7" width="3" style="123" customWidth="1"/>
    <col min="8" max="8" width="11.28515625" style="123" customWidth="1"/>
    <col min="9" max="9" width="3" style="123" customWidth="1"/>
    <col min="10" max="10" width="12.28515625" style="123" customWidth="1"/>
    <col min="11" max="11" width="9.140625" style="123" customWidth="1"/>
    <col min="12" max="12" width="8.85546875" style="123" customWidth="1"/>
    <col min="13" max="13" width="8" style="123" customWidth="1"/>
    <col min="14" max="14" width="0.140625" style="123" customWidth="1"/>
    <col min="15" max="15" width="8.85546875" style="123"/>
    <col min="16" max="16" width="20.28515625" style="123" bestFit="1" customWidth="1"/>
    <col min="17" max="20" width="8.85546875" style="123"/>
    <col min="21" max="21" width="9.42578125" style="123" customWidth="1"/>
    <col min="22" max="22" width="13.7109375" style="61" customWidth="1"/>
    <col min="23" max="16384" width="8.85546875" style="123"/>
  </cols>
  <sheetData>
    <row r="1" spans="1:19" s="123" customFormat="1" hidden="1">
      <c r="A1" s="100" t="s">
        <v>98</v>
      </c>
    </row>
    <row r="2" spans="1:19" s="123" customFormat="1">
      <c r="J2" s="730" t="s">
        <v>73</v>
      </c>
      <c r="K2" s="731"/>
      <c r="L2" s="731"/>
      <c r="M2" s="731"/>
      <c r="P2" s="733"/>
      <c r="Q2" s="733"/>
      <c r="R2" s="733"/>
      <c r="S2" s="733"/>
    </row>
    <row r="3" spans="1:19" s="123" customFormat="1">
      <c r="J3" s="731"/>
      <c r="K3" s="731"/>
      <c r="L3" s="731"/>
      <c r="M3" s="731"/>
      <c r="P3" s="734"/>
      <c r="Q3" s="734"/>
      <c r="R3" s="734"/>
      <c r="S3" s="734"/>
    </row>
    <row r="4" spans="1:19" s="123" customFormat="1" ht="13.5" thickBot="1">
      <c r="A4" s="1"/>
      <c r="B4" s="1"/>
      <c r="C4" s="1"/>
      <c r="D4" s="1"/>
      <c r="E4" s="1"/>
      <c r="F4" s="1"/>
      <c r="G4" s="1"/>
      <c r="H4" s="1"/>
      <c r="I4" s="1"/>
      <c r="J4" s="732"/>
      <c r="K4" s="732"/>
      <c r="L4" s="732"/>
      <c r="M4" s="732"/>
      <c r="P4" s="735"/>
      <c r="Q4" s="735"/>
      <c r="R4" s="735"/>
      <c r="S4" s="735"/>
    </row>
    <row r="5" spans="1:19" s="123" customFormat="1" ht="30" customHeight="1" thickTop="1" thickBot="1">
      <c r="A5" s="736" t="str">
        <f>"1353 Travel Report for "&amp;B9&amp;", "&amp;B10&amp;" for the reporting period "&amp;"Oct 19 - March 20"</f>
        <v>1353 Travel Report for Health and Human Services, HHSPK ACF for the reporting period Oct 19 - March 20</v>
      </c>
      <c r="B5" s="737"/>
      <c r="C5" s="737"/>
      <c r="D5" s="737"/>
      <c r="E5" s="737"/>
      <c r="F5" s="737"/>
      <c r="G5" s="737"/>
      <c r="H5" s="737"/>
      <c r="I5" s="737"/>
      <c r="J5" s="737"/>
      <c r="K5" s="737"/>
      <c r="L5" s="737"/>
      <c r="M5" s="737"/>
      <c r="N5" s="22"/>
      <c r="O5" s="1"/>
      <c r="Q5" s="7"/>
    </row>
    <row r="6" spans="1:19" s="123" customFormat="1" ht="13.5" customHeight="1" thickTop="1">
      <c r="A6" s="738" t="s">
        <v>8</v>
      </c>
      <c r="B6" s="740" t="s">
        <v>90</v>
      </c>
      <c r="C6" s="741"/>
      <c r="D6" s="741"/>
      <c r="E6" s="741"/>
      <c r="F6" s="741"/>
      <c r="G6" s="741"/>
      <c r="H6" s="741"/>
      <c r="I6" s="741"/>
      <c r="J6" s="742"/>
      <c r="K6" s="23" t="s">
        <v>19</v>
      </c>
      <c r="L6" s="23" t="s">
        <v>9</v>
      </c>
      <c r="M6" s="23" t="s">
        <v>18</v>
      </c>
      <c r="N6" s="11"/>
      <c r="O6" s="1"/>
    </row>
    <row r="7" spans="1:19" s="123" customFormat="1" ht="20.25" customHeight="1" thickBot="1">
      <c r="A7" s="738"/>
      <c r="B7" s="743"/>
      <c r="C7" s="744"/>
      <c r="D7" s="744"/>
      <c r="E7" s="744"/>
      <c r="F7" s="744"/>
      <c r="G7" s="744"/>
      <c r="H7" s="744"/>
      <c r="I7" s="744"/>
      <c r="J7" s="745"/>
      <c r="K7" s="47"/>
      <c r="L7" s="48"/>
      <c r="M7" s="49">
        <v>2020</v>
      </c>
      <c r="N7" s="50"/>
      <c r="O7" s="1"/>
    </row>
    <row r="8" spans="1:19" s="123" customFormat="1" ht="27.75" customHeight="1" thickTop="1" thickBot="1">
      <c r="A8" s="738"/>
      <c r="B8" s="746" t="s">
        <v>27</v>
      </c>
      <c r="C8" s="747"/>
      <c r="D8" s="747"/>
      <c r="E8" s="747"/>
      <c r="F8" s="747"/>
      <c r="G8" s="748"/>
      <c r="H8" s="748"/>
      <c r="I8" s="748"/>
      <c r="J8" s="748"/>
      <c r="K8" s="748"/>
      <c r="L8" s="747"/>
      <c r="M8" s="747"/>
      <c r="N8" s="749"/>
      <c r="O8" s="1"/>
    </row>
    <row r="9" spans="1:19" s="123"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123" customFormat="1" ht="15.75" customHeight="1">
      <c r="A10" s="738"/>
      <c r="B10" s="727" t="s">
        <v>122</v>
      </c>
      <c r="C10" s="728"/>
      <c r="D10" s="728"/>
      <c r="E10" s="728"/>
      <c r="F10" s="729"/>
      <c r="G10" s="635"/>
      <c r="H10" s="644"/>
      <c r="I10" s="638"/>
      <c r="J10" s="618"/>
      <c r="K10" s="641"/>
      <c r="L10" s="627"/>
      <c r="M10" s="626"/>
      <c r="N10" s="24"/>
      <c r="O10" s="21"/>
      <c r="P10" s="1"/>
    </row>
    <row r="11" spans="1:19" s="123" customFormat="1" ht="13.5" thickBot="1">
      <c r="A11" s="738"/>
      <c r="B11" s="46" t="s">
        <v>20</v>
      </c>
      <c r="C11" s="85" t="s">
        <v>4459</v>
      </c>
      <c r="D11" s="586" t="s">
        <v>4458</v>
      </c>
      <c r="E11" s="587"/>
      <c r="F11" s="588"/>
      <c r="G11" s="636"/>
      <c r="H11" s="645"/>
      <c r="I11" s="639"/>
      <c r="J11" s="619"/>
      <c r="K11" s="642"/>
      <c r="L11" s="628"/>
      <c r="M11" s="629"/>
      <c r="N11" s="25"/>
      <c r="O11" s="21"/>
      <c r="P11" s="1"/>
    </row>
    <row r="12" spans="1:19" s="123"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123" customFormat="1" ht="34.5" customHeight="1" thickBot="1">
      <c r="A13" s="739"/>
      <c r="B13" s="590"/>
      <c r="C13" s="608"/>
      <c r="D13" s="610"/>
      <c r="E13" s="632"/>
      <c r="F13" s="633"/>
      <c r="G13" s="614"/>
      <c r="H13" s="615"/>
      <c r="I13" s="616"/>
      <c r="J13" s="751"/>
      <c r="K13" s="762"/>
      <c r="L13" s="763"/>
      <c r="M13" s="751"/>
      <c r="N13" s="27"/>
      <c r="O13" s="1"/>
    </row>
    <row r="14" spans="1:19" s="123" customFormat="1" ht="24" thickTop="1" thickBot="1">
      <c r="A14" s="713" t="s">
        <v>10</v>
      </c>
      <c r="B14" s="125" t="s">
        <v>76</v>
      </c>
      <c r="C14" s="125" t="s">
        <v>78</v>
      </c>
      <c r="D14" s="125" t="s">
        <v>23</v>
      </c>
      <c r="E14" s="780" t="s">
        <v>80</v>
      </c>
      <c r="F14" s="780"/>
      <c r="G14" s="754" t="s">
        <v>71</v>
      </c>
      <c r="H14" s="716"/>
      <c r="I14" s="57"/>
      <c r="J14" s="67"/>
      <c r="K14" s="67"/>
      <c r="L14" s="67"/>
      <c r="M14" s="67"/>
      <c r="N14" s="3"/>
    </row>
    <row r="15" spans="1:19" s="123"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123" customFormat="1" ht="23.25" thickBot="1">
      <c r="A16" s="714"/>
      <c r="B16" s="124" t="s">
        <v>77</v>
      </c>
      <c r="C16" s="124" t="s">
        <v>79</v>
      </c>
      <c r="D16" s="124"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123"/>
    </row>
    <row r="18" spans="1:22" ht="23.25" customHeight="1" thickTop="1">
      <c r="A18" s="752">
        <f>1</f>
        <v>1</v>
      </c>
      <c r="B18" s="121" t="s">
        <v>76</v>
      </c>
      <c r="C18" s="121" t="s">
        <v>78</v>
      </c>
      <c r="D18" s="121"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122" t="s">
        <v>77</v>
      </c>
      <c r="C20" s="122" t="s">
        <v>79</v>
      </c>
      <c r="D20" s="122"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121" t="s">
        <v>76</v>
      </c>
      <c r="C22" s="121" t="s">
        <v>78</v>
      </c>
      <c r="D22" s="121" t="s">
        <v>23</v>
      </c>
      <c r="E22" s="754" t="s">
        <v>80</v>
      </c>
      <c r="F22" s="754"/>
      <c r="G22" s="754" t="s">
        <v>71</v>
      </c>
      <c r="H22" s="716"/>
      <c r="I22" s="57"/>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122" t="s">
        <v>77</v>
      </c>
      <c r="C24" s="122" t="s">
        <v>79</v>
      </c>
      <c r="D24" s="122"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121" t="s">
        <v>76</v>
      </c>
      <c r="C26" s="121" t="s">
        <v>78</v>
      </c>
      <c r="D26" s="121" t="s">
        <v>23</v>
      </c>
      <c r="E26" s="754" t="s">
        <v>80</v>
      </c>
      <c r="F26" s="754"/>
      <c r="G26" s="754" t="s">
        <v>71</v>
      </c>
      <c r="H26" s="716"/>
      <c r="I26" s="57"/>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122" t="s">
        <v>77</v>
      </c>
      <c r="C28" s="122" t="s">
        <v>79</v>
      </c>
      <c r="D28" s="122"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 t="shared" ref="A30" si="0">A26+1</f>
        <v>4</v>
      </c>
      <c r="B30" s="121" t="s">
        <v>76</v>
      </c>
      <c r="C30" s="121" t="s">
        <v>78</v>
      </c>
      <c r="D30" s="121" t="s">
        <v>23</v>
      </c>
      <c r="E30" s="754" t="s">
        <v>80</v>
      </c>
      <c r="F30" s="754"/>
      <c r="G30" s="754" t="s">
        <v>71</v>
      </c>
      <c r="H30" s="716"/>
      <c r="I30" s="57"/>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122" t="s">
        <v>77</v>
      </c>
      <c r="C32" s="122" t="s">
        <v>79</v>
      </c>
      <c r="D32" s="122"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 t="shared" ref="A34" si="1">A30+1</f>
        <v>5</v>
      </c>
      <c r="B34" s="121" t="s">
        <v>76</v>
      </c>
      <c r="C34" s="121" t="s">
        <v>78</v>
      </c>
      <c r="D34" s="121" t="s">
        <v>23</v>
      </c>
      <c r="E34" s="754" t="s">
        <v>80</v>
      </c>
      <c r="F34" s="754"/>
      <c r="G34" s="754" t="s">
        <v>71</v>
      </c>
      <c r="H34" s="716"/>
      <c r="I34" s="57"/>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122" t="s">
        <v>77</v>
      </c>
      <c r="C36" s="122" t="s">
        <v>79</v>
      </c>
      <c r="D36" s="122"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 t="shared" ref="A38" si="2">A34+1</f>
        <v>6</v>
      </c>
      <c r="B38" s="121" t="s">
        <v>76</v>
      </c>
      <c r="C38" s="121" t="s">
        <v>78</v>
      </c>
      <c r="D38" s="121" t="s">
        <v>23</v>
      </c>
      <c r="E38" s="754" t="s">
        <v>80</v>
      </c>
      <c r="F38" s="754"/>
      <c r="G38" s="754" t="s">
        <v>71</v>
      </c>
      <c r="H38" s="716"/>
      <c r="I38" s="57"/>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122" t="s">
        <v>77</v>
      </c>
      <c r="C40" s="122" t="s">
        <v>79</v>
      </c>
      <c r="D40" s="122"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 t="shared" ref="A42" si="3">A38+1</f>
        <v>7</v>
      </c>
      <c r="B42" s="121" t="s">
        <v>76</v>
      </c>
      <c r="C42" s="121" t="s">
        <v>78</v>
      </c>
      <c r="D42" s="121" t="s">
        <v>23</v>
      </c>
      <c r="E42" s="754" t="s">
        <v>80</v>
      </c>
      <c r="F42" s="754"/>
      <c r="G42" s="754" t="s">
        <v>71</v>
      </c>
      <c r="H42" s="716"/>
      <c r="I42" s="57"/>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122" t="s">
        <v>77</v>
      </c>
      <c r="C44" s="122" t="s">
        <v>79</v>
      </c>
      <c r="D44" s="122"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 t="shared" ref="A46" si="4">A42+1</f>
        <v>8</v>
      </c>
      <c r="B46" s="121" t="s">
        <v>76</v>
      </c>
      <c r="C46" s="121" t="s">
        <v>78</v>
      </c>
      <c r="D46" s="121" t="s">
        <v>23</v>
      </c>
      <c r="E46" s="754" t="s">
        <v>80</v>
      </c>
      <c r="F46" s="754"/>
      <c r="G46" s="754" t="s">
        <v>71</v>
      </c>
      <c r="H46" s="716"/>
      <c r="I46" s="57"/>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122" t="s">
        <v>77</v>
      </c>
      <c r="C48" s="122" t="s">
        <v>79</v>
      </c>
      <c r="D48" s="122"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 t="shared" ref="A50" si="5">A46+1</f>
        <v>9</v>
      </c>
      <c r="B50" s="121" t="s">
        <v>76</v>
      </c>
      <c r="C50" s="121" t="s">
        <v>78</v>
      </c>
      <c r="D50" s="121" t="s">
        <v>23</v>
      </c>
      <c r="E50" s="754" t="s">
        <v>80</v>
      </c>
      <c r="F50" s="754"/>
      <c r="G50" s="754" t="s">
        <v>71</v>
      </c>
      <c r="H50" s="716"/>
      <c r="I50" s="57"/>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122" t="s">
        <v>77</v>
      </c>
      <c r="C52" s="122" t="s">
        <v>79</v>
      </c>
      <c r="D52" s="122"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 t="shared" ref="A54" si="6">A50+1</f>
        <v>10</v>
      </c>
      <c r="B54" s="121" t="s">
        <v>76</v>
      </c>
      <c r="C54" s="121" t="s">
        <v>78</v>
      </c>
      <c r="D54" s="121" t="s">
        <v>23</v>
      </c>
      <c r="E54" s="754" t="s">
        <v>80</v>
      </c>
      <c r="F54" s="754"/>
      <c r="G54" s="754" t="s">
        <v>71</v>
      </c>
      <c r="H54" s="716"/>
      <c r="I54" s="57"/>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122" t="s">
        <v>77</v>
      </c>
      <c r="C56" s="122" t="s">
        <v>79</v>
      </c>
      <c r="D56" s="122"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123"/>
      <c r="Q57" s="123"/>
      <c r="V57" s="64"/>
    </row>
    <row r="58" spans="1:22" ht="24" thickTop="1" thickBot="1">
      <c r="A58" s="752">
        <f t="shared" ref="A58" si="7">A54+1</f>
        <v>11</v>
      </c>
      <c r="B58" s="121" t="s">
        <v>76</v>
      </c>
      <c r="C58" s="121" t="s">
        <v>78</v>
      </c>
      <c r="D58" s="121" t="s">
        <v>23</v>
      </c>
      <c r="E58" s="754" t="s">
        <v>80</v>
      </c>
      <c r="F58" s="754"/>
      <c r="G58" s="754" t="s">
        <v>71</v>
      </c>
      <c r="H58" s="716"/>
      <c r="I58" s="57"/>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122" t="s">
        <v>77</v>
      </c>
      <c r="C60" s="122" t="s">
        <v>79</v>
      </c>
      <c r="D60" s="122"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 t="shared" ref="A62" si="8">A58+1</f>
        <v>12</v>
      </c>
      <c r="B62" s="121" t="s">
        <v>76</v>
      </c>
      <c r="C62" s="121" t="s">
        <v>78</v>
      </c>
      <c r="D62" s="121" t="s">
        <v>23</v>
      </c>
      <c r="E62" s="754" t="s">
        <v>80</v>
      </c>
      <c r="F62" s="754"/>
      <c r="G62" s="754" t="s">
        <v>71</v>
      </c>
      <c r="H62" s="716"/>
      <c r="I62" s="57"/>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122" t="s">
        <v>77</v>
      </c>
      <c r="C64" s="122" t="s">
        <v>79</v>
      </c>
      <c r="D64" s="122"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 t="shared" ref="A66" si="9">A62+1</f>
        <v>13</v>
      </c>
      <c r="B66" s="121" t="s">
        <v>76</v>
      </c>
      <c r="C66" s="121" t="s">
        <v>78</v>
      </c>
      <c r="D66" s="121" t="s">
        <v>23</v>
      </c>
      <c r="E66" s="754" t="s">
        <v>80</v>
      </c>
      <c r="F66" s="754"/>
      <c r="G66" s="754" t="s">
        <v>71</v>
      </c>
      <c r="H66" s="716"/>
      <c r="I66" s="57"/>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122" t="s">
        <v>77</v>
      </c>
      <c r="C68" s="122" t="s">
        <v>79</v>
      </c>
      <c r="D68" s="122"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 t="shared" ref="A70" si="10">A66+1</f>
        <v>14</v>
      </c>
      <c r="B70" s="121" t="s">
        <v>76</v>
      </c>
      <c r="C70" s="121" t="s">
        <v>78</v>
      </c>
      <c r="D70" s="121" t="s">
        <v>23</v>
      </c>
      <c r="E70" s="754" t="s">
        <v>80</v>
      </c>
      <c r="F70" s="754"/>
      <c r="G70" s="754" t="s">
        <v>71</v>
      </c>
      <c r="H70" s="716"/>
      <c r="I70" s="57"/>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122" t="s">
        <v>77</v>
      </c>
      <c r="C72" s="122" t="s">
        <v>79</v>
      </c>
      <c r="D72" s="122"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 t="shared" ref="A74" si="11">A70+1</f>
        <v>15</v>
      </c>
      <c r="B74" s="121" t="s">
        <v>76</v>
      </c>
      <c r="C74" s="121" t="s">
        <v>78</v>
      </c>
      <c r="D74" s="121" t="s">
        <v>23</v>
      </c>
      <c r="E74" s="754" t="s">
        <v>80</v>
      </c>
      <c r="F74" s="754"/>
      <c r="G74" s="754" t="s">
        <v>71</v>
      </c>
      <c r="H74" s="716"/>
      <c r="I74" s="57"/>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122" t="s">
        <v>77</v>
      </c>
      <c r="C76" s="122" t="s">
        <v>79</v>
      </c>
      <c r="D76" s="122"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 t="shared" ref="A78" si="12">A74+1</f>
        <v>16</v>
      </c>
      <c r="B78" s="121" t="s">
        <v>76</v>
      </c>
      <c r="C78" s="121" t="s">
        <v>78</v>
      </c>
      <c r="D78" s="121" t="s">
        <v>23</v>
      </c>
      <c r="E78" s="754" t="s">
        <v>80</v>
      </c>
      <c r="F78" s="754"/>
      <c r="G78" s="754" t="s">
        <v>71</v>
      </c>
      <c r="H78" s="716"/>
      <c r="I78" s="57"/>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122" t="s">
        <v>77</v>
      </c>
      <c r="C80" s="122" t="s">
        <v>79</v>
      </c>
      <c r="D80" s="122"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 t="shared" ref="A82" si="13">A78+1</f>
        <v>17</v>
      </c>
      <c r="B82" s="121" t="s">
        <v>76</v>
      </c>
      <c r="C82" s="121" t="s">
        <v>78</v>
      </c>
      <c r="D82" s="121" t="s">
        <v>23</v>
      </c>
      <c r="E82" s="754" t="s">
        <v>80</v>
      </c>
      <c r="F82" s="754"/>
      <c r="G82" s="754" t="s">
        <v>71</v>
      </c>
      <c r="H82" s="716"/>
      <c r="I82" s="57"/>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122" t="s">
        <v>77</v>
      </c>
      <c r="C84" s="122" t="s">
        <v>79</v>
      </c>
      <c r="D84" s="122"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 t="shared" ref="A86" si="14">A82+1</f>
        <v>18</v>
      </c>
      <c r="B86" s="121" t="s">
        <v>76</v>
      </c>
      <c r="C86" s="121" t="s">
        <v>78</v>
      </c>
      <c r="D86" s="121" t="s">
        <v>23</v>
      </c>
      <c r="E86" s="754" t="s">
        <v>80</v>
      </c>
      <c r="F86" s="754"/>
      <c r="G86" s="754" t="s">
        <v>71</v>
      </c>
      <c r="H86" s="716"/>
      <c r="I86" s="57"/>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122" t="s">
        <v>77</v>
      </c>
      <c r="C88" s="122" t="s">
        <v>79</v>
      </c>
      <c r="D88" s="122"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 t="shared" ref="A90" si="15">A86+1</f>
        <v>19</v>
      </c>
      <c r="B90" s="121" t="s">
        <v>76</v>
      </c>
      <c r="C90" s="121" t="s">
        <v>78</v>
      </c>
      <c r="D90" s="121" t="s">
        <v>23</v>
      </c>
      <c r="E90" s="754" t="s">
        <v>80</v>
      </c>
      <c r="F90" s="754"/>
      <c r="G90" s="754" t="s">
        <v>71</v>
      </c>
      <c r="H90" s="716"/>
      <c r="I90" s="57"/>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122" t="s">
        <v>77</v>
      </c>
      <c r="C92" s="122" t="s">
        <v>79</v>
      </c>
      <c r="D92" s="122"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 t="shared" ref="A94" si="16">A90+1</f>
        <v>20</v>
      </c>
      <c r="B94" s="121" t="s">
        <v>76</v>
      </c>
      <c r="C94" s="121" t="s">
        <v>78</v>
      </c>
      <c r="D94" s="121" t="s">
        <v>23</v>
      </c>
      <c r="E94" s="754" t="s">
        <v>80</v>
      </c>
      <c r="F94" s="754"/>
      <c r="G94" s="754" t="s">
        <v>71</v>
      </c>
      <c r="H94" s="716"/>
      <c r="I94" s="57"/>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122" t="s">
        <v>77</v>
      </c>
      <c r="C96" s="122" t="s">
        <v>79</v>
      </c>
      <c r="D96" s="122"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 t="shared" ref="A98" si="17">A94+1</f>
        <v>21</v>
      </c>
      <c r="B98" s="121" t="s">
        <v>76</v>
      </c>
      <c r="C98" s="121" t="s">
        <v>78</v>
      </c>
      <c r="D98" s="121" t="s">
        <v>23</v>
      </c>
      <c r="E98" s="754" t="s">
        <v>80</v>
      </c>
      <c r="F98" s="754"/>
      <c r="G98" s="754" t="s">
        <v>71</v>
      </c>
      <c r="H98" s="716"/>
      <c r="I98" s="57"/>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122" t="s">
        <v>77</v>
      </c>
      <c r="C100" s="122" t="s">
        <v>79</v>
      </c>
      <c r="D100" s="122"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 t="shared" ref="A102" si="18">A98+1</f>
        <v>22</v>
      </c>
      <c r="B102" s="121" t="s">
        <v>76</v>
      </c>
      <c r="C102" s="121" t="s">
        <v>78</v>
      </c>
      <c r="D102" s="121" t="s">
        <v>23</v>
      </c>
      <c r="E102" s="754" t="s">
        <v>80</v>
      </c>
      <c r="F102" s="754"/>
      <c r="G102" s="754" t="s">
        <v>71</v>
      </c>
      <c r="H102" s="716"/>
      <c r="I102" s="57"/>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122" t="s">
        <v>77</v>
      </c>
      <c r="C104" s="122" t="s">
        <v>79</v>
      </c>
      <c r="D104" s="122"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 t="shared" ref="A106" si="19">A102+1</f>
        <v>23</v>
      </c>
      <c r="B106" s="121" t="s">
        <v>76</v>
      </c>
      <c r="C106" s="121" t="s">
        <v>78</v>
      </c>
      <c r="D106" s="121" t="s">
        <v>23</v>
      </c>
      <c r="E106" s="754" t="s">
        <v>80</v>
      </c>
      <c r="F106" s="754"/>
      <c r="G106" s="754" t="s">
        <v>71</v>
      </c>
      <c r="H106" s="716"/>
      <c r="I106" s="57"/>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122" t="s">
        <v>77</v>
      </c>
      <c r="C108" s="122" t="s">
        <v>79</v>
      </c>
      <c r="D108" s="122"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 t="shared" ref="A110" si="20">A106+1</f>
        <v>24</v>
      </c>
      <c r="B110" s="121" t="s">
        <v>76</v>
      </c>
      <c r="C110" s="121" t="s">
        <v>78</v>
      </c>
      <c r="D110" s="121" t="s">
        <v>23</v>
      </c>
      <c r="E110" s="754" t="s">
        <v>80</v>
      </c>
      <c r="F110" s="754"/>
      <c r="G110" s="754" t="s">
        <v>71</v>
      </c>
      <c r="H110" s="716"/>
      <c r="I110" s="57"/>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122" t="s">
        <v>77</v>
      </c>
      <c r="C112" s="122" t="s">
        <v>79</v>
      </c>
      <c r="D112" s="122"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 t="shared" ref="A114" si="21">A110+1</f>
        <v>25</v>
      </c>
      <c r="B114" s="121" t="s">
        <v>76</v>
      </c>
      <c r="C114" s="121" t="s">
        <v>78</v>
      </c>
      <c r="D114" s="121" t="s">
        <v>23</v>
      </c>
      <c r="E114" s="754" t="s">
        <v>80</v>
      </c>
      <c r="F114" s="754"/>
      <c r="G114" s="754" t="s">
        <v>71</v>
      </c>
      <c r="H114" s="716"/>
      <c r="I114" s="57"/>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122" t="s">
        <v>77</v>
      </c>
      <c r="C116" s="122" t="s">
        <v>79</v>
      </c>
      <c r="D116" s="122"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 t="shared" ref="A118" si="22">A114+1</f>
        <v>26</v>
      </c>
      <c r="B118" s="121" t="s">
        <v>76</v>
      </c>
      <c r="C118" s="121" t="s">
        <v>78</v>
      </c>
      <c r="D118" s="121" t="s">
        <v>23</v>
      </c>
      <c r="E118" s="754" t="s">
        <v>80</v>
      </c>
      <c r="F118" s="754"/>
      <c r="G118" s="754" t="s">
        <v>71</v>
      </c>
      <c r="H118" s="716"/>
      <c r="I118" s="57"/>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122" t="s">
        <v>77</v>
      </c>
      <c r="C120" s="122" t="s">
        <v>79</v>
      </c>
      <c r="D120" s="122"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 t="shared" ref="A122" si="23">A118+1</f>
        <v>27</v>
      </c>
      <c r="B122" s="121" t="s">
        <v>76</v>
      </c>
      <c r="C122" s="121" t="s">
        <v>78</v>
      </c>
      <c r="D122" s="121" t="s">
        <v>23</v>
      </c>
      <c r="E122" s="754" t="s">
        <v>80</v>
      </c>
      <c r="F122" s="754"/>
      <c r="G122" s="754" t="s">
        <v>71</v>
      </c>
      <c r="H122" s="716"/>
      <c r="I122" s="57"/>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122" t="s">
        <v>77</v>
      </c>
      <c r="C124" s="122" t="s">
        <v>79</v>
      </c>
      <c r="D124" s="122"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 t="shared" ref="A126" si="24">A122+1</f>
        <v>28</v>
      </c>
      <c r="B126" s="121" t="s">
        <v>76</v>
      </c>
      <c r="C126" s="121" t="s">
        <v>78</v>
      </c>
      <c r="D126" s="121" t="s">
        <v>23</v>
      </c>
      <c r="E126" s="754" t="s">
        <v>80</v>
      </c>
      <c r="F126" s="754"/>
      <c r="G126" s="754" t="s">
        <v>71</v>
      </c>
      <c r="H126" s="716"/>
      <c r="I126" s="57"/>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122" t="s">
        <v>77</v>
      </c>
      <c r="C128" s="122" t="s">
        <v>79</v>
      </c>
      <c r="D128" s="122"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 t="shared" ref="A130" si="25">A126+1</f>
        <v>29</v>
      </c>
      <c r="B130" s="121" t="s">
        <v>76</v>
      </c>
      <c r="C130" s="121" t="s">
        <v>78</v>
      </c>
      <c r="D130" s="121" t="s">
        <v>23</v>
      </c>
      <c r="E130" s="754" t="s">
        <v>80</v>
      </c>
      <c r="F130" s="754"/>
      <c r="G130" s="754" t="s">
        <v>71</v>
      </c>
      <c r="H130" s="716"/>
      <c r="I130" s="57"/>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122" t="s">
        <v>77</v>
      </c>
      <c r="C132" s="122" t="s">
        <v>79</v>
      </c>
      <c r="D132" s="122"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 t="shared" ref="A134" si="26">A130+1</f>
        <v>30</v>
      </c>
      <c r="B134" s="121" t="s">
        <v>76</v>
      </c>
      <c r="C134" s="121" t="s">
        <v>78</v>
      </c>
      <c r="D134" s="121" t="s">
        <v>23</v>
      </c>
      <c r="E134" s="754" t="s">
        <v>80</v>
      </c>
      <c r="F134" s="754"/>
      <c r="G134" s="754" t="s">
        <v>71</v>
      </c>
      <c r="H134" s="716"/>
      <c r="I134" s="57"/>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122" t="s">
        <v>77</v>
      </c>
      <c r="C136" s="122" t="s">
        <v>79</v>
      </c>
      <c r="D136" s="122"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 t="shared" ref="A138" si="27">A134+1</f>
        <v>31</v>
      </c>
      <c r="B138" s="121" t="s">
        <v>76</v>
      </c>
      <c r="C138" s="121" t="s">
        <v>78</v>
      </c>
      <c r="D138" s="121" t="s">
        <v>23</v>
      </c>
      <c r="E138" s="754" t="s">
        <v>80</v>
      </c>
      <c r="F138" s="754"/>
      <c r="G138" s="754" t="s">
        <v>71</v>
      </c>
      <c r="H138" s="716"/>
      <c r="I138" s="57"/>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122" t="s">
        <v>77</v>
      </c>
      <c r="C140" s="122" t="s">
        <v>79</v>
      </c>
      <c r="D140" s="122"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 t="shared" ref="A142" si="28">A138+1</f>
        <v>32</v>
      </c>
      <c r="B142" s="121" t="s">
        <v>76</v>
      </c>
      <c r="C142" s="121" t="s">
        <v>78</v>
      </c>
      <c r="D142" s="121" t="s">
        <v>23</v>
      </c>
      <c r="E142" s="754" t="s">
        <v>80</v>
      </c>
      <c r="F142" s="754"/>
      <c r="G142" s="754" t="s">
        <v>71</v>
      </c>
      <c r="H142" s="716"/>
      <c r="I142" s="57"/>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122" t="s">
        <v>77</v>
      </c>
      <c r="C144" s="122" t="s">
        <v>79</v>
      </c>
      <c r="D144" s="122"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 t="shared" ref="A146" si="29">A142+1</f>
        <v>33</v>
      </c>
      <c r="B146" s="121" t="s">
        <v>76</v>
      </c>
      <c r="C146" s="121" t="s">
        <v>78</v>
      </c>
      <c r="D146" s="121" t="s">
        <v>23</v>
      </c>
      <c r="E146" s="754" t="s">
        <v>80</v>
      </c>
      <c r="F146" s="754"/>
      <c r="G146" s="754" t="s">
        <v>71</v>
      </c>
      <c r="H146" s="716"/>
      <c r="I146" s="57"/>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122" t="s">
        <v>77</v>
      </c>
      <c r="C148" s="122" t="s">
        <v>79</v>
      </c>
      <c r="D148" s="122"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 t="shared" ref="A150" si="30">A146+1</f>
        <v>34</v>
      </c>
      <c r="B150" s="121" t="s">
        <v>76</v>
      </c>
      <c r="C150" s="121" t="s">
        <v>78</v>
      </c>
      <c r="D150" s="121" t="s">
        <v>23</v>
      </c>
      <c r="E150" s="754" t="s">
        <v>80</v>
      </c>
      <c r="F150" s="754"/>
      <c r="G150" s="754" t="s">
        <v>71</v>
      </c>
      <c r="H150" s="716"/>
      <c r="I150" s="57"/>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122" t="s">
        <v>77</v>
      </c>
      <c r="C152" s="122" t="s">
        <v>79</v>
      </c>
      <c r="D152" s="122"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 t="shared" ref="A154" si="31">A150+1</f>
        <v>35</v>
      </c>
      <c r="B154" s="121" t="s">
        <v>76</v>
      </c>
      <c r="C154" s="121" t="s">
        <v>78</v>
      </c>
      <c r="D154" s="121" t="s">
        <v>23</v>
      </c>
      <c r="E154" s="754" t="s">
        <v>80</v>
      </c>
      <c r="F154" s="754"/>
      <c r="G154" s="754" t="s">
        <v>71</v>
      </c>
      <c r="H154" s="716"/>
      <c r="I154" s="57"/>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122" t="s">
        <v>77</v>
      </c>
      <c r="C156" s="122" t="s">
        <v>79</v>
      </c>
      <c r="D156" s="122"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 t="shared" ref="A158" si="32">A154+1</f>
        <v>36</v>
      </c>
      <c r="B158" s="121" t="s">
        <v>76</v>
      </c>
      <c r="C158" s="121" t="s">
        <v>78</v>
      </c>
      <c r="D158" s="121" t="s">
        <v>23</v>
      </c>
      <c r="E158" s="754" t="s">
        <v>80</v>
      </c>
      <c r="F158" s="754"/>
      <c r="G158" s="754" t="s">
        <v>71</v>
      </c>
      <c r="H158" s="716"/>
      <c r="I158" s="57"/>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122" t="s">
        <v>77</v>
      </c>
      <c r="C160" s="122" t="s">
        <v>79</v>
      </c>
      <c r="D160" s="122"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 t="shared" ref="A162" si="33">A158+1</f>
        <v>37</v>
      </c>
      <c r="B162" s="121" t="s">
        <v>76</v>
      </c>
      <c r="C162" s="121" t="s">
        <v>78</v>
      </c>
      <c r="D162" s="121" t="s">
        <v>23</v>
      </c>
      <c r="E162" s="754" t="s">
        <v>80</v>
      </c>
      <c r="F162" s="754"/>
      <c r="G162" s="754" t="s">
        <v>71</v>
      </c>
      <c r="H162" s="716"/>
      <c r="I162" s="57"/>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122" t="s">
        <v>77</v>
      </c>
      <c r="C164" s="122" t="s">
        <v>79</v>
      </c>
      <c r="D164" s="122"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 t="shared" ref="A166" si="34">A162+1</f>
        <v>38</v>
      </c>
      <c r="B166" s="121" t="s">
        <v>76</v>
      </c>
      <c r="C166" s="121" t="s">
        <v>78</v>
      </c>
      <c r="D166" s="121" t="s">
        <v>23</v>
      </c>
      <c r="E166" s="754" t="s">
        <v>80</v>
      </c>
      <c r="F166" s="754"/>
      <c r="G166" s="754" t="s">
        <v>71</v>
      </c>
      <c r="H166" s="716"/>
      <c r="I166" s="57"/>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122" t="s">
        <v>77</v>
      </c>
      <c r="C168" s="122" t="s">
        <v>79</v>
      </c>
      <c r="D168" s="122"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 t="shared" ref="A170" si="35">A166+1</f>
        <v>39</v>
      </c>
      <c r="B170" s="121" t="s">
        <v>76</v>
      </c>
      <c r="C170" s="121" t="s">
        <v>78</v>
      </c>
      <c r="D170" s="121" t="s">
        <v>23</v>
      </c>
      <c r="E170" s="754" t="s">
        <v>80</v>
      </c>
      <c r="F170" s="754"/>
      <c r="G170" s="754" t="s">
        <v>71</v>
      </c>
      <c r="H170" s="716"/>
      <c r="I170" s="57"/>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122" t="s">
        <v>77</v>
      </c>
      <c r="C172" s="122" t="s">
        <v>79</v>
      </c>
      <c r="D172" s="122"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 t="shared" ref="A174" si="36">A170+1</f>
        <v>40</v>
      </c>
      <c r="B174" s="121" t="s">
        <v>76</v>
      </c>
      <c r="C174" s="121" t="s">
        <v>78</v>
      </c>
      <c r="D174" s="121" t="s">
        <v>23</v>
      </c>
      <c r="E174" s="754" t="s">
        <v>80</v>
      </c>
      <c r="F174" s="754"/>
      <c r="G174" s="754" t="s">
        <v>71</v>
      </c>
      <c r="H174" s="716"/>
      <c r="I174" s="57"/>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122" t="s">
        <v>77</v>
      </c>
      <c r="C176" s="122" t="s">
        <v>79</v>
      </c>
      <c r="D176" s="122"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 t="shared" ref="A178" si="37">A174+1</f>
        <v>41</v>
      </c>
      <c r="B178" s="121" t="s">
        <v>76</v>
      </c>
      <c r="C178" s="121" t="s">
        <v>78</v>
      </c>
      <c r="D178" s="121" t="s">
        <v>23</v>
      </c>
      <c r="E178" s="754" t="s">
        <v>80</v>
      </c>
      <c r="F178" s="754"/>
      <c r="G178" s="754" t="s">
        <v>71</v>
      </c>
      <c r="H178" s="716"/>
      <c r="I178" s="57"/>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122" t="s">
        <v>77</v>
      </c>
      <c r="C180" s="122" t="s">
        <v>79</v>
      </c>
      <c r="D180" s="122"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 t="shared" ref="A182" si="38">A178+1</f>
        <v>42</v>
      </c>
      <c r="B182" s="121" t="s">
        <v>76</v>
      </c>
      <c r="C182" s="121" t="s">
        <v>78</v>
      </c>
      <c r="D182" s="121" t="s">
        <v>23</v>
      </c>
      <c r="E182" s="754" t="s">
        <v>80</v>
      </c>
      <c r="F182" s="754"/>
      <c r="G182" s="754" t="s">
        <v>71</v>
      </c>
      <c r="H182" s="716"/>
      <c r="I182" s="57"/>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122" t="s">
        <v>77</v>
      </c>
      <c r="C184" s="122" t="s">
        <v>79</v>
      </c>
      <c r="D184" s="122"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 t="shared" ref="A186" si="39">A182+1</f>
        <v>43</v>
      </c>
      <c r="B186" s="121" t="s">
        <v>76</v>
      </c>
      <c r="C186" s="121" t="s">
        <v>78</v>
      </c>
      <c r="D186" s="121" t="s">
        <v>23</v>
      </c>
      <c r="E186" s="754" t="s">
        <v>80</v>
      </c>
      <c r="F186" s="754"/>
      <c r="G186" s="754" t="s">
        <v>71</v>
      </c>
      <c r="H186" s="716"/>
      <c r="I186" s="57"/>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122" t="s">
        <v>77</v>
      </c>
      <c r="C188" s="122" t="s">
        <v>79</v>
      </c>
      <c r="D188" s="122"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 t="shared" ref="A190" si="40">A186+1</f>
        <v>44</v>
      </c>
      <c r="B190" s="121" t="s">
        <v>76</v>
      </c>
      <c r="C190" s="121" t="s">
        <v>78</v>
      </c>
      <c r="D190" s="121" t="s">
        <v>23</v>
      </c>
      <c r="E190" s="754" t="s">
        <v>80</v>
      </c>
      <c r="F190" s="754"/>
      <c r="G190" s="754" t="s">
        <v>71</v>
      </c>
      <c r="H190" s="716"/>
      <c r="I190" s="57"/>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122" t="s">
        <v>77</v>
      </c>
      <c r="C192" s="122" t="s">
        <v>79</v>
      </c>
      <c r="D192" s="122"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 t="shared" ref="A194" si="41">A190+1</f>
        <v>45</v>
      </c>
      <c r="B194" s="121" t="s">
        <v>76</v>
      </c>
      <c r="C194" s="121" t="s">
        <v>78</v>
      </c>
      <c r="D194" s="121" t="s">
        <v>23</v>
      </c>
      <c r="E194" s="754" t="s">
        <v>80</v>
      </c>
      <c r="F194" s="754"/>
      <c r="G194" s="754" t="s">
        <v>71</v>
      </c>
      <c r="H194" s="716"/>
      <c r="I194" s="57"/>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122" t="s">
        <v>77</v>
      </c>
      <c r="C196" s="122" t="s">
        <v>79</v>
      </c>
      <c r="D196" s="122"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 t="shared" ref="A198" si="42">A194+1</f>
        <v>46</v>
      </c>
      <c r="B198" s="121" t="s">
        <v>76</v>
      </c>
      <c r="C198" s="121" t="s">
        <v>78</v>
      </c>
      <c r="D198" s="121" t="s">
        <v>23</v>
      </c>
      <c r="E198" s="754" t="s">
        <v>80</v>
      </c>
      <c r="F198" s="754"/>
      <c r="G198" s="754" t="s">
        <v>71</v>
      </c>
      <c r="H198" s="716"/>
      <c r="I198" s="57"/>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122" t="s">
        <v>77</v>
      </c>
      <c r="C200" s="122" t="s">
        <v>79</v>
      </c>
      <c r="D200" s="122"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 t="shared" ref="A202" si="43">A198+1</f>
        <v>47</v>
      </c>
      <c r="B202" s="121" t="s">
        <v>76</v>
      </c>
      <c r="C202" s="121" t="s">
        <v>78</v>
      </c>
      <c r="D202" s="121" t="s">
        <v>23</v>
      </c>
      <c r="E202" s="754" t="s">
        <v>80</v>
      </c>
      <c r="F202" s="754"/>
      <c r="G202" s="754" t="s">
        <v>71</v>
      </c>
      <c r="H202" s="716"/>
      <c r="I202" s="57"/>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122" t="s">
        <v>77</v>
      </c>
      <c r="C204" s="122" t="s">
        <v>79</v>
      </c>
      <c r="D204" s="122"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 t="shared" ref="A206" si="44">A202+1</f>
        <v>48</v>
      </c>
      <c r="B206" s="121" t="s">
        <v>76</v>
      </c>
      <c r="C206" s="121" t="s">
        <v>78</v>
      </c>
      <c r="D206" s="121" t="s">
        <v>23</v>
      </c>
      <c r="E206" s="754" t="s">
        <v>80</v>
      </c>
      <c r="F206" s="754"/>
      <c r="G206" s="754" t="s">
        <v>71</v>
      </c>
      <c r="H206" s="716"/>
      <c r="I206" s="57"/>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122" t="s">
        <v>77</v>
      </c>
      <c r="C208" s="122" t="s">
        <v>79</v>
      </c>
      <c r="D208" s="122"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 t="shared" ref="A210" si="45">A206+1</f>
        <v>49</v>
      </c>
      <c r="B210" s="121" t="s">
        <v>76</v>
      </c>
      <c r="C210" s="121" t="s">
        <v>78</v>
      </c>
      <c r="D210" s="121" t="s">
        <v>23</v>
      </c>
      <c r="E210" s="754" t="s">
        <v>80</v>
      </c>
      <c r="F210" s="754"/>
      <c r="G210" s="754" t="s">
        <v>71</v>
      </c>
      <c r="H210" s="716"/>
      <c r="I210" s="57"/>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122" t="s">
        <v>77</v>
      </c>
      <c r="C212" s="122" t="s">
        <v>79</v>
      </c>
      <c r="D212" s="122"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 t="shared" ref="A214" si="46">A210+1</f>
        <v>50</v>
      </c>
      <c r="B214" s="121" t="s">
        <v>76</v>
      </c>
      <c r="C214" s="121" t="s">
        <v>78</v>
      </c>
      <c r="D214" s="121" t="s">
        <v>23</v>
      </c>
      <c r="E214" s="754" t="s">
        <v>80</v>
      </c>
      <c r="F214" s="754"/>
      <c r="G214" s="754" t="s">
        <v>71</v>
      </c>
      <c r="H214" s="716"/>
      <c r="I214" s="57"/>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122" t="s">
        <v>77</v>
      </c>
      <c r="C216" s="122" t="s">
        <v>79</v>
      </c>
      <c r="D216" s="122"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 t="shared" ref="A218" si="47">A214+1</f>
        <v>51</v>
      </c>
      <c r="B218" s="121" t="s">
        <v>76</v>
      </c>
      <c r="C218" s="121" t="s">
        <v>78</v>
      </c>
      <c r="D218" s="121" t="s">
        <v>23</v>
      </c>
      <c r="E218" s="754" t="s">
        <v>80</v>
      </c>
      <c r="F218" s="754"/>
      <c r="G218" s="754" t="s">
        <v>71</v>
      </c>
      <c r="H218" s="716"/>
      <c r="I218" s="57"/>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122" t="s">
        <v>77</v>
      </c>
      <c r="C220" s="122" t="s">
        <v>79</v>
      </c>
      <c r="D220" s="122"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 t="shared" ref="A222" si="48">A218+1</f>
        <v>52</v>
      </c>
      <c r="B222" s="121" t="s">
        <v>76</v>
      </c>
      <c r="C222" s="121" t="s">
        <v>78</v>
      </c>
      <c r="D222" s="121" t="s">
        <v>23</v>
      </c>
      <c r="E222" s="754" t="s">
        <v>80</v>
      </c>
      <c r="F222" s="754"/>
      <c r="G222" s="754" t="s">
        <v>71</v>
      </c>
      <c r="H222" s="716"/>
      <c r="I222" s="57"/>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122" t="s">
        <v>77</v>
      </c>
      <c r="C224" s="122" t="s">
        <v>79</v>
      </c>
      <c r="D224" s="122"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 t="shared" ref="A226" si="49">A222+1</f>
        <v>53</v>
      </c>
      <c r="B226" s="121" t="s">
        <v>76</v>
      </c>
      <c r="C226" s="121" t="s">
        <v>78</v>
      </c>
      <c r="D226" s="121" t="s">
        <v>23</v>
      </c>
      <c r="E226" s="754" t="s">
        <v>80</v>
      </c>
      <c r="F226" s="754"/>
      <c r="G226" s="754" t="s">
        <v>71</v>
      </c>
      <c r="H226" s="716"/>
      <c r="I226" s="57"/>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122" t="s">
        <v>77</v>
      </c>
      <c r="C228" s="122" t="s">
        <v>79</v>
      </c>
      <c r="D228" s="122"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 t="shared" ref="A230" si="50">A226+1</f>
        <v>54</v>
      </c>
      <c r="B230" s="121" t="s">
        <v>76</v>
      </c>
      <c r="C230" s="121" t="s">
        <v>78</v>
      </c>
      <c r="D230" s="121" t="s">
        <v>23</v>
      </c>
      <c r="E230" s="754" t="s">
        <v>80</v>
      </c>
      <c r="F230" s="754"/>
      <c r="G230" s="754" t="s">
        <v>71</v>
      </c>
      <c r="H230" s="716"/>
      <c r="I230" s="57"/>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122" t="s">
        <v>77</v>
      </c>
      <c r="C232" s="122" t="s">
        <v>79</v>
      </c>
      <c r="D232" s="122"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 t="shared" ref="A234" si="51">A230+1</f>
        <v>55</v>
      </c>
      <c r="B234" s="121" t="s">
        <v>76</v>
      </c>
      <c r="C234" s="121" t="s">
        <v>78</v>
      </c>
      <c r="D234" s="121" t="s">
        <v>23</v>
      </c>
      <c r="E234" s="754" t="s">
        <v>80</v>
      </c>
      <c r="F234" s="754"/>
      <c r="G234" s="754" t="s">
        <v>71</v>
      </c>
      <c r="H234" s="716"/>
      <c r="I234" s="57"/>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122" t="s">
        <v>77</v>
      </c>
      <c r="C236" s="122" t="s">
        <v>79</v>
      </c>
      <c r="D236" s="122"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 t="shared" ref="A238" si="52">A234+1</f>
        <v>56</v>
      </c>
      <c r="B238" s="121" t="s">
        <v>76</v>
      </c>
      <c r="C238" s="121" t="s">
        <v>78</v>
      </c>
      <c r="D238" s="121" t="s">
        <v>23</v>
      </c>
      <c r="E238" s="754" t="s">
        <v>80</v>
      </c>
      <c r="F238" s="754"/>
      <c r="G238" s="754" t="s">
        <v>71</v>
      </c>
      <c r="H238" s="716"/>
      <c r="I238" s="57"/>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122" t="s">
        <v>77</v>
      </c>
      <c r="C240" s="122" t="s">
        <v>79</v>
      </c>
      <c r="D240" s="122"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 t="shared" ref="A242" si="53">A238+1</f>
        <v>57</v>
      </c>
      <c r="B242" s="121" t="s">
        <v>76</v>
      </c>
      <c r="C242" s="121" t="s">
        <v>78</v>
      </c>
      <c r="D242" s="121" t="s">
        <v>23</v>
      </c>
      <c r="E242" s="754" t="s">
        <v>80</v>
      </c>
      <c r="F242" s="754"/>
      <c r="G242" s="754" t="s">
        <v>71</v>
      </c>
      <c r="H242" s="716"/>
      <c r="I242" s="57"/>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122" t="s">
        <v>77</v>
      </c>
      <c r="C244" s="122" t="s">
        <v>79</v>
      </c>
      <c r="D244" s="122"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 t="shared" ref="A246" si="54">A242+1</f>
        <v>58</v>
      </c>
      <c r="B246" s="121" t="s">
        <v>76</v>
      </c>
      <c r="C246" s="121" t="s">
        <v>78</v>
      </c>
      <c r="D246" s="121" t="s">
        <v>23</v>
      </c>
      <c r="E246" s="754" t="s">
        <v>80</v>
      </c>
      <c r="F246" s="754"/>
      <c r="G246" s="754" t="s">
        <v>71</v>
      </c>
      <c r="H246" s="716"/>
      <c r="I246" s="57"/>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122" t="s">
        <v>77</v>
      </c>
      <c r="C248" s="122" t="s">
        <v>79</v>
      </c>
      <c r="D248" s="122"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 t="shared" ref="A250" si="55">A246+1</f>
        <v>59</v>
      </c>
      <c r="B250" s="121" t="s">
        <v>76</v>
      </c>
      <c r="C250" s="121" t="s">
        <v>78</v>
      </c>
      <c r="D250" s="121" t="s">
        <v>23</v>
      </c>
      <c r="E250" s="754" t="s">
        <v>80</v>
      </c>
      <c r="F250" s="754"/>
      <c r="G250" s="754" t="s">
        <v>71</v>
      </c>
      <c r="H250" s="716"/>
      <c r="I250" s="57"/>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122" t="s">
        <v>77</v>
      </c>
      <c r="C252" s="122" t="s">
        <v>79</v>
      </c>
      <c r="D252" s="122"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 t="shared" ref="A254" si="56">A250+1</f>
        <v>60</v>
      </c>
      <c r="B254" s="121" t="s">
        <v>76</v>
      </c>
      <c r="C254" s="121" t="s">
        <v>78</v>
      </c>
      <c r="D254" s="121" t="s">
        <v>23</v>
      </c>
      <c r="E254" s="754" t="s">
        <v>80</v>
      </c>
      <c r="F254" s="754"/>
      <c r="G254" s="754" t="s">
        <v>71</v>
      </c>
      <c r="H254" s="716"/>
      <c r="I254" s="57"/>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122" t="s">
        <v>77</v>
      </c>
      <c r="C256" s="122" t="s">
        <v>79</v>
      </c>
      <c r="D256" s="122"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 t="shared" ref="A258" si="57">A254+1</f>
        <v>61</v>
      </c>
      <c r="B258" s="121" t="s">
        <v>76</v>
      </c>
      <c r="C258" s="121" t="s">
        <v>78</v>
      </c>
      <c r="D258" s="121" t="s">
        <v>23</v>
      </c>
      <c r="E258" s="754" t="s">
        <v>80</v>
      </c>
      <c r="F258" s="754"/>
      <c r="G258" s="754" t="s">
        <v>71</v>
      </c>
      <c r="H258" s="716"/>
      <c r="I258" s="57"/>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122" t="s">
        <v>77</v>
      </c>
      <c r="C260" s="122" t="s">
        <v>79</v>
      </c>
      <c r="D260" s="122"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 t="shared" ref="A262" si="58">A258+1</f>
        <v>62</v>
      </c>
      <c r="B262" s="121" t="s">
        <v>76</v>
      </c>
      <c r="C262" s="121" t="s">
        <v>78</v>
      </c>
      <c r="D262" s="121" t="s">
        <v>23</v>
      </c>
      <c r="E262" s="754" t="s">
        <v>80</v>
      </c>
      <c r="F262" s="754"/>
      <c r="G262" s="754" t="s">
        <v>71</v>
      </c>
      <c r="H262" s="716"/>
      <c r="I262" s="57"/>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122" t="s">
        <v>77</v>
      </c>
      <c r="C264" s="122" t="s">
        <v>79</v>
      </c>
      <c r="D264" s="122"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 t="shared" ref="A266" si="59">A262+1</f>
        <v>63</v>
      </c>
      <c r="B266" s="121" t="s">
        <v>76</v>
      </c>
      <c r="C266" s="121" t="s">
        <v>78</v>
      </c>
      <c r="D266" s="121" t="s">
        <v>23</v>
      </c>
      <c r="E266" s="754" t="s">
        <v>80</v>
      </c>
      <c r="F266" s="754"/>
      <c r="G266" s="754" t="s">
        <v>71</v>
      </c>
      <c r="H266" s="716"/>
      <c r="I266" s="57"/>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122" t="s">
        <v>77</v>
      </c>
      <c r="C268" s="122" t="s">
        <v>79</v>
      </c>
      <c r="D268" s="122"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 t="shared" ref="A270" si="60">A266+1</f>
        <v>64</v>
      </c>
      <c r="B270" s="121" t="s">
        <v>76</v>
      </c>
      <c r="C270" s="121" t="s">
        <v>78</v>
      </c>
      <c r="D270" s="121" t="s">
        <v>23</v>
      </c>
      <c r="E270" s="754" t="s">
        <v>80</v>
      </c>
      <c r="F270" s="754"/>
      <c r="G270" s="754" t="s">
        <v>71</v>
      </c>
      <c r="H270" s="716"/>
      <c r="I270" s="57"/>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122" t="s">
        <v>77</v>
      </c>
      <c r="C272" s="122" t="s">
        <v>79</v>
      </c>
      <c r="D272" s="122"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 t="shared" ref="A274" si="61">A270+1</f>
        <v>65</v>
      </c>
      <c r="B274" s="121" t="s">
        <v>76</v>
      </c>
      <c r="C274" s="121" t="s">
        <v>78</v>
      </c>
      <c r="D274" s="121" t="s">
        <v>23</v>
      </c>
      <c r="E274" s="754" t="s">
        <v>80</v>
      </c>
      <c r="F274" s="754"/>
      <c r="G274" s="754" t="s">
        <v>71</v>
      </c>
      <c r="H274" s="716"/>
      <c r="I274" s="57"/>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122" t="s">
        <v>77</v>
      </c>
      <c r="C276" s="122" t="s">
        <v>79</v>
      </c>
      <c r="D276" s="122"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 t="shared" ref="A278" si="62">A274+1</f>
        <v>66</v>
      </c>
      <c r="B278" s="121" t="s">
        <v>76</v>
      </c>
      <c r="C278" s="121" t="s">
        <v>78</v>
      </c>
      <c r="D278" s="121" t="s">
        <v>23</v>
      </c>
      <c r="E278" s="754" t="s">
        <v>80</v>
      </c>
      <c r="F278" s="754"/>
      <c r="G278" s="754" t="s">
        <v>71</v>
      </c>
      <c r="H278" s="716"/>
      <c r="I278" s="57"/>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122" t="s">
        <v>77</v>
      </c>
      <c r="C280" s="122" t="s">
        <v>79</v>
      </c>
      <c r="D280" s="122"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 t="shared" ref="A282" si="63">A278+1</f>
        <v>67</v>
      </c>
      <c r="B282" s="121" t="s">
        <v>76</v>
      </c>
      <c r="C282" s="121" t="s">
        <v>78</v>
      </c>
      <c r="D282" s="121" t="s">
        <v>23</v>
      </c>
      <c r="E282" s="754" t="s">
        <v>80</v>
      </c>
      <c r="F282" s="754"/>
      <c r="G282" s="754" t="s">
        <v>71</v>
      </c>
      <c r="H282" s="716"/>
      <c r="I282" s="57"/>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122" t="s">
        <v>77</v>
      </c>
      <c r="C284" s="122" t="s">
        <v>79</v>
      </c>
      <c r="D284" s="122"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 t="shared" ref="A286" si="64">A282+1</f>
        <v>68</v>
      </c>
      <c r="B286" s="121" t="s">
        <v>76</v>
      </c>
      <c r="C286" s="121" t="s">
        <v>78</v>
      </c>
      <c r="D286" s="121" t="s">
        <v>23</v>
      </c>
      <c r="E286" s="754" t="s">
        <v>80</v>
      </c>
      <c r="F286" s="754"/>
      <c r="G286" s="754" t="s">
        <v>71</v>
      </c>
      <c r="H286" s="716"/>
      <c r="I286" s="57"/>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122" t="s">
        <v>77</v>
      </c>
      <c r="C288" s="122" t="s">
        <v>79</v>
      </c>
      <c r="D288" s="122"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 t="shared" ref="A290" si="65">A286+1</f>
        <v>69</v>
      </c>
      <c r="B290" s="121" t="s">
        <v>76</v>
      </c>
      <c r="C290" s="121" t="s">
        <v>78</v>
      </c>
      <c r="D290" s="121" t="s">
        <v>23</v>
      </c>
      <c r="E290" s="754" t="s">
        <v>80</v>
      </c>
      <c r="F290" s="754"/>
      <c r="G290" s="754" t="s">
        <v>71</v>
      </c>
      <c r="H290" s="716"/>
      <c r="I290" s="57"/>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122" t="s">
        <v>77</v>
      </c>
      <c r="C292" s="122" t="s">
        <v>79</v>
      </c>
      <c r="D292" s="122"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 t="shared" ref="A294" si="66">A290+1</f>
        <v>70</v>
      </c>
      <c r="B294" s="121" t="s">
        <v>76</v>
      </c>
      <c r="C294" s="121" t="s">
        <v>78</v>
      </c>
      <c r="D294" s="121" t="s">
        <v>23</v>
      </c>
      <c r="E294" s="754" t="s">
        <v>80</v>
      </c>
      <c r="F294" s="754"/>
      <c r="G294" s="754" t="s">
        <v>71</v>
      </c>
      <c r="H294" s="716"/>
      <c r="I294" s="57"/>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122" t="s">
        <v>77</v>
      </c>
      <c r="C296" s="122" t="s">
        <v>79</v>
      </c>
      <c r="D296" s="122"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 t="shared" ref="A298" si="67">A294+1</f>
        <v>71</v>
      </c>
      <c r="B298" s="121" t="s">
        <v>76</v>
      </c>
      <c r="C298" s="121" t="s">
        <v>78</v>
      </c>
      <c r="D298" s="121" t="s">
        <v>23</v>
      </c>
      <c r="E298" s="754" t="s">
        <v>80</v>
      </c>
      <c r="F298" s="754"/>
      <c r="G298" s="754" t="s">
        <v>71</v>
      </c>
      <c r="H298" s="716"/>
      <c r="I298" s="57"/>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122" t="s">
        <v>77</v>
      </c>
      <c r="C300" s="122" t="s">
        <v>79</v>
      </c>
      <c r="D300" s="122"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 t="shared" ref="A302" si="68">A298+1</f>
        <v>72</v>
      </c>
      <c r="B302" s="121" t="s">
        <v>76</v>
      </c>
      <c r="C302" s="121" t="s">
        <v>78</v>
      </c>
      <c r="D302" s="121" t="s">
        <v>23</v>
      </c>
      <c r="E302" s="754" t="s">
        <v>80</v>
      </c>
      <c r="F302" s="754"/>
      <c r="G302" s="754" t="s">
        <v>71</v>
      </c>
      <c r="H302" s="716"/>
      <c r="I302" s="57"/>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122" t="s">
        <v>77</v>
      </c>
      <c r="C304" s="122" t="s">
        <v>79</v>
      </c>
      <c r="D304" s="122"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 t="shared" ref="A306" si="69">A302+1</f>
        <v>73</v>
      </c>
      <c r="B306" s="121" t="s">
        <v>76</v>
      </c>
      <c r="C306" s="121" t="s">
        <v>78</v>
      </c>
      <c r="D306" s="121" t="s">
        <v>23</v>
      </c>
      <c r="E306" s="754" t="s">
        <v>80</v>
      </c>
      <c r="F306" s="754"/>
      <c r="G306" s="754" t="s">
        <v>71</v>
      </c>
      <c r="H306" s="716"/>
      <c r="I306" s="57"/>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122" t="s">
        <v>77</v>
      </c>
      <c r="C308" s="122" t="s">
        <v>79</v>
      </c>
      <c r="D308" s="122"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 t="shared" ref="A310" si="70">A306+1</f>
        <v>74</v>
      </c>
      <c r="B310" s="121" t="s">
        <v>76</v>
      </c>
      <c r="C310" s="121" t="s">
        <v>78</v>
      </c>
      <c r="D310" s="121" t="s">
        <v>23</v>
      </c>
      <c r="E310" s="754" t="s">
        <v>80</v>
      </c>
      <c r="F310" s="754"/>
      <c r="G310" s="754" t="s">
        <v>71</v>
      </c>
      <c r="H310" s="716"/>
      <c r="I310" s="57"/>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122" t="s">
        <v>77</v>
      </c>
      <c r="C312" s="122" t="s">
        <v>79</v>
      </c>
      <c r="D312" s="122"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 t="shared" ref="A314" si="71">A310+1</f>
        <v>75</v>
      </c>
      <c r="B314" s="121" t="s">
        <v>76</v>
      </c>
      <c r="C314" s="121" t="s">
        <v>78</v>
      </c>
      <c r="D314" s="121" t="s">
        <v>23</v>
      </c>
      <c r="E314" s="754" t="s">
        <v>80</v>
      </c>
      <c r="F314" s="754"/>
      <c r="G314" s="754" t="s">
        <v>71</v>
      </c>
      <c r="H314" s="716"/>
      <c r="I314" s="57"/>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122" t="s">
        <v>77</v>
      </c>
      <c r="C316" s="122" t="s">
        <v>79</v>
      </c>
      <c r="D316" s="122"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 t="shared" ref="A318" si="72">A314+1</f>
        <v>76</v>
      </c>
      <c r="B318" s="121" t="s">
        <v>76</v>
      </c>
      <c r="C318" s="121" t="s">
        <v>78</v>
      </c>
      <c r="D318" s="121" t="s">
        <v>23</v>
      </c>
      <c r="E318" s="754" t="s">
        <v>80</v>
      </c>
      <c r="F318" s="754"/>
      <c r="G318" s="754" t="s">
        <v>71</v>
      </c>
      <c r="H318" s="716"/>
      <c r="I318" s="57"/>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122" t="s">
        <v>77</v>
      </c>
      <c r="C320" s="122" t="s">
        <v>79</v>
      </c>
      <c r="D320" s="122"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 t="shared" ref="A322" si="73">A318+1</f>
        <v>77</v>
      </c>
      <c r="B322" s="121" t="s">
        <v>76</v>
      </c>
      <c r="C322" s="121" t="s">
        <v>78</v>
      </c>
      <c r="D322" s="121" t="s">
        <v>23</v>
      </c>
      <c r="E322" s="754" t="s">
        <v>80</v>
      </c>
      <c r="F322" s="754"/>
      <c r="G322" s="754" t="s">
        <v>71</v>
      </c>
      <c r="H322" s="716"/>
      <c r="I322" s="57"/>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122" t="s">
        <v>77</v>
      </c>
      <c r="C324" s="122" t="s">
        <v>79</v>
      </c>
      <c r="D324" s="122"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 t="shared" ref="A326" si="74">A322+1</f>
        <v>78</v>
      </c>
      <c r="B326" s="121" t="s">
        <v>76</v>
      </c>
      <c r="C326" s="121" t="s">
        <v>78</v>
      </c>
      <c r="D326" s="121" t="s">
        <v>23</v>
      </c>
      <c r="E326" s="754" t="s">
        <v>80</v>
      </c>
      <c r="F326" s="754"/>
      <c r="G326" s="754" t="s">
        <v>71</v>
      </c>
      <c r="H326" s="716"/>
      <c r="I326" s="57"/>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122" t="s">
        <v>77</v>
      </c>
      <c r="C328" s="122" t="s">
        <v>79</v>
      </c>
      <c r="D328" s="122"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 t="shared" ref="A330" si="75">A326+1</f>
        <v>79</v>
      </c>
      <c r="B330" s="121" t="s">
        <v>76</v>
      </c>
      <c r="C330" s="121" t="s">
        <v>78</v>
      </c>
      <c r="D330" s="121" t="s">
        <v>23</v>
      </c>
      <c r="E330" s="754" t="s">
        <v>80</v>
      </c>
      <c r="F330" s="754"/>
      <c r="G330" s="754" t="s">
        <v>71</v>
      </c>
      <c r="H330" s="716"/>
      <c r="I330" s="57"/>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122" t="s">
        <v>77</v>
      </c>
      <c r="C332" s="122" t="s">
        <v>79</v>
      </c>
      <c r="D332" s="122"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 t="shared" ref="A334" si="76">A330+1</f>
        <v>80</v>
      </c>
      <c r="B334" s="121" t="s">
        <v>76</v>
      </c>
      <c r="C334" s="121" t="s">
        <v>78</v>
      </c>
      <c r="D334" s="121" t="s">
        <v>23</v>
      </c>
      <c r="E334" s="754" t="s">
        <v>80</v>
      </c>
      <c r="F334" s="754"/>
      <c r="G334" s="754" t="s">
        <v>71</v>
      </c>
      <c r="H334" s="716"/>
      <c r="I334" s="57"/>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122" t="s">
        <v>77</v>
      </c>
      <c r="C336" s="122" t="s">
        <v>79</v>
      </c>
      <c r="D336" s="122"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 t="shared" ref="A338" si="77">A334+1</f>
        <v>81</v>
      </c>
      <c r="B338" s="121" t="s">
        <v>76</v>
      </c>
      <c r="C338" s="121" t="s">
        <v>78</v>
      </c>
      <c r="D338" s="121" t="s">
        <v>23</v>
      </c>
      <c r="E338" s="754" t="s">
        <v>80</v>
      </c>
      <c r="F338" s="754"/>
      <c r="G338" s="754" t="s">
        <v>71</v>
      </c>
      <c r="H338" s="716"/>
      <c r="I338" s="57"/>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122" t="s">
        <v>77</v>
      </c>
      <c r="C340" s="122" t="s">
        <v>79</v>
      </c>
      <c r="D340" s="122"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 t="shared" ref="A342" si="78">A338+1</f>
        <v>82</v>
      </c>
      <c r="B342" s="121" t="s">
        <v>76</v>
      </c>
      <c r="C342" s="121" t="s">
        <v>78</v>
      </c>
      <c r="D342" s="121" t="s">
        <v>23</v>
      </c>
      <c r="E342" s="754" t="s">
        <v>80</v>
      </c>
      <c r="F342" s="754"/>
      <c r="G342" s="754" t="s">
        <v>71</v>
      </c>
      <c r="H342" s="716"/>
      <c r="I342" s="57"/>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122" t="s">
        <v>77</v>
      </c>
      <c r="C344" s="122" t="s">
        <v>79</v>
      </c>
      <c r="D344" s="122"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 t="shared" ref="A346" si="79">A342+1</f>
        <v>83</v>
      </c>
      <c r="B346" s="121" t="s">
        <v>76</v>
      </c>
      <c r="C346" s="121" t="s">
        <v>78</v>
      </c>
      <c r="D346" s="121" t="s">
        <v>23</v>
      </c>
      <c r="E346" s="754" t="s">
        <v>80</v>
      </c>
      <c r="F346" s="754"/>
      <c r="G346" s="754" t="s">
        <v>71</v>
      </c>
      <c r="H346" s="716"/>
      <c r="I346" s="57"/>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122" t="s">
        <v>77</v>
      </c>
      <c r="C348" s="122" t="s">
        <v>79</v>
      </c>
      <c r="D348" s="122"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 t="shared" ref="A350" si="80">A346+1</f>
        <v>84</v>
      </c>
      <c r="B350" s="121" t="s">
        <v>76</v>
      </c>
      <c r="C350" s="121" t="s">
        <v>78</v>
      </c>
      <c r="D350" s="121" t="s">
        <v>23</v>
      </c>
      <c r="E350" s="754" t="s">
        <v>80</v>
      </c>
      <c r="F350" s="754"/>
      <c r="G350" s="754" t="s">
        <v>71</v>
      </c>
      <c r="H350" s="716"/>
      <c r="I350" s="57"/>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122" t="s">
        <v>77</v>
      </c>
      <c r="C352" s="122" t="s">
        <v>79</v>
      </c>
      <c r="D352" s="122"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 t="shared" ref="A354" si="81">A350+1</f>
        <v>85</v>
      </c>
      <c r="B354" s="121" t="s">
        <v>76</v>
      </c>
      <c r="C354" s="121" t="s">
        <v>78</v>
      </c>
      <c r="D354" s="121" t="s">
        <v>23</v>
      </c>
      <c r="E354" s="754" t="s">
        <v>80</v>
      </c>
      <c r="F354" s="754"/>
      <c r="G354" s="754" t="s">
        <v>71</v>
      </c>
      <c r="H354" s="716"/>
      <c r="I354" s="57"/>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122" t="s">
        <v>77</v>
      </c>
      <c r="C356" s="122" t="s">
        <v>79</v>
      </c>
      <c r="D356" s="122"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 t="shared" ref="A358" si="82">A354+1</f>
        <v>86</v>
      </c>
      <c r="B358" s="121" t="s">
        <v>76</v>
      </c>
      <c r="C358" s="121" t="s">
        <v>78</v>
      </c>
      <c r="D358" s="121" t="s">
        <v>23</v>
      </c>
      <c r="E358" s="754" t="s">
        <v>80</v>
      </c>
      <c r="F358" s="754"/>
      <c r="G358" s="754" t="s">
        <v>71</v>
      </c>
      <c r="H358" s="716"/>
      <c r="I358" s="57"/>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122" t="s">
        <v>77</v>
      </c>
      <c r="C360" s="122" t="s">
        <v>79</v>
      </c>
      <c r="D360" s="122"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 t="shared" ref="A362" si="83">A358+1</f>
        <v>87</v>
      </c>
      <c r="B362" s="121" t="s">
        <v>76</v>
      </c>
      <c r="C362" s="121" t="s">
        <v>78</v>
      </c>
      <c r="D362" s="121" t="s">
        <v>23</v>
      </c>
      <c r="E362" s="754" t="s">
        <v>80</v>
      </c>
      <c r="F362" s="754"/>
      <c r="G362" s="754" t="s">
        <v>71</v>
      </c>
      <c r="H362" s="716"/>
      <c r="I362" s="57"/>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122" t="s">
        <v>77</v>
      </c>
      <c r="C364" s="122" t="s">
        <v>79</v>
      </c>
      <c r="D364" s="122"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 t="shared" ref="A366" si="84">A362+1</f>
        <v>88</v>
      </c>
      <c r="B366" s="121" t="s">
        <v>76</v>
      </c>
      <c r="C366" s="121" t="s">
        <v>78</v>
      </c>
      <c r="D366" s="121" t="s">
        <v>23</v>
      </c>
      <c r="E366" s="754" t="s">
        <v>80</v>
      </c>
      <c r="F366" s="754"/>
      <c r="G366" s="754" t="s">
        <v>71</v>
      </c>
      <c r="H366" s="716"/>
      <c r="I366" s="57"/>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122" t="s">
        <v>77</v>
      </c>
      <c r="C368" s="122" t="s">
        <v>79</v>
      </c>
      <c r="D368" s="122"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 t="shared" ref="A370" si="85">A366+1</f>
        <v>89</v>
      </c>
      <c r="B370" s="121" t="s">
        <v>76</v>
      </c>
      <c r="C370" s="121" t="s">
        <v>78</v>
      </c>
      <c r="D370" s="121" t="s">
        <v>23</v>
      </c>
      <c r="E370" s="754" t="s">
        <v>80</v>
      </c>
      <c r="F370" s="754"/>
      <c r="G370" s="754" t="s">
        <v>71</v>
      </c>
      <c r="H370" s="716"/>
      <c r="I370" s="57"/>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122" t="s">
        <v>77</v>
      </c>
      <c r="C372" s="122" t="s">
        <v>79</v>
      </c>
      <c r="D372" s="122"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 t="shared" ref="A374" si="86">A370+1</f>
        <v>90</v>
      </c>
      <c r="B374" s="121" t="s">
        <v>76</v>
      </c>
      <c r="C374" s="121" t="s">
        <v>78</v>
      </c>
      <c r="D374" s="121" t="s">
        <v>23</v>
      </c>
      <c r="E374" s="754" t="s">
        <v>80</v>
      </c>
      <c r="F374" s="754"/>
      <c r="G374" s="754" t="s">
        <v>71</v>
      </c>
      <c r="H374" s="716"/>
      <c r="I374" s="57"/>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122" t="s">
        <v>77</v>
      </c>
      <c r="C376" s="122" t="s">
        <v>79</v>
      </c>
      <c r="D376" s="122"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 t="shared" ref="A378" si="87">A374+1</f>
        <v>91</v>
      </c>
      <c r="B378" s="121" t="s">
        <v>76</v>
      </c>
      <c r="C378" s="121" t="s">
        <v>78</v>
      </c>
      <c r="D378" s="121" t="s">
        <v>23</v>
      </c>
      <c r="E378" s="754" t="s">
        <v>80</v>
      </c>
      <c r="F378" s="754"/>
      <c r="G378" s="754" t="s">
        <v>71</v>
      </c>
      <c r="H378" s="716"/>
      <c r="I378" s="57"/>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122" t="s">
        <v>77</v>
      </c>
      <c r="C380" s="122" t="s">
        <v>79</v>
      </c>
      <c r="D380" s="122"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 t="shared" ref="A382" si="88">A378+1</f>
        <v>92</v>
      </c>
      <c r="B382" s="121" t="s">
        <v>76</v>
      </c>
      <c r="C382" s="121" t="s">
        <v>78</v>
      </c>
      <c r="D382" s="121" t="s">
        <v>23</v>
      </c>
      <c r="E382" s="754" t="s">
        <v>80</v>
      </c>
      <c r="F382" s="754"/>
      <c r="G382" s="754" t="s">
        <v>71</v>
      </c>
      <c r="H382" s="716"/>
      <c r="I382" s="57"/>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122" t="s">
        <v>77</v>
      </c>
      <c r="C384" s="122" t="s">
        <v>79</v>
      </c>
      <c r="D384" s="122"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 t="shared" ref="A386" si="89">A382+1</f>
        <v>93</v>
      </c>
      <c r="B386" s="121" t="s">
        <v>76</v>
      </c>
      <c r="C386" s="121" t="s">
        <v>78</v>
      </c>
      <c r="D386" s="121" t="s">
        <v>23</v>
      </c>
      <c r="E386" s="754" t="s">
        <v>80</v>
      </c>
      <c r="F386" s="754"/>
      <c r="G386" s="754" t="s">
        <v>71</v>
      </c>
      <c r="H386" s="716"/>
      <c r="I386" s="57"/>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122" t="s">
        <v>77</v>
      </c>
      <c r="C388" s="122" t="s">
        <v>79</v>
      </c>
      <c r="D388" s="122"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 t="shared" ref="A390" si="90">A386+1</f>
        <v>94</v>
      </c>
      <c r="B390" s="121" t="s">
        <v>76</v>
      </c>
      <c r="C390" s="121" t="s">
        <v>78</v>
      </c>
      <c r="D390" s="121" t="s">
        <v>23</v>
      </c>
      <c r="E390" s="754" t="s">
        <v>80</v>
      </c>
      <c r="F390" s="754"/>
      <c r="G390" s="754" t="s">
        <v>71</v>
      </c>
      <c r="H390" s="716"/>
      <c r="I390" s="57"/>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122" t="s">
        <v>77</v>
      </c>
      <c r="C392" s="122" t="s">
        <v>79</v>
      </c>
      <c r="D392" s="122"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 t="shared" ref="A394" si="91">A390+1</f>
        <v>95</v>
      </c>
      <c r="B394" s="121" t="s">
        <v>76</v>
      </c>
      <c r="C394" s="121" t="s">
        <v>78</v>
      </c>
      <c r="D394" s="121" t="s">
        <v>23</v>
      </c>
      <c r="E394" s="754" t="s">
        <v>80</v>
      </c>
      <c r="F394" s="754"/>
      <c r="G394" s="754" t="s">
        <v>71</v>
      </c>
      <c r="H394" s="716"/>
      <c r="I394" s="57"/>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122" t="s">
        <v>77</v>
      </c>
      <c r="C396" s="122" t="s">
        <v>79</v>
      </c>
      <c r="D396" s="122"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 t="shared" ref="A398" si="92">A394+1</f>
        <v>96</v>
      </c>
      <c r="B398" s="121" t="s">
        <v>76</v>
      </c>
      <c r="C398" s="121" t="s">
        <v>78</v>
      </c>
      <c r="D398" s="121" t="s">
        <v>23</v>
      </c>
      <c r="E398" s="754" t="s">
        <v>80</v>
      </c>
      <c r="F398" s="754"/>
      <c r="G398" s="754" t="s">
        <v>71</v>
      </c>
      <c r="H398" s="716"/>
      <c r="I398" s="57"/>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122" t="s">
        <v>77</v>
      </c>
      <c r="C400" s="122" t="s">
        <v>79</v>
      </c>
      <c r="D400" s="122"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 t="shared" ref="A402" si="93">A398+1</f>
        <v>97</v>
      </c>
      <c r="B402" s="121" t="s">
        <v>76</v>
      </c>
      <c r="C402" s="121" t="s">
        <v>78</v>
      </c>
      <c r="D402" s="121" t="s">
        <v>23</v>
      </c>
      <c r="E402" s="754" t="s">
        <v>80</v>
      </c>
      <c r="F402" s="754"/>
      <c r="G402" s="754" t="s">
        <v>71</v>
      </c>
      <c r="H402" s="716"/>
      <c r="I402" s="57"/>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122" t="s">
        <v>77</v>
      </c>
      <c r="C404" s="122" t="s">
        <v>79</v>
      </c>
      <c r="D404" s="122"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 t="shared" ref="A406" si="94">A402+1</f>
        <v>98</v>
      </c>
      <c r="B406" s="121" t="s">
        <v>76</v>
      </c>
      <c r="C406" s="121" t="s">
        <v>78</v>
      </c>
      <c r="D406" s="121" t="s">
        <v>23</v>
      </c>
      <c r="E406" s="754" t="s">
        <v>80</v>
      </c>
      <c r="F406" s="754"/>
      <c r="G406" s="754" t="s">
        <v>71</v>
      </c>
      <c r="H406" s="716"/>
      <c r="I406" s="57"/>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122" t="s">
        <v>77</v>
      </c>
      <c r="C408" s="122" t="s">
        <v>79</v>
      </c>
      <c r="D408" s="122"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 t="shared" ref="A410" si="95">A406+1</f>
        <v>99</v>
      </c>
      <c r="B410" s="121" t="s">
        <v>76</v>
      </c>
      <c r="C410" s="121" t="s">
        <v>78</v>
      </c>
      <c r="D410" s="121" t="s">
        <v>23</v>
      </c>
      <c r="E410" s="754" t="s">
        <v>80</v>
      </c>
      <c r="F410" s="754"/>
      <c r="G410" s="754" t="s">
        <v>71</v>
      </c>
      <c r="H410" s="716"/>
      <c r="I410" s="57"/>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122" t="s">
        <v>77</v>
      </c>
      <c r="C412" s="122" t="s">
        <v>79</v>
      </c>
      <c r="D412" s="122"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 t="shared" ref="A414" si="96">A410+1</f>
        <v>100</v>
      </c>
      <c r="B414" s="121" t="s">
        <v>76</v>
      </c>
      <c r="C414" s="121" t="s">
        <v>78</v>
      </c>
      <c r="D414" s="121" t="s">
        <v>23</v>
      </c>
      <c r="E414" s="754" t="s">
        <v>80</v>
      </c>
      <c r="F414" s="754"/>
      <c r="G414" s="754" t="s">
        <v>71</v>
      </c>
      <c r="H414" s="716"/>
      <c r="I414" s="57"/>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122" t="s">
        <v>77</v>
      </c>
      <c r="C416" s="122" t="s">
        <v>79</v>
      </c>
      <c r="D416" s="122"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 ref="A1" r:id="rId2"/>
  </hyperlinks>
  <pageMargins left="0.7" right="0.7" top="0" bottom="0.25" header="0.3" footer="0.3"/>
  <pageSetup fitToHeight="0" orientation="landscape" blackAndWhite="1" horizontalDpi="1200" verticalDpi="1200"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O18" sqref="O18"/>
    </sheetView>
  </sheetViews>
  <sheetFormatPr defaultColWidth="8.85546875" defaultRowHeight="12.75"/>
  <cols>
    <col min="1" max="1" width="3.85546875" style="141" customWidth="1"/>
    <col min="2" max="2" width="16.140625" style="141" customWidth="1"/>
    <col min="3" max="3" width="17.7109375" style="141" customWidth="1"/>
    <col min="4" max="4" width="14.42578125" style="141" customWidth="1"/>
    <col min="5" max="5" width="18.7109375" style="141" hidden="1" customWidth="1"/>
    <col min="6" max="6" width="14.85546875" style="141" customWidth="1"/>
    <col min="7" max="7" width="3" style="141" customWidth="1"/>
    <col min="8" max="8" width="11.28515625" style="141" customWidth="1"/>
    <col min="9" max="9" width="3" style="141" customWidth="1"/>
    <col min="10" max="10" width="12.28515625" style="141" customWidth="1"/>
    <col min="11" max="11" width="9.140625" style="141" customWidth="1"/>
    <col min="12" max="12" width="8.85546875" style="141" customWidth="1"/>
    <col min="13" max="13" width="8" style="141" customWidth="1"/>
    <col min="14" max="14" width="0.140625" style="141" customWidth="1"/>
    <col min="15" max="15" width="8.85546875" style="141"/>
    <col min="16" max="16" width="20.28515625" style="141" bestFit="1" customWidth="1"/>
    <col min="17" max="20" width="8.85546875" style="141"/>
    <col min="21" max="21" width="9.42578125" style="141" customWidth="1"/>
    <col min="22" max="22" width="13.7109375" style="142" customWidth="1"/>
    <col min="23" max="16384" width="8.85546875" style="141"/>
  </cols>
  <sheetData>
    <row r="1" spans="1:19" s="141" customFormat="1" hidden="1"/>
    <row r="2" spans="1:19" s="141" customFormat="1">
      <c r="J2" s="652" t="s">
        <v>73</v>
      </c>
      <c r="K2" s="653"/>
      <c r="L2" s="653"/>
      <c r="M2" s="653"/>
      <c r="P2" s="649"/>
      <c r="Q2" s="649"/>
      <c r="R2" s="649"/>
      <c r="S2" s="649"/>
    </row>
    <row r="3" spans="1:19" s="141" customFormat="1">
      <c r="J3" s="653"/>
      <c r="K3" s="653"/>
      <c r="L3" s="653"/>
      <c r="M3" s="653"/>
      <c r="P3" s="650"/>
      <c r="Q3" s="650"/>
      <c r="R3" s="650"/>
      <c r="S3" s="650"/>
    </row>
    <row r="4" spans="1:19" s="141" customFormat="1" ht="13.5" thickBot="1">
      <c r="A4" s="187"/>
      <c r="B4" s="187"/>
      <c r="C4" s="187"/>
      <c r="D4" s="187"/>
      <c r="E4" s="187"/>
      <c r="F4" s="187"/>
      <c r="G4" s="187"/>
      <c r="H4" s="187"/>
      <c r="I4" s="187"/>
      <c r="J4" s="654"/>
      <c r="K4" s="654"/>
      <c r="L4" s="654"/>
      <c r="M4" s="654"/>
      <c r="P4" s="651"/>
      <c r="Q4" s="651"/>
      <c r="R4" s="651"/>
      <c r="S4" s="651"/>
    </row>
    <row r="5" spans="1:19" s="141" customFormat="1" ht="30" customHeight="1" thickTop="1" thickBot="1">
      <c r="A5" s="655" t="str">
        <f>"1353 Travel Report for "&amp;B9&amp;", "&amp;B10&amp;" for the reporting period "&amp;"Oct 19 - March 20"</f>
        <v>1353 Travel Report for Health and Human Services, SAMHSA for the reporting period Oct 19 - March 20</v>
      </c>
      <c r="B5" s="656"/>
      <c r="C5" s="656"/>
      <c r="D5" s="656"/>
      <c r="E5" s="656"/>
      <c r="F5" s="656"/>
      <c r="G5" s="656"/>
      <c r="H5" s="656"/>
      <c r="I5" s="656"/>
      <c r="J5" s="656"/>
      <c r="K5" s="656"/>
      <c r="L5" s="656"/>
      <c r="M5" s="656"/>
      <c r="N5" s="212"/>
      <c r="O5" s="187"/>
      <c r="Q5" s="211"/>
    </row>
    <row r="6" spans="1:19" s="141" customFormat="1" ht="13.5" customHeight="1" thickTop="1">
      <c r="A6" s="591" t="s">
        <v>8</v>
      </c>
      <c r="B6" s="597" t="s">
        <v>90</v>
      </c>
      <c r="C6" s="598"/>
      <c r="D6" s="598"/>
      <c r="E6" s="598"/>
      <c r="F6" s="598"/>
      <c r="G6" s="598"/>
      <c r="H6" s="598"/>
      <c r="I6" s="598"/>
      <c r="J6" s="599"/>
      <c r="K6" s="23" t="s">
        <v>19</v>
      </c>
      <c r="L6" s="23" t="s">
        <v>9</v>
      </c>
      <c r="M6" s="23" t="s">
        <v>18</v>
      </c>
      <c r="N6" s="208"/>
      <c r="O6" s="187"/>
    </row>
    <row r="7" spans="1:19" s="141" customFormat="1" ht="20.25" customHeight="1" thickBot="1">
      <c r="A7" s="591"/>
      <c r="B7" s="600"/>
      <c r="C7" s="601"/>
      <c r="D7" s="601"/>
      <c r="E7" s="601"/>
      <c r="F7" s="601"/>
      <c r="G7" s="601"/>
      <c r="H7" s="601"/>
      <c r="I7" s="601"/>
      <c r="J7" s="602"/>
      <c r="K7" s="207">
        <v>1</v>
      </c>
      <c r="L7" s="206">
        <v>1</v>
      </c>
      <c r="M7" s="49">
        <v>2020</v>
      </c>
      <c r="N7" s="204"/>
      <c r="O7" s="187"/>
    </row>
    <row r="8" spans="1:19" s="141" customFormat="1" ht="27.75" customHeight="1" thickTop="1" thickBot="1">
      <c r="A8" s="591"/>
      <c r="B8" s="593" t="s">
        <v>27</v>
      </c>
      <c r="C8" s="594"/>
      <c r="D8" s="594"/>
      <c r="E8" s="594"/>
      <c r="F8" s="594"/>
      <c r="G8" s="595"/>
      <c r="H8" s="595"/>
      <c r="I8" s="595"/>
      <c r="J8" s="595"/>
      <c r="K8" s="595"/>
      <c r="L8" s="594"/>
      <c r="M8" s="594"/>
      <c r="N8" s="596"/>
      <c r="O8" s="187"/>
    </row>
    <row r="9" spans="1:19" s="141" customFormat="1" ht="18" customHeight="1" thickTop="1">
      <c r="A9" s="591"/>
      <c r="B9" s="621" t="s">
        <v>91</v>
      </c>
      <c r="C9" s="622"/>
      <c r="D9" s="622"/>
      <c r="E9" s="622"/>
      <c r="F9" s="622"/>
      <c r="G9" s="634" t="s">
        <v>93</v>
      </c>
      <c r="H9" s="927">
        <v>43739</v>
      </c>
      <c r="I9" s="637"/>
      <c r="J9" s="928">
        <v>43921</v>
      </c>
      <c r="K9" s="640" t="s">
        <v>3</v>
      </c>
      <c r="L9" s="625" t="s">
        <v>92</v>
      </c>
      <c r="M9" s="626"/>
      <c r="N9" s="203"/>
      <c r="O9" s="199"/>
      <c r="P9" s="187"/>
    </row>
    <row r="10" spans="1:19" s="141" customFormat="1" ht="15.75" customHeight="1">
      <c r="A10" s="591"/>
      <c r="B10" s="623" t="s">
        <v>4491</v>
      </c>
      <c r="C10" s="622"/>
      <c r="D10" s="622"/>
      <c r="E10" s="622"/>
      <c r="F10" s="624"/>
      <c r="G10" s="635"/>
      <c r="H10" s="644"/>
      <c r="I10" s="638"/>
      <c r="J10" s="618"/>
      <c r="K10" s="641"/>
      <c r="L10" s="627"/>
      <c r="M10" s="626"/>
      <c r="N10" s="203"/>
      <c r="O10" s="199"/>
      <c r="P10" s="187"/>
    </row>
    <row r="11" spans="1:19" s="141" customFormat="1" ht="13.5" thickBot="1">
      <c r="A11" s="591"/>
      <c r="B11" s="202" t="s">
        <v>20</v>
      </c>
      <c r="C11" s="201" t="s">
        <v>4490</v>
      </c>
      <c r="D11" s="586" t="s">
        <v>4489</v>
      </c>
      <c r="E11" s="587"/>
      <c r="F11" s="588"/>
      <c r="G11" s="636"/>
      <c r="H11" s="645"/>
      <c r="I11" s="639"/>
      <c r="J11" s="619"/>
      <c r="K11" s="642"/>
      <c r="L11" s="628"/>
      <c r="M11" s="629"/>
      <c r="N11" s="200"/>
      <c r="O11" s="199"/>
      <c r="P11" s="187"/>
    </row>
    <row r="12" spans="1:19" s="141" customFormat="1" ht="13.5" thickTop="1">
      <c r="A12" s="591"/>
      <c r="B12" s="589" t="s">
        <v>25</v>
      </c>
      <c r="C12" s="607" t="s">
        <v>70</v>
      </c>
      <c r="D12" s="609" t="s">
        <v>21</v>
      </c>
      <c r="E12" s="630" t="s">
        <v>14</v>
      </c>
      <c r="F12" s="631"/>
      <c r="G12" s="611" t="s">
        <v>71</v>
      </c>
      <c r="H12" s="612"/>
      <c r="I12" s="613"/>
      <c r="J12" s="607" t="s">
        <v>72</v>
      </c>
      <c r="K12" s="603" t="s">
        <v>75</v>
      </c>
      <c r="L12" s="605" t="s">
        <v>74</v>
      </c>
      <c r="M12" s="609" t="s">
        <v>7</v>
      </c>
      <c r="N12" s="157"/>
      <c r="O12" s="187"/>
    </row>
    <row r="13" spans="1:19" s="141" customFormat="1" ht="34.5" customHeight="1" thickBot="1">
      <c r="A13" s="592"/>
      <c r="B13" s="590"/>
      <c r="C13" s="608"/>
      <c r="D13" s="610"/>
      <c r="E13" s="632"/>
      <c r="F13" s="633"/>
      <c r="G13" s="614"/>
      <c r="H13" s="615"/>
      <c r="I13" s="616"/>
      <c r="J13" s="620"/>
      <c r="K13" s="604"/>
      <c r="L13" s="606"/>
      <c r="M13" s="620"/>
      <c r="N13" s="198"/>
      <c r="O13" s="187"/>
    </row>
    <row r="14" spans="1:19" s="141" customFormat="1" ht="24" thickTop="1" thickBot="1">
      <c r="A14" s="713" t="s">
        <v>10</v>
      </c>
      <c r="B14" s="138" t="s">
        <v>76</v>
      </c>
      <c r="C14" s="138" t="s">
        <v>78</v>
      </c>
      <c r="D14" s="138" t="s">
        <v>23</v>
      </c>
      <c r="E14" s="780" t="s">
        <v>80</v>
      </c>
      <c r="F14" s="780"/>
      <c r="G14" s="754" t="s">
        <v>71</v>
      </c>
      <c r="H14" s="716"/>
      <c r="I14" s="196"/>
      <c r="J14" s="230"/>
      <c r="K14" s="230"/>
      <c r="L14" s="230"/>
      <c r="M14" s="230"/>
      <c r="N14" s="146"/>
    </row>
    <row r="15" spans="1:19" s="141" customFormat="1" ht="23.25" thickBot="1">
      <c r="A15" s="714"/>
      <c r="B15" s="192" t="s">
        <v>11</v>
      </c>
      <c r="C15" s="192" t="s">
        <v>24</v>
      </c>
      <c r="D15" s="226">
        <v>40766</v>
      </c>
      <c r="E15" s="191"/>
      <c r="F15" s="225" t="s">
        <v>15</v>
      </c>
      <c r="G15" s="682" t="s">
        <v>87</v>
      </c>
      <c r="H15" s="683"/>
      <c r="I15" s="684"/>
      <c r="J15" s="229" t="s">
        <v>6</v>
      </c>
      <c r="K15" s="189"/>
      <c r="L15" s="184" t="s">
        <v>3</v>
      </c>
      <c r="M15" s="228">
        <v>280</v>
      </c>
      <c r="N15" s="146"/>
      <c r="O15" s="187"/>
    </row>
    <row r="16" spans="1:19" s="141" customFormat="1" ht="23.25" thickBot="1">
      <c r="A16" s="714"/>
      <c r="B16" s="139" t="s">
        <v>77</v>
      </c>
      <c r="C16" s="139" t="s">
        <v>79</v>
      </c>
      <c r="D16" s="139" t="s">
        <v>22</v>
      </c>
      <c r="E16" s="719" t="s">
        <v>81</v>
      </c>
      <c r="F16" s="719"/>
      <c r="G16" s="720"/>
      <c r="H16" s="721"/>
      <c r="I16" s="722"/>
      <c r="J16" s="185" t="s">
        <v>17</v>
      </c>
      <c r="K16" s="184" t="s">
        <v>3</v>
      </c>
      <c r="L16" s="183"/>
      <c r="M16" s="227">
        <v>825</v>
      </c>
      <c r="N16" s="157"/>
    </row>
    <row r="17" spans="1:22" ht="23.25" thickBot="1">
      <c r="A17" s="715"/>
      <c r="B17" s="181" t="s">
        <v>12</v>
      </c>
      <c r="C17" s="181" t="s">
        <v>13</v>
      </c>
      <c r="D17" s="226">
        <v>40767</v>
      </c>
      <c r="E17" s="179" t="s">
        <v>4</v>
      </c>
      <c r="F17" s="225" t="s">
        <v>16</v>
      </c>
      <c r="G17" s="554"/>
      <c r="H17" s="555"/>
      <c r="I17" s="556"/>
      <c r="J17" s="224" t="s">
        <v>5</v>
      </c>
      <c r="K17" s="223"/>
      <c r="L17" s="223" t="s">
        <v>3</v>
      </c>
      <c r="M17" s="222">
        <v>120</v>
      </c>
      <c r="N17" s="146"/>
      <c r="V17" s="141"/>
    </row>
    <row r="18" spans="1:22" ht="23.25" customHeight="1" thickTop="1">
      <c r="A18" s="752">
        <f>1</f>
        <v>1</v>
      </c>
      <c r="B18" s="136" t="s">
        <v>76</v>
      </c>
      <c r="C18" s="136" t="s">
        <v>78</v>
      </c>
      <c r="D18" s="136" t="s">
        <v>23</v>
      </c>
      <c r="E18" s="754" t="s">
        <v>80</v>
      </c>
      <c r="F18" s="754"/>
      <c r="G18" s="766" t="s">
        <v>71</v>
      </c>
      <c r="H18" s="767"/>
      <c r="I18" s="768"/>
      <c r="J18" s="54" t="s">
        <v>2</v>
      </c>
      <c r="K18" s="55"/>
      <c r="L18" s="55"/>
      <c r="M18" s="56"/>
      <c r="N18" s="146"/>
      <c r="V18" s="221"/>
    </row>
    <row r="19" spans="1:22">
      <c r="A19" s="925"/>
      <c r="B19" s="13"/>
      <c r="C19" s="13"/>
      <c r="D19" s="216"/>
      <c r="E19" s="13"/>
      <c r="F19" s="13"/>
      <c r="G19" s="547"/>
      <c r="H19" s="923"/>
      <c r="I19" s="924"/>
      <c r="J19" s="52" t="s">
        <v>2</v>
      </c>
      <c r="K19" s="52"/>
      <c r="L19" s="52"/>
      <c r="M19" s="53"/>
      <c r="N19" s="146"/>
      <c r="V19" s="220"/>
    </row>
    <row r="20" spans="1:22" ht="22.5">
      <c r="A20" s="925"/>
      <c r="B20" s="137" t="s">
        <v>77</v>
      </c>
      <c r="C20" s="137" t="s">
        <v>79</v>
      </c>
      <c r="D20" s="137" t="s">
        <v>22</v>
      </c>
      <c r="E20" s="758" t="s">
        <v>81</v>
      </c>
      <c r="F20" s="758"/>
      <c r="G20" s="707"/>
      <c r="H20" s="708"/>
      <c r="I20" s="709"/>
      <c r="J20" s="18" t="s">
        <v>1</v>
      </c>
      <c r="K20" s="19"/>
      <c r="L20" s="19"/>
      <c r="M20" s="20"/>
      <c r="N20" s="146"/>
      <c r="V20" s="145"/>
    </row>
    <row r="21" spans="1:22" ht="13.5" thickBot="1">
      <c r="A21" s="926"/>
      <c r="B21" s="14"/>
      <c r="C21" s="14"/>
      <c r="D21" s="15"/>
      <c r="E21" s="16" t="s">
        <v>4</v>
      </c>
      <c r="F21" s="17"/>
      <c r="G21" s="769"/>
      <c r="H21" s="770"/>
      <c r="I21" s="771"/>
      <c r="J21" s="18" t="s">
        <v>0</v>
      </c>
      <c r="K21" s="19"/>
      <c r="L21" s="19"/>
      <c r="M21" s="20"/>
      <c r="N21" s="146"/>
      <c r="V21" s="145"/>
    </row>
    <row r="22" spans="1:22" ht="24" thickTop="1" thickBot="1">
      <c r="A22" s="752">
        <f>A18+1</f>
        <v>2</v>
      </c>
      <c r="B22" s="136" t="s">
        <v>76</v>
      </c>
      <c r="C22" s="136" t="s">
        <v>78</v>
      </c>
      <c r="D22" s="136" t="s">
        <v>23</v>
      </c>
      <c r="E22" s="754" t="s">
        <v>80</v>
      </c>
      <c r="F22" s="754"/>
      <c r="G22" s="754" t="s">
        <v>71</v>
      </c>
      <c r="H22" s="716"/>
      <c r="I22" s="196"/>
      <c r="J22" s="54" t="s">
        <v>2</v>
      </c>
      <c r="K22" s="55"/>
      <c r="L22" s="55"/>
      <c r="M22" s="56"/>
      <c r="N22" s="146"/>
      <c r="V22" s="145"/>
    </row>
    <row r="23" spans="1:22" ht="13.5" thickBot="1">
      <c r="A23" s="697"/>
      <c r="B23" s="13"/>
      <c r="C23" s="13"/>
      <c r="D23" s="216"/>
      <c r="E23" s="13"/>
      <c r="F23" s="13"/>
      <c r="G23" s="547"/>
      <c r="H23" s="923"/>
      <c r="I23" s="924"/>
      <c r="J23" s="52" t="s">
        <v>2</v>
      </c>
      <c r="K23" s="52"/>
      <c r="L23" s="52"/>
      <c r="M23" s="53"/>
      <c r="N23" s="146"/>
      <c r="V23" s="145"/>
    </row>
    <row r="24" spans="1:22" ht="23.25" thickBot="1">
      <c r="A24" s="697"/>
      <c r="B24" s="137" t="s">
        <v>77</v>
      </c>
      <c r="C24" s="137" t="s">
        <v>79</v>
      </c>
      <c r="D24" s="137" t="s">
        <v>22</v>
      </c>
      <c r="E24" s="758" t="s">
        <v>81</v>
      </c>
      <c r="F24" s="758"/>
      <c r="G24" s="707"/>
      <c r="H24" s="708"/>
      <c r="I24" s="709"/>
      <c r="J24" s="18" t="s">
        <v>1</v>
      </c>
      <c r="K24" s="19"/>
      <c r="L24" s="19"/>
      <c r="M24" s="20"/>
      <c r="N24" s="146"/>
      <c r="V24" s="145"/>
    </row>
    <row r="25" spans="1:22" ht="13.5" thickBot="1">
      <c r="A25" s="753"/>
      <c r="B25" s="14"/>
      <c r="C25" s="14"/>
      <c r="D25" s="15"/>
      <c r="E25" s="16" t="s">
        <v>4</v>
      </c>
      <c r="F25" s="17"/>
      <c r="G25" s="554"/>
      <c r="H25" s="555"/>
      <c r="I25" s="556"/>
      <c r="J25" s="18" t="s">
        <v>0</v>
      </c>
      <c r="K25" s="19"/>
      <c r="L25" s="19"/>
      <c r="M25" s="20"/>
      <c r="N25" s="146"/>
      <c r="V25" s="145"/>
    </row>
    <row r="26" spans="1:22" ht="24" thickTop="1" thickBot="1">
      <c r="A26" s="752">
        <f>A22+1</f>
        <v>3</v>
      </c>
      <c r="B26" s="136" t="s">
        <v>76</v>
      </c>
      <c r="C26" s="136" t="s">
        <v>78</v>
      </c>
      <c r="D26" s="136" t="s">
        <v>23</v>
      </c>
      <c r="E26" s="754" t="s">
        <v>80</v>
      </c>
      <c r="F26" s="754"/>
      <c r="G26" s="754" t="s">
        <v>71</v>
      </c>
      <c r="H26" s="716"/>
      <c r="I26" s="196"/>
      <c r="J26" s="54" t="s">
        <v>2</v>
      </c>
      <c r="K26" s="55"/>
      <c r="L26" s="55"/>
      <c r="M26" s="56"/>
      <c r="N26" s="146"/>
      <c r="V26" s="145"/>
    </row>
    <row r="27" spans="1:22" ht="13.5" thickBot="1">
      <c r="A27" s="697"/>
      <c r="B27" s="13"/>
      <c r="C27" s="13"/>
      <c r="D27" s="216"/>
      <c r="E27" s="13"/>
      <c r="F27" s="13"/>
      <c r="G27" s="547"/>
      <c r="H27" s="923"/>
      <c r="I27" s="924"/>
      <c r="J27" s="52" t="s">
        <v>2</v>
      </c>
      <c r="K27" s="52"/>
      <c r="L27" s="52"/>
      <c r="M27" s="53"/>
      <c r="N27" s="146"/>
      <c r="V27" s="145"/>
    </row>
    <row r="28" spans="1:22" ht="23.25" thickBot="1">
      <c r="A28" s="697"/>
      <c r="B28" s="137" t="s">
        <v>77</v>
      </c>
      <c r="C28" s="137" t="s">
        <v>79</v>
      </c>
      <c r="D28" s="137" t="s">
        <v>22</v>
      </c>
      <c r="E28" s="758" t="s">
        <v>81</v>
      </c>
      <c r="F28" s="758"/>
      <c r="G28" s="707"/>
      <c r="H28" s="708"/>
      <c r="I28" s="709"/>
      <c r="J28" s="18" t="s">
        <v>1</v>
      </c>
      <c r="K28" s="19"/>
      <c r="L28" s="19"/>
      <c r="M28" s="20"/>
      <c r="N28" s="146"/>
      <c r="V28" s="145"/>
    </row>
    <row r="29" spans="1:22" ht="13.5" thickBot="1">
      <c r="A29" s="753"/>
      <c r="B29" s="14"/>
      <c r="C29" s="14"/>
      <c r="D29" s="15"/>
      <c r="E29" s="16" t="s">
        <v>4</v>
      </c>
      <c r="F29" s="17"/>
      <c r="G29" s="554"/>
      <c r="H29" s="555"/>
      <c r="I29" s="556"/>
      <c r="J29" s="18" t="s">
        <v>0</v>
      </c>
      <c r="K29" s="19"/>
      <c r="L29" s="19"/>
      <c r="M29" s="20"/>
      <c r="N29" s="146"/>
      <c r="V29" s="145"/>
    </row>
    <row r="30" spans="1:22" ht="24" thickTop="1" thickBot="1">
      <c r="A30" s="752">
        <f>A26+1</f>
        <v>4</v>
      </c>
      <c r="B30" s="136" t="s">
        <v>76</v>
      </c>
      <c r="C30" s="136" t="s">
        <v>78</v>
      </c>
      <c r="D30" s="136" t="s">
        <v>23</v>
      </c>
      <c r="E30" s="754" t="s">
        <v>80</v>
      </c>
      <c r="F30" s="754"/>
      <c r="G30" s="754" t="s">
        <v>71</v>
      </c>
      <c r="H30" s="716"/>
      <c r="I30" s="196"/>
      <c r="J30" s="54" t="s">
        <v>2</v>
      </c>
      <c r="K30" s="55"/>
      <c r="L30" s="55"/>
      <c r="M30" s="56"/>
      <c r="N30" s="146"/>
      <c r="V30" s="145"/>
    </row>
    <row r="31" spans="1:22" ht="13.5" thickBot="1">
      <c r="A31" s="697"/>
      <c r="B31" s="13"/>
      <c r="C31" s="13"/>
      <c r="D31" s="216"/>
      <c r="E31" s="13"/>
      <c r="F31" s="13"/>
      <c r="G31" s="547"/>
      <c r="H31" s="923"/>
      <c r="I31" s="924"/>
      <c r="J31" s="52" t="s">
        <v>2</v>
      </c>
      <c r="K31" s="52"/>
      <c r="L31" s="52"/>
      <c r="M31" s="53"/>
      <c r="N31" s="146"/>
      <c r="V31" s="145"/>
    </row>
    <row r="32" spans="1:22" ht="23.25" thickBot="1">
      <c r="A32" s="697"/>
      <c r="B32" s="137" t="s">
        <v>77</v>
      </c>
      <c r="C32" s="137" t="s">
        <v>79</v>
      </c>
      <c r="D32" s="137" t="s">
        <v>22</v>
      </c>
      <c r="E32" s="758" t="s">
        <v>81</v>
      </c>
      <c r="F32" s="758"/>
      <c r="G32" s="707"/>
      <c r="H32" s="708"/>
      <c r="I32" s="709"/>
      <c r="J32" s="18" t="s">
        <v>1</v>
      </c>
      <c r="K32" s="19"/>
      <c r="L32" s="19"/>
      <c r="M32" s="20"/>
      <c r="N32" s="146"/>
      <c r="V32" s="145"/>
    </row>
    <row r="33" spans="1:22" ht="13.5" thickBot="1">
      <c r="A33" s="753"/>
      <c r="B33" s="14"/>
      <c r="C33" s="14"/>
      <c r="D33" s="15"/>
      <c r="E33" s="16" t="s">
        <v>4</v>
      </c>
      <c r="F33" s="17"/>
      <c r="G33" s="554"/>
      <c r="H33" s="555"/>
      <c r="I33" s="556"/>
      <c r="J33" s="18" t="s">
        <v>0</v>
      </c>
      <c r="K33" s="19"/>
      <c r="L33" s="19"/>
      <c r="M33" s="20"/>
      <c r="N33" s="146"/>
      <c r="V33" s="145"/>
    </row>
    <row r="34" spans="1:22" ht="24" thickTop="1" thickBot="1">
      <c r="A34" s="752">
        <f>A30+1</f>
        <v>5</v>
      </c>
      <c r="B34" s="136" t="s">
        <v>76</v>
      </c>
      <c r="C34" s="136" t="s">
        <v>78</v>
      </c>
      <c r="D34" s="136" t="s">
        <v>23</v>
      </c>
      <c r="E34" s="754" t="s">
        <v>80</v>
      </c>
      <c r="F34" s="754"/>
      <c r="G34" s="754" t="s">
        <v>71</v>
      </c>
      <c r="H34" s="716"/>
      <c r="I34" s="196"/>
      <c r="J34" s="54" t="s">
        <v>2</v>
      </c>
      <c r="K34" s="55"/>
      <c r="L34" s="55"/>
      <c r="M34" s="56"/>
      <c r="N34" s="146"/>
      <c r="V34" s="145"/>
    </row>
    <row r="35" spans="1:22" ht="13.5" thickBot="1">
      <c r="A35" s="697"/>
      <c r="B35" s="13"/>
      <c r="C35" s="13"/>
      <c r="D35" s="216"/>
      <c r="E35" s="13"/>
      <c r="F35" s="13"/>
      <c r="G35" s="547"/>
      <c r="H35" s="923"/>
      <c r="I35" s="924"/>
      <c r="J35" s="52" t="s">
        <v>2</v>
      </c>
      <c r="K35" s="52"/>
      <c r="L35" s="52"/>
      <c r="M35" s="53"/>
      <c r="N35" s="146"/>
      <c r="V35" s="145"/>
    </row>
    <row r="36" spans="1:22" ht="23.25" thickBot="1">
      <c r="A36" s="697"/>
      <c r="B36" s="137" t="s">
        <v>77</v>
      </c>
      <c r="C36" s="137" t="s">
        <v>79</v>
      </c>
      <c r="D36" s="137" t="s">
        <v>22</v>
      </c>
      <c r="E36" s="758" t="s">
        <v>81</v>
      </c>
      <c r="F36" s="758"/>
      <c r="G36" s="707"/>
      <c r="H36" s="708"/>
      <c r="I36" s="709"/>
      <c r="J36" s="18" t="s">
        <v>1</v>
      </c>
      <c r="K36" s="19"/>
      <c r="L36" s="19"/>
      <c r="M36" s="20"/>
      <c r="N36" s="146"/>
      <c r="V36" s="145"/>
    </row>
    <row r="37" spans="1:22" ht="13.5" thickBot="1">
      <c r="A37" s="753"/>
      <c r="B37" s="14"/>
      <c r="C37" s="14"/>
      <c r="D37" s="15"/>
      <c r="E37" s="16" t="s">
        <v>4</v>
      </c>
      <c r="F37" s="17"/>
      <c r="G37" s="554"/>
      <c r="H37" s="555"/>
      <c r="I37" s="556"/>
      <c r="J37" s="18" t="s">
        <v>0</v>
      </c>
      <c r="K37" s="19"/>
      <c r="L37" s="19"/>
      <c r="M37" s="20"/>
      <c r="N37" s="146"/>
      <c r="V37" s="145"/>
    </row>
    <row r="38" spans="1:22" ht="24" thickTop="1" thickBot="1">
      <c r="A38" s="752">
        <f>A34+1</f>
        <v>6</v>
      </c>
      <c r="B38" s="136" t="s">
        <v>76</v>
      </c>
      <c r="C38" s="136" t="s">
        <v>78</v>
      </c>
      <c r="D38" s="136" t="s">
        <v>23</v>
      </c>
      <c r="E38" s="754" t="s">
        <v>80</v>
      </c>
      <c r="F38" s="754"/>
      <c r="G38" s="754" t="s">
        <v>71</v>
      </c>
      <c r="H38" s="716"/>
      <c r="I38" s="196"/>
      <c r="J38" s="54" t="s">
        <v>2</v>
      </c>
      <c r="K38" s="55"/>
      <c r="L38" s="55"/>
      <c r="M38" s="56"/>
      <c r="N38" s="146"/>
      <c r="V38" s="145"/>
    </row>
    <row r="39" spans="1:22" ht="13.5" thickBot="1">
      <c r="A39" s="697"/>
      <c r="B39" s="13"/>
      <c r="C39" s="13"/>
      <c r="D39" s="216"/>
      <c r="E39" s="13"/>
      <c r="F39" s="13"/>
      <c r="G39" s="547"/>
      <c r="H39" s="923"/>
      <c r="I39" s="924"/>
      <c r="J39" s="52" t="s">
        <v>2</v>
      </c>
      <c r="K39" s="52"/>
      <c r="L39" s="52"/>
      <c r="M39" s="53"/>
      <c r="N39" s="146"/>
      <c r="V39" s="145"/>
    </row>
    <row r="40" spans="1:22" ht="23.25" thickBot="1">
      <c r="A40" s="697"/>
      <c r="B40" s="137" t="s">
        <v>77</v>
      </c>
      <c r="C40" s="137" t="s">
        <v>79</v>
      </c>
      <c r="D40" s="137" t="s">
        <v>22</v>
      </c>
      <c r="E40" s="758" t="s">
        <v>81</v>
      </c>
      <c r="F40" s="758"/>
      <c r="G40" s="707"/>
      <c r="H40" s="708"/>
      <c r="I40" s="709"/>
      <c r="J40" s="18" t="s">
        <v>1</v>
      </c>
      <c r="K40" s="19"/>
      <c r="L40" s="19"/>
      <c r="M40" s="20"/>
      <c r="N40" s="146"/>
      <c r="V40" s="145"/>
    </row>
    <row r="41" spans="1:22" ht="13.5" thickBot="1">
      <c r="A41" s="753"/>
      <c r="B41" s="14"/>
      <c r="C41" s="14"/>
      <c r="D41" s="15"/>
      <c r="E41" s="16" t="s">
        <v>4</v>
      </c>
      <c r="F41" s="17"/>
      <c r="G41" s="554"/>
      <c r="H41" s="555"/>
      <c r="I41" s="556"/>
      <c r="J41" s="18" t="s">
        <v>0</v>
      </c>
      <c r="K41" s="19"/>
      <c r="L41" s="19"/>
      <c r="M41" s="20"/>
      <c r="N41" s="146"/>
      <c r="V41" s="145"/>
    </row>
    <row r="42" spans="1:22" ht="24" thickTop="1" thickBot="1">
      <c r="A42" s="752">
        <f>A38+1</f>
        <v>7</v>
      </c>
      <c r="B42" s="136" t="s">
        <v>76</v>
      </c>
      <c r="C42" s="136" t="s">
        <v>78</v>
      </c>
      <c r="D42" s="136" t="s">
        <v>23</v>
      </c>
      <c r="E42" s="754" t="s">
        <v>80</v>
      </c>
      <c r="F42" s="754"/>
      <c r="G42" s="754" t="s">
        <v>71</v>
      </c>
      <c r="H42" s="716"/>
      <c r="I42" s="196"/>
      <c r="J42" s="54" t="s">
        <v>2</v>
      </c>
      <c r="K42" s="55"/>
      <c r="L42" s="55"/>
      <c r="M42" s="56"/>
      <c r="N42" s="146"/>
      <c r="V42" s="145"/>
    </row>
    <row r="43" spans="1:22" ht="13.5" thickBot="1">
      <c r="A43" s="697"/>
      <c r="B43" s="13"/>
      <c r="C43" s="13"/>
      <c r="D43" s="216"/>
      <c r="E43" s="13"/>
      <c r="F43" s="13"/>
      <c r="G43" s="547"/>
      <c r="H43" s="923"/>
      <c r="I43" s="924"/>
      <c r="J43" s="52" t="s">
        <v>2</v>
      </c>
      <c r="K43" s="52"/>
      <c r="L43" s="52"/>
      <c r="M43" s="53"/>
      <c r="N43" s="146"/>
      <c r="V43" s="145"/>
    </row>
    <row r="44" spans="1:22" ht="23.25" thickBot="1">
      <c r="A44" s="697"/>
      <c r="B44" s="137" t="s">
        <v>77</v>
      </c>
      <c r="C44" s="137" t="s">
        <v>79</v>
      </c>
      <c r="D44" s="137" t="s">
        <v>22</v>
      </c>
      <c r="E44" s="758" t="s">
        <v>81</v>
      </c>
      <c r="F44" s="758"/>
      <c r="G44" s="707"/>
      <c r="H44" s="708"/>
      <c r="I44" s="709"/>
      <c r="J44" s="18" t="s">
        <v>1</v>
      </c>
      <c r="K44" s="19"/>
      <c r="L44" s="19"/>
      <c r="M44" s="20"/>
      <c r="N44" s="146"/>
      <c r="V44" s="145"/>
    </row>
    <row r="45" spans="1:22" ht="13.5" thickBot="1">
      <c r="A45" s="753"/>
      <c r="B45" s="14"/>
      <c r="C45" s="14"/>
      <c r="D45" s="15"/>
      <c r="E45" s="16" t="s">
        <v>4</v>
      </c>
      <c r="F45" s="17"/>
      <c r="G45" s="554"/>
      <c r="H45" s="555"/>
      <c r="I45" s="556"/>
      <c r="J45" s="18" t="s">
        <v>0</v>
      </c>
      <c r="K45" s="19"/>
      <c r="L45" s="19"/>
      <c r="M45" s="20"/>
      <c r="N45" s="146"/>
      <c r="V45" s="145"/>
    </row>
    <row r="46" spans="1:22" ht="24" thickTop="1" thickBot="1">
      <c r="A46" s="752">
        <f>A42+1</f>
        <v>8</v>
      </c>
      <c r="B46" s="136" t="s">
        <v>76</v>
      </c>
      <c r="C46" s="136" t="s">
        <v>78</v>
      </c>
      <c r="D46" s="136" t="s">
        <v>23</v>
      </c>
      <c r="E46" s="754" t="s">
        <v>80</v>
      </c>
      <c r="F46" s="754"/>
      <c r="G46" s="754" t="s">
        <v>71</v>
      </c>
      <c r="H46" s="716"/>
      <c r="I46" s="196"/>
      <c r="J46" s="54" t="s">
        <v>2</v>
      </c>
      <c r="K46" s="55"/>
      <c r="L46" s="55"/>
      <c r="M46" s="56"/>
      <c r="N46" s="146"/>
      <c r="V46" s="145"/>
    </row>
    <row r="47" spans="1:22" ht="13.5" thickBot="1">
      <c r="A47" s="697"/>
      <c r="B47" s="13"/>
      <c r="C47" s="13"/>
      <c r="D47" s="216"/>
      <c r="E47" s="13"/>
      <c r="F47" s="13"/>
      <c r="G47" s="547"/>
      <c r="H47" s="923"/>
      <c r="I47" s="924"/>
      <c r="J47" s="52" t="s">
        <v>2</v>
      </c>
      <c r="K47" s="52"/>
      <c r="L47" s="52"/>
      <c r="M47" s="53"/>
      <c r="N47" s="146"/>
      <c r="V47" s="145"/>
    </row>
    <row r="48" spans="1:22" ht="23.25" thickBot="1">
      <c r="A48" s="697"/>
      <c r="B48" s="137" t="s">
        <v>77</v>
      </c>
      <c r="C48" s="137" t="s">
        <v>79</v>
      </c>
      <c r="D48" s="137" t="s">
        <v>22</v>
      </c>
      <c r="E48" s="758" t="s">
        <v>81</v>
      </c>
      <c r="F48" s="758"/>
      <c r="G48" s="707"/>
      <c r="H48" s="708"/>
      <c r="I48" s="709"/>
      <c r="J48" s="18" t="s">
        <v>1</v>
      </c>
      <c r="K48" s="19"/>
      <c r="L48" s="19"/>
      <c r="M48" s="20"/>
      <c r="N48" s="146"/>
      <c r="V48" s="145"/>
    </row>
    <row r="49" spans="1:22" ht="13.5" thickBot="1">
      <c r="A49" s="753"/>
      <c r="B49" s="14"/>
      <c r="C49" s="14"/>
      <c r="D49" s="15"/>
      <c r="E49" s="16" t="s">
        <v>4</v>
      </c>
      <c r="F49" s="17"/>
      <c r="G49" s="554"/>
      <c r="H49" s="555"/>
      <c r="I49" s="556"/>
      <c r="J49" s="18" t="s">
        <v>0</v>
      </c>
      <c r="K49" s="19"/>
      <c r="L49" s="19"/>
      <c r="M49" s="20"/>
      <c r="N49" s="146"/>
      <c r="V49" s="145"/>
    </row>
    <row r="50" spans="1:22" ht="24" thickTop="1" thickBot="1">
      <c r="A50" s="752">
        <f>A46+1</f>
        <v>9</v>
      </c>
      <c r="B50" s="136" t="s">
        <v>76</v>
      </c>
      <c r="C50" s="136" t="s">
        <v>78</v>
      </c>
      <c r="D50" s="136" t="s">
        <v>23</v>
      </c>
      <c r="E50" s="754" t="s">
        <v>80</v>
      </c>
      <c r="F50" s="754"/>
      <c r="G50" s="754" t="s">
        <v>71</v>
      </c>
      <c r="H50" s="716"/>
      <c r="I50" s="196"/>
      <c r="J50" s="54" t="s">
        <v>2</v>
      </c>
      <c r="K50" s="55"/>
      <c r="L50" s="55"/>
      <c r="M50" s="56"/>
      <c r="N50" s="146"/>
      <c r="V50" s="145"/>
    </row>
    <row r="51" spans="1:22" ht="13.5" thickBot="1">
      <c r="A51" s="697"/>
      <c r="B51" s="13"/>
      <c r="C51" s="13"/>
      <c r="D51" s="216"/>
      <c r="E51" s="13"/>
      <c r="F51" s="13"/>
      <c r="G51" s="547"/>
      <c r="H51" s="923"/>
      <c r="I51" s="924"/>
      <c r="J51" s="52" t="s">
        <v>2</v>
      </c>
      <c r="K51" s="52"/>
      <c r="L51" s="52"/>
      <c r="M51" s="53"/>
      <c r="N51" s="146"/>
      <c r="V51" s="145"/>
    </row>
    <row r="52" spans="1:22" ht="23.25" thickBot="1">
      <c r="A52" s="697"/>
      <c r="B52" s="137" t="s">
        <v>77</v>
      </c>
      <c r="C52" s="137" t="s">
        <v>79</v>
      </c>
      <c r="D52" s="137" t="s">
        <v>22</v>
      </c>
      <c r="E52" s="758" t="s">
        <v>81</v>
      </c>
      <c r="F52" s="758"/>
      <c r="G52" s="707"/>
      <c r="H52" s="708"/>
      <c r="I52" s="709"/>
      <c r="J52" s="18" t="s">
        <v>1</v>
      </c>
      <c r="K52" s="19"/>
      <c r="L52" s="19"/>
      <c r="M52" s="20"/>
      <c r="N52" s="146"/>
      <c r="V52" s="145"/>
    </row>
    <row r="53" spans="1:22" ht="13.5" thickBot="1">
      <c r="A53" s="753"/>
      <c r="B53" s="14"/>
      <c r="C53" s="14"/>
      <c r="D53" s="15"/>
      <c r="E53" s="16" t="s">
        <v>4</v>
      </c>
      <c r="F53" s="17"/>
      <c r="G53" s="554"/>
      <c r="H53" s="555"/>
      <c r="I53" s="556"/>
      <c r="J53" s="18" t="s">
        <v>0</v>
      </c>
      <c r="K53" s="19"/>
      <c r="L53" s="19"/>
      <c r="M53" s="20"/>
      <c r="N53" s="146"/>
      <c r="V53" s="145"/>
    </row>
    <row r="54" spans="1:22" ht="24" thickTop="1" thickBot="1">
      <c r="A54" s="752">
        <f>A50+1</f>
        <v>10</v>
      </c>
      <c r="B54" s="136" t="s">
        <v>76</v>
      </c>
      <c r="C54" s="136" t="s">
        <v>78</v>
      </c>
      <c r="D54" s="136" t="s">
        <v>23</v>
      </c>
      <c r="E54" s="754" t="s">
        <v>80</v>
      </c>
      <c r="F54" s="754"/>
      <c r="G54" s="754" t="s">
        <v>71</v>
      </c>
      <c r="H54" s="716"/>
      <c r="I54" s="196"/>
      <c r="J54" s="54" t="s">
        <v>2</v>
      </c>
      <c r="K54" s="55"/>
      <c r="L54" s="55"/>
      <c r="M54" s="56"/>
      <c r="N54" s="146"/>
      <c r="V54" s="145"/>
    </row>
    <row r="55" spans="1:22" ht="13.5" thickBot="1">
      <c r="A55" s="697"/>
      <c r="B55" s="13"/>
      <c r="C55" s="13"/>
      <c r="D55" s="216"/>
      <c r="E55" s="13"/>
      <c r="F55" s="13"/>
      <c r="G55" s="547"/>
      <c r="H55" s="923"/>
      <c r="I55" s="924"/>
      <c r="J55" s="52" t="s">
        <v>2</v>
      </c>
      <c r="K55" s="52"/>
      <c r="L55" s="52"/>
      <c r="M55" s="53"/>
      <c r="N55" s="146"/>
      <c r="P55" s="218"/>
      <c r="V55" s="145"/>
    </row>
    <row r="56" spans="1:22" ht="23.25" thickBot="1">
      <c r="A56" s="697"/>
      <c r="B56" s="137" t="s">
        <v>77</v>
      </c>
      <c r="C56" s="137" t="s">
        <v>79</v>
      </c>
      <c r="D56" s="137" t="s">
        <v>22</v>
      </c>
      <c r="E56" s="758" t="s">
        <v>81</v>
      </c>
      <c r="F56" s="758"/>
      <c r="G56" s="707"/>
      <c r="H56" s="708"/>
      <c r="I56" s="709"/>
      <c r="J56" s="18" t="s">
        <v>1</v>
      </c>
      <c r="K56" s="19"/>
      <c r="L56" s="19"/>
      <c r="M56" s="20"/>
      <c r="N56" s="146"/>
      <c r="V56" s="145"/>
    </row>
    <row r="57" spans="1:22" s="218" customFormat="1" ht="13.5" thickBot="1">
      <c r="A57" s="753"/>
      <c r="B57" s="14"/>
      <c r="C57" s="14"/>
      <c r="D57" s="15"/>
      <c r="E57" s="16" t="s">
        <v>4</v>
      </c>
      <c r="F57" s="17"/>
      <c r="G57" s="554"/>
      <c r="H57" s="555"/>
      <c r="I57" s="556"/>
      <c r="J57" s="18" t="s">
        <v>0</v>
      </c>
      <c r="K57" s="19"/>
      <c r="L57" s="19"/>
      <c r="M57" s="20"/>
      <c r="N57" s="219"/>
      <c r="P57" s="141"/>
      <c r="Q57" s="141"/>
      <c r="V57" s="145"/>
    </row>
    <row r="58" spans="1:22" ht="24" thickTop="1" thickBot="1">
      <c r="A58" s="752">
        <f>A54+1</f>
        <v>11</v>
      </c>
      <c r="B58" s="136" t="s">
        <v>76</v>
      </c>
      <c r="C58" s="136" t="s">
        <v>78</v>
      </c>
      <c r="D58" s="136" t="s">
        <v>23</v>
      </c>
      <c r="E58" s="754" t="s">
        <v>80</v>
      </c>
      <c r="F58" s="754"/>
      <c r="G58" s="754" t="s">
        <v>71</v>
      </c>
      <c r="H58" s="716"/>
      <c r="I58" s="196"/>
      <c r="J58" s="54" t="s">
        <v>2</v>
      </c>
      <c r="K58" s="55"/>
      <c r="L58" s="55"/>
      <c r="M58" s="56"/>
      <c r="N58" s="146"/>
      <c r="V58" s="145"/>
    </row>
    <row r="59" spans="1:22" ht="13.5" thickBot="1">
      <c r="A59" s="697"/>
      <c r="B59" s="13"/>
      <c r="C59" s="13"/>
      <c r="D59" s="216"/>
      <c r="E59" s="13"/>
      <c r="F59" s="13"/>
      <c r="G59" s="547"/>
      <c r="H59" s="923"/>
      <c r="I59" s="924"/>
      <c r="J59" s="52" t="s">
        <v>2</v>
      </c>
      <c r="K59" s="52"/>
      <c r="L59" s="52"/>
      <c r="M59" s="53"/>
      <c r="N59" s="146"/>
      <c r="V59" s="145"/>
    </row>
    <row r="60" spans="1:22" ht="23.25" thickBot="1">
      <c r="A60" s="697"/>
      <c r="B60" s="137" t="s">
        <v>77</v>
      </c>
      <c r="C60" s="137" t="s">
        <v>79</v>
      </c>
      <c r="D60" s="137" t="s">
        <v>22</v>
      </c>
      <c r="E60" s="758" t="s">
        <v>81</v>
      </c>
      <c r="F60" s="758"/>
      <c r="G60" s="707"/>
      <c r="H60" s="708"/>
      <c r="I60" s="709"/>
      <c r="J60" s="18" t="s">
        <v>1</v>
      </c>
      <c r="K60" s="19"/>
      <c r="L60" s="19"/>
      <c r="M60" s="20"/>
      <c r="N60" s="146"/>
      <c r="V60" s="145"/>
    </row>
    <row r="61" spans="1:22" ht="13.5" thickBot="1">
      <c r="A61" s="753"/>
      <c r="B61" s="14"/>
      <c r="C61" s="14"/>
      <c r="D61" s="15"/>
      <c r="E61" s="16" t="s">
        <v>4</v>
      </c>
      <c r="F61" s="17"/>
      <c r="G61" s="554"/>
      <c r="H61" s="555"/>
      <c r="I61" s="556"/>
      <c r="J61" s="18" t="s">
        <v>0</v>
      </c>
      <c r="K61" s="19"/>
      <c r="L61" s="19"/>
      <c r="M61" s="20"/>
      <c r="N61" s="146"/>
      <c r="V61" s="145"/>
    </row>
    <row r="62" spans="1:22" ht="24" thickTop="1" thickBot="1">
      <c r="A62" s="752">
        <f>A58+1</f>
        <v>12</v>
      </c>
      <c r="B62" s="136" t="s">
        <v>76</v>
      </c>
      <c r="C62" s="136" t="s">
        <v>78</v>
      </c>
      <c r="D62" s="136" t="s">
        <v>23</v>
      </c>
      <c r="E62" s="754" t="s">
        <v>80</v>
      </c>
      <c r="F62" s="754"/>
      <c r="G62" s="754" t="s">
        <v>71</v>
      </c>
      <c r="H62" s="716"/>
      <c r="I62" s="196"/>
      <c r="J62" s="54" t="s">
        <v>2</v>
      </c>
      <c r="K62" s="55"/>
      <c r="L62" s="55"/>
      <c r="M62" s="56"/>
      <c r="N62" s="146"/>
      <c r="V62" s="145"/>
    </row>
    <row r="63" spans="1:22" ht="13.5" thickBot="1">
      <c r="A63" s="697"/>
      <c r="B63" s="13"/>
      <c r="C63" s="13"/>
      <c r="D63" s="216"/>
      <c r="E63" s="13"/>
      <c r="F63" s="13"/>
      <c r="G63" s="547"/>
      <c r="H63" s="923"/>
      <c r="I63" s="924"/>
      <c r="J63" s="52" t="s">
        <v>2</v>
      </c>
      <c r="K63" s="52"/>
      <c r="L63" s="52"/>
      <c r="M63" s="53"/>
      <c r="N63" s="146"/>
      <c r="V63" s="145"/>
    </row>
    <row r="64" spans="1:22" ht="23.25" thickBot="1">
      <c r="A64" s="697"/>
      <c r="B64" s="137" t="s">
        <v>77</v>
      </c>
      <c r="C64" s="137" t="s">
        <v>79</v>
      </c>
      <c r="D64" s="137" t="s">
        <v>22</v>
      </c>
      <c r="E64" s="758" t="s">
        <v>81</v>
      </c>
      <c r="F64" s="758"/>
      <c r="G64" s="707"/>
      <c r="H64" s="708"/>
      <c r="I64" s="709"/>
      <c r="J64" s="18" t="s">
        <v>1</v>
      </c>
      <c r="K64" s="19"/>
      <c r="L64" s="19"/>
      <c r="M64" s="20"/>
      <c r="N64" s="146"/>
      <c r="V64" s="145"/>
    </row>
    <row r="65" spans="1:22" ht="13.5" thickBot="1">
      <c r="A65" s="753"/>
      <c r="B65" s="14"/>
      <c r="C65" s="14"/>
      <c r="D65" s="15"/>
      <c r="E65" s="16" t="s">
        <v>4</v>
      </c>
      <c r="F65" s="17"/>
      <c r="G65" s="554"/>
      <c r="H65" s="555"/>
      <c r="I65" s="556"/>
      <c r="J65" s="18" t="s">
        <v>0</v>
      </c>
      <c r="K65" s="19"/>
      <c r="L65" s="19"/>
      <c r="M65" s="20"/>
      <c r="N65" s="146"/>
      <c r="V65" s="145"/>
    </row>
    <row r="66" spans="1:22" ht="24" thickTop="1" thickBot="1">
      <c r="A66" s="752">
        <f>A62+1</f>
        <v>13</v>
      </c>
      <c r="B66" s="136" t="s">
        <v>76</v>
      </c>
      <c r="C66" s="136" t="s">
        <v>78</v>
      </c>
      <c r="D66" s="136" t="s">
        <v>23</v>
      </c>
      <c r="E66" s="754" t="s">
        <v>80</v>
      </c>
      <c r="F66" s="754"/>
      <c r="G66" s="754" t="s">
        <v>71</v>
      </c>
      <c r="H66" s="716"/>
      <c r="I66" s="196"/>
      <c r="J66" s="54" t="s">
        <v>2</v>
      </c>
      <c r="K66" s="55"/>
      <c r="L66" s="55"/>
      <c r="M66" s="56"/>
      <c r="N66" s="146"/>
      <c r="V66" s="145"/>
    </row>
    <row r="67" spans="1:22" ht="13.5" thickBot="1">
      <c r="A67" s="697"/>
      <c r="B67" s="13"/>
      <c r="C67" s="13"/>
      <c r="D67" s="216"/>
      <c r="E67" s="13"/>
      <c r="F67" s="13"/>
      <c r="G67" s="547"/>
      <c r="H67" s="923"/>
      <c r="I67" s="924"/>
      <c r="J67" s="52" t="s">
        <v>2</v>
      </c>
      <c r="K67" s="52"/>
      <c r="L67" s="52"/>
      <c r="M67" s="53"/>
      <c r="N67" s="146"/>
      <c r="V67" s="145"/>
    </row>
    <row r="68" spans="1:22" ht="23.25" thickBot="1">
      <c r="A68" s="697"/>
      <c r="B68" s="137" t="s">
        <v>77</v>
      </c>
      <c r="C68" s="137" t="s">
        <v>79</v>
      </c>
      <c r="D68" s="137" t="s">
        <v>22</v>
      </c>
      <c r="E68" s="758" t="s">
        <v>81</v>
      </c>
      <c r="F68" s="758"/>
      <c r="G68" s="707"/>
      <c r="H68" s="708"/>
      <c r="I68" s="709"/>
      <c r="J68" s="18" t="s">
        <v>1</v>
      </c>
      <c r="K68" s="19"/>
      <c r="L68" s="19"/>
      <c r="M68" s="20"/>
      <c r="N68" s="146"/>
      <c r="V68" s="145"/>
    </row>
    <row r="69" spans="1:22" ht="13.5" thickBot="1">
      <c r="A69" s="753"/>
      <c r="B69" s="14"/>
      <c r="C69" s="14"/>
      <c r="D69" s="15"/>
      <c r="E69" s="16" t="s">
        <v>4</v>
      </c>
      <c r="F69" s="17"/>
      <c r="G69" s="554"/>
      <c r="H69" s="555"/>
      <c r="I69" s="556"/>
      <c r="J69" s="18" t="s">
        <v>0</v>
      </c>
      <c r="K69" s="19"/>
      <c r="L69" s="19"/>
      <c r="M69" s="20"/>
      <c r="N69" s="146"/>
      <c r="V69" s="145"/>
    </row>
    <row r="70" spans="1:22" ht="24" thickTop="1" thickBot="1">
      <c r="A70" s="752">
        <f>A66+1</f>
        <v>14</v>
      </c>
      <c r="B70" s="136" t="s">
        <v>76</v>
      </c>
      <c r="C70" s="136" t="s">
        <v>78</v>
      </c>
      <c r="D70" s="136" t="s">
        <v>23</v>
      </c>
      <c r="E70" s="754" t="s">
        <v>80</v>
      </c>
      <c r="F70" s="754"/>
      <c r="G70" s="754" t="s">
        <v>71</v>
      </c>
      <c r="H70" s="716"/>
      <c r="I70" s="196"/>
      <c r="J70" s="54" t="s">
        <v>2</v>
      </c>
      <c r="K70" s="55"/>
      <c r="L70" s="55"/>
      <c r="M70" s="56"/>
      <c r="N70" s="146"/>
      <c r="V70" s="145"/>
    </row>
    <row r="71" spans="1:22" ht="13.5" thickBot="1">
      <c r="A71" s="697"/>
      <c r="B71" s="13"/>
      <c r="C71" s="13"/>
      <c r="D71" s="216"/>
      <c r="E71" s="13"/>
      <c r="F71" s="13"/>
      <c r="G71" s="547"/>
      <c r="H71" s="923"/>
      <c r="I71" s="924"/>
      <c r="J71" s="52" t="s">
        <v>2</v>
      </c>
      <c r="K71" s="52"/>
      <c r="L71" s="52"/>
      <c r="M71" s="53"/>
      <c r="N71" s="146"/>
      <c r="V71" s="217"/>
    </row>
    <row r="72" spans="1:22" ht="23.25" thickBot="1">
      <c r="A72" s="697"/>
      <c r="B72" s="137" t="s">
        <v>77</v>
      </c>
      <c r="C72" s="137" t="s">
        <v>79</v>
      </c>
      <c r="D72" s="137" t="s">
        <v>22</v>
      </c>
      <c r="E72" s="758" t="s">
        <v>81</v>
      </c>
      <c r="F72" s="758"/>
      <c r="G72" s="707"/>
      <c r="H72" s="708"/>
      <c r="I72" s="709"/>
      <c r="J72" s="18" t="s">
        <v>1</v>
      </c>
      <c r="K72" s="19"/>
      <c r="L72" s="19"/>
      <c r="M72" s="20"/>
      <c r="N72" s="146"/>
      <c r="V72" s="145"/>
    </row>
    <row r="73" spans="1:22" ht="13.5" thickBot="1">
      <c r="A73" s="753"/>
      <c r="B73" s="14"/>
      <c r="C73" s="14"/>
      <c r="D73" s="15"/>
      <c r="E73" s="16" t="s">
        <v>4</v>
      </c>
      <c r="F73" s="17"/>
      <c r="G73" s="554"/>
      <c r="H73" s="555"/>
      <c r="I73" s="556"/>
      <c r="J73" s="18" t="s">
        <v>0</v>
      </c>
      <c r="K73" s="19"/>
      <c r="L73" s="19"/>
      <c r="M73" s="20"/>
      <c r="N73" s="146"/>
      <c r="V73" s="145"/>
    </row>
    <row r="74" spans="1:22" ht="24" thickTop="1" thickBot="1">
      <c r="A74" s="752">
        <f>A70+1</f>
        <v>15</v>
      </c>
      <c r="B74" s="136" t="s">
        <v>76</v>
      </c>
      <c r="C74" s="136" t="s">
        <v>78</v>
      </c>
      <c r="D74" s="136" t="s">
        <v>23</v>
      </c>
      <c r="E74" s="754" t="s">
        <v>80</v>
      </c>
      <c r="F74" s="754"/>
      <c r="G74" s="754" t="s">
        <v>71</v>
      </c>
      <c r="H74" s="716"/>
      <c r="I74" s="196"/>
      <c r="J74" s="54" t="s">
        <v>2</v>
      </c>
      <c r="K74" s="55"/>
      <c r="L74" s="55"/>
      <c r="M74" s="56"/>
      <c r="N74" s="146"/>
      <c r="V74" s="145"/>
    </row>
    <row r="75" spans="1:22" ht="13.5" thickBot="1">
      <c r="A75" s="697"/>
      <c r="B75" s="13"/>
      <c r="C75" s="13"/>
      <c r="D75" s="216"/>
      <c r="E75" s="13"/>
      <c r="F75" s="13"/>
      <c r="G75" s="547"/>
      <c r="H75" s="923"/>
      <c r="I75" s="924"/>
      <c r="J75" s="52" t="s">
        <v>2</v>
      </c>
      <c r="K75" s="52"/>
      <c r="L75" s="52"/>
      <c r="M75" s="53"/>
      <c r="N75" s="146"/>
      <c r="V75" s="145"/>
    </row>
    <row r="76" spans="1:22" ht="23.25" thickBot="1">
      <c r="A76" s="697"/>
      <c r="B76" s="137" t="s">
        <v>77</v>
      </c>
      <c r="C76" s="137" t="s">
        <v>79</v>
      </c>
      <c r="D76" s="137" t="s">
        <v>22</v>
      </c>
      <c r="E76" s="758" t="s">
        <v>81</v>
      </c>
      <c r="F76" s="758"/>
      <c r="G76" s="707"/>
      <c r="H76" s="708"/>
      <c r="I76" s="709"/>
      <c r="J76" s="18" t="s">
        <v>1</v>
      </c>
      <c r="K76" s="19"/>
      <c r="L76" s="19"/>
      <c r="M76" s="20"/>
      <c r="N76" s="146"/>
      <c r="V76" s="145"/>
    </row>
    <row r="77" spans="1:22" ht="13.5" thickBot="1">
      <c r="A77" s="753"/>
      <c r="B77" s="14"/>
      <c r="C77" s="14"/>
      <c r="D77" s="15"/>
      <c r="E77" s="16" t="s">
        <v>4</v>
      </c>
      <c r="F77" s="17"/>
      <c r="G77" s="554"/>
      <c r="H77" s="555"/>
      <c r="I77" s="556"/>
      <c r="J77" s="18" t="s">
        <v>0</v>
      </c>
      <c r="K77" s="19"/>
      <c r="L77" s="19"/>
      <c r="M77" s="20"/>
      <c r="N77" s="146"/>
      <c r="V77" s="145"/>
    </row>
    <row r="78" spans="1:22" ht="24" thickTop="1" thickBot="1">
      <c r="A78" s="752">
        <f>A74+1</f>
        <v>16</v>
      </c>
      <c r="B78" s="136" t="s">
        <v>76</v>
      </c>
      <c r="C78" s="136" t="s">
        <v>78</v>
      </c>
      <c r="D78" s="136" t="s">
        <v>23</v>
      </c>
      <c r="E78" s="754" t="s">
        <v>80</v>
      </c>
      <c r="F78" s="754"/>
      <c r="G78" s="754" t="s">
        <v>71</v>
      </c>
      <c r="H78" s="716"/>
      <c r="I78" s="196"/>
      <c r="J78" s="54" t="s">
        <v>2</v>
      </c>
      <c r="K78" s="55"/>
      <c r="L78" s="55"/>
      <c r="M78" s="56"/>
      <c r="N78" s="146"/>
      <c r="V78" s="145"/>
    </row>
    <row r="79" spans="1:22" ht="13.5" thickBot="1">
      <c r="A79" s="697"/>
      <c r="B79" s="13"/>
      <c r="C79" s="13"/>
      <c r="D79" s="216"/>
      <c r="E79" s="13"/>
      <c r="F79" s="13"/>
      <c r="G79" s="547"/>
      <c r="H79" s="923"/>
      <c r="I79" s="924"/>
      <c r="J79" s="52" t="s">
        <v>2</v>
      </c>
      <c r="K79" s="52"/>
      <c r="L79" s="52"/>
      <c r="M79" s="53"/>
      <c r="N79" s="146"/>
      <c r="V79" s="145"/>
    </row>
    <row r="80" spans="1:22" ht="23.25" thickBot="1">
      <c r="A80" s="697"/>
      <c r="B80" s="137" t="s">
        <v>77</v>
      </c>
      <c r="C80" s="137" t="s">
        <v>79</v>
      </c>
      <c r="D80" s="137" t="s">
        <v>22</v>
      </c>
      <c r="E80" s="758" t="s">
        <v>81</v>
      </c>
      <c r="F80" s="758"/>
      <c r="G80" s="707"/>
      <c r="H80" s="708"/>
      <c r="I80" s="709"/>
      <c r="J80" s="18" t="s">
        <v>1</v>
      </c>
      <c r="K80" s="19"/>
      <c r="L80" s="19"/>
      <c r="M80" s="20"/>
      <c r="N80" s="146"/>
      <c r="V80" s="145"/>
    </row>
    <row r="81" spans="1:22" ht="13.5" thickBot="1">
      <c r="A81" s="753"/>
      <c r="B81" s="14"/>
      <c r="C81" s="14"/>
      <c r="D81" s="15"/>
      <c r="E81" s="16" t="s">
        <v>4</v>
      </c>
      <c r="F81" s="17"/>
      <c r="G81" s="554"/>
      <c r="H81" s="555"/>
      <c r="I81" s="556"/>
      <c r="J81" s="18" t="s">
        <v>0</v>
      </c>
      <c r="K81" s="19"/>
      <c r="L81" s="19"/>
      <c r="M81" s="20"/>
      <c r="N81" s="146"/>
      <c r="V81" s="145"/>
    </row>
    <row r="82" spans="1:22" ht="24" thickTop="1" thickBot="1">
      <c r="A82" s="752">
        <f>A78+1</f>
        <v>17</v>
      </c>
      <c r="B82" s="136" t="s">
        <v>76</v>
      </c>
      <c r="C82" s="136" t="s">
        <v>78</v>
      </c>
      <c r="D82" s="136" t="s">
        <v>23</v>
      </c>
      <c r="E82" s="754" t="s">
        <v>80</v>
      </c>
      <c r="F82" s="754"/>
      <c r="G82" s="754" t="s">
        <v>71</v>
      </c>
      <c r="H82" s="716"/>
      <c r="I82" s="196"/>
      <c r="J82" s="54" t="s">
        <v>2</v>
      </c>
      <c r="K82" s="55"/>
      <c r="L82" s="55"/>
      <c r="M82" s="56"/>
      <c r="N82" s="146"/>
      <c r="V82" s="145"/>
    </row>
    <row r="83" spans="1:22" ht="13.5" thickBot="1">
      <c r="A83" s="697"/>
      <c r="B83" s="13"/>
      <c r="C83" s="13"/>
      <c r="D83" s="216"/>
      <c r="E83" s="13"/>
      <c r="F83" s="13"/>
      <c r="G83" s="547"/>
      <c r="H83" s="923"/>
      <c r="I83" s="924"/>
      <c r="J83" s="52" t="s">
        <v>2</v>
      </c>
      <c r="K83" s="52"/>
      <c r="L83" s="52"/>
      <c r="M83" s="53"/>
      <c r="N83" s="146"/>
      <c r="V83" s="145"/>
    </row>
    <row r="84" spans="1:22" ht="23.25" thickBot="1">
      <c r="A84" s="697"/>
      <c r="B84" s="137" t="s">
        <v>77</v>
      </c>
      <c r="C84" s="137" t="s">
        <v>79</v>
      </c>
      <c r="D84" s="137" t="s">
        <v>22</v>
      </c>
      <c r="E84" s="758" t="s">
        <v>81</v>
      </c>
      <c r="F84" s="758"/>
      <c r="G84" s="707"/>
      <c r="H84" s="708"/>
      <c r="I84" s="709"/>
      <c r="J84" s="18" t="s">
        <v>1</v>
      </c>
      <c r="K84" s="19"/>
      <c r="L84" s="19"/>
      <c r="M84" s="20"/>
      <c r="N84" s="146"/>
      <c r="V84" s="145"/>
    </row>
    <row r="85" spans="1:22" ht="13.5" thickBot="1">
      <c r="A85" s="753"/>
      <c r="B85" s="14"/>
      <c r="C85" s="14"/>
      <c r="D85" s="15"/>
      <c r="E85" s="16" t="s">
        <v>4</v>
      </c>
      <c r="F85" s="17"/>
      <c r="G85" s="554"/>
      <c r="H85" s="555"/>
      <c r="I85" s="556"/>
      <c r="J85" s="18" t="s">
        <v>0</v>
      </c>
      <c r="K85" s="19"/>
      <c r="L85" s="19"/>
      <c r="M85" s="20"/>
      <c r="N85" s="146"/>
      <c r="V85" s="145"/>
    </row>
    <row r="86" spans="1:22" ht="24" thickTop="1" thickBot="1">
      <c r="A86" s="752">
        <f>A82+1</f>
        <v>18</v>
      </c>
      <c r="B86" s="136" t="s">
        <v>76</v>
      </c>
      <c r="C86" s="136" t="s">
        <v>78</v>
      </c>
      <c r="D86" s="136" t="s">
        <v>23</v>
      </c>
      <c r="E86" s="754" t="s">
        <v>80</v>
      </c>
      <c r="F86" s="754"/>
      <c r="G86" s="754" t="s">
        <v>71</v>
      </c>
      <c r="H86" s="716"/>
      <c r="I86" s="196"/>
      <c r="J86" s="54" t="s">
        <v>2</v>
      </c>
      <c r="K86" s="55"/>
      <c r="L86" s="55"/>
      <c r="M86" s="56"/>
      <c r="N86" s="146"/>
      <c r="V86" s="145"/>
    </row>
    <row r="87" spans="1:22" ht="13.5" thickBot="1">
      <c r="A87" s="697"/>
      <c r="B87" s="13"/>
      <c r="C87" s="13"/>
      <c r="D87" s="216"/>
      <c r="E87" s="13"/>
      <c r="F87" s="13"/>
      <c r="G87" s="547"/>
      <c r="H87" s="923"/>
      <c r="I87" s="924"/>
      <c r="J87" s="52" t="s">
        <v>2</v>
      </c>
      <c r="K87" s="52"/>
      <c r="L87" s="52"/>
      <c r="M87" s="53"/>
      <c r="N87" s="146"/>
      <c r="V87" s="145"/>
    </row>
    <row r="88" spans="1:22" ht="23.25" thickBot="1">
      <c r="A88" s="697"/>
      <c r="B88" s="137" t="s">
        <v>77</v>
      </c>
      <c r="C88" s="137" t="s">
        <v>79</v>
      </c>
      <c r="D88" s="137" t="s">
        <v>22</v>
      </c>
      <c r="E88" s="758" t="s">
        <v>81</v>
      </c>
      <c r="F88" s="758"/>
      <c r="G88" s="707"/>
      <c r="H88" s="708"/>
      <c r="I88" s="709"/>
      <c r="J88" s="18" t="s">
        <v>1</v>
      </c>
      <c r="K88" s="19"/>
      <c r="L88" s="19"/>
      <c r="M88" s="20"/>
      <c r="N88" s="146"/>
      <c r="V88" s="145"/>
    </row>
    <row r="89" spans="1:22" ht="13.5" thickBot="1">
      <c r="A89" s="753"/>
      <c r="B89" s="14"/>
      <c r="C89" s="14"/>
      <c r="D89" s="15"/>
      <c r="E89" s="16" t="s">
        <v>4</v>
      </c>
      <c r="F89" s="17"/>
      <c r="G89" s="554"/>
      <c r="H89" s="555"/>
      <c r="I89" s="556"/>
      <c r="J89" s="18" t="s">
        <v>0</v>
      </c>
      <c r="K89" s="19"/>
      <c r="L89" s="19"/>
      <c r="M89" s="20"/>
      <c r="N89" s="146"/>
      <c r="V89" s="145"/>
    </row>
    <row r="90" spans="1:22" ht="24" thickTop="1" thickBot="1">
      <c r="A90" s="752">
        <f>A86+1</f>
        <v>19</v>
      </c>
      <c r="B90" s="136" t="s">
        <v>76</v>
      </c>
      <c r="C90" s="136" t="s">
        <v>78</v>
      </c>
      <c r="D90" s="136" t="s">
        <v>23</v>
      </c>
      <c r="E90" s="754" t="s">
        <v>80</v>
      </c>
      <c r="F90" s="754"/>
      <c r="G90" s="754" t="s">
        <v>71</v>
      </c>
      <c r="H90" s="716"/>
      <c r="I90" s="196"/>
      <c r="J90" s="54" t="s">
        <v>2</v>
      </c>
      <c r="K90" s="55"/>
      <c r="L90" s="55"/>
      <c r="M90" s="56"/>
      <c r="N90" s="146"/>
      <c r="V90" s="145"/>
    </row>
    <row r="91" spans="1:22" ht="13.5" thickBot="1">
      <c r="A91" s="697"/>
      <c r="B91" s="13"/>
      <c r="C91" s="13"/>
      <c r="D91" s="216"/>
      <c r="E91" s="13"/>
      <c r="F91" s="13"/>
      <c r="G91" s="547"/>
      <c r="H91" s="923"/>
      <c r="I91" s="924"/>
      <c r="J91" s="52" t="s">
        <v>2</v>
      </c>
      <c r="K91" s="52"/>
      <c r="L91" s="52"/>
      <c r="M91" s="53"/>
      <c r="N91" s="146"/>
      <c r="V91" s="145"/>
    </row>
    <row r="92" spans="1:22" ht="23.25" thickBot="1">
      <c r="A92" s="697"/>
      <c r="B92" s="137" t="s">
        <v>77</v>
      </c>
      <c r="C92" s="137" t="s">
        <v>79</v>
      </c>
      <c r="D92" s="137" t="s">
        <v>22</v>
      </c>
      <c r="E92" s="758" t="s">
        <v>81</v>
      </c>
      <c r="F92" s="758"/>
      <c r="G92" s="707"/>
      <c r="H92" s="708"/>
      <c r="I92" s="709"/>
      <c r="J92" s="18" t="s">
        <v>1</v>
      </c>
      <c r="K92" s="19"/>
      <c r="L92" s="19"/>
      <c r="M92" s="20"/>
      <c r="N92" s="146"/>
      <c r="V92" s="145"/>
    </row>
    <row r="93" spans="1:22" ht="13.5" thickBot="1">
      <c r="A93" s="753"/>
      <c r="B93" s="14"/>
      <c r="C93" s="14"/>
      <c r="D93" s="15"/>
      <c r="E93" s="16" t="s">
        <v>4</v>
      </c>
      <c r="F93" s="17"/>
      <c r="G93" s="554"/>
      <c r="H93" s="555"/>
      <c r="I93" s="556"/>
      <c r="J93" s="18" t="s">
        <v>0</v>
      </c>
      <c r="K93" s="19"/>
      <c r="L93" s="19"/>
      <c r="M93" s="20"/>
      <c r="N93" s="146"/>
      <c r="V93" s="145"/>
    </row>
    <row r="94" spans="1:22" ht="24" thickTop="1" thickBot="1">
      <c r="A94" s="752">
        <f>A90+1</f>
        <v>20</v>
      </c>
      <c r="B94" s="136" t="s">
        <v>76</v>
      </c>
      <c r="C94" s="136" t="s">
        <v>78</v>
      </c>
      <c r="D94" s="136" t="s">
        <v>23</v>
      </c>
      <c r="E94" s="754" t="s">
        <v>80</v>
      </c>
      <c r="F94" s="754"/>
      <c r="G94" s="754" t="s">
        <v>71</v>
      </c>
      <c r="H94" s="716"/>
      <c r="I94" s="196"/>
      <c r="J94" s="54" t="s">
        <v>2</v>
      </c>
      <c r="K94" s="55"/>
      <c r="L94" s="55"/>
      <c r="M94" s="56"/>
      <c r="N94" s="146"/>
      <c r="V94" s="145"/>
    </row>
    <row r="95" spans="1:22" ht="13.5" thickBot="1">
      <c r="A95" s="697"/>
      <c r="B95" s="13"/>
      <c r="C95" s="13"/>
      <c r="D95" s="216"/>
      <c r="E95" s="13"/>
      <c r="F95" s="13"/>
      <c r="G95" s="547"/>
      <c r="H95" s="923"/>
      <c r="I95" s="924"/>
      <c r="J95" s="52" t="s">
        <v>2</v>
      </c>
      <c r="K95" s="52"/>
      <c r="L95" s="52"/>
      <c r="M95" s="53"/>
      <c r="N95" s="146"/>
      <c r="V95" s="145"/>
    </row>
    <row r="96" spans="1:22" ht="23.25" thickBot="1">
      <c r="A96" s="697"/>
      <c r="B96" s="137" t="s">
        <v>77</v>
      </c>
      <c r="C96" s="137" t="s">
        <v>79</v>
      </c>
      <c r="D96" s="137" t="s">
        <v>22</v>
      </c>
      <c r="E96" s="758" t="s">
        <v>81</v>
      </c>
      <c r="F96" s="758"/>
      <c r="G96" s="707"/>
      <c r="H96" s="708"/>
      <c r="I96" s="709"/>
      <c r="J96" s="18" t="s">
        <v>1</v>
      </c>
      <c r="K96" s="19"/>
      <c r="L96" s="19"/>
      <c r="M96" s="20"/>
      <c r="N96" s="146"/>
      <c r="V96" s="145"/>
    </row>
    <row r="97" spans="1:22" ht="13.5" thickBot="1">
      <c r="A97" s="753"/>
      <c r="B97" s="14"/>
      <c r="C97" s="14"/>
      <c r="D97" s="15"/>
      <c r="E97" s="16" t="s">
        <v>4</v>
      </c>
      <c r="F97" s="17"/>
      <c r="G97" s="554"/>
      <c r="H97" s="555"/>
      <c r="I97" s="556"/>
      <c r="J97" s="18" t="s">
        <v>0</v>
      </c>
      <c r="K97" s="19"/>
      <c r="L97" s="19"/>
      <c r="M97" s="20"/>
      <c r="N97" s="146"/>
      <c r="V97" s="145"/>
    </row>
    <row r="98" spans="1:22" ht="24" thickTop="1" thickBot="1">
      <c r="A98" s="752">
        <f>A94+1</f>
        <v>21</v>
      </c>
      <c r="B98" s="136" t="s">
        <v>76</v>
      </c>
      <c r="C98" s="136" t="s">
        <v>78</v>
      </c>
      <c r="D98" s="136" t="s">
        <v>23</v>
      </c>
      <c r="E98" s="754" t="s">
        <v>80</v>
      </c>
      <c r="F98" s="754"/>
      <c r="G98" s="754" t="s">
        <v>71</v>
      </c>
      <c r="H98" s="716"/>
      <c r="I98" s="196"/>
      <c r="J98" s="54" t="s">
        <v>2</v>
      </c>
      <c r="K98" s="55"/>
      <c r="L98" s="55"/>
      <c r="M98" s="56"/>
      <c r="N98" s="146"/>
      <c r="V98" s="145"/>
    </row>
    <row r="99" spans="1:22" ht="13.5" thickBot="1">
      <c r="A99" s="697"/>
      <c r="B99" s="13"/>
      <c r="C99" s="13"/>
      <c r="D99" s="216"/>
      <c r="E99" s="13"/>
      <c r="F99" s="13"/>
      <c r="G99" s="547"/>
      <c r="H99" s="923"/>
      <c r="I99" s="924"/>
      <c r="J99" s="52" t="s">
        <v>2</v>
      </c>
      <c r="K99" s="52"/>
      <c r="L99" s="52"/>
      <c r="M99" s="53"/>
      <c r="N99" s="146"/>
      <c r="V99" s="145"/>
    </row>
    <row r="100" spans="1:22" ht="23.25" thickBot="1">
      <c r="A100" s="697"/>
      <c r="B100" s="137" t="s">
        <v>77</v>
      </c>
      <c r="C100" s="137" t="s">
        <v>79</v>
      </c>
      <c r="D100" s="137" t="s">
        <v>22</v>
      </c>
      <c r="E100" s="758" t="s">
        <v>81</v>
      </c>
      <c r="F100" s="758"/>
      <c r="G100" s="707"/>
      <c r="H100" s="708"/>
      <c r="I100" s="709"/>
      <c r="J100" s="18" t="s">
        <v>1</v>
      </c>
      <c r="K100" s="19"/>
      <c r="L100" s="19"/>
      <c r="M100" s="20"/>
      <c r="N100" s="146"/>
      <c r="V100" s="145"/>
    </row>
    <row r="101" spans="1:22" ht="13.5" thickBot="1">
      <c r="A101" s="753"/>
      <c r="B101" s="14"/>
      <c r="C101" s="14"/>
      <c r="D101" s="15"/>
      <c r="E101" s="16" t="s">
        <v>4</v>
      </c>
      <c r="F101" s="17"/>
      <c r="G101" s="554"/>
      <c r="H101" s="555"/>
      <c r="I101" s="556"/>
      <c r="J101" s="18" t="s">
        <v>0</v>
      </c>
      <c r="K101" s="19"/>
      <c r="L101" s="19"/>
      <c r="M101" s="20"/>
      <c r="N101" s="146"/>
      <c r="V101" s="145"/>
    </row>
    <row r="102" spans="1:22" ht="24" thickTop="1" thickBot="1">
      <c r="A102" s="752">
        <f>A98+1</f>
        <v>22</v>
      </c>
      <c r="B102" s="136" t="s">
        <v>76</v>
      </c>
      <c r="C102" s="136" t="s">
        <v>78</v>
      </c>
      <c r="D102" s="136" t="s">
        <v>23</v>
      </c>
      <c r="E102" s="754" t="s">
        <v>80</v>
      </c>
      <c r="F102" s="754"/>
      <c r="G102" s="754" t="s">
        <v>71</v>
      </c>
      <c r="H102" s="716"/>
      <c r="I102" s="196"/>
      <c r="J102" s="54" t="s">
        <v>2</v>
      </c>
      <c r="K102" s="55"/>
      <c r="L102" s="55"/>
      <c r="M102" s="56"/>
      <c r="N102" s="146"/>
      <c r="V102" s="145"/>
    </row>
    <row r="103" spans="1:22" ht="13.5" thickBot="1">
      <c r="A103" s="697"/>
      <c r="B103" s="13"/>
      <c r="C103" s="13"/>
      <c r="D103" s="216"/>
      <c r="E103" s="13"/>
      <c r="F103" s="13"/>
      <c r="G103" s="547"/>
      <c r="H103" s="923"/>
      <c r="I103" s="924"/>
      <c r="J103" s="52" t="s">
        <v>2</v>
      </c>
      <c r="K103" s="52"/>
      <c r="L103" s="52"/>
      <c r="M103" s="53"/>
      <c r="N103" s="146"/>
      <c r="V103" s="145"/>
    </row>
    <row r="104" spans="1:22" ht="23.25" thickBot="1">
      <c r="A104" s="697"/>
      <c r="B104" s="137" t="s">
        <v>77</v>
      </c>
      <c r="C104" s="137" t="s">
        <v>79</v>
      </c>
      <c r="D104" s="137" t="s">
        <v>22</v>
      </c>
      <c r="E104" s="758" t="s">
        <v>81</v>
      </c>
      <c r="F104" s="758"/>
      <c r="G104" s="707"/>
      <c r="H104" s="708"/>
      <c r="I104" s="709"/>
      <c r="J104" s="18" t="s">
        <v>1</v>
      </c>
      <c r="K104" s="19"/>
      <c r="L104" s="19"/>
      <c r="M104" s="20"/>
      <c r="N104" s="146"/>
      <c r="V104" s="145"/>
    </row>
    <row r="105" spans="1:22" ht="13.5" thickBot="1">
      <c r="A105" s="753"/>
      <c r="B105" s="14"/>
      <c r="C105" s="14"/>
      <c r="D105" s="15"/>
      <c r="E105" s="16" t="s">
        <v>4</v>
      </c>
      <c r="F105" s="17"/>
      <c r="G105" s="554"/>
      <c r="H105" s="555"/>
      <c r="I105" s="556"/>
      <c r="J105" s="18" t="s">
        <v>0</v>
      </c>
      <c r="K105" s="19"/>
      <c r="L105" s="19"/>
      <c r="M105" s="20"/>
      <c r="N105" s="146"/>
      <c r="V105" s="145"/>
    </row>
    <row r="106" spans="1:22" ht="24" thickTop="1" thickBot="1">
      <c r="A106" s="752">
        <f>A102+1</f>
        <v>23</v>
      </c>
      <c r="B106" s="136" t="s">
        <v>76</v>
      </c>
      <c r="C106" s="136" t="s">
        <v>78</v>
      </c>
      <c r="D106" s="136" t="s">
        <v>23</v>
      </c>
      <c r="E106" s="754" t="s">
        <v>80</v>
      </c>
      <c r="F106" s="754"/>
      <c r="G106" s="754" t="s">
        <v>71</v>
      </c>
      <c r="H106" s="716"/>
      <c r="I106" s="196"/>
      <c r="J106" s="54" t="s">
        <v>2</v>
      </c>
      <c r="K106" s="55"/>
      <c r="L106" s="55"/>
      <c r="M106" s="56"/>
      <c r="N106" s="146"/>
      <c r="V106" s="145"/>
    </row>
    <row r="107" spans="1:22" ht="13.5" thickBot="1">
      <c r="A107" s="697"/>
      <c r="B107" s="13"/>
      <c r="C107" s="13"/>
      <c r="D107" s="216"/>
      <c r="E107" s="13"/>
      <c r="F107" s="13"/>
      <c r="G107" s="547"/>
      <c r="H107" s="923"/>
      <c r="I107" s="924"/>
      <c r="J107" s="52" t="s">
        <v>2</v>
      </c>
      <c r="K107" s="52"/>
      <c r="L107" s="52"/>
      <c r="M107" s="53"/>
      <c r="N107" s="146"/>
      <c r="V107" s="145"/>
    </row>
    <row r="108" spans="1:22" ht="23.25" thickBot="1">
      <c r="A108" s="697"/>
      <c r="B108" s="137" t="s">
        <v>77</v>
      </c>
      <c r="C108" s="137" t="s">
        <v>79</v>
      </c>
      <c r="D108" s="137" t="s">
        <v>22</v>
      </c>
      <c r="E108" s="758" t="s">
        <v>81</v>
      </c>
      <c r="F108" s="758"/>
      <c r="G108" s="707"/>
      <c r="H108" s="708"/>
      <c r="I108" s="709"/>
      <c r="J108" s="18" t="s">
        <v>1</v>
      </c>
      <c r="K108" s="19"/>
      <c r="L108" s="19"/>
      <c r="M108" s="20"/>
      <c r="N108" s="146"/>
      <c r="V108" s="145"/>
    </row>
    <row r="109" spans="1:22" ht="13.5" thickBot="1">
      <c r="A109" s="753"/>
      <c r="B109" s="14"/>
      <c r="C109" s="14"/>
      <c r="D109" s="15"/>
      <c r="E109" s="16" t="s">
        <v>4</v>
      </c>
      <c r="F109" s="17"/>
      <c r="G109" s="554"/>
      <c r="H109" s="555"/>
      <c r="I109" s="556"/>
      <c r="J109" s="18" t="s">
        <v>0</v>
      </c>
      <c r="K109" s="19"/>
      <c r="L109" s="19"/>
      <c r="M109" s="20"/>
      <c r="N109" s="146"/>
      <c r="V109" s="145"/>
    </row>
    <row r="110" spans="1:22" ht="24" thickTop="1" thickBot="1">
      <c r="A110" s="752">
        <f>A106+1</f>
        <v>24</v>
      </c>
      <c r="B110" s="136" t="s">
        <v>76</v>
      </c>
      <c r="C110" s="136" t="s">
        <v>78</v>
      </c>
      <c r="D110" s="136" t="s">
        <v>23</v>
      </c>
      <c r="E110" s="754" t="s">
        <v>80</v>
      </c>
      <c r="F110" s="754"/>
      <c r="G110" s="754" t="s">
        <v>71</v>
      </c>
      <c r="H110" s="716"/>
      <c r="I110" s="196"/>
      <c r="J110" s="54" t="s">
        <v>2</v>
      </c>
      <c r="K110" s="55"/>
      <c r="L110" s="55"/>
      <c r="M110" s="56"/>
      <c r="N110" s="146"/>
      <c r="V110" s="145"/>
    </row>
    <row r="111" spans="1:22" ht="13.5" thickBot="1">
      <c r="A111" s="697"/>
      <c r="B111" s="13"/>
      <c r="C111" s="13"/>
      <c r="D111" s="216"/>
      <c r="E111" s="13"/>
      <c r="F111" s="13"/>
      <c r="G111" s="547"/>
      <c r="H111" s="923"/>
      <c r="I111" s="924"/>
      <c r="J111" s="52" t="s">
        <v>2</v>
      </c>
      <c r="K111" s="52"/>
      <c r="L111" s="52"/>
      <c r="M111" s="53"/>
      <c r="N111" s="146"/>
      <c r="V111" s="145"/>
    </row>
    <row r="112" spans="1:22" ht="23.25" thickBot="1">
      <c r="A112" s="697"/>
      <c r="B112" s="137" t="s">
        <v>77</v>
      </c>
      <c r="C112" s="137" t="s">
        <v>79</v>
      </c>
      <c r="D112" s="137" t="s">
        <v>22</v>
      </c>
      <c r="E112" s="758" t="s">
        <v>81</v>
      </c>
      <c r="F112" s="758"/>
      <c r="G112" s="707"/>
      <c r="H112" s="708"/>
      <c r="I112" s="709"/>
      <c r="J112" s="18" t="s">
        <v>1</v>
      </c>
      <c r="K112" s="19"/>
      <c r="L112" s="19"/>
      <c r="M112" s="20"/>
      <c r="N112" s="146"/>
      <c r="V112" s="145"/>
    </row>
    <row r="113" spans="1:22" ht="13.5" thickBot="1">
      <c r="A113" s="753"/>
      <c r="B113" s="14"/>
      <c r="C113" s="14"/>
      <c r="D113" s="15"/>
      <c r="E113" s="16" t="s">
        <v>4</v>
      </c>
      <c r="F113" s="17"/>
      <c r="G113" s="554"/>
      <c r="H113" s="555"/>
      <c r="I113" s="556"/>
      <c r="J113" s="18" t="s">
        <v>0</v>
      </c>
      <c r="K113" s="19"/>
      <c r="L113" s="19"/>
      <c r="M113" s="20"/>
      <c r="N113" s="146"/>
      <c r="V113" s="145"/>
    </row>
    <row r="114" spans="1:22" ht="24" thickTop="1" thickBot="1">
      <c r="A114" s="752">
        <f>A110+1</f>
        <v>25</v>
      </c>
      <c r="B114" s="136" t="s">
        <v>76</v>
      </c>
      <c r="C114" s="136" t="s">
        <v>78</v>
      </c>
      <c r="D114" s="136" t="s">
        <v>23</v>
      </c>
      <c r="E114" s="754" t="s">
        <v>80</v>
      </c>
      <c r="F114" s="754"/>
      <c r="G114" s="754" t="s">
        <v>71</v>
      </c>
      <c r="H114" s="716"/>
      <c r="I114" s="196"/>
      <c r="J114" s="54" t="s">
        <v>2</v>
      </c>
      <c r="K114" s="55"/>
      <c r="L114" s="55"/>
      <c r="M114" s="56"/>
      <c r="N114" s="146"/>
      <c r="V114" s="145"/>
    </row>
    <row r="115" spans="1:22" ht="13.5" thickBot="1">
      <c r="A115" s="697"/>
      <c r="B115" s="13"/>
      <c r="C115" s="13"/>
      <c r="D115" s="216"/>
      <c r="E115" s="13"/>
      <c r="F115" s="13"/>
      <c r="G115" s="547"/>
      <c r="H115" s="923"/>
      <c r="I115" s="924"/>
      <c r="J115" s="52" t="s">
        <v>2</v>
      </c>
      <c r="K115" s="52"/>
      <c r="L115" s="52"/>
      <c r="M115" s="53"/>
      <c r="N115" s="146"/>
      <c r="V115" s="145"/>
    </row>
    <row r="116" spans="1:22" ht="23.25" thickBot="1">
      <c r="A116" s="697"/>
      <c r="B116" s="137" t="s">
        <v>77</v>
      </c>
      <c r="C116" s="137" t="s">
        <v>79</v>
      </c>
      <c r="D116" s="137" t="s">
        <v>22</v>
      </c>
      <c r="E116" s="758" t="s">
        <v>81</v>
      </c>
      <c r="F116" s="758"/>
      <c r="G116" s="707"/>
      <c r="H116" s="708"/>
      <c r="I116" s="709"/>
      <c r="J116" s="18" t="s">
        <v>1</v>
      </c>
      <c r="K116" s="19"/>
      <c r="L116" s="19"/>
      <c r="M116" s="20"/>
      <c r="N116" s="146"/>
      <c r="V116" s="145"/>
    </row>
    <row r="117" spans="1:22" ht="13.5" thickBot="1">
      <c r="A117" s="753"/>
      <c r="B117" s="14"/>
      <c r="C117" s="14"/>
      <c r="D117" s="15"/>
      <c r="E117" s="16" t="s">
        <v>4</v>
      </c>
      <c r="F117" s="17"/>
      <c r="G117" s="554"/>
      <c r="H117" s="555"/>
      <c r="I117" s="556"/>
      <c r="J117" s="18" t="s">
        <v>0</v>
      </c>
      <c r="K117" s="19"/>
      <c r="L117" s="19"/>
      <c r="M117" s="20"/>
      <c r="N117" s="146"/>
      <c r="V117" s="145"/>
    </row>
    <row r="118" spans="1:22" ht="24" thickTop="1" thickBot="1">
      <c r="A118" s="752">
        <f>A114+1</f>
        <v>26</v>
      </c>
      <c r="B118" s="136" t="s">
        <v>76</v>
      </c>
      <c r="C118" s="136" t="s">
        <v>78</v>
      </c>
      <c r="D118" s="136" t="s">
        <v>23</v>
      </c>
      <c r="E118" s="754" t="s">
        <v>80</v>
      </c>
      <c r="F118" s="754"/>
      <c r="G118" s="754" t="s">
        <v>71</v>
      </c>
      <c r="H118" s="716"/>
      <c r="I118" s="196"/>
      <c r="J118" s="54" t="s">
        <v>2</v>
      </c>
      <c r="K118" s="55"/>
      <c r="L118" s="55"/>
      <c r="M118" s="56"/>
      <c r="N118" s="146"/>
      <c r="V118" s="145"/>
    </row>
    <row r="119" spans="1:22" ht="13.5" thickBot="1">
      <c r="A119" s="697"/>
      <c r="B119" s="13"/>
      <c r="C119" s="13"/>
      <c r="D119" s="216"/>
      <c r="E119" s="13"/>
      <c r="F119" s="13"/>
      <c r="G119" s="547"/>
      <c r="H119" s="923"/>
      <c r="I119" s="924"/>
      <c r="J119" s="52" t="s">
        <v>2</v>
      </c>
      <c r="K119" s="52"/>
      <c r="L119" s="52"/>
      <c r="M119" s="53"/>
      <c r="N119" s="146"/>
      <c r="V119" s="145"/>
    </row>
    <row r="120" spans="1:22" ht="23.25" thickBot="1">
      <c r="A120" s="697"/>
      <c r="B120" s="137" t="s">
        <v>77</v>
      </c>
      <c r="C120" s="137" t="s">
        <v>79</v>
      </c>
      <c r="D120" s="137" t="s">
        <v>22</v>
      </c>
      <c r="E120" s="758" t="s">
        <v>81</v>
      </c>
      <c r="F120" s="758"/>
      <c r="G120" s="707"/>
      <c r="H120" s="708"/>
      <c r="I120" s="709"/>
      <c r="J120" s="18" t="s">
        <v>1</v>
      </c>
      <c r="K120" s="19"/>
      <c r="L120" s="19"/>
      <c r="M120" s="20"/>
      <c r="N120" s="146"/>
      <c r="V120" s="145"/>
    </row>
    <row r="121" spans="1:22" ht="13.5" thickBot="1">
      <c r="A121" s="753"/>
      <c r="B121" s="14"/>
      <c r="C121" s="14"/>
      <c r="D121" s="15"/>
      <c r="E121" s="16" t="s">
        <v>4</v>
      </c>
      <c r="F121" s="17"/>
      <c r="G121" s="554"/>
      <c r="H121" s="555"/>
      <c r="I121" s="556"/>
      <c r="J121" s="18" t="s">
        <v>0</v>
      </c>
      <c r="K121" s="19"/>
      <c r="L121" s="19"/>
      <c r="M121" s="20"/>
      <c r="N121" s="146"/>
      <c r="V121" s="145"/>
    </row>
    <row r="122" spans="1:22" ht="24" thickTop="1" thickBot="1">
      <c r="A122" s="752">
        <f>A118+1</f>
        <v>27</v>
      </c>
      <c r="B122" s="136" t="s">
        <v>76</v>
      </c>
      <c r="C122" s="136" t="s">
        <v>78</v>
      </c>
      <c r="D122" s="136" t="s">
        <v>23</v>
      </c>
      <c r="E122" s="754" t="s">
        <v>80</v>
      </c>
      <c r="F122" s="754"/>
      <c r="G122" s="754" t="s">
        <v>71</v>
      </c>
      <c r="H122" s="716"/>
      <c r="I122" s="196"/>
      <c r="J122" s="54" t="s">
        <v>2</v>
      </c>
      <c r="K122" s="55"/>
      <c r="L122" s="55"/>
      <c r="M122" s="56"/>
      <c r="N122" s="146"/>
      <c r="V122" s="145"/>
    </row>
    <row r="123" spans="1:22" ht="13.5" thickBot="1">
      <c r="A123" s="697"/>
      <c r="B123" s="13"/>
      <c r="C123" s="13"/>
      <c r="D123" s="216"/>
      <c r="E123" s="13"/>
      <c r="F123" s="13"/>
      <c r="G123" s="547"/>
      <c r="H123" s="923"/>
      <c r="I123" s="924"/>
      <c r="J123" s="52" t="s">
        <v>2</v>
      </c>
      <c r="K123" s="52"/>
      <c r="L123" s="52"/>
      <c r="M123" s="53"/>
      <c r="N123" s="146"/>
      <c r="V123" s="145"/>
    </row>
    <row r="124" spans="1:22" ht="23.25" thickBot="1">
      <c r="A124" s="697"/>
      <c r="B124" s="137" t="s">
        <v>77</v>
      </c>
      <c r="C124" s="137" t="s">
        <v>79</v>
      </c>
      <c r="D124" s="137" t="s">
        <v>22</v>
      </c>
      <c r="E124" s="758" t="s">
        <v>81</v>
      </c>
      <c r="F124" s="758"/>
      <c r="G124" s="707"/>
      <c r="H124" s="708"/>
      <c r="I124" s="709"/>
      <c r="J124" s="18" t="s">
        <v>1</v>
      </c>
      <c r="K124" s="19"/>
      <c r="L124" s="19"/>
      <c r="M124" s="20"/>
      <c r="N124" s="146"/>
      <c r="V124" s="145"/>
    </row>
    <row r="125" spans="1:22" ht="13.5" thickBot="1">
      <c r="A125" s="753"/>
      <c r="B125" s="14"/>
      <c r="C125" s="14"/>
      <c r="D125" s="15"/>
      <c r="E125" s="16" t="s">
        <v>4</v>
      </c>
      <c r="F125" s="17"/>
      <c r="G125" s="554"/>
      <c r="H125" s="555"/>
      <c r="I125" s="556"/>
      <c r="J125" s="18" t="s">
        <v>0</v>
      </c>
      <c r="K125" s="19"/>
      <c r="L125" s="19"/>
      <c r="M125" s="20"/>
      <c r="N125" s="146"/>
      <c r="V125" s="145"/>
    </row>
    <row r="126" spans="1:22" ht="24" thickTop="1" thickBot="1">
      <c r="A126" s="752">
        <f>A122+1</f>
        <v>28</v>
      </c>
      <c r="B126" s="136" t="s">
        <v>76</v>
      </c>
      <c r="C126" s="136" t="s">
        <v>78</v>
      </c>
      <c r="D126" s="136" t="s">
        <v>23</v>
      </c>
      <c r="E126" s="754" t="s">
        <v>80</v>
      </c>
      <c r="F126" s="754"/>
      <c r="G126" s="754" t="s">
        <v>71</v>
      </c>
      <c r="H126" s="716"/>
      <c r="I126" s="196"/>
      <c r="J126" s="54" t="s">
        <v>2</v>
      </c>
      <c r="K126" s="55"/>
      <c r="L126" s="55"/>
      <c r="M126" s="56"/>
      <c r="N126" s="146"/>
      <c r="V126" s="145"/>
    </row>
    <row r="127" spans="1:22" ht="13.5" thickBot="1">
      <c r="A127" s="697"/>
      <c r="B127" s="13"/>
      <c r="C127" s="13"/>
      <c r="D127" s="216"/>
      <c r="E127" s="13"/>
      <c r="F127" s="13"/>
      <c r="G127" s="547"/>
      <c r="H127" s="923"/>
      <c r="I127" s="924"/>
      <c r="J127" s="52" t="s">
        <v>2</v>
      </c>
      <c r="K127" s="52"/>
      <c r="L127" s="52"/>
      <c r="M127" s="53"/>
      <c r="N127" s="146"/>
      <c r="V127" s="145"/>
    </row>
    <row r="128" spans="1:22" ht="23.25" thickBot="1">
      <c r="A128" s="697"/>
      <c r="B128" s="137" t="s">
        <v>77</v>
      </c>
      <c r="C128" s="137" t="s">
        <v>79</v>
      </c>
      <c r="D128" s="137" t="s">
        <v>22</v>
      </c>
      <c r="E128" s="758" t="s">
        <v>81</v>
      </c>
      <c r="F128" s="758"/>
      <c r="G128" s="707"/>
      <c r="H128" s="708"/>
      <c r="I128" s="709"/>
      <c r="J128" s="18" t="s">
        <v>1</v>
      </c>
      <c r="K128" s="19"/>
      <c r="L128" s="19"/>
      <c r="M128" s="20"/>
      <c r="N128" s="146"/>
      <c r="V128" s="145"/>
    </row>
    <row r="129" spans="1:22" ht="13.5" thickBot="1">
      <c r="A129" s="753"/>
      <c r="B129" s="14"/>
      <c r="C129" s="14"/>
      <c r="D129" s="15"/>
      <c r="E129" s="16" t="s">
        <v>4</v>
      </c>
      <c r="F129" s="17"/>
      <c r="G129" s="554"/>
      <c r="H129" s="555"/>
      <c r="I129" s="556"/>
      <c r="J129" s="18" t="s">
        <v>0</v>
      </c>
      <c r="K129" s="19"/>
      <c r="L129" s="19"/>
      <c r="M129" s="20"/>
      <c r="N129" s="146"/>
      <c r="V129" s="145"/>
    </row>
    <row r="130" spans="1:22" ht="24" thickTop="1" thickBot="1">
      <c r="A130" s="752">
        <f>A126+1</f>
        <v>29</v>
      </c>
      <c r="B130" s="136" t="s">
        <v>76</v>
      </c>
      <c r="C130" s="136" t="s">
        <v>78</v>
      </c>
      <c r="D130" s="136" t="s">
        <v>23</v>
      </c>
      <c r="E130" s="754" t="s">
        <v>80</v>
      </c>
      <c r="F130" s="754"/>
      <c r="G130" s="754" t="s">
        <v>71</v>
      </c>
      <c r="H130" s="716"/>
      <c r="I130" s="196"/>
      <c r="J130" s="54" t="s">
        <v>2</v>
      </c>
      <c r="K130" s="55"/>
      <c r="L130" s="55"/>
      <c r="M130" s="56"/>
      <c r="N130" s="146"/>
      <c r="V130" s="145"/>
    </row>
    <row r="131" spans="1:22" ht="13.5" thickBot="1">
      <c r="A131" s="697"/>
      <c r="B131" s="13"/>
      <c r="C131" s="13"/>
      <c r="D131" s="216"/>
      <c r="E131" s="13"/>
      <c r="F131" s="13"/>
      <c r="G131" s="547"/>
      <c r="H131" s="923"/>
      <c r="I131" s="924"/>
      <c r="J131" s="52" t="s">
        <v>2</v>
      </c>
      <c r="K131" s="52"/>
      <c r="L131" s="52"/>
      <c r="M131" s="53"/>
      <c r="N131" s="146"/>
      <c r="V131" s="145"/>
    </row>
    <row r="132" spans="1:22" ht="23.25" thickBot="1">
      <c r="A132" s="697"/>
      <c r="B132" s="137" t="s">
        <v>77</v>
      </c>
      <c r="C132" s="137" t="s">
        <v>79</v>
      </c>
      <c r="D132" s="137" t="s">
        <v>22</v>
      </c>
      <c r="E132" s="758" t="s">
        <v>81</v>
      </c>
      <c r="F132" s="758"/>
      <c r="G132" s="707"/>
      <c r="H132" s="708"/>
      <c r="I132" s="709"/>
      <c r="J132" s="18" t="s">
        <v>1</v>
      </c>
      <c r="K132" s="19"/>
      <c r="L132" s="19"/>
      <c r="M132" s="20"/>
      <c r="N132" s="146"/>
      <c r="V132" s="145"/>
    </row>
    <row r="133" spans="1:22" ht="13.5" thickBot="1">
      <c r="A133" s="753"/>
      <c r="B133" s="14"/>
      <c r="C133" s="14"/>
      <c r="D133" s="15"/>
      <c r="E133" s="16" t="s">
        <v>4</v>
      </c>
      <c r="F133" s="17"/>
      <c r="G133" s="554"/>
      <c r="H133" s="555"/>
      <c r="I133" s="556"/>
      <c r="J133" s="18" t="s">
        <v>0</v>
      </c>
      <c r="K133" s="19"/>
      <c r="L133" s="19"/>
      <c r="M133" s="20"/>
      <c r="N133" s="146"/>
      <c r="V133" s="145"/>
    </row>
    <row r="134" spans="1:22" ht="24" thickTop="1" thickBot="1">
      <c r="A134" s="752">
        <f>A130+1</f>
        <v>30</v>
      </c>
      <c r="B134" s="136" t="s">
        <v>76</v>
      </c>
      <c r="C134" s="136" t="s">
        <v>78</v>
      </c>
      <c r="D134" s="136" t="s">
        <v>23</v>
      </c>
      <c r="E134" s="754" t="s">
        <v>80</v>
      </c>
      <c r="F134" s="754"/>
      <c r="G134" s="754" t="s">
        <v>71</v>
      </c>
      <c r="H134" s="716"/>
      <c r="I134" s="196"/>
      <c r="J134" s="54" t="s">
        <v>2</v>
      </c>
      <c r="K134" s="55"/>
      <c r="L134" s="55"/>
      <c r="M134" s="56"/>
      <c r="N134" s="146"/>
      <c r="V134" s="145"/>
    </row>
    <row r="135" spans="1:22" ht="13.5" thickBot="1">
      <c r="A135" s="697"/>
      <c r="B135" s="13"/>
      <c r="C135" s="13"/>
      <c r="D135" s="216"/>
      <c r="E135" s="13"/>
      <c r="F135" s="13"/>
      <c r="G135" s="547"/>
      <c r="H135" s="923"/>
      <c r="I135" s="924"/>
      <c r="J135" s="52" t="s">
        <v>2</v>
      </c>
      <c r="K135" s="52"/>
      <c r="L135" s="52"/>
      <c r="M135" s="53"/>
      <c r="N135" s="146"/>
      <c r="V135" s="145"/>
    </row>
    <row r="136" spans="1:22" ht="23.25" thickBot="1">
      <c r="A136" s="697"/>
      <c r="B136" s="137" t="s">
        <v>77</v>
      </c>
      <c r="C136" s="137" t="s">
        <v>79</v>
      </c>
      <c r="D136" s="137" t="s">
        <v>22</v>
      </c>
      <c r="E136" s="758" t="s">
        <v>81</v>
      </c>
      <c r="F136" s="758"/>
      <c r="G136" s="707"/>
      <c r="H136" s="708"/>
      <c r="I136" s="709"/>
      <c r="J136" s="18" t="s">
        <v>1</v>
      </c>
      <c r="K136" s="19"/>
      <c r="L136" s="19"/>
      <c r="M136" s="20"/>
      <c r="N136" s="146"/>
      <c r="V136" s="145"/>
    </row>
    <row r="137" spans="1:22" ht="13.5" thickBot="1">
      <c r="A137" s="753"/>
      <c r="B137" s="14"/>
      <c r="C137" s="14"/>
      <c r="D137" s="15"/>
      <c r="E137" s="16" t="s">
        <v>4</v>
      </c>
      <c r="F137" s="17"/>
      <c r="G137" s="554"/>
      <c r="H137" s="555"/>
      <c r="I137" s="556"/>
      <c r="J137" s="18" t="s">
        <v>0</v>
      </c>
      <c r="K137" s="19"/>
      <c r="L137" s="19"/>
      <c r="M137" s="20"/>
      <c r="N137" s="146"/>
      <c r="V137" s="145"/>
    </row>
    <row r="138" spans="1:22" ht="24" thickTop="1" thickBot="1">
      <c r="A138" s="752">
        <f>A134+1</f>
        <v>31</v>
      </c>
      <c r="B138" s="136" t="s">
        <v>76</v>
      </c>
      <c r="C138" s="136" t="s">
        <v>78</v>
      </c>
      <c r="D138" s="136" t="s">
        <v>23</v>
      </c>
      <c r="E138" s="754" t="s">
        <v>80</v>
      </c>
      <c r="F138" s="754"/>
      <c r="G138" s="754" t="s">
        <v>71</v>
      </c>
      <c r="H138" s="716"/>
      <c r="I138" s="196"/>
      <c r="J138" s="54" t="s">
        <v>2</v>
      </c>
      <c r="K138" s="55"/>
      <c r="L138" s="55"/>
      <c r="M138" s="56"/>
      <c r="N138" s="146"/>
      <c r="V138" s="145"/>
    </row>
    <row r="139" spans="1:22" ht="13.5" thickBot="1">
      <c r="A139" s="697"/>
      <c r="B139" s="13"/>
      <c r="C139" s="13"/>
      <c r="D139" s="216"/>
      <c r="E139" s="13"/>
      <c r="F139" s="13"/>
      <c r="G139" s="547"/>
      <c r="H139" s="923"/>
      <c r="I139" s="924"/>
      <c r="J139" s="52" t="s">
        <v>2</v>
      </c>
      <c r="K139" s="52"/>
      <c r="L139" s="52"/>
      <c r="M139" s="53"/>
      <c r="N139" s="146"/>
      <c r="V139" s="145"/>
    </row>
    <row r="140" spans="1:22" ht="23.25" thickBot="1">
      <c r="A140" s="697"/>
      <c r="B140" s="137" t="s">
        <v>77</v>
      </c>
      <c r="C140" s="137" t="s">
        <v>79</v>
      </c>
      <c r="D140" s="137" t="s">
        <v>22</v>
      </c>
      <c r="E140" s="758" t="s">
        <v>81</v>
      </c>
      <c r="F140" s="758"/>
      <c r="G140" s="707"/>
      <c r="H140" s="708"/>
      <c r="I140" s="709"/>
      <c r="J140" s="18" t="s">
        <v>1</v>
      </c>
      <c r="K140" s="19"/>
      <c r="L140" s="19"/>
      <c r="M140" s="20"/>
      <c r="N140" s="146"/>
      <c r="V140" s="145"/>
    </row>
    <row r="141" spans="1:22" ht="13.5" thickBot="1">
      <c r="A141" s="753"/>
      <c r="B141" s="14"/>
      <c r="C141" s="14"/>
      <c r="D141" s="15"/>
      <c r="E141" s="16" t="s">
        <v>4</v>
      </c>
      <c r="F141" s="17"/>
      <c r="G141" s="554"/>
      <c r="H141" s="555"/>
      <c r="I141" s="556"/>
      <c r="J141" s="18" t="s">
        <v>0</v>
      </c>
      <c r="K141" s="19"/>
      <c r="L141" s="19"/>
      <c r="M141" s="20"/>
      <c r="N141" s="146"/>
      <c r="V141" s="145"/>
    </row>
    <row r="142" spans="1:22" ht="24" thickTop="1" thickBot="1">
      <c r="A142" s="752">
        <f>A138+1</f>
        <v>32</v>
      </c>
      <c r="B142" s="136" t="s">
        <v>76</v>
      </c>
      <c r="C142" s="136" t="s">
        <v>78</v>
      </c>
      <c r="D142" s="136" t="s">
        <v>23</v>
      </c>
      <c r="E142" s="754" t="s">
        <v>80</v>
      </c>
      <c r="F142" s="754"/>
      <c r="G142" s="754" t="s">
        <v>71</v>
      </c>
      <c r="H142" s="716"/>
      <c r="I142" s="196"/>
      <c r="J142" s="54" t="s">
        <v>2</v>
      </c>
      <c r="K142" s="55"/>
      <c r="L142" s="55"/>
      <c r="M142" s="56"/>
      <c r="N142" s="146"/>
      <c r="V142" s="145"/>
    </row>
    <row r="143" spans="1:22" ht="13.5" thickBot="1">
      <c r="A143" s="697"/>
      <c r="B143" s="13"/>
      <c r="C143" s="13"/>
      <c r="D143" s="216"/>
      <c r="E143" s="13"/>
      <c r="F143" s="13"/>
      <c r="G143" s="547"/>
      <c r="H143" s="923"/>
      <c r="I143" s="924"/>
      <c r="J143" s="52" t="s">
        <v>2</v>
      </c>
      <c r="K143" s="52"/>
      <c r="L143" s="52"/>
      <c r="M143" s="53"/>
      <c r="N143" s="146"/>
      <c r="V143" s="145"/>
    </row>
    <row r="144" spans="1:22" ht="23.25" thickBot="1">
      <c r="A144" s="697"/>
      <c r="B144" s="137" t="s">
        <v>77</v>
      </c>
      <c r="C144" s="137" t="s">
        <v>79</v>
      </c>
      <c r="D144" s="137" t="s">
        <v>22</v>
      </c>
      <c r="E144" s="758" t="s">
        <v>81</v>
      </c>
      <c r="F144" s="758"/>
      <c r="G144" s="707"/>
      <c r="H144" s="708"/>
      <c r="I144" s="709"/>
      <c r="J144" s="18" t="s">
        <v>1</v>
      </c>
      <c r="K144" s="19"/>
      <c r="L144" s="19"/>
      <c r="M144" s="20"/>
      <c r="N144" s="146"/>
      <c r="V144" s="145"/>
    </row>
    <row r="145" spans="1:22" ht="13.5" thickBot="1">
      <c r="A145" s="753"/>
      <c r="B145" s="14"/>
      <c r="C145" s="14"/>
      <c r="D145" s="15"/>
      <c r="E145" s="16" t="s">
        <v>4</v>
      </c>
      <c r="F145" s="17"/>
      <c r="G145" s="554"/>
      <c r="H145" s="555"/>
      <c r="I145" s="556"/>
      <c r="J145" s="18" t="s">
        <v>0</v>
      </c>
      <c r="K145" s="19"/>
      <c r="L145" s="19"/>
      <c r="M145" s="20"/>
      <c r="N145" s="146"/>
      <c r="V145" s="145"/>
    </row>
    <row r="146" spans="1:22" ht="24" thickTop="1" thickBot="1">
      <c r="A146" s="752">
        <f>A142+1</f>
        <v>33</v>
      </c>
      <c r="B146" s="136" t="s">
        <v>76</v>
      </c>
      <c r="C146" s="136" t="s">
        <v>78</v>
      </c>
      <c r="D146" s="136" t="s">
        <v>23</v>
      </c>
      <c r="E146" s="754" t="s">
        <v>80</v>
      </c>
      <c r="F146" s="754"/>
      <c r="G146" s="754" t="s">
        <v>71</v>
      </c>
      <c r="H146" s="716"/>
      <c r="I146" s="196"/>
      <c r="J146" s="54" t="s">
        <v>2</v>
      </c>
      <c r="K146" s="55"/>
      <c r="L146" s="55"/>
      <c r="M146" s="56"/>
      <c r="N146" s="146"/>
      <c r="V146" s="145"/>
    </row>
    <row r="147" spans="1:22" ht="13.5" thickBot="1">
      <c r="A147" s="697"/>
      <c r="B147" s="13"/>
      <c r="C147" s="13"/>
      <c r="D147" s="216"/>
      <c r="E147" s="13"/>
      <c r="F147" s="13"/>
      <c r="G147" s="547"/>
      <c r="H147" s="923"/>
      <c r="I147" s="924"/>
      <c r="J147" s="52" t="s">
        <v>2</v>
      </c>
      <c r="K147" s="52"/>
      <c r="L147" s="52"/>
      <c r="M147" s="53"/>
      <c r="N147" s="146"/>
      <c r="V147" s="145"/>
    </row>
    <row r="148" spans="1:22" ht="23.25" thickBot="1">
      <c r="A148" s="697"/>
      <c r="B148" s="137" t="s">
        <v>77</v>
      </c>
      <c r="C148" s="137" t="s">
        <v>79</v>
      </c>
      <c r="D148" s="137" t="s">
        <v>22</v>
      </c>
      <c r="E148" s="758" t="s">
        <v>81</v>
      </c>
      <c r="F148" s="758"/>
      <c r="G148" s="707"/>
      <c r="H148" s="708"/>
      <c r="I148" s="709"/>
      <c r="J148" s="18" t="s">
        <v>1</v>
      </c>
      <c r="K148" s="19"/>
      <c r="L148" s="19"/>
      <c r="M148" s="20"/>
      <c r="N148" s="146"/>
      <c r="V148" s="145"/>
    </row>
    <row r="149" spans="1:22" ht="13.5" thickBot="1">
      <c r="A149" s="753"/>
      <c r="B149" s="14"/>
      <c r="C149" s="14"/>
      <c r="D149" s="15"/>
      <c r="E149" s="16" t="s">
        <v>4</v>
      </c>
      <c r="F149" s="17"/>
      <c r="G149" s="554"/>
      <c r="H149" s="555"/>
      <c r="I149" s="556"/>
      <c r="J149" s="18" t="s">
        <v>0</v>
      </c>
      <c r="K149" s="19"/>
      <c r="L149" s="19"/>
      <c r="M149" s="20"/>
      <c r="N149" s="146"/>
      <c r="V149" s="145"/>
    </row>
    <row r="150" spans="1:22" ht="24" thickTop="1" thickBot="1">
      <c r="A150" s="752">
        <f>A146+1</f>
        <v>34</v>
      </c>
      <c r="B150" s="136" t="s">
        <v>76</v>
      </c>
      <c r="C150" s="136" t="s">
        <v>78</v>
      </c>
      <c r="D150" s="136" t="s">
        <v>23</v>
      </c>
      <c r="E150" s="754" t="s">
        <v>80</v>
      </c>
      <c r="F150" s="754"/>
      <c r="G150" s="754" t="s">
        <v>71</v>
      </c>
      <c r="H150" s="716"/>
      <c r="I150" s="196"/>
      <c r="J150" s="54" t="s">
        <v>2</v>
      </c>
      <c r="K150" s="55"/>
      <c r="L150" s="55"/>
      <c r="M150" s="56"/>
      <c r="N150" s="146"/>
      <c r="V150" s="145"/>
    </row>
    <row r="151" spans="1:22" ht="13.5" thickBot="1">
      <c r="A151" s="697"/>
      <c r="B151" s="13"/>
      <c r="C151" s="13"/>
      <c r="D151" s="216"/>
      <c r="E151" s="13"/>
      <c r="F151" s="13"/>
      <c r="G151" s="547"/>
      <c r="H151" s="923"/>
      <c r="I151" s="924"/>
      <c r="J151" s="52" t="s">
        <v>2</v>
      </c>
      <c r="K151" s="52"/>
      <c r="L151" s="52"/>
      <c r="M151" s="53"/>
      <c r="N151" s="146"/>
      <c r="V151" s="145"/>
    </row>
    <row r="152" spans="1:22" ht="23.25" thickBot="1">
      <c r="A152" s="697"/>
      <c r="B152" s="137" t="s">
        <v>77</v>
      </c>
      <c r="C152" s="137" t="s">
        <v>79</v>
      </c>
      <c r="D152" s="137" t="s">
        <v>22</v>
      </c>
      <c r="E152" s="758" t="s">
        <v>81</v>
      </c>
      <c r="F152" s="758"/>
      <c r="G152" s="707"/>
      <c r="H152" s="708"/>
      <c r="I152" s="709"/>
      <c r="J152" s="18" t="s">
        <v>1</v>
      </c>
      <c r="K152" s="19"/>
      <c r="L152" s="19"/>
      <c r="M152" s="20"/>
      <c r="N152" s="146"/>
      <c r="V152" s="145"/>
    </row>
    <row r="153" spans="1:22" ht="13.5" thickBot="1">
      <c r="A153" s="753"/>
      <c r="B153" s="14"/>
      <c r="C153" s="14"/>
      <c r="D153" s="15"/>
      <c r="E153" s="16" t="s">
        <v>4</v>
      </c>
      <c r="F153" s="17"/>
      <c r="G153" s="554"/>
      <c r="H153" s="555"/>
      <c r="I153" s="556"/>
      <c r="J153" s="18" t="s">
        <v>0</v>
      </c>
      <c r="K153" s="19"/>
      <c r="L153" s="19"/>
      <c r="M153" s="20"/>
      <c r="N153" s="146"/>
      <c r="V153" s="145"/>
    </row>
    <row r="154" spans="1:22" ht="24" thickTop="1" thickBot="1">
      <c r="A154" s="752">
        <f>A150+1</f>
        <v>35</v>
      </c>
      <c r="B154" s="136" t="s">
        <v>76</v>
      </c>
      <c r="C154" s="136" t="s">
        <v>78</v>
      </c>
      <c r="D154" s="136" t="s">
        <v>23</v>
      </c>
      <c r="E154" s="754" t="s">
        <v>80</v>
      </c>
      <c r="F154" s="754"/>
      <c r="G154" s="754" t="s">
        <v>71</v>
      </c>
      <c r="H154" s="716"/>
      <c r="I154" s="196"/>
      <c r="J154" s="54" t="s">
        <v>2</v>
      </c>
      <c r="K154" s="55"/>
      <c r="L154" s="55"/>
      <c r="M154" s="56"/>
      <c r="N154" s="146"/>
      <c r="V154" s="145"/>
    </row>
    <row r="155" spans="1:22" ht="13.5" thickBot="1">
      <c r="A155" s="697"/>
      <c r="B155" s="13"/>
      <c r="C155" s="13"/>
      <c r="D155" s="216"/>
      <c r="E155" s="13"/>
      <c r="F155" s="13"/>
      <c r="G155" s="547"/>
      <c r="H155" s="923"/>
      <c r="I155" s="924"/>
      <c r="J155" s="52" t="s">
        <v>2</v>
      </c>
      <c r="K155" s="52"/>
      <c r="L155" s="52"/>
      <c r="M155" s="53"/>
      <c r="N155" s="146"/>
      <c r="V155" s="145"/>
    </row>
    <row r="156" spans="1:22" ht="23.25" thickBot="1">
      <c r="A156" s="697"/>
      <c r="B156" s="137" t="s">
        <v>77</v>
      </c>
      <c r="C156" s="137" t="s">
        <v>79</v>
      </c>
      <c r="D156" s="137" t="s">
        <v>22</v>
      </c>
      <c r="E156" s="758" t="s">
        <v>81</v>
      </c>
      <c r="F156" s="758"/>
      <c r="G156" s="707"/>
      <c r="H156" s="708"/>
      <c r="I156" s="709"/>
      <c r="J156" s="18" t="s">
        <v>1</v>
      </c>
      <c r="K156" s="19"/>
      <c r="L156" s="19"/>
      <c r="M156" s="20"/>
      <c r="N156" s="146"/>
      <c r="V156" s="145"/>
    </row>
    <row r="157" spans="1:22" ht="13.5" thickBot="1">
      <c r="A157" s="753"/>
      <c r="B157" s="14"/>
      <c r="C157" s="14"/>
      <c r="D157" s="15"/>
      <c r="E157" s="16" t="s">
        <v>4</v>
      </c>
      <c r="F157" s="17"/>
      <c r="G157" s="554"/>
      <c r="H157" s="555"/>
      <c r="I157" s="556"/>
      <c r="J157" s="18" t="s">
        <v>0</v>
      </c>
      <c r="K157" s="19"/>
      <c r="L157" s="19"/>
      <c r="M157" s="20"/>
      <c r="N157" s="146"/>
      <c r="V157" s="145"/>
    </row>
    <row r="158" spans="1:22" ht="24" thickTop="1" thickBot="1">
      <c r="A158" s="752">
        <f>A154+1</f>
        <v>36</v>
      </c>
      <c r="B158" s="136" t="s">
        <v>76</v>
      </c>
      <c r="C158" s="136" t="s">
        <v>78</v>
      </c>
      <c r="D158" s="136" t="s">
        <v>23</v>
      </c>
      <c r="E158" s="754" t="s">
        <v>80</v>
      </c>
      <c r="F158" s="754"/>
      <c r="G158" s="754" t="s">
        <v>71</v>
      </c>
      <c r="H158" s="716"/>
      <c r="I158" s="196"/>
      <c r="J158" s="54" t="s">
        <v>2</v>
      </c>
      <c r="K158" s="55"/>
      <c r="L158" s="55"/>
      <c r="M158" s="56"/>
      <c r="N158" s="146"/>
      <c r="V158" s="145"/>
    </row>
    <row r="159" spans="1:22" ht="13.5" thickBot="1">
      <c r="A159" s="697"/>
      <c r="B159" s="13"/>
      <c r="C159" s="13"/>
      <c r="D159" s="216"/>
      <c r="E159" s="13"/>
      <c r="F159" s="13"/>
      <c r="G159" s="547"/>
      <c r="H159" s="923"/>
      <c r="I159" s="924"/>
      <c r="J159" s="52" t="s">
        <v>2</v>
      </c>
      <c r="K159" s="52"/>
      <c r="L159" s="52"/>
      <c r="M159" s="53"/>
      <c r="N159" s="146"/>
      <c r="V159" s="145"/>
    </row>
    <row r="160" spans="1:22" ht="23.25" thickBot="1">
      <c r="A160" s="697"/>
      <c r="B160" s="137" t="s">
        <v>77</v>
      </c>
      <c r="C160" s="137" t="s">
        <v>79</v>
      </c>
      <c r="D160" s="137" t="s">
        <v>22</v>
      </c>
      <c r="E160" s="758" t="s">
        <v>81</v>
      </c>
      <c r="F160" s="758"/>
      <c r="G160" s="707"/>
      <c r="H160" s="708"/>
      <c r="I160" s="709"/>
      <c r="J160" s="18" t="s">
        <v>1</v>
      </c>
      <c r="K160" s="19"/>
      <c r="L160" s="19"/>
      <c r="M160" s="20"/>
      <c r="N160" s="146"/>
      <c r="V160" s="145"/>
    </row>
    <row r="161" spans="1:22" ht="13.5" thickBot="1">
      <c r="A161" s="753"/>
      <c r="B161" s="14"/>
      <c r="C161" s="14"/>
      <c r="D161" s="15"/>
      <c r="E161" s="16" t="s">
        <v>4</v>
      </c>
      <c r="F161" s="17"/>
      <c r="G161" s="554"/>
      <c r="H161" s="555"/>
      <c r="I161" s="556"/>
      <c r="J161" s="18" t="s">
        <v>0</v>
      </c>
      <c r="K161" s="19"/>
      <c r="L161" s="19"/>
      <c r="M161" s="20"/>
      <c r="N161" s="146"/>
      <c r="V161" s="145"/>
    </row>
    <row r="162" spans="1:22" ht="24" thickTop="1" thickBot="1">
      <c r="A162" s="752">
        <f>A158+1</f>
        <v>37</v>
      </c>
      <c r="B162" s="136" t="s">
        <v>76</v>
      </c>
      <c r="C162" s="136" t="s">
        <v>78</v>
      </c>
      <c r="D162" s="136" t="s">
        <v>23</v>
      </c>
      <c r="E162" s="754" t="s">
        <v>80</v>
      </c>
      <c r="F162" s="754"/>
      <c r="G162" s="754" t="s">
        <v>71</v>
      </c>
      <c r="H162" s="716"/>
      <c r="I162" s="196"/>
      <c r="J162" s="54" t="s">
        <v>2</v>
      </c>
      <c r="K162" s="55"/>
      <c r="L162" s="55"/>
      <c r="M162" s="56"/>
      <c r="N162" s="146"/>
      <c r="V162" s="145"/>
    </row>
    <row r="163" spans="1:22" ht="13.5" thickBot="1">
      <c r="A163" s="697"/>
      <c r="B163" s="13"/>
      <c r="C163" s="13"/>
      <c r="D163" s="216"/>
      <c r="E163" s="13"/>
      <c r="F163" s="13"/>
      <c r="G163" s="547"/>
      <c r="H163" s="923"/>
      <c r="I163" s="924"/>
      <c r="J163" s="52" t="s">
        <v>2</v>
      </c>
      <c r="K163" s="52"/>
      <c r="L163" s="52"/>
      <c r="M163" s="53"/>
      <c r="N163" s="146"/>
      <c r="V163" s="145"/>
    </row>
    <row r="164" spans="1:22" ht="23.25" thickBot="1">
      <c r="A164" s="697"/>
      <c r="B164" s="137" t="s">
        <v>77</v>
      </c>
      <c r="C164" s="137" t="s">
        <v>79</v>
      </c>
      <c r="D164" s="137" t="s">
        <v>22</v>
      </c>
      <c r="E164" s="758" t="s">
        <v>81</v>
      </c>
      <c r="F164" s="758"/>
      <c r="G164" s="707"/>
      <c r="H164" s="708"/>
      <c r="I164" s="709"/>
      <c r="J164" s="18" t="s">
        <v>1</v>
      </c>
      <c r="K164" s="19"/>
      <c r="L164" s="19"/>
      <c r="M164" s="20"/>
      <c r="N164" s="146"/>
      <c r="V164" s="145"/>
    </row>
    <row r="165" spans="1:22" ht="13.5" thickBot="1">
      <c r="A165" s="753"/>
      <c r="B165" s="14"/>
      <c r="C165" s="14"/>
      <c r="D165" s="15"/>
      <c r="E165" s="16" t="s">
        <v>4</v>
      </c>
      <c r="F165" s="17"/>
      <c r="G165" s="554"/>
      <c r="H165" s="555"/>
      <c r="I165" s="556"/>
      <c r="J165" s="18" t="s">
        <v>0</v>
      </c>
      <c r="K165" s="19"/>
      <c r="L165" s="19"/>
      <c r="M165" s="20"/>
      <c r="N165" s="146"/>
      <c r="V165" s="145"/>
    </row>
    <row r="166" spans="1:22" ht="24" thickTop="1" thickBot="1">
      <c r="A166" s="752">
        <f>A162+1</f>
        <v>38</v>
      </c>
      <c r="B166" s="136" t="s">
        <v>76</v>
      </c>
      <c r="C166" s="136" t="s">
        <v>78</v>
      </c>
      <c r="D166" s="136" t="s">
        <v>23</v>
      </c>
      <c r="E166" s="754" t="s">
        <v>80</v>
      </c>
      <c r="F166" s="754"/>
      <c r="G166" s="754" t="s">
        <v>71</v>
      </c>
      <c r="H166" s="716"/>
      <c r="I166" s="196"/>
      <c r="J166" s="54" t="s">
        <v>2</v>
      </c>
      <c r="K166" s="55"/>
      <c r="L166" s="55"/>
      <c r="M166" s="56"/>
      <c r="N166" s="146"/>
      <c r="V166" s="145"/>
    </row>
    <row r="167" spans="1:22" ht="13.5" thickBot="1">
      <c r="A167" s="697"/>
      <c r="B167" s="13"/>
      <c r="C167" s="13"/>
      <c r="D167" s="216"/>
      <c r="E167" s="13"/>
      <c r="F167" s="13"/>
      <c r="G167" s="547"/>
      <c r="H167" s="923"/>
      <c r="I167" s="924"/>
      <c r="J167" s="52" t="s">
        <v>2</v>
      </c>
      <c r="K167" s="52"/>
      <c r="L167" s="52"/>
      <c r="M167" s="53"/>
      <c r="N167" s="146"/>
      <c r="V167" s="145"/>
    </row>
    <row r="168" spans="1:22" ht="23.25" thickBot="1">
      <c r="A168" s="697"/>
      <c r="B168" s="137" t="s">
        <v>77</v>
      </c>
      <c r="C168" s="137" t="s">
        <v>79</v>
      </c>
      <c r="D168" s="137" t="s">
        <v>22</v>
      </c>
      <c r="E168" s="758" t="s">
        <v>81</v>
      </c>
      <c r="F168" s="758"/>
      <c r="G168" s="707"/>
      <c r="H168" s="708"/>
      <c r="I168" s="709"/>
      <c r="J168" s="18" t="s">
        <v>1</v>
      </c>
      <c r="K168" s="19"/>
      <c r="L168" s="19"/>
      <c r="M168" s="20"/>
      <c r="N168" s="146"/>
      <c r="V168" s="145"/>
    </row>
    <row r="169" spans="1:22" ht="13.5" thickBot="1">
      <c r="A169" s="753"/>
      <c r="B169" s="14"/>
      <c r="C169" s="14"/>
      <c r="D169" s="15"/>
      <c r="E169" s="16" t="s">
        <v>4</v>
      </c>
      <c r="F169" s="17"/>
      <c r="G169" s="554"/>
      <c r="H169" s="555"/>
      <c r="I169" s="556"/>
      <c r="J169" s="18" t="s">
        <v>0</v>
      </c>
      <c r="K169" s="19"/>
      <c r="L169" s="19"/>
      <c r="M169" s="20"/>
      <c r="N169" s="146"/>
      <c r="V169" s="145"/>
    </row>
    <row r="170" spans="1:22" ht="24" thickTop="1" thickBot="1">
      <c r="A170" s="752">
        <f>A166+1</f>
        <v>39</v>
      </c>
      <c r="B170" s="136" t="s">
        <v>76</v>
      </c>
      <c r="C170" s="136" t="s">
        <v>78</v>
      </c>
      <c r="D170" s="136" t="s">
        <v>23</v>
      </c>
      <c r="E170" s="754" t="s">
        <v>80</v>
      </c>
      <c r="F170" s="754"/>
      <c r="G170" s="754" t="s">
        <v>71</v>
      </c>
      <c r="H170" s="716"/>
      <c r="I170" s="196"/>
      <c r="J170" s="54" t="s">
        <v>2</v>
      </c>
      <c r="K170" s="55"/>
      <c r="L170" s="55"/>
      <c r="M170" s="56"/>
      <c r="N170" s="146"/>
      <c r="V170" s="145"/>
    </row>
    <row r="171" spans="1:22" ht="13.5" thickBot="1">
      <c r="A171" s="697"/>
      <c r="B171" s="13"/>
      <c r="C171" s="13"/>
      <c r="D171" s="216"/>
      <c r="E171" s="13"/>
      <c r="F171" s="13"/>
      <c r="G171" s="547"/>
      <c r="H171" s="923"/>
      <c r="I171" s="924"/>
      <c r="J171" s="52" t="s">
        <v>2</v>
      </c>
      <c r="K171" s="52"/>
      <c r="L171" s="52"/>
      <c r="M171" s="53"/>
      <c r="N171" s="146"/>
      <c r="V171" s="145"/>
    </row>
    <row r="172" spans="1:22" ht="23.25" thickBot="1">
      <c r="A172" s="697"/>
      <c r="B172" s="137" t="s">
        <v>77</v>
      </c>
      <c r="C172" s="137" t="s">
        <v>79</v>
      </c>
      <c r="D172" s="137" t="s">
        <v>22</v>
      </c>
      <c r="E172" s="758" t="s">
        <v>81</v>
      </c>
      <c r="F172" s="758"/>
      <c r="G172" s="707"/>
      <c r="H172" s="708"/>
      <c r="I172" s="709"/>
      <c r="J172" s="18" t="s">
        <v>1</v>
      </c>
      <c r="K172" s="19"/>
      <c r="L172" s="19"/>
      <c r="M172" s="20"/>
      <c r="N172" s="146"/>
      <c r="V172" s="145"/>
    </row>
    <row r="173" spans="1:22" ht="13.5" thickBot="1">
      <c r="A173" s="753"/>
      <c r="B173" s="14"/>
      <c r="C173" s="14"/>
      <c r="D173" s="15"/>
      <c r="E173" s="16" t="s">
        <v>4</v>
      </c>
      <c r="F173" s="17"/>
      <c r="G173" s="554"/>
      <c r="H173" s="555"/>
      <c r="I173" s="556"/>
      <c r="J173" s="18" t="s">
        <v>0</v>
      </c>
      <c r="K173" s="19"/>
      <c r="L173" s="19"/>
      <c r="M173" s="20"/>
      <c r="N173" s="146"/>
      <c r="V173" s="145"/>
    </row>
    <row r="174" spans="1:22" ht="24" thickTop="1" thickBot="1">
      <c r="A174" s="752">
        <f>A170+1</f>
        <v>40</v>
      </c>
      <c r="B174" s="136" t="s">
        <v>76</v>
      </c>
      <c r="C174" s="136" t="s">
        <v>78</v>
      </c>
      <c r="D174" s="136" t="s">
        <v>23</v>
      </c>
      <c r="E174" s="754" t="s">
        <v>80</v>
      </c>
      <c r="F174" s="754"/>
      <c r="G174" s="754" t="s">
        <v>71</v>
      </c>
      <c r="H174" s="716"/>
      <c r="I174" s="196"/>
      <c r="J174" s="54" t="s">
        <v>2</v>
      </c>
      <c r="K174" s="55"/>
      <c r="L174" s="55"/>
      <c r="M174" s="56"/>
      <c r="N174" s="146"/>
      <c r="V174" s="145"/>
    </row>
    <row r="175" spans="1:22" ht="13.5" thickBot="1">
      <c r="A175" s="697"/>
      <c r="B175" s="13"/>
      <c r="C175" s="13"/>
      <c r="D175" s="216"/>
      <c r="E175" s="13"/>
      <c r="F175" s="13"/>
      <c r="G175" s="547"/>
      <c r="H175" s="923"/>
      <c r="I175" s="924"/>
      <c r="J175" s="52" t="s">
        <v>2</v>
      </c>
      <c r="K175" s="52"/>
      <c r="L175" s="52"/>
      <c r="M175" s="53"/>
      <c r="N175" s="146"/>
      <c r="V175" s="145"/>
    </row>
    <row r="176" spans="1:22" ht="23.25" thickBot="1">
      <c r="A176" s="697"/>
      <c r="B176" s="137" t="s">
        <v>77</v>
      </c>
      <c r="C176" s="137" t="s">
        <v>79</v>
      </c>
      <c r="D176" s="137" t="s">
        <v>22</v>
      </c>
      <c r="E176" s="758" t="s">
        <v>81</v>
      </c>
      <c r="F176" s="758"/>
      <c r="G176" s="707"/>
      <c r="H176" s="708"/>
      <c r="I176" s="709"/>
      <c r="J176" s="18" t="s">
        <v>1</v>
      </c>
      <c r="K176" s="19"/>
      <c r="L176" s="19"/>
      <c r="M176" s="20"/>
      <c r="N176" s="146"/>
      <c r="V176" s="145"/>
    </row>
    <row r="177" spans="1:22" ht="13.5" thickBot="1">
      <c r="A177" s="753"/>
      <c r="B177" s="14"/>
      <c r="C177" s="14"/>
      <c r="D177" s="15"/>
      <c r="E177" s="16" t="s">
        <v>4</v>
      </c>
      <c r="F177" s="17"/>
      <c r="G177" s="554"/>
      <c r="H177" s="555"/>
      <c r="I177" s="556"/>
      <c r="J177" s="18" t="s">
        <v>0</v>
      </c>
      <c r="K177" s="19"/>
      <c r="L177" s="19"/>
      <c r="M177" s="20"/>
      <c r="N177" s="146"/>
      <c r="V177" s="145"/>
    </row>
    <row r="178" spans="1:22" ht="24" thickTop="1" thickBot="1">
      <c r="A178" s="752">
        <f>A174+1</f>
        <v>41</v>
      </c>
      <c r="B178" s="136" t="s">
        <v>76</v>
      </c>
      <c r="C178" s="136" t="s">
        <v>78</v>
      </c>
      <c r="D178" s="136" t="s">
        <v>23</v>
      </c>
      <c r="E178" s="754" t="s">
        <v>80</v>
      </c>
      <c r="F178" s="754"/>
      <c r="G178" s="754" t="s">
        <v>71</v>
      </c>
      <c r="H178" s="716"/>
      <c r="I178" s="196"/>
      <c r="J178" s="54" t="s">
        <v>2</v>
      </c>
      <c r="K178" s="55"/>
      <c r="L178" s="55"/>
      <c r="M178" s="56"/>
      <c r="N178" s="146"/>
      <c r="V178" s="145"/>
    </row>
    <row r="179" spans="1:22" ht="13.5" thickBot="1">
      <c r="A179" s="697"/>
      <c r="B179" s="13"/>
      <c r="C179" s="13"/>
      <c r="D179" s="216"/>
      <c r="E179" s="13"/>
      <c r="F179" s="13"/>
      <c r="G179" s="547"/>
      <c r="H179" s="923"/>
      <c r="I179" s="924"/>
      <c r="J179" s="52" t="s">
        <v>2</v>
      </c>
      <c r="K179" s="52"/>
      <c r="L179" s="52"/>
      <c r="M179" s="53"/>
      <c r="N179" s="146"/>
      <c r="V179" s="145">
        <f>G179</f>
        <v>0</v>
      </c>
    </row>
    <row r="180" spans="1:22" ht="23.25" thickBot="1">
      <c r="A180" s="697"/>
      <c r="B180" s="137" t="s">
        <v>77</v>
      </c>
      <c r="C180" s="137" t="s">
        <v>79</v>
      </c>
      <c r="D180" s="137" t="s">
        <v>22</v>
      </c>
      <c r="E180" s="758" t="s">
        <v>81</v>
      </c>
      <c r="F180" s="758"/>
      <c r="G180" s="707"/>
      <c r="H180" s="708"/>
      <c r="I180" s="709"/>
      <c r="J180" s="18" t="s">
        <v>1</v>
      </c>
      <c r="K180" s="19"/>
      <c r="L180" s="19"/>
      <c r="M180" s="20"/>
      <c r="N180" s="146"/>
      <c r="V180" s="145"/>
    </row>
    <row r="181" spans="1:22" ht="13.5" thickBot="1">
      <c r="A181" s="753"/>
      <c r="B181" s="14"/>
      <c r="C181" s="14"/>
      <c r="D181" s="15"/>
      <c r="E181" s="16" t="s">
        <v>4</v>
      </c>
      <c r="F181" s="17"/>
      <c r="G181" s="554"/>
      <c r="H181" s="555"/>
      <c r="I181" s="556"/>
      <c r="J181" s="18" t="s">
        <v>0</v>
      </c>
      <c r="K181" s="19"/>
      <c r="L181" s="19"/>
      <c r="M181" s="20"/>
      <c r="N181" s="146"/>
      <c r="V181" s="145"/>
    </row>
    <row r="182" spans="1:22" ht="24" thickTop="1" thickBot="1">
      <c r="A182" s="752">
        <f>A178+1</f>
        <v>42</v>
      </c>
      <c r="B182" s="136" t="s">
        <v>76</v>
      </c>
      <c r="C182" s="136" t="s">
        <v>78</v>
      </c>
      <c r="D182" s="136" t="s">
        <v>23</v>
      </c>
      <c r="E182" s="754" t="s">
        <v>80</v>
      </c>
      <c r="F182" s="754"/>
      <c r="G182" s="754" t="s">
        <v>71</v>
      </c>
      <c r="H182" s="716"/>
      <c r="I182" s="196"/>
      <c r="J182" s="54" t="s">
        <v>2</v>
      </c>
      <c r="K182" s="55"/>
      <c r="L182" s="55"/>
      <c r="M182" s="56"/>
      <c r="N182" s="146"/>
      <c r="V182" s="145"/>
    </row>
    <row r="183" spans="1:22" ht="13.5" thickBot="1">
      <c r="A183" s="697"/>
      <c r="B183" s="13"/>
      <c r="C183" s="13"/>
      <c r="D183" s="216"/>
      <c r="E183" s="13"/>
      <c r="F183" s="13"/>
      <c r="G183" s="547"/>
      <c r="H183" s="923"/>
      <c r="I183" s="924"/>
      <c r="J183" s="52" t="s">
        <v>2</v>
      </c>
      <c r="K183" s="52"/>
      <c r="L183" s="52"/>
      <c r="M183" s="53"/>
      <c r="N183" s="146"/>
      <c r="V183" s="145">
        <f>G183</f>
        <v>0</v>
      </c>
    </row>
    <row r="184" spans="1:22" ht="23.25" thickBot="1">
      <c r="A184" s="697"/>
      <c r="B184" s="137" t="s">
        <v>77</v>
      </c>
      <c r="C184" s="137" t="s">
        <v>79</v>
      </c>
      <c r="D184" s="137" t="s">
        <v>22</v>
      </c>
      <c r="E184" s="758" t="s">
        <v>81</v>
      </c>
      <c r="F184" s="758"/>
      <c r="G184" s="707"/>
      <c r="H184" s="708"/>
      <c r="I184" s="709"/>
      <c r="J184" s="18" t="s">
        <v>1</v>
      </c>
      <c r="K184" s="19"/>
      <c r="L184" s="19"/>
      <c r="M184" s="20"/>
      <c r="N184" s="146"/>
      <c r="V184" s="145"/>
    </row>
    <row r="185" spans="1:22" ht="13.5" thickBot="1">
      <c r="A185" s="753"/>
      <c r="B185" s="14"/>
      <c r="C185" s="14"/>
      <c r="D185" s="15"/>
      <c r="E185" s="16" t="s">
        <v>4</v>
      </c>
      <c r="F185" s="17"/>
      <c r="G185" s="554"/>
      <c r="H185" s="555"/>
      <c r="I185" s="556"/>
      <c r="J185" s="18" t="s">
        <v>0</v>
      </c>
      <c r="K185" s="19"/>
      <c r="L185" s="19"/>
      <c r="M185" s="20"/>
      <c r="N185" s="146"/>
      <c r="V185" s="145"/>
    </row>
    <row r="186" spans="1:22" ht="24" thickTop="1" thickBot="1">
      <c r="A186" s="752">
        <f>A182+1</f>
        <v>43</v>
      </c>
      <c r="B186" s="136" t="s">
        <v>76</v>
      </c>
      <c r="C186" s="136" t="s">
        <v>78</v>
      </c>
      <c r="D186" s="136" t="s">
        <v>23</v>
      </c>
      <c r="E186" s="754" t="s">
        <v>80</v>
      </c>
      <c r="F186" s="754"/>
      <c r="G186" s="754" t="s">
        <v>71</v>
      </c>
      <c r="H186" s="716"/>
      <c r="I186" s="196"/>
      <c r="J186" s="54" t="s">
        <v>2</v>
      </c>
      <c r="K186" s="55"/>
      <c r="L186" s="55"/>
      <c r="M186" s="56"/>
      <c r="N186" s="146"/>
      <c r="V186" s="145"/>
    </row>
    <row r="187" spans="1:22" ht="13.5" thickBot="1">
      <c r="A187" s="697"/>
      <c r="B187" s="13"/>
      <c r="C187" s="13"/>
      <c r="D187" s="216"/>
      <c r="E187" s="13"/>
      <c r="F187" s="13"/>
      <c r="G187" s="547"/>
      <c r="H187" s="923"/>
      <c r="I187" s="924"/>
      <c r="J187" s="52" t="s">
        <v>2</v>
      </c>
      <c r="K187" s="52"/>
      <c r="L187" s="52"/>
      <c r="M187" s="53"/>
      <c r="N187" s="146"/>
      <c r="V187" s="145">
        <f>G187</f>
        <v>0</v>
      </c>
    </row>
    <row r="188" spans="1:22" ht="23.25" thickBot="1">
      <c r="A188" s="697"/>
      <c r="B188" s="137" t="s">
        <v>77</v>
      </c>
      <c r="C188" s="137" t="s">
        <v>79</v>
      </c>
      <c r="D188" s="137" t="s">
        <v>22</v>
      </c>
      <c r="E188" s="758" t="s">
        <v>81</v>
      </c>
      <c r="F188" s="758"/>
      <c r="G188" s="707"/>
      <c r="H188" s="708"/>
      <c r="I188" s="709"/>
      <c r="J188" s="18" t="s">
        <v>1</v>
      </c>
      <c r="K188" s="19"/>
      <c r="L188" s="19"/>
      <c r="M188" s="20"/>
      <c r="N188" s="146"/>
      <c r="V188" s="145"/>
    </row>
    <row r="189" spans="1:22" ht="13.5" thickBot="1">
      <c r="A189" s="753"/>
      <c r="B189" s="14"/>
      <c r="C189" s="14"/>
      <c r="D189" s="15"/>
      <c r="E189" s="16" t="s">
        <v>4</v>
      </c>
      <c r="F189" s="17"/>
      <c r="G189" s="554"/>
      <c r="H189" s="555"/>
      <c r="I189" s="556"/>
      <c r="J189" s="18" t="s">
        <v>0</v>
      </c>
      <c r="K189" s="19"/>
      <c r="L189" s="19"/>
      <c r="M189" s="20"/>
      <c r="N189" s="146"/>
      <c r="V189" s="145"/>
    </row>
    <row r="190" spans="1:22" ht="24" thickTop="1" thickBot="1">
      <c r="A190" s="752">
        <f>A186+1</f>
        <v>44</v>
      </c>
      <c r="B190" s="136" t="s">
        <v>76</v>
      </c>
      <c r="C190" s="136" t="s">
        <v>78</v>
      </c>
      <c r="D190" s="136" t="s">
        <v>23</v>
      </c>
      <c r="E190" s="754" t="s">
        <v>80</v>
      </c>
      <c r="F190" s="754"/>
      <c r="G190" s="754" t="s">
        <v>71</v>
      </c>
      <c r="H190" s="716"/>
      <c r="I190" s="196"/>
      <c r="J190" s="54" t="s">
        <v>2</v>
      </c>
      <c r="K190" s="55"/>
      <c r="L190" s="55"/>
      <c r="M190" s="56"/>
      <c r="N190" s="146"/>
      <c r="V190" s="145"/>
    </row>
    <row r="191" spans="1:22" ht="13.5" thickBot="1">
      <c r="A191" s="697"/>
      <c r="B191" s="13"/>
      <c r="C191" s="13"/>
      <c r="D191" s="216"/>
      <c r="E191" s="13"/>
      <c r="F191" s="13"/>
      <c r="G191" s="547"/>
      <c r="H191" s="923"/>
      <c r="I191" s="924"/>
      <c r="J191" s="52" t="s">
        <v>2</v>
      </c>
      <c r="K191" s="52"/>
      <c r="L191" s="52"/>
      <c r="M191" s="53"/>
      <c r="N191" s="146"/>
      <c r="V191" s="145">
        <f>G191</f>
        <v>0</v>
      </c>
    </row>
    <row r="192" spans="1:22" ht="23.25" thickBot="1">
      <c r="A192" s="697"/>
      <c r="B192" s="137" t="s">
        <v>77</v>
      </c>
      <c r="C192" s="137" t="s">
        <v>79</v>
      </c>
      <c r="D192" s="137" t="s">
        <v>22</v>
      </c>
      <c r="E192" s="758" t="s">
        <v>81</v>
      </c>
      <c r="F192" s="758"/>
      <c r="G192" s="707"/>
      <c r="H192" s="708"/>
      <c r="I192" s="709"/>
      <c r="J192" s="18" t="s">
        <v>1</v>
      </c>
      <c r="K192" s="19"/>
      <c r="L192" s="19"/>
      <c r="M192" s="20"/>
      <c r="N192" s="146"/>
      <c r="V192" s="145"/>
    </row>
    <row r="193" spans="1:22" ht="13.5" thickBot="1">
      <c r="A193" s="753"/>
      <c r="B193" s="14"/>
      <c r="C193" s="14"/>
      <c r="D193" s="15"/>
      <c r="E193" s="16" t="s">
        <v>4</v>
      </c>
      <c r="F193" s="17"/>
      <c r="G193" s="554"/>
      <c r="H193" s="555"/>
      <c r="I193" s="556"/>
      <c r="J193" s="18" t="s">
        <v>0</v>
      </c>
      <c r="K193" s="19"/>
      <c r="L193" s="19"/>
      <c r="M193" s="20"/>
      <c r="N193" s="146"/>
      <c r="V193" s="145"/>
    </row>
    <row r="194" spans="1:22" ht="24" thickTop="1" thickBot="1">
      <c r="A194" s="752">
        <f>A190+1</f>
        <v>45</v>
      </c>
      <c r="B194" s="136" t="s">
        <v>76</v>
      </c>
      <c r="C194" s="136" t="s">
        <v>78</v>
      </c>
      <c r="D194" s="136" t="s">
        <v>23</v>
      </c>
      <c r="E194" s="754" t="s">
        <v>80</v>
      </c>
      <c r="F194" s="754"/>
      <c r="G194" s="754" t="s">
        <v>71</v>
      </c>
      <c r="H194" s="716"/>
      <c r="I194" s="196"/>
      <c r="J194" s="54" t="s">
        <v>2</v>
      </c>
      <c r="K194" s="55"/>
      <c r="L194" s="55"/>
      <c r="M194" s="56"/>
      <c r="N194" s="146"/>
      <c r="V194" s="145"/>
    </row>
    <row r="195" spans="1:22" ht="13.5" thickBot="1">
      <c r="A195" s="697"/>
      <c r="B195" s="13"/>
      <c r="C195" s="13"/>
      <c r="D195" s="216"/>
      <c r="E195" s="13"/>
      <c r="F195" s="13"/>
      <c r="G195" s="547"/>
      <c r="H195" s="923"/>
      <c r="I195" s="924"/>
      <c r="J195" s="52" t="s">
        <v>2</v>
      </c>
      <c r="K195" s="52"/>
      <c r="L195" s="52"/>
      <c r="M195" s="53"/>
      <c r="N195" s="146"/>
      <c r="V195" s="145">
        <f>G195</f>
        <v>0</v>
      </c>
    </row>
    <row r="196" spans="1:22" ht="23.25" thickBot="1">
      <c r="A196" s="697"/>
      <c r="B196" s="137" t="s">
        <v>77</v>
      </c>
      <c r="C196" s="137" t="s">
        <v>79</v>
      </c>
      <c r="D196" s="137" t="s">
        <v>22</v>
      </c>
      <c r="E196" s="758" t="s">
        <v>81</v>
      </c>
      <c r="F196" s="758"/>
      <c r="G196" s="707"/>
      <c r="H196" s="708"/>
      <c r="I196" s="709"/>
      <c r="J196" s="18" t="s">
        <v>1</v>
      </c>
      <c r="K196" s="19"/>
      <c r="L196" s="19"/>
      <c r="M196" s="20"/>
      <c r="N196" s="146"/>
      <c r="V196" s="145"/>
    </row>
    <row r="197" spans="1:22" ht="13.5" thickBot="1">
      <c r="A197" s="753"/>
      <c r="B197" s="14"/>
      <c r="C197" s="14"/>
      <c r="D197" s="15"/>
      <c r="E197" s="16" t="s">
        <v>4</v>
      </c>
      <c r="F197" s="17"/>
      <c r="G197" s="554"/>
      <c r="H197" s="555"/>
      <c r="I197" s="556"/>
      <c r="J197" s="18" t="s">
        <v>0</v>
      </c>
      <c r="K197" s="19"/>
      <c r="L197" s="19"/>
      <c r="M197" s="20"/>
      <c r="N197" s="146"/>
      <c r="V197" s="145"/>
    </row>
    <row r="198" spans="1:22" ht="24" thickTop="1" thickBot="1">
      <c r="A198" s="752">
        <f>A194+1</f>
        <v>46</v>
      </c>
      <c r="B198" s="136" t="s">
        <v>76</v>
      </c>
      <c r="C198" s="136" t="s">
        <v>78</v>
      </c>
      <c r="D198" s="136" t="s">
        <v>23</v>
      </c>
      <c r="E198" s="754" t="s">
        <v>80</v>
      </c>
      <c r="F198" s="754"/>
      <c r="G198" s="754" t="s">
        <v>71</v>
      </c>
      <c r="H198" s="716"/>
      <c r="I198" s="196"/>
      <c r="J198" s="54" t="s">
        <v>2</v>
      </c>
      <c r="K198" s="55"/>
      <c r="L198" s="55"/>
      <c r="M198" s="56"/>
      <c r="N198" s="146"/>
      <c r="V198" s="145"/>
    </row>
    <row r="199" spans="1:22" ht="13.5" thickBot="1">
      <c r="A199" s="697"/>
      <c r="B199" s="13"/>
      <c r="C199" s="13"/>
      <c r="D199" s="216"/>
      <c r="E199" s="13"/>
      <c r="F199" s="13"/>
      <c r="G199" s="547"/>
      <c r="H199" s="923"/>
      <c r="I199" s="924"/>
      <c r="J199" s="52" t="s">
        <v>2</v>
      </c>
      <c r="K199" s="52"/>
      <c r="L199" s="52"/>
      <c r="M199" s="53"/>
      <c r="N199" s="146"/>
      <c r="V199" s="145">
        <f>G199</f>
        <v>0</v>
      </c>
    </row>
    <row r="200" spans="1:22" ht="23.25" thickBot="1">
      <c r="A200" s="697"/>
      <c r="B200" s="137" t="s">
        <v>77</v>
      </c>
      <c r="C200" s="137" t="s">
        <v>79</v>
      </c>
      <c r="D200" s="137" t="s">
        <v>22</v>
      </c>
      <c r="E200" s="758" t="s">
        <v>81</v>
      </c>
      <c r="F200" s="758"/>
      <c r="G200" s="707"/>
      <c r="H200" s="708"/>
      <c r="I200" s="709"/>
      <c r="J200" s="18" t="s">
        <v>1</v>
      </c>
      <c r="K200" s="19"/>
      <c r="L200" s="19"/>
      <c r="M200" s="20"/>
      <c r="N200" s="146"/>
      <c r="V200" s="145"/>
    </row>
    <row r="201" spans="1:22" ht="13.5" thickBot="1">
      <c r="A201" s="753"/>
      <c r="B201" s="14"/>
      <c r="C201" s="14"/>
      <c r="D201" s="15"/>
      <c r="E201" s="16" t="s">
        <v>4</v>
      </c>
      <c r="F201" s="17"/>
      <c r="G201" s="554"/>
      <c r="H201" s="555"/>
      <c r="I201" s="556"/>
      <c r="J201" s="18" t="s">
        <v>0</v>
      </c>
      <c r="K201" s="19"/>
      <c r="L201" s="19"/>
      <c r="M201" s="20"/>
      <c r="N201" s="146"/>
      <c r="V201" s="145"/>
    </row>
    <row r="202" spans="1:22" ht="24" thickTop="1" thickBot="1">
      <c r="A202" s="752">
        <f>A198+1</f>
        <v>47</v>
      </c>
      <c r="B202" s="136" t="s">
        <v>76</v>
      </c>
      <c r="C202" s="136" t="s">
        <v>78</v>
      </c>
      <c r="D202" s="136" t="s">
        <v>23</v>
      </c>
      <c r="E202" s="754" t="s">
        <v>80</v>
      </c>
      <c r="F202" s="754"/>
      <c r="G202" s="754" t="s">
        <v>71</v>
      </c>
      <c r="H202" s="716"/>
      <c r="I202" s="196"/>
      <c r="J202" s="54" t="s">
        <v>2</v>
      </c>
      <c r="K202" s="55"/>
      <c r="L202" s="55"/>
      <c r="M202" s="56"/>
      <c r="N202" s="146"/>
      <c r="V202" s="145"/>
    </row>
    <row r="203" spans="1:22" ht="13.5" thickBot="1">
      <c r="A203" s="697"/>
      <c r="B203" s="13"/>
      <c r="C203" s="13"/>
      <c r="D203" s="216"/>
      <c r="E203" s="13"/>
      <c r="F203" s="13"/>
      <c r="G203" s="547"/>
      <c r="H203" s="923"/>
      <c r="I203" s="924"/>
      <c r="J203" s="52" t="s">
        <v>2</v>
      </c>
      <c r="K203" s="52"/>
      <c r="L203" s="52"/>
      <c r="M203" s="53"/>
      <c r="N203" s="146"/>
      <c r="V203" s="145">
        <f>G203</f>
        <v>0</v>
      </c>
    </row>
    <row r="204" spans="1:22" ht="23.25" thickBot="1">
      <c r="A204" s="697"/>
      <c r="B204" s="137" t="s">
        <v>77</v>
      </c>
      <c r="C204" s="137" t="s">
        <v>79</v>
      </c>
      <c r="D204" s="137" t="s">
        <v>22</v>
      </c>
      <c r="E204" s="758" t="s">
        <v>81</v>
      </c>
      <c r="F204" s="758"/>
      <c r="G204" s="707"/>
      <c r="H204" s="708"/>
      <c r="I204" s="709"/>
      <c r="J204" s="18" t="s">
        <v>1</v>
      </c>
      <c r="K204" s="19"/>
      <c r="L204" s="19"/>
      <c r="M204" s="20"/>
      <c r="N204" s="146"/>
      <c r="V204" s="145"/>
    </row>
    <row r="205" spans="1:22" ht="13.5" thickBot="1">
      <c r="A205" s="753"/>
      <c r="B205" s="14"/>
      <c r="C205" s="14"/>
      <c r="D205" s="15"/>
      <c r="E205" s="16" t="s">
        <v>4</v>
      </c>
      <c r="F205" s="17"/>
      <c r="G205" s="554"/>
      <c r="H205" s="555"/>
      <c r="I205" s="556"/>
      <c r="J205" s="18" t="s">
        <v>0</v>
      </c>
      <c r="K205" s="19"/>
      <c r="L205" s="19"/>
      <c r="M205" s="20"/>
      <c r="N205" s="146"/>
      <c r="V205" s="145"/>
    </row>
    <row r="206" spans="1:22" ht="24" thickTop="1" thickBot="1">
      <c r="A206" s="752">
        <f>A202+1</f>
        <v>48</v>
      </c>
      <c r="B206" s="136" t="s">
        <v>76</v>
      </c>
      <c r="C206" s="136" t="s">
        <v>78</v>
      </c>
      <c r="D206" s="136" t="s">
        <v>23</v>
      </c>
      <c r="E206" s="754" t="s">
        <v>80</v>
      </c>
      <c r="F206" s="754"/>
      <c r="G206" s="754" t="s">
        <v>71</v>
      </c>
      <c r="H206" s="716"/>
      <c r="I206" s="196"/>
      <c r="J206" s="54" t="s">
        <v>2</v>
      </c>
      <c r="K206" s="55"/>
      <c r="L206" s="55"/>
      <c r="M206" s="56"/>
      <c r="N206" s="146"/>
      <c r="V206" s="145"/>
    </row>
    <row r="207" spans="1:22" ht="13.5" thickBot="1">
      <c r="A207" s="697"/>
      <c r="B207" s="13"/>
      <c r="C207" s="13"/>
      <c r="D207" s="216"/>
      <c r="E207" s="13"/>
      <c r="F207" s="13"/>
      <c r="G207" s="547"/>
      <c r="H207" s="923"/>
      <c r="I207" s="924"/>
      <c r="J207" s="52" t="s">
        <v>2</v>
      </c>
      <c r="K207" s="52"/>
      <c r="L207" s="52"/>
      <c r="M207" s="53"/>
      <c r="N207" s="146"/>
      <c r="V207" s="145">
        <f>G207</f>
        <v>0</v>
      </c>
    </row>
    <row r="208" spans="1:22" ht="23.25" thickBot="1">
      <c r="A208" s="697"/>
      <c r="B208" s="137" t="s">
        <v>77</v>
      </c>
      <c r="C208" s="137" t="s">
        <v>79</v>
      </c>
      <c r="D208" s="137" t="s">
        <v>22</v>
      </c>
      <c r="E208" s="758" t="s">
        <v>81</v>
      </c>
      <c r="F208" s="758"/>
      <c r="G208" s="707"/>
      <c r="H208" s="708"/>
      <c r="I208" s="709"/>
      <c r="J208" s="18" t="s">
        <v>1</v>
      </c>
      <c r="K208" s="19"/>
      <c r="L208" s="19"/>
      <c r="M208" s="20"/>
      <c r="N208" s="146"/>
      <c r="V208" s="145"/>
    </row>
    <row r="209" spans="1:22" ht="13.5" thickBot="1">
      <c r="A209" s="753"/>
      <c r="B209" s="14"/>
      <c r="C209" s="14"/>
      <c r="D209" s="15"/>
      <c r="E209" s="16" t="s">
        <v>4</v>
      </c>
      <c r="F209" s="17"/>
      <c r="G209" s="554"/>
      <c r="H209" s="555"/>
      <c r="I209" s="556"/>
      <c r="J209" s="18" t="s">
        <v>0</v>
      </c>
      <c r="K209" s="19"/>
      <c r="L209" s="19"/>
      <c r="M209" s="20"/>
      <c r="N209" s="146"/>
      <c r="V209" s="145"/>
    </row>
    <row r="210" spans="1:22" ht="24" thickTop="1" thickBot="1">
      <c r="A210" s="752">
        <f>A206+1</f>
        <v>49</v>
      </c>
      <c r="B210" s="136" t="s">
        <v>76</v>
      </c>
      <c r="C210" s="136" t="s">
        <v>78</v>
      </c>
      <c r="D210" s="136" t="s">
        <v>23</v>
      </c>
      <c r="E210" s="754" t="s">
        <v>80</v>
      </c>
      <c r="F210" s="754"/>
      <c r="G210" s="754" t="s">
        <v>71</v>
      </c>
      <c r="H210" s="716"/>
      <c r="I210" s="196"/>
      <c r="J210" s="54" t="s">
        <v>2</v>
      </c>
      <c r="K210" s="55"/>
      <c r="L210" s="55"/>
      <c r="M210" s="56"/>
      <c r="N210" s="146"/>
      <c r="V210" s="145"/>
    </row>
    <row r="211" spans="1:22" ht="13.5" thickBot="1">
      <c r="A211" s="697"/>
      <c r="B211" s="13"/>
      <c r="C211" s="13"/>
      <c r="D211" s="216"/>
      <c r="E211" s="13"/>
      <c r="F211" s="13"/>
      <c r="G211" s="547"/>
      <c r="H211" s="923"/>
      <c r="I211" s="924"/>
      <c r="J211" s="52" t="s">
        <v>2</v>
      </c>
      <c r="K211" s="52"/>
      <c r="L211" s="52"/>
      <c r="M211" s="53"/>
      <c r="N211" s="146"/>
      <c r="V211" s="145">
        <f>G211</f>
        <v>0</v>
      </c>
    </row>
    <row r="212" spans="1:22" ht="23.25" thickBot="1">
      <c r="A212" s="697"/>
      <c r="B212" s="137" t="s">
        <v>77</v>
      </c>
      <c r="C212" s="137" t="s">
        <v>79</v>
      </c>
      <c r="D212" s="137" t="s">
        <v>22</v>
      </c>
      <c r="E212" s="758" t="s">
        <v>81</v>
      </c>
      <c r="F212" s="758"/>
      <c r="G212" s="707"/>
      <c r="H212" s="708"/>
      <c r="I212" s="709"/>
      <c r="J212" s="18" t="s">
        <v>1</v>
      </c>
      <c r="K212" s="19"/>
      <c r="L212" s="19"/>
      <c r="M212" s="20"/>
      <c r="N212" s="146"/>
      <c r="V212" s="145"/>
    </row>
    <row r="213" spans="1:22" ht="13.5" thickBot="1">
      <c r="A213" s="753"/>
      <c r="B213" s="14"/>
      <c r="C213" s="14"/>
      <c r="D213" s="15"/>
      <c r="E213" s="16" t="s">
        <v>4</v>
      </c>
      <c r="F213" s="17"/>
      <c r="G213" s="554"/>
      <c r="H213" s="555"/>
      <c r="I213" s="556"/>
      <c r="J213" s="18" t="s">
        <v>0</v>
      </c>
      <c r="K213" s="19"/>
      <c r="L213" s="19"/>
      <c r="M213" s="20"/>
      <c r="N213" s="146"/>
      <c r="V213" s="145"/>
    </row>
    <row r="214" spans="1:22" ht="24" thickTop="1" thickBot="1">
      <c r="A214" s="752">
        <f>A210+1</f>
        <v>50</v>
      </c>
      <c r="B214" s="136" t="s">
        <v>76</v>
      </c>
      <c r="C214" s="136" t="s">
        <v>78</v>
      </c>
      <c r="D214" s="136" t="s">
        <v>23</v>
      </c>
      <c r="E214" s="754" t="s">
        <v>80</v>
      </c>
      <c r="F214" s="754"/>
      <c r="G214" s="754" t="s">
        <v>71</v>
      </c>
      <c r="H214" s="716"/>
      <c r="I214" s="196"/>
      <c r="J214" s="54" t="s">
        <v>2</v>
      </c>
      <c r="K214" s="55"/>
      <c r="L214" s="55"/>
      <c r="M214" s="56"/>
      <c r="N214" s="146"/>
      <c r="V214" s="145"/>
    </row>
    <row r="215" spans="1:22" ht="13.5" thickBot="1">
      <c r="A215" s="697"/>
      <c r="B215" s="13"/>
      <c r="C215" s="13"/>
      <c r="D215" s="216"/>
      <c r="E215" s="13"/>
      <c r="F215" s="13"/>
      <c r="G215" s="547"/>
      <c r="H215" s="923"/>
      <c r="I215" s="924"/>
      <c r="J215" s="52" t="s">
        <v>2</v>
      </c>
      <c r="K215" s="52"/>
      <c r="L215" s="52"/>
      <c r="M215" s="53"/>
      <c r="N215" s="146"/>
      <c r="V215" s="145">
        <f>G215</f>
        <v>0</v>
      </c>
    </row>
    <row r="216" spans="1:22" ht="23.25" thickBot="1">
      <c r="A216" s="697"/>
      <c r="B216" s="137" t="s">
        <v>77</v>
      </c>
      <c r="C216" s="137" t="s">
        <v>79</v>
      </c>
      <c r="D216" s="137" t="s">
        <v>22</v>
      </c>
      <c r="E216" s="758" t="s">
        <v>81</v>
      </c>
      <c r="F216" s="758"/>
      <c r="G216" s="707"/>
      <c r="H216" s="708"/>
      <c r="I216" s="709"/>
      <c r="J216" s="18" t="s">
        <v>1</v>
      </c>
      <c r="K216" s="19"/>
      <c r="L216" s="19"/>
      <c r="M216" s="20"/>
      <c r="N216" s="146"/>
      <c r="V216" s="145"/>
    </row>
    <row r="217" spans="1:22" ht="13.5" thickBot="1">
      <c r="A217" s="753"/>
      <c r="B217" s="14"/>
      <c r="C217" s="14"/>
      <c r="D217" s="15"/>
      <c r="E217" s="16" t="s">
        <v>4</v>
      </c>
      <c r="F217" s="17"/>
      <c r="G217" s="554"/>
      <c r="H217" s="555"/>
      <c r="I217" s="556"/>
      <c r="J217" s="18" t="s">
        <v>0</v>
      </c>
      <c r="K217" s="19"/>
      <c r="L217" s="19"/>
      <c r="M217" s="20"/>
      <c r="N217" s="146"/>
      <c r="V217" s="145"/>
    </row>
    <row r="218" spans="1:22" ht="24" thickTop="1" thickBot="1">
      <c r="A218" s="752">
        <f>A214+1</f>
        <v>51</v>
      </c>
      <c r="B218" s="136" t="s">
        <v>76</v>
      </c>
      <c r="C218" s="136" t="s">
        <v>78</v>
      </c>
      <c r="D218" s="136" t="s">
        <v>23</v>
      </c>
      <c r="E218" s="754" t="s">
        <v>80</v>
      </c>
      <c r="F218" s="754"/>
      <c r="G218" s="754" t="s">
        <v>71</v>
      </c>
      <c r="H218" s="716"/>
      <c r="I218" s="196"/>
      <c r="J218" s="54" t="s">
        <v>2</v>
      </c>
      <c r="K218" s="55"/>
      <c r="L218" s="55"/>
      <c r="M218" s="56"/>
      <c r="N218" s="146"/>
      <c r="V218" s="145"/>
    </row>
    <row r="219" spans="1:22" ht="13.5" thickBot="1">
      <c r="A219" s="697"/>
      <c r="B219" s="13"/>
      <c r="C219" s="13"/>
      <c r="D219" s="216"/>
      <c r="E219" s="13"/>
      <c r="F219" s="13"/>
      <c r="G219" s="547"/>
      <c r="H219" s="923"/>
      <c r="I219" s="924"/>
      <c r="J219" s="52" t="s">
        <v>2</v>
      </c>
      <c r="K219" s="52"/>
      <c r="L219" s="52"/>
      <c r="M219" s="53"/>
      <c r="N219" s="146"/>
      <c r="V219" s="145">
        <f>G219</f>
        <v>0</v>
      </c>
    </row>
    <row r="220" spans="1:22" ht="23.25" thickBot="1">
      <c r="A220" s="697"/>
      <c r="B220" s="137" t="s">
        <v>77</v>
      </c>
      <c r="C220" s="137" t="s">
        <v>79</v>
      </c>
      <c r="D220" s="137" t="s">
        <v>22</v>
      </c>
      <c r="E220" s="758" t="s">
        <v>81</v>
      </c>
      <c r="F220" s="758"/>
      <c r="G220" s="707"/>
      <c r="H220" s="708"/>
      <c r="I220" s="709"/>
      <c r="J220" s="18" t="s">
        <v>1</v>
      </c>
      <c r="K220" s="19"/>
      <c r="L220" s="19"/>
      <c r="M220" s="20"/>
      <c r="N220" s="146"/>
      <c r="V220" s="145"/>
    </row>
    <row r="221" spans="1:22" ht="13.5" thickBot="1">
      <c r="A221" s="753"/>
      <c r="B221" s="14"/>
      <c r="C221" s="14"/>
      <c r="D221" s="15"/>
      <c r="E221" s="16" t="s">
        <v>4</v>
      </c>
      <c r="F221" s="17"/>
      <c r="G221" s="554"/>
      <c r="H221" s="555"/>
      <c r="I221" s="556"/>
      <c r="J221" s="18" t="s">
        <v>0</v>
      </c>
      <c r="K221" s="19"/>
      <c r="L221" s="19"/>
      <c r="M221" s="20"/>
      <c r="N221" s="146"/>
      <c r="V221" s="145"/>
    </row>
    <row r="222" spans="1:22" ht="24" thickTop="1" thickBot="1">
      <c r="A222" s="752">
        <f>A218+1</f>
        <v>52</v>
      </c>
      <c r="B222" s="136" t="s">
        <v>76</v>
      </c>
      <c r="C222" s="136" t="s">
        <v>78</v>
      </c>
      <c r="D222" s="136" t="s">
        <v>23</v>
      </c>
      <c r="E222" s="754" t="s">
        <v>80</v>
      </c>
      <c r="F222" s="754"/>
      <c r="G222" s="754" t="s">
        <v>71</v>
      </c>
      <c r="H222" s="716"/>
      <c r="I222" s="196"/>
      <c r="J222" s="54" t="s">
        <v>2</v>
      </c>
      <c r="K222" s="55"/>
      <c r="L222" s="55"/>
      <c r="M222" s="56"/>
      <c r="N222" s="146"/>
      <c r="V222" s="145"/>
    </row>
    <row r="223" spans="1:22" ht="13.5" thickBot="1">
      <c r="A223" s="697"/>
      <c r="B223" s="13"/>
      <c r="C223" s="13"/>
      <c r="D223" s="216"/>
      <c r="E223" s="13"/>
      <c r="F223" s="13"/>
      <c r="G223" s="547"/>
      <c r="H223" s="923"/>
      <c r="I223" s="924"/>
      <c r="J223" s="52" t="s">
        <v>2</v>
      </c>
      <c r="K223" s="52"/>
      <c r="L223" s="52"/>
      <c r="M223" s="53"/>
      <c r="N223" s="146"/>
      <c r="V223" s="145">
        <f>G223</f>
        <v>0</v>
      </c>
    </row>
    <row r="224" spans="1:22" ht="23.25" thickBot="1">
      <c r="A224" s="697"/>
      <c r="B224" s="137" t="s">
        <v>77</v>
      </c>
      <c r="C224" s="137" t="s">
        <v>79</v>
      </c>
      <c r="D224" s="137" t="s">
        <v>22</v>
      </c>
      <c r="E224" s="758" t="s">
        <v>81</v>
      </c>
      <c r="F224" s="758"/>
      <c r="G224" s="707"/>
      <c r="H224" s="708"/>
      <c r="I224" s="709"/>
      <c r="J224" s="18" t="s">
        <v>1</v>
      </c>
      <c r="K224" s="19"/>
      <c r="L224" s="19"/>
      <c r="M224" s="20"/>
      <c r="N224" s="146"/>
      <c r="V224" s="145"/>
    </row>
    <row r="225" spans="1:22" ht="13.5" thickBot="1">
      <c r="A225" s="753"/>
      <c r="B225" s="14"/>
      <c r="C225" s="14"/>
      <c r="D225" s="15"/>
      <c r="E225" s="16" t="s">
        <v>4</v>
      </c>
      <c r="F225" s="17"/>
      <c r="G225" s="554"/>
      <c r="H225" s="555"/>
      <c r="I225" s="556"/>
      <c r="J225" s="18" t="s">
        <v>0</v>
      </c>
      <c r="K225" s="19"/>
      <c r="L225" s="19"/>
      <c r="M225" s="20"/>
      <c r="N225" s="146"/>
      <c r="V225" s="145"/>
    </row>
    <row r="226" spans="1:22" ht="24" thickTop="1" thickBot="1">
      <c r="A226" s="752">
        <f>A222+1</f>
        <v>53</v>
      </c>
      <c r="B226" s="136" t="s">
        <v>76</v>
      </c>
      <c r="C226" s="136" t="s">
        <v>78</v>
      </c>
      <c r="D226" s="136" t="s">
        <v>23</v>
      </c>
      <c r="E226" s="754" t="s">
        <v>80</v>
      </c>
      <c r="F226" s="754"/>
      <c r="G226" s="754" t="s">
        <v>71</v>
      </c>
      <c r="H226" s="716"/>
      <c r="I226" s="196"/>
      <c r="J226" s="54" t="s">
        <v>2</v>
      </c>
      <c r="K226" s="55"/>
      <c r="L226" s="55"/>
      <c r="M226" s="56"/>
      <c r="N226" s="146"/>
      <c r="V226" s="145"/>
    </row>
    <row r="227" spans="1:22" ht="13.5" thickBot="1">
      <c r="A227" s="697"/>
      <c r="B227" s="13"/>
      <c r="C227" s="13"/>
      <c r="D227" s="216"/>
      <c r="E227" s="13"/>
      <c r="F227" s="13"/>
      <c r="G227" s="547"/>
      <c r="H227" s="923"/>
      <c r="I227" s="924"/>
      <c r="J227" s="52" t="s">
        <v>2</v>
      </c>
      <c r="K227" s="52"/>
      <c r="L227" s="52"/>
      <c r="M227" s="53"/>
      <c r="N227" s="146"/>
      <c r="V227" s="145">
        <f>G227</f>
        <v>0</v>
      </c>
    </row>
    <row r="228" spans="1:22" ht="23.25" thickBot="1">
      <c r="A228" s="697"/>
      <c r="B228" s="137" t="s">
        <v>77</v>
      </c>
      <c r="C228" s="137" t="s">
        <v>79</v>
      </c>
      <c r="D228" s="137" t="s">
        <v>22</v>
      </c>
      <c r="E228" s="758" t="s">
        <v>81</v>
      </c>
      <c r="F228" s="758"/>
      <c r="G228" s="707"/>
      <c r="H228" s="708"/>
      <c r="I228" s="709"/>
      <c r="J228" s="18" t="s">
        <v>1</v>
      </c>
      <c r="K228" s="19"/>
      <c r="L228" s="19"/>
      <c r="M228" s="20"/>
      <c r="N228" s="146"/>
      <c r="V228" s="145"/>
    </row>
    <row r="229" spans="1:22" ht="13.5" thickBot="1">
      <c r="A229" s="753"/>
      <c r="B229" s="14"/>
      <c r="C229" s="14"/>
      <c r="D229" s="15"/>
      <c r="E229" s="16" t="s">
        <v>4</v>
      </c>
      <c r="F229" s="17"/>
      <c r="G229" s="554"/>
      <c r="H229" s="555"/>
      <c r="I229" s="556"/>
      <c r="J229" s="18" t="s">
        <v>0</v>
      </c>
      <c r="K229" s="19"/>
      <c r="L229" s="19"/>
      <c r="M229" s="20"/>
      <c r="N229" s="146"/>
      <c r="V229" s="145"/>
    </row>
    <row r="230" spans="1:22" ht="24" thickTop="1" thickBot="1">
      <c r="A230" s="752">
        <f>A226+1</f>
        <v>54</v>
      </c>
      <c r="B230" s="136" t="s">
        <v>76</v>
      </c>
      <c r="C230" s="136" t="s">
        <v>78</v>
      </c>
      <c r="D230" s="136" t="s">
        <v>23</v>
      </c>
      <c r="E230" s="754" t="s">
        <v>80</v>
      </c>
      <c r="F230" s="754"/>
      <c r="G230" s="754" t="s">
        <v>71</v>
      </c>
      <c r="H230" s="716"/>
      <c r="I230" s="196"/>
      <c r="J230" s="54" t="s">
        <v>2</v>
      </c>
      <c r="K230" s="55"/>
      <c r="L230" s="55"/>
      <c r="M230" s="56"/>
      <c r="N230" s="146"/>
      <c r="V230" s="145"/>
    </row>
    <row r="231" spans="1:22" ht="13.5" thickBot="1">
      <c r="A231" s="697"/>
      <c r="B231" s="13"/>
      <c r="C231" s="13"/>
      <c r="D231" s="216"/>
      <c r="E231" s="13"/>
      <c r="F231" s="13"/>
      <c r="G231" s="547"/>
      <c r="H231" s="923"/>
      <c r="I231" s="924"/>
      <c r="J231" s="52" t="s">
        <v>2</v>
      </c>
      <c r="K231" s="52"/>
      <c r="L231" s="52"/>
      <c r="M231" s="53"/>
      <c r="N231" s="146"/>
      <c r="V231" s="145">
        <f>G231</f>
        <v>0</v>
      </c>
    </row>
    <row r="232" spans="1:22" ht="23.25" thickBot="1">
      <c r="A232" s="697"/>
      <c r="B232" s="137" t="s">
        <v>77</v>
      </c>
      <c r="C232" s="137" t="s">
        <v>79</v>
      </c>
      <c r="D232" s="137" t="s">
        <v>22</v>
      </c>
      <c r="E232" s="758" t="s">
        <v>81</v>
      </c>
      <c r="F232" s="758"/>
      <c r="G232" s="707"/>
      <c r="H232" s="708"/>
      <c r="I232" s="709"/>
      <c r="J232" s="18" t="s">
        <v>1</v>
      </c>
      <c r="K232" s="19"/>
      <c r="L232" s="19"/>
      <c r="M232" s="20"/>
      <c r="N232" s="146"/>
      <c r="V232" s="145"/>
    </row>
    <row r="233" spans="1:22" ht="13.5" thickBot="1">
      <c r="A233" s="753"/>
      <c r="B233" s="14"/>
      <c r="C233" s="14"/>
      <c r="D233" s="15"/>
      <c r="E233" s="16" t="s">
        <v>4</v>
      </c>
      <c r="F233" s="17"/>
      <c r="G233" s="554"/>
      <c r="H233" s="555"/>
      <c r="I233" s="556"/>
      <c r="J233" s="18" t="s">
        <v>0</v>
      </c>
      <c r="K233" s="19"/>
      <c r="L233" s="19"/>
      <c r="M233" s="20"/>
      <c r="N233" s="146"/>
      <c r="V233" s="145"/>
    </row>
    <row r="234" spans="1:22" ht="24" thickTop="1" thickBot="1">
      <c r="A234" s="752">
        <f>A230+1</f>
        <v>55</v>
      </c>
      <c r="B234" s="136" t="s">
        <v>76</v>
      </c>
      <c r="C234" s="136" t="s">
        <v>78</v>
      </c>
      <c r="D234" s="136" t="s">
        <v>23</v>
      </c>
      <c r="E234" s="754" t="s">
        <v>80</v>
      </c>
      <c r="F234" s="754"/>
      <c r="G234" s="754" t="s">
        <v>71</v>
      </c>
      <c r="H234" s="716"/>
      <c r="I234" s="196"/>
      <c r="J234" s="54" t="s">
        <v>2</v>
      </c>
      <c r="K234" s="55"/>
      <c r="L234" s="55"/>
      <c r="M234" s="56"/>
      <c r="N234" s="146"/>
      <c r="V234" s="145"/>
    </row>
    <row r="235" spans="1:22" ht="13.5" thickBot="1">
      <c r="A235" s="697"/>
      <c r="B235" s="13"/>
      <c r="C235" s="13"/>
      <c r="D235" s="216"/>
      <c r="E235" s="13"/>
      <c r="F235" s="13"/>
      <c r="G235" s="547"/>
      <c r="H235" s="923"/>
      <c r="I235" s="924"/>
      <c r="J235" s="52" t="s">
        <v>2</v>
      </c>
      <c r="K235" s="52"/>
      <c r="L235" s="52"/>
      <c r="M235" s="53"/>
      <c r="N235" s="146"/>
      <c r="V235" s="145">
        <f>G235</f>
        <v>0</v>
      </c>
    </row>
    <row r="236" spans="1:22" ht="23.25" thickBot="1">
      <c r="A236" s="697"/>
      <c r="B236" s="137" t="s">
        <v>77</v>
      </c>
      <c r="C236" s="137" t="s">
        <v>79</v>
      </c>
      <c r="D236" s="137" t="s">
        <v>22</v>
      </c>
      <c r="E236" s="758" t="s">
        <v>81</v>
      </c>
      <c r="F236" s="758"/>
      <c r="G236" s="707"/>
      <c r="H236" s="708"/>
      <c r="I236" s="709"/>
      <c r="J236" s="18" t="s">
        <v>1</v>
      </c>
      <c r="K236" s="19"/>
      <c r="L236" s="19"/>
      <c r="M236" s="20"/>
      <c r="N236" s="146"/>
      <c r="V236" s="145"/>
    </row>
    <row r="237" spans="1:22" ht="13.5" thickBot="1">
      <c r="A237" s="753"/>
      <c r="B237" s="14"/>
      <c r="C237" s="14"/>
      <c r="D237" s="15"/>
      <c r="E237" s="16" t="s">
        <v>4</v>
      </c>
      <c r="F237" s="17"/>
      <c r="G237" s="554"/>
      <c r="H237" s="555"/>
      <c r="I237" s="556"/>
      <c r="J237" s="18" t="s">
        <v>0</v>
      </c>
      <c r="K237" s="19"/>
      <c r="L237" s="19"/>
      <c r="M237" s="20"/>
      <c r="N237" s="146"/>
      <c r="V237" s="145"/>
    </row>
    <row r="238" spans="1:22" ht="24" thickTop="1" thickBot="1">
      <c r="A238" s="752">
        <f>A234+1</f>
        <v>56</v>
      </c>
      <c r="B238" s="136" t="s">
        <v>76</v>
      </c>
      <c r="C238" s="136" t="s">
        <v>78</v>
      </c>
      <c r="D238" s="136" t="s">
        <v>23</v>
      </c>
      <c r="E238" s="754" t="s">
        <v>80</v>
      </c>
      <c r="F238" s="754"/>
      <c r="G238" s="754" t="s">
        <v>71</v>
      </c>
      <c r="H238" s="716"/>
      <c r="I238" s="196"/>
      <c r="J238" s="54" t="s">
        <v>2</v>
      </c>
      <c r="K238" s="55"/>
      <c r="L238" s="55"/>
      <c r="M238" s="56"/>
      <c r="N238" s="146"/>
      <c r="V238" s="145"/>
    </row>
    <row r="239" spans="1:22" ht="13.5" thickBot="1">
      <c r="A239" s="697"/>
      <c r="B239" s="13"/>
      <c r="C239" s="13"/>
      <c r="D239" s="216"/>
      <c r="E239" s="13"/>
      <c r="F239" s="13"/>
      <c r="G239" s="547"/>
      <c r="H239" s="923"/>
      <c r="I239" s="924"/>
      <c r="J239" s="52" t="s">
        <v>2</v>
      </c>
      <c r="K239" s="52"/>
      <c r="L239" s="52"/>
      <c r="M239" s="53"/>
      <c r="N239" s="146"/>
      <c r="V239" s="145">
        <f>G239</f>
        <v>0</v>
      </c>
    </row>
    <row r="240" spans="1:22" ht="23.25" thickBot="1">
      <c r="A240" s="697"/>
      <c r="B240" s="137" t="s">
        <v>77</v>
      </c>
      <c r="C240" s="137" t="s">
        <v>79</v>
      </c>
      <c r="D240" s="137" t="s">
        <v>22</v>
      </c>
      <c r="E240" s="758" t="s">
        <v>81</v>
      </c>
      <c r="F240" s="758"/>
      <c r="G240" s="707"/>
      <c r="H240" s="708"/>
      <c r="I240" s="709"/>
      <c r="J240" s="18" t="s">
        <v>1</v>
      </c>
      <c r="K240" s="19"/>
      <c r="L240" s="19"/>
      <c r="M240" s="20"/>
      <c r="N240" s="146"/>
      <c r="V240" s="145"/>
    </row>
    <row r="241" spans="1:22" ht="13.5" thickBot="1">
      <c r="A241" s="753"/>
      <c r="B241" s="14"/>
      <c r="C241" s="14"/>
      <c r="D241" s="15"/>
      <c r="E241" s="16" t="s">
        <v>4</v>
      </c>
      <c r="F241" s="17"/>
      <c r="G241" s="554"/>
      <c r="H241" s="555"/>
      <c r="I241" s="556"/>
      <c r="J241" s="18" t="s">
        <v>0</v>
      </c>
      <c r="K241" s="19"/>
      <c r="L241" s="19"/>
      <c r="M241" s="20"/>
      <c r="N241" s="146"/>
      <c r="V241" s="145"/>
    </row>
    <row r="242" spans="1:22" ht="24" thickTop="1" thickBot="1">
      <c r="A242" s="752">
        <f>A238+1</f>
        <v>57</v>
      </c>
      <c r="B242" s="136" t="s">
        <v>76</v>
      </c>
      <c r="C242" s="136" t="s">
        <v>78</v>
      </c>
      <c r="D242" s="136" t="s">
        <v>23</v>
      </c>
      <c r="E242" s="754" t="s">
        <v>80</v>
      </c>
      <c r="F242" s="754"/>
      <c r="G242" s="754" t="s">
        <v>71</v>
      </c>
      <c r="H242" s="716"/>
      <c r="I242" s="196"/>
      <c r="J242" s="54" t="s">
        <v>2</v>
      </c>
      <c r="K242" s="55"/>
      <c r="L242" s="55"/>
      <c r="M242" s="56"/>
      <c r="N242" s="146"/>
      <c r="V242" s="145"/>
    </row>
    <row r="243" spans="1:22" ht="13.5" thickBot="1">
      <c r="A243" s="697"/>
      <c r="B243" s="13"/>
      <c r="C243" s="13"/>
      <c r="D243" s="216"/>
      <c r="E243" s="13"/>
      <c r="F243" s="13"/>
      <c r="G243" s="547"/>
      <c r="H243" s="923"/>
      <c r="I243" s="924"/>
      <c r="J243" s="52" t="s">
        <v>2</v>
      </c>
      <c r="K243" s="52"/>
      <c r="L243" s="52"/>
      <c r="M243" s="53"/>
      <c r="N243" s="146"/>
      <c r="V243" s="145">
        <f>G243</f>
        <v>0</v>
      </c>
    </row>
    <row r="244" spans="1:22" ht="23.25" thickBot="1">
      <c r="A244" s="697"/>
      <c r="B244" s="137" t="s">
        <v>77</v>
      </c>
      <c r="C244" s="137" t="s">
        <v>79</v>
      </c>
      <c r="D244" s="137" t="s">
        <v>22</v>
      </c>
      <c r="E244" s="758" t="s">
        <v>81</v>
      </c>
      <c r="F244" s="758"/>
      <c r="G244" s="707"/>
      <c r="H244" s="708"/>
      <c r="I244" s="709"/>
      <c r="J244" s="18" t="s">
        <v>1</v>
      </c>
      <c r="K244" s="19"/>
      <c r="L244" s="19"/>
      <c r="M244" s="20"/>
      <c r="N244" s="146"/>
      <c r="V244" s="145"/>
    </row>
    <row r="245" spans="1:22" ht="13.5" thickBot="1">
      <c r="A245" s="753"/>
      <c r="B245" s="14"/>
      <c r="C245" s="14"/>
      <c r="D245" s="15"/>
      <c r="E245" s="16" t="s">
        <v>4</v>
      </c>
      <c r="F245" s="17"/>
      <c r="G245" s="554"/>
      <c r="H245" s="555"/>
      <c r="I245" s="556"/>
      <c r="J245" s="18" t="s">
        <v>0</v>
      </c>
      <c r="K245" s="19"/>
      <c r="L245" s="19"/>
      <c r="M245" s="20"/>
      <c r="N245" s="146"/>
      <c r="V245" s="145"/>
    </row>
    <row r="246" spans="1:22" ht="24" thickTop="1" thickBot="1">
      <c r="A246" s="752">
        <f>A242+1</f>
        <v>58</v>
      </c>
      <c r="B246" s="136" t="s">
        <v>76</v>
      </c>
      <c r="C246" s="136" t="s">
        <v>78</v>
      </c>
      <c r="D246" s="136" t="s">
        <v>23</v>
      </c>
      <c r="E246" s="754" t="s">
        <v>80</v>
      </c>
      <c r="F246" s="754"/>
      <c r="G246" s="754" t="s">
        <v>71</v>
      </c>
      <c r="H246" s="716"/>
      <c r="I246" s="196"/>
      <c r="J246" s="54" t="s">
        <v>2</v>
      </c>
      <c r="K246" s="55"/>
      <c r="L246" s="55"/>
      <c r="M246" s="56"/>
      <c r="N246" s="146"/>
      <c r="V246" s="145"/>
    </row>
    <row r="247" spans="1:22" ht="13.5" thickBot="1">
      <c r="A247" s="697"/>
      <c r="B247" s="13"/>
      <c r="C247" s="13"/>
      <c r="D247" s="216"/>
      <c r="E247" s="13"/>
      <c r="F247" s="13"/>
      <c r="G247" s="547"/>
      <c r="H247" s="923"/>
      <c r="I247" s="924"/>
      <c r="J247" s="52" t="s">
        <v>2</v>
      </c>
      <c r="K247" s="52"/>
      <c r="L247" s="52"/>
      <c r="M247" s="53"/>
      <c r="N247" s="146"/>
      <c r="V247" s="145">
        <f>G247</f>
        <v>0</v>
      </c>
    </row>
    <row r="248" spans="1:22" ht="23.25" thickBot="1">
      <c r="A248" s="697"/>
      <c r="B248" s="137" t="s">
        <v>77</v>
      </c>
      <c r="C248" s="137" t="s">
        <v>79</v>
      </c>
      <c r="D248" s="137" t="s">
        <v>22</v>
      </c>
      <c r="E248" s="758" t="s">
        <v>81</v>
      </c>
      <c r="F248" s="758"/>
      <c r="G248" s="707"/>
      <c r="H248" s="708"/>
      <c r="I248" s="709"/>
      <c r="J248" s="18" t="s">
        <v>1</v>
      </c>
      <c r="K248" s="19"/>
      <c r="L248" s="19"/>
      <c r="M248" s="20"/>
      <c r="N248" s="146"/>
      <c r="V248" s="145"/>
    </row>
    <row r="249" spans="1:22" ht="13.5" thickBot="1">
      <c r="A249" s="753"/>
      <c r="B249" s="14"/>
      <c r="C249" s="14"/>
      <c r="D249" s="15"/>
      <c r="E249" s="16" t="s">
        <v>4</v>
      </c>
      <c r="F249" s="17"/>
      <c r="G249" s="554"/>
      <c r="H249" s="555"/>
      <c r="I249" s="556"/>
      <c r="J249" s="18" t="s">
        <v>0</v>
      </c>
      <c r="K249" s="19"/>
      <c r="L249" s="19"/>
      <c r="M249" s="20"/>
      <c r="N249" s="146"/>
      <c r="V249" s="145"/>
    </row>
    <row r="250" spans="1:22" ht="24" thickTop="1" thickBot="1">
      <c r="A250" s="752">
        <f>A246+1</f>
        <v>59</v>
      </c>
      <c r="B250" s="136" t="s">
        <v>76</v>
      </c>
      <c r="C250" s="136" t="s">
        <v>78</v>
      </c>
      <c r="D250" s="136" t="s">
        <v>23</v>
      </c>
      <c r="E250" s="754" t="s">
        <v>80</v>
      </c>
      <c r="F250" s="754"/>
      <c r="G250" s="754" t="s">
        <v>71</v>
      </c>
      <c r="H250" s="716"/>
      <c r="I250" s="196"/>
      <c r="J250" s="54" t="s">
        <v>2</v>
      </c>
      <c r="K250" s="55"/>
      <c r="L250" s="55"/>
      <c r="M250" s="56"/>
      <c r="N250" s="146"/>
      <c r="V250" s="145"/>
    </row>
    <row r="251" spans="1:22" ht="13.5" thickBot="1">
      <c r="A251" s="697"/>
      <c r="B251" s="13"/>
      <c r="C251" s="13"/>
      <c r="D251" s="216"/>
      <c r="E251" s="13"/>
      <c r="F251" s="13"/>
      <c r="G251" s="547"/>
      <c r="H251" s="923"/>
      <c r="I251" s="924"/>
      <c r="J251" s="52" t="s">
        <v>2</v>
      </c>
      <c r="K251" s="52"/>
      <c r="L251" s="52"/>
      <c r="M251" s="53"/>
      <c r="N251" s="146"/>
      <c r="V251" s="145">
        <f>G251</f>
        <v>0</v>
      </c>
    </row>
    <row r="252" spans="1:22" ht="23.25" thickBot="1">
      <c r="A252" s="697"/>
      <c r="B252" s="137" t="s">
        <v>77</v>
      </c>
      <c r="C252" s="137" t="s">
        <v>79</v>
      </c>
      <c r="D252" s="137" t="s">
        <v>22</v>
      </c>
      <c r="E252" s="758" t="s">
        <v>81</v>
      </c>
      <c r="F252" s="758"/>
      <c r="G252" s="707"/>
      <c r="H252" s="708"/>
      <c r="I252" s="709"/>
      <c r="J252" s="18" t="s">
        <v>1</v>
      </c>
      <c r="K252" s="19"/>
      <c r="L252" s="19"/>
      <c r="M252" s="20"/>
      <c r="N252" s="146"/>
      <c r="V252" s="145"/>
    </row>
    <row r="253" spans="1:22" ht="13.5" thickBot="1">
      <c r="A253" s="753"/>
      <c r="B253" s="14"/>
      <c r="C253" s="14"/>
      <c r="D253" s="15"/>
      <c r="E253" s="16" t="s">
        <v>4</v>
      </c>
      <c r="F253" s="17"/>
      <c r="G253" s="554"/>
      <c r="H253" s="555"/>
      <c r="I253" s="556"/>
      <c r="J253" s="18" t="s">
        <v>0</v>
      </c>
      <c r="K253" s="19"/>
      <c r="L253" s="19"/>
      <c r="M253" s="20"/>
      <c r="N253" s="146"/>
      <c r="V253" s="145"/>
    </row>
    <row r="254" spans="1:22" ht="24" thickTop="1" thickBot="1">
      <c r="A254" s="752">
        <f>A250+1</f>
        <v>60</v>
      </c>
      <c r="B254" s="136" t="s">
        <v>76</v>
      </c>
      <c r="C254" s="136" t="s">
        <v>78</v>
      </c>
      <c r="D254" s="136" t="s">
        <v>23</v>
      </c>
      <c r="E254" s="754" t="s">
        <v>80</v>
      </c>
      <c r="F254" s="754"/>
      <c r="G254" s="754" t="s">
        <v>71</v>
      </c>
      <c r="H254" s="716"/>
      <c r="I254" s="196"/>
      <c r="J254" s="54" t="s">
        <v>2</v>
      </c>
      <c r="K254" s="55"/>
      <c r="L254" s="55"/>
      <c r="M254" s="56"/>
      <c r="N254" s="146"/>
      <c r="V254" s="145"/>
    </row>
    <row r="255" spans="1:22" ht="13.5" thickBot="1">
      <c r="A255" s="697"/>
      <c r="B255" s="13"/>
      <c r="C255" s="13"/>
      <c r="D255" s="216"/>
      <c r="E255" s="13"/>
      <c r="F255" s="13"/>
      <c r="G255" s="547"/>
      <c r="H255" s="923"/>
      <c r="I255" s="924"/>
      <c r="J255" s="52" t="s">
        <v>2</v>
      </c>
      <c r="K255" s="52"/>
      <c r="L255" s="52"/>
      <c r="M255" s="53"/>
      <c r="N255" s="146"/>
      <c r="V255" s="145">
        <f>G255</f>
        <v>0</v>
      </c>
    </row>
    <row r="256" spans="1:22" ht="23.25" thickBot="1">
      <c r="A256" s="697"/>
      <c r="B256" s="137" t="s">
        <v>77</v>
      </c>
      <c r="C256" s="137" t="s">
        <v>79</v>
      </c>
      <c r="D256" s="137" t="s">
        <v>22</v>
      </c>
      <c r="E256" s="758" t="s">
        <v>81</v>
      </c>
      <c r="F256" s="758"/>
      <c r="G256" s="707"/>
      <c r="H256" s="708"/>
      <c r="I256" s="709"/>
      <c r="J256" s="18" t="s">
        <v>1</v>
      </c>
      <c r="K256" s="19"/>
      <c r="L256" s="19"/>
      <c r="M256" s="20"/>
      <c r="N256" s="146"/>
      <c r="V256" s="145"/>
    </row>
    <row r="257" spans="1:22" ht="13.5" thickBot="1">
      <c r="A257" s="753"/>
      <c r="B257" s="14"/>
      <c r="C257" s="14"/>
      <c r="D257" s="15"/>
      <c r="E257" s="16" t="s">
        <v>4</v>
      </c>
      <c r="F257" s="17"/>
      <c r="G257" s="554"/>
      <c r="H257" s="555"/>
      <c r="I257" s="556"/>
      <c r="J257" s="18" t="s">
        <v>0</v>
      </c>
      <c r="K257" s="19"/>
      <c r="L257" s="19"/>
      <c r="M257" s="20"/>
      <c r="N257" s="146"/>
      <c r="V257" s="145"/>
    </row>
    <row r="258" spans="1:22" ht="24" thickTop="1" thickBot="1">
      <c r="A258" s="752">
        <f>A254+1</f>
        <v>61</v>
      </c>
      <c r="B258" s="136" t="s">
        <v>76</v>
      </c>
      <c r="C258" s="136" t="s">
        <v>78</v>
      </c>
      <c r="D258" s="136" t="s">
        <v>23</v>
      </c>
      <c r="E258" s="754" t="s">
        <v>80</v>
      </c>
      <c r="F258" s="754"/>
      <c r="G258" s="754" t="s">
        <v>71</v>
      </c>
      <c r="H258" s="716"/>
      <c r="I258" s="196"/>
      <c r="J258" s="54" t="s">
        <v>2</v>
      </c>
      <c r="K258" s="55"/>
      <c r="L258" s="55"/>
      <c r="M258" s="56"/>
      <c r="N258" s="146"/>
      <c r="V258" s="145"/>
    </row>
    <row r="259" spans="1:22" ht="13.5" thickBot="1">
      <c r="A259" s="697"/>
      <c r="B259" s="13"/>
      <c r="C259" s="13"/>
      <c r="D259" s="216"/>
      <c r="E259" s="13"/>
      <c r="F259" s="13"/>
      <c r="G259" s="547"/>
      <c r="H259" s="923"/>
      <c r="I259" s="924"/>
      <c r="J259" s="52" t="s">
        <v>2</v>
      </c>
      <c r="K259" s="52"/>
      <c r="L259" s="52"/>
      <c r="M259" s="53"/>
      <c r="N259" s="146"/>
      <c r="V259" s="145">
        <f>G259</f>
        <v>0</v>
      </c>
    </row>
    <row r="260" spans="1:22" ht="23.25" thickBot="1">
      <c r="A260" s="697"/>
      <c r="B260" s="137" t="s">
        <v>77</v>
      </c>
      <c r="C260" s="137" t="s">
        <v>79</v>
      </c>
      <c r="D260" s="137" t="s">
        <v>22</v>
      </c>
      <c r="E260" s="758" t="s">
        <v>81</v>
      </c>
      <c r="F260" s="758"/>
      <c r="G260" s="707"/>
      <c r="H260" s="708"/>
      <c r="I260" s="709"/>
      <c r="J260" s="18" t="s">
        <v>1</v>
      </c>
      <c r="K260" s="19"/>
      <c r="L260" s="19"/>
      <c r="M260" s="20"/>
      <c r="N260" s="146"/>
      <c r="V260" s="145"/>
    </row>
    <row r="261" spans="1:22" ht="13.5" thickBot="1">
      <c r="A261" s="753"/>
      <c r="B261" s="14"/>
      <c r="C261" s="14"/>
      <c r="D261" s="15"/>
      <c r="E261" s="16" t="s">
        <v>4</v>
      </c>
      <c r="F261" s="17"/>
      <c r="G261" s="554"/>
      <c r="H261" s="555"/>
      <c r="I261" s="556"/>
      <c r="J261" s="18" t="s">
        <v>0</v>
      </c>
      <c r="K261" s="19"/>
      <c r="L261" s="19"/>
      <c r="M261" s="20"/>
      <c r="N261" s="146"/>
      <c r="V261" s="145"/>
    </row>
    <row r="262" spans="1:22" ht="24" thickTop="1" thickBot="1">
      <c r="A262" s="752">
        <f>A258+1</f>
        <v>62</v>
      </c>
      <c r="B262" s="136" t="s">
        <v>76</v>
      </c>
      <c r="C262" s="136" t="s">
        <v>78</v>
      </c>
      <c r="D262" s="136" t="s">
        <v>23</v>
      </c>
      <c r="E262" s="754" t="s">
        <v>80</v>
      </c>
      <c r="F262" s="754"/>
      <c r="G262" s="754" t="s">
        <v>71</v>
      </c>
      <c r="H262" s="716"/>
      <c r="I262" s="196"/>
      <c r="J262" s="54" t="s">
        <v>2</v>
      </c>
      <c r="K262" s="55"/>
      <c r="L262" s="55"/>
      <c r="M262" s="56"/>
      <c r="N262" s="146"/>
      <c r="V262" s="145"/>
    </row>
    <row r="263" spans="1:22" ht="13.5" thickBot="1">
      <c r="A263" s="697"/>
      <c r="B263" s="13"/>
      <c r="C263" s="13"/>
      <c r="D263" s="216"/>
      <c r="E263" s="13"/>
      <c r="F263" s="13"/>
      <c r="G263" s="547"/>
      <c r="H263" s="923"/>
      <c r="I263" s="924"/>
      <c r="J263" s="52" t="s">
        <v>2</v>
      </c>
      <c r="K263" s="52"/>
      <c r="L263" s="52"/>
      <c r="M263" s="53"/>
      <c r="N263" s="146"/>
      <c r="V263" s="145">
        <f>G263</f>
        <v>0</v>
      </c>
    </row>
    <row r="264" spans="1:22" ht="23.25" thickBot="1">
      <c r="A264" s="697"/>
      <c r="B264" s="137" t="s">
        <v>77</v>
      </c>
      <c r="C264" s="137" t="s">
        <v>79</v>
      </c>
      <c r="D264" s="137" t="s">
        <v>22</v>
      </c>
      <c r="E264" s="758" t="s">
        <v>81</v>
      </c>
      <c r="F264" s="758"/>
      <c r="G264" s="707"/>
      <c r="H264" s="708"/>
      <c r="I264" s="709"/>
      <c r="J264" s="18" t="s">
        <v>1</v>
      </c>
      <c r="K264" s="19"/>
      <c r="L264" s="19"/>
      <c r="M264" s="20"/>
      <c r="N264" s="146"/>
      <c r="V264" s="145"/>
    </row>
    <row r="265" spans="1:22" ht="13.5" thickBot="1">
      <c r="A265" s="753"/>
      <c r="B265" s="14"/>
      <c r="C265" s="14"/>
      <c r="D265" s="15"/>
      <c r="E265" s="16" t="s">
        <v>4</v>
      </c>
      <c r="F265" s="17"/>
      <c r="G265" s="554"/>
      <c r="H265" s="555"/>
      <c r="I265" s="556"/>
      <c r="J265" s="18" t="s">
        <v>0</v>
      </c>
      <c r="K265" s="19"/>
      <c r="L265" s="19"/>
      <c r="M265" s="20"/>
      <c r="N265" s="146"/>
      <c r="V265" s="145"/>
    </row>
    <row r="266" spans="1:22" ht="24" thickTop="1" thickBot="1">
      <c r="A266" s="752">
        <f>A262+1</f>
        <v>63</v>
      </c>
      <c r="B266" s="136" t="s">
        <v>76</v>
      </c>
      <c r="C266" s="136" t="s">
        <v>78</v>
      </c>
      <c r="D266" s="136" t="s">
        <v>23</v>
      </c>
      <c r="E266" s="754" t="s">
        <v>80</v>
      </c>
      <c r="F266" s="754"/>
      <c r="G266" s="754" t="s">
        <v>71</v>
      </c>
      <c r="H266" s="716"/>
      <c r="I266" s="196"/>
      <c r="J266" s="54" t="s">
        <v>2</v>
      </c>
      <c r="K266" s="55"/>
      <c r="L266" s="55"/>
      <c r="M266" s="56"/>
      <c r="N266" s="146"/>
      <c r="V266" s="145"/>
    </row>
    <row r="267" spans="1:22" ht="13.5" thickBot="1">
      <c r="A267" s="697"/>
      <c r="B267" s="13"/>
      <c r="C267" s="13"/>
      <c r="D267" s="216"/>
      <c r="E267" s="13"/>
      <c r="F267" s="13"/>
      <c r="G267" s="547"/>
      <c r="H267" s="923"/>
      <c r="I267" s="924"/>
      <c r="J267" s="52" t="s">
        <v>2</v>
      </c>
      <c r="K267" s="52"/>
      <c r="L267" s="52"/>
      <c r="M267" s="53"/>
      <c r="N267" s="146"/>
      <c r="V267" s="145">
        <f>G267</f>
        <v>0</v>
      </c>
    </row>
    <row r="268" spans="1:22" ht="23.25" thickBot="1">
      <c r="A268" s="697"/>
      <c r="B268" s="137" t="s">
        <v>77</v>
      </c>
      <c r="C268" s="137" t="s">
        <v>79</v>
      </c>
      <c r="D268" s="137" t="s">
        <v>22</v>
      </c>
      <c r="E268" s="758" t="s">
        <v>81</v>
      </c>
      <c r="F268" s="758"/>
      <c r="G268" s="707"/>
      <c r="H268" s="708"/>
      <c r="I268" s="709"/>
      <c r="J268" s="18" t="s">
        <v>1</v>
      </c>
      <c r="K268" s="19"/>
      <c r="L268" s="19"/>
      <c r="M268" s="20"/>
      <c r="N268" s="146"/>
      <c r="V268" s="145"/>
    </row>
    <row r="269" spans="1:22" ht="13.5" thickBot="1">
      <c r="A269" s="753"/>
      <c r="B269" s="14"/>
      <c r="C269" s="14"/>
      <c r="D269" s="15"/>
      <c r="E269" s="16" t="s">
        <v>4</v>
      </c>
      <c r="F269" s="17"/>
      <c r="G269" s="554"/>
      <c r="H269" s="555"/>
      <c r="I269" s="556"/>
      <c r="J269" s="18" t="s">
        <v>0</v>
      </c>
      <c r="K269" s="19"/>
      <c r="L269" s="19"/>
      <c r="M269" s="20"/>
      <c r="N269" s="146"/>
      <c r="V269" s="145"/>
    </row>
    <row r="270" spans="1:22" ht="24" thickTop="1" thickBot="1">
      <c r="A270" s="752">
        <f>A266+1</f>
        <v>64</v>
      </c>
      <c r="B270" s="136" t="s">
        <v>76</v>
      </c>
      <c r="C270" s="136" t="s">
        <v>78</v>
      </c>
      <c r="D270" s="136" t="s">
        <v>23</v>
      </c>
      <c r="E270" s="754" t="s">
        <v>80</v>
      </c>
      <c r="F270" s="754"/>
      <c r="G270" s="754" t="s">
        <v>71</v>
      </c>
      <c r="H270" s="716"/>
      <c r="I270" s="196"/>
      <c r="J270" s="54" t="s">
        <v>2</v>
      </c>
      <c r="K270" s="55"/>
      <c r="L270" s="55"/>
      <c r="M270" s="56"/>
      <c r="N270" s="146"/>
      <c r="V270" s="145"/>
    </row>
    <row r="271" spans="1:22" ht="13.5" thickBot="1">
      <c r="A271" s="697"/>
      <c r="B271" s="13"/>
      <c r="C271" s="13"/>
      <c r="D271" s="216"/>
      <c r="E271" s="13"/>
      <c r="F271" s="13"/>
      <c r="G271" s="547"/>
      <c r="H271" s="923"/>
      <c r="I271" s="924"/>
      <c r="J271" s="52" t="s">
        <v>2</v>
      </c>
      <c r="K271" s="52"/>
      <c r="L271" s="52"/>
      <c r="M271" s="53"/>
      <c r="N271" s="146"/>
      <c r="V271" s="145">
        <f>G271</f>
        <v>0</v>
      </c>
    </row>
    <row r="272" spans="1:22" ht="23.25" thickBot="1">
      <c r="A272" s="697"/>
      <c r="B272" s="137" t="s">
        <v>77</v>
      </c>
      <c r="C272" s="137" t="s">
        <v>79</v>
      </c>
      <c r="D272" s="137" t="s">
        <v>22</v>
      </c>
      <c r="E272" s="758" t="s">
        <v>81</v>
      </c>
      <c r="F272" s="758"/>
      <c r="G272" s="707"/>
      <c r="H272" s="708"/>
      <c r="I272" s="709"/>
      <c r="J272" s="18" t="s">
        <v>1</v>
      </c>
      <c r="K272" s="19"/>
      <c r="L272" s="19"/>
      <c r="M272" s="20"/>
      <c r="N272" s="146"/>
      <c r="V272" s="145"/>
    </row>
    <row r="273" spans="1:22" ht="13.5" thickBot="1">
      <c r="A273" s="753"/>
      <c r="B273" s="14"/>
      <c r="C273" s="14"/>
      <c r="D273" s="15"/>
      <c r="E273" s="16" t="s">
        <v>4</v>
      </c>
      <c r="F273" s="17"/>
      <c r="G273" s="554"/>
      <c r="H273" s="555"/>
      <c r="I273" s="556"/>
      <c r="J273" s="18" t="s">
        <v>0</v>
      </c>
      <c r="K273" s="19"/>
      <c r="L273" s="19"/>
      <c r="M273" s="20"/>
      <c r="N273" s="146"/>
      <c r="V273" s="145"/>
    </row>
    <row r="274" spans="1:22" ht="24" thickTop="1" thickBot="1">
      <c r="A274" s="752">
        <f>A270+1</f>
        <v>65</v>
      </c>
      <c r="B274" s="136" t="s">
        <v>76</v>
      </c>
      <c r="C274" s="136" t="s">
        <v>78</v>
      </c>
      <c r="D274" s="136" t="s">
        <v>23</v>
      </c>
      <c r="E274" s="754" t="s">
        <v>80</v>
      </c>
      <c r="F274" s="754"/>
      <c r="G274" s="754" t="s">
        <v>71</v>
      </c>
      <c r="H274" s="716"/>
      <c r="I274" s="196"/>
      <c r="J274" s="54" t="s">
        <v>2</v>
      </c>
      <c r="K274" s="55"/>
      <c r="L274" s="55"/>
      <c r="M274" s="56"/>
      <c r="N274" s="146"/>
      <c r="V274" s="145"/>
    </row>
    <row r="275" spans="1:22" ht="13.5" thickBot="1">
      <c r="A275" s="697"/>
      <c r="B275" s="13"/>
      <c r="C275" s="13"/>
      <c r="D275" s="216"/>
      <c r="E275" s="13"/>
      <c r="F275" s="13"/>
      <c r="G275" s="547"/>
      <c r="H275" s="923"/>
      <c r="I275" s="924"/>
      <c r="J275" s="52" t="s">
        <v>2</v>
      </c>
      <c r="K275" s="52"/>
      <c r="L275" s="52"/>
      <c r="M275" s="53"/>
      <c r="N275" s="146"/>
      <c r="V275" s="145">
        <f>G275</f>
        <v>0</v>
      </c>
    </row>
    <row r="276" spans="1:22" ht="23.25" thickBot="1">
      <c r="A276" s="697"/>
      <c r="B276" s="137" t="s">
        <v>77</v>
      </c>
      <c r="C276" s="137" t="s">
        <v>79</v>
      </c>
      <c r="D276" s="137" t="s">
        <v>22</v>
      </c>
      <c r="E276" s="758" t="s">
        <v>81</v>
      </c>
      <c r="F276" s="758"/>
      <c r="G276" s="707"/>
      <c r="H276" s="708"/>
      <c r="I276" s="709"/>
      <c r="J276" s="18" t="s">
        <v>1</v>
      </c>
      <c r="K276" s="19"/>
      <c r="L276" s="19"/>
      <c r="M276" s="20"/>
      <c r="N276" s="146"/>
      <c r="V276" s="145"/>
    </row>
    <row r="277" spans="1:22" ht="13.5" thickBot="1">
      <c r="A277" s="753"/>
      <c r="B277" s="14"/>
      <c r="C277" s="14"/>
      <c r="D277" s="15"/>
      <c r="E277" s="16" t="s">
        <v>4</v>
      </c>
      <c r="F277" s="17"/>
      <c r="G277" s="554"/>
      <c r="H277" s="555"/>
      <c r="I277" s="556"/>
      <c r="J277" s="18" t="s">
        <v>0</v>
      </c>
      <c r="K277" s="19"/>
      <c r="L277" s="19"/>
      <c r="M277" s="20"/>
      <c r="N277" s="146"/>
      <c r="V277" s="145"/>
    </row>
    <row r="278" spans="1:22" ht="24" thickTop="1" thickBot="1">
      <c r="A278" s="752">
        <f>A274+1</f>
        <v>66</v>
      </c>
      <c r="B278" s="136" t="s">
        <v>76</v>
      </c>
      <c r="C278" s="136" t="s">
        <v>78</v>
      </c>
      <c r="D278" s="136" t="s">
        <v>23</v>
      </c>
      <c r="E278" s="754" t="s">
        <v>80</v>
      </c>
      <c r="F278" s="754"/>
      <c r="G278" s="754" t="s">
        <v>71</v>
      </c>
      <c r="H278" s="716"/>
      <c r="I278" s="196"/>
      <c r="J278" s="54" t="s">
        <v>2</v>
      </c>
      <c r="K278" s="55"/>
      <c r="L278" s="55"/>
      <c r="M278" s="56"/>
      <c r="N278" s="146"/>
      <c r="V278" s="145"/>
    </row>
    <row r="279" spans="1:22" ht="13.5" thickBot="1">
      <c r="A279" s="697"/>
      <c r="B279" s="13"/>
      <c r="C279" s="13"/>
      <c r="D279" s="216"/>
      <c r="E279" s="13"/>
      <c r="F279" s="13"/>
      <c r="G279" s="547"/>
      <c r="H279" s="923"/>
      <c r="I279" s="924"/>
      <c r="J279" s="52" t="s">
        <v>2</v>
      </c>
      <c r="K279" s="52"/>
      <c r="L279" s="52"/>
      <c r="M279" s="53"/>
      <c r="N279" s="146"/>
      <c r="V279" s="145">
        <f>G279</f>
        <v>0</v>
      </c>
    </row>
    <row r="280" spans="1:22" ht="23.25" thickBot="1">
      <c r="A280" s="697"/>
      <c r="B280" s="137" t="s">
        <v>77</v>
      </c>
      <c r="C280" s="137" t="s">
        <v>79</v>
      </c>
      <c r="D280" s="137" t="s">
        <v>22</v>
      </c>
      <c r="E280" s="758" t="s">
        <v>81</v>
      </c>
      <c r="F280" s="758"/>
      <c r="G280" s="707"/>
      <c r="H280" s="708"/>
      <c r="I280" s="709"/>
      <c r="J280" s="18" t="s">
        <v>1</v>
      </c>
      <c r="K280" s="19"/>
      <c r="L280" s="19"/>
      <c r="M280" s="20"/>
      <c r="N280" s="146"/>
      <c r="V280" s="145"/>
    </row>
    <row r="281" spans="1:22" ht="13.5" thickBot="1">
      <c r="A281" s="753"/>
      <c r="B281" s="14"/>
      <c r="C281" s="14"/>
      <c r="D281" s="15"/>
      <c r="E281" s="16" t="s">
        <v>4</v>
      </c>
      <c r="F281" s="17"/>
      <c r="G281" s="554"/>
      <c r="H281" s="555"/>
      <c r="I281" s="556"/>
      <c r="J281" s="18" t="s">
        <v>0</v>
      </c>
      <c r="K281" s="19"/>
      <c r="L281" s="19"/>
      <c r="M281" s="20"/>
      <c r="N281" s="146"/>
      <c r="V281" s="145"/>
    </row>
    <row r="282" spans="1:22" ht="24" thickTop="1" thickBot="1">
      <c r="A282" s="752">
        <f>A278+1</f>
        <v>67</v>
      </c>
      <c r="B282" s="136" t="s">
        <v>76</v>
      </c>
      <c r="C282" s="136" t="s">
        <v>78</v>
      </c>
      <c r="D282" s="136" t="s">
        <v>23</v>
      </c>
      <c r="E282" s="754" t="s">
        <v>80</v>
      </c>
      <c r="F282" s="754"/>
      <c r="G282" s="754" t="s">
        <v>71</v>
      </c>
      <c r="H282" s="716"/>
      <c r="I282" s="196"/>
      <c r="J282" s="54" t="s">
        <v>2</v>
      </c>
      <c r="K282" s="55"/>
      <c r="L282" s="55"/>
      <c r="M282" s="56"/>
      <c r="N282" s="146"/>
      <c r="V282" s="145"/>
    </row>
    <row r="283" spans="1:22" ht="13.5" thickBot="1">
      <c r="A283" s="697"/>
      <c r="B283" s="13"/>
      <c r="C283" s="13"/>
      <c r="D283" s="216"/>
      <c r="E283" s="13"/>
      <c r="F283" s="13"/>
      <c r="G283" s="547"/>
      <c r="H283" s="923"/>
      <c r="I283" s="924"/>
      <c r="J283" s="52" t="s">
        <v>2</v>
      </c>
      <c r="K283" s="52"/>
      <c r="L283" s="52"/>
      <c r="M283" s="53"/>
      <c r="N283" s="146"/>
      <c r="V283" s="145">
        <f>G283</f>
        <v>0</v>
      </c>
    </row>
    <row r="284" spans="1:22" ht="23.25" thickBot="1">
      <c r="A284" s="697"/>
      <c r="B284" s="137" t="s">
        <v>77</v>
      </c>
      <c r="C284" s="137" t="s">
        <v>79</v>
      </c>
      <c r="D284" s="137" t="s">
        <v>22</v>
      </c>
      <c r="E284" s="758" t="s">
        <v>81</v>
      </c>
      <c r="F284" s="758"/>
      <c r="G284" s="707"/>
      <c r="H284" s="708"/>
      <c r="I284" s="709"/>
      <c r="J284" s="18" t="s">
        <v>1</v>
      </c>
      <c r="K284" s="19"/>
      <c r="L284" s="19"/>
      <c r="M284" s="20"/>
      <c r="N284" s="146"/>
      <c r="V284" s="145"/>
    </row>
    <row r="285" spans="1:22" ht="13.5" thickBot="1">
      <c r="A285" s="753"/>
      <c r="B285" s="14"/>
      <c r="C285" s="14"/>
      <c r="D285" s="15"/>
      <c r="E285" s="16" t="s">
        <v>4</v>
      </c>
      <c r="F285" s="17"/>
      <c r="G285" s="554"/>
      <c r="H285" s="555"/>
      <c r="I285" s="556"/>
      <c r="J285" s="18" t="s">
        <v>0</v>
      </c>
      <c r="K285" s="19"/>
      <c r="L285" s="19"/>
      <c r="M285" s="20"/>
      <c r="N285" s="146"/>
      <c r="V285" s="145"/>
    </row>
    <row r="286" spans="1:22" ht="24" thickTop="1" thickBot="1">
      <c r="A286" s="752">
        <f>A282+1</f>
        <v>68</v>
      </c>
      <c r="B286" s="136" t="s">
        <v>76</v>
      </c>
      <c r="C286" s="136" t="s">
        <v>78</v>
      </c>
      <c r="D286" s="136" t="s">
        <v>23</v>
      </c>
      <c r="E286" s="754" t="s">
        <v>80</v>
      </c>
      <c r="F286" s="754"/>
      <c r="G286" s="754" t="s">
        <v>71</v>
      </c>
      <c r="H286" s="716"/>
      <c r="I286" s="196"/>
      <c r="J286" s="54" t="s">
        <v>2</v>
      </c>
      <c r="K286" s="55"/>
      <c r="L286" s="55"/>
      <c r="M286" s="56"/>
      <c r="N286" s="146"/>
      <c r="V286" s="145"/>
    </row>
    <row r="287" spans="1:22" ht="13.5" thickBot="1">
      <c r="A287" s="697"/>
      <c r="B287" s="13"/>
      <c r="C287" s="13"/>
      <c r="D287" s="216"/>
      <c r="E287" s="13"/>
      <c r="F287" s="13"/>
      <c r="G287" s="547"/>
      <c r="H287" s="923"/>
      <c r="I287" s="924"/>
      <c r="J287" s="52" t="s">
        <v>2</v>
      </c>
      <c r="K287" s="52"/>
      <c r="L287" s="52"/>
      <c r="M287" s="53"/>
      <c r="N287" s="146"/>
      <c r="V287" s="145">
        <f>G287</f>
        <v>0</v>
      </c>
    </row>
    <row r="288" spans="1:22" ht="23.25" thickBot="1">
      <c r="A288" s="697"/>
      <c r="B288" s="137" t="s">
        <v>77</v>
      </c>
      <c r="C288" s="137" t="s">
        <v>79</v>
      </c>
      <c r="D288" s="137" t="s">
        <v>22</v>
      </c>
      <c r="E288" s="758" t="s">
        <v>81</v>
      </c>
      <c r="F288" s="758"/>
      <c r="G288" s="707"/>
      <c r="H288" s="708"/>
      <c r="I288" s="709"/>
      <c r="J288" s="18" t="s">
        <v>1</v>
      </c>
      <c r="K288" s="19"/>
      <c r="L288" s="19"/>
      <c r="M288" s="20"/>
      <c r="N288" s="146"/>
      <c r="V288" s="145"/>
    </row>
    <row r="289" spans="1:22" ht="13.5" thickBot="1">
      <c r="A289" s="753"/>
      <c r="B289" s="14"/>
      <c r="C289" s="14"/>
      <c r="D289" s="15"/>
      <c r="E289" s="16" t="s">
        <v>4</v>
      </c>
      <c r="F289" s="17"/>
      <c r="G289" s="554"/>
      <c r="H289" s="555"/>
      <c r="I289" s="556"/>
      <c r="J289" s="18" t="s">
        <v>0</v>
      </c>
      <c r="K289" s="19"/>
      <c r="L289" s="19"/>
      <c r="M289" s="20"/>
      <c r="N289" s="146"/>
      <c r="V289" s="145"/>
    </row>
    <row r="290" spans="1:22" ht="24" thickTop="1" thickBot="1">
      <c r="A290" s="752">
        <f>A286+1</f>
        <v>69</v>
      </c>
      <c r="B290" s="136" t="s">
        <v>76</v>
      </c>
      <c r="C290" s="136" t="s">
        <v>78</v>
      </c>
      <c r="D290" s="136" t="s">
        <v>23</v>
      </c>
      <c r="E290" s="754" t="s">
        <v>80</v>
      </c>
      <c r="F290" s="754"/>
      <c r="G290" s="754" t="s">
        <v>71</v>
      </c>
      <c r="H290" s="716"/>
      <c r="I290" s="196"/>
      <c r="J290" s="54" t="s">
        <v>2</v>
      </c>
      <c r="K290" s="55"/>
      <c r="L290" s="55"/>
      <c r="M290" s="56"/>
      <c r="N290" s="146"/>
      <c r="V290" s="145"/>
    </row>
    <row r="291" spans="1:22" ht="13.5" thickBot="1">
      <c r="A291" s="697"/>
      <c r="B291" s="13"/>
      <c r="C291" s="13"/>
      <c r="D291" s="216"/>
      <c r="E291" s="13"/>
      <c r="F291" s="13"/>
      <c r="G291" s="547"/>
      <c r="H291" s="923"/>
      <c r="I291" s="924"/>
      <c r="J291" s="52" t="s">
        <v>2</v>
      </c>
      <c r="K291" s="52"/>
      <c r="L291" s="52"/>
      <c r="M291" s="53"/>
      <c r="N291" s="146"/>
      <c r="V291" s="145">
        <f>G291</f>
        <v>0</v>
      </c>
    </row>
    <row r="292" spans="1:22" ht="23.25" thickBot="1">
      <c r="A292" s="697"/>
      <c r="B292" s="137" t="s">
        <v>77</v>
      </c>
      <c r="C292" s="137" t="s">
        <v>79</v>
      </c>
      <c r="D292" s="137" t="s">
        <v>22</v>
      </c>
      <c r="E292" s="758" t="s">
        <v>81</v>
      </c>
      <c r="F292" s="758"/>
      <c r="G292" s="707"/>
      <c r="H292" s="708"/>
      <c r="I292" s="709"/>
      <c r="J292" s="18" t="s">
        <v>1</v>
      </c>
      <c r="K292" s="19"/>
      <c r="L292" s="19"/>
      <c r="M292" s="20"/>
      <c r="N292" s="146"/>
      <c r="V292" s="145"/>
    </row>
    <row r="293" spans="1:22" ht="13.5" thickBot="1">
      <c r="A293" s="753"/>
      <c r="B293" s="14"/>
      <c r="C293" s="14"/>
      <c r="D293" s="15"/>
      <c r="E293" s="16" t="s">
        <v>4</v>
      </c>
      <c r="F293" s="17"/>
      <c r="G293" s="554"/>
      <c r="H293" s="555"/>
      <c r="I293" s="556"/>
      <c r="J293" s="18" t="s">
        <v>0</v>
      </c>
      <c r="K293" s="19"/>
      <c r="L293" s="19"/>
      <c r="M293" s="20"/>
      <c r="N293" s="146"/>
      <c r="V293" s="145"/>
    </row>
    <row r="294" spans="1:22" ht="24" thickTop="1" thickBot="1">
      <c r="A294" s="752">
        <f>A290+1</f>
        <v>70</v>
      </c>
      <c r="B294" s="136" t="s">
        <v>76</v>
      </c>
      <c r="C294" s="136" t="s">
        <v>78</v>
      </c>
      <c r="D294" s="136" t="s">
        <v>23</v>
      </c>
      <c r="E294" s="754" t="s">
        <v>80</v>
      </c>
      <c r="F294" s="754"/>
      <c r="G294" s="754" t="s">
        <v>71</v>
      </c>
      <c r="H294" s="716"/>
      <c r="I294" s="196"/>
      <c r="J294" s="54" t="s">
        <v>2</v>
      </c>
      <c r="K294" s="55"/>
      <c r="L294" s="55"/>
      <c r="M294" s="56"/>
      <c r="N294" s="146"/>
      <c r="V294" s="145"/>
    </row>
    <row r="295" spans="1:22" ht="13.5" thickBot="1">
      <c r="A295" s="697"/>
      <c r="B295" s="13"/>
      <c r="C295" s="13"/>
      <c r="D295" s="216"/>
      <c r="E295" s="13"/>
      <c r="F295" s="13"/>
      <c r="G295" s="547"/>
      <c r="H295" s="923"/>
      <c r="I295" s="924"/>
      <c r="J295" s="52" t="s">
        <v>2</v>
      </c>
      <c r="K295" s="52"/>
      <c r="L295" s="52"/>
      <c r="M295" s="53"/>
      <c r="N295" s="146"/>
      <c r="V295" s="145">
        <f>G295</f>
        <v>0</v>
      </c>
    </row>
    <row r="296" spans="1:22" ht="23.25" thickBot="1">
      <c r="A296" s="697"/>
      <c r="B296" s="137" t="s">
        <v>77</v>
      </c>
      <c r="C296" s="137" t="s">
        <v>79</v>
      </c>
      <c r="D296" s="137" t="s">
        <v>22</v>
      </c>
      <c r="E296" s="758" t="s">
        <v>81</v>
      </c>
      <c r="F296" s="758"/>
      <c r="G296" s="707"/>
      <c r="H296" s="708"/>
      <c r="I296" s="709"/>
      <c r="J296" s="18" t="s">
        <v>1</v>
      </c>
      <c r="K296" s="19"/>
      <c r="L296" s="19"/>
      <c r="M296" s="20"/>
      <c r="N296" s="146"/>
      <c r="V296" s="145"/>
    </row>
    <row r="297" spans="1:22" ht="13.5" thickBot="1">
      <c r="A297" s="753"/>
      <c r="B297" s="14"/>
      <c r="C297" s="14"/>
      <c r="D297" s="15"/>
      <c r="E297" s="16" t="s">
        <v>4</v>
      </c>
      <c r="F297" s="17"/>
      <c r="G297" s="554"/>
      <c r="H297" s="555"/>
      <c r="I297" s="556"/>
      <c r="J297" s="18" t="s">
        <v>0</v>
      </c>
      <c r="K297" s="19"/>
      <c r="L297" s="19"/>
      <c r="M297" s="20"/>
      <c r="N297" s="146"/>
      <c r="V297" s="145"/>
    </row>
    <row r="298" spans="1:22" ht="24" thickTop="1" thickBot="1">
      <c r="A298" s="752">
        <f>A294+1</f>
        <v>71</v>
      </c>
      <c r="B298" s="136" t="s">
        <v>76</v>
      </c>
      <c r="C298" s="136" t="s">
        <v>78</v>
      </c>
      <c r="D298" s="136" t="s">
        <v>23</v>
      </c>
      <c r="E298" s="754" t="s">
        <v>80</v>
      </c>
      <c r="F298" s="754"/>
      <c r="G298" s="754" t="s">
        <v>71</v>
      </c>
      <c r="H298" s="716"/>
      <c r="I298" s="196"/>
      <c r="J298" s="54" t="s">
        <v>2</v>
      </c>
      <c r="K298" s="55"/>
      <c r="L298" s="55"/>
      <c r="M298" s="56"/>
      <c r="N298" s="146"/>
      <c r="V298" s="145"/>
    </row>
    <row r="299" spans="1:22" ht="13.5" thickBot="1">
      <c r="A299" s="697"/>
      <c r="B299" s="13"/>
      <c r="C299" s="13"/>
      <c r="D299" s="216"/>
      <c r="E299" s="13"/>
      <c r="F299" s="13"/>
      <c r="G299" s="547"/>
      <c r="H299" s="923"/>
      <c r="I299" s="924"/>
      <c r="J299" s="52" t="s">
        <v>2</v>
      </c>
      <c r="K299" s="52"/>
      <c r="L299" s="52"/>
      <c r="M299" s="53"/>
      <c r="N299" s="146"/>
      <c r="V299" s="145">
        <f>G299</f>
        <v>0</v>
      </c>
    </row>
    <row r="300" spans="1:22" ht="23.25" thickBot="1">
      <c r="A300" s="697"/>
      <c r="B300" s="137" t="s">
        <v>77</v>
      </c>
      <c r="C300" s="137" t="s">
        <v>79</v>
      </c>
      <c r="D300" s="137" t="s">
        <v>22</v>
      </c>
      <c r="E300" s="758" t="s">
        <v>81</v>
      </c>
      <c r="F300" s="758"/>
      <c r="G300" s="707"/>
      <c r="H300" s="708"/>
      <c r="I300" s="709"/>
      <c r="J300" s="18" t="s">
        <v>1</v>
      </c>
      <c r="K300" s="19"/>
      <c r="L300" s="19"/>
      <c r="M300" s="20"/>
      <c r="N300" s="146"/>
      <c r="V300" s="145"/>
    </row>
    <row r="301" spans="1:22" ht="13.5" thickBot="1">
      <c r="A301" s="753"/>
      <c r="B301" s="14"/>
      <c r="C301" s="14"/>
      <c r="D301" s="15"/>
      <c r="E301" s="16" t="s">
        <v>4</v>
      </c>
      <c r="F301" s="17"/>
      <c r="G301" s="554"/>
      <c r="H301" s="555"/>
      <c r="I301" s="556"/>
      <c r="J301" s="18" t="s">
        <v>0</v>
      </c>
      <c r="K301" s="19"/>
      <c r="L301" s="19"/>
      <c r="M301" s="20"/>
      <c r="N301" s="146"/>
      <c r="V301" s="145"/>
    </row>
    <row r="302" spans="1:22" ht="24" thickTop="1" thickBot="1">
      <c r="A302" s="752">
        <f>A298+1</f>
        <v>72</v>
      </c>
      <c r="B302" s="136" t="s">
        <v>76</v>
      </c>
      <c r="C302" s="136" t="s">
        <v>78</v>
      </c>
      <c r="D302" s="136" t="s">
        <v>23</v>
      </c>
      <c r="E302" s="754" t="s">
        <v>80</v>
      </c>
      <c r="F302" s="754"/>
      <c r="G302" s="754" t="s">
        <v>71</v>
      </c>
      <c r="H302" s="716"/>
      <c r="I302" s="196"/>
      <c r="J302" s="54" t="s">
        <v>2</v>
      </c>
      <c r="K302" s="55"/>
      <c r="L302" s="55"/>
      <c r="M302" s="56"/>
      <c r="N302" s="146"/>
      <c r="V302" s="145"/>
    </row>
    <row r="303" spans="1:22" ht="13.5" thickBot="1">
      <c r="A303" s="697"/>
      <c r="B303" s="13"/>
      <c r="C303" s="13"/>
      <c r="D303" s="216"/>
      <c r="E303" s="13"/>
      <c r="F303" s="13"/>
      <c r="G303" s="547"/>
      <c r="H303" s="923"/>
      <c r="I303" s="924"/>
      <c r="J303" s="52" t="s">
        <v>2</v>
      </c>
      <c r="K303" s="52"/>
      <c r="L303" s="52"/>
      <c r="M303" s="53"/>
      <c r="N303" s="146"/>
      <c r="V303" s="145">
        <f>G303</f>
        <v>0</v>
      </c>
    </row>
    <row r="304" spans="1:22" ht="23.25" thickBot="1">
      <c r="A304" s="697"/>
      <c r="B304" s="137" t="s">
        <v>77</v>
      </c>
      <c r="C304" s="137" t="s">
        <v>79</v>
      </c>
      <c r="D304" s="137" t="s">
        <v>22</v>
      </c>
      <c r="E304" s="758" t="s">
        <v>81</v>
      </c>
      <c r="F304" s="758"/>
      <c r="G304" s="707"/>
      <c r="H304" s="708"/>
      <c r="I304" s="709"/>
      <c r="J304" s="18" t="s">
        <v>1</v>
      </c>
      <c r="K304" s="19"/>
      <c r="L304" s="19"/>
      <c r="M304" s="20"/>
      <c r="N304" s="146"/>
      <c r="V304" s="145"/>
    </row>
    <row r="305" spans="1:22" ht="13.5" thickBot="1">
      <c r="A305" s="753"/>
      <c r="B305" s="14"/>
      <c r="C305" s="14"/>
      <c r="D305" s="15"/>
      <c r="E305" s="16" t="s">
        <v>4</v>
      </c>
      <c r="F305" s="17"/>
      <c r="G305" s="554"/>
      <c r="H305" s="555"/>
      <c r="I305" s="556"/>
      <c r="J305" s="18" t="s">
        <v>0</v>
      </c>
      <c r="K305" s="19"/>
      <c r="L305" s="19"/>
      <c r="M305" s="20"/>
      <c r="N305" s="146"/>
      <c r="V305" s="145"/>
    </row>
    <row r="306" spans="1:22" ht="24" thickTop="1" thickBot="1">
      <c r="A306" s="752">
        <f>A302+1</f>
        <v>73</v>
      </c>
      <c r="B306" s="136" t="s">
        <v>76</v>
      </c>
      <c r="C306" s="136" t="s">
        <v>78</v>
      </c>
      <c r="D306" s="136" t="s">
        <v>23</v>
      </c>
      <c r="E306" s="754" t="s">
        <v>80</v>
      </c>
      <c r="F306" s="754"/>
      <c r="G306" s="754" t="s">
        <v>71</v>
      </c>
      <c r="H306" s="716"/>
      <c r="I306" s="196"/>
      <c r="J306" s="54" t="s">
        <v>2</v>
      </c>
      <c r="K306" s="55"/>
      <c r="L306" s="55"/>
      <c r="M306" s="56"/>
      <c r="N306" s="146"/>
      <c r="V306" s="145"/>
    </row>
    <row r="307" spans="1:22" ht="13.5" thickBot="1">
      <c r="A307" s="697"/>
      <c r="B307" s="13"/>
      <c r="C307" s="13"/>
      <c r="D307" s="216"/>
      <c r="E307" s="13"/>
      <c r="F307" s="13"/>
      <c r="G307" s="547"/>
      <c r="H307" s="923"/>
      <c r="I307" s="924"/>
      <c r="J307" s="52" t="s">
        <v>2</v>
      </c>
      <c r="K307" s="52"/>
      <c r="L307" s="52"/>
      <c r="M307" s="53"/>
      <c r="N307" s="146"/>
      <c r="V307" s="145">
        <f>G307</f>
        <v>0</v>
      </c>
    </row>
    <row r="308" spans="1:22" ht="23.25" thickBot="1">
      <c r="A308" s="697"/>
      <c r="B308" s="137" t="s">
        <v>77</v>
      </c>
      <c r="C308" s="137" t="s">
        <v>79</v>
      </c>
      <c r="D308" s="137" t="s">
        <v>22</v>
      </c>
      <c r="E308" s="758" t="s">
        <v>81</v>
      </c>
      <c r="F308" s="758"/>
      <c r="G308" s="707"/>
      <c r="H308" s="708"/>
      <c r="I308" s="709"/>
      <c r="J308" s="18" t="s">
        <v>1</v>
      </c>
      <c r="K308" s="19"/>
      <c r="L308" s="19"/>
      <c r="M308" s="20"/>
      <c r="N308" s="146"/>
      <c r="V308" s="145"/>
    </row>
    <row r="309" spans="1:22" ht="13.5" thickBot="1">
      <c r="A309" s="753"/>
      <c r="B309" s="14"/>
      <c r="C309" s="14"/>
      <c r="D309" s="15"/>
      <c r="E309" s="16" t="s">
        <v>4</v>
      </c>
      <c r="F309" s="17"/>
      <c r="G309" s="554"/>
      <c r="H309" s="555"/>
      <c r="I309" s="556"/>
      <c r="J309" s="18" t="s">
        <v>0</v>
      </c>
      <c r="K309" s="19"/>
      <c r="L309" s="19"/>
      <c r="M309" s="20"/>
      <c r="N309" s="146"/>
      <c r="V309" s="145"/>
    </row>
    <row r="310" spans="1:22" ht="24" thickTop="1" thickBot="1">
      <c r="A310" s="752">
        <f>A306+1</f>
        <v>74</v>
      </c>
      <c r="B310" s="136" t="s">
        <v>76</v>
      </c>
      <c r="C310" s="136" t="s">
        <v>78</v>
      </c>
      <c r="D310" s="136" t="s">
        <v>23</v>
      </c>
      <c r="E310" s="754" t="s">
        <v>80</v>
      </c>
      <c r="F310" s="754"/>
      <c r="G310" s="754" t="s">
        <v>71</v>
      </c>
      <c r="H310" s="716"/>
      <c r="I310" s="196"/>
      <c r="J310" s="54" t="s">
        <v>2</v>
      </c>
      <c r="K310" s="55"/>
      <c r="L310" s="55"/>
      <c r="M310" s="56"/>
      <c r="N310" s="146"/>
      <c r="V310" s="145"/>
    </row>
    <row r="311" spans="1:22" ht="13.5" thickBot="1">
      <c r="A311" s="697"/>
      <c r="B311" s="13"/>
      <c r="C311" s="13"/>
      <c r="D311" s="216"/>
      <c r="E311" s="13"/>
      <c r="F311" s="13"/>
      <c r="G311" s="547"/>
      <c r="H311" s="923"/>
      <c r="I311" s="924"/>
      <c r="J311" s="52" t="s">
        <v>2</v>
      </c>
      <c r="K311" s="52"/>
      <c r="L311" s="52"/>
      <c r="M311" s="53"/>
      <c r="N311" s="146"/>
      <c r="V311" s="145">
        <f>G311</f>
        <v>0</v>
      </c>
    </row>
    <row r="312" spans="1:22" ht="23.25" thickBot="1">
      <c r="A312" s="697"/>
      <c r="B312" s="137" t="s">
        <v>77</v>
      </c>
      <c r="C312" s="137" t="s">
        <v>79</v>
      </c>
      <c r="D312" s="137" t="s">
        <v>22</v>
      </c>
      <c r="E312" s="758" t="s">
        <v>81</v>
      </c>
      <c r="F312" s="758"/>
      <c r="G312" s="707"/>
      <c r="H312" s="708"/>
      <c r="I312" s="709"/>
      <c r="J312" s="18" t="s">
        <v>1</v>
      </c>
      <c r="K312" s="19"/>
      <c r="L312" s="19"/>
      <c r="M312" s="20"/>
      <c r="N312" s="146"/>
      <c r="V312" s="145"/>
    </row>
    <row r="313" spans="1:22" ht="13.5" thickBot="1">
      <c r="A313" s="753"/>
      <c r="B313" s="14"/>
      <c r="C313" s="14"/>
      <c r="D313" s="15"/>
      <c r="E313" s="16" t="s">
        <v>4</v>
      </c>
      <c r="F313" s="17"/>
      <c r="G313" s="554"/>
      <c r="H313" s="555"/>
      <c r="I313" s="556"/>
      <c r="J313" s="18" t="s">
        <v>0</v>
      </c>
      <c r="K313" s="19"/>
      <c r="L313" s="19"/>
      <c r="M313" s="20"/>
      <c r="N313" s="146"/>
      <c r="V313" s="145"/>
    </row>
    <row r="314" spans="1:22" ht="24" thickTop="1" thickBot="1">
      <c r="A314" s="752">
        <f>A310+1</f>
        <v>75</v>
      </c>
      <c r="B314" s="136" t="s">
        <v>76</v>
      </c>
      <c r="C314" s="136" t="s">
        <v>78</v>
      </c>
      <c r="D314" s="136" t="s">
        <v>23</v>
      </c>
      <c r="E314" s="754" t="s">
        <v>80</v>
      </c>
      <c r="F314" s="754"/>
      <c r="G314" s="754" t="s">
        <v>71</v>
      </c>
      <c r="H314" s="716"/>
      <c r="I314" s="196"/>
      <c r="J314" s="54" t="s">
        <v>2</v>
      </c>
      <c r="K314" s="55"/>
      <c r="L314" s="55"/>
      <c r="M314" s="56"/>
      <c r="N314" s="146"/>
      <c r="V314" s="145"/>
    </row>
    <row r="315" spans="1:22" ht="13.5" thickBot="1">
      <c r="A315" s="697"/>
      <c r="B315" s="13"/>
      <c r="C315" s="13"/>
      <c r="D315" s="216"/>
      <c r="E315" s="13"/>
      <c r="F315" s="13"/>
      <c r="G315" s="547"/>
      <c r="H315" s="923"/>
      <c r="I315" s="924"/>
      <c r="J315" s="52" t="s">
        <v>2</v>
      </c>
      <c r="K315" s="52"/>
      <c r="L315" s="52"/>
      <c r="M315" s="53"/>
      <c r="N315" s="146"/>
      <c r="V315" s="145">
        <f>G315</f>
        <v>0</v>
      </c>
    </row>
    <row r="316" spans="1:22" ht="23.25" thickBot="1">
      <c r="A316" s="697"/>
      <c r="B316" s="137" t="s">
        <v>77</v>
      </c>
      <c r="C316" s="137" t="s">
        <v>79</v>
      </c>
      <c r="D316" s="137" t="s">
        <v>22</v>
      </c>
      <c r="E316" s="758" t="s">
        <v>81</v>
      </c>
      <c r="F316" s="758"/>
      <c r="G316" s="707"/>
      <c r="H316" s="708"/>
      <c r="I316" s="709"/>
      <c r="J316" s="18" t="s">
        <v>1</v>
      </c>
      <c r="K316" s="19"/>
      <c r="L316" s="19"/>
      <c r="M316" s="20"/>
      <c r="N316" s="146"/>
      <c r="V316" s="145"/>
    </row>
    <row r="317" spans="1:22" ht="13.5" thickBot="1">
      <c r="A317" s="753"/>
      <c r="B317" s="14"/>
      <c r="C317" s="14"/>
      <c r="D317" s="15"/>
      <c r="E317" s="16" t="s">
        <v>4</v>
      </c>
      <c r="F317" s="17"/>
      <c r="G317" s="554"/>
      <c r="H317" s="555"/>
      <c r="I317" s="556"/>
      <c r="J317" s="18" t="s">
        <v>0</v>
      </c>
      <c r="K317" s="19"/>
      <c r="L317" s="19"/>
      <c r="M317" s="20"/>
      <c r="N317" s="146"/>
      <c r="V317" s="145"/>
    </row>
    <row r="318" spans="1:22" ht="24" thickTop="1" thickBot="1">
      <c r="A318" s="752">
        <f>A314+1</f>
        <v>76</v>
      </c>
      <c r="B318" s="136" t="s">
        <v>76</v>
      </c>
      <c r="C318" s="136" t="s">
        <v>78</v>
      </c>
      <c r="D318" s="136" t="s">
        <v>23</v>
      </c>
      <c r="E318" s="754" t="s">
        <v>80</v>
      </c>
      <c r="F318" s="754"/>
      <c r="G318" s="754" t="s">
        <v>71</v>
      </c>
      <c r="H318" s="716"/>
      <c r="I318" s="196"/>
      <c r="J318" s="54" t="s">
        <v>2</v>
      </c>
      <c r="K318" s="55"/>
      <c r="L318" s="55"/>
      <c r="M318" s="56"/>
      <c r="N318" s="146"/>
      <c r="V318" s="145"/>
    </row>
    <row r="319" spans="1:22" ht="13.5" thickBot="1">
      <c r="A319" s="697"/>
      <c r="B319" s="13"/>
      <c r="C319" s="13"/>
      <c r="D319" s="216"/>
      <c r="E319" s="13"/>
      <c r="F319" s="13"/>
      <c r="G319" s="547"/>
      <c r="H319" s="923"/>
      <c r="I319" s="924"/>
      <c r="J319" s="52" t="s">
        <v>2</v>
      </c>
      <c r="K319" s="52"/>
      <c r="L319" s="52"/>
      <c r="M319" s="53"/>
      <c r="N319" s="146"/>
      <c r="V319" s="145">
        <f>G319</f>
        <v>0</v>
      </c>
    </row>
    <row r="320" spans="1:22" ht="23.25" thickBot="1">
      <c r="A320" s="697"/>
      <c r="B320" s="137" t="s">
        <v>77</v>
      </c>
      <c r="C320" s="137" t="s">
        <v>79</v>
      </c>
      <c r="D320" s="137" t="s">
        <v>22</v>
      </c>
      <c r="E320" s="758" t="s">
        <v>81</v>
      </c>
      <c r="F320" s="758"/>
      <c r="G320" s="707"/>
      <c r="H320" s="708"/>
      <c r="I320" s="709"/>
      <c r="J320" s="18" t="s">
        <v>1</v>
      </c>
      <c r="K320" s="19"/>
      <c r="L320" s="19"/>
      <c r="M320" s="20"/>
      <c r="N320" s="146"/>
      <c r="V320" s="145"/>
    </row>
    <row r="321" spans="1:22" ht="13.5" thickBot="1">
      <c r="A321" s="753"/>
      <c r="B321" s="14"/>
      <c r="C321" s="14"/>
      <c r="D321" s="15"/>
      <c r="E321" s="16" t="s">
        <v>4</v>
      </c>
      <c r="F321" s="17"/>
      <c r="G321" s="554"/>
      <c r="H321" s="555"/>
      <c r="I321" s="556"/>
      <c r="J321" s="18" t="s">
        <v>0</v>
      </c>
      <c r="K321" s="19"/>
      <c r="L321" s="19"/>
      <c r="M321" s="20"/>
      <c r="N321" s="146"/>
      <c r="V321" s="145"/>
    </row>
    <row r="322" spans="1:22" ht="24" thickTop="1" thickBot="1">
      <c r="A322" s="752">
        <f>A318+1</f>
        <v>77</v>
      </c>
      <c r="B322" s="136" t="s">
        <v>76</v>
      </c>
      <c r="C322" s="136" t="s">
        <v>78</v>
      </c>
      <c r="D322" s="136" t="s">
        <v>23</v>
      </c>
      <c r="E322" s="754" t="s">
        <v>80</v>
      </c>
      <c r="F322" s="754"/>
      <c r="G322" s="754" t="s">
        <v>71</v>
      </c>
      <c r="H322" s="716"/>
      <c r="I322" s="196"/>
      <c r="J322" s="54" t="s">
        <v>2</v>
      </c>
      <c r="K322" s="55"/>
      <c r="L322" s="55"/>
      <c r="M322" s="56"/>
      <c r="N322" s="146"/>
      <c r="V322" s="145"/>
    </row>
    <row r="323" spans="1:22" ht="13.5" thickBot="1">
      <c r="A323" s="697"/>
      <c r="B323" s="13"/>
      <c r="C323" s="13"/>
      <c r="D323" s="216"/>
      <c r="E323" s="13"/>
      <c r="F323" s="13"/>
      <c r="G323" s="547"/>
      <c r="H323" s="923"/>
      <c r="I323" s="924"/>
      <c r="J323" s="52" t="s">
        <v>2</v>
      </c>
      <c r="K323" s="52"/>
      <c r="L323" s="52"/>
      <c r="M323" s="53"/>
      <c r="N323" s="146"/>
      <c r="V323" s="145">
        <f>G323</f>
        <v>0</v>
      </c>
    </row>
    <row r="324" spans="1:22" ht="23.25" thickBot="1">
      <c r="A324" s="697"/>
      <c r="B324" s="137" t="s">
        <v>77</v>
      </c>
      <c r="C324" s="137" t="s">
        <v>79</v>
      </c>
      <c r="D324" s="137" t="s">
        <v>22</v>
      </c>
      <c r="E324" s="758" t="s">
        <v>81</v>
      </c>
      <c r="F324" s="758"/>
      <c r="G324" s="707"/>
      <c r="H324" s="708"/>
      <c r="I324" s="709"/>
      <c r="J324" s="18" t="s">
        <v>1</v>
      </c>
      <c r="K324" s="19"/>
      <c r="L324" s="19"/>
      <c r="M324" s="20"/>
      <c r="N324" s="146"/>
      <c r="V324" s="145"/>
    </row>
    <row r="325" spans="1:22" ht="13.5" thickBot="1">
      <c r="A325" s="753"/>
      <c r="B325" s="14"/>
      <c r="C325" s="14"/>
      <c r="D325" s="15"/>
      <c r="E325" s="16" t="s">
        <v>4</v>
      </c>
      <c r="F325" s="17"/>
      <c r="G325" s="554"/>
      <c r="H325" s="555"/>
      <c r="I325" s="556"/>
      <c r="J325" s="18" t="s">
        <v>0</v>
      </c>
      <c r="K325" s="19"/>
      <c r="L325" s="19"/>
      <c r="M325" s="20"/>
      <c r="N325" s="146"/>
      <c r="V325" s="145"/>
    </row>
    <row r="326" spans="1:22" ht="24" thickTop="1" thickBot="1">
      <c r="A326" s="752">
        <f>A322+1</f>
        <v>78</v>
      </c>
      <c r="B326" s="136" t="s">
        <v>76</v>
      </c>
      <c r="C326" s="136" t="s">
        <v>78</v>
      </c>
      <c r="D326" s="136" t="s">
        <v>23</v>
      </c>
      <c r="E326" s="754" t="s">
        <v>80</v>
      </c>
      <c r="F326" s="754"/>
      <c r="G326" s="754" t="s">
        <v>71</v>
      </c>
      <c r="H326" s="716"/>
      <c r="I326" s="196"/>
      <c r="J326" s="54" t="s">
        <v>2</v>
      </c>
      <c r="K326" s="55"/>
      <c r="L326" s="55"/>
      <c r="M326" s="56"/>
      <c r="N326" s="146"/>
      <c r="V326" s="145"/>
    </row>
    <row r="327" spans="1:22" ht="13.5" thickBot="1">
      <c r="A327" s="697"/>
      <c r="B327" s="13"/>
      <c r="C327" s="13"/>
      <c r="D327" s="216"/>
      <c r="E327" s="13"/>
      <c r="F327" s="13"/>
      <c r="G327" s="547"/>
      <c r="H327" s="923"/>
      <c r="I327" s="924"/>
      <c r="J327" s="52" t="s">
        <v>2</v>
      </c>
      <c r="K327" s="52"/>
      <c r="L327" s="52"/>
      <c r="M327" s="53"/>
      <c r="N327" s="146"/>
      <c r="V327" s="145">
        <f>G327</f>
        <v>0</v>
      </c>
    </row>
    <row r="328" spans="1:22" ht="23.25" thickBot="1">
      <c r="A328" s="697"/>
      <c r="B328" s="137" t="s">
        <v>77</v>
      </c>
      <c r="C328" s="137" t="s">
        <v>79</v>
      </c>
      <c r="D328" s="137" t="s">
        <v>22</v>
      </c>
      <c r="E328" s="758" t="s">
        <v>81</v>
      </c>
      <c r="F328" s="758"/>
      <c r="G328" s="707"/>
      <c r="H328" s="708"/>
      <c r="I328" s="709"/>
      <c r="J328" s="18" t="s">
        <v>1</v>
      </c>
      <c r="K328" s="19"/>
      <c r="L328" s="19"/>
      <c r="M328" s="20"/>
      <c r="N328" s="146"/>
      <c r="V328" s="145"/>
    </row>
    <row r="329" spans="1:22" ht="13.5" thickBot="1">
      <c r="A329" s="753"/>
      <c r="B329" s="14"/>
      <c r="C329" s="14"/>
      <c r="D329" s="15"/>
      <c r="E329" s="16" t="s">
        <v>4</v>
      </c>
      <c r="F329" s="17"/>
      <c r="G329" s="554"/>
      <c r="H329" s="555"/>
      <c r="I329" s="556"/>
      <c r="J329" s="18" t="s">
        <v>0</v>
      </c>
      <c r="K329" s="19"/>
      <c r="L329" s="19"/>
      <c r="M329" s="20"/>
      <c r="N329" s="146"/>
      <c r="V329" s="145"/>
    </row>
    <row r="330" spans="1:22" ht="24" thickTop="1" thickBot="1">
      <c r="A330" s="752">
        <f>A326+1</f>
        <v>79</v>
      </c>
      <c r="B330" s="136" t="s">
        <v>76</v>
      </c>
      <c r="C330" s="136" t="s">
        <v>78</v>
      </c>
      <c r="D330" s="136" t="s">
        <v>23</v>
      </c>
      <c r="E330" s="754" t="s">
        <v>80</v>
      </c>
      <c r="F330" s="754"/>
      <c r="G330" s="754" t="s">
        <v>71</v>
      </c>
      <c r="H330" s="716"/>
      <c r="I330" s="196"/>
      <c r="J330" s="54" t="s">
        <v>2</v>
      </c>
      <c r="K330" s="55"/>
      <c r="L330" s="55"/>
      <c r="M330" s="56"/>
      <c r="N330" s="146"/>
      <c r="V330" s="145"/>
    </row>
    <row r="331" spans="1:22" ht="13.5" thickBot="1">
      <c r="A331" s="697"/>
      <c r="B331" s="13"/>
      <c r="C331" s="13"/>
      <c r="D331" s="216"/>
      <c r="E331" s="13"/>
      <c r="F331" s="13"/>
      <c r="G331" s="547"/>
      <c r="H331" s="923"/>
      <c r="I331" s="924"/>
      <c r="J331" s="52" t="s">
        <v>2</v>
      </c>
      <c r="K331" s="52"/>
      <c r="L331" s="52"/>
      <c r="M331" s="53"/>
      <c r="N331" s="146"/>
      <c r="V331" s="145">
        <f>G331</f>
        <v>0</v>
      </c>
    </row>
    <row r="332" spans="1:22" ht="23.25" thickBot="1">
      <c r="A332" s="697"/>
      <c r="B332" s="137" t="s">
        <v>77</v>
      </c>
      <c r="C332" s="137" t="s">
        <v>79</v>
      </c>
      <c r="D332" s="137" t="s">
        <v>22</v>
      </c>
      <c r="E332" s="758" t="s">
        <v>81</v>
      </c>
      <c r="F332" s="758"/>
      <c r="G332" s="707"/>
      <c r="H332" s="708"/>
      <c r="I332" s="709"/>
      <c r="J332" s="18" t="s">
        <v>1</v>
      </c>
      <c r="K332" s="19"/>
      <c r="L332" s="19"/>
      <c r="M332" s="20"/>
      <c r="N332" s="146"/>
      <c r="V332" s="145"/>
    </row>
    <row r="333" spans="1:22" ht="13.5" thickBot="1">
      <c r="A333" s="753"/>
      <c r="B333" s="14"/>
      <c r="C333" s="14"/>
      <c r="D333" s="15"/>
      <c r="E333" s="16" t="s">
        <v>4</v>
      </c>
      <c r="F333" s="17"/>
      <c r="G333" s="554"/>
      <c r="H333" s="555"/>
      <c r="I333" s="556"/>
      <c r="J333" s="18" t="s">
        <v>0</v>
      </c>
      <c r="K333" s="19"/>
      <c r="L333" s="19"/>
      <c r="M333" s="20"/>
      <c r="N333" s="146"/>
      <c r="V333" s="145"/>
    </row>
    <row r="334" spans="1:22" ht="24" thickTop="1" thickBot="1">
      <c r="A334" s="752">
        <f>A330+1</f>
        <v>80</v>
      </c>
      <c r="B334" s="136" t="s">
        <v>76</v>
      </c>
      <c r="C334" s="136" t="s">
        <v>78</v>
      </c>
      <c r="D334" s="136" t="s">
        <v>23</v>
      </c>
      <c r="E334" s="754" t="s">
        <v>80</v>
      </c>
      <c r="F334" s="754"/>
      <c r="G334" s="754" t="s">
        <v>71</v>
      </c>
      <c r="H334" s="716"/>
      <c r="I334" s="196"/>
      <c r="J334" s="54" t="s">
        <v>2</v>
      </c>
      <c r="K334" s="55"/>
      <c r="L334" s="55"/>
      <c r="M334" s="56"/>
      <c r="N334" s="146"/>
      <c r="V334" s="145"/>
    </row>
    <row r="335" spans="1:22" ht="13.5" thickBot="1">
      <c r="A335" s="697"/>
      <c r="B335" s="13"/>
      <c r="C335" s="13"/>
      <c r="D335" s="216"/>
      <c r="E335" s="13"/>
      <c r="F335" s="13"/>
      <c r="G335" s="547"/>
      <c r="H335" s="923"/>
      <c r="I335" s="924"/>
      <c r="J335" s="52" t="s">
        <v>2</v>
      </c>
      <c r="K335" s="52"/>
      <c r="L335" s="52"/>
      <c r="M335" s="53"/>
      <c r="N335" s="146"/>
      <c r="V335" s="145">
        <f>G335</f>
        <v>0</v>
      </c>
    </row>
    <row r="336" spans="1:22" ht="23.25" thickBot="1">
      <c r="A336" s="697"/>
      <c r="B336" s="137" t="s">
        <v>77</v>
      </c>
      <c r="C336" s="137" t="s">
        <v>79</v>
      </c>
      <c r="D336" s="137" t="s">
        <v>22</v>
      </c>
      <c r="E336" s="758" t="s">
        <v>81</v>
      </c>
      <c r="F336" s="758"/>
      <c r="G336" s="707"/>
      <c r="H336" s="708"/>
      <c r="I336" s="709"/>
      <c r="J336" s="18" t="s">
        <v>1</v>
      </c>
      <c r="K336" s="19"/>
      <c r="L336" s="19"/>
      <c r="M336" s="20"/>
      <c r="N336" s="146"/>
      <c r="V336" s="145"/>
    </row>
    <row r="337" spans="1:22" ht="13.5" thickBot="1">
      <c r="A337" s="753"/>
      <c r="B337" s="14"/>
      <c r="C337" s="14"/>
      <c r="D337" s="15"/>
      <c r="E337" s="16" t="s">
        <v>4</v>
      </c>
      <c r="F337" s="17"/>
      <c r="G337" s="554"/>
      <c r="H337" s="555"/>
      <c r="I337" s="556"/>
      <c r="J337" s="18" t="s">
        <v>0</v>
      </c>
      <c r="K337" s="19"/>
      <c r="L337" s="19"/>
      <c r="M337" s="20"/>
      <c r="N337" s="146"/>
      <c r="V337" s="145"/>
    </row>
    <row r="338" spans="1:22" ht="24" thickTop="1" thickBot="1">
      <c r="A338" s="752">
        <f>A334+1</f>
        <v>81</v>
      </c>
      <c r="B338" s="136" t="s">
        <v>76</v>
      </c>
      <c r="C338" s="136" t="s">
        <v>78</v>
      </c>
      <c r="D338" s="136" t="s">
        <v>23</v>
      </c>
      <c r="E338" s="754" t="s">
        <v>80</v>
      </c>
      <c r="F338" s="754"/>
      <c r="G338" s="754" t="s">
        <v>71</v>
      </c>
      <c r="H338" s="716"/>
      <c r="I338" s="196"/>
      <c r="J338" s="54" t="s">
        <v>2</v>
      </c>
      <c r="K338" s="55"/>
      <c r="L338" s="55"/>
      <c r="M338" s="56"/>
      <c r="N338" s="146"/>
      <c r="V338" s="145"/>
    </row>
    <row r="339" spans="1:22" ht="13.5" thickBot="1">
      <c r="A339" s="697"/>
      <c r="B339" s="13"/>
      <c r="C339" s="13"/>
      <c r="D339" s="216"/>
      <c r="E339" s="13"/>
      <c r="F339" s="13"/>
      <c r="G339" s="547"/>
      <c r="H339" s="923"/>
      <c r="I339" s="924"/>
      <c r="J339" s="52" t="s">
        <v>2</v>
      </c>
      <c r="K339" s="52"/>
      <c r="L339" s="52"/>
      <c r="M339" s="53"/>
      <c r="N339" s="146"/>
      <c r="V339" s="145">
        <f>G339</f>
        <v>0</v>
      </c>
    </row>
    <row r="340" spans="1:22" ht="23.25" thickBot="1">
      <c r="A340" s="697"/>
      <c r="B340" s="137" t="s">
        <v>77</v>
      </c>
      <c r="C340" s="137" t="s">
        <v>79</v>
      </c>
      <c r="D340" s="137" t="s">
        <v>22</v>
      </c>
      <c r="E340" s="758" t="s">
        <v>81</v>
      </c>
      <c r="F340" s="758"/>
      <c r="G340" s="707"/>
      <c r="H340" s="708"/>
      <c r="I340" s="709"/>
      <c r="J340" s="18" t="s">
        <v>1</v>
      </c>
      <c r="K340" s="19"/>
      <c r="L340" s="19"/>
      <c r="M340" s="20"/>
      <c r="N340" s="146"/>
      <c r="V340" s="145"/>
    </row>
    <row r="341" spans="1:22" ht="13.5" thickBot="1">
      <c r="A341" s="753"/>
      <c r="B341" s="14"/>
      <c r="C341" s="14"/>
      <c r="D341" s="15"/>
      <c r="E341" s="16" t="s">
        <v>4</v>
      </c>
      <c r="F341" s="17"/>
      <c r="G341" s="554"/>
      <c r="H341" s="555"/>
      <c r="I341" s="556"/>
      <c r="J341" s="18" t="s">
        <v>0</v>
      </c>
      <c r="K341" s="19"/>
      <c r="L341" s="19"/>
      <c r="M341" s="20"/>
      <c r="N341" s="146"/>
      <c r="V341" s="145"/>
    </row>
    <row r="342" spans="1:22" ht="24" thickTop="1" thickBot="1">
      <c r="A342" s="752">
        <f>A338+1</f>
        <v>82</v>
      </c>
      <c r="B342" s="136" t="s">
        <v>76</v>
      </c>
      <c r="C342" s="136" t="s">
        <v>78</v>
      </c>
      <c r="D342" s="136" t="s">
        <v>23</v>
      </c>
      <c r="E342" s="754" t="s">
        <v>80</v>
      </c>
      <c r="F342" s="754"/>
      <c r="G342" s="754" t="s">
        <v>71</v>
      </c>
      <c r="H342" s="716"/>
      <c r="I342" s="196"/>
      <c r="J342" s="54" t="s">
        <v>2</v>
      </c>
      <c r="K342" s="55"/>
      <c r="L342" s="55"/>
      <c r="M342" s="56"/>
      <c r="N342" s="146"/>
      <c r="V342" s="145"/>
    </row>
    <row r="343" spans="1:22" ht="13.5" thickBot="1">
      <c r="A343" s="697"/>
      <c r="B343" s="13"/>
      <c r="C343" s="13"/>
      <c r="D343" s="216"/>
      <c r="E343" s="13"/>
      <c r="F343" s="13"/>
      <c r="G343" s="547"/>
      <c r="H343" s="923"/>
      <c r="I343" s="924"/>
      <c r="J343" s="52" t="s">
        <v>2</v>
      </c>
      <c r="K343" s="52"/>
      <c r="L343" s="52"/>
      <c r="M343" s="53"/>
      <c r="N343" s="146"/>
      <c r="V343" s="145">
        <f>G343</f>
        <v>0</v>
      </c>
    </row>
    <row r="344" spans="1:22" ht="23.25" thickBot="1">
      <c r="A344" s="697"/>
      <c r="B344" s="137" t="s">
        <v>77</v>
      </c>
      <c r="C344" s="137" t="s">
        <v>79</v>
      </c>
      <c r="D344" s="137" t="s">
        <v>22</v>
      </c>
      <c r="E344" s="758" t="s">
        <v>81</v>
      </c>
      <c r="F344" s="758"/>
      <c r="G344" s="707"/>
      <c r="H344" s="708"/>
      <c r="I344" s="709"/>
      <c r="J344" s="18" t="s">
        <v>1</v>
      </c>
      <c r="K344" s="19"/>
      <c r="L344" s="19"/>
      <c r="M344" s="20"/>
      <c r="N344" s="146"/>
      <c r="V344" s="145"/>
    </row>
    <row r="345" spans="1:22" ht="13.5" thickBot="1">
      <c r="A345" s="753"/>
      <c r="B345" s="14"/>
      <c r="C345" s="14"/>
      <c r="D345" s="15"/>
      <c r="E345" s="16" t="s">
        <v>4</v>
      </c>
      <c r="F345" s="17"/>
      <c r="G345" s="554"/>
      <c r="H345" s="555"/>
      <c r="I345" s="556"/>
      <c r="J345" s="18" t="s">
        <v>0</v>
      </c>
      <c r="K345" s="19"/>
      <c r="L345" s="19"/>
      <c r="M345" s="20"/>
      <c r="N345" s="146"/>
      <c r="V345" s="145"/>
    </row>
    <row r="346" spans="1:22" ht="24" thickTop="1" thickBot="1">
      <c r="A346" s="752">
        <f>A342+1</f>
        <v>83</v>
      </c>
      <c r="B346" s="136" t="s">
        <v>76</v>
      </c>
      <c r="C346" s="136" t="s">
        <v>78</v>
      </c>
      <c r="D346" s="136" t="s">
        <v>23</v>
      </c>
      <c r="E346" s="754" t="s">
        <v>80</v>
      </c>
      <c r="F346" s="754"/>
      <c r="G346" s="754" t="s">
        <v>71</v>
      </c>
      <c r="H346" s="716"/>
      <c r="I346" s="196"/>
      <c r="J346" s="54" t="s">
        <v>2</v>
      </c>
      <c r="K346" s="55"/>
      <c r="L346" s="55"/>
      <c r="M346" s="56"/>
      <c r="N346" s="146"/>
      <c r="V346" s="145"/>
    </row>
    <row r="347" spans="1:22" ht="13.5" thickBot="1">
      <c r="A347" s="697"/>
      <c r="B347" s="13"/>
      <c r="C347" s="13"/>
      <c r="D347" s="216"/>
      <c r="E347" s="13"/>
      <c r="F347" s="13"/>
      <c r="G347" s="547"/>
      <c r="H347" s="923"/>
      <c r="I347" s="924"/>
      <c r="J347" s="52" t="s">
        <v>2</v>
      </c>
      <c r="K347" s="52"/>
      <c r="L347" s="52"/>
      <c r="M347" s="53"/>
      <c r="N347" s="146"/>
      <c r="V347" s="145">
        <f>G347</f>
        <v>0</v>
      </c>
    </row>
    <row r="348" spans="1:22" ht="23.25" thickBot="1">
      <c r="A348" s="697"/>
      <c r="B348" s="137" t="s">
        <v>77</v>
      </c>
      <c r="C348" s="137" t="s">
        <v>79</v>
      </c>
      <c r="D348" s="137" t="s">
        <v>22</v>
      </c>
      <c r="E348" s="758" t="s">
        <v>81</v>
      </c>
      <c r="F348" s="758"/>
      <c r="G348" s="707"/>
      <c r="H348" s="708"/>
      <c r="I348" s="709"/>
      <c r="J348" s="18" t="s">
        <v>1</v>
      </c>
      <c r="K348" s="19"/>
      <c r="L348" s="19"/>
      <c r="M348" s="20"/>
      <c r="N348" s="146"/>
      <c r="V348" s="145"/>
    </row>
    <row r="349" spans="1:22" ht="13.5" thickBot="1">
      <c r="A349" s="753"/>
      <c r="B349" s="14"/>
      <c r="C349" s="14"/>
      <c r="D349" s="15"/>
      <c r="E349" s="16" t="s">
        <v>4</v>
      </c>
      <c r="F349" s="17"/>
      <c r="G349" s="554"/>
      <c r="H349" s="555"/>
      <c r="I349" s="556"/>
      <c r="J349" s="18" t="s">
        <v>0</v>
      </c>
      <c r="K349" s="19"/>
      <c r="L349" s="19"/>
      <c r="M349" s="20"/>
      <c r="N349" s="146"/>
      <c r="V349" s="145"/>
    </row>
    <row r="350" spans="1:22" ht="24" thickTop="1" thickBot="1">
      <c r="A350" s="752">
        <f>A346+1</f>
        <v>84</v>
      </c>
      <c r="B350" s="136" t="s">
        <v>76</v>
      </c>
      <c r="C350" s="136" t="s">
        <v>78</v>
      </c>
      <c r="D350" s="136" t="s">
        <v>23</v>
      </c>
      <c r="E350" s="754" t="s">
        <v>80</v>
      </c>
      <c r="F350" s="754"/>
      <c r="G350" s="754" t="s">
        <v>71</v>
      </c>
      <c r="H350" s="716"/>
      <c r="I350" s="196"/>
      <c r="J350" s="54" t="s">
        <v>2</v>
      </c>
      <c r="K350" s="55"/>
      <c r="L350" s="55"/>
      <c r="M350" s="56"/>
      <c r="N350" s="146"/>
      <c r="V350" s="145"/>
    </row>
    <row r="351" spans="1:22" ht="13.5" thickBot="1">
      <c r="A351" s="697"/>
      <c r="B351" s="13"/>
      <c r="C351" s="13"/>
      <c r="D351" s="216"/>
      <c r="E351" s="13"/>
      <c r="F351" s="13"/>
      <c r="G351" s="547"/>
      <c r="H351" s="923"/>
      <c r="I351" s="924"/>
      <c r="J351" s="52" t="s">
        <v>2</v>
      </c>
      <c r="K351" s="52"/>
      <c r="L351" s="52"/>
      <c r="M351" s="53"/>
      <c r="N351" s="146"/>
      <c r="V351" s="145">
        <f>G351</f>
        <v>0</v>
      </c>
    </row>
    <row r="352" spans="1:22" ht="23.25" thickBot="1">
      <c r="A352" s="697"/>
      <c r="B352" s="137" t="s">
        <v>77</v>
      </c>
      <c r="C352" s="137" t="s">
        <v>79</v>
      </c>
      <c r="D352" s="137" t="s">
        <v>22</v>
      </c>
      <c r="E352" s="758" t="s">
        <v>81</v>
      </c>
      <c r="F352" s="758"/>
      <c r="G352" s="707"/>
      <c r="H352" s="708"/>
      <c r="I352" s="709"/>
      <c r="J352" s="18" t="s">
        <v>1</v>
      </c>
      <c r="K352" s="19"/>
      <c r="L352" s="19"/>
      <c r="M352" s="20"/>
      <c r="N352" s="146"/>
      <c r="V352" s="145"/>
    </row>
    <row r="353" spans="1:22" ht="13.5" thickBot="1">
      <c r="A353" s="753"/>
      <c r="B353" s="14"/>
      <c r="C353" s="14"/>
      <c r="D353" s="15"/>
      <c r="E353" s="16" t="s">
        <v>4</v>
      </c>
      <c r="F353" s="17"/>
      <c r="G353" s="554"/>
      <c r="H353" s="555"/>
      <c r="I353" s="556"/>
      <c r="J353" s="18" t="s">
        <v>0</v>
      </c>
      <c r="K353" s="19"/>
      <c r="L353" s="19"/>
      <c r="M353" s="20"/>
      <c r="N353" s="146"/>
      <c r="V353" s="145"/>
    </row>
    <row r="354" spans="1:22" ht="24" thickTop="1" thickBot="1">
      <c r="A354" s="752">
        <f>A350+1</f>
        <v>85</v>
      </c>
      <c r="B354" s="136" t="s">
        <v>76</v>
      </c>
      <c r="C354" s="136" t="s">
        <v>78</v>
      </c>
      <c r="D354" s="136" t="s">
        <v>23</v>
      </c>
      <c r="E354" s="754" t="s">
        <v>80</v>
      </c>
      <c r="F354" s="754"/>
      <c r="G354" s="754" t="s">
        <v>71</v>
      </c>
      <c r="H354" s="716"/>
      <c r="I354" s="196"/>
      <c r="J354" s="54" t="s">
        <v>2</v>
      </c>
      <c r="K354" s="55"/>
      <c r="L354" s="55"/>
      <c r="M354" s="56"/>
      <c r="N354" s="146"/>
      <c r="V354" s="145"/>
    </row>
    <row r="355" spans="1:22" ht="13.5" thickBot="1">
      <c r="A355" s="697"/>
      <c r="B355" s="13"/>
      <c r="C355" s="13"/>
      <c r="D355" s="216"/>
      <c r="E355" s="13"/>
      <c r="F355" s="13"/>
      <c r="G355" s="547"/>
      <c r="H355" s="923"/>
      <c r="I355" s="924"/>
      <c r="J355" s="52" t="s">
        <v>2</v>
      </c>
      <c r="K355" s="52"/>
      <c r="L355" s="52"/>
      <c r="M355" s="53"/>
      <c r="N355" s="146"/>
      <c r="V355" s="145">
        <f>G355</f>
        <v>0</v>
      </c>
    </row>
    <row r="356" spans="1:22" ht="23.25" thickBot="1">
      <c r="A356" s="697"/>
      <c r="B356" s="137" t="s">
        <v>77</v>
      </c>
      <c r="C356" s="137" t="s">
        <v>79</v>
      </c>
      <c r="D356" s="137" t="s">
        <v>22</v>
      </c>
      <c r="E356" s="758" t="s">
        <v>81</v>
      </c>
      <c r="F356" s="758"/>
      <c r="G356" s="707"/>
      <c r="H356" s="708"/>
      <c r="I356" s="709"/>
      <c r="J356" s="18" t="s">
        <v>1</v>
      </c>
      <c r="K356" s="19"/>
      <c r="L356" s="19"/>
      <c r="M356" s="20"/>
      <c r="N356" s="146"/>
      <c r="V356" s="145"/>
    </row>
    <row r="357" spans="1:22" ht="13.5" thickBot="1">
      <c r="A357" s="753"/>
      <c r="B357" s="14"/>
      <c r="C357" s="14"/>
      <c r="D357" s="15"/>
      <c r="E357" s="16" t="s">
        <v>4</v>
      </c>
      <c r="F357" s="17"/>
      <c r="G357" s="554"/>
      <c r="H357" s="555"/>
      <c r="I357" s="556"/>
      <c r="J357" s="18" t="s">
        <v>0</v>
      </c>
      <c r="K357" s="19"/>
      <c r="L357" s="19"/>
      <c r="M357" s="20"/>
      <c r="N357" s="146"/>
      <c r="V357" s="145"/>
    </row>
    <row r="358" spans="1:22" ht="24" thickTop="1" thickBot="1">
      <c r="A358" s="752">
        <f>A354+1</f>
        <v>86</v>
      </c>
      <c r="B358" s="136" t="s">
        <v>76</v>
      </c>
      <c r="C358" s="136" t="s">
        <v>78</v>
      </c>
      <c r="D358" s="136" t="s">
        <v>23</v>
      </c>
      <c r="E358" s="754" t="s">
        <v>80</v>
      </c>
      <c r="F358" s="754"/>
      <c r="G358" s="754" t="s">
        <v>71</v>
      </c>
      <c r="H358" s="716"/>
      <c r="I358" s="196"/>
      <c r="J358" s="54" t="s">
        <v>2</v>
      </c>
      <c r="K358" s="55"/>
      <c r="L358" s="55"/>
      <c r="M358" s="56"/>
      <c r="N358" s="146"/>
      <c r="V358" s="145"/>
    </row>
    <row r="359" spans="1:22" ht="13.5" thickBot="1">
      <c r="A359" s="697"/>
      <c r="B359" s="13"/>
      <c r="C359" s="13"/>
      <c r="D359" s="216"/>
      <c r="E359" s="13"/>
      <c r="F359" s="13"/>
      <c r="G359" s="547"/>
      <c r="H359" s="923"/>
      <c r="I359" s="924"/>
      <c r="J359" s="52" t="s">
        <v>2</v>
      </c>
      <c r="K359" s="52"/>
      <c r="L359" s="52"/>
      <c r="M359" s="53"/>
      <c r="N359" s="146"/>
      <c r="V359" s="145">
        <f>G359</f>
        <v>0</v>
      </c>
    </row>
    <row r="360" spans="1:22" ht="23.25" thickBot="1">
      <c r="A360" s="697"/>
      <c r="B360" s="137" t="s">
        <v>77</v>
      </c>
      <c r="C360" s="137" t="s">
        <v>79</v>
      </c>
      <c r="D360" s="137" t="s">
        <v>22</v>
      </c>
      <c r="E360" s="758" t="s">
        <v>81</v>
      </c>
      <c r="F360" s="758"/>
      <c r="G360" s="707"/>
      <c r="H360" s="708"/>
      <c r="I360" s="709"/>
      <c r="J360" s="18" t="s">
        <v>1</v>
      </c>
      <c r="K360" s="19"/>
      <c r="L360" s="19"/>
      <c r="M360" s="20"/>
      <c r="N360" s="146"/>
      <c r="V360" s="145"/>
    </row>
    <row r="361" spans="1:22" ht="13.5" thickBot="1">
      <c r="A361" s="753"/>
      <c r="B361" s="14"/>
      <c r="C361" s="14"/>
      <c r="D361" s="15"/>
      <c r="E361" s="16" t="s">
        <v>4</v>
      </c>
      <c r="F361" s="17"/>
      <c r="G361" s="554"/>
      <c r="H361" s="555"/>
      <c r="I361" s="556"/>
      <c r="J361" s="18" t="s">
        <v>0</v>
      </c>
      <c r="K361" s="19"/>
      <c r="L361" s="19"/>
      <c r="M361" s="20"/>
      <c r="N361" s="146"/>
      <c r="V361" s="145"/>
    </row>
    <row r="362" spans="1:22" ht="24" thickTop="1" thickBot="1">
      <c r="A362" s="752">
        <f>A358+1</f>
        <v>87</v>
      </c>
      <c r="B362" s="136" t="s">
        <v>76</v>
      </c>
      <c r="C362" s="136" t="s">
        <v>78</v>
      </c>
      <c r="D362" s="136" t="s">
        <v>23</v>
      </c>
      <c r="E362" s="754" t="s">
        <v>80</v>
      </c>
      <c r="F362" s="754"/>
      <c r="G362" s="754" t="s">
        <v>71</v>
      </c>
      <c r="H362" s="716"/>
      <c r="I362" s="196"/>
      <c r="J362" s="54" t="s">
        <v>2</v>
      </c>
      <c r="K362" s="55"/>
      <c r="L362" s="55"/>
      <c r="M362" s="56"/>
      <c r="N362" s="146"/>
      <c r="V362" s="145"/>
    </row>
    <row r="363" spans="1:22" ht="13.5" thickBot="1">
      <c r="A363" s="697"/>
      <c r="B363" s="13"/>
      <c r="C363" s="13"/>
      <c r="D363" s="216"/>
      <c r="E363" s="13"/>
      <c r="F363" s="13"/>
      <c r="G363" s="547"/>
      <c r="H363" s="923"/>
      <c r="I363" s="924"/>
      <c r="J363" s="52" t="s">
        <v>2</v>
      </c>
      <c r="K363" s="52"/>
      <c r="L363" s="52"/>
      <c r="M363" s="53"/>
      <c r="N363" s="146"/>
      <c r="V363" s="145">
        <f>G363</f>
        <v>0</v>
      </c>
    </row>
    <row r="364" spans="1:22" ht="23.25" thickBot="1">
      <c r="A364" s="697"/>
      <c r="B364" s="137" t="s">
        <v>77</v>
      </c>
      <c r="C364" s="137" t="s">
        <v>79</v>
      </c>
      <c r="D364" s="137" t="s">
        <v>22</v>
      </c>
      <c r="E364" s="758" t="s">
        <v>81</v>
      </c>
      <c r="F364" s="758"/>
      <c r="G364" s="707"/>
      <c r="H364" s="708"/>
      <c r="I364" s="709"/>
      <c r="J364" s="18" t="s">
        <v>1</v>
      </c>
      <c r="K364" s="19"/>
      <c r="L364" s="19"/>
      <c r="M364" s="20"/>
      <c r="N364" s="146"/>
      <c r="V364" s="145"/>
    </row>
    <row r="365" spans="1:22" ht="13.5" thickBot="1">
      <c r="A365" s="753"/>
      <c r="B365" s="14"/>
      <c r="C365" s="14"/>
      <c r="D365" s="15"/>
      <c r="E365" s="16" t="s">
        <v>4</v>
      </c>
      <c r="F365" s="17"/>
      <c r="G365" s="554"/>
      <c r="H365" s="555"/>
      <c r="I365" s="556"/>
      <c r="J365" s="18" t="s">
        <v>0</v>
      </c>
      <c r="K365" s="19"/>
      <c r="L365" s="19"/>
      <c r="M365" s="20"/>
      <c r="N365" s="146"/>
      <c r="V365" s="145"/>
    </row>
    <row r="366" spans="1:22" ht="24" thickTop="1" thickBot="1">
      <c r="A366" s="752">
        <f>A362+1</f>
        <v>88</v>
      </c>
      <c r="B366" s="136" t="s">
        <v>76</v>
      </c>
      <c r="C366" s="136" t="s">
        <v>78</v>
      </c>
      <c r="D366" s="136" t="s">
        <v>23</v>
      </c>
      <c r="E366" s="754" t="s">
        <v>80</v>
      </c>
      <c r="F366" s="754"/>
      <c r="G366" s="754" t="s">
        <v>71</v>
      </c>
      <c r="H366" s="716"/>
      <c r="I366" s="196"/>
      <c r="J366" s="54" t="s">
        <v>2</v>
      </c>
      <c r="K366" s="55"/>
      <c r="L366" s="55"/>
      <c r="M366" s="56"/>
      <c r="N366" s="146"/>
      <c r="V366" s="145"/>
    </row>
    <row r="367" spans="1:22" ht="13.5" thickBot="1">
      <c r="A367" s="697"/>
      <c r="B367" s="13"/>
      <c r="C367" s="13"/>
      <c r="D367" s="216"/>
      <c r="E367" s="13"/>
      <c r="F367" s="13"/>
      <c r="G367" s="547"/>
      <c r="H367" s="923"/>
      <c r="I367" s="924"/>
      <c r="J367" s="52" t="s">
        <v>2</v>
      </c>
      <c r="K367" s="52"/>
      <c r="L367" s="52"/>
      <c r="M367" s="53"/>
      <c r="N367" s="146"/>
      <c r="V367" s="145">
        <f>G367</f>
        <v>0</v>
      </c>
    </row>
    <row r="368" spans="1:22" ht="23.25" thickBot="1">
      <c r="A368" s="697"/>
      <c r="B368" s="137" t="s">
        <v>77</v>
      </c>
      <c r="C368" s="137" t="s">
        <v>79</v>
      </c>
      <c r="D368" s="137" t="s">
        <v>22</v>
      </c>
      <c r="E368" s="758" t="s">
        <v>81</v>
      </c>
      <c r="F368" s="758"/>
      <c r="G368" s="707"/>
      <c r="H368" s="708"/>
      <c r="I368" s="709"/>
      <c r="J368" s="18" t="s">
        <v>1</v>
      </c>
      <c r="K368" s="19"/>
      <c r="L368" s="19"/>
      <c r="M368" s="20"/>
      <c r="N368" s="146"/>
      <c r="V368" s="145"/>
    </row>
    <row r="369" spans="1:22" ht="13.5" thickBot="1">
      <c r="A369" s="753"/>
      <c r="B369" s="14"/>
      <c r="C369" s="14"/>
      <c r="D369" s="15"/>
      <c r="E369" s="16" t="s">
        <v>4</v>
      </c>
      <c r="F369" s="17"/>
      <c r="G369" s="554"/>
      <c r="H369" s="555"/>
      <c r="I369" s="556"/>
      <c r="J369" s="18" t="s">
        <v>0</v>
      </c>
      <c r="K369" s="19"/>
      <c r="L369" s="19"/>
      <c r="M369" s="20"/>
      <c r="N369" s="146"/>
      <c r="V369" s="145"/>
    </row>
    <row r="370" spans="1:22" ht="24" thickTop="1" thickBot="1">
      <c r="A370" s="752">
        <f>A366+1</f>
        <v>89</v>
      </c>
      <c r="B370" s="136" t="s">
        <v>76</v>
      </c>
      <c r="C370" s="136" t="s">
        <v>78</v>
      </c>
      <c r="D370" s="136" t="s">
        <v>23</v>
      </c>
      <c r="E370" s="754" t="s">
        <v>80</v>
      </c>
      <c r="F370" s="754"/>
      <c r="G370" s="754" t="s">
        <v>71</v>
      </c>
      <c r="H370" s="716"/>
      <c r="I370" s="196"/>
      <c r="J370" s="54" t="s">
        <v>2</v>
      </c>
      <c r="K370" s="55"/>
      <c r="L370" s="55"/>
      <c r="M370" s="56"/>
      <c r="N370" s="146"/>
      <c r="V370" s="145"/>
    </row>
    <row r="371" spans="1:22" ht="13.5" thickBot="1">
      <c r="A371" s="697"/>
      <c r="B371" s="13"/>
      <c r="C371" s="13"/>
      <c r="D371" s="216"/>
      <c r="E371" s="13"/>
      <c r="F371" s="13"/>
      <c r="G371" s="547"/>
      <c r="H371" s="923"/>
      <c r="I371" s="924"/>
      <c r="J371" s="52" t="s">
        <v>2</v>
      </c>
      <c r="K371" s="52"/>
      <c r="L371" s="52"/>
      <c r="M371" s="53"/>
      <c r="N371" s="146"/>
      <c r="V371" s="145">
        <f>G371</f>
        <v>0</v>
      </c>
    </row>
    <row r="372" spans="1:22" ht="23.25" thickBot="1">
      <c r="A372" s="697"/>
      <c r="B372" s="137" t="s">
        <v>77</v>
      </c>
      <c r="C372" s="137" t="s">
        <v>79</v>
      </c>
      <c r="D372" s="137" t="s">
        <v>22</v>
      </c>
      <c r="E372" s="758" t="s">
        <v>81</v>
      </c>
      <c r="F372" s="758"/>
      <c r="G372" s="707"/>
      <c r="H372" s="708"/>
      <c r="I372" s="709"/>
      <c r="J372" s="18" t="s">
        <v>1</v>
      </c>
      <c r="K372" s="19"/>
      <c r="L372" s="19"/>
      <c r="M372" s="20"/>
      <c r="N372" s="146"/>
      <c r="V372" s="145"/>
    </row>
    <row r="373" spans="1:22" ht="13.5" thickBot="1">
      <c r="A373" s="753"/>
      <c r="B373" s="14"/>
      <c r="C373" s="14"/>
      <c r="D373" s="15"/>
      <c r="E373" s="16" t="s">
        <v>4</v>
      </c>
      <c r="F373" s="17"/>
      <c r="G373" s="554"/>
      <c r="H373" s="555"/>
      <c r="I373" s="556"/>
      <c r="J373" s="18" t="s">
        <v>0</v>
      </c>
      <c r="K373" s="19"/>
      <c r="L373" s="19"/>
      <c r="M373" s="20"/>
      <c r="N373" s="146"/>
      <c r="V373" s="145"/>
    </row>
    <row r="374" spans="1:22" ht="24" thickTop="1" thickBot="1">
      <c r="A374" s="752">
        <f>A370+1</f>
        <v>90</v>
      </c>
      <c r="B374" s="136" t="s">
        <v>76</v>
      </c>
      <c r="C374" s="136" t="s">
        <v>78</v>
      </c>
      <c r="D374" s="136" t="s">
        <v>23</v>
      </c>
      <c r="E374" s="754" t="s">
        <v>80</v>
      </c>
      <c r="F374" s="754"/>
      <c r="G374" s="754" t="s">
        <v>71</v>
      </c>
      <c r="H374" s="716"/>
      <c r="I374" s="196"/>
      <c r="J374" s="54" t="s">
        <v>2</v>
      </c>
      <c r="K374" s="55"/>
      <c r="L374" s="55"/>
      <c r="M374" s="56"/>
      <c r="N374" s="146"/>
      <c r="V374" s="145"/>
    </row>
    <row r="375" spans="1:22" ht="13.5" thickBot="1">
      <c r="A375" s="697"/>
      <c r="B375" s="13"/>
      <c r="C375" s="13"/>
      <c r="D375" s="216"/>
      <c r="E375" s="13"/>
      <c r="F375" s="13"/>
      <c r="G375" s="547"/>
      <c r="H375" s="923"/>
      <c r="I375" s="924"/>
      <c r="J375" s="52" t="s">
        <v>2</v>
      </c>
      <c r="K375" s="52"/>
      <c r="L375" s="52"/>
      <c r="M375" s="53"/>
      <c r="N375" s="146"/>
      <c r="V375" s="145">
        <f>G375</f>
        <v>0</v>
      </c>
    </row>
    <row r="376" spans="1:22" ht="23.25" thickBot="1">
      <c r="A376" s="697"/>
      <c r="B376" s="137" t="s">
        <v>77</v>
      </c>
      <c r="C376" s="137" t="s">
        <v>79</v>
      </c>
      <c r="D376" s="137" t="s">
        <v>22</v>
      </c>
      <c r="E376" s="758" t="s">
        <v>81</v>
      </c>
      <c r="F376" s="758"/>
      <c r="G376" s="707"/>
      <c r="H376" s="708"/>
      <c r="I376" s="709"/>
      <c r="J376" s="18" t="s">
        <v>1</v>
      </c>
      <c r="K376" s="19"/>
      <c r="L376" s="19"/>
      <c r="M376" s="20"/>
      <c r="N376" s="146"/>
      <c r="V376" s="145"/>
    </row>
    <row r="377" spans="1:22" ht="13.5" thickBot="1">
      <c r="A377" s="753"/>
      <c r="B377" s="14"/>
      <c r="C377" s="14"/>
      <c r="D377" s="15"/>
      <c r="E377" s="16" t="s">
        <v>4</v>
      </c>
      <c r="F377" s="17"/>
      <c r="G377" s="554"/>
      <c r="H377" s="555"/>
      <c r="I377" s="556"/>
      <c r="J377" s="18" t="s">
        <v>0</v>
      </c>
      <c r="K377" s="19"/>
      <c r="L377" s="19"/>
      <c r="M377" s="20"/>
      <c r="N377" s="146"/>
      <c r="V377" s="145"/>
    </row>
    <row r="378" spans="1:22" ht="24" thickTop="1" thickBot="1">
      <c r="A378" s="752">
        <f>A374+1</f>
        <v>91</v>
      </c>
      <c r="B378" s="136" t="s">
        <v>76</v>
      </c>
      <c r="C378" s="136" t="s">
        <v>78</v>
      </c>
      <c r="D378" s="136" t="s">
        <v>23</v>
      </c>
      <c r="E378" s="754" t="s">
        <v>80</v>
      </c>
      <c r="F378" s="754"/>
      <c r="G378" s="754" t="s">
        <v>71</v>
      </c>
      <c r="H378" s="716"/>
      <c r="I378" s="196"/>
      <c r="J378" s="54" t="s">
        <v>2</v>
      </c>
      <c r="K378" s="55"/>
      <c r="L378" s="55"/>
      <c r="M378" s="56"/>
      <c r="N378" s="146"/>
      <c r="V378" s="145"/>
    </row>
    <row r="379" spans="1:22" ht="13.5" thickBot="1">
      <c r="A379" s="697"/>
      <c r="B379" s="13"/>
      <c r="C379" s="13"/>
      <c r="D379" s="216"/>
      <c r="E379" s="13"/>
      <c r="F379" s="13"/>
      <c r="G379" s="547"/>
      <c r="H379" s="923"/>
      <c r="I379" s="924"/>
      <c r="J379" s="52" t="s">
        <v>2</v>
      </c>
      <c r="K379" s="52"/>
      <c r="L379" s="52"/>
      <c r="M379" s="53"/>
      <c r="N379" s="146"/>
      <c r="V379" s="145">
        <f>G379</f>
        <v>0</v>
      </c>
    </row>
    <row r="380" spans="1:22" ht="23.25" thickBot="1">
      <c r="A380" s="697"/>
      <c r="B380" s="137" t="s">
        <v>77</v>
      </c>
      <c r="C380" s="137" t="s">
        <v>79</v>
      </c>
      <c r="D380" s="137" t="s">
        <v>22</v>
      </c>
      <c r="E380" s="758" t="s">
        <v>81</v>
      </c>
      <c r="F380" s="758"/>
      <c r="G380" s="707"/>
      <c r="H380" s="708"/>
      <c r="I380" s="709"/>
      <c r="J380" s="18" t="s">
        <v>1</v>
      </c>
      <c r="K380" s="19"/>
      <c r="L380" s="19"/>
      <c r="M380" s="20"/>
      <c r="N380" s="146"/>
      <c r="V380" s="145"/>
    </row>
    <row r="381" spans="1:22" ht="13.5" thickBot="1">
      <c r="A381" s="753"/>
      <c r="B381" s="14"/>
      <c r="C381" s="14"/>
      <c r="D381" s="15"/>
      <c r="E381" s="16" t="s">
        <v>4</v>
      </c>
      <c r="F381" s="17"/>
      <c r="G381" s="554"/>
      <c r="H381" s="555"/>
      <c r="I381" s="556"/>
      <c r="J381" s="18" t="s">
        <v>0</v>
      </c>
      <c r="K381" s="19"/>
      <c r="L381" s="19"/>
      <c r="M381" s="20"/>
      <c r="N381" s="146"/>
      <c r="V381" s="145"/>
    </row>
    <row r="382" spans="1:22" ht="24" thickTop="1" thickBot="1">
      <c r="A382" s="752">
        <f>A378+1</f>
        <v>92</v>
      </c>
      <c r="B382" s="136" t="s">
        <v>76</v>
      </c>
      <c r="C382" s="136" t="s">
        <v>78</v>
      </c>
      <c r="D382" s="136" t="s">
        <v>23</v>
      </c>
      <c r="E382" s="754" t="s">
        <v>80</v>
      </c>
      <c r="F382" s="754"/>
      <c r="G382" s="754" t="s">
        <v>71</v>
      </c>
      <c r="H382" s="716"/>
      <c r="I382" s="196"/>
      <c r="J382" s="54" t="s">
        <v>2</v>
      </c>
      <c r="K382" s="55"/>
      <c r="L382" s="55"/>
      <c r="M382" s="56"/>
      <c r="N382" s="146"/>
      <c r="V382" s="145"/>
    </row>
    <row r="383" spans="1:22" ht="13.5" thickBot="1">
      <c r="A383" s="697"/>
      <c r="B383" s="13"/>
      <c r="C383" s="13"/>
      <c r="D383" s="216"/>
      <c r="E383" s="13"/>
      <c r="F383" s="13"/>
      <c r="G383" s="547"/>
      <c r="H383" s="923"/>
      <c r="I383" s="924"/>
      <c r="J383" s="52" t="s">
        <v>2</v>
      </c>
      <c r="K383" s="52"/>
      <c r="L383" s="52"/>
      <c r="M383" s="53"/>
      <c r="N383" s="146"/>
      <c r="V383" s="145">
        <f>G383</f>
        <v>0</v>
      </c>
    </row>
    <row r="384" spans="1:22" ht="23.25" thickBot="1">
      <c r="A384" s="697"/>
      <c r="B384" s="137" t="s">
        <v>77</v>
      </c>
      <c r="C384" s="137" t="s">
        <v>79</v>
      </c>
      <c r="D384" s="137" t="s">
        <v>22</v>
      </c>
      <c r="E384" s="758" t="s">
        <v>81</v>
      </c>
      <c r="F384" s="758"/>
      <c r="G384" s="707"/>
      <c r="H384" s="708"/>
      <c r="I384" s="709"/>
      <c r="J384" s="18" t="s">
        <v>1</v>
      </c>
      <c r="K384" s="19"/>
      <c r="L384" s="19"/>
      <c r="M384" s="20"/>
      <c r="N384" s="146"/>
      <c r="V384" s="145"/>
    </row>
    <row r="385" spans="1:22" ht="13.5" thickBot="1">
      <c r="A385" s="753"/>
      <c r="B385" s="14"/>
      <c r="C385" s="14"/>
      <c r="D385" s="15"/>
      <c r="E385" s="16" t="s">
        <v>4</v>
      </c>
      <c r="F385" s="17"/>
      <c r="G385" s="554"/>
      <c r="H385" s="555"/>
      <c r="I385" s="556"/>
      <c r="J385" s="18" t="s">
        <v>0</v>
      </c>
      <c r="K385" s="19"/>
      <c r="L385" s="19"/>
      <c r="M385" s="20"/>
      <c r="N385" s="146"/>
      <c r="V385" s="145"/>
    </row>
    <row r="386" spans="1:22" ht="24" thickTop="1" thickBot="1">
      <c r="A386" s="752">
        <f>A382+1</f>
        <v>93</v>
      </c>
      <c r="B386" s="136" t="s">
        <v>76</v>
      </c>
      <c r="C386" s="136" t="s">
        <v>78</v>
      </c>
      <c r="D386" s="136" t="s">
        <v>23</v>
      </c>
      <c r="E386" s="754" t="s">
        <v>80</v>
      </c>
      <c r="F386" s="754"/>
      <c r="G386" s="754" t="s">
        <v>71</v>
      </c>
      <c r="H386" s="716"/>
      <c r="I386" s="196"/>
      <c r="J386" s="54" t="s">
        <v>2</v>
      </c>
      <c r="K386" s="55"/>
      <c r="L386" s="55"/>
      <c r="M386" s="56"/>
      <c r="N386" s="146"/>
      <c r="V386" s="145"/>
    </row>
    <row r="387" spans="1:22" ht="13.5" thickBot="1">
      <c r="A387" s="697"/>
      <c r="B387" s="13"/>
      <c r="C387" s="13"/>
      <c r="D387" s="216"/>
      <c r="E387" s="13"/>
      <c r="F387" s="13"/>
      <c r="G387" s="547"/>
      <c r="H387" s="923"/>
      <c r="I387" s="924"/>
      <c r="J387" s="52" t="s">
        <v>2</v>
      </c>
      <c r="K387" s="52"/>
      <c r="L387" s="52"/>
      <c r="M387" s="53"/>
      <c r="N387" s="146"/>
      <c r="V387" s="145">
        <f>G387</f>
        <v>0</v>
      </c>
    </row>
    <row r="388" spans="1:22" ht="23.25" thickBot="1">
      <c r="A388" s="697"/>
      <c r="B388" s="137" t="s">
        <v>77</v>
      </c>
      <c r="C388" s="137" t="s">
        <v>79</v>
      </c>
      <c r="D388" s="137" t="s">
        <v>22</v>
      </c>
      <c r="E388" s="758" t="s">
        <v>81</v>
      </c>
      <c r="F388" s="758"/>
      <c r="G388" s="707"/>
      <c r="H388" s="708"/>
      <c r="I388" s="709"/>
      <c r="J388" s="18" t="s">
        <v>1</v>
      </c>
      <c r="K388" s="19"/>
      <c r="L388" s="19"/>
      <c r="M388" s="20"/>
      <c r="N388" s="146"/>
      <c r="V388" s="145"/>
    </row>
    <row r="389" spans="1:22" ht="13.5" thickBot="1">
      <c r="A389" s="753"/>
      <c r="B389" s="14"/>
      <c r="C389" s="14"/>
      <c r="D389" s="15"/>
      <c r="E389" s="16" t="s">
        <v>4</v>
      </c>
      <c r="F389" s="17"/>
      <c r="G389" s="554"/>
      <c r="H389" s="555"/>
      <c r="I389" s="556"/>
      <c r="J389" s="18" t="s">
        <v>0</v>
      </c>
      <c r="K389" s="19"/>
      <c r="L389" s="19"/>
      <c r="M389" s="20"/>
      <c r="N389" s="146"/>
      <c r="V389" s="145"/>
    </row>
    <row r="390" spans="1:22" ht="24" thickTop="1" thickBot="1">
      <c r="A390" s="752">
        <f>A386+1</f>
        <v>94</v>
      </c>
      <c r="B390" s="136" t="s">
        <v>76</v>
      </c>
      <c r="C390" s="136" t="s">
        <v>78</v>
      </c>
      <c r="D390" s="136" t="s">
        <v>23</v>
      </c>
      <c r="E390" s="754" t="s">
        <v>80</v>
      </c>
      <c r="F390" s="754"/>
      <c r="G390" s="754" t="s">
        <v>71</v>
      </c>
      <c r="H390" s="716"/>
      <c r="I390" s="196"/>
      <c r="J390" s="54" t="s">
        <v>2</v>
      </c>
      <c r="K390" s="55"/>
      <c r="L390" s="55"/>
      <c r="M390" s="56"/>
      <c r="N390" s="146"/>
      <c r="V390" s="145"/>
    </row>
    <row r="391" spans="1:22" ht="13.5" thickBot="1">
      <c r="A391" s="697"/>
      <c r="B391" s="13"/>
      <c r="C391" s="13"/>
      <c r="D391" s="216"/>
      <c r="E391" s="13"/>
      <c r="F391" s="13"/>
      <c r="G391" s="547"/>
      <c r="H391" s="923"/>
      <c r="I391" s="924"/>
      <c r="J391" s="52" t="s">
        <v>2</v>
      </c>
      <c r="K391" s="52"/>
      <c r="L391" s="52"/>
      <c r="M391" s="53"/>
      <c r="N391" s="146"/>
      <c r="V391" s="145">
        <f>G391</f>
        <v>0</v>
      </c>
    </row>
    <row r="392" spans="1:22" ht="23.25" thickBot="1">
      <c r="A392" s="697"/>
      <c r="B392" s="137" t="s">
        <v>77</v>
      </c>
      <c r="C392" s="137" t="s">
        <v>79</v>
      </c>
      <c r="D392" s="137" t="s">
        <v>22</v>
      </c>
      <c r="E392" s="758" t="s">
        <v>81</v>
      </c>
      <c r="F392" s="758"/>
      <c r="G392" s="707"/>
      <c r="H392" s="708"/>
      <c r="I392" s="709"/>
      <c r="J392" s="18" t="s">
        <v>1</v>
      </c>
      <c r="K392" s="19"/>
      <c r="L392" s="19"/>
      <c r="M392" s="20"/>
      <c r="N392" s="146"/>
      <c r="V392" s="145"/>
    </row>
    <row r="393" spans="1:22" ht="13.5" thickBot="1">
      <c r="A393" s="753"/>
      <c r="B393" s="14"/>
      <c r="C393" s="14"/>
      <c r="D393" s="15"/>
      <c r="E393" s="16" t="s">
        <v>4</v>
      </c>
      <c r="F393" s="17"/>
      <c r="G393" s="554"/>
      <c r="H393" s="555"/>
      <c r="I393" s="556"/>
      <c r="J393" s="18" t="s">
        <v>0</v>
      </c>
      <c r="K393" s="19"/>
      <c r="L393" s="19"/>
      <c r="M393" s="20"/>
      <c r="N393" s="146"/>
      <c r="V393" s="145"/>
    </row>
    <row r="394" spans="1:22" ht="24" thickTop="1" thickBot="1">
      <c r="A394" s="752">
        <f>A390+1</f>
        <v>95</v>
      </c>
      <c r="B394" s="136" t="s">
        <v>76</v>
      </c>
      <c r="C394" s="136" t="s">
        <v>78</v>
      </c>
      <c r="D394" s="136" t="s">
        <v>23</v>
      </c>
      <c r="E394" s="754" t="s">
        <v>80</v>
      </c>
      <c r="F394" s="754"/>
      <c r="G394" s="754" t="s">
        <v>71</v>
      </c>
      <c r="H394" s="716"/>
      <c r="I394" s="196"/>
      <c r="J394" s="54" t="s">
        <v>2</v>
      </c>
      <c r="K394" s="55"/>
      <c r="L394" s="55"/>
      <c r="M394" s="56"/>
      <c r="N394" s="146"/>
      <c r="V394" s="145"/>
    </row>
    <row r="395" spans="1:22" ht="13.5" thickBot="1">
      <c r="A395" s="697"/>
      <c r="B395" s="13"/>
      <c r="C395" s="13"/>
      <c r="D395" s="216"/>
      <c r="E395" s="13"/>
      <c r="F395" s="13"/>
      <c r="G395" s="547"/>
      <c r="H395" s="923"/>
      <c r="I395" s="924"/>
      <c r="J395" s="52" t="s">
        <v>2</v>
      </c>
      <c r="K395" s="52"/>
      <c r="L395" s="52"/>
      <c r="M395" s="53"/>
      <c r="N395" s="146"/>
      <c r="V395" s="145">
        <f>G395</f>
        <v>0</v>
      </c>
    </row>
    <row r="396" spans="1:22" ht="23.25" thickBot="1">
      <c r="A396" s="697"/>
      <c r="B396" s="137" t="s">
        <v>77</v>
      </c>
      <c r="C396" s="137" t="s">
        <v>79</v>
      </c>
      <c r="D396" s="137" t="s">
        <v>22</v>
      </c>
      <c r="E396" s="758" t="s">
        <v>81</v>
      </c>
      <c r="F396" s="758"/>
      <c r="G396" s="707"/>
      <c r="H396" s="708"/>
      <c r="I396" s="709"/>
      <c r="J396" s="18" t="s">
        <v>1</v>
      </c>
      <c r="K396" s="19"/>
      <c r="L396" s="19"/>
      <c r="M396" s="20"/>
      <c r="N396" s="146"/>
      <c r="V396" s="145"/>
    </row>
    <row r="397" spans="1:22" ht="13.5" thickBot="1">
      <c r="A397" s="753"/>
      <c r="B397" s="14"/>
      <c r="C397" s="14"/>
      <c r="D397" s="15"/>
      <c r="E397" s="16" t="s">
        <v>4</v>
      </c>
      <c r="F397" s="17"/>
      <c r="G397" s="554"/>
      <c r="H397" s="555"/>
      <c r="I397" s="556"/>
      <c r="J397" s="18" t="s">
        <v>0</v>
      </c>
      <c r="K397" s="19"/>
      <c r="L397" s="19"/>
      <c r="M397" s="20"/>
      <c r="N397" s="146"/>
      <c r="V397" s="145"/>
    </row>
    <row r="398" spans="1:22" ht="24" thickTop="1" thickBot="1">
      <c r="A398" s="752">
        <f>A394+1</f>
        <v>96</v>
      </c>
      <c r="B398" s="136" t="s">
        <v>76</v>
      </c>
      <c r="C398" s="136" t="s">
        <v>78</v>
      </c>
      <c r="D398" s="136" t="s">
        <v>23</v>
      </c>
      <c r="E398" s="754" t="s">
        <v>80</v>
      </c>
      <c r="F398" s="754"/>
      <c r="G398" s="754" t="s">
        <v>71</v>
      </c>
      <c r="H398" s="716"/>
      <c r="I398" s="196"/>
      <c r="J398" s="54" t="s">
        <v>2</v>
      </c>
      <c r="K398" s="55"/>
      <c r="L398" s="55"/>
      <c r="M398" s="56"/>
      <c r="N398" s="146"/>
      <c r="V398" s="145"/>
    </row>
    <row r="399" spans="1:22" ht="13.5" thickBot="1">
      <c r="A399" s="697"/>
      <c r="B399" s="13"/>
      <c r="C399" s="13"/>
      <c r="D399" s="216"/>
      <c r="E399" s="13"/>
      <c r="F399" s="13"/>
      <c r="G399" s="547"/>
      <c r="H399" s="923"/>
      <c r="I399" s="924"/>
      <c r="J399" s="52" t="s">
        <v>2</v>
      </c>
      <c r="K399" s="52"/>
      <c r="L399" s="52"/>
      <c r="M399" s="53"/>
      <c r="N399" s="146"/>
      <c r="V399" s="145">
        <f>G399</f>
        <v>0</v>
      </c>
    </row>
    <row r="400" spans="1:22" ht="23.25" thickBot="1">
      <c r="A400" s="697"/>
      <c r="B400" s="137" t="s">
        <v>77</v>
      </c>
      <c r="C400" s="137" t="s">
        <v>79</v>
      </c>
      <c r="D400" s="137" t="s">
        <v>22</v>
      </c>
      <c r="E400" s="758" t="s">
        <v>81</v>
      </c>
      <c r="F400" s="758"/>
      <c r="G400" s="707"/>
      <c r="H400" s="708"/>
      <c r="I400" s="709"/>
      <c r="J400" s="18" t="s">
        <v>1</v>
      </c>
      <c r="K400" s="19"/>
      <c r="L400" s="19"/>
      <c r="M400" s="20"/>
      <c r="N400" s="146"/>
      <c r="V400" s="145"/>
    </row>
    <row r="401" spans="1:22" ht="13.5" thickBot="1">
      <c r="A401" s="753"/>
      <c r="B401" s="14"/>
      <c r="C401" s="14"/>
      <c r="D401" s="15"/>
      <c r="E401" s="16" t="s">
        <v>4</v>
      </c>
      <c r="F401" s="17"/>
      <c r="G401" s="554"/>
      <c r="H401" s="555"/>
      <c r="I401" s="556"/>
      <c r="J401" s="18" t="s">
        <v>0</v>
      </c>
      <c r="K401" s="19"/>
      <c r="L401" s="19"/>
      <c r="M401" s="20"/>
      <c r="N401" s="146"/>
      <c r="V401" s="145"/>
    </row>
    <row r="402" spans="1:22" ht="24" thickTop="1" thickBot="1">
      <c r="A402" s="752">
        <f>A398+1</f>
        <v>97</v>
      </c>
      <c r="B402" s="136" t="s">
        <v>76</v>
      </c>
      <c r="C402" s="136" t="s">
        <v>78</v>
      </c>
      <c r="D402" s="136" t="s">
        <v>23</v>
      </c>
      <c r="E402" s="754" t="s">
        <v>80</v>
      </c>
      <c r="F402" s="754"/>
      <c r="G402" s="754" t="s">
        <v>71</v>
      </c>
      <c r="H402" s="716"/>
      <c r="I402" s="196"/>
      <c r="J402" s="54" t="s">
        <v>2</v>
      </c>
      <c r="K402" s="55"/>
      <c r="L402" s="55"/>
      <c r="M402" s="56"/>
      <c r="N402" s="146"/>
      <c r="V402" s="145"/>
    </row>
    <row r="403" spans="1:22" ht="13.5" thickBot="1">
      <c r="A403" s="697"/>
      <c r="B403" s="13"/>
      <c r="C403" s="13"/>
      <c r="D403" s="216"/>
      <c r="E403" s="13"/>
      <c r="F403" s="13"/>
      <c r="G403" s="547"/>
      <c r="H403" s="923"/>
      <c r="I403" s="924"/>
      <c r="J403" s="52" t="s">
        <v>2</v>
      </c>
      <c r="K403" s="52"/>
      <c r="L403" s="52"/>
      <c r="M403" s="53"/>
      <c r="N403" s="146"/>
      <c r="V403" s="145">
        <f>G403</f>
        <v>0</v>
      </c>
    </row>
    <row r="404" spans="1:22" ht="23.25" thickBot="1">
      <c r="A404" s="697"/>
      <c r="B404" s="137" t="s">
        <v>77</v>
      </c>
      <c r="C404" s="137" t="s">
        <v>79</v>
      </c>
      <c r="D404" s="137" t="s">
        <v>22</v>
      </c>
      <c r="E404" s="758" t="s">
        <v>81</v>
      </c>
      <c r="F404" s="758"/>
      <c r="G404" s="707"/>
      <c r="H404" s="708"/>
      <c r="I404" s="709"/>
      <c r="J404" s="18" t="s">
        <v>1</v>
      </c>
      <c r="K404" s="19"/>
      <c r="L404" s="19"/>
      <c r="M404" s="20"/>
      <c r="N404" s="146"/>
      <c r="V404" s="145"/>
    </row>
    <row r="405" spans="1:22" ht="13.5" thickBot="1">
      <c r="A405" s="753"/>
      <c r="B405" s="14"/>
      <c r="C405" s="14"/>
      <c r="D405" s="15"/>
      <c r="E405" s="16" t="s">
        <v>4</v>
      </c>
      <c r="F405" s="17"/>
      <c r="G405" s="554"/>
      <c r="H405" s="555"/>
      <c r="I405" s="556"/>
      <c r="J405" s="18" t="s">
        <v>0</v>
      </c>
      <c r="K405" s="19"/>
      <c r="L405" s="19"/>
      <c r="M405" s="20"/>
      <c r="N405" s="146"/>
      <c r="V405" s="145"/>
    </row>
    <row r="406" spans="1:22" ht="24" thickTop="1" thickBot="1">
      <c r="A406" s="752">
        <f>A402+1</f>
        <v>98</v>
      </c>
      <c r="B406" s="136" t="s">
        <v>76</v>
      </c>
      <c r="C406" s="136" t="s">
        <v>78</v>
      </c>
      <c r="D406" s="136" t="s">
        <v>23</v>
      </c>
      <c r="E406" s="754" t="s">
        <v>80</v>
      </c>
      <c r="F406" s="754"/>
      <c r="G406" s="754" t="s">
        <v>71</v>
      </c>
      <c r="H406" s="716"/>
      <c r="I406" s="196"/>
      <c r="J406" s="54" t="s">
        <v>2</v>
      </c>
      <c r="K406" s="55"/>
      <c r="L406" s="55"/>
      <c r="M406" s="56"/>
      <c r="N406" s="146"/>
      <c r="V406" s="145"/>
    </row>
    <row r="407" spans="1:22" ht="13.5" thickBot="1">
      <c r="A407" s="697"/>
      <c r="B407" s="13"/>
      <c r="C407" s="13"/>
      <c r="D407" s="216"/>
      <c r="E407" s="13"/>
      <c r="F407" s="13"/>
      <c r="G407" s="547"/>
      <c r="H407" s="923"/>
      <c r="I407" s="924"/>
      <c r="J407" s="52" t="s">
        <v>2</v>
      </c>
      <c r="K407" s="52"/>
      <c r="L407" s="52"/>
      <c r="M407" s="53"/>
      <c r="N407" s="146"/>
      <c r="V407" s="145">
        <f>G407</f>
        <v>0</v>
      </c>
    </row>
    <row r="408" spans="1:22" ht="23.25" thickBot="1">
      <c r="A408" s="697"/>
      <c r="B408" s="137" t="s">
        <v>77</v>
      </c>
      <c r="C408" s="137" t="s">
        <v>79</v>
      </c>
      <c r="D408" s="137" t="s">
        <v>22</v>
      </c>
      <c r="E408" s="758" t="s">
        <v>81</v>
      </c>
      <c r="F408" s="758"/>
      <c r="G408" s="707"/>
      <c r="H408" s="708"/>
      <c r="I408" s="709"/>
      <c r="J408" s="18" t="s">
        <v>1</v>
      </c>
      <c r="K408" s="19"/>
      <c r="L408" s="19"/>
      <c r="M408" s="20"/>
      <c r="N408" s="146"/>
      <c r="V408" s="145"/>
    </row>
    <row r="409" spans="1:22" ht="13.5" thickBot="1">
      <c r="A409" s="753"/>
      <c r="B409" s="14"/>
      <c r="C409" s="14"/>
      <c r="D409" s="15"/>
      <c r="E409" s="16" t="s">
        <v>4</v>
      </c>
      <c r="F409" s="17"/>
      <c r="G409" s="554"/>
      <c r="H409" s="555"/>
      <c r="I409" s="556"/>
      <c r="J409" s="18" t="s">
        <v>0</v>
      </c>
      <c r="K409" s="19"/>
      <c r="L409" s="19"/>
      <c r="M409" s="20"/>
      <c r="N409" s="146"/>
      <c r="V409" s="145"/>
    </row>
    <row r="410" spans="1:22" ht="24" thickTop="1" thickBot="1">
      <c r="A410" s="752">
        <f>A406+1</f>
        <v>99</v>
      </c>
      <c r="B410" s="136" t="s">
        <v>76</v>
      </c>
      <c r="C410" s="136" t="s">
        <v>78</v>
      </c>
      <c r="D410" s="136" t="s">
        <v>23</v>
      </c>
      <c r="E410" s="754" t="s">
        <v>80</v>
      </c>
      <c r="F410" s="754"/>
      <c r="G410" s="754" t="s">
        <v>71</v>
      </c>
      <c r="H410" s="716"/>
      <c r="I410" s="196"/>
      <c r="J410" s="54" t="s">
        <v>2</v>
      </c>
      <c r="K410" s="55"/>
      <c r="L410" s="55"/>
      <c r="M410" s="56"/>
      <c r="N410" s="146"/>
      <c r="V410" s="145"/>
    </row>
    <row r="411" spans="1:22" ht="13.5" thickBot="1">
      <c r="A411" s="697"/>
      <c r="B411" s="13"/>
      <c r="C411" s="13"/>
      <c r="D411" s="216"/>
      <c r="E411" s="13"/>
      <c r="F411" s="13"/>
      <c r="G411" s="547"/>
      <c r="H411" s="923"/>
      <c r="I411" s="924"/>
      <c r="J411" s="52" t="s">
        <v>2</v>
      </c>
      <c r="K411" s="52"/>
      <c r="L411" s="52"/>
      <c r="M411" s="53"/>
      <c r="N411" s="146"/>
      <c r="V411" s="145">
        <f>G411</f>
        <v>0</v>
      </c>
    </row>
    <row r="412" spans="1:22" ht="23.25" thickBot="1">
      <c r="A412" s="697"/>
      <c r="B412" s="137" t="s">
        <v>77</v>
      </c>
      <c r="C412" s="137" t="s">
        <v>79</v>
      </c>
      <c r="D412" s="137" t="s">
        <v>22</v>
      </c>
      <c r="E412" s="758" t="s">
        <v>81</v>
      </c>
      <c r="F412" s="758"/>
      <c r="G412" s="707"/>
      <c r="H412" s="708"/>
      <c r="I412" s="709"/>
      <c r="J412" s="18" t="s">
        <v>1</v>
      </c>
      <c r="K412" s="19"/>
      <c r="L412" s="19"/>
      <c r="M412" s="20"/>
      <c r="N412" s="146"/>
      <c r="V412" s="145"/>
    </row>
    <row r="413" spans="1:22" ht="13.5" thickBot="1">
      <c r="A413" s="753"/>
      <c r="B413" s="14"/>
      <c r="C413" s="14"/>
      <c r="D413" s="15"/>
      <c r="E413" s="16" t="s">
        <v>4</v>
      </c>
      <c r="F413" s="17"/>
      <c r="G413" s="554"/>
      <c r="H413" s="555"/>
      <c r="I413" s="556"/>
      <c r="J413" s="18" t="s">
        <v>0</v>
      </c>
      <c r="K413" s="19"/>
      <c r="L413" s="19"/>
      <c r="M413" s="20"/>
      <c r="N413" s="146"/>
      <c r="V413" s="145"/>
    </row>
    <row r="414" spans="1:22" ht="24" thickTop="1" thickBot="1">
      <c r="A414" s="752">
        <f>A410+1</f>
        <v>100</v>
      </c>
      <c r="B414" s="136" t="s">
        <v>76</v>
      </c>
      <c r="C414" s="136" t="s">
        <v>78</v>
      </c>
      <c r="D414" s="136" t="s">
        <v>23</v>
      </c>
      <c r="E414" s="754" t="s">
        <v>80</v>
      </c>
      <c r="F414" s="754"/>
      <c r="G414" s="754" t="s">
        <v>71</v>
      </c>
      <c r="H414" s="716"/>
      <c r="I414" s="196"/>
      <c r="J414" s="54" t="s">
        <v>2</v>
      </c>
      <c r="K414" s="55"/>
      <c r="L414" s="55"/>
      <c r="M414" s="56"/>
      <c r="N414" s="146"/>
      <c r="V414" s="145"/>
    </row>
    <row r="415" spans="1:22" ht="13.5" thickBot="1">
      <c r="A415" s="697"/>
      <c r="B415" s="13"/>
      <c r="C415" s="13"/>
      <c r="D415" s="216"/>
      <c r="E415" s="13"/>
      <c r="F415" s="13"/>
      <c r="G415" s="547"/>
      <c r="H415" s="923"/>
      <c r="I415" s="924"/>
      <c r="J415" s="52" t="s">
        <v>2</v>
      </c>
      <c r="K415" s="52"/>
      <c r="L415" s="52"/>
      <c r="M415" s="53"/>
      <c r="N415" s="146"/>
      <c r="V415" s="145">
        <f>G415</f>
        <v>0</v>
      </c>
    </row>
    <row r="416" spans="1:22" ht="23.25" thickBot="1">
      <c r="A416" s="697"/>
      <c r="B416" s="137" t="s">
        <v>77</v>
      </c>
      <c r="C416" s="137" t="s">
        <v>79</v>
      </c>
      <c r="D416" s="137" t="s">
        <v>22</v>
      </c>
      <c r="E416" s="758" t="s">
        <v>81</v>
      </c>
      <c r="F416" s="758"/>
      <c r="G416" s="707"/>
      <c r="H416" s="708"/>
      <c r="I416" s="709"/>
      <c r="J416" s="18" t="s">
        <v>1</v>
      </c>
      <c r="K416" s="19"/>
      <c r="L416" s="19"/>
      <c r="M416" s="20"/>
      <c r="N416" s="146"/>
    </row>
    <row r="417" spans="1:14" ht="13.5" thickBot="1">
      <c r="A417" s="753"/>
      <c r="B417" s="15"/>
      <c r="C417" s="15"/>
      <c r="D417" s="15"/>
      <c r="E417" s="31" t="s">
        <v>4</v>
      </c>
      <c r="F417" s="32"/>
      <c r="G417" s="554"/>
      <c r="H417" s="555"/>
      <c r="I417" s="556"/>
      <c r="J417" s="28" t="s">
        <v>0</v>
      </c>
      <c r="K417" s="29"/>
      <c r="L417" s="29"/>
      <c r="M417" s="30"/>
      <c r="N417" s="146"/>
    </row>
    <row r="418" spans="1:14" ht="13.5" thickTop="1"/>
  </sheetData>
  <mergeCells count="732">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 ref="G45:I45"/>
    <mergeCell ref="G49:I49"/>
    <mergeCell ref="G16:I16"/>
    <mergeCell ref="G17:I17"/>
    <mergeCell ref="G25:I25"/>
    <mergeCell ref="G34:H34"/>
    <mergeCell ref="G35:I35"/>
    <mergeCell ref="G38:H38"/>
    <mergeCell ref="G39:I39"/>
    <mergeCell ref="G42:H42"/>
    <mergeCell ref="G43:I43"/>
    <mergeCell ref="G46:H46"/>
    <mergeCell ref="G47:I47"/>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134:A137"/>
    <mergeCell ref="E134:F134"/>
    <mergeCell ref="E136:F136"/>
    <mergeCell ref="A166:A169"/>
    <mergeCell ref="E166:F166"/>
    <mergeCell ref="G135:I135"/>
    <mergeCell ref="G141:I141"/>
    <mergeCell ref="E176:F176"/>
    <mergeCell ref="G165:I165"/>
    <mergeCell ref="G169:I169"/>
    <mergeCell ref="G173:I173"/>
    <mergeCell ref="G177:I177"/>
    <mergeCell ref="G143:I143"/>
    <mergeCell ref="G146:H146"/>
    <mergeCell ref="G147:I147"/>
    <mergeCell ref="G128:I128"/>
    <mergeCell ref="G145:I145"/>
    <mergeCell ref="G149:I149"/>
    <mergeCell ref="G140:I140"/>
    <mergeCell ref="G175:I175"/>
    <mergeCell ref="G160:I16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A290:A293"/>
    <mergeCell ref="A294:A297"/>
    <mergeCell ref="A270:A273"/>
    <mergeCell ref="E270:F270"/>
    <mergeCell ref="E272:F272"/>
    <mergeCell ref="A282:A285"/>
    <mergeCell ref="E282:F282"/>
    <mergeCell ref="E284:F284"/>
    <mergeCell ref="E294:F294"/>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394:H394"/>
    <mergeCell ref="G395:I395"/>
    <mergeCell ref="G398:H398"/>
    <mergeCell ref="G399:I399"/>
    <mergeCell ref="G402:H402"/>
    <mergeCell ref="G403:I403"/>
    <mergeCell ref="G390:H390"/>
    <mergeCell ref="G377:I377"/>
    <mergeCell ref="G381:I381"/>
    <mergeCell ref="G385:I385"/>
    <mergeCell ref="G389:I389"/>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249:I249"/>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abSelected="1" topLeftCell="A2" workbookViewId="0">
      <selection activeCell="B9" sqref="B9:F9"/>
    </sheetView>
  </sheetViews>
  <sheetFormatPr defaultColWidth="8.85546875" defaultRowHeight="12.75"/>
  <cols>
    <col min="1" max="1" width="3.85546875" style="401" customWidth="1"/>
    <col min="2" max="2" width="16.140625" style="401" customWidth="1"/>
    <col min="3" max="3" width="17.7109375" style="401" customWidth="1"/>
    <col min="4" max="4" width="14.42578125" style="401" customWidth="1"/>
    <col min="5" max="5" width="18.7109375" style="401" hidden="1" customWidth="1"/>
    <col min="6" max="6" width="14.85546875" style="401" customWidth="1"/>
    <col min="7" max="7" width="3" style="401" customWidth="1"/>
    <col min="8" max="8" width="11.28515625" style="401" customWidth="1"/>
    <col min="9" max="9" width="3" style="401" customWidth="1"/>
    <col min="10" max="10" width="12.28515625" style="401" customWidth="1"/>
    <col min="11" max="11" width="9.140625" style="401" customWidth="1"/>
    <col min="12" max="12" width="8.85546875" style="401" customWidth="1"/>
    <col min="13" max="13" width="8" style="401" customWidth="1"/>
    <col min="14" max="14" width="0.140625" style="401" customWidth="1"/>
    <col min="15" max="15" width="8.85546875" style="401"/>
    <col min="16" max="16" width="20.28515625" style="401" bestFit="1" customWidth="1"/>
    <col min="17" max="20" width="8.85546875" style="401"/>
    <col min="21" max="21" width="9.42578125" style="401" customWidth="1"/>
    <col min="22" max="22" width="13.7109375" style="61" customWidth="1"/>
    <col min="23" max="16384" width="8.85546875" style="401"/>
  </cols>
  <sheetData>
    <row r="1" spans="1:19" s="401" customFormat="1" hidden="1"/>
    <row r="2" spans="1:19" s="401" customFormat="1">
      <c r="J2" s="730" t="s">
        <v>73</v>
      </c>
      <c r="K2" s="731"/>
      <c r="L2" s="731"/>
      <c r="M2" s="731"/>
      <c r="P2" s="733"/>
      <c r="Q2" s="733"/>
      <c r="R2" s="733"/>
      <c r="S2" s="733"/>
    </row>
    <row r="3" spans="1:19" s="401" customFormat="1">
      <c r="J3" s="731"/>
      <c r="K3" s="731"/>
      <c r="L3" s="731"/>
      <c r="M3" s="731"/>
      <c r="P3" s="734"/>
      <c r="Q3" s="734"/>
      <c r="R3" s="734"/>
      <c r="S3" s="734"/>
    </row>
    <row r="4" spans="1:19" s="401" customFormat="1" ht="13.5" thickBot="1">
      <c r="A4" s="1"/>
      <c r="B4" s="1"/>
      <c r="C4" s="1"/>
      <c r="D4" s="1"/>
      <c r="E4" s="1"/>
      <c r="F4" s="1"/>
      <c r="G4" s="1"/>
      <c r="H4" s="1"/>
      <c r="I4" s="1"/>
      <c r="J4" s="732"/>
      <c r="K4" s="732"/>
      <c r="L4" s="732"/>
      <c r="M4" s="732"/>
      <c r="P4" s="735"/>
      <c r="Q4" s="735"/>
      <c r="R4" s="735"/>
      <c r="S4" s="735"/>
    </row>
    <row r="5" spans="1:19" s="401" customFormat="1" ht="30" customHeight="1" thickTop="1" thickBot="1">
      <c r="A5" s="736" t="str">
        <f>"1353 Travel Report for "&amp;B9&amp;", "&amp;B10&amp;" for the reporting period "&amp;"Oct 19 - March 20"</f>
        <v>1353 Travel Report for Health and Human Services, HHSPP PSC for the reporting period Oct 19 - March 20</v>
      </c>
      <c r="B5" s="737"/>
      <c r="C5" s="737"/>
      <c r="D5" s="737"/>
      <c r="E5" s="737"/>
      <c r="F5" s="737"/>
      <c r="G5" s="737"/>
      <c r="H5" s="737"/>
      <c r="I5" s="737"/>
      <c r="J5" s="737"/>
      <c r="K5" s="737"/>
      <c r="L5" s="737"/>
      <c r="M5" s="737"/>
      <c r="N5" s="22"/>
      <c r="O5" s="1"/>
      <c r="Q5" s="7"/>
    </row>
    <row r="6" spans="1:19" s="401" customFormat="1" ht="13.5" customHeight="1" thickTop="1">
      <c r="A6" s="738" t="s">
        <v>8</v>
      </c>
      <c r="B6" s="740" t="s">
        <v>90</v>
      </c>
      <c r="C6" s="741"/>
      <c r="D6" s="741"/>
      <c r="E6" s="741"/>
      <c r="F6" s="741"/>
      <c r="G6" s="741"/>
      <c r="H6" s="741"/>
      <c r="I6" s="741"/>
      <c r="J6" s="742"/>
      <c r="K6" s="23" t="s">
        <v>19</v>
      </c>
      <c r="L6" s="23" t="s">
        <v>9</v>
      </c>
      <c r="M6" s="23" t="s">
        <v>18</v>
      </c>
      <c r="N6" s="11"/>
      <c r="O6" s="1"/>
    </row>
    <row r="7" spans="1:19" s="401" customFormat="1" ht="20.25" customHeight="1" thickBot="1">
      <c r="A7" s="738"/>
      <c r="B7" s="743"/>
      <c r="C7" s="744"/>
      <c r="D7" s="744"/>
      <c r="E7" s="744"/>
      <c r="F7" s="744"/>
      <c r="G7" s="744"/>
      <c r="H7" s="744"/>
      <c r="I7" s="744"/>
      <c r="J7" s="745"/>
      <c r="K7" s="47"/>
      <c r="L7" s="48"/>
      <c r="M7" s="49">
        <v>2020</v>
      </c>
      <c r="N7" s="50"/>
      <c r="O7" s="1"/>
    </row>
    <row r="8" spans="1:19" s="401" customFormat="1" ht="27.75" customHeight="1" thickTop="1" thickBot="1">
      <c r="A8" s="738"/>
      <c r="B8" s="746" t="s">
        <v>27</v>
      </c>
      <c r="C8" s="747"/>
      <c r="D8" s="747"/>
      <c r="E8" s="747"/>
      <c r="F8" s="747"/>
      <c r="G8" s="748"/>
      <c r="H8" s="748"/>
      <c r="I8" s="748"/>
      <c r="J8" s="748"/>
      <c r="K8" s="748"/>
      <c r="L8" s="747"/>
      <c r="M8" s="747"/>
      <c r="N8" s="749"/>
      <c r="O8" s="1"/>
    </row>
    <row r="9" spans="1:19" s="401"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401" customFormat="1" ht="15.75" customHeight="1">
      <c r="A10" s="738"/>
      <c r="B10" s="727" t="s">
        <v>6673</v>
      </c>
      <c r="C10" s="728"/>
      <c r="D10" s="728"/>
      <c r="E10" s="728"/>
      <c r="F10" s="729"/>
      <c r="G10" s="635"/>
      <c r="H10" s="644"/>
      <c r="I10" s="638"/>
      <c r="J10" s="618"/>
      <c r="K10" s="641"/>
      <c r="L10" s="627"/>
      <c r="M10" s="626"/>
      <c r="N10" s="24"/>
      <c r="O10" s="21"/>
      <c r="P10" s="1"/>
    </row>
    <row r="11" spans="1:19" s="401" customFormat="1" ht="13.5" thickBot="1">
      <c r="A11" s="738"/>
      <c r="B11" s="46" t="s">
        <v>20</v>
      </c>
      <c r="C11" s="85"/>
      <c r="D11" s="586" t="s">
        <v>6672</v>
      </c>
      <c r="E11" s="587"/>
      <c r="F11" s="588"/>
      <c r="G11" s="636"/>
      <c r="H11" s="645"/>
      <c r="I11" s="639"/>
      <c r="J11" s="619"/>
      <c r="K11" s="642"/>
      <c r="L11" s="628"/>
      <c r="M11" s="629"/>
      <c r="N11" s="25"/>
      <c r="O11" s="21"/>
      <c r="P11" s="1"/>
    </row>
    <row r="12" spans="1:19" s="401"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401" customFormat="1" ht="34.5" customHeight="1" thickBot="1">
      <c r="A13" s="739"/>
      <c r="B13" s="590"/>
      <c r="C13" s="608"/>
      <c r="D13" s="610"/>
      <c r="E13" s="632"/>
      <c r="F13" s="633"/>
      <c r="G13" s="614"/>
      <c r="H13" s="615"/>
      <c r="I13" s="616"/>
      <c r="J13" s="751"/>
      <c r="K13" s="762"/>
      <c r="L13" s="763"/>
      <c r="M13" s="751"/>
      <c r="N13" s="27"/>
      <c r="O13" s="1"/>
    </row>
    <row r="14" spans="1:19" s="401" customFormat="1" ht="24" thickTop="1" thickBot="1">
      <c r="A14" s="713" t="s">
        <v>10</v>
      </c>
      <c r="B14" s="403" t="s">
        <v>76</v>
      </c>
      <c r="C14" s="403" t="s">
        <v>78</v>
      </c>
      <c r="D14" s="403" t="s">
        <v>23</v>
      </c>
      <c r="E14" s="780" t="s">
        <v>80</v>
      </c>
      <c r="F14" s="780"/>
      <c r="G14" s="754" t="s">
        <v>71</v>
      </c>
      <c r="H14" s="716"/>
      <c r="I14" s="398"/>
      <c r="J14" s="67"/>
      <c r="K14" s="67"/>
      <c r="L14" s="67"/>
      <c r="M14" s="67"/>
      <c r="N14" s="3"/>
    </row>
    <row r="15" spans="1:19" s="401"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401" customFormat="1" ht="23.25" thickBot="1">
      <c r="A16" s="714"/>
      <c r="B16" s="399" t="s">
        <v>77</v>
      </c>
      <c r="C16" s="399" t="s">
        <v>79</v>
      </c>
      <c r="D16" s="399"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401"/>
    </row>
    <row r="18" spans="1:22" ht="23.25" customHeight="1" thickTop="1">
      <c r="A18" s="752">
        <f>1</f>
        <v>1</v>
      </c>
      <c r="B18" s="400" t="s">
        <v>76</v>
      </c>
      <c r="C18" s="400" t="s">
        <v>78</v>
      </c>
      <c r="D18" s="400"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402" t="s">
        <v>77</v>
      </c>
      <c r="C20" s="402" t="s">
        <v>79</v>
      </c>
      <c r="D20" s="402"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400" t="s">
        <v>76</v>
      </c>
      <c r="C22" s="400" t="s">
        <v>78</v>
      </c>
      <c r="D22" s="400" t="s">
        <v>23</v>
      </c>
      <c r="E22" s="754" t="s">
        <v>80</v>
      </c>
      <c r="F22" s="754"/>
      <c r="G22" s="754" t="s">
        <v>71</v>
      </c>
      <c r="H22" s="716"/>
      <c r="I22" s="398"/>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402" t="s">
        <v>77</v>
      </c>
      <c r="C24" s="402" t="s">
        <v>79</v>
      </c>
      <c r="D24" s="402"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400" t="s">
        <v>76</v>
      </c>
      <c r="C26" s="400" t="s">
        <v>78</v>
      </c>
      <c r="D26" s="400" t="s">
        <v>23</v>
      </c>
      <c r="E26" s="754" t="s">
        <v>80</v>
      </c>
      <c r="F26" s="754"/>
      <c r="G26" s="754" t="s">
        <v>71</v>
      </c>
      <c r="H26" s="716"/>
      <c r="I26" s="398"/>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402" t="s">
        <v>77</v>
      </c>
      <c r="C28" s="402" t="s">
        <v>79</v>
      </c>
      <c r="D28" s="402"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 t="shared" ref="A30" si="0">A26+1</f>
        <v>4</v>
      </c>
      <c r="B30" s="400" t="s">
        <v>76</v>
      </c>
      <c r="C30" s="400" t="s">
        <v>78</v>
      </c>
      <c r="D30" s="400" t="s">
        <v>23</v>
      </c>
      <c r="E30" s="754" t="s">
        <v>80</v>
      </c>
      <c r="F30" s="754"/>
      <c r="G30" s="754" t="s">
        <v>71</v>
      </c>
      <c r="H30" s="716"/>
      <c r="I30" s="398"/>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402" t="s">
        <v>77</v>
      </c>
      <c r="C32" s="402" t="s">
        <v>79</v>
      </c>
      <c r="D32" s="402"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 t="shared" ref="A34" si="1">A30+1</f>
        <v>5</v>
      </c>
      <c r="B34" s="400" t="s">
        <v>76</v>
      </c>
      <c r="C34" s="400" t="s">
        <v>78</v>
      </c>
      <c r="D34" s="400" t="s">
        <v>23</v>
      </c>
      <c r="E34" s="754" t="s">
        <v>80</v>
      </c>
      <c r="F34" s="754"/>
      <c r="G34" s="754" t="s">
        <v>71</v>
      </c>
      <c r="H34" s="716"/>
      <c r="I34" s="398"/>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402" t="s">
        <v>77</v>
      </c>
      <c r="C36" s="402" t="s">
        <v>79</v>
      </c>
      <c r="D36" s="402"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 t="shared" ref="A38" si="2">A34+1</f>
        <v>6</v>
      </c>
      <c r="B38" s="400" t="s">
        <v>76</v>
      </c>
      <c r="C38" s="400" t="s">
        <v>78</v>
      </c>
      <c r="D38" s="400" t="s">
        <v>23</v>
      </c>
      <c r="E38" s="754" t="s">
        <v>80</v>
      </c>
      <c r="F38" s="754"/>
      <c r="G38" s="754" t="s">
        <v>71</v>
      </c>
      <c r="H38" s="716"/>
      <c r="I38" s="398"/>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402" t="s">
        <v>77</v>
      </c>
      <c r="C40" s="402" t="s">
        <v>79</v>
      </c>
      <c r="D40" s="402"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 t="shared" ref="A42" si="3">A38+1</f>
        <v>7</v>
      </c>
      <c r="B42" s="400" t="s">
        <v>76</v>
      </c>
      <c r="C42" s="400" t="s">
        <v>78</v>
      </c>
      <c r="D42" s="400" t="s">
        <v>23</v>
      </c>
      <c r="E42" s="754" t="s">
        <v>80</v>
      </c>
      <c r="F42" s="754"/>
      <c r="G42" s="754" t="s">
        <v>71</v>
      </c>
      <c r="H42" s="716"/>
      <c r="I42" s="398"/>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402" t="s">
        <v>77</v>
      </c>
      <c r="C44" s="402" t="s">
        <v>79</v>
      </c>
      <c r="D44" s="402"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 t="shared" ref="A46" si="4">A42+1</f>
        <v>8</v>
      </c>
      <c r="B46" s="400" t="s">
        <v>76</v>
      </c>
      <c r="C46" s="400" t="s">
        <v>78</v>
      </c>
      <c r="D46" s="400" t="s">
        <v>23</v>
      </c>
      <c r="E46" s="754" t="s">
        <v>80</v>
      </c>
      <c r="F46" s="754"/>
      <c r="G46" s="754" t="s">
        <v>71</v>
      </c>
      <c r="H46" s="716"/>
      <c r="I46" s="398"/>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402" t="s">
        <v>77</v>
      </c>
      <c r="C48" s="402" t="s">
        <v>79</v>
      </c>
      <c r="D48" s="402"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 t="shared" ref="A50" si="5">A46+1</f>
        <v>9</v>
      </c>
      <c r="B50" s="400" t="s">
        <v>76</v>
      </c>
      <c r="C50" s="400" t="s">
        <v>78</v>
      </c>
      <c r="D50" s="400" t="s">
        <v>23</v>
      </c>
      <c r="E50" s="754" t="s">
        <v>80</v>
      </c>
      <c r="F50" s="754"/>
      <c r="G50" s="754" t="s">
        <v>71</v>
      </c>
      <c r="H50" s="716"/>
      <c r="I50" s="398"/>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402" t="s">
        <v>77</v>
      </c>
      <c r="C52" s="402" t="s">
        <v>79</v>
      </c>
      <c r="D52" s="402"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 t="shared" ref="A54" si="6">A50+1</f>
        <v>10</v>
      </c>
      <c r="B54" s="400" t="s">
        <v>76</v>
      </c>
      <c r="C54" s="400" t="s">
        <v>78</v>
      </c>
      <c r="D54" s="400" t="s">
        <v>23</v>
      </c>
      <c r="E54" s="754" t="s">
        <v>80</v>
      </c>
      <c r="F54" s="754"/>
      <c r="G54" s="754" t="s">
        <v>71</v>
      </c>
      <c r="H54" s="716"/>
      <c r="I54" s="398"/>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402" t="s">
        <v>77</v>
      </c>
      <c r="C56" s="402" t="s">
        <v>79</v>
      </c>
      <c r="D56" s="402"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401"/>
      <c r="Q57" s="401"/>
      <c r="V57" s="64"/>
    </row>
    <row r="58" spans="1:22" ht="24" thickTop="1" thickBot="1">
      <c r="A58" s="752">
        <f t="shared" ref="A58" si="7">A54+1</f>
        <v>11</v>
      </c>
      <c r="B58" s="400" t="s">
        <v>76</v>
      </c>
      <c r="C58" s="400" t="s">
        <v>78</v>
      </c>
      <c r="D58" s="400" t="s">
        <v>23</v>
      </c>
      <c r="E58" s="754" t="s">
        <v>80</v>
      </c>
      <c r="F58" s="754"/>
      <c r="G58" s="754" t="s">
        <v>71</v>
      </c>
      <c r="H58" s="716"/>
      <c r="I58" s="398"/>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402" t="s">
        <v>77</v>
      </c>
      <c r="C60" s="402" t="s">
        <v>79</v>
      </c>
      <c r="D60" s="402"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 t="shared" ref="A62" si="8">A58+1</f>
        <v>12</v>
      </c>
      <c r="B62" s="400" t="s">
        <v>76</v>
      </c>
      <c r="C62" s="400" t="s">
        <v>78</v>
      </c>
      <c r="D62" s="400" t="s">
        <v>23</v>
      </c>
      <c r="E62" s="754" t="s">
        <v>80</v>
      </c>
      <c r="F62" s="754"/>
      <c r="G62" s="754" t="s">
        <v>71</v>
      </c>
      <c r="H62" s="716"/>
      <c r="I62" s="398"/>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402" t="s">
        <v>77</v>
      </c>
      <c r="C64" s="402" t="s">
        <v>79</v>
      </c>
      <c r="D64" s="402"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 t="shared" ref="A66" si="9">A62+1</f>
        <v>13</v>
      </c>
      <c r="B66" s="400" t="s">
        <v>76</v>
      </c>
      <c r="C66" s="400" t="s">
        <v>78</v>
      </c>
      <c r="D66" s="400" t="s">
        <v>23</v>
      </c>
      <c r="E66" s="754" t="s">
        <v>80</v>
      </c>
      <c r="F66" s="754"/>
      <c r="G66" s="754" t="s">
        <v>71</v>
      </c>
      <c r="H66" s="716"/>
      <c r="I66" s="398"/>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402" t="s">
        <v>77</v>
      </c>
      <c r="C68" s="402" t="s">
        <v>79</v>
      </c>
      <c r="D68" s="402"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 t="shared" ref="A70" si="10">A66+1</f>
        <v>14</v>
      </c>
      <c r="B70" s="400" t="s">
        <v>76</v>
      </c>
      <c r="C70" s="400" t="s">
        <v>78</v>
      </c>
      <c r="D70" s="400" t="s">
        <v>23</v>
      </c>
      <c r="E70" s="754" t="s">
        <v>80</v>
      </c>
      <c r="F70" s="754"/>
      <c r="G70" s="754" t="s">
        <v>71</v>
      </c>
      <c r="H70" s="716"/>
      <c r="I70" s="398"/>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402" t="s">
        <v>77</v>
      </c>
      <c r="C72" s="402" t="s">
        <v>79</v>
      </c>
      <c r="D72" s="402"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 t="shared" ref="A74" si="11">A70+1</f>
        <v>15</v>
      </c>
      <c r="B74" s="400" t="s">
        <v>76</v>
      </c>
      <c r="C74" s="400" t="s">
        <v>78</v>
      </c>
      <c r="D74" s="400" t="s">
        <v>23</v>
      </c>
      <c r="E74" s="754" t="s">
        <v>80</v>
      </c>
      <c r="F74" s="754"/>
      <c r="G74" s="754" t="s">
        <v>71</v>
      </c>
      <c r="H74" s="716"/>
      <c r="I74" s="398"/>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402" t="s">
        <v>77</v>
      </c>
      <c r="C76" s="402" t="s">
        <v>79</v>
      </c>
      <c r="D76" s="402"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 t="shared" ref="A78" si="12">A74+1</f>
        <v>16</v>
      </c>
      <c r="B78" s="400" t="s">
        <v>76</v>
      </c>
      <c r="C78" s="400" t="s">
        <v>78</v>
      </c>
      <c r="D78" s="400" t="s">
        <v>23</v>
      </c>
      <c r="E78" s="754" t="s">
        <v>80</v>
      </c>
      <c r="F78" s="754"/>
      <c r="G78" s="754" t="s">
        <v>71</v>
      </c>
      <c r="H78" s="716"/>
      <c r="I78" s="398"/>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402" t="s">
        <v>77</v>
      </c>
      <c r="C80" s="402" t="s">
        <v>79</v>
      </c>
      <c r="D80" s="402"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 t="shared" ref="A82" si="13">A78+1</f>
        <v>17</v>
      </c>
      <c r="B82" s="400" t="s">
        <v>76</v>
      </c>
      <c r="C82" s="400" t="s">
        <v>78</v>
      </c>
      <c r="D82" s="400" t="s">
        <v>23</v>
      </c>
      <c r="E82" s="754" t="s">
        <v>80</v>
      </c>
      <c r="F82" s="754"/>
      <c r="G82" s="754" t="s">
        <v>71</v>
      </c>
      <c r="H82" s="716"/>
      <c r="I82" s="398"/>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402" t="s">
        <v>77</v>
      </c>
      <c r="C84" s="402" t="s">
        <v>79</v>
      </c>
      <c r="D84" s="402"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 t="shared" ref="A86" si="14">A82+1</f>
        <v>18</v>
      </c>
      <c r="B86" s="400" t="s">
        <v>76</v>
      </c>
      <c r="C86" s="400" t="s">
        <v>78</v>
      </c>
      <c r="D86" s="400" t="s">
        <v>23</v>
      </c>
      <c r="E86" s="754" t="s">
        <v>80</v>
      </c>
      <c r="F86" s="754"/>
      <c r="G86" s="754" t="s">
        <v>71</v>
      </c>
      <c r="H86" s="716"/>
      <c r="I86" s="398"/>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402" t="s">
        <v>77</v>
      </c>
      <c r="C88" s="402" t="s">
        <v>79</v>
      </c>
      <c r="D88" s="402"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 t="shared" ref="A90" si="15">A86+1</f>
        <v>19</v>
      </c>
      <c r="B90" s="400" t="s">
        <v>76</v>
      </c>
      <c r="C90" s="400" t="s">
        <v>78</v>
      </c>
      <c r="D90" s="400" t="s">
        <v>23</v>
      </c>
      <c r="E90" s="754" t="s">
        <v>80</v>
      </c>
      <c r="F90" s="754"/>
      <c r="G90" s="754" t="s">
        <v>71</v>
      </c>
      <c r="H90" s="716"/>
      <c r="I90" s="398"/>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402" t="s">
        <v>77</v>
      </c>
      <c r="C92" s="402" t="s">
        <v>79</v>
      </c>
      <c r="D92" s="402"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 t="shared" ref="A94" si="16">A90+1</f>
        <v>20</v>
      </c>
      <c r="B94" s="400" t="s">
        <v>76</v>
      </c>
      <c r="C94" s="400" t="s">
        <v>78</v>
      </c>
      <c r="D94" s="400" t="s">
        <v>23</v>
      </c>
      <c r="E94" s="754" t="s">
        <v>80</v>
      </c>
      <c r="F94" s="754"/>
      <c r="G94" s="754" t="s">
        <v>71</v>
      </c>
      <c r="H94" s="716"/>
      <c r="I94" s="398"/>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402" t="s">
        <v>77</v>
      </c>
      <c r="C96" s="402" t="s">
        <v>79</v>
      </c>
      <c r="D96" s="402"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 t="shared" ref="A98" si="17">A94+1</f>
        <v>21</v>
      </c>
      <c r="B98" s="400" t="s">
        <v>76</v>
      </c>
      <c r="C98" s="400" t="s">
        <v>78</v>
      </c>
      <c r="D98" s="400" t="s">
        <v>23</v>
      </c>
      <c r="E98" s="754" t="s">
        <v>80</v>
      </c>
      <c r="F98" s="754"/>
      <c r="G98" s="754" t="s">
        <v>71</v>
      </c>
      <c r="H98" s="716"/>
      <c r="I98" s="398"/>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402" t="s">
        <v>77</v>
      </c>
      <c r="C100" s="402" t="s">
        <v>79</v>
      </c>
      <c r="D100" s="402"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 t="shared" ref="A102" si="18">A98+1</f>
        <v>22</v>
      </c>
      <c r="B102" s="400" t="s">
        <v>76</v>
      </c>
      <c r="C102" s="400" t="s">
        <v>78</v>
      </c>
      <c r="D102" s="400" t="s">
        <v>23</v>
      </c>
      <c r="E102" s="754" t="s">
        <v>80</v>
      </c>
      <c r="F102" s="754"/>
      <c r="G102" s="754" t="s">
        <v>71</v>
      </c>
      <c r="H102" s="716"/>
      <c r="I102" s="398"/>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402" t="s">
        <v>77</v>
      </c>
      <c r="C104" s="402" t="s">
        <v>79</v>
      </c>
      <c r="D104" s="402"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 t="shared" ref="A106" si="19">A102+1</f>
        <v>23</v>
      </c>
      <c r="B106" s="400" t="s">
        <v>76</v>
      </c>
      <c r="C106" s="400" t="s">
        <v>78</v>
      </c>
      <c r="D106" s="400" t="s">
        <v>23</v>
      </c>
      <c r="E106" s="754" t="s">
        <v>80</v>
      </c>
      <c r="F106" s="754"/>
      <c r="G106" s="754" t="s">
        <v>71</v>
      </c>
      <c r="H106" s="716"/>
      <c r="I106" s="398"/>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402" t="s">
        <v>77</v>
      </c>
      <c r="C108" s="402" t="s">
        <v>79</v>
      </c>
      <c r="D108" s="402"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 t="shared" ref="A110" si="20">A106+1</f>
        <v>24</v>
      </c>
      <c r="B110" s="400" t="s">
        <v>76</v>
      </c>
      <c r="C110" s="400" t="s">
        <v>78</v>
      </c>
      <c r="D110" s="400" t="s">
        <v>23</v>
      </c>
      <c r="E110" s="754" t="s">
        <v>80</v>
      </c>
      <c r="F110" s="754"/>
      <c r="G110" s="754" t="s">
        <v>71</v>
      </c>
      <c r="H110" s="716"/>
      <c r="I110" s="398"/>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402" t="s">
        <v>77</v>
      </c>
      <c r="C112" s="402" t="s">
        <v>79</v>
      </c>
      <c r="D112" s="402"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 t="shared" ref="A114" si="21">A110+1</f>
        <v>25</v>
      </c>
      <c r="B114" s="400" t="s">
        <v>76</v>
      </c>
      <c r="C114" s="400" t="s">
        <v>78</v>
      </c>
      <c r="D114" s="400" t="s">
        <v>23</v>
      </c>
      <c r="E114" s="754" t="s">
        <v>80</v>
      </c>
      <c r="F114" s="754"/>
      <c r="G114" s="754" t="s">
        <v>71</v>
      </c>
      <c r="H114" s="716"/>
      <c r="I114" s="398"/>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402" t="s">
        <v>77</v>
      </c>
      <c r="C116" s="402" t="s">
        <v>79</v>
      </c>
      <c r="D116" s="402"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 t="shared" ref="A118" si="22">A114+1</f>
        <v>26</v>
      </c>
      <c r="B118" s="400" t="s">
        <v>76</v>
      </c>
      <c r="C118" s="400" t="s">
        <v>78</v>
      </c>
      <c r="D118" s="400" t="s">
        <v>23</v>
      </c>
      <c r="E118" s="754" t="s">
        <v>80</v>
      </c>
      <c r="F118" s="754"/>
      <c r="G118" s="754" t="s">
        <v>71</v>
      </c>
      <c r="H118" s="716"/>
      <c r="I118" s="398"/>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402" t="s">
        <v>77</v>
      </c>
      <c r="C120" s="402" t="s">
        <v>79</v>
      </c>
      <c r="D120" s="402"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 t="shared" ref="A122" si="23">A118+1</f>
        <v>27</v>
      </c>
      <c r="B122" s="400" t="s">
        <v>76</v>
      </c>
      <c r="C122" s="400" t="s">
        <v>78</v>
      </c>
      <c r="D122" s="400" t="s">
        <v>23</v>
      </c>
      <c r="E122" s="754" t="s">
        <v>80</v>
      </c>
      <c r="F122" s="754"/>
      <c r="G122" s="754" t="s">
        <v>71</v>
      </c>
      <c r="H122" s="716"/>
      <c r="I122" s="398"/>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402" t="s">
        <v>77</v>
      </c>
      <c r="C124" s="402" t="s">
        <v>79</v>
      </c>
      <c r="D124" s="402"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 t="shared" ref="A126" si="24">A122+1</f>
        <v>28</v>
      </c>
      <c r="B126" s="400" t="s">
        <v>76</v>
      </c>
      <c r="C126" s="400" t="s">
        <v>78</v>
      </c>
      <c r="D126" s="400" t="s">
        <v>23</v>
      </c>
      <c r="E126" s="754" t="s">
        <v>80</v>
      </c>
      <c r="F126" s="754"/>
      <c r="G126" s="754" t="s">
        <v>71</v>
      </c>
      <c r="H126" s="716"/>
      <c r="I126" s="398"/>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402" t="s">
        <v>77</v>
      </c>
      <c r="C128" s="402" t="s">
        <v>79</v>
      </c>
      <c r="D128" s="402"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 t="shared" ref="A130" si="25">A126+1</f>
        <v>29</v>
      </c>
      <c r="B130" s="400" t="s">
        <v>76</v>
      </c>
      <c r="C130" s="400" t="s">
        <v>78</v>
      </c>
      <c r="D130" s="400" t="s">
        <v>23</v>
      </c>
      <c r="E130" s="754" t="s">
        <v>80</v>
      </c>
      <c r="F130" s="754"/>
      <c r="G130" s="754" t="s">
        <v>71</v>
      </c>
      <c r="H130" s="716"/>
      <c r="I130" s="398"/>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402" t="s">
        <v>77</v>
      </c>
      <c r="C132" s="402" t="s">
        <v>79</v>
      </c>
      <c r="D132" s="402"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 t="shared" ref="A134" si="26">A130+1</f>
        <v>30</v>
      </c>
      <c r="B134" s="400" t="s">
        <v>76</v>
      </c>
      <c r="C134" s="400" t="s">
        <v>78</v>
      </c>
      <c r="D134" s="400" t="s">
        <v>23</v>
      </c>
      <c r="E134" s="754" t="s">
        <v>80</v>
      </c>
      <c r="F134" s="754"/>
      <c r="G134" s="754" t="s">
        <v>71</v>
      </c>
      <c r="H134" s="716"/>
      <c r="I134" s="398"/>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402" t="s">
        <v>77</v>
      </c>
      <c r="C136" s="402" t="s">
        <v>79</v>
      </c>
      <c r="D136" s="402"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 t="shared" ref="A138" si="27">A134+1</f>
        <v>31</v>
      </c>
      <c r="B138" s="400" t="s">
        <v>76</v>
      </c>
      <c r="C138" s="400" t="s">
        <v>78</v>
      </c>
      <c r="D138" s="400" t="s">
        <v>23</v>
      </c>
      <c r="E138" s="754" t="s">
        <v>80</v>
      </c>
      <c r="F138" s="754"/>
      <c r="G138" s="754" t="s">
        <v>71</v>
      </c>
      <c r="H138" s="716"/>
      <c r="I138" s="398"/>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402" t="s">
        <v>77</v>
      </c>
      <c r="C140" s="402" t="s">
        <v>79</v>
      </c>
      <c r="D140" s="402"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 t="shared" ref="A142" si="28">A138+1</f>
        <v>32</v>
      </c>
      <c r="B142" s="400" t="s">
        <v>76</v>
      </c>
      <c r="C142" s="400" t="s">
        <v>78</v>
      </c>
      <c r="D142" s="400" t="s">
        <v>23</v>
      </c>
      <c r="E142" s="754" t="s">
        <v>80</v>
      </c>
      <c r="F142" s="754"/>
      <c r="G142" s="754" t="s">
        <v>71</v>
      </c>
      <c r="H142" s="716"/>
      <c r="I142" s="398"/>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402" t="s">
        <v>77</v>
      </c>
      <c r="C144" s="402" t="s">
        <v>79</v>
      </c>
      <c r="D144" s="402"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 t="shared" ref="A146" si="29">A142+1</f>
        <v>33</v>
      </c>
      <c r="B146" s="400" t="s">
        <v>76</v>
      </c>
      <c r="C146" s="400" t="s">
        <v>78</v>
      </c>
      <c r="D146" s="400" t="s">
        <v>23</v>
      </c>
      <c r="E146" s="754" t="s">
        <v>80</v>
      </c>
      <c r="F146" s="754"/>
      <c r="G146" s="754" t="s">
        <v>71</v>
      </c>
      <c r="H146" s="716"/>
      <c r="I146" s="398"/>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402" t="s">
        <v>77</v>
      </c>
      <c r="C148" s="402" t="s">
        <v>79</v>
      </c>
      <c r="D148" s="402"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 t="shared" ref="A150" si="30">A146+1</f>
        <v>34</v>
      </c>
      <c r="B150" s="400" t="s">
        <v>76</v>
      </c>
      <c r="C150" s="400" t="s">
        <v>78</v>
      </c>
      <c r="D150" s="400" t="s">
        <v>23</v>
      </c>
      <c r="E150" s="754" t="s">
        <v>80</v>
      </c>
      <c r="F150" s="754"/>
      <c r="G150" s="754" t="s">
        <v>71</v>
      </c>
      <c r="H150" s="716"/>
      <c r="I150" s="398"/>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402" t="s">
        <v>77</v>
      </c>
      <c r="C152" s="402" t="s">
        <v>79</v>
      </c>
      <c r="D152" s="402"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 t="shared" ref="A154" si="31">A150+1</f>
        <v>35</v>
      </c>
      <c r="B154" s="400" t="s">
        <v>76</v>
      </c>
      <c r="C154" s="400" t="s">
        <v>78</v>
      </c>
      <c r="D154" s="400" t="s">
        <v>23</v>
      </c>
      <c r="E154" s="754" t="s">
        <v>80</v>
      </c>
      <c r="F154" s="754"/>
      <c r="G154" s="754" t="s">
        <v>71</v>
      </c>
      <c r="H154" s="716"/>
      <c r="I154" s="398"/>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402" t="s">
        <v>77</v>
      </c>
      <c r="C156" s="402" t="s">
        <v>79</v>
      </c>
      <c r="D156" s="402"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 t="shared" ref="A158" si="32">A154+1</f>
        <v>36</v>
      </c>
      <c r="B158" s="400" t="s">
        <v>76</v>
      </c>
      <c r="C158" s="400" t="s">
        <v>78</v>
      </c>
      <c r="D158" s="400" t="s">
        <v>23</v>
      </c>
      <c r="E158" s="754" t="s">
        <v>80</v>
      </c>
      <c r="F158" s="754"/>
      <c r="G158" s="754" t="s">
        <v>71</v>
      </c>
      <c r="H158" s="716"/>
      <c r="I158" s="398"/>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402" t="s">
        <v>77</v>
      </c>
      <c r="C160" s="402" t="s">
        <v>79</v>
      </c>
      <c r="D160" s="402"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 t="shared" ref="A162" si="33">A158+1</f>
        <v>37</v>
      </c>
      <c r="B162" s="400" t="s">
        <v>76</v>
      </c>
      <c r="C162" s="400" t="s">
        <v>78</v>
      </c>
      <c r="D162" s="400" t="s">
        <v>23</v>
      </c>
      <c r="E162" s="754" t="s">
        <v>80</v>
      </c>
      <c r="F162" s="754"/>
      <c r="G162" s="754" t="s">
        <v>71</v>
      </c>
      <c r="H162" s="716"/>
      <c r="I162" s="398"/>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402" t="s">
        <v>77</v>
      </c>
      <c r="C164" s="402" t="s">
        <v>79</v>
      </c>
      <c r="D164" s="402"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 t="shared" ref="A166" si="34">A162+1</f>
        <v>38</v>
      </c>
      <c r="B166" s="400" t="s">
        <v>76</v>
      </c>
      <c r="C166" s="400" t="s">
        <v>78</v>
      </c>
      <c r="D166" s="400" t="s">
        <v>23</v>
      </c>
      <c r="E166" s="754" t="s">
        <v>80</v>
      </c>
      <c r="F166" s="754"/>
      <c r="G166" s="754" t="s">
        <v>71</v>
      </c>
      <c r="H166" s="716"/>
      <c r="I166" s="398"/>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402" t="s">
        <v>77</v>
      </c>
      <c r="C168" s="402" t="s">
        <v>79</v>
      </c>
      <c r="D168" s="402"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 t="shared" ref="A170" si="35">A166+1</f>
        <v>39</v>
      </c>
      <c r="B170" s="400" t="s">
        <v>76</v>
      </c>
      <c r="C170" s="400" t="s">
        <v>78</v>
      </c>
      <c r="D170" s="400" t="s">
        <v>23</v>
      </c>
      <c r="E170" s="754" t="s">
        <v>80</v>
      </c>
      <c r="F170" s="754"/>
      <c r="G170" s="754" t="s">
        <v>71</v>
      </c>
      <c r="H170" s="716"/>
      <c r="I170" s="398"/>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402" t="s">
        <v>77</v>
      </c>
      <c r="C172" s="402" t="s">
        <v>79</v>
      </c>
      <c r="D172" s="402"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 t="shared" ref="A174" si="36">A170+1</f>
        <v>40</v>
      </c>
      <c r="B174" s="400" t="s">
        <v>76</v>
      </c>
      <c r="C174" s="400" t="s">
        <v>78</v>
      </c>
      <c r="D174" s="400" t="s">
        <v>23</v>
      </c>
      <c r="E174" s="754" t="s">
        <v>80</v>
      </c>
      <c r="F174" s="754"/>
      <c r="G174" s="754" t="s">
        <v>71</v>
      </c>
      <c r="H174" s="716"/>
      <c r="I174" s="398"/>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402" t="s">
        <v>77</v>
      </c>
      <c r="C176" s="402" t="s">
        <v>79</v>
      </c>
      <c r="D176" s="402"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 t="shared" ref="A178" si="37">A174+1</f>
        <v>41</v>
      </c>
      <c r="B178" s="400" t="s">
        <v>76</v>
      </c>
      <c r="C178" s="400" t="s">
        <v>78</v>
      </c>
      <c r="D178" s="400" t="s">
        <v>23</v>
      </c>
      <c r="E178" s="754" t="s">
        <v>80</v>
      </c>
      <c r="F178" s="754"/>
      <c r="G178" s="754" t="s">
        <v>71</v>
      </c>
      <c r="H178" s="716"/>
      <c r="I178" s="398"/>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402" t="s">
        <v>77</v>
      </c>
      <c r="C180" s="402" t="s">
        <v>79</v>
      </c>
      <c r="D180" s="402"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 t="shared" ref="A182" si="38">A178+1</f>
        <v>42</v>
      </c>
      <c r="B182" s="400" t="s">
        <v>76</v>
      </c>
      <c r="C182" s="400" t="s">
        <v>78</v>
      </c>
      <c r="D182" s="400" t="s">
        <v>23</v>
      </c>
      <c r="E182" s="754" t="s">
        <v>80</v>
      </c>
      <c r="F182" s="754"/>
      <c r="G182" s="754" t="s">
        <v>71</v>
      </c>
      <c r="H182" s="716"/>
      <c r="I182" s="398"/>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402" t="s">
        <v>77</v>
      </c>
      <c r="C184" s="402" t="s">
        <v>79</v>
      </c>
      <c r="D184" s="402"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 t="shared" ref="A186" si="39">A182+1</f>
        <v>43</v>
      </c>
      <c r="B186" s="400" t="s">
        <v>76</v>
      </c>
      <c r="C186" s="400" t="s">
        <v>78</v>
      </c>
      <c r="D186" s="400" t="s">
        <v>23</v>
      </c>
      <c r="E186" s="754" t="s">
        <v>80</v>
      </c>
      <c r="F186" s="754"/>
      <c r="G186" s="754" t="s">
        <v>71</v>
      </c>
      <c r="H186" s="716"/>
      <c r="I186" s="398"/>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402" t="s">
        <v>77</v>
      </c>
      <c r="C188" s="402" t="s">
        <v>79</v>
      </c>
      <c r="D188" s="402"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 t="shared" ref="A190" si="40">A186+1</f>
        <v>44</v>
      </c>
      <c r="B190" s="400" t="s">
        <v>76</v>
      </c>
      <c r="C190" s="400" t="s">
        <v>78</v>
      </c>
      <c r="D190" s="400" t="s">
        <v>23</v>
      </c>
      <c r="E190" s="754" t="s">
        <v>80</v>
      </c>
      <c r="F190" s="754"/>
      <c r="G190" s="754" t="s">
        <v>71</v>
      </c>
      <c r="H190" s="716"/>
      <c r="I190" s="398"/>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402" t="s">
        <v>77</v>
      </c>
      <c r="C192" s="402" t="s">
        <v>79</v>
      </c>
      <c r="D192" s="402"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 t="shared" ref="A194" si="41">A190+1</f>
        <v>45</v>
      </c>
      <c r="B194" s="400" t="s">
        <v>76</v>
      </c>
      <c r="C194" s="400" t="s">
        <v>78</v>
      </c>
      <c r="D194" s="400" t="s">
        <v>23</v>
      </c>
      <c r="E194" s="754" t="s">
        <v>80</v>
      </c>
      <c r="F194" s="754"/>
      <c r="G194" s="754" t="s">
        <v>71</v>
      </c>
      <c r="H194" s="716"/>
      <c r="I194" s="398"/>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402" t="s">
        <v>77</v>
      </c>
      <c r="C196" s="402" t="s">
        <v>79</v>
      </c>
      <c r="D196" s="402"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 t="shared" ref="A198" si="42">A194+1</f>
        <v>46</v>
      </c>
      <c r="B198" s="400" t="s">
        <v>76</v>
      </c>
      <c r="C198" s="400" t="s">
        <v>78</v>
      </c>
      <c r="D198" s="400" t="s">
        <v>23</v>
      </c>
      <c r="E198" s="754" t="s">
        <v>80</v>
      </c>
      <c r="F198" s="754"/>
      <c r="G198" s="754" t="s">
        <v>71</v>
      </c>
      <c r="H198" s="716"/>
      <c r="I198" s="398"/>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402" t="s">
        <v>77</v>
      </c>
      <c r="C200" s="402" t="s">
        <v>79</v>
      </c>
      <c r="D200" s="402"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 t="shared" ref="A202" si="43">A198+1</f>
        <v>47</v>
      </c>
      <c r="B202" s="400" t="s">
        <v>76</v>
      </c>
      <c r="C202" s="400" t="s">
        <v>78</v>
      </c>
      <c r="D202" s="400" t="s">
        <v>23</v>
      </c>
      <c r="E202" s="754" t="s">
        <v>80</v>
      </c>
      <c r="F202" s="754"/>
      <c r="G202" s="754" t="s">
        <v>71</v>
      </c>
      <c r="H202" s="716"/>
      <c r="I202" s="398"/>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402" t="s">
        <v>77</v>
      </c>
      <c r="C204" s="402" t="s">
        <v>79</v>
      </c>
      <c r="D204" s="402"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 t="shared" ref="A206" si="44">A202+1</f>
        <v>48</v>
      </c>
      <c r="B206" s="400" t="s">
        <v>76</v>
      </c>
      <c r="C206" s="400" t="s">
        <v>78</v>
      </c>
      <c r="D206" s="400" t="s">
        <v>23</v>
      </c>
      <c r="E206" s="754" t="s">
        <v>80</v>
      </c>
      <c r="F206" s="754"/>
      <c r="G206" s="754" t="s">
        <v>71</v>
      </c>
      <c r="H206" s="716"/>
      <c r="I206" s="398"/>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402" t="s">
        <v>77</v>
      </c>
      <c r="C208" s="402" t="s">
        <v>79</v>
      </c>
      <c r="D208" s="402"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 t="shared" ref="A210" si="45">A206+1</f>
        <v>49</v>
      </c>
      <c r="B210" s="400" t="s">
        <v>76</v>
      </c>
      <c r="C210" s="400" t="s">
        <v>78</v>
      </c>
      <c r="D210" s="400" t="s">
        <v>23</v>
      </c>
      <c r="E210" s="754" t="s">
        <v>80</v>
      </c>
      <c r="F210" s="754"/>
      <c r="G210" s="754" t="s">
        <v>71</v>
      </c>
      <c r="H210" s="716"/>
      <c r="I210" s="398"/>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402" t="s">
        <v>77</v>
      </c>
      <c r="C212" s="402" t="s">
        <v>79</v>
      </c>
      <c r="D212" s="402"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 t="shared" ref="A214" si="46">A210+1</f>
        <v>50</v>
      </c>
      <c r="B214" s="400" t="s">
        <v>76</v>
      </c>
      <c r="C214" s="400" t="s">
        <v>78</v>
      </c>
      <c r="D214" s="400" t="s">
        <v>23</v>
      </c>
      <c r="E214" s="754" t="s">
        <v>80</v>
      </c>
      <c r="F214" s="754"/>
      <c r="G214" s="754" t="s">
        <v>71</v>
      </c>
      <c r="H214" s="716"/>
      <c r="I214" s="398"/>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402" t="s">
        <v>77</v>
      </c>
      <c r="C216" s="402" t="s">
        <v>79</v>
      </c>
      <c r="D216" s="402"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 t="shared" ref="A218" si="47">A214+1</f>
        <v>51</v>
      </c>
      <c r="B218" s="400" t="s">
        <v>76</v>
      </c>
      <c r="C218" s="400" t="s">
        <v>78</v>
      </c>
      <c r="D218" s="400" t="s">
        <v>23</v>
      </c>
      <c r="E218" s="754" t="s">
        <v>80</v>
      </c>
      <c r="F218" s="754"/>
      <c r="G218" s="754" t="s">
        <v>71</v>
      </c>
      <c r="H218" s="716"/>
      <c r="I218" s="398"/>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402" t="s">
        <v>77</v>
      </c>
      <c r="C220" s="402" t="s">
        <v>79</v>
      </c>
      <c r="D220" s="402"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 t="shared" ref="A222" si="48">A218+1</f>
        <v>52</v>
      </c>
      <c r="B222" s="400" t="s">
        <v>76</v>
      </c>
      <c r="C222" s="400" t="s">
        <v>78</v>
      </c>
      <c r="D222" s="400" t="s">
        <v>23</v>
      </c>
      <c r="E222" s="754" t="s">
        <v>80</v>
      </c>
      <c r="F222" s="754"/>
      <c r="G222" s="754" t="s">
        <v>71</v>
      </c>
      <c r="H222" s="716"/>
      <c r="I222" s="398"/>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402" t="s">
        <v>77</v>
      </c>
      <c r="C224" s="402" t="s">
        <v>79</v>
      </c>
      <c r="D224" s="402"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 t="shared" ref="A226" si="49">A222+1</f>
        <v>53</v>
      </c>
      <c r="B226" s="400" t="s">
        <v>76</v>
      </c>
      <c r="C226" s="400" t="s">
        <v>78</v>
      </c>
      <c r="D226" s="400" t="s">
        <v>23</v>
      </c>
      <c r="E226" s="754" t="s">
        <v>80</v>
      </c>
      <c r="F226" s="754"/>
      <c r="G226" s="754" t="s">
        <v>71</v>
      </c>
      <c r="H226" s="716"/>
      <c r="I226" s="398"/>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402" t="s">
        <v>77</v>
      </c>
      <c r="C228" s="402" t="s">
        <v>79</v>
      </c>
      <c r="D228" s="402"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 t="shared" ref="A230" si="50">A226+1</f>
        <v>54</v>
      </c>
      <c r="B230" s="400" t="s">
        <v>76</v>
      </c>
      <c r="C230" s="400" t="s">
        <v>78</v>
      </c>
      <c r="D230" s="400" t="s">
        <v>23</v>
      </c>
      <c r="E230" s="754" t="s">
        <v>80</v>
      </c>
      <c r="F230" s="754"/>
      <c r="G230" s="754" t="s">
        <v>71</v>
      </c>
      <c r="H230" s="716"/>
      <c r="I230" s="398"/>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402" t="s">
        <v>77</v>
      </c>
      <c r="C232" s="402" t="s">
        <v>79</v>
      </c>
      <c r="D232" s="402"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 t="shared" ref="A234" si="51">A230+1</f>
        <v>55</v>
      </c>
      <c r="B234" s="400" t="s">
        <v>76</v>
      </c>
      <c r="C234" s="400" t="s">
        <v>78</v>
      </c>
      <c r="D234" s="400" t="s">
        <v>23</v>
      </c>
      <c r="E234" s="754" t="s">
        <v>80</v>
      </c>
      <c r="F234" s="754"/>
      <c r="G234" s="754" t="s">
        <v>71</v>
      </c>
      <c r="H234" s="716"/>
      <c r="I234" s="398"/>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402" t="s">
        <v>77</v>
      </c>
      <c r="C236" s="402" t="s">
        <v>79</v>
      </c>
      <c r="D236" s="402"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 t="shared" ref="A238" si="52">A234+1</f>
        <v>56</v>
      </c>
      <c r="B238" s="400" t="s">
        <v>76</v>
      </c>
      <c r="C238" s="400" t="s">
        <v>78</v>
      </c>
      <c r="D238" s="400" t="s">
        <v>23</v>
      </c>
      <c r="E238" s="754" t="s">
        <v>80</v>
      </c>
      <c r="F238" s="754"/>
      <c r="G238" s="754" t="s">
        <v>71</v>
      </c>
      <c r="H238" s="716"/>
      <c r="I238" s="398"/>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402" t="s">
        <v>77</v>
      </c>
      <c r="C240" s="402" t="s">
        <v>79</v>
      </c>
      <c r="D240" s="402"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 t="shared" ref="A242" si="53">A238+1</f>
        <v>57</v>
      </c>
      <c r="B242" s="400" t="s">
        <v>76</v>
      </c>
      <c r="C242" s="400" t="s">
        <v>78</v>
      </c>
      <c r="D242" s="400" t="s">
        <v>23</v>
      </c>
      <c r="E242" s="754" t="s">
        <v>80</v>
      </c>
      <c r="F242" s="754"/>
      <c r="G242" s="754" t="s">
        <v>71</v>
      </c>
      <c r="H242" s="716"/>
      <c r="I242" s="398"/>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402" t="s">
        <v>77</v>
      </c>
      <c r="C244" s="402" t="s">
        <v>79</v>
      </c>
      <c r="D244" s="402"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 t="shared" ref="A246" si="54">A242+1</f>
        <v>58</v>
      </c>
      <c r="B246" s="400" t="s">
        <v>76</v>
      </c>
      <c r="C246" s="400" t="s">
        <v>78</v>
      </c>
      <c r="D246" s="400" t="s">
        <v>23</v>
      </c>
      <c r="E246" s="754" t="s">
        <v>80</v>
      </c>
      <c r="F246" s="754"/>
      <c r="G246" s="754" t="s">
        <v>71</v>
      </c>
      <c r="H246" s="716"/>
      <c r="I246" s="398"/>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402" t="s">
        <v>77</v>
      </c>
      <c r="C248" s="402" t="s">
        <v>79</v>
      </c>
      <c r="D248" s="402"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 t="shared" ref="A250" si="55">A246+1</f>
        <v>59</v>
      </c>
      <c r="B250" s="400" t="s">
        <v>76</v>
      </c>
      <c r="C250" s="400" t="s">
        <v>78</v>
      </c>
      <c r="D250" s="400" t="s">
        <v>23</v>
      </c>
      <c r="E250" s="754" t="s">
        <v>80</v>
      </c>
      <c r="F250" s="754"/>
      <c r="G250" s="754" t="s">
        <v>71</v>
      </c>
      <c r="H250" s="716"/>
      <c r="I250" s="398"/>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402" t="s">
        <v>77</v>
      </c>
      <c r="C252" s="402" t="s">
        <v>79</v>
      </c>
      <c r="D252" s="402"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 t="shared" ref="A254" si="56">A250+1</f>
        <v>60</v>
      </c>
      <c r="B254" s="400" t="s">
        <v>76</v>
      </c>
      <c r="C254" s="400" t="s">
        <v>78</v>
      </c>
      <c r="D254" s="400" t="s">
        <v>23</v>
      </c>
      <c r="E254" s="754" t="s">
        <v>80</v>
      </c>
      <c r="F254" s="754"/>
      <c r="G254" s="754" t="s">
        <v>71</v>
      </c>
      <c r="H254" s="716"/>
      <c r="I254" s="398"/>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402" t="s">
        <v>77</v>
      </c>
      <c r="C256" s="402" t="s">
        <v>79</v>
      </c>
      <c r="D256" s="402"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 t="shared" ref="A258" si="57">A254+1</f>
        <v>61</v>
      </c>
      <c r="B258" s="400" t="s">
        <v>76</v>
      </c>
      <c r="C258" s="400" t="s">
        <v>78</v>
      </c>
      <c r="D258" s="400" t="s">
        <v>23</v>
      </c>
      <c r="E258" s="754" t="s">
        <v>80</v>
      </c>
      <c r="F258" s="754"/>
      <c r="G258" s="754" t="s">
        <v>71</v>
      </c>
      <c r="H258" s="716"/>
      <c r="I258" s="398"/>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402" t="s">
        <v>77</v>
      </c>
      <c r="C260" s="402" t="s">
        <v>79</v>
      </c>
      <c r="D260" s="402"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 t="shared" ref="A262" si="58">A258+1</f>
        <v>62</v>
      </c>
      <c r="B262" s="400" t="s">
        <v>76</v>
      </c>
      <c r="C262" s="400" t="s">
        <v>78</v>
      </c>
      <c r="D262" s="400" t="s">
        <v>23</v>
      </c>
      <c r="E262" s="754" t="s">
        <v>80</v>
      </c>
      <c r="F262" s="754"/>
      <c r="G262" s="754" t="s">
        <v>71</v>
      </c>
      <c r="H262" s="716"/>
      <c r="I262" s="398"/>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402" t="s">
        <v>77</v>
      </c>
      <c r="C264" s="402" t="s">
        <v>79</v>
      </c>
      <c r="D264" s="402"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 t="shared" ref="A266" si="59">A262+1</f>
        <v>63</v>
      </c>
      <c r="B266" s="400" t="s">
        <v>76</v>
      </c>
      <c r="C266" s="400" t="s">
        <v>78</v>
      </c>
      <c r="D266" s="400" t="s">
        <v>23</v>
      </c>
      <c r="E266" s="754" t="s">
        <v>80</v>
      </c>
      <c r="F266" s="754"/>
      <c r="G266" s="754" t="s">
        <v>71</v>
      </c>
      <c r="H266" s="716"/>
      <c r="I266" s="398"/>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402" t="s">
        <v>77</v>
      </c>
      <c r="C268" s="402" t="s">
        <v>79</v>
      </c>
      <c r="D268" s="402"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 t="shared" ref="A270" si="60">A266+1</f>
        <v>64</v>
      </c>
      <c r="B270" s="400" t="s">
        <v>76</v>
      </c>
      <c r="C270" s="400" t="s">
        <v>78</v>
      </c>
      <c r="D270" s="400" t="s">
        <v>23</v>
      </c>
      <c r="E270" s="754" t="s">
        <v>80</v>
      </c>
      <c r="F270" s="754"/>
      <c r="G270" s="754" t="s">
        <v>71</v>
      </c>
      <c r="H270" s="716"/>
      <c r="I270" s="398"/>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402" t="s">
        <v>77</v>
      </c>
      <c r="C272" s="402" t="s">
        <v>79</v>
      </c>
      <c r="D272" s="402"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 t="shared" ref="A274" si="61">A270+1</f>
        <v>65</v>
      </c>
      <c r="B274" s="400" t="s">
        <v>76</v>
      </c>
      <c r="C274" s="400" t="s">
        <v>78</v>
      </c>
      <c r="D274" s="400" t="s">
        <v>23</v>
      </c>
      <c r="E274" s="754" t="s">
        <v>80</v>
      </c>
      <c r="F274" s="754"/>
      <c r="G274" s="754" t="s">
        <v>71</v>
      </c>
      <c r="H274" s="716"/>
      <c r="I274" s="398"/>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402" t="s">
        <v>77</v>
      </c>
      <c r="C276" s="402" t="s">
        <v>79</v>
      </c>
      <c r="D276" s="402"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 t="shared" ref="A278" si="62">A274+1</f>
        <v>66</v>
      </c>
      <c r="B278" s="400" t="s">
        <v>76</v>
      </c>
      <c r="C278" s="400" t="s">
        <v>78</v>
      </c>
      <c r="D278" s="400" t="s">
        <v>23</v>
      </c>
      <c r="E278" s="754" t="s">
        <v>80</v>
      </c>
      <c r="F278" s="754"/>
      <c r="G278" s="754" t="s">
        <v>71</v>
      </c>
      <c r="H278" s="716"/>
      <c r="I278" s="398"/>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402" t="s">
        <v>77</v>
      </c>
      <c r="C280" s="402" t="s">
        <v>79</v>
      </c>
      <c r="D280" s="402"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 t="shared" ref="A282" si="63">A278+1</f>
        <v>67</v>
      </c>
      <c r="B282" s="400" t="s">
        <v>76</v>
      </c>
      <c r="C282" s="400" t="s">
        <v>78</v>
      </c>
      <c r="D282" s="400" t="s">
        <v>23</v>
      </c>
      <c r="E282" s="754" t="s">
        <v>80</v>
      </c>
      <c r="F282" s="754"/>
      <c r="G282" s="754" t="s">
        <v>71</v>
      </c>
      <c r="H282" s="716"/>
      <c r="I282" s="398"/>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402" t="s">
        <v>77</v>
      </c>
      <c r="C284" s="402" t="s">
        <v>79</v>
      </c>
      <c r="D284" s="402"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 t="shared" ref="A286" si="64">A282+1</f>
        <v>68</v>
      </c>
      <c r="B286" s="400" t="s">
        <v>76</v>
      </c>
      <c r="C286" s="400" t="s">
        <v>78</v>
      </c>
      <c r="D286" s="400" t="s">
        <v>23</v>
      </c>
      <c r="E286" s="754" t="s">
        <v>80</v>
      </c>
      <c r="F286" s="754"/>
      <c r="G286" s="754" t="s">
        <v>71</v>
      </c>
      <c r="H286" s="716"/>
      <c r="I286" s="398"/>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402" t="s">
        <v>77</v>
      </c>
      <c r="C288" s="402" t="s">
        <v>79</v>
      </c>
      <c r="D288" s="402"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 t="shared" ref="A290" si="65">A286+1</f>
        <v>69</v>
      </c>
      <c r="B290" s="400" t="s">
        <v>76</v>
      </c>
      <c r="C290" s="400" t="s">
        <v>78</v>
      </c>
      <c r="D290" s="400" t="s">
        <v>23</v>
      </c>
      <c r="E290" s="754" t="s">
        <v>80</v>
      </c>
      <c r="F290" s="754"/>
      <c r="G290" s="754" t="s">
        <v>71</v>
      </c>
      <c r="H290" s="716"/>
      <c r="I290" s="398"/>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402" t="s">
        <v>77</v>
      </c>
      <c r="C292" s="402" t="s">
        <v>79</v>
      </c>
      <c r="D292" s="402"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 t="shared" ref="A294" si="66">A290+1</f>
        <v>70</v>
      </c>
      <c r="B294" s="400" t="s">
        <v>76</v>
      </c>
      <c r="C294" s="400" t="s">
        <v>78</v>
      </c>
      <c r="D294" s="400" t="s">
        <v>23</v>
      </c>
      <c r="E294" s="754" t="s">
        <v>80</v>
      </c>
      <c r="F294" s="754"/>
      <c r="G294" s="754" t="s">
        <v>71</v>
      </c>
      <c r="H294" s="716"/>
      <c r="I294" s="398"/>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402" t="s">
        <v>77</v>
      </c>
      <c r="C296" s="402" t="s">
        <v>79</v>
      </c>
      <c r="D296" s="402"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 t="shared" ref="A298" si="67">A294+1</f>
        <v>71</v>
      </c>
      <c r="B298" s="400" t="s">
        <v>76</v>
      </c>
      <c r="C298" s="400" t="s">
        <v>78</v>
      </c>
      <c r="D298" s="400" t="s">
        <v>23</v>
      </c>
      <c r="E298" s="754" t="s">
        <v>80</v>
      </c>
      <c r="F298" s="754"/>
      <c r="G298" s="754" t="s">
        <v>71</v>
      </c>
      <c r="H298" s="716"/>
      <c r="I298" s="398"/>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402" t="s">
        <v>77</v>
      </c>
      <c r="C300" s="402" t="s">
        <v>79</v>
      </c>
      <c r="D300" s="402"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 t="shared" ref="A302" si="68">A298+1</f>
        <v>72</v>
      </c>
      <c r="B302" s="400" t="s">
        <v>76</v>
      </c>
      <c r="C302" s="400" t="s">
        <v>78</v>
      </c>
      <c r="D302" s="400" t="s">
        <v>23</v>
      </c>
      <c r="E302" s="754" t="s">
        <v>80</v>
      </c>
      <c r="F302" s="754"/>
      <c r="G302" s="754" t="s">
        <v>71</v>
      </c>
      <c r="H302" s="716"/>
      <c r="I302" s="398"/>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402" t="s">
        <v>77</v>
      </c>
      <c r="C304" s="402" t="s">
        <v>79</v>
      </c>
      <c r="D304" s="402"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 t="shared" ref="A306" si="69">A302+1</f>
        <v>73</v>
      </c>
      <c r="B306" s="400" t="s">
        <v>76</v>
      </c>
      <c r="C306" s="400" t="s">
        <v>78</v>
      </c>
      <c r="D306" s="400" t="s">
        <v>23</v>
      </c>
      <c r="E306" s="754" t="s">
        <v>80</v>
      </c>
      <c r="F306" s="754"/>
      <c r="G306" s="754" t="s">
        <v>71</v>
      </c>
      <c r="H306" s="716"/>
      <c r="I306" s="398"/>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402" t="s">
        <v>77</v>
      </c>
      <c r="C308" s="402" t="s">
        <v>79</v>
      </c>
      <c r="D308" s="402"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 t="shared" ref="A310" si="70">A306+1</f>
        <v>74</v>
      </c>
      <c r="B310" s="400" t="s">
        <v>76</v>
      </c>
      <c r="C310" s="400" t="s">
        <v>78</v>
      </c>
      <c r="D310" s="400" t="s">
        <v>23</v>
      </c>
      <c r="E310" s="754" t="s">
        <v>80</v>
      </c>
      <c r="F310" s="754"/>
      <c r="G310" s="754" t="s">
        <v>71</v>
      </c>
      <c r="H310" s="716"/>
      <c r="I310" s="398"/>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402" t="s">
        <v>77</v>
      </c>
      <c r="C312" s="402" t="s">
        <v>79</v>
      </c>
      <c r="D312" s="402"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 t="shared" ref="A314" si="71">A310+1</f>
        <v>75</v>
      </c>
      <c r="B314" s="400" t="s">
        <v>76</v>
      </c>
      <c r="C314" s="400" t="s">
        <v>78</v>
      </c>
      <c r="D314" s="400" t="s">
        <v>23</v>
      </c>
      <c r="E314" s="754" t="s">
        <v>80</v>
      </c>
      <c r="F314" s="754"/>
      <c r="G314" s="754" t="s">
        <v>71</v>
      </c>
      <c r="H314" s="716"/>
      <c r="I314" s="398"/>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402" t="s">
        <v>77</v>
      </c>
      <c r="C316" s="402" t="s">
        <v>79</v>
      </c>
      <c r="D316" s="402"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 t="shared" ref="A318" si="72">A314+1</f>
        <v>76</v>
      </c>
      <c r="B318" s="400" t="s">
        <v>76</v>
      </c>
      <c r="C318" s="400" t="s">
        <v>78</v>
      </c>
      <c r="D318" s="400" t="s">
        <v>23</v>
      </c>
      <c r="E318" s="754" t="s">
        <v>80</v>
      </c>
      <c r="F318" s="754"/>
      <c r="G318" s="754" t="s">
        <v>71</v>
      </c>
      <c r="H318" s="716"/>
      <c r="I318" s="398"/>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402" t="s">
        <v>77</v>
      </c>
      <c r="C320" s="402" t="s">
        <v>79</v>
      </c>
      <c r="D320" s="402"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 t="shared" ref="A322" si="73">A318+1</f>
        <v>77</v>
      </c>
      <c r="B322" s="400" t="s">
        <v>76</v>
      </c>
      <c r="C322" s="400" t="s">
        <v>78</v>
      </c>
      <c r="D322" s="400" t="s">
        <v>23</v>
      </c>
      <c r="E322" s="754" t="s">
        <v>80</v>
      </c>
      <c r="F322" s="754"/>
      <c r="G322" s="754" t="s">
        <v>71</v>
      </c>
      <c r="H322" s="716"/>
      <c r="I322" s="398"/>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402" t="s">
        <v>77</v>
      </c>
      <c r="C324" s="402" t="s">
        <v>79</v>
      </c>
      <c r="D324" s="402"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 t="shared" ref="A326" si="74">A322+1</f>
        <v>78</v>
      </c>
      <c r="B326" s="400" t="s">
        <v>76</v>
      </c>
      <c r="C326" s="400" t="s">
        <v>78</v>
      </c>
      <c r="D326" s="400" t="s">
        <v>23</v>
      </c>
      <c r="E326" s="754" t="s">
        <v>80</v>
      </c>
      <c r="F326" s="754"/>
      <c r="G326" s="754" t="s">
        <v>71</v>
      </c>
      <c r="H326" s="716"/>
      <c r="I326" s="398"/>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402" t="s">
        <v>77</v>
      </c>
      <c r="C328" s="402" t="s">
        <v>79</v>
      </c>
      <c r="D328" s="402"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 t="shared" ref="A330" si="75">A326+1</f>
        <v>79</v>
      </c>
      <c r="B330" s="400" t="s">
        <v>76</v>
      </c>
      <c r="C330" s="400" t="s">
        <v>78</v>
      </c>
      <c r="D330" s="400" t="s">
        <v>23</v>
      </c>
      <c r="E330" s="754" t="s">
        <v>80</v>
      </c>
      <c r="F330" s="754"/>
      <c r="G330" s="754" t="s">
        <v>71</v>
      </c>
      <c r="H330" s="716"/>
      <c r="I330" s="398"/>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402" t="s">
        <v>77</v>
      </c>
      <c r="C332" s="402" t="s">
        <v>79</v>
      </c>
      <c r="D332" s="402"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 t="shared" ref="A334" si="76">A330+1</f>
        <v>80</v>
      </c>
      <c r="B334" s="400" t="s">
        <v>76</v>
      </c>
      <c r="C334" s="400" t="s">
        <v>78</v>
      </c>
      <c r="D334" s="400" t="s">
        <v>23</v>
      </c>
      <c r="E334" s="754" t="s">
        <v>80</v>
      </c>
      <c r="F334" s="754"/>
      <c r="G334" s="754" t="s">
        <v>71</v>
      </c>
      <c r="H334" s="716"/>
      <c r="I334" s="398"/>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402" t="s">
        <v>77</v>
      </c>
      <c r="C336" s="402" t="s">
        <v>79</v>
      </c>
      <c r="D336" s="402"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 t="shared" ref="A338" si="77">A334+1</f>
        <v>81</v>
      </c>
      <c r="B338" s="400" t="s">
        <v>76</v>
      </c>
      <c r="C338" s="400" t="s">
        <v>78</v>
      </c>
      <c r="D338" s="400" t="s">
        <v>23</v>
      </c>
      <c r="E338" s="754" t="s">
        <v>80</v>
      </c>
      <c r="F338" s="754"/>
      <c r="G338" s="754" t="s">
        <v>71</v>
      </c>
      <c r="H338" s="716"/>
      <c r="I338" s="398"/>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402" t="s">
        <v>77</v>
      </c>
      <c r="C340" s="402" t="s">
        <v>79</v>
      </c>
      <c r="D340" s="402"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 t="shared" ref="A342" si="78">A338+1</f>
        <v>82</v>
      </c>
      <c r="B342" s="400" t="s">
        <v>76</v>
      </c>
      <c r="C342" s="400" t="s">
        <v>78</v>
      </c>
      <c r="D342" s="400" t="s">
        <v>23</v>
      </c>
      <c r="E342" s="754" t="s">
        <v>80</v>
      </c>
      <c r="F342" s="754"/>
      <c r="G342" s="754" t="s">
        <v>71</v>
      </c>
      <c r="H342" s="716"/>
      <c r="I342" s="398"/>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402" t="s">
        <v>77</v>
      </c>
      <c r="C344" s="402" t="s">
        <v>79</v>
      </c>
      <c r="D344" s="402"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 t="shared" ref="A346" si="79">A342+1</f>
        <v>83</v>
      </c>
      <c r="B346" s="400" t="s">
        <v>76</v>
      </c>
      <c r="C346" s="400" t="s">
        <v>78</v>
      </c>
      <c r="D346" s="400" t="s">
        <v>23</v>
      </c>
      <c r="E346" s="754" t="s">
        <v>80</v>
      </c>
      <c r="F346" s="754"/>
      <c r="G346" s="754" t="s">
        <v>71</v>
      </c>
      <c r="H346" s="716"/>
      <c r="I346" s="398"/>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402" t="s">
        <v>77</v>
      </c>
      <c r="C348" s="402" t="s">
        <v>79</v>
      </c>
      <c r="D348" s="402"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 t="shared" ref="A350" si="80">A346+1</f>
        <v>84</v>
      </c>
      <c r="B350" s="400" t="s">
        <v>76</v>
      </c>
      <c r="C350" s="400" t="s">
        <v>78</v>
      </c>
      <c r="D350" s="400" t="s">
        <v>23</v>
      </c>
      <c r="E350" s="754" t="s">
        <v>80</v>
      </c>
      <c r="F350" s="754"/>
      <c r="G350" s="754" t="s">
        <v>71</v>
      </c>
      <c r="H350" s="716"/>
      <c r="I350" s="398"/>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402" t="s">
        <v>77</v>
      </c>
      <c r="C352" s="402" t="s">
        <v>79</v>
      </c>
      <c r="D352" s="402"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 t="shared" ref="A354" si="81">A350+1</f>
        <v>85</v>
      </c>
      <c r="B354" s="400" t="s">
        <v>76</v>
      </c>
      <c r="C354" s="400" t="s">
        <v>78</v>
      </c>
      <c r="D354" s="400" t="s">
        <v>23</v>
      </c>
      <c r="E354" s="754" t="s">
        <v>80</v>
      </c>
      <c r="F354" s="754"/>
      <c r="G354" s="754" t="s">
        <v>71</v>
      </c>
      <c r="H354" s="716"/>
      <c r="I354" s="398"/>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402" t="s">
        <v>77</v>
      </c>
      <c r="C356" s="402" t="s">
        <v>79</v>
      </c>
      <c r="D356" s="402"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 t="shared" ref="A358" si="82">A354+1</f>
        <v>86</v>
      </c>
      <c r="B358" s="400" t="s">
        <v>76</v>
      </c>
      <c r="C358" s="400" t="s">
        <v>78</v>
      </c>
      <c r="D358" s="400" t="s">
        <v>23</v>
      </c>
      <c r="E358" s="754" t="s">
        <v>80</v>
      </c>
      <c r="F358" s="754"/>
      <c r="G358" s="754" t="s">
        <v>71</v>
      </c>
      <c r="H358" s="716"/>
      <c r="I358" s="398"/>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402" t="s">
        <v>77</v>
      </c>
      <c r="C360" s="402" t="s">
        <v>79</v>
      </c>
      <c r="D360" s="402"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 t="shared" ref="A362" si="83">A358+1</f>
        <v>87</v>
      </c>
      <c r="B362" s="400" t="s">
        <v>76</v>
      </c>
      <c r="C362" s="400" t="s">
        <v>78</v>
      </c>
      <c r="D362" s="400" t="s">
        <v>23</v>
      </c>
      <c r="E362" s="754" t="s">
        <v>80</v>
      </c>
      <c r="F362" s="754"/>
      <c r="G362" s="754" t="s">
        <v>71</v>
      </c>
      <c r="H362" s="716"/>
      <c r="I362" s="398"/>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402" t="s">
        <v>77</v>
      </c>
      <c r="C364" s="402" t="s">
        <v>79</v>
      </c>
      <c r="D364" s="402"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 t="shared" ref="A366" si="84">A362+1</f>
        <v>88</v>
      </c>
      <c r="B366" s="400" t="s">
        <v>76</v>
      </c>
      <c r="C366" s="400" t="s">
        <v>78</v>
      </c>
      <c r="D366" s="400" t="s">
        <v>23</v>
      </c>
      <c r="E366" s="754" t="s">
        <v>80</v>
      </c>
      <c r="F366" s="754"/>
      <c r="G366" s="754" t="s">
        <v>71</v>
      </c>
      <c r="H366" s="716"/>
      <c r="I366" s="398"/>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402" t="s">
        <v>77</v>
      </c>
      <c r="C368" s="402" t="s">
        <v>79</v>
      </c>
      <c r="D368" s="402"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 t="shared" ref="A370" si="85">A366+1</f>
        <v>89</v>
      </c>
      <c r="B370" s="400" t="s">
        <v>76</v>
      </c>
      <c r="C370" s="400" t="s">
        <v>78</v>
      </c>
      <c r="D370" s="400" t="s">
        <v>23</v>
      </c>
      <c r="E370" s="754" t="s">
        <v>80</v>
      </c>
      <c r="F370" s="754"/>
      <c r="G370" s="754" t="s">
        <v>71</v>
      </c>
      <c r="H370" s="716"/>
      <c r="I370" s="398"/>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402" t="s">
        <v>77</v>
      </c>
      <c r="C372" s="402" t="s">
        <v>79</v>
      </c>
      <c r="D372" s="402"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 t="shared" ref="A374" si="86">A370+1</f>
        <v>90</v>
      </c>
      <c r="B374" s="400" t="s">
        <v>76</v>
      </c>
      <c r="C374" s="400" t="s">
        <v>78</v>
      </c>
      <c r="D374" s="400" t="s">
        <v>23</v>
      </c>
      <c r="E374" s="754" t="s">
        <v>80</v>
      </c>
      <c r="F374" s="754"/>
      <c r="G374" s="754" t="s">
        <v>71</v>
      </c>
      <c r="H374" s="716"/>
      <c r="I374" s="398"/>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402" t="s">
        <v>77</v>
      </c>
      <c r="C376" s="402" t="s">
        <v>79</v>
      </c>
      <c r="D376" s="402"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 t="shared" ref="A378" si="87">A374+1</f>
        <v>91</v>
      </c>
      <c r="B378" s="400" t="s">
        <v>76</v>
      </c>
      <c r="C378" s="400" t="s">
        <v>78</v>
      </c>
      <c r="D378" s="400" t="s">
        <v>23</v>
      </c>
      <c r="E378" s="754" t="s">
        <v>80</v>
      </c>
      <c r="F378" s="754"/>
      <c r="G378" s="754" t="s">
        <v>71</v>
      </c>
      <c r="H378" s="716"/>
      <c r="I378" s="398"/>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402" t="s">
        <v>77</v>
      </c>
      <c r="C380" s="402" t="s">
        <v>79</v>
      </c>
      <c r="D380" s="402"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 t="shared" ref="A382" si="88">A378+1</f>
        <v>92</v>
      </c>
      <c r="B382" s="400" t="s">
        <v>76</v>
      </c>
      <c r="C382" s="400" t="s">
        <v>78</v>
      </c>
      <c r="D382" s="400" t="s">
        <v>23</v>
      </c>
      <c r="E382" s="754" t="s">
        <v>80</v>
      </c>
      <c r="F382" s="754"/>
      <c r="G382" s="754" t="s">
        <v>71</v>
      </c>
      <c r="H382" s="716"/>
      <c r="I382" s="398"/>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402" t="s">
        <v>77</v>
      </c>
      <c r="C384" s="402" t="s">
        <v>79</v>
      </c>
      <c r="D384" s="402"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 t="shared" ref="A386" si="89">A382+1</f>
        <v>93</v>
      </c>
      <c r="B386" s="400" t="s">
        <v>76</v>
      </c>
      <c r="C386" s="400" t="s">
        <v>78</v>
      </c>
      <c r="D386" s="400" t="s">
        <v>23</v>
      </c>
      <c r="E386" s="754" t="s">
        <v>80</v>
      </c>
      <c r="F386" s="754"/>
      <c r="G386" s="754" t="s">
        <v>71</v>
      </c>
      <c r="H386" s="716"/>
      <c r="I386" s="398"/>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402" t="s">
        <v>77</v>
      </c>
      <c r="C388" s="402" t="s">
        <v>79</v>
      </c>
      <c r="D388" s="402"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 t="shared" ref="A390" si="90">A386+1</f>
        <v>94</v>
      </c>
      <c r="B390" s="400" t="s">
        <v>76</v>
      </c>
      <c r="C390" s="400" t="s">
        <v>78</v>
      </c>
      <c r="D390" s="400" t="s">
        <v>23</v>
      </c>
      <c r="E390" s="754" t="s">
        <v>80</v>
      </c>
      <c r="F390" s="754"/>
      <c r="G390" s="754" t="s">
        <v>71</v>
      </c>
      <c r="H390" s="716"/>
      <c r="I390" s="398"/>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402" t="s">
        <v>77</v>
      </c>
      <c r="C392" s="402" t="s">
        <v>79</v>
      </c>
      <c r="D392" s="402"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 t="shared" ref="A394" si="91">A390+1</f>
        <v>95</v>
      </c>
      <c r="B394" s="400" t="s">
        <v>76</v>
      </c>
      <c r="C394" s="400" t="s">
        <v>78</v>
      </c>
      <c r="D394" s="400" t="s">
        <v>23</v>
      </c>
      <c r="E394" s="754" t="s">
        <v>80</v>
      </c>
      <c r="F394" s="754"/>
      <c r="G394" s="754" t="s">
        <v>71</v>
      </c>
      <c r="H394" s="716"/>
      <c r="I394" s="398"/>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402" t="s">
        <v>77</v>
      </c>
      <c r="C396" s="402" t="s">
        <v>79</v>
      </c>
      <c r="D396" s="402"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 t="shared" ref="A398" si="92">A394+1</f>
        <v>96</v>
      </c>
      <c r="B398" s="400" t="s">
        <v>76</v>
      </c>
      <c r="C398" s="400" t="s">
        <v>78</v>
      </c>
      <c r="D398" s="400" t="s">
        <v>23</v>
      </c>
      <c r="E398" s="754" t="s">
        <v>80</v>
      </c>
      <c r="F398" s="754"/>
      <c r="G398" s="754" t="s">
        <v>71</v>
      </c>
      <c r="H398" s="716"/>
      <c r="I398" s="398"/>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402" t="s">
        <v>77</v>
      </c>
      <c r="C400" s="402" t="s">
        <v>79</v>
      </c>
      <c r="D400" s="402"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 t="shared" ref="A402" si="93">A398+1</f>
        <v>97</v>
      </c>
      <c r="B402" s="400" t="s">
        <v>76</v>
      </c>
      <c r="C402" s="400" t="s">
        <v>78</v>
      </c>
      <c r="D402" s="400" t="s">
        <v>23</v>
      </c>
      <c r="E402" s="754" t="s">
        <v>80</v>
      </c>
      <c r="F402" s="754"/>
      <c r="G402" s="754" t="s">
        <v>71</v>
      </c>
      <c r="H402" s="716"/>
      <c r="I402" s="398"/>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402" t="s">
        <v>77</v>
      </c>
      <c r="C404" s="402" t="s">
        <v>79</v>
      </c>
      <c r="D404" s="402"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 t="shared" ref="A406" si="94">A402+1</f>
        <v>98</v>
      </c>
      <c r="B406" s="400" t="s">
        <v>76</v>
      </c>
      <c r="C406" s="400" t="s">
        <v>78</v>
      </c>
      <c r="D406" s="400" t="s">
        <v>23</v>
      </c>
      <c r="E406" s="754" t="s">
        <v>80</v>
      </c>
      <c r="F406" s="754"/>
      <c r="G406" s="754" t="s">
        <v>71</v>
      </c>
      <c r="H406" s="716"/>
      <c r="I406" s="398"/>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402" t="s">
        <v>77</v>
      </c>
      <c r="C408" s="402" t="s">
        <v>79</v>
      </c>
      <c r="D408" s="402"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 t="shared" ref="A410" si="95">A406+1</f>
        <v>99</v>
      </c>
      <c r="B410" s="400" t="s">
        <v>76</v>
      </c>
      <c r="C410" s="400" t="s">
        <v>78</v>
      </c>
      <c r="D410" s="400" t="s">
        <v>23</v>
      </c>
      <c r="E410" s="754" t="s">
        <v>80</v>
      </c>
      <c r="F410" s="754"/>
      <c r="G410" s="754" t="s">
        <v>71</v>
      </c>
      <c r="H410" s="716"/>
      <c r="I410" s="398"/>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402" t="s">
        <v>77</v>
      </c>
      <c r="C412" s="402" t="s">
        <v>79</v>
      </c>
      <c r="D412" s="402"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 t="shared" ref="A414" si="96">A410+1</f>
        <v>100</v>
      </c>
      <c r="B414" s="400" t="s">
        <v>76</v>
      </c>
      <c r="C414" s="400" t="s">
        <v>78</v>
      </c>
      <c r="D414" s="400" t="s">
        <v>23</v>
      </c>
      <c r="E414" s="754" t="s">
        <v>80</v>
      </c>
      <c r="F414" s="754"/>
      <c r="G414" s="754" t="s">
        <v>71</v>
      </c>
      <c r="H414" s="716"/>
      <c r="I414" s="398"/>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402" t="s">
        <v>77</v>
      </c>
      <c r="C416" s="402" t="s">
        <v>79</v>
      </c>
      <c r="D416" s="402"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418"/>
  <sheetViews>
    <sheetView topLeftCell="A2" workbookViewId="0">
      <selection activeCell="J9" sqref="J9:J11"/>
    </sheetView>
  </sheetViews>
  <sheetFormatPr defaultRowHeight="12.75"/>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61" customWidth="1"/>
  </cols>
  <sheetData>
    <row r="1" spans="1:19" s="12" customFormat="1" hidden="1"/>
    <row r="2" spans="1:19" s="12" customFormat="1">
      <c r="J2" s="730" t="s">
        <v>73</v>
      </c>
      <c r="K2" s="731"/>
      <c r="L2" s="731"/>
      <c r="M2" s="731"/>
      <c r="P2" s="733"/>
      <c r="Q2" s="733"/>
      <c r="R2" s="733"/>
      <c r="S2" s="733"/>
    </row>
    <row r="3" spans="1:19" s="12" customFormat="1">
      <c r="J3" s="731"/>
      <c r="K3" s="731"/>
      <c r="L3" s="731"/>
      <c r="M3" s="731"/>
      <c r="P3" s="734"/>
      <c r="Q3" s="734"/>
      <c r="R3" s="734"/>
      <c r="S3" s="734"/>
    </row>
    <row r="4" spans="1:19" customFormat="1" ht="13.5" thickBot="1">
      <c r="A4" s="1"/>
      <c r="B4" s="1"/>
      <c r="C4" s="1"/>
      <c r="D4" s="1"/>
      <c r="E4" s="1"/>
      <c r="F4" s="1"/>
      <c r="G4" s="1"/>
      <c r="H4" s="1"/>
      <c r="I4" s="1"/>
      <c r="J4" s="732"/>
      <c r="K4" s="732"/>
      <c r="L4" s="732"/>
      <c r="M4" s="732"/>
      <c r="P4" s="735"/>
      <c r="Q4" s="735"/>
      <c r="R4" s="735"/>
      <c r="S4" s="735"/>
    </row>
    <row r="5" spans="1:19" customFormat="1" ht="30" customHeight="1" thickTop="1" thickBot="1">
      <c r="A5" s="736" t="str">
        <f>"1353 Travel Report for "&amp;B9&amp;", "&amp;B10&amp;" for the reporting period "&amp;"Oct 19 - March 20"</f>
        <v>1353 Travel Report for Health and Human Services, HHSPR HRSA for the reporting period Oct 19 - March 20</v>
      </c>
      <c r="B5" s="737"/>
      <c r="C5" s="737"/>
      <c r="D5" s="737"/>
      <c r="E5" s="737"/>
      <c r="F5" s="737"/>
      <c r="G5" s="737"/>
      <c r="H5" s="737"/>
      <c r="I5" s="737"/>
      <c r="J5" s="737"/>
      <c r="K5" s="737"/>
      <c r="L5" s="737"/>
      <c r="M5" s="737"/>
      <c r="N5" s="22"/>
      <c r="O5" s="1"/>
      <c r="Q5" s="7"/>
    </row>
    <row r="6" spans="1:19" customFormat="1" ht="13.5" customHeight="1" thickTop="1">
      <c r="A6" s="738" t="s">
        <v>8</v>
      </c>
      <c r="B6" s="740" t="s">
        <v>90</v>
      </c>
      <c r="C6" s="741"/>
      <c r="D6" s="741"/>
      <c r="E6" s="741"/>
      <c r="F6" s="741"/>
      <c r="G6" s="741"/>
      <c r="H6" s="741"/>
      <c r="I6" s="741"/>
      <c r="J6" s="742"/>
      <c r="K6" s="23" t="s">
        <v>19</v>
      </c>
      <c r="L6" s="23" t="s">
        <v>9</v>
      </c>
      <c r="M6" s="23" t="s">
        <v>18</v>
      </c>
      <c r="N6" s="11"/>
      <c r="O6" s="1"/>
    </row>
    <row r="7" spans="1:19" customFormat="1" ht="20.25" customHeight="1" thickBot="1">
      <c r="A7" s="738"/>
      <c r="B7" s="743"/>
      <c r="C7" s="744"/>
      <c r="D7" s="744"/>
      <c r="E7" s="744"/>
      <c r="F7" s="744"/>
      <c r="G7" s="744"/>
      <c r="H7" s="744"/>
      <c r="I7" s="744"/>
      <c r="J7" s="745"/>
      <c r="K7" s="47"/>
      <c r="L7" s="48"/>
      <c r="M7" s="49">
        <v>2020</v>
      </c>
      <c r="N7" s="50"/>
      <c r="O7" s="1"/>
    </row>
    <row r="8" spans="1:19" customFormat="1" ht="27.75" customHeight="1" thickTop="1" thickBot="1">
      <c r="A8" s="738"/>
      <c r="B8" s="746" t="s">
        <v>27</v>
      </c>
      <c r="C8" s="747"/>
      <c r="D8" s="747"/>
      <c r="E8" s="747"/>
      <c r="F8" s="747"/>
      <c r="G8" s="748"/>
      <c r="H8" s="748"/>
      <c r="I8" s="748"/>
      <c r="J8" s="748"/>
      <c r="K8" s="748"/>
      <c r="L8" s="747"/>
      <c r="M8" s="747"/>
      <c r="N8" s="749"/>
      <c r="O8" s="1"/>
    </row>
    <row r="9" spans="1:19"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customFormat="1" ht="15.75" customHeight="1">
      <c r="A10" s="738"/>
      <c r="B10" s="727" t="s">
        <v>96</v>
      </c>
      <c r="C10" s="728"/>
      <c r="D10" s="728"/>
      <c r="E10" s="728"/>
      <c r="F10" s="729"/>
      <c r="G10" s="635"/>
      <c r="H10" s="644"/>
      <c r="I10" s="638"/>
      <c r="J10" s="618"/>
      <c r="K10" s="641"/>
      <c r="L10" s="627"/>
      <c r="M10" s="626"/>
      <c r="N10" s="24"/>
      <c r="O10" s="21"/>
      <c r="P10" s="1"/>
    </row>
    <row r="11" spans="1:19" customFormat="1" ht="13.5" thickBot="1">
      <c r="A11" s="738"/>
      <c r="B11" s="46" t="s">
        <v>20</v>
      </c>
      <c r="C11" s="85" t="s">
        <v>97</v>
      </c>
      <c r="D11" s="586" t="s">
        <v>98</v>
      </c>
      <c r="E11" s="587"/>
      <c r="F11" s="588"/>
      <c r="G11" s="636"/>
      <c r="H11" s="645"/>
      <c r="I11" s="639"/>
      <c r="J11" s="619"/>
      <c r="K11" s="642"/>
      <c r="L11" s="628"/>
      <c r="M11" s="629"/>
      <c r="N11" s="25"/>
      <c r="O11" s="21"/>
      <c r="P11" s="1"/>
    </row>
    <row r="12" spans="1:19"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customFormat="1" ht="34.5" customHeight="1" thickBot="1">
      <c r="A13" s="739"/>
      <c r="B13" s="590"/>
      <c r="C13" s="608"/>
      <c r="D13" s="610"/>
      <c r="E13" s="632"/>
      <c r="F13" s="633"/>
      <c r="G13" s="614"/>
      <c r="H13" s="615"/>
      <c r="I13" s="616"/>
      <c r="J13" s="751"/>
      <c r="K13" s="762"/>
      <c r="L13" s="763"/>
      <c r="M13" s="751"/>
      <c r="N13" s="27"/>
      <c r="O13" s="1"/>
    </row>
    <row r="14" spans="1:19" customFormat="1" ht="24" thickTop="1" thickBot="1">
      <c r="A14" s="713" t="s">
        <v>10</v>
      </c>
      <c r="B14" s="66" t="s">
        <v>76</v>
      </c>
      <c r="C14" s="66" t="s">
        <v>78</v>
      </c>
      <c r="D14" s="66" t="s">
        <v>23</v>
      </c>
      <c r="E14" s="780" t="s">
        <v>80</v>
      </c>
      <c r="F14" s="780"/>
      <c r="G14" s="754" t="s">
        <v>71</v>
      </c>
      <c r="H14" s="716"/>
      <c r="I14" s="57"/>
      <c r="J14" s="67"/>
      <c r="K14" s="67"/>
      <c r="L14" s="67"/>
      <c r="M14" s="67"/>
      <c r="N14" s="3"/>
    </row>
    <row r="15" spans="1:19"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customFormat="1" ht="23.25" thickBot="1">
      <c r="A16" s="714"/>
      <c r="B16" s="76" t="s">
        <v>77</v>
      </c>
      <c r="C16" s="76" t="s">
        <v>79</v>
      </c>
      <c r="D16" s="76"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row>
    <row r="18" spans="1:22" ht="23.25" customHeight="1" thickTop="1">
      <c r="A18" s="752">
        <f>1</f>
        <v>1</v>
      </c>
      <c r="B18" s="51" t="s">
        <v>76</v>
      </c>
      <c r="C18" s="51" t="s">
        <v>78</v>
      </c>
      <c r="D18" s="51"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44" t="s">
        <v>77</v>
      </c>
      <c r="C20" s="44" t="s">
        <v>79</v>
      </c>
      <c r="D20" s="44"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51" t="s">
        <v>76</v>
      </c>
      <c r="C22" s="51" t="s">
        <v>78</v>
      </c>
      <c r="D22" s="51" t="s">
        <v>23</v>
      </c>
      <c r="E22" s="754" t="s">
        <v>80</v>
      </c>
      <c r="F22" s="754"/>
      <c r="G22" s="754" t="s">
        <v>71</v>
      </c>
      <c r="H22" s="716"/>
      <c r="I22" s="57"/>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44" t="s">
        <v>77</v>
      </c>
      <c r="C24" s="44" t="s">
        <v>79</v>
      </c>
      <c r="D24" s="44"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51" t="s">
        <v>76</v>
      </c>
      <c r="C26" s="51" t="s">
        <v>78</v>
      </c>
      <c r="D26" s="51" t="s">
        <v>23</v>
      </c>
      <c r="E26" s="754" t="s">
        <v>80</v>
      </c>
      <c r="F26" s="754"/>
      <c r="G26" s="754" t="s">
        <v>71</v>
      </c>
      <c r="H26" s="716"/>
      <c r="I26" s="57"/>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44" t="s">
        <v>77</v>
      </c>
      <c r="C28" s="44" t="s">
        <v>79</v>
      </c>
      <c r="D28" s="44"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 t="shared" ref="A30" si="0">A26+1</f>
        <v>4</v>
      </c>
      <c r="B30" s="51" t="s">
        <v>76</v>
      </c>
      <c r="C30" s="51" t="s">
        <v>78</v>
      </c>
      <c r="D30" s="51" t="s">
        <v>23</v>
      </c>
      <c r="E30" s="754" t="s">
        <v>80</v>
      </c>
      <c r="F30" s="754"/>
      <c r="G30" s="754" t="s">
        <v>71</v>
      </c>
      <c r="H30" s="716"/>
      <c r="I30" s="57"/>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44" t="s">
        <v>77</v>
      </c>
      <c r="C32" s="44" t="s">
        <v>79</v>
      </c>
      <c r="D32" s="44"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 t="shared" ref="A34" si="1">A30+1</f>
        <v>5</v>
      </c>
      <c r="B34" s="51" t="s">
        <v>76</v>
      </c>
      <c r="C34" s="51" t="s">
        <v>78</v>
      </c>
      <c r="D34" s="51" t="s">
        <v>23</v>
      </c>
      <c r="E34" s="754" t="s">
        <v>80</v>
      </c>
      <c r="F34" s="754"/>
      <c r="G34" s="754" t="s">
        <v>71</v>
      </c>
      <c r="H34" s="716"/>
      <c r="I34" s="57"/>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44" t="s">
        <v>77</v>
      </c>
      <c r="C36" s="44" t="s">
        <v>79</v>
      </c>
      <c r="D36" s="44"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 t="shared" ref="A38" si="2">A34+1</f>
        <v>6</v>
      </c>
      <c r="B38" s="51" t="s">
        <v>76</v>
      </c>
      <c r="C38" s="51" t="s">
        <v>78</v>
      </c>
      <c r="D38" s="51" t="s">
        <v>23</v>
      </c>
      <c r="E38" s="754" t="s">
        <v>80</v>
      </c>
      <c r="F38" s="754"/>
      <c r="G38" s="754" t="s">
        <v>71</v>
      </c>
      <c r="H38" s="716"/>
      <c r="I38" s="57"/>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44" t="s">
        <v>77</v>
      </c>
      <c r="C40" s="44" t="s">
        <v>79</v>
      </c>
      <c r="D40" s="44"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 t="shared" ref="A42" si="3">A38+1</f>
        <v>7</v>
      </c>
      <c r="B42" s="51" t="s">
        <v>76</v>
      </c>
      <c r="C42" s="51" t="s">
        <v>78</v>
      </c>
      <c r="D42" s="51" t="s">
        <v>23</v>
      </c>
      <c r="E42" s="754" t="s">
        <v>80</v>
      </c>
      <c r="F42" s="754"/>
      <c r="G42" s="754" t="s">
        <v>71</v>
      </c>
      <c r="H42" s="716"/>
      <c r="I42" s="57"/>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44" t="s">
        <v>77</v>
      </c>
      <c r="C44" s="44" t="s">
        <v>79</v>
      </c>
      <c r="D44" s="44"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 t="shared" ref="A46" si="4">A42+1</f>
        <v>8</v>
      </c>
      <c r="B46" s="51" t="s">
        <v>76</v>
      </c>
      <c r="C46" s="51" t="s">
        <v>78</v>
      </c>
      <c r="D46" s="51" t="s">
        <v>23</v>
      </c>
      <c r="E46" s="754" t="s">
        <v>80</v>
      </c>
      <c r="F46" s="754"/>
      <c r="G46" s="754" t="s">
        <v>71</v>
      </c>
      <c r="H46" s="716"/>
      <c r="I46" s="57"/>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44" t="s">
        <v>77</v>
      </c>
      <c r="C48" s="44" t="s">
        <v>79</v>
      </c>
      <c r="D48" s="44"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 t="shared" ref="A50" si="5">A46+1</f>
        <v>9</v>
      </c>
      <c r="B50" s="51" t="s">
        <v>76</v>
      </c>
      <c r="C50" s="51" t="s">
        <v>78</v>
      </c>
      <c r="D50" s="51" t="s">
        <v>23</v>
      </c>
      <c r="E50" s="754" t="s">
        <v>80</v>
      </c>
      <c r="F50" s="754"/>
      <c r="G50" s="754" t="s">
        <v>71</v>
      </c>
      <c r="H50" s="716"/>
      <c r="I50" s="57"/>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44" t="s">
        <v>77</v>
      </c>
      <c r="C52" s="44" t="s">
        <v>79</v>
      </c>
      <c r="D52" s="44"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 t="shared" ref="A54" si="6">A50+1</f>
        <v>10</v>
      </c>
      <c r="B54" s="51" t="s">
        <v>76</v>
      </c>
      <c r="C54" s="51" t="s">
        <v>78</v>
      </c>
      <c r="D54" s="51" t="s">
        <v>23</v>
      </c>
      <c r="E54" s="754" t="s">
        <v>80</v>
      </c>
      <c r="F54" s="754"/>
      <c r="G54" s="754" t="s">
        <v>71</v>
      </c>
      <c r="H54" s="716"/>
      <c r="I54" s="57"/>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44" t="s">
        <v>77</v>
      </c>
      <c r="C56" s="44" t="s">
        <v>79</v>
      </c>
      <c r="D56" s="44"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c r="Q57"/>
      <c r="V57" s="64"/>
    </row>
    <row r="58" spans="1:22" ht="24" thickTop="1" thickBot="1">
      <c r="A58" s="752">
        <f t="shared" ref="A58" si="7">A54+1</f>
        <v>11</v>
      </c>
      <c r="B58" s="51" t="s">
        <v>76</v>
      </c>
      <c r="C58" s="51" t="s">
        <v>78</v>
      </c>
      <c r="D58" s="51" t="s">
        <v>23</v>
      </c>
      <c r="E58" s="754" t="s">
        <v>80</v>
      </c>
      <c r="F58" s="754"/>
      <c r="G58" s="754" t="s">
        <v>71</v>
      </c>
      <c r="H58" s="716"/>
      <c r="I58" s="57"/>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44" t="s">
        <v>77</v>
      </c>
      <c r="C60" s="44" t="s">
        <v>79</v>
      </c>
      <c r="D60" s="44"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 t="shared" ref="A62" si="8">A58+1</f>
        <v>12</v>
      </c>
      <c r="B62" s="51" t="s">
        <v>76</v>
      </c>
      <c r="C62" s="51" t="s">
        <v>78</v>
      </c>
      <c r="D62" s="51" t="s">
        <v>23</v>
      </c>
      <c r="E62" s="754" t="s">
        <v>80</v>
      </c>
      <c r="F62" s="754"/>
      <c r="G62" s="754" t="s">
        <v>71</v>
      </c>
      <c r="H62" s="716"/>
      <c r="I62" s="57"/>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44" t="s">
        <v>77</v>
      </c>
      <c r="C64" s="44" t="s">
        <v>79</v>
      </c>
      <c r="D64" s="44"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 t="shared" ref="A66" si="9">A62+1</f>
        <v>13</v>
      </c>
      <c r="B66" s="51" t="s">
        <v>76</v>
      </c>
      <c r="C66" s="51" t="s">
        <v>78</v>
      </c>
      <c r="D66" s="51" t="s">
        <v>23</v>
      </c>
      <c r="E66" s="754" t="s">
        <v>80</v>
      </c>
      <c r="F66" s="754"/>
      <c r="G66" s="754" t="s">
        <v>71</v>
      </c>
      <c r="H66" s="716"/>
      <c r="I66" s="57"/>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44" t="s">
        <v>77</v>
      </c>
      <c r="C68" s="44" t="s">
        <v>79</v>
      </c>
      <c r="D68" s="44"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 t="shared" ref="A70" si="10">A66+1</f>
        <v>14</v>
      </c>
      <c r="B70" s="51" t="s">
        <v>76</v>
      </c>
      <c r="C70" s="51" t="s">
        <v>78</v>
      </c>
      <c r="D70" s="51" t="s">
        <v>23</v>
      </c>
      <c r="E70" s="754" t="s">
        <v>80</v>
      </c>
      <c r="F70" s="754"/>
      <c r="G70" s="754" t="s">
        <v>71</v>
      </c>
      <c r="H70" s="716"/>
      <c r="I70" s="57"/>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44" t="s">
        <v>77</v>
      </c>
      <c r="C72" s="44" t="s">
        <v>79</v>
      </c>
      <c r="D72" s="44"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 t="shared" ref="A74" si="11">A70+1</f>
        <v>15</v>
      </c>
      <c r="B74" s="51" t="s">
        <v>76</v>
      </c>
      <c r="C74" s="51" t="s">
        <v>78</v>
      </c>
      <c r="D74" s="51" t="s">
        <v>23</v>
      </c>
      <c r="E74" s="754" t="s">
        <v>80</v>
      </c>
      <c r="F74" s="754"/>
      <c r="G74" s="754" t="s">
        <v>71</v>
      </c>
      <c r="H74" s="716"/>
      <c r="I74" s="57"/>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44" t="s">
        <v>77</v>
      </c>
      <c r="C76" s="44" t="s">
        <v>79</v>
      </c>
      <c r="D76" s="44"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 t="shared" ref="A78" si="12">A74+1</f>
        <v>16</v>
      </c>
      <c r="B78" s="51" t="s">
        <v>76</v>
      </c>
      <c r="C78" s="51" t="s">
        <v>78</v>
      </c>
      <c r="D78" s="51" t="s">
        <v>23</v>
      </c>
      <c r="E78" s="754" t="s">
        <v>80</v>
      </c>
      <c r="F78" s="754"/>
      <c r="G78" s="754" t="s">
        <v>71</v>
      </c>
      <c r="H78" s="716"/>
      <c r="I78" s="57"/>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44" t="s">
        <v>77</v>
      </c>
      <c r="C80" s="44" t="s">
        <v>79</v>
      </c>
      <c r="D80" s="44"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 t="shared" ref="A82" si="13">A78+1</f>
        <v>17</v>
      </c>
      <c r="B82" s="51" t="s">
        <v>76</v>
      </c>
      <c r="C82" s="51" t="s">
        <v>78</v>
      </c>
      <c r="D82" s="51" t="s">
        <v>23</v>
      </c>
      <c r="E82" s="754" t="s">
        <v>80</v>
      </c>
      <c r="F82" s="754"/>
      <c r="G82" s="754" t="s">
        <v>71</v>
      </c>
      <c r="H82" s="716"/>
      <c r="I82" s="57"/>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44" t="s">
        <v>77</v>
      </c>
      <c r="C84" s="44" t="s">
        <v>79</v>
      </c>
      <c r="D84" s="44"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 t="shared" ref="A86" si="14">A82+1</f>
        <v>18</v>
      </c>
      <c r="B86" s="51" t="s">
        <v>76</v>
      </c>
      <c r="C86" s="51" t="s">
        <v>78</v>
      </c>
      <c r="D86" s="51" t="s">
        <v>23</v>
      </c>
      <c r="E86" s="754" t="s">
        <v>80</v>
      </c>
      <c r="F86" s="754"/>
      <c r="G86" s="754" t="s">
        <v>71</v>
      </c>
      <c r="H86" s="716"/>
      <c r="I86" s="57"/>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44" t="s">
        <v>77</v>
      </c>
      <c r="C88" s="44" t="s">
        <v>79</v>
      </c>
      <c r="D88" s="44"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 t="shared" ref="A90" si="15">A86+1</f>
        <v>19</v>
      </c>
      <c r="B90" s="51" t="s">
        <v>76</v>
      </c>
      <c r="C90" s="51" t="s">
        <v>78</v>
      </c>
      <c r="D90" s="51" t="s">
        <v>23</v>
      </c>
      <c r="E90" s="754" t="s">
        <v>80</v>
      </c>
      <c r="F90" s="754"/>
      <c r="G90" s="754" t="s">
        <v>71</v>
      </c>
      <c r="H90" s="716"/>
      <c r="I90" s="57"/>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44" t="s">
        <v>77</v>
      </c>
      <c r="C92" s="44" t="s">
        <v>79</v>
      </c>
      <c r="D92" s="44"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 t="shared" ref="A94" si="16">A90+1</f>
        <v>20</v>
      </c>
      <c r="B94" s="51" t="s">
        <v>76</v>
      </c>
      <c r="C94" s="51" t="s">
        <v>78</v>
      </c>
      <c r="D94" s="51" t="s">
        <v>23</v>
      </c>
      <c r="E94" s="754" t="s">
        <v>80</v>
      </c>
      <c r="F94" s="754"/>
      <c r="G94" s="754" t="s">
        <v>71</v>
      </c>
      <c r="H94" s="716"/>
      <c r="I94" s="57"/>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44" t="s">
        <v>77</v>
      </c>
      <c r="C96" s="44" t="s">
        <v>79</v>
      </c>
      <c r="D96" s="44"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 t="shared" ref="A98" si="17">A94+1</f>
        <v>21</v>
      </c>
      <c r="B98" s="51" t="s">
        <v>76</v>
      </c>
      <c r="C98" s="51" t="s">
        <v>78</v>
      </c>
      <c r="D98" s="51" t="s">
        <v>23</v>
      </c>
      <c r="E98" s="754" t="s">
        <v>80</v>
      </c>
      <c r="F98" s="754"/>
      <c r="G98" s="754" t="s">
        <v>71</v>
      </c>
      <c r="H98" s="716"/>
      <c r="I98" s="57"/>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44" t="s">
        <v>77</v>
      </c>
      <c r="C100" s="44" t="s">
        <v>79</v>
      </c>
      <c r="D100" s="44"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 t="shared" ref="A102" si="18">A98+1</f>
        <v>22</v>
      </c>
      <c r="B102" s="51" t="s">
        <v>76</v>
      </c>
      <c r="C102" s="51" t="s">
        <v>78</v>
      </c>
      <c r="D102" s="51" t="s">
        <v>23</v>
      </c>
      <c r="E102" s="754" t="s">
        <v>80</v>
      </c>
      <c r="F102" s="754"/>
      <c r="G102" s="754" t="s">
        <v>71</v>
      </c>
      <c r="H102" s="716"/>
      <c r="I102" s="57"/>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44" t="s">
        <v>77</v>
      </c>
      <c r="C104" s="44" t="s">
        <v>79</v>
      </c>
      <c r="D104" s="44"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 t="shared" ref="A106" si="19">A102+1</f>
        <v>23</v>
      </c>
      <c r="B106" s="51" t="s">
        <v>76</v>
      </c>
      <c r="C106" s="51" t="s">
        <v>78</v>
      </c>
      <c r="D106" s="51" t="s">
        <v>23</v>
      </c>
      <c r="E106" s="754" t="s">
        <v>80</v>
      </c>
      <c r="F106" s="754"/>
      <c r="G106" s="754" t="s">
        <v>71</v>
      </c>
      <c r="H106" s="716"/>
      <c r="I106" s="57"/>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44" t="s">
        <v>77</v>
      </c>
      <c r="C108" s="44" t="s">
        <v>79</v>
      </c>
      <c r="D108" s="44"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 t="shared" ref="A110" si="20">A106+1</f>
        <v>24</v>
      </c>
      <c r="B110" s="51" t="s">
        <v>76</v>
      </c>
      <c r="C110" s="51" t="s">
        <v>78</v>
      </c>
      <c r="D110" s="51" t="s">
        <v>23</v>
      </c>
      <c r="E110" s="754" t="s">
        <v>80</v>
      </c>
      <c r="F110" s="754"/>
      <c r="G110" s="754" t="s">
        <v>71</v>
      </c>
      <c r="H110" s="716"/>
      <c r="I110" s="57"/>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44" t="s">
        <v>77</v>
      </c>
      <c r="C112" s="44" t="s">
        <v>79</v>
      </c>
      <c r="D112" s="44"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 t="shared" ref="A114" si="21">A110+1</f>
        <v>25</v>
      </c>
      <c r="B114" s="51" t="s">
        <v>76</v>
      </c>
      <c r="C114" s="51" t="s">
        <v>78</v>
      </c>
      <c r="D114" s="51" t="s">
        <v>23</v>
      </c>
      <c r="E114" s="754" t="s">
        <v>80</v>
      </c>
      <c r="F114" s="754"/>
      <c r="G114" s="754" t="s">
        <v>71</v>
      </c>
      <c r="H114" s="716"/>
      <c r="I114" s="57"/>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44" t="s">
        <v>77</v>
      </c>
      <c r="C116" s="44" t="s">
        <v>79</v>
      </c>
      <c r="D116" s="44"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 t="shared" ref="A118" si="22">A114+1</f>
        <v>26</v>
      </c>
      <c r="B118" s="51" t="s">
        <v>76</v>
      </c>
      <c r="C118" s="51" t="s">
        <v>78</v>
      </c>
      <c r="D118" s="51" t="s">
        <v>23</v>
      </c>
      <c r="E118" s="754" t="s">
        <v>80</v>
      </c>
      <c r="F118" s="754"/>
      <c r="G118" s="754" t="s">
        <v>71</v>
      </c>
      <c r="H118" s="716"/>
      <c r="I118" s="57"/>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44" t="s">
        <v>77</v>
      </c>
      <c r="C120" s="44" t="s">
        <v>79</v>
      </c>
      <c r="D120" s="44"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 t="shared" ref="A122" si="23">A118+1</f>
        <v>27</v>
      </c>
      <c r="B122" s="51" t="s">
        <v>76</v>
      </c>
      <c r="C122" s="51" t="s">
        <v>78</v>
      </c>
      <c r="D122" s="51" t="s">
        <v>23</v>
      </c>
      <c r="E122" s="754" t="s">
        <v>80</v>
      </c>
      <c r="F122" s="754"/>
      <c r="G122" s="754" t="s">
        <v>71</v>
      </c>
      <c r="H122" s="716"/>
      <c r="I122" s="57"/>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44" t="s">
        <v>77</v>
      </c>
      <c r="C124" s="44" t="s">
        <v>79</v>
      </c>
      <c r="D124" s="44"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 t="shared" ref="A126" si="24">A122+1</f>
        <v>28</v>
      </c>
      <c r="B126" s="51" t="s">
        <v>76</v>
      </c>
      <c r="C126" s="51" t="s">
        <v>78</v>
      </c>
      <c r="D126" s="51" t="s">
        <v>23</v>
      </c>
      <c r="E126" s="754" t="s">
        <v>80</v>
      </c>
      <c r="F126" s="754"/>
      <c r="G126" s="754" t="s">
        <v>71</v>
      </c>
      <c r="H126" s="716"/>
      <c r="I126" s="57"/>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44" t="s">
        <v>77</v>
      </c>
      <c r="C128" s="44" t="s">
        <v>79</v>
      </c>
      <c r="D128" s="44"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 t="shared" ref="A130" si="25">A126+1</f>
        <v>29</v>
      </c>
      <c r="B130" s="51" t="s">
        <v>76</v>
      </c>
      <c r="C130" s="51" t="s">
        <v>78</v>
      </c>
      <c r="D130" s="51" t="s">
        <v>23</v>
      </c>
      <c r="E130" s="754" t="s">
        <v>80</v>
      </c>
      <c r="F130" s="754"/>
      <c r="G130" s="754" t="s">
        <v>71</v>
      </c>
      <c r="H130" s="716"/>
      <c r="I130" s="57"/>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44" t="s">
        <v>77</v>
      </c>
      <c r="C132" s="44" t="s">
        <v>79</v>
      </c>
      <c r="D132" s="44"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 t="shared" ref="A134" si="26">A130+1</f>
        <v>30</v>
      </c>
      <c r="B134" s="51" t="s">
        <v>76</v>
      </c>
      <c r="C134" s="51" t="s">
        <v>78</v>
      </c>
      <c r="D134" s="51" t="s">
        <v>23</v>
      </c>
      <c r="E134" s="754" t="s">
        <v>80</v>
      </c>
      <c r="F134" s="754"/>
      <c r="G134" s="754" t="s">
        <v>71</v>
      </c>
      <c r="H134" s="716"/>
      <c r="I134" s="57"/>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44" t="s">
        <v>77</v>
      </c>
      <c r="C136" s="44" t="s">
        <v>79</v>
      </c>
      <c r="D136" s="44"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 t="shared" ref="A138" si="27">A134+1</f>
        <v>31</v>
      </c>
      <c r="B138" s="51" t="s">
        <v>76</v>
      </c>
      <c r="C138" s="51" t="s">
        <v>78</v>
      </c>
      <c r="D138" s="51" t="s">
        <v>23</v>
      </c>
      <c r="E138" s="754" t="s">
        <v>80</v>
      </c>
      <c r="F138" s="754"/>
      <c r="G138" s="754" t="s">
        <v>71</v>
      </c>
      <c r="H138" s="716"/>
      <c r="I138" s="57"/>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44" t="s">
        <v>77</v>
      </c>
      <c r="C140" s="44" t="s">
        <v>79</v>
      </c>
      <c r="D140" s="44"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 t="shared" ref="A142" si="28">A138+1</f>
        <v>32</v>
      </c>
      <c r="B142" s="51" t="s">
        <v>76</v>
      </c>
      <c r="C142" s="51" t="s">
        <v>78</v>
      </c>
      <c r="D142" s="51" t="s">
        <v>23</v>
      </c>
      <c r="E142" s="754" t="s">
        <v>80</v>
      </c>
      <c r="F142" s="754"/>
      <c r="G142" s="754" t="s">
        <v>71</v>
      </c>
      <c r="H142" s="716"/>
      <c r="I142" s="57"/>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44" t="s">
        <v>77</v>
      </c>
      <c r="C144" s="44" t="s">
        <v>79</v>
      </c>
      <c r="D144" s="44"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 t="shared" ref="A146" si="29">A142+1</f>
        <v>33</v>
      </c>
      <c r="B146" s="51" t="s">
        <v>76</v>
      </c>
      <c r="C146" s="51" t="s">
        <v>78</v>
      </c>
      <c r="D146" s="51" t="s">
        <v>23</v>
      </c>
      <c r="E146" s="754" t="s">
        <v>80</v>
      </c>
      <c r="F146" s="754"/>
      <c r="G146" s="754" t="s">
        <v>71</v>
      </c>
      <c r="H146" s="716"/>
      <c r="I146" s="57"/>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44" t="s">
        <v>77</v>
      </c>
      <c r="C148" s="44" t="s">
        <v>79</v>
      </c>
      <c r="D148" s="44"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 t="shared" ref="A150" si="30">A146+1</f>
        <v>34</v>
      </c>
      <c r="B150" s="51" t="s">
        <v>76</v>
      </c>
      <c r="C150" s="51" t="s">
        <v>78</v>
      </c>
      <c r="D150" s="51" t="s">
        <v>23</v>
      </c>
      <c r="E150" s="754" t="s">
        <v>80</v>
      </c>
      <c r="F150" s="754"/>
      <c r="G150" s="754" t="s">
        <v>71</v>
      </c>
      <c r="H150" s="716"/>
      <c r="I150" s="57"/>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44" t="s">
        <v>77</v>
      </c>
      <c r="C152" s="44" t="s">
        <v>79</v>
      </c>
      <c r="D152" s="44"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 t="shared" ref="A154" si="31">A150+1</f>
        <v>35</v>
      </c>
      <c r="B154" s="51" t="s">
        <v>76</v>
      </c>
      <c r="C154" s="51" t="s">
        <v>78</v>
      </c>
      <c r="D154" s="51" t="s">
        <v>23</v>
      </c>
      <c r="E154" s="754" t="s">
        <v>80</v>
      </c>
      <c r="F154" s="754"/>
      <c r="G154" s="754" t="s">
        <v>71</v>
      </c>
      <c r="H154" s="716"/>
      <c r="I154" s="57"/>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44" t="s">
        <v>77</v>
      </c>
      <c r="C156" s="44" t="s">
        <v>79</v>
      </c>
      <c r="D156" s="44"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 t="shared" ref="A158" si="32">A154+1</f>
        <v>36</v>
      </c>
      <c r="B158" s="51" t="s">
        <v>76</v>
      </c>
      <c r="C158" s="51" t="s">
        <v>78</v>
      </c>
      <c r="D158" s="51" t="s">
        <v>23</v>
      </c>
      <c r="E158" s="754" t="s">
        <v>80</v>
      </c>
      <c r="F158" s="754"/>
      <c r="G158" s="754" t="s">
        <v>71</v>
      </c>
      <c r="H158" s="716"/>
      <c r="I158" s="57"/>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44" t="s">
        <v>77</v>
      </c>
      <c r="C160" s="44" t="s">
        <v>79</v>
      </c>
      <c r="D160" s="44"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 t="shared" ref="A162" si="33">A158+1</f>
        <v>37</v>
      </c>
      <c r="B162" s="51" t="s">
        <v>76</v>
      </c>
      <c r="C162" s="51" t="s">
        <v>78</v>
      </c>
      <c r="D162" s="51" t="s">
        <v>23</v>
      </c>
      <c r="E162" s="754" t="s">
        <v>80</v>
      </c>
      <c r="F162" s="754"/>
      <c r="G162" s="754" t="s">
        <v>71</v>
      </c>
      <c r="H162" s="716"/>
      <c r="I162" s="57"/>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44" t="s">
        <v>77</v>
      </c>
      <c r="C164" s="44" t="s">
        <v>79</v>
      </c>
      <c r="D164" s="44"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 t="shared" ref="A166" si="34">A162+1</f>
        <v>38</v>
      </c>
      <c r="B166" s="51" t="s">
        <v>76</v>
      </c>
      <c r="C166" s="51" t="s">
        <v>78</v>
      </c>
      <c r="D166" s="51" t="s">
        <v>23</v>
      </c>
      <c r="E166" s="754" t="s">
        <v>80</v>
      </c>
      <c r="F166" s="754"/>
      <c r="G166" s="754" t="s">
        <v>71</v>
      </c>
      <c r="H166" s="716"/>
      <c r="I166" s="57"/>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44" t="s">
        <v>77</v>
      </c>
      <c r="C168" s="44" t="s">
        <v>79</v>
      </c>
      <c r="D168" s="44"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 t="shared" ref="A170" si="35">A166+1</f>
        <v>39</v>
      </c>
      <c r="B170" s="51" t="s">
        <v>76</v>
      </c>
      <c r="C170" s="51" t="s">
        <v>78</v>
      </c>
      <c r="D170" s="51" t="s">
        <v>23</v>
      </c>
      <c r="E170" s="754" t="s">
        <v>80</v>
      </c>
      <c r="F170" s="754"/>
      <c r="G170" s="754" t="s">
        <v>71</v>
      </c>
      <c r="H170" s="716"/>
      <c r="I170" s="57"/>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44" t="s">
        <v>77</v>
      </c>
      <c r="C172" s="44" t="s">
        <v>79</v>
      </c>
      <c r="D172" s="44"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 t="shared" ref="A174" si="36">A170+1</f>
        <v>40</v>
      </c>
      <c r="B174" s="51" t="s">
        <v>76</v>
      </c>
      <c r="C174" s="51" t="s">
        <v>78</v>
      </c>
      <c r="D174" s="51" t="s">
        <v>23</v>
      </c>
      <c r="E174" s="754" t="s">
        <v>80</v>
      </c>
      <c r="F174" s="754"/>
      <c r="G174" s="754" t="s">
        <v>71</v>
      </c>
      <c r="H174" s="716"/>
      <c r="I174" s="57"/>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44" t="s">
        <v>77</v>
      </c>
      <c r="C176" s="44" t="s">
        <v>79</v>
      </c>
      <c r="D176" s="44"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 t="shared" ref="A178" si="37">A174+1</f>
        <v>41</v>
      </c>
      <c r="B178" s="51" t="s">
        <v>76</v>
      </c>
      <c r="C178" s="51" t="s">
        <v>78</v>
      </c>
      <c r="D178" s="51" t="s">
        <v>23</v>
      </c>
      <c r="E178" s="754" t="s">
        <v>80</v>
      </c>
      <c r="F178" s="754"/>
      <c r="G178" s="754" t="s">
        <v>71</v>
      </c>
      <c r="H178" s="716"/>
      <c r="I178" s="57"/>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44" t="s">
        <v>77</v>
      </c>
      <c r="C180" s="44" t="s">
        <v>79</v>
      </c>
      <c r="D180" s="44"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 t="shared" ref="A182" si="38">A178+1</f>
        <v>42</v>
      </c>
      <c r="B182" s="51" t="s">
        <v>76</v>
      </c>
      <c r="C182" s="51" t="s">
        <v>78</v>
      </c>
      <c r="D182" s="51" t="s">
        <v>23</v>
      </c>
      <c r="E182" s="754" t="s">
        <v>80</v>
      </c>
      <c r="F182" s="754"/>
      <c r="G182" s="754" t="s">
        <v>71</v>
      </c>
      <c r="H182" s="716"/>
      <c r="I182" s="57"/>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44" t="s">
        <v>77</v>
      </c>
      <c r="C184" s="44" t="s">
        <v>79</v>
      </c>
      <c r="D184" s="44"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 t="shared" ref="A186" si="39">A182+1</f>
        <v>43</v>
      </c>
      <c r="B186" s="51" t="s">
        <v>76</v>
      </c>
      <c r="C186" s="51" t="s">
        <v>78</v>
      </c>
      <c r="D186" s="51" t="s">
        <v>23</v>
      </c>
      <c r="E186" s="754" t="s">
        <v>80</v>
      </c>
      <c r="F186" s="754"/>
      <c r="G186" s="754" t="s">
        <v>71</v>
      </c>
      <c r="H186" s="716"/>
      <c r="I186" s="57"/>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44" t="s">
        <v>77</v>
      </c>
      <c r="C188" s="44" t="s">
        <v>79</v>
      </c>
      <c r="D188" s="44"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 t="shared" ref="A190" si="40">A186+1</f>
        <v>44</v>
      </c>
      <c r="B190" s="51" t="s">
        <v>76</v>
      </c>
      <c r="C190" s="51" t="s">
        <v>78</v>
      </c>
      <c r="D190" s="51" t="s">
        <v>23</v>
      </c>
      <c r="E190" s="754" t="s">
        <v>80</v>
      </c>
      <c r="F190" s="754"/>
      <c r="G190" s="754" t="s">
        <v>71</v>
      </c>
      <c r="H190" s="716"/>
      <c r="I190" s="57"/>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44" t="s">
        <v>77</v>
      </c>
      <c r="C192" s="44" t="s">
        <v>79</v>
      </c>
      <c r="D192" s="44"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 t="shared" ref="A194" si="41">A190+1</f>
        <v>45</v>
      </c>
      <c r="B194" s="51" t="s">
        <v>76</v>
      </c>
      <c r="C194" s="51" t="s">
        <v>78</v>
      </c>
      <c r="D194" s="51" t="s">
        <v>23</v>
      </c>
      <c r="E194" s="754" t="s">
        <v>80</v>
      </c>
      <c r="F194" s="754"/>
      <c r="G194" s="754" t="s">
        <v>71</v>
      </c>
      <c r="H194" s="716"/>
      <c r="I194" s="57"/>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44" t="s">
        <v>77</v>
      </c>
      <c r="C196" s="44" t="s">
        <v>79</v>
      </c>
      <c r="D196" s="44"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 t="shared" ref="A198" si="42">A194+1</f>
        <v>46</v>
      </c>
      <c r="B198" s="51" t="s">
        <v>76</v>
      </c>
      <c r="C198" s="51" t="s">
        <v>78</v>
      </c>
      <c r="D198" s="51" t="s">
        <v>23</v>
      </c>
      <c r="E198" s="754" t="s">
        <v>80</v>
      </c>
      <c r="F198" s="754"/>
      <c r="G198" s="754" t="s">
        <v>71</v>
      </c>
      <c r="H198" s="716"/>
      <c r="I198" s="57"/>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44" t="s">
        <v>77</v>
      </c>
      <c r="C200" s="44" t="s">
        <v>79</v>
      </c>
      <c r="D200" s="44"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 t="shared" ref="A202" si="43">A198+1</f>
        <v>47</v>
      </c>
      <c r="B202" s="51" t="s">
        <v>76</v>
      </c>
      <c r="C202" s="51" t="s">
        <v>78</v>
      </c>
      <c r="D202" s="51" t="s">
        <v>23</v>
      </c>
      <c r="E202" s="754" t="s">
        <v>80</v>
      </c>
      <c r="F202" s="754"/>
      <c r="G202" s="754" t="s">
        <v>71</v>
      </c>
      <c r="H202" s="716"/>
      <c r="I202" s="57"/>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44" t="s">
        <v>77</v>
      </c>
      <c r="C204" s="44" t="s">
        <v>79</v>
      </c>
      <c r="D204" s="44"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 t="shared" ref="A206" si="44">A202+1</f>
        <v>48</v>
      </c>
      <c r="B206" s="51" t="s">
        <v>76</v>
      </c>
      <c r="C206" s="51" t="s">
        <v>78</v>
      </c>
      <c r="D206" s="51" t="s">
        <v>23</v>
      </c>
      <c r="E206" s="754" t="s">
        <v>80</v>
      </c>
      <c r="F206" s="754"/>
      <c r="G206" s="754" t="s">
        <v>71</v>
      </c>
      <c r="H206" s="716"/>
      <c r="I206" s="57"/>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44" t="s">
        <v>77</v>
      </c>
      <c r="C208" s="44" t="s">
        <v>79</v>
      </c>
      <c r="D208" s="44"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 t="shared" ref="A210" si="45">A206+1</f>
        <v>49</v>
      </c>
      <c r="B210" s="51" t="s">
        <v>76</v>
      </c>
      <c r="C210" s="51" t="s">
        <v>78</v>
      </c>
      <c r="D210" s="51" t="s">
        <v>23</v>
      </c>
      <c r="E210" s="754" t="s">
        <v>80</v>
      </c>
      <c r="F210" s="754"/>
      <c r="G210" s="754" t="s">
        <v>71</v>
      </c>
      <c r="H210" s="716"/>
      <c r="I210" s="57"/>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44" t="s">
        <v>77</v>
      </c>
      <c r="C212" s="44" t="s">
        <v>79</v>
      </c>
      <c r="D212" s="44"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 t="shared" ref="A214" si="46">A210+1</f>
        <v>50</v>
      </c>
      <c r="B214" s="51" t="s">
        <v>76</v>
      </c>
      <c r="C214" s="51" t="s">
        <v>78</v>
      </c>
      <c r="D214" s="51" t="s">
        <v>23</v>
      </c>
      <c r="E214" s="754" t="s">
        <v>80</v>
      </c>
      <c r="F214" s="754"/>
      <c r="G214" s="754" t="s">
        <v>71</v>
      </c>
      <c r="H214" s="716"/>
      <c r="I214" s="57"/>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44" t="s">
        <v>77</v>
      </c>
      <c r="C216" s="44" t="s">
        <v>79</v>
      </c>
      <c r="D216" s="44"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 t="shared" ref="A218" si="47">A214+1</f>
        <v>51</v>
      </c>
      <c r="B218" s="51" t="s">
        <v>76</v>
      </c>
      <c r="C218" s="51" t="s">
        <v>78</v>
      </c>
      <c r="D218" s="51" t="s">
        <v>23</v>
      </c>
      <c r="E218" s="754" t="s">
        <v>80</v>
      </c>
      <c r="F218" s="754"/>
      <c r="G218" s="754" t="s">
        <v>71</v>
      </c>
      <c r="H218" s="716"/>
      <c r="I218" s="57"/>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44" t="s">
        <v>77</v>
      </c>
      <c r="C220" s="44" t="s">
        <v>79</v>
      </c>
      <c r="D220" s="44"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 t="shared" ref="A222" si="48">A218+1</f>
        <v>52</v>
      </c>
      <c r="B222" s="51" t="s">
        <v>76</v>
      </c>
      <c r="C222" s="51" t="s">
        <v>78</v>
      </c>
      <c r="D222" s="51" t="s">
        <v>23</v>
      </c>
      <c r="E222" s="754" t="s">
        <v>80</v>
      </c>
      <c r="F222" s="754"/>
      <c r="G222" s="754" t="s">
        <v>71</v>
      </c>
      <c r="H222" s="716"/>
      <c r="I222" s="57"/>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44" t="s">
        <v>77</v>
      </c>
      <c r="C224" s="44" t="s">
        <v>79</v>
      </c>
      <c r="D224" s="44"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 t="shared" ref="A226" si="49">A222+1</f>
        <v>53</v>
      </c>
      <c r="B226" s="51" t="s">
        <v>76</v>
      </c>
      <c r="C226" s="51" t="s">
        <v>78</v>
      </c>
      <c r="D226" s="51" t="s">
        <v>23</v>
      </c>
      <c r="E226" s="754" t="s">
        <v>80</v>
      </c>
      <c r="F226" s="754"/>
      <c r="G226" s="754" t="s">
        <v>71</v>
      </c>
      <c r="H226" s="716"/>
      <c r="I226" s="57"/>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44" t="s">
        <v>77</v>
      </c>
      <c r="C228" s="44" t="s">
        <v>79</v>
      </c>
      <c r="D228" s="44"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 t="shared" ref="A230" si="50">A226+1</f>
        <v>54</v>
      </c>
      <c r="B230" s="51" t="s">
        <v>76</v>
      </c>
      <c r="C230" s="51" t="s">
        <v>78</v>
      </c>
      <c r="D230" s="51" t="s">
        <v>23</v>
      </c>
      <c r="E230" s="754" t="s">
        <v>80</v>
      </c>
      <c r="F230" s="754"/>
      <c r="G230" s="754" t="s">
        <v>71</v>
      </c>
      <c r="H230" s="716"/>
      <c r="I230" s="57"/>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44" t="s">
        <v>77</v>
      </c>
      <c r="C232" s="44" t="s">
        <v>79</v>
      </c>
      <c r="D232" s="44"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 t="shared" ref="A234" si="51">A230+1</f>
        <v>55</v>
      </c>
      <c r="B234" s="51" t="s">
        <v>76</v>
      </c>
      <c r="C234" s="51" t="s">
        <v>78</v>
      </c>
      <c r="D234" s="51" t="s">
        <v>23</v>
      </c>
      <c r="E234" s="754" t="s">
        <v>80</v>
      </c>
      <c r="F234" s="754"/>
      <c r="G234" s="754" t="s">
        <v>71</v>
      </c>
      <c r="H234" s="716"/>
      <c r="I234" s="57"/>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44" t="s">
        <v>77</v>
      </c>
      <c r="C236" s="44" t="s">
        <v>79</v>
      </c>
      <c r="D236" s="44"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 t="shared" ref="A238" si="52">A234+1</f>
        <v>56</v>
      </c>
      <c r="B238" s="51" t="s">
        <v>76</v>
      </c>
      <c r="C238" s="51" t="s">
        <v>78</v>
      </c>
      <c r="D238" s="51" t="s">
        <v>23</v>
      </c>
      <c r="E238" s="754" t="s">
        <v>80</v>
      </c>
      <c r="F238" s="754"/>
      <c r="G238" s="754" t="s">
        <v>71</v>
      </c>
      <c r="H238" s="716"/>
      <c r="I238" s="57"/>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44" t="s">
        <v>77</v>
      </c>
      <c r="C240" s="44" t="s">
        <v>79</v>
      </c>
      <c r="D240" s="44"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 t="shared" ref="A242" si="53">A238+1</f>
        <v>57</v>
      </c>
      <c r="B242" s="51" t="s">
        <v>76</v>
      </c>
      <c r="C242" s="51" t="s">
        <v>78</v>
      </c>
      <c r="D242" s="51" t="s">
        <v>23</v>
      </c>
      <c r="E242" s="754" t="s">
        <v>80</v>
      </c>
      <c r="F242" s="754"/>
      <c r="G242" s="754" t="s">
        <v>71</v>
      </c>
      <c r="H242" s="716"/>
      <c r="I242" s="57"/>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44" t="s">
        <v>77</v>
      </c>
      <c r="C244" s="44" t="s">
        <v>79</v>
      </c>
      <c r="D244" s="44"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 t="shared" ref="A246" si="54">A242+1</f>
        <v>58</v>
      </c>
      <c r="B246" s="51" t="s">
        <v>76</v>
      </c>
      <c r="C246" s="51" t="s">
        <v>78</v>
      </c>
      <c r="D246" s="51" t="s">
        <v>23</v>
      </c>
      <c r="E246" s="754" t="s">
        <v>80</v>
      </c>
      <c r="F246" s="754"/>
      <c r="G246" s="754" t="s">
        <v>71</v>
      </c>
      <c r="H246" s="716"/>
      <c r="I246" s="57"/>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44" t="s">
        <v>77</v>
      </c>
      <c r="C248" s="44" t="s">
        <v>79</v>
      </c>
      <c r="D248" s="44"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 t="shared" ref="A250" si="55">A246+1</f>
        <v>59</v>
      </c>
      <c r="B250" s="51" t="s">
        <v>76</v>
      </c>
      <c r="C250" s="51" t="s">
        <v>78</v>
      </c>
      <c r="D250" s="51" t="s">
        <v>23</v>
      </c>
      <c r="E250" s="754" t="s">
        <v>80</v>
      </c>
      <c r="F250" s="754"/>
      <c r="G250" s="754" t="s">
        <v>71</v>
      </c>
      <c r="H250" s="716"/>
      <c r="I250" s="57"/>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44" t="s">
        <v>77</v>
      </c>
      <c r="C252" s="44" t="s">
        <v>79</v>
      </c>
      <c r="D252" s="44"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 t="shared" ref="A254" si="56">A250+1</f>
        <v>60</v>
      </c>
      <c r="B254" s="51" t="s">
        <v>76</v>
      </c>
      <c r="C254" s="51" t="s">
        <v>78</v>
      </c>
      <c r="D254" s="51" t="s">
        <v>23</v>
      </c>
      <c r="E254" s="754" t="s">
        <v>80</v>
      </c>
      <c r="F254" s="754"/>
      <c r="G254" s="754" t="s">
        <v>71</v>
      </c>
      <c r="H254" s="716"/>
      <c r="I254" s="57"/>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44" t="s">
        <v>77</v>
      </c>
      <c r="C256" s="44" t="s">
        <v>79</v>
      </c>
      <c r="D256" s="44"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 t="shared" ref="A258" si="57">A254+1</f>
        <v>61</v>
      </c>
      <c r="B258" s="51" t="s">
        <v>76</v>
      </c>
      <c r="C258" s="51" t="s">
        <v>78</v>
      </c>
      <c r="D258" s="51" t="s">
        <v>23</v>
      </c>
      <c r="E258" s="754" t="s">
        <v>80</v>
      </c>
      <c r="F258" s="754"/>
      <c r="G258" s="754" t="s">
        <v>71</v>
      </c>
      <c r="H258" s="716"/>
      <c r="I258" s="57"/>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44" t="s">
        <v>77</v>
      </c>
      <c r="C260" s="44" t="s">
        <v>79</v>
      </c>
      <c r="D260" s="44"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 t="shared" ref="A262" si="58">A258+1</f>
        <v>62</v>
      </c>
      <c r="B262" s="51" t="s">
        <v>76</v>
      </c>
      <c r="C262" s="51" t="s">
        <v>78</v>
      </c>
      <c r="D262" s="51" t="s">
        <v>23</v>
      </c>
      <c r="E262" s="754" t="s">
        <v>80</v>
      </c>
      <c r="F262" s="754"/>
      <c r="G262" s="754" t="s">
        <v>71</v>
      </c>
      <c r="H262" s="716"/>
      <c r="I262" s="57"/>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44" t="s">
        <v>77</v>
      </c>
      <c r="C264" s="44" t="s">
        <v>79</v>
      </c>
      <c r="D264" s="44"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 t="shared" ref="A266" si="59">A262+1</f>
        <v>63</v>
      </c>
      <c r="B266" s="51" t="s">
        <v>76</v>
      </c>
      <c r="C266" s="51" t="s">
        <v>78</v>
      </c>
      <c r="D266" s="51" t="s">
        <v>23</v>
      </c>
      <c r="E266" s="754" t="s">
        <v>80</v>
      </c>
      <c r="F266" s="754"/>
      <c r="G266" s="754" t="s">
        <v>71</v>
      </c>
      <c r="H266" s="716"/>
      <c r="I266" s="57"/>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44" t="s">
        <v>77</v>
      </c>
      <c r="C268" s="44" t="s">
        <v>79</v>
      </c>
      <c r="D268" s="44"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 t="shared" ref="A270" si="60">A266+1</f>
        <v>64</v>
      </c>
      <c r="B270" s="51" t="s">
        <v>76</v>
      </c>
      <c r="C270" s="51" t="s">
        <v>78</v>
      </c>
      <c r="D270" s="51" t="s">
        <v>23</v>
      </c>
      <c r="E270" s="754" t="s">
        <v>80</v>
      </c>
      <c r="F270" s="754"/>
      <c r="G270" s="754" t="s">
        <v>71</v>
      </c>
      <c r="H270" s="716"/>
      <c r="I270" s="57"/>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44" t="s">
        <v>77</v>
      </c>
      <c r="C272" s="44" t="s">
        <v>79</v>
      </c>
      <c r="D272" s="44"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 t="shared" ref="A274" si="61">A270+1</f>
        <v>65</v>
      </c>
      <c r="B274" s="51" t="s">
        <v>76</v>
      </c>
      <c r="C274" s="51" t="s">
        <v>78</v>
      </c>
      <c r="D274" s="51" t="s">
        <v>23</v>
      </c>
      <c r="E274" s="754" t="s">
        <v>80</v>
      </c>
      <c r="F274" s="754"/>
      <c r="G274" s="754" t="s">
        <v>71</v>
      </c>
      <c r="H274" s="716"/>
      <c r="I274" s="57"/>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44" t="s">
        <v>77</v>
      </c>
      <c r="C276" s="44" t="s">
        <v>79</v>
      </c>
      <c r="D276" s="44"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 t="shared" ref="A278" si="62">A274+1</f>
        <v>66</v>
      </c>
      <c r="B278" s="51" t="s">
        <v>76</v>
      </c>
      <c r="C278" s="51" t="s">
        <v>78</v>
      </c>
      <c r="D278" s="51" t="s">
        <v>23</v>
      </c>
      <c r="E278" s="754" t="s">
        <v>80</v>
      </c>
      <c r="F278" s="754"/>
      <c r="G278" s="754" t="s">
        <v>71</v>
      </c>
      <c r="H278" s="716"/>
      <c r="I278" s="57"/>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44" t="s">
        <v>77</v>
      </c>
      <c r="C280" s="44" t="s">
        <v>79</v>
      </c>
      <c r="D280" s="44"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 t="shared" ref="A282" si="63">A278+1</f>
        <v>67</v>
      </c>
      <c r="B282" s="51" t="s">
        <v>76</v>
      </c>
      <c r="C282" s="51" t="s">
        <v>78</v>
      </c>
      <c r="D282" s="51" t="s">
        <v>23</v>
      </c>
      <c r="E282" s="754" t="s">
        <v>80</v>
      </c>
      <c r="F282" s="754"/>
      <c r="G282" s="754" t="s">
        <v>71</v>
      </c>
      <c r="H282" s="716"/>
      <c r="I282" s="57"/>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44" t="s">
        <v>77</v>
      </c>
      <c r="C284" s="44" t="s">
        <v>79</v>
      </c>
      <c r="D284" s="44"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 t="shared" ref="A286" si="64">A282+1</f>
        <v>68</v>
      </c>
      <c r="B286" s="51" t="s">
        <v>76</v>
      </c>
      <c r="C286" s="51" t="s">
        <v>78</v>
      </c>
      <c r="D286" s="51" t="s">
        <v>23</v>
      </c>
      <c r="E286" s="754" t="s">
        <v>80</v>
      </c>
      <c r="F286" s="754"/>
      <c r="G286" s="754" t="s">
        <v>71</v>
      </c>
      <c r="H286" s="716"/>
      <c r="I286" s="57"/>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44" t="s">
        <v>77</v>
      </c>
      <c r="C288" s="44" t="s">
        <v>79</v>
      </c>
      <c r="D288" s="44"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 t="shared" ref="A290" si="65">A286+1</f>
        <v>69</v>
      </c>
      <c r="B290" s="51" t="s">
        <v>76</v>
      </c>
      <c r="C290" s="51" t="s">
        <v>78</v>
      </c>
      <c r="D290" s="51" t="s">
        <v>23</v>
      </c>
      <c r="E290" s="754" t="s">
        <v>80</v>
      </c>
      <c r="F290" s="754"/>
      <c r="G290" s="754" t="s">
        <v>71</v>
      </c>
      <c r="H290" s="716"/>
      <c r="I290" s="57"/>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44" t="s">
        <v>77</v>
      </c>
      <c r="C292" s="44" t="s">
        <v>79</v>
      </c>
      <c r="D292" s="44"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 t="shared" ref="A294" si="66">A290+1</f>
        <v>70</v>
      </c>
      <c r="B294" s="51" t="s">
        <v>76</v>
      </c>
      <c r="C294" s="51" t="s">
        <v>78</v>
      </c>
      <c r="D294" s="51" t="s">
        <v>23</v>
      </c>
      <c r="E294" s="754" t="s">
        <v>80</v>
      </c>
      <c r="F294" s="754"/>
      <c r="G294" s="754" t="s">
        <v>71</v>
      </c>
      <c r="H294" s="716"/>
      <c r="I294" s="57"/>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44" t="s">
        <v>77</v>
      </c>
      <c r="C296" s="44" t="s">
        <v>79</v>
      </c>
      <c r="D296" s="44"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 t="shared" ref="A298" si="67">A294+1</f>
        <v>71</v>
      </c>
      <c r="B298" s="51" t="s">
        <v>76</v>
      </c>
      <c r="C298" s="51" t="s">
        <v>78</v>
      </c>
      <c r="D298" s="51" t="s">
        <v>23</v>
      </c>
      <c r="E298" s="754" t="s">
        <v>80</v>
      </c>
      <c r="F298" s="754"/>
      <c r="G298" s="754" t="s">
        <v>71</v>
      </c>
      <c r="H298" s="716"/>
      <c r="I298" s="57"/>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44" t="s">
        <v>77</v>
      </c>
      <c r="C300" s="44" t="s">
        <v>79</v>
      </c>
      <c r="D300" s="44"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 t="shared" ref="A302" si="68">A298+1</f>
        <v>72</v>
      </c>
      <c r="B302" s="51" t="s">
        <v>76</v>
      </c>
      <c r="C302" s="51" t="s">
        <v>78</v>
      </c>
      <c r="D302" s="51" t="s">
        <v>23</v>
      </c>
      <c r="E302" s="754" t="s">
        <v>80</v>
      </c>
      <c r="F302" s="754"/>
      <c r="G302" s="754" t="s">
        <v>71</v>
      </c>
      <c r="H302" s="716"/>
      <c r="I302" s="57"/>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44" t="s">
        <v>77</v>
      </c>
      <c r="C304" s="44" t="s">
        <v>79</v>
      </c>
      <c r="D304" s="44"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 t="shared" ref="A306" si="69">A302+1</f>
        <v>73</v>
      </c>
      <c r="B306" s="51" t="s">
        <v>76</v>
      </c>
      <c r="C306" s="51" t="s">
        <v>78</v>
      </c>
      <c r="D306" s="51" t="s">
        <v>23</v>
      </c>
      <c r="E306" s="754" t="s">
        <v>80</v>
      </c>
      <c r="F306" s="754"/>
      <c r="G306" s="754" t="s">
        <v>71</v>
      </c>
      <c r="H306" s="716"/>
      <c r="I306" s="57"/>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44" t="s">
        <v>77</v>
      </c>
      <c r="C308" s="44" t="s">
        <v>79</v>
      </c>
      <c r="D308" s="44"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 t="shared" ref="A310" si="70">A306+1</f>
        <v>74</v>
      </c>
      <c r="B310" s="51" t="s">
        <v>76</v>
      </c>
      <c r="C310" s="51" t="s">
        <v>78</v>
      </c>
      <c r="D310" s="51" t="s">
        <v>23</v>
      </c>
      <c r="E310" s="754" t="s">
        <v>80</v>
      </c>
      <c r="F310" s="754"/>
      <c r="G310" s="754" t="s">
        <v>71</v>
      </c>
      <c r="H310" s="716"/>
      <c r="I310" s="57"/>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44" t="s">
        <v>77</v>
      </c>
      <c r="C312" s="44" t="s">
        <v>79</v>
      </c>
      <c r="D312" s="44"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 t="shared" ref="A314" si="71">A310+1</f>
        <v>75</v>
      </c>
      <c r="B314" s="51" t="s">
        <v>76</v>
      </c>
      <c r="C314" s="51" t="s">
        <v>78</v>
      </c>
      <c r="D314" s="51" t="s">
        <v>23</v>
      </c>
      <c r="E314" s="754" t="s">
        <v>80</v>
      </c>
      <c r="F314" s="754"/>
      <c r="G314" s="754" t="s">
        <v>71</v>
      </c>
      <c r="H314" s="716"/>
      <c r="I314" s="57"/>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44" t="s">
        <v>77</v>
      </c>
      <c r="C316" s="44" t="s">
        <v>79</v>
      </c>
      <c r="D316" s="44"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 t="shared" ref="A318" si="72">A314+1</f>
        <v>76</v>
      </c>
      <c r="B318" s="51" t="s">
        <v>76</v>
      </c>
      <c r="C318" s="51" t="s">
        <v>78</v>
      </c>
      <c r="D318" s="51" t="s">
        <v>23</v>
      </c>
      <c r="E318" s="754" t="s">
        <v>80</v>
      </c>
      <c r="F318" s="754"/>
      <c r="G318" s="754" t="s">
        <v>71</v>
      </c>
      <c r="H318" s="716"/>
      <c r="I318" s="57"/>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44" t="s">
        <v>77</v>
      </c>
      <c r="C320" s="44" t="s">
        <v>79</v>
      </c>
      <c r="D320" s="44"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 t="shared" ref="A322" si="73">A318+1</f>
        <v>77</v>
      </c>
      <c r="B322" s="51" t="s">
        <v>76</v>
      </c>
      <c r="C322" s="51" t="s">
        <v>78</v>
      </c>
      <c r="D322" s="51" t="s">
        <v>23</v>
      </c>
      <c r="E322" s="754" t="s">
        <v>80</v>
      </c>
      <c r="F322" s="754"/>
      <c r="G322" s="754" t="s">
        <v>71</v>
      </c>
      <c r="H322" s="716"/>
      <c r="I322" s="57"/>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44" t="s">
        <v>77</v>
      </c>
      <c r="C324" s="44" t="s">
        <v>79</v>
      </c>
      <c r="D324" s="44"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 t="shared" ref="A326" si="74">A322+1</f>
        <v>78</v>
      </c>
      <c r="B326" s="51" t="s">
        <v>76</v>
      </c>
      <c r="C326" s="51" t="s">
        <v>78</v>
      </c>
      <c r="D326" s="51" t="s">
        <v>23</v>
      </c>
      <c r="E326" s="754" t="s">
        <v>80</v>
      </c>
      <c r="F326" s="754"/>
      <c r="G326" s="754" t="s">
        <v>71</v>
      </c>
      <c r="H326" s="716"/>
      <c r="I326" s="57"/>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44" t="s">
        <v>77</v>
      </c>
      <c r="C328" s="44" t="s">
        <v>79</v>
      </c>
      <c r="D328" s="44"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 t="shared" ref="A330" si="75">A326+1</f>
        <v>79</v>
      </c>
      <c r="B330" s="51" t="s">
        <v>76</v>
      </c>
      <c r="C330" s="51" t="s">
        <v>78</v>
      </c>
      <c r="D330" s="51" t="s">
        <v>23</v>
      </c>
      <c r="E330" s="754" t="s">
        <v>80</v>
      </c>
      <c r="F330" s="754"/>
      <c r="G330" s="754" t="s">
        <v>71</v>
      </c>
      <c r="H330" s="716"/>
      <c r="I330" s="57"/>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44" t="s">
        <v>77</v>
      </c>
      <c r="C332" s="44" t="s">
        <v>79</v>
      </c>
      <c r="D332" s="44"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 t="shared" ref="A334" si="76">A330+1</f>
        <v>80</v>
      </c>
      <c r="B334" s="51" t="s">
        <v>76</v>
      </c>
      <c r="C334" s="51" t="s">
        <v>78</v>
      </c>
      <c r="D334" s="51" t="s">
        <v>23</v>
      </c>
      <c r="E334" s="754" t="s">
        <v>80</v>
      </c>
      <c r="F334" s="754"/>
      <c r="G334" s="754" t="s">
        <v>71</v>
      </c>
      <c r="H334" s="716"/>
      <c r="I334" s="57"/>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44" t="s">
        <v>77</v>
      </c>
      <c r="C336" s="44" t="s">
        <v>79</v>
      </c>
      <c r="D336" s="44"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 t="shared" ref="A338" si="77">A334+1</f>
        <v>81</v>
      </c>
      <c r="B338" s="51" t="s">
        <v>76</v>
      </c>
      <c r="C338" s="51" t="s">
        <v>78</v>
      </c>
      <c r="D338" s="51" t="s">
        <v>23</v>
      </c>
      <c r="E338" s="754" t="s">
        <v>80</v>
      </c>
      <c r="F338" s="754"/>
      <c r="G338" s="754" t="s">
        <v>71</v>
      </c>
      <c r="H338" s="716"/>
      <c r="I338" s="57"/>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44" t="s">
        <v>77</v>
      </c>
      <c r="C340" s="44" t="s">
        <v>79</v>
      </c>
      <c r="D340" s="44"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 t="shared" ref="A342" si="78">A338+1</f>
        <v>82</v>
      </c>
      <c r="B342" s="51" t="s">
        <v>76</v>
      </c>
      <c r="C342" s="51" t="s">
        <v>78</v>
      </c>
      <c r="D342" s="51" t="s">
        <v>23</v>
      </c>
      <c r="E342" s="754" t="s">
        <v>80</v>
      </c>
      <c r="F342" s="754"/>
      <c r="G342" s="754" t="s">
        <v>71</v>
      </c>
      <c r="H342" s="716"/>
      <c r="I342" s="57"/>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44" t="s">
        <v>77</v>
      </c>
      <c r="C344" s="44" t="s">
        <v>79</v>
      </c>
      <c r="D344" s="44"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 t="shared" ref="A346" si="79">A342+1</f>
        <v>83</v>
      </c>
      <c r="B346" s="51" t="s">
        <v>76</v>
      </c>
      <c r="C346" s="51" t="s">
        <v>78</v>
      </c>
      <c r="D346" s="51" t="s">
        <v>23</v>
      </c>
      <c r="E346" s="754" t="s">
        <v>80</v>
      </c>
      <c r="F346" s="754"/>
      <c r="G346" s="754" t="s">
        <v>71</v>
      </c>
      <c r="H346" s="716"/>
      <c r="I346" s="57"/>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44" t="s">
        <v>77</v>
      </c>
      <c r="C348" s="44" t="s">
        <v>79</v>
      </c>
      <c r="D348" s="44"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 t="shared" ref="A350" si="80">A346+1</f>
        <v>84</v>
      </c>
      <c r="B350" s="51" t="s">
        <v>76</v>
      </c>
      <c r="C350" s="51" t="s">
        <v>78</v>
      </c>
      <c r="D350" s="51" t="s">
        <v>23</v>
      </c>
      <c r="E350" s="754" t="s">
        <v>80</v>
      </c>
      <c r="F350" s="754"/>
      <c r="G350" s="754" t="s">
        <v>71</v>
      </c>
      <c r="H350" s="716"/>
      <c r="I350" s="57"/>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44" t="s">
        <v>77</v>
      </c>
      <c r="C352" s="44" t="s">
        <v>79</v>
      </c>
      <c r="D352" s="44"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 t="shared" ref="A354" si="81">A350+1</f>
        <v>85</v>
      </c>
      <c r="B354" s="51" t="s">
        <v>76</v>
      </c>
      <c r="C354" s="51" t="s">
        <v>78</v>
      </c>
      <c r="D354" s="51" t="s">
        <v>23</v>
      </c>
      <c r="E354" s="754" t="s">
        <v>80</v>
      </c>
      <c r="F354" s="754"/>
      <c r="G354" s="754" t="s">
        <v>71</v>
      </c>
      <c r="H354" s="716"/>
      <c r="I354" s="57"/>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44" t="s">
        <v>77</v>
      </c>
      <c r="C356" s="44" t="s">
        <v>79</v>
      </c>
      <c r="D356" s="44"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 t="shared" ref="A358" si="82">A354+1</f>
        <v>86</v>
      </c>
      <c r="B358" s="51" t="s">
        <v>76</v>
      </c>
      <c r="C358" s="51" t="s">
        <v>78</v>
      </c>
      <c r="D358" s="51" t="s">
        <v>23</v>
      </c>
      <c r="E358" s="754" t="s">
        <v>80</v>
      </c>
      <c r="F358" s="754"/>
      <c r="G358" s="754" t="s">
        <v>71</v>
      </c>
      <c r="H358" s="716"/>
      <c r="I358" s="57"/>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44" t="s">
        <v>77</v>
      </c>
      <c r="C360" s="44" t="s">
        <v>79</v>
      </c>
      <c r="D360" s="44"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 t="shared" ref="A362" si="83">A358+1</f>
        <v>87</v>
      </c>
      <c r="B362" s="51" t="s">
        <v>76</v>
      </c>
      <c r="C362" s="51" t="s">
        <v>78</v>
      </c>
      <c r="D362" s="51" t="s">
        <v>23</v>
      </c>
      <c r="E362" s="754" t="s">
        <v>80</v>
      </c>
      <c r="F362" s="754"/>
      <c r="G362" s="754" t="s">
        <v>71</v>
      </c>
      <c r="H362" s="716"/>
      <c r="I362" s="57"/>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44" t="s">
        <v>77</v>
      </c>
      <c r="C364" s="44" t="s">
        <v>79</v>
      </c>
      <c r="D364" s="44"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 t="shared" ref="A366" si="84">A362+1</f>
        <v>88</v>
      </c>
      <c r="B366" s="51" t="s">
        <v>76</v>
      </c>
      <c r="C366" s="51" t="s">
        <v>78</v>
      </c>
      <c r="D366" s="51" t="s">
        <v>23</v>
      </c>
      <c r="E366" s="754" t="s">
        <v>80</v>
      </c>
      <c r="F366" s="754"/>
      <c r="G366" s="754" t="s">
        <v>71</v>
      </c>
      <c r="H366" s="716"/>
      <c r="I366" s="57"/>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44" t="s">
        <v>77</v>
      </c>
      <c r="C368" s="44" t="s">
        <v>79</v>
      </c>
      <c r="D368" s="44"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 t="shared" ref="A370" si="85">A366+1</f>
        <v>89</v>
      </c>
      <c r="B370" s="51" t="s">
        <v>76</v>
      </c>
      <c r="C370" s="51" t="s">
        <v>78</v>
      </c>
      <c r="D370" s="51" t="s">
        <v>23</v>
      </c>
      <c r="E370" s="754" t="s">
        <v>80</v>
      </c>
      <c r="F370" s="754"/>
      <c r="G370" s="754" t="s">
        <v>71</v>
      </c>
      <c r="H370" s="716"/>
      <c r="I370" s="57"/>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44" t="s">
        <v>77</v>
      </c>
      <c r="C372" s="44" t="s">
        <v>79</v>
      </c>
      <c r="D372" s="44"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 t="shared" ref="A374" si="86">A370+1</f>
        <v>90</v>
      </c>
      <c r="B374" s="51" t="s">
        <v>76</v>
      </c>
      <c r="C374" s="51" t="s">
        <v>78</v>
      </c>
      <c r="D374" s="51" t="s">
        <v>23</v>
      </c>
      <c r="E374" s="754" t="s">
        <v>80</v>
      </c>
      <c r="F374" s="754"/>
      <c r="G374" s="754" t="s">
        <v>71</v>
      </c>
      <c r="H374" s="716"/>
      <c r="I374" s="57"/>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44" t="s">
        <v>77</v>
      </c>
      <c r="C376" s="44" t="s">
        <v>79</v>
      </c>
      <c r="D376" s="44"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 t="shared" ref="A378" si="87">A374+1</f>
        <v>91</v>
      </c>
      <c r="B378" s="51" t="s">
        <v>76</v>
      </c>
      <c r="C378" s="51" t="s">
        <v>78</v>
      </c>
      <c r="D378" s="51" t="s">
        <v>23</v>
      </c>
      <c r="E378" s="754" t="s">
        <v>80</v>
      </c>
      <c r="F378" s="754"/>
      <c r="G378" s="754" t="s">
        <v>71</v>
      </c>
      <c r="H378" s="716"/>
      <c r="I378" s="57"/>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44" t="s">
        <v>77</v>
      </c>
      <c r="C380" s="44" t="s">
        <v>79</v>
      </c>
      <c r="D380" s="44"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 t="shared" ref="A382" si="88">A378+1</f>
        <v>92</v>
      </c>
      <c r="B382" s="51" t="s">
        <v>76</v>
      </c>
      <c r="C382" s="51" t="s">
        <v>78</v>
      </c>
      <c r="D382" s="51" t="s">
        <v>23</v>
      </c>
      <c r="E382" s="754" t="s">
        <v>80</v>
      </c>
      <c r="F382" s="754"/>
      <c r="G382" s="754" t="s">
        <v>71</v>
      </c>
      <c r="H382" s="716"/>
      <c r="I382" s="57"/>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44" t="s">
        <v>77</v>
      </c>
      <c r="C384" s="44" t="s">
        <v>79</v>
      </c>
      <c r="D384" s="44"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 t="shared" ref="A386" si="89">A382+1</f>
        <v>93</v>
      </c>
      <c r="B386" s="51" t="s">
        <v>76</v>
      </c>
      <c r="C386" s="51" t="s">
        <v>78</v>
      </c>
      <c r="D386" s="51" t="s">
        <v>23</v>
      </c>
      <c r="E386" s="754" t="s">
        <v>80</v>
      </c>
      <c r="F386" s="754"/>
      <c r="G386" s="754" t="s">
        <v>71</v>
      </c>
      <c r="H386" s="716"/>
      <c r="I386" s="57"/>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44" t="s">
        <v>77</v>
      </c>
      <c r="C388" s="44" t="s">
        <v>79</v>
      </c>
      <c r="D388" s="44"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 t="shared" ref="A390" si="90">A386+1</f>
        <v>94</v>
      </c>
      <c r="B390" s="51" t="s">
        <v>76</v>
      </c>
      <c r="C390" s="51" t="s">
        <v>78</v>
      </c>
      <c r="D390" s="51" t="s">
        <v>23</v>
      </c>
      <c r="E390" s="754" t="s">
        <v>80</v>
      </c>
      <c r="F390" s="754"/>
      <c r="G390" s="754" t="s">
        <v>71</v>
      </c>
      <c r="H390" s="716"/>
      <c r="I390" s="57"/>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44" t="s">
        <v>77</v>
      </c>
      <c r="C392" s="44" t="s">
        <v>79</v>
      </c>
      <c r="D392" s="44"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 t="shared" ref="A394" si="91">A390+1</f>
        <v>95</v>
      </c>
      <c r="B394" s="51" t="s">
        <v>76</v>
      </c>
      <c r="C394" s="51" t="s">
        <v>78</v>
      </c>
      <c r="D394" s="51" t="s">
        <v>23</v>
      </c>
      <c r="E394" s="754" t="s">
        <v>80</v>
      </c>
      <c r="F394" s="754"/>
      <c r="G394" s="754" t="s">
        <v>71</v>
      </c>
      <c r="H394" s="716"/>
      <c r="I394" s="57"/>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44" t="s">
        <v>77</v>
      </c>
      <c r="C396" s="44" t="s">
        <v>79</v>
      </c>
      <c r="D396" s="44"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 t="shared" ref="A398" si="92">A394+1</f>
        <v>96</v>
      </c>
      <c r="B398" s="51" t="s">
        <v>76</v>
      </c>
      <c r="C398" s="51" t="s">
        <v>78</v>
      </c>
      <c r="D398" s="51" t="s">
        <v>23</v>
      </c>
      <c r="E398" s="754" t="s">
        <v>80</v>
      </c>
      <c r="F398" s="754"/>
      <c r="G398" s="754" t="s">
        <v>71</v>
      </c>
      <c r="H398" s="716"/>
      <c r="I398" s="57"/>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44" t="s">
        <v>77</v>
      </c>
      <c r="C400" s="44" t="s">
        <v>79</v>
      </c>
      <c r="D400" s="44"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 t="shared" ref="A402" si="93">A398+1</f>
        <v>97</v>
      </c>
      <c r="B402" s="51" t="s">
        <v>76</v>
      </c>
      <c r="C402" s="51" t="s">
        <v>78</v>
      </c>
      <c r="D402" s="51" t="s">
        <v>23</v>
      </c>
      <c r="E402" s="754" t="s">
        <v>80</v>
      </c>
      <c r="F402" s="754"/>
      <c r="G402" s="754" t="s">
        <v>71</v>
      </c>
      <c r="H402" s="716"/>
      <c r="I402" s="57"/>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44" t="s">
        <v>77</v>
      </c>
      <c r="C404" s="44" t="s">
        <v>79</v>
      </c>
      <c r="D404" s="44"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 t="shared" ref="A406" si="94">A402+1</f>
        <v>98</v>
      </c>
      <c r="B406" s="51" t="s">
        <v>76</v>
      </c>
      <c r="C406" s="51" t="s">
        <v>78</v>
      </c>
      <c r="D406" s="51" t="s">
        <v>23</v>
      </c>
      <c r="E406" s="754" t="s">
        <v>80</v>
      </c>
      <c r="F406" s="754"/>
      <c r="G406" s="754" t="s">
        <v>71</v>
      </c>
      <c r="H406" s="716"/>
      <c r="I406" s="57"/>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44" t="s">
        <v>77</v>
      </c>
      <c r="C408" s="44" t="s">
        <v>79</v>
      </c>
      <c r="D408" s="44"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 t="shared" ref="A410" si="95">A406+1</f>
        <v>99</v>
      </c>
      <c r="B410" s="51" t="s">
        <v>76</v>
      </c>
      <c r="C410" s="51" t="s">
        <v>78</v>
      </c>
      <c r="D410" s="51" t="s">
        <v>23</v>
      </c>
      <c r="E410" s="754" t="s">
        <v>80</v>
      </c>
      <c r="F410" s="754"/>
      <c r="G410" s="754" t="s">
        <v>71</v>
      </c>
      <c r="H410" s="716"/>
      <c r="I410" s="57"/>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44" t="s">
        <v>77</v>
      </c>
      <c r="C412" s="44" t="s">
        <v>79</v>
      </c>
      <c r="D412" s="44"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 t="shared" ref="A414" si="96">A410+1</f>
        <v>100</v>
      </c>
      <c r="B414" s="51" t="s">
        <v>76</v>
      </c>
      <c r="C414" s="51" t="s">
        <v>78</v>
      </c>
      <c r="D414" s="51" t="s">
        <v>23</v>
      </c>
      <c r="E414" s="754" t="s">
        <v>80</v>
      </c>
      <c r="F414" s="754"/>
      <c r="G414" s="754" t="s">
        <v>71</v>
      </c>
      <c r="H414" s="716"/>
      <c r="I414" s="57"/>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44" t="s">
        <v>77</v>
      </c>
      <c r="C416" s="44" t="s">
        <v>79</v>
      </c>
      <c r="D416" s="44"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customSheetViews>
    <customSheetView guid="{46D91775-94C2-49FF-9613-A9FB49F1B179}" hiddenRows="1" hiddenColumns="1" topLeftCell="A2">
      <selection activeCell="F17" sqref="F17"/>
      <pageMargins left="0.7" right="0.7" top="0" bottom="0.25" header="0.3" footer="0.3"/>
      <pageSetup orientation="landscape" blackAndWhite="1" horizontalDpi="1200" verticalDpi="1200" r:id="rId1"/>
    </customSheetView>
  </customSheetViews>
  <mergeCells count="732">
    <mergeCell ref="G336:I336"/>
    <mergeCell ref="G340:I340"/>
    <mergeCell ref="G323:I323"/>
    <mergeCell ref="G326:H326"/>
    <mergeCell ref="G327:I327"/>
    <mergeCell ref="G20:I21"/>
    <mergeCell ref="G18:I18"/>
    <mergeCell ref="G274:H274"/>
    <mergeCell ref="G269:I269"/>
    <mergeCell ref="G273:I273"/>
    <mergeCell ref="G260:I260"/>
    <mergeCell ref="G264:I264"/>
    <mergeCell ref="G178:H178"/>
    <mergeCell ref="G258:H258"/>
    <mergeCell ref="G259:I259"/>
    <mergeCell ref="G262:H262"/>
    <mergeCell ref="G263:I263"/>
    <mergeCell ref="G266:H266"/>
    <mergeCell ref="G267:I267"/>
    <mergeCell ref="G270:H270"/>
    <mergeCell ref="G271:I271"/>
    <mergeCell ref="G150:H150"/>
    <mergeCell ref="G151:I151"/>
    <mergeCell ref="G154:H154"/>
    <mergeCell ref="G410:H410"/>
    <mergeCell ref="G411:I411"/>
    <mergeCell ref="G414:H414"/>
    <mergeCell ref="G415:I415"/>
    <mergeCell ref="G306:H306"/>
    <mergeCell ref="G307:I307"/>
    <mergeCell ref="G310:H310"/>
    <mergeCell ref="G311:I311"/>
    <mergeCell ref="G314:H314"/>
    <mergeCell ref="G315:I315"/>
    <mergeCell ref="G318:H318"/>
    <mergeCell ref="G319:I319"/>
    <mergeCell ref="G322:H322"/>
    <mergeCell ref="G412:I412"/>
    <mergeCell ref="G316:I316"/>
    <mergeCell ref="G320:I320"/>
    <mergeCell ref="G324:I324"/>
    <mergeCell ref="G328:I328"/>
    <mergeCell ref="G332:I332"/>
    <mergeCell ref="G331:I331"/>
    <mergeCell ref="G334:H334"/>
    <mergeCell ref="G335:I335"/>
    <mergeCell ref="G338:H338"/>
    <mergeCell ref="G339:I339"/>
    <mergeCell ref="G155:I155"/>
    <mergeCell ref="G158:H158"/>
    <mergeCell ref="G159:I159"/>
    <mergeCell ref="G156:I156"/>
    <mergeCell ref="G162:H162"/>
    <mergeCell ref="G163:I163"/>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105:I105"/>
    <mergeCell ref="G109:I109"/>
    <mergeCell ref="G112:I112"/>
    <mergeCell ref="G116:I116"/>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50:H50"/>
    <mergeCell ref="G51:I51"/>
    <mergeCell ref="G54:H54"/>
    <mergeCell ref="G55:I55"/>
    <mergeCell ref="G58:H58"/>
    <mergeCell ref="G308:I308"/>
    <mergeCell ref="G312:I312"/>
    <mergeCell ref="G330:H330"/>
    <mergeCell ref="G276:I276"/>
    <mergeCell ref="G280:I280"/>
    <mergeCell ref="G284:I284"/>
    <mergeCell ref="G288:I288"/>
    <mergeCell ref="G292:I292"/>
    <mergeCell ref="G296:I296"/>
    <mergeCell ref="G300:I300"/>
    <mergeCell ref="G275:I275"/>
    <mergeCell ref="G278:H278"/>
    <mergeCell ref="G279:I279"/>
    <mergeCell ref="G282:H282"/>
    <mergeCell ref="G283:I283"/>
    <mergeCell ref="G286:H286"/>
    <mergeCell ref="G287:I287"/>
    <mergeCell ref="G290:H290"/>
    <mergeCell ref="G291:I291"/>
    <mergeCell ref="G277:I277"/>
    <mergeCell ref="G281:I281"/>
    <mergeCell ref="G285:I285"/>
    <mergeCell ref="G164:I164"/>
    <mergeCell ref="G168:I168"/>
    <mergeCell ref="G172:I172"/>
    <mergeCell ref="G176:I176"/>
    <mergeCell ref="G180:I180"/>
    <mergeCell ref="G184:I184"/>
    <mergeCell ref="G188:I188"/>
    <mergeCell ref="G192:I192"/>
    <mergeCell ref="G196:I196"/>
    <mergeCell ref="G179:I179"/>
    <mergeCell ref="G182:H182"/>
    <mergeCell ref="G183:I183"/>
    <mergeCell ref="G186:H186"/>
    <mergeCell ref="G187:I187"/>
    <mergeCell ref="G190:H190"/>
    <mergeCell ref="G191:I191"/>
    <mergeCell ref="G194:H194"/>
    <mergeCell ref="G195:I195"/>
    <mergeCell ref="G166:H166"/>
    <mergeCell ref="G167:I167"/>
    <mergeCell ref="G170:H170"/>
    <mergeCell ref="G171:I171"/>
    <mergeCell ref="G174:H174"/>
    <mergeCell ref="G175:I175"/>
    <mergeCell ref="G111:I111"/>
    <mergeCell ref="G114:H114"/>
    <mergeCell ref="G115:I115"/>
    <mergeCell ref="G118:H118"/>
    <mergeCell ref="G119:I119"/>
    <mergeCell ref="G122:H122"/>
    <mergeCell ref="G123:I123"/>
    <mergeCell ref="G126:H126"/>
    <mergeCell ref="G127:I127"/>
    <mergeCell ref="G113:I113"/>
    <mergeCell ref="G413:I413"/>
    <mergeCell ref="G417:I417"/>
    <mergeCell ref="G14:H14"/>
    <mergeCell ref="G24:I24"/>
    <mergeCell ref="G28:I28"/>
    <mergeCell ref="G32:I32"/>
    <mergeCell ref="G36:I36"/>
    <mergeCell ref="G40:I40"/>
    <mergeCell ref="G44:I44"/>
    <mergeCell ref="G48:I48"/>
    <mergeCell ref="G52:I52"/>
    <mergeCell ref="G56:I56"/>
    <mergeCell ref="G60:I60"/>
    <mergeCell ref="G64:I64"/>
    <mergeCell ref="G68:I68"/>
    <mergeCell ref="G72:I72"/>
    <mergeCell ref="G76:I76"/>
    <mergeCell ref="G393:I393"/>
    <mergeCell ref="G397:I397"/>
    <mergeCell ref="G401:I401"/>
    <mergeCell ref="G405:I405"/>
    <mergeCell ref="G409:I409"/>
    <mergeCell ref="G396:I396"/>
    <mergeCell ref="G392:I392"/>
    <mergeCell ref="G391:I391"/>
    <mergeCell ref="G400:I400"/>
    <mergeCell ref="G404:I404"/>
    <mergeCell ref="G408:I408"/>
    <mergeCell ref="G394:H394"/>
    <mergeCell ref="G395:I395"/>
    <mergeCell ref="G398:H398"/>
    <mergeCell ref="G399:I399"/>
    <mergeCell ref="G402:H402"/>
    <mergeCell ref="G403:I403"/>
    <mergeCell ref="G406:H406"/>
    <mergeCell ref="G407:I407"/>
    <mergeCell ref="G374:H374"/>
    <mergeCell ref="G375:I375"/>
    <mergeCell ref="G378:H378"/>
    <mergeCell ref="G379:I379"/>
    <mergeCell ref="G382:H382"/>
    <mergeCell ref="G383:I383"/>
    <mergeCell ref="G386:H386"/>
    <mergeCell ref="G387:I387"/>
    <mergeCell ref="G390:H390"/>
    <mergeCell ref="G377:I377"/>
    <mergeCell ref="G381:I381"/>
    <mergeCell ref="G385:I385"/>
    <mergeCell ref="G389:I389"/>
    <mergeCell ref="G376:I376"/>
    <mergeCell ref="G380:I380"/>
    <mergeCell ref="G384:I384"/>
    <mergeCell ref="G388:I388"/>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13:I313"/>
    <mergeCell ref="G317:I317"/>
    <mergeCell ref="G321:I321"/>
    <mergeCell ref="G325:I325"/>
    <mergeCell ref="G329:I329"/>
    <mergeCell ref="G289:I289"/>
    <mergeCell ref="G293:I293"/>
    <mergeCell ref="G297:I297"/>
    <mergeCell ref="G301:I301"/>
    <mergeCell ref="G304:I304"/>
    <mergeCell ref="G302:H302"/>
    <mergeCell ref="G303:I303"/>
    <mergeCell ref="G305:I305"/>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18:H218"/>
    <mergeCell ref="G219:I219"/>
    <mergeCell ref="G222:H222"/>
    <mergeCell ref="G223:I223"/>
    <mergeCell ref="G226:H226"/>
    <mergeCell ref="G227:I227"/>
    <mergeCell ref="G230:H230"/>
    <mergeCell ref="G231:I231"/>
    <mergeCell ref="G234:H234"/>
    <mergeCell ref="G221:I221"/>
    <mergeCell ref="G225:I225"/>
    <mergeCell ref="G229:I229"/>
    <mergeCell ref="G233:I233"/>
    <mergeCell ref="G220:I220"/>
    <mergeCell ref="G224:I224"/>
    <mergeCell ref="G228:I228"/>
    <mergeCell ref="G232:I232"/>
    <mergeCell ref="G201:I201"/>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185:I185"/>
    <mergeCell ref="G189:I189"/>
    <mergeCell ref="G193:I193"/>
    <mergeCell ref="G197:I197"/>
    <mergeCell ref="G200:I200"/>
    <mergeCell ref="G198:H198"/>
    <mergeCell ref="G199:I199"/>
    <mergeCell ref="G117:I117"/>
    <mergeCell ref="G121:I121"/>
    <mergeCell ref="G125:I125"/>
    <mergeCell ref="G129:I129"/>
    <mergeCell ref="G133:I133"/>
    <mergeCell ref="G132:I132"/>
    <mergeCell ref="G130:H130"/>
    <mergeCell ref="G131:I131"/>
    <mergeCell ref="G165:I165"/>
    <mergeCell ref="G169:I169"/>
    <mergeCell ref="G173:I173"/>
    <mergeCell ref="G177:I177"/>
    <mergeCell ref="G181:I181"/>
    <mergeCell ref="G153:I153"/>
    <mergeCell ref="G157:I157"/>
    <mergeCell ref="G161:I161"/>
    <mergeCell ref="G152:I152"/>
    <mergeCell ref="G89:I89"/>
    <mergeCell ref="G93:I93"/>
    <mergeCell ref="G80:I80"/>
    <mergeCell ref="G84:I84"/>
    <mergeCell ref="G88:I88"/>
    <mergeCell ref="G92:I92"/>
    <mergeCell ref="G78:H78"/>
    <mergeCell ref="G79:I79"/>
    <mergeCell ref="G82:H82"/>
    <mergeCell ref="G83:I83"/>
    <mergeCell ref="G86:H86"/>
    <mergeCell ref="G87:I87"/>
    <mergeCell ref="G90:H90"/>
    <mergeCell ref="G91:I91"/>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D11:F11"/>
    <mergeCell ref="B12:B13"/>
    <mergeCell ref="A6:A13"/>
    <mergeCell ref="B8:N8"/>
    <mergeCell ref="B6:J7"/>
    <mergeCell ref="K12:K13"/>
    <mergeCell ref="L12:L13"/>
    <mergeCell ref="C12:C13"/>
    <mergeCell ref="D12:D13"/>
    <mergeCell ref="G12:I13"/>
    <mergeCell ref="A358:A361"/>
    <mergeCell ref="E358:F358"/>
    <mergeCell ref="E360:F360"/>
    <mergeCell ref="A362:A365"/>
    <mergeCell ref="G74:H74"/>
    <mergeCell ref="G75:I75"/>
    <mergeCell ref="G15:I15"/>
    <mergeCell ref="G16:I16"/>
    <mergeCell ref="G17:I17"/>
    <mergeCell ref="G25:I25"/>
    <mergeCell ref="G61:I61"/>
    <mergeCell ref="G65:I65"/>
    <mergeCell ref="G69:I69"/>
    <mergeCell ref="G73:I73"/>
    <mergeCell ref="G59:I59"/>
    <mergeCell ref="G62:H62"/>
    <mergeCell ref="G63:I63"/>
    <mergeCell ref="G66:H66"/>
    <mergeCell ref="G67:I67"/>
    <mergeCell ref="G70:H70"/>
    <mergeCell ref="G71:I71"/>
    <mergeCell ref="G77:I77"/>
    <mergeCell ref="G81:I81"/>
    <mergeCell ref="G85:I85"/>
    <mergeCell ref="E368:F368"/>
    <mergeCell ref="A370:A373"/>
    <mergeCell ref="E370:F370"/>
    <mergeCell ref="E372:F372"/>
    <mergeCell ref="A374:A377"/>
    <mergeCell ref="E374:F374"/>
    <mergeCell ref="E376:F376"/>
    <mergeCell ref="A378:A381"/>
    <mergeCell ref="E378:F378"/>
    <mergeCell ref="E380:F380"/>
    <mergeCell ref="E362:F362"/>
    <mergeCell ref="G333:I333"/>
    <mergeCell ref="G337:I337"/>
    <mergeCell ref="A382:A385"/>
    <mergeCell ref="E382:F382"/>
    <mergeCell ref="E384:F384"/>
    <mergeCell ref="E344:F344"/>
    <mergeCell ref="A346:A349"/>
    <mergeCell ref="E346:F346"/>
    <mergeCell ref="E348:F348"/>
    <mergeCell ref="A350:A353"/>
    <mergeCell ref="E350:F350"/>
    <mergeCell ref="E352:F352"/>
    <mergeCell ref="A354:A357"/>
    <mergeCell ref="E354:F354"/>
    <mergeCell ref="E364:F364"/>
    <mergeCell ref="A366:A369"/>
    <mergeCell ref="E366:F366"/>
    <mergeCell ref="A342:A345"/>
    <mergeCell ref="E342:F342"/>
    <mergeCell ref="E356:F356"/>
    <mergeCell ref="A338:A341"/>
    <mergeCell ref="E338:F338"/>
    <mergeCell ref="E340:F340"/>
    <mergeCell ref="A286:A289"/>
    <mergeCell ref="E286:F286"/>
    <mergeCell ref="E288:F288"/>
    <mergeCell ref="A330:A333"/>
    <mergeCell ref="E330:F330"/>
    <mergeCell ref="E332:F332"/>
    <mergeCell ref="A334:A337"/>
    <mergeCell ref="E334:F334"/>
    <mergeCell ref="E336:F336"/>
    <mergeCell ref="E296:F296"/>
    <mergeCell ref="A298:A301"/>
    <mergeCell ref="E298:F298"/>
    <mergeCell ref="E300:F300"/>
    <mergeCell ref="A302:A305"/>
    <mergeCell ref="E302:F302"/>
    <mergeCell ref="E304:F304"/>
    <mergeCell ref="A306:A309"/>
    <mergeCell ref="E306:F306"/>
    <mergeCell ref="A322:A325"/>
    <mergeCell ref="E322:F322"/>
    <mergeCell ref="E324:F324"/>
    <mergeCell ref="A326:A329"/>
    <mergeCell ref="E326:F326"/>
    <mergeCell ref="E328:F328"/>
    <mergeCell ref="A274:A277"/>
    <mergeCell ref="E274:F274"/>
    <mergeCell ref="E276:F276"/>
    <mergeCell ref="A278:A281"/>
    <mergeCell ref="E278:F278"/>
    <mergeCell ref="E280:F280"/>
    <mergeCell ref="A282:A285"/>
    <mergeCell ref="E282:F282"/>
    <mergeCell ref="E284:F284"/>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A254:A257"/>
    <mergeCell ref="E254:F254"/>
    <mergeCell ref="E256:F256"/>
    <mergeCell ref="E262:F262"/>
    <mergeCell ref="E264:F264"/>
    <mergeCell ref="E224:F224"/>
    <mergeCell ref="A226:A229"/>
    <mergeCell ref="E226:F226"/>
    <mergeCell ref="E228:F228"/>
    <mergeCell ref="A230:A233"/>
    <mergeCell ref="E230:F230"/>
    <mergeCell ref="E232:F232"/>
    <mergeCell ref="A234:A237"/>
    <mergeCell ref="E234:F234"/>
    <mergeCell ref="E236:F236"/>
    <mergeCell ref="A242:A245"/>
    <mergeCell ref="E242:F242"/>
    <mergeCell ref="E244:F244"/>
    <mergeCell ref="A246:A249"/>
    <mergeCell ref="E246:F246"/>
    <mergeCell ref="A238:A241"/>
    <mergeCell ref="E238:F238"/>
    <mergeCell ref="E248:F248"/>
    <mergeCell ref="A250:A253"/>
    <mergeCell ref="E250:F250"/>
    <mergeCell ref="E252:F252"/>
    <mergeCell ref="E184:F184"/>
    <mergeCell ref="E240:F240"/>
    <mergeCell ref="E200:F200"/>
    <mergeCell ref="A202:A205"/>
    <mergeCell ref="E202:F202"/>
    <mergeCell ref="E204:F204"/>
    <mergeCell ref="A206:A209"/>
    <mergeCell ref="E206:F206"/>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A198:A201"/>
    <mergeCell ref="E198:F198"/>
    <mergeCell ref="A166:A169"/>
    <mergeCell ref="E166:F166"/>
    <mergeCell ref="E176:F176"/>
    <mergeCell ref="A178:A181"/>
    <mergeCell ref="E178:F178"/>
    <mergeCell ref="E180:F180"/>
    <mergeCell ref="E168:F168"/>
    <mergeCell ref="A170:A173"/>
    <mergeCell ref="E170:F170"/>
    <mergeCell ref="E172:F172"/>
    <mergeCell ref="A174:A177"/>
    <mergeCell ref="E174:F174"/>
    <mergeCell ref="G160:I160"/>
    <mergeCell ref="E128:F128"/>
    <mergeCell ref="A130:A133"/>
    <mergeCell ref="E130:F130"/>
    <mergeCell ref="E132:F132"/>
    <mergeCell ref="A134:A137"/>
    <mergeCell ref="E134:F134"/>
    <mergeCell ref="E136:F136"/>
    <mergeCell ref="G137:I137"/>
    <mergeCell ref="G136:I136"/>
    <mergeCell ref="G134:H134"/>
    <mergeCell ref="G135:I135"/>
    <mergeCell ref="A138:A141"/>
    <mergeCell ref="E138:F138"/>
    <mergeCell ref="E140:F140"/>
    <mergeCell ref="A142:A145"/>
    <mergeCell ref="E142:F142"/>
    <mergeCell ref="E144:F144"/>
    <mergeCell ref="A146:A149"/>
    <mergeCell ref="E146:F146"/>
    <mergeCell ref="E148:F148"/>
    <mergeCell ref="G141:I141"/>
    <mergeCell ref="G145:I145"/>
    <mergeCell ref="G149:I149"/>
    <mergeCell ref="G140:I140"/>
    <mergeCell ref="G144:I144"/>
    <mergeCell ref="G148:I148"/>
    <mergeCell ref="G138:H138"/>
    <mergeCell ref="G139:I139"/>
    <mergeCell ref="G142:H142"/>
    <mergeCell ref="A114:A117"/>
    <mergeCell ref="E114:F114"/>
    <mergeCell ref="E116:F116"/>
    <mergeCell ref="G143:I143"/>
    <mergeCell ref="G146:H146"/>
    <mergeCell ref="G147:I147"/>
    <mergeCell ref="G120:I120"/>
    <mergeCell ref="G124:I124"/>
    <mergeCell ref="G128:I128"/>
    <mergeCell ref="G97:I97"/>
    <mergeCell ref="E96:F96"/>
    <mergeCell ref="E56:F56"/>
    <mergeCell ref="A58:A61"/>
    <mergeCell ref="E58:F58"/>
    <mergeCell ref="E60:F60"/>
    <mergeCell ref="A62:A65"/>
    <mergeCell ref="E62:F62"/>
    <mergeCell ref="E64:F64"/>
    <mergeCell ref="A66:A69"/>
    <mergeCell ref="E66:F66"/>
    <mergeCell ref="E68:F68"/>
    <mergeCell ref="A70:A73"/>
    <mergeCell ref="E70:F70"/>
    <mergeCell ref="E72:F72"/>
    <mergeCell ref="A74:A77"/>
    <mergeCell ref="E74:F74"/>
    <mergeCell ref="A78:A81"/>
    <mergeCell ref="E78:F78"/>
    <mergeCell ref="G57:I57"/>
    <mergeCell ref="E80:F80"/>
    <mergeCell ref="A82:A85"/>
    <mergeCell ref="E82:F82"/>
    <mergeCell ref="E84:F84"/>
    <mergeCell ref="E186:F186"/>
    <mergeCell ref="A410:A413"/>
    <mergeCell ref="E410:F410"/>
    <mergeCell ref="E412:F412"/>
    <mergeCell ref="A314:A317"/>
    <mergeCell ref="E314:F314"/>
    <mergeCell ref="E316:F316"/>
    <mergeCell ref="A318:A321"/>
    <mergeCell ref="E318:F318"/>
    <mergeCell ref="A290:A293"/>
    <mergeCell ref="E290:F290"/>
    <mergeCell ref="E292:F292"/>
    <mergeCell ref="A294:A297"/>
    <mergeCell ref="E294:F294"/>
    <mergeCell ref="E312:F312"/>
    <mergeCell ref="E308:F308"/>
    <mergeCell ref="A310:A313"/>
    <mergeCell ref="E310:F310"/>
    <mergeCell ref="E320:F320"/>
    <mergeCell ref="E220:F220"/>
    <mergeCell ref="A258:A261"/>
    <mergeCell ref="E258:F258"/>
    <mergeCell ref="E260:F260"/>
    <mergeCell ref="A262:A265"/>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E188:F188"/>
    <mergeCell ref="A190:A193"/>
    <mergeCell ref="E190:F190"/>
    <mergeCell ref="E192:F192"/>
    <mergeCell ref="A182:A185"/>
    <mergeCell ref="E182:F182"/>
    <mergeCell ref="A122:A125"/>
    <mergeCell ref="E122:F122"/>
    <mergeCell ref="E124:F124"/>
    <mergeCell ref="A126:A129"/>
    <mergeCell ref="E126:F126"/>
    <mergeCell ref="E152:F152"/>
    <mergeCell ref="A154:A157"/>
    <mergeCell ref="E154:F154"/>
    <mergeCell ref="E156:F156"/>
    <mergeCell ref="A158:A161"/>
    <mergeCell ref="E158:F158"/>
    <mergeCell ref="E160:F160"/>
    <mergeCell ref="A150:A153"/>
    <mergeCell ref="E150:F150"/>
    <mergeCell ref="A162:A165"/>
    <mergeCell ref="E162:F162"/>
    <mergeCell ref="E164:F164"/>
    <mergeCell ref="A186:A189"/>
    <mergeCell ref="A102:A105"/>
    <mergeCell ref="E102:F102"/>
    <mergeCell ref="A118:A121"/>
    <mergeCell ref="E118:F118"/>
    <mergeCell ref="E120:F120"/>
    <mergeCell ref="A110:A113"/>
    <mergeCell ref="E110:F110"/>
    <mergeCell ref="E112:F112"/>
    <mergeCell ref="E106:F106"/>
    <mergeCell ref="E108:F108"/>
    <mergeCell ref="E104:F104"/>
    <mergeCell ref="A106:A109"/>
    <mergeCell ref="E42:F42"/>
    <mergeCell ref="E44:F44"/>
    <mergeCell ref="E32:F32"/>
    <mergeCell ref="A34:A37"/>
    <mergeCell ref="A38:A41"/>
    <mergeCell ref="E38:F38"/>
    <mergeCell ref="E40:F40"/>
    <mergeCell ref="A98:A101"/>
    <mergeCell ref="E98:F98"/>
    <mergeCell ref="E100:F100"/>
    <mergeCell ref="E94:F94"/>
    <mergeCell ref="A86:A89"/>
    <mergeCell ref="E86:F86"/>
    <mergeCell ref="E88:F88"/>
    <mergeCell ref="A90:A93"/>
    <mergeCell ref="E90:F90"/>
    <mergeCell ref="E92:F92"/>
    <mergeCell ref="A94:A97"/>
    <mergeCell ref="G29:I29"/>
    <mergeCell ref="G33:I33"/>
    <mergeCell ref="G37:I37"/>
    <mergeCell ref="E34:F34"/>
    <mergeCell ref="E36:F36"/>
    <mergeCell ref="E76:F76"/>
    <mergeCell ref="A50:A53"/>
    <mergeCell ref="E50:F50"/>
    <mergeCell ref="E52:F52"/>
    <mergeCell ref="A54:A57"/>
    <mergeCell ref="E54:F54"/>
    <mergeCell ref="A46:A49"/>
    <mergeCell ref="E46:F46"/>
    <mergeCell ref="E48:F48"/>
    <mergeCell ref="G41:I41"/>
    <mergeCell ref="G45:I45"/>
    <mergeCell ref="G49:I49"/>
    <mergeCell ref="G53:I53"/>
    <mergeCell ref="A26:A29"/>
    <mergeCell ref="E26:F26"/>
    <mergeCell ref="E28:F28"/>
    <mergeCell ref="A30:A33"/>
    <mergeCell ref="E30:F30"/>
    <mergeCell ref="A42:A45"/>
    <mergeCell ref="J12:J13"/>
    <mergeCell ref="M12:M13"/>
    <mergeCell ref="B9:F9"/>
    <mergeCell ref="B10:F10"/>
    <mergeCell ref="L9:M11"/>
    <mergeCell ref="E12:F13"/>
    <mergeCell ref="G9:G11"/>
    <mergeCell ref="I9:I11"/>
    <mergeCell ref="K9:K11"/>
    <mergeCell ref="H9:H11"/>
    <mergeCell ref="J9:J11"/>
  </mergeCells>
  <dataValidations xWindow="619" yWindow="560"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2"/>
  </hyperlinks>
  <pageMargins left="0.7" right="0.7" top="0" bottom="0.25" header="0.3" footer="0.3"/>
  <pageSetup fitToHeight="0" orientation="landscape" blackAndWhite="1" horizontalDpi="1200" verticalDpi="1200"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2" sqref="K22"/>
    </sheetView>
  </sheetViews>
  <sheetFormatPr defaultRowHeight="12.7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t="s">
        <v>92</v>
      </c>
      <c r="Q4" s="735"/>
      <c r="R4" s="735"/>
      <c r="S4" s="735"/>
    </row>
    <row r="5" spans="1:19" s="234" customFormat="1" ht="30" customHeight="1" thickTop="1" thickBot="1">
      <c r="A5" s="736" t="str">
        <f>"1353 Travel Report for "&amp;B9&amp;", "&amp;B10&amp;" for the reporting period "&amp;"Oct 19 - March 20"</f>
        <v>1353 Travel Report for Health and Human Services, HHSPA OS ASA OHR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4854</v>
      </c>
      <c r="C10" s="728"/>
      <c r="D10" s="728"/>
      <c r="E10" s="728"/>
      <c r="F10" s="729"/>
      <c r="G10" s="635"/>
      <c r="H10" s="644"/>
      <c r="I10" s="638"/>
      <c r="J10" s="618"/>
      <c r="K10" s="641"/>
      <c r="L10" s="627"/>
      <c r="M10" s="626"/>
      <c r="N10" s="24"/>
      <c r="O10" s="21"/>
      <c r="P10" s="1"/>
    </row>
    <row r="11" spans="1:19" s="234" customFormat="1" ht="13.5" thickBot="1">
      <c r="A11" s="738"/>
      <c r="B11" s="46" t="s">
        <v>20</v>
      </c>
      <c r="C11" s="85" t="s">
        <v>4755</v>
      </c>
      <c r="D11" s="586" t="s">
        <v>4754</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42:H42"/>
    <mergeCell ref="G43:I43"/>
    <mergeCell ref="G112:I112"/>
    <mergeCell ref="G116:I116"/>
    <mergeCell ref="G105:I105"/>
    <mergeCell ref="G109:I109"/>
    <mergeCell ref="G46:H46"/>
    <mergeCell ref="G234:H234"/>
    <mergeCell ref="G221:I221"/>
    <mergeCell ref="G225:I225"/>
    <mergeCell ref="G229:I229"/>
    <mergeCell ref="G233:I233"/>
    <mergeCell ref="G154:H154"/>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377:I377"/>
    <mergeCell ref="G381:I381"/>
    <mergeCell ref="G274:H274"/>
    <mergeCell ref="G269:I269"/>
    <mergeCell ref="G273:I273"/>
    <mergeCell ref="G260:I260"/>
    <mergeCell ref="G264:I264"/>
    <mergeCell ref="G324:I324"/>
    <mergeCell ref="G328:I328"/>
    <mergeCell ref="G332:I332"/>
    <mergeCell ref="G331:I331"/>
    <mergeCell ref="G340:I340"/>
    <mergeCell ref="G323:I323"/>
    <mergeCell ref="G326:H326"/>
    <mergeCell ref="G327:I327"/>
    <mergeCell ref="G334:H334"/>
    <mergeCell ref="G335:I335"/>
    <mergeCell ref="G338:H338"/>
    <mergeCell ref="G359:I359"/>
    <mergeCell ref="G362:H362"/>
    <mergeCell ref="G363:I363"/>
    <mergeCell ref="G262:H262"/>
    <mergeCell ref="G263:I263"/>
    <mergeCell ref="G266:H266"/>
    <mergeCell ref="G308:I308"/>
    <mergeCell ref="G322:H322"/>
    <mergeCell ref="G155:I155"/>
    <mergeCell ref="G158:H158"/>
    <mergeCell ref="G306:H306"/>
    <mergeCell ref="G307:I307"/>
    <mergeCell ref="G310:H310"/>
    <mergeCell ref="G159:I159"/>
    <mergeCell ref="G312:I312"/>
    <mergeCell ref="G178:H178"/>
    <mergeCell ref="G258:H258"/>
    <mergeCell ref="G259:I259"/>
    <mergeCell ref="G267:I267"/>
    <mergeCell ref="G270:H270"/>
    <mergeCell ref="G194:H194"/>
    <mergeCell ref="G195:I195"/>
    <mergeCell ref="G193:I193"/>
    <mergeCell ref="G218:H218"/>
    <mergeCell ref="G219:I219"/>
    <mergeCell ref="G222:H222"/>
    <mergeCell ref="G223:I223"/>
    <mergeCell ref="G226:H226"/>
    <mergeCell ref="G227:I227"/>
    <mergeCell ref="G230:H230"/>
    <mergeCell ref="G401:I401"/>
    <mergeCell ref="G166:H166"/>
    <mergeCell ref="G167:I167"/>
    <mergeCell ref="G170:H170"/>
    <mergeCell ref="G171:I171"/>
    <mergeCell ref="G174:H174"/>
    <mergeCell ref="G175:I175"/>
    <mergeCell ref="G192:I192"/>
    <mergeCell ref="G185:I185"/>
    <mergeCell ref="G189:I189"/>
    <mergeCell ref="G275:I275"/>
    <mergeCell ref="G278:H278"/>
    <mergeCell ref="G279:I279"/>
    <mergeCell ref="G282:H282"/>
    <mergeCell ref="G283:I283"/>
    <mergeCell ref="G286:H286"/>
    <mergeCell ref="G277:I277"/>
    <mergeCell ref="G281:I281"/>
    <mergeCell ref="G285:I285"/>
    <mergeCell ref="G168:I168"/>
    <mergeCell ref="G172:I172"/>
    <mergeCell ref="G176:I176"/>
    <mergeCell ref="G180:I180"/>
    <mergeCell ref="G184:I184"/>
    <mergeCell ref="G413:I413"/>
    <mergeCell ref="G417:I417"/>
    <mergeCell ref="G405:I405"/>
    <mergeCell ref="G409:I409"/>
    <mergeCell ref="G404:I404"/>
    <mergeCell ref="G408:I408"/>
    <mergeCell ref="G402:H402"/>
    <mergeCell ref="G403:I403"/>
    <mergeCell ref="G406:H406"/>
    <mergeCell ref="G407:I407"/>
    <mergeCell ref="G416:I416"/>
    <mergeCell ref="G410:H410"/>
    <mergeCell ref="G411:I411"/>
    <mergeCell ref="G414:H414"/>
    <mergeCell ref="G415:I415"/>
    <mergeCell ref="G412:I412"/>
    <mergeCell ref="G32:I32"/>
    <mergeCell ref="G36:I36"/>
    <mergeCell ref="G40:I40"/>
    <mergeCell ref="G34:H34"/>
    <mergeCell ref="G35:I35"/>
    <mergeCell ref="G38:H38"/>
    <mergeCell ref="G39:I39"/>
    <mergeCell ref="G29:I29"/>
    <mergeCell ref="G33:I33"/>
    <mergeCell ref="G37:I37"/>
    <mergeCell ref="G30:H30"/>
    <mergeCell ref="G31:I31"/>
    <mergeCell ref="G400:I400"/>
    <mergeCell ref="G394:H394"/>
    <mergeCell ref="G395:I395"/>
    <mergeCell ref="G398:H398"/>
    <mergeCell ref="G399:I399"/>
    <mergeCell ref="G372:I372"/>
    <mergeCell ref="G374:H374"/>
    <mergeCell ref="G375:I375"/>
    <mergeCell ref="G378:H378"/>
    <mergeCell ref="G379:I379"/>
    <mergeCell ref="G382:H382"/>
    <mergeCell ref="G383:I383"/>
    <mergeCell ref="G386:H386"/>
    <mergeCell ref="G373:I373"/>
    <mergeCell ref="G385:I385"/>
    <mergeCell ref="G389:I389"/>
    <mergeCell ref="G376:I376"/>
    <mergeCell ref="G380:I380"/>
    <mergeCell ref="G384:I384"/>
    <mergeCell ref="G388:I388"/>
    <mergeCell ref="G393:I393"/>
    <mergeCell ref="G397:I397"/>
    <mergeCell ref="G387:I387"/>
    <mergeCell ref="G390:H390"/>
    <mergeCell ref="G396:I396"/>
    <mergeCell ref="G392:I392"/>
    <mergeCell ref="G391:I391"/>
    <mergeCell ref="G126:H126"/>
    <mergeCell ref="G127:I127"/>
    <mergeCell ref="G156:I156"/>
    <mergeCell ref="G164:I164"/>
    <mergeCell ref="G188:I188"/>
    <mergeCell ref="G196:I196"/>
    <mergeCell ref="G179:I179"/>
    <mergeCell ref="G182:H182"/>
    <mergeCell ref="G183:I183"/>
    <mergeCell ref="G186:H186"/>
    <mergeCell ref="G187:I187"/>
    <mergeCell ref="G191:I191"/>
    <mergeCell ref="G311:I311"/>
    <mergeCell ref="G330:H330"/>
    <mergeCell ref="G276:I276"/>
    <mergeCell ref="G280:I280"/>
    <mergeCell ref="G284:I284"/>
    <mergeCell ref="G288:I288"/>
    <mergeCell ref="G292:I292"/>
    <mergeCell ref="G296:I296"/>
    <mergeCell ref="G287:I287"/>
    <mergeCell ref="G73:I73"/>
    <mergeCell ref="G59:I59"/>
    <mergeCell ref="G62:H62"/>
    <mergeCell ref="G118:H118"/>
    <mergeCell ref="G119:I119"/>
    <mergeCell ref="G122:H122"/>
    <mergeCell ref="G117:I117"/>
    <mergeCell ref="G121:I121"/>
    <mergeCell ref="G123:I123"/>
    <mergeCell ref="G115:I115"/>
    <mergeCell ref="G113:I113"/>
    <mergeCell ref="G85:I85"/>
    <mergeCell ref="G89:I89"/>
    <mergeCell ref="G93:I93"/>
    <mergeCell ref="G80:I80"/>
    <mergeCell ref="G84:I84"/>
    <mergeCell ref="G88:I88"/>
    <mergeCell ref="G92:I92"/>
    <mergeCell ref="G90:H90"/>
    <mergeCell ref="G91:I91"/>
    <mergeCell ref="G81:I81"/>
    <mergeCell ref="G366:H366"/>
    <mergeCell ref="G351:I351"/>
    <mergeCell ref="G354:H354"/>
    <mergeCell ref="G371:I371"/>
    <mergeCell ref="G360:I360"/>
    <mergeCell ref="G364:I364"/>
    <mergeCell ref="G368:I368"/>
    <mergeCell ref="G353:I353"/>
    <mergeCell ref="G352:I352"/>
    <mergeCell ref="G355:I355"/>
    <mergeCell ref="G358:H358"/>
    <mergeCell ref="G367:I367"/>
    <mergeCell ref="G370:H370"/>
    <mergeCell ref="G357:I357"/>
    <mergeCell ref="G361:I361"/>
    <mergeCell ref="G365:I365"/>
    <mergeCell ref="G369:I369"/>
    <mergeCell ref="G356:I356"/>
    <mergeCell ref="G313:I313"/>
    <mergeCell ref="G317:I317"/>
    <mergeCell ref="G321:I321"/>
    <mergeCell ref="G325:I325"/>
    <mergeCell ref="G329:I329"/>
    <mergeCell ref="G343:I343"/>
    <mergeCell ref="G346:H346"/>
    <mergeCell ref="G347:I347"/>
    <mergeCell ref="G350:H350"/>
    <mergeCell ref="G339:I339"/>
    <mergeCell ref="G336:I336"/>
    <mergeCell ref="G337:I337"/>
    <mergeCell ref="G341:I341"/>
    <mergeCell ref="G345:I345"/>
    <mergeCell ref="G349:I349"/>
    <mergeCell ref="G344:I344"/>
    <mergeCell ref="G348:I348"/>
    <mergeCell ref="G342:H342"/>
    <mergeCell ref="G314:H314"/>
    <mergeCell ref="G315:I315"/>
    <mergeCell ref="G318:H318"/>
    <mergeCell ref="G319:I319"/>
    <mergeCell ref="G316:I316"/>
    <mergeCell ref="G320:I320"/>
    <mergeCell ref="G289:I289"/>
    <mergeCell ref="G293:I293"/>
    <mergeCell ref="G297:I297"/>
    <mergeCell ref="G301:I301"/>
    <mergeCell ref="G304:I304"/>
    <mergeCell ref="G302:H302"/>
    <mergeCell ref="G303:I303"/>
    <mergeCell ref="G300:I300"/>
    <mergeCell ref="G305:I305"/>
    <mergeCell ref="G290:H290"/>
    <mergeCell ref="G291:I291"/>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20:I220"/>
    <mergeCell ref="G224:I224"/>
    <mergeCell ref="G228:I228"/>
    <mergeCell ref="G232:I232"/>
    <mergeCell ref="G205:I205"/>
    <mergeCell ref="G209:I209"/>
    <mergeCell ref="G213:I213"/>
    <mergeCell ref="G217:I217"/>
    <mergeCell ref="G204:I204"/>
    <mergeCell ref="G216:I216"/>
    <mergeCell ref="G231:I231"/>
    <mergeCell ref="G207:I207"/>
    <mergeCell ref="G210:H210"/>
    <mergeCell ref="G211:I211"/>
    <mergeCell ref="G214:H214"/>
    <mergeCell ref="G215:I215"/>
    <mergeCell ref="G197:I197"/>
    <mergeCell ref="G200:I200"/>
    <mergeCell ref="G198:H198"/>
    <mergeCell ref="G199:I199"/>
    <mergeCell ref="G208:I208"/>
    <mergeCell ref="G212:I212"/>
    <mergeCell ref="G152:I152"/>
    <mergeCell ref="G149:I149"/>
    <mergeCell ref="G148:I148"/>
    <mergeCell ref="G150:H150"/>
    <mergeCell ref="G151:I151"/>
    <mergeCell ref="G147:I147"/>
    <mergeCell ref="G202:H202"/>
    <mergeCell ref="G203:I203"/>
    <mergeCell ref="G206:H206"/>
    <mergeCell ref="G190:H190"/>
    <mergeCell ref="G177:I177"/>
    <mergeCell ref="G181:I181"/>
    <mergeCell ref="G153:I153"/>
    <mergeCell ref="G157:I157"/>
    <mergeCell ref="G161:I161"/>
    <mergeCell ref="G162:H162"/>
    <mergeCell ref="G163:I163"/>
    <mergeCell ref="G160:I160"/>
    <mergeCell ref="G201:I201"/>
    <mergeCell ref="G165:I165"/>
    <mergeCell ref="G169:I169"/>
    <mergeCell ref="G173:I173"/>
    <mergeCell ref="G12:I13"/>
    <mergeCell ref="H9:H11"/>
    <mergeCell ref="E16:F16"/>
    <mergeCell ref="A18:A21"/>
    <mergeCell ref="E18:F18"/>
    <mergeCell ref="G120:I120"/>
    <mergeCell ref="G124:I124"/>
    <mergeCell ref="G145:I145"/>
    <mergeCell ref="G140:I140"/>
    <mergeCell ref="G144:I144"/>
    <mergeCell ref="G138:H138"/>
    <mergeCell ref="G143:I143"/>
    <mergeCell ref="G74:H74"/>
    <mergeCell ref="G75:I75"/>
    <mergeCell ref="G97:I97"/>
    <mergeCell ref="G125:I125"/>
    <mergeCell ref="G129:I129"/>
    <mergeCell ref="G133:I133"/>
    <mergeCell ref="G132:I132"/>
    <mergeCell ref="G130:H130"/>
    <mergeCell ref="G131:I131"/>
    <mergeCell ref="G52:I52"/>
    <mergeCell ref="G56:I56"/>
    <mergeCell ref="G60:I60"/>
    <mergeCell ref="E34:F34"/>
    <mergeCell ref="E36:F36"/>
    <mergeCell ref="E76:F76"/>
    <mergeCell ref="E70:F70"/>
    <mergeCell ref="E72:F72"/>
    <mergeCell ref="P2:S2"/>
    <mergeCell ref="P3:S3"/>
    <mergeCell ref="P4:S4"/>
    <mergeCell ref="J2:M4"/>
    <mergeCell ref="A5:M5"/>
    <mergeCell ref="A22:A25"/>
    <mergeCell ref="A14:A17"/>
    <mergeCell ref="E24:F24"/>
    <mergeCell ref="E22:F22"/>
    <mergeCell ref="E14:F14"/>
    <mergeCell ref="D11:F11"/>
    <mergeCell ref="B12:B13"/>
    <mergeCell ref="A6:A13"/>
    <mergeCell ref="B8:N8"/>
    <mergeCell ref="B6:J7"/>
    <mergeCell ref="K12:K13"/>
    <mergeCell ref="L12:L13"/>
    <mergeCell ref="C12:C13"/>
    <mergeCell ref="D12:D13"/>
    <mergeCell ref="G61:I61"/>
    <mergeCell ref="G65:I65"/>
    <mergeCell ref="G69:I69"/>
    <mergeCell ref="G68:I68"/>
    <mergeCell ref="G44:I44"/>
    <mergeCell ref="G66:H66"/>
    <mergeCell ref="G67:I67"/>
    <mergeCell ref="G70:H70"/>
    <mergeCell ref="G71:I71"/>
    <mergeCell ref="G64:I64"/>
    <mergeCell ref="G63:I63"/>
    <mergeCell ref="G53:I53"/>
    <mergeCell ref="G47:I47"/>
    <mergeCell ref="G50:H50"/>
    <mergeCell ref="G51:I51"/>
    <mergeCell ref="G54:H54"/>
    <mergeCell ref="G55:I55"/>
    <mergeCell ref="G58:H58"/>
    <mergeCell ref="G72:I72"/>
    <mergeCell ref="G76:I76"/>
    <mergeCell ref="E368:F368"/>
    <mergeCell ref="A370:A373"/>
    <mergeCell ref="E370:F370"/>
    <mergeCell ref="E372:F372"/>
    <mergeCell ref="G333:I333"/>
    <mergeCell ref="E332:F332"/>
    <mergeCell ref="A334:A337"/>
    <mergeCell ref="E334:F334"/>
    <mergeCell ref="E336:F336"/>
    <mergeCell ref="E360:F360"/>
    <mergeCell ref="A326:A329"/>
    <mergeCell ref="E326:F326"/>
    <mergeCell ref="E328:F328"/>
    <mergeCell ref="A274:A277"/>
    <mergeCell ref="E274:F274"/>
    <mergeCell ref="E276:F276"/>
    <mergeCell ref="A278:A281"/>
    <mergeCell ref="E278:F278"/>
    <mergeCell ref="G78:H78"/>
    <mergeCell ref="G79:I79"/>
    <mergeCell ref="G77:I77"/>
    <mergeCell ref="G146:H146"/>
    <mergeCell ref="A374:A377"/>
    <mergeCell ref="E374:F374"/>
    <mergeCell ref="E376:F376"/>
    <mergeCell ref="A286:A289"/>
    <mergeCell ref="E286:F286"/>
    <mergeCell ref="E288:F288"/>
    <mergeCell ref="A306:A309"/>
    <mergeCell ref="E306:F306"/>
    <mergeCell ref="A322:A325"/>
    <mergeCell ref="E322:F322"/>
    <mergeCell ref="E296:F296"/>
    <mergeCell ref="A298:A301"/>
    <mergeCell ref="E298:F298"/>
    <mergeCell ref="E300:F300"/>
    <mergeCell ref="A302:A305"/>
    <mergeCell ref="E302:F302"/>
    <mergeCell ref="E304:F304"/>
    <mergeCell ref="E324:F324"/>
    <mergeCell ref="A366:A369"/>
    <mergeCell ref="A338:A341"/>
    <mergeCell ref="E338:F338"/>
    <mergeCell ref="E340:F340"/>
    <mergeCell ref="A330:A333"/>
    <mergeCell ref="E330:F330"/>
    <mergeCell ref="A382:A385"/>
    <mergeCell ref="E382:F382"/>
    <mergeCell ref="E384:F384"/>
    <mergeCell ref="E344:F344"/>
    <mergeCell ref="A346:A349"/>
    <mergeCell ref="E346:F346"/>
    <mergeCell ref="E348:F348"/>
    <mergeCell ref="A350:A353"/>
    <mergeCell ref="E350:F350"/>
    <mergeCell ref="E352:F352"/>
    <mergeCell ref="E366:F366"/>
    <mergeCell ref="A342:A345"/>
    <mergeCell ref="E342:F342"/>
    <mergeCell ref="E356:F356"/>
    <mergeCell ref="A362:A365"/>
    <mergeCell ref="A358:A361"/>
    <mergeCell ref="E358:F358"/>
    <mergeCell ref="A378:A381"/>
    <mergeCell ref="E378:F378"/>
    <mergeCell ref="E380:F380"/>
    <mergeCell ref="E362:F362"/>
    <mergeCell ref="A354:A357"/>
    <mergeCell ref="E354:F354"/>
    <mergeCell ref="E364:F364"/>
    <mergeCell ref="E316:F316"/>
    <mergeCell ref="A318:A321"/>
    <mergeCell ref="E318:F318"/>
    <mergeCell ref="A290:A293"/>
    <mergeCell ref="E312:F312"/>
    <mergeCell ref="E308:F308"/>
    <mergeCell ref="A310:A313"/>
    <mergeCell ref="E310:F310"/>
    <mergeCell ref="A314:A317"/>
    <mergeCell ref="E314:F314"/>
    <mergeCell ref="E320:F320"/>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G271:I271"/>
    <mergeCell ref="A254:A257"/>
    <mergeCell ref="E254:F254"/>
    <mergeCell ref="E256:F256"/>
    <mergeCell ref="E262:F262"/>
    <mergeCell ref="E264:F264"/>
    <mergeCell ref="E206:F206"/>
    <mergeCell ref="E208:F208"/>
    <mergeCell ref="A210:A213"/>
    <mergeCell ref="A246:A249"/>
    <mergeCell ref="E246:F246"/>
    <mergeCell ref="A238:A241"/>
    <mergeCell ref="E238:F238"/>
    <mergeCell ref="E248:F248"/>
    <mergeCell ref="E244:F244"/>
    <mergeCell ref="E214:F214"/>
    <mergeCell ref="E216:F216"/>
    <mergeCell ref="A218:A221"/>
    <mergeCell ref="E218:F218"/>
    <mergeCell ref="E224:F224"/>
    <mergeCell ref="A226:A229"/>
    <mergeCell ref="E226:F226"/>
    <mergeCell ref="E228:F228"/>
    <mergeCell ref="A230:A233"/>
    <mergeCell ref="E230:F230"/>
    <mergeCell ref="E232:F232"/>
    <mergeCell ref="A234:A237"/>
    <mergeCell ref="E234:F234"/>
    <mergeCell ref="E236:F236"/>
    <mergeCell ref="A242:A245"/>
    <mergeCell ref="E184:F184"/>
    <mergeCell ref="E240:F240"/>
    <mergeCell ref="E200:F200"/>
    <mergeCell ref="A202:A205"/>
    <mergeCell ref="E202:F202"/>
    <mergeCell ref="E204:F204"/>
    <mergeCell ref="A222:A225"/>
    <mergeCell ref="E222:F222"/>
    <mergeCell ref="A194:A197"/>
    <mergeCell ref="E194:F194"/>
    <mergeCell ref="E196:F196"/>
    <mergeCell ref="A198:A201"/>
    <mergeCell ref="E198:F198"/>
    <mergeCell ref="E210:F210"/>
    <mergeCell ref="E212:F212"/>
    <mergeCell ref="A214:A217"/>
    <mergeCell ref="E186:F186"/>
    <mergeCell ref="E188:F188"/>
    <mergeCell ref="A190:A193"/>
    <mergeCell ref="E190:F190"/>
    <mergeCell ref="E192:F192"/>
    <mergeCell ref="A182:A185"/>
    <mergeCell ref="E182:F182"/>
    <mergeCell ref="A206:A209"/>
    <mergeCell ref="A166:A169"/>
    <mergeCell ref="E166:F166"/>
    <mergeCell ref="E176:F176"/>
    <mergeCell ref="A178:A181"/>
    <mergeCell ref="E178:F178"/>
    <mergeCell ref="E180:F180"/>
    <mergeCell ref="E168:F168"/>
    <mergeCell ref="A170:A173"/>
    <mergeCell ref="E170:F170"/>
    <mergeCell ref="E172:F172"/>
    <mergeCell ref="A174:A177"/>
    <mergeCell ref="E174:F174"/>
    <mergeCell ref="G82:H82"/>
    <mergeCell ref="G83:I83"/>
    <mergeCell ref="G86:H86"/>
    <mergeCell ref="G87:I87"/>
    <mergeCell ref="E144:F144"/>
    <mergeCell ref="E94:F94"/>
    <mergeCell ref="A86:A89"/>
    <mergeCell ref="E86:F86"/>
    <mergeCell ref="E88:F88"/>
    <mergeCell ref="A90:A93"/>
    <mergeCell ref="E90:F90"/>
    <mergeCell ref="E92:F92"/>
    <mergeCell ref="A94:A97"/>
    <mergeCell ref="E126:F126"/>
    <mergeCell ref="E128:F128"/>
    <mergeCell ref="A130:A133"/>
    <mergeCell ref="E130:F130"/>
    <mergeCell ref="E132:F132"/>
    <mergeCell ref="A134:A137"/>
    <mergeCell ref="E134:F134"/>
    <mergeCell ref="E136:F136"/>
    <mergeCell ref="G136:I136"/>
    <mergeCell ref="G111:I111"/>
    <mergeCell ref="G114:H114"/>
    <mergeCell ref="A146:A149"/>
    <mergeCell ref="E146:F146"/>
    <mergeCell ref="E148:F148"/>
    <mergeCell ref="A122:A125"/>
    <mergeCell ref="E122:F122"/>
    <mergeCell ref="A138:A141"/>
    <mergeCell ref="E138:F138"/>
    <mergeCell ref="E140:F140"/>
    <mergeCell ref="G141:I141"/>
    <mergeCell ref="G139:I139"/>
    <mergeCell ref="G142:H142"/>
    <mergeCell ref="A142:A145"/>
    <mergeCell ref="E142:F142"/>
    <mergeCell ref="G134:H134"/>
    <mergeCell ref="G135:I135"/>
    <mergeCell ref="G137:I137"/>
    <mergeCell ref="G128:I128"/>
    <mergeCell ref="A386:A389"/>
    <mergeCell ref="E386:F386"/>
    <mergeCell ref="E388:F388"/>
    <mergeCell ref="A390:A393"/>
    <mergeCell ref="E390:F390"/>
    <mergeCell ref="G57:I57"/>
    <mergeCell ref="E80:F80"/>
    <mergeCell ref="A82:A85"/>
    <mergeCell ref="E82:F82"/>
    <mergeCell ref="E84:F84"/>
    <mergeCell ref="A54:A57"/>
    <mergeCell ref="E54:F54"/>
    <mergeCell ref="E66:F66"/>
    <mergeCell ref="E68:F68"/>
    <mergeCell ref="A70:A73"/>
    <mergeCell ref="A78:A81"/>
    <mergeCell ref="E78:F78"/>
    <mergeCell ref="E56:F56"/>
    <mergeCell ref="A58:A61"/>
    <mergeCell ref="E58:F58"/>
    <mergeCell ref="E60:F60"/>
    <mergeCell ref="A62:A65"/>
    <mergeCell ref="E62:F62"/>
    <mergeCell ref="E64:F64"/>
    <mergeCell ref="E220:F220"/>
    <mergeCell ref="A258:A261"/>
    <mergeCell ref="E258:F258"/>
    <mergeCell ref="E260:F260"/>
    <mergeCell ref="A262:A265"/>
    <mergeCell ref="E290:F290"/>
    <mergeCell ref="E292:F292"/>
    <mergeCell ref="A294:A297"/>
    <mergeCell ref="E294:F294"/>
    <mergeCell ref="A250:A253"/>
    <mergeCell ref="E250:F250"/>
    <mergeCell ref="E252:F252"/>
    <mergeCell ref="E242:F242"/>
    <mergeCell ref="E280:F280"/>
    <mergeCell ref="A282:A285"/>
    <mergeCell ref="E282:F282"/>
    <mergeCell ref="E284:F284"/>
    <mergeCell ref="E416:F416"/>
    <mergeCell ref="E392:F392"/>
    <mergeCell ref="A394:A397"/>
    <mergeCell ref="E398:F398"/>
    <mergeCell ref="E400:F400"/>
    <mergeCell ref="A402:A405"/>
    <mergeCell ref="E402:F402"/>
    <mergeCell ref="E404:F404"/>
    <mergeCell ref="A414:A417"/>
    <mergeCell ref="E414:F414"/>
    <mergeCell ref="A406:A409"/>
    <mergeCell ref="E406:F406"/>
    <mergeCell ref="E408:F408"/>
    <mergeCell ref="E394:F394"/>
    <mergeCell ref="E396:F396"/>
    <mergeCell ref="A398:A401"/>
    <mergeCell ref="A410:A413"/>
    <mergeCell ref="E410:F410"/>
    <mergeCell ref="E412:F412"/>
    <mergeCell ref="A162:A165"/>
    <mergeCell ref="E162:F162"/>
    <mergeCell ref="E164:F164"/>
    <mergeCell ref="A186:A189"/>
    <mergeCell ref="A102:A105"/>
    <mergeCell ref="E102:F102"/>
    <mergeCell ref="A118:A121"/>
    <mergeCell ref="E118:F118"/>
    <mergeCell ref="E120:F120"/>
    <mergeCell ref="A110:A113"/>
    <mergeCell ref="E152:F152"/>
    <mergeCell ref="A154:A157"/>
    <mergeCell ref="E154:F154"/>
    <mergeCell ref="E156:F156"/>
    <mergeCell ref="A158:A161"/>
    <mergeCell ref="E158:F158"/>
    <mergeCell ref="E160:F160"/>
    <mergeCell ref="A150:A153"/>
    <mergeCell ref="E150:F150"/>
    <mergeCell ref="A114:A117"/>
    <mergeCell ref="E114:F114"/>
    <mergeCell ref="E116:F116"/>
    <mergeCell ref="E124:F124"/>
    <mergeCell ref="A126:A129"/>
    <mergeCell ref="A66:A69"/>
    <mergeCell ref="E110:F110"/>
    <mergeCell ref="E112:F112"/>
    <mergeCell ref="E106:F106"/>
    <mergeCell ref="E108:F108"/>
    <mergeCell ref="E104:F104"/>
    <mergeCell ref="A106:A109"/>
    <mergeCell ref="A98:A101"/>
    <mergeCell ref="E98:F98"/>
    <mergeCell ref="E100:F100"/>
    <mergeCell ref="A74:A77"/>
    <mergeCell ref="E74:F74"/>
    <mergeCell ref="E96:F96"/>
    <mergeCell ref="A30:A33"/>
    <mergeCell ref="E30:F30"/>
    <mergeCell ref="E32:F32"/>
    <mergeCell ref="G15:I15"/>
    <mergeCell ref="G16:I16"/>
    <mergeCell ref="G17:I17"/>
    <mergeCell ref="A50:A53"/>
    <mergeCell ref="E50:F50"/>
    <mergeCell ref="E52:F52"/>
    <mergeCell ref="A42:A45"/>
    <mergeCell ref="A46:A49"/>
    <mergeCell ref="E46:F46"/>
    <mergeCell ref="E48:F48"/>
    <mergeCell ref="G41:I41"/>
    <mergeCell ref="G45:I45"/>
    <mergeCell ref="G49:I49"/>
    <mergeCell ref="E42:F42"/>
    <mergeCell ref="E44:F44"/>
    <mergeCell ref="G48:I48"/>
    <mergeCell ref="A34:A37"/>
    <mergeCell ref="A38:A41"/>
    <mergeCell ref="E38:F38"/>
    <mergeCell ref="E40:F40"/>
    <mergeCell ref="G27:I27"/>
    <mergeCell ref="B9:F9"/>
    <mergeCell ref="B10:F10"/>
    <mergeCell ref="L9:M11"/>
    <mergeCell ref="E12:F13"/>
    <mergeCell ref="G9:G11"/>
    <mergeCell ref="I9:I11"/>
    <mergeCell ref="K9:K11"/>
    <mergeCell ref="A26:A29"/>
    <mergeCell ref="E26:F26"/>
    <mergeCell ref="E28:F28"/>
    <mergeCell ref="J9:J11"/>
    <mergeCell ref="J12:J13"/>
    <mergeCell ref="M12:M13"/>
    <mergeCell ref="G18:I18"/>
    <mergeCell ref="G20:I21"/>
    <mergeCell ref="G14:H14"/>
    <mergeCell ref="G24:I24"/>
    <mergeCell ref="G28:I28"/>
    <mergeCell ref="G19:I19"/>
    <mergeCell ref="G22:H22"/>
    <mergeCell ref="G23:I23"/>
    <mergeCell ref="G26:H26"/>
    <mergeCell ref="E20:F20"/>
    <mergeCell ref="G25:I25"/>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5"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ASPE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v>1</v>
      </c>
      <c r="L7" s="48">
        <v>1</v>
      </c>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4852</v>
      </c>
      <c r="C10" s="728"/>
      <c r="D10" s="728"/>
      <c r="E10" s="728"/>
      <c r="F10" s="729"/>
      <c r="G10" s="635"/>
      <c r="H10" s="644"/>
      <c r="I10" s="638"/>
      <c r="J10" s="618"/>
      <c r="K10" s="641"/>
      <c r="L10" s="627"/>
      <c r="M10" s="626"/>
      <c r="N10" s="24"/>
      <c r="O10" s="21"/>
      <c r="P10" s="1"/>
    </row>
    <row r="11" spans="1:19" s="234" customFormat="1" ht="13.5" thickBot="1">
      <c r="A11" s="738"/>
      <c r="B11" s="46" t="s">
        <v>20</v>
      </c>
      <c r="C11" s="85" t="s">
        <v>4851</v>
      </c>
      <c r="D11" s="586" t="s">
        <v>4850</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42:H42"/>
    <mergeCell ref="G43:I43"/>
    <mergeCell ref="G112:I112"/>
    <mergeCell ref="G116:I116"/>
    <mergeCell ref="G105:I105"/>
    <mergeCell ref="G109:I109"/>
    <mergeCell ref="G46:H46"/>
    <mergeCell ref="G234:H234"/>
    <mergeCell ref="G221:I221"/>
    <mergeCell ref="G225:I225"/>
    <mergeCell ref="G229:I229"/>
    <mergeCell ref="G233:I233"/>
    <mergeCell ref="G154:H154"/>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377:I377"/>
    <mergeCell ref="G381:I381"/>
    <mergeCell ref="G274:H274"/>
    <mergeCell ref="G269:I269"/>
    <mergeCell ref="G273:I273"/>
    <mergeCell ref="G260:I260"/>
    <mergeCell ref="G264:I264"/>
    <mergeCell ref="G324:I324"/>
    <mergeCell ref="G328:I328"/>
    <mergeCell ref="G332:I332"/>
    <mergeCell ref="G331:I331"/>
    <mergeCell ref="G340:I340"/>
    <mergeCell ref="G323:I323"/>
    <mergeCell ref="G326:H326"/>
    <mergeCell ref="G327:I327"/>
    <mergeCell ref="G334:H334"/>
    <mergeCell ref="G335:I335"/>
    <mergeCell ref="G338:H338"/>
    <mergeCell ref="G359:I359"/>
    <mergeCell ref="G362:H362"/>
    <mergeCell ref="G363:I363"/>
    <mergeCell ref="G262:H262"/>
    <mergeCell ref="G263:I263"/>
    <mergeCell ref="G266:H266"/>
    <mergeCell ref="G308:I308"/>
    <mergeCell ref="G322:H322"/>
    <mergeCell ref="G155:I155"/>
    <mergeCell ref="G158:H158"/>
    <mergeCell ref="G306:H306"/>
    <mergeCell ref="G307:I307"/>
    <mergeCell ref="G310:H310"/>
    <mergeCell ref="G159:I159"/>
    <mergeCell ref="G312:I312"/>
    <mergeCell ref="G178:H178"/>
    <mergeCell ref="G258:H258"/>
    <mergeCell ref="G259:I259"/>
    <mergeCell ref="G267:I267"/>
    <mergeCell ref="G270:H270"/>
    <mergeCell ref="G194:H194"/>
    <mergeCell ref="G195:I195"/>
    <mergeCell ref="G193:I193"/>
    <mergeCell ref="G218:H218"/>
    <mergeCell ref="G219:I219"/>
    <mergeCell ref="G222:H222"/>
    <mergeCell ref="G223:I223"/>
    <mergeCell ref="G226:H226"/>
    <mergeCell ref="G227:I227"/>
    <mergeCell ref="G230:H230"/>
    <mergeCell ref="G401:I401"/>
    <mergeCell ref="G166:H166"/>
    <mergeCell ref="G167:I167"/>
    <mergeCell ref="G170:H170"/>
    <mergeCell ref="G171:I171"/>
    <mergeCell ref="G174:H174"/>
    <mergeCell ref="G175:I175"/>
    <mergeCell ref="G192:I192"/>
    <mergeCell ref="G185:I185"/>
    <mergeCell ref="G189:I189"/>
    <mergeCell ref="G275:I275"/>
    <mergeCell ref="G278:H278"/>
    <mergeCell ref="G279:I279"/>
    <mergeCell ref="G282:H282"/>
    <mergeCell ref="G283:I283"/>
    <mergeCell ref="G286:H286"/>
    <mergeCell ref="G277:I277"/>
    <mergeCell ref="G281:I281"/>
    <mergeCell ref="G285:I285"/>
    <mergeCell ref="G168:I168"/>
    <mergeCell ref="G172:I172"/>
    <mergeCell ref="G176:I176"/>
    <mergeCell ref="G180:I180"/>
    <mergeCell ref="G184:I184"/>
    <mergeCell ref="G413:I413"/>
    <mergeCell ref="G417:I417"/>
    <mergeCell ref="G405:I405"/>
    <mergeCell ref="G409:I409"/>
    <mergeCell ref="G404:I404"/>
    <mergeCell ref="G408:I408"/>
    <mergeCell ref="G402:H402"/>
    <mergeCell ref="G403:I403"/>
    <mergeCell ref="G406:H406"/>
    <mergeCell ref="G407:I407"/>
    <mergeCell ref="G416:I416"/>
    <mergeCell ref="G410:H410"/>
    <mergeCell ref="G411:I411"/>
    <mergeCell ref="G414:H414"/>
    <mergeCell ref="G415:I415"/>
    <mergeCell ref="G412:I412"/>
    <mergeCell ref="G32:I32"/>
    <mergeCell ref="G36:I36"/>
    <mergeCell ref="G40:I40"/>
    <mergeCell ref="G34:H34"/>
    <mergeCell ref="G35:I35"/>
    <mergeCell ref="G38:H38"/>
    <mergeCell ref="G39:I39"/>
    <mergeCell ref="G29:I29"/>
    <mergeCell ref="G33:I33"/>
    <mergeCell ref="G37:I37"/>
    <mergeCell ref="G30:H30"/>
    <mergeCell ref="G31:I31"/>
    <mergeCell ref="G400:I400"/>
    <mergeCell ref="G394:H394"/>
    <mergeCell ref="G395:I395"/>
    <mergeCell ref="G398:H398"/>
    <mergeCell ref="G399:I399"/>
    <mergeCell ref="G372:I372"/>
    <mergeCell ref="G374:H374"/>
    <mergeCell ref="G375:I375"/>
    <mergeCell ref="G378:H378"/>
    <mergeCell ref="G379:I379"/>
    <mergeCell ref="G382:H382"/>
    <mergeCell ref="G383:I383"/>
    <mergeCell ref="G386:H386"/>
    <mergeCell ref="G373:I373"/>
    <mergeCell ref="G385:I385"/>
    <mergeCell ref="G389:I389"/>
    <mergeCell ref="G376:I376"/>
    <mergeCell ref="G380:I380"/>
    <mergeCell ref="G384:I384"/>
    <mergeCell ref="G388:I388"/>
    <mergeCell ref="G393:I393"/>
    <mergeCell ref="G397:I397"/>
    <mergeCell ref="G387:I387"/>
    <mergeCell ref="G390:H390"/>
    <mergeCell ref="G396:I396"/>
    <mergeCell ref="G392:I392"/>
    <mergeCell ref="G391:I391"/>
    <mergeCell ref="G126:H126"/>
    <mergeCell ref="G127:I127"/>
    <mergeCell ref="G156:I156"/>
    <mergeCell ref="G164:I164"/>
    <mergeCell ref="G188:I188"/>
    <mergeCell ref="G196:I196"/>
    <mergeCell ref="G179:I179"/>
    <mergeCell ref="G182:H182"/>
    <mergeCell ref="G183:I183"/>
    <mergeCell ref="G186:H186"/>
    <mergeCell ref="G187:I187"/>
    <mergeCell ref="G191:I191"/>
    <mergeCell ref="G311:I311"/>
    <mergeCell ref="G330:H330"/>
    <mergeCell ref="G276:I276"/>
    <mergeCell ref="G280:I280"/>
    <mergeCell ref="G284:I284"/>
    <mergeCell ref="G288:I288"/>
    <mergeCell ref="G292:I292"/>
    <mergeCell ref="G296:I296"/>
    <mergeCell ref="G287:I287"/>
    <mergeCell ref="G73:I73"/>
    <mergeCell ref="G59:I59"/>
    <mergeCell ref="G62:H62"/>
    <mergeCell ref="G118:H118"/>
    <mergeCell ref="G119:I119"/>
    <mergeCell ref="G122:H122"/>
    <mergeCell ref="G117:I117"/>
    <mergeCell ref="G121:I121"/>
    <mergeCell ref="G123:I123"/>
    <mergeCell ref="G115:I115"/>
    <mergeCell ref="G113:I113"/>
    <mergeCell ref="G85:I85"/>
    <mergeCell ref="G89:I89"/>
    <mergeCell ref="G93:I93"/>
    <mergeCell ref="G80:I80"/>
    <mergeCell ref="G84:I84"/>
    <mergeCell ref="G88:I88"/>
    <mergeCell ref="G92:I92"/>
    <mergeCell ref="G90:H90"/>
    <mergeCell ref="G91:I91"/>
    <mergeCell ref="G81:I81"/>
    <mergeCell ref="G366:H366"/>
    <mergeCell ref="G351:I351"/>
    <mergeCell ref="G354:H354"/>
    <mergeCell ref="G371:I371"/>
    <mergeCell ref="G360:I360"/>
    <mergeCell ref="G364:I364"/>
    <mergeCell ref="G368:I368"/>
    <mergeCell ref="G353:I353"/>
    <mergeCell ref="G352:I352"/>
    <mergeCell ref="G355:I355"/>
    <mergeCell ref="G358:H358"/>
    <mergeCell ref="G367:I367"/>
    <mergeCell ref="G370:H370"/>
    <mergeCell ref="G357:I357"/>
    <mergeCell ref="G361:I361"/>
    <mergeCell ref="G365:I365"/>
    <mergeCell ref="G369:I369"/>
    <mergeCell ref="G356:I356"/>
    <mergeCell ref="G313:I313"/>
    <mergeCell ref="G317:I317"/>
    <mergeCell ref="G321:I321"/>
    <mergeCell ref="G325:I325"/>
    <mergeCell ref="G329:I329"/>
    <mergeCell ref="G343:I343"/>
    <mergeCell ref="G346:H346"/>
    <mergeCell ref="G347:I347"/>
    <mergeCell ref="G350:H350"/>
    <mergeCell ref="G339:I339"/>
    <mergeCell ref="G336:I336"/>
    <mergeCell ref="G337:I337"/>
    <mergeCell ref="G341:I341"/>
    <mergeCell ref="G345:I345"/>
    <mergeCell ref="G349:I349"/>
    <mergeCell ref="G344:I344"/>
    <mergeCell ref="G348:I348"/>
    <mergeCell ref="G342:H342"/>
    <mergeCell ref="G314:H314"/>
    <mergeCell ref="G315:I315"/>
    <mergeCell ref="G318:H318"/>
    <mergeCell ref="G319:I319"/>
    <mergeCell ref="G316:I316"/>
    <mergeCell ref="G320:I320"/>
    <mergeCell ref="G289:I289"/>
    <mergeCell ref="G293:I293"/>
    <mergeCell ref="G297:I297"/>
    <mergeCell ref="G301:I301"/>
    <mergeCell ref="G304:I304"/>
    <mergeCell ref="G302:H302"/>
    <mergeCell ref="G303:I303"/>
    <mergeCell ref="G300:I300"/>
    <mergeCell ref="G305:I305"/>
    <mergeCell ref="G290:H290"/>
    <mergeCell ref="G291:I291"/>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20:I220"/>
    <mergeCell ref="G224:I224"/>
    <mergeCell ref="G228:I228"/>
    <mergeCell ref="G232:I232"/>
    <mergeCell ref="G205:I205"/>
    <mergeCell ref="G209:I209"/>
    <mergeCell ref="G213:I213"/>
    <mergeCell ref="G217:I217"/>
    <mergeCell ref="G204:I204"/>
    <mergeCell ref="G216:I216"/>
    <mergeCell ref="G231:I231"/>
    <mergeCell ref="G207:I207"/>
    <mergeCell ref="G210:H210"/>
    <mergeCell ref="G211:I211"/>
    <mergeCell ref="G214:H214"/>
    <mergeCell ref="G215:I215"/>
    <mergeCell ref="G197:I197"/>
    <mergeCell ref="G200:I200"/>
    <mergeCell ref="G198:H198"/>
    <mergeCell ref="G199:I199"/>
    <mergeCell ref="G208:I208"/>
    <mergeCell ref="G212:I212"/>
    <mergeCell ref="G152:I152"/>
    <mergeCell ref="G149:I149"/>
    <mergeCell ref="G148:I148"/>
    <mergeCell ref="G150:H150"/>
    <mergeCell ref="G151:I151"/>
    <mergeCell ref="G147:I147"/>
    <mergeCell ref="G202:H202"/>
    <mergeCell ref="G203:I203"/>
    <mergeCell ref="G206:H206"/>
    <mergeCell ref="G190:H190"/>
    <mergeCell ref="G177:I177"/>
    <mergeCell ref="G181:I181"/>
    <mergeCell ref="G153:I153"/>
    <mergeCell ref="G157:I157"/>
    <mergeCell ref="G161:I161"/>
    <mergeCell ref="G162:H162"/>
    <mergeCell ref="G163:I163"/>
    <mergeCell ref="G160:I160"/>
    <mergeCell ref="G201:I201"/>
    <mergeCell ref="G165:I165"/>
    <mergeCell ref="G169:I169"/>
    <mergeCell ref="G173:I173"/>
    <mergeCell ref="G12:I13"/>
    <mergeCell ref="H9:H11"/>
    <mergeCell ref="E16:F16"/>
    <mergeCell ref="A18:A21"/>
    <mergeCell ref="E18:F18"/>
    <mergeCell ref="G120:I120"/>
    <mergeCell ref="G124:I124"/>
    <mergeCell ref="G145:I145"/>
    <mergeCell ref="G140:I140"/>
    <mergeCell ref="G144:I144"/>
    <mergeCell ref="G138:H138"/>
    <mergeCell ref="G143:I143"/>
    <mergeCell ref="G74:H74"/>
    <mergeCell ref="G75:I75"/>
    <mergeCell ref="G97:I97"/>
    <mergeCell ref="G125:I125"/>
    <mergeCell ref="G129:I129"/>
    <mergeCell ref="G133:I133"/>
    <mergeCell ref="G132:I132"/>
    <mergeCell ref="G130:H130"/>
    <mergeCell ref="G131:I131"/>
    <mergeCell ref="G52:I52"/>
    <mergeCell ref="G56:I56"/>
    <mergeCell ref="G60:I60"/>
    <mergeCell ref="E34:F34"/>
    <mergeCell ref="E36:F36"/>
    <mergeCell ref="E76:F76"/>
    <mergeCell ref="E70:F70"/>
    <mergeCell ref="E72:F72"/>
    <mergeCell ref="P2:S2"/>
    <mergeCell ref="P3:S3"/>
    <mergeCell ref="P4:S4"/>
    <mergeCell ref="J2:M4"/>
    <mergeCell ref="A5:M5"/>
    <mergeCell ref="A22:A25"/>
    <mergeCell ref="A14:A17"/>
    <mergeCell ref="E24:F24"/>
    <mergeCell ref="E22:F22"/>
    <mergeCell ref="E14:F14"/>
    <mergeCell ref="D11:F11"/>
    <mergeCell ref="B12:B13"/>
    <mergeCell ref="A6:A13"/>
    <mergeCell ref="B8:N8"/>
    <mergeCell ref="B6:J7"/>
    <mergeCell ref="K12:K13"/>
    <mergeCell ref="L12:L13"/>
    <mergeCell ref="C12:C13"/>
    <mergeCell ref="D12:D13"/>
    <mergeCell ref="G61:I61"/>
    <mergeCell ref="G65:I65"/>
    <mergeCell ref="G69:I69"/>
    <mergeCell ref="G68:I68"/>
    <mergeCell ref="G44:I44"/>
    <mergeCell ref="G66:H66"/>
    <mergeCell ref="G67:I67"/>
    <mergeCell ref="G70:H70"/>
    <mergeCell ref="G71:I71"/>
    <mergeCell ref="G64:I64"/>
    <mergeCell ref="G63:I63"/>
    <mergeCell ref="G53:I53"/>
    <mergeCell ref="G47:I47"/>
    <mergeCell ref="G50:H50"/>
    <mergeCell ref="G51:I51"/>
    <mergeCell ref="G54:H54"/>
    <mergeCell ref="G55:I55"/>
    <mergeCell ref="G58:H58"/>
    <mergeCell ref="G72:I72"/>
    <mergeCell ref="G76:I76"/>
    <mergeCell ref="E368:F368"/>
    <mergeCell ref="A370:A373"/>
    <mergeCell ref="E370:F370"/>
    <mergeCell ref="E372:F372"/>
    <mergeCell ref="G333:I333"/>
    <mergeCell ref="E332:F332"/>
    <mergeCell ref="A334:A337"/>
    <mergeCell ref="E334:F334"/>
    <mergeCell ref="E336:F336"/>
    <mergeCell ref="E360:F360"/>
    <mergeCell ref="A326:A329"/>
    <mergeCell ref="E326:F326"/>
    <mergeCell ref="E328:F328"/>
    <mergeCell ref="A274:A277"/>
    <mergeCell ref="E274:F274"/>
    <mergeCell ref="E276:F276"/>
    <mergeCell ref="A278:A281"/>
    <mergeCell ref="E278:F278"/>
    <mergeCell ref="G78:H78"/>
    <mergeCell ref="G79:I79"/>
    <mergeCell ref="G77:I77"/>
    <mergeCell ref="G146:H146"/>
    <mergeCell ref="A374:A377"/>
    <mergeCell ref="E374:F374"/>
    <mergeCell ref="E376:F376"/>
    <mergeCell ref="A286:A289"/>
    <mergeCell ref="E286:F286"/>
    <mergeCell ref="E288:F288"/>
    <mergeCell ref="A306:A309"/>
    <mergeCell ref="E306:F306"/>
    <mergeCell ref="A322:A325"/>
    <mergeCell ref="E322:F322"/>
    <mergeCell ref="E296:F296"/>
    <mergeCell ref="A298:A301"/>
    <mergeCell ref="E298:F298"/>
    <mergeCell ref="E300:F300"/>
    <mergeCell ref="A302:A305"/>
    <mergeCell ref="E302:F302"/>
    <mergeCell ref="E304:F304"/>
    <mergeCell ref="E324:F324"/>
    <mergeCell ref="A366:A369"/>
    <mergeCell ref="A338:A341"/>
    <mergeCell ref="E338:F338"/>
    <mergeCell ref="E340:F340"/>
    <mergeCell ref="A330:A333"/>
    <mergeCell ref="E330:F330"/>
    <mergeCell ref="A382:A385"/>
    <mergeCell ref="E382:F382"/>
    <mergeCell ref="E384:F384"/>
    <mergeCell ref="E344:F344"/>
    <mergeCell ref="A346:A349"/>
    <mergeCell ref="E346:F346"/>
    <mergeCell ref="E348:F348"/>
    <mergeCell ref="A350:A353"/>
    <mergeCell ref="E350:F350"/>
    <mergeCell ref="E352:F352"/>
    <mergeCell ref="E366:F366"/>
    <mergeCell ref="A342:A345"/>
    <mergeCell ref="E342:F342"/>
    <mergeCell ref="E356:F356"/>
    <mergeCell ref="A362:A365"/>
    <mergeCell ref="A358:A361"/>
    <mergeCell ref="E358:F358"/>
    <mergeCell ref="A378:A381"/>
    <mergeCell ref="E378:F378"/>
    <mergeCell ref="E380:F380"/>
    <mergeCell ref="E362:F362"/>
    <mergeCell ref="A354:A357"/>
    <mergeCell ref="E354:F354"/>
    <mergeCell ref="E364:F364"/>
    <mergeCell ref="E316:F316"/>
    <mergeCell ref="A318:A321"/>
    <mergeCell ref="E318:F318"/>
    <mergeCell ref="A290:A293"/>
    <mergeCell ref="E312:F312"/>
    <mergeCell ref="E308:F308"/>
    <mergeCell ref="A310:A313"/>
    <mergeCell ref="E310:F310"/>
    <mergeCell ref="A314:A317"/>
    <mergeCell ref="E314:F314"/>
    <mergeCell ref="E320:F320"/>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G271:I271"/>
    <mergeCell ref="A254:A257"/>
    <mergeCell ref="E254:F254"/>
    <mergeCell ref="E256:F256"/>
    <mergeCell ref="E262:F262"/>
    <mergeCell ref="E264:F264"/>
    <mergeCell ref="E206:F206"/>
    <mergeCell ref="E208:F208"/>
    <mergeCell ref="A210:A213"/>
    <mergeCell ref="A246:A249"/>
    <mergeCell ref="E246:F246"/>
    <mergeCell ref="A238:A241"/>
    <mergeCell ref="E238:F238"/>
    <mergeCell ref="E248:F248"/>
    <mergeCell ref="E244:F244"/>
    <mergeCell ref="E214:F214"/>
    <mergeCell ref="E216:F216"/>
    <mergeCell ref="A218:A221"/>
    <mergeCell ref="E218:F218"/>
    <mergeCell ref="E224:F224"/>
    <mergeCell ref="A226:A229"/>
    <mergeCell ref="E226:F226"/>
    <mergeCell ref="E228:F228"/>
    <mergeCell ref="A230:A233"/>
    <mergeCell ref="E230:F230"/>
    <mergeCell ref="E232:F232"/>
    <mergeCell ref="A234:A237"/>
    <mergeCell ref="E234:F234"/>
    <mergeCell ref="E236:F236"/>
    <mergeCell ref="A242:A245"/>
    <mergeCell ref="E184:F184"/>
    <mergeCell ref="E240:F240"/>
    <mergeCell ref="E200:F200"/>
    <mergeCell ref="A202:A205"/>
    <mergeCell ref="E202:F202"/>
    <mergeCell ref="E204:F204"/>
    <mergeCell ref="A222:A225"/>
    <mergeCell ref="E222:F222"/>
    <mergeCell ref="A194:A197"/>
    <mergeCell ref="E194:F194"/>
    <mergeCell ref="E196:F196"/>
    <mergeCell ref="A198:A201"/>
    <mergeCell ref="E198:F198"/>
    <mergeCell ref="E210:F210"/>
    <mergeCell ref="E212:F212"/>
    <mergeCell ref="A214:A217"/>
    <mergeCell ref="E186:F186"/>
    <mergeCell ref="E188:F188"/>
    <mergeCell ref="A190:A193"/>
    <mergeCell ref="E190:F190"/>
    <mergeCell ref="E192:F192"/>
    <mergeCell ref="A182:A185"/>
    <mergeCell ref="E182:F182"/>
    <mergeCell ref="A206:A209"/>
    <mergeCell ref="A166:A169"/>
    <mergeCell ref="E166:F166"/>
    <mergeCell ref="E176:F176"/>
    <mergeCell ref="A178:A181"/>
    <mergeCell ref="E178:F178"/>
    <mergeCell ref="E180:F180"/>
    <mergeCell ref="E168:F168"/>
    <mergeCell ref="A170:A173"/>
    <mergeCell ref="E170:F170"/>
    <mergeCell ref="E172:F172"/>
    <mergeCell ref="A174:A177"/>
    <mergeCell ref="E174:F174"/>
    <mergeCell ref="G82:H82"/>
    <mergeCell ref="G83:I83"/>
    <mergeCell ref="G86:H86"/>
    <mergeCell ref="G87:I87"/>
    <mergeCell ref="E144:F144"/>
    <mergeCell ref="E94:F94"/>
    <mergeCell ref="A86:A89"/>
    <mergeCell ref="E86:F86"/>
    <mergeCell ref="E88:F88"/>
    <mergeCell ref="A90:A93"/>
    <mergeCell ref="E90:F90"/>
    <mergeCell ref="E92:F92"/>
    <mergeCell ref="A94:A97"/>
    <mergeCell ref="E126:F126"/>
    <mergeCell ref="E128:F128"/>
    <mergeCell ref="A130:A133"/>
    <mergeCell ref="E130:F130"/>
    <mergeCell ref="E132:F132"/>
    <mergeCell ref="A134:A137"/>
    <mergeCell ref="E134:F134"/>
    <mergeCell ref="E136:F136"/>
    <mergeCell ref="G136:I136"/>
    <mergeCell ref="G111:I111"/>
    <mergeCell ref="G114:H114"/>
    <mergeCell ref="A146:A149"/>
    <mergeCell ref="E146:F146"/>
    <mergeCell ref="E148:F148"/>
    <mergeCell ref="A122:A125"/>
    <mergeCell ref="E122:F122"/>
    <mergeCell ref="A138:A141"/>
    <mergeCell ref="E138:F138"/>
    <mergeCell ref="E140:F140"/>
    <mergeCell ref="G141:I141"/>
    <mergeCell ref="G139:I139"/>
    <mergeCell ref="G142:H142"/>
    <mergeCell ref="A142:A145"/>
    <mergeCell ref="E142:F142"/>
    <mergeCell ref="G134:H134"/>
    <mergeCell ref="G135:I135"/>
    <mergeCell ref="G137:I137"/>
    <mergeCell ref="G128:I128"/>
    <mergeCell ref="A386:A389"/>
    <mergeCell ref="E386:F386"/>
    <mergeCell ref="E388:F388"/>
    <mergeCell ref="A390:A393"/>
    <mergeCell ref="E390:F390"/>
    <mergeCell ref="G57:I57"/>
    <mergeCell ref="E80:F80"/>
    <mergeCell ref="A82:A85"/>
    <mergeCell ref="E82:F82"/>
    <mergeCell ref="E84:F84"/>
    <mergeCell ref="A54:A57"/>
    <mergeCell ref="E54:F54"/>
    <mergeCell ref="E66:F66"/>
    <mergeCell ref="E68:F68"/>
    <mergeCell ref="A70:A73"/>
    <mergeCell ref="A78:A81"/>
    <mergeCell ref="E78:F78"/>
    <mergeCell ref="E56:F56"/>
    <mergeCell ref="A58:A61"/>
    <mergeCell ref="E58:F58"/>
    <mergeCell ref="E60:F60"/>
    <mergeCell ref="A62:A65"/>
    <mergeCell ref="E62:F62"/>
    <mergeCell ref="E64:F64"/>
    <mergeCell ref="E220:F220"/>
    <mergeCell ref="A258:A261"/>
    <mergeCell ref="E258:F258"/>
    <mergeCell ref="E260:F260"/>
    <mergeCell ref="A262:A265"/>
    <mergeCell ref="E290:F290"/>
    <mergeCell ref="E292:F292"/>
    <mergeCell ref="A294:A297"/>
    <mergeCell ref="E294:F294"/>
    <mergeCell ref="A250:A253"/>
    <mergeCell ref="E250:F250"/>
    <mergeCell ref="E252:F252"/>
    <mergeCell ref="E242:F242"/>
    <mergeCell ref="E280:F280"/>
    <mergeCell ref="A282:A285"/>
    <mergeCell ref="E282:F282"/>
    <mergeCell ref="E284:F284"/>
    <mergeCell ref="E416:F416"/>
    <mergeCell ref="E392:F392"/>
    <mergeCell ref="A394:A397"/>
    <mergeCell ref="E398:F398"/>
    <mergeCell ref="E400:F400"/>
    <mergeCell ref="A402:A405"/>
    <mergeCell ref="E402:F402"/>
    <mergeCell ref="E404:F404"/>
    <mergeCell ref="A414:A417"/>
    <mergeCell ref="E414:F414"/>
    <mergeCell ref="A406:A409"/>
    <mergeCell ref="E406:F406"/>
    <mergeCell ref="E408:F408"/>
    <mergeCell ref="E394:F394"/>
    <mergeCell ref="E396:F396"/>
    <mergeCell ref="A398:A401"/>
    <mergeCell ref="A410:A413"/>
    <mergeCell ref="E410:F410"/>
    <mergeCell ref="E412:F412"/>
    <mergeCell ref="A162:A165"/>
    <mergeCell ref="E162:F162"/>
    <mergeCell ref="E164:F164"/>
    <mergeCell ref="A186:A189"/>
    <mergeCell ref="A102:A105"/>
    <mergeCell ref="E102:F102"/>
    <mergeCell ref="A118:A121"/>
    <mergeCell ref="E118:F118"/>
    <mergeCell ref="E120:F120"/>
    <mergeCell ref="A110:A113"/>
    <mergeCell ref="E152:F152"/>
    <mergeCell ref="A154:A157"/>
    <mergeCell ref="E154:F154"/>
    <mergeCell ref="E156:F156"/>
    <mergeCell ref="A158:A161"/>
    <mergeCell ref="E158:F158"/>
    <mergeCell ref="E160:F160"/>
    <mergeCell ref="A150:A153"/>
    <mergeCell ref="E150:F150"/>
    <mergeCell ref="A114:A117"/>
    <mergeCell ref="E114:F114"/>
    <mergeCell ref="E116:F116"/>
    <mergeCell ref="E124:F124"/>
    <mergeCell ref="A126:A129"/>
    <mergeCell ref="A66:A69"/>
    <mergeCell ref="E110:F110"/>
    <mergeCell ref="E112:F112"/>
    <mergeCell ref="E106:F106"/>
    <mergeCell ref="E108:F108"/>
    <mergeCell ref="E104:F104"/>
    <mergeCell ref="A106:A109"/>
    <mergeCell ref="A98:A101"/>
    <mergeCell ref="E98:F98"/>
    <mergeCell ref="E100:F100"/>
    <mergeCell ref="A74:A77"/>
    <mergeCell ref="E74:F74"/>
    <mergeCell ref="E96:F96"/>
    <mergeCell ref="A30:A33"/>
    <mergeCell ref="E30:F30"/>
    <mergeCell ref="E32:F32"/>
    <mergeCell ref="G15:I15"/>
    <mergeCell ref="G16:I16"/>
    <mergeCell ref="G17:I17"/>
    <mergeCell ref="A50:A53"/>
    <mergeCell ref="E50:F50"/>
    <mergeCell ref="E52:F52"/>
    <mergeCell ref="A42:A45"/>
    <mergeCell ref="A46:A49"/>
    <mergeCell ref="E46:F46"/>
    <mergeCell ref="E48:F48"/>
    <mergeCell ref="G41:I41"/>
    <mergeCell ref="G45:I45"/>
    <mergeCell ref="G49:I49"/>
    <mergeCell ref="E42:F42"/>
    <mergeCell ref="E44:F44"/>
    <mergeCell ref="G48:I48"/>
    <mergeCell ref="A34:A37"/>
    <mergeCell ref="A38:A41"/>
    <mergeCell ref="E38:F38"/>
    <mergeCell ref="E40:F40"/>
    <mergeCell ref="G27:I27"/>
    <mergeCell ref="B9:F9"/>
    <mergeCell ref="B10:F10"/>
    <mergeCell ref="L9:M11"/>
    <mergeCell ref="E12:F13"/>
    <mergeCell ref="G9:G11"/>
    <mergeCell ref="I9:I11"/>
    <mergeCell ref="K9:K11"/>
    <mergeCell ref="A26:A29"/>
    <mergeCell ref="E26:F26"/>
    <mergeCell ref="E28:F28"/>
    <mergeCell ref="J9:J11"/>
    <mergeCell ref="J12:J13"/>
    <mergeCell ref="M12:M13"/>
    <mergeCell ref="G18:I18"/>
    <mergeCell ref="G20:I21"/>
    <mergeCell ref="G14:H14"/>
    <mergeCell ref="G24:I24"/>
    <mergeCell ref="G28:I28"/>
    <mergeCell ref="G19:I19"/>
    <mergeCell ref="G22:H22"/>
    <mergeCell ref="G23:I23"/>
    <mergeCell ref="G26:H26"/>
    <mergeCell ref="E20:F20"/>
    <mergeCell ref="G25:I25"/>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DAB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4849</v>
      </c>
      <c r="M9" s="626"/>
      <c r="N9" s="24"/>
      <c r="O9" s="21"/>
      <c r="P9" s="1"/>
    </row>
    <row r="10" spans="1:19" s="234" customFormat="1" ht="15.75" customHeight="1">
      <c r="A10" s="738"/>
      <c r="B10" s="727" t="s">
        <v>4848</v>
      </c>
      <c r="C10" s="728"/>
      <c r="D10" s="728"/>
      <c r="E10" s="728"/>
      <c r="F10" s="729"/>
      <c r="G10" s="635"/>
      <c r="H10" s="644"/>
      <c r="I10" s="638"/>
      <c r="J10" s="618"/>
      <c r="K10" s="641"/>
      <c r="L10" s="627"/>
      <c r="M10" s="626"/>
      <c r="N10" s="24"/>
      <c r="O10" s="21"/>
      <c r="P10" s="1"/>
    </row>
    <row r="11" spans="1:19" s="234" customFormat="1" ht="13.5" thickBot="1">
      <c r="A11" s="738"/>
      <c r="B11" s="46" t="s">
        <v>20</v>
      </c>
      <c r="C11" s="85" t="s">
        <v>4847</v>
      </c>
      <c r="D11" s="586" t="s">
        <v>4846</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M12:M13"/>
    <mergeCell ref="B9:F9"/>
    <mergeCell ref="B10:F10"/>
    <mergeCell ref="L9:M11"/>
    <mergeCell ref="E12:F13"/>
    <mergeCell ref="G9:G11"/>
    <mergeCell ref="I9:I11"/>
    <mergeCell ref="K9:K11"/>
    <mergeCell ref="H9:H11"/>
    <mergeCell ref="D12:D13"/>
    <mergeCell ref="G12:I13"/>
    <mergeCell ref="J12:J13"/>
    <mergeCell ref="A58:A61"/>
    <mergeCell ref="E58:F58"/>
    <mergeCell ref="E60:F60"/>
    <mergeCell ref="J9:J11"/>
    <mergeCell ref="G29:I29"/>
    <mergeCell ref="G33:I33"/>
    <mergeCell ref="G37:I37"/>
    <mergeCell ref="E34:F34"/>
    <mergeCell ref="E36:F36"/>
    <mergeCell ref="D11:F11"/>
    <mergeCell ref="A50:A53"/>
    <mergeCell ref="E50:F50"/>
    <mergeCell ref="E52:F52"/>
    <mergeCell ref="A54:A57"/>
    <mergeCell ref="E54:F54"/>
    <mergeCell ref="E56:F56"/>
    <mergeCell ref="A46:A49"/>
    <mergeCell ref="E46:F46"/>
    <mergeCell ref="E48:F48"/>
    <mergeCell ref="G41:I41"/>
    <mergeCell ref="G45:I45"/>
    <mergeCell ref="G49:I49"/>
    <mergeCell ref="G53:I53"/>
    <mergeCell ref="A26:A29"/>
    <mergeCell ref="E26:F26"/>
    <mergeCell ref="E28:F28"/>
    <mergeCell ref="A30:A33"/>
    <mergeCell ref="E30:F30"/>
    <mergeCell ref="A42:A45"/>
    <mergeCell ref="E42:F42"/>
    <mergeCell ref="E44:F44"/>
    <mergeCell ref="E32:F32"/>
    <mergeCell ref="A34:A37"/>
    <mergeCell ref="A38:A41"/>
    <mergeCell ref="E38:F38"/>
    <mergeCell ref="E40:F40"/>
    <mergeCell ref="E164:F164"/>
    <mergeCell ref="A102:A105"/>
    <mergeCell ref="E102:F102"/>
    <mergeCell ref="E96:F96"/>
    <mergeCell ref="A118:A121"/>
    <mergeCell ref="E118:F118"/>
    <mergeCell ref="E120:F120"/>
    <mergeCell ref="A110:A113"/>
    <mergeCell ref="E110:F110"/>
    <mergeCell ref="E112:F112"/>
    <mergeCell ref="E106:F106"/>
    <mergeCell ref="E108:F108"/>
    <mergeCell ref="E104:F104"/>
    <mergeCell ref="A106:A109"/>
    <mergeCell ref="A98:A101"/>
    <mergeCell ref="E98:F98"/>
    <mergeCell ref="E100:F100"/>
    <mergeCell ref="A94:A97"/>
    <mergeCell ref="E140:F140"/>
    <mergeCell ref="A142:A145"/>
    <mergeCell ref="E142:F142"/>
    <mergeCell ref="E144:F144"/>
    <mergeCell ref="A146:A149"/>
    <mergeCell ref="E146:F146"/>
    <mergeCell ref="A290:A293"/>
    <mergeCell ref="E188:F188"/>
    <mergeCell ref="A190:A193"/>
    <mergeCell ref="E190:F190"/>
    <mergeCell ref="E192:F192"/>
    <mergeCell ref="A182:A185"/>
    <mergeCell ref="E182:F182"/>
    <mergeCell ref="E122:F122"/>
    <mergeCell ref="E124:F124"/>
    <mergeCell ref="A126:A129"/>
    <mergeCell ref="E126:F126"/>
    <mergeCell ref="E152:F152"/>
    <mergeCell ref="A150:A153"/>
    <mergeCell ref="E150:F150"/>
    <mergeCell ref="A138:A141"/>
    <mergeCell ref="E138:F138"/>
    <mergeCell ref="A154:A157"/>
    <mergeCell ref="E154:F154"/>
    <mergeCell ref="E156:F156"/>
    <mergeCell ref="A158:A161"/>
    <mergeCell ref="E158:F158"/>
    <mergeCell ref="E160:F160"/>
    <mergeCell ref="A162:A165"/>
    <mergeCell ref="E162:F162"/>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A410:A413"/>
    <mergeCell ref="E410:F410"/>
    <mergeCell ref="E412:F412"/>
    <mergeCell ref="E308:F308"/>
    <mergeCell ref="A310:A313"/>
    <mergeCell ref="E310:F310"/>
    <mergeCell ref="E320:F320"/>
    <mergeCell ref="E304:F304"/>
    <mergeCell ref="A306:A309"/>
    <mergeCell ref="E306:F306"/>
    <mergeCell ref="E342:F342"/>
    <mergeCell ref="E356:F356"/>
    <mergeCell ref="A314:A317"/>
    <mergeCell ref="E314:F314"/>
    <mergeCell ref="E316:F316"/>
    <mergeCell ref="A318:A321"/>
    <mergeCell ref="E318:F318"/>
    <mergeCell ref="A330:A333"/>
    <mergeCell ref="E330:F330"/>
    <mergeCell ref="E220:F220"/>
    <mergeCell ref="A258:A261"/>
    <mergeCell ref="E258:F258"/>
    <mergeCell ref="E260:F260"/>
    <mergeCell ref="A262:A265"/>
    <mergeCell ref="G97:I97"/>
    <mergeCell ref="G144:I144"/>
    <mergeCell ref="G148:I148"/>
    <mergeCell ref="G142:H142"/>
    <mergeCell ref="E116:F116"/>
    <mergeCell ref="G140:I140"/>
    <mergeCell ref="G138:H138"/>
    <mergeCell ref="G139:I139"/>
    <mergeCell ref="A114:A117"/>
    <mergeCell ref="E114:F114"/>
    <mergeCell ref="A122:A125"/>
    <mergeCell ref="G143:I143"/>
    <mergeCell ref="G146:H146"/>
    <mergeCell ref="G147:I147"/>
    <mergeCell ref="G120:I120"/>
    <mergeCell ref="G124:I124"/>
    <mergeCell ref="G128:I128"/>
    <mergeCell ref="G134:H134"/>
    <mergeCell ref="G135:I135"/>
    <mergeCell ref="A62:A65"/>
    <mergeCell ref="E62:F62"/>
    <mergeCell ref="E64:F64"/>
    <mergeCell ref="A66:A69"/>
    <mergeCell ref="E66:F66"/>
    <mergeCell ref="E68:F68"/>
    <mergeCell ref="A70:A73"/>
    <mergeCell ref="E70:F70"/>
    <mergeCell ref="E72:F72"/>
    <mergeCell ref="E148:F148"/>
    <mergeCell ref="G149:I149"/>
    <mergeCell ref="A74:A77"/>
    <mergeCell ref="E74:F74"/>
    <mergeCell ref="A78:A81"/>
    <mergeCell ref="E78:F78"/>
    <mergeCell ref="E76:F76"/>
    <mergeCell ref="E80:F80"/>
    <mergeCell ref="A82:A85"/>
    <mergeCell ref="E82:F82"/>
    <mergeCell ref="E84:F84"/>
    <mergeCell ref="E94:F94"/>
    <mergeCell ref="A86:A89"/>
    <mergeCell ref="E86:F86"/>
    <mergeCell ref="E88:F88"/>
    <mergeCell ref="A90:A93"/>
    <mergeCell ref="E90:F90"/>
    <mergeCell ref="E92:F92"/>
    <mergeCell ref="E128:F128"/>
    <mergeCell ref="A130:A133"/>
    <mergeCell ref="E130:F130"/>
    <mergeCell ref="E132:F132"/>
    <mergeCell ref="A134:A137"/>
    <mergeCell ref="E134:F134"/>
    <mergeCell ref="E136:F136"/>
    <mergeCell ref="G137:I137"/>
    <mergeCell ref="G136:I136"/>
    <mergeCell ref="A198:A201"/>
    <mergeCell ref="E198:F198"/>
    <mergeCell ref="E206:F206"/>
    <mergeCell ref="A166:A169"/>
    <mergeCell ref="E166:F166"/>
    <mergeCell ref="E176:F176"/>
    <mergeCell ref="A178:A181"/>
    <mergeCell ref="E178:F178"/>
    <mergeCell ref="E180:F180"/>
    <mergeCell ref="E168:F168"/>
    <mergeCell ref="A170:A173"/>
    <mergeCell ref="E170:F170"/>
    <mergeCell ref="E172:F172"/>
    <mergeCell ref="A174:A177"/>
    <mergeCell ref="E174:F174"/>
    <mergeCell ref="A186:A189"/>
    <mergeCell ref="E186:F186"/>
    <mergeCell ref="G165:I165"/>
    <mergeCell ref="G169:I169"/>
    <mergeCell ref="G173:I173"/>
    <mergeCell ref="G201:I201"/>
    <mergeCell ref="A250:A253"/>
    <mergeCell ref="E250:F250"/>
    <mergeCell ref="E252:F252"/>
    <mergeCell ref="E184:F184"/>
    <mergeCell ref="E240:F240"/>
    <mergeCell ref="E200:F200"/>
    <mergeCell ref="A202:A205"/>
    <mergeCell ref="E202:F202"/>
    <mergeCell ref="E204:F204"/>
    <mergeCell ref="A206:A209"/>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G248:I248"/>
    <mergeCell ref="E224:F224"/>
    <mergeCell ref="A226:A229"/>
    <mergeCell ref="E226:F226"/>
    <mergeCell ref="E228:F228"/>
    <mergeCell ref="A230:A233"/>
    <mergeCell ref="E230:F230"/>
    <mergeCell ref="E232:F232"/>
    <mergeCell ref="A234:A237"/>
    <mergeCell ref="E234:F234"/>
    <mergeCell ref="E236:F236"/>
    <mergeCell ref="A242:A245"/>
    <mergeCell ref="E242:F242"/>
    <mergeCell ref="E244:F244"/>
    <mergeCell ref="A246:A249"/>
    <mergeCell ref="E246:F246"/>
    <mergeCell ref="A238:A241"/>
    <mergeCell ref="E238:F238"/>
    <mergeCell ref="E248:F248"/>
    <mergeCell ref="G246:H246"/>
    <mergeCell ref="G247:I247"/>
    <mergeCell ref="G238:H238"/>
    <mergeCell ref="G242:H242"/>
    <mergeCell ref="G243:I243"/>
    <mergeCell ref="A270:A273"/>
    <mergeCell ref="E270:F270"/>
    <mergeCell ref="E272:F272"/>
    <mergeCell ref="G261:I261"/>
    <mergeCell ref="G265:I265"/>
    <mergeCell ref="G268:I268"/>
    <mergeCell ref="G272:I272"/>
    <mergeCell ref="A254:A257"/>
    <mergeCell ref="E254:F254"/>
    <mergeCell ref="E256:F256"/>
    <mergeCell ref="E262:F262"/>
    <mergeCell ref="E264:F264"/>
    <mergeCell ref="G264:I264"/>
    <mergeCell ref="G257:I257"/>
    <mergeCell ref="G256:I256"/>
    <mergeCell ref="G254:H254"/>
    <mergeCell ref="G255:I255"/>
    <mergeCell ref="A266:A269"/>
    <mergeCell ref="E266:F266"/>
    <mergeCell ref="E268:F268"/>
    <mergeCell ref="G273:I273"/>
    <mergeCell ref="G260:I260"/>
    <mergeCell ref="A274:A277"/>
    <mergeCell ref="E274:F274"/>
    <mergeCell ref="E276:F276"/>
    <mergeCell ref="A278:A281"/>
    <mergeCell ref="E278:F278"/>
    <mergeCell ref="E280:F280"/>
    <mergeCell ref="A282:A285"/>
    <mergeCell ref="E282:F282"/>
    <mergeCell ref="E284:F284"/>
    <mergeCell ref="A286:A289"/>
    <mergeCell ref="E286:F286"/>
    <mergeCell ref="E288:F288"/>
    <mergeCell ref="E332:F332"/>
    <mergeCell ref="A334:A337"/>
    <mergeCell ref="E334:F334"/>
    <mergeCell ref="E336:F336"/>
    <mergeCell ref="E296:F296"/>
    <mergeCell ref="A298:A301"/>
    <mergeCell ref="E298:F298"/>
    <mergeCell ref="E300:F300"/>
    <mergeCell ref="A302:A305"/>
    <mergeCell ref="E302:F302"/>
    <mergeCell ref="A322:A325"/>
    <mergeCell ref="E322:F322"/>
    <mergeCell ref="E324:F324"/>
    <mergeCell ref="A326:A329"/>
    <mergeCell ref="E326:F326"/>
    <mergeCell ref="E328:F328"/>
    <mergeCell ref="E290:F290"/>
    <mergeCell ref="E292:F292"/>
    <mergeCell ref="A294:A297"/>
    <mergeCell ref="E294:F294"/>
    <mergeCell ref="E312:F312"/>
    <mergeCell ref="G337:I337"/>
    <mergeCell ref="A382:A385"/>
    <mergeCell ref="E382:F382"/>
    <mergeCell ref="E384:F384"/>
    <mergeCell ref="E344:F344"/>
    <mergeCell ref="A346:A349"/>
    <mergeCell ref="E346:F346"/>
    <mergeCell ref="E348:F348"/>
    <mergeCell ref="A338:A341"/>
    <mergeCell ref="E338:F338"/>
    <mergeCell ref="E340:F340"/>
    <mergeCell ref="E368:F368"/>
    <mergeCell ref="A350:A353"/>
    <mergeCell ref="E350:F350"/>
    <mergeCell ref="E352:F352"/>
    <mergeCell ref="A354:A357"/>
    <mergeCell ref="E354:F354"/>
    <mergeCell ref="E364:F364"/>
    <mergeCell ref="A374:A377"/>
    <mergeCell ref="E374:F374"/>
    <mergeCell ref="E376:F376"/>
    <mergeCell ref="A366:A369"/>
    <mergeCell ref="E366:F366"/>
    <mergeCell ref="A342:A345"/>
    <mergeCell ref="E362:F362"/>
    <mergeCell ref="A378:A381"/>
    <mergeCell ref="E378:F378"/>
    <mergeCell ref="E380:F380"/>
    <mergeCell ref="A358:A361"/>
    <mergeCell ref="E358:F358"/>
    <mergeCell ref="E360:F360"/>
    <mergeCell ref="A362:A365"/>
    <mergeCell ref="A370:A373"/>
    <mergeCell ref="E370:F370"/>
    <mergeCell ref="E372:F372"/>
    <mergeCell ref="G74:H74"/>
    <mergeCell ref="G75:I75"/>
    <mergeCell ref="G15:I15"/>
    <mergeCell ref="G16:I16"/>
    <mergeCell ref="G17:I17"/>
    <mergeCell ref="G25:I25"/>
    <mergeCell ref="G61:I61"/>
    <mergeCell ref="G65:I65"/>
    <mergeCell ref="G69:I69"/>
    <mergeCell ref="G73:I73"/>
    <mergeCell ref="G62:H62"/>
    <mergeCell ref="G63:I63"/>
    <mergeCell ref="G66:H66"/>
    <mergeCell ref="G67:I67"/>
    <mergeCell ref="G70:H70"/>
    <mergeCell ref="G64:I64"/>
    <mergeCell ref="G68:I68"/>
    <mergeCell ref="G71:I71"/>
    <mergeCell ref="G18:I18"/>
    <mergeCell ref="G77:I77"/>
    <mergeCell ref="G81:I81"/>
    <mergeCell ref="G85:I85"/>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B12:B13"/>
    <mergeCell ref="A6:A13"/>
    <mergeCell ref="B8:N8"/>
    <mergeCell ref="B6:J7"/>
    <mergeCell ref="K12:K13"/>
    <mergeCell ref="L12:L13"/>
    <mergeCell ref="C12:C13"/>
    <mergeCell ref="G89:I89"/>
    <mergeCell ref="G93:I93"/>
    <mergeCell ref="G80:I80"/>
    <mergeCell ref="G84:I84"/>
    <mergeCell ref="G88:I88"/>
    <mergeCell ref="G92:I92"/>
    <mergeCell ref="G90:H90"/>
    <mergeCell ref="G91:I91"/>
    <mergeCell ref="G78:H78"/>
    <mergeCell ref="G79:I79"/>
    <mergeCell ref="G82:H82"/>
    <mergeCell ref="G83:I83"/>
    <mergeCell ref="G86:H86"/>
    <mergeCell ref="G87:I87"/>
    <mergeCell ref="G127:I127"/>
    <mergeCell ref="G185:I185"/>
    <mergeCell ref="G189:I189"/>
    <mergeCell ref="G193:I193"/>
    <mergeCell ref="G197:I197"/>
    <mergeCell ref="G200:I200"/>
    <mergeCell ref="G198:H198"/>
    <mergeCell ref="G199:I199"/>
    <mergeCell ref="G187:I187"/>
    <mergeCell ref="G190:H190"/>
    <mergeCell ref="G191:I191"/>
    <mergeCell ref="G141:I141"/>
    <mergeCell ref="G145:I145"/>
    <mergeCell ref="G160:I160"/>
    <mergeCell ref="G177:I177"/>
    <mergeCell ref="G181:I181"/>
    <mergeCell ref="G153:I153"/>
    <mergeCell ref="G157:I157"/>
    <mergeCell ref="G161:I161"/>
    <mergeCell ref="G168:I168"/>
    <mergeCell ref="G172:I172"/>
    <mergeCell ref="G152:I152"/>
    <mergeCell ref="G178:H178"/>
    <mergeCell ref="G176:I176"/>
    <mergeCell ref="G180:I180"/>
    <mergeCell ref="G184:I184"/>
    <mergeCell ref="G188:I188"/>
    <mergeCell ref="G192:I192"/>
    <mergeCell ref="G179:I179"/>
    <mergeCell ref="G182:H182"/>
    <mergeCell ref="G183:I183"/>
    <mergeCell ref="G186:H186"/>
    <mergeCell ref="G166:H166"/>
    <mergeCell ref="G167:I167"/>
    <mergeCell ref="G170:H170"/>
    <mergeCell ref="G171:I171"/>
    <mergeCell ref="G174:H174"/>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218:H218"/>
    <mergeCell ref="G219:I219"/>
    <mergeCell ref="G222:H222"/>
    <mergeCell ref="G223:I223"/>
    <mergeCell ref="G220:I220"/>
    <mergeCell ref="G226:H226"/>
    <mergeCell ref="G227:I227"/>
    <mergeCell ref="G230:H230"/>
    <mergeCell ref="G231:I231"/>
    <mergeCell ref="G250:H250"/>
    <mergeCell ref="G251:I251"/>
    <mergeCell ref="G309:I309"/>
    <mergeCell ref="G237:I237"/>
    <mergeCell ref="G241:I241"/>
    <mergeCell ref="G234:H234"/>
    <mergeCell ref="G221:I221"/>
    <mergeCell ref="G225:I225"/>
    <mergeCell ref="G229:I229"/>
    <mergeCell ref="G233:I233"/>
    <mergeCell ref="G224:I224"/>
    <mergeCell ref="G228:I228"/>
    <mergeCell ref="G232:I232"/>
    <mergeCell ref="G236:I236"/>
    <mergeCell ref="G235:I235"/>
    <mergeCell ref="G253:I253"/>
    <mergeCell ref="G252:I252"/>
    <mergeCell ref="G239:I239"/>
    <mergeCell ref="G245:I245"/>
    <mergeCell ref="G249:I249"/>
    <mergeCell ref="G240:I240"/>
    <mergeCell ref="G244:I244"/>
    <mergeCell ref="G277:I277"/>
    <mergeCell ref="G281:I281"/>
    <mergeCell ref="G313:I313"/>
    <mergeCell ref="G317:I317"/>
    <mergeCell ref="G321:I321"/>
    <mergeCell ref="G294:H294"/>
    <mergeCell ref="G295:I295"/>
    <mergeCell ref="G298:H298"/>
    <mergeCell ref="G299:I299"/>
    <mergeCell ref="G297:I297"/>
    <mergeCell ref="G301:I301"/>
    <mergeCell ref="G304:I304"/>
    <mergeCell ref="G302:H302"/>
    <mergeCell ref="G303:I303"/>
    <mergeCell ref="G305:I305"/>
    <mergeCell ref="G300:I300"/>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74:H374"/>
    <mergeCell ref="G375:I375"/>
    <mergeCell ref="G378:H378"/>
    <mergeCell ref="G379:I379"/>
    <mergeCell ref="G382:H382"/>
    <mergeCell ref="G376:I376"/>
    <mergeCell ref="G383:I383"/>
    <mergeCell ref="G386:H386"/>
    <mergeCell ref="G387:I387"/>
    <mergeCell ref="G390:H390"/>
    <mergeCell ref="G377:I377"/>
    <mergeCell ref="G381:I381"/>
    <mergeCell ref="G385:I385"/>
    <mergeCell ref="G389:I389"/>
    <mergeCell ref="G380:I380"/>
    <mergeCell ref="G384:I384"/>
    <mergeCell ref="G388:I388"/>
    <mergeCell ref="G391:I391"/>
    <mergeCell ref="G400:I400"/>
    <mergeCell ref="G404:I404"/>
    <mergeCell ref="G408:I408"/>
    <mergeCell ref="G394:H394"/>
    <mergeCell ref="G395:I395"/>
    <mergeCell ref="G398:H398"/>
    <mergeCell ref="G399:I399"/>
    <mergeCell ref="G402:H402"/>
    <mergeCell ref="G403:I403"/>
    <mergeCell ref="G406:H406"/>
    <mergeCell ref="G407:I407"/>
    <mergeCell ref="G413:I413"/>
    <mergeCell ref="G417:I417"/>
    <mergeCell ref="G14:H14"/>
    <mergeCell ref="G24:I24"/>
    <mergeCell ref="G28:I28"/>
    <mergeCell ref="G32:I32"/>
    <mergeCell ref="G36:I36"/>
    <mergeCell ref="G48:I48"/>
    <mergeCell ref="G52:I52"/>
    <mergeCell ref="G56:I56"/>
    <mergeCell ref="G60:I60"/>
    <mergeCell ref="G50:H50"/>
    <mergeCell ref="G51:I51"/>
    <mergeCell ref="G54:H54"/>
    <mergeCell ref="G55:I55"/>
    <mergeCell ref="G59:I59"/>
    <mergeCell ref="G57:I57"/>
    <mergeCell ref="G123:I123"/>
    <mergeCell ref="G72:I72"/>
    <mergeCell ref="G76:I76"/>
    <mergeCell ref="G393:I393"/>
    <mergeCell ref="G397:I397"/>
    <mergeCell ref="G401:I401"/>
    <mergeCell ref="G126:H126"/>
    <mergeCell ref="G274:H274"/>
    <mergeCell ref="G269:I269"/>
    <mergeCell ref="G113:I113"/>
    <mergeCell ref="G164:I164"/>
    <mergeCell ref="G111:I111"/>
    <mergeCell ref="G114:H114"/>
    <mergeCell ref="G115:I115"/>
    <mergeCell ref="G118:H118"/>
    <mergeCell ref="G119:I119"/>
    <mergeCell ref="G122:H122"/>
    <mergeCell ref="G117:I117"/>
    <mergeCell ref="G121:I121"/>
    <mergeCell ref="G159:I159"/>
    <mergeCell ref="G156:I156"/>
    <mergeCell ref="G162:H162"/>
    <mergeCell ref="G163:I163"/>
    <mergeCell ref="G112:I112"/>
    <mergeCell ref="G116:I116"/>
    <mergeCell ref="G125:I125"/>
    <mergeCell ref="G129:I129"/>
    <mergeCell ref="G133:I133"/>
    <mergeCell ref="G132:I132"/>
    <mergeCell ref="G130:H130"/>
    <mergeCell ref="G131:I131"/>
    <mergeCell ref="G293:I293"/>
    <mergeCell ref="G287:I287"/>
    <mergeCell ref="G290:H290"/>
    <mergeCell ref="G291:I291"/>
    <mergeCell ref="G276:I276"/>
    <mergeCell ref="G280:I280"/>
    <mergeCell ref="G284:I284"/>
    <mergeCell ref="G288:I288"/>
    <mergeCell ref="G275:I275"/>
    <mergeCell ref="G278:H278"/>
    <mergeCell ref="G279:I279"/>
    <mergeCell ref="G282:H282"/>
    <mergeCell ref="G283:I283"/>
    <mergeCell ref="G286:H286"/>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40:I40"/>
    <mergeCell ref="G44:I44"/>
    <mergeCell ref="G58:H58"/>
    <mergeCell ref="G308:I308"/>
    <mergeCell ref="G312:I312"/>
    <mergeCell ref="G330:H330"/>
    <mergeCell ref="G155:I155"/>
    <mergeCell ref="G158:H158"/>
    <mergeCell ref="G414:H414"/>
    <mergeCell ref="G415:I415"/>
    <mergeCell ref="G306:H306"/>
    <mergeCell ref="G307:I307"/>
    <mergeCell ref="G310:H310"/>
    <mergeCell ref="G311:I311"/>
    <mergeCell ref="G409:I409"/>
    <mergeCell ref="G396:I396"/>
    <mergeCell ref="G392:I392"/>
    <mergeCell ref="G405:I405"/>
    <mergeCell ref="G412:I412"/>
    <mergeCell ref="G316:I316"/>
    <mergeCell ref="G320:I320"/>
    <mergeCell ref="G324:I324"/>
    <mergeCell ref="G328:I328"/>
    <mergeCell ref="G410:H410"/>
    <mergeCell ref="G411:I411"/>
    <mergeCell ref="G336:I336"/>
    <mergeCell ref="G314:H314"/>
    <mergeCell ref="G315:I315"/>
    <mergeCell ref="G318:H318"/>
    <mergeCell ref="G319:I319"/>
    <mergeCell ref="G322:H322"/>
    <mergeCell ref="G329:I329"/>
    <mergeCell ref="G332:I332"/>
    <mergeCell ref="G331:I331"/>
    <mergeCell ref="G106:H106"/>
    <mergeCell ref="G107:I107"/>
    <mergeCell ref="G110:H110"/>
    <mergeCell ref="G267:I267"/>
    <mergeCell ref="G109:I109"/>
    <mergeCell ref="G94:H94"/>
    <mergeCell ref="G95:I95"/>
    <mergeCell ref="G98:H98"/>
    <mergeCell ref="G99:I99"/>
    <mergeCell ref="G102:H102"/>
    <mergeCell ref="G103:I103"/>
    <mergeCell ref="G96:I96"/>
    <mergeCell ref="G100:I100"/>
    <mergeCell ref="G104:I104"/>
    <mergeCell ref="G108:I108"/>
    <mergeCell ref="G101:I101"/>
    <mergeCell ref="G105:I105"/>
    <mergeCell ref="G285:I285"/>
    <mergeCell ref="G194:H194"/>
    <mergeCell ref="G195:I195"/>
    <mergeCell ref="G196:I196"/>
    <mergeCell ref="G289:I289"/>
    <mergeCell ref="G340:I340"/>
    <mergeCell ref="G323:I323"/>
    <mergeCell ref="G326:H326"/>
    <mergeCell ref="G327:I327"/>
    <mergeCell ref="G20:I21"/>
    <mergeCell ref="G334:H334"/>
    <mergeCell ref="G335:I335"/>
    <mergeCell ref="G338:H338"/>
    <mergeCell ref="G339:I339"/>
    <mergeCell ref="G270:H270"/>
    <mergeCell ref="G271:I271"/>
    <mergeCell ref="G150:H150"/>
    <mergeCell ref="G151:I151"/>
    <mergeCell ref="G154:H154"/>
    <mergeCell ref="G258:H258"/>
    <mergeCell ref="G259:I259"/>
    <mergeCell ref="G262:H262"/>
    <mergeCell ref="G263:I263"/>
    <mergeCell ref="G266:H266"/>
    <mergeCell ref="G325:I325"/>
    <mergeCell ref="G333:I333"/>
    <mergeCell ref="G175:I175"/>
    <mergeCell ref="G292:I292"/>
    <mergeCell ref="G296:I296"/>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topLeftCell="A2" zoomScaleNormal="100" zoomScaleSheetLayoutView="140" workbookViewId="0">
      <selection activeCell="G9" sqref="G9:M11"/>
    </sheetView>
  </sheetViews>
  <sheetFormatPr defaultColWidth="9.28515625" defaultRowHeight="12.75"/>
  <cols>
    <col min="1" max="1" width="3.7109375" style="141" customWidth="1"/>
    <col min="2" max="2" width="16.28515625" style="141" customWidth="1"/>
    <col min="3" max="3" width="24.5703125" style="141" customWidth="1"/>
    <col min="4" max="4" width="14.42578125" style="144" customWidth="1"/>
    <col min="5" max="5" width="18.7109375" style="141" hidden="1" customWidth="1"/>
    <col min="6" max="6" width="15.28515625" style="144" customWidth="1"/>
    <col min="7" max="7" width="3" style="141" customWidth="1"/>
    <col min="8" max="8" width="11.28515625" style="141" customWidth="1"/>
    <col min="9" max="9" width="3" style="141" customWidth="1"/>
    <col min="10" max="10" width="15.7109375" style="141" customWidth="1"/>
    <col min="11" max="11" width="8.42578125" style="141" customWidth="1"/>
    <col min="12" max="12" width="8.7109375" style="144" customWidth="1"/>
    <col min="13" max="13" width="9.28515625" style="143" customWidth="1"/>
    <col min="14" max="14" width="14.7109375" style="141" customWidth="1"/>
    <col min="15" max="15" width="9.28515625" style="141"/>
    <col min="16" max="16" width="20.28515625" style="141" bestFit="1" customWidth="1"/>
    <col min="17" max="20" width="9.28515625" style="141"/>
    <col min="21" max="21" width="9.42578125" style="141" customWidth="1"/>
    <col min="22" max="22" width="13.7109375" style="142" customWidth="1"/>
    <col min="23" max="16384" width="9.28515625" style="141"/>
  </cols>
  <sheetData>
    <row r="1" spans="1:19" s="141" customFormat="1" hidden="1">
      <c r="D1" s="144"/>
      <c r="F1" s="144"/>
      <c r="L1" s="144"/>
      <c r="M1" s="143"/>
    </row>
    <row r="2" spans="1:19" s="141" customFormat="1">
      <c r="A2" s="141" t="s">
        <v>4488</v>
      </c>
      <c r="D2" s="144"/>
      <c r="F2" s="144"/>
      <c r="J2" s="652" t="s">
        <v>4487</v>
      </c>
      <c r="K2" s="653"/>
      <c r="L2" s="653"/>
      <c r="M2" s="653"/>
      <c r="P2" s="649"/>
      <c r="Q2" s="649"/>
      <c r="R2" s="649"/>
      <c r="S2" s="649"/>
    </row>
    <row r="3" spans="1:19" s="141" customFormat="1">
      <c r="D3" s="144"/>
      <c r="F3" s="144"/>
      <c r="J3" s="653"/>
      <c r="K3" s="653"/>
      <c r="L3" s="653"/>
      <c r="M3" s="653"/>
      <c r="P3" s="650"/>
      <c r="Q3" s="650"/>
      <c r="R3" s="650"/>
      <c r="S3" s="650"/>
    </row>
    <row r="4" spans="1:19" s="141" customFormat="1" ht="13.5" thickBot="1">
      <c r="A4" s="187"/>
      <c r="B4" s="187"/>
      <c r="C4" s="187"/>
      <c r="D4" s="213"/>
      <c r="E4" s="187"/>
      <c r="F4" s="213"/>
      <c r="G4" s="187"/>
      <c r="H4" s="187"/>
      <c r="I4" s="187"/>
      <c r="J4" s="654"/>
      <c r="K4" s="654"/>
      <c r="L4" s="654"/>
      <c r="M4" s="654"/>
      <c r="P4" s="651"/>
      <c r="Q4" s="651"/>
      <c r="R4" s="651"/>
      <c r="S4" s="651"/>
    </row>
    <row r="5" spans="1:19" s="141" customFormat="1" ht="30" customHeight="1" thickTop="1" thickBot="1">
      <c r="A5" s="655" t="e">
        <f>CONCATENATE("1353 Travel Report for ",B9,", ",B10," for the reporting period ",IF(G9=0,IF(I9=0,CONCATENATE("[MARK REPORTING PERIOD]"),CONCATENATE(#REF!)), CONCATENATE(#REF!)))</f>
        <v>#REF!</v>
      </c>
      <c r="B5" s="656"/>
      <c r="C5" s="656"/>
      <c r="D5" s="656"/>
      <c r="E5" s="656"/>
      <c r="F5" s="656"/>
      <c r="G5" s="656"/>
      <c r="H5" s="656"/>
      <c r="I5" s="656"/>
      <c r="J5" s="656"/>
      <c r="K5" s="656"/>
      <c r="L5" s="656"/>
      <c r="M5" s="656"/>
      <c r="N5" s="212"/>
      <c r="O5" s="187"/>
      <c r="Q5" s="211"/>
    </row>
    <row r="6" spans="1:19" s="141" customFormat="1" ht="13.5" customHeight="1" thickTop="1">
      <c r="A6" s="591" t="s">
        <v>8</v>
      </c>
      <c r="B6" s="597" t="s">
        <v>90</v>
      </c>
      <c r="C6" s="598"/>
      <c r="D6" s="598"/>
      <c r="E6" s="598"/>
      <c r="F6" s="598"/>
      <c r="G6" s="598"/>
      <c r="H6" s="598"/>
      <c r="I6" s="598"/>
      <c r="J6" s="599"/>
      <c r="K6" s="23" t="s">
        <v>19</v>
      </c>
      <c r="L6" s="210" t="s">
        <v>9</v>
      </c>
      <c r="M6" s="209" t="s">
        <v>18</v>
      </c>
      <c r="N6" s="208"/>
      <c r="O6" s="187"/>
    </row>
    <row r="7" spans="1:19" s="141" customFormat="1" ht="20.25" customHeight="1" thickBot="1">
      <c r="A7" s="591"/>
      <c r="B7" s="600"/>
      <c r="C7" s="601"/>
      <c r="D7" s="601"/>
      <c r="E7" s="601"/>
      <c r="F7" s="601"/>
      <c r="G7" s="601"/>
      <c r="H7" s="601"/>
      <c r="I7" s="601"/>
      <c r="J7" s="602"/>
      <c r="K7" s="207">
        <v>1</v>
      </c>
      <c r="L7" s="206">
        <v>1</v>
      </c>
      <c r="M7" s="205">
        <v>2020</v>
      </c>
      <c r="N7" s="204"/>
      <c r="O7" s="187"/>
    </row>
    <row r="8" spans="1:19" s="141" customFormat="1" ht="27.75" customHeight="1" thickTop="1" thickBot="1">
      <c r="A8" s="591"/>
      <c r="B8" s="593" t="s">
        <v>4486</v>
      </c>
      <c r="C8" s="594"/>
      <c r="D8" s="594"/>
      <c r="E8" s="594"/>
      <c r="F8" s="594"/>
      <c r="G8" s="595"/>
      <c r="H8" s="595"/>
      <c r="I8" s="595"/>
      <c r="J8" s="595"/>
      <c r="K8" s="595"/>
      <c r="L8" s="594"/>
      <c r="M8" s="594"/>
      <c r="N8" s="596"/>
      <c r="O8" s="187"/>
    </row>
    <row r="9" spans="1:19" s="141" customFormat="1" ht="18" customHeight="1" thickTop="1">
      <c r="A9" s="591"/>
      <c r="B9" s="621" t="s">
        <v>91</v>
      </c>
      <c r="C9" s="622"/>
      <c r="D9" s="622"/>
      <c r="E9" s="622"/>
      <c r="F9" s="622"/>
      <c r="G9" s="634" t="s">
        <v>93</v>
      </c>
      <c r="H9" s="643" t="s">
        <v>94</v>
      </c>
      <c r="I9" s="637"/>
      <c r="J9" s="617" t="s">
        <v>95</v>
      </c>
      <c r="K9" s="640"/>
      <c r="L9" s="625" t="s">
        <v>92</v>
      </c>
      <c r="M9" s="626"/>
      <c r="N9" s="203"/>
      <c r="O9" s="199"/>
      <c r="P9" s="187"/>
    </row>
    <row r="10" spans="1:19" s="141" customFormat="1" ht="15.75" customHeight="1">
      <c r="A10" s="591"/>
      <c r="B10" s="623" t="s">
        <v>4485</v>
      </c>
      <c r="C10" s="622"/>
      <c r="D10" s="622"/>
      <c r="E10" s="622"/>
      <c r="F10" s="624"/>
      <c r="G10" s="635"/>
      <c r="H10" s="644"/>
      <c r="I10" s="638"/>
      <c r="J10" s="618"/>
      <c r="K10" s="641"/>
      <c r="L10" s="627"/>
      <c r="M10" s="626"/>
      <c r="N10" s="203"/>
      <c r="O10" s="199"/>
      <c r="P10" s="187"/>
    </row>
    <row r="11" spans="1:19" s="141" customFormat="1" ht="14.45" customHeight="1" thickBot="1">
      <c r="A11" s="591"/>
      <c r="B11" s="202" t="s">
        <v>20</v>
      </c>
      <c r="C11" s="201" t="s">
        <v>4477</v>
      </c>
      <c r="D11" s="723" t="s">
        <v>4476</v>
      </c>
      <c r="E11" s="587"/>
      <c r="F11" s="588"/>
      <c r="G11" s="636"/>
      <c r="H11" s="645"/>
      <c r="I11" s="639"/>
      <c r="J11" s="619"/>
      <c r="K11" s="642"/>
      <c r="L11" s="628"/>
      <c r="M11" s="629"/>
      <c r="N11" s="200"/>
      <c r="O11" s="199"/>
      <c r="P11" s="187"/>
    </row>
    <row r="12" spans="1:19" s="141" customFormat="1" ht="13.5" thickTop="1">
      <c r="A12" s="591"/>
      <c r="B12" s="589" t="s">
        <v>25</v>
      </c>
      <c r="C12" s="607" t="s">
        <v>70</v>
      </c>
      <c r="D12" s="609" t="s">
        <v>21</v>
      </c>
      <c r="E12" s="630" t="s">
        <v>14</v>
      </c>
      <c r="F12" s="631"/>
      <c r="G12" s="611" t="s">
        <v>71</v>
      </c>
      <c r="H12" s="612"/>
      <c r="I12" s="613"/>
      <c r="J12" s="607" t="s">
        <v>72</v>
      </c>
      <c r="K12" s="603" t="s">
        <v>75</v>
      </c>
      <c r="L12" s="605" t="s">
        <v>74</v>
      </c>
      <c r="M12" s="725" t="s">
        <v>7</v>
      </c>
      <c r="N12" s="157"/>
      <c r="O12" s="187"/>
    </row>
    <row r="13" spans="1:19" s="141" customFormat="1" ht="34.5" customHeight="1" thickBot="1">
      <c r="A13" s="592"/>
      <c r="B13" s="590"/>
      <c r="C13" s="608"/>
      <c r="D13" s="610"/>
      <c r="E13" s="632"/>
      <c r="F13" s="633"/>
      <c r="G13" s="614"/>
      <c r="H13" s="615"/>
      <c r="I13" s="616"/>
      <c r="J13" s="620"/>
      <c r="K13" s="604"/>
      <c r="L13" s="724"/>
      <c r="M13" s="726"/>
      <c r="N13" s="198"/>
      <c r="O13" s="187"/>
    </row>
    <row r="14" spans="1:19" s="141" customFormat="1" ht="24" hidden="1" customHeight="1" thickTop="1" thickBot="1">
      <c r="A14" s="713" t="s">
        <v>10</v>
      </c>
      <c r="B14" s="132" t="s">
        <v>76</v>
      </c>
      <c r="C14" s="132" t="s">
        <v>78</v>
      </c>
      <c r="D14" s="197" t="s">
        <v>23</v>
      </c>
      <c r="E14" s="716" t="s">
        <v>80</v>
      </c>
      <c r="F14" s="717"/>
      <c r="G14" s="716" t="s">
        <v>71</v>
      </c>
      <c r="H14" s="718"/>
      <c r="I14" s="57"/>
      <c r="J14" s="195"/>
      <c r="K14" s="184"/>
      <c r="L14" s="194"/>
      <c r="M14" s="193"/>
      <c r="N14" s="157"/>
    </row>
    <row r="15" spans="1:19" s="141" customFormat="1" ht="24" hidden="1" thickTop="1" thickBot="1">
      <c r="A15" s="714"/>
      <c r="B15" s="192" t="s">
        <v>11</v>
      </c>
      <c r="C15" s="192" t="s">
        <v>24</v>
      </c>
      <c r="D15" s="180">
        <v>40766</v>
      </c>
      <c r="E15" s="191"/>
      <c r="F15" s="178" t="s">
        <v>15</v>
      </c>
      <c r="G15" s="682" t="s">
        <v>87</v>
      </c>
      <c r="H15" s="683"/>
      <c r="I15" s="684"/>
      <c r="J15" s="190" t="s">
        <v>6</v>
      </c>
      <c r="K15" s="189"/>
      <c r="L15" s="189" t="s">
        <v>3</v>
      </c>
      <c r="M15" s="188">
        <v>280</v>
      </c>
      <c r="N15" s="157"/>
      <c r="O15" s="187"/>
    </row>
    <row r="16" spans="1:19" s="141" customFormat="1" ht="24" hidden="1" thickTop="1" thickBot="1">
      <c r="A16" s="714"/>
      <c r="B16" s="131" t="s">
        <v>77</v>
      </c>
      <c r="C16" s="131" t="s">
        <v>79</v>
      </c>
      <c r="D16" s="186" t="s">
        <v>22</v>
      </c>
      <c r="E16" s="719" t="s">
        <v>81</v>
      </c>
      <c r="F16" s="719"/>
      <c r="G16" s="720"/>
      <c r="H16" s="721"/>
      <c r="I16" s="722"/>
      <c r="J16" s="185" t="s">
        <v>4484</v>
      </c>
      <c r="K16" s="184" t="s">
        <v>3</v>
      </c>
      <c r="L16" s="183"/>
      <c r="M16" s="182">
        <v>825</v>
      </c>
      <c r="N16" s="157"/>
    </row>
    <row r="17" spans="1:22" ht="24" hidden="1" thickTop="1" thickBot="1">
      <c r="A17" s="715"/>
      <c r="B17" s="181" t="s">
        <v>12</v>
      </c>
      <c r="C17" s="181" t="s">
        <v>13</v>
      </c>
      <c r="D17" s="180">
        <v>40767</v>
      </c>
      <c r="E17" s="179" t="s">
        <v>4</v>
      </c>
      <c r="F17" s="178" t="s">
        <v>16</v>
      </c>
      <c r="G17" s="554"/>
      <c r="H17" s="555"/>
      <c r="I17" s="556"/>
      <c r="J17" s="177" t="s">
        <v>5</v>
      </c>
      <c r="K17" s="176"/>
      <c r="L17" s="176" t="s">
        <v>3</v>
      </c>
      <c r="M17" s="175">
        <v>120</v>
      </c>
      <c r="N17" s="157"/>
      <c r="V17" s="141"/>
    </row>
    <row r="18" spans="1:22" ht="30.6" customHeight="1" thickTop="1">
      <c r="A18" s="697">
        <v>1</v>
      </c>
      <c r="B18" s="172" t="s">
        <v>76</v>
      </c>
      <c r="C18" s="172" t="s">
        <v>78</v>
      </c>
      <c r="D18" s="172" t="s">
        <v>23</v>
      </c>
      <c r="E18" s="700" t="s">
        <v>80</v>
      </c>
      <c r="F18" s="700"/>
      <c r="G18" s="701" t="s">
        <v>71</v>
      </c>
      <c r="H18" s="702"/>
      <c r="I18" s="171"/>
      <c r="J18" s="169" t="s">
        <v>2</v>
      </c>
      <c r="K18" s="170"/>
      <c r="L18" s="169"/>
      <c r="M18" s="168"/>
      <c r="N18" s="157"/>
      <c r="V18" s="145"/>
    </row>
    <row r="19" spans="1:22" ht="90.75" customHeight="1" thickBot="1">
      <c r="A19" s="698"/>
      <c r="B19" s="165" t="str">
        <f>'[1]FY20 MOTHERBOARD'!K4</f>
        <v>SCOTT GIBERSON</v>
      </c>
      <c r="C19" s="165" t="str">
        <f>'[1]FY20 MOTHERBOARD'!Q4</f>
        <v>KEYNOTE SPEAKER AT THE JOINT FEDERAL PHARMACY SEMINAR</v>
      </c>
      <c r="D19" s="167">
        <f>'[1]FY20 MOTHERBOARD'!M4</f>
        <v>43768</v>
      </c>
      <c r="E19" s="166"/>
      <c r="F19" s="165" t="str">
        <f>'[1]FY20 MOTHERBOARD'!R4</f>
        <v>DALLAS, TX</v>
      </c>
      <c r="G19" s="703" t="str">
        <f>'[1]FY20 MOTHERBOARD'!S4</f>
        <v>AMERICAN PHARMACISTS ASSOCIATION</v>
      </c>
      <c r="H19" s="704"/>
      <c r="I19" s="705"/>
      <c r="J19" s="156" t="s">
        <v>4480</v>
      </c>
      <c r="K19" s="52"/>
      <c r="L19" s="156" t="s">
        <v>3</v>
      </c>
      <c r="M19" s="163">
        <f>'[1]FY20 MOTHERBOARD'!U4</f>
        <v>275.95</v>
      </c>
      <c r="N19" s="157"/>
      <c r="V19" s="145"/>
    </row>
    <row r="20" spans="1:22" ht="30.6" customHeight="1">
      <c r="A20" s="698"/>
      <c r="B20" s="164" t="s">
        <v>77</v>
      </c>
      <c r="C20" s="164" t="s">
        <v>79</v>
      </c>
      <c r="D20" s="164" t="s">
        <v>22</v>
      </c>
      <c r="E20" s="706" t="s">
        <v>81</v>
      </c>
      <c r="F20" s="706"/>
      <c r="G20" s="707"/>
      <c r="H20" s="708"/>
      <c r="I20" s="709"/>
      <c r="J20" s="154" t="s">
        <v>4479</v>
      </c>
      <c r="K20" s="19"/>
      <c r="L20" s="153" t="s">
        <v>3</v>
      </c>
      <c r="M20" s="163">
        <f>'[1]FY20 MOTHERBOARD'!V4</f>
        <v>150</v>
      </c>
      <c r="N20" s="157"/>
      <c r="V20" s="145"/>
    </row>
    <row r="21" spans="1:22" ht="30.6" customHeight="1" thickBot="1">
      <c r="A21" s="699"/>
      <c r="B21" s="162" t="str">
        <f>'[1]FY20 MOTHERBOARD'!T4</f>
        <v>DIRECTOR</v>
      </c>
      <c r="C21" s="162" t="str">
        <f>'[1]FY20 MOTHERBOARD'!L4</f>
        <v>UNIVERSITY OF MINNESOTA COLLEGE OF PHARMACY</v>
      </c>
      <c r="D21" s="161">
        <f>'[1]FY20 MOTHERBOARD'!O4</f>
        <v>43769</v>
      </c>
      <c r="E21" s="160"/>
      <c r="F21" s="159" t="str">
        <f>CONCATENATE(TEXT('[1]FY20 MOTHERBOARD'!M4,"mm/dd/yy")," - ",(TEXT('[1]FY20 MOTHERBOARD'!O4,"mm/dd/yy")))</f>
        <v>10/30/19 - 10/31/19</v>
      </c>
      <c r="G21" s="710"/>
      <c r="H21" s="711"/>
      <c r="I21" s="712"/>
      <c r="J21" s="150" t="s">
        <v>4478</v>
      </c>
      <c r="K21" s="149"/>
      <c r="L21" s="148"/>
      <c r="M21" s="158">
        <f>'[1]FY20 MOTHERBOARD'!W4</f>
        <v>0</v>
      </c>
      <c r="N21" s="157"/>
      <c r="V21" s="145"/>
    </row>
    <row r="22" spans="1:22" ht="24" customHeight="1">
      <c r="A22" s="697">
        <v>2</v>
      </c>
      <c r="B22" s="174" t="s">
        <v>76</v>
      </c>
      <c r="C22" s="174" t="s">
        <v>78</v>
      </c>
      <c r="D22" s="172" t="s">
        <v>23</v>
      </c>
      <c r="E22" s="700" t="s">
        <v>80</v>
      </c>
      <c r="F22" s="700"/>
      <c r="G22" s="701" t="s">
        <v>71</v>
      </c>
      <c r="H22" s="702"/>
      <c r="I22" s="171"/>
      <c r="J22" s="173" t="s">
        <v>2</v>
      </c>
      <c r="K22" s="170"/>
      <c r="L22" s="169"/>
      <c r="M22" s="168"/>
      <c r="N22" s="157"/>
      <c r="V22" s="145"/>
    </row>
    <row r="23" spans="1:22" ht="58.5" customHeight="1" thickBot="1">
      <c r="A23" s="698"/>
      <c r="B23" s="165" t="str">
        <f>'[1]FY20 MOTHERBOARD'!K6</f>
        <v>MARION COUCH</v>
      </c>
      <c r="C23" s="165" t="str">
        <f>'[1]FY20 MOTHERBOARD'!Q6</f>
        <v>KEYNOTE SPEAKER ON VALUE BASED CARE</v>
      </c>
      <c r="D23" s="167">
        <f>'[1]FY20 MOTHERBOARD'!N6</f>
        <v>43845</v>
      </c>
      <c r="E23" s="166"/>
      <c r="F23" s="165" t="str">
        <f>'[1]FY20 MOTHERBOARD'!R6</f>
        <v>PHILADELPHIA, PA</v>
      </c>
      <c r="G23" s="703" t="str">
        <f>'[1]FY20 MOTHERBOARD'!S6</f>
        <v>PENN MEDICINE</v>
      </c>
      <c r="H23" s="704"/>
      <c r="I23" s="705"/>
      <c r="J23" s="156" t="s">
        <v>4480</v>
      </c>
      <c r="K23" s="52"/>
      <c r="L23" s="156" t="s">
        <v>3</v>
      </c>
      <c r="M23" s="163">
        <f>'[1]FY20 MOTHERBOARD'!U6</f>
        <v>120</v>
      </c>
      <c r="N23" s="157"/>
      <c r="V23" s="145"/>
    </row>
    <row r="24" spans="1:22" ht="30.6" customHeight="1">
      <c r="A24" s="698"/>
      <c r="B24" s="164" t="s">
        <v>77</v>
      </c>
      <c r="C24" s="164" t="s">
        <v>79</v>
      </c>
      <c r="D24" s="164" t="s">
        <v>22</v>
      </c>
      <c r="E24" s="706" t="s">
        <v>81</v>
      </c>
      <c r="F24" s="706"/>
      <c r="G24" s="707"/>
      <c r="H24" s="708"/>
      <c r="I24" s="709"/>
      <c r="J24" s="154" t="s">
        <v>4479</v>
      </c>
      <c r="K24" s="19"/>
      <c r="L24" s="153" t="s">
        <v>3</v>
      </c>
      <c r="M24" s="163">
        <f>'[1]FY20 MOTHERBOARD'!V6</f>
        <v>149</v>
      </c>
      <c r="N24" s="157"/>
      <c r="V24" s="145"/>
    </row>
    <row r="25" spans="1:22" ht="30.6" customHeight="1" thickBot="1">
      <c r="A25" s="699"/>
      <c r="B25" s="162" t="str">
        <f>'[1]FY20 MOTHERBOARD'!T6</f>
        <v>SENIOR MEDICAL ADVISOR</v>
      </c>
      <c r="C25" s="162" t="str">
        <f>'[1]FY20 MOTHERBOARD'!L6</f>
        <v>PENN MEDICINE</v>
      </c>
      <c r="D25" s="161">
        <f>'[1]FY20 MOTHERBOARD'!P6</f>
        <v>43846</v>
      </c>
      <c r="E25" s="160"/>
      <c r="F25" s="167" t="str">
        <f>CONCATENATE(TEXT('[1]FY20 MOTHERBOARD'!M6,"mm/dd/yy")," - ",(TEXT('[1]FY20 MOTHERBOARD'!O6,"mm/dd/yy")))</f>
        <v>01/15/20 - 01/16/20</v>
      </c>
      <c r="G25" s="710"/>
      <c r="H25" s="711"/>
      <c r="I25" s="712"/>
      <c r="J25" s="150" t="s">
        <v>4478</v>
      </c>
      <c r="K25" s="149"/>
      <c r="L25" s="148" t="s">
        <v>3</v>
      </c>
      <c r="M25" s="158">
        <f>'[1]FY20 MOTHERBOARD'!W6</f>
        <v>91.5</v>
      </c>
      <c r="N25" s="157"/>
      <c r="V25" s="145"/>
    </row>
    <row r="26" spans="1:22" ht="30.6" customHeight="1" thickBot="1">
      <c r="A26" s="697"/>
      <c r="B26" s="172"/>
      <c r="C26" s="172"/>
      <c r="D26" s="172"/>
      <c r="E26" s="700"/>
      <c r="F26" s="700"/>
      <c r="G26" s="701"/>
      <c r="H26" s="702"/>
      <c r="I26" s="171"/>
      <c r="J26" s="169" t="s">
        <v>2</v>
      </c>
      <c r="K26" s="170"/>
      <c r="L26" s="169"/>
      <c r="M26" s="168"/>
      <c r="N26" s="157"/>
      <c r="V26" s="145"/>
    </row>
    <row r="27" spans="1:22" ht="70.5" hidden="1" customHeight="1" thickBot="1">
      <c r="A27" s="698"/>
      <c r="B27" s="165">
        <f>'[1]FY20 MOTHERBOARD'!K10</f>
        <v>0</v>
      </c>
      <c r="C27" s="165">
        <f>'[1]FY20 MOTHERBOARD'!Q10</f>
        <v>0</v>
      </c>
      <c r="D27" s="167">
        <f>'[1]FY20 MOTHERBOARD'!N10</f>
        <v>0</v>
      </c>
      <c r="E27" s="166"/>
      <c r="F27" s="165">
        <f>'[1]FY20 MOTHERBOARD'!R10</f>
        <v>0</v>
      </c>
      <c r="G27" s="703">
        <f>'[1]FY20 MOTHERBOARD'!S10</f>
        <v>0</v>
      </c>
      <c r="H27" s="704"/>
      <c r="I27" s="705"/>
      <c r="J27" s="156" t="s">
        <v>4480</v>
      </c>
      <c r="K27" s="52"/>
      <c r="L27" s="156" t="s">
        <v>3</v>
      </c>
      <c r="M27" s="163">
        <f>'[1]FY20 MOTHERBOARD'!U10</f>
        <v>0</v>
      </c>
      <c r="N27" s="157"/>
      <c r="V27" s="145"/>
    </row>
    <row r="28" spans="1:22" ht="30.6" hidden="1" customHeight="1">
      <c r="A28" s="698"/>
      <c r="B28" s="164" t="s">
        <v>77</v>
      </c>
      <c r="C28" s="164" t="s">
        <v>79</v>
      </c>
      <c r="D28" s="164" t="s">
        <v>22</v>
      </c>
      <c r="E28" s="706" t="s">
        <v>81</v>
      </c>
      <c r="F28" s="706"/>
      <c r="G28" s="707"/>
      <c r="H28" s="708"/>
      <c r="I28" s="709"/>
      <c r="J28" s="154" t="s">
        <v>4479</v>
      </c>
      <c r="K28" s="19"/>
      <c r="L28" s="153" t="s">
        <v>3</v>
      </c>
      <c r="M28" s="163">
        <f>'[1]FY20 MOTHERBOARD'!V10</f>
        <v>0</v>
      </c>
      <c r="N28" s="157"/>
      <c r="V28" s="145"/>
    </row>
    <row r="29" spans="1:22" ht="36.75" hidden="1" customHeight="1" thickBot="1">
      <c r="A29" s="699"/>
      <c r="B29" s="162">
        <f>'[1]FY20 MOTHERBOARD'!T10</f>
        <v>0</v>
      </c>
      <c r="C29" s="162">
        <f>'[1]FY20 MOTHERBOARD'!L10</f>
        <v>0</v>
      </c>
      <c r="D29" s="161">
        <f>'[1]FY20 MOTHERBOARD'!P10</f>
        <v>0</v>
      </c>
      <c r="E29" s="160"/>
      <c r="F29" s="159" t="str">
        <f>CONCATENATE(TEXT('[1]FY20 MOTHERBOARD'!M10,"mm/dd/yy")," - ",(TEXT('[1]FY20 MOTHERBOARD'!O10,"mm/dd/yy")))</f>
        <v>01/00/00 - 01/00/00</v>
      </c>
      <c r="G29" s="710"/>
      <c r="H29" s="711"/>
      <c r="I29" s="712"/>
      <c r="J29" s="150" t="s">
        <v>4478</v>
      </c>
      <c r="K29" s="149"/>
      <c r="L29" s="148"/>
      <c r="M29" s="158">
        <f>'[1]FY20 MOTHERBOARD'!W10</f>
        <v>0</v>
      </c>
      <c r="N29" s="157"/>
      <c r="V29" s="145"/>
    </row>
    <row r="30" spans="1:22" ht="30.6" hidden="1" customHeight="1">
      <c r="A30" s="697">
        <v>5</v>
      </c>
      <c r="B30" s="172" t="s">
        <v>76</v>
      </c>
      <c r="C30" s="172" t="s">
        <v>78</v>
      </c>
      <c r="D30" s="172" t="s">
        <v>23</v>
      </c>
      <c r="E30" s="700" t="s">
        <v>80</v>
      </c>
      <c r="F30" s="700"/>
      <c r="G30" s="701" t="s">
        <v>71</v>
      </c>
      <c r="H30" s="702"/>
      <c r="I30" s="171"/>
      <c r="J30" s="169" t="s">
        <v>2</v>
      </c>
      <c r="K30" s="170"/>
      <c r="L30" s="169"/>
      <c r="M30" s="168"/>
      <c r="N30" s="157"/>
      <c r="V30" s="145"/>
    </row>
    <row r="31" spans="1:22" ht="70.5" hidden="1" customHeight="1" thickBot="1">
      <c r="A31" s="698"/>
      <c r="B31" s="165" t="e">
        <f>'[1]FY20 MOTHERBOARD'!#REF!</f>
        <v>#REF!</v>
      </c>
      <c r="C31" s="165" t="e">
        <f>'[1]FY20 MOTHERBOARD'!#REF!</f>
        <v>#REF!</v>
      </c>
      <c r="D31" s="167" t="e">
        <f>'[1]FY20 MOTHERBOARD'!#REF!</f>
        <v>#REF!</v>
      </c>
      <c r="E31" s="166"/>
      <c r="F31" s="165" t="e">
        <f>'[1]FY20 MOTHERBOARD'!#REF!</f>
        <v>#REF!</v>
      </c>
      <c r="G31" s="703" t="e">
        <f>'[1]FY20 MOTHERBOARD'!#REF!</f>
        <v>#REF!</v>
      </c>
      <c r="H31" s="704"/>
      <c r="I31" s="705"/>
      <c r="J31" s="156" t="s">
        <v>4483</v>
      </c>
      <c r="K31" s="52"/>
      <c r="L31" s="156" t="s">
        <v>3</v>
      </c>
      <c r="M31" s="163" t="e">
        <f>'[1]FY20 MOTHERBOARD'!#REF!</f>
        <v>#REF!</v>
      </c>
      <c r="N31" s="157"/>
      <c r="V31" s="145"/>
    </row>
    <row r="32" spans="1:22" ht="30.6" hidden="1" customHeight="1">
      <c r="A32" s="698"/>
      <c r="B32" s="164" t="s">
        <v>77</v>
      </c>
      <c r="C32" s="164" t="s">
        <v>79</v>
      </c>
      <c r="D32" s="164" t="s">
        <v>22</v>
      </c>
      <c r="E32" s="706" t="s">
        <v>81</v>
      </c>
      <c r="F32" s="706"/>
      <c r="G32" s="707"/>
      <c r="H32" s="708"/>
      <c r="I32" s="709"/>
      <c r="J32" s="154" t="s">
        <v>4479</v>
      </c>
      <c r="K32" s="19"/>
      <c r="L32" s="153" t="s">
        <v>3</v>
      </c>
      <c r="M32" s="163" t="e">
        <f>'[1]FY20 MOTHERBOARD'!#REF!</f>
        <v>#REF!</v>
      </c>
      <c r="N32" s="157"/>
      <c r="V32" s="145"/>
    </row>
    <row r="33" spans="1:22" ht="30.6" hidden="1" customHeight="1" thickBot="1">
      <c r="A33" s="699"/>
      <c r="B33" s="162" t="e">
        <f>'[1]FY20 MOTHERBOARD'!#REF!</f>
        <v>#REF!</v>
      </c>
      <c r="C33" s="162" t="e">
        <f>'[1]FY20 MOTHERBOARD'!#REF!</f>
        <v>#REF!</v>
      </c>
      <c r="D33" s="161" t="e">
        <f>'[1]FY20 MOTHERBOARD'!#REF!</f>
        <v>#REF!</v>
      </c>
      <c r="E33" s="160"/>
      <c r="F33" s="167" t="e">
        <f>CONCATENATE(TEXT('[1]FY20 MOTHERBOARD'!#REF!,"mm/dd/yy")," - ",(TEXT('[1]FY20 MOTHERBOARD'!#REF!,"mm/dd/yy")))</f>
        <v>#REF!</v>
      </c>
      <c r="G33" s="710"/>
      <c r="H33" s="711"/>
      <c r="I33" s="712"/>
      <c r="J33" s="150" t="s">
        <v>4478</v>
      </c>
      <c r="K33" s="149"/>
      <c r="L33" s="148"/>
      <c r="M33" s="158" t="e">
        <f>'[1]FY20 MOTHERBOARD'!#REF!</f>
        <v>#REF!</v>
      </c>
      <c r="N33" s="157"/>
      <c r="V33" s="145"/>
    </row>
    <row r="34" spans="1:22" ht="30.6" hidden="1" customHeight="1">
      <c r="A34" s="697">
        <f>A26+1</f>
        <v>1</v>
      </c>
      <c r="B34" s="172" t="s">
        <v>76</v>
      </c>
      <c r="C34" s="172" t="s">
        <v>78</v>
      </c>
      <c r="D34" s="172" t="s">
        <v>23</v>
      </c>
      <c r="E34" s="700" t="s">
        <v>80</v>
      </c>
      <c r="F34" s="700"/>
      <c r="G34" s="701" t="s">
        <v>71</v>
      </c>
      <c r="H34" s="702"/>
      <c r="I34" s="171"/>
      <c r="J34" s="169" t="s">
        <v>2</v>
      </c>
      <c r="K34" s="170"/>
      <c r="L34" s="169"/>
      <c r="M34" s="168"/>
      <c r="N34" s="157"/>
      <c r="V34" s="145"/>
    </row>
    <row r="35" spans="1:22" ht="63" hidden="1" customHeight="1" thickBot="1">
      <c r="A35" s="698"/>
      <c r="B35" s="165">
        <f>'[1]FY20 MOTHERBOARD'!K12</f>
        <v>0</v>
      </c>
      <c r="C35" s="165">
        <f>'[1]FY20 MOTHERBOARD'!Q12</f>
        <v>0</v>
      </c>
      <c r="D35" s="167">
        <f>'[1]FY20 MOTHERBOARD'!N12</f>
        <v>0</v>
      </c>
      <c r="E35" s="166"/>
      <c r="F35" s="165">
        <f>'[1]FY20 MOTHERBOARD'!R12</f>
        <v>0</v>
      </c>
      <c r="G35" s="703">
        <f>'[1]FY20 MOTHERBOARD'!S12</f>
        <v>0</v>
      </c>
      <c r="H35" s="704"/>
      <c r="I35" s="705"/>
      <c r="J35" s="156" t="s">
        <v>4480</v>
      </c>
      <c r="K35" s="52"/>
      <c r="L35" s="156" t="s">
        <v>3</v>
      </c>
      <c r="M35" s="163">
        <f>'[1]FY20 MOTHERBOARD'!U12</f>
        <v>0</v>
      </c>
      <c r="N35" s="157"/>
      <c r="V35" s="145"/>
    </row>
    <row r="36" spans="1:22" ht="30.6" hidden="1" customHeight="1">
      <c r="A36" s="698"/>
      <c r="B36" s="164" t="s">
        <v>77</v>
      </c>
      <c r="C36" s="164" t="s">
        <v>79</v>
      </c>
      <c r="D36" s="164" t="s">
        <v>22</v>
      </c>
      <c r="E36" s="706" t="s">
        <v>81</v>
      </c>
      <c r="F36" s="706"/>
      <c r="G36" s="707"/>
      <c r="H36" s="708"/>
      <c r="I36" s="709"/>
      <c r="J36" s="154" t="s">
        <v>4479</v>
      </c>
      <c r="K36" s="19"/>
      <c r="L36" s="153" t="s">
        <v>3</v>
      </c>
      <c r="M36" s="163">
        <f>'[1]FY20 MOTHERBOARD'!V12</f>
        <v>0</v>
      </c>
      <c r="N36" s="157"/>
      <c r="V36" s="145"/>
    </row>
    <row r="37" spans="1:22" ht="30.6" hidden="1" customHeight="1" thickBot="1">
      <c r="A37" s="699"/>
      <c r="B37" s="162">
        <f>'[1]FY20 MOTHERBOARD'!T12</f>
        <v>0</v>
      </c>
      <c r="C37" s="162">
        <f>'[1]FY20 MOTHERBOARD'!L12</f>
        <v>0</v>
      </c>
      <c r="D37" s="161">
        <f>'[1]FY20 MOTHERBOARD'!O12</f>
        <v>0</v>
      </c>
      <c r="E37" s="160"/>
      <c r="F37" s="159" t="str">
        <f>CONCATENATE(TEXT('[1]FY20 MOTHERBOARD'!M12,"mm/dd/yy")," - ",(TEXT('[1]FY20 MOTHERBOARD'!O12,"mm/dd/yy")))</f>
        <v>01/00/00 - 01/00/00</v>
      </c>
      <c r="G37" s="710"/>
      <c r="H37" s="711"/>
      <c r="I37" s="712"/>
      <c r="J37" s="150" t="s">
        <v>4478</v>
      </c>
      <c r="K37" s="149"/>
      <c r="L37" s="148"/>
      <c r="M37" s="158">
        <f>'[1]FY20 MOTHERBOARD'!W12</f>
        <v>0</v>
      </c>
      <c r="N37" s="157"/>
      <c r="V37" s="145"/>
    </row>
    <row r="38" spans="1:22" ht="30.6" hidden="1" customHeight="1">
      <c r="A38" s="697">
        <f>A34+1</f>
        <v>2</v>
      </c>
      <c r="B38" s="172" t="s">
        <v>4482</v>
      </c>
      <c r="C38" s="172" t="s">
        <v>78</v>
      </c>
      <c r="D38" s="172" t="s">
        <v>23</v>
      </c>
      <c r="E38" s="700" t="s">
        <v>80</v>
      </c>
      <c r="F38" s="700"/>
      <c r="G38" s="701" t="s">
        <v>71</v>
      </c>
      <c r="H38" s="702"/>
      <c r="I38" s="171"/>
      <c r="J38" s="169" t="s">
        <v>2</v>
      </c>
      <c r="K38" s="170"/>
      <c r="L38" s="169"/>
      <c r="M38" s="168"/>
      <c r="N38" s="157"/>
      <c r="V38" s="145"/>
    </row>
    <row r="39" spans="1:22" ht="96.75" hidden="1" customHeight="1" thickBot="1">
      <c r="A39" s="698"/>
      <c r="B39" s="165">
        <f>'[1]FY20 MOTHERBOARD'!K14</f>
        <v>0</v>
      </c>
      <c r="C39" s="165">
        <f>'[1]FY20 MOTHERBOARD'!Q14</f>
        <v>0</v>
      </c>
      <c r="D39" s="167">
        <f>'[1]FY20 MOTHERBOARD'!N14</f>
        <v>0</v>
      </c>
      <c r="E39" s="166"/>
      <c r="F39" s="165">
        <f>'[1]FY20 MOTHERBOARD'!R14</f>
        <v>0</v>
      </c>
      <c r="G39" s="703">
        <f>'[1]FY20 MOTHERBOARD'!S14</f>
        <v>0</v>
      </c>
      <c r="H39" s="704"/>
      <c r="I39" s="705"/>
      <c r="J39" s="156" t="s">
        <v>4480</v>
      </c>
      <c r="K39" s="52"/>
      <c r="L39" s="156" t="s">
        <v>3</v>
      </c>
      <c r="M39" s="163">
        <f>'[1]FY20 MOTHERBOARD'!U14</f>
        <v>0</v>
      </c>
      <c r="N39" s="157"/>
      <c r="V39" s="145"/>
    </row>
    <row r="40" spans="1:22" ht="30.6" hidden="1" customHeight="1">
      <c r="A40" s="698"/>
      <c r="B40" s="164" t="s">
        <v>77</v>
      </c>
      <c r="C40" s="164" t="s">
        <v>79</v>
      </c>
      <c r="D40" s="164" t="s">
        <v>22</v>
      </c>
      <c r="E40" s="706" t="s">
        <v>81</v>
      </c>
      <c r="F40" s="706"/>
      <c r="G40" s="707"/>
      <c r="H40" s="708"/>
      <c r="I40" s="709"/>
      <c r="J40" s="154" t="s">
        <v>4479</v>
      </c>
      <c r="K40" s="19"/>
      <c r="L40" s="153" t="s">
        <v>3</v>
      </c>
      <c r="M40" s="163">
        <f>'[1]FY20 MOTHERBOARD'!V14</f>
        <v>0</v>
      </c>
      <c r="N40" s="157"/>
      <c r="V40" s="145"/>
    </row>
    <row r="41" spans="1:22" ht="30.6" hidden="1" customHeight="1" thickBot="1">
      <c r="A41" s="699"/>
      <c r="B41" s="162">
        <f>'[1]FY20 MOTHERBOARD'!T14</f>
        <v>0</v>
      </c>
      <c r="C41" s="162">
        <f>'[1]FY20 MOTHERBOARD'!L14</f>
        <v>0</v>
      </c>
      <c r="D41" s="161">
        <f>'[1]FY20 MOTHERBOARD'!P14</f>
        <v>0</v>
      </c>
      <c r="E41" s="160"/>
      <c r="F41" s="159" t="str">
        <f>CONCATENATE(TEXT('[1]FY20 MOTHERBOARD'!M14,"mm-dd-yy")," - ",(TEXT('[1]FY20 MOTHERBOARD'!O14,"mm-dd-yy")))</f>
        <v>01-00-00 - 01-00-00</v>
      </c>
      <c r="G41" s="710"/>
      <c r="H41" s="711"/>
      <c r="I41" s="712"/>
      <c r="J41" s="150" t="s">
        <v>4478</v>
      </c>
      <c r="K41" s="149"/>
      <c r="L41" s="148"/>
      <c r="M41" s="158">
        <f>'[1]FY20 MOTHERBOARD'!W14</f>
        <v>0</v>
      </c>
      <c r="N41" s="157"/>
      <c r="V41" s="145"/>
    </row>
    <row r="42" spans="1:22" ht="30.6" hidden="1" customHeight="1">
      <c r="A42" s="697">
        <f>A38+1</f>
        <v>3</v>
      </c>
      <c r="B42" s="172" t="s">
        <v>76</v>
      </c>
      <c r="C42" s="172" t="s">
        <v>78</v>
      </c>
      <c r="D42" s="172" t="s">
        <v>23</v>
      </c>
      <c r="E42" s="700" t="s">
        <v>80</v>
      </c>
      <c r="F42" s="700"/>
      <c r="G42" s="701" t="s">
        <v>71</v>
      </c>
      <c r="H42" s="702"/>
      <c r="I42" s="171"/>
      <c r="J42" s="169" t="s">
        <v>2</v>
      </c>
      <c r="K42" s="170"/>
      <c r="L42" s="169"/>
      <c r="M42" s="168"/>
      <c r="N42" s="157"/>
      <c r="V42" s="145"/>
    </row>
    <row r="43" spans="1:22" ht="69" hidden="1" customHeight="1" thickBot="1">
      <c r="A43" s="698"/>
      <c r="B43" s="165">
        <f>'[1]FY20 MOTHERBOARD'!K16</f>
        <v>0</v>
      </c>
      <c r="C43" s="165">
        <f>'[1]FY20 MOTHERBOARD'!Q16</f>
        <v>0</v>
      </c>
      <c r="D43" s="167">
        <f>'[1]FY20 MOTHERBOARD'!N16</f>
        <v>0</v>
      </c>
      <c r="E43" s="166"/>
      <c r="F43" s="165">
        <f>'[1]FY20 MOTHERBOARD'!R16</f>
        <v>0</v>
      </c>
      <c r="G43" s="703">
        <f>'[1]FY20 MOTHERBOARD'!S16</f>
        <v>0</v>
      </c>
      <c r="H43" s="704"/>
      <c r="I43" s="705"/>
      <c r="J43" s="156" t="s">
        <v>4480</v>
      </c>
      <c r="K43" s="52"/>
      <c r="L43" s="156"/>
      <c r="M43" s="163">
        <f>'[1]FY20 MOTHERBOARD'!U16</f>
        <v>0</v>
      </c>
      <c r="N43" s="157"/>
      <c r="V43" s="145"/>
    </row>
    <row r="44" spans="1:22" ht="30.6" hidden="1" customHeight="1">
      <c r="A44" s="698"/>
      <c r="B44" s="164" t="s">
        <v>77</v>
      </c>
      <c r="C44" s="164" t="s">
        <v>79</v>
      </c>
      <c r="D44" s="164" t="s">
        <v>22</v>
      </c>
      <c r="E44" s="706" t="s">
        <v>81</v>
      </c>
      <c r="F44" s="706"/>
      <c r="G44" s="707"/>
      <c r="H44" s="708"/>
      <c r="I44" s="709"/>
      <c r="J44" s="154" t="s">
        <v>4479</v>
      </c>
      <c r="K44" s="19"/>
      <c r="L44" s="153"/>
      <c r="M44" s="163">
        <f>'[1]FY20 MOTHERBOARD'!V16</f>
        <v>0</v>
      </c>
      <c r="N44" s="157"/>
      <c r="V44" s="145"/>
    </row>
    <row r="45" spans="1:22" ht="30.6" hidden="1" customHeight="1" thickBot="1">
      <c r="A45" s="699"/>
      <c r="B45" s="162">
        <f>'[1]FY20 MOTHERBOARD'!T16</f>
        <v>0</v>
      </c>
      <c r="C45" s="162">
        <f>'[1]FY20 MOTHERBOARD'!L16</f>
        <v>0</v>
      </c>
      <c r="D45" s="161">
        <f>'[1]FY20 MOTHERBOARD'!P16</f>
        <v>0</v>
      </c>
      <c r="E45" s="160"/>
      <c r="F45" s="159" t="str">
        <f>CONCATENATE(TEXT('[1]FY20 MOTHERBOARD'!M16,"mm-dd-yy")," - ",(TEXT('[1]FY20 MOTHERBOARD'!O16,"mm-dd-yy")))</f>
        <v>01-00-00 - 01-00-00</v>
      </c>
      <c r="G45" s="710"/>
      <c r="H45" s="711"/>
      <c r="I45" s="712"/>
      <c r="J45" s="150" t="s">
        <v>4478</v>
      </c>
      <c r="K45" s="149"/>
      <c r="L45" s="148"/>
      <c r="M45" s="158">
        <f>'[1]FY20 MOTHERBOARD'!W16</f>
        <v>0</v>
      </c>
      <c r="N45" s="157"/>
      <c r="V45" s="145"/>
    </row>
    <row r="46" spans="1:22" ht="18.75" customHeight="1">
      <c r="A46" s="151"/>
      <c r="B46" s="688" t="s">
        <v>4481</v>
      </c>
      <c r="C46" s="689"/>
      <c r="D46" s="689"/>
      <c r="E46" s="689"/>
      <c r="F46" s="689"/>
      <c r="G46" s="689"/>
      <c r="H46" s="689"/>
      <c r="I46" s="690"/>
      <c r="J46" s="156" t="s">
        <v>4480</v>
      </c>
      <c r="K46" s="52"/>
      <c r="L46" s="156" t="s">
        <v>3</v>
      </c>
      <c r="M46" s="155">
        <f>M19++M23</f>
        <v>395.95</v>
      </c>
      <c r="N46" s="146"/>
      <c r="V46" s="145"/>
    </row>
    <row r="47" spans="1:22" ht="15" customHeight="1">
      <c r="A47" s="151"/>
      <c r="B47" s="691"/>
      <c r="C47" s="692"/>
      <c r="D47" s="692"/>
      <c r="E47" s="692"/>
      <c r="F47" s="692"/>
      <c r="G47" s="692"/>
      <c r="H47" s="692"/>
      <c r="I47" s="693"/>
      <c r="J47" s="154" t="s">
        <v>4479</v>
      </c>
      <c r="K47" s="19"/>
      <c r="L47" s="153" t="s">
        <v>3</v>
      </c>
      <c r="M47" s="152">
        <f>M20+M24</f>
        <v>299</v>
      </c>
      <c r="N47" s="146"/>
      <c r="V47" s="145"/>
    </row>
    <row r="48" spans="1:22" ht="15.75" customHeight="1" thickBot="1">
      <c r="A48" s="151"/>
      <c r="B48" s="694"/>
      <c r="C48" s="695"/>
      <c r="D48" s="695"/>
      <c r="E48" s="695"/>
      <c r="F48" s="695"/>
      <c r="G48" s="695"/>
      <c r="H48" s="695"/>
      <c r="I48" s="696"/>
      <c r="J48" s="150" t="s">
        <v>4478</v>
      </c>
      <c r="K48" s="149"/>
      <c r="L48" s="148" t="s">
        <v>3</v>
      </c>
      <c r="M48" s="147">
        <f>M21+M25</f>
        <v>91.5</v>
      </c>
      <c r="N48" s="146"/>
      <c r="V48" s="145">
        <f>G219</f>
        <v>0</v>
      </c>
    </row>
  </sheetData>
  <mergeCells count="76">
    <mergeCell ref="B10:F10"/>
    <mergeCell ref="D11:F11"/>
    <mergeCell ref="J2:M4"/>
    <mergeCell ref="P2:S2"/>
    <mergeCell ref="P3:S3"/>
    <mergeCell ref="P4:S4"/>
    <mergeCell ref="A5:M5"/>
    <mergeCell ref="A6:A13"/>
    <mergeCell ref="B6:J7"/>
    <mergeCell ref="B8:N8"/>
    <mergeCell ref="L9:M11"/>
    <mergeCell ref="K12:K13"/>
    <mergeCell ref="L12:L13"/>
    <mergeCell ref="M12:M13"/>
    <mergeCell ref="B9:F9"/>
    <mergeCell ref="G9:G11"/>
    <mergeCell ref="A14:A17"/>
    <mergeCell ref="E14:F14"/>
    <mergeCell ref="G14:H14"/>
    <mergeCell ref="G15:I15"/>
    <mergeCell ref="E16:F16"/>
    <mergeCell ref="G16:I16"/>
    <mergeCell ref="G17:I17"/>
    <mergeCell ref="H9:H11"/>
    <mergeCell ref="I9:I11"/>
    <mergeCell ref="J9:J11"/>
    <mergeCell ref="K9:K11"/>
    <mergeCell ref="J12:J13"/>
    <mergeCell ref="A18:A21"/>
    <mergeCell ref="E18:F18"/>
    <mergeCell ref="G18:H18"/>
    <mergeCell ref="G19:I19"/>
    <mergeCell ref="E20:F20"/>
    <mergeCell ref="G20:I21"/>
    <mergeCell ref="B12:B13"/>
    <mergeCell ref="C12:C13"/>
    <mergeCell ref="D12:D13"/>
    <mergeCell ref="E12:F13"/>
    <mergeCell ref="G12:I13"/>
    <mergeCell ref="A22:A25"/>
    <mergeCell ref="E22:F22"/>
    <mergeCell ref="G22:H22"/>
    <mergeCell ref="G23:I23"/>
    <mergeCell ref="E24:F24"/>
    <mergeCell ref="G24:I25"/>
    <mergeCell ref="A26:A29"/>
    <mergeCell ref="E26:F26"/>
    <mergeCell ref="G26:H26"/>
    <mergeCell ref="G27:I27"/>
    <mergeCell ref="E28:F28"/>
    <mergeCell ref="G28:I29"/>
    <mergeCell ref="A30:A33"/>
    <mergeCell ref="E30:F30"/>
    <mergeCell ref="G30:H30"/>
    <mergeCell ref="G31:I31"/>
    <mergeCell ref="E32:F32"/>
    <mergeCell ref="G32:I33"/>
    <mergeCell ref="A34:A37"/>
    <mergeCell ref="E34:F34"/>
    <mergeCell ref="G34:H34"/>
    <mergeCell ref="G35:I35"/>
    <mergeCell ref="E36:F36"/>
    <mergeCell ref="G36:I37"/>
    <mergeCell ref="A38:A41"/>
    <mergeCell ref="E38:F38"/>
    <mergeCell ref="G38:H38"/>
    <mergeCell ref="G39:I39"/>
    <mergeCell ref="E40:F40"/>
    <mergeCell ref="G40:I41"/>
    <mergeCell ref="B46:I48"/>
    <mergeCell ref="A42:A45"/>
    <mergeCell ref="E42:F42"/>
    <mergeCell ref="G42:H42"/>
    <mergeCell ref="G43:I43"/>
    <mergeCell ref="E44:F44"/>
    <mergeCell ref="G44:I45"/>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39 B43 B31"/>
    <dataValidation allowBlank="1" showInputMessage="1" showErrorMessage="1" promptTitle="Benefit #3- Payment in-kind" prompt="If there is a benefit #3 and it was paid in-kind, mark this box with an  x._x000a_" sqref="L33 L45 L48 L41 L37 L25 L29 L21"/>
    <dataValidation allowBlank="1" showInputMessage="1" showErrorMessage="1" promptTitle="Benefit #2- Payment in-kind" prompt="If there is a benefit #2 and it was paid in-kind, mark this box with an  x._x000a_" sqref="L47 L28 L40 L44 L32 L36"/>
    <dataValidation allowBlank="1" showInputMessage="1" showErrorMessage="1" promptTitle="Benefit #1- Payment in-kind" prompt="If there is a benefit #1 and it was paid in-kind, mark this box with an  x._x000a_" sqref="L46 L26:L27 L38:L39 L42:L43 L30:L31 L18 L20 L34:L35 L22 L24"/>
    <dataValidation allowBlank="1" showInputMessage="1" showErrorMessage="1" promptTitle="Benefit #3--Payment by Check" prompt="If there is a benefit #3 and it was paid by check, mark an x in this cell._x000a_" sqref="K33 K45 K48 K41 K37 K25 K29 K21"/>
    <dataValidation allowBlank="1" showInputMessage="1" showErrorMessage="1" promptTitle="Benefit #2--Payment by Check" prompt="If there is a benefit #2 and it was paid by check, mark an x in this cell._x000a_" sqref="K47 K28 K40 K44 K32 K36"/>
    <dataValidation allowBlank="1" showInputMessage="1" showErrorMessage="1" promptTitle="Benefit #1--Payment by Check" prompt="If there is a benefit #1 and it was paid by check, mark an x in this cell._x000a_" sqref="K46 K26:K27 K38:K39 K42:K43 K30:K31 K18 K20 K34:K35 K22 K24"/>
    <dataValidation allowBlank="1" showInputMessage="1" showErrorMessage="1" promptTitle="Benefit #3 Description" prompt="Benefit #3 description is listed here" sqref="J45 J48 J33 J41 J37 J25 J29 J21"/>
    <dataValidation allowBlank="1" showInputMessage="1" showErrorMessage="1" promptTitle="Benefit #3 Total Amount" prompt="The total amount of Benefit #3 is entered here." sqref="M33 M45 M48 M41 M37 M25 M29 M21"/>
    <dataValidation allowBlank="1" showInputMessage="1" showErrorMessage="1" promptTitle="Benefit #2 Total Amount" prompt="The total amount of Benefit #2 is entered here." sqref="M47 M28 M40 M32 M36 M44"/>
    <dataValidation allowBlank="1" showInputMessage="1" showErrorMessage="1" promptTitle="Benefit #2 Description" prompt="Benefit #2 description is listed here" sqref="J44 J32"/>
    <dataValidation allowBlank="1" showInputMessage="1" showErrorMessage="1" promptTitle="Benefit #1 Total Amount" prompt="The total amount of Benefit #1 is entered here." sqref="M46 M26:M27 M38:M39 M30:M31 M18 M34:M35 M42:M43 M22"/>
    <dataValidation allowBlank="1" showInputMessage="1" showErrorMessage="1" promptTitle="Benefit#1 Description" prompt="Benefit Description for Entry #1 is listed here." sqref="J40 J42 J30 J47 J26 J28 J38 J20 J18 J34 J36 J24 J22"/>
    <dataValidation allowBlank="1" showInputMessage="1" showErrorMessage="1" promptTitle="Travel Date(s)" prompt="List the dates of travel here expressed in the format MM/DD/YYYY-MM/DD/YYYY." sqref="F33 F45 F41 F37 F25 F29 F21"/>
    <dataValidation type="date" allowBlank="1" showInputMessage="1" showErrorMessage="1" errorTitle="Data Entry Error" error="Please enter date using MM/DD/YYYY" promptTitle="Event Ending Date" prompt="List Event ending date here using the format MM/DD/YYYY." sqref="D33 D41 D25 D21">
      <formula1>40179</formula1>
      <formula2>73051</formula2>
    </dataValidation>
    <dataValidation allowBlank="1" showInputMessage="1" showErrorMessage="1" promptTitle="Event Sponsor" prompt="List the event sponsor here." sqref="C33 C41 C25 C21"/>
    <dataValidation allowBlank="1" showInputMessage="1" showErrorMessage="1" promptTitle="Traveler Title" prompt="List traveler's title here." sqref="B45 B41 B33 B37 B25 B29 B21"/>
    <dataValidation allowBlank="1" showInputMessage="1" showErrorMessage="1" promptTitle="Location " prompt="List location of event here." sqref="F27 F39 F43 F31 F19 F35 F23"/>
    <dataValidation type="date" allowBlank="1" showInputMessage="1" showErrorMessage="1" errorTitle="Text Entered Not Valid" error="Please enter date using standardized format MM/DD/YYYY." promptTitle="Event Beginning Date" prompt="Insert event beginning date using the format MM/DD/YYYY here._x000a_" sqref="D27 D39 D43 D31 D19 D35 D23">
      <formula1>40179</formula1>
      <formula2>73051</formula2>
    </dataValidation>
    <dataValidation allowBlank="1" showInputMessage="1" showErrorMessage="1" promptTitle="Event Description" prompt="Provide event description (e.g. title of the conference) here." sqref="C27 C39 C43 C31 C19 C35 C23"/>
    <dataValidation allowBlank="1" showInputMessage="1" showErrorMessage="1" promptTitle="Traveler Name " prompt="List traveler's first and last name here." sqref="B27 B19 B35 B23"/>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33:I33 G29:I29 C45:E45 G45:I45 G27:I27 G39:I39 G43:I43 G31:I31 G41:I41 G21:I21 C37:E37 G25:I25 G19:I19 C29:E29 G37:I37 G35:I35 G23:I23 G17:I17"/>
  </dataValidations>
  <hyperlinks>
    <hyperlink ref="D11" r:id="rId1"/>
  </hyperlinks>
  <printOptions gridLines="1"/>
  <pageMargins left="0.25" right="0.25" top="0.75" bottom="0.75" header="0.3" footer="0.3"/>
  <pageSetup scale="72" fitToHeight="0" orientation="landscape" blackAndWhite="1" r:id="rId2"/>
  <rowBreaks count="1" manualBreakCount="1">
    <brk id="17" max="16383" man="1"/>
  </rowBreaks>
  <colBreaks count="1" manualBreakCount="1">
    <brk id="1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20.28515625" style="234" customWidth="1"/>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O3" s="347" t="s">
        <v>4757</v>
      </c>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HHSPA OS IEA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4756</v>
      </c>
      <c r="C10" s="728"/>
      <c r="D10" s="728"/>
      <c r="E10" s="728"/>
      <c r="F10" s="729"/>
      <c r="G10" s="635"/>
      <c r="H10" s="644"/>
      <c r="I10" s="638"/>
      <c r="J10" s="618"/>
      <c r="K10" s="641"/>
      <c r="L10" s="627"/>
      <c r="M10" s="626"/>
      <c r="N10" s="24"/>
      <c r="O10" s="21"/>
      <c r="P10" s="1"/>
    </row>
    <row r="11" spans="1:19" s="234" customFormat="1" ht="13.5" thickBot="1">
      <c r="A11" s="738"/>
      <c r="B11" s="46" t="s">
        <v>20</v>
      </c>
      <c r="C11" s="85" t="s">
        <v>4755</v>
      </c>
      <c r="D11" s="586" t="s">
        <v>4754</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J2:M4"/>
    <mergeCell ref="P2:S2"/>
    <mergeCell ref="P3:S3"/>
    <mergeCell ref="P4:S4"/>
    <mergeCell ref="A5:M5"/>
    <mergeCell ref="A6:A13"/>
    <mergeCell ref="B6:J7"/>
    <mergeCell ref="B8:N8"/>
    <mergeCell ref="B9:F9"/>
    <mergeCell ref="G9:G11"/>
    <mergeCell ref="H9:H11"/>
    <mergeCell ref="I9:I11"/>
    <mergeCell ref="J9:J11"/>
    <mergeCell ref="K9:K11"/>
    <mergeCell ref="L9:M11"/>
    <mergeCell ref="B10:F10"/>
    <mergeCell ref="D11:F11"/>
    <mergeCell ref="B12:B13"/>
    <mergeCell ref="C12:C13"/>
    <mergeCell ref="D12:D13"/>
    <mergeCell ref="E12:F13"/>
    <mergeCell ref="G12:I13"/>
    <mergeCell ref="J12:J13"/>
    <mergeCell ref="K12:K13"/>
    <mergeCell ref="L12:L13"/>
    <mergeCell ref="M12:M13"/>
    <mergeCell ref="A14:A17"/>
    <mergeCell ref="E14:F14"/>
    <mergeCell ref="G14:H14"/>
    <mergeCell ref="G15:I15"/>
    <mergeCell ref="E16:F16"/>
    <mergeCell ref="G16:I16"/>
    <mergeCell ref="G17:I17"/>
    <mergeCell ref="A18:A21"/>
    <mergeCell ref="E18:F18"/>
    <mergeCell ref="G18:I18"/>
    <mergeCell ref="G19:I19"/>
    <mergeCell ref="E20:F20"/>
    <mergeCell ref="G20:I21"/>
    <mergeCell ref="A22:A25"/>
    <mergeCell ref="E22:F22"/>
    <mergeCell ref="G22:H22"/>
    <mergeCell ref="G23:I23"/>
    <mergeCell ref="E24:F24"/>
    <mergeCell ref="G24:I24"/>
    <mergeCell ref="G25:I25"/>
    <mergeCell ref="A26:A29"/>
    <mergeCell ref="E26:F26"/>
    <mergeCell ref="G26:H26"/>
    <mergeCell ref="G27:I27"/>
    <mergeCell ref="E28:F28"/>
    <mergeCell ref="G28:I28"/>
    <mergeCell ref="G29:I29"/>
    <mergeCell ref="A30:A33"/>
    <mergeCell ref="E30:F30"/>
    <mergeCell ref="G30:H30"/>
    <mergeCell ref="G31:I31"/>
    <mergeCell ref="E32:F32"/>
    <mergeCell ref="G32:I32"/>
    <mergeCell ref="G33:I33"/>
    <mergeCell ref="A34:A37"/>
    <mergeCell ref="E34:F34"/>
    <mergeCell ref="G34:H34"/>
    <mergeCell ref="G35:I35"/>
    <mergeCell ref="E36:F36"/>
    <mergeCell ref="G36:I36"/>
    <mergeCell ref="G37:I37"/>
    <mergeCell ref="A38:A41"/>
    <mergeCell ref="E38:F38"/>
    <mergeCell ref="G38:H38"/>
    <mergeCell ref="G39:I39"/>
    <mergeCell ref="E40:F40"/>
    <mergeCell ref="G40:I40"/>
    <mergeCell ref="G41:I41"/>
    <mergeCell ref="A42:A45"/>
    <mergeCell ref="E42:F42"/>
    <mergeCell ref="G42:H42"/>
    <mergeCell ref="G43:I43"/>
    <mergeCell ref="E44:F44"/>
    <mergeCell ref="G44:I44"/>
    <mergeCell ref="G45:I45"/>
    <mergeCell ref="A46:A49"/>
    <mergeCell ref="E46:F46"/>
    <mergeCell ref="G46:H46"/>
    <mergeCell ref="G47:I47"/>
    <mergeCell ref="E48:F48"/>
    <mergeCell ref="G48:I48"/>
    <mergeCell ref="G49:I49"/>
    <mergeCell ref="A50:A53"/>
    <mergeCell ref="E50:F50"/>
    <mergeCell ref="G50:H50"/>
    <mergeCell ref="G51:I51"/>
    <mergeCell ref="E52:F52"/>
    <mergeCell ref="G52:I52"/>
    <mergeCell ref="G53:I53"/>
    <mergeCell ref="A54:A57"/>
    <mergeCell ref="E54:F54"/>
    <mergeCell ref="G54:H54"/>
    <mergeCell ref="G55:I55"/>
    <mergeCell ref="E56:F56"/>
    <mergeCell ref="G56:I56"/>
    <mergeCell ref="G57:I57"/>
    <mergeCell ref="A58:A61"/>
    <mergeCell ref="E58:F58"/>
    <mergeCell ref="G58:H58"/>
    <mergeCell ref="G59:I59"/>
    <mergeCell ref="E60:F60"/>
    <mergeCell ref="G60:I60"/>
    <mergeCell ref="G61:I61"/>
    <mergeCell ref="A62:A65"/>
    <mergeCell ref="E62:F62"/>
    <mergeCell ref="G62:H62"/>
    <mergeCell ref="G63:I63"/>
    <mergeCell ref="E64:F64"/>
    <mergeCell ref="G64:I64"/>
    <mergeCell ref="G65:I65"/>
    <mergeCell ref="A66:A69"/>
    <mergeCell ref="E66:F66"/>
    <mergeCell ref="G66:H66"/>
    <mergeCell ref="G67:I67"/>
    <mergeCell ref="E68:F68"/>
    <mergeCell ref="G68:I68"/>
    <mergeCell ref="G69:I69"/>
    <mergeCell ref="A70:A73"/>
    <mergeCell ref="E70:F70"/>
    <mergeCell ref="G70:H70"/>
    <mergeCell ref="G71:I71"/>
    <mergeCell ref="E72:F72"/>
    <mergeCell ref="G72:I72"/>
    <mergeCell ref="G73:I73"/>
    <mergeCell ref="A74:A77"/>
    <mergeCell ref="E74:F74"/>
    <mergeCell ref="G74:H74"/>
    <mergeCell ref="G75:I75"/>
    <mergeCell ref="E76:F76"/>
    <mergeCell ref="G76:I76"/>
    <mergeCell ref="G77:I77"/>
    <mergeCell ref="A78:A81"/>
    <mergeCell ref="E78:F78"/>
    <mergeCell ref="G78:H78"/>
    <mergeCell ref="G79:I79"/>
    <mergeCell ref="E80:F80"/>
    <mergeCell ref="G80:I80"/>
    <mergeCell ref="G81:I81"/>
    <mergeCell ref="A82:A85"/>
    <mergeCell ref="E82:F82"/>
    <mergeCell ref="G82:H82"/>
    <mergeCell ref="G83:I83"/>
    <mergeCell ref="E84:F84"/>
    <mergeCell ref="G84:I84"/>
    <mergeCell ref="G85:I85"/>
    <mergeCell ref="A86:A89"/>
    <mergeCell ref="E86:F86"/>
    <mergeCell ref="G86:H86"/>
    <mergeCell ref="G87:I87"/>
    <mergeCell ref="E88:F88"/>
    <mergeCell ref="G88:I88"/>
    <mergeCell ref="G89:I89"/>
    <mergeCell ref="A90:A93"/>
    <mergeCell ref="E90:F90"/>
    <mergeCell ref="G90:H90"/>
    <mergeCell ref="G91:I91"/>
    <mergeCell ref="E92:F92"/>
    <mergeCell ref="G92:I92"/>
    <mergeCell ref="G93:I93"/>
    <mergeCell ref="A94:A97"/>
    <mergeCell ref="E94:F94"/>
    <mergeCell ref="G94:H94"/>
    <mergeCell ref="G95:I95"/>
    <mergeCell ref="E96:F96"/>
    <mergeCell ref="G96:I96"/>
    <mergeCell ref="G97:I97"/>
    <mergeCell ref="A98:A101"/>
    <mergeCell ref="E98:F98"/>
    <mergeCell ref="G98:H98"/>
    <mergeCell ref="G99:I99"/>
    <mergeCell ref="E100:F100"/>
    <mergeCell ref="G100:I100"/>
    <mergeCell ref="G101:I101"/>
    <mergeCell ref="A102:A105"/>
    <mergeCell ref="E102:F102"/>
    <mergeCell ref="G102:H102"/>
    <mergeCell ref="G103:I103"/>
    <mergeCell ref="E104:F104"/>
    <mergeCell ref="G104:I104"/>
    <mergeCell ref="G105:I105"/>
    <mergeCell ref="A106:A109"/>
    <mergeCell ref="E106:F106"/>
    <mergeCell ref="G106:H106"/>
    <mergeCell ref="G107:I107"/>
    <mergeCell ref="E108:F108"/>
    <mergeCell ref="G108:I108"/>
    <mergeCell ref="G109:I109"/>
    <mergeCell ref="A110:A113"/>
    <mergeCell ref="E110:F110"/>
    <mergeCell ref="G110:H110"/>
    <mergeCell ref="G111:I111"/>
    <mergeCell ref="E112:F112"/>
    <mergeCell ref="G112:I112"/>
    <mergeCell ref="G113:I113"/>
    <mergeCell ref="A114:A117"/>
    <mergeCell ref="E114:F114"/>
    <mergeCell ref="G114:H114"/>
    <mergeCell ref="G115:I115"/>
    <mergeCell ref="E116:F116"/>
    <mergeCell ref="G116:I116"/>
    <mergeCell ref="G117:I117"/>
    <mergeCell ref="A118:A121"/>
    <mergeCell ref="E118:F118"/>
    <mergeCell ref="G118:H118"/>
    <mergeCell ref="G119:I119"/>
    <mergeCell ref="E120:F120"/>
    <mergeCell ref="G120:I120"/>
    <mergeCell ref="G121:I121"/>
    <mergeCell ref="A122:A125"/>
    <mergeCell ref="E122:F122"/>
    <mergeCell ref="G122:H122"/>
    <mergeCell ref="G123:I123"/>
    <mergeCell ref="E124:F124"/>
    <mergeCell ref="G124:I124"/>
    <mergeCell ref="G125:I125"/>
    <mergeCell ref="A126:A129"/>
    <mergeCell ref="E126:F126"/>
    <mergeCell ref="G126:H126"/>
    <mergeCell ref="G127:I127"/>
    <mergeCell ref="E128:F128"/>
    <mergeCell ref="G128:I128"/>
    <mergeCell ref="G129:I129"/>
    <mergeCell ref="A130:A133"/>
    <mergeCell ref="E130:F130"/>
    <mergeCell ref="G130:H130"/>
    <mergeCell ref="G131:I131"/>
    <mergeCell ref="E132:F132"/>
    <mergeCell ref="G132:I132"/>
    <mergeCell ref="G133:I133"/>
    <mergeCell ref="A134:A137"/>
    <mergeCell ref="E134:F134"/>
    <mergeCell ref="G134:H134"/>
    <mergeCell ref="G135:I135"/>
    <mergeCell ref="E136:F136"/>
    <mergeCell ref="G136:I136"/>
    <mergeCell ref="G137:I137"/>
    <mergeCell ref="A138:A141"/>
    <mergeCell ref="E138:F138"/>
    <mergeCell ref="G138:H138"/>
    <mergeCell ref="G139:I139"/>
    <mergeCell ref="E140:F140"/>
    <mergeCell ref="G140:I140"/>
    <mergeCell ref="G141:I141"/>
    <mergeCell ref="A142:A145"/>
    <mergeCell ref="E142:F142"/>
    <mergeCell ref="G142:H142"/>
    <mergeCell ref="G143:I143"/>
    <mergeCell ref="E144:F144"/>
    <mergeCell ref="G144:I144"/>
    <mergeCell ref="G145:I145"/>
    <mergeCell ref="A146:A149"/>
    <mergeCell ref="E146:F146"/>
    <mergeCell ref="G146:H146"/>
    <mergeCell ref="G147:I147"/>
    <mergeCell ref="E148:F148"/>
    <mergeCell ref="G148:I148"/>
    <mergeCell ref="G149:I149"/>
    <mergeCell ref="A150:A153"/>
    <mergeCell ref="E150:F150"/>
    <mergeCell ref="G150:H150"/>
    <mergeCell ref="G151:I151"/>
    <mergeCell ref="E152:F152"/>
    <mergeCell ref="G152:I152"/>
    <mergeCell ref="G153:I153"/>
    <mergeCell ref="A154:A157"/>
    <mergeCell ref="E154:F154"/>
    <mergeCell ref="G154:H154"/>
    <mergeCell ref="G155:I155"/>
    <mergeCell ref="E156:F156"/>
    <mergeCell ref="G156:I156"/>
    <mergeCell ref="G157:I157"/>
    <mergeCell ref="A158:A161"/>
    <mergeCell ref="E158:F158"/>
    <mergeCell ref="G158:H158"/>
    <mergeCell ref="G159:I159"/>
    <mergeCell ref="E160:F160"/>
    <mergeCell ref="G160:I160"/>
    <mergeCell ref="G161:I161"/>
    <mergeCell ref="A162:A165"/>
    <mergeCell ref="E162:F162"/>
    <mergeCell ref="G162:H162"/>
    <mergeCell ref="G163:I163"/>
    <mergeCell ref="E164:F164"/>
    <mergeCell ref="G164:I164"/>
    <mergeCell ref="G165:I165"/>
    <mergeCell ref="A166:A169"/>
    <mergeCell ref="E166:F166"/>
    <mergeCell ref="G166:H166"/>
    <mergeCell ref="G167:I167"/>
    <mergeCell ref="E168:F168"/>
    <mergeCell ref="G168:I168"/>
    <mergeCell ref="G169:I169"/>
    <mergeCell ref="A170:A173"/>
    <mergeCell ref="E170:F170"/>
    <mergeCell ref="G170:H170"/>
    <mergeCell ref="G171:I171"/>
    <mergeCell ref="E172:F172"/>
    <mergeCell ref="G172:I172"/>
    <mergeCell ref="G173:I173"/>
    <mergeCell ref="A174:A177"/>
    <mergeCell ref="E174:F174"/>
    <mergeCell ref="G174:H174"/>
    <mergeCell ref="G175:I175"/>
    <mergeCell ref="E176:F176"/>
    <mergeCell ref="G176:I176"/>
    <mergeCell ref="G177:I177"/>
    <mergeCell ref="A178:A181"/>
    <mergeCell ref="E178:F178"/>
    <mergeCell ref="G178:H178"/>
    <mergeCell ref="G179:I179"/>
    <mergeCell ref="E180:F180"/>
    <mergeCell ref="G180:I180"/>
    <mergeCell ref="G181:I181"/>
    <mergeCell ref="A182:A185"/>
    <mergeCell ref="E182:F182"/>
    <mergeCell ref="G182:H182"/>
    <mergeCell ref="G183:I183"/>
    <mergeCell ref="E184:F184"/>
    <mergeCell ref="G184:I184"/>
    <mergeCell ref="G185:I185"/>
    <mergeCell ref="A186:A189"/>
    <mergeCell ref="E186:F186"/>
    <mergeCell ref="G186:H186"/>
    <mergeCell ref="G187:I187"/>
    <mergeCell ref="E188:F188"/>
    <mergeCell ref="G188:I188"/>
    <mergeCell ref="G189:I189"/>
    <mergeCell ref="A190:A193"/>
    <mergeCell ref="E190:F190"/>
    <mergeCell ref="G190:H190"/>
    <mergeCell ref="G191:I191"/>
    <mergeCell ref="E192:F192"/>
    <mergeCell ref="G192:I192"/>
    <mergeCell ref="G193:I193"/>
    <mergeCell ref="A194:A197"/>
    <mergeCell ref="E194:F194"/>
    <mergeCell ref="G194:H194"/>
    <mergeCell ref="G195:I195"/>
    <mergeCell ref="E196:F196"/>
    <mergeCell ref="G196:I196"/>
    <mergeCell ref="G197:I197"/>
    <mergeCell ref="A198:A201"/>
    <mergeCell ref="E198:F198"/>
    <mergeCell ref="G198:H198"/>
    <mergeCell ref="G199:I199"/>
    <mergeCell ref="E200:F200"/>
    <mergeCell ref="G200:I200"/>
    <mergeCell ref="G201:I201"/>
    <mergeCell ref="A202:A205"/>
    <mergeCell ref="E202:F202"/>
    <mergeCell ref="G202:H202"/>
    <mergeCell ref="G203:I203"/>
    <mergeCell ref="E204:F204"/>
    <mergeCell ref="G204:I204"/>
    <mergeCell ref="G205:I205"/>
    <mergeCell ref="A206:A209"/>
    <mergeCell ref="E206:F206"/>
    <mergeCell ref="G206:H206"/>
    <mergeCell ref="G207:I207"/>
    <mergeCell ref="E208:F208"/>
    <mergeCell ref="G208:I208"/>
    <mergeCell ref="G209:I209"/>
    <mergeCell ref="A210:A213"/>
    <mergeCell ref="E210:F210"/>
    <mergeCell ref="G210:H210"/>
    <mergeCell ref="G211:I211"/>
    <mergeCell ref="E212:F212"/>
    <mergeCell ref="G212:I212"/>
    <mergeCell ref="G213:I213"/>
    <mergeCell ref="A214:A217"/>
    <mergeCell ref="E214:F214"/>
    <mergeCell ref="G214:H214"/>
    <mergeCell ref="G215:I215"/>
    <mergeCell ref="E216:F216"/>
    <mergeCell ref="G216:I216"/>
    <mergeCell ref="G217:I217"/>
    <mergeCell ref="A218:A221"/>
    <mergeCell ref="E218:F218"/>
    <mergeCell ref="G218:H218"/>
    <mergeCell ref="G219:I219"/>
    <mergeCell ref="E220:F220"/>
    <mergeCell ref="G220:I220"/>
    <mergeCell ref="G221:I221"/>
    <mergeCell ref="A222:A225"/>
    <mergeCell ref="E222:F222"/>
    <mergeCell ref="G222:H222"/>
    <mergeCell ref="G223:I223"/>
    <mergeCell ref="E224:F224"/>
    <mergeCell ref="G224:I224"/>
    <mergeCell ref="G225:I225"/>
    <mergeCell ref="A226:A229"/>
    <mergeCell ref="E226:F226"/>
    <mergeCell ref="G226:H226"/>
    <mergeCell ref="G227:I227"/>
    <mergeCell ref="E228:F228"/>
    <mergeCell ref="G228:I228"/>
    <mergeCell ref="G229:I229"/>
    <mergeCell ref="A230:A233"/>
    <mergeCell ref="E230:F230"/>
    <mergeCell ref="G230:H230"/>
    <mergeCell ref="G231:I231"/>
    <mergeCell ref="E232:F232"/>
    <mergeCell ref="G232:I232"/>
    <mergeCell ref="G233:I233"/>
    <mergeCell ref="A234:A237"/>
    <mergeCell ref="E234:F234"/>
    <mergeCell ref="G234:H234"/>
    <mergeCell ref="G235:I235"/>
    <mergeCell ref="E236:F236"/>
    <mergeCell ref="G236:I236"/>
    <mergeCell ref="G237:I237"/>
    <mergeCell ref="A238:A241"/>
    <mergeCell ref="E238:F238"/>
    <mergeCell ref="G238:H238"/>
    <mergeCell ref="G239:I239"/>
    <mergeCell ref="E240:F240"/>
    <mergeCell ref="G240:I240"/>
    <mergeCell ref="G241:I241"/>
    <mergeCell ref="A242:A245"/>
    <mergeCell ref="E242:F242"/>
    <mergeCell ref="G242:H242"/>
    <mergeCell ref="G243:I243"/>
    <mergeCell ref="E244:F244"/>
    <mergeCell ref="G244:I244"/>
    <mergeCell ref="G245:I245"/>
    <mergeCell ref="A246:A249"/>
    <mergeCell ref="E246:F246"/>
    <mergeCell ref="G246:H246"/>
    <mergeCell ref="G247:I247"/>
    <mergeCell ref="E248:F248"/>
    <mergeCell ref="G248:I248"/>
    <mergeCell ref="G249:I249"/>
    <mergeCell ref="A250:A253"/>
    <mergeCell ref="E250:F250"/>
    <mergeCell ref="G250:H250"/>
    <mergeCell ref="G251:I251"/>
    <mergeCell ref="E252:F252"/>
    <mergeCell ref="G252:I252"/>
    <mergeCell ref="G253:I253"/>
    <mergeCell ref="A254:A257"/>
    <mergeCell ref="E254:F254"/>
    <mergeCell ref="G254:H254"/>
    <mergeCell ref="G255:I255"/>
    <mergeCell ref="E256:F256"/>
    <mergeCell ref="G256:I256"/>
    <mergeCell ref="G257:I257"/>
    <mergeCell ref="A258:A261"/>
    <mergeCell ref="E258:F258"/>
    <mergeCell ref="G258:H258"/>
    <mergeCell ref="G259:I259"/>
    <mergeCell ref="E260:F260"/>
    <mergeCell ref="G260:I260"/>
    <mergeCell ref="G261:I261"/>
    <mergeCell ref="A262:A265"/>
    <mergeCell ref="E262:F262"/>
    <mergeCell ref="G262:H262"/>
    <mergeCell ref="G263:I263"/>
    <mergeCell ref="E264:F264"/>
    <mergeCell ref="G264:I264"/>
    <mergeCell ref="G265:I265"/>
    <mergeCell ref="A266:A269"/>
    <mergeCell ref="E266:F266"/>
    <mergeCell ref="G266:H266"/>
    <mergeCell ref="G267:I267"/>
    <mergeCell ref="E268:F268"/>
    <mergeCell ref="G268:I268"/>
    <mergeCell ref="G269:I269"/>
    <mergeCell ref="A270:A273"/>
    <mergeCell ref="E270:F270"/>
    <mergeCell ref="G270:H270"/>
    <mergeCell ref="G271:I271"/>
    <mergeCell ref="E272:F272"/>
    <mergeCell ref="G272:I272"/>
    <mergeCell ref="G273:I273"/>
    <mergeCell ref="A274:A277"/>
    <mergeCell ref="E274:F274"/>
    <mergeCell ref="G274:H274"/>
    <mergeCell ref="G275:I275"/>
    <mergeCell ref="E276:F276"/>
    <mergeCell ref="G276:I276"/>
    <mergeCell ref="G277:I277"/>
    <mergeCell ref="A278:A281"/>
    <mergeCell ref="E278:F278"/>
    <mergeCell ref="G278:H278"/>
    <mergeCell ref="G279:I279"/>
    <mergeCell ref="E280:F280"/>
    <mergeCell ref="G280:I280"/>
    <mergeCell ref="G281:I281"/>
    <mergeCell ref="A282:A285"/>
    <mergeCell ref="E282:F282"/>
    <mergeCell ref="G282:H282"/>
    <mergeCell ref="G283:I283"/>
    <mergeCell ref="E284:F284"/>
    <mergeCell ref="G284:I284"/>
    <mergeCell ref="G285:I285"/>
    <mergeCell ref="A286:A289"/>
    <mergeCell ref="E286:F286"/>
    <mergeCell ref="G286:H286"/>
    <mergeCell ref="G287:I287"/>
    <mergeCell ref="E288:F288"/>
    <mergeCell ref="G288:I288"/>
    <mergeCell ref="G289:I289"/>
    <mergeCell ref="A290:A293"/>
    <mergeCell ref="E290:F290"/>
    <mergeCell ref="G290:H290"/>
    <mergeCell ref="G291:I291"/>
    <mergeCell ref="E292:F292"/>
    <mergeCell ref="G292:I292"/>
    <mergeCell ref="G293:I293"/>
    <mergeCell ref="A294:A297"/>
    <mergeCell ref="E294:F294"/>
    <mergeCell ref="G294:H294"/>
    <mergeCell ref="G295:I295"/>
    <mergeCell ref="E296:F296"/>
    <mergeCell ref="G296:I296"/>
    <mergeCell ref="G297:I297"/>
    <mergeCell ref="A298:A301"/>
    <mergeCell ref="E298:F298"/>
    <mergeCell ref="G298:H298"/>
    <mergeCell ref="G299:I299"/>
    <mergeCell ref="E300:F300"/>
    <mergeCell ref="G300:I300"/>
    <mergeCell ref="G301:I301"/>
    <mergeCell ref="A302:A305"/>
    <mergeCell ref="E302:F302"/>
    <mergeCell ref="G302:H302"/>
    <mergeCell ref="G303:I303"/>
    <mergeCell ref="E304:F304"/>
    <mergeCell ref="G304:I304"/>
    <mergeCell ref="G305:I305"/>
    <mergeCell ref="A306:A309"/>
    <mergeCell ref="E306:F306"/>
    <mergeCell ref="G306:H306"/>
    <mergeCell ref="G307:I307"/>
    <mergeCell ref="E308:F308"/>
    <mergeCell ref="G308:I308"/>
    <mergeCell ref="G309:I309"/>
    <mergeCell ref="A310:A313"/>
    <mergeCell ref="E310:F310"/>
    <mergeCell ref="G310:H310"/>
    <mergeCell ref="G311:I311"/>
    <mergeCell ref="E312:F312"/>
    <mergeCell ref="G312:I312"/>
    <mergeCell ref="G313:I313"/>
    <mergeCell ref="A314:A317"/>
    <mergeCell ref="E314:F314"/>
    <mergeCell ref="G314:H314"/>
    <mergeCell ref="G315:I315"/>
    <mergeCell ref="E316:F316"/>
    <mergeCell ref="G316:I316"/>
    <mergeCell ref="G317:I317"/>
    <mergeCell ref="A318:A321"/>
    <mergeCell ref="E318:F318"/>
    <mergeCell ref="G318:H318"/>
    <mergeCell ref="G319:I319"/>
    <mergeCell ref="E320:F320"/>
    <mergeCell ref="G320:I320"/>
    <mergeCell ref="G321:I321"/>
    <mergeCell ref="A322:A325"/>
    <mergeCell ref="E322:F322"/>
    <mergeCell ref="G322:H322"/>
    <mergeCell ref="G323:I323"/>
    <mergeCell ref="E324:F324"/>
    <mergeCell ref="G324:I324"/>
    <mergeCell ref="G325:I325"/>
    <mergeCell ref="A326:A329"/>
    <mergeCell ref="E326:F326"/>
    <mergeCell ref="G326:H326"/>
    <mergeCell ref="G327:I327"/>
    <mergeCell ref="E328:F328"/>
    <mergeCell ref="G328:I328"/>
    <mergeCell ref="G329:I329"/>
    <mergeCell ref="A330:A333"/>
    <mergeCell ref="E330:F330"/>
    <mergeCell ref="G330:H330"/>
    <mergeCell ref="G331:I331"/>
    <mergeCell ref="E332:F332"/>
    <mergeCell ref="G332:I332"/>
    <mergeCell ref="G333:I333"/>
    <mergeCell ref="A334:A337"/>
    <mergeCell ref="E334:F334"/>
    <mergeCell ref="G334:H334"/>
    <mergeCell ref="G335:I335"/>
    <mergeCell ref="E336:F336"/>
    <mergeCell ref="G336:I336"/>
    <mergeCell ref="G337:I337"/>
    <mergeCell ref="A338:A341"/>
    <mergeCell ref="E338:F338"/>
    <mergeCell ref="G338:H338"/>
    <mergeCell ref="G339:I339"/>
    <mergeCell ref="E340:F340"/>
    <mergeCell ref="G340:I340"/>
    <mergeCell ref="G341:I341"/>
    <mergeCell ref="A342:A345"/>
    <mergeCell ref="E342:F342"/>
    <mergeCell ref="G342:H342"/>
    <mergeCell ref="G343:I343"/>
    <mergeCell ref="E344:F344"/>
    <mergeCell ref="G344:I344"/>
    <mergeCell ref="G345:I345"/>
    <mergeCell ref="A346:A349"/>
    <mergeCell ref="E346:F346"/>
    <mergeCell ref="G346:H346"/>
    <mergeCell ref="G347:I347"/>
    <mergeCell ref="E348:F348"/>
    <mergeCell ref="G348:I348"/>
    <mergeCell ref="G349:I349"/>
    <mergeCell ref="A350:A353"/>
    <mergeCell ref="E350:F350"/>
    <mergeCell ref="G350:H350"/>
    <mergeCell ref="G351:I351"/>
    <mergeCell ref="E352:F352"/>
    <mergeCell ref="G352:I352"/>
    <mergeCell ref="G353:I353"/>
    <mergeCell ref="A354:A357"/>
    <mergeCell ref="E354:F354"/>
    <mergeCell ref="G354:H354"/>
    <mergeCell ref="G355:I355"/>
    <mergeCell ref="E356:F356"/>
    <mergeCell ref="G356:I356"/>
    <mergeCell ref="G357:I357"/>
    <mergeCell ref="A358:A361"/>
    <mergeCell ref="E358:F358"/>
    <mergeCell ref="G358:H358"/>
    <mergeCell ref="G359:I359"/>
    <mergeCell ref="E360:F360"/>
    <mergeCell ref="G360:I360"/>
    <mergeCell ref="G361:I361"/>
    <mergeCell ref="A362:A365"/>
    <mergeCell ref="E362:F362"/>
    <mergeCell ref="G362:H362"/>
    <mergeCell ref="G363:I363"/>
    <mergeCell ref="E364:F364"/>
    <mergeCell ref="G364:I364"/>
    <mergeCell ref="G365:I365"/>
    <mergeCell ref="A366:A369"/>
    <mergeCell ref="E366:F366"/>
    <mergeCell ref="G366:H366"/>
    <mergeCell ref="G367:I367"/>
    <mergeCell ref="E368:F368"/>
    <mergeCell ref="G368:I368"/>
    <mergeCell ref="G369:I369"/>
    <mergeCell ref="A370:A373"/>
    <mergeCell ref="E370:F370"/>
    <mergeCell ref="G370:H370"/>
    <mergeCell ref="G371:I371"/>
    <mergeCell ref="E372:F372"/>
    <mergeCell ref="G372:I372"/>
    <mergeCell ref="G373:I373"/>
    <mergeCell ref="A374:A377"/>
    <mergeCell ref="E374:F374"/>
    <mergeCell ref="G374:H374"/>
    <mergeCell ref="G375:I375"/>
    <mergeCell ref="E376:F376"/>
    <mergeCell ref="G376:I376"/>
    <mergeCell ref="G377:I377"/>
    <mergeCell ref="A378:A381"/>
    <mergeCell ref="E378:F378"/>
    <mergeCell ref="G378:H378"/>
    <mergeCell ref="G379:I379"/>
    <mergeCell ref="E380:F380"/>
    <mergeCell ref="G380:I380"/>
    <mergeCell ref="G381:I381"/>
    <mergeCell ref="A382:A385"/>
    <mergeCell ref="E382:F382"/>
    <mergeCell ref="G382:H382"/>
    <mergeCell ref="G383:I383"/>
    <mergeCell ref="E384:F384"/>
    <mergeCell ref="G384:I384"/>
    <mergeCell ref="G385:I385"/>
    <mergeCell ref="A386:A389"/>
    <mergeCell ref="E386:F386"/>
    <mergeCell ref="G386:H386"/>
    <mergeCell ref="G387:I387"/>
    <mergeCell ref="E388:F388"/>
    <mergeCell ref="G388:I388"/>
    <mergeCell ref="G389:I389"/>
    <mergeCell ref="A390:A393"/>
    <mergeCell ref="E390:F390"/>
    <mergeCell ref="G390:H390"/>
    <mergeCell ref="G391:I391"/>
    <mergeCell ref="E392:F392"/>
    <mergeCell ref="G392:I392"/>
    <mergeCell ref="G393:I393"/>
    <mergeCell ref="A394:A397"/>
    <mergeCell ref="E394:F394"/>
    <mergeCell ref="G394:H394"/>
    <mergeCell ref="G395:I395"/>
    <mergeCell ref="E396:F396"/>
    <mergeCell ref="G396:I396"/>
    <mergeCell ref="G397:I397"/>
    <mergeCell ref="A398:A401"/>
    <mergeCell ref="E398:F398"/>
    <mergeCell ref="G398:H398"/>
    <mergeCell ref="G399:I399"/>
    <mergeCell ref="E400:F400"/>
    <mergeCell ref="G400:I400"/>
    <mergeCell ref="G401:I401"/>
    <mergeCell ref="A402:A405"/>
    <mergeCell ref="E402:F402"/>
    <mergeCell ref="G402:H402"/>
    <mergeCell ref="G403:I403"/>
    <mergeCell ref="E404:F404"/>
    <mergeCell ref="G404:I404"/>
    <mergeCell ref="G405:I405"/>
    <mergeCell ref="A406:A409"/>
    <mergeCell ref="E406:F406"/>
    <mergeCell ref="G406:H406"/>
    <mergeCell ref="G407:I407"/>
    <mergeCell ref="E408:F408"/>
    <mergeCell ref="G408:I408"/>
    <mergeCell ref="G409:I409"/>
    <mergeCell ref="A410:A413"/>
    <mergeCell ref="E410:F410"/>
    <mergeCell ref="G410:H410"/>
    <mergeCell ref="G411:I411"/>
    <mergeCell ref="E412:F412"/>
    <mergeCell ref="G412:I412"/>
    <mergeCell ref="G413:I413"/>
    <mergeCell ref="A414:A417"/>
    <mergeCell ref="E414:F414"/>
    <mergeCell ref="G414:H414"/>
    <mergeCell ref="G415:I415"/>
    <mergeCell ref="E416:F416"/>
    <mergeCell ref="G416:I416"/>
    <mergeCell ref="G417:I417"/>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IOS/ONS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4829</v>
      </c>
      <c r="C10" s="728"/>
      <c r="D10" s="728"/>
      <c r="E10" s="728"/>
      <c r="F10" s="729"/>
      <c r="G10" s="635"/>
      <c r="H10" s="644"/>
      <c r="I10" s="638"/>
      <c r="J10" s="618"/>
      <c r="K10" s="641"/>
      <c r="L10" s="627"/>
      <c r="M10" s="626"/>
      <c r="N10" s="24"/>
      <c r="O10" s="21"/>
      <c r="P10" s="1"/>
    </row>
    <row r="11" spans="1:19" s="234" customFormat="1" ht="13.5" thickBot="1">
      <c r="A11" s="738"/>
      <c r="B11" s="46" t="s">
        <v>20</v>
      </c>
      <c r="C11" s="85" t="s">
        <v>4828</v>
      </c>
      <c r="D11" s="586" t="s">
        <v>4827</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J2:M4"/>
    <mergeCell ref="P2:S2"/>
    <mergeCell ref="P3:S3"/>
    <mergeCell ref="P4:S4"/>
    <mergeCell ref="A5:M5"/>
    <mergeCell ref="A6:A13"/>
    <mergeCell ref="B6:J7"/>
    <mergeCell ref="B8:N8"/>
    <mergeCell ref="B9:F9"/>
    <mergeCell ref="G9:G11"/>
    <mergeCell ref="H9:H11"/>
    <mergeCell ref="I9:I11"/>
    <mergeCell ref="J9:J11"/>
    <mergeCell ref="K9:K11"/>
    <mergeCell ref="L9:M11"/>
    <mergeCell ref="B10:F10"/>
    <mergeCell ref="D11:F11"/>
    <mergeCell ref="B12:B13"/>
    <mergeCell ref="C12:C13"/>
    <mergeCell ref="D12:D13"/>
    <mergeCell ref="E12:F13"/>
    <mergeCell ref="G12:I13"/>
    <mergeCell ref="J12:J13"/>
    <mergeCell ref="K12:K13"/>
    <mergeCell ref="L12:L13"/>
    <mergeCell ref="M12:M13"/>
    <mergeCell ref="A14:A17"/>
    <mergeCell ref="E14:F14"/>
    <mergeCell ref="G14:H14"/>
    <mergeCell ref="G15:I15"/>
    <mergeCell ref="E16:F16"/>
    <mergeCell ref="G16:I16"/>
    <mergeCell ref="G17:I17"/>
    <mergeCell ref="A18:A21"/>
    <mergeCell ref="E18:F18"/>
    <mergeCell ref="G18:I18"/>
    <mergeCell ref="G19:I19"/>
    <mergeCell ref="E20:F20"/>
    <mergeCell ref="G20:I21"/>
    <mergeCell ref="A22:A25"/>
    <mergeCell ref="E22:F22"/>
    <mergeCell ref="G22:H22"/>
    <mergeCell ref="G23:I23"/>
    <mergeCell ref="E24:F24"/>
    <mergeCell ref="G24:I24"/>
    <mergeCell ref="G25:I25"/>
    <mergeCell ref="A26:A29"/>
    <mergeCell ref="E26:F26"/>
    <mergeCell ref="G26:H26"/>
    <mergeCell ref="G27:I27"/>
    <mergeCell ref="E28:F28"/>
    <mergeCell ref="G28:I28"/>
    <mergeCell ref="G29:I29"/>
    <mergeCell ref="A30:A33"/>
    <mergeCell ref="E30:F30"/>
    <mergeCell ref="G30:H30"/>
    <mergeCell ref="G31:I31"/>
    <mergeCell ref="E32:F32"/>
    <mergeCell ref="G32:I32"/>
    <mergeCell ref="G33:I33"/>
    <mergeCell ref="A34:A37"/>
    <mergeCell ref="E34:F34"/>
    <mergeCell ref="G34:H34"/>
    <mergeCell ref="G35:I35"/>
    <mergeCell ref="E36:F36"/>
    <mergeCell ref="G36:I36"/>
    <mergeCell ref="G37:I37"/>
    <mergeCell ref="A38:A41"/>
    <mergeCell ref="E38:F38"/>
    <mergeCell ref="G38:H38"/>
    <mergeCell ref="G39:I39"/>
    <mergeCell ref="E40:F40"/>
    <mergeCell ref="G40:I40"/>
    <mergeCell ref="G41:I41"/>
    <mergeCell ref="A42:A45"/>
    <mergeCell ref="E42:F42"/>
    <mergeCell ref="G42:H42"/>
    <mergeCell ref="G43:I43"/>
    <mergeCell ref="E44:F44"/>
    <mergeCell ref="G44:I44"/>
    <mergeCell ref="G45:I45"/>
    <mergeCell ref="A46:A49"/>
    <mergeCell ref="E46:F46"/>
    <mergeCell ref="G46:H46"/>
    <mergeCell ref="G47:I47"/>
    <mergeCell ref="E48:F48"/>
    <mergeCell ref="G48:I48"/>
    <mergeCell ref="G49:I49"/>
    <mergeCell ref="A50:A53"/>
    <mergeCell ref="E50:F50"/>
    <mergeCell ref="G50:H50"/>
    <mergeCell ref="G51:I51"/>
    <mergeCell ref="E52:F52"/>
    <mergeCell ref="G52:I52"/>
    <mergeCell ref="G53:I53"/>
    <mergeCell ref="A54:A57"/>
    <mergeCell ref="E54:F54"/>
    <mergeCell ref="G54:H54"/>
    <mergeCell ref="G55:I55"/>
    <mergeCell ref="E56:F56"/>
    <mergeCell ref="G56:I56"/>
    <mergeCell ref="G57:I57"/>
    <mergeCell ref="A58:A61"/>
    <mergeCell ref="E58:F58"/>
    <mergeCell ref="G58:H58"/>
    <mergeCell ref="G59:I59"/>
    <mergeCell ref="E60:F60"/>
    <mergeCell ref="G60:I60"/>
    <mergeCell ref="G61:I61"/>
    <mergeCell ref="A62:A65"/>
    <mergeCell ref="E62:F62"/>
    <mergeCell ref="G62:H62"/>
    <mergeCell ref="G63:I63"/>
    <mergeCell ref="E64:F64"/>
    <mergeCell ref="G64:I64"/>
    <mergeCell ref="G65:I65"/>
    <mergeCell ref="A66:A69"/>
    <mergeCell ref="E66:F66"/>
    <mergeCell ref="G66:H66"/>
    <mergeCell ref="G67:I67"/>
    <mergeCell ref="E68:F68"/>
    <mergeCell ref="G68:I68"/>
    <mergeCell ref="G69:I69"/>
    <mergeCell ref="A70:A73"/>
    <mergeCell ref="E70:F70"/>
    <mergeCell ref="G70:H70"/>
    <mergeCell ref="G71:I71"/>
    <mergeCell ref="E72:F72"/>
    <mergeCell ref="G72:I72"/>
    <mergeCell ref="G73:I73"/>
    <mergeCell ref="A74:A77"/>
    <mergeCell ref="E74:F74"/>
    <mergeCell ref="G74:H74"/>
    <mergeCell ref="G75:I75"/>
    <mergeCell ref="E76:F76"/>
    <mergeCell ref="G76:I76"/>
    <mergeCell ref="G77:I77"/>
    <mergeCell ref="A78:A81"/>
    <mergeCell ref="E78:F78"/>
    <mergeCell ref="G78:H78"/>
    <mergeCell ref="G79:I79"/>
    <mergeCell ref="E80:F80"/>
    <mergeCell ref="G80:I80"/>
    <mergeCell ref="G81:I81"/>
    <mergeCell ref="A82:A85"/>
    <mergeCell ref="E82:F82"/>
    <mergeCell ref="G82:H82"/>
    <mergeCell ref="G83:I83"/>
    <mergeCell ref="E84:F84"/>
    <mergeCell ref="G84:I84"/>
    <mergeCell ref="G85:I85"/>
    <mergeCell ref="A86:A89"/>
    <mergeCell ref="E86:F86"/>
    <mergeCell ref="G86:H86"/>
    <mergeCell ref="G87:I87"/>
    <mergeCell ref="E88:F88"/>
    <mergeCell ref="G88:I88"/>
    <mergeCell ref="G89:I89"/>
    <mergeCell ref="A90:A93"/>
    <mergeCell ref="E90:F90"/>
    <mergeCell ref="G90:H90"/>
    <mergeCell ref="G91:I91"/>
    <mergeCell ref="E92:F92"/>
    <mergeCell ref="G92:I92"/>
    <mergeCell ref="G93:I93"/>
    <mergeCell ref="A94:A97"/>
    <mergeCell ref="E94:F94"/>
    <mergeCell ref="G94:H94"/>
    <mergeCell ref="G95:I95"/>
    <mergeCell ref="E96:F96"/>
    <mergeCell ref="G96:I96"/>
    <mergeCell ref="G97:I97"/>
    <mergeCell ref="A98:A101"/>
    <mergeCell ref="E98:F98"/>
    <mergeCell ref="G98:H98"/>
    <mergeCell ref="G99:I99"/>
    <mergeCell ref="E100:F100"/>
    <mergeCell ref="G100:I100"/>
    <mergeCell ref="G101:I101"/>
    <mergeCell ref="A102:A105"/>
    <mergeCell ref="E102:F102"/>
    <mergeCell ref="G102:H102"/>
    <mergeCell ref="G103:I103"/>
    <mergeCell ref="E104:F104"/>
    <mergeCell ref="G104:I104"/>
    <mergeCell ref="G105:I105"/>
    <mergeCell ref="A106:A109"/>
    <mergeCell ref="E106:F106"/>
    <mergeCell ref="G106:H106"/>
    <mergeCell ref="G107:I107"/>
    <mergeCell ref="E108:F108"/>
    <mergeCell ref="G108:I108"/>
    <mergeCell ref="G109:I109"/>
    <mergeCell ref="A110:A113"/>
    <mergeCell ref="E110:F110"/>
    <mergeCell ref="G110:H110"/>
    <mergeCell ref="G111:I111"/>
    <mergeCell ref="E112:F112"/>
    <mergeCell ref="G112:I112"/>
    <mergeCell ref="G113:I113"/>
    <mergeCell ref="A114:A117"/>
    <mergeCell ref="E114:F114"/>
    <mergeCell ref="G114:H114"/>
    <mergeCell ref="G115:I115"/>
    <mergeCell ref="E116:F116"/>
    <mergeCell ref="G116:I116"/>
    <mergeCell ref="G117:I117"/>
    <mergeCell ref="A118:A121"/>
    <mergeCell ref="E118:F118"/>
    <mergeCell ref="G118:H118"/>
    <mergeCell ref="G119:I119"/>
    <mergeCell ref="E120:F120"/>
    <mergeCell ref="G120:I120"/>
    <mergeCell ref="G121:I121"/>
    <mergeCell ref="A122:A125"/>
    <mergeCell ref="E122:F122"/>
    <mergeCell ref="G122:H122"/>
    <mergeCell ref="G123:I123"/>
    <mergeCell ref="E124:F124"/>
    <mergeCell ref="G124:I124"/>
    <mergeCell ref="G125:I125"/>
    <mergeCell ref="A126:A129"/>
    <mergeCell ref="E126:F126"/>
    <mergeCell ref="G126:H126"/>
    <mergeCell ref="G127:I127"/>
    <mergeCell ref="E128:F128"/>
    <mergeCell ref="G128:I128"/>
    <mergeCell ref="G129:I129"/>
    <mergeCell ref="A130:A133"/>
    <mergeCell ref="E130:F130"/>
    <mergeCell ref="G130:H130"/>
    <mergeCell ref="G131:I131"/>
    <mergeCell ref="E132:F132"/>
    <mergeCell ref="G132:I132"/>
    <mergeCell ref="G133:I133"/>
    <mergeCell ref="A134:A137"/>
    <mergeCell ref="E134:F134"/>
    <mergeCell ref="G134:H134"/>
    <mergeCell ref="G135:I135"/>
    <mergeCell ref="E136:F136"/>
    <mergeCell ref="G136:I136"/>
    <mergeCell ref="G137:I137"/>
    <mergeCell ref="A138:A141"/>
    <mergeCell ref="E138:F138"/>
    <mergeCell ref="G138:H138"/>
    <mergeCell ref="G139:I139"/>
    <mergeCell ref="E140:F140"/>
    <mergeCell ref="G140:I140"/>
    <mergeCell ref="G141:I141"/>
    <mergeCell ref="A142:A145"/>
    <mergeCell ref="E142:F142"/>
    <mergeCell ref="G142:H142"/>
    <mergeCell ref="G143:I143"/>
    <mergeCell ref="E144:F144"/>
    <mergeCell ref="G144:I144"/>
    <mergeCell ref="G145:I145"/>
    <mergeCell ref="A146:A149"/>
    <mergeCell ref="E146:F146"/>
    <mergeCell ref="G146:H146"/>
    <mergeCell ref="G147:I147"/>
    <mergeCell ref="E148:F148"/>
    <mergeCell ref="G148:I148"/>
    <mergeCell ref="G149:I149"/>
    <mergeCell ref="A150:A153"/>
    <mergeCell ref="E150:F150"/>
    <mergeCell ref="G150:H150"/>
    <mergeCell ref="G151:I151"/>
    <mergeCell ref="E152:F152"/>
    <mergeCell ref="G152:I152"/>
    <mergeCell ref="G153:I153"/>
    <mergeCell ref="A154:A157"/>
    <mergeCell ref="E154:F154"/>
    <mergeCell ref="G154:H154"/>
    <mergeCell ref="G155:I155"/>
    <mergeCell ref="E156:F156"/>
    <mergeCell ref="G156:I156"/>
    <mergeCell ref="G157:I157"/>
    <mergeCell ref="A158:A161"/>
    <mergeCell ref="E158:F158"/>
    <mergeCell ref="G158:H158"/>
    <mergeCell ref="G159:I159"/>
    <mergeCell ref="E160:F160"/>
    <mergeCell ref="G160:I160"/>
    <mergeCell ref="G161:I161"/>
    <mergeCell ref="A162:A165"/>
    <mergeCell ref="E162:F162"/>
    <mergeCell ref="G162:H162"/>
    <mergeCell ref="G163:I163"/>
    <mergeCell ref="E164:F164"/>
    <mergeCell ref="G164:I164"/>
    <mergeCell ref="G165:I165"/>
    <mergeCell ref="A166:A169"/>
    <mergeCell ref="E166:F166"/>
    <mergeCell ref="G166:H166"/>
    <mergeCell ref="G167:I167"/>
    <mergeCell ref="E168:F168"/>
    <mergeCell ref="G168:I168"/>
    <mergeCell ref="G169:I169"/>
    <mergeCell ref="A170:A173"/>
    <mergeCell ref="E170:F170"/>
    <mergeCell ref="G170:H170"/>
    <mergeCell ref="G171:I171"/>
    <mergeCell ref="E172:F172"/>
    <mergeCell ref="G172:I172"/>
    <mergeCell ref="G173:I173"/>
    <mergeCell ref="A174:A177"/>
    <mergeCell ref="E174:F174"/>
    <mergeCell ref="G174:H174"/>
    <mergeCell ref="G175:I175"/>
    <mergeCell ref="E176:F176"/>
    <mergeCell ref="G176:I176"/>
    <mergeCell ref="G177:I177"/>
    <mergeCell ref="A178:A181"/>
    <mergeCell ref="E178:F178"/>
    <mergeCell ref="G178:H178"/>
    <mergeCell ref="G179:I179"/>
    <mergeCell ref="E180:F180"/>
    <mergeCell ref="G180:I180"/>
    <mergeCell ref="G181:I181"/>
    <mergeCell ref="A182:A185"/>
    <mergeCell ref="E182:F182"/>
    <mergeCell ref="G182:H182"/>
    <mergeCell ref="G183:I183"/>
    <mergeCell ref="E184:F184"/>
    <mergeCell ref="G184:I184"/>
    <mergeCell ref="G185:I185"/>
    <mergeCell ref="A186:A189"/>
    <mergeCell ref="E186:F186"/>
    <mergeCell ref="G186:H186"/>
    <mergeCell ref="G187:I187"/>
    <mergeCell ref="E188:F188"/>
    <mergeCell ref="G188:I188"/>
    <mergeCell ref="G189:I189"/>
    <mergeCell ref="A190:A193"/>
    <mergeCell ref="E190:F190"/>
    <mergeCell ref="G190:H190"/>
    <mergeCell ref="G191:I191"/>
    <mergeCell ref="E192:F192"/>
    <mergeCell ref="G192:I192"/>
    <mergeCell ref="G193:I193"/>
    <mergeCell ref="A194:A197"/>
    <mergeCell ref="E194:F194"/>
    <mergeCell ref="G194:H194"/>
    <mergeCell ref="G195:I195"/>
    <mergeCell ref="E196:F196"/>
    <mergeCell ref="G196:I196"/>
    <mergeCell ref="G197:I197"/>
    <mergeCell ref="A198:A201"/>
    <mergeCell ref="E198:F198"/>
    <mergeCell ref="G198:H198"/>
    <mergeCell ref="G199:I199"/>
    <mergeCell ref="E200:F200"/>
    <mergeCell ref="G200:I200"/>
    <mergeCell ref="G201:I201"/>
    <mergeCell ref="A202:A205"/>
    <mergeCell ref="E202:F202"/>
    <mergeCell ref="G202:H202"/>
    <mergeCell ref="G203:I203"/>
    <mergeCell ref="E204:F204"/>
    <mergeCell ref="G204:I204"/>
    <mergeCell ref="G205:I205"/>
    <mergeCell ref="A206:A209"/>
    <mergeCell ref="E206:F206"/>
    <mergeCell ref="G206:H206"/>
    <mergeCell ref="G207:I207"/>
    <mergeCell ref="E208:F208"/>
    <mergeCell ref="G208:I208"/>
    <mergeCell ref="G209:I209"/>
    <mergeCell ref="A210:A213"/>
    <mergeCell ref="E210:F210"/>
    <mergeCell ref="G210:H210"/>
    <mergeCell ref="G211:I211"/>
    <mergeCell ref="E212:F212"/>
    <mergeCell ref="G212:I212"/>
    <mergeCell ref="G213:I213"/>
    <mergeCell ref="A214:A217"/>
    <mergeCell ref="E214:F214"/>
    <mergeCell ref="G214:H214"/>
    <mergeCell ref="G215:I215"/>
    <mergeCell ref="E216:F216"/>
    <mergeCell ref="G216:I216"/>
    <mergeCell ref="G217:I217"/>
    <mergeCell ref="A218:A221"/>
    <mergeCell ref="E218:F218"/>
    <mergeCell ref="G218:H218"/>
    <mergeCell ref="G219:I219"/>
    <mergeCell ref="E220:F220"/>
    <mergeCell ref="G220:I220"/>
    <mergeCell ref="G221:I221"/>
    <mergeCell ref="A222:A225"/>
    <mergeCell ref="E222:F222"/>
    <mergeCell ref="G222:H222"/>
    <mergeCell ref="G223:I223"/>
    <mergeCell ref="E224:F224"/>
    <mergeCell ref="G224:I224"/>
    <mergeCell ref="G225:I225"/>
    <mergeCell ref="A226:A229"/>
    <mergeCell ref="E226:F226"/>
    <mergeCell ref="G226:H226"/>
    <mergeCell ref="G227:I227"/>
    <mergeCell ref="E228:F228"/>
    <mergeCell ref="G228:I228"/>
    <mergeCell ref="G229:I229"/>
    <mergeCell ref="A230:A233"/>
    <mergeCell ref="E230:F230"/>
    <mergeCell ref="G230:H230"/>
    <mergeCell ref="G231:I231"/>
    <mergeCell ref="E232:F232"/>
    <mergeCell ref="G232:I232"/>
    <mergeCell ref="G233:I233"/>
    <mergeCell ref="A234:A237"/>
    <mergeCell ref="E234:F234"/>
    <mergeCell ref="G234:H234"/>
    <mergeCell ref="G235:I235"/>
    <mergeCell ref="E236:F236"/>
    <mergeCell ref="G236:I236"/>
    <mergeCell ref="G237:I237"/>
    <mergeCell ref="A238:A241"/>
    <mergeCell ref="E238:F238"/>
    <mergeCell ref="G238:H238"/>
    <mergeCell ref="G239:I239"/>
    <mergeCell ref="E240:F240"/>
    <mergeCell ref="G240:I240"/>
    <mergeCell ref="G241:I241"/>
    <mergeCell ref="A242:A245"/>
    <mergeCell ref="E242:F242"/>
    <mergeCell ref="G242:H242"/>
    <mergeCell ref="G243:I243"/>
    <mergeCell ref="E244:F244"/>
    <mergeCell ref="G244:I244"/>
    <mergeCell ref="G245:I245"/>
    <mergeCell ref="A246:A249"/>
    <mergeCell ref="E246:F246"/>
    <mergeCell ref="G246:H246"/>
    <mergeCell ref="G247:I247"/>
    <mergeCell ref="E248:F248"/>
    <mergeCell ref="G248:I248"/>
    <mergeCell ref="G249:I249"/>
    <mergeCell ref="A250:A253"/>
    <mergeCell ref="E250:F250"/>
    <mergeCell ref="G250:H250"/>
    <mergeCell ref="G251:I251"/>
    <mergeCell ref="E252:F252"/>
    <mergeCell ref="G252:I252"/>
    <mergeCell ref="G253:I253"/>
    <mergeCell ref="A254:A257"/>
    <mergeCell ref="E254:F254"/>
    <mergeCell ref="G254:H254"/>
    <mergeCell ref="G255:I255"/>
    <mergeCell ref="E256:F256"/>
    <mergeCell ref="G256:I256"/>
    <mergeCell ref="G257:I257"/>
    <mergeCell ref="A258:A261"/>
    <mergeCell ref="E258:F258"/>
    <mergeCell ref="G258:H258"/>
    <mergeCell ref="G259:I259"/>
    <mergeCell ref="E260:F260"/>
    <mergeCell ref="G260:I260"/>
    <mergeCell ref="G261:I261"/>
    <mergeCell ref="A262:A265"/>
    <mergeCell ref="E262:F262"/>
    <mergeCell ref="G262:H262"/>
    <mergeCell ref="G263:I263"/>
    <mergeCell ref="E264:F264"/>
    <mergeCell ref="G264:I264"/>
    <mergeCell ref="G265:I265"/>
    <mergeCell ref="A266:A269"/>
    <mergeCell ref="E266:F266"/>
    <mergeCell ref="G266:H266"/>
    <mergeCell ref="G267:I267"/>
    <mergeCell ref="E268:F268"/>
    <mergeCell ref="G268:I268"/>
    <mergeCell ref="G269:I269"/>
    <mergeCell ref="A270:A273"/>
    <mergeCell ref="E270:F270"/>
    <mergeCell ref="G270:H270"/>
    <mergeCell ref="G271:I271"/>
    <mergeCell ref="E272:F272"/>
    <mergeCell ref="G272:I272"/>
    <mergeCell ref="G273:I273"/>
    <mergeCell ref="A274:A277"/>
    <mergeCell ref="E274:F274"/>
    <mergeCell ref="G274:H274"/>
    <mergeCell ref="G275:I275"/>
    <mergeCell ref="E276:F276"/>
    <mergeCell ref="G276:I276"/>
    <mergeCell ref="G277:I277"/>
    <mergeCell ref="A278:A281"/>
    <mergeCell ref="E278:F278"/>
    <mergeCell ref="G278:H278"/>
    <mergeCell ref="G279:I279"/>
    <mergeCell ref="E280:F280"/>
    <mergeCell ref="G280:I280"/>
    <mergeCell ref="G281:I281"/>
    <mergeCell ref="A282:A285"/>
    <mergeCell ref="E282:F282"/>
    <mergeCell ref="G282:H282"/>
    <mergeCell ref="G283:I283"/>
    <mergeCell ref="E284:F284"/>
    <mergeCell ref="G284:I284"/>
    <mergeCell ref="G285:I285"/>
    <mergeCell ref="A286:A289"/>
    <mergeCell ref="E286:F286"/>
    <mergeCell ref="G286:H286"/>
    <mergeCell ref="G287:I287"/>
    <mergeCell ref="E288:F288"/>
    <mergeCell ref="G288:I288"/>
    <mergeCell ref="G289:I289"/>
    <mergeCell ref="A290:A293"/>
    <mergeCell ref="E290:F290"/>
    <mergeCell ref="G290:H290"/>
    <mergeCell ref="G291:I291"/>
    <mergeCell ref="E292:F292"/>
    <mergeCell ref="G292:I292"/>
    <mergeCell ref="G293:I293"/>
    <mergeCell ref="A294:A297"/>
    <mergeCell ref="E294:F294"/>
    <mergeCell ref="G294:H294"/>
    <mergeCell ref="G295:I295"/>
    <mergeCell ref="E296:F296"/>
    <mergeCell ref="G296:I296"/>
    <mergeCell ref="G297:I297"/>
    <mergeCell ref="A298:A301"/>
    <mergeCell ref="E298:F298"/>
    <mergeCell ref="G298:H298"/>
    <mergeCell ref="G299:I299"/>
    <mergeCell ref="E300:F300"/>
    <mergeCell ref="G300:I300"/>
    <mergeCell ref="G301:I301"/>
    <mergeCell ref="A302:A305"/>
    <mergeCell ref="E302:F302"/>
    <mergeCell ref="G302:H302"/>
    <mergeCell ref="G303:I303"/>
    <mergeCell ref="E304:F304"/>
    <mergeCell ref="G304:I304"/>
    <mergeCell ref="G305:I305"/>
    <mergeCell ref="A306:A309"/>
    <mergeCell ref="E306:F306"/>
    <mergeCell ref="G306:H306"/>
    <mergeCell ref="G307:I307"/>
    <mergeCell ref="E308:F308"/>
    <mergeCell ref="G308:I308"/>
    <mergeCell ref="G309:I309"/>
    <mergeCell ref="A310:A313"/>
    <mergeCell ref="E310:F310"/>
    <mergeCell ref="G310:H310"/>
    <mergeCell ref="G311:I311"/>
    <mergeCell ref="E312:F312"/>
    <mergeCell ref="G312:I312"/>
    <mergeCell ref="G313:I313"/>
    <mergeCell ref="A314:A317"/>
    <mergeCell ref="E314:F314"/>
    <mergeCell ref="G314:H314"/>
    <mergeCell ref="G315:I315"/>
    <mergeCell ref="E316:F316"/>
    <mergeCell ref="G316:I316"/>
    <mergeCell ref="G317:I317"/>
    <mergeCell ref="A318:A321"/>
    <mergeCell ref="E318:F318"/>
    <mergeCell ref="G318:H318"/>
    <mergeCell ref="G319:I319"/>
    <mergeCell ref="E320:F320"/>
    <mergeCell ref="G320:I320"/>
    <mergeCell ref="G321:I321"/>
    <mergeCell ref="A322:A325"/>
    <mergeCell ref="E322:F322"/>
    <mergeCell ref="G322:H322"/>
    <mergeCell ref="G323:I323"/>
    <mergeCell ref="E324:F324"/>
    <mergeCell ref="G324:I324"/>
    <mergeCell ref="G325:I325"/>
    <mergeCell ref="A326:A329"/>
    <mergeCell ref="E326:F326"/>
    <mergeCell ref="G326:H326"/>
    <mergeCell ref="G327:I327"/>
    <mergeCell ref="E328:F328"/>
    <mergeCell ref="G328:I328"/>
    <mergeCell ref="G329:I329"/>
    <mergeCell ref="A330:A333"/>
    <mergeCell ref="E330:F330"/>
    <mergeCell ref="G330:H330"/>
    <mergeCell ref="G331:I331"/>
    <mergeCell ref="E332:F332"/>
    <mergeCell ref="G332:I332"/>
    <mergeCell ref="G333:I333"/>
    <mergeCell ref="A334:A337"/>
    <mergeCell ref="E334:F334"/>
    <mergeCell ref="G334:H334"/>
    <mergeCell ref="G335:I335"/>
    <mergeCell ref="E336:F336"/>
    <mergeCell ref="G336:I336"/>
    <mergeCell ref="G337:I337"/>
    <mergeCell ref="A338:A341"/>
    <mergeCell ref="E338:F338"/>
    <mergeCell ref="G338:H338"/>
    <mergeCell ref="G339:I339"/>
    <mergeCell ref="E340:F340"/>
    <mergeCell ref="G340:I340"/>
    <mergeCell ref="G341:I341"/>
    <mergeCell ref="A342:A345"/>
    <mergeCell ref="E342:F342"/>
    <mergeCell ref="G342:H342"/>
    <mergeCell ref="G343:I343"/>
    <mergeCell ref="E344:F344"/>
    <mergeCell ref="G344:I344"/>
    <mergeCell ref="G345:I345"/>
    <mergeCell ref="A346:A349"/>
    <mergeCell ref="E346:F346"/>
    <mergeCell ref="G346:H346"/>
    <mergeCell ref="G347:I347"/>
    <mergeCell ref="E348:F348"/>
    <mergeCell ref="G348:I348"/>
    <mergeCell ref="G349:I349"/>
    <mergeCell ref="A350:A353"/>
    <mergeCell ref="E350:F350"/>
    <mergeCell ref="G350:H350"/>
    <mergeCell ref="G351:I351"/>
    <mergeCell ref="E352:F352"/>
    <mergeCell ref="G352:I352"/>
    <mergeCell ref="G353:I353"/>
    <mergeCell ref="A354:A357"/>
    <mergeCell ref="E354:F354"/>
    <mergeCell ref="G354:H354"/>
    <mergeCell ref="G355:I355"/>
    <mergeCell ref="E356:F356"/>
    <mergeCell ref="G356:I356"/>
    <mergeCell ref="G357:I357"/>
    <mergeCell ref="A358:A361"/>
    <mergeCell ref="E358:F358"/>
    <mergeCell ref="G358:H358"/>
    <mergeCell ref="G359:I359"/>
    <mergeCell ref="E360:F360"/>
    <mergeCell ref="G360:I360"/>
    <mergeCell ref="G361:I361"/>
    <mergeCell ref="A362:A365"/>
    <mergeCell ref="E362:F362"/>
    <mergeCell ref="G362:H362"/>
    <mergeCell ref="G363:I363"/>
    <mergeCell ref="E364:F364"/>
    <mergeCell ref="G364:I364"/>
    <mergeCell ref="G365:I365"/>
    <mergeCell ref="A366:A369"/>
    <mergeCell ref="E366:F366"/>
    <mergeCell ref="G366:H366"/>
    <mergeCell ref="G367:I367"/>
    <mergeCell ref="E368:F368"/>
    <mergeCell ref="G368:I368"/>
    <mergeCell ref="G369:I369"/>
    <mergeCell ref="A370:A373"/>
    <mergeCell ref="E370:F370"/>
    <mergeCell ref="G370:H370"/>
    <mergeCell ref="G371:I371"/>
    <mergeCell ref="E372:F372"/>
    <mergeCell ref="G372:I372"/>
    <mergeCell ref="G373:I373"/>
    <mergeCell ref="A374:A377"/>
    <mergeCell ref="E374:F374"/>
    <mergeCell ref="G374:H374"/>
    <mergeCell ref="G375:I375"/>
    <mergeCell ref="E376:F376"/>
    <mergeCell ref="G376:I376"/>
    <mergeCell ref="G377:I377"/>
    <mergeCell ref="A378:A381"/>
    <mergeCell ref="E378:F378"/>
    <mergeCell ref="G378:H378"/>
    <mergeCell ref="G379:I379"/>
    <mergeCell ref="E380:F380"/>
    <mergeCell ref="G380:I380"/>
    <mergeCell ref="G381:I381"/>
    <mergeCell ref="A382:A385"/>
    <mergeCell ref="E382:F382"/>
    <mergeCell ref="G382:H382"/>
    <mergeCell ref="G383:I383"/>
    <mergeCell ref="E384:F384"/>
    <mergeCell ref="G384:I384"/>
    <mergeCell ref="G385:I385"/>
    <mergeCell ref="A386:A389"/>
    <mergeCell ref="E386:F386"/>
    <mergeCell ref="G386:H386"/>
    <mergeCell ref="G387:I387"/>
    <mergeCell ref="E388:F388"/>
    <mergeCell ref="G388:I388"/>
    <mergeCell ref="G389:I389"/>
    <mergeCell ref="A390:A393"/>
    <mergeCell ref="E390:F390"/>
    <mergeCell ref="G390:H390"/>
    <mergeCell ref="G391:I391"/>
    <mergeCell ref="E392:F392"/>
    <mergeCell ref="G392:I392"/>
    <mergeCell ref="G393:I393"/>
    <mergeCell ref="A394:A397"/>
    <mergeCell ref="E394:F394"/>
    <mergeCell ref="G394:H394"/>
    <mergeCell ref="G395:I395"/>
    <mergeCell ref="E396:F396"/>
    <mergeCell ref="G396:I396"/>
    <mergeCell ref="G397:I397"/>
    <mergeCell ref="A398:A401"/>
    <mergeCell ref="E398:F398"/>
    <mergeCell ref="G398:H398"/>
    <mergeCell ref="G399:I399"/>
    <mergeCell ref="E400:F400"/>
    <mergeCell ref="G400:I400"/>
    <mergeCell ref="G401:I401"/>
    <mergeCell ref="A402:A405"/>
    <mergeCell ref="E402:F402"/>
    <mergeCell ref="G402:H402"/>
    <mergeCell ref="G403:I403"/>
    <mergeCell ref="E404:F404"/>
    <mergeCell ref="G404:I404"/>
    <mergeCell ref="G405:I405"/>
    <mergeCell ref="A406:A409"/>
    <mergeCell ref="E406:F406"/>
    <mergeCell ref="G406:H406"/>
    <mergeCell ref="G407:I407"/>
    <mergeCell ref="E408:F408"/>
    <mergeCell ref="G408:I408"/>
    <mergeCell ref="G409:I409"/>
    <mergeCell ref="A410:A413"/>
    <mergeCell ref="E410:F410"/>
    <mergeCell ref="G410:H410"/>
    <mergeCell ref="G411:I411"/>
    <mergeCell ref="E412:F412"/>
    <mergeCell ref="G412:I412"/>
    <mergeCell ref="G413:I413"/>
    <mergeCell ref="A414:A417"/>
    <mergeCell ref="E414:F414"/>
    <mergeCell ref="G414:H414"/>
    <mergeCell ref="G415:I415"/>
    <mergeCell ref="E416:F416"/>
    <mergeCell ref="G416:I416"/>
    <mergeCell ref="G417:I417"/>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9"/>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ONC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4783</v>
      </c>
      <c r="C10" s="728"/>
      <c r="D10" s="728"/>
      <c r="E10" s="728"/>
      <c r="F10" s="729"/>
      <c r="G10" s="635"/>
      <c r="H10" s="644"/>
      <c r="I10" s="638"/>
      <c r="J10" s="618"/>
      <c r="K10" s="641"/>
      <c r="L10" s="627"/>
      <c r="M10" s="626"/>
      <c r="N10" s="24"/>
      <c r="O10" s="21"/>
      <c r="P10" s="1"/>
    </row>
    <row r="11" spans="1:19" s="234" customFormat="1" ht="26.25" thickBot="1">
      <c r="A11" s="738"/>
      <c r="B11" s="46" t="s">
        <v>20</v>
      </c>
      <c r="C11" s="85" t="s">
        <v>4782</v>
      </c>
      <c r="D11" s="586" t="s">
        <v>4781</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ht="45">
      <c r="A19" s="764"/>
      <c r="B19" s="13" t="s">
        <v>4780</v>
      </c>
      <c r="C19" s="13" t="s">
        <v>4779</v>
      </c>
      <c r="D19" s="5">
        <v>43741</v>
      </c>
      <c r="E19" s="13"/>
      <c r="F19" s="13" t="s">
        <v>4778</v>
      </c>
      <c r="G19" s="755" t="s">
        <v>4777</v>
      </c>
      <c r="H19" s="756"/>
      <c r="I19" s="757"/>
      <c r="J19" s="52" t="s">
        <v>6</v>
      </c>
      <c r="K19" s="52"/>
      <c r="L19" s="156" t="s">
        <v>3</v>
      </c>
      <c r="M19" s="348">
        <v>525.33000000000004</v>
      </c>
      <c r="N19" s="3"/>
      <c r="V19" s="63"/>
    </row>
    <row r="20" spans="1:22" ht="22.5">
      <c r="A20" s="764"/>
      <c r="B20" s="235" t="s">
        <v>77</v>
      </c>
      <c r="C20" s="235" t="s">
        <v>79</v>
      </c>
      <c r="D20" s="235" t="s">
        <v>22</v>
      </c>
      <c r="E20" s="758" t="s">
        <v>81</v>
      </c>
      <c r="F20" s="758"/>
      <c r="G20" s="707"/>
      <c r="H20" s="708"/>
      <c r="I20" s="709"/>
      <c r="J20" s="18" t="s">
        <v>17</v>
      </c>
      <c r="K20" s="19"/>
      <c r="L20" s="153" t="s">
        <v>3</v>
      </c>
      <c r="M20" s="349">
        <v>459.21</v>
      </c>
      <c r="N20" s="3"/>
      <c r="V20" s="64"/>
    </row>
    <row r="21" spans="1:22" ht="22.5">
      <c r="A21" s="764"/>
      <c r="B21" s="235"/>
      <c r="C21" s="235"/>
      <c r="D21" s="235"/>
      <c r="E21" s="235"/>
      <c r="F21" s="235"/>
      <c r="G21" s="707"/>
      <c r="H21" s="708"/>
      <c r="I21" s="709"/>
      <c r="J21" s="18" t="s">
        <v>4776</v>
      </c>
      <c r="K21" s="19"/>
      <c r="L21" s="153" t="s">
        <v>3</v>
      </c>
      <c r="M21" s="349">
        <v>141.62</v>
      </c>
      <c r="N21" s="3"/>
      <c r="V21" s="64"/>
    </row>
    <row r="22" spans="1:22" ht="13.5" thickBot="1">
      <c r="A22" s="765"/>
      <c r="B22" s="14" t="s">
        <v>4775</v>
      </c>
      <c r="C22" s="14" t="s">
        <v>4774</v>
      </c>
      <c r="D22" s="134">
        <v>43742</v>
      </c>
      <c r="E22" s="16" t="s">
        <v>4</v>
      </c>
      <c r="F22" s="17" t="s">
        <v>4773</v>
      </c>
      <c r="G22" s="769"/>
      <c r="H22" s="770"/>
      <c r="I22" s="771"/>
      <c r="J22" s="18" t="s">
        <v>5</v>
      </c>
      <c r="K22" s="19"/>
      <c r="L22" s="153" t="s">
        <v>3</v>
      </c>
      <c r="M22" s="349">
        <v>120</v>
      </c>
      <c r="N22" s="3"/>
      <c r="V22" s="64"/>
    </row>
    <row r="23" spans="1:22" ht="24" thickTop="1" thickBot="1">
      <c r="A23" s="752">
        <f>A18+1</f>
        <v>2</v>
      </c>
      <c r="B23" s="233" t="s">
        <v>76</v>
      </c>
      <c r="C23" s="233" t="s">
        <v>78</v>
      </c>
      <c r="D23" s="233" t="s">
        <v>23</v>
      </c>
      <c r="E23" s="754" t="s">
        <v>80</v>
      </c>
      <c r="F23" s="754"/>
      <c r="G23" s="754" t="s">
        <v>71</v>
      </c>
      <c r="H23" s="716"/>
      <c r="I23" s="231"/>
      <c r="J23" s="54" t="s">
        <v>2</v>
      </c>
      <c r="K23" s="55"/>
      <c r="L23" s="55"/>
      <c r="M23" s="56"/>
      <c r="N23" s="3"/>
      <c r="V23" s="64"/>
    </row>
    <row r="24" spans="1:22" ht="23.25" thickBot="1">
      <c r="A24" s="697"/>
      <c r="B24" s="13" t="s">
        <v>4772</v>
      </c>
      <c r="C24" s="13" t="s">
        <v>4771</v>
      </c>
      <c r="D24" s="5">
        <v>43795</v>
      </c>
      <c r="E24" s="13"/>
      <c r="F24" s="13" t="s">
        <v>4770</v>
      </c>
      <c r="G24" s="755" t="s">
        <v>4768</v>
      </c>
      <c r="H24" s="756"/>
      <c r="I24" s="757"/>
      <c r="J24" s="52" t="s">
        <v>17</v>
      </c>
      <c r="K24" s="52"/>
      <c r="L24" s="156" t="s">
        <v>3</v>
      </c>
      <c r="M24" s="348">
        <v>4398.55</v>
      </c>
      <c r="N24" s="3"/>
      <c r="V24" s="64"/>
    </row>
    <row r="25" spans="1:22" ht="23.25" thickBot="1">
      <c r="A25" s="697"/>
      <c r="B25" s="235" t="s">
        <v>77</v>
      </c>
      <c r="C25" s="235" t="s">
        <v>79</v>
      </c>
      <c r="D25" s="235" t="s">
        <v>22</v>
      </c>
      <c r="E25" s="758" t="s">
        <v>81</v>
      </c>
      <c r="F25" s="758"/>
      <c r="G25" s="707"/>
      <c r="H25" s="708"/>
      <c r="I25" s="709"/>
      <c r="J25" s="18" t="s">
        <v>1</v>
      </c>
      <c r="K25" s="19"/>
      <c r="L25" s="19"/>
      <c r="M25" s="20"/>
      <c r="N25" s="3"/>
      <c r="V25" s="64"/>
    </row>
    <row r="26" spans="1:22" ht="23.25" thickBot="1">
      <c r="A26" s="753"/>
      <c r="B26" s="14" t="s">
        <v>4769</v>
      </c>
      <c r="C26" s="14" t="s">
        <v>4768</v>
      </c>
      <c r="D26" s="134">
        <v>43795</v>
      </c>
      <c r="E26" s="16" t="s">
        <v>4</v>
      </c>
      <c r="F26" s="17" t="s">
        <v>4767</v>
      </c>
      <c r="G26" s="759"/>
      <c r="H26" s="760"/>
      <c r="I26" s="761"/>
      <c r="J26" s="18" t="s">
        <v>0</v>
      </c>
      <c r="K26" s="19"/>
      <c r="L26" s="19"/>
      <c r="M26" s="20"/>
      <c r="N26" s="3"/>
      <c r="V26" s="64"/>
    </row>
    <row r="27" spans="1:22" ht="24" thickTop="1" thickBot="1">
      <c r="A27" s="752">
        <f>A23+1</f>
        <v>3</v>
      </c>
      <c r="B27" s="233" t="s">
        <v>76</v>
      </c>
      <c r="C27" s="233" t="s">
        <v>78</v>
      </c>
      <c r="D27" s="233" t="s">
        <v>23</v>
      </c>
      <c r="E27" s="754" t="s">
        <v>80</v>
      </c>
      <c r="F27" s="754"/>
      <c r="G27" s="754" t="s">
        <v>71</v>
      </c>
      <c r="H27" s="716"/>
      <c r="I27" s="231"/>
      <c r="J27" s="54" t="s">
        <v>2</v>
      </c>
      <c r="K27" s="55"/>
      <c r="L27" s="55"/>
      <c r="M27" s="56"/>
      <c r="N27" s="3"/>
      <c r="V27" s="64"/>
    </row>
    <row r="28" spans="1:22" ht="23.25" thickBot="1">
      <c r="A28" s="697"/>
      <c r="B28" s="13" t="s">
        <v>4766</v>
      </c>
      <c r="C28" s="13" t="s">
        <v>4765</v>
      </c>
      <c r="D28" s="5">
        <v>43507</v>
      </c>
      <c r="E28" s="13"/>
      <c r="F28" s="13" t="s">
        <v>4764</v>
      </c>
      <c r="G28" s="755" t="s">
        <v>4762</v>
      </c>
      <c r="H28" s="756"/>
      <c r="I28" s="757"/>
      <c r="J28" s="52" t="s">
        <v>17</v>
      </c>
      <c r="K28" s="52"/>
      <c r="L28" s="156" t="s">
        <v>3</v>
      </c>
      <c r="M28" s="348">
        <v>800</v>
      </c>
      <c r="N28" s="3"/>
      <c r="V28" s="64"/>
    </row>
    <row r="29" spans="1:22" ht="23.25" thickBot="1">
      <c r="A29" s="697"/>
      <c r="B29" s="235" t="s">
        <v>77</v>
      </c>
      <c r="C29" s="235" t="s">
        <v>79</v>
      </c>
      <c r="D29" s="235" t="s">
        <v>22</v>
      </c>
      <c r="E29" s="758" t="s">
        <v>81</v>
      </c>
      <c r="F29" s="758"/>
      <c r="G29" s="707"/>
      <c r="H29" s="708"/>
      <c r="I29" s="709"/>
      <c r="J29" s="18" t="s">
        <v>1</v>
      </c>
      <c r="K29" s="19"/>
      <c r="L29" s="19"/>
      <c r="M29" s="20"/>
      <c r="N29" s="3"/>
      <c r="V29" s="64"/>
    </row>
    <row r="30" spans="1:22" ht="23.25" thickBot="1">
      <c r="A30" s="753"/>
      <c r="B30" s="14" t="s">
        <v>4763</v>
      </c>
      <c r="C30" s="14" t="s">
        <v>4762</v>
      </c>
      <c r="D30" s="134">
        <v>43508</v>
      </c>
      <c r="E30" s="16" t="s">
        <v>4</v>
      </c>
      <c r="F30" s="17" t="s">
        <v>4761</v>
      </c>
      <c r="G30" s="759"/>
      <c r="H30" s="760"/>
      <c r="I30" s="761"/>
      <c r="J30" s="18" t="s">
        <v>0</v>
      </c>
      <c r="K30" s="19"/>
      <c r="L30" s="19"/>
      <c r="M30" s="20"/>
      <c r="N30" s="3"/>
      <c r="V30" s="64"/>
    </row>
    <row r="31" spans="1:22" ht="24" thickTop="1" thickBot="1">
      <c r="A31" s="752">
        <f>A27+1</f>
        <v>4</v>
      </c>
      <c r="B31" s="233" t="s">
        <v>76</v>
      </c>
      <c r="C31" s="233" t="s">
        <v>78</v>
      </c>
      <c r="D31" s="233" t="s">
        <v>23</v>
      </c>
      <c r="E31" s="754" t="s">
        <v>80</v>
      </c>
      <c r="F31" s="754"/>
      <c r="G31" s="754" t="s">
        <v>71</v>
      </c>
      <c r="H31" s="716"/>
      <c r="I31" s="231"/>
      <c r="J31" s="54" t="s">
        <v>2</v>
      </c>
      <c r="K31" s="55"/>
      <c r="L31" s="55"/>
      <c r="M31" s="56"/>
      <c r="N31" s="3"/>
      <c r="V31" s="64"/>
    </row>
    <row r="32" spans="1:22" ht="13.5" thickBot="1">
      <c r="A32" s="697"/>
      <c r="B32" s="13"/>
      <c r="C32" s="13"/>
      <c r="D32" s="5"/>
      <c r="E32" s="13"/>
      <c r="F32" s="13"/>
      <c r="G32" s="755"/>
      <c r="H32" s="756"/>
      <c r="I32" s="757"/>
      <c r="J32" s="52" t="s">
        <v>2</v>
      </c>
      <c r="K32" s="52"/>
      <c r="L32" s="52"/>
      <c r="M32" s="53"/>
      <c r="N32" s="3"/>
      <c r="V32" s="64"/>
    </row>
    <row r="33" spans="1:22" ht="23.25" thickBot="1">
      <c r="A33" s="697"/>
      <c r="B33" s="235" t="s">
        <v>77</v>
      </c>
      <c r="C33" s="235" t="s">
        <v>79</v>
      </c>
      <c r="D33" s="235" t="s">
        <v>22</v>
      </c>
      <c r="E33" s="758" t="s">
        <v>81</v>
      </c>
      <c r="F33" s="758"/>
      <c r="G33" s="707"/>
      <c r="H33" s="708"/>
      <c r="I33" s="709"/>
      <c r="J33" s="18" t="s">
        <v>1</v>
      </c>
      <c r="K33" s="19"/>
      <c r="L33" s="19"/>
      <c r="M33" s="20"/>
      <c r="N33" s="3"/>
      <c r="V33" s="64"/>
    </row>
    <row r="34" spans="1:22" ht="13.5" thickBot="1">
      <c r="A34" s="753"/>
      <c r="B34" s="14"/>
      <c r="C34" s="14"/>
      <c r="D34" s="15"/>
      <c r="E34" s="16" t="s">
        <v>4</v>
      </c>
      <c r="F34" s="17"/>
      <c r="G34" s="759"/>
      <c r="H34" s="760"/>
      <c r="I34" s="761"/>
      <c r="J34" s="18" t="s">
        <v>0</v>
      </c>
      <c r="K34" s="19"/>
      <c r="L34" s="19"/>
      <c r="M34" s="20"/>
      <c r="N34" s="3"/>
      <c r="V34" s="64"/>
    </row>
    <row r="35" spans="1:22" ht="24" thickTop="1" thickBot="1">
      <c r="A35" s="752">
        <f>A31+1</f>
        <v>5</v>
      </c>
      <c r="B35" s="233" t="s">
        <v>76</v>
      </c>
      <c r="C35" s="233" t="s">
        <v>78</v>
      </c>
      <c r="D35" s="233" t="s">
        <v>23</v>
      </c>
      <c r="E35" s="754" t="s">
        <v>80</v>
      </c>
      <c r="F35" s="754"/>
      <c r="G35" s="754" t="s">
        <v>71</v>
      </c>
      <c r="H35" s="716"/>
      <c r="I35" s="231"/>
      <c r="J35" s="54" t="s">
        <v>2</v>
      </c>
      <c r="K35" s="55"/>
      <c r="L35" s="55"/>
      <c r="M35" s="56"/>
      <c r="N35" s="3"/>
      <c r="V35" s="64"/>
    </row>
    <row r="36" spans="1:22" ht="13.5" thickBot="1">
      <c r="A36" s="697"/>
      <c r="B36" s="13"/>
      <c r="C36" s="13"/>
      <c r="D36" s="5"/>
      <c r="E36" s="13"/>
      <c r="F36" s="13"/>
      <c r="G36" s="755"/>
      <c r="H36" s="756"/>
      <c r="I36" s="757"/>
      <c r="J36" s="52" t="s">
        <v>2</v>
      </c>
      <c r="K36" s="52"/>
      <c r="L36" s="52"/>
      <c r="M36" s="53"/>
      <c r="N36" s="3"/>
      <c r="V36" s="64"/>
    </row>
    <row r="37" spans="1:22" ht="23.25" thickBot="1">
      <c r="A37" s="697"/>
      <c r="B37" s="235" t="s">
        <v>77</v>
      </c>
      <c r="C37" s="235" t="s">
        <v>79</v>
      </c>
      <c r="D37" s="235" t="s">
        <v>22</v>
      </c>
      <c r="E37" s="758" t="s">
        <v>81</v>
      </c>
      <c r="F37" s="758"/>
      <c r="G37" s="707"/>
      <c r="H37" s="708"/>
      <c r="I37" s="709"/>
      <c r="J37" s="18" t="s">
        <v>1</v>
      </c>
      <c r="K37" s="19"/>
      <c r="L37" s="19"/>
      <c r="M37" s="20"/>
      <c r="N37" s="3"/>
      <c r="V37" s="64"/>
    </row>
    <row r="38" spans="1:22" ht="13.5" thickBot="1">
      <c r="A38" s="753"/>
      <c r="B38" s="14"/>
      <c r="C38" s="14"/>
      <c r="D38" s="15"/>
      <c r="E38" s="16" t="s">
        <v>4</v>
      </c>
      <c r="F38" s="17"/>
      <c r="G38" s="759"/>
      <c r="H38" s="760"/>
      <c r="I38" s="761"/>
      <c r="J38" s="18" t="s">
        <v>0</v>
      </c>
      <c r="K38" s="19"/>
      <c r="L38" s="19"/>
      <c r="M38" s="20"/>
      <c r="N38" s="3"/>
      <c r="V38" s="64"/>
    </row>
    <row r="39" spans="1:22" ht="24" thickTop="1" thickBot="1">
      <c r="A39" s="752">
        <f>A35+1</f>
        <v>6</v>
      </c>
      <c r="B39" s="233" t="s">
        <v>76</v>
      </c>
      <c r="C39" s="233" t="s">
        <v>78</v>
      </c>
      <c r="D39" s="233" t="s">
        <v>23</v>
      </c>
      <c r="E39" s="754" t="s">
        <v>80</v>
      </c>
      <c r="F39" s="754"/>
      <c r="G39" s="754" t="s">
        <v>71</v>
      </c>
      <c r="H39" s="716"/>
      <c r="I39" s="231"/>
      <c r="J39" s="54" t="s">
        <v>2</v>
      </c>
      <c r="K39" s="55"/>
      <c r="L39" s="55"/>
      <c r="M39" s="56"/>
      <c r="N39" s="3"/>
      <c r="V39" s="64"/>
    </row>
    <row r="40" spans="1:22" ht="13.5" thickBot="1">
      <c r="A40" s="697"/>
      <c r="B40" s="13"/>
      <c r="C40" s="13"/>
      <c r="D40" s="5"/>
      <c r="E40" s="13"/>
      <c r="F40" s="13"/>
      <c r="G40" s="755"/>
      <c r="H40" s="756"/>
      <c r="I40" s="757"/>
      <c r="J40" s="52" t="s">
        <v>2</v>
      </c>
      <c r="K40" s="52"/>
      <c r="L40" s="52"/>
      <c r="M40" s="53"/>
      <c r="N40" s="3"/>
      <c r="V40" s="64"/>
    </row>
    <row r="41" spans="1:22" ht="23.25" thickBot="1">
      <c r="A41" s="697"/>
      <c r="B41" s="235" t="s">
        <v>77</v>
      </c>
      <c r="C41" s="235" t="s">
        <v>79</v>
      </c>
      <c r="D41" s="235" t="s">
        <v>22</v>
      </c>
      <c r="E41" s="758" t="s">
        <v>81</v>
      </c>
      <c r="F41" s="758"/>
      <c r="G41" s="707"/>
      <c r="H41" s="708"/>
      <c r="I41" s="709"/>
      <c r="J41" s="18" t="s">
        <v>1</v>
      </c>
      <c r="K41" s="19"/>
      <c r="L41" s="19"/>
      <c r="M41" s="20"/>
      <c r="N41" s="3"/>
      <c r="V41" s="64"/>
    </row>
    <row r="42" spans="1:22" ht="13.5" thickBot="1">
      <c r="A42" s="753"/>
      <c r="B42" s="14"/>
      <c r="C42" s="14"/>
      <c r="D42" s="15"/>
      <c r="E42" s="16" t="s">
        <v>4</v>
      </c>
      <c r="F42" s="17"/>
      <c r="G42" s="759"/>
      <c r="H42" s="760"/>
      <c r="I42" s="761"/>
      <c r="J42" s="18" t="s">
        <v>0</v>
      </c>
      <c r="K42" s="19"/>
      <c r="L42" s="19"/>
      <c r="M42" s="20"/>
      <c r="N42" s="3"/>
      <c r="V42" s="64"/>
    </row>
    <row r="43" spans="1:22" ht="24" thickTop="1" thickBot="1">
      <c r="A43" s="752">
        <f>A39+1</f>
        <v>7</v>
      </c>
      <c r="B43" s="233" t="s">
        <v>76</v>
      </c>
      <c r="C43" s="233" t="s">
        <v>78</v>
      </c>
      <c r="D43" s="233" t="s">
        <v>23</v>
      </c>
      <c r="E43" s="754" t="s">
        <v>80</v>
      </c>
      <c r="F43" s="754"/>
      <c r="G43" s="754" t="s">
        <v>71</v>
      </c>
      <c r="H43" s="716"/>
      <c r="I43" s="231"/>
      <c r="J43" s="54" t="s">
        <v>2</v>
      </c>
      <c r="K43" s="55"/>
      <c r="L43" s="55"/>
      <c r="M43" s="56"/>
      <c r="N43" s="3"/>
      <c r="V43" s="64"/>
    </row>
    <row r="44" spans="1:22" ht="13.5" thickBot="1">
      <c r="A44" s="697"/>
      <c r="B44" s="13"/>
      <c r="C44" s="13"/>
      <c r="D44" s="5"/>
      <c r="E44" s="13"/>
      <c r="F44" s="13"/>
      <c r="G44" s="755"/>
      <c r="H44" s="756"/>
      <c r="I44" s="757"/>
      <c r="J44" s="52" t="s">
        <v>2</v>
      </c>
      <c r="K44" s="52"/>
      <c r="L44" s="52"/>
      <c r="M44" s="53"/>
      <c r="N44" s="3"/>
      <c r="V44" s="64"/>
    </row>
    <row r="45" spans="1:22" ht="23.25" thickBot="1">
      <c r="A45" s="697"/>
      <c r="B45" s="235" t="s">
        <v>77</v>
      </c>
      <c r="C45" s="235" t="s">
        <v>79</v>
      </c>
      <c r="D45" s="235" t="s">
        <v>22</v>
      </c>
      <c r="E45" s="758" t="s">
        <v>81</v>
      </c>
      <c r="F45" s="758"/>
      <c r="G45" s="707"/>
      <c r="H45" s="708"/>
      <c r="I45" s="709"/>
      <c r="J45" s="18" t="s">
        <v>1</v>
      </c>
      <c r="K45" s="19"/>
      <c r="L45" s="19"/>
      <c r="M45" s="20"/>
      <c r="N45" s="3"/>
      <c r="V45" s="64"/>
    </row>
    <row r="46" spans="1:22" ht="13.5" thickBot="1">
      <c r="A46" s="753"/>
      <c r="B46" s="14"/>
      <c r="C46" s="14"/>
      <c r="D46" s="15"/>
      <c r="E46" s="16" t="s">
        <v>4</v>
      </c>
      <c r="F46" s="17"/>
      <c r="G46" s="759"/>
      <c r="H46" s="760"/>
      <c r="I46" s="761"/>
      <c r="J46" s="18" t="s">
        <v>0</v>
      </c>
      <c r="K46" s="19"/>
      <c r="L46" s="19"/>
      <c r="M46" s="20"/>
      <c r="N46" s="3"/>
      <c r="V46" s="64"/>
    </row>
    <row r="47" spans="1:22" ht="24" thickTop="1" thickBot="1">
      <c r="A47" s="752">
        <f>A43+1</f>
        <v>8</v>
      </c>
      <c r="B47" s="233" t="s">
        <v>76</v>
      </c>
      <c r="C47" s="233" t="s">
        <v>78</v>
      </c>
      <c r="D47" s="233" t="s">
        <v>23</v>
      </c>
      <c r="E47" s="754" t="s">
        <v>80</v>
      </c>
      <c r="F47" s="754"/>
      <c r="G47" s="754" t="s">
        <v>71</v>
      </c>
      <c r="H47" s="716"/>
      <c r="I47" s="231"/>
      <c r="J47" s="54" t="s">
        <v>2</v>
      </c>
      <c r="K47" s="55"/>
      <c r="L47" s="55"/>
      <c r="M47" s="56"/>
      <c r="N47" s="3"/>
      <c r="V47" s="64"/>
    </row>
    <row r="48" spans="1:22" ht="13.5" thickBot="1">
      <c r="A48" s="697"/>
      <c r="B48" s="13"/>
      <c r="C48" s="13"/>
      <c r="D48" s="5"/>
      <c r="E48" s="13"/>
      <c r="F48" s="13"/>
      <c r="G48" s="755"/>
      <c r="H48" s="756"/>
      <c r="I48" s="757"/>
      <c r="J48" s="52" t="s">
        <v>2</v>
      </c>
      <c r="K48" s="52"/>
      <c r="L48" s="52"/>
      <c r="M48" s="53"/>
      <c r="N48" s="3"/>
      <c r="V48" s="64"/>
    </row>
    <row r="49" spans="1:22" ht="23.25" thickBot="1">
      <c r="A49" s="697"/>
      <c r="B49" s="235" t="s">
        <v>77</v>
      </c>
      <c r="C49" s="235" t="s">
        <v>79</v>
      </c>
      <c r="D49" s="235" t="s">
        <v>22</v>
      </c>
      <c r="E49" s="758" t="s">
        <v>81</v>
      </c>
      <c r="F49" s="758"/>
      <c r="G49" s="707"/>
      <c r="H49" s="708"/>
      <c r="I49" s="709"/>
      <c r="J49" s="18" t="s">
        <v>1</v>
      </c>
      <c r="K49" s="19"/>
      <c r="L49" s="19"/>
      <c r="M49" s="20"/>
      <c r="N49" s="3"/>
      <c r="V49" s="64"/>
    </row>
    <row r="50" spans="1:22" ht="13.5" thickBot="1">
      <c r="A50" s="753"/>
      <c r="B50" s="14"/>
      <c r="C50" s="14"/>
      <c r="D50" s="15"/>
      <c r="E50" s="16" t="s">
        <v>4</v>
      </c>
      <c r="F50" s="17"/>
      <c r="G50" s="759"/>
      <c r="H50" s="760"/>
      <c r="I50" s="761"/>
      <c r="J50" s="18" t="s">
        <v>0</v>
      </c>
      <c r="K50" s="19"/>
      <c r="L50" s="19"/>
      <c r="M50" s="20"/>
      <c r="N50" s="3"/>
      <c r="V50" s="64"/>
    </row>
    <row r="51" spans="1:22" ht="24" thickTop="1" thickBot="1">
      <c r="A51" s="752">
        <f>A47+1</f>
        <v>9</v>
      </c>
      <c r="B51" s="233" t="s">
        <v>76</v>
      </c>
      <c r="C51" s="233" t="s">
        <v>78</v>
      </c>
      <c r="D51" s="233" t="s">
        <v>23</v>
      </c>
      <c r="E51" s="754" t="s">
        <v>80</v>
      </c>
      <c r="F51" s="754"/>
      <c r="G51" s="754" t="s">
        <v>71</v>
      </c>
      <c r="H51" s="716"/>
      <c r="I51" s="231"/>
      <c r="J51" s="54" t="s">
        <v>2</v>
      </c>
      <c r="K51" s="55"/>
      <c r="L51" s="55"/>
      <c r="M51" s="56"/>
      <c r="N51" s="3"/>
      <c r="V51" s="64"/>
    </row>
    <row r="52" spans="1:22" ht="13.5" thickBot="1">
      <c r="A52" s="697"/>
      <c r="B52" s="13"/>
      <c r="C52" s="13"/>
      <c r="D52" s="5"/>
      <c r="E52" s="13"/>
      <c r="F52" s="13"/>
      <c r="G52" s="755"/>
      <c r="H52" s="756"/>
      <c r="I52" s="757"/>
      <c r="J52" s="52" t="s">
        <v>2</v>
      </c>
      <c r="K52" s="52"/>
      <c r="L52" s="52"/>
      <c r="M52" s="53"/>
      <c r="N52" s="3"/>
      <c r="V52" s="64"/>
    </row>
    <row r="53" spans="1:22" ht="23.25" thickBot="1">
      <c r="A53" s="697"/>
      <c r="B53" s="235" t="s">
        <v>77</v>
      </c>
      <c r="C53" s="235" t="s">
        <v>79</v>
      </c>
      <c r="D53" s="235" t="s">
        <v>22</v>
      </c>
      <c r="E53" s="758" t="s">
        <v>81</v>
      </c>
      <c r="F53" s="758"/>
      <c r="G53" s="707"/>
      <c r="H53" s="708"/>
      <c r="I53" s="709"/>
      <c r="J53" s="18" t="s">
        <v>1</v>
      </c>
      <c r="K53" s="19"/>
      <c r="L53" s="19"/>
      <c r="M53" s="20"/>
      <c r="N53" s="3"/>
      <c r="V53" s="64"/>
    </row>
    <row r="54" spans="1:22" ht="13.5" thickBot="1">
      <c r="A54" s="753"/>
      <c r="B54" s="14"/>
      <c r="C54" s="14"/>
      <c r="D54" s="15"/>
      <c r="E54" s="16" t="s">
        <v>4</v>
      </c>
      <c r="F54" s="17"/>
      <c r="G54" s="759"/>
      <c r="H54" s="760"/>
      <c r="I54" s="761"/>
      <c r="J54" s="18" t="s">
        <v>0</v>
      </c>
      <c r="K54" s="19"/>
      <c r="L54" s="19"/>
      <c r="M54" s="20"/>
      <c r="N54" s="3"/>
      <c r="V54" s="64"/>
    </row>
    <row r="55" spans="1:22" ht="24" thickTop="1" thickBot="1">
      <c r="A55" s="752">
        <f>A51+1</f>
        <v>10</v>
      </c>
      <c r="B55" s="233" t="s">
        <v>76</v>
      </c>
      <c r="C55" s="233" t="s">
        <v>78</v>
      </c>
      <c r="D55" s="233" t="s">
        <v>23</v>
      </c>
      <c r="E55" s="754" t="s">
        <v>80</v>
      </c>
      <c r="F55" s="754"/>
      <c r="G55" s="754" t="s">
        <v>71</v>
      </c>
      <c r="H55" s="716"/>
      <c r="I55" s="231"/>
      <c r="J55" s="54" t="s">
        <v>2</v>
      </c>
      <c r="K55" s="55"/>
      <c r="L55" s="55"/>
      <c r="M55" s="56"/>
      <c r="N55" s="3"/>
      <c r="V55" s="64"/>
    </row>
    <row r="56" spans="1:22" ht="13.5" thickBot="1">
      <c r="A56" s="697"/>
      <c r="B56" s="13"/>
      <c r="C56" s="13"/>
      <c r="D56" s="5"/>
      <c r="E56" s="13"/>
      <c r="F56" s="13"/>
      <c r="G56" s="755"/>
      <c r="H56" s="756"/>
      <c r="I56" s="757"/>
      <c r="J56" s="52" t="s">
        <v>2</v>
      </c>
      <c r="K56" s="52"/>
      <c r="L56" s="52"/>
      <c r="M56" s="53"/>
      <c r="N56" s="3"/>
      <c r="P56" s="2"/>
      <c r="V56" s="64"/>
    </row>
    <row r="57" spans="1:22" ht="23.25" thickBot="1">
      <c r="A57" s="697"/>
      <c r="B57" s="235" t="s">
        <v>77</v>
      </c>
      <c r="C57" s="235" t="s">
        <v>79</v>
      </c>
      <c r="D57" s="235" t="s">
        <v>22</v>
      </c>
      <c r="E57" s="758" t="s">
        <v>81</v>
      </c>
      <c r="F57" s="758"/>
      <c r="G57" s="707"/>
      <c r="H57" s="708"/>
      <c r="I57" s="709"/>
      <c r="J57" s="18" t="s">
        <v>1</v>
      </c>
      <c r="K57" s="19"/>
      <c r="L57" s="19"/>
      <c r="M57" s="20"/>
      <c r="N57" s="3"/>
      <c r="V57" s="64"/>
    </row>
    <row r="58" spans="1:22" s="2" customFormat="1" ht="13.5" thickBot="1">
      <c r="A58" s="753"/>
      <c r="B58" s="14"/>
      <c r="C58" s="14"/>
      <c r="D58" s="15"/>
      <c r="E58" s="16" t="s">
        <v>4</v>
      </c>
      <c r="F58" s="17"/>
      <c r="G58" s="759"/>
      <c r="H58" s="760"/>
      <c r="I58" s="761"/>
      <c r="J58" s="18" t="s">
        <v>0</v>
      </c>
      <c r="K58" s="19"/>
      <c r="L58" s="19"/>
      <c r="M58" s="20"/>
      <c r="N58" s="4"/>
      <c r="P58" s="234"/>
      <c r="Q58" s="234"/>
      <c r="V58" s="64"/>
    </row>
    <row r="59" spans="1:22" ht="24" thickTop="1" thickBot="1">
      <c r="A59" s="752">
        <f>A55+1</f>
        <v>11</v>
      </c>
      <c r="B59" s="233" t="s">
        <v>76</v>
      </c>
      <c r="C59" s="233" t="s">
        <v>78</v>
      </c>
      <c r="D59" s="233" t="s">
        <v>23</v>
      </c>
      <c r="E59" s="754" t="s">
        <v>80</v>
      </c>
      <c r="F59" s="754"/>
      <c r="G59" s="754" t="s">
        <v>71</v>
      </c>
      <c r="H59" s="716"/>
      <c r="I59" s="231"/>
      <c r="J59" s="54" t="s">
        <v>2</v>
      </c>
      <c r="K59" s="55"/>
      <c r="L59" s="55"/>
      <c r="M59" s="56"/>
      <c r="N59" s="3"/>
      <c r="V59" s="64"/>
    </row>
    <row r="60" spans="1:22" ht="13.5" thickBot="1">
      <c r="A60" s="697"/>
      <c r="B60" s="13"/>
      <c r="C60" s="13"/>
      <c r="D60" s="5"/>
      <c r="E60" s="13"/>
      <c r="F60" s="13"/>
      <c r="G60" s="755"/>
      <c r="H60" s="756"/>
      <c r="I60" s="757"/>
      <c r="J60" s="52" t="s">
        <v>2</v>
      </c>
      <c r="K60" s="52"/>
      <c r="L60" s="52"/>
      <c r="M60" s="53"/>
      <c r="N60" s="3"/>
      <c r="V60" s="64"/>
    </row>
    <row r="61" spans="1:22" ht="23.25" thickBot="1">
      <c r="A61" s="697"/>
      <c r="B61" s="235" t="s">
        <v>77</v>
      </c>
      <c r="C61" s="235" t="s">
        <v>79</v>
      </c>
      <c r="D61" s="235" t="s">
        <v>22</v>
      </c>
      <c r="E61" s="758" t="s">
        <v>81</v>
      </c>
      <c r="F61" s="758"/>
      <c r="G61" s="707"/>
      <c r="H61" s="708"/>
      <c r="I61" s="709"/>
      <c r="J61" s="18" t="s">
        <v>1</v>
      </c>
      <c r="K61" s="19"/>
      <c r="L61" s="19"/>
      <c r="M61" s="20"/>
      <c r="N61" s="3"/>
      <c r="V61" s="64"/>
    </row>
    <row r="62" spans="1:22" ht="13.5" thickBot="1">
      <c r="A62" s="753"/>
      <c r="B62" s="14"/>
      <c r="C62" s="14"/>
      <c r="D62" s="15"/>
      <c r="E62" s="16" t="s">
        <v>4</v>
      </c>
      <c r="F62" s="17"/>
      <c r="G62" s="759"/>
      <c r="H62" s="760"/>
      <c r="I62" s="761"/>
      <c r="J62" s="18" t="s">
        <v>0</v>
      </c>
      <c r="K62" s="19"/>
      <c r="L62" s="19"/>
      <c r="M62" s="20"/>
      <c r="N62" s="3"/>
      <c r="V62" s="64"/>
    </row>
    <row r="63" spans="1:22" ht="24" thickTop="1" thickBot="1">
      <c r="A63" s="752">
        <f>A59+1</f>
        <v>12</v>
      </c>
      <c r="B63" s="233" t="s">
        <v>76</v>
      </c>
      <c r="C63" s="233" t="s">
        <v>78</v>
      </c>
      <c r="D63" s="233" t="s">
        <v>23</v>
      </c>
      <c r="E63" s="754" t="s">
        <v>80</v>
      </c>
      <c r="F63" s="754"/>
      <c r="G63" s="754" t="s">
        <v>71</v>
      </c>
      <c r="H63" s="716"/>
      <c r="I63" s="231"/>
      <c r="J63" s="54" t="s">
        <v>2</v>
      </c>
      <c r="K63" s="55"/>
      <c r="L63" s="55"/>
      <c r="M63" s="56"/>
      <c r="N63" s="3"/>
      <c r="V63" s="64"/>
    </row>
    <row r="64" spans="1:22" ht="13.5" thickBot="1">
      <c r="A64" s="697"/>
      <c r="B64" s="13"/>
      <c r="C64" s="13"/>
      <c r="D64" s="5"/>
      <c r="E64" s="13"/>
      <c r="F64" s="13"/>
      <c r="G64" s="755"/>
      <c r="H64" s="756"/>
      <c r="I64" s="757"/>
      <c r="J64" s="52" t="s">
        <v>2</v>
      </c>
      <c r="K64" s="52"/>
      <c r="L64" s="52"/>
      <c r="M64" s="53"/>
      <c r="N64" s="3"/>
      <c r="V64" s="64"/>
    </row>
    <row r="65" spans="1:22" ht="23.25" thickBot="1">
      <c r="A65" s="697"/>
      <c r="B65" s="235" t="s">
        <v>77</v>
      </c>
      <c r="C65" s="235" t="s">
        <v>79</v>
      </c>
      <c r="D65" s="235" t="s">
        <v>22</v>
      </c>
      <c r="E65" s="758" t="s">
        <v>81</v>
      </c>
      <c r="F65" s="758"/>
      <c r="G65" s="707"/>
      <c r="H65" s="708"/>
      <c r="I65" s="709"/>
      <c r="J65" s="18" t="s">
        <v>1</v>
      </c>
      <c r="K65" s="19"/>
      <c r="L65" s="19"/>
      <c r="M65" s="20"/>
      <c r="N65" s="3"/>
      <c r="V65" s="64"/>
    </row>
    <row r="66" spans="1:22" ht="13.5" thickBot="1">
      <c r="A66" s="753"/>
      <c r="B66" s="14"/>
      <c r="C66" s="14"/>
      <c r="D66" s="15"/>
      <c r="E66" s="16" t="s">
        <v>4</v>
      </c>
      <c r="F66" s="17"/>
      <c r="G66" s="759"/>
      <c r="H66" s="760"/>
      <c r="I66" s="761"/>
      <c r="J66" s="18" t="s">
        <v>0</v>
      </c>
      <c r="K66" s="19"/>
      <c r="L66" s="19"/>
      <c r="M66" s="20"/>
      <c r="N66" s="3"/>
      <c r="V66" s="64"/>
    </row>
    <row r="67" spans="1:22" ht="24" thickTop="1" thickBot="1">
      <c r="A67" s="752">
        <f>A63+1</f>
        <v>13</v>
      </c>
      <c r="B67" s="233" t="s">
        <v>76</v>
      </c>
      <c r="C67" s="233" t="s">
        <v>78</v>
      </c>
      <c r="D67" s="233" t="s">
        <v>23</v>
      </c>
      <c r="E67" s="754" t="s">
        <v>80</v>
      </c>
      <c r="F67" s="754"/>
      <c r="G67" s="754" t="s">
        <v>71</v>
      </c>
      <c r="H67" s="716"/>
      <c r="I67" s="231"/>
      <c r="J67" s="54" t="s">
        <v>2</v>
      </c>
      <c r="K67" s="55"/>
      <c r="L67" s="55"/>
      <c r="M67" s="56"/>
      <c r="N67" s="3"/>
      <c r="V67" s="64"/>
    </row>
    <row r="68" spans="1:22" ht="13.5" thickBot="1">
      <c r="A68" s="697"/>
      <c r="B68" s="13"/>
      <c r="C68" s="13"/>
      <c r="D68" s="5"/>
      <c r="E68" s="13"/>
      <c r="F68" s="13"/>
      <c r="G68" s="755"/>
      <c r="H68" s="756"/>
      <c r="I68" s="757"/>
      <c r="J68" s="52" t="s">
        <v>2</v>
      </c>
      <c r="K68" s="52"/>
      <c r="L68" s="52"/>
      <c r="M68" s="53"/>
      <c r="N68" s="3"/>
      <c r="V68" s="64"/>
    </row>
    <row r="69" spans="1:22" ht="23.25" thickBot="1">
      <c r="A69" s="697"/>
      <c r="B69" s="235" t="s">
        <v>77</v>
      </c>
      <c r="C69" s="235" t="s">
        <v>79</v>
      </c>
      <c r="D69" s="235" t="s">
        <v>22</v>
      </c>
      <c r="E69" s="758" t="s">
        <v>81</v>
      </c>
      <c r="F69" s="758"/>
      <c r="G69" s="707"/>
      <c r="H69" s="708"/>
      <c r="I69" s="709"/>
      <c r="J69" s="18" t="s">
        <v>1</v>
      </c>
      <c r="K69" s="19"/>
      <c r="L69" s="19"/>
      <c r="M69" s="20"/>
      <c r="N69" s="3"/>
      <c r="V69" s="64"/>
    </row>
    <row r="70" spans="1:22" ht="13.5" thickBot="1">
      <c r="A70" s="753"/>
      <c r="B70" s="14"/>
      <c r="C70" s="14"/>
      <c r="D70" s="15"/>
      <c r="E70" s="16" t="s">
        <v>4</v>
      </c>
      <c r="F70" s="17"/>
      <c r="G70" s="759"/>
      <c r="H70" s="760"/>
      <c r="I70" s="761"/>
      <c r="J70" s="18" t="s">
        <v>0</v>
      </c>
      <c r="K70" s="19"/>
      <c r="L70" s="19"/>
      <c r="M70" s="20"/>
      <c r="N70" s="3"/>
      <c r="V70" s="64"/>
    </row>
    <row r="71" spans="1:22" ht="24" thickTop="1" thickBot="1">
      <c r="A71" s="752">
        <f>A67+1</f>
        <v>14</v>
      </c>
      <c r="B71" s="233" t="s">
        <v>76</v>
      </c>
      <c r="C71" s="233" t="s">
        <v>78</v>
      </c>
      <c r="D71" s="233" t="s">
        <v>23</v>
      </c>
      <c r="E71" s="754" t="s">
        <v>80</v>
      </c>
      <c r="F71" s="754"/>
      <c r="G71" s="754" t="s">
        <v>71</v>
      </c>
      <c r="H71" s="716"/>
      <c r="I71" s="231"/>
      <c r="J71" s="54" t="s">
        <v>2</v>
      </c>
      <c r="K71" s="55"/>
      <c r="L71" s="55"/>
      <c r="M71" s="56"/>
      <c r="N71" s="3"/>
      <c r="V71" s="64"/>
    </row>
    <row r="72" spans="1:22" ht="13.5" thickBot="1">
      <c r="A72" s="697"/>
      <c r="B72" s="13"/>
      <c r="C72" s="13"/>
      <c r="D72" s="5"/>
      <c r="E72" s="13"/>
      <c r="F72" s="13"/>
      <c r="G72" s="755"/>
      <c r="H72" s="756"/>
      <c r="I72" s="757"/>
      <c r="J72" s="52" t="s">
        <v>2</v>
      </c>
      <c r="K72" s="52"/>
      <c r="L72" s="52"/>
      <c r="M72" s="53"/>
      <c r="N72" s="3"/>
      <c r="V72" s="65"/>
    </row>
    <row r="73" spans="1:22" ht="23.25" thickBot="1">
      <c r="A73" s="697"/>
      <c r="B73" s="235" t="s">
        <v>77</v>
      </c>
      <c r="C73" s="235" t="s">
        <v>79</v>
      </c>
      <c r="D73" s="235" t="s">
        <v>22</v>
      </c>
      <c r="E73" s="758" t="s">
        <v>81</v>
      </c>
      <c r="F73" s="758"/>
      <c r="G73" s="707"/>
      <c r="H73" s="708"/>
      <c r="I73" s="709"/>
      <c r="J73" s="18" t="s">
        <v>1</v>
      </c>
      <c r="K73" s="19"/>
      <c r="L73" s="19"/>
      <c r="M73" s="20"/>
      <c r="N73" s="3"/>
      <c r="V73" s="64"/>
    </row>
    <row r="74" spans="1:22" ht="13.5" thickBot="1">
      <c r="A74" s="753"/>
      <c r="B74" s="14"/>
      <c r="C74" s="14"/>
      <c r="D74" s="15"/>
      <c r="E74" s="16" t="s">
        <v>4</v>
      </c>
      <c r="F74" s="17"/>
      <c r="G74" s="759"/>
      <c r="H74" s="760"/>
      <c r="I74" s="761"/>
      <c r="J74" s="18" t="s">
        <v>0</v>
      </c>
      <c r="K74" s="19"/>
      <c r="L74" s="19"/>
      <c r="M74" s="20"/>
      <c r="N74" s="3"/>
      <c r="V74" s="64"/>
    </row>
    <row r="75" spans="1:22" ht="24" thickTop="1" thickBot="1">
      <c r="A75" s="752">
        <f>A71+1</f>
        <v>15</v>
      </c>
      <c r="B75" s="233" t="s">
        <v>76</v>
      </c>
      <c r="C75" s="233" t="s">
        <v>78</v>
      </c>
      <c r="D75" s="233" t="s">
        <v>23</v>
      </c>
      <c r="E75" s="754" t="s">
        <v>80</v>
      </c>
      <c r="F75" s="754"/>
      <c r="G75" s="754" t="s">
        <v>71</v>
      </c>
      <c r="H75" s="716"/>
      <c r="I75" s="231"/>
      <c r="J75" s="54" t="s">
        <v>2</v>
      </c>
      <c r="K75" s="55"/>
      <c r="L75" s="55"/>
      <c r="M75" s="56"/>
      <c r="N75" s="3"/>
      <c r="V75" s="64"/>
    </row>
    <row r="76" spans="1:22" ht="13.5" thickBot="1">
      <c r="A76" s="697"/>
      <c r="B76" s="13"/>
      <c r="C76" s="13"/>
      <c r="D76" s="5"/>
      <c r="E76" s="13"/>
      <c r="F76" s="13"/>
      <c r="G76" s="755"/>
      <c r="H76" s="756"/>
      <c r="I76" s="757"/>
      <c r="J76" s="52" t="s">
        <v>2</v>
      </c>
      <c r="K76" s="52"/>
      <c r="L76" s="52"/>
      <c r="M76" s="53"/>
      <c r="N76" s="3"/>
      <c r="V76" s="64"/>
    </row>
    <row r="77" spans="1:22" ht="23.25" thickBot="1">
      <c r="A77" s="697"/>
      <c r="B77" s="235" t="s">
        <v>77</v>
      </c>
      <c r="C77" s="235" t="s">
        <v>79</v>
      </c>
      <c r="D77" s="235" t="s">
        <v>22</v>
      </c>
      <c r="E77" s="758" t="s">
        <v>81</v>
      </c>
      <c r="F77" s="758"/>
      <c r="G77" s="707"/>
      <c r="H77" s="708"/>
      <c r="I77" s="709"/>
      <c r="J77" s="18" t="s">
        <v>1</v>
      </c>
      <c r="K77" s="19"/>
      <c r="L77" s="19"/>
      <c r="M77" s="20"/>
      <c r="N77" s="3"/>
      <c r="V77" s="64"/>
    </row>
    <row r="78" spans="1:22" ht="13.5" thickBot="1">
      <c r="A78" s="753"/>
      <c r="B78" s="14"/>
      <c r="C78" s="14"/>
      <c r="D78" s="15"/>
      <c r="E78" s="16" t="s">
        <v>4</v>
      </c>
      <c r="F78" s="17"/>
      <c r="G78" s="759"/>
      <c r="H78" s="760"/>
      <c r="I78" s="761"/>
      <c r="J78" s="18" t="s">
        <v>0</v>
      </c>
      <c r="K78" s="19"/>
      <c r="L78" s="19"/>
      <c r="M78" s="20"/>
      <c r="N78" s="3"/>
      <c r="V78" s="64"/>
    </row>
    <row r="79" spans="1:22" ht="24" thickTop="1" thickBot="1">
      <c r="A79" s="752">
        <f>A75+1</f>
        <v>16</v>
      </c>
      <c r="B79" s="233" t="s">
        <v>76</v>
      </c>
      <c r="C79" s="233" t="s">
        <v>78</v>
      </c>
      <c r="D79" s="233" t="s">
        <v>23</v>
      </c>
      <c r="E79" s="754" t="s">
        <v>80</v>
      </c>
      <c r="F79" s="754"/>
      <c r="G79" s="754" t="s">
        <v>71</v>
      </c>
      <c r="H79" s="716"/>
      <c r="I79" s="231"/>
      <c r="J79" s="54" t="s">
        <v>2</v>
      </c>
      <c r="K79" s="55"/>
      <c r="L79" s="55"/>
      <c r="M79" s="56"/>
      <c r="N79" s="3"/>
      <c r="V79" s="64"/>
    </row>
    <row r="80" spans="1:22" ht="13.5" thickBot="1">
      <c r="A80" s="697"/>
      <c r="B80" s="13"/>
      <c r="C80" s="13"/>
      <c r="D80" s="5"/>
      <c r="E80" s="13"/>
      <c r="F80" s="13"/>
      <c r="G80" s="755"/>
      <c r="H80" s="756"/>
      <c r="I80" s="757"/>
      <c r="J80" s="52" t="s">
        <v>2</v>
      </c>
      <c r="K80" s="52"/>
      <c r="L80" s="52"/>
      <c r="M80" s="53"/>
      <c r="N80" s="3"/>
      <c r="V80" s="64"/>
    </row>
    <row r="81" spans="1:22" ht="23.25" thickBot="1">
      <c r="A81" s="697"/>
      <c r="B81" s="235" t="s">
        <v>77</v>
      </c>
      <c r="C81" s="235" t="s">
        <v>79</v>
      </c>
      <c r="D81" s="235" t="s">
        <v>22</v>
      </c>
      <c r="E81" s="758" t="s">
        <v>81</v>
      </c>
      <c r="F81" s="758"/>
      <c r="G81" s="707"/>
      <c r="H81" s="708"/>
      <c r="I81" s="709"/>
      <c r="J81" s="18" t="s">
        <v>1</v>
      </c>
      <c r="K81" s="19"/>
      <c r="L81" s="19"/>
      <c r="M81" s="20"/>
      <c r="N81" s="3"/>
      <c r="V81" s="64"/>
    </row>
    <row r="82" spans="1:22" ht="13.5" thickBot="1">
      <c r="A82" s="753"/>
      <c r="B82" s="14"/>
      <c r="C82" s="14"/>
      <c r="D82" s="15"/>
      <c r="E82" s="16" t="s">
        <v>4</v>
      </c>
      <c r="F82" s="17"/>
      <c r="G82" s="759"/>
      <c r="H82" s="760"/>
      <c r="I82" s="761"/>
      <c r="J82" s="18" t="s">
        <v>0</v>
      </c>
      <c r="K82" s="19"/>
      <c r="L82" s="19"/>
      <c r="M82" s="20"/>
      <c r="N82" s="3"/>
      <c r="V82" s="64"/>
    </row>
    <row r="83" spans="1:22" ht="24" thickTop="1" thickBot="1">
      <c r="A83" s="752">
        <f>A79+1</f>
        <v>17</v>
      </c>
      <c r="B83" s="233" t="s">
        <v>76</v>
      </c>
      <c r="C83" s="233" t="s">
        <v>78</v>
      </c>
      <c r="D83" s="233" t="s">
        <v>23</v>
      </c>
      <c r="E83" s="754" t="s">
        <v>80</v>
      </c>
      <c r="F83" s="754"/>
      <c r="G83" s="754" t="s">
        <v>71</v>
      </c>
      <c r="H83" s="716"/>
      <c r="I83" s="231"/>
      <c r="J83" s="54" t="s">
        <v>2</v>
      </c>
      <c r="K83" s="55"/>
      <c r="L83" s="55"/>
      <c r="M83" s="56"/>
      <c r="N83" s="3"/>
      <c r="V83" s="64"/>
    </row>
    <row r="84" spans="1:22" ht="13.5" thickBot="1">
      <c r="A84" s="697"/>
      <c r="B84" s="13"/>
      <c r="C84" s="13"/>
      <c r="D84" s="5"/>
      <c r="E84" s="13"/>
      <c r="F84" s="13"/>
      <c r="G84" s="755"/>
      <c r="H84" s="756"/>
      <c r="I84" s="757"/>
      <c r="J84" s="52" t="s">
        <v>2</v>
      </c>
      <c r="K84" s="52"/>
      <c r="L84" s="52"/>
      <c r="M84" s="53"/>
      <c r="N84" s="3"/>
      <c r="V84" s="64"/>
    </row>
    <row r="85" spans="1:22" ht="23.25" thickBot="1">
      <c r="A85" s="697"/>
      <c r="B85" s="235" t="s">
        <v>77</v>
      </c>
      <c r="C85" s="235" t="s">
        <v>79</v>
      </c>
      <c r="D85" s="235" t="s">
        <v>22</v>
      </c>
      <c r="E85" s="758" t="s">
        <v>81</v>
      </c>
      <c r="F85" s="758"/>
      <c r="G85" s="707"/>
      <c r="H85" s="708"/>
      <c r="I85" s="709"/>
      <c r="J85" s="18" t="s">
        <v>1</v>
      </c>
      <c r="K85" s="19"/>
      <c r="L85" s="19"/>
      <c r="M85" s="20"/>
      <c r="N85" s="3"/>
      <c r="V85" s="64"/>
    </row>
    <row r="86" spans="1:22" ht="13.5" thickBot="1">
      <c r="A86" s="753"/>
      <c r="B86" s="14"/>
      <c r="C86" s="14"/>
      <c r="D86" s="15"/>
      <c r="E86" s="16" t="s">
        <v>4</v>
      </c>
      <c r="F86" s="17"/>
      <c r="G86" s="759"/>
      <c r="H86" s="760"/>
      <c r="I86" s="761"/>
      <c r="J86" s="18" t="s">
        <v>0</v>
      </c>
      <c r="K86" s="19"/>
      <c r="L86" s="19"/>
      <c r="M86" s="20"/>
      <c r="N86" s="3"/>
      <c r="V86" s="64"/>
    </row>
    <row r="87" spans="1:22" ht="24" thickTop="1" thickBot="1">
      <c r="A87" s="752">
        <f>A83+1</f>
        <v>18</v>
      </c>
      <c r="B87" s="233" t="s">
        <v>76</v>
      </c>
      <c r="C87" s="233" t="s">
        <v>78</v>
      </c>
      <c r="D87" s="233" t="s">
        <v>23</v>
      </c>
      <c r="E87" s="754" t="s">
        <v>80</v>
      </c>
      <c r="F87" s="754"/>
      <c r="G87" s="754" t="s">
        <v>71</v>
      </c>
      <c r="H87" s="716"/>
      <c r="I87" s="231"/>
      <c r="J87" s="54" t="s">
        <v>2</v>
      </c>
      <c r="K87" s="55"/>
      <c r="L87" s="55"/>
      <c r="M87" s="56"/>
      <c r="N87" s="3"/>
      <c r="V87" s="64"/>
    </row>
    <row r="88" spans="1:22" ht="13.5" thickBot="1">
      <c r="A88" s="697"/>
      <c r="B88" s="13"/>
      <c r="C88" s="13"/>
      <c r="D88" s="5"/>
      <c r="E88" s="13"/>
      <c r="F88" s="13"/>
      <c r="G88" s="755"/>
      <c r="H88" s="756"/>
      <c r="I88" s="757"/>
      <c r="J88" s="52" t="s">
        <v>2</v>
      </c>
      <c r="K88" s="52"/>
      <c r="L88" s="52"/>
      <c r="M88" s="53"/>
      <c r="N88" s="3"/>
      <c r="V88" s="64"/>
    </row>
    <row r="89" spans="1:22" ht="23.25" thickBot="1">
      <c r="A89" s="697"/>
      <c r="B89" s="235" t="s">
        <v>77</v>
      </c>
      <c r="C89" s="235" t="s">
        <v>79</v>
      </c>
      <c r="D89" s="235" t="s">
        <v>22</v>
      </c>
      <c r="E89" s="758" t="s">
        <v>81</v>
      </c>
      <c r="F89" s="758"/>
      <c r="G89" s="707"/>
      <c r="H89" s="708"/>
      <c r="I89" s="709"/>
      <c r="J89" s="18" t="s">
        <v>1</v>
      </c>
      <c r="K89" s="19"/>
      <c r="L89" s="19"/>
      <c r="M89" s="20"/>
      <c r="N89" s="3"/>
      <c r="V89" s="64"/>
    </row>
    <row r="90" spans="1:22" ht="13.5" thickBot="1">
      <c r="A90" s="753"/>
      <c r="B90" s="14"/>
      <c r="C90" s="14"/>
      <c r="D90" s="15"/>
      <c r="E90" s="16" t="s">
        <v>4</v>
      </c>
      <c r="F90" s="17"/>
      <c r="G90" s="759"/>
      <c r="H90" s="760"/>
      <c r="I90" s="761"/>
      <c r="J90" s="18" t="s">
        <v>0</v>
      </c>
      <c r="K90" s="19"/>
      <c r="L90" s="19"/>
      <c r="M90" s="20"/>
      <c r="N90" s="3"/>
      <c r="V90" s="64"/>
    </row>
    <row r="91" spans="1:22" ht="24" thickTop="1" thickBot="1">
      <c r="A91" s="752">
        <f>A87+1</f>
        <v>19</v>
      </c>
      <c r="B91" s="233" t="s">
        <v>76</v>
      </c>
      <c r="C91" s="233" t="s">
        <v>78</v>
      </c>
      <c r="D91" s="233" t="s">
        <v>23</v>
      </c>
      <c r="E91" s="754" t="s">
        <v>80</v>
      </c>
      <c r="F91" s="754"/>
      <c r="G91" s="754" t="s">
        <v>71</v>
      </c>
      <c r="H91" s="716"/>
      <c r="I91" s="231"/>
      <c r="J91" s="54" t="s">
        <v>2</v>
      </c>
      <c r="K91" s="55"/>
      <c r="L91" s="55"/>
      <c r="M91" s="56"/>
      <c r="N91" s="3"/>
      <c r="V91" s="64"/>
    </row>
    <row r="92" spans="1:22" ht="13.5" thickBot="1">
      <c r="A92" s="697"/>
      <c r="B92" s="13"/>
      <c r="C92" s="13"/>
      <c r="D92" s="5"/>
      <c r="E92" s="13"/>
      <c r="F92" s="13"/>
      <c r="G92" s="755"/>
      <c r="H92" s="756"/>
      <c r="I92" s="757"/>
      <c r="J92" s="52" t="s">
        <v>2</v>
      </c>
      <c r="K92" s="52"/>
      <c r="L92" s="52"/>
      <c r="M92" s="53"/>
      <c r="N92" s="3"/>
      <c r="V92" s="64"/>
    </row>
    <row r="93" spans="1:22" ht="23.25" thickBot="1">
      <c r="A93" s="697"/>
      <c r="B93" s="235" t="s">
        <v>77</v>
      </c>
      <c r="C93" s="235" t="s">
        <v>79</v>
      </c>
      <c r="D93" s="235" t="s">
        <v>22</v>
      </c>
      <c r="E93" s="758" t="s">
        <v>81</v>
      </c>
      <c r="F93" s="758"/>
      <c r="G93" s="707"/>
      <c r="H93" s="708"/>
      <c r="I93" s="709"/>
      <c r="J93" s="18" t="s">
        <v>1</v>
      </c>
      <c r="K93" s="19"/>
      <c r="L93" s="19"/>
      <c r="M93" s="20"/>
      <c r="N93" s="3"/>
      <c r="V93" s="64"/>
    </row>
    <row r="94" spans="1:22" ht="13.5" thickBot="1">
      <c r="A94" s="753"/>
      <c r="B94" s="14"/>
      <c r="C94" s="14"/>
      <c r="D94" s="15"/>
      <c r="E94" s="16" t="s">
        <v>4</v>
      </c>
      <c r="F94" s="17"/>
      <c r="G94" s="759"/>
      <c r="H94" s="760"/>
      <c r="I94" s="761"/>
      <c r="J94" s="18" t="s">
        <v>0</v>
      </c>
      <c r="K94" s="19"/>
      <c r="L94" s="19"/>
      <c r="M94" s="20"/>
      <c r="N94" s="3"/>
      <c r="V94" s="64"/>
    </row>
    <row r="95" spans="1:22" ht="24" thickTop="1" thickBot="1">
      <c r="A95" s="752">
        <f>A91+1</f>
        <v>20</v>
      </c>
      <c r="B95" s="233" t="s">
        <v>76</v>
      </c>
      <c r="C95" s="233" t="s">
        <v>78</v>
      </c>
      <c r="D95" s="233" t="s">
        <v>23</v>
      </c>
      <c r="E95" s="754" t="s">
        <v>80</v>
      </c>
      <c r="F95" s="754"/>
      <c r="G95" s="754" t="s">
        <v>71</v>
      </c>
      <c r="H95" s="716"/>
      <c r="I95" s="231"/>
      <c r="J95" s="54" t="s">
        <v>2</v>
      </c>
      <c r="K95" s="55"/>
      <c r="L95" s="55"/>
      <c r="M95" s="56"/>
      <c r="N95" s="3"/>
      <c r="V95" s="64"/>
    </row>
    <row r="96" spans="1:22" ht="13.5" thickBot="1">
      <c r="A96" s="697"/>
      <c r="B96" s="13"/>
      <c r="C96" s="13"/>
      <c r="D96" s="5"/>
      <c r="E96" s="13"/>
      <c r="F96" s="13"/>
      <c r="G96" s="755"/>
      <c r="H96" s="756"/>
      <c r="I96" s="757"/>
      <c r="J96" s="52" t="s">
        <v>2</v>
      </c>
      <c r="K96" s="52"/>
      <c r="L96" s="52"/>
      <c r="M96" s="53"/>
      <c r="N96" s="3"/>
      <c r="V96" s="64"/>
    </row>
    <row r="97" spans="1:22" ht="23.25" thickBot="1">
      <c r="A97" s="697"/>
      <c r="B97" s="235" t="s">
        <v>77</v>
      </c>
      <c r="C97" s="235" t="s">
        <v>79</v>
      </c>
      <c r="D97" s="235" t="s">
        <v>22</v>
      </c>
      <c r="E97" s="758" t="s">
        <v>81</v>
      </c>
      <c r="F97" s="758"/>
      <c r="G97" s="707"/>
      <c r="H97" s="708"/>
      <c r="I97" s="709"/>
      <c r="J97" s="18" t="s">
        <v>1</v>
      </c>
      <c r="K97" s="19"/>
      <c r="L97" s="19"/>
      <c r="M97" s="20"/>
      <c r="N97" s="3"/>
      <c r="V97" s="64"/>
    </row>
    <row r="98" spans="1:22" ht="13.5" thickBot="1">
      <c r="A98" s="753"/>
      <c r="B98" s="14"/>
      <c r="C98" s="14"/>
      <c r="D98" s="15"/>
      <c r="E98" s="16" t="s">
        <v>4</v>
      </c>
      <c r="F98" s="17"/>
      <c r="G98" s="759"/>
      <c r="H98" s="760"/>
      <c r="I98" s="761"/>
      <c r="J98" s="18" t="s">
        <v>0</v>
      </c>
      <c r="K98" s="19"/>
      <c r="L98" s="19"/>
      <c r="M98" s="20"/>
      <c r="N98" s="3"/>
      <c r="V98" s="64"/>
    </row>
    <row r="99" spans="1:22" ht="24" thickTop="1" thickBot="1">
      <c r="A99" s="752">
        <f>A95+1</f>
        <v>21</v>
      </c>
      <c r="B99" s="233" t="s">
        <v>76</v>
      </c>
      <c r="C99" s="233" t="s">
        <v>78</v>
      </c>
      <c r="D99" s="233" t="s">
        <v>23</v>
      </c>
      <c r="E99" s="754" t="s">
        <v>80</v>
      </c>
      <c r="F99" s="754"/>
      <c r="G99" s="754" t="s">
        <v>71</v>
      </c>
      <c r="H99" s="716"/>
      <c r="I99" s="231"/>
      <c r="J99" s="54" t="s">
        <v>2</v>
      </c>
      <c r="K99" s="55"/>
      <c r="L99" s="55"/>
      <c r="M99" s="56"/>
      <c r="N99" s="3"/>
      <c r="V99" s="64"/>
    </row>
    <row r="100" spans="1:22" ht="13.5" thickBot="1">
      <c r="A100" s="697"/>
      <c r="B100" s="13"/>
      <c r="C100" s="13"/>
      <c r="D100" s="5"/>
      <c r="E100" s="13"/>
      <c r="F100" s="13"/>
      <c r="G100" s="755"/>
      <c r="H100" s="756"/>
      <c r="I100" s="757"/>
      <c r="J100" s="52" t="s">
        <v>2</v>
      </c>
      <c r="K100" s="52"/>
      <c r="L100" s="52"/>
      <c r="M100" s="53"/>
      <c r="N100" s="3"/>
      <c r="V100" s="64"/>
    </row>
    <row r="101" spans="1:22" ht="23.25" thickBot="1">
      <c r="A101" s="697"/>
      <c r="B101" s="235" t="s">
        <v>77</v>
      </c>
      <c r="C101" s="235" t="s">
        <v>79</v>
      </c>
      <c r="D101" s="235" t="s">
        <v>22</v>
      </c>
      <c r="E101" s="758" t="s">
        <v>81</v>
      </c>
      <c r="F101" s="758"/>
      <c r="G101" s="707"/>
      <c r="H101" s="708"/>
      <c r="I101" s="709"/>
      <c r="J101" s="18" t="s">
        <v>1</v>
      </c>
      <c r="K101" s="19"/>
      <c r="L101" s="19"/>
      <c r="M101" s="20"/>
      <c r="N101" s="3"/>
      <c r="V101" s="64"/>
    </row>
    <row r="102" spans="1:22" ht="13.5" thickBot="1">
      <c r="A102" s="753"/>
      <c r="B102" s="14"/>
      <c r="C102" s="14"/>
      <c r="D102" s="15"/>
      <c r="E102" s="16" t="s">
        <v>4</v>
      </c>
      <c r="F102" s="17"/>
      <c r="G102" s="759"/>
      <c r="H102" s="760"/>
      <c r="I102" s="761"/>
      <c r="J102" s="18" t="s">
        <v>0</v>
      </c>
      <c r="K102" s="19"/>
      <c r="L102" s="19"/>
      <c r="M102" s="20"/>
      <c r="N102" s="3"/>
      <c r="V102" s="64"/>
    </row>
    <row r="103" spans="1:22" ht="24" thickTop="1" thickBot="1">
      <c r="A103" s="752">
        <f>A99+1</f>
        <v>22</v>
      </c>
      <c r="B103" s="233" t="s">
        <v>76</v>
      </c>
      <c r="C103" s="233" t="s">
        <v>78</v>
      </c>
      <c r="D103" s="233" t="s">
        <v>23</v>
      </c>
      <c r="E103" s="754" t="s">
        <v>80</v>
      </c>
      <c r="F103" s="754"/>
      <c r="G103" s="754" t="s">
        <v>71</v>
      </c>
      <c r="H103" s="716"/>
      <c r="I103" s="231"/>
      <c r="J103" s="54" t="s">
        <v>2</v>
      </c>
      <c r="K103" s="55"/>
      <c r="L103" s="55"/>
      <c r="M103" s="56"/>
      <c r="N103" s="3"/>
      <c r="V103" s="64"/>
    </row>
    <row r="104" spans="1:22" ht="13.5" thickBot="1">
      <c r="A104" s="697"/>
      <c r="B104" s="13"/>
      <c r="C104" s="13"/>
      <c r="D104" s="5"/>
      <c r="E104" s="13"/>
      <c r="F104" s="13"/>
      <c r="G104" s="755"/>
      <c r="H104" s="756"/>
      <c r="I104" s="757"/>
      <c r="J104" s="52" t="s">
        <v>2</v>
      </c>
      <c r="K104" s="52"/>
      <c r="L104" s="52"/>
      <c r="M104" s="53"/>
      <c r="N104" s="3"/>
      <c r="V104" s="64"/>
    </row>
    <row r="105" spans="1:22" ht="23.25" thickBot="1">
      <c r="A105" s="697"/>
      <c r="B105" s="235" t="s">
        <v>77</v>
      </c>
      <c r="C105" s="235" t="s">
        <v>79</v>
      </c>
      <c r="D105" s="235" t="s">
        <v>22</v>
      </c>
      <c r="E105" s="758" t="s">
        <v>81</v>
      </c>
      <c r="F105" s="758"/>
      <c r="G105" s="707"/>
      <c r="H105" s="708"/>
      <c r="I105" s="709"/>
      <c r="J105" s="18" t="s">
        <v>1</v>
      </c>
      <c r="K105" s="19"/>
      <c r="L105" s="19"/>
      <c r="M105" s="20"/>
      <c r="N105" s="3"/>
      <c r="V105" s="64"/>
    </row>
    <row r="106" spans="1:22" ht="13.5" thickBot="1">
      <c r="A106" s="753"/>
      <c r="B106" s="14"/>
      <c r="C106" s="14"/>
      <c r="D106" s="15"/>
      <c r="E106" s="16" t="s">
        <v>4</v>
      </c>
      <c r="F106" s="17"/>
      <c r="G106" s="759"/>
      <c r="H106" s="760"/>
      <c r="I106" s="761"/>
      <c r="J106" s="18" t="s">
        <v>0</v>
      </c>
      <c r="K106" s="19"/>
      <c r="L106" s="19"/>
      <c r="M106" s="20"/>
      <c r="N106" s="3"/>
      <c r="V106" s="64"/>
    </row>
    <row r="107" spans="1:22" ht="24" thickTop="1" thickBot="1">
      <c r="A107" s="752">
        <f>A103+1</f>
        <v>23</v>
      </c>
      <c r="B107" s="233" t="s">
        <v>76</v>
      </c>
      <c r="C107" s="233" t="s">
        <v>78</v>
      </c>
      <c r="D107" s="233" t="s">
        <v>23</v>
      </c>
      <c r="E107" s="754" t="s">
        <v>80</v>
      </c>
      <c r="F107" s="754"/>
      <c r="G107" s="754" t="s">
        <v>71</v>
      </c>
      <c r="H107" s="716"/>
      <c r="I107" s="231"/>
      <c r="J107" s="54" t="s">
        <v>2</v>
      </c>
      <c r="K107" s="55"/>
      <c r="L107" s="55"/>
      <c r="M107" s="56"/>
      <c r="N107" s="3"/>
      <c r="V107" s="64"/>
    </row>
    <row r="108" spans="1:22" ht="13.5" thickBot="1">
      <c r="A108" s="697"/>
      <c r="B108" s="13"/>
      <c r="C108" s="13"/>
      <c r="D108" s="5"/>
      <c r="E108" s="13"/>
      <c r="F108" s="13"/>
      <c r="G108" s="755"/>
      <c r="H108" s="756"/>
      <c r="I108" s="757"/>
      <c r="J108" s="52" t="s">
        <v>2</v>
      </c>
      <c r="K108" s="52"/>
      <c r="L108" s="52"/>
      <c r="M108" s="53"/>
      <c r="N108" s="3"/>
      <c r="V108" s="64"/>
    </row>
    <row r="109" spans="1:22" ht="23.25" thickBot="1">
      <c r="A109" s="697"/>
      <c r="B109" s="235" t="s">
        <v>77</v>
      </c>
      <c r="C109" s="235" t="s">
        <v>79</v>
      </c>
      <c r="D109" s="235" t="s">
        <v>22</v>
      </c>
      <c r="E109" s="758" t="s">
        <v>81</v>
      </c>
      <c r="F109" s="758"/>
      <c r="G109" s="707"/>
      <c r="H109" s="708"/>
      <c r="I109" s="709"/>
      <c r="J109" s="18" t="s">
        <v>1</v>
      </c>
      <c r="K109" s="19"/>
      <c r="L109" s="19"/>
      <c r="M109" s="20"/>
      <c r="N109" s="3"/>
      <c r="V109" s="64"/>
    </row>
    <row r="110" spans="1:22" ht="13.5" thickBot="1">
      <c r="A110" s="753"/>
      <c r="B110" s="14"/>
      <c r="C110" s="14"/>
      <c r="D110" s="15"/>
      <c r="E110" s="16" t="s">
        <v>4</v>
      </c>
      <c r="F110" s="17"/>
      <c r="G110" s="759"/>
      <c r="H110" s="760"/>
      <c r="I110" s="761"/>
      <c r="J110" s="18" t="s">
        <v>0</v>
      </c>
      <c r="K110" s="19"/>
      <c r="L110" s="19"/>
      <c r="M110" s="20"/>
      <c r="N110" s="3"/>
      <c r="V110" s="64"/>
    </row>
    <row r="111" spans="1:22" ht="24" thickTop="1" thickBot="1">
      <c r="A111" s="752">
        <f>A107+1</f>
        <v>24</v>
      </c>
      <c r="B111" s="233" t="s">
        <v>76</v>
      </c>
      <c r="C111" s="233" t="s">
        <v>78</v>
      </c>
      <c r="D111" s="233" t="s">
        <v>23</v>
      </c>
      <c r="E111" s="754" t="s">
        <v>80</v>
      </c>
      <c r="F111" s="754"/>
      <c r="G111" s="754" t="s">
        <v>71</v>
      </c>
      <c r="H111" s="716"/>
      <c r="I111" s="231"/>
      <c r="J111" s="54" t="s">
        <v>2</v>
      </c>
      <c r="K111" s="55"/>
      <c r="L111" s="55"/>
      <c r="M111" s="56"/>
      <c r="N111" s="3"/>
      <c r="V111" s="64"/>
    </row>
    <row r="112" spans="1:22" ht="13.5" thickBot="1">
      <c r="A112" s="697"/>
      <c r="B112" s="13"/>
      <c r="C112" s="13"/>
      <c r="D112" s="5"/>
      <c r="E112" s="13"/>
      <c r="F112" s="13"/>
      <c r="G112" s="755"/>
      <c r="H112" s="756"/>
      <c r="I112" s="757"/>
      <c r="J112" s="52" t="s">
        <v>2</v>
      </c>
      <c r="K112" s="52"/>
      <c r="L112" s="52"/>
      <c r="M112" s="53"/>
      <c r="N112" s="3"/>
      <c r="V112" s="64"/>
    </row>
    <row r="113" spans="1:22" ht="23.25" thickBot="1">
      <c r="A113" s="697"/>
      <c r="B113" s="235" t="s">
        <v>77</v>
      </c>
      <c r="C113" s="235" t="s">
        <v>79</v>
      </c>
      <c r="D113" s="235" t="s">
        <v>22</v>
      </c>
      <c r="E113" s="758" t="s">
        <v>81</v>
      </c>
      <c r="F113" s="758"/>
      <c r="G113" s="707"/>
      <c r="H113" s="708"/>
      <c r="I113" s="709"/>
      <c r="J113" s="18" t="s">
        <v>1</v>
      </c>
      <c r="K113" s="19"/>
      <c r="L113" s="19"/>
      <c r="M113" s="20"/>
      <c r="N113" s="3"/>
      <c r="V113" s="64"/>
    </row>
    <row r="114" spans="1:22" ht="13.5" thickBot="1">
      <c r="A114" s="753"/>
      <c r="B114" s="14"/>
      <c r="C114" s="14"/>
      <c r="D114" s="15"/>
      <c r="E114" s="16" t="s">
        <v>4</v>
      </c>
      <c r="F114" s="17"/>
      <c r="G114" s="759"/>
      <c r="H114" s="760"/>
      <c r="I114" s="761"/>
      <c r="J114" s="18" t="s">
        <v>0</v>
      </c>
      <c r="K114" s="19"/>
      <c r="L114" s="19"/>
      <c r="M114" s="20"/>
      <c r="N114" s="3"/>
      <c r="V114" s="64"/>
    </row>
    <row r="115" spans="1:22" ht="24" thickTop="1" thickBot="1">
      <c r="A115" s="752">
        <f>A111+1</f>
        <v>25</v>
      </c>
      <c r="B115" s="233" t="s">
        <v>76</v>
      </c>
      <c r="C115" s="233" t="s">
        <v>78</v>
      </c>
      <c r="D115" s="233" t="s">
        <v>23</v>
      </c>
      <c r="E115" s="754" t="s">
        <v>80</v>
      </c>
      <c r="F115" s="754"/>
      <c r="G115" s="754" t="s">
        <v>71</v>
      </c>
      <c r="H115" s="716"/>
      <c r="I115" s="231"/>
      <c r="J115" s="54" t="s">
        <v>2</v>
      </c>
      <c r="K115" s="55"/>
      <c r="L115" s="55"/>
      <c r="M115" s="56"/>
      <c r="N115" s="3"/>
      <c r="V115" s="64"/>
    </row>
    <row r="116" spans="1:22" ht="13.5" thickBot="1">
      <c r="A116" s="697"/>
      <c r="B116" s="13"/>
      <c r="C116" s="13"/>
      <c r="D116" s="5"/>
      <c r="E116" s="13"/>
      <c r="F116" s="13"/>
      <c r="G116" s="755"/>
      <c r="H116" s="756"/>
      <c r="I116" s="757"/>
      <c r="J116" s="52" t="s">
        <v>2</v>
      </c>
      <c r="K116" s="52"/>
      <c r="L116" s="52"/>
      <c r="M116" s="53"/>
      <c r="N116" s="3"/>
      <c r="V116" s="64"/>
    </row>
    <row r="117" spans="1:22" ht="23.25" thickBot="1">
      <c r="A117" s="697"/>
      <c r="B117" s="235" t="s">
        <v>77</v>
      </c>
      <c r="C117" s="235" t="s">
        <v>79</v>
      </c>
      <c r="D117" s="235" t="s">
        <v>22</v>
      </c>
      <c r="E117" s="758" t="s">
        <v>81</v>
      </c>
      <c r="F117" s="758"/>
      <c r="G117" s="707"/>
      <c r="H117" s="708"/>
      <c r="I117" s="709"/>
      <c r="J117" s="18" t="s">
        <v>1</v>
      </c>
      <c r="K117" s="19"/>
      <c r="L117" s="19"/>
      <c r="M117" s="20"/>
      <c r="N117" s="3"/>
      <c r="V117" s="64"/>
    </row>
    <row r="118" spans="1:22" ht="13.5" thickBot="1">
      <c r="A118" s="753"/>
      <c r="B118" s="14"/>
      <c r="C118" s="14"/>
      <c r="D118" s="15"/>
      <c r="E118" s="16" t="s">
        <v>4</v>
      </c>
      <c r="F118" s="17"/>
      <c r="G118" s="759"/>
      <c r="H118" s="760"/>
      <c r="I118" s="761"/>
      <c r="J118" s="18" t="s">
        <v>0</v>
      </c>
      <c r="K118" s="19"/>
      <c r="L118" s="19"/>
      <c r="M118" s="20"/>
      <c r="N118" s="3"/>
      <c r="V118" s="64"/>
    </row>
    <row r="119" spans="1:22" ht="24" thickTop="1" thickBot="1">
      <c r="A119" s="752">
        <f>A115+1</f>
        <v>26</v>
      </c>
      <c r="B119" s="233" t="s">
        <v>76</v>
      </c>
      <c r="C119" s="233" t="s">
        <v>78</v>
      </c>
      <c r="D119" s="233" t="s">
        <v>23</v>
      </c>
      <c r="E119" s="754" t="s">
        <v>80</v>
      </c>
      <c r="F119" s="754"/>
      <c r="G119" s="754" t="s">
        <v>71</v>
      </c>
      <c r="H119" s="716"/>
      <c r="I119" s="231"/>
      <c r="J119" s="54" t="s">
        <v>2</v>
      </c>
      <c r="K119" s="55"/>
      <c r="L119" s="55"/>
      <c r="M119" s="56"/>
      <c r="N119" s="3"/>
      <c r="V119" s="64"/>
    </row>
    <row r="120" spans="1:22" ht="13.5" thickBot="1">
      <c r="A120" s="697"/>
      <c r="B120" s="13"/>
      <c r="C120" s="13"/>
      <c r="D120" s="5"/>
      <c r="E120" s="13"/>
      <c r="F120" s="13"/>
      <c r="G120" s="755"/>
      <c r="H120" s="756"/>
      <c r="I120" s="757"/>
      <c r="J120" s="52" t="s">
        <v>2</v>
      </c>
      <c r="K120" s="52"/>
      <c r="L120" s="52"/>
      <c r="M120" s="53"/>
      <c r="N120" s="3"/>
      <c r="V120" s="64"/>
    </row>
    <row r="121" spans="1:22" ht="23.25" thickBot="1">
      <c r="A121" s="697"/>
      <c r="B121" s="235" t="s">
        <v>77</v>
      </c>
      <c r="C121" s="235" t="s">
        <v>79</v>
      </c>
      <c r="D121" s="235" t="s">
        <v>22</v>
      </c>
      <c r="E121" s="758" t="s">
        <v>81</v>
      </c>
      <c r="F121" s="758"/>
      <c r="G121" s="707"/>
      <c r="H121" s="708"/>
      <c r="I121" s="709"/>
      <c r="J121" s="18" t="s">
        <v>1</v>
      </c>
      <c r="K121" s="19"/>
      <c r="L121" s="19"/>
      <c r="M121" s="20"/>
      <c r="N121" s="3"/>
      <c r="V121" s="64"/>
    </row>
    <row r="122" spans="1:22" ht="13.5" thickBot="1">
      <c r="A122" s="753"/>
      <c r="B122" s="14"/>
      <c r="C122" s="14"/>
      <c r="D122" s="15"/>
      <c r="E122" s="16" t="s">
        <v>4</v>
      </c>
      <c r="F122" s="17"/>
      <c r="G122" s="759"/>
      <c r="H122" s="760"/>
      <c r="I122" s="761"/>
      <c r="J122" s="18" t="s">
        <v>0</v>
      </c>
      <c r="K122" s="19"/>
      <c r="L122" s="19"/>
      <c r="M122" s="20"/>
      <c r="N122" s="3"/>
      <c r="V122" s="64"/>
    </row>
    <row r="123" spans="1:22" ht="24" thickTop="1" thickBot="1">
      <c r="A123" s="752">
        <f>A119+1</f>
        <v>27</v>
      </c>
      <c r="B123" s="233" t="s">
        <v>76</v>
      </c>
      <c r="C123" s="233" t="s">
        <v>78</v>
      </c>
      <c r="D123" s="233" t="s">
        <v>23</v>
      </c>
      <c r="E123" s="754" t="s">
        <v>80</v>
      </c>
      <c r="F123" s="754"/>
      <c r="G123" s="754" t="s">
        <v>71</v>
      </c>
      <c r="H123" s="716"/>
      <c r="I123" s="231"/>
      <c r="J123" s="54" t="s">
        <v>2</v>
      </c>
      <c r="K123" s="55"/>
      <c r="L123" s="55"/>
      <c r="M123" s="56"/>
      <c r="N123" s="3"/>
      <c r="V123" s="64"/>
    </row>
    <row r="124" spans="1:22" ht="13.5" thickBot="1">
      <c r="A124" s="697"/>
      <c r="B124" s="13"/>
      <c r="C124" s="13"/>
      <c r="D124" s="5"/>
      <c r="E124" s="13"/>
      <c r="F124" s="13"/>
      <c r="G124" s="755"/>
      <c r="H124" s="756"/>
      <c r="I124" s="757"/>
      <c r="J124" s="52" t="s">
        <v>2</v>
      </c>
      <c r="K124" s="52"/>
      <c r="L124" s="52"/>
      <c r="M124" s="53"/>
      <c r="N124" s="3"/>
      <c r="V124" s="64"/>
    </row>
    <row r="125" spans="1:22" ht="23.25" thickBot="1">
      <c r="A125" s="697"/>
      <c r="B125" s="235" t="s">
        <v>77</v>
      </c>
      <c r="C125" s="235" t="s">
        <v>79</v>
      </c>
      <c r="D125" s="235" t="s">
        <v>22</v>
      </c>
      <c r="E125" s="758" t="s">
        <v>81</v>
      </c>
      <c r="F125" s="758"/>
      <c r="G125" s="707"/>
      <c r="H125" s="708"/>
      <c r="I125" s="709"/>
      <c r="J125" s="18" t="s">
        <v>1</v>
      </c>
      <c r="K125" s="19"/>
      <c r="L125" s="19"/>
      <c r="M125" s="20"/>
      <c r="N125" s="3"/>
      <c r="V125" s="64"/>
    </row>
    <row r="126" spans="1:22" ht="13.5" thickBot="1">
      <c r="A126" s="753"/>
      <c r="B126" s="14"/>
      <c r="C126" s="14"/>
      <c r="D126" s="15"/>
      <c r="E126" s="16" t="s">
        <v>4</v>
      </c>
      <c r="F126" s="17"/>
      <c r="G126" s="759"/>
      <c r="H126" s="760"/>
      <c r="I126" s="761"/>
      <c r="J126" s="18" t="s">
        <v>0</v>
      </c>
      <c r="K126" s="19"/>
      <c r="L126" s="19"/>
      <c r="M126" s="20"/>
      <c r="N126" s="3"/>
      <c r="V126" s="64"/>
    </row>
    <row r="127" spans="1:22" ht="24" thickTop="1" thickBot="1">
      <c r="A127" s="752">
        <f>A123+1</f>
        <v>28</v>
      </c>
      <c r="B127" s="233" t="s">
        <v>76</v>
      </c>
      <c r="C127" s="233" t="s">
        <v>78</v>
      </c>
      <c r="D127" s="233" t="s">
        <v>23</v>
      </c>
      <c r="E127" s="754" t="s">
        <v>80</v>
      </c>
      <c r="F127" s="754"/>
      <c r="G127" s="754" t="s">
        <v>71</v>
      </c>
      <c r="H127" s="716"/>
      <c r="I127" s="231"/>
      <c r="J127" s="54" t="s">
        <v>2</v>
      </c>
      <c r="K127" s="55"/>
      <c r="L127" s="55"/>
      <c r="M127" s="56"/>
      <c r="N127" s="3"/>
      <c r="V127" s="64"/>
    </row>
    <row r="128" spans="1:22" ht="13.5" thickBot="1">
      <c r="A128" s="697"/>
      <c r="B128" s="13"/>
      <c r="C128" s="13"/>
      <c r="D128" s="5"/>
      <c r="E128" s="13"/>
      <c r="F128" s="13"/>
      <c r="G128" s="755"/>
      <c r="H128" s="756"/>
      <c r="I128" s="757"/>
      <c r="J128" s="52" t="s">
        <v>2</v>
      </c>
      <c r="K128" s="52"/>
      <c r="L128" s="52"/>
      <c r="M128" s="53"/>
      <c r="N128" s="3"/>
      <c r="V128" s="64"/>
    </row>
    <row r="129" spans="1:22" ht="23.25" thickBot="1">
      <c r="A129" s="697"/>
      <c r="B129" s="235" t="s">
        <v>77</v>
      </c>
      <c r="C129" s="235" t="s">
        <v>79</v>
      </c>
      <c r="D129" s="235" t="s">
        <v>22</v>
      </c>
      <c r="E129" s="758" t="s">
        <v>81</v>
      </c>
      <c r="F129" s="758"/>
      <c r="G129" s="707"/>
      <c r="H129" s="708"/>
      <c r="I129" s="709"/>
      <c r="J129" s="18" t="s">
        <v>1</v>
      </c>
      <c r="K129" s="19"/>
      <c r="L129" s="19"/>
      <c r="M129" s="20"/>
      <c r="N129" s="3"/>
      <c r="V129" s="64"/>
    </row>
    <row r="130" spans="1:22" ht="13.5" thickBot="1">
      <c r="A130" s="753"/>
      <c r="B130" s="14"/>
      <c r="C130" s="14"/>
      <c r="D130" s="15"/>
      <c r="E130" s="16" t="s">
        <v>4</v>
      </c>
      <c r="F130" s="17"/>
      <c r="G130" s="759"/>
      <c r="H130" s="760"/>
      <c r="I130" s="761"/>
      <c r="J130" s="18" t="s">
        <v>0</v>
      </c>
      <c r="K130" s="19"/>
      <c r="L130" s="19"/>
      <c r="M130" s="20"/>
      <c r="N130" s="3"/>
      <c r="V130" s="64"/>
    </row>
    <row r="131" spans="1:22" ht="24" thickTop="1" thickBot="1">
      <c r="A131" s="752">
        <f>A127+1</f>
        <v>29</v>
      </c>
      <c r="B131" s="233" t="s">
        <v>76</v>
      </c>
      <c r="C131" s="233" t="s">
        <v>78</v>
      </c>
      <c r="D131" s="233" t="s">
        <v>23</v>
      </c>
      <c r="E131" s="754" t="s">
        <v>80</v>
      </c>
      <c r="F131" s="754"/>
      <c r="G131" s="754" t="s">
        <v>71</v>
      </c>
      <c r="H131" s="716"/>
      <c r="I131" s="231"/>
      <c r="J131" s="54" t="s">
        <v>2</v>
      </c>
      <c r="K131" s="55"/>
      <c r="L131" s="55"/>
      <c r="M131" s="56"/>
      <c r="N131" s="3"/>
      <c r="V131" s="64"/>
    </row>
    <row r="132" spans="1:22" ht="13.5" thickBot="1">
      <c r="A132" s="697"/>
      <c r="B132" s="13"/>
      <c r="C132" s="13"/>
      <c r="D132" s="5"/>
      <c r="E132" s="13"/>
      <c r="F132" s="13"/>
      <c r="G132" s="755"/>
      <c r="H132" s="756"/>
      <c r="I132" s="757"/>
      <c r="J132" s="52" t="s">
        <v>2</v>
      </c>
      <c r="K132" s="52"/>
      <c r="L132" s="52"/>
      <c r="M132" s="53"/>
      <c r="N132" s="3"/>
      <c r="V132" s="64"/>
    </row>
    <row r="133" spans="1:22" ht="23.25" thickBot="1">
      <c r="A133" s="697"/>
      <c r="B133" s="235" t="s">
        <v>77</v>
      </c>
      <c r="C133" s="235" t="s">
        <v>79</v>
      </c>
      <c r="D133" s="235" t="s">
        <v>22</v>
      </c>
      <c r="E133" s="758" t="s">
        <v>81</v>
      </c>
      <c r="F133" s="758"/>
      <c r="G133" s="707"/>
      <c r="H133" s="708"/>
      <c r="I133" s="709"/>
      <c r="J133" s="18" t="s">
        <v>1</v>
      </c>
      <c r="K133" s="19"/>
      <c r="L133" s="19"/>
      <c r="M133" s="20"/>
      <c r="N133" s="3"/>
      <c r="V133" s="64"/>
    </row>
    <row r="134" spans="1:22" ht="13.5" thickBot="1">
      <c r="A134" s="753"/>
      <c r="B134" s="14"/>
      <c r="C134" s="14"/>
      <c r="D134" s="15"/>
      <c r="E134" s="16" t="s">
        <v>4</v>
      </c>
      <c r="F134" s="17"/>
      <c r="G134" s="759"/>
      <c r="H134" s="760"/>
      <c r="I134" s="761"/>
      <c r="J134" s="18" t="s">
        <v>0</v>
      </c>
      <c r="K134" s="19"/>
      <c r="L134" s="19"/>
      <c r="M134" s="20"/>
      <c r="N134" s="3"/>
      <c r="V134" s="64"/>
    </row>
    <row r="135" spans="1:22" ht="24" thickTop="1" thickBot="1">
      <c r="A135" s="752">
        <f>A131+1</f>
        <v>30</v>
      </c>
      <c r="B135" s="233" t="s">
        <v>76</v>
      </c>
      <c r="C135" s="233" t="s">
        <v>78</v>
      </c>
      <c r="D135" s="233" t="s">
        <v>23</v>
      </c>
      <c r="E135" s="754" t="s">
        <v>80</v>
      </c>
      <c r="F135" s="754"/>
      <c r="G135" s="754" t="s">
        <v>71</v>
      </c>
      <c r="H135" s="716"/>
      <c r="I135" s="231"/>
      <c r="J135" s="54" t="s">
        <v>2</v>
      </c>
      <c r="K135" s="55"/>
      <c r="L135" s="55"/>
      <c r="M135" s="56"/>
      <c r="N135" s="3"/>
      <c r="V135" s="64"/>
    </row>
    <row r="136" spans="1:22" ht="13.5" thickBot="1">
      <c r="A136" s="697"/>
      <c r="B136" s="13"/>
      <c r="C136" s="13"/>
      <c r="D136" s="5"/>
      <c r="E136" s="13"/>
      <c r="F136" s="13"/>
      <c r="G136" s="755"/>
      <c r="H136" s="756"/>
      <c r="I136" s="757"/>
      <c r="J136" s="52" t="s">
        <v>2</v>
      </c>
      <c r="K136" s="52"/>
      <c r="L136" s="52"/>
      <c r="M136" s="53"/>
      <c r="N136" s="3"/>
      <c r="V136" s="64"/>
    </row>
    <row r="137" spans="1:22" ht="23.25" thickBot="1">
      <c r="A137" s="697"/>
      <c r="B137" s="235" t="s">
        <v>77</v>
      </c>
      <c r="C137" s="235" t="s">
        <v>79</v>
      </c>
      <c r="D137" s="235" t="s">
        <v>22</v>
      </c>
      <c r="E137" s="758" t="s">
        <v>81</v>
      </c>
      <c r="F137" s="758"/>
      <c r="G137" s="707"/>
      <c r="H137" s="708"/>
      <c r="I137" s="709"/>
      <c r="J137" s="18" t="s">
        <v>1</v>
      </c>
      <c r="K137" s="19"/>
      <c r="L137" s="19"/>
      <c r="M137" s="20"/>
      <c r="N137" s="3"/>
      <c r="V137" s="64"/>
    </row>
    <row r="138" spans="1:22" ht="13.5" thickBot="1">
      <c r="A138" s="753"/>
      <c r="B138" s="14"/>
      <c r="C138" s="14"/>
      <c r="D138" s="15"/>
      <c r="E138" s="16" t="s">
        <v>4</v>
      </c>
      <c r="F138" s="17"/>
      <c r="G138" s="759"/>
      <c r="H138" s="760"/>
      <c r="I138" s="761"/>
      <c r="J138" s="18" t="s">
        <v>0</v>
      </c>
      <c r="K138" s="19"/>
      <c r="L138" s="19"/>
      <c r="M138" s="20"/>
      <c r="N138" s="3"/>
      <c r="V138" s="64"/>
    </row>
    <row r="139" spans="1:22" ht="24" thickTop="1" thickBot="1">
      <c r="A139" s="752">
        <f>A135+1</f>
        <v>31</v>
      </c>
      <c r="B139" s="233" t="s">
        <v>76</v>
      </c>
      <c r="C139" s="233" t="s">
        <v>78</v>
      </c>
      <c r="D139" s="233" t="s">
        <v>23</v>
      </c>
      <c r="E139" s="754" t="s">
        <v>80</v>
      </c>
      <c r="F139" s="754"/>
      <c r="G139" s="754" t="s">
        <v>71</v>
      </c>
      <c r="H139" s="716"/>
      <c r="I139" s="231"/>
      <c r="J139" s="54" t="s">
        <v>2</v>
      </c>
      <c r="K139" s="55"/>
      <c r="L139" s="55"/>
      <c r="M139" s="56"/>
      <c r="N139" s="3"/>
      <c r="V139" s="64"/>
    </row>
    <row r="140" spans="1:22" ht="13.5" thickBot="1">
      <c r="A140" s="697"/>
      <c r="B140" s="13"/>
      <c r="C140" s="13"/>
      <c r="D140" s="5"/>
      <c r="E140" s="13"/>
      <c r="F140" s="13"/>
      <c r="G140" s="755"/>
      <c r="H140" s="756"/>
      <c r="I140" s="757"/>
      <c r="J140" s="52" t="s">
        <v>2</v>
      </c>
      <c r="K140" s="52"/>
      <c r="L140" s="52"/>
      <c r="M140" s="53"/>
      <c r="N140" s="3"/>
      <c r="V140" s="64"/>
    </row>
    <row r="141" spans="1:22" ht="23.25" thickBot="1">
      <c r="A141" s="697"/>
      <c r="B141" s="235" t="s">
        <v>77</v>
      </c>
      <c r="C141" s="235" t="s">
        <v>79</v>
      </c>
      <c r="D141" s="235" t="s">
        <v>22</v>
      </c>
      <c r="E141" s="758" t="s">
        <v>81</v>
      </c>
      <c r="F141" s="758"/>
      <c r="G141" s="707"/>
      <c r="H141" s="708"/>
      <c r="I141" s="709"/>
      <c r="J141" s="18" t="s">
        <v>1</v>
      </c>
      <c r="K141" s="19"/>
      <c r="L141" s="19"/>
      <c r="M141" s="20"/>
      <c r="N141" s="3"/>
      <c r="V141" s="64"/>
    </row>
    <row r="142" spans="1:22" ht="13.5" thickBot="1">
      <c r="A142" s="753"/>
      <c r="B142" s="14"/>
      <c r="C142" s="14"/>
      <c r="D142" s="15"/>
      <c r="E142" s="16" t="s">
        <v>4</v>
      </c>
      <c r="F142" s="17"/>
      <c r="G142" s="759"/>
      <c r="H142" s="760"/>
      <c r="I142" s="761"/>
      <c r="J142" s="18" t="s">
        <v>0</v>
      </c>
      <c r="K142" s="19"/>
      <c r="L142" s="19"/>
      <c r="M142" s="20"/>
      <c r="N142" s="3"/>
      <c r="V142" s="64"/>
    </row>
    <row r="143" spans="1:22" ht="24" thickTop="1" thickBot="1">
      <c r="A143" s="752">
        <f>A139+1</f>
        <v>32</v>
      </c>
      <c r="B143" s="233" t="s">
        <v>76</v>
      </c>
      <c r="C143" s="233" t="s">
        <v>78</v>
      </c>
      <c r="D143" s="233" t="s">
        <v>23</v>
      </c>
      <c r="E143" s="754" t="s">
        <v>80</v>
      </c>
      <c r="F143" s="754"/>
      <c r="G143" s="754" t="s">
        <v>71</v>
      </c>
      <c r="H143" s="716"/>
      <c r="I143" s="231"/>
      <c r="J143" s="54" t="s">
        <v>2</v>
      </c>
      <c r="K143" s="55"/>
      <c r="L143" s="55"/>
      <c r="M143" s="56"/>
      <c r="N143" s="3"/>
      <c r="V143" s="64"/>
    </row>
    <row r="144" spans="1:22" ht="13.5" thickBot="1">
      <c r="A144" s="697"/>
      <c r="B144" s="13"/>
      <c r="C144" s="13"/>
      <c r="D144" s="5"/>
      <c r="E144" s="13"/>
      <c r="F144" s="13"/>
      <c r="G144" s="755"/>
      <c r="H144" s="756"/>
      <c r="I144" s="757"/>
      <c r="J144" s="52" t="s">
        <v>2</v>
      </c>
      <c r="K144" s="52"/>
      <c r="L144" s="52"/>
      <c r="M144" s="53"/>
      <c r="N144" s="3"/>
      <c r="V144" s="64"/>
    </row>
    <row r="145" spans="1:22" ht="23.25" thickBot="1">
      <c r="A145" s="697"/>
      <c r="B145" s="235" t="s">
        <v>77</v>
      </c>
      <c r="C145" s="235" t="s">
        <v>79</v>
      </c>
      <c r="D145" s="235" t="s">
        <v>22</v>
      </c>
      <c r="E145" s="758" t="s">
        <v>81</v>
      </c>
      <c r="F145" s="758"/>
      <c r="G145" s="707"/>
      <c r="H145" s="708"/>
      <c r="I145" s="709"/>
      <c r="J145" s="18" t="s">
        <v>1</v>
      </c>
      <c r="K145" s="19"/>
      <c r="L145" s="19"/>
      <c r="M145" s="20"/>
      <c r="N145" s="3"/>
      <c r="V145" s="64"/>
    </row>
    <row r="146" spans="1:22" ht="13.5" thickBot="1">
      <c r="A146" s="753"/>
      <c r="B146" s="14"/>
      <c r="C146" s="14"/>
      <c r="D146" s="15"/>
      <c r="E146" s="16" t="s">
        <v>4</v>
      </c>
      <c r="F146" s="17"/>
      <c r="G146" s="759"/>
      <c r="H146" s="760"/>
      <c r="I146" s="761"/>
      <c r="J146" s="18" t="s">
        <v>0</v>
      </c>
      <c r="K146" s="19"/>
      <c r="L146" s="19"/>
      <c r="M146" s="20"/>
      <c r="N146" s="3"/>
      <c r="V146" s="64"/>
    </row>
    <row r="147" spans="1:22" ht="24" thickTop="1" thickBot="1">
      <c r="A147" s="752">
        <f>A143+1</f>
        <v>33</v>
      </c>
      <c r="B147" s="233" t="s">
        <v>76</v>
      </c>
      <c r="C147" s="233" t="s">
        <v>78</v>
      </c>
      <c r="D147" s="233" t="s">
        <v>23</v>
      </c>
      <c r="E147" s="754" t="s">
        <v>80</v>
      </c>
      <c r="F147" s="754"/>
      <c r="G147" s="754" t="s">
        <v>71</v>
      </c>
      <c r="H147" s="716"/>
      <c r="I147" s="231"/>
      <c r="J147" s="54" t="s">
        <v>2</v>
      </c>
      <c r="K147" s="55"/>
      <c r="L147" s="55"/>
      <c r="M147" s="56"/>
      <c r="N147" s="3"/>
      <c r="V147" s="64"/>
    </row>
    <row r="148" spans="1:22" ht="13.5" thickBot="1">
      <c r="A148" s="697"/>
      <c r="B148" s="13"/>
      <c r="C148" s="13"/>
      <c r="D148" s="5"/>
      <c r="E148" s="13"/>
      <c r="F148" s="13"/>
      <c r="G148" s="755"/>
      <c r="H148" s="756"/>
      <c r="I148" s="757"/>
      <c r="J148" s="52" t="s">
        <v>2</v>
      </c>
      <c r="K148" s="52"/>
      <c r="L148" s="52"/>
      <c r="M148" s="53"/>
      <c r="N148" s="3"/>
      <c r="V148" s="64"/>
    </row>
    <row r="149" spans="1:22" ht="23.25" thickBot="1">
      <c r="A149" s="697"/>
      <c r="B149" s="235" t="s">
        <v>77</v>
      </c>
      <c r="C149" s="235" t="s">
        <v>79</v>
      </c>
      <c r="D149" s="235" t="s">
        <v>22</v>
      </c>
      <c r="E149" s="758" t="s">
        <v>81</v>
      </c>
      <c r="F149" s="758"/>
      <c r="G149" s="707"/>
      <c r="H149" s="708"/>
      <c r="I149" s="709"/>
      <c r="J149" s="18" t="s">
        <v>1</v>
      </c>
      <c r="K149" s="19"/>
      <c r="L149" s="19"/>
      <c r="M149" s="20"/>
      <c r="N149" s="3"/>
      <c r="V149" s="64"/>
    </row>
    <row r="150" spans="1:22" ht="13.5" thickBot="1">
      <c r="A150" s="753"/>
      <c r="B150" s="14"/>
      <c r="C150" s="14"/>
      <c r="D150" s="15"/>
      <c r="E150" s="16" t="s">
        <v>4</v>
      </c>
      <c r="F150" s="17"/>
      <c r="G150" s="759"/>
      <c r="H150" s="760"/>
      <c r="I150" s="761"/>
      <c r="J150" s="18" t="s">
        <v>0</v>
      </c>
      <c r="K150" s="19"/>
      <c r="L150" s="19"/>
      <c r="M150" s="20"/>
      <c r="N150" s="3"/>
      <c r="V150" s="64"/>
    </row>
    <row r="151" spans="1:22" ht="24" thickTop="1" thickBot="1">
      <c r="A151" s="752">
        <f>A147+1</f>
        <v>34</v>
      </c>
      <c r="B151" s="233" t="s">
        <v>76</v>
      </c>
      <c r="C151" s="233" t="s">
        <v>78</v>
      </c>
      <c r="D151" s="233" t="s">
        <v>23</v>
      </c>
      <c r="E151" s="754" t="s">
        <v>80</v>
      </c>
      <c r="F151" s="754"/>
      <c r="G151" s="754" t="s">
        <v>71</v>
      </c>
      <c r="H151" s="716"/>
      <c r="I151" s="231"/>
      <c r="J151" s="54" t="s">
        <v>2</v>
      </c>
      <c r="K151" s="55"/>
      <c r="L151" s="55"/>
      <c r="M151" s="56"/>
      <c r="N151" s="3"/>
      <c r="V151" s="64"/>
    </row>
    <row r="152" spans="1:22" ht="13.5" thickBot="1">
      <c r="A152" s="697"/>
      <c r="B152" s="13"/>
      <c r="C152" s="13"/>
      <c r="D152" s="5"/>
      <c r="E152" s="13"/>
      <c r="F152" s="13"/>
      <c r="G152" s="755"/>
      <c r="H152" s="756"/>
      <c r="I152" s="757"/>
      <c r="J152" s="52" t="s">
        <v>2</v>
      </c>
      <c r="K152" s="52"/>
      <c r="L152" s="52"/>
      <c r="M152" s="53"/>
      <c r="N152" s="3"/>
      <c r="V152" s="64"/>
    </row>
    <row r="153" spans="1:22" ht="23.25" thickBot="1">
      <c r="A153" s="697"/>
      <c r="B153" s="235" t="s">
        <v>77</v>
      </c>
      <c r="C153" s="235" t="s">
        <v>79</v>
      </c>
      <c r="D153" s="235" t="s">
        <v>22</v>
      </c>
      <c r="E153" s="758" t="s">
        <v>81</v>
      </c>
      <c r="F153" s="758"/>
      <c r="G153" s="707"/>
      <c r="H153" s="708"/>
      <c r="I153" s="709"/>
      <c r="J153" s="18" t="s">
        <v>1</v>
      </c>
      <c r="K153" s="19"/>
      <c r="L153" s="19"/>
      <c r="M153" s="20"/>
      <c r="N153" s="3"/>
      <c r="V153" s="64"/>
    </row>
    <row r="154" spans="1:22" ht="13.5" thickBot="1">
      <c r="A154" s="753"/>
      <c r="B154" s="14"/>
      <c r="C154" s="14"/>
      <c r="D154" s="15"/>
      <c r="E154" s="16" t="s">
        <v>4</v>
      </c>
      <c r="F154" s="17"/>
      <c r="G154" s="759"/>
      <c r="H154" s="760"/>
      <c r="I154" s="761"/>
      <c r="J154" s="18" t="s">
        <v>0</v>
      </c>
      <c r="K154" s="19"/>
      <c r="L154" s="19"/>
      <c r="M154" s="20"/>
      <c r="N154" s="3"/>
      <c r="V154" s="64"/>
    </row>
    <row r="155" spans="1:22" ht="24" thickTop="1" thickBot="1">
      <c r="A155" s="752">
        <f>A151+1</f>
        <v>35</v>
      </c>
      <c r="B155" s="233" t="s">
        <v>76</v>
      </c>
      <c r="C155" s="233" t="s">
        <v>78</v>
      </c>
      <c r="D155" s="233" t="s">
        <v>23</v>
      </c>
      <c r="E155" s="754" t="s">
        <v>80</v>
      </c>
      <c r="F155" s="754"/>
      <c r="G155" s="754" t="s">
        <v>71</v>
      </c>
      <c r="H155" s="716"/>
      <c r="I155" s="231"/>
      <c r="J155" s="54" t="s">
        <v>2</v>
      </c>
      <c r="K155" s="55"/>
      <c r="L155" s="55"/>
      <c r="M155" s="56"/>
      <c r="N155" s="3"/>
      <c r="V155" s="64"/>
    </row>
    <row r="156" spans="1:22" ht="13.5" thickBot="1">
      <c r="A156" s="697"/>
      <c r="B156" s="13"/>
      <c r="C156" s="13"/>
      <c r="D156" s="5"/>
      <c r="E156" s="13"/>
      <c r="F156" s="13"/>
      <c r="G156" s="755"/>
      <c r="H156" s="756"/>
      <c r="I156" s="757"/>
      <c r="J156" s="52" t="s">
        <v>2</v>
      </c>
      <c r="K156" s="52"/>
      <c r="L156" s="52"/>
      <c r="M156" s="53"/>
      <c r="N156" s="3"/>
      <c r="V156" s="64"/>
    </row>
    <row r="157" spans="1:22" ht="23.25" thickBot="1">
      <c r="A157" s="697"/>
      <c r="B157" s="235" t="s">
        <v>77</v>
      </c>
      <c r="C157" s="235" t="s">
        <v>79</v>
      </c>
      <c r="D157" s="235" t="s">
        <v>22</v>
      </c>
      <c r="E157" s="758" t="s">
        <v>81</v>
      </c>
      <c r="F157" s="758"/>
      <c r="G157" s="707"/>
      <c r="H157" s="708"/>
      <c r="I157" s="709"/>
      <c r="J157" s="18" t="s">
        <v>1</v>
      </c>
      <c r="K157" s="19"/>
      <c r="L157" s="19"/>
      <c r="M157" s="20"/>
      <c r="N157" s="3"/>
      <c r="V157" s="64"/>
    </row>
    <row r="158" spans="1:22" ht="13.5" thickBot="1">
      <c r="A158" s="753"/>
      <c r="B158" s="14"/>
      <c r="C158" s="14"/>
      <c r="D158" s="15"/>
      <c r="E158" s="16" t="s">
        <v>4</v>
      </c>
      <c r="F158" s="17"/>
      <c r="G158" s="759"/>
      <c r="H158" s="760"/>
      <c r="I158" s="761"/>
      <c r="J158" s="18" t="s">
        <v>0</v>
      </c>
      <c r="K158" s="19"/>
      <c r="L158" s="19"/>
      <c r="M158" s="20"/>
      <c r="N158" s="3"/>
      <c r="V158" s="64"/>
    </row>
    <row r="159" spans="1:22" ht="24" thickTop="1" thickBot="1">
      <c r="A159" s="752">
        <f>A155+1</f>
        <v>36</v>
      </c>
      <c r="B159" s="233" t="s">
        <v>76</v>
      </c>
      <c r="C159" s="233" t="s">
        <v>78</v>
      </c>
      <c r="D159" s="233" t="s">
        <v>23</v>
      </c>
      <c r="E159" s="754" t="s">
        <v>80</v>
      </c>
      <c r="F159" s="754"/>
      <c r="G159" s="754" t="s">
        <v>71</v>
      </c>
      <c r="H159" s="716"/>
      <c r="I159" s="231"/>
      <c r="J159" s="54" t="s">
        <v>2</v>
      </c>
      <c r="K159" s="55"/>
      <c r="L159" s="55"/>
      <c r="M159" s="56"/>
      <c r="N159" s="3"/>
      <c r="V159" s="64"/>
    </row>
    <row r="160" spans="1:22" ht="13.5" thickBot="1">
      <c r="A160" s="697"/>
      <c r="B160" s="13"/>
      <c r="C160" s="13"/>
      <c r="D160" s="5"/>
      <c r="E160" s="13"/>
      <c r="F160" s="13"/>
      <c r="G160" s="755"/>
      <c r="H160" s="756"/>
      <c r="I160" s="757"/>
      <c r="J160" s="52" t="s">
        <v>2</v>
      </c>
      <c r="K160" s="52"/>
      <c r="L160" s="52"/>
      <c r="M160" s="53"/>
      <c r="N160" s="3"/>
      <c r="V160" s="64"/>
    </row>
    <row r="161" spans="1:22" ht="23.25" thickBot="1">
      <c r="A161" s="697"/>
      <c r="B161" s="235" t="s">
        <v>77</v>
      </c>
      <c r="C161" s="235" t="s">
        <v>79</v>
      </c>
      <c r="D161" s="235" t="s">
        <v>22</v>
      </c>
      <c r="E161" s="758" t="s">
        <v>81</v>
      </c>
      <c r="F161" s="758"/>
      <c r="G161" s="707"/>
      <c r="H161" s="708"/>
      <c r="I161" s="709"/>
      <c r="J161" s="18" t="s">
        <v>1</v>
      </c>
      <c r="K161" s="19"/>
      <c r="L161" s="19"/>
      <c r="M161" s="20"/>
      <c r="N161" s="3"/>
      <c r="V161" s="64"/>
    </row>
    <row r="162" spans="1:22" ht="13.5" thickBot="1">
      <c r="A162" s="753"/>
      <c r="B162" s="14"/>
      <c r="C162" s="14"/>
      <c r="D162" s="15"/>
      <c r="E162" s="16" t="s">
        <v>4</v>
      </c>
      <c r="F162" s="17"/>
      <c r="G162" s="759"/>
      <c r="H162" s="760"/>
      <c r="I162" s="761"/>
      <c r="J162" s="18" t="s">
        <v>0</v>
      </c>
      <c r="K162" s="19"/>
      <c r="L162" s="19"/>
      <c r="M162" s="20"/>
      <c r="N162" s="3"/>
      <c r="V162" s="64"/>
    </row>
    <row r="163" spans="1:22" ht="24" thickTop="1" thickBot="1">
      <c r="A163" s="752">
        <f>A159+1</f>
        <v>37</v>
      </c>
      <c r="B163" s="233" t="s">
        <v>76</v>
      </c>
      <c r="C163" s="233" t="s">
        <v>78</v>
      </c>
      <c r="D163" s="233" t="s">
        <v>23</v>
      </c>
      <c r="E163" s="754" t="s">
        <v>80</v>
      </c>
      <c r="F163" s="754"/>
      <c r="G163" s="754" t="s">
        <v>71</v>
      </c>
      <c r="H163" s="716"/>
      <c r="I163" s="231"/>
      <c r="J163" s="54" t="s">
        <v>2</v>
      </c>
      <c r="K163" s="55"/>
      <c r="L163" s="55"/>
      <c r="M163" s="56"/>
      <c r="N163" s="3"/>
      <c r="V163" s="64"/>
    </row>
    <row r="164" spans="1:22" ht="13.5" thickBot="1">
      <c r="A164" s="697"/>
      <c r="B164" s="13"/>
      <c r="C164" s="13"/>
      <c r="D164" s="5"/>
      <c r="E164" s="13"/>
      <c r="F164" s="13"/>
      <c r="G164" s="755"/>
      <c r="H164" s="756"/>
      <c r="I164" s="757"/>
      <c r="J164" s="52" t="s">
        <v>2</v>
      </c>
      <c r="K164" s="52"/>
      <c r="L164" s="52"/>
      <c r="M164" s="53"/>
      <c r="N164" s="3"/>
      <c r="V164" s="64"/>
    </row>
    <row r="165" spans="1:22" ht="23.25" thickBot="1">
      <c r="A165" s="697"/>
      <c r="B165" s="235" t="s">
        <v>77</v>
      </c>
      <c r="C165" s="235" t="s">
        <v>79</v>
      </c>
      <c r="D165" s="235" t="s">
        <v>22</v>
      </c>
      <c r="E165" s="758" t="s">
        <v>81</v>
      </c>
      <c r="F165" s="758"/>
      <c r="G165" s="707"/>
      <c r="H165" s="708"/>
      <c r="I165" s="709"/>
      <c r="J165" s="18" t="s">
        <v>1</v>
      </c>
      <c r="K165" s="19"/>
      <c r="L165" s="19"/>
      <c r="M165" s="20"/>
      <c r="N165" s="3"/>
      <c r="V165" s="64"/>
    </row>
    <row r="166" spans="1:22" ht="13.5" thickBot="1">
      <c r="A166" s="753"/>
      <c r="B166" s="14"/>
      <c r="C166" s="14"/>
      <c r="D166" s="15"/>
      <c r="E166" s="16" t="s">
        <v>4</v>
      </c>
      <c r="F166" s="17"/>
      <c r="G166" s="759"/>
      <c r="H166" s="760"/>
      <c r="I166" s="761"/>
      <c r="J166" s="18" t="s">
        <v>0</v>
      </c>
      <c r="K166" s="19"/>
      <c r="L166" s="19"/>
      <c r="M166" s="20"/>
      <c r="N166" s="3"/>
      <c r="V166" s="64"/>
    </row>
    <row r="167" spans="1:22" ht="24" thickTop="1" thickBot="1">
      <c r="A167" s="752">
        <f>A163+1</f>
        <v>38</v>
      </c>
      <c r="B167" s="233" t="s">
        <v>76</v>
      </c>
      <c r="C167" s="233" t="s">
        <v>78</v>
      </c>
      <c r="D167" s="233" t="s">
        <v>23</v>
      </c>
      <c r="E167" s="754" t="s">
        <v>80</v>
      </c>
      <c r="F167" s="754"/>
      <c r="G167" s="754" t="s">
        <v>71</v>
      </c>
      <c r="H167" s="716"/>
      <c r="I167" s="231"/>
      <c r="J167" s="54" t="s">
        <v>2</v>
      </c>
      <c r="K167" s="55"/>
      <c r="L167" s="55"/>
      <c r="M167" s="56"/>
      <c r="N167" s="3"/>
      <c r="V167" s="64"/>
    </row>
    <row r="168" spans="1:22" ht="13.5" thickBot="1">
      <c r="A168" s="697"/>
      <c r="B168" s="13"/>
      <c r="C168" s="13"/>
      <c r="D168" s="5"/>
      <c r="E168" s="13"/>
      <c r="F168" s="13"/>
      <c r="G168" s="755"/>
      <c r="H168" s="756"/>
      <c r="I168" s="757"/>
      <c r="J168" s="52" t="s">
        <v>2</v>
      </c>
      <c r="K168" s="52"/>
      <c r="L168" s="52"/>
      <c r="M168" s="53"/>
      <c r="N168" s="3"/>
      <c r="V168" s="64"/>
    </row>
    <row r="169" spans="1:22" ht="23.25" thickBot="1">
      <c r="A169" s="697"/>
      <c r="B169" s="235" t="s">
        <v>77</v>
      </c>
      <c r="C169" s="235" t="s">
        <v>79</v>
      </c>
      <c r="D169" s="235" t="s">
        <v>22</v>
      </c>
      <c r="E169" s="758" t="s">
        <v>81</v>
      </c>
      <c r="F169" s="758"/>
      <c r="G169" s="707"/>
      <c r="H169" s="708"/>
      <c r="I169" s="709"/>
      <c r="J169" s="18" t="s">
        <v>1</v>
      </c>
      <c r="K169" s="19"/>
      <c r="L169" s="19"/>
      <c r="M169" s="20"/>
      <c r="N169" s="3"/>
      <c r="V169" s="64"/>
    </row>
    <row r="170" spans="1:22" ht="13.5" thickBot="1">
      <c r="A170" s="753"/>
      <c r="B170" s="14"/>
      <c r="C170" s="14"/>
      <c r="D170" s="15"/>
      <c r="E170" s="16" t="s">
        <v>4</v>
      </c>
      <c r="F170" s="17"/>
      <c r="G170" s="759"/>
      <c r="H170" s="760"/>
      <c r="I170" s="761"/>
      <c r="J170" s="18" t="s">
        <v>0</v>
      </c>
      <c r="K170" s="19"/>
      <c r="L170" s="19"/>
      <c r="M170" s="20"/>
      <c r="N170" s="3"/>
      <c r="V170" s="64"/>
    </row>
    <row r="171" spans="1:22" ht="24" thickTop="1" thickBot="1">
      <c r="A171" s="752">
        <f>A167+1</f>
        <v>39</v>
      </c>
      <c r="B171" s="233" t="s">
        <v>76</v>
      </c>
      <c r="C171" s="233" t="s">
        <v>78</v>
      </c>
      <c r="D171" s="233" t="s">
        <v>23</v>
      </c>
      <c r="E171" s="754" t="s">
        <v>80</v>
      </c>
      <c r="F171" s="754"/>
      <c r="G171" s="754" t="s">
        <v>71</v>
      </c>
      <c r="H171" s="716"/>
      <c r="I171" s="231"/>
      <c r="J171" s="54" t="s">
        <v>2</v>
      </c>
      <c r="K171" s="55"/>
      <c r="L171" s="55"/>
      <c r="M171" s="56"/>
      <c r="N171" s="3"/>
      <c r="V171" s="64"/>
    </row>
    <row r="172" spans="1:22" ht="13.5" thickBot="1">
      <c r="A172" s="697"/>
      <c r="B172" s="13"/>
      <c r="C172" s="13"/>
      <c r="D172" s="5"/>
      <c r="E172" s="13"/>
      <c r="F172" s="13"/>
      <c r="G172" s="755"/>
      <c r="H172" s="756"/>
      <c r="I172" s="757"/>
      <c r="J172" s="52" t="s">
        <v>2</v>
      </c>
      <c r="K172" s="52"/>
      <c r="L172" s="52"/>
      <c r="M172" s="53"/>
      <c r="N172" s="3"/>
      <c r="V172" s="64"/>
    </row>
    <row r="173" spans="1:22" ht="23.25" thickBot="1">
      <c r="A173" s="697"/>
      <c r="B173" s="235" t="s">
        <v>77</v>
      </c>
      <c r="C173" s="235" t="s">
        <v>79</v>
      </c>
      <c r="D173" s="235" t="s">
        <v>22</v>
      </c>
      <c r="E173" s="758" t="s">
        <v>81</v>
      </c>
      <c r="F173" s="758"/>
      <c r="G173" s="707"/>
      <c r="H173" s="708"/>
      <c r="I173" s="709"/>
      <c r="J173" s="18" t="s">
        <v>1</v>
      </c>
      <c r="K173" s="19"/>
      <c r="L173" s="19"/>
      <c r="M173" s="20"/>
      <c r="N173" s="3"/>
      <c r="V173" s="64"/>
    </row>
    <row r="174" spans="1:22" ht="13.5" thickBot="1">
      <c r="A174" s="753"/>
      <c r="B174" s="14"/>
      <c r="C174" s="14"/>
      <c r="D174" s="15"/>
      <c r="E174" s="16" t="s">
        <v>4</v>
      </c>
      <c r="F174" s="17"/>
      <c r="G174" s="759"/>
      <c r="H174" s="760"/>
      <c r="I174" s="761"/>
      <c r="J174" s="18" t="s">
        <v>0</v>
      </c>
      <c r="K174" s="19"/>
      <c r="L174" s="19"/>
      <c r="M174" s="20"/>
      <c r="N174" s="3"/>
      <c r="V174" s="64"/>
    </row>
    <row r="175" spans="1:22" ht="24" thickTop="1" thickBot="1">
      <c r="A175" s="752">
        <f>A171+1</f>
        <v>40</v>
      </c>
      <c r="B175" s="233" t="s">
        <v>76</v>
      </c>
      <c r="C175" s="233" t="s">
        <v>78</v>
      </c>
      <c r="D175" s="233" t="s">
        <v>23</v>
      </c>
      <c r="E175" s="754" t="s">
        <v>80</v>
      </c>
      <c r="F175" s="754"/>
      <c r="G175" s="754" t="s">
        <v>71</v>
      </c>
      <c r="H175" s="716"/>
      <c r="I175" s="231"/>
      <c r="J175" s="54" t="s">
        <v>2</v>
      </c>
      <c r="K175" s="55"/>
      <c r="L175" s="55"/>
      <c r="M175" s="56"/>
      <c r="N175" s="3"/>
      <c r="V175" s="64"/>
    </row>
    <row r="176" spans="1:22" ht="13.5" thickBot="1">
      <c r="A176" s="697"/>
      <c r="B176" s="13"/>
      <c r="C176" s="13"/>
      <c r="D176" s="5"/>
      <c r="E176" s="13"/>
      <c r="F176" s="13"/>
      <c r="G176" s="755"/>
      <c r="H176" s="756"/>
      <c r="I176" s="757"/>
      <c r="J176" s="52" t="s">
        <v>2</v>
      </c>
      <c r="K176" s="52"/>
      <c r="L176" s="52"/>
      <c r="M176" s="53"/>
      <c r="N176" s="3"/>
      <c r="V176" s="64"/>
    </row>
    <row r="177" spans="1:22" ht="23.25" thickBot="1">
      <c r="A177" s="697"/>
      <c r="B177" s="235" t="s">
        <v>77</v>
      </c>
      <c r="C177" s="235" t="s">
        <v>79</v>
      </c>
      <c r="D177" s="235" t="s">
        <v>22</v>
      </c>
      <c r="E177" s="758" t="s">
        <v>81</v>
      </c>
      <c r="F177" s="758"/>
      <c r="G177" s="707"/>
      <c r="H177" s="708"/>
      <c r="I177" s="709"/>
      <c r="J177" s="18" t="s">
        <v>1</v>
      </c>
      <c r="K177" s="19"/>
      <c r="L177" s="19"/>
      <c r="M177" s="20"/>
      <c r="N177" s="3"/>
      <c r="V177" s="64"/>
    </row>
    <row r="178" spans="1:22" ht="13.5" thickBot="1">
      <c r="A178" s="753"/>
      <c r="B178" s="14"/>
      <c r="C178" s="14"/>
      <c r="D178" s="15"/>
      <c r="E178" s="16" t="s">
        <v>4</v>
      </c>
      <c r="F178" s="17"/>
      <c r="G178" s="759"/>
      <c r="H178" s="760"/>
      <c r="I178" s="761"/>
      <c r="J178" s="18" t="s">
        <v>0</v>
      </c>
      <c r="K178" s="19"/>
      <c r="L178" s="19"/>
      <c r="M178" s="20"/>
      <c r="N178" s="3"/>
      <c r="V178" s="64"/>
    </row>
    <row r="179" spans="1:22" ht="24" thickTop="1" thickBot="1">
      <c r="A179" s="752">
        <f>A175+1</f>
        <v>41</v>
      </c>
      <c r="B179" s="233" t="s">
        <v>76</v>
      </c>
      <c r="C179" s="233" t="s">
        <v>78</v>
      </c>
      <c r="D179" s="233" t="s">
        <v>23</v>
      </c>
      <c r="E179" s="754" t="s">
        <v>80</v>
      </c>
      <c r="F179" s="754"/>
      <c r="G179" s="754" t="s">
        <v>71</v>
      </c>
      <c r="H179" s="716"/>
      <c r="I179" s="231"/>
      <c r="J179" s="54" t="s">
        <v>2</v>
      </c>
      <c r="K179" s="55"/>
      <c r="L179" s="55"/>
      <c r="M179" s="56"/>
      <c r="N179" s="3"/>
      <c r="V179" s="64"/>
    </row>
    <row r="180" spans="1:22" ht="13.5" thickBot="1">
      <c r="A180" s="697"/>
      <c r="B180" s="13"/>
      <c r="C180" s="13"/>
      <c r="D180" s="5"/>
      <c r="E180" s="13"/>
      <c r="F180" s="13"/>
      <c r="G180" s="755"/>
      <c r="H180" s="756"/>
      <c r="I180" s="757"/>
      <c r="J180" s="52" t="s">
        <v>2</v>
      </c>
      <c r="K180" s="52"/>
      <c r="L180" s="52"/>
      <c r="M180" s="53"/>
      <c r="N180" s="3"/>
      <c r="V180" s="64">
        <f>G180</f>
        <v>0</v>
      </c>
    </row>
    <row r="181" spans="1:22" ht="23.25" thickBot="1">
      <c r="A181" s="697"/>
      <c r="B181" s="235" t="s">
        <v>77</v>
      </c>
      <c r="C181" s="235" t="s">
        <v>79</v>
      </c>
      <c r="D181" s="235" t="s">
        <v>22</v>
      </c>
      <c r="E181" s="758" t="s">
        <v>81</v>
      </c>
      <c r="F181" s="758"/>
      <c r="G181" s="707"/>
      <c r="H181" s="708"/>
      <c r="I181" s="709"/>
      <c r="J181" s="18" t="s">
        <v>1</v>
      </c>
      <c r="K181" s="19"/>
      <c r="L181" s="19"/>
      <c r="M181" s="20"/>
      <c r="N181" s="3"/>
      <c r="V181" s="64"/>
    </row>
    <row r="182" spans="1:22" ht="13.5" thickBot="1">
      <c r="A182" s="753"/>
      <c r="B182" s="14"/>
      <c r="C182" s="14"/>
      <c r="D182" s="15"/>
      <c r="E182" s="16" t="s">
        <v>4</v>
      </c>
      <c r="F182" s="17"/>
      <c r="G182" s="759"/>
      <c r="H182" s="760"/>
      <c r="I182" s="761"/>
      <c r="J182" s="18" t="s">
        <v>0</v>
      </c>
      <c r="K182" s="19"/>
      <c r="L182" s="19"/>
      <c r="M182" s="20"/>
      <c r="N182" s="3"/>
      <c r="V182" s="64"/>
    </row>
    <row r="183" spans="1:22" ht="24" thickTop="1" thickBot="1">
      <c r="A183" s="752">
        <f>A179+1</f>
        <v>42</v>
      </c>
      <c r="B183" s="233" t="s">
        <v>76</v>
      </c>
      <c r="C183" s="233" t="s">
        <v>78</v>
      </c>
      <c r="D183" s="233" t="s">
        <v>23</v>
      </c>
      <c r="E183" s="754" t="s">
        <v>80</v>
      </c>
      <c r="F183" s="754"/>
      <c r="G183" s="754" t="s">
        <v>71</v>
      </c>
      <c r="H183" s="716"/>
      <c r="I183" s="231"/>
      <c r="J183" s="54" t="s">
        <v>2</v>
      </c>
      <c r="K183" s="55"/>
      <c r="L183" s="55"/>
      <c r="M183" s="56"/>
      <c r="N183" s="3"/>
      <c r="V183" s="64"/>
    </row>
    <row r="184" spans="1:22" ht="13.5" thickBot="1">
      <c r="A184" s="697"/>
      <c r="B184" s="13"/>
      <c r="C184" s="13"/>
      <c r="D184" s="5"/>
      <c r="E184" s="13"/>
      <c r="F184" s="13"/>
      <c r="G184" s="755"/>
      <c r="H184" s="756"/>
      <c r="I184" s="757"/>
      <c r="J184" s="52" t="s">
        <v>2</v>
      </c>
      <c r="K184" s="52"/>
      <c r="L184" s="52"/>
      <c r="M184" s="53"/>
      <c r="N184" s="3"/>
      <c r="V184" s="64">
        <f>G184</f>
        <v>0</v>
      </c>
    </row>
    <row r="185" spans="1:22" ht="23.25" thickBot="1">
      <c r="A185" s="697"/>
      <c r="B185" s="235" t="s">
        <v>77</v>
      </c>
      <c r="C185" s="235" t="s">
        <v>79</v>
      </c>
      <c r="D185" s="235" t="s">
        <v>22</v>
      </c>
      <c r="E185" s="758" t="s">
        <v>81</v>
      </c>
      <c r="F185" s="758"/>
      <c r="G185" s="707"/>
      <c r="H185" s="708"/>
      <c r="I185" s="709"/>
      <c r="J185" s="18" t="s">
        <v>1</v>
      </c>
      <c r="K185" s="19"/>
      <c r="L185" s="19"/>
      <c r="M185" s="20"/>
      <c r="N185" s="3"/>
      <c r="V185" s="64"/>
    </row>
    <row r="186" spans="1:22" ht="13.5" thickBot="1">
      <c r="A186" s="753"/>
      <c r="B186" s="14"/>
      <c r="C186" s="14"/>
      <c r="D186" s="15"/>
      <c r="E186" s="16" t="s">
        <v>4</v>
      </c>
      <c r="F186" s="17"/>
      <c r="G186" s="759"/>
      <c r="H186" s="760"/>
      <c r="I186" s="761"/>
      <c r="J186" s="18" t="s">
        <v>0</v>
      </c>
      <c r="K186" s="19"/>
      <c r="L186" s="19"/>
      <c r="M186" s="20"/>
      <c r="N186" s="3"/>
      <c r="V186" s="64"/>
    </row>
    <row r="187" spans="1:22" ht="24" thickTop="1" thickBot="1">
      <c r="A187" s="752">
        <f>A183+1</f>
        <v>43</v>
      </c>
      <c r="B187" s="233" t="s">
        <v>76</v>
      </c>
      <c r="C187" s="233" t="s">
        <v>78</v>
      </c>
      <c r="D187" s="233" t="s">
        <v>23</v>
      </c>
      <c r="E187" s="754" t="s">
        <v>80</v>
      </c>
      <c r="F187" s="754"/>
      <c r="G187" s="754" t="s">
        <v>71</v>
      </c>
      <c r="H187" s="716"/>
      <c r="I187" s="231"/>
      <c r="J187" s="54" t="s">
        <v>2</v>
      </c>
      <c r="K187" s="55"/>
      <c r="L187" s="55"/>
      <c r="M187" s="56"/>
      <c r="N187" s="3"/>
      <c r="V187" s="64"/>
    </row>
    <row r="188" spans="1:22" ht="13.5" thickBot="1">
      <c r="A188" s="697"/>
      <c r="B188" s="13"/>
      <c r="C188" s="13"/>
      <c r="D188" s="5"/>
      <c r="E188" s="13"/>
      <c r="F188" s="13"/>
      <c r="G188" s="755"/>
      <c r="H188" s="756"/>
      <c r="I188" s="757"/>
      <c r="J188" s="52" t="s">
        <v>2</v>
      </c>
      <c r="K188" s="52"/>
      <c r="L188" s="52"/>
      <c r="M188" s="53"/>
      <c r="N188" s="3"/>
      <c r="V188" s="64">
        <f>G188</f>
        <v>0</v>
      </c>
    </row>
    <row r="189" spans="1:22" ht="23.25" thickBot="1">
      <c r="A189" s="697"/>
      <c r="B189" s="235" t="s">
        <v>77</v>
      </c>
      <c r="C189" s="235" t="s">
        <v>79</v>
      </c>
      <c r="D189" s="235" t="s">
        <v>22</v>
      </c>
      <c r="E189" s="758" t="s">
        <v>81</v>
      </c>
      <c r="F189" s="758"/>
      <c r="G189" s="707"/>
      <c r="H189" s="708"/>
      <c r="I189" s="709"/>
      <c r="J189" s="18" t="s">
        <v>1</v>
      </c>
      <c r="K189" s="19"/>
      <c r="L189" s="19"/>
      <c r="M189" s="20"/>
      <c r="N189" s="3"/>
      <c r="V189" s="64"/>
    </row>
    <row r="190" spans="1:22" ht="13.5" thickBot="1">
      <c r="A190" s="753"/>
      <c r="B190" s="14"/>
      <c r="C190" s="14"/>
      <c r="D190" s="15"/>
      <c r="E190" s="16" t="s">
        <v>4</v>
      </c>
      <c r="F190" s="17"/>
      <c r="G190" s="759"/>
      <c r="H190" s="760"/>
      <c r="I190" s="761"/>
      <c r="J190" s="18" t="s">
        <v>0</v>
      </c>
      <c r="K190" s="19"/>
      <c r="L190" s="19"/>
      <c r="M190" s="20"/>
      <c r="N190" s="3"/>
      <c r="V190" s="64"/>
    </row>
    <row r="191" spans="1:22" ht="24" thickTop="1" thickBot="1">
      <c r="A191" s="752">
        <f>A187+1</f>
        <v>44</v>
      </c>
      <c r="B191" s="233" t="s">
        <v>76</v>
      </c>
      <c r="C191" s="233" t="s">
        <v>78</v>
      </c>
      <c r="D191" s="233" t="s">
        <v>23</v>
      </c>
      <c r="E191" s="754" t="s">
        <v>80</v>
      </c>
      <c r="F191" s="754"/>
      <c r="G191" s="754" t="s">
        <v>71</v>
      </c>
      <c r="H191" s="716"/>
      <c r="I191" s="231"/>
      <c r="J191" s="54" t="s">
        <v>2</v>
      </c>
      <c r="K191" s="55"/>
      <c r="L191" s="55"/>
      <c r="M191" s="56"/>
      <c r="N191" s="3"/>
      <c r="V191" s="64"/>
    </row>
    <row r="192" spans="1:22" ht="13.5" thickBot="1">
      <c r="A192" s="697"/>
      <c r="B192" s="13"/>
      <c r="C192" s="13"/>
      <c r="D192" s="5"/>
      <c r="E192" s="13"/>
      <c r="F192" s="13"/>
      <c r="G192" s="755"/>
      <c r="H192" s="756"/>
      <c r="I192" s="757"/>
      <c r="J192" s="52" t="s">
        <v>2</v>
      </c>
      <c r="K192" s="52"/>
      <c r="L192" s="52"/>
      <c r="M192" s="53"/>
      <c r="N192" s="3"/>
      <c r="V192" s="64">
        <f>G192</f>
        <v>0</v>
      </c>
    </row>
    <row r="193" spans="1:22" ht="23.25" thickBot="1">
      <c r="A193" s="697"/>
      <c r="B193" s="235" t="s">
        <v>77</v>
      </c>
      <c r="C193" s="235" t="s">
        <v>79</v>
      </c>
      <c r="D193" s="235" t="s">
        <v>22</v>
      </c>
      <c r="E193" s="758" t="s">
        <v>81</v>
      </c>
      <c r="F193" s="758"/>
      <c r="G193" s="707"/>
      <c r="H193" s="708"/>
      <c r="I193" s="709"/>
      <c r="J193" s="18" t="s">
        <v>1</v>
      </c>
      <c r="K193" s="19"/>
      <c r="L193" s="19"/>
      <c r="M193" s="20"/>
      <c r="N193" s="3"/>
      <c r="V193" s="64"/>
    </row>
    <row r="194" spans="1:22" ht="13.5" thickBot="1">
      <c r="A194" s="753"/>
      <c r="B194" s="14"/>
      <c r="C194" s="14"/>
      <c r="D194" s="15"/>
      <c r="E194" s="16" t="s">
        <v>4</v>
      </c>
      <c r="F194" s="17"/>
      <c r="G194" s="759"/>
      <c r="H194" s="760"/>
      <c r="I194" s="761"/>
      <c r="J194" s="18" t="s">
        <v>0</v>
      </c>
      <c r="K194" s="19"/>
      <c r="L194" s="19"/>
      <c r="M194" s="20"/>
      <c r="N194" s="3"/>
      <c r="V194" s="64"/>
    </row>
    <row r="195" spans="1:22" ht="24" thickTop="1" thickBot="1">
      <c r="A195" s="752">
        <f>A191+1</f>
        <v>45</v>
      </c>
      <c r="B195" s="233" t="s">
        <v>76</v>
      </c>
      <c r="C195" s="233" t="s">
        <v>78</v>
      </c>
      <c r="D195" s="233" t="s">
        <v>23</v>
      </c>
      <c r="E195" s="754" t="s">
        <v>80</v>
      </c>
      <c r="F195" s="754"/>
      <c r="G195" s="754" t="s">
        <v>71</v>
      </c>
      <c r="H195" s="716"/>
      <c r="I195" s="231"/>
      <c r="J195" s="54" t="s">
        <v>2</v>
      </c>
      <c r="K195" s="55"/>
      <c r="L195" s="55"/>
      <c r="M195" s="56"/>
      <c r="N195" s="3"/>
      <c r="V195" s="64"/>
    </row>
    <row r="196" spans="1:22" ht="13.5" thickBot="1">
      <c r="A196" s="697"/>
      <c r="B196" s="13"/>
      <c r="C196" s="13"/>
      <c r="D196" s="5"/>
      <c r="E196" s="13"/>
      <c r="F196" s="13"/>
      <c r="G196" s="755"/>
      <c r="H196" s="756"/>
      <c r="I196" s="757"/>
      <c r="J196" s="52" t="s">
        <v>2</v>
      </c>
      <c r="K196" s="52"/>
      <c r="L196" s="52"/>
      <c r="M196" s="53"/>
      <c r="N196" s="3"/>
      <c r="V196" s="64">
        <f>G196</f>
        <v>0</v>
      </c>
    </row>
    <row r="197" spans="1:22" ht="23.25" thickBot="1">
      <c r="A197" s="697"/>
      <c r="B197" s="235" t="s">
        <v>77</v>
      </c>
      <c r="C197" s="235" t="s">
        <v>79</v>
      </c>
      <c r="D197" s="235" t="s">
        <v>22</v>
      </c>
      <c r="E197" s="758" t="s">
        <v>81</v>
      </c>
      <c r="F197" s="758"/>
      <c r="G197" s="707"/>
      <c r="H197" s="708"/>
      <c r="I197" s="709"/>
      <c r="J197" s="18" t="s">
        <v>1</v>
      </c>
      <c r="K197" s="19"/>
      <c r="L197" s="19"/>
      <c r="M197" s="20"/>
      <c r="N197" s="3"/>
      <c r="V197" s="64"/>
    </row>
    <row r="198" spans="1:22" ht="13.5" thickBot="1">
      <c r="A198" s="753"/>
      <c r="B198" s="14"/>
      <c r="C198" s="14"/>
      <c r="D198" s="15"/>
      <c r="E198" s="16" t="s">
        <v>4</v>
      </c>
      <c r="F198" s="17"/>
      <c r="G198" s="759"/>
      <c r="H198" s="760"/>
      <c r="I198" s="761"/>
      <c r="J198" s="18" t="s">
        <v>0</v>
      </c>
      <c r="K198" s="19"/>
      <c r="L198" s="19"/>
      <c r="M198" s="20"/>
      <c r="N198" s="3"/>
      <c r="V198" s="64"/>
    </row>
    <row r="199" spans="1:22" ht="24" thickTop="1" thickBot="1">
      <c r="A199" s="752">
        <f>A195+1</f>
        <v>46</v>
      </c>
      <c r="B199" s="233" t="s">
        <v>76</v>
      </c>
      <c r="C199" s="233" t="s">
        <v>78</v>
      </c>
      <c r="D199" s="233" t="s">
        <v>23</v>
      </c>
      <c r="E199" s="754" t="s">
        <v>80</v>
      </c>
      <c r="F199" s="754"/>
      <c r="G199" s="754" t="s">
        <v>71</v>
      </c>
      <c r="H199" s="716"/>
      <c r="I199" s="231"/>
      <c r="J199" s="54" t="s">
        <v>2</v>
      </c>
      <c r="K199" s="55"/>
      <c r="L199" s="55"/>
      <c r="M199" s="56"/>
      <c r="N199" s="3"/>
      <c r="V199" s="64"/>
    </row>
    <row r="200" spans="1:22" ht="13.5" thickBot="1">
      <c r="A200" s="697"/>
      <c r="B200" s="13"/>
      <c r="C200" s="13"/>
      <c r="D200" s="5"/>
      <c r="E200" s="13"/>
      <c r="F200" s="13"/>
      <c r="G200" s="755"/>
      <c r="H200" s="756"/>
      <c r="I200" s="757"/>
      <c r="J200" s="52" t="s">
        <v>2</v>
      </c>
      <c r="K200" s="52"/>
      <c r="L200" s="52"/>
      <c r="M200" s="53"/>
      <c r="N200" s="3"/>
      <c r="V200" s="64">
        <f>G200</f>
        <v>0</v>
      </c>
    </row>
    <row r="201" spans="1:22" ht="23.25" thickBot="1">
      <c r="A201" s="697"/>
      <c r="B201" s="235" t="s">
        <v>77</v>
      </c>
      <c r="C201" s="235" t="s">
        <v>79</v>
      </c>
      <c r="D201" s="235" t="s">
        <v>22</v>
      </c>
      <c r="E201" s="758" t="s">
        <v>81</v>
      </c>
      <c r="F201" s="758"/>
      <c r="G201" s="707"/>
      <c r="H201" s="708"/>
      <c r="I201" s="709"/>
      <c r="J201" s="18" t="s">
        <v>1</v>
      </c>
      <c r="K201" s="19"/>
      <c r="L201" s="19"/>
      <c r="M201" s="20"/>
      <c r="N201" s="3"/>
      <c r="V201" s="64"/>
    </row>
    <row r="202" spans="1:22" ht="13.5" thickBot="1">
      <c r="A202" s="753"/>
      <c r="B202" s="14"/>
      <c r="C202" s="14"/>
      <c r="D202" s="15"/>
      <c r="E202" s="16" t="s">
        <v>4</v>
      </c>
      <c r="F202" s="17"/>
      <c r="G202" s="759"/>
      <c r="H202" s="760"/>
      <c r="I202" s="761"/>
      <c r="J202" s="18" t="s">
        <v>0</v>
      </c>
      <c r="K202" s="19"/>
      <c r="L202" s="19"/>
      <c r="M202" s="20"/>
      <c r="N202" s="3"/>
      <c r="V202" s="64"/>
    </row>
    <row r="203" spans="1:22" ht="24" thickTop="1" thickBot="1">
      <c r="A203" s="752">
        <f>A199+1</f>
        <v>47</v>
      </c>
      <c r="B203" s="233" t="s">
        <v>76</v>
      </c>
      <c r="C203" s="233" t="s">
        <v>78</v>
      </c>
      <c r="D203" s="233" t="s">
        <v>23</v>
      </c>
      <c r="E203" s="754" t="s">
        <v>80</v>
      </c>
      <c r="F203" s="754"/>
      <c r="G203" s="754" t="s">
        <v>71</v>
      </c>
      <c r="H203" s="716"/>
      <c r="I203" s="231"/>
      <c r="J203" s="54" t="s">
        <v>2</v>
      </c>
      <c r="K203" s="55"/>
      <c r="L203" s="55"/>
      <c r="M203" s="56"/>
      <c r="N203" s="3"/>
      <c r="V203" s="64"/>
    </row>
    <row r="204" spans="1:22" ht="13.5" thickBot="1">
      <c r="A204" s="697"/>
      <c r="B204" s="13"/>
      <c r="C204" s="13"/>
      <c r="D204" s="5"/>
      <c r="E204" s="13"/>
      <c r="F204" s="13"/>
      <c r="G204" s="755"/>
      <c r="H204" s="756"/>
      <c r="I204" s="757"/>
      <c r="J204" s="52" t="s">
        <v>2</v>
      </c>
      <c r="K204" s="52"/>
      <c r="L204" s="52"/>
      <c r="M204" s="53"/>
      <c r="N204" s="3"/>
      <c r="V204" s="64">
        <f>G204</f>
        <v>0</v>
      </c>
    </row>
    <row r="205" spans="1:22" ht="23.25" thickBot="1">
      <c r="A205" s="697"/>
      <c r="B205" s="235" t="s">
        <v>77</v>
      </c>
      <c r="C205" s="235" t="s">
        <v>79</v>
      </c>
      <c r="D205" s="235" t="s">
        <v>22</v>
      </c>
      <c r="E205" s="758" t="s">
        <v>81</v>
      </c>
      <c r="F205" s="758"/>
      <c r="G205" s="707"/>
      <c r="H205" s="708"/>
      <c r="I205" s="709"/>
      <c r="J205" s="18" t="s">
        <v>1</v>
      </c>
      <c r="K205" s="19"/>
      <c r="L205" s="19"/>
      <c r="M205" s="20"/>
      <c r="N205" s="3"/>
      <c r="V205" s="64"/>
    </row>
    <row r="206" spans="1:22" ht="13.5" thickBot="1">
      <c r="A206" s="753"/>
      <c r="B206" s="14"/>
      <c r="C206" s="14"/>
      <c r="D206" s="15"/>
      <c r="E206" s="16" t="s">
        <v>4</v>
      </c>
      <c r="F206" s="17"/>
      <c r="G206" s="759"/>
      <c r="H206" s="760"/>
      <c r="I206" s="761"/>
      <c r="J206" s="18" t="s">
        <v>0</v>
      </c>
      <c r="K206" s="19"/>
      <c r="L206" s="19"/>
      <c r="M206" s="20"/>
      <c r="N206" s="3"/>
      <c r="V206" s="64"/>
    </row>
    <row r="207" spans="1:22" ht="24" thickTop="1" thickBot="1">
      <c r="A207" s="752">
        <f>A203+1</f>
        <v>48</v>
      </c>
      <c r="B207" s="233" t="s">
        <v>76</v>
      </c>
      <c r="C207" s="233" t="s">
        <v>78</v>
      </c>
      <c r="D207" s="233" t="s">
        <v>23</v>
      </c>
      <c r="E207" s="754" t="s">
        <v>80</v>
      </c>
      <c r="F207" s="754"/>
      <c r="G207" s="754" t="s">
        <v>71</v>
      </c>
      <c r="H207" s="716"/>
      <c r="I207" s="231"/>
      <c r="J207" s="54" t="s">
        <v>2</v>
      </c>
      <c r="K207" s="55"/>
      <c r="L207" s="55"/>
      <c r="M207" s="56"/>
      <c r="N207" s="3"/>
      <c r="V207" s="64"/>
    </row>
    <row r="208" spans="1:22" ht="13.5" thickBot="1">
      <c r="A208" s="697"/>
      <c r="B208" s="13"/>
      <c r="C208" s="13"/>
      <c r="D208" s="5"/>
      <c r="E208" s="13"/>
      <c r="F208" s="13"/>
      <c r="G208" s="755"/>
      <c r="H208" s="756"/>
      <c r="I208" s="757"/>
      <c r="J208" s="52" t="s">
        <v>2</v>
      </c>
      <c r="K208" s="52"/>
      <c r="L208" s="52"/>
      <c r="M208" s="53"/>
      <c r="N208" s="3"/>
      <c r="V208" s="64">
        <f>G208</f>
        <v>0</v>
      </c>
    </row>
    <row r="209" spans="1:22" ht="23.25" thickBot="1">
      <c r="A209" s="697"/>
      <c r="B209" s="235" t="s">
        <v>77</v>
      </c>
      <c r="C209" s="235" t="s">
        <v>79</v>
      </c>
      <c r="D209" s="235" t="s">
        <v>22</v>
      </c>
      <c r="E209" s="758" t="s">
        <v>81</v>
      </c>
      <c r="F209" s="758"/>
      <c r="G209" s="707"/>
      <c r="H209" s="708"/>
      <c r="I209" s="709"/>
      <c r="J209" s="18" t="s">
        <v>1</v>
      </c>
      <c r="K209" s="19"/>
      <c r="L209" s="19"/>
      <c r="M209" s="20"/>
      <c r="N209" s="3"/>
      <c r="V209" s="64"/>
    </row>
    <row r="210" spans="1:22" ht="13.5" thickBot="1">
      <c r="A210" s="753"/>
      <c r="B210" s="14"/>
      <c r="C210" s="14"/>
      <c r="D210" s="15"/>
      <c r="E210" s="16" t="s">
        <v>4</v>
      </c>
      <c r="F210" s="17"/>
      <c r="G210" s="759"/>
      <c r="H210" s="760"/>
      <c r="I210" s="761"/>
      <c r="J210" s="18" t="s">
        <v>0</v>
      </c>
      <c r="K210" s="19"/>
      <c r="L210" s="19"/>
      <c r="M210" s="20"/>
      <c r="N210" s="3"/>
      <c r="V210" s="64"/>
    </row>
    <row r="211" spans="1:22" ht="24" thickTop="1" thickBot="1">
      <c r="A211" s="752">
        <f>A207+1</f>
        <v>49</v>
      </c>
      <c r="B211" s="233" t="s">
        <v>76</v>
      </c>
      <c r="C211" s="233" t="s">
        <v>78</v>
      </c>
      <c r="D211" s="233" t="s">
        <v>23</v>
      </c>
      <c r="E211" s="754" t="s">
        <v>80</v>
      </c>
      <c r="F211" s="754"/>
      <c r="G211" s="754" t="s">
        <v>71</v>
      </c>
      <c r="H211" s="716"/>
      <c r="I211" s="231"/>
      <c r="J211" s="54" t="s">
        <v>2</v>
      </c>
      <c r="K211" s="55"/>
      <c r="L211" s="55"/>
      <c r="M211" s="56"/>
      <c r="N211" s="3"/>
      <c r="V211" s="64"/>
    </row>
    <row r="212" spans="1:22" ht="13.5" thickBot="1">
      <c r="A212" s="697"/>
      <c r="B212" s="13"/>
      <c r="C212" s="13"/>
      <c r="D212" s="5"/>
      <c r="E212" s="13"/>
      <c r="F212" s="13"/>
      <c r="G212" s="755"/>
      <c r="H212" s="756"/>
      <c r="I212" s="757"/>
      <c r="J212" s="52" t="s">
        <v>2</v>
      </c>
      <c r="K212" s="52"/>
      <c r="L212" s="52"/>
      <c r="M212" s="53"/>
      <c r="N212" s="3"/>
      <c r="V212" s="64">
        <f>G212</f>
        <v>0</v>
      </c>
    </row>
    <row r="213" spans="1:22" ht="23.25" thickBot="1">
      <c r="A213" s="697"/>
      <c r="B213" s="235" t="s">
        <v>77</v>
      </c>
      <c r="C213" s="235" t="s">
        <v>79</v>
      </c>
      <c r="D213" s="235" t="s">
        <v>22</v>
      </c>
      <c r="E213" s="758" t="s">
        <v>81</v>
      </c>
      <c r="F213" s="758"/>
      <c r="G213" s="707"/>
      <c r="H213" s="708"/>
      <c r="I213" s="709"/>
      <c r="J213" s="18" t="s">
        <v>1</v>
      </c>
      <c r="K213" s="19"/>
      <c r="L213" s="19"/>
      <c r="M213" s="20"/>
      <c r="N213" s="3"/>
      <c r="V213" s="64"/>
    </row>
    <row r="214" spans="1:22" ht="13.5" thickBot="1">
      <c r="A214" s="753"/>
      <c r="B214" s="14"/>
      <c r="C214" s="14"/>
      <c r="D214" s="15"/>
      <c r="E214" s="16" t="s">
        <v>4</v>
      </c>
      <c r="F214" s="17"/>
      <c r="G214" s="759"/>
      <c r="H214" s="760"/>
      <c r="I214" s="761"/>
      <c r="J214" s="18" t="s">
        <v>0</v>
      </c>
      <c r="K214" s="19"/>
      <c r="L214" s="19"/>
      <c r="M214" s="20"/>
      <c r="N214" s="3"/>
      <c r="V214" s="64"/>
    </row>
    <row r="215" spans="1:22" ht="24" thickTop="1" thickBot="1">
      <c r="A215" s="752">
        <f>A211+1</f>
        <v>50</v>
      </c>
      <c r="B215" s="233" t="s">
        <v>76</v>
      </c>
      <c r="C215" s="233" t="s">
        <v>78</v>
      </c>
      <c r="D215" s="233" t="s">
        <v>23</v>
      </c>
      <c r="E215" s="754" t="s">
        <v>80</v>
      </c>
      <c r="F215" s="754"/>
      <c r="G215" s="754" t="s">
        <v>71</v>
      </c>
      <c r="H215" s="716"/>
      <c r="I215" s="231"/>
      <c r="J215" s="54" t="s">
        <v>2</v>
      </c>
      <c r="K215" s="55"/>
      <c r="L215" s="55"/>
      <c r="M215" s="56"/>
      <c r="N215" s="3"/>
      <c r="V215" s="64"/>
    </row>
    <row r="216" spans="1:22" ht="13.5" thickBot="1">
      <c r="A216" s="697"/>
      <c r="B216" s="13"/>
      <c r="C216" s="13"/>
      <c r="D216" s="5"/>
      <c r="E216" s="13"/>
      <c r="F216" s="13"/>
      <c r="G216" s="755"/>
      <c r="H216" s="756"/>
      <c r="I216" s="757"/>
      <c r="J216" s="52" t="s">
        <v>2</v>
      </c>
      <c r="K216" s="52"/>
      <c r="L216" s="52"/>
      <c r="M216" s="53"/>
      <c r="N216" s="3"/>
      <c r="V216" s="64">
        <f>G216</f>
        <v>0</v>
      </c>
    </row>
    <row r="217" spans="1:22" ht="23.25" thickBot="1">
      <c r="A217" s="697"/>
      <c r="B217" s="235" t="s">
        <v>77</v>
      </c>
      <c r="C217" s="235" t="s">
        <v>79</v>
      </c>
      <c r="D217" s="235" t="s">
        <v>22</v>
      </c>
      <c r="E217" s="758" t="s">
        <v>81</v>
      </c>
      <c r="F217" s="758"/>
      <c r="G217" s="707"/>
      <c r="H217" s="708"/>
      <c r="I217" s="709"/>
      <c r="J217" s="18" t="s">
        <v>1</v>
      </c>
      <c r="K217" s="19"/>
      <c r="L217" s="19"/>
      <c r="M217" s="20"/>
      <c r="N217" s="3"/>
      <c r="V217" s="64"/>
    </row>
    <row r="218" spans="1:22" ht="13.5" thickBot="1">
      <c r="A218" s="753"/>
      <c r="B218" s="14"/>
      <c r="C218" s="14"/>
      <c r="D218" s="15"/>
      <c r="E218" s="16" t="s">
        <v>4</v>
      </c>
      <c r="F218" s="17"/>
      <c r="G218" s="759"/>
      <c r="H218" s="760"/>
      <c r="I218" s="761"/>
      <c r="J218" s="18" t="s">
        <v>0</v>
      </c>
      <c r="K218" s="19"/>
      <c r="L218" s="19"/>
      <c r="M218" s="20"/>
      <c r="N218" s="3"/>
      <c r="V218" s="64"/>
    </row>
    <row r="219" spans="1:22" ht="24" thickTop="1" thickBot="1">
      <c r="A219" s="752">
        <f>A215+1</f>
        <v>51</v>
      </c>
      <c r="B219" s="233" t="s">
        <v>76</v>
      </c>
      <c r="C219" s="233" t="s">
        <v>78</v>
      </c>
      <c r="D219" s="233" t="s">
        <v>23</v>
      </c>
      <c r="E219" s="754" t="s">
        <v>80</v>
      </c>
      <c r="F219" s="754"/>
      <c r="G219" s="754" t="s">
        <v>71</v>
      </c>
      <c r="H219" s="716"/>
      <c r="I219" s="231"/>
      <c r="J219" s="54" t="s">
        <v>2</v>
      </c>
      <c r="K219" s="55"/>
      <c r="L219" s="55"/>
      <c r="M219" s="56"/>
      <c r="N219" s="3"/>
      <c r="V219" s="64"/>
    </row>
    <row r="220" spans="1:22" ht="13.5" thickBot="1">
      <c r="A220" s="697"/>
      <c r="B220" s="13"/>
      <c r="C220" s="13"/>
      <c r="D220" s="5"/>
      <c r="E220" s="13"/>
      <c r="F220" s="13"/>
      <c r="G220" s="755"/>
      <c r="H220" s="756"/>
      <c r="I220" s="757"/>
      <c r="J220" s="52" t="s">
        <v>2</v>
      </c>
      <c r="K220" s="52"/>
      <c r="L220" s="52"/>
      <c r="M220" s="53"/>
      <c r="N220" s="3"/>
      <c r="V220" s="64">
        <f>G220</f>
        <v>0</v>
      </c>
    </row>
    <row r="221" spans="1:22" ht="23.25" thickBot="1">
      <c r="A221" s="697"/>
      <c r="B221" s="235" t="s">
        <v>77</v>
      </c>
      <c r="C221" s="235" t="s">
        <v>79</v>
      </c>
      <c r="D221" s="235" t="s">
        <v>22</v>
      </c>
      <c r="E221" s="758" t="s">
        <v>81</v>
      </c>
      <c r="F221" s="758"/>
      <c r="G221" s="707"/>
      <c r="H221" s="708"/>
      <c r="I221" s="709"/>
      <c r="J221" s="18" t="s">
        <v>1</v>
      </c>
      <c r="K221" s="19"/>
      <c r="L221" s="19"/>
      <c r="M221" s="20"/>
      <c r="N221" s="3"/>
      <c r="V221" s="64"/>
    </row>
    <row r="222" spans="1:22" ht="13.5" thickBot="1">
      <c r="A222" s="753"/>
      <c r="B222" s="14"/>
      <c r="C222" s="14"/>
      <c r="D222" s="15"/>
      <c r="E222" s="16" t="s">
        <v>4</v>
      </c>
      <c r="F222" s="17"/>
      <c r="G222" s="759"/>
      <c r="H222" s="760"/>
      <c r="I222" s="761"/>
      <c r="J222" s="18" t="s">
        <v>0</v>
      </c>
      <c r="K222" s="19"/>
      <c r="L222" s="19"/>
      <c r="M222" s="20"/>
      <c r="N222" s="3"/>
      <c r="V222" s="64"/>
    </row>
    <row r="223" spans="1:22" ht="24" thickTop="1" thickBot="1">
      <c r="A223" s="752">
        <f>A219+1</f>
        <v>52</v>
      </c>
      <c r="B223" s="233" t="s">
        <v>76</v>
      </c>
      <c r="C223" s="233" t="s">
        <v>78</v>
      </c>
      <c r="D223" s="233" t="s">
        <v>23</v>
      </c>
      <c r="E223" s="754" t="s">
        <v>80</v>
      </c>
      <c r="F223" s="754"/>
      <c r="G223" s="754" t="s">
        <v>71</v>
      </c>
      <c r="H223" s="716"/>
      <c r="I223" s="231"/>
      <c r="J223" s="54" t="s">
        <v>2</v>
      </c>
      <c r="K223" s="55"/>
      <c r="L223" s="55"/>
      <c r="M223" s="56"/>
      <c r="N223" s="3"/>
      <c r="V223" s="64"/>
    </row>
    <row r="224" spans="1:22" ht="13.5" thickBot="1">
      <c r="A224" s="697"/>
      <c r="B224" s="13"/>
      <c r="C224" s="13"/>
      <c r="D224" s="5"/>
      <c r="E224" s="13"/>
      <c r="F224" s="13"/>
      <c r="G224" s="755"/>
      <c r="H224" s="756"/>
      <c r="I224" s="757"/>
      <c r="J224" s="52" t="s">
        <v>2</v>
      </c>
      <c r="K224" s="52"/>
      <c r="L224" s="52"/>
      <c r="M224" s="53"/>
      <c r="N224" s="3"/>
      <c r="V224" s="64">
        <f>G224</f>
        <v>0</v>
      </c>
    </row>
    <row r="225" spans="1:22" ht="23.25" thickBot="1">
      <c r="A225" s="697"/>
      <c r="B225" s="235" t="s">
        <v>77</v>
      </c>
      <c r="C225" s="235" t="s">
        <v>79</v>
      </c>
      <c r="D225" s="235" t="s">
        <v>22</v>
      </c>
      <c r="E225" s="758" t="s">
        <v>81</v>
      </c>
      <c r="F225" s="758"/>
      <c r="G225" s="707"/>
      <c r="H225" s="708"/>
      <c r="I225" s="709"/>
      <c r="J225" s="18" t="s">
        <v>1</v>
      </c>
      <c r="K225" s="19"/>
      <c r="L225" s="19"/>
      <c r="M225" s="20"/>
      <c r="N225" s="3"/>
      <c r="V225" s="64"/>
    </row>
    <row r="226" spans="1:22" ht="13.5" thickBot="1">
      <c r="A226" s="753"/>
      <c r="B226" s="14"/>
      <c r="C226" s="14"/>
      <c r="D226" s="15"/>
      <c r="E226" s="16" t="s">
        <v>4</v>
      </c>
      <c r="F226" s="17"/>
      <c r="G226" s="759"/>
      <c r="H226" s="760"/>
      <c r="I226" s="761"/>
      <c r="J226" s="18" t="s">
        <v>0</v>
      </c>
      <c r="K226" s="19"/>
      <c r="L226" s="19"/>
      <c r="M226" s="20"/>
      <c r="N226" s="3"/>
      <c r="V226" s="64"/>
    </row>
    <row r="227" spans="1:22" ht="24" thickTop="1" thickBot="1">
      <c r="A227" s="752">
        <f>A223+1</f>
        <v>53</v>
      </c>
      <c r="B227" s="233" t="s">
        <v>76</v>
      </c>
      <c r="C227" s="233" t="s">
        <v>78</v>
      </c>
      <c r="D227" s="233" t="s">
        <v>23</v>
      </c>
      <c r="E227" s="754" t="s">
        <v>80</v>
      </c>
      <c r="F227" s="754"/>
      <c r="G227" s="754" t="s">
        <v>71</v>
      </c>
      <c r="H227" s="716"/>
      <c r="I227" s="231"/>
      <c r="J227" s="54" t="s">
        <v>2</v>
      </c>
      <c r="K227" s="55"/>
      <c r="L227" s="55"/>
      <c r="M227" s="56"/>
      <c r="N227" s="3"/>
      <c r="V227" s="64"/>
    </row>
    <row r="228" spans="1:22" ht="13.5" thickBot="1">
      <c r="A228" s="697"/>
      <c r="B228" s="13"/>
      <c r="C228" s="13"/>
      <c r="D228" s="5"/>
      <c r="E228" s="13"/>
      <c r="F228" s="13"/>
      <c r="G228" s="755"/>
      <c r="H228" s="756"/>
      <c r="I228" s="757"/>
      <c r="J228" s="52" t="s">
        <v>2</v>
      </c>
      <c r="K228" s="52"/>
      <c r="L228" s="52"/>
      <c r="M228" s="53"/>
      <c r="N228" s="3"/>
      <c r="V228" s="64">
        <f>G228</f>
        <v>0</v>
      </c>
    </row>
    <row r="229" spans="1:22" ht="23.25" thickBot="1">
      <c r="A229" s="697"/>
      <c r="B229" s="235" t="s">
        <v>77</v>
      </c>
      <c r="C229" s="235" t="s">
        <v>79</v>
      </c>
      <c r="D229" s="235" t="s">
        <v>22</v>
      </c>
      <c r="E229" s="758" t="s">
        <v>81</v>
      </c>
      <c r="F229" s="758"/>
      <c r="G229" s="707"/>
      <c r="H229" s="708"/>
      <c r="I229" s="709"/>
      <c r="J229" s="18" t="s">
        <v>1</v>
      </c>
      <c r="K229" s="19"/>
      <c r="L229" s="19"/>
      <c r="M229" s="20"/>
      <c r="N229" s="3"/>
      <c r="V229" s="64"/>
    </row>
    <row r="230" spans="1:22" ht="13.5" thickBot="1">
      <c r="A230" s="753"/>
      <c r="B230" s="14"/>
      <c r="C230" s="14"/>
      <c r="D230" s="15"/>
      <c r="E230" s="16" t="s">
        <v>4</v>
      </c>
      <c r="F230" s="17"/>
      <c r="G230" s="759"/>
      <c r="H230" s="760"/>
      <c r="I230" s="761"/>
      <c r="J230" s="18" t="s">
        <v>0</v>
      </c>
      <c r="K230" s="19"/>
      <c r="L230" s="19"/>
      <c r="M230" s="20"/>
      <c r="N230" s="3"/>
      <c r="V230" s="64"/>
    </row>
    <row r="231" spans="1:22" ht="24" thickTop="1" thickBot="1">
      <c r="A231" s="752">
        <f>A227+1</f>
        <v>54</v>
      </c>
      <c r="B231" s="233" t="s">
        <v>76</v>
      </c>
      <c r="C231" s="233" t="s">
        <v>78</v>
      </c>
      <c r="D231" s="233" t="s">
        <v>23</v>
      </c>
      <c r="E231" s="754" t="s">
        <v>80</v>
      </c>
      <c r="F231" s="754"/>
      <c r="G231" s="754" t="s">
        <v>71</v>
      </c>
      <c r="H231" s="716"/>
      <c r="I231" s="231"/>
      <c r="J231" s="54" t="s">
        <v>2</v>
      </c>
      <c r="K231" s="55"/>
      <c r="L231" s="55"/>
      <c r="M231" s="56"/>
      <c r="N231" s="3"/>
      <c r="V231" s="64"/>
    </row>
    <row r="232" spans="1:22" ht="13.5" thickBot="1">
      <c r="A232" s="697"/>
      <c r="B232" s="13"/>
      <c r="C232" s="13"/>
      <c r="D232" s="5"/>
      <c r="E232" s="13"/>
      <c r="F232" s="13"/>
      <c r="G232" s="755"/>
      <c r="H232" s="756"/>
      <c r="I232" s="757"/>
      <c r="J232" s="52" t="s">
        <v>2</v>
      </c>
      <c r="K232" s="52"/>
      <c r="L232" s="52"/>
      <c r="M232" s="53"/>
      <c r="N232" s="3"/>
      <c r="V232" s="64">
        <f>G232</f>
        <v>0</v>
      </c>
    </row>
    <row r="233" spans="1:22" ht="23.25" thickBot="1">
      <c r="A233" s="697"/>
      <c r="B233" s="235" t="s">
        <v>77</v>
      </c>
      <c r="C233" s="235" t="s">
        <v>79</v>
      </c>
      <c r="D233" s="235" t="s">
        <v>22</v>
      </c>
      <c r="E233" s="758" t="s">
        <v>81</v>
      </c>
      <c r="F233" s="758"/>
      <c r="G233" s="707"/>
      <c r="H233" s="708"/>
      <c r="I233" s="709"/>
      <c r="J233" s="18" t="s">
        <v>1</v>
      </c>
      <c r="K233" s="19"/>
      <c r="L233" s="19"/>
      <c r="M233" s="20"/>
      <c r="N233" s="3"/>
      <c r="V233" s="64"/>
    </row>
    <row r="234" spans="1:22" ht="13.5" thickBot="1">
      <c r="A234" s="753"/>
      <c r="B234" s="14"/>
      <c r="C234" s="14"/>
      <c r="D234" s="15"/>
      <c r="E234" s="16" t="s">
        <v>4</v>
      </c>
      <c r="F234" s="17"/>
      <c r="G234" s="759"/>
      <c r="H234" s="760"/>
      <c r="I234" s="761"/>
      <c r="J234" s="18" t="s">
        <v>0</v>
      </c>
      <c r="K234" s="19"/>
      <c r="L234" s="19"/>
      <c r="M234" s="20"/>
      <c r="N234" s="3"/>
      <c r="V234" s="64"/>
    </row>
    <row r="235" spans="1:22" ht="24" thickTop="1" thickBot="1">
      <c r="A235" s="752">
        <f>A231+1</f>
        <v>55</v>
      </c>
      <c r="B235" s="233" t="s">
        <v>76</v>
      </c>
      <c r="C235" s="233" t="s">
        <v>78</v>
      </c>
      <c r="D235" s="233" t="s">
        <v>23</v>
      </c>
      <c r="E235" s="754" t="s">
        <v>80</v>
      </c>
      <c r="F235" s="754"/>
      <c r="G235" s="754" t="s">
        <v>71</v>
      </c>
      <c r="H235" s="716"/>
      <c r="I235" s="231"/>
      <c r="J235" s="54" t="s">
        <v>2</v>
      </c>
      <c r="K235" s="55"/>
      <c r="L235" s="55"/>
      <c r="M235" s="56"/>
      <c r="N235" s="3"/>
      <c r="V235" s="64"/>
    </row>
    <row r="236" spans="1:22" ht="13.5" thickBot="1">
      <c r="A236" s="697"/>
      <c r="B236" s="13"/>
      <c r="C236" s="13"/>
      <c r="D236" s="5"/>
      <c r="E236" s="13"/>
      <c r="F236" s="13"/>
      <c r="G236" s="755"/>
      <c r="H236" s="756"/>
      <c r="I236" s="757"/>
      <c r="J236" s="52" t="s">
        <v>2</v>
      </c>
      <c r="K236" s="52"/>
      <c r="L236" s="52"/>
      <c r="M236" s="53"/>
      <c r="N236" s="3"/>
      <c r="V236" s="64">
        <f>G236</f>
        <v>0</v>
      </c>
    </row>
    <row r="237" spans="1:22" ht="23.25" thickBot="1">
      <c r="A237" s="697"/>
      <c r="B237" s="235" t="s">
        <v>77</v>
      </c>
      <c r="C237" s="235" t="s">
        <v>79</v>
      </c>
      <c r="D237" s="235" t="s">
        <v>22</v>
      </c>
      <c r="E237" s="758" t="s">
        <v>81</v>
      </c>
      <c r="F237" s="758"/>
      <c r="G237" s="707"/>
      <c r="H237" s="708"/>
      <c r="I237" s="709"/>
      <c r="J237" s="18" t="s">
        <v>1</v>
      </c>
      <c r="K237" s="19"/>
      <c r="L237" s="19"/>
      <c r="M237" s="20"/>
      <c r="N237" s="3"/>
      <c r="V237" s="64"/>
    </row>
    <row r="238" spans="1:22" ht="13.5" thickBot="1">
      <c r="A238" s="753"/>
      <c r="B238" s="14"/>
      <c r="C238" s="14"/>
      <c r="D238" s="15"/>
      <c r="E238" s="16" t="s">
        <v>4</v>
      </c>
      <c r="F238" s="17"/>
      <c r="G238" s="759"/>
      <c r="H238" s="760"/>
      <c r="I238" s="761"/>
      <c r="J238" s="18" t="s">
        <v>0</v>
      </c>
      <c r="K238" s="19"/>
      <c r="L238" s="19"/>
      <c r="M238" s="20"/>
      <c r="N238" s="3"/>
      <c r="V238" s="64"/>
    </row>
    <row r="239" spans="1:22" ht="24" thickTop="1" thickBot="1">
      <c r="A239" s="752">
        <f>A235+1</f>
        <v>56</v>
      </c>
      <c r="B239" s="233" t="s">
        <v>76</v>
      </c>
      <c r="C239" s="233" t="s">
        <v>78</v>
      </c>
      <c r="D239" s="233" t="s">
        <v>23</v>
      </c>
      <c r="E239" s="754" t="s">
        <v>80</v>
      </c>
      <c r="F239" s="754"/>
      <c r="G239" s="754" t="s">
        <v>71</v>
      </c>
      <c r="H239" s="716"/>
      <c r="I239" s="231"/>
      <c r="J239" s="54" t="s">
        <v>2</v>
      </c>
      <c r="K239" s="55"/>
      <c r="L239" s="55"/>
      <c r="M239" s="56"/>
      <c r="N239" s="3"/>
      <c r="V239" s="64"/>
    </row>
    <row r="240" spans="1:22" ht="13.5" thickBot="1">
      <c r="A240" s="697"/>
      <c r="B240" s="13"/>
      <c r="C240" s="13"/>
      <c r="D240" s="5"/>
      <c r="E240" s="13"/>
      <c r="F240" s="13"/>
      <c r="G240" s="755"/>
      <c r="H240" s="756"/>
      <c r="I240" s="757"/>
      <c r="J240" s="52" t="s">
        <v>2</v>
      </c>
      <c r="K240" s="52"/>
      <c r="L240" s="52"/>
      <c r="M240" s="53"/>
      <c r="N240" s="3"/>
      <c r="V240" s="64">
        <f>G240</f>
        <v>0</v>
      </c>
    </row>
    <row r="241" spans="1:22" ht="23.25" thickBot="1">
      <c r="A241" s="697"/>
      <c r="B241" s="235" t="s">
        <v>77</v>
      </c>
      <c r="C241" s="235" t="s">
        <v>79</v>
      </c>
      <c r="D241" s="235" t="s">
        <v>22</v>
      </c>
      <c r="E241" s="758" t="s">
        <v>81</v>
      </c>
      <c r="F241" s="758"/>
      <c r="G241" s="707"/>
      <c r="H241" s="708"/>
      <c r="I241" s="709"/>
      <c r="J241" s="18" t="s">
        <v>1</v>
      </c>
      <c r="K241" s="19"/>
      <c r="L241" s="19"/>
      <c r="M241" s="20"/>
      <c r="N241" s="3"/>
      <c r="V241" s="64"/>
    </row>
    <row r="242" spans="1:22" ht="13.5" thickBot="1">
      <c r="A242" s="753"/>
      <c r="B242" s="14"/>
      <c r="C242" s="14"/>
      <c r="D242" s="15"/>
      <c r="E242" s="16" t="s">
        <v>4</v>
      </c>
      <c r="F242" s="17"/>
      <c r="G242" s="759"/>
      <c r="H242" s="760"/>
      <c r="I242" s="761"/>
      <c r="J242" s="18" t="s">
        <v>0</v>
      </c>
      <c r="K242" s="19"/>
      <c r="L242" s="19"/>
      <c r="M242" s="20"/>
      <c r="N242" s="3"/>
      <c r="V242" s="64"/>
    </row>
    <row r="243" spans="1:22" ht="24" thickTop="1" thickBot="1">
      <c r="A243" s="752">
        <f>A239+1</f>
        <v>57</v>
      </c>
      <c r="B243" s="233" t="s">
        <v>76</v>
      </c>
      <c r="C243" s="233" t="s">
        <v>78</v>
      </c>
      <c r="D243" s="233" t="s">
        <v>23</v>
      </c>
      <c r="E243" s="754" t="s">
        <v>80</v>
      </c>
      <c r="F243" s="754"/>
      <c r="G243" s="754" t="s">
        <v>71</v>
      </c>
      <c r="H243" s="716"/>
      <c r="I243" s="231"/>
      <c r="J243" s="54" t="s">
        <v>2</v>
      </c>
      <c r="K243" s="55"/>
      <c r="L243" s="55"/>
      <c r="M243" s="56"/>
      <c r="N243" s="3"/>
      <c r="V243" s="64"/>
    </row>
    <row r="244" spans="1:22" ht="13.5" thickBot="1">
      <c r="A244" s="697"/>
      <c r="B244" s="13"/>
      <c r="C244" s="13"/>
      <c r="D244" s="5"/>
      <c r="E244" s="13"/>
      <c r="F244" s="13"/>
      <c r="G244" s="755"/>
      <c r="H244" s="756"/>
      <c r="I244" s="757"/>
      <c r="J244" s="52" t="s">
        <v>2</v>
      </c>
      <c r="K244" s="52"/>
      <c r="L244" s="52"/>
      <c r="M244" s="53"/>
      <c r="N244" s="3"/>
      <c r="V244" s="64">
        <f>G244</f>
        <v>0</v>
      </c>
    </row>
    <row r="245" spans="1:22" ht="23.25" thickBot="1">
      <c r="A245" s="697"/>
      <c r="B245" s="235" t="s">
        <v>77</v>
      </c>
      <c r="C245" s="235" t="s">
        <v>79</v>
      </c>
      <c r="D245" s="235" t="s">
        <v>22</v>
      </c>
      <c r="E245" s="758" t="s">
        <v>81</v>
      </c>
      <c r="F245" s="758"/>
      <c r="G245" s="707"/>
      <c r="H245" s="708"/>
      <c r="I245" s="709"/>
      <c r="J245" s="18" t="s">
        <v>1</v>
      </c>
      <c r="K245" s="19"/>
      <c r="L245" s="19"/>
      <c r="M245" s="20"/>
      <c r="N245" s="3"/>
      <c r="V245" s="64"/>
    </row>
    <row r="246" spans="1:22" ht="13.5" thickBot="1">
      <c r="A246" s="753"/>
      <c r="B246" s="14"/>
      <c r="C246" s="14"/>
      <c r="D246" s="15"/>
      <c r="E246" s="16" t="s">
        <v>4</v>
      </c>
      <c r="F246" s="17"/>
      <c r="G246" s="759"/>
      <c r="H246" s="760"/>
      <c r="I246" s="761"/>
      <c r="J246" s="18" t="s">
        <v>0</v>
      </c>
      <c r="K246" s="19"/>
      <c r="L246" s="19"/>
      <c r="M246" s="20"/>
      <c r="N246" s="3"/>
      <c r="V246" s="64"/>
    </row>
    <row r="247" spans="1:22" ht="24" thickTop="1" thickBot="1">
      <c r="A247" s="752">
        <f>A243+1</f>
        <v>58</v>
      </c>
      <c r="B247" s="233" t="s">
        <v>76</v>
      </c>
      <c r="C247" s="233" t="s">
        <v>78</v>
      </c>
      <c r="D247" s="233" t="s">
        <v>23</v>
      </c>
      <c r="E247" s="754" t="s">
        <v>80</v>
      </c>
      <c r="F247" s="754"/>
      <c r="G247" s="754" t="s">
        <v>71</v>
      </c>
      <c r="H247" s="716"/>
      <c r="I247" s="231"/>
      <c r="J247" s="54" t="s">
        <v>2</v>
      </c>
      <c r="K247" s="55"/>
      <c r="L247" s="55"/>
      <c r="M247" s="56"/>
      <c r="N247" s="3"/>
      <c r="V247" s="64"/>
    </row>
    <row r="248" spans="1:22" ht="13.5" thickBot="1">
      <c r="A248" s="697"/>
      <c r="B248" s="13"/>
      <c r="C248" s="13"/>
      <c r="D248" s="5"/>
      <c r="E248" s="13"/>
      <c r="F248" s="13"/>
      <c r="G248" s="755"/>
      <c r="H248" s="756"/>
      <c r="I248" s="757"/>
      <c r="J248" s="52" t="s">
        <v>2</v>
      </c>
      <c r="K248" s="52"/>
      <c r="L248" s="52"/>
      <c r="M248" s="53"/>
      <c r="N248" s="3"/>
      <c r="V248" s="64">
        <f>G248</f>
        <v>0</v>
      </c>
    </row>
    <row r="249" spans="1:22" ht="23.25" thickBot="1">
      <c r="A249" s="697"/>
      <c r="B249" s="235" t="s">
        <v>77</v>
      </c>
      <c r="C249" s="235" t="s">
        <v>79</v>
      </c>
      <c r="D249" s="235" t="s">
        <v>22</v>
      </c>
      <c r="E249" s="758" t="s">
        <v>81</v>
      </c>
      <c r="F249" s="758"/>
      <c r="G249" s="707"/>
      <c r="H249" s="708"/>
      <c r="I249" s="709"/>
      <c r="J249" s="18" t="s">
        <v>1</v>
      </c>
      <c r="K249" s="19"/>
      <c r="L249" s="19"/>
      <c r="M249" s="20"/>
      <c r="N249" s="3"/>
      <c r="V249" s="64"/>
    </row>
    <row r="250" spans="1:22" ht="13.5" thickBot="1">
      <c r="A250" s="753"/>
      <c r="B250" s="14"/>
      <c r="C250" s="14"/>
      <c r="D250" s="15"/>
      <c r="E250" s="16" t="s">
        <v>4</v>
      </c>
      <c r="F250" s="17"/>
      <c r="G250" s="759"/>
      <c r="H250" s="760"/>
      <c r="I250" s="761"/>
      <c r="J250" s="18" t="s">
        <v>0</v>
      </c>
      <c r="K250" s="19"/>
      <c r="L250" s="19"/>
      <c r="M250" s="20"/>
      <c r="N250" s="3"/>
      <c r="V250" s="64"/>
    </row>
    <row r="251" spans="1:22" ht="24" thickTop="1" thickBot="1">
      <c r="A251" s="752">
        <f>A247+1</f>
        <v>59</v>
      </c>
      <c r="B251" s="233" t="s">
        <v>76</v>
      </c>
      <c r="C251" s="233" t="s">
        <v>78</v>
      </c>
      <c r="D251" s="233" t="s">
        <v>23</v>
      </c>
      <c r="E251" s="754" t="s">
        <v>80</v>
      </c>
      <c r="F251" s="754"/>
      <c r="G251" s="754" t="s">
        <v>71</v>
      </c>
      <c r="H251" s="716"/>
      <c r="I251" s="231"/>
      <c r="J251" s="54" t="s">
        <v>2</v>
      </c>
      <c r="K251" s="55"/>
      <c r="L251" s="55"/>
      <c r="M251" s="56"/>
      <c r="N251" s="3"/>
      <c r="V251" s="64"/>
    </row>
    <row r="252" spans="1:22" ht="13.5" thickBot="1">
      <c r="A252" s="697"/>
      <c r="B252" s="13"/>
      <c r="C252" s="13"/>
      <c r="D252" s="5"/>
      <c r="E252" s="13"/>
      <c r="F252" s="13"/>
      <c r="G252" s="755"/>
      <c r="H252" s="756"/>
      <c r="I252" s="757"/>
      <c r="J252" s="52" t="s">
        <v>2</v>
      </c>
      <c r="K252" s="52"/>
      <c r="L252" s="52"/>
      <c r="M252" s="53"/>
      <c r="N252" s="3"/>
      <c r="V252" s="64">
        <f>G252</f>
        <v>0</v>
      </c>
    </row>
    <row r="253" spans="1:22" ht="23.25" thickBot="1">
      <c r="A253" s="697"/>
      <c r="B253" s="235" t="s">
        <v>77</v>
      </c>
      <c r="C253" s="235" t="s">
        <v>79</v>
      </c>
      <c r="D253" s="235" t="s">
        <v>22</v>
      </c>
      <c r="E253" s="758" t="s">
        <v>81</v>
      </c>
      <c r="F253" s="758"/>
      <c r="G253" s="707"/>
      <c r="H253" s="708"/>
      <c r="I253" s="709"/>
      <c r="J253" s="18" t="s">
        <v>1</v>
      </c>
      <c r="K253" s="19"/>
      <c r="L253" s="19"/>
      <c r="M253" s="20"/>
      <c r="N253" s="3"/>
      <c r="V253" s="64"/>
    </row>
    <row r="254" spans="1:22" ht="13.5" thickBot="1">
      <c r="A254" s="753"/>
      <c r="B254" s="14"/>
      <c r="C254" s="14"/>
      <c r="D254" s="15"/>
      <c r="E254" s="16" t="s">
        <v>4</v>
      </c>
      <c r="F254" s="17"/>
      <c r="G254" s="759"/>
      <c r="H254" s="760"/>
      <c r="I254" s="761"/>
      <c r="J254" s="18" t="s">
        <v>0</v>
      </c>
      <c r="K254" s="19"/>
      <c r="L254" s="19"/>
      <c r="M254" s="20"/>
      <c r="N254" s="3"/>
      <c r="V254" s="64"/>
    </row>
    <row r="255" spans="1:22" ht="24" thickTop="1" thickBot="1">
      <c r="A255" s="752">
        <f>A251+1</f>
        <v>60</v>
      </c>
      <c r="B255" s="233" t="s">
        <v>76</v>
      </c>
      <c r="C255" s="233" t="s">
        <v>78</v>
      </c>
      <c r="D255" s="233" t="s">
        <v>23</v>
      </c>
      <c r="E255" s="754" t="s">
        <v>80</v>
      </c>
      <c r="F255" s="754"/>
      <c r="G255" s="754" t="s">
        <v>71</v>
      </c>
      <c r="H255" s="716"/>
      <c r="I255" s="231"/>
      <c r="J255" s="54" t="s">
        <v>2</v>
      </c>
      <c r="K255" s="55"/>
      <c r="L255" s="55"/>
      <c r="M255" s="56"/>
      <c r="N255" s="3"/>
      <c r="V255" s="64"/>
    </row>
    <row r="256" spans="1:22" ht="13.5" thickBot="1">
      <c r="A256" s="697"/>
      <c r="B256" s="13"/>
      <c r="C256" s="13"/>
      <c r="D256" s="5"/>
      <c r="E256" s="13"/>
      <c r="F256" s="13"/>
      <c r="G256" s="755"/>
      <c r="H256" s="756"/>
      <c r="I256" s="757"/>
      <c r="J256" s="52" t="s">
        <v>2</v>
      </c>
      <c r="K256" s="52"/>
      <c r="L256" s="52"/>
      <c r="M256" s="53"/>
      <c r="N256" s="3"/>
      <c r="V256" s="64">
        <f>G256</f>
        <v>0</v>
      </c>
    </row>
    <row r="257" spans="1:22" ht="23.25" thickBot="1">
      <c r="A257" s="697"/>
      <c r="B257" s="235" t="s">
        <v>77</v>
      </c>
      <c r="C257" s="235" t="s">
        <v>79</v>
      </c>
      <c r="D257" s="235" t="s">
        <v>22</v>
      </c>
      <c r="E257" s="758" t="s">
        <v>81</v>
      </c>
      <c r="F257" s="758"/>
      <c r="G257" s="707"/>
      <c r="H257" s="708"/>
      <c r="I257" s="709"/>
      <c r="J257" s="18" t="s">
        <v>1</v>
      </c>
      <c r="K257" s="19"/>
      <c r="L257" s="19"/>
      <c r="M257" s="20"/>
      <c r="N257" s="3"/>
      <c r="V257" s="64"/>
    </row>
    <row r="258" spans="1:22" ht="13.5" thickBot="1">
      <c r="A258" s="753"/>
      <c r="B258" s="14"/>
      <c r="C258" s="14"/>
      <c r="D258" s="15"/>
      <c r="E258" s="16" t="s">
        <v>4</v>
      </c>
      <c r="F258" s="17"/>
      <c r="G258" s="759"/>
      <c r="H258" s="760"/>
      <c r="I258" s="761"/>
      <c r="J258" s="18" t="s">
        <v>0</v>
      </c>
      <c r="K258" s="19"/>
      <c r="L258" s="19"/>
      <c r="M258" s="20"/>
      <c r="N258" s="3"/>
      <c r="V258" s="64"/>
    </row>
    <row r="259" spans="1:22" ht="24" thickTop="1" thickBot="1">
      <c r="A259" s="752">
        <f>A255+1</f>
        <v>61</v>
      </c>
      <c r="B259" s="233" t="s">
        <v>76</v>
      </c>
      <c r="C259" s="233" t="s">
        <v>78</v>
      </c>
      <c r="D259" s="233" t="s">
        <v>23</v>
      </c>
      <c r="E259" s="754" t="s">
        <v>80</v>
      </c>
      <c r="F259" s="754"/>
      <c r="G259" s="754" t="s">
        <v>71</v>
      </c>
      <c r="H259" s="716"/>
      <c r="I259" s="231"/>
      <c r="J259" s="54" t="s">
        <v>2</v>
      </c>
      <c r="K259" s="55"/>
      <c r="L259" s="55"/>
      <c r="M259" s="56"/>
      <c r="N259" s="3"/>
      <c r="V259" s="64"/>
    </row>
    <row r="260" spans="1:22" ht="13.5" thickBot="1">
      <c r="A260" s="697"/>
      <c r="B260" s="13"/>
      <c r="C260" s="13"/>
      <c r="D260" s="5"/>
      <c r="E260" s="13"/>
      <c r="F260" s="13"/>
      <c r="G260" s="755"/>
      <c r="H260" s="756"/>
      <c r="I260" s="757"/>
      <c r="J260" s="52" t="s">
        <v>2</v>
      </c>
      <c r="K260" s="52"/>
      <c r="L260" s="52"/>
      <c r="M260" s="53"/>
      <c r="N260" s="3"/>
      <c r="V260" s="64">
        <f>G260</f>
        <v>0</v>
      </c>
    </row>
    <row r="261" spans="1:22" ht="23.25" thickBot="1">
      <c r="A261" s="697"/>
      <c r="B261" s="235" t="s">
        <v>77</v>
      </c>
      <c r="C261" s="235" t="s">
        <v>79</v>
      </c>
      <c r="D261" s="235" t="s">
        <v>22</v>
      </c>
      <c r="E261" s="758" t="s">
        <v>81</v>
      </c>
      <c r="F261" s="758"/>
      <c r="G261" s="707"/>
      <c r="H261" s="708"/>
      <c r="I261" s="709"/>
      <c r="J261" s="18" t="s">
        <v>1</v>
      </c>
      <c r="K261" s="19"/>
      <c r="L261" s="19"/>
      <c r="M261" s="20"/>
      <c r="N261" s="3"/>
      <c r="V261" s="64"/>
    </row>
    <row r="262" spans="1:22" ht="13.5" thickBot="1">
      <c r="A262" s="753"/>
      <c r="B262" s="14"/>
      <c r="C262" s="14"/>
      <c r="D262" s="15"/>
      <c r="E262" s="16" t="s">
        <v>4</v>
      </c>
      <c r="F262" s="17"/>
      <c r="G262" s="759"/>
      <c r="H262" s="760"/>
      <c r="I262" s="761"/>
      <c r="J262" s="18" t="s">
        <v>0</v>
      </c>
      <c r="K262" s="19"/>
      <c r="L262" s="19"/>
      <c r="M262" s="20"/>
      <c r="N262" s="3"/>
      <c r="V262" s="64"/>
    </row>
    <row r="263" spans="1:22" ht="24" thickTop="1" thickBot="1">
      <c r="A263" s="752">
        <f>A259+1</f>
        <v>62</v>
      </c>
      <c r="B263" s="233" t="s">
        <v>76</v>
      </c>
      <c r="C263" s="233" t="s">
        <v>78</v>
      </c>
      <c r="D263" s="233" t="s">
        <v>23</v>
      </c>
      <c r="E263" s="754" t="s">
        <v>80</v>
      </c>
      <c r="F263" s="754"/>
      <c r="G263" s="754" t="s">
        <v>71</v>
      </c>
      <c r="H263" s="716"/>
      <c r="I263" s="231"/>
      <c r="J263" s="54" t="s">
        <v>2</v>
      </c>
      <c r="K263" s="55"/>
      <c r="L263" s="55"/>
      <c r="M263" s="56"/>
      <c r="N263" s="3"/>
      <c r="V263" s="64"/>
    </row>
    <row r="264" spans="1:22" ht="13.5" thickBot="1">
      <c r="A264" s="697"/>
      <c r="B264" s="13"/>
      <c r="C264" s="13"/>
      <c r="D264" s="5"/>
      <c r="E264" s="13"/>
      <c r="F264" s="13"/>
      <c r="G264" s="755"/>
      <c r="H264" s="756"/>
      <c r="I264" s="757"/>
      <c r="J264" s="52" t="s">
        <v>2</v>
      </c>
      <c r="K264" s="52"/>
      <c r="L264" s="52"/>
      <c r="M264" s="53"/>
      <c r="N264" s="3"/>
      <c r="V264" s="64">
        <f>G264</f>
        <v>0</v>
      </c>
    </row>
    <row r="265" spans="1:22" ht="23.25" thickBot="1">
      <c r="A265" s="697"/>
      <c r="B265" s="235" t="s">
        <v>77</v>
      </c>
      <c r="C265" s="235" t="s">
        <v>79</v>
      </c>
      <c r="D265" s="235" t="s">
        <v>22</v>
      </c>
      <c r="E265" s="758" t="s">
        <v>81</v>
      </c>
      <c r="F265" s="758"/>
      <c r="G265" s="707"/>
      <c r="H265" s="708"/>
      <c r="I265" s="709"/>
      <c r="J265" s="18" t="s">
        <v>1</v>
      </c>
      <c r="K265" s="19"/>
      <c r="L265" s="19"/>
      <c r="M265" s="20"/>
      <c r="N265" s="3"/>
      <c r="V265" s="64"/>
    </row>
    <row r="266" spans="1:22" ht="13.5" thickBot="1">
      <c r="A266" s="753"/>
      <c r="B266" s="14"/>
      <c r="C266" s="14"/>
      <c r="D266" s="15"/>
      <c r="E266" s="16" t="s">
        <v>4</v>
      </c>
      <c r="F266" s="17"/>
      <c r="G266" s="759"/>
      <c r="H266" s="760"/>
      <c r="I266" s="761"/>
      <c r="J266" s="18" t="s">
        <v>0</v>
      </c>
      <c r="K266" s="19"/>
      <c r="L266" s="19"/>
      <c r="M266" s="20"/>
      <c r="N266" s="3"/>
      <c r="V266" s="64"/>
    </row>
    <row r="267" spans="1:22" ht="24" thickTop="1" thickBot="1">
      <c r="A267" s="752">
        <f>A263+1</f>
        <v>63</v>
      </c>
      <c r="B267" s="233" t="s">
        <v>76</v>
      </c>
      <c r="C267" s="233" t="s">
        <v>78</v>
      </c>
      <c r="D267" s="233" t="s">
        <v>23</v>
      </c>
      <c r="E267" s="754" t="s">
        <v>80</v>
      </c>
      <c r="F267" s="754"/>
      <c r="G267" s="754" t="s">
        <v>71</v>
      </c>
      <c r="H267" s="716"/>
      <c r="I267" s="231"/>
      <c r="J267" s="54" t="s">
        <v>2</v>
      </c>
      <c r="K267" s="55"/>
      <c r="L267" s="55"/>
      <c r="M267" s="56"/>
      <c r="N267" s="3"/>
      <c r="V267" s="64"/>
    </row>
    <row r="268" spans="1:22" ht="13.5" thickBot="1">
      <c r="A268" s="697"/>
      <c r="B268" s="13"/>
      <c r="C268" s="13"/>
      <c r="D268" s="5"/>
      <c r="E268" s="13"/>
      <c r="F268" s="13"/>
      <c r="G268" s="755"/>
      <c r="H268" s="756"/>
      <c r="I268" s="757"/>
      <c r="J268" s="52" t="s">
        <v>2</v>
      </c>
      <c r="K268" s="52"/>
      <c r="L268" s="52"/>
      <c r="M268" s="53"/>
      <c r="N268" s="3"/>
      <c r="V268" s="64">
        <f>G268</f>
        <v>0</v>
      </c>
    </row>
    <row r="269" spans="1:22" ht="23.25" thickBot="1">
      <c r="A269" s="697"/>
      <c r="B269" s="235" t="s">
        <v>77</v>
      </c>
      <c r="C269" s="235" t="s">
        <v>79</v>
      </c>
      <c r="D269" s="235" t="s">
        <v>22</v>
      </c>
      <c r="E269" s="758" t="s">
        <v>81</v>
      </c>
      <c r="F269" s="758"/>
      <c r="G269" s="707"/>
      <c r="H269" s="708"/>
      <c r="I269" s="709"/>
      <c r="J269" s="18" t="s">
        <v>1</v>
      </c>
      <c r="K269" s="19"/>
      <c r="L269" s="19"/>
      <c r="M269" s="20"/>
      <c r="N269" s="3"/>
      <c r="V269" s="64"/>
    </row>
    <row r="270" spans="1:22" ht="13.5" thickBot="1">
      <c r="A270" s="753"/>
      <c r="B270" s="14"/>
      <c r="C270" s="14"/>
      <c r="D270" s="15"/>
      <c r="E270" s="16" t="s">
        <v>4</v>
      </c>
      <c r="F270" s="17"/>
      <c r="G270" s="759"/>
      <c r="H270" s="760"/>
      <c r="I270" s="761"/>
      <c r="J270" s="18" t="s">
        <v>0</v>
      </c>
      <c r="K270" s="19"/>
      <c r="L270" s="19"/>
      <c r="M270" s="20"/>
      <c r="N270" s="3"/>
      <c r="V270" s="64"/>
    </row>
    <row r="271" spans="1:22" ht="24" thickTop="1" thickBot="1">
      <c r="A271" s="752">
        <f>A267+1</f>
        <v>64</v>
      </c>
      <c r="B271" s="233" t="s">
        <v>76</v>
      </c>
      <c r="C271" s="233" t="s">
        <v>78</v>
      </c>
      <c r="D271" s="233" t="s">
        <v>23</v>
      </c>
      <c r="E271" s="754" t="s">
        <v>80</v>
      </c>
      <c r="F271" s="754"/>
      <c r="G271" s="754" t="s">
        <v>71</v>
      </c>
      <c r="H271" s="716"/>
      <c r="I271" s="231"/>
      <c r="J271" s="54" t="s">
        <v>2</v>
      </c>
      <c r="K271" s="55"/>
      <c r="L271" s="55"/>
      <c r="M271" s="56"/>
      <c r="N271" s="3"/>
      <c r="V271" s="64"/>
    </row>
    <row r="272" spans="1:22" ht="13.5" thickBot="1">
      <c r="A272" s="697"/>
      <c r="B272" s="13"/>
      <c r="C272" s="13"/>
      <c r="D272" s="5"/>
      <c r="E272" s="13"/>
      <c r="F272" s="13"/>
      <c r="G272" s="755"/>
      <c r="H272" s="756"/>
      <c r="I272" s="757"/>
      <c r="J272" s="52" t="s">
        <v>2</v>
      </c>
      <c r="K272" s="52"/>
      <c r="L272" s="52"/>
      <c r="M272" s="53"/>
      <c r="N272" s="3"/>
      <c r="V272" s="64">
        <f>G272</f>
        <v>0</v>
      </c>
    </row>
    <row r="273" spans="1:22" ht="23.25" thickBot="1">
      <c r="A273" s="697"/>
      <c r="B273" s="235" t="s">
        <v>77</v>
      </c>
      <c r="C273" s="235" t="s">
        <v>79</v>
      </c>
      <c r="D273" s="235" t="s">
        <v>22</v>
      </c>
      <c r="E273" s="758" t="s">
        <v>81</v>
      </c>
      <c r="F273" s="758"/>
      <c r="G273" s="707"/>
      <c r="H273" s="708"/>
      <c r="I273" s="709"/>
      <c r="J273" s="18" t="s">
        <v>1</v>
      </c>
      <c r="K273" s="19"/>
      <c r="L273" s="19"/>
      <c r="M273" s="20"/>
      <c r="N273" s="3"/>
      <c r="V273" s="64"/>
    </row>
    <row r="274" spans="1:22" ht="13.5" thickBot="1">
      <c r="A274" s="753"/>
      <c r="B274" s="14"/>
      <c r="C274" s="14"/>
      <c r="D274" s="15"/>
      <c r="E274" s="16" t="s">
        <v>4</v>
      </c>
      <c r="F274" s="17"/>
      <c r="G274" s="759"/>
      <c r="H274" s="760"/>
      <c r="I274" s="761"/>
      <c r="J274" s="18" t="s">
        <v>0</v>
      </c>
      <c r="K274" s="19"/>
      <c r="L274" s="19"/>
      <c r="M274" s="20"/>
      <c r="N274" s="3"/>
      <c r="V274" s="64"/>
    </row>
    <row r="275" spans="1:22" ht="24" thickTop="1" thickBot="1">
      <c r="A275" s="752">
        <f>A271+1</f>
        <v>65</v>
      </c>
      <c r="B275" s="233" t="s">
        <v>76</v>
      </c>
      <c r="C275" s="233" t="s">
        <v>78</v>
      </c>
      <c r="D275" s="233" t="s">
        <v>23</v>
      </c>
      <c r="E275" s="754" t="s">
        <v>80</v>
      </c>
      <c r="F275" s="754"/>
      <c r="G275" s="754" t="s">
        <v>71</v>
      </c>
      <c r="H275" s="716"/>
      <c r="I275" s="231"/>
      <c r="J275" s="54" t="s">
        <v>2</v>
      </c>
      <c r="K275" s="55"/>
      <c r="L275" s="55"/>
      <c r="M275" s="56"/>
      <c r="N275" s="3"/>
      <c r="V275" s="64"/>
    </row>
    <row r="276" spans="1:22" ht="13.5" thickBot="1">
      <c r="A276" s="697"/>
      <c r="B276" s="13"/>
      <c r="C276" s="13"/>
      <c r="D276" s="5"/>
      <c r="E276" s="13"/>
      <c r="F276" s="13"/>
      <c r="G276" s="755"/>
      <c r="H276" s="756"/>
      <c r="I276" s="757"/>
      <c r="J276" s="52" t="s">
        <v>2</v>
      </c>
      <c r="K276" s="52"/>
      <c r="L276" s="52"/>
      <c r="M276" s="53"/>
      <c r="N276" s="3"/>
      <c r="V276" s="64">
        <f>G276</f>
        <v>0</v>
      </c>
    </row>
    <row r="277" spans="1:22" ht="23.25" thickBot="1">
      <c r="A277" s="697"/>
      <c r="B277" s="235" t="s">
        <v>77</v>
      </c>
      <c r="C277" s="235" t="s">
        <v>79</v>
      </c>
      <c r="D277" s="235" t="s">
        <v>22</v>
      </c>
      <c r="E277" s="758" t="s">
        <v>81</v>
      </c>
      <c r="F277" s="758"/>
      <c r="G277" s="707"/>
      <c r="H277" s="708"/>
      <c r="I277" s="709"/>
      <c r="J277" s="18" t="s">
        <v>1</v>
      </c>
      <c r="K277" s="19"/>
      <c r="L277" s="19"/>
      <c r="M277" s="20"/>
      <c r="N277" s="3"/>
      <c r="V277" s="64"/>
    </row>
    <row r="278" spans="1:22" ht="13.5" thickBot="1">
      <c r="A278" s="753"/>
      <c r="B278" s="14"/>
      <c r="C278" s="14"/>
      <c r="D278" s="15"/>
      <c r="E278" s="16" t="s">
        <v>4</v>
      </c>
      <c r="F278" s="17"/>
      <c r="G278" s="759"/>
      <c r="H278" s="760"/>
      <c r="I278" s="761"/>
      <c r="J278" s="18" t="s">
        <v>0</v>
      </c>
      <c r="K278" s="19"/>
      <c r="L278" s="19"/>
      <c r="M278" s="20"/>
      <c r="N278" s="3"/>
      <c r="V278" s="64"/>
    </row>
    <row r="279" spans="1:22" ht="24" thickTop="1" thickBot="1">
      <c r="A279" s="752">
        <f>A275+1</f>
        <v>66</v>
      </c>
      <c r="B279" s="233" t="s">
        <v>76</v>
      </c>
      <c r="C279" s="233" t="s">
        <v>78</v>
      </c>
      <c r="D279" s="233" t="s">
        <v>23</v>
      </c>
      <c r="E279" s="754" t="s">
        <v>80</v>
      </c>
      <c r="F279" s="754"/>
      <c r="G279" s="754" t="s">
        <v>71</v>
      </c>
      <c r="H279" s="716"/>
      <c r="I279" s="231"/>
      <c r="J279" s="54" t="s">
        <v>2</v>
      </c>
      <c r="K279" s="55"/>
      <c r="L279" s="55"/>
      <c r="M279" s="56"/>
      <c r="N279" s="3"/>
      <c r="V279" s="64"/>
    </row>
    <row r="280" spans="1:22" ht="13.5" thickBot="1">
      <c r="A280" s="697"/>
      <c r="B280" s="13"/>
      <c r="C280" s="13"/>
      <c r="D280" s="5"/>
      <c r="E280" s="13"/>
      <c r="F280" s="13"/>
      <c r="G280" s="755"/>
      <c r="H280" s="756"/>
      <c r="I280" s="757"/>
      <c r="J280" s="52" t="s">
        <v>2</v>
      </c>
      <c r="K280" s="52"/>
      <c r="L280" s="52"/>
      <c r="M280" s="53"/>
      <c r="N280" s="3"/>
      <c r="V280" s="64">
        <f>G280</f>
        <v>0</v>
      </c>
    </row>
    <row r="281" spans="1:22" ht="23.25" thickBot="1">
      <c r="A281" s="697"/>
      <c r="B281" s="235" t="s">
        <v>77</v>
      </c>
      <c r="C281" s="235" t="s">
        <v>79</v>
      </c>
      <c r="D281" s="235" t="s">
        <v>22</v>
      </c>
      <c r="E281" s="758" t="s">
        <v>81</v>
      </c>
      <c r="F281" s="758"/>
      <c r="G281" s="707"/>
      <c r="H281" s="708"/>
      <c r="I281" s="709"/>
      <c r="J281" s="18" t="s">
        <v>1</v>
      </c>
      <c r="K281" s="19"/>
      <c r="L281" s="19"/>
      <c r="M281" s="20"/>
      <c r="N281" s="3"/>
      <c r="V281" s="64"/>
    </row>
    <row r="282" spans="1:22" ht="13.5" thickBot="1">
      <c r="A282" s="753"/>
      <c r="B282" s="14"/>
      <c r="C282" s="14"/>
      <c r="D282" s="15"/>
      <c r="E282" s="16" t="s">
        <v>4</v>
      </c>
      <c r="F282" s="17"/>
      <c r="G282" s="759"/>
      <c r="H282" s="760"/>
      <c r="I282" s="761"/>
      <c r="J282" s="18" t="s">
        <v>0</v>
      </c>
      <c r="K282" s="19"/>
      <c r="L282" s="19"/>
      <c r="M282" s="20"/>
      <c r="N282" s="3"/>
      <c r="V282" s="64"/>
    </row>
    <row r="283" spans="1:22" ht="24" thickTop="1" thickBot="1">
      <c r="A283" s="752">
        <f>A279+1</f>
        <v>67</v>
      </c>
      <c r="B283" s="233" t="s">
        <v>76</v>
      </c>
      <c r="C283" s="233" t="s">
        <v>78</v>
      </c>
      <c r="D283" s="233" t="s">
        <v>23</v>
      </c>
      <c r="E283" s="754" t="s">
        <v>80</v>
      </c>
      <c r="F283" s="754"/>
      <c r="G283" s="754" t="s">
        <v>71</v>
      </c>
      <c r="H283" s="716"/>
      <c r="I283" s="231"/>
      <c r="J283" s="54" t="s">
        <v>2</v>
      </c>
      <c r="K283" s="55"/>
      <c r="L283" s="55"/>
      <c r="M283" s="56"/>
      <c r="N283" s="3"/>
      <c r="V283" s="64"/>
    </row>
    <row r="284" spans="1:22" ht="13.5" thickBot="1">
      <c r="A284" s="697"/>
      <c r="B284" s="13"/>
      <c r="C284" s="13"/>
      <c r="D284" s="5"/>
      <c r="E284" s="13"/>
      <c r="F284" s="13"/>
      <c r="G284" s="755"/>
      <c r="H284" s="756"/>
      <c r="I284" s="757"/>
      <c r="J284" s="52" t="s">
        <v>2</v>
      </c>
      <c r="K284" s="52"/>
      <c r="L284" s="52"/>
      <c r="M284" s="53"/>
      <c r="N284" s="3"/>
      <c r="V284" s="64">
        <f>G284</f>
        <v>0</v>
      </c>
    </row>
    <row r="285" spans="1:22" ht="23.25" thickBot="1">
      <c r="A285" s="697"/>
      <c r="B285" s="235" t="s">
        <v>77</v>
      </c>
      <c r="C285" s="235" t="s">
        <v>79</v>
      </c>
      <c r="D285" s="235" t="s">
        <v>22</v>
      </c>
      <c r="E285" s="758" t="s">
        <v>81</v>
      </c>
      <c r="F285" s="758"/>
      <c r="G285" s="707"/>
      <c r="H285" s="708"/>
      <c r="I285" s="709"/>
      <c r="J285" s="18" t="s">
        <v>1</v>
      </c>
      <c r="K285" s="19"/>
      <c r="L285" s="19"/>
      <c r="M285" s="20"/>
      <c r="N285" s="3"/>
      <c r="V285" s="64"/>
    </row>
    <row r="286" spans="1:22" ht="13.5" thickBot="1">
      <c r="A286" s="753"/>
      <c r="B286" s="14"/>
      <c r="C286" s="14"/>
      <c r="D286" s="15"/>
      <c r="E286" s="16" t="s">
        <v>4</v>
      </c>
      <c r="F286" s="17"/>
      <c r="G286" s="759"/>
      <c r="H286" s="760"/>
      <c r="I286" s="761"/>
      <c r="J286" s="18" t="s">
        <v>0</v>
      </c>
      <c r="K286" s="19"/>
      <c r="L286" s="19"/>
      <c r="M286" s="20"/>
      <c r="N286" s="3"/>
      <c r="V286" s="64"/>
    </row>
    <row r="287" spans="1:22" ht="24" thickTop="1" thickBot="1">
      <c r="A287" s="752">
        <f>A283+1</f>
        <v>68</v>
      </c>
      <c r="B287" s="233" t="s">
        <v>76</v>
      </c>
      <c r="C287" s="233" t="s">
        <v>78</v>
      </c>
      <c r="D287" s="233" t="s">
        <v>23</v>
      </c>
      <c r="E287" s="754" t="s">
        <v>80</v>
      </c>
      <c r="F287" s="754"/>
      <c r="G287" s="754" t="s">
        <v>71</v>
      </c>
      <c r="H287" s="716"/>
      <c r="I287" s="231"/>
      <c r="J287" s="54" t="s">
        <v>2</v>
      </c>
      <c r="K287" s="55"/>
      <c r="L287" s="55"/>
      <c r="M287" s="56"/>
      <c r="N287" s="3"/>
      <c r="V287" s="64"/>
    </row>
    <row r="288" spans="1:22" ht="13.5" thickBot="1">
      <c r="A288" s="697"/>
      <c r="B288" s="13"/>
      <c r="C288" s="13"/>
      <c r="D288" s="5"/>
      <c r="E288" s="13"/>
      <c r="F288" s="13"/>
      <c r="G288" s="755"/>
      <c r="H288" s="756"/>
      <c r="I288" s="757"/>
      <c r="J288" s="52" t="s">
        <v>2</v>
      </c>
      <c r="K288" s="52"/>
      <c r="L288" s="52"/>
      <c r="M288" s="53"/>
      <c r="N288" s="3"/>
      <c r="V288" s="64">
        <f>G288</f>
        <v>0</v>
      </c>
    </row>
    <row r="289" spans="1:22" ht="23.25" thickBot="1">
      <c r="A289" s="697"/>
      <c r="B289" s="235" t="s">
        <v>77</v>
      </c>
      <c r="C289" s="235" t="s">
        <v>79</v>
      </c>
      <c r="D289" s="235" t="s">
        <v>22</v>
      </c>
      <c r="E289" s="758" t="s">
        <v>81</v>
      </c>
      <c r="F289" s="758"/>
      <c r="G289" s="707"/>
      <c r="H289" s="708"/>
      <c r="I289" s="709"/>
      <c r="J289" s="18" t="s">
        <v>1</v>
      </c>
      <c r="K289" s="19"/>
      <c r="L289" s="19"/>
      <c r="M289" s="20"/>
      <c r="N289" s="3"/>
      <c r="V289" s="64"/>
    </row>
    <row r="290" spans="1:22" ht="13.5" thickBot="1">
      <c r="A290" s="753"/>
      <c r="B290" s="14"/>
      <c r="C290" s="14"/>
      <c r="D290" s="15"/>
      <c r="E290" s="16" t="s">
        <v>4</v>
      </c>
      <c r="F290" s="17"/>
      <c r="G290" s="759"/>
      <c r="H290" s="760"/>
      <c r="I290" s="761"/>
      <c r="J290" s="18" t="s">
        <v>0</v>
      </c>
      <c r="K290" s="19"/>
      <c r="L290" s="19"/>
      <c r="M290" s="20"/>
      <c r="N290" s="3"/>
      <c r="V290" s="64"/>
    </row>
    <row r="291" spans="1:22" ht="24" thickTop="1" thickBot="1">
      <c r="A291" s="752">
        <f>A287+1</f>
        <v>69</v>
      </c>
      <c r="B291" s="233" t="s">
        <v>76</v>
      </c>
      <c r="C291" s="233" t="s">
        <v>78</v>
      </c>
      <c r="D291" s="233" t="s">
        <v>23</v>
      </c>
      <c r="E291" s="754" t="s">
        <v>80</v>
      </c>
      <c r="F291" s="754"/>
      <c r="G291" s="754" t="s">
        <v>71</v>
      </c>
      <c r="H291" s="716"/>
      <c r="I291" s="231"/>
      <c r="J291" s="54" t="s">
        <v>2</v>
      </c>
      <c r="K291" s="55"/>
      <c r="L291" s="55"/>
      <c r="M291" s="56"/>
      <c r="N291" s="3"/>
      <c r="V291" s="64"/>
    </row>
    <row r="292" spans="1:22" ht="13.5" thickBot="1">
      <c r="A292" s="697"/>
      <c r="B292" s="13"/>
      <c r="C292" s="13"/>
      <c r="D292" s="5"/>
      <c r="E292" s="13"/>
      <c r="F292" s="13"/>
      <c r="G292" s="755"/>
      <c r="H292" s="756"/>
      <c r="I292" s="757"/>
      <c r="J292" s="52" t="s">
        <v>2</v>
      </c>
      <c r="K292" s="52"/>
      <c r="L292" s="52"/>
      <c r="M292" s="53"/>
      <c r="N292" s="3"/>
      <c r="V292" s="64">
        <f>G292</f>
        <v>0</v>
      </c>
    </row>
    <row r="293" spans="1:22" ht="23.25" thickBot="1">
      <c r="A293" s="697"/>
      <c r="B293" s="235" t="s">
        <v>77</v>
      </c>
      <c r="C293" s="235" t="s">
        <v>79</v>
      </c>
      <c r="D293" s="235" t="s">
        <v>22</v>
      </c>
      <c r="E293" s="758" t="s">
        <v>81</v>
      </c>
      <c r="F293" s="758"/>
      <c r="G293" s="707"/>
      <c r="H293" s="708"/>
      <c r="I293" s="709"/>
      <c r="J293" s="18" t="s">
        <v>1</v>
      </c>
      <c r="K293" s="19"/>
      <c r="L293" s="19"/>
      <c r="M293" s="20"/>
      <c r="N293" s="3"/>
      <c r="V293" s="64"/>
    </row>
    <row r="294" spans="1:22" ht="13.5" thickBot="1">
      <c r="A294" s="753"/>
      <c r="B294" s="14"/>
      <c r="C294" s="14"/>
      <c r="D294" s="15"/>
      <c r="E294" s="16" t="s">
        <v>4</v>
      </c>
      <c r="F294" s="17"/>
      <c r="G294" s="759"/>
      <c r="H294" s="760"/>
      <c r="I294" s="761"/>
      <c r="J294" s="18" t="s">
        <v>0</v>
      </c>
      <c r="K294" s="19"/>
      <c r="L294" s="19"/>
      <c r="M294" s="20"/>
      <c r="N294" s="3"/>
      <c r="V294" s="64"/>
    </row>
    <row r="295" spans="1:22" ht="24" thickTop="1" thickBot="1">
      <c r="A295" s="752">
        <f>A291+1</f>
        <v>70</v>
      </c>
      <c r="B295" s="233" t="s">
        <v>76</v>
      </c>
      <c r="C295" s="233" t="s">
        <v>78</v>
      </c>
      <c r="D295" s="233" t="s">
        <v>23</v>
      </c>
      <c r="E295" s="754" t="s">
        <v>80</v>
      </c>
      <c r="F295" s="754"/>
      <c r="G295" s="754" t="s">
        <v>71</v>
      </c>
      <c r="H295" s="716"/>
      <c r="I295" s="231"/>
      <c r="J295" s="54" t="s">
        <v>2</v>
      </c>
      <c r="K295" s="55"/>
      <c r="L295" s="55"/>
      <c r="M295" s="56"/>
      <c r="N295" s="3"/>
      <c r="V295" s="64"/>
    </row>
    <row r="296" spans="1:22" ht="13.5" thickBot="1">
      <c r="A296" s="697"/>
      <c r="B296" s="13"/>
      <c r="C296" s="13"/>
      <c r="D296" s="5"/>
      <c r="E296" s="13"/>
      <c r="F296" s="13"/>
      <c r="G296" s="755"/>
      <c r="H296" s="756"/>
      <c r="I296" s="757"/>
      <c r="J296" s="52" t="s">
        <v>2</v>
      </c>
      <c r="K296" s="52"/>
      <c r="L296" s="52"/>
      <c r="M296" s="53"/>
      <c r="N296" s="3"/>
      <c r="V296" s="64">
        <f>G296</f>
        <v>0</v>
      </c>
    </row>
    <row r="297" spans="1:22" ht="23.25" thickBot="1">
      <c r="A297" s="697"/>
      <c r="B297" s="235" t="s">
        <v>77</v>
      </c>
      <c r="C297" s="235" t="s">
        <v>79</v>
      </c>
      <c r="D297" s="235" t="s">
        <v>22</v>
      </c>
      <c r="E297" s="758" t="s">
        <v>81</v>
      </c>
      <c r="F297" s="758"/>
      <c r="G297" s="707"/>
      <c r="H297" s="708"/>
      <c r="I297" s="709"/>
      <c r="J297" s="18" t="s">
        <v>1</v>
      </c>
      <c r="K297" s="19"/>
      <c r="L297" s="19"/>
      <c r="M297" s="20"/>
      <c r="N297" s="3"/>
      <c r="V297" s="64"/>
    </row>
    <row r="298" spans="1:22" ht="13.5" thickBot="1">
      <c r="A298" s="753"/>
      <c r="B298" s="14"/>
      <c r="C298" s="14"/>
      <c r="D298" s="15"/>
      <c r="E298" s="16" t="s">
        <v>4</v>
      </c>
      <c r="F298" s="17"/>
      <c r="G298" s="759"/>
      <c r="H298" s="760"/>
      <c r="I298" s="761"/>
      <c r="J298" s="18" t="s">
        <v>0</v>
      </c>
      <c r="K298" s="19"/>
      <c r="L298" s="19"/>
      <c r="M298" s="20"/>
      <c r="N298" s="3"/>
      <c r="V298" s="64"/>
    </row>
    <row r="299" spans="1:22" ht="24" thickTop="1" thickBot="1">
      <c r="A299" s="752">
        <f>A295+1</f>
        <v>71</v>
      </c>
      <c r="B299" s="233" t="s">
        <v>76</v>
      </c>
      <c r="C299" s="233" t="s">
        <v>78</v>
      </c>
      <c r="D299" s="233" t="s">
        <v>23</v>
      </c>
      <c r="E299" s="754" t="s">
        <v>80</v>
      </c>
      <c r="F299" s="754"/>
      <c r="G299" s="754" t="s">
        <v>71</v>
      </c>
      <c r="H299" s="716"/>
      <c r="I299" s="231"/>
      <c r="J299" s="54" t="s">
        <v>2</v>
      </c>
      <c r="K299" s="55"/>
      <c r="L299" s="55"/>
      <c r="M299" s="56"/>
      <c r="N299" s="3"/>
      <c r="V299" s="64"/>
    </row>
    <row r="300" spans="1:22" ht="13.5" thickBot="1">
      <c r="A300" s="697"/>
      <c r="B300" s="13"/>
      <c r="C300" s="13"/>
      <c r="D300" s="5"/>
      <c r="E300" s="13"/>
      <c r="F300" s="13"/>
      <c r="G300" s="755"/>
      <c r="H300" s="756"/>
      <c r="I300" s="757"/>
      <c r="J300" s="52" t="s">
        <v>2</v>
      </c>
      <c r="K300" s="52"/>
      <c r="L300" s="52"/>
      <c r="M300" s="53"/>
      <c r="N300" s="3"/>
      <c r="V300" s="64">
        <f>G300</f>
        <v>0</v>
      </c>
    </row>
    <row r="301" spans="1:22" ht="23.25" thickBot="1">
      <c r="A301" s="697"/>
      <c r="B301" s="235" t="s">
        <v>77</v>
      </c>
      <c r="C301" s="235" t="s">
        <v>79</v>
      </c>
      <c r="D301" s="235" t="s">
        <v>22</v>
      </c>
      <c r="E301" s="758" t="s">
        <v>81</v>
      </c>
      <c r="F301" s="758"/>
      <c r="G301" s="707"/>
      <c r="H301" s="708"/>
      <c r="I301" s="709"/>
      <c r="J301" s="18" t="s">
        <v>1</v>
      </c>
      <c r="K301" s="19"/>
      <c r="L301" s="19"/>
      <c r="M301" s="20"/>
      <c r="N301" s="3"/>
      <c r="V301" s="64"/>
    </row>
    <row r="302" spans="1:22" ht="13.5" thickBot="1">
      <c r="A302" s="753"/>
      <c r="B302" s="14"/>
      <c r="C302" s="14"/>
      <c r="D302" s="15"/>
      <c r="E302" s="16" t="s">
        <v>4</v>
      </c>
      <c r="F302" s="17"/>
      <c r="G302" s="759"/>
      <c r="H302" s="760"/>
      <c r="I302" s="761"/>
      <c r="J302" s="18" t="s">
        <v>0</v>
      </c>
      <c r="K302" s="19"/>
      <c r="L302" s="19"/>
      <c r="M302" s="20"/>
      <c r="N302" s="3"/>
      <c r="V302" s="64"/>
    </row>
    <row r="303" spans="1:22" ht="24" thickTop="1" thickBot="1">
      <c r="A303" s="752">
        <f>A299+1</f>
        <v>72</v>
      </c>
      <c r="B303" s="233" t="s">
        <v>76</v>
      </c>
      <c r="C303" s="233" t="s">
        <v>78</v>
      </c>
      <c r="D303" s="233" t="s">
        <v>23</v>
      </c>
      <c r="E303" s="754" t="s">
        <v>80</v>
      </c>
      <c r="F303" s="754"/>
      <c r="G303" s="754" t="s">
        <v>71</v>
      </c>
      <c r="H303" s="716"/>
      <c r="I303" s="231"/>
      <c r="J303" s="54" t="s">
        <v>2</v>
      </c>
      <c r="K303" s="55"/>
      <c r="L303" s="55"/>
      <c r="M303" s="56"/>
      <c r="N303" s="3"/>
      <c r="V303" s="64"/>
    </row>
    <row r="304" spans="1:22" ht="13.5" thickBot="1">
      <c r="A304" s="697"/>
      <c r="B304" s="13"/>
      <c r="C304" s="13"/>
      <c r="D304" s="5"/>
      <c r="E304" s="13"/>
      <c r="F304" s="13"/>
      <c r="G304" s="755"/>
      <c r="H304" s="756"/>
      <c r="I304" s="757"/>
      <c r="J304" s="52" t="s">
        <v>2</v>
      </c>
      <c r="K304" s="52"/>
      <c r="L304" s="52"/>
      <c r="M304" s="53"/>
      <c r="N304" s="3"/>
      <c r="V304" s="64">
        <f>G304</f>
        <v>0</v>
      </c>
    </row>
    <row r="305" spans="1:22" ht="23.25" thickBot="1">
      <c r="A305" s="697"/>
      <c r="B305" s="235" t="s">
        <v>77</v>
      </c>
      <c r="C305" s="235" t="s">
        <v>79</v>
      </c>
      <c r="D305" s="235" t="s">
        <v>22</v>
      </c>
      <c r="E305" s="758" t="s">
        <v>81</v>
      </c>
      <c r="F305" s="758"/>
      <c r="G305" s="707"/>
      <c r="H305" s="708"/>
      <c r="I305" s="709"/>
      <c r="J305" s="18" t="s">
        <v>1</v>
      </c>
      <c r="K305" s="19"/>
      <c r="L305" s="19"/>
      <c r="M305" s="20"/>
      <c r="N305" s="3"/>
      <c r="V305" s="64"/>
    </row>
    <row r="306" spans="1:22" ht="13.5" thickBot="1">
      <c r="A306" s="753"/>
      <c r="B306" s="14"/>
      <c r="C306" s="14"/>
      <c r="D306" s="15"/>
      <c r="E306" s="16" t="s">
        <v>4</v>
      </c>
      <c r="F306" s="17"/>
      <c r="G306" s="759"/>
      <c r="H306" s="760"/>
      <c r="I306" s="761"/>
      <c r="J306" s="18" t="s">
        <v>0</v>
      </c>
      <c r="K306" s="19"/>
      <c r="L306" s="19"/>
      <c r="M306" s="20"/>
      <c r="N306" s="3"/>
      <c r="V306" s="64"/>
    </row>
    <row r="307" spans="1:22" ht="24" thickTop="1" thickBot="1">
      <c r="A307" s="752">
        <f>A303+1</f>
        <v>73</v>
      </c>
      <c r="B307" s="233" t="s">
        <v>76</v>
      </c>
      <c r="C307" s="233" t="s">
        <v>78</v>
      </c>
      <c r="D307" s="233" t="s">
        <v>23</v>
      </c>
      <c r="E307" s="754" t="s">
        <v>80</v>
      </c>
      <c r="F307" s="754"/>
      <c r="G307" s="754" t="s">
        <v>71</v>
      </c>
      <c r="H307" s="716"/>
      <c r="I307" s="231"/>
      <c r="J307" s="54" t="s">
        <v>2</v>
      </c>
      <c r="K307" s="55"/>
      <c r="L307" s="55"/>
      <c r="M307" s="56"/>
      <c r="N307" s="3"/>
      <c r="V307" s="64"/>
    </row>
    <row r="308" spans="1:22" ht="13.5" thickBot="1">
      <c r="A308" s="697"/>
      <c r="B308" s="13"/>
      <c r="C308" s="13"/>
      <c r="D308" s="5"/>
      <c r="E308" s="13"/>
      <c r="F308" s="13"/>
      <c r="G308" s="755"/>
      <c r="H308" s="756"/>
      <c r="I308" s="757"/>
      <c r="J308" s="52" t="s">
        <v>2</v>
      </c>
      <c r="K308" s="52"/>
      <c r="L308" s="52"/>
      <c r="M308" s="53"/>
      <c r="N308" s="3"/>
      <c r="V308" s="64">
        <f>G308</f>
        <v>0</v>
      </c>
    </row>
    <row r="309" spans="1:22" ht="23.25" thickBot="1">
      <c r="A309" s="697"/>
      <c r="B309" s="235" t="s">
        <v>77</v>
      </c>
      <c r="C309" s="235" t="s">
        <v>79</v>
      </c>
      <c r="D309" s="235" t="s">
        <v>22</v>
      </c>
      <c r="E309" s="758" t="s">
        <v>81</v>
      </c>
      <c r="F309" s="758"/>
      <c r="G309" s="707"/>
      <c r="H309" s="708"/>
      <c r="I309" s="709"/>
      <c r="J309" s="18" t="s">
        <v>1</v>
      </c>
      <c r="K309" s="19"/>
      <c r="L309" s="19"/>
      <c r="M309" s="20"/>
      <c r="N309" s="3"/>
      <c r="V309" s="64"/>
    </row>
    <row r="310" spans="1:22" ht="13.5" thickBot="1">
      <c r="A310" s="753"/>
      <c r="B310" s="14"/>
      <c r="C310" s="14"/>
      <c r="D310" s="15"/>
      <c r="E310" s="16" t="s">
        <v>4</v>
      </c>
      <c r="F310" s="17"/>
      <c r="G310" s="759"/>
      <c r="H310" s="760"/>
      <c r="I310" s="761"/>
      <c r="J310" s="18" t="s">
        <v>0</v>
      </c>
      <c r="K310" s="19"/>
      <c r="L310" s="19"/>
      <c r="M310" s="20"/>
      <c r="N310" s="3"/>
      <c r="V310" s="64"/>
    </row>
    <row r="311" spans="1:22" ht="24" thickTop="1" thickBot="1">
      <c r="A311" s="752">
        <f>A307+1</f>
        <v>74</v>
      </c>
      <c r="B311" s="233" t="s">
        <v>76</v>
      </c>
      <c r="C311" s="233" t="s">
        <v>78</v>
      </c>
      <c r="D311" s="233" t="s">
        <v>23</v>
      </c>
      <c r="E311" s="754" t="s">
        <v>80</v>
      </c>
      <c r="F311" s="754"/>
      <c r="G311" s="754" t="s">
        <v>71</v>
      </c>
      <c r="H311" s="716"/>
      <c r="I311" s="231"/>
      <c r="J311" s="54" t="s">
        <v>2</v>
      </c>
      <c r="K311" s="55"/>
      <c r="L311" s="55"/>
      <c r="M311" s="56"/>
      <c r="N311" s="3"/>
      <c r="V311" s="64"/>
    </row>
    <row r="312" spans="1:22" ht="13.5" thickBot="1">
      <c r="A312" s="697"/>
      <c r="B312" s="13"/>
      <c r="C312" s="13"/>
      <c r="D312" s="5"/>
      <c r="E312" s="13"/>
      <c r="F312" s="13"/>
      <c r="G312" s="755"/>
      <c r="H312" s="756"/>
      <c r="I312" s="757"/>
      <c r="J312" s="52" t="s">
        <v>2</v>
      </c>
      <c r="K312" s="52"/>
      <c r="L312" s="52"/>
      <c r="M312" s="53"/>
      <c r="N312" s="3"/>
      <c r="V312" s="64">
        <f>G312</f>
        <v>0</v>
      </c>
    </row>
    <row r="313" spans="1:22" ht="23.25" thickBot="1">
      <c r="A313" s="697"/>
      <c r="B313" s="235" t="s">
        <v>77</v>
      </c>
      <c r="C313" s="235" t="s">
        <v>79</v>
      </c>
      <c r="D313" s="235" t="s">
        <v>22</v>
      </c>
      <c r="E313" s="758" t="s">
        <v>81</v>
      </c>
      <c r="F313" s="758"/>
      <c r="G313" s="707"/>
      <c r="H313" s="708"/>
      <c r="I313" s="709"/>
      <c r="J313" s="18" t="s">
        <v>1</v>
      </c>
      <c r="K313" s="19"/>
      <c r="L313" s="19"/>
      <c r="M313" s="20"/>
      <c r="N313" s="3"/>
      <c r="V313" s="64"/>
    </row>
    <row r="314" spans="1:22" ht="13.5" thickBot="1">
      <c r="A314" s="753"/>
      <c r="B314" s="14"/>
      <c r="C314" s="14"/>
      <c r="D314" s="15"/>
      <c r="E314" s="16" t="s">
        <v>4</v>
      </c>
      <c r="F314" s="17"/>
      <c r="G314" s="759"/>
      <c r="H314" s="760"/>
      <c r="I314" s="761"/>
      <c r="J314" s="18" t="s">
        <v>0</v>
      </c>
      <c r="K314" s="19"/>
      <c r="L314" s="19"/>
      <c r="M314" s="20"/>
      <c r="N314" s="3"/>
      <c r="V314" s="64"/>
    </row>
    <row r="315" spans="1:22" ht="24" thickTop="1" thickBot="1">
      <c r="A315" s="752">
        <f>A311+1</f>
        <v>75</v>
      </c>
      <c r="B315" s="233" t="s">
        <v>76</v>
      </c>
      <c r="C315" s="233" t="s">
        <v>78</v>
      </c>
      <c r="D315" s="233" t="s">
        <v>23</v>
      </c>
      <c r="E315" s="754" t="s">
        <v>80</v>
      </c>
      <c r="F315" s="754"/>
      <c r="G315" s="754" t="s">
        <v>71</v>
      </c>
      <c r="H315" s="716"/>
      <c r="I315" s="231"/>
      <c r="J315" s="54" t="s">
        <v>2</v>
      </c>
      <c r="K315" s="55"/>
      <c r="L315" s="55"/>
      <c r="M315" s="56"/>
      <c r="N315" s="3"/>
      <c r="V315" s="64"/>
    </row>
    <row r="316" spans="1:22" ht="13.5" thickBot="1">
      <c r="A316" s="697"/>
      <c r="B316" s="13"/>
      <c r="C316" s="13"/>
      <c r="D316" s="5"/>
      <c r="E316" s="13"/>
      <c r="F316" s="13"/>
      <c r="G316" s="755"/>
      <c r="H316" s="756"/>
      <c r="I316" s="757"/>
      <c r="J316" s="52" t="s">
        <v>2</v>
      </c>
      <c r="K316" s="52"/>
      <c r="L316" s="52"/>
      <c r="M316" s="53"/>
      <c r="N316" s="3"/>
      <c r="V316" s="64">
        <f>G316</f>
        <v>0</v>
      </c>
    </row>
    <row r="317" spans="1:22" ht="23.25" thickBot="1">
      <c r="A317" s="697"/>
      <c r="B317" s="235" t="s">
        <v>77</v>
      </c>
      <c r="C317" s="235" t="s">
        <v>79</v>
      </c>
      <c r="D317" s="235" t="s">
        <v>22</v>
      </c>
      <c r="E317" s="758" t="s">
        <v>81</v>
      </c>
      <c r="F317" s="758"/>
      <c r="G317" s="707"/>
      <c r="H317" s="708"/>
      <c r="I317" s="709"/>
      <c r="J317" s="18" t="s">
        <v>1</v>
      </c>
      <c r="K317" s="19"/>
      <c r="L317" s="19"/>
      <c r="M317" s="20"/>
      <c r="N317" s="3"/>
      <c r="V317" s="64"/>
    </row>
    <row r="318" spans="1:22" ht="13.5" thickBot="1">
      <c r="A318" s="753"/>
      <c r="B318" s="14"/>
      <c r="C318" s="14"/>
      <c r="D318" s="15"/>
      <c r="E318" s="16" t="s">
        <v>4</v>
      </c>
      <c r="F318" s="17"/>
      <c r="G318" s="759"/>
      <c r="H318" s="760"/>
      <c r="I318" s="761"/>
      <c r="J318" s="18" t="s">
        <v>0</v>
      </c>
      <c r="K318" s="19"/>
      <c r="L318" s="19"/>
      <c r="M318" s="20"/>
      <c r="N318" s="3"/>
      <c r="V318" s="64"/>
    </row>
    <row r="319" spans="1:22" ht="24" thickTop="1" thickBot="1">
      <c r="A319" s="752">
        <f>A315+1</f>
        <v>76</v>
      </c>
      <c r="B319" s="233" t="s">
        <v>76</v>
      </c>
      <c r="C319" s="233" t="s">
        <v>78</v>
      </c>
      <c r="D319" s="233" t="s">
        <v>23</v>
      </c>
      <c r="E319" s="754" t="s">
        <v>80</v>
      </c>
      <c r="F319" s="754"/>
      <c r="G319" s="754" t="s">
        <v>71</v>
      </c>
      <c r="H319" s="716"/>
      <c r="I319" s="231"/>
      <c r="J319" s="54" t="s">
        <v>2</v>
      </c>
      <c r="K319" s="55"/>
      <c r="L319" s="55"/>
      <c r="M319" s="56"/>
      <c r="N319" s="3"/>
      <c r="V319" s="64"/>
    </row>
    <row r="320" spans="1:22" ht="13.5" thickBot="1">
      <c r="A320" s="697"/>
      <c r="B320" s="13"/>
      <c r="C320" s="13"/>
      <c r="D320" s="5"/>
      <c r="E320" s="13"/>
      <c r="F320" s="13"/>
      <c r="G320" s="755"/>
      <c r="H320" s="756"/>
      <c r="I320" s="757"/>
      <c r="J320" s="52" t="s">
        <v>2</v>
      </c>
      <c r="K320" s="52"/>
      <c r="L320" s="52"/>
      <c r="M320" s="53"/>
      <c r="N320" s="3"/>
      <c r="V320" s="64">
        <f>G320</f>
        <v>0</v>
      </c>
    </row>
    <row r="321" spans="1:22" ht="23.25" thickBot="1">
      <c r="A321" s="697"/>
      <c r="B321" s="235" t="s">
        <v>77</v>
      </c>
      <c r="C321" s="235" t="s">
        <v>79</v>
      </c>
      <c r="D321" s="235" t="s">
        <v>22</v>
      </c>
      <c r="E321" s="758" t="s">
        <v>81</v>
      </c>
      <c r="F321" s="758"/>
      <c r="G321" s="707"/>
      <c r="H321" s="708"/>
      <c r="I321" s="709"/>
      <c r="J321" s="18" t="s">
        <v>1</v>
      </c>
      <c r="K321" s="19"/>
      <c r="L321" s="19"/>
      <c r="M321" s="20"/>
      <c r="N321" s="3"/>
      <c r="V321" s="64"/>
    </row>
    <row r="322" spans="1:22" ht="13.5" thickBot="1">
      <c r="A322" s="753"/>
      <c r="B322" s="14"/>
      <c r="C322" s="14"/>
      <c r="D322" s="15"/>
      <c r="E322" s="16" t="s">
        <v>4</v>
      </c>
      <c r="F322" s="17"/>
      <c r="G322" s="759"/>
      <c r="H322" s="760"/>
      <c r="I322" s="761"/>
      <c r="J322" s="18" t="s">
        <v>0</v>
      </c>
      <c r="K322" s="19"/>
      <c r="L322" s="19"/>
      <c r="M322" s="20"/>
      <c r="N322" s="3"/>
      <c r="V322" s="64"/>
    </row>
    <row r="323" spans="1:22" ht="24" thickTop="1" thickBot="1">
      <c r="A323" s="752">
        <f>A319+1</f>
        <v>77</v>
      </c>
      <c r="B323" s="233" t="s">
        <v>76</v>
      </c>
      <c r="C323" s="233" t="s">
        <v>78</v>
      </c>
      <c r="D323" s="233" t="s">
        <v>23</v>
      </c>
      <c r="E323" s="754" t="s">
        <v>80</v>
      </c>
      <c r="F323" s="754"/>
      <c r="G323" s="754" t="s">
        <v>71</v>
      </c>
      <c r="H323" s="716"/>
      <c r="I323" s="231"/>
      <c r="J323" s="54" t="s">
        <v>2</v>
      </c>
      <c r="K323" s="55"/>
      <c r="L323" s="55"/>
      <c r="M323" s="56"/>
      <c r="N323" s="3"/>
      <c r="V323" s="64"/>
    </row>
    <row r="324" spans="1:22" ht="13.5" thickBot="1">
      <c r="A324" s="697"/>
      <c r="B324" s="13"/>
      <c r="C324" s="13"/>
      <c r="D324" s="5"/>
      <c r="E324" s="13"/>
      <c r="F324" s="13"/>
      <c r="G324" s="755"/>
      <c r="H324" s="756"/>
      <c r="I324" s="757"/>
      <c r="J324" s="52" t="s">
        <v>2</v>
      </c>
      <c r="K324" s="52"/>
      <c r="L324" s="52"/>
      <c r="M324" s="53"/>
      <c r="N324" s="3"/>
      <c r="V324" s="64">
        <f>G324</f>
        <v>0</v>
      </c>
    </row>
    <row r="325" spans="1:22" ht="23.25" thickBot="1">
      <c r="A325" s="697"/>
      <c r="B325" s="235" t="s">
        <v>77</v>
      </c>
      <c r="C325" s="235" t="s">
        <v>79</v>
      </c>
      <c r="D325" s="235" t="s">
        <v>22</v>
      </c>
      <c r="E325" s="758" t="s">
        <v>81</v>
      </c>
      <c r="F325" s="758"/>
      <c r="G325" s="707"/>
      <c r="H325" s="708"/>
      <c r="I325" s="709"/>
      <c r="J325" s="18" t="s">
        <v>1</v>
      </c>
      <c r="K325" s="19"/>
      <c r="L325" s="19"/>
      <c r="M325" s="20"/>
      <c r="N325" s="3"/>
      <c r="V325" s="64"/>
    </row>
    <row r="326" spans="1:22" ht="13.5" thickBot="1">
      <c r="A326" s="753"/>
      <c r="B326" s="14"/>
      <c r="C326" s="14"/>
      <c r="D326" s="15"/>
      <c r="E326" s="16" t="s">
        <v>4</v>
      </c>
      <c r="F326" s="17"/>
      <c r="G326" s="759"/>
      <c r="H326" s="760"/>
      <c r="I326" s="761"/>
      <c r="J326" s="18" t="s">
        <v>0</v>
      </c>
      <c r="K326" s="19"/>
      <c r="L326" s="19"/>
      <c r="M326" s="20"/>
      <c r="N326" s="3"/>
      <c r="V326" s="64"/>
    </row>
    <row r="327" spans="1:22" ht="24" thickTop="1" thickBot="1">
      <c r="A327" s="752">
        <f>A323+1</f>
        <v>78</v>
      </c>
      <c r="B327" s="233" t="s">
        <v>76</v>
      </c>
      <c r="C327" s="233" t="s">
        <v>78</v>
      </c>
      <c r="D327" s="233" t="s">
        <v>23</v>
      </c>
      <c r="E327" s="754" t="s">
        <v>80</v>
      </c>
      <c r="F327" s="754"/>
      <c r="G327" s="754" t="s">
        <v>71</v>
      </c>
      <c r="H327" s="716"/>
      <c r="I327" s="231"/>
      <c r="J327" s="54" t="s">
        <v>2</v>
      </c>
      <c r="K327" s="55"/>
      <c r="L327" s="55"/>
      <c r="M327" s="56"/>
      <c r="N327" s="3"/>
      <c r="V327" s="64"/>
    </row>
    <row r="328" spans="1:22" ht="13.5" thickBot="1">
      <c r="A328" s="697"/>
      <c r="B328" s="13"/>
      <c r="C328" s="13"/>
      <c r="D328" s="5"/>
      <c r="E328" s="13"/>
      <c r="F328" s="13"/>
      <c r="G328" s="755"/>
      <c r="H328" s="756"/>
      <c r="I328" s="757"/>
      <c r="J328" s="52" t="s">
        <v>2</v>
      </c>
      <c r="K328" s="52"/>
      <c r="L328" s="52"/>
      <c r="M328" s="53"/>
      <c r="N328" s="3"/>
      <c r="V328" s="64">
        <f>G328</f>
        <v>0</v>
      </c>
    </row>
    <row r="329" spans="1:22" ht="23.25" thickBot="1">
      <c r="A329" s="697"/>
      <c r="B329" s="235" t="s">
        <v>77</v>
      </c>
      <c r="C329" s="235" t="s">
        <v>79</v>
      </c>
      <c r="D329" s="235" t="s">
        <v>22</v>
      </c>
      <c r="E329" s="758" t="s">
        <v>81</v>
      </c>
      <c r="F329" s="758"/>
      <c r="G329" s="707"/>
      <c r="H329" s="708"/>
      <c r="I329" s="709"/>
      <c r="J329" s="18" t="s">
        <v>1</v>
      </c>
      <c r="K329" s="19"/>
      <c r="L329" s="19"/>
      <c r="M329" s="20"/>
      <c r="N329" s="3"/>
      <c r="V329" s="64"/>
    </row>
    <row r="330" spans="1:22" ht="13.5" thickBot="1">
      <c r="A330" s="753"/>
      <c r="B330" s="14"/>
      <c r="C330" s="14"/>
      <c r="D330" s="15"/>
      <c r="E330" s="16" t="s">
        <v>4</v>
      </c>
      <c r="F330" s="17"/>
      <c r="G330" s="759"/>
      <c r="H330" s="760"/>
      <c r="I330" s="761"/>
      <c r="J330" s="18" t="s">
        <v>0</v>
      </c>
      <c r="K330" s="19"/>
      <c r="L330" s="19"/>
      <c r="M330" s="20"/>
      <c r="N330" s="3"/>
      <c r="V330" s="64"/>
    </row>
    <row r="331" spans="1:22" ht="24" thickTop="1" thickBot="1">
      <c r="A331" s="752">
        <f>A327+1</f>
        <v>79</v>
      </c>
      <c r="B331" s="233" t="s">
        <v>76</v>
      </c>
      <c r="C331" s="233" t="s">
        <v>78</v>
      </c>
      <c r="D331" s="233" t="s">
        <v>23</v>
      </c>
      <c r="E331" s="754" t="s">
        <v>80</v>
      </c>
      <c r="F331" s="754"/>
      <c r="G331" s="754" t="s">
        <v>71</v>
      </c>
      <c r="H331" s="716"/>
      <c r="I331" s="231"/>
      <c r="J331" s="54" t="s">
        <v>2</v>
      </c>
      <c r="K331" s="55"/>
      <c r="L331" s="55"/>
      <c r="M331" s="56"/>
      <c r="N331" s="3"/>
      <c r="V331" s="64"/>
    </row>
    <row r="332" spans="1:22" ht="13.5" thickBot="1">
      <c r="A332" s="697"/>
      <c r="B332" s="13"/>
      <c r="C332" s="13"/>
      <c r="D332" s="5"/>
      <c r="E332" s="13"/>
      <c r="F332" s="13"/>
      <c r="G332" s="755"/>
      <c r="H332" s="756"/>
      <c r="I332" s="757"/>
      <c r="J332" s="52" t="s">
        <v>2</v>
      </c>
      <c r="K332" s="52"/>
      <c r="L332" s="52"/>
      <c r="M332" s="53"/>
      <c r="N332" s="3"/>
      <c r="V332" s="64">
        <f>G332</f>
        <v>0</v>
      </c>
    </row>
    <row r="333" spans="1:22" ht="23.25" thickBot="1">
      <c r="A333" s="697"/>
      <c r="B333" s="235" t="s">
        <v>77</v>
      </c>
      <c r="C333" s="235" t="s">
        <v>79</v>
      </c>
      <c r="D333" s="235" t="s">
        <v>22</v>
      </c>
      <c r="E333" s="758" t="s">
        <v>81</v>
      </c>
      <c r="F333" s="758"/>
      <c r="G333" s="707"/>
      <c r="H333" s="708"/>
      <c r="I333" s="709"/>
      <c r="J333" s="18" t="s">
        <v>1</v>
      </c>
      <c r="K333" s="19"/>
      <c r="L333" s="19"/>
      <c r="M333" s="20"/>
      <c r="N333" s="3"/>
      <c r="V333" s="64"/>
    </row>
    <row r="334" spans="1:22" ht="13.5" thickBot="1">
      <c r="A334" s="753"/>
      <c r="B334" s="14"/>
      <c r="C334" s="14"/>
      <c r="D334" s="15"/>
      <c r="E334" s="16" t="s">
        <v>4</v>
      </c>
      <c r="F334" s="17"/>
      <c r="G334" s="759"/>
      <c r="H334" s="760"/>
      <c r="I334" s="761"/>
      <c r="J334" s="18" t="s">
        <v>0</v>
      </c>
      <c r="K334" s="19"/>
      <c r="L334" s="19"/>
      <c r="M334" s="20"/>
      <c r="N334" s="3"/>
      <c r="V334" s="64"/>
    </row>
    <row r="335" spans="1:22" ht="24" thickTop="1" thickBot="1">
      <c r="A335" s="752">
        <f>A331+1</f>
        <v>80</v>
      </c>
      <c r="B335" s="233" t="s">
        <v>76</v>
      </c>
      <c r="C335" s="233" t="s">
        <v>78</v>
      </c>
      <c r="D335" s="233" t="s">
        <v>23</v>
      </c>
      <c r="E335" s="754" t="s">
        <v>80</v>
      </c>
      <c r="F335" s="754"/>
      <c r="G335" s="754" t="s">
        <v>71</v>
      </c>
      <c r="H335" s="716"/>
      <c r="I335" s="231"/>
      <c r="J335" s="54" t="s">
        <v>2</v>
      </c>
      <c r="K335" s="55"/>
      <c r="L335" s="55"/>
      <c r="M335" s="56"/>
      <c r="N335" s="3"/>
      <c r="V335" s="64"/>
    </row>
    <row r="336" spans="1:22" ht="13.5" thickBot="1">
      <c r="A336" s="697"/>
      <c r="B336" s="13"/>
      <c r="C336" s="13"/>
      <c r="D336" s="5"/>
      <c r="E336" s="13"/>
      <c r="F336" s="13"/>
      <c r="G336" s="755"/>
      <c r="H336" s="756"/>
      <c r="I336" s="757"/>
      <c r="J336" s="52" t="s">
        <v>2</v>
      </c>
      <c r="K336" s="52"/>
      <c r="L336" s="52"/>
      <c r="M336" s="53"/>
      <c r="N336" s="3"/>
      <c r="V336" s="64">
        <f>G336</f>
        <v>0</v>
      </c>
    </row>
    <row r="337" spans="1:22" ht="23.25" thickBot="1">
      <c r="A337" s="697"/>
      <c r="B337" s="235" t="s">
        <v>77</v>
      </c>
      <c r="C337" s="235" t="s">
        <v>79</v>
      </c>
      <c r="D337" s="235" t="s">
        <v>22</v>
      </c>
      <c r="E337" s="758" t="s">
        <v>81</v>
      </c>
      <c r="F337" s="758"/>
      <c r="G337" s="707"/>
      <c r="H337" s="708"/>
      <c r="I337" s="709"/>
      <c r="J337" s="18" t="s">
        <v>1</v>
      </c>
      <c r="K337" s="19"/>
      <c r="L337" s="19"/>
      <c r="M337" s="20"/>
      <c r="N337" s="3"/>
      <c r="V337" s="64"/>
    </row>
    <row r="338" spans="1:22" ht="13.5" thickBot="1">
      <c r="A338" s="753"/>
      <c r="B338" s="14"/>
      <c r="C338" s="14"/>
      <c r="D338" s="15"/>
      <c r="E338" s="16" t="s">
        <v>4</v>
      </c>
      <c r="F338" s="17"/>
      <c r="G338" s="759"/>
      <c r="H338" s="760"/>
      <c r="I338" s="761"/>
      <c r="J338" s="18" t="s">
        <v>0</v>
      </c>
      <c r="K338" s="19"/>
      <c r="L338" s="19"/>
      <c r="M338" s="20"/>
      <c r="N338" s="3"/>
      <c r="V338" s="64"/>
    </row>
    <row r="339" spans="1:22" ht="24" thickTop="1" thickBot="1">
      <c r="A339" s="752">
        <f>A335+1</f>
        <v>81</v>
      </c>
      <c r="B339" s="233" t="s">
        <v>76</v>
      </c>
      <c r="C339" s="233" t="s">
        <v>78</v>
      </c>
      <c r="D339" s="233" t="s">
        <v>23</v>
      </c>
      <c r="E339" s="754" t="s">
        <v>80</v>
      </c>
      <c r="F339" s="754"/>
      <c r="G339" s="754" t="s">
        <v>71</v>
      </c>
      <c r="H339" s="716"/>
      <c r="I339" s="231"/>
      <c r="J339" s="54" t="s">
        <v>2</v>
      </c>
      <c r="K339" s="55"/>
      <c r="L339" s="55"/>
      <c r="M339" s="56"/>
      <c r="N339" s="3"/>
      <c r="V339" s="64"/>
    </row>
    <row r="340" spans="1:22" ht="13.5" thickBot="1">
      <c r="A340" s="697"/>
      <c r="B340" s="13"/>
      <c r="C340" s="13"/>
      <c r="D340" s="5"/>
      <c r="E340" s="13"/>
      <c r="F340" s="13"/>
      <c r="G340" s="755"/>
      <c r="H340" s="756"/>
      <c r="I340" s="757"/>
      <c r="J340" s="52" t="s">
        <v>2</v>
      </c>
      <c r="K340" s="52"/>
      <c r="L340" s="52"/>
      <c r="M340" s="53"/>
      <c r="N340" s="3"/>
      <c r="V340" s="64">
        <f>G340</f>
        <v>0</v>
      </c>
    </row>
    <row r="341" spans="1:22" ht="23.25" thickBot="1">
      <c r="A341" s="697"/>
      <c r="B341" s="235" t="s">
        <v>77</v>
      </c>
      <c r="C341" s="235" t="s">
        <v>79</v>
      </c>
      <c r="D341" s="235" t="s">
        <v>22</v>
      </c>
      <c r="E341" s="758" t="s">
        <v>81</v>
      </c>
      <c r="F341" s="758"/>
      <c r="G341" s="707"/>
      <c r="H341" s="708"/>
      <c r="I341" s="709"/>
      <c r="J341" s="18" t="s">
        <v>1</v>
      </c>
      <c r="K341" s="19"/>
      <c r="L341" s="19"/>
      <c r="M341" s="20"/>
      <c r="N341" s="3"/>
      <c r="V341" s="64"/>
    </row>
    <row r="342" spans="1:22" ht="13.5" thickBot="1">
      <c r="A342" s="753"/>
      <c r="B342" s="14"/>
      <c r="C342" s="14"/>
      <c r="D342" s="15"/>
      <c r="E342" s="16" t="s">
        <v>4</v>
      </c>
      <c r="F342" s="17"/>
      <c r="G342" s="759"/>
      <c r="H342" s="760"/>
      <c r="I342" s="761"/>
      <c r="J342" s="18" t="s">
        <v>0</v>
      </c>
      <c r="K342" s="19"/>
      <c r="L342" s="19"/>
      <c r="M342" s="20"/>
      <c r="N342" s="3"/>
      <c r="V342" s="64"/>
    </row>
    <row r="343" spans="1:22" ht="24" thickTop="1" thickBot="1">
      <c r="A343" s="752">
        <f>A339+1</f>
        <v>82</v>
      </c>
      <c r="B343" s="233" t="s">
        <v>76</v>
      </c>
      <c r="C343" s="233" t="s">
        <v>78</v>
      </c>
      <c r="D343" s="233" t="s">
        <v>23</v>
      </c>
      <c r="E343" s="754" t="s">
        <v>80</v>
      </c>
      <c r="F343" s="754"/>
      <c r="G343" s="754" t="s">
        <v>71</v>
      </c>
      <c r="H343" s="716"/>
      <c r="I343" s="231"/>
      <c r="J343" s="54" t="s">
        <v>2</v>
      </c>
      <c r="K343" s="55"/>
      <c r="L343" s="55"/>
      <c r="M343" s="56"/>
      <c r="N343" s="3"/>
      <c r="V343" s="64"/>
    </row>
    <row r="344" spans="1:22" ht="13.5" thickBot="1">
      <c r="A344" s="697"/>
      <c r="B344" s="13"/>
      <c r="C344" s="13"/>
      <c r="D344" s="5"/>
      <c r="E344" s="13"/>
      <c r="F344" s="13"/>
      <c r="G344" s="755"/>
      <c r="H344" s="756"/>
      <c r="I344" s="757"/>
      <c r="J344" s="52" t="s">
        <v>2</v>
      </c>
      <c r="K344" s="52"/>
      <c r="L344" s="52"/>
      <c r="M344" s="53"/>
      <c r="N344" s="3"/>
      <c r="V344" s="64">
        <f>G344</f>
        <v>0</v>
      </c>
    </row>
    <row r="345" spans="1:22" ht="23.25" thickBot="1">
      <c r="A345" s="697"/>
      <c r="B345" s="235" t="s">
        <v>77</v>
      </c>
      <c r="C345" s="235" t="s">
        <v>79</v>
      </c>
      <c r="D345" s="235" t="s">
        <v>22</v>
      </c>
      <c r="E345" s="758" t="s">
        <v>81</v>
      </c>
      <c r="F345" s="758"/>
      <c r="G345" s="707"/>
      <c r="H345" s="708"/>
      <c r="I345" s="709"/>
      <c r="J345" s="18" t="s">
        <v>1</v>
      </c>
      <c r="K345" s="19"/>
      <c r="L345" s="19"/>
      <c r="M345" s="20"/>
      <c r="N345" s="3"/>
      <c r="V345" s="64"/>
    </row>
    <row r="346" spans="1:22" ht="13.5" thickBot="1">
      <c r="A346" s="753"/>
      <c r="B346" s="14"/>
      <c r="C346" s="14"/>
      <c r="D346" s="15"/>
      <c r="E346" s="16" t="s">
        <v>4</v>
      </c>
      <c r="F346" s="17"/>
      <c r="G346" s="759"/>
      <c r="H346" s="760"/>
      <c r="I346" s="761"/>
      <c r="J346" s="18" t="s">
        <v>0</v>
      </c>
      <c r="K346" s="19"/>
      <c r="L346" s="19"/>
      <c r="M346" s="20"/>
      <c r="N346" s="3"/>
      <c r="V346" s="64"/>
    </row>
    <row r="347" spans="1:22" ht="24" thickTop="1" thickBot="1">
      <c r="A347" s="752">
        <f>A343+1</f>
        <v>83</v>
      </c>
      <c r="B347" s="233" t="s">
        <v>76</v>
      </c>
      <c r="C347" s="233" t="s">
        <v>78</v>
      </c>
      <c r="D347" s="233" t="s">
        <v>23</v>
      </c>
      <c r="E347" s="754" t="s">
        <v>80</v>
      </c>
      <c r="F347" s="754"/>
      <c r="G347" s="754" t="s">
        <v>71</v>
      </c>
      <c r="H347" s="716"/>
      <c r="I347" s="231"/>
      <c r="J347" s="54" t="s">
        <v>2</v>
      </c>
      <c r="K347" s="55"/>
      <c r="L347" s="55"/>
      <c r="M347" s="56"/>
      <c r="N347" s="3"/>
      <c r="V347" s="64"/>
    </row>
    <row r="348" spans="1:22" ht="13.5" thickBot="1">
      <c r="A348" s="697"/>
      <c r="B348" s="13"/>
      <c r="C348" s="13"/>
      <c r="D348" s="5"/>
      <c r="E348" s="13"/>
      <c r="F348" s="13"/>
      <c r="G348" s="755"/>
      <c r="H348" s="756"/>
      <c r="I348" s="757"/>
      <c r="J348" s="52" t="s">
        <v>2</v>
      </c>
      <c r="K348" s="52"/>
      <c r="L348" s="52"/>
      <c r="M348" s="53"/>
      <c r="N348" s="3"/>
      <c r="V348" s="64">
        <f>G348</f>
        <v>0</v>
      </c>
    </row>
    <row r="349" spans="1:22" ht="23.25" thickBot="1">
      <c r="A349" s="697"/>
      <c r="B349" s="235" t="s">
        <v>77</v>
      </c>
      <c r="C349" s="235" t="s">
        <v>79</v>
      </c>
      <c r="D349" s="235" t="s">
        <v>22</v>
      </c>
      <c r="E349" s="758" t="s">
        <v>81</v>
      </c>
      <c r="F349" s="758"/>
      <c r="G349" s="707"/>
      <c r="H349" s="708"/>
      <c r="I349" s="709"/>
      <c r="J349" s="18" t="s">
        <v>1</v>
      </c>
      <c r="K349" s="19"/>
      <c r="L349" s="19"/>
      <c r="M349" s="20"/>
      <c r="N349" s="3"/>
      <c r="V349" s="64"/>
    </row>
    <row r="350" spans="1:22" ht="13.5" thickBot="1">
      <c r="A350" s="753"/>
      <c r="B350" s="14"/>
      <c r="C350" s="14"/>
      <c r="D350" s="15"/>
      <c r="E350" s="16" t="s">
        <v>4</v>
      </c>
      <c r="F350" s="17"/>
      <c r="G350" s="759"/>
      <c r="H350" s="760"/>
      <c r="I350" s="761"/>
      <c r="J350" s="18" t="s">
        <v>0</v>
      </c>
      <c r="K350" s="19"/>
      <c r="L350" s="19"/>
      <c r="M350" s="20"/>
      <c r="N350" s="3"/>
      <c r="V350" s="64"/>
    </row>
    <row r="351" spans="1:22" ht="24" thickTop="1" thickBot="1">
      <c r="A351" s="752">
        <f>A347+1</f>
        <v>84</v>
      </c>
      <c r="B351" s="233" t="s">
        <v>76</v>
      </c>
      <c r="C351" s="233" t="s">
        <v>78</v>
      </c>
      <c r="D351" s="233" t="s">
        <v>23</v>
      </c>
      <c r="E351" s="754" t="s">
        <v>80</v>
      </c>
      <c r="F351" s="754"/>
      <c r="G351" s="754" t="s">
        <v>71</v>
      </c>
      <c r="H351" s="716"/>
      <c r="I351" s="231"/>
      <c r="J351" s="54" t="s">
        <v>2</v>
      </c>
      <c r="K351" s="55"/>
      <c r="L351" s="55"/>
      <c r="M351" s="56"/>
      <c r="N351" s="3"/>
      <c r="V351" s="64"/>
    </row>
    <row r="352" spans="1:22" ht="13.5" thickBot="1">
      <c r="A352" s="697"/>
      <c r="B352" s="13"/>
      <c r="C352" s="13"/>
      <c r="D352" s="5"/>
      <c r="E352" s="13"/>
      <c r="F352" s="13"/>
      <c r="G352" s="755"/>
      <c r="H352" s="756"/>
      <c r="I352" s="757"/>
      <c r="J352" s="52" t="s">
        <v>2</v>
      </c>
      <c r="K352" s="52"/>
      <c r="L352" s="52"/>
      <c r="M352" s="53"/>
      <c r="N352" s="3"/>
      <c r="V352" s="64">
        <f>G352</f>
        <v>0</v>
      </c>
    </row>
    <row r="353" spans="1:22" ht="23.25" thickBot="1">
      <c r="A353" s="697"/>
      <c r="B353" s="235" t="s">
        <v>77</v>
      </c>
      <c r="C353" s="235" t="s">
        <v>79</v>
      </c>
      <c r="D353" s="235" t="s">
        <v>22</v>
      </c>
      <c r="E353" s="758" t="s">
        <v>81</v>
      </c>
      <c r="F353" s="758"/>
      <c r="G353" s="707"/>
      <c r="H353" s="708"/>
      <c r="I353" s="709"/>
      <c r="J353" s="18" t="s">
        <v>1</v>
      </c>
      <c r="K353" s="19"/>
      <c r="L353" s="19"/>
      <c r="M353" s="20"/>
      <c r="N353" s="3"/>
      <c r="V353" s="64"/>
    </row>
    <row r="354" spans="1:22" ht="13.5" thickBot="1">
      <c r="A354" s="753"/>
      <c r="B354" s="14"/>
      <c r="C354" s="14"/>
      <c r="D354" s="15"/>
      <c r="E354" s="16" t="s">
        <v>4</v>
      </c>
      <c r="F354" s="17"/>
      <c r="G354" s="759"/>
      <c r="H354" s="760"/>
      <c r="I354" s="761"/>
      <c r="J354" s="18" t="s">
        <v>0</v>
      </c>
      <c r="K354" s="19"/>
      <c r="L354" s="19"/>
      <c r="M354" s="20"/>
      <c r="N354" s="3"/>
      <c r="V354" s="64"/>
    </row>
    <row r="355" spans="1:22" ht="24" thickTop="1" thickBot="1">
      <c r="A355" s="752">
        <f>A351+1</f>
        <v>85</v>
      </c>
      <c r="B355" s="233" t="s">
        <v>76</v>
      </c>
      <c r="C355" s="233" t="s">
        <v>78</v>
      </c>
      <c r="D355" s="233" t="s">
        <v>23</v>
      </c>
      <c r="E355" s="754" t="s">
        <v>80</v>
      </c>
      <c r="F355" s="754"/>
      <c r="G355" s="754" t="s">
        <v>71</v>
      </c>
      <c r="H355" s="716"/>
      <c r="I355" s="231"/>
      <c r="J355" s="54" t="s">
        <v>2</v>
      </c>
      <c r="K355" s="55"/>
      <c r="L355" s="55"/>
      <c r="M355" s="56"/>
      <c r="N355" s="3"/>
      <c r="V355" s="64"/>
    </row>
    <row r="356" spans="1:22" ht="13.5" thickBot="1">
      <c r="A356" s="697"/>
      <c r="B356" s="13"/>
      <c r="C356" s="13"/>
      <c r="D356" s="5"/>
      <c r="E356" s="13"/>
      <c r="F356" s="13"/>
      <c r="G356" s="755"/>
      <c r="H356" s="756"/>
      <c r="I356" s="757"/>
      <c r="J356" s="52" t="s">
        <v>2</v>
      </c>
      <c r="K356" s="52"/>
      <c r="L356" s="52"/>
      <c r="M356" s="53"/>
      <c r="N356" s="3"/>
      <c r="V356" s="64">
        <f>G356</f>
        <v>0</v>
      </c>
    </row>
    <row r="357" spans="1:22" ht="23.25" thickBot="1">
      <c r="A357" s="697"/>
      <c r="B357" s="235" t="s">
        <v>77</v>
      </c>
      <c r="C357" s="235" t="s">
        <v>79</v>
      </c>
      <c r="D357" s="235" t="s">
        <v>22</v>
      </c>
      <c r="E357" s="758" t="s">
        <v>81</v>
      </c>
      <c r="F357" s="758"/>
      <c r="G357" s="707"/>
      <c r="H357" s="708"/>
      <c r="I357" s="709"/>
      <c r="J357" s="18" t="s">
        <v>1</v>
      </c>
      <c r="K357" s="19"/>
      <c r="L357" s="19"/>
      <c r="M357" s="20"/>
      <c r="N357" s="3"/>
      <c r="V357" s="64"/>
    </row>
    <row r="358" spans="1:22" ht="13.5" thickBot="1">
      <c r="A358" s="753"/>
      <c r="B358" s="14"/>
      <c r="C358" s="14"/>
      <c r="D358" s="15"/>
      <c r="E358" s="16" t="s">
        <v>4</v>
      </c>
      <c r="F358" s="17"/>
      <c r="G358" s="759"/>
      <c r="H358" s="760"/>
      <c r="I358" s="761"/>
      <c r="J358" s="18" t="s">
        <v>0</v>
      </c>
      <c r="K358" s="19"/>
      <c r="L358" s="19"/>
      <c r="M358" s="20"/>
      <c r="N358" s="3"/>
      <c r="V358" s="64"/>
    </row>
    <row r="359" spans="1:22" ht="24" thickTop="1" thickBot="1">
      <c r="A359" s="752">
        <f>A355+1</f>
        <v>86</v>
      </c>
      <c r="B359" s="233" t="s">
        <v>76</v>
      </c>
      <c r="C359" s="233" t="s">
        <v>78</v>
      </c>
      <c r="D359" s="233" t="s">
        <v>23</v>
      </c>
      <c r="E359" s="754" t="s">
        <v>80</v>
      </c>
      <c r="F359" s="754"/>
      <c r="G359" s="754" t="s">
        <v>71</v>
      </c>
      <c r="H359" s="716"/>
      <c r="I359" s="231"/>
      <c r="J359" s="54" t="s">
        <v>2</v>
      </c>
      <c r="K359" s="55"/>
      <c r="L359" s="55"/>
      <c r="M359" s="56"/>
      <c r="N359" s="3"/>
      <c r="V359" s="64"/>
    </row>
    <row r="360" spans="1:22" ht="13.5" thickBot="1">
      <c r="A360" s="697"/>
      <c r="B360" s="13"/>
      <c r="C360" s="13"/>
      <c r="D360" s="5"/>
      <c r="E360" s="13"/>
      <c r="F360" s="13"/>
      <c r="G360" s="755"/>
      <c r="H360" s="756"/>
      <c r="I360" s="757"/>
      <c r="J360" s="52" t="s">
        <v>2</v>
      </c>
      <c r="K360" s="52"/>
      <c r="L360" s="52"/>
      <c r="M360" s="53"/>
      <c r="N360" s="3"/>
      <c r="V360" s="64">
        <f>G360</f>
        <v>0</v>
      </c>
    </row>
    <row r="361" spans="1:22" ht="23.25" thickBot="1">
      <c r="A361" s="697"/>
      <c r="B361" s="235" t="s">
        <v>77</v>
      </c>
      <c r="C361" s="235" t="s">
        <v>79</v>
      </c>
      <c r="D361" s="235" t="s">
        <v>22</v>
      </c>
      <c r="E361" s="758" t="s">
        <v>81</v>
      </c>
      <c r="F361" s="758"/>
      <c r="G361" s="707"/>
      <c r="H361" s="708"/>
      <c r="I361" s="709"/>
      <c r="J361" s="18" t="s">
        <v>1</v>
      </c>
      <c r="K361" s="19"/>
      <c r="L361" s="19"/>
      <c r="M361" s="20"/>
      <c r="N361" s="3"/>
      <c r="V361" s="64"/>
    </row>
    <row r="362" spans="1:22" ht="13.5" thickBot="1">
      <c r="A362" s="753"/>
      <c r="B362" s="14"/>
      <c r="C362" s="14"/>
      <c r="D362" s="15"/>
      <c r="E362" s="16" t="s">
        <v>4</v>
      </c>
      <c r="F362" s="17"/>
      <c r="G362" s="759"/>
      <c r="H362" s="760"/>
      <c r="I362" s="761"/>
      <c r="J362" s="18" t="s">
        <v>0</v>
      </c>
      <c r="K362" s="19"/>
      <c r="L362" s="19"/>
      <c r="M362" s="20"/>
      <c r="N362" s="3"/>
      <c r="V362" s="64"/>
    </row>
    <row r="363" spans="1:22" ht="24" thickTop="1" thickBot="1">
      <c r="A363" s="752">
        <f>A359+1</f>
        <v>87</v>
      </c>
      <c r="B363" s="233" t="s">
        <v>76</v>
      </c>
      <c r="C363" s="233" t="s">
        <v>78</v>
      </c>
      <c r="D363" s="233" t="s">
        <v>23</v>
      </c>
      <c r="E363" s="754" t="s">
        <v>80</v>
      </c>
      <c r="F363" s="754"/>
      <c r="G363" s="754" t="s">
        <v>71</v>
      </c>
      <c r="H363" s="716"/>
      <c r="I363" s="231"/>
      <c r="J363" s="54" t="s">
        <v>2</v>
      </c>
      <c r="K363" s="55"/>
      <c r="L363" s="55"/>
      <c r="M363" s="56"/>
      <c r="N363" s="3"/>
      <c r="V363" s="64"/>
    </row>
    <row r="364" spans="1:22" ht="13.5" thickBot="1">
      <c r="A364" s="697"/>
      <c r="B364" s="13"/>
      <c r="C364" s="13"/>
      <c r="D364" s="5"/>
      <c r="E364" s="13"/>
      <c r="F364" s="13"/>
      <c r="G364" s="755"/>
      <c r="H364" s="756"/>
      <c r="I364" s="757"/>
      <c r="J364" s="52" t="s">
        <v>2</v>
      </c>
      <c r="K364" s="52"/>
      <c r="L364" s="52"/>
      <c r="M364" s="53"/>
      <c r="N364" s="3"/>
      <c r="V364" s="64">
        <f>G364</f>
        <v>0</v>
      </c>
    </row>
    <row r="365" spans="1:22" ht="23.25" thickBot="1">
      <c r="A365" s="697"/>
      <c r="B365" s="235" t="s">
        <v>77</v>
      </c>
      <c r="C365" s="235" t="s">
        <v>79</v>
      </c>
      <c r="D365" s="235" t="s">
        <v>22</v>
      </c>
      <c r="E365" s="758" t="s">
        <v>81</v>
      </c>
      <c r="F365" s="758"/>
      <c r="G365" s="707"/>
      <c r="H365" s="708"/>
      <c r="I365" s="709"/>
      <c r="J365" s="18" t="s">
        <v>1</v>
      </c>
      <c r="K365" s="19"/>
      <c r="L365" s="19"/>
      <c r="M365" s="20"/>
      <c r="N365" s="3"/>
      <c r="V365" s="64"/>
    </row>
    <row r="366" spans="1:22" ht="13.5" thickBot="1">
      <c r="A366" s="753"/>
      <c r="B366" s="14"/>
      <c r="C366" s="14"/>
      <c r="D366" s="15"/>
      <c r="E366" s="16" t="s">
        <v>4</v>
      </c>
      <c r="F366" s="17"/>
      <c r="G366" s="759"/>
      <c r="H366" s="760"/>
      <c r="I366" s="761"/>
      <c r="J366" s="18" t="s">
        <v>0</v>
      </c>
      <c r="K366" s="19"/>
      <c r="L366" s="19"/>
      <c r="M366" s="20"/>
      <c r="N366" s="3"/>
      <c r="V366" s="64"/>
    </row>
    <row r="367" spans="1:22" ht="24" thickTop="1" thickBot="1">
      <c r="A367" s="752">
        <f>A363+1</f>
        <v>88</v>
      </c>
      <c r="B367" s="233" t="s">
        <v>76</v>
      </c>
      <c r="C367" s="233" t="s">
        <v>78</v>
      </c>
      <c r="D367" s="233" t="s">
        <v>23</v>
      </c>
      <c r="E367" s="754" t="s">
        <v>80</v>
      </c>
      <c r="F367" s="754"/>
      <c r="G367" s="754" t="s">
        <v>71</v>
      </c>
      <c r="H367" s="716"/>
      <c r="I367" s="231"/>
      <c r="J367" s="54" t="s">
        <v>2</v>
      </c>
      <c r="K367" s="55"/>
      <c r="L367" s="55"/>
      <c r="M367" s="56"/>
      <c r="N367" s="3"/>
      <c r="V367" s="64"/>
    </row>
    <row r="368" spans="1:22" ht="13.5" thickBot="1">
      <c r="A368" s="697"/>
      <c r="B368" s="13"/>
      <c r="C368" s="13"/>
      <c r="D368" s="5"/>
      <c r="E368" s="13"/>
      <c r="F368" s="13"/>
      <c r="G368" s="755"/>
      <c r="H368" s="756"/>
      <c r="I368" s="757"/>
      <c r="J368" s="52" t="s">
        <v>2</v>
      </c>
      <c r="K368" s="52"/>
      <c r="L368" s="52"/>
      <c r="M368" s="53"/>
      <c r="N368" s="3"/>
      <c r="V368" s="64">
        <f>G368</f>
        <v>0</v>
      </c>
    </row>
    <row r="369" spans="1:22" ht="23.25" thickBot="1">
      <c r="A369" s="697"/>
      <c r="B369" s="235" t="s">
        <v>77</v>
      </c>
      <c r="C369" s="235" t="s">
        <v>79</v>
      </c>
      <c r="D369" s="235" t="s">
        <v>22</v>
      </c>
      <c r="E369" s="758" t="s">
        <v>81</v>
      </c>
      <c r="F369" s="758"/>
      <c r="G369" s="707"/>
      <c r="H369" s="708"/>
      <c r="I369" s="709"/>
      <c r="J369" s="18" t="s">
        <v>1</v>
      </c>
      <c r="K369" s="19"/>
      <c r="L369" s="19"/>
      <c r="M369" s="20"/>
      <c r="N369" s="3"/>
      <c r="V369" s="64"/>
    </row>
    <row r="370" spans="1:22" ht="13.5" thickBot="1">
      <c r="A370" s="753"/>
      <c r="B370" s="14"/>
      <c r="C370" s="14"/>
      <c r="D370" s="15"/>
      <c r="E370" s="16" t="s">
        <v>4</v>
      </c>
      <c r="F370" s="17"/>
      <c r="G370" s="759"/>
      <c r="H370" s="760"/>
      <c r="I370" s="761"/>
      <c r="J370" s="18" t="s">
        <v>0</v>
      </c>
      <c r="K370" s="19"/>
      <c r="L370" s="19"/>
      <c r="M370" s="20"/>
      <c r="N370" s="3"/>
      <c r="V370" s="64"/>
    </row>
    <row r="371" spans="1:22" ht="24" thickTop="1" thickBot="1">
      <c r="A371" s="752">
        <f>A367+1</f>
        <v>89</v>
      </c>
      <c r="B371" s="233" t="s">
        <v>76</v>
      </c>
      <c r="C371" s="233" t="s">
        <v>78</v>
      </c>
      <c r="D371" s="233" t="s">
        <v>23</v>
      </c>
      <c r="E371" s="754" t="s">
        <v>80</v>
      </c>
      <c r="F371" s="754"/>
      <c r="G371" s="754" t="s">
        <v>71</v>
      </c>
      <c r="H371" s="716"/>
      <c r="I371" s="231"/>
      <c r="J371" s="54" t="s">
        <v>2</v>
      </c>
      <c r="K371" s="55"/>
      <c r="L371" s="55"/>
      <c r="M371" s="56"/>
      <c r="N371" s="3"/>
      <c r="V371" s="64"/>
    </row>
    <row r="372" spans="1:22" ht="13.5" thickBot="1">
      <c r="A372" s="697"/>
      <c r="B372" s="13"/>
      <c r="C372" s="13"/>
      <c r="D372" s="5"/>
      <c r="E372" s="13"/>
      <c r="F372" s="13"/>
      <c r="G372" s="755"/>
      <c r="H372" s="756"/>
      <c r="I372" s="757"/>
      <c r="J372" s="52" t="s">
        <v>2</v>
      </c>
      <c r="K372" s="52"/>
      <c r="L372" s="52"/>
      <c r="M372" s="53"/>
      <c r="N372" s="3"/>
      <c r="V372" s="64">
        <f>G372</f>
        <v>0</v>
      </c>
    </row>
    <row r="373" spans="1:22" ht="23.25" thickBot="1">
      <c r="A373" s="697"/>
      <c r="B373" s="235" t="s">
        <v>77</v>
      </c>
      <c r="C373" s="235" t="s">
        <v>79</v>
      </c>
      <c r="D373" s="235" t="s">
        <v>22</v>
      </c>
      <c r="E373" s="758" t="s">
        <v>81</v>
      </c>
      <c r="F373" s="758"/>
      <c r="G373" s="707"/>
      <c r="H373" s="708"/>
      <c r="I373" s="709"/>
      <c r="J373" s="18" t="s">
        <v>1</v>
      </c>
      <c r="K373" s="19"/>
      <c r="L373" s="19"/>
      <c r="M373" s="20"/>
      <c r="N373" s="3"/>
      <c r="V373" s="64"/>
    </row>
    <row r="374" spans="1:22" ht="13.5" thickBot="1">
      <c r="A374" s="753"/>
      <c r="B374" s="14"/>
      <c r="C374" s="14"/>
      <c r="D374" s="15"/>
      <c r="E374" s="16" t="s">
        <v>4</v>
      </c>
      <c r="F374" s="17"/>
      <c r="G374" s="759"/>
      <c r="H374" s="760"/>
      <c r="I374" s="761"/>
      <c r="J374" s="18" t="s">
        <v>0</v>
      </c>
      <c r="K374" s="19"/>
      <c r="L374" s="19"/>
      <c r="M374" s="20"/>
      <c r="N374" s="3"/>
      <c r="V374" s="64"/>
    </row>
    <row r="375" spans="1:22" ht="24" thickTop="1" thickBot="1">
      <c r="A375" s="752">
        <f>A371+1</f>
        <v>90</v>
      </c>
      <c r="B375" s="233" t="s">
        <v>76</v>
      </c>
      <c r="C375" s="233" t="s">
        <v>78</v>
      </c>
      <c r="D375" s="233" t="s">
        <v>23</v>
      </c>
      <c r="E375" s="754" t="s">
        <v>80</v>
      </c>
      <c r="F375" s="754"/>
      <c r="G375" s="754" t="s">
        <v>71</v>
      </c>
      <c r="H375" s="716"/>
      <c r="I375" s="231"/>
      <c r="J375" s="54" t="s">
        <v>2</v>
      </c>
      <c r="K375" s="55"/>
      <c r="L375" s="55"/>
      <c r="M375" s="56"/>
      <c r="N375" s="3"/>
      <c r="V375" s="64"/>
    </row>
    <row r="376" spans="1:22" ht="13.5" thickBot="1">
      <c r="A376" s="697"/>
      <c r="B376" s="13"/>
      <c r="C376" s="13"/>
      <c r="D376" s="5"/>
      <c r="E376" s="13"/>
      <c r="F376" s="13"/>
      <c r="G376" s="755"/>
      <c r="H376" s="756"/>
      <c r="I376" s="757"/>
      <c r="J376" s="52" t="s">
        <v>2</v>
      </c>
      <c r="K376" s="52"/>
      <c r="L376" s="52"/>
      <c r="M376" s="53"/>
      <c r="N376" s="3"/>
      <c r="V376" s="64">
        <f>G376</f>
        <v>0</v>
      </c>
    </row>
    <row r="377" spans="1:22" ht="23.25" thickBot="1">
      <c r="A377" s="697"/>
      <c r="B377" s="235" t="s">
        <v>77</v>
      </c>
      <c r="C377" s="235" t="s">
        <v>79</v>
      </c>
      <c r="D377" s="235" t="s">
        <v>22</v>
      </c>
      <c r="E377" s="758" t="s">
        <v>81</v>
      </c>
      <c r="F377" s="758"/>
      <c r="G377" s="707"/>
      <c r="H377" s="708"/>
      <c r="I377" s="709"/>
      <c r="J377" s="18" t="s">
        <v>1</v>
      </c>
      <c r="K377" s="19"/>
      <c r="L377" s="19"/>
      <c r="M377" s="20"/>
      <c r="N377" s="3"/>
      <c r="V377" s="64"/>
    </row>
    <row r="378" spans="1:22" ht="13.5" thickBot="1">
      <c r="A378" s="753"/>
      <c r="B378" s="14"/>
      <c r="C378" s="14"/>
      <c r="D378" s="15"/>
      <c r="E378" s="16" t="s">
        <v>4</v>
      </c>
      <c r="F378" s="17"/>
      <c r="G378" s="759"/>
      <c r="H378" s="760"/>
      <c r="I378" s="761"/>
      <c r="J378" s="18" t="s">
        <v>0</v>
      </c>
      <c r="K378" s="19"/>
      <c r="L378" s="19"/>
      <c r="M378" s="20"/>
      <c r="N378" s="3"/>
      <c r="V378" s="64"/>
    </row>
    <row r="379" spans="1:22" ht="24" thickTop="1" thickBot="1">
      <c r="A379" s="752">
        <f>A375+1</f>
        <v>91</v>
      </c>
      <c r="B379" s="233" t="s">
        <v>76</v>
      </c>
      <c r="C379" s="233" t="s">
        <v>78</v>
      </c>
      <c r="D379" s="233" t="s">
        <v>23</v>
      </c>
      <c r="E379" s="754" t="s">
        <v>80</v>
      </c>
      <c r="F379" s="754"/>
      <c r="G379" s="754" t="s">
        <v>71</v>
      </c>
      <c r="H379" s="716"/>
      <c r="I379" s="231"/>
      <c r="J379" s="54" t="s">
        <v>2</v>
      </c>
      <c r="K379" s="55"/>
      <c r="L379" s="55"/>
      <c r="M379" s="56"/>
      <c r="N379" s="3"/>
      <c r="V379" s="64"/>
    </row>
    <row r="380" spans="1:22" ht="13.5" thickBot="1">
      <c r="A380" s="697"/>
      <c r="B380" s="13"/>
      <c r="C380" s="13"/>
      <c r="D380" s="5"/>
      <c r="E380" s="13"/>
      <c r="F380" s="13"/>
      <c r="G380" s="755"/>
      <c r="H380" s="756"/>
      <c r="I380" s="757"/>
      <c r="J380" s="52" t="s">
        <v>2</v>
      </c>
      <c r="K380" s="52"/>
      <c r="L380" s="52"/>
      <c r="M380" s="53"/>
      <c r="N380" s="3"/>
      <c r="V380" s="64">
        <f>G380</f>
        <v>0</v>
      </c>
    </row>
    <row r="381" spans="1:22" ht="23.25" thickBot="1">
      <c r="A381" s="697"/>
      <c r="B381" s="235" t="s">
        <v>77</v>
      </c>
      <c r="C381" s="235" t="s">
        <v>79</v>
      </c>
      <c r="D381" s="235" t="s">
        <v>22</v>
      </c>
      <c r="E381" s="758" t="s">
        <v>81</v>
      </c>
      <c r="F381" s="758"/>
      <c r="G381" s="707"/>
      <c r="H381" s="708"/>
      <c r="I381" s="709"/>
      <c r="J381" s="18" t="s">
        <v>1</v>
      </c>
      <c r="K381" s="19"/>
      <c r="L381" s="19"/>
      <c r="M381" s="20"/>
      <c r="N381" s="3"/>
      <c r="V381" s="64"/>
    </row>
    <row r="382" spans="1:22" ht="13.5" thickBot="1">
      <c r="A382" s="753"/>
      <c r="B382" s="14"/>
      <c r="C382" s="14"/>
      <c r="D382" s="15"/>
      <c r="E382" s="16" t="s">
        <v>4</v>
      </c>
      <c r="F382" s="17"/>
      <c r="G382" s="759"/>
      <c r="H382" s="760"/>
      <c r="I382" s="761"/>
      <c r="J382" s="18" t="s">
        <v>0</v>
      </c>
      <c r="K382" s="19"/>
      <c r="L382" s="19"/>
      <c r="M382" s="20"/>
      <c r="N382" s="3"/>
      <c r="V382" s="64"/>
    </row>
    <row r="383" spans="1:22" ht="24" thickTop="1" thickBot="1">
      <c r="A383" s="752">
        <f>A379+1</f>
        <v>92</v>
      </c>
      <c r="B383" s="233" t="s">
        <v>76</v>
      </c>
      <c r="C383" s="233" t="s">
        <v>78</v>
      </c>
      <c r="D383" s="233" t="s">
        <v>23</v>
      </c>
      <c r="E383" s="754" t="s">
        <v>80</v>
      </c>
      <c r="F383" s="754"/>
      <c r="G383" s="754" t="s">
        <v>71</v>
      </c>
      <c r="H383" s="716"/>
      <c r="I383" s="231"/>
      <c r="J383" s="54" t="s">
        <v>2</v>
      </c>
      <c r="K383" s="55"/>
      <c r="L383" s="55"/>
      <c r="M383" s="56"/>
      <c r="N383" s="3"/>
      <c r="V383" s="64"/>
    </row>
    <row r="384" spans="1:22" ht="13.5" thickBot="1">
      <c r="A384" s="697"/>
      <c r="B384" s="13"/>
      <c r="C384" s="13"/>
      <c r="D384" s="5"/>
      <c r="E384" s="13"/>
      <c r="F384" s="13"/>
      <c r="G384" s="755"/>
      <c r="H384" s="756"/>
      <c r="I384" s="757"/>
      <c r="J384" s="52" t="s">
        <v>2</v>
      </c>
      <c r="K384" s="52"/>
      <c r="L384" s="52"/>
      <c r="M384" s="53"/>
      <c r="N384" s="3"/>
      <c r="V384" s="64">
        <f>G384</f>
        <v>0</v>
      </c>
    </row>
    <row r="385" spans="1:22" ht="23.25" thickBot="1">
      <c r="A385" s="697"/>
      <c r="B385" s="235" t="s">
        <v>77</v>
      </c>
      <c r="C385" s="235" t="s">
        <v>79</v>
      </c>
      <c r="D385" s="235" t="s">
        <v>22</v>
      </c>
      <c r="E385" s="758" t="s">
        <v>81</v>
      </c>
      <c r="F385" s="758"/>
      <c r="G385" s="707"/>
      <c r="H385" s="708"/>
      <c r="I385" s="709"/>
      <c r="J385" s="18" t="s">
        <v>1</v>
      </c>
      <c r="K385" s="19"/>
      <c r="L385" s="19"/>
      <c r="M385" s="20"/>
      <c r="N385" s="3"/>
      <c r="V385" s="64"/>
    </row>
    <row r="386" spans="1:22" ht="13.5" thickBot="1">
      <c r="A386" s="753"/>
      <c r="B386" s="14"/>
      <c r="C386" s="14"/>
      <c r="D386" s="15"/>
      <c r="E386" s="16" t="s">
        <v>4</v>
      </c>
      <c r="F386" s="17"/>
      <c r="G386" s="759"/>
      <c r="H386" s="760"/>
      <c r="I386" s="761"/>
      <c r="J386" s="18" t="s">
        <v>0</v>
      </c>
      <c r="K386" s="19"/>
      <c r="L386" s="19"/>
      <c r="M386" s="20"/>
      <c r="N386" s="3"/>
      <c r="V386" s="64"/>
    </row>
    <row r="387" spans="1:22" ht="24" thickTop="1" thickBot="1">
      <c r="A387" s="752">
        <f>A383+1</f>
        <v>93</v>
      </c>
      <c r="B387" s="233" t="s">
        <v>76</v>
      </c>
      <c r="C387" s="233" t="s">
        <v>78</v>
      </c>
      <c r="D387" s="233" t="s">
        <v>23</v>
      </c>
      <c r="E387" s="754" t="s">
        <v>80</v>
      </c>
      <c r="F387" s="754"/>
      <c r="G387" s="754" t="s">
        <v>71</v>
      </c>
      <c r="H387" s="716"/>
      <c r="I387" s="231"/>
      <c r="J387" s="54" t="s">
        <v>2</v>
      </c>
      <c r="K387" s="55"/>
      <c r="L387" s="55"/>
      <c r="M387" s="56"/>
      <c r="N387" s="3"/>
      <c r="V387" s="64"/>
    </row>
    <row r="388" spans="1:22" ht="13.5" thickBot="1">
      <c r="A388" s="697"/>
      <c r="B388" s="13"/>
      <c r="C388" s="13"/>
      <c r="D388" s="5"/>
      <c r="E388" s="13"/>
      <c r="F388" s="13"/>
      <c r="G388" s="755"/>
      <c r="H388" s="756"/>
      <c r="I388" s="757"/>
      <c r="J388" s="52" t="s">
        <v>2</v>
      </c>
      <c r="K388" s="52"/>
      <c r="L388" s="52"/>
      <c r="M388" s="53"/>
      <c r="N388" s="3"/>
      <c r="V388" s="64">
        <f>G388</f>
        <v>0</v>
      </c>
    </row>
    <row r="389" spans="1:22" ht="23.25" thickBot="1">
      <c r="A389" s="697"/>
      <c r="B389" s="235" t="s">
        <v>77</v>
      </c>
      <c r="C389" s="235" t="s">
        <v>79</v>
      </c>
      <c r="D389" s="235" t="s">
        <v>22</v>
      </c>
      <c r="E389" s="758" t="s">
        <v>81</v>
      </c>
      <c r="F389" s="758"/>
      <c r="G389" s="707"/>
      <c r="H389" s="708"/>
      <c r="I389" s="709"/>
      <c r="J389" s="18" t="s">
        <v>1</v>
      </c>
      <c r="K389" s="19"/>
      <c r="L389" s="19"/>
      <c r="M389" s="20"/>
      <c r="N389" s="3"/>
      <c r="V389" s="64"/>
    </row>
    <row r="390" spans="1:22" ht="13.5" thickBot="1">
      <c r="A390" s="753"/>
      <c r="B390" s="14"/>
      <c r="C390" s="14"/>
      <c r="D390" s="15"/>
      <c r="E390" s="16" t="s">
        <v>4</v>
      </c>
      <c r="F390" s="17"/>
      <c r="G390" s="759"/>
      <c r="H390" s="760"/>
      <c r="I390" s="761"/>
      <c r="J390" s="18" t="s">
        <v>0</v>
      </c>
      <c r="K390" s="19"/>
      <c r="L390" s="19"/>
      <c r="M390" s="20"/>
      <c r="N390" s="3"/>
      <c r="V390" s="64"/>
    </row>
    <row r="391" spans="1:22" ht="24" thickTop="1" thickBot="1">
      <c r="A391" s="752">
        <f>A387+1</f>
        <v>94</v>
      </c>
      <c r="B391" s="233" t="s">
        <v>76</v>
      </c>
      <c r="C391" s="233" t="s">
        <v>78</v>
      </c>
      <c r="D391" s="233" t="s">
        <v>23</v>
      </c>
      <c r="E391" s="754" t="s">
        <v>80</v>
      </c>
      <c r="F391" s="754"/>
      <c r="G391" s="754" t="s">
        <v>71</v>
      </c>
      <c r="H391" s="716"/>
      <c r="I391" s="231"/>
      <c r="J391" s="54" t="s">
        <v>2</v>
      </c>
      <c r="K391" s="55"/>
      <c r="L391" s="55"/>
      <c r="M391" s="56"/>
      <c r="N391" s="3"/>
      <c r="V391" s="64"/>
    </row>
    <row r="392" spans="1:22" ht="13.5" thickBot="1">
      <c r="A392" s="697"/>
      <c r="B392" s="13"/>
      <c r="C392" s="13"/>
      <c r="D392" s="5"/>
      <c r="E392" s="13"/>
      <c r="F392" s="13"/>
      <c r="G392" s="755"/>
      <c r="H392" s="756"/>
      <c r="I392" s="757"/>
      <c r="J392" s="52" t="s">
        <v>2</v>
      </c>
      <c r="K392" s="52"/>
      <c r="L392" s="52"/>
      <c r="M392" s="53"/>
      <c r="N392" s="3"/>
      <c r="V392" s="64">
        <f>G392</f>
        <v>0</v>
      </c>
    </row>
    <row r="393" spans="1:22" ht="23.25" thickBot="1">
      <c r="A393" s="697"/>
      <c r="B393" s="235" t="s">
        <v>77</v>
      </c>
      <c r="C393" s="235" t="s">
        <v>79</v>
      </c>
      <c r="D393" s="235" t="s">
        <v>22</v>
      </c>
      <c r="E393" s="758" t="s">
        <v>81</v>
      </c>
      <c r="F393" s="758"/>
      <c r="G393" s="707"/>
      <c r="H393" s="708"/>
      <c r="I393" s="709"/>
      <c r="J393" s="18" t="s">
        <v>1</v>
      </c>
      <c r="K393" s="19"/>
      <c r="L393" s="19"/>
      <c r="M393" s="20"/>
      <c r="N393" s="3"/>
      <c r="V393" s="64"/>
    </row>
    <row r="394" spans="1:22" ht="13.5" thickBot="1">
      <c r="A394" s="753"/>
      <c r="B394" s="14"/>
      <c r="C394" s="14"/>
      <c r="D394" s="15"/>
      <c r="E394" s="16" t="s">
        <v>4</v>
      </c>
      <c r="F394" s="17"/>
      <c r="G394" s="759"/>
      <c r="H394" s="760"/>
      <c r="I394" s="761"/>
      <c r="J394" s="18" t="s">
        <v>0</v>
      </c>
      <c r="K394" s="19"/>
      <c r="L394" s="19"/>
      <c r="M394" s="20"/>
      <c r="N394" s="3"/>
      <c r="V394" s="64"/>
    </row>
    <row r="395" spans="1:22" ht="24" thickTop="1" thickBot="1">
      <c r="A395" s="752">
        <f>A391+1</f>
        <v>95</v>
      </c>
      <c r="B395" s="233" t="s">
        <v>76</v>
      </c>
      <c r="C395" s="233" t="s">
        <v>78</v>
      </c>
      <c r="D395" s="233" t="s">
        <v>23</v>
      </c>
      <c r="E395" s="754" t="s">
        <v>80</v>
      </c>
      <c r="F395" s="754"/>
      <c r="G395" s="754" t="s">
        <v>71</v>
      </c>
      <c r="H395" s="716"/>
      <c r="I395" s="231"/>
      <c r="J395" s="54" t="s">
        <v>2</v>
      </c>
      <c r="K395" s="55"/>
      <c r="L395" s="55"/>
      <c r="M395" s="56"/>
      <c r="N395" s="3"/>
      <c r="V395" s="64"/>
    </row>
    <row r="396" spans="1:22" ht="13.5" thickBot="1">
      <c r="A396" s="697"/>
      <c r="B396" s="13"/>
      <c r="C396" s="13"/>
      <c r="D396" s="5"/>
      <c r="E396" s="13"/>
      <c r="F396" s="13"/>
      <c r="G396" s="755"/>
      <c r="H396" s="756"/>
      <c r="I396" s="757"/>
      <c r="J396" s="52" t="s">
        <v>2</v>
      </c>
      <c r="K396" s="52"/>
      <c r="L396" s="52"/>
      <c r="M396" s="53"/>
      <c r="N396" s="3"/>
      <c r="V396" s="64">
        <f>G396</f>
        <v>0</v>
      </c>
    </row>
    <row r="397" spans="1:22" ht="23.25" thickBot="1">
      <c r="A397" s="697"/>
      <c r="B397" s="235" t="s">
        <v>77</v>
      </c>
      <c r="C397" s="235" t="s">
        <v>79</v>
      </c>
      <c r="D397" s="235" t="s">
        <v>22</v>
      </c>
      <c r="E397" s="758" t="s">
        <v>81</v>
      </c>
      <c r="F397" s="758"/>
      <c r="G397" s="707"/>
      <c r="H397" s="708"/>
      <c r="I397" s="709"/>
      <c r="J397" s="18" t="s">
        <v>1</v>
      </c>
      <c r="K397" s="19"/>
      <c r="L397" s="19"/>
      <c r="M397" s="20"/>
      <c r="N397" s="3"/>
      <c r="V397" s="64"/>
    </row>
    <row r="398" spans="1:22" ht="13.5" thickBot="1">
      <c r="A398" s="753"/>
      <c r="B398" s="14"/>
      <c r="C398" s="14"/>
      <c r="D398" s="15"/>
      <c r="E398" s="16" t="s">
        <v>4</v>
      </c>
      <c r="F398" s="17"/>
      <c r="G398" s="759"/>
      <c r="H398" s="760"/>
      <c r="I398" s="761"/>
      <c r="J398" s="18" t="s">
        <v>0</v>
      </c>
      <c r="K398" s="19"/>
      <c r="L398" s="19"/>
      <c r="M398" s="20"/>
      <c r="N398" s="3"/>
      <c r="V398" s="64"/>
    </row>
    <row r="399" spans="1:22" ht="24" thickTop="1" thickBot="1">
      <c r="A399" s="752">
        <f>A395+1</f>
        <v>96</v>
      </c>
      <c r="B399" s="233" t="s">
        <v>76</v>
      </c>
      <c r="C399" s="233" t="s">
        <v>78</v>
      </c>
      <c r="D399" s="233" t="s">
        <v>23</v>
      </c>
      <c r="E399" s="754" t="s">
        <v>80</v>
      </c>
      <c r="F399" s="754"/>
      <c r="G399" s="754" t="s">
        <v>71</v>
      </c>
      <c r="H399" s="716"/>
      <c r="I399" s="231"/>
      <c r="J399" s="54" t="s">
        <v>2</v>
      </c>
      <c r="K399" s="55"/>
      <c r="L399" s="55"/>
      <c r="M399" s="56"/>
      <c r="N399" s="3"/>
      <c r="V399" s="64"/>
    </row>
    <row r="400" spans="1:22" ht="13.5" thickBot="1">
      <c r="A400" s="697"/>
      <c r="B400" s="13"/>
      <c r="C400" s="13"/>
      <c r="D400" s="5"/>
      <c r="E400" s="13"/>
      <c r="F400" s="13"/>
      <c r="G400" s="755"/>
      <c r="H400" s="756"/>
      <c r="I400" s="757"/>
      <c r="J400" s="52" t="s">
        <v>2</v>
      </c>
      <c r="K400" s="52"/>
      <c r="L400" s="52"/>
      <c r="M400" s="53"/>
      <c r="N400" s="3"/>
      <c r="V400" s="64">
        <f>G400</f>
        <v>0</v>
      </c>
    </row>
    <row r="401" spans="1:22" ht="23.25" thickBot="1">
      <c r="A401" s="697"/>
      <c r="B401" s="235" t="s">
        <v>77</v>
      </c>
      <c r="C401" s="235" t="s">
        <v>79</v>
      </c>
      <c r="D401" s="235" t="s">
        <v>22</v>
      </c>
      <c r="E401" s="758" t="s">
        <v>81</v>
      </c>
      <c r="F401" s="758"/>
      <c r="G401" s="707"/>
      <c r="H401" s="708"/>
      <c r="I401" s="709"/>
      <c r="J401" s="18" t="s">
        <v>1</v>
      </c>
      <c r="K401" s="19"/>
      <c r="L401" s="19"/>
      <c r="M401" s="20"/>
      <c r="N401" s="3"/>
      <c r="V401" s="64"/>
    </row>
    <row r="402" spans="1:22" ht="13.5" thickBot="1">
      <c r="A402" s="753"/>
      <c r="B402" s="14"/>
      <c r="C402" s="14"/>
      <c r="D402" s="15"/>
      <c r="E402" s="16" t="s">
        <v>4</v>
      </c>
      <c r="F402" s="17"/>
      <c r="G402" s="759"/>
      <c r="H402" s="760"/>
      <c r="I402" s="761"/>
      <c r="J402" s="18" t="s">
        <v>0</v>
      </c>
      <c r="K402" s="19"/>
      <c r="L402" s="19"/>
      <c r="M402" s="20"/>
      <c r="N402" s="3"/>
      <c r="V402" s="64"/>
    </row>
    <row r="403" spans="1:22" ht="24" thickTop="1" thickBot="1">
      <c r="A403" s="752">
        <f>A399+1</f>
        <v>97</v>
      </c>
      <c r="B403" s="233" t="s">
        <v>76</v>
      </c>
      <c r="C403" s="233" t="s">
        <v>78</v>
      </c>
      <c r="D403" s="233" t="s">
        <v>23</v>
      </c>
      <c r="E403" s="754" t="s">
        <v>80</v>
      </c>
      <c r="F403" s="754"/>
      <c r="G403" s="754" t="s">
        <v>71</v>
      </c>
      <c r="H403" s="716"/>
      <c r="I403" s="231"/>
      <c r="J403" s="54" t="s">
        <v>2</v>
      </c>
      <c r="K403" s="55"/>
      <c r="L403" s="55"/>
      <c r="M403" s="56"/>
      <c r="N403" s="3"/>
      <c r="V403" s="64"/>
    </row>
    <row r="404" spans="1:22" ht="13.5" thickBot="1">
      <c r="A404" s="697"/>
      <c r="B404" s="13"/>
      <c r="C404" s="13"/>
      <c r="D404" s="5"/>
      <c r="E404" s="13"/>
      <c r="F404" s="13"/>
      <c r="G404" s="755"/>
      <c r="H404" s="756"/>
      <c r="I404" s="757"/>
      <c r="J404" s="52" t="s">
        <v>2</v>
      </c>
      <c r="K404" s="52"/>
      <c r="L404" s="52"/>
      <c r="M404" s="53"/>
      <c r="N404" s="3"/>
      <c r="V404" s="64">
        <f>G404</f>
        <v>0</v>
      </c>
    </row>
    <row r="405" spans="1:22" ht="23.25" thickBot="1">
      <c r="A405" s="697"/>
      <c r="B405" s="235" t="s">
        <v>77</v>
      </c>
      <c r="C405" s="235" t="s">
        <v>79</v>
      </c>
      <c r="D405" s="235" t="s">
        <v>22</v>
      </c>
      <c r="E405" s="758" t="s">
        <v>81</v>
      </c>
      <c r="F405" s="758"/>
      <c r="G405" s="707"/>
      <c r="H405" s="708"/>
      <c r="I405" s="709"/>
      <c r="J405" s="18" t="s">
        <v>1</v>
      </c>
      <c r="K405" s="19"/>
      <c r="L405" s="19"/>
      <c r="M405" s="20"/>
      <c r="N405" s="3"/>
      <c r="V405" s="64"/>
    </row>
    <row r="406" spans="1:22" ht="13.5" thickBot="1">
      <c r="A406" s="753"/>
      <c r="B406" s="14"/>
      <c r="C406" s="14"/>
      <c r="D406" s="15"/>
      <c r="E406" s="16" t="s">
        <v>4</v>
      </c>
      <c r="F406" s="17"/>
      <c r="G406" s="759"/>
      <c r="H406" s="760"/>
      <c r="I406" s="761"/>
      <c r="J406" s="18" t="s">
        <v>0</v>
      </c>
      <c r="K406" s="19"/>
      <c r="L406" s="19"/>
      <c r="M406" s="20"/>
      <c r="N406" s="3"/>
      <c r="V406" s="64"/>
    </row>
    <row r="407" spans="1:22" ht="24" thickTop="1" thickBot="1">
      <c r="A407" s="752">
        <f>A403+1</f>
        <v>98</v>
      </c>
      <c r="B407" s="233" t="s">
        <v>76</v>
      </c>
      <c r="C407" s="233" t="s">
        <v>78</v>
      </c>
      <c r="D407" s="233" t="s">
        <v>23</v>
      </c>
      <c r="E407" s="754" t="s">
        <v>80</v>
      </c>
      <c r="F407" s="754"/>
      <c r="G407" s="754" t="s">
        <v>71</v>
      </c>
      <c r="H407" s="716"/>
      <c r="I407" s="231"/>
      <c r="J407" s="54" t="s">
        <v>2</v>
      </c>
      <c r="K407" s="55"/>
      <c r="L407" s="55"/>
      <c r="M407" s="56"/>
      <c r="N407" s="3"/>
      <c r="V407" s="64"/>
    </row>
    <row r="408" spans="1:22" ht="13.5" thickBot="1">
      <c r="A408" s="697"/>
      <c r="B408" s="13"/>
      <c r="C408" s="13"/>
      <c r="D408" s="5"/>
      <c r="E408" s="13"/>
      <c r="F408" s="13"/>
      <c r="G408" s="755"/>
      <c r="H408" s="756"/>
      <c r="I408" s="757"/>
      <c r="J408" s="52" t="s">
        <v>2</v>
      </c>
      <c r="K408" s="52"/>
      <c r="L408" s="52"/>
      <c r="M408" s="53"/>
      <c r="N408" s="3"/>
      <c r="V408" s="64">
        <f>G408</f>
        <v>0</v>
      </c>
    </row>
    <row r="409" spans="1:22" ht="23.25" thickBot="1">
      <c r="A409" s="697"/>
      <c r="B409" s="235" t="s">
        <v>77</v>
      </c>
      <c r="C409" s="235" t="s">
        <v>79</v>
      </c>
      <c r="D409" s="235" t="s">
        <v>22</v>
      </c>
      <c r="E409" s="758" t="s">
        <v>81</v>
      </c>
      <c r="F409" s="758"/>
      <c r="G409" s="707"/>
      <c r="H409" s="708"/>
      <c r="I409" s="709"/>
      <c r="J409" s="18" t="s">
        <v>1</v>
      </c>
      <c r="K409" s="19"/>
      <c r="L409" s="19"/>
      <c r="M409" s="20"/>
      <c r="N409" s="3"/>
      <c r="V409" s="64"/>
    </row>
    <row r="410" spans="1:22" ht="13.5" thickBot="1">
      <c r="A410" s="753"/>
      <c r="B410" s="14"/>
      <c r="C410" s="14"/>
      <c r="D410" s="15"/>
      <c r="E410" s="16" t="s">
        <v>4</v>
      </c>
      <c r="F410" s="17"/>
      <c r="G410" s="759"/>
      <c r="H410" s="760"/>
      <c r="I410" s="761"/>
      <c r="J410" s="18" t="s">
        <v>0</v>
      </c>
      <c r="K410" s="19"/>
      <c r="L410" s="19"/>
      <c r="M410" s="20"/>
      <c r="N410" s="3"/>
      <c r="V410" s="64"/>
    </row>
    <row r="411" spans="1:22" ht="24" thickTop="1" thickBot="1">
      <c r="A411" s="752">
        <f>A407+1</f>
        <v>99</v>
      </c>
      <c r="B411" s="233" t="s">
        <v>76</v>
      </c>
      <c r="C411" s="233" t="s">
        <v>78</v>
      </c>
      <c r="D411" s="233" t="s">
        <v>23</v>
      </c>
      <c r="E411" s="754" t="s">
        <v>80</v>
      </c>
      <c r="F411" s="754"/>
      <c r="G411" s="754" t="s">
        <v>71</v>
      </c>
      <c r="H411" s="716"/>
      <c r="I411" s="231"/>
      <c r="J411" s="54" t="s">
        <v>2</v>
      </c>
      <c r="K411" s="55"/>
      <c r="L411" s="55"/>
      <c r="M411" s="56"/>
      <c r="N411" s="3"/>
      <c r="V411" s="64"/>
    </row>
    <row r="412" spans="1:22" ht="13.5" thickBot="1">
      <c r="A412" s="697"/>
      <c r="B412" s="13"/>
      <c r="C412" s="13"/>
      <c r="D412" s="5"/>
      <c r="E412" s="13"/>
      <c r="F412" s="13"/>
      <c r="G412" s="755"/>
      <c r="H412" s="756"/>
      <c r="I412" s="757"/>
      <c r="J412" s="52" t="s">
        <v>2</v>
      </c>
      <c r="K412" s="52"/>
      <c r="L412" s="52"/>
      <c r="M412" s="53"/>
      <c r="N412" s="3"/>
      <c r="V412" s="64">
        <f>G412</f>
        <v>0</v>
      </c>
    </row>
    <row r="413" spans="1:22" ht="23.25" thickBot="1">
      <c r="A413" s="697"/>
      <c r="B413" s="235" t="s">
        <v>77</v>
      </c>
      <c r="C413" s="235" t="s">
        <v>79</v>
      </c>
      <c r="D413" s="235" t="s">
        <v>22</v>
      </c>
      <c r="E413" s="758" t="s">
        <v>81</v>
      </c>
      <c r="F413" s="758"/>
      <c r="G413" s="707"/>
      <c r="H413" s="708"/>
      <c r="I413" s="709"/>
      <c r="J413" s="18" t="s">
        <v>1</v>
      </c>
      <c r="K413" s="19"/>
      <c r="L413" s="19"/>
      <c r="M413" s="20"/>
      <c r="N413" s="3"/>
      <c r="V413" s="64"/>
    </row>
    <row r="414" spans="1:22" ht="13.5" thickBot="1">
      <c r="A414" s="753"/>
      <c r="B414" s="14"/>
      <c r="C414" s="14"/>
      <c r="D414" s="15"/>
      <c r="E414" s="16" t="s">
        <v>4</v>
      </c>
      <c r="F414" s="17"/>
      <c r="G414" s="759"/>
      <c r="H414" s="760"/>
      <c r="I414" s="761"/>
      <c r="J414" s="18" t="s">
        <v>0</v>
      </c>
      <c r="K414" s="19"/>
      <c r="L414" s="19"/>
      <c r="M414" s="20"/>
      <c r="N414" s="3"/>
      <c r="V414" s="64"/>
    </row>
    <row r="415" spans="1:22" ht="24" thickTop="1" thickBot="1">
      <c r="A415" s="752">
        <f>A411+1</f>
        <v>100</v>
      </c>
      <c r="B415" s="233" t="s">
        <v>76</v>
      </c>
      <c r="C415" s="233" t="s">
        <v>78</v>
      </c>
      <c r="D415" s="233" t="s">
        <v>23</v>
      </c>
      <c r="E415" s="754" t="s">
        <v>80</v>
      </c>
      <c r="F415" s="754"/>
      <c r="G415" s="754" t="s">
        <v>71</v>
      </c>
      <c r="H415" s="716"/>
      <c r="I415" s="231"/>
      <c r="J415" s="54" t="s">
        <v>2</v>
      </c>
      <c r="K415" s="55"/>
      <c r="L415" s="55"/>
      <c r="M415" s="56"/>
      <c r="N415" s="3"/>
      <c r="V415" s="64"/>
    </row>
    <row r="416" spans="1:22" ht="13.5" thickBot="1">
      <c r="A416" s="697"/>
      <c r="B416" s="13"/>
      <c r="C416" s="13"/>
      <c r="D416" s="5"/>
      <c r="E416" s="13"/>
      <c r="F416" s="13"/>
      <c r="G416" s="755"/>
      <c r="H416" s="756"/>
      <c r="I416" s="757"/>
      <c r="J416" s="52" t="s">
        <v>2</v>
      </c>
      <c r="K416" s="52"/>
      <c r="L416" s="52"/>
      <c r="M416" s="53"/>
      <c r="N416" s="3"/>
      <c r="V416" s="64">
        <f>G416</f>
        <v>0</v>
      </c>
    </row>
    <row r="417" spans="1:14" ht="23.25" thickBot="1">
      <c r="A417" s="697"/>
      <c r="B417" s="235" t="s">
        <v>77</v>
      </c>
      <c r="C417" s="235" t="s">
        <v>79</v>
      </c>
      <c r="D417" s="235" t="s">
        <v>22</v>
      </c>
      <c r="E417" s="758" t="s">
        <v>81</v>
      </c>
      <c r="F417" s="758"/>
      <c r="G417" s="707"/>
      <c r="H417" s="708"/>
      <c r="I417" s="709"/>
      <c r="J417" s="18" t="s">
        <v>1</v>
      </c>
      <c r="K417" s="19"/>
      <c r="L417" s="19"/>
      <c r="M417" s="20"/>
      <c r="N417" s="3"/>
    </row>
    <row r="418" spans="1:14" ht="13.5" thickBot="1">
      <c r="A418" s="753"/>
      <c r="B418" s="15"/>
      <c r="C418" s="15"/>
      <c r="D418" s="15"/>
      <c r="E418" s="31" t="s">
        <v>4</v>
      </c>
      <c r="F418" s="32"/>
      <c r="G418" s="759"/>
      <c r="H418" s="760"/>
      <c r="I418" s="761"/>
      <c r="J418" s="28" t="s">
        <v>0</v>
      </c>
      <c r="K418" s="29"/>
      <c r="L418" s="29"/>
      <c r="M418" s="30"/>
      <c r="N418" s="3"/>
    </row>
    <row r="419" spans="1:14" ht="13.5" thickTop="1"/>
  </sheetData>
  <mergeCells count="732">
    <mergeCell ref="M12:M13"/>
    <mergeCell ref="B9:F9"/>
    <mergeCell ref="B10:F10"/>
    <mergeCell ref="L9:M11"/>
    <mergeCell ref="E12:F13"/>
    <mergeCell ref="G9:G11"/>
    <mergeCell ref="I9:I11"/>
    <mergeCell ref="K9:K11"/>
    <mergeCell ref="H9:H11"/>
    <mergeCell ref="D12:D13"/>
    <mergeCell ref="G12:I13"/>
    <mergeCell ref="J12:J13"/>
    <mergeCell ref="A59:A62"/>
    <mergeCell ref="E59:F59"/>
    <mergeCell ref="E61:F61"/>
    <mergeCell ref="J9:J11"/>
    <mergeCell ref="G30:I30"/>
    <mergeCell ref="G34:I34"/>
    <mergeCell ref="G38:I38"/>
    <mergeCell ref="E35:F35"/>
    <mergeCell ref="E37:F37"/>
    <mergeCell ref="D11:F11"/>
    <mergeCell ref="A51:A54"/>
    <mergeCell ref="E51:F51"/>
    <mergeCell ref="E53:F53"/>
    <mergeCell ref="A55:A58"/>
    <mergeCell ref="E55:F55"/>
    <mergeCell ref="E57:F57"/>
    <mergeCell ref="A47:A50"/>
    <mergeCell ref="E47:F47"/>
    <mergeCell ref="E49:F49"/>
    <mergeCell ref="G42:I42"/>
    <mergeCell ref="G46:I46"/>
    <mergeCell ref="G50:I50"/>
    <mergeCell ref="G54:I54"/>
    <mergeCell ref="A27:A30"/>
    <mergeCell ref="E27:F27"/>
    <mergeCell ref="E29:F29"/>
    <mergeCell ref="A31:A34"/>
    <mergeCell ref="E31:F31"/>
    <mergeCell ref="A43:A46"/>
    <mergeCell ref="E43:F43"/>
    <mergeCell ref="E45:F45"/>
    <mergeCell ref="E33:F33"/>
    <mergeCell ref="A35:A38"/>
    <mergeCell ref="A39:A42"/>
    <mergeCell ref="E39:F39"/>
    <mergeCell ref="E41:F41"/>
    <mergeCell ref="E165:F165"/>
    <mergeCell ref="A103:A106"/>
    <mergeCell ref="E103:F103"/>
    <mergeCell ref="E97:F97"/>
    <mergeCell ref="A119:A122"/>
    <mergeCell ref="E119:F119"/>
    <mergeCell ref="E121:F121"/>
    <mergeCell ref="A111:A114"/>
    <mergeCell ref="E111:F111"/>
    <mergeCell ref="E113:F113"/>
    <mergeCell ref="E107:F107"/>
    <mergeCell ref="E109:F109"/>
    <mergeCell ref="E105:F105"/>
    <mergeCell ref="A107:A110"/>
    <mergeCell ref="A99:A102"/>
    <mergeCell ref="E99:F99"/>
    <mergeCell ref="E101:F101"/>
    <mergeCell ref="A95:A98"/>
    <mergeCell ref="E141:F141"/>
    <mergeCell ref="A143:A146"/>
    <mergeCell ref="E143:F143"/>
    <mergeCell ref="E145:F145"/>
    <mergeCell ref="A147:A150"/>
    <mergeCell ref="E147:F147"/>
    <mergeCell ref="A291:A294"/>
    <mergeCell ref="E189:F189"/>
    <mergeCell ref="A191:A194"/>
    <mergeCell ref="E191:F191"/>
    <mergeCell ref="E193:F193"/>
    <mergeCell ref="A183:A186"/>
    <mergeCell ref="E183:F183"/>
    <mergeCell ref="E123:F123"/>
    <mergeCell ref="E125:F125"/>
    <mergeCell ref="A127:A130"/>
    <mergeCell ref="E127:F127"/>
    <mergeCell ref="E153:F153"/>
    <mergeCell ref="A151:A154"/>
    <mergeCell ref="E151:F151"/>
    <mergeCell ref="A139:A142"/>
    <mergeCell ref="E139:F139"/>
    <mergeCell ref="A155:A158"/>
    <mergeCell ref="E155:F155"/>
    <mergeCell ref="E157:F157"/>
    <mergeCell ref="A159:A162"/>
    <mergeCell ref="E159:F159"/>
    <mergeCell ref="E161:F161"/>
    <mergeCell ref="A163:A166"/>
    <mergeCell ref="E163:F163"/>
    <mergeCell ref="A415:A418"/>
    <mergeCell ref="E415:F415"/>
    <mergeCell ref="A387:A390"/>
    <mergeCell ref="E387:F387"/>
    <mergeCell ref="E389:F389"/>
    <mergeCell ref="A391:A394"/>
    <mergeCell ref="E391:F391"/>
    <mergeCell ref="E417:F417"/>
    <mergeCell ref="E393:F393"/>
    <mergeCell ref="A395:A398"/>
    <mergeCell ref="E395:F395"/>
    <mergeCell ref="E397:F397"/>
    <mergeCell ref="A399:A402"/>
    <mergeCell ref="E399:F399"/>
    <mergeCell ref="E401:F401"/>
    <mergeCell ref="A403:A406"/>
    <mergeCell ref="E403:F403"/>
    <mergeCell ref="E405:F405"/>
    <mergeCell ref="A407:A410"/>
    <mergeCell ref="E407:F407"/>
    <mergeCell ref="E409:F409"/>
    <mergeCell ref="A411:A414"/>
    <mergeCell ref="E411:F411"/>
    <mergeCell ref="E413:F413"/>
    <mergeCell ref="E309:F309"/>
    <mergeCell ref="A311:A314"/>
    <mergeCell ref="E311:F311"/>
    <mergeCell ref="E321:F321"/>
    <mergeCell ref="E305:F305"/>
    <mergeCell ref="A307:A310"/>
    <mergeCell ref="E307:F307"/>
    <mergeCell ref="E343:F343"/>
    <mergeCell ref="E357:F357"/>
    <mergeCell ref="A315:A318"/>
    <mergeCell ref="E315:F315"/>
    <mergeCell ref="E317:F317"/>
    <mergeCell ref="A319:A322"/>
    <mergeCell ref="E319:F319"/>
    <mergeCell ref="A331:A334"/>
    <mergeCell ref="E331:F331"/>
    <mergeCell ref="E221:F221"/>
    <mergeCell ref="A259:A262"/>
    <mergeCell ref="E259:F259"/>
    <mergeCell ref="E261:F261"/>
    <mergeCell ref="A263:A266"/>
    <mergeCell ref="G98:I98"/>
    <mergeCell ref="G145:I145"/>
    <mergeCell ref="G149:I149"/>
    <mergeCell ref="G143:H143"/>
    <mergeCell ref="E117:F117"/>
    <mergeCell ref="G141:I141"/>
    <mergeCell ref="G139:H139"/>
    <mergeCell ref="G140:I140"/>
    <mergeCell ref="A115:A118"/>
    <mergeCell ref="E115:F115"/>
    <mergeCell ref="A123:A126"/>
    <mergeCell ref="G144:I144"/>
    <mergeCell ref="G147:H147"/>
    <mergeCell ref="G148:I148"/>
    <mergeCell ref="G121:I121"/>
    <mergeCell ref="G125:I125"/>
    <mergeCell ref="G129:I129"/>
    <mergeCell ref="G135:H135"/>
    <mergeCell ref="G136:I136"/>
    <mergeCell ref="A63:A66"/>
    <mergeCell ref="E63:F63"/>
    <mergeCell ref="E65:F65"/>
    <mergeCell ref="A67:A70"/>
    <mergeCell ref="E67:F67"/>
    <mergeCell ref="E69:F69"/>
    <mergeCell ref="A71:A74"/>
    <mergeCell ref="E71:F71"/>
    <mergeCell ref="E73:F73"/>
    <mergeCell ref="E149:F149"/>
    <mergeCell ref="G150:I150"/>
    <mergeCell ref="A75:A78"/>
    <mergeCell ref="E75:F75"/>
    <mergeCell ref="A79:A82"/>
    <mergeCell ref="E79:F79"/>
    <mergeCell ref="E77:F77"/>
    <mergeCell ref="E81:F81"/>
    <mergeCell ref="A83:A86"/>
    <mergeCell ref="E83:F83"/>
    <mergeCell ref="E85:F85"/>
    <mergeCell ref="E95:F95"/>
    <mergeCell ref="A87:A90"/>
    <mergeCell ref="E87:F87"/>
    <mergeCell ref="E89:F89"/>
    <mergeCell ref="A91:A94"/>
    <mergeCell ref="E91:F91"/>
    <mergeCell ref="E93:F93"/>
    <mergeCell ref="E129:F129"/>
    <mergeCell ref="A131:A134"/>
    <mergeCell ref="E131:F131"/>
    <mergeCell ref="E133:F133"/>
    <mergeCell ref="A135:A138"/>
    <mergeCell ref="E135:F135"/>
    <mergeCell ref="E137:F137"/>
    <mergeCell ref="G138:I138"/>
    <mergeCell ref="G137:I137"/>
    <mergeCell ref="A199:A202"/>
    <mergeCell ref="E199:F199"/>
    <mergeCell ref="E207:F207"/>
    <mergeCell ref="A167:A170"/>
    <mergeCell ref="E167:F167"/>
    <mergeCell ref="E177:F177"/>
    <mergeCell ref="A179:A182"/>
    <mergeCell ref="E179:F179"/>
    <mergeCell ref="E181:F181"/>
    <mergeCell ref="E169:F169"/>
    <mergeCell ref="A171:A174"/>
    <mergeCell ref="E171:F171"/>
    <mergeCell ref="E173:F173"/>
    <mergeCell ref="A175:A178"/>
    <mergeCell ref="E175:F175"/>
    <mergeCell ref="A187:A190"/>
    <mergeCell ref="E187:F187"/>
    <mergeCell ref="G166:I166"/>
    <mergeCell ref="G170:I170"/>
    <mergeCell ref="G174:I174"/>
    <mergeCell ref="G202:I202"/>
    <mergeCell ref="A251:A254"/>
    <mergeCell ref="E251:F251"/>
    <mergeCell ref="E253:F253"/>
    <mergeCell ref="E185:F185"/>
    <mergeCell ref="E241:F241"/>
    <mergeCell ref="E201:F201"/>
    <mergeCell ref="A203:A206"/>
    <mergeCell ref="E203:F203"/>
    <mergeCell ref="E205:F205"/>
    <mergeCell ref="A207:A210"/>
    <mergeCell ref="E209:F209"/>
    <mergeCell ref="A211:A214"/>
    <mergeCell ref="E211:F211"/>
    <mergeCell ref="E213:F213"/>
    <mergeCell ref="A215:A218"/>
    <mergeCell ref="E215:F215"/>
    <mergeCell ref="E217:F217"/>
    <mergeCell ref="A219:A222"/>
    <mergeCell ref="E219:F219"/>
    <mergeCell ref="A223:A226"/>
    <mergeCell ref="E223:F223"/>
    <mergeCell ref="A195:A198"/>
    <mergeCell ref="E195:F195"/>
    <mergeCell ref="E197:F197"/>
    <mergeCell ref="G249:I249"/>
    <mergeCell ref="E225:F225"/>
    <mergeCell ref="A227:A230"/>
    <mergeCell ref="E227:F227"/>
    <mergeCell ref="E229:F229"/>
    <mergeCell ref="A231:A234"/>
    <mergeCell ref="E231:F231"/>
    <mergeCell ref="E233:F233"/>
    <mergeCell ref="A235:A238"/>
    <mergeCell ref="E235:F235"/>
    <mergeCell ref="E237:F237"/>
    <mergeCell ref="A243:A246"/>
    <mergeCell ref="E243:F243"/>
    <mergeCell ref="E245:F245"/>
    <mergeCell ref="A247:A250"/>
    <mergeCell ref="E247:F247"/>
    <mergeCell ref="A239:A242"/>
    <mergeCell ref="E239:F239"/>
    <mergeCell ref="E249:F249"/>
    <mergeCell ref="G247:H247"/>
    <mergeCell ref="G248:I248"/>
    <mergeCell ref="G239:H239"/>
    <mergeCell ref="G243:H243"/>
    <mergeCell ref="G244:I244"/>
    <mergeCell ref="A271:A274"/>
    <mergeCell ref="E271:F271"/>
    <mergeCell ref="E273:F273"/>
    <mergeCell ref="G262:I262"/>
    <mergeCell ref="G266:I266"/>
    <mergeCell ref="G269:I269"/>
    <mergeCell ref="G273:I273"/>
    <mergeCell ref="A255:A258"/>
    <mergeCell ref="E255:F255"/>
    <mergeCell ref="E257:F257"/>
    <mergeCell ref="E263:F263"/>
    <mergeCell ref="E265:F265"/>
    <mergeCell ref="G265:I265"/>
    <mergeCell ref="G258:I258"/>
    <mergeCell ref="G257:I257"/>
    <mergeCell ref="G255:H255"/>
    <mergeCell ref="G256:I256"/>
    <mergeCell ref="A267:A270"/>
    <mergeCell ref="E267:F267"/>
    <mergeCell ref="E269:F269"/>
    <mergeCell ref="G274:I274"/>
    <mergeCell ref="G261:I261"/>
    <mergeCell ref="A275:A278"/>
    <mergeCell ref="E275:F275"/>
    <mergeCell ref="E277:F277"/>
    <mergeCell ref="A279:A282"/>
    <mergeCell ref="E279:F279"/>
    <mergeCell ref="E281:F281"/>
    <mergeCell ref="A283:A286"/>
    <mergeCell ref="E283:F283"/>
    <mergeCell ref="E285:F285"/>
    <mergeCell ref="A287:A290"/>
    <mergeCell ref="E287:F287"/>
    <mergeCell ref="E289:F289"/>
    <mergeCell ref="E333:F333"/>
    <mergeCell ref="A335:A338"/>
    <mergeCell ref="E335:F335"/>
    <mergeCell ref="E337:F337"/>
    <mergeCell ref="E297:F297"/>
    <mergeCell ref="A299:A302"/>
    <mergeCell ref="E299:F299"/>
    <mergeCell ref="E301:F301"/>
    <mergeCell ref="A303:A306"/>
    <mergeCell ref="E303:F303"/>
    <mergeCell ref="A323:A326"/>
    <mergeCell ref="E323:F323"/>
    <mergeCell ref="E325:F325"/>
    <mergeCell ref="A327:A330"/>
    <mergeCell ref="E327:F327"/>
    <mergeCell ref="E329:F329"/>
    <mergeCell ref="E291:F291"/>
    <mergeCell ref="E293:F293"/>
    <mergeCell ref="A295:A298"/>
    <mergeCell ref="E295:F295"/>
    <mergeCell ref="E313:F313"/>
    <mergeCell ref="G338:I338"/>
    <mergeCell ref="A383:A386"/>
    <mergeCell ref="E383:F383"/>
    <mergeCell ref="E385:F385"/>
    <mergeCell ref="E345:F345"/>
    <mergeCell ref="A347:A350"/>
    <mergeCell ref="E347:F347"/>
    <mergeCell ref="E349:F349"/>
    <mergeCell ref="A339:A342"/>
    <mergeCell ref="E339:F339"/>
    <mergeCell ref="E341:F341"/>
    <mergeCell ref="E369:F369"/>
    <mergeCell ref="A351:A354"/>
    <mergeCell ref="E351:F351"/>
    <mergeCell ref="E353:F353"/>
    <mergeCell ref="A355:A358"/>
    <mergeCell ref="E355:F355"/>
    <mergeCell ref="E365:F365"/>
    <mergeCell ref="A375:A378"/>
    <mergeCell ref="E375:F375"/>
    <mergeCell ref="E377:F377"/>
    <mergeCell ref="A367:A370"/>
    <mergeCell ref="E367:F367"/>
    <mergeCell ref="A343:A346"/>
    <mergeCell ref="E363:F363"/>
    <mergeCell ref="A379:A382"/>
    <mergeCell ref="E379:F379"/>
    <mergeCell ref="E381:F381"/>
    <mergeCell ref="A359:A362"/>
    <mergeCell ref="E359:F359"/>
    <mergeCell ref="E361:F361"/>
    <mergeCell ref="A363:A366"/>
    <mergeCell ref="A371:A374"/>
    <mergeCell ref="E371:F371"/>
    <mergeCell ref="E373:F373"/>
    <mergeCell ref="G75:H75"/>
    <mergeCell ref="G76:I76"/>
    <mergeCell ref="G15:I15"/>
    <mergeCell ref="G16:I16"/>
    <mergeCell ref="G17:I17"/>
    <mergeCell ref="G26:I26"/>
    <mergeCell ref="G62:I62"/>
    <mergeCell ref="G66:I66"/>
    <mergeCell ref="G70:I70"/>
    <mergeCell ref="G74:I74"/>
    <mergeCell ref="G63:H63"/>
    <mergeCell ref="G64:I64"/>
    <mergeCell ref="G67:H67"/>
    <mergeCell ref="G68:I68"/>
    <mergeCell ref="G71:H71"/>
    <mergeCell ref="G65:I65"/>
    <mergeCell ref="G69:I69"/>
    <mergeCell ref="G72:I72"/>
    <mergeCell ref="G18:I18"/>
    <mergeCell ref="G78:I78"/>
    <mergeCell ref="G82:I82"/>
    <mergeCell ref="G86:I86"/>
    <mergeCell ref="P2:S2"/>
    <mergeCell ref="P3:S3"/>
    <mergeCell ref="P4:S4"/>
    <mergeCell ref="J2:M4"/>
    <mergeCell ref="A5:M5"/>
    <mergeCell ref="A23:A26"/>
    <mergeCell ref="A14:A17"/>
    <mergeCell ref="E25:F25"/>
    <mergeCell ref="E23:F23"/>
    <mergeCell ref="E14:F14"/>
    <mergeCell ref="E16:F16"/>
    <mergeCell ref="A18:A22"/>
    <mergeCell ref="E18:F18"/>
    <mergeCell ref="E20:F20"/>
    <mergeCell ref="B12:B13"/>
    <mergeCell ref="A6:A13"/>
    <mergeCell ref="B8:N8"/>
    <mergeCell ref="B6:J7"/>
    <mergeCell ref="K12:K13"/>
    <mergeCell ref="L12:L13"/>
    <mergeCell ref="C12:C13"/>
    <mergeCell ref="G90:I90"/>
    <mergeCell ref="G94:I94"/>
    <mergeCell ref="G81:I81"/>
    <mergeCell ref="G85:I85"/>
    <mergeCell ref="G89:I89"/>
    <mergeCell ref="G93:I93"/>
    <mergeCell ref="G91:H91"/>
    <mergeCell ref="G92:I92"/>
    <mergeCell ref="G79:H79"/>
    <mergeCell ref="G80:I80"/>
    <mergeCell ref="G83:H83"/>
    <mergeCell ref="G84:I84"/>
    <mergeCell ref="G87:H87"/>
    <mergeCell ref="G88:I88"/>
    <mergeCell ref="G128:I128"/>
    <mergeCell ref="G186:I186"/>
    <mergeCell ref="G190:I190"/>
    <mergeCell ref="G194:I194"/>
    <mergeCell ref="G198:I198"/>
    <mergeCell ref="G201:I201"/>
    <mergeCell ref="G199:H199"/>
    <mergeCell ref="G200:I200"/>
    <mergeCell ref="G188:I188"/>
    <mergeCell ref="G191:H191"/>
    <mergeCell ref="G192:I192"/>
    <mergeCell ref="G142:I142"/>
    <mergeCell ref="G146:I146"/>
    <mergeCell ref="G161:I161"/>
    <mergeCell ref="G178:I178"/>
    <mergeCell ref="G182:I182"/>
    <mergeCell ref="G154:I154"/>
    <mergeCell ref="G158:I158"/>
    <mergeCell ref="G162:I162"/>
    <mergeCell ref="G169:I169"/>
    <mergeCell ref="G173:I173"/>
    <mergeCell ref="G153:I153"/>
    <mergeCell ref="G179:H179"/>
    <mergeCell ref="G177:I177"/>
    <mergeCell ref="G181:I181"/>
    <mergeCell ref="G185:I185"/>
    <mergeCell ref="G189:I189"/>
    <mergeCell ref="G193:I193"/>
    <mergeCell ref="G180:I180"/>
    <mergeCell ref="G183:H183"/>
    <mergeCell ref="G184:I184"/>
    <mergeCell ref="G187:H187"/>
    <mergeCell ref="G167:H167"/>
    <mergeCell ref="G168:I168"/>
    <mergeCell ref="G171:H171"/>
    <mergeCell ref="G172:I172"/>
    <mergeCell ref="G175:H175"/>
    <mergeCell ref="G206:I206"/>
    <mergeCell ref="G210:I210"/>
    <mergeCell ref="G214:I214"/>
    <mergeCell ref="G218:I218"/>
    <mergeCell ref="G205:I205"/>
    <mergeCell ref="G209:I209"/>
    <mergeCell ref="G213:I213"/>
    <mergeCell ref="G217:I217"/>
    <mergeCell ref="G203:H203"/>
    <mergeCell ref="G204:I204"/>
    <mergeCell ref="G207:H207"/>
    <mergeCell ref="G208:I208"/>
    <mergeCell ref="G211:H211"/>
    <mergeCell ref="G212:I212"/>
    <mergeCell ref="G215:H215"/>
    <mergeCell ref="G216:I216"/>
    <mergeCell ref="G219:H219"/>
    <mergeCell ref="G220:I220"/>
    <mergeCell ref="G223:H223"/>
    <mergeCell ref="G224:I224"/>
    <mergeCell ref="G221:I221"/>
    <mergeCell ref="G227:H227"/>
    <mergeCell ref="G228:I228"/>
    <mergeCell ref="G231:H231"/>
    <mergeCell ref="G232:I232"/>
    <mergeCell ref="G251:H251"/>
    <mergeCell ref="G252:I252"/>
    <mergeCell ref="G310:I310"/>
    <mergeCell ref="G238:I238"/>
    <mergeCell ref="G242:I242"/>
    <mergeCell ref="G235:H235"/>
    <mergeCell ref="G222:I222"/>
    <mergeCell ref="G226:I226"/>
    <mergeCell ref="G230:I230"/>
    <mergeCell ref="G234:I234"/>
    <mergeCell ref="G225:I225"/>
    <mergeCell ref="G229:I229"/>
    <mergeCell ref="G233:I233"/>
    <mergeCell ref="G237:I237"/>
    <mergeCell ref="G236:I236"/>
    <mergeCell ref="G254:I254"/>
    <mergeCell ref="G253:I253"/>
    <mergeCell ref="G240:I240"/>
    <mergeCell ref="G246:I246"/>
    <mergeCell ref="G250:I250"/>
    <mergeCell ref="G241:I241"/>
    <mergeCell ref="G245:I245"/>
    <mergeCell ref="G278:I278"/>
    <mergeCell ref="G282:I282"/>
    <mergeCell ref="G314:I314"/>
    <mergeCell ref="G318:I318"/>
    <mergeCell ref="G322:I322"/>
    <mergeCell ref="G295:H295"/>
    <mergeCell ref="G296:I296"/>
    <mergeCell ref="G299:H299"/>
    <mergeCell ref="G300:I300"/>
    <mergeCell ref="G298:I298"/>
    <mergeCell ref="G302:I302"/>
    <mergeCell ref="G305:I305"/>
    <mergeCell ref="G303:H303"/>
    <mergeCell ref="G304:I304"/>
    <mergeCell ref="G306:I306"/>
    <mergeCell ref="G301:I301"/>
    <mergeCell ref="G342:I342"/>
    <mergeCell ref="G346:I346"/>
    <mergeCell ref="G350:I350"/>
    <mergeCell ref="G354:I354"/>
    <mergeCell ref="G345:I345"/>
    <mergeCell ref="G349:I349"/>
    <mergeCell ref="G353:I353"/>
    <mergeCell ref="G357:I357"/>
    <mergeCell ref="G343:H343"/>
    <mergeCell ref="G344:I344"/>
    <mergeCell ref="G347:H347"/>
    <mergeCell ref="G348:I348"/>
    <mergeCell ref="G351:H351"/>
    <mergeCell ref="G352:I352"/>
    <mergeCell ref="G355:H355"/>
    <mergeCell ref="G356:I356"/>
    <mergeCell ref="G358:I358"/>
    <mergeCell ref="G362:I362"/>
    <mergeCell ref="G366:I366"/>
    <mergeCell ref="G370:I370"/>
    <mergeCell ref="G374:I374"/>
    <mergeCell ref="G361:I361"/>
    <mergeCell ref="G365:I365"/>
    <mergeCell ref="G369:I369"/>
    <mergeCell ref="G373:I373"/>
    <mergeCell ref="G359:H359"/>
    <mergeCell ref="G360:I360"/>
    <mergeCell ref="G363:H363"/>
    <mergeCell ref="G364:I364"/>
    <mergeCell ref="G367:H367"/>
    <mergeCell ref="G368:I368"/>
    <mergeCell ref="G371:H371"/>
    <mergeCell ref="G372:I372"/>
    <mergeCell ref="G375:H375"/>
    <mergeCell ref="G376:I376"/>
    <mergeCell ref="G379:H379"/>
    <mergeCell ref="G380:I380"/>
    <mergeCell ref="G383:H383"/>
    <mergeCell ref="G377:I377"/>
    <mergeCell ref="G384:I384"/>
    <mergeCell ref="G387:H387"/>
    <mergeCell ref="G388:I388"/>
    <mergeCell ref="G391:H391"/>
    <mergeCell ref="G378:I378"/>
    <mergeCell ref="G382:I382"/>
    <mergeCell ref="G386:I386"/>
    <mergeCell ref="G390:I390"/>
    <mergeCell ref="G381:I381"/>
    <mergeCell ref="G385:I385"/>
    <mergeCell ref="G389:I389"/>
    <mergeCell ref="G392:I392"/>
    <mergeCell ref="G401:I401"/>
    <mergeCell ref="G405:I405"/>
    <mergeCell ref="G409:I409"/>
    <mergeCell ref="G395:H395"/>
    <mergeCell ref="G396:I396"/>
    <mergeCell ref="G399:H399"/>
    <mergeCell ref="G400:I400"/>
    <mergeCell ref="G403:H403"/>
    <mergeCell ref="G404:I404"/>
    <mergeCell ref="G407:H407"/>
    <mergeCell ref="G408:I408"/>
    <mergeCell ref="G414:I414"/>
    <mergeCell ref="G418:I418"/>
    <mergeCell ref="G14:H14"/>
    <mergeCell ref="G25:I25"/>
    <mergeCell ref="G29:I29"/>
    <mergeCell ref="G33:I33"/>
    <mergeCell ref="G37:I37"/>
    <mergeCell ref="G49:I49"/>
    <mergeCell ref="G53:I53"/>
    <mergeCell ref="G57:I57"/>
    <mergeCell ref="G61:I61"/>
    <mergeCell ref="G51:H51"/>
    <mergeCell ref="G52:I52"/>
    <mergeCell ref="G55:H55"/>
    <mergeCell ref="G56:I56"/>
    <mergeCell ref="G60:I60"/>
    <mergeCell ref="G58:I58"/>
    <mergeCell ref="G124:I124"/>
    <mergeCell ref="G73:I73"/>
    <mergeCell ref="G77:I77"/>
    <mergeCell ref="G394:I394"/>
    <mergeCell ref="G398:I398"/>
    <mergeCell ref="G402:I402"/>
    <mergeCell ref="G127:H127"/>
    <mergeCell ref="G275:H275"/>
    <mergeCell ref="G270:I270"/>
    <mergeCell ref="G114:I114"/>
    <mergeCell ref="G165:I165"/>
    <mergeCell ref="G112:I112"/>
    <mergeCell ref="G115:H115"/>
    <mergeCell ref="G116:I116"/>
    <mergeCell ref="G119:H119"/>
    <mergeCell ref="G120:I120"/>
    <mergeCell ref="G123:H123"/>
    <mergeCell ref="G118:I118"/>
    <mergeCell ref="G122:I122"/>
    <mergeCell ref="G160:I160"/>
    <mergeCell ref="G157:I157"/>
    <mergeCell ref="G163:H163"/>
    <mergeCell ref="G164:I164"/>
    <mergeCell ref="G113:I113"/>
    <mergeCell ref="G117:I117"/>
    <mergeCell ref="G126:I126"/>
    <mergeCell ref="G130:I130"/>
    <mergeCell ref="G134:I134"/>
    <mergeCell ref="G133:I133"/>
    <mergeCell ref="G131:H131"/>
    <mergeCell ref="G132:I132"/>
    <mergeCell ref="G294:I294"/>
    <mergeCell ref="G288:I288"/>
    <mergeCell ref="G291:H291"/>
    <mergeCell ref="G292:I292"/>
    <mergeCell ref="G277:I277"/>
    <mergeCell ref="G281:I281"/>
    <mergeCell ref="G285:I285"/>
    <mergeCell ref="G289:I289"/>
    <mergeCell ref="G276:I276"/>
    <mergeCell ref="G279:H279"/>
    <mergeCell ref="G280:I280"/>
    <mergeCell ref="G283:H283"/>
    <mergeCell ref="G284:I284"/>
    <mergeCell ref="G287:H287"/>
    <mergeCell ref="G417:I417"/>
    <mergeCell ref="G19:I19"/>
    <mergeCell ref="G23:H23"/>
    <mergeCell ref="G24:I24"/>
    <mergeCell ref="G27:H27"/>
    <mergeCell ref="G28:I28"/>
    <mergeCell ref="G31:H31"/>
    <mergeCell ref="G32:I32"/>
    <mergeCell ref="G35:H35"/>
    <mergeCell ref="G36:I36"/>
    <mergeCell ref="G39:H39"/>
    <mergeCell ref="G40:I40"/>
    <mergeCell ref="G43:H43"/>
    <mergeCell ref="G44:I44"/>
    <mergeCell ref="G47:H47"/>
    <mergeCell ref="G48:I48"/>
    <mergeCell ref="G41:I41"/>
    <mergeCell ref="G45:I45"/>
    <mergeCell ref="G59:H59"/>
    <mergeCell ref="G309:I309"/>
    <mergeCell ref="G313:I313"/>
    <mergeCell ref="G331:H331"/>
    <mergeCell ref="G156:I156"/>
    <mergeCell ref="G159:H159"/>
    <mergeCell ref="G415:H415"/>
    <mergeCell ref="G416:I416"/>
    <mergeCell ref="G307:H307"/>
    <mergeCell ref="G308:I308"/>
    <mergeCell ref="G311:H311"/>
    <mergeCell ref="G312:I312"/>
    <mergeCell ref="G410:I410"/>
    <mergeCell ref="G397:I397"/>
    <mergeCell ref="G393:I393"/>
    <mergeCell ref="G406:I406"/>
    <mergeCell ref="G413:I413"/>
    <mergeCell ref="G317:I317"/>
    <mergeCell ref="G321:I321"/>
    <mergeCell ref="G325:I325"/>
    <mergeCell ref="G329:I329"/>
    <mergeCell ref="G411:H411"/>
    <mergeCell ref="G412:I412"/>
    <mergeCell ref="G337:I337"/>
    <mergeCell ref="G315:H315"/>
    <mergeCell ref="G316:I316"/>
    <mergeCell ref="G319:H319"/>
    <mergeCell ref="G320:I320"/>
    <mergeCell ref="G323:H323"/>
    <mergeCell ref="G330:I330"/>
    <mergeCell ref="G333:I333"/>
    <mergeCell ref="G332:I332"/>
    <mergeCell ref="G107:H107"/>
    <mergeCell ref="G108:I108"/>
    <mergeCell ref="G111:H111"/>
    <mergeCell ref="G268:I268"/>
    <mergeCell ref="G110:I110"/>
    <mergeCell ref="G95:H95"/>
    <mergeCell ref="G96:I96"/>
    <mergeCell ref="G99:H99"/>
    <mergeCell ref="G100:I100"/>
    <mergeCell ref="G103:H103"/>
    <mergeCell ref="G104:I104"/>
    <mergeCell ref="G97:I97"/>
    <mergeCell ref="G101:I101"/>
    <mergeCell ref="G105:I105"/>
    <mergeCell ref="G109:I109"/>
    <mergeCell ref="G102:I102"/>
    <mergeCell ref="G106:I106"/>
    <mergeCell ref="G286:I286"/>
    <mergeCell ref="G195:H195"/>
    <mergeCell ref="G196:I196"/>
    <mergeCell ref="G197:I197"/>
    <mergeCell ref="G290:I290"/>
    <mergeCell ref="G341:I341"/>
    <mergeCell ref="G324:I324"/>
    <mergeCell ref="G327:H327"/>
    <mergeCell ref="G328:I328"/>
    <mergeCell ref="G20:I22"/>
    <mergeCell ref="G335:H335"/>
    <mergeCell ref="G336:I336"/>
    <mergeCell ref="G339:H339"/>
    <mergeCell ref="G340:I340"/>
    <mergeCell ref="G271:H271"/>
    <mergeCell ref="G272:I272"/>
    <mergeCell ref="G151:H151"/>
    <mergeCell ref="G152:I152"/>
    <mergeCell ref="G155:H155"/>
    <mergeCell ref="G259:H259"/>
    <mergeCell ref="G260:I260"/>
    <mergeCell ref="G263:H263"/>
    <mergeCell ref="G264:I264"/>
    <mergeCell ref="G267:H267"/>
    <mergeCell ref="G326:I326"/>
    <mergeCell ref="G334:I334"/>
    <mergeCell ref="G176:I176"/>
    <mergeCell ref="G293:I293"/>
    <mergeCell ref="G297:I297"/>
  </mergeCells>
  <dataValidations count="52">
    <dataValidation allowBlank="1" showInputMessage="1" showErrorMessage="1" promptTitle="Benefit Source" prompt="List the benefit source here." sqref="G15:I15 G19 G416:I416 G17:I17 G26:I26 G30:I30 G28:I28 G24:I24 G34:I34 G38:I38 G42:I42 G46:I46 G50:I50 G54:I54 G58:I58 G62:I62 G66:I66 G70:I70 G74:I74 G78:I78 G82:I82 G86:I86 G90:I90 G94:I94 G98:I98 G102:I102 G106:I106 G110:I110 G114:I114 G118:I118 G122:I122 G126:I126 G130:I130 G134:I134 G138:I138 G142:I142 G146:I146 G150:I150 G154:I154 G158:I158 G162:I162 G166:I166 G170:I170 G174:I174 G178:I178 G182:I182 G186:I186 G190:I190 G194:I194 G198:I198 G202:I202 G206:I206 G210:I210 G214:I214 G218:I218 G222:I222 G226:I226 G230:I230 G234:I234 G238:I238 G242:I242 G246:I246 G250:I250 G254:I254 G258:I258 G262:I262 G266:I266 G270:I270 G274:I274 G278:I278 G282:I282 G286:I286 G290:I290 G294:I294 G298:I298 G302:I302 G306:I306 G310:I310 G314:I314 G318:I318 G322:I322 G326:I326 G330:I330 G334:I334 G338:I338 G342:I342 G346:I346 G350:I350 G354:I354 G358:I358 G362:I362 G366:I366 G370:I370 G374:I374 G378:I378 G382:I382 G386:I386 G390:I390 G394:I394 G398:I398 G402:I402 G406:I406 G410:I410 G414:I414 G418:I418 G32:I32 G36:I36 G40:I40 G44:I44 G48:I48 G52:I52 G56:I56 G60:I60 G64:I64 G68:I68 G72:I72 G76:I76 G80:I80 G84:I84 G88:I88 G92:I92 G96:I96 G100:I100 G104:I104 G108:I108 G112:I112 G116:I116 G120:I120 G124:I124 G128:I128 G132:I132 G136:I136 G140:I140 G144:I144 G148:I148 G152:I152 G156:I156 G160:I160 G164:I164 G168:I168 G172:I172 G176:I176 G180:I180 G184:I184 G188:I188 G192:I192 G196:I196 G200:I200 G204:I204 G208:I208 G212:I212 G216:I216 G220:I220 G224:I224 G228:I228 G232:I232 G236:I236 G240:I240 G244:I244 G248:I248 G252:I252 G256:I256 G260:I260 G264:I264 G268:I268 G272:I272 G276:I276 G280:I280 G284:I284 G288:I288 G292:I292 G296:I296 G300:I300 G304:I304 G308:I308 G312:I312 G316:I316 G320:I320 G324:I324 G328:I328 G332:I332 G336:I336 G340:I340 G344:I344 G348:I348 G352:I352 G356:I356 G360:I360 G364:I364 G368:I368 G372:I372 G376:I376 G380:I380 G384:I384 G388:I388 G392:I392 G396:I396 G400:I400 G404:I404 G408:I408 G412:I412"/>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4 C28 C32 C36 C40 C44 C48 C52 C56 C60 C64 C68 C72 C76 C80 C84 C88 C92 C96 C100 C104 C108 C112 C116 C120 C124 C128 C132 C136 C140 C144 C148 C152 C156 C160 C164 C168 C172 C176 C180 C184 C188 C192 C196 C200 C204 C208 C212 C216 C220 C224 C228 C232 C236 C240 C244 C248 C252 C256 C260 C264 C268 C272 C276 C280 C284 C288 C292 C296 C300 C304 C308 C312 C316 C320 C324 C328 C332 C336 C340 C344 C348 C352 C356 C360 C364 C368 C372 C376 C380 C384 C388 C392 C396 C400 C404 C408 C412 C41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4 D28 D32 D36 D40 D44 D48 D52 D56 D60 D64 D68 D72 D76 D80 D84 D88 D92 D96 D100 D104 D108 D112 D116 D120 D124 D128 D132 D136 D140 D144 D148 D152 D156 D160 D164 D168 D172 D176 D180 D184 D188 D192 D196 D200 D204 D208 D212 D216 D220 D224 D228 D232 D236 D240 D244 D248 D252 D256 D260 D264 D268 D272 D276 D280 D284 D288 D292 D296 D300 D304 D308 D312 D316 D320 D324 D328 D332 D336 D340 D344 D348 D352 D356 D360 D364 D368 D372 D376 D380 D384 D388 D392 D396 D400 D404 D408 D412 D416">
      <formula1>40179</formula1>
      <formula2>73051</formula2>
    </dataValidation>
    <dataValidation allowBlank="1" showInputMessage="1" showErrorMessage="1" promptTitle="Location " prompt="List location of event here." sqref="F19 F24 F28 F32 F36 F40 F44 F48 F52 F56 F60 F64 F68 F72 F76 F80 F84 F88 F92 F96 F100 F104 F108 F112 F116 F120 F124 F128 F132 F136 F140 F144 F148 F152 F156 F160 F164 F168 F172 F176 F180 F184 F188 F192 F196 F200 F204 F208 F212 F216 F220 F224 F228 F232 F236 F240 F244 F248 F252 F256 F260 F264 F268 F272 F276 F280 F284 F288 F292 F296 F300 F304 F308 F312 F316 F320 F324 F328 F332 F336 F340 F344 F348 F352 F356 F360 F364 F368 F372 F376 F380 F384 F388 F392 F396 F400 F404 F408 F412 F416"/>
    <dataValidation allowBlank="1" showInputMessage="1" showErrorMessage="1" promptTitle="Traveler Title" prompt="List traveler's title here." sqref="B22 B26 B30 B34 B38 B42 B46 B50 B54 B58 B62 B66 B70 B74 B78 B82 B86 B90 B94 B98 B102 B106 B110 B114 B118 B122 B126 B130 B134 B138 B142 B146 B150 B154 B158 B162 B166 B170 B174 B178 B182 B186 B190 B194 B198 B202 B206 B210 B214 B218 B222 B226 B230 B234 B238 B242 B246 B250 B254 B258 B262 B266 B270 B274 B278 B282 B286 B290 B294 B298 B302 B306 B310 B314 B318 B322 B326 B330 B334 B338 B342 B346 B350 B354 B358 B362 B366 B370 B374 B378 B382 B386 B390 B394 B398 B402 B406 B410 B414 B418"/>
    <dataValidation allowBlank="1" showInputMessage="1" showErrorMessage="1" promptTitle="Event Sponsor" prompt="List the event sponsor here." sqref="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dataValidation type="date" allowBlank="1" showInputMessage="1" showErrorMessage="1" errorTitle="Data Entry Error" error="Please enter date using MM/DD/YYYY" promptTitle="Event Ending Date" prompt="List Event ending date here using the format MM/DD/YYYY." sqref="D22 D26 D30 D34 D38 D42 D46 D50 D54 D58 D62 D66 D70 D74 D78 D82 D86 D90 D94 D98 D102 D106 D110 D114 D118 D122 D126 D130 D134 D138 D142 D146 D150 D154 D158 D162 D166 D170 D174 D178 D182 D186 D190 D194 D198 D202 D206 D210 D214 D218 D222 D226 D230 D234 D238 D242 D246 D250 D254 D258 D262 D266 D270 D274 D278 D282 D286 D290 D294 D298 D302 D306 D310 D314 D318 D322 D326 D330 D334 D338 D342 D346 D350 D354 D358 D362 D366 D370 D374 D378 D382 D386 D390 D394 D398 D402 D406 D410 D414 D418">
      <formula1>40179</formula1>
      <formula2>73051</formula2>
    </dataValidation>
    <dataValidation allowBlank="1" showInputMessage="1" showErrorMessage="1" promptTitle="Travel Date(s)" prompt="List the dates of travel here expressed in the format MM/DD/YYYY-MM/DD/YYYY." sqref="F22 F26 F30 F34 F38 F42 F46 F50 F54 F58 F62 F66 F70 F74 F78 F82 F86 F90 F94 F98 F102 F106 F110 F114 F118 F122 F126 F130 F134 F138 F142 F146 F150 F154 F158 F162 F166 F170 F174 F178 F182 F186 F190 F194 F198 F202 F206 F210 F214 F218 F222 F226 F230 F234 F238 F242 F246 F250 F254 F258 F262 F266 F270 F274 F278 F282 F286 F290 F294 F298 F302 F306 F310 F314 F318 F322 F326 F330 F334 F338 F342 F346 F350 F354 F358 F362 F366 F370 F374 F378 F382 F386 F390 F394 F398 F402 F406 F410 F414 F418"/>
    <dataValidation allowBlank="1" showInputMessage="1" showErrorMessage="1" promptTitle="Benefit#1 Description" prompt="Benefit Description for Entry #1 is listed here." sqref="J18:J19 J23:J24 J27:J28 J31:J32 J35:J36 J39:J40 J43:J44 J47:J48 J51:J52 J55:J56 J59:J60 J63:J64 J67:J68 J71:J72 J75:J76 J79:J80 J83:J84 J87:J88 J91:J92 J95:J96 J99:J100 J103:J104 J107:J108 J111:J112 J115:J116 J119:J120 J123:J124 J127:J128 J131:J132 J135:J136 J139:J140 J143:J144 J147:J148 J151:J152 J155:J156 J159:J160 J163:J164 J167:J168 J171:J172 J175:J176 J179:J180 J183:J184 J187:J188 J191:J192 J195:J196 J199:J200 J203:J204 J207:J208 J211:J212 J215:J216 J219:J220 J223:J224 J227:J228 J231:J232 J235:J236 J239:J240 J243:J244 J247:J248 J251:J252 J255:J256 J259:J260 J263:J264 J267:J268 J271:J272 J275:J276 J279:J280 J283:J284 J287:J288 J291:J292 J295:J296 J299:J300 J303:J304 J307:J308 J311:J312 J315:J316 J319:J320 J323:J324 J327:J328 J331:J332 J335:J336 J339:J340 J343:J344 J347:J348 J351:J352 J355:J356 J359:J360 J363:J364 J367:J368 J371:J372 J375:J376 J379:J380 J383:J384 J387:J388 J391:J392 J395:J396 J399:J400 J403:J404 J407:J408 J411:J412 J415:J416"/>
    <dataValidation allowBlank="1" showInputMessage="1" showErrorMessage="1" promptTitle="Benefit #1 Total Amount" prompt="The total amount of Benefit #1 is entered here." sqref="M18:M19 M23:M24 M27:M28 M31:M32 M35:M36 M39:M40 M43:M44 M47:M48 M51:M52 M55:M56 M59:M60 M63:M64 M67:M68 M71:M72 M75:M76 M79:M80 M83:M84 M87:M88 M91:M92 M95:M96 M99:M100 M103:M104 M107:M108 M111:M112 M115:M116 M119:M120 M123:M124 M127:M128 M131:M132 M135:M136 M139:M140 M143:M144 M147:M148 M151:M152 M155:M156 M159:M160 M163:M164 M167:M168 M171:M172 M175:M176 M179:M180 M183:M184 M187:M188 M191:M192 M195:M196 M199:M200 M203:M204 M207:M208 M211:M212 M215:M216 M219:M220 M223:M224 M227:M228 M231:M232 M235:M236 M239:M240 M243:M244 M247:M248 M251:M252 M255:M256 M259:M260 M263:M264 M267:M268 M271:M272 M275:M276 M279:M280 M283:M284 M287:M288 M291:M292 M295:M296 M299:M300 M303:M304 M307:M308 M311:M312 M315:M316 M319:M320 M323:M324 M327:M328 M331:M332 M335:M336 M339:M340 M343:M344 M347:M348 M351:M352 M355:M356 M359:M360 M363:M364 M367:M368 M371:M372 M375:M376 M379:M380 M383:M384 M387:M388 M391:M392 M395:M396 M399:M400 M403:M404 M407:M408 M411:M412 M415:M416"/>
    <dataValidation allowBlank="1" showInputMessage="1" showErrorMessage="1" promptTitle="Benefit #2 Description" prompt="Benefit #2 description is listed here" sqref="J20: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2 Total Amount" prompt="The total amount of Benefit #2 is entered here." sqref="M20: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Total Amount" prompt="The total amount of Benefit #3 is entered here." sqref="M22 M26 M30 M34 M38 M42 M46 M50 M54 M58 M62 M66 M70 M74 M78 M82 M86 M90 M94 M98 M102 M106 M110 M114 M118 M122 M126 M130 M134 M138 M142 M146 M150 M154 M158 M162 M166 M170 M174 M178 M182 M186 M190 M194 M198 M202 M206 M210 M214 M218 M222 M226 M230 M234 M238 M242 M246 M250 M254 M258 M262 M266 M270 M274 M278 M282 M286 M290 M294 M298 M302 M306 M310 M314 M318 M322 M326 M330 M334 M338 M342 M346 M350 M354 M358 M362 M366 M370 M374 M378 M382 M386 M390 M394 M398 M402 M406 M410 M414 M418"/>
    <dataValidation allowBlank="1" showInputMessage="1" showErrorMessage="1" promptTitle="Benefit #3 Description" prompt="Benefit #3 description is listed here" sqref="J22 J26 J30 J34 J38 J42 J46 J50 J54 J58 J62 J66 J70 J74 J78 J82 J86 J90 J94 J98 J102 J106 J110 J114 J118 J122 J126 J130 J134 J138 J142 J146 J150 J154 J158 J162 J166 J170 J174 J178 J182 J186 J190 J194 J198 J202 J206 J210 J214 J218 J222 J226 J230 J234 J238 J242 J246 J250 J254 J258 J262 J266 J270 J274 J278 J282 J286 J290 J294 J298 J302 J306 J310 J314 J318 J322 J326 J330 J334 J338 J342 J346 J350 J354 J358 J362 J366 J370 J374 J378 J382 J386 J390 J394 J398 J402 J406 J410 J414 J418"/>
    <dataValidation allowBlank="1" showInputMessage="1" showErrorMessage="1" promptTitle="Benefit #1--Payment by Check" prompt="If there is a benefit #1 and it was paid by check, mark an x in this cell._x000a_" sqref="K18:K19 K23:K24 K27:K28 K31:K32 K35:K36 K39:K40 K43:K44 K47:K48 K51:K52 K55:K56 K59:K60 K63:K64 K67:K68 K71:K72 K75:K76 K79:K80 K83:K84 K87:K88 K91:K92 K95:K96 K99:K100 K103:K104 K107:K108 K111:K112 K115:K116 K119:K120 K123:K124 K127:K128 K131:K132 K135:K136 K139:K140 K143:K144 K147:K148 K151:K152 K155:K156 K159:K160 K163:K164 K167:K168 K171:K172 K175:K176 K179:K180 K183:K184 K187:K188 K191:K192 K195:K196 K199:K200 K203:K204 K207:K208 K211:K212 K215:K216 K219:K220 K223:K224 K227:K228 K231:K232 K235:K236 K239:K240 K243:K244 K247:K248 K251:K252 K255:K256 K259:K260 K263:K264 K267:K268 K271:K272 K275:K276 K279:K280 K283:K284 K287:K288 K291:K292 K295:K296 K299:K300 K303:K304 K307:K308 K311:K312 K315:K316 K319:K320 K323:K324 K327:K328 K331:K332 K335:K336 K339:K340 K343:K344 K347:K348 K351:K352 K355:K356 K359:K360 K363:K364 K367:K368 K371:K372 K375:K376 K379:K380 K383:K384 K387:K388 K391:K392 K395:K396 K399:K400 K403:K404 K407:K408 K411:K412 K415:K416"/>
    <dataValidation allowBlank="1" showInputMessage="1" showErrorMessage="1" promptTitle="Benefit #2--Payment by Check" prompt="If there is a benefit #2 and it was paid by check, mark an x in this cell._x000a_" sqref="K20: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3--Payment by Check" prompt="If there is a benefit #3 and it was paid by check, mark an x in this cell._x000a_" sqref="K22 K26 K30 K34 K38 K42 K46 K50 K54 K58 K62 K66 K70 K74 K78 K82 K86 K90 K94 K98 K102 K106 K110 K114 K118 K122 K126 K130 K134 K138 K142 K146 K150 K154 K158 K162 K166 K170 K174 K178 K182 K186 K190 K194 K198 K202 K206 K210 K214 K218 K222 K226 K230 K234 K238 K242 K246 K250 K254 K258 K262 K266 K270 K274 K278 K282 K286 K290 K294 K298 K302 K306 K310 K314 K318 K322 K326 K330 K334 K338 K342 K346 K350 K354 K358 K362 K366 K370 K374 K378 K382 K386 K390 K394 K398 K402 K406 K410 K414 K418"/>
    <dataValidation allowBlank="1" showInputMessage="1" showErrorMessage="1" promptTitle="Benefit #1- Payment in-kind" prompt="If there is a benefit #1 and it was paid in-kind, mark this box with an  x._x000a_" sqref="L18:L19 L23:L24 L27:L28 L31:L32 L35:L36 L39:L40 L43:L44 L47:L48 L51:L52 L55:L56 L59:L60 L63:L64 L67:L68 L71:L72 L75:L76 L79:L80 L83:L84 L87:L88 L91:L92 L95:L96 L99:L100 L103:L104 L107:L108 L111:L112 L115:L116 L119:L120 L123:L124 L127:L128 L131:L132 L135:L136 L139:L140 L143:L144 L147:L148 L151:L152 L155:L156 L159:L160 L163:L164 L167:L168 L171:L172 L175:L176 L179:L180 L183:L184 L187:L188 L191:L192 L195:L196 L199:L200 L203:L204 L207:L208 L211:L212 L215:L216 L219:L220 L223:L224 L227:L228 L231:L232 L235:L236 L239:L240 L243:L244 L247:L248 L251:L252 L255:L256 L259:L260 L263:L264 L267:L268 L271:L272 L275:L276 L279:L280 L283:L284 L287:L288 L291:L292 L295:L296 L299:L300 L303:L304 L307:L308 L311:L312 L315:L316 L319:L320 L323:L324 L327:L328 L331:L332 L335:L336 L339:L340 L343:L344 L347:L348 L351:L352 L355:L356 L359:L360 L363:L364 L367:L368 L371:L372 L375:L376 L379:L380 L383:L384 L387:L388 L391:L392 L395:L396 L399:L400 L403:L404 L407:L408 L411:L412 L415:L416"/>
    <dataValidation allowBlank="1" showInputMessage="1" showErrorMessage="1" promptTitle="Benefit #2- Payment in-kind" prompt="If there is a benefit #2 and it was paid in-kind, mark this box with an  x._x000a_" sqref="L20: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3- Payment in-kind" prompt="If there is a benefit #3 and it was paid in-kind, mark this box with an  x._x000a_" sqref="L22 L26 L30 L34 L38 L42 L46 L50 L54 L58 L62 L66 L70 L74 L78 L82 L86 L90 L94 L98 L102 L106 L110 L114 L118 L122 L126 L130 L134 L138 L142 L146 L150 L154 L158 L162 L166 L170 L174 L178 L182 L186 L190 L194 L198 L202 L206 L210 L214 L218 L222 L226 L230 L234 L238 L242 L246 L250 L254 L258 L262 L266 L270 L274 L278 L282 L286 L290 L294 L298 L302 L306 L310 L314 L318 L322 L326 L330 L334 L338 L342 L346 L350 L354 L358 L362 L366 L370 L374 L378 L382 L386 L390 L394 L398 L402 L406 L410 L414 L418"/>
    <dataValidation allowBlank="1" showInputMessage="1" showErrorMessage="1" promptTitle="Next Traveler Name " prompt="List traveler's first and last name here." sqref="B24 B28 B32 B36 B40 B44 B48 B52 B56 B60 B64 B68 B72 B76 B80 B84 B88 B92 B96 B100 B104 B108 B112 B116 B120 B124 B128 B132 B136 B140 B144 B148 B152 B156 B160 B164 B168 B172 B176 B180 B184 B188 B192 B196 B200 B204 B208 B212 B216 B220 B224 B228 B232 B236 B240 B244 B248 B252 B256 B260 B264 B268 B272 B276 B280 B284 B288 B292 B296 B300 B304 B308 B312 B316 B320 B324 B328 B332 B336 B340 B344 B348 B352 B356 B360 B364 B368 B372 B376 B380 B384 B388 B392 B396 B400 B404 B408 B412 B416"/>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73</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Office of the General Counsel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v>1</v>
      </c>
      <c r="L7" s="48">
        <v>1</v>
      </c>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c r="L9" s="625" t="s">
        <v>92</v>
      </c>
      <c r="M9" s="626"/>
      <c r="N9" s="24"/>
      <c r="O9" s="21"/>
      <c r="P9" s="1"/>
    </row>
    <row r="10" spans="1:19" s="234" customFormat="1" ht="15.75" customHeight="1">
      <c r="A10" s="738"/>
      <c r="B10" s="727" t="s">
        <v>4845</v>
      </c>
      <c r="C10" s="728"/>
      <c r="D10" s="728"/>
      <c r="E10" s="728"/>
      <c r="F10" s="729"/>
      <c r="G10" s="635"/>
      <c r="H10" s="644"/>
      <c r="I10" s="638"/>
      <c r="J10" s="618"/>
      <c r="K10" s="641"/>
      <c r="L10" s="627"/>
      <c r="M10" s="626"/>
      <c r="N10" s="24"/>
      <c r="O10" s="21"/>
      <c r="P10" s="1"/>
    </row>
    <row r="11" spans="1:19" s="234" customFormat="1" ht="13.5" thickBot="1">
      <c r="A11" s="738"/>
      <c r="B11" s="46" t="s">
        <v>20</v>
      </c>
      <c r="C11" s="85" t="s">
        <v>4844</v>
      </c>
      <c r="D11" s="586" t="s">
        <v>4843</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ht="22.5">
      <c r="A19" s="764"/>
      <c r="B19" s="13" t="s">
        <v>4842</v>
      </c>
      <c r="C19" s="13" t="s">
        <v>4841</v>
      </c>
      <c r="D19" s="5">
        <v>43786</v>
      </c>
      <c r="E19" s="13"/>
      <c r="F19" s="13" t="s">
        <v>4778</v>
      </c>
      <c r="G19" s="755" t="s">
        <v>4840</v>
      </c>
      <c r="H19" s="756"/>
      <c r="I19" s="757"/>
      <c r="J19" s="52" t="s">
        <v>17</v>
      </c>
      <c r="K19" s="52"/>
      <c r="L19" s="156" t="s">
        <v>3</v>
      </c>
      <c r="M19" s="378">
        <v>259</v>
      </c>
      <c r="N19" s="3"/>
      <c r="V19" s="63"/>
    </row>
    <row r="20" spans="1:22" ht="22.5">
      <c r="A20" s="764"/>
      <c r="B20" s="235" t="s">
        <v>77</v>
      </c>
      <c r="C20" s="235" t="s">
        <v>79</v>
      </c>
      <c r="D20" s="235" t="s">
        <v>22</v>
      </c>
      <c r="E20" s="758" t="s">
        <v>81</v>
      </c>
      <c r="F20" s="758"/>
      <c r="G20" s="707"/>
      <c r="H20" s="708"/>
      <c r="I20" s="709"/>
      <c r="J20" s="18" t="s">
        <v>6</v>
      </c>
      <c r="K20" s="19"/>
      <c r="L20" s="153" t="s">
        <v>3</v>
      </c>
      <c r="M20" s="377">
        <v>610</v>
      </c>
      <c r="N20" s="3"/>
      <c r="V20" s="64"/>
    </row>
    <row r="21" spans="1:22" ht="23.25" thickBot="1">
      <c r="A21" s="765"/>
      <c r="B21" s="14" t="s">
        <v>4839</v>
      </c>
      <c r="C21" s="14" t="s">
        <v>4838</v>
      </c>
      <c r="D21" s="134">
        <v>43789</v>
      </c>
      <c r="E21" s="16" t="s">
        <v>4</v>
      </c>
      <c r="F21" s="17" t="s">
        <v>4837</v>
      </c>
      <c r="G21" s="769"/>
      <c r="H21" s="770"/>
      <c r="I21" s="771"/>
      <c r="J21" s="18" t="s">
        <v>4497</v>
      </c>
      <c r="K21" s="19"/>
      <c r="L21" s="153" t="s">
        <v>3</v>
      </c>
      <c r="M21" s="377">
        <v>765</v>
      </c>
      <c r="N21" s="3"/>
      <c r="V21" s="64"/>
    </row>
    <row r="22" spans="1:22" ht="24" thickTop="1" thickBot="1">
      <c r="A22" s="752">
        <f>A18+1</f>
        <v>2</v>
      </c>
      <c r="B22" s="233" t="s">
        <v>76</v>
      </c>
      <c r="C22" s="233" t="s">
        <v>78</v>
      </c>
      <c r="D22" s="233" t="s">
        <v>23</v>
      </c>
      <c r="E22" s="754" t="s">
        <v>80</v>
      </c>
      <c r="F22" s="754"/>
      <c r="G22" s="754" t="s">
        <v>71</v>
      </c>
      <c r="H22" s="716"/>
      <c r="I22" s="231"/>
      <c r="J22" s="54" t="s">
        <v>2</v>
      </c>
      <c r="K22" s="55"/>
      <c r="L22" s="380"/>
      <c r="M22" s="56"/>
      <c r="N22" s="3"/>
      <c r="V22" s="64"/>
    </row>
    <row r="23" spans="1:22" ht="34.5" thickBot="1">
      <c r="A23" s="697"/>
      <c r="B23" s="13" t="s">
        <v>4836</v>
      </c>
      <c r="C23" s="13" t="s">
        <v>4831</v>
      </c>
      <c r="D23" s="5">
        <v>43892</v>
      </c>
      <c r="E23" s="13"/>
      <c r="F23" s="13" t="s">
        <v>4747</v>
      </c>
      <c r="G23" s="755" t="s">
        <v>4710</v>
      </c>
      <c r="H23" s="756"/>
      <c r="I23" s="757"/>
      <c r="J23" s="52" t="s">
        <v>4497</v>
      </c>
      <c r="K23" s="52"/>
      <c r="L23" s="156" t="s">
        <v>3</v>
      </c>
      <c r="M23" s="378">
        <v>600</v>
      </c>
      <c r="N23" s="3"/>
      <c r="V23" s="64"/>
    </row>
    <row r="24" spans="1:22" ht="23.25" thickBot="1">
      <c r="A24" s="697"/>
      <c r="B24" s="235" t="s">
        <v>77</v>
      </c>
      <c r="C24" s="235" t="s">
        <v>79</v>
      </c>
      <c r="D24" s="235" t="s">
        <v>22</v>
      </c>
      <c r="E24" s="758" t="s">
        <v>81</v>
      </c>
      <c r="F24" s="758"/>
      <c r="G24" s="707"/>
      <c r="H24" s="708"/>
      <c r="I24" s="709"/>
      <c r="J24" s="18" t="s">
        <v>1</v>
      </c>
      <c r="K24" s="19"/>
      <c r="L24" s="153"/>
      <c r="M24" s="377"/>
      <c r="N24" s="3"/>
      <c r="V24" s="64"/>
    </row>
    <row r="25" spans="1:22" ht="23.25" thickBot="1">
      <c r="A25" s="753"/>
      <c r="B25" s="14" t="s">
        <v>4830</v>
      </c>
      <c r="C25" s="14" t="s">
        <v>4710</v>
      </c>
      <c r="D25" s="134">
        <v>43894</v>
      </c>
      <c r="E25" s="16" t="s">
        <v>4</v>
      </c>
      <c r="F25" s="17" t="s">
        <v>4748</v>
      </c>
      <c r="G25" s="759"/>
      <c r="H25" s="760"/>
      <c r="I25" s="761"/>
      <c r="J25" s="18" t="s">
        <v>0</v>
      </c>
      <c r="K25" s="19"/>
      <c r="L25" s="153"/>
      <c r="M25" s="377"/>
      <c r="N25" s="3"/>
      <c r="V25" s="64"/>
    </row>
    <row r="26" spans="1:22" ht="24" thickTop="1" thickBot="1">
      <c r="A26" s="752">
        <f>A22+1</f>
        <v>3</v>
      </c>
      <c r="B26" s="233" t="s">
        <v>76</v>
      </c>
      <c r="C26" s="233" t="s">
        <v>78</v>
      </c>
      <c r="D26" s="233" t="s">
        <v>23</v>
      </c>
      <c r="E26" s="754" t="s">
        <v>80</v>
      </c>
      <c r="F26" s="754"/>
      <c r="G26" s="754" t="s">
        <v>71</v>
      </c>
      <c r="H26" s="716"/>
      <c r="I26" s="231"/>
      <c r="J26" s="54" t="s">
        <v>2</v>
      </c>
      <c r="K26" s="55"/>
      <c r="L26" s="380"/>
      <c r="M26" s="56"/>
      <c r="N26" s="3"/>
      <c r="V26" s="64"/>
    </row>
    <row r="27" spans="1:22" ht="34.5" thickBot="1">
      <c r="A27" s="697"/>
      <c r="B27" s="13" t="s">
        <v>4835</v>
      </c>
      <c r="C27" s="13" t="s">
        <v>4831</v>
      </c>
      <c r="D27" s="5">
        <v>43892</v>
      </c>
      <c r="E27" s="13"/>
      <c r="F27" s="13" t="s">
        <v>4747</v>
      </c>
      <c r="G27" s="755" t="s">
        <v>4710</v>
      </c>
      <c r="H27" s="756"/>
      <c r="I27" s="757"/>
      <c r="J27" s="52" t="s">
        <v>4497</v>
      </c>
      <c r="K27" s="52"/>
      <c r="L27" s="156" t="s">
        <v>3</v>
      </c>
      <c r="M27" s="378">
        <v>600</v>
      </c>
      <c r="N27" s="3"/>
      <c r="V27" s="64"/>
    </row>
    <row r="28" spans="1:22" ht="23.25" thickBot="1">
      <c r="A28" s="697"/>
      <c r="B28" s="235" t="s">
        <v>77</v>
      </c>
      <c r="C28" s="235" t="s">
        <v>79</v>
      </c>
      <c r="D28" s="235" t="s">
        <v>22</v>
      </c>
      <c r="E28" s="758" t="s">
        <v>81</v>
      </c>
      <c r="F28" s="758"/>
      <c r="G28" s="707"/>
      <c r="H28" s="708"/>
      <c r="I28" s="709"/>
      <c r="J28" s="18" t="s">
        <v>1</v>
      </c>
      <c r="K28" s="19"/>
      <c r="L28" s="153"/>
      <c r="M28" s="377"/>
      <c r="N28" s="3"/>
      <c r="V28" s="64"/>
    </row>
    <row r="29" spans="1:22" ht="23.25" thickBot="1">
      <c r="A29" s="753"/>
      <c r="B29" s="14" t="s">
        <v>4834</v>
      </c>
      <c r="C29" s="14" t="s">
        <v>4710</v>
      </c>
      <c r="D29" s="134">
        <v>43894</v>
      </c>
      <c r="E29" s="16" t="s">
        <v>4</v>
      </c>
      <c r="F29" s="17" t="s">
        <v>4748</v>
      </c>
      <c r="G29" s="759"/>
      <c r="H29" s="760"/>
      <c r="I29" s="761"/>
      <c r="J29" s="18" t="s">
        <v>0</v>
      </c>
      <c r="K29" s="19"/>
      <c r="L29" s="19"/>
      <c r="M29" s="377"/>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34.5" thickBot="1">
      <c r="A31" s="697"/>
      <c r="B31" s="13" t="s">
        <v>4833</v>
      </c>
      <c r="C31" s="13" t="s">
        <v>4831</v>
      </c>
      <c r="D31" s="5">
        <v>43892</v>
      </c>
      <c r="E31" s="13"/>
      <c r="F31" s="13" t="s">
        <v>4747</v>
      </c>
      <c r="G31" s="755" t="s">
        <v>4710</v>
      </c>
      <c r="H31" s="756"/>
      <c r="I31" s="757"/>
      <c r="J31" s="52" t="s">
        <v>4497</v>
      </c>
      <c r="K31" s="52"/>
      <c r="L31" s="156" t="s">
        <v>3</v>
      </c>
      <c r="M31" s="378">
        <v>750</v>
      </c>
      <c r="N31" s="3"/>
      <c r="V31" s="64"/>
    </row>
    <row r="32" spans="1:22" ht="23.25" thickBot="1">
      <c r="A32" s="697"/>
      <c r="B32" s="235" t="s">
        <v>77</v>
      </c>
      <c r="C32" s="235" t="s">
        <v>79</v>
      </c>
      <c r="D32" s="235" t="s">
        <v>22</v>
      </c>
      <c r="E32" s="758" t="s">
        <v>81</v>
      </c>
      <c r="F32" s="758"/>
      <c r="G32" s="707"/>
      <c r="H32" s="708"/>
      <c r="I32" s="709"/>
      <c r="J32" s="18" t="s">
        <v>1</v>
      </c>
      <c r="K32" s="19"/>
      <c r="L32" s="153"/>
      <c r="M32" s="377"/>
      <c r="N32" s="3"/>
      <c r="V32" s="64"/>
    </row>
    <row r="33" spans="1:22" ht="23.25" thickBot="1">
      <c r="A33" s="753"/>
      <c r="B33" s="14" t="s">
        <v>4830</v>
      </c>
      <c r="C33" s="14" t="s">
        <v>4710</v>
      </c>
      <c r="D33" s="134">
        <v>43894</v>
      </c>
      <c r="E33" s="16" t="s">
        <v>4</v>
      </c>
      <c r="F33" s="17" t="s">
        <v>4748</v>
      </c>
      <c r="G33" s="759"/>
      <c r="H33" s="760"/>
      <c r="I33" s="761"/>
      <c r="J33" s="18" t="s">
        <v>0</v>
      </c>
      <c r="K33" s="19"/>
      <c r="L33" s="153"/>
      <c r="M33" s="377"/>
      <c r="N33" s="3"/>
      <c r="V33" s="64"/>
    </row>
    <row r="34" spans="1:22" ht="24" thickTop="1" thickBot="1">
      <c r="A34" s="752">
        <f>A30+1</f>
        <v>5</v>
      </c>
      <c r="B34" s="233" t="s">
        <v>76</v>
      </c>
      <c r="C34" s="233" t="s">
        <v>78</v>
      </c>
      <c r="D34" s="233" t="s">
        <v>23</v>
      </c>
      <c r="E34" s="754" t="s">
        <v>80</v>
      </c>
      <c r="F34" s="754"/>
      <c r="G34" s="754" t="s">
        <v>71</v>
      </c>
      <c r="H34" s="716"/>
      <c r="I34" s="231"/>
      <c r="J34" s="54" t="s">
        <v>2</v>
      </c>
      <c r="K34" s="55"/>
      <c r="L34" s="380"/>
      <c r="M34" s="379"/>
      <c r="N34" s="3"/>
      <c r="V34" s="64"/>
    </row>
    <row r="35" spans="1:22" ht="34.5" thickBot="1">
      <c r="A35" s="697"/>
      <c r="B35" s="13" t="s">
        <v>4832</v>
      </c>
      <c r="C35" s="13" t="s">
        <v>4831</v>
      </c>
      <c r="D35" s="5">
        <v>43892</v>
      </c>
      <c r="E35" s="13"/>
      <c r="F35" s="13" t="s">
        <v>4747</v>
      </c>
      <c r="G35" s="755" t="s">
        <v>4710</v>
      </c>
      <c r="H35" s="756"/>
      <c r="I35" s="757"/>
      <c r="J35" s="52" t="s">
        <v>4497</v>
      </c>
      <c r="K35" s="52"/>
      <c r="L35" s="156" t="s">
        <v>3</v>
      </c>
      <c r="M35" s="378">
        <v>750</v>
      </c>
      <c r="N35" s="3"/>
      <c r="V35" s="64"/>
    </row>
    <row r="36" spans="1:22" ht="23.25" thickBot="1">
      <c r="A36" s="697"/>
      <c r="B36" s="235" t="s">
        <v>77</v>
      </c>
      <c r="C36" s="235" t="s">
        <v>79</v>
      </c>
      <c r="D36" s="235" t="s">
        <v>22</v>
      </c>
      <c r="E36" s="758" t="s">
        <v>81</v>
      </c>
      <c r="F36" s="758"/>
      <c r="G36" s="707"/>
      <c r="H36" s="708"/>
      <c r="I36" s="709"/>
      <c r="J36" s="18" t="s">
        <v>1</v>
      </c>
      <c r="K36" s="19"/>
      <c r="L36" s="153"/>
      <c r="M36" s="377"/>
      <c r="N36" s="3"/>
      <c r="V36" s="64"/>
    </row>
    <row r="37" spans="1:22" ht="23.25" thickBot="1">
      <c r="A37" s="753"/>
      <c r="B37" s="14" t="s">
        <v>4830</v>
      </c>
      <c r="C37" s="14" t="s">
        <v>4710</v>
      </c>
      <c r="D37" s="134">
        <v>43894</v>
      </c>
      <c r="E37" s="16" t="s">
        <v>4</v>
      </c>
      <c r="F37" s="17" t="s">
        <v>4748</v>
      </c>
      <c r="G37" s="759"/>
      <c r="H37" s="760"/>
      <c r="I37" s="761"/>
      <c r="J37" s="18" t="s">
        <v>0</v>
      </c>
      <c r="K37" s="19"/>
      <c r="L37" s="153"/>
      <c r="M37" s="377"/>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42:H42"/>
    <mergeCell ref="G43:I43"/>
    <mergeCell ref="G112:I112"/>
    <mergeCell ref="G116:I116"/>
    <mergeCell ref="G105:I105"/>
    <mergeCell ref="G109:I109"/>
    <mergeCell ref="G46:H46"/>
    <mergeCell ref="G234:H234"/>
    <mergeCell ref="G221:I221"/>
    <mergeCell ref="G225:I225"/>
    <mergeCell ref="G229:I229"/>
    <mergeCell ref="G233:I233"/>
    <mergeCell ref="G154:H154"/>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377:I377"/>
    <mergeCell ref="G381:I381"/>
    <mergeCell ref="G274:H274"/>
    <mergeCell ref="G269:I269"/>
    <mergeCell ref="G273:I273"/>
    <mergeCell ref="G260:I260"/>
    <mergeCell ref="G264:I264"/>
    <mergeCell ref="G324:I324"/>
    <mergeCell ref="G328:I328"/>
    <mergeCell ref="G332:I332"/>
    <mergeCell ref="G331:I331"/>
    <mergeCell ref="G340:I340"/>
    <mergeCell ref="G323:I323"/>
    <mergeCell ref="G326:H326"/>
    <mergeCell ref="G327:I327"/>
    <mergeCell ref="G334:H334"/>
    <mergeCell ref="G335:I335"/>
    <mergeCell ref="G338:H338"/>
    <mergeCell ref="G359:I359"/>
    <mergeCell ref="G362:H362"/>
    <mergeCell ref="G363:I363"/>
    <mergeCell ref="G262:H262"/>
    <mergeCell ref="G263:I263"/>
    <mergeCell ref="G266:H266"/>
    <mergeCell ref="G308:I308"/>
    <mergeCell ref="G322:H322"/>
    <mergeCell ref="G155:I155"/>
    <mergeCell ref="G158:H158"/>
    <mergeCell ref="G306:H306"/>
    <mergeCell ref="G307:I307"/>
    <mergeCell ref="G310:H310"/>
    <mergeCell ref="G159:I159"/>
    <mergeCell ref="G312:I312"/>
    <mergeCell ref="G178:H178"/>
    <mergeCell ref="G258:H258"/>
    <mergeCell ref="G259:I259"/>
    <mergeCell ref="G267:I267"/>
    <mergeCell ref="G270:H270"/>
    <mergeCell ref="G194:H194"/>
    <mergeCell ref="G195:I195"/>
    <mergeCell ref="G193:I193"/>
    <mergeCell ref="G218:H218"/>
    <mergeCell ref="G219:I219"/>
    <mergeCell ref="G222:H222"/>
    <mergeCell ref="G223:I223"/>
    <mergeCell ref="G226:H226"/>
    <mergeCell ref="G227:I227"/>
    <mergeCell ref="G230:H230"/>
    <mergeCell ref="G401:I401"/>
    <mergeCell ref="G166:H166"/>
    <mergeCell ref="G167:I167"/>
    <mergeCell ref="G170:H170"/>
    <mergeCell ref="G171:I171"/>
    <mergeCell ref="G174:H174"/>
    <mergeCell ref="G175:I175"/>
    <mergeCell ref="G192:I192"/>
    <mergeCell ref="G185:I185"/>
    <mergeCell ref="G189:I189"/>
    <mergeCell ref="G275:I275"/>
    <mergeCell ref="G278:H278"/>
    <mergeCell ref="G279:I279"/>
    <mergeCell ref="G282:H282"/>
    <mergeCell ref="G283:I283"/>
    <mergeCell ref="G286:H286"/>
    <mergeCell ref="G277:I277"/>
    <mergeCell ref="G281:I281"/>
    <mergeCell ref="G285:I285"/>
    <mergeCell ref="G168:I168"/>
    <mergeCell ref="G172:I172"/>
    <mergeCell ref="G176:I176"/>
    <mergeCell ref="G180:I180"/>
    <mergeCell ref="G184:I184"/>
    <mergeCell ref="G413:I413"/>
    <mergeCell ref="G417:I417"/>
    <mergeCell ref="G405:I405"/>
    <mergeCell ref="G409:I409"/>
    <mergeCell ref="G404:I404"/>
    <mergeCell ref="G408:I408"/>
    <mergeCell ref="G402:H402"/>
    <mergeCell ref="G403:I403"/>
    <mergeCell ref="G406:H406"/>
    <mergeCell ref="G407:I407"/>
    <mergeCell ref="G416:I416"/>
    <mergeCell ref="G410:H410"/>
    <mergeCell ref="G411:I411"/>
    <mergeCell ref="G414:H414"/>
    <mergeCell ref="G415:I415"/>
    <mergeCell ref="G412:I412"/>
    <mergeCell ref="G32:I32"/>
    <mergeCell ref="G36:I36"/>
    <mergeCell ref="G40:I40"/>
    <mergeCell ref="G34:H34"/>
    <mergeCell ref="G35:I35"/>
    <mergeCell ref="G38:H38"/>
    <mergeCell ref="G39:I39"/>
    <mergeCell ref="G29:I29"/>
    <mergeCell ref="G33:I33"/>
    <mergeCell ref="G37:I37"/>
    <mergeCell ref="G30:H30"/>
    <mergeCell ref="G31:I31"/>
    <mergeCell ref="G400:I400"/>
    <mergeCell ref="G394:H394"/>
    <mergeCell ref="G395:I395"/>
    <mergeCell ref="G398:H398"/>
    <mergeCell ref="G399:I399"/>
    <mergeCell ref="G372:I372"/>
    <mergeCell ref="G374:H374"/>
    <mergeCell ref="G375:I375"/>
    <mergeCell ref="G378:H378"/>
    <mergeCell ref="G379:I379"/>
    <mergeCell ref="G382:H382"/>
    <mergeCell ref="G383:I383"/>
    <mergeCell ref="G386:H386"/>
    <mergeCell ref="G373:I373"/>
    <mergeCell ref="G385:I385"/>
    <mergeCell ref="G389:I389"/>
    <mergeCell ref="G376:I376"/>
    <mergeCell ref="G380:I380"/>
    <mergeCell ref="G384:I384"/>
    <mergeCell ref="G388:I388"/>
    <mergeCell ref="G393:I393"/>
    <mergeCell ref="G397:I397"/>
    <mergeCell ref="G387:I387"/>
    <mergeCell ref="G390:H390"/>
    <mergeCell ref="G396:I396"/>
    <mergeCell ref="G392:I392"/>
    <mergeCell ref="G391:I391"/>
    <mergeCell ref="G126:H126"/>
    <mergeCell ref="G127:I127"/>
    <mergeCell ref="G156:I156"/>
    <mergeCell ref="G164:I164"/>
    <mergeCell ref="G188:I188"/>
    <mergeCell ref="G196:I196"/>
    <mergeCell ref="G179:I179"/>
    <mergeCell ref="G182:H182"/>
    <mergeCell ref="G183:I183"/>
    <mergeCell ref="G186:H186"/>
    <mergeCell ref="G187:I187"/>
    <mergeCell ref="G191:I191"/>
    <mergeCell ref="G311:I311"/>
    <mergeCell ref="G330:H330"/>
    <mergeCell ref="G276:I276"/>
    <mergeCell ref="G280:I280"/>
    <mergeCell ref="G284:I284"/>
    <mergeCell ref="G288:I288"/>
    <mergeCell ref="G292:I292"/>
    <mergeCell ref="G296:I296"/>
    <mergeCell ref="G287:I287"/>
    <mergeCell ref="G73:I73"/>
    <mergeCell ref="G59:I59"/>
    <mergeCell ref="G62:H62"/>
    <mergeCell ref="G118:H118"/>
    <mergeCell ref="G119:I119"/>
    <mergeCell ref="G122:H122"/>
    <mergeCell ref="G117:I117"/>
    <mergeCell ref="G121:I121"/>
    <mergeCell ref="G123:I123"/>
    <mergeCell ref="G115:I115"/>
    <mergeCell ref="G113:I113"/>
    <mergeCell ref="G85:I85"/>
    <mergeCell ref="G89:I89"/>
    <mergeCell ref="G93:I93"/>
    <mergeCell ref="G80:I80"/>
    <mergeCell ref="G84:I84"/>
    <mergeCell ref="G88:I88"/>
    <mergeCell ref="G92:I92"/>
    <mergeCell ref="G90:H90"/>
    <mergeCell ref="G91:I91"/>
    <mergeCell ref="G81:I81"/>
    <mergeCell ref="G366:H366"/>
    <mergeCell ref="G351:I351"/>
    <mergeCell ref="G354:H354"/>
    <mergeCell ref="G371:I371"/>
    <mergeCell ref="G360:I360"/>
    <mergeCell ref="G364:I364"/>
    <mergeCell ref="G368:I368"/>
    <mergeCell ref="G353:I353"/>
    <mergeCell ref="G352:I352"/>
    <mergeCell ref="G355:I355"/>
    <mergeCell ref="G358:H358"/>
    <mergeCell ref="G367:I367"/>
    <mergeCell ref="G370:H370"/>
    <mergeCell ref="G357:I357"/>
    <mergeCell ref="G361:I361"/>
    <mergeCell ref="G365:I365"/>
    <mergeCell ref="G369:I369"/>
    <mergeCell ref="G356:I356"/>
    <mergeCell ref="G313:I313"/>
    <mergeCell ref="G317:I317"/>
    <mergeCell ref="G321:I321"/>
    <mergeCell ref="G325:I325"/>
    <mergeCell ref="G329:I329"/>
    <mergeCell ref="G343:I343"/>
    <mergeCell ref="G346:H346"/>
    <mergeCell ref="G347:I347"/>
    <mergeCell ref="G350:H350"/>
    <mergeCell ref="G339:I339"/>
    <mergeCell ref="G336:I336"/>
    <mergeCell ref="G337:I337"/>
    <mergeCell ref="G341:I341"/>
    <mergeCell ref="G345:I345"/>
    <mergeCell ref="G349:I349"/>
    <mergeCell ref="G344:I344"/>
    <mergeCell ref="G348:I348"/>
    <mergeCell ref="G342:H342"/>
    <mergeCell ref="G314:H314"/>
    <mergeCell ref="G315:I315"/>
    <mergeCell ref="G318:H318"/>
    <mergeCell ref="G319:I319"/>
    <mergeCell ref="G316:I316"/>
    <mergeCell ref="G320:I320"/>
    <mergeCell ref="G289:I289"/>
    <mergeCell ref="G293:I293"/>
    <mergeCell ref="G297:I297"/>
    <mergeCell ref="G301:I301"/>
    <mergeCell ref="G304:I304"/>
    <mergeCell ref="G302:H302"/>
    <mergeCell ref="G303:I303"/>
    <mergeCell ref="G300:I300"/>
    <mergeCell ref="G305:I305"/>
    <mergeCell ref="G290:H290"/>
    <mergeCell ref="G291:I291"/>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20:I220"/>
    <mergeCell ref="G224:I224"/>
    <mergeCell ref="G228:I228"/>
    <mergeCell ref="G232:I232"/>
    <mergeCell ref="G205:I205"/>
    <mergeCell ref="G209:I209"/>
    <mergeCell ref="G213:I213"/>
    <mergeCell ref="G217:I217"/>
    <mergeCell ref="G204:I204"/>
    <mergeCell ref="G216:I216"/>
    <mergeCell ref="G231:I231"/>
    <mergeCell ref="G207:I207"/>
    <mergeCell ref="G210:H210"/>
    <mergeCell ref="G211:I211"/>
    <mergeCell ref="G214:H214"/>
    <mergeCell ref="G215:I215"/>
    <mergeCell ref="G197:I197"/>
    <mergeCell ref="G200:I200"/>
    <mergeCell ref="G198:H198"/>
    <mergeCell ref="G199:I199"/>
    <mergeCell ref="G208:I208"/>
    <mergeCell ref="G212:I212"/>
    <mergeCell ref="G152:I152"/>
    <mergeCell ref="G149:I149"/>
    <mergeCell ref="G148:I148"/>
    <mergeCell ref="G150:H150"/>
    <mergeCell ref="G151:I151"/>
    <mergeCell ref="G147:I147"/>
    <mergeCell ref="G202:H202"/>
    <mergeCell ref="G203:I203"/>
    <mergeCell ref="G206:H206"/>
    <mergeCell ref="G190:H190"/>
    <mergeCell ref="G177:I177"/>
    <mergeCell ref="G181:I181"/>
    <mergeCell ref="G153:I153"/>
    <mergeCell ref="G157:I157"/>
    <mergeCell ref="G161:I161"/>
    <mergeCell ref="G162:H162"/>
    <mergeCell ref="G163:I163"/>
    <mergeCell ref="G160:I160"/>
    <mergeCell ref="G201:I201"/>
    <mergeCell ref="G165:I165"/>
    <mergeCell ref="G169:I169"/>
    <mergeCell ref="G173:I173"/>
    <mergeCell ref="G12:I13"/>
    <mergeCell ref="H9:H11"/>
    <mergeCell ref="E16:F16"/>
    <mergeCell ref="A18:A21"/>
    <mergeCell ref="E18:F18"/>
    <mergeCell ref="G120:I120"/>
    <mergeCell ref="G124:I124"/>
    <mergeCell ref="G145:I145"/>
    <mergeCell ref="G140:I140"/>
    <mergeCell ref="G144:I144"/>
    <mergeCell ref="G138:H138"/>
    <mergeCell ref="G143:I143"/>
    <mergeCell ref="G74:H74"/>
    <mergeCell ref="G75:I75"/>
    <mergeCell ref="G97:I97"/>
    <mergeCell ref="G125:I125"/>
    <mergeCell ref="G129:I129"/>
    <mergeCell ref="G133:I133"/>
    <mergeCell ref="G132:I132"/>
    <mergeCell ref="G130:H130"/>
    <mergeCell ref="G131:I131"/>
    <mergeCell ref="G52:I52"/>
    <mergeCell ref="G56:I56"/>
    <mergeCell ref="G60:I60"/>
    <mergeCell ref="E34:F34"/>
    <mergeCell ref="E36:F36"/>
    <mergeCell ref="E76:F76"/>
    <mergeCell ref="E70:F70"/>
    <mergeCell ref="E72:F72"/>
    <mergeCell ref="P2:S2"/>
    <mergeCell ref="P3:S3"/>
    <mergeCell ref="P4:S4"/>
    <mergeCell ref="J2:M4"/>
    <mergeCell ref="A5:M5"/>
    <mergeCell ref="A22:A25"/>
    <mergeCell ref="A14:A17"/>
    <mergeCell ref="E24:F24"/>
    <mergeCell ref="E22:F22"/>
    <mergeCell ref="E14:F14"/>
    <mergeCell ref="D11:F11"/>
    <mergeCell ref="B12:B13"/>
    <mergeCell ref="A6:A13"/>
    <mergeCell ref="B8:N8"/>
    <mergeCell ref="B6:J7"/>
    <mergeCell ref="K12:K13"/>
    <mergeCell ref="L12:L13"/>
    <mergeCell ref="C12:C13"/>
    <mergeCell ref="D12:D13"/>
    <mergeCell ref="G61:I61"/>
    <mergeCell ref="G65:I65"/>
    <mergeCell ref="G69:I69"/>
    <mergeCell ref="G68:I68"/>
    <mergeCell ref="G44:I44"/>
    <mergeCell ref="G66:H66"/>
    <mergeCell ref="G67:I67"/>
    <mergeCell ref="G70:H70"/>
    <mergeCell ref="G71:I71"/>
    <mergeCell ref="G64:I64"/>
    <mergeCell ref="G63:I63"/>
    <mergeCell ref="G53:I53"/>
    <mergeCell ref="G47:I47"/>
    <mergeCell ref="G50:H50"/>
    <mergeCell ref="G51:I51"/>
    <mergeCell ref="G54:H54"/>
    <mergeCell ref="G55:I55"/>
    <mergeCell ref="G58:H58"/>
    <mergeCell ref="G72:I72"/>
    <mergeCell ref="G76:I76"/>
    <mergeCell ref="E368:F368"/>
    <mergeCell ref="A370:A373"/>
    <mergeCell ref="E370:F370"/>
    <mergeCell ref="E372:F372"/>
    <mergeCell ref="G333:I333"/>
    <mergeCell ref="E332:F332"/>
    <mergeCell ref="A334:A337"/>
    <mergeCell ref="E334:F334"/>
    <mergeCell ref="E336:F336"/>
    <mergeCell ref="E360:F360"/>
    <mergeCell ref="A326:A329"/>
    <mergeCell ref="E326:F326"/>
    <mergeCell ref="E328:F328"/>
    <mergeCell ref="A274:A277"/>
    <mergeCell ref="E274:F274"/>
    <mergeCell ref="E276:F276"/>
    <mergeCell ref="A278:A281"/>
    <mergeCell ref="E278:F278"/>
    <mergeCell ref="G78:H78"/>
    <mergeCell ref="G79:I79"/>
    <mergeCell ref="G77:I77"/>
    <mergeCell ref="G146:H146"/>
    <mergeCell ref="A374:A377"/>
    <mergeCell ref="E374:F374"/>
    <mergeCell ref="E376:F376"/>
    <mergeCell ref="A286:A289"/>
    <mergeCell ref="E286:F286"/>
    <mergeCell ref="E288:F288"/>
    <mergeCell ref="A306:A309"/>
    <mergeCell ref="E306:F306"/>
    <mergeCell ref="A322:A325"/>
    <mergeCell ref="E322:F322"/>
    <mergeCell ref="E296:F296"/>
    <mergeCell ref="A298:A301"/>
    <mergeCell ref="E298:F298"/>
    <mergeCell ref="E300:F300"/>
    <mergeCell ref="A302:A305"/>
    <mergeCell ref="E302:F302"/>
    <mergeCell ref="E304:F304"/>
    <mergeCell ref="E324:F324"/>
    <mergeCell ref="A366:A369"/>
    <mergeCell ref="A338:A341"/>
    <mergeCell ref="E338:F338"/>
    <mergeCell ref="E340:F340"/>
    <mergeCell ref="A330:A333"/>
    <mergeCell ref="E330:F330"/>
    <mergeCell ref="A382:A385"/>
    <mergeCell ref="E382:F382"/>
    <mergeCell ref="E384:F384"/>
    <mergeCell ref="E344:F344"/>
    <mergeCell ref="A346:A349"/>
    <mergeCell ref="E346:F346"/>
    <mergeCell ref="E348:F348"/>
    <mergeCell ref="A350:A353"/>
    <mergeCell ref="E350:F350"/>
    <mergeCell ref="E352:F352"/>
    <mergeCell ref="E366:F366"/>
    <mergeCell ref="A342:A345"/>
    <mergeCell ref="E342:F342"/>
    <mergeCell ref="E356:F356"/>
    <mergeCell ref="A362:A365"/>
    <mergeCell ref="A358:A361"/>
    <mergeCell ref="E358:F358"/>
    <mergeCell ref="A378:A381"/>
    <mergeCell ref="E378:F378"/>
    <mergeCell ref="E380:F380"/>
    <mergeCell ref="E362:F362"/>
    <mergeCell ref="A354:A357"/>
    <mergeCell ref="E354:F354"/>
    <mergeCell ref="E364:F364"/>
    <mergeCell ref="E316:F316"/>
    <mergeCell ref="A318:A321"/>
    <mergeCell ref="E318:F318"/>
    <mergeCell ref="A290:A293"/>
    <mergeCell ref="E312:F312"/>
    <mergeCell ref="E308:F308"/>
    <mergeCell ref="A310:A313"/>
    <mergeCell ref="E310:F310"/>
    <mergeCell ref="A314:A317"/>
    <mergeCell ref="E314:F314"/>
    <mergeCell ref="E320:F320"/>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G271:I271"/>
    <mergeCell ref="A254:A257"/>
    <mergeCell ref="E254:F254"/>
    <mergeCell ref="E256:F256"/>
    <mergeCell ref="E262:F262"/>
    <mergeCell ref="E264:F264"/>
    <mergeCell ref="E206:F206"/>
    <mergeCell ref="E208:F208"/>
    <mergeCell ref="A210:A213"/>
    <mergeCell ref="A246:A249"/>
    <mergeCell ref="E246:F246"/>
    <mergeCell ref="A238:A241"/>
    <mergeCell ref="E238:F238"/>
    <mergeCell ref="E248:F248"/>
    <mergeCell ref="E244:F244"/>
    <mergeCell ref="E214:F214"/>
    <mergeCell ref="E216:F216"/>
    <mergeCell ref="A218:A221"/>
    <mergeCell ref="E218:F218"/>
    <mergeCell ref="E224:F224"/>
    <mergeCell ref="A226:A229"/>
    <mergeCell ref="E226:F226"/>
    <mergeCell ref="E228:F228"/>
    <mergeCell ref="A230:A233"/>
    <mergeCell ref="E230:F230"/>
    <mergeCell ref="E232:F232"/>
    <mergeCell ref="A234:A237"/>
    <mergeCell ref="E234:F234"/>
    <mergeCell ref="E236:F236"/>
    <mergeCell ref="A242:A245"/>
    <mergeCell ref="E184:F184"/>
    <mergeCell ref="E240:F240"/>
    <mergeCell ref="E200:F200"/>
    <mergeCell ref="A202:A205"/>
    <mergeCell ref="E202:F202"/>
    <mergeCell ref="E204:F204"/>
    <mergeCell ref="A222:A225"/>
    <mergeCell ref="E222:F222"/>
    <mergeCell ref="A194:A197"/>
    <mergeCell ref="E194:F194"/>
    <mergeCell ref="E196:F196"/>
    <mergeCell ref="A198:A201"/>
    <mergeCell ref="E198:F198"/>
    <mergeCell ref="E210:F210"/>
    <mergeCell ref="E212:F212"/>
    <mergeCell ref="A214:A217"/>
    <mergeCell ref="E186:F186"/>
    <mergeCell ref="E188:F188"/>
    <mergeCell ref="A190:A193"/>
    <mergeCell ref="E190:F190"/>
    <mergeCell ref="E192:F192"/>
    <mergeCell ref="A182:A185"/>
    <mergeCell ref="E182:F182"/>
    <mergeCell ref="A206:A209"/>
    <mergeCell ref="A166:A169"/>
    <mergeCell ref="E166:F166"/>
    <mergeCell ref="E176:F176"/>
    <mergeCell ref="A178:A181"/>
    <mergeCell ref="E178:F178"/>
    <mergeCell ref="E180:F180"/>
    <mergeCell ref="E168:F168"/>
    <mergeCell ref="A170:A173"/>
    <mergeCell ref="E170:F170"/>
    <mergeCell ref="E172:F172"/>
    <mergeCell ref="A174:A177"/>
    <mergeCell ref="E174:F174"/>
    <mergeCell ref="G82:H82"/>
    <mergeCell ref="G83:I83"/>
    <mergeCell ref="G86:H86"/>
    <mergeCell ref="G87:I87"/>
    <mergeCell ref="E144:F144"/>
    <mergeCell ref="E94:F94"/>
    <mergeCell ref="A86:A89"/>
    <mergeCell ref="E86:F86"/>
    <mergeCell ref="E88:F88"/>
    <mergeCell ref="A90:A93"/>
    <mergeCell ref="E90:F90"/>
    <mergeCell ref="E92:F92"/>
    <mergeCell ref="A94:A97"/>
    <mergeCell ref="E126:F126"/>
    <mergeCell ref="E128:F128"/>
    <mergeCell ref="A130:A133"/>
    <mergeCell ref="E130:F130"/>
    <mergeCell ref="E132:F132"/>
    <mergeCell ref="A134:A137"/>
    <mergeCell ref="E134:F134"/>
    <mergeCell ref="E136:F136"/>
    <mergeCell ref="G136:I136"/>
    <mergeCell ref="G111:I111"/>
    <mergeCell ref="G114:H114"/>
    <mergeCell ref="A146:A149"/>
    <mergeCell ref="E146:F146"/>
    <mergeCell ref="E148:F148"/>
    <mergeCell ref="A122:A125"/>
    <mergeCell ref="E122:F122"/>
    <mergeCell ref="A138:A141"/>
    <mergeCell ref="E138:F138"/>
    <mergeCell ref="E140:F140"/>
    <mergeCell ref="G141:I141"/>
    <mergeCell ref="G139:I139"/>
    <mergeCell ref="G142:H142"/>
    <mergeCell ref="A142:A145"/>
    <mergeCell ref="E142:F142"/>
    <mergeCell ref="G134:H134"/>
    <mergeCell ref="G135:I135"/>
    <mergeCell ref="G137:I137"/>
    <mergeCell ref="G128:I128"/>
    <mergeCell ref="A386:A389"/>
    <mergeCell ref="E386:F386"/>
    <mergeCell ref="E388:F388"/>
    <mergeCell ref="A390:A393"/>
    <mergeCell ref="E390:F390"/>
    <mergeCell ref="G57:I57"/>
    <mergeCell ref="E80:F80"/>
    <mergeCell ref="A82:A85"/>
    <mergeCell ref="E82:F82"/>
    <mergeCell ref="E84:F84"/>
    <mergeCell ref="A54:A57"/>
    <mergeCell ref="E54:F54"/>
    <mergeCell ref="E66:F66"/>
    <mergeCell ref="E68:F68"/>
    <mergeCell ref="A70:A73"/>
    <mergeCell ref="A78:A81"/>
    <mergeCell ref="E78:F78"/>
    <mergeCell ref="E56:F56"/>
    <mergeCell ref="A58:A61"/>
    <mergeCell ref="E58:F58"/>
    <mergeCell ref="E60:F60"/>
    <mergeCell ref="A62:A65"/>
    <mergeCell ref="E62:F62"/>
    <mergeCell ref="E64:F64"/>
    <mergeCell ref="E220:F220"/>
    <mergeCell ref="A258:A261"/>
    <mergeCell ref="E258:F258"/>
    <mergeCell ref="E260:F260"/>
    <mergeCell ref="A262:A265"/>
    <mergeCell ref="E290:F290"/>
    <mergeCell ref="E292:F292"/>
    <mergeCell ref="A294:A297"/>
    <mergeCell ref="E294:F294"/>
    <mergeCell ref="A250:A253"/>
    <mergeCell ref="E250:F250"/>
    <mergeCell ref="E252:F252"/>
    <mergeCell ref="E242:F242"/>
    <mergeCell ref="E280:F280"/>
    <mergeCell ref="A282:A285"/>
    <mergeCell ref="E282:F282"/>
    <mergeCell ref="E284:F284"/>
    <mergeCell ref="E416:F416"/>
    <mergeCell ref="E392:F392"/>
    <mergeCell ref="A394:A397"/>
    <mergeCell ref="E398:F398"/>
    <mergeCell ref="E400:F400"/>
    <mergeCell ref="A402:A405"/>
    <mergeCell ref="E402:F402"/>
    <mergeCell ref="E404:F404"/>
    <mergeCell ref="A414:A417"/>
    <mergeCell ref="E414:F414"/>
    <mergeCell ref="A406:A409"/>
    <mergeCell ref="E406:F406"/>
    <mergeCell ref="E408:F408"/>
    <mergeCell ref="E394:F394"/>
    <mergeCell ref="E396:F396"/>
    <mergeCell ref="A398:A401"/>
    <mergeCell ref="A410:A413"/>
    <mergeCell ref="E410:F410"/>
    <mergeCell ref="E412:F412"/>
    <mergeCell ref="A162:A165"/>
    <mergeCell ref="E162:F162"/>
    <mergeCell ref="E164:F164"/>
    <mergeCell ref="A186:A189"/>
    <mergeCell ref="A102:A105"/>
    <mergeCell ref="E102:F102"/>
    <mergeCell ref="A118:A121"/>
    <mergeCell ref="E118:F118"/>
    <mergeCell ref="E120:F120"/>
    <mergeCell ref="A110:A113"/>
    <mergeCell ref="E152:F152"/>
    <mergeCell ref="A154:A157"/>
    <mergeCell ref="E154:F154"/>
    <mergeCell ref="E156:F156"/>
    <mergeCell ref="A158:A161"/>
    <mergeCell ref="E158:F158"/>
    <mergeCell ref="E160:F160"/>
    <mergeCell ref="A150:A153"/>
    <mergeCell ref="E150:F150"/>
    <mergeCell ref="A114:A117"/>
    <mergeCell ref="E114:F114"/>
    <mergeCell ref="E116:F116"/>
    <mergeCell ref="E124:F124"/>
    <mergeCell ref="A126:A129"/>
    <mergeCell ref="A66:A69"/>
    <mergeCell ref="E110:F110"/>
    <mergeCell ref="E112:F112"/>
    <mergeCell ref="E106:F106"/>
    <mergeCell ref="E108:F108"/>
    <mergeCell ref="E104:F104"/>
    <mergeCell ref="A106:A109"/>
    <mergeCell ref="A98:A101"/>
    <mergeCell ref="E98:F98"/>
    <mergeCell ref="E100:F100"/>
    <mergeCell ref="A74:A77"/>
    <mergeCell ref="E74:F74"/>
    <mergeCell ref="E96:F96"/>
    <mergeCell ref="A30:A33"/>
    <mergeCell ref="E30:F30"/>
    <mergeCell ref="E32:F32"/>
    <mergeCell ref="G15:I15"/>
    <mergeCell ref="G16:I16"/>
    <mergeCell ref="G17:I17"/>
    <mergeCell ref="A50:A53"/>
    <mergeCell ref="E50:F50"/>
    <mergeCell ref="E52:F52"/>
    <mergeCell ref="A42:A45"/>
    <mergeCell ref="A46:A49"/>
    <mergeCell ref="E46:F46"/>
    <mergeCell ref="E48:F48"/>
    <mergeCell ref="G41:I41"/>
    <mergeCell ref="G45:I45"/>
    <mergeCell ref="G49:I49"/>
    <mergeCell ref="E42:F42"/>
    <mergeCell ref="E44:F44"/>
    <mergeCell ref="G48:I48"/>
    <mergeCell ref="A34:A37"/>
    <mergeCell ref="A38:A41"/>
    <mergeCell ref="E38:F38"/>
    <mergeCell ref="E40:F40"/>
    <mergeCell ref="G27:I27"/>
    <mergeCell ref="B9:F9"/>
    <mergeCell ref="B10:F10"/>
    <mergeCell ref="L9:M11"/>
    <mergeCell ref="E12:F13"/>
    <mergeCell ref="G9:G11"/>
    <mergeCell ref="I9:I11"/>
    <mergeCell ref="K9:K11"/>
    <mergeCell ref="A26:A29"/>
    <mergeCell ref="E26:F26"/>
    <mergeCell ref="E28:F28"/>
    <mergeCell ref="J9:J11"/>
    <mergeCell ref="J12:J13"/>
    <mergeCell ref="M12:M13"/>
    <mergeCell ref="G18:I18"/>
    <mergeCell ref="G20:I21"/>
    <mergeCell ref="G14:H14"/>
    <mergeCell ref="G24:I24"/>
    <mergeCell ref="G28:I28"/>
    <mergeCell ref="G19:I19"/>
    <mergeCell ref="G22:H22"/>
    <mergeCell ref="G23:I23"/>
    <mergeCell ref="G26:H26"/>
    <mergeCell ref="E20:F20"/>
    <mergeCell ref="G25:I25"/>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411:I411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35:I35"/>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41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3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41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35">
      <formula1>40179</formula1>
      <formula2>73051</formula2>
    </dataValidation>
    <dataValidation allowBlank="1" showInputMessage="1" showErrorMessage="1" promptTitle="Location " prompt="List location of event here." sqref="F19 F23 F27 F31 F41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35"/>
    <dataValidation allowBlank="1" showInputMessage="1" showErrorMessage="1" promptTitle="Traveler Title" prompt="List traveler's title here." sqref="B21 B25 B29 B33 B41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37"/>
    <dataValidation allowBlank="1" showInputMessage="1" showErrorMessage="1" promptTitle="Event Sponsor" prompt="List the event sponsor here." sqref="C21 C25 C29 C33 C41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37"/>
    <dataValidation type="date" allowBlank="1" showInputMessage="1" showErrorMessage="1" errorTitle="Data Entry Error" error="Please enter date using MM/DD/YYYY" promptTitle="Event Ending Date" prompt="List Event ending date here using the format MM/DD/YYYY." sqref="D21 D25 D29 D33 D41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37">
      <formula1>40179</formula1>
      <formula2>73051</formula2>
    </dataValidation>
    <dataValidation allowBlank="1" showInputMessage="1" showErrorMessage="1" promptTitle="Travel Date(s)" prompt="List the dates of travel here expressed in the format MM/DD/YYYY-MM/DD/YYYY." sqref="F21 F25 F29 F33 F41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3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41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3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73</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ASFR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4858</v>
      </c>
      <c r="C10" s="728"/>
      <c r="D10" s="728"/>
      <c r="E10" s="728"/>
      <c r="F10" s="729"/>
      <c r="G10" s="635"/>
      <c r="H10" s="644"/>
      <c r="I10" s="638"/>
      <c r="J10" s="618"/>
      <c r="K10" s="641"/>
      <c r="L10" s="627"/>
      <c r="M10" s="626"/>
      <c r="N10" s="24"/>
      <c r="O10" s="21"/>
      <c r="P10" s="1"/>
    </row>
    <row r="11" spans="1:19" s="234" customFormat="1" ht="13.5" thickBot="1">
      <c r="A11" s="738"/>
      <c r="B11" s="46" t="s">
        <v>20</v>
      </c>
      <c r="C11" s="85" t="s">
        <v>4857</v>
      </c>
      <c r="D11" s="586" t="s">
        <v>4856</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42:H42"/>
    <mergeCell ref="G43:I43"/>
    <mergeCell ref="G112:I112"/>
    <mergeCell ref="G116:I116"/>
    <mergeCell ref="G105:I105"/>
    <mergeCell ref="G109:I109"/>
    <mergeCell ref="G46:H46"/>
    <mergeCell ref="G234:H234"/>
    <mergeCell ref="G221:I221"/>
    <mergeCell ref="G225:I225"/>
    <mergeCell ref="G229:I229"/>
    <mergeCell ref="G233:I233"/>
    <mergeCell ref="G154:H154"/>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377:I377"/>
    <mergeCell ref="G381:I381"/>
    <mergeCell ref="G274:H274"/>
    <mergeCell ref="G269:I269"/>
    <mergeCell ref="G273:I273"/>
    <mergeCell ref="G260:I260"/>
    <mergeCell ref="G264:I264"/>
    <mergeCell ref="G324:I324"/>
    <mergeCell ref="G328:I328"/>
    <mergeCell ref="G332:I332"/>
    <mergeCell ref="G331:I331"/>
    <mergeCell ref="G340:I340"/>
    <mergeCell ref="G323:I323"/>
    <mergeCell ref="G326:H326"/>
    <mergeCell ref="G327:I327"/>
    <mergeCell ref="G334:H334"/>
    <mergeCell ref="G335:I335"/>
    <mergeCell ref="G338:H338"/>
    <mergeCell ref="G359:I359"/>
    <mergeCell ref="G362:H362"/>
    <mergeCell ref="G363:I363"/>
    <mergeCell ref="G262:H262"/>
    <mergeCell ref="G263:I263"/>
    <mergeCell ref="G266:H266"/>
    <mergeCell ref="G308:I308"/>
    <mergeCell ref="G322:H322"/>
    <mergeCell ref="G155:I155"/>
    <mergeCell ref="G158:H158"/>
    <mergeCell ref="G306:H306"/>
    <mergeCell ref="G307:I307"/>
    <mergeCell ref="G310:H310"/>
    <mergeCell ref="G159:I159"/>
    <mergeCell ref="G312:I312"/>
    <mergeCell ref="G178:H178"/>
    <mergeCell ref="G258:H258"/>
    <mergeCell ref="G259:I259"/>
    <mergeCell ref="G267:I267"/>
    <mergeCell ref="G270:H270"/>
    <mergeCell ref="G194:H194"/>
    <mergeCell ref="G195:I195"/>
    <mergeCell ref="G193:I193"/>
    <mergeCell ref="G218:H218"/>
    <mergeCell ref="G219:I219"/>
    <mergeCell ref="G222:H222"/>
    <mergeCell ref="G223:I223"/>
    <mergeCell ref="G226:H226"/>
    <mergeCell ref="G227:I227"/>
    <mergeCell ref="G230:H230"/>
    <mergeCell ref="G401:I401"/>
    <mergeCell ref="G166:H166"/>
    <mergeCell ref="G167:I167"/>
    <mergeCell ref="G170:H170"/>
    <mergeCell ref="G171:I171"/>
    <mergeCell ref="G174:H174"/>
    <mergeCell ref="G175:I175"/>
    <mergeCell ref="G192:I192"/>
    <mergeCell ref="G185:I185"/>
    <mergeCell ref="G189:I189"/>
    <mergeCell ref="G275:I275"/>
    <mergeCell ref="G278:H278"/>
    <mergeCell ref="G279:I279"/>
    <mergeCell ref="G282:H282"/>
    <mergeCell ref="G283:I283"/>
    <mergeCell ref="G286:H286"/>
    <mergeCell ref="G277:I277"/>
    <mergeCell ref="G281:I281"/>
    <mergeCell ref="G285:I285"/>
    <mergeCell ref="G168:I168"/>
    <mergeCell ref="G172:I172"/>
    <mergeCell ref="G176:I176"/>
    <mergeCell ref="G180:I180"/>
    <mergeCell ref="G184:I184"/>
    <mergeCell ref="G413:I413"/>
    <mergeCell ref="G417:I417"/>
    <mergeCell ref="G405:I405"/>
    <mergeCell ref="G409:I409"/>
    <mergeCell ref="G404:I404"/>
    <mergeCell ref="G408:I408"/>
    <mergeCell ref="G402:H402"/>
    <mergeCell ref="G403:I403"/>
    <mergeCell ref="G406:H406"/>
    <mergeCell ref="G407:I407"/>
    <mergeCell ref="G416:I416"/>
    <mergeCell ref="G410:H410"/>
    <mergeCell ref="G411:I411"/>
    <mergeCell ref="G414:H414"/>
    <mergeCell ref="G415:I415"/>
    <mergeCell ref="G412:I412"/>
    <mergeCell ref="G32:I32"/>
    <mergeCell ref="G36:I36"/>
    <mergeCell ref="G40:I40"/>
    <mergeCell ref="G34:H34"/>
    <mergeCell ref="G35:I35"/>
    <mergeCell ref="G38:H38"/>
    <mergeCell ref="G39:I39"/>
    <mergeCell ref="G29:I29"/>
    <mergeCell ref="G33:I33"/>
    <mergeCell ref="G37:I37"/>
    <mergeCell ref="G30:H30"/>
    <mergeCell ref="G31:I31"/>
    <mergeCell ref="G400:I400"/>
    <mergeCell ref="G394:H394"/>
    <mergeCell ref="G395:I395"/>
    <mergeCell ref="G398:H398"/>
    <mergeCell ref="G399:I399"/>
    <mergeCell ref="G372:I372"/>
    <mergeCell ref="G374:H374"/>
    <mergeCell ref="G375:I375"/>
    <mergeCell ref="G378:H378"/>
    <mergeCell ref="G379:I379"/>
    <mergeCell ref="G382:H382"/>
    <mergeCell ref="G383:I383"/>
    <mergeCell ref="G386:H386"/>
    <mergeCell ref="G373:I373"/>
    <mergeCell ref="G385:I385"/>
    <mergeCell ref="G389:I389"/>
    <mergeCell ref="G376:I376"/>
    <mergeCell ref="G380:I380"/>
    <mergeCell ref="G384:I384"/>
    <mergeCell ref="G388:I388"/>
    <mergeCell ref="G393:I393"/>
    <mergeCell ref="G397:I397"/>
    <mergeCell ref="G387:I387"/>
    <mergeCell ref="G390:H390"/>
    <mergeCell ref="G396:I396"/>
    <mergeCell ref="G392:I392"/>
    <mergeCell ref="G391:I391"/>
    <mergeCell ref="G126:H126"/>
    <mergeCell ref="G127:I127"/>
    <mergeCell ref="G156:I156"/>
    <mergeCell ref="G164:I164"/>
    <mergeCell ref="G188:I188"/>
    <mergeCell ref="G196:I196"/>
    <mergeCell ref="G179:I179"/>
    <mergeCell ref="G182:H182"/>
    <mergeCell ref="G183:I183"/>
    <mergeCell ref="G186:H186"/>
    <mergeCell ref="G187:I187"/>
    <mergeCell ref="G191:I191"/>
    <mergeCell ref="G311:I311"/>
    <mergeCell ref="G330:H330"/>
    <mergeCell ref="G276:I276"/>
    <mergeCell ref="G280:I280"/>
    <mergeCell ref="G284:I284"/>
    <mergeCell ref="G288:I288"/>
    <mergeCell ref="G292:I292"/>
    <mergeCell ref="G296:I296"/>
    <mergeCell ref="G287:I287"/>
    <mergeCell ref="G73:I73"/>
    <mergeCell ref="G59:I59"/>
    <mergeCell ref="G62:H62"/>
    <mergeCell ref="G118:H118"/>
    <mergeCell ref="G119:I119"/>
    <mergeCell ref="G122:H122"/>
    <mergeCell ref="G117:I117"/>
    <mergeCell ref="G121:I121"/>
    <mergeCell ref="G123:I123"/>
    <mergeCell ref="G115:I115"/>
    <mergeCell ref="G113:I113"/>
    <mergeCell ref="G85:I85"/>
    <mergeCell ref="G89:I89"/>
    <mergeCell ref="G93:I93"/>
    <mergeCell ref="G80:I80"/>
    <mergeCell ref="G84:I84"/>
    <mergeCell ref="G88:I88"/>
    <mergeCell ref="G92:I92"/>
    <mergeCell ref="G90:H90"/>
    <mergeCell ref="G91:I91"/>
    <mergeCell ref="G81:I81"/>
    <mergeCell ref="G366:H366"/>
    <mergeCell ref="G351:I351"/>
    <mergeCell ref="G354:H354"/>
    <mergeCell ref="G371:I371"/>
    <mergeCell ref="G360:I360"/>
    <mergeCell ref="G364:I364"/>
    <mergeCell ref="G368:I368"/>
    <mergeCell ref="G353:I353"/>
    <mergeCell ref="G352:I352"/>
    <mergeCell ref="G355:I355"/>
    <mergeCell ref="G358:H358"/>
    <mergeCell ref="G367:I367"/>
    <mergeCell ref="G370:H370"/>
    <mergeCell ref="G357:I357"/>
    <mergeCell ref="G361:I361"/>
    <mergeCell ref="G365:I365"/>
    <mergeCell ref="G369:I369"/>
    <mergeCell ref="G356:I356"/>
    <mergeCell ref="G313:I313"/>
    <mergeCell ref="G317:I317"/>
    <mergeCell ref="G321:I321"/>
    <mergeCell ref="G325:I325"/>
    <mergeCell ref="G329:I329"/>
    <mergeCell ref="G343:I343"/>
    <mergeCell ref="G346:H346"/>
    <mergeCell ref="G347:I347"/>
    <mergeCell ref="G350:H350"/>
    <mergeCell ref="G339:I339"/>
    <mergeCell ref="G336:I336"/>
    <mergeCell ref="G337:I337"/>
    <mergeCell ref="G341:I341"/>
    <mergeCell ref="G345:I345"/>
    <mergeCell ref="G349:I349"/>
    <mergeCell ref="G344:I344"/>
    <mergeCell ref="G348:I348"/>
    <mergeCell ref="G342:H342"/>
    <mergeCell ref="G314:H314"/>
    <mergeCell ref="G315:I315"/>
    <mergeCell ref="G318:H318"/>
    <mergeCell ref="G319:I319"/>
    <mergeCell ref="G316:I316"/>
    <mergeCell ref="G320:I320"/>
    <mergeCell ref="G289:I289"/>
    <mergeCell ref="G293:I293"/>
    <mergeCell ref="G297:I297"/>
    <mergeCell ref="G301:I301"/>
    <mergeCell ref="G304:I304"/>
    <mergeCell ref="G302:H302"/>
    <mergeCell ref="G303:I303"/>
    <mergeCell ref="G300:I300"/>
    <mergeCell ref="G305:I305"/>
    <mergeCell ref="G290:H290"/>
    <mergeCell ref="G291:I291"/>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20:I220"/>
    <mergeCell ref="G224:I224"/>
    <mergeCell ref="G228:I228"/>
    <mergeCell ref="G232:I232"/>
    <mergeCell ref="G205:I205"/>
    <mergeCell ref="G209:I209"/>
    <mergeCell ref="G213:I213"/>
    <mergeCell ref="G217:I217"/>
    <mergeCell ref="G204:I204"/>
    <mergeCell ref="G216:I216"/>
    <mergeCell ref="G231:I231"/>
    <mergeCell ref="G207:I207"/>
    <mergeCell ref="G210:H210"/>
    <mergeCell ref="G211:I211"/>
    <mergeCell ref="G214:H214"/>
    <mergeCell ref="G215:I215"/>
    <mergeCell ref="G197:I197"/>
    <mergeCell ref="G200:I200"/>
    <mergeCell ref="G198:H198"/>
    <mergeCell ref="G199:I199"/>
    <mergeCell ref="G208:I208"/>
    <mergeCell ref="G212:I212"/>
    <mergeCell ref="G152:I152"/>
    <mergeCell ref="G149:I149"/>
    <mergeCell ref="G148:I148"/>
    <mergeCell ref="G150:H150"/>
    <mergeCell ref="G151:I151"/>
    <mergeCell ref="G147:I147"/>
    <mergeCell ref="G202:H202"/>
    <mergeCell ref="G203:I203"/>
    <mergeCell ref="G206:H206"/>
    <mergeCell ref="G190:H190"/>
    <mergeCell ref="G177:I177"/>
    <mergeCell ref="G181:I181"/>
    <mergeCell ref="G153:I153"/>
    <mergeCell ref="G157:I157"/>
    <mergeCell ref="G161:I161"/>
    <mergeCell ref="G162:H162"/>
    <mergeCell ref="G163:I163"/>
    <mergeCell ref="G160:I160"/>
    <mergeCell ref="G201:I201"/>
    <mergeCell ref="G165:I165"/>
    <mergeCell ref="G169:I169"/>
    <mergeCell ref="G173:I173"/>
    <mergeCell ref="G12:I13"/>
    <mergeCell ref="H9:H11"/>
    <mergeCell ref="E16:F16"/>
    <mergeCell ref="A18:A21"/>
    <mergeCell ref="E18:F18"/>
    <mergeCell ref="G120:I120"/>
    <mergeCell ref="G124:I124"/>
    <mergeCell ref="G145:I145"/>
    <mergeCell ref="G140:I140"/>
    <mergeCell ref="G144:I144"/>
    <mergeCell ref="G138:H138"/>
    <mergeCell ref="G143:I143"/>
    <mergeCell ref="G74:H74"/>
    <mergeCell ref="G75:I75"/>
    <mergeCell ref="G97:I97"/>
    <mergeCell ref="G125:I125"/>
    <mergeCell ref="G129:I129"/>
    <mergeCell ref="G133:I133"/>
    <mergeCell ref="G132:I132"/>
    <mergeCell ref="G130:H130"/>
    <mergeCell ref="G131:I131"/>
    <mergeCell ref="G52:I52"/>
    <mergeCell ref="G56:I56"/>
    <mergeCell ref="G60:I60"/>
    <mergeCell ref="E34:F34"/>
    <mergeCell ref="E36:F36"/>
    <mergeCell ref="E76:F76"/>
    <mergeCell ref="E70:F70"/>
    <mergeCell ref="E72:F72"/>
    <mergeCell ref="P2:S2"/>
    <mergeCell ref="P3:S3"/>
    <mergeCell ref="P4:S4"/>
    <mergeCell ref="J2:M4"/>
    <mergeCell ref="A5:M5"/>
    <mergeCell ref="A22:A25"/>
    <mergeCell ref="A14:A17"/>
    <mergeCell ref="E24:F24"/>
    <mergeCell ref="E22:F22"/>
    <mergeCell ref="E14:F14"/>
    <mergeCell ref="D11:F11"/>
    <mergeCell ref="B12:B13"/>
    <mergeCell ref="A6:A13"/>
    <mergeCell ref="B8:N8"/>
    <mergeCell ref="B6:J7"/>
    <mergeCell ref="K12:K13"/>
    <mergeCell ref="L12:L13"/>
    <mergeCell ref="C12:C13"/>
    <mergeCell ref="D12:D13"/>
    <mergeCell ref="G61:I61"/>
    <mergeCell ref="G65:I65"/>
    <mergeCell ref="G69:I69"/>
    <mergeCell ref="G68:I68"/>
    <mergeCell ref="G44:I44"/>
    <mergeCell ref="G66:H66"/>
    <mergeCell ref="G67:I67"/>
    <mergeCell ref="G70:H70"/>
    <mergeCell ref="G71:I71"/>
    <mergeCell ref="G64:I64"/>
    <mergeCell ref="G63:I63"/>
    <mergeCell ref="G53:I53"/>
    <mergeCell ref="G47:I47"/>
    <mergeCell ref="G50:H50"/>
    <mergeCell ref="G51:I51"/>
    <mergeCell ref="G54:H54"/>
    <mergeCell ref="G55:I55"/>
    <mergeCell ref="G58:H58"/>
    <mergeCell ref="G72:I72"/>
    <mergeCell ref="G76:I76"/>
    <mergeCell ref="E368:F368"/>
    <mergeCell ref="A370:A373"/>
    <mergeCell ref="E370:F370"/>
    <mergeCell ref="E372:F372"/>
    <mergeCell ref="G333:I333"/>
    <mergeCell ref="E332:F332"/>
    <mergeCell ref="A334:A337"/>
    <mergeCell ref="E334:F334"/>
    <mergeCell ref="E336:F336"/>
    <mergeCell ref="E360:F360"/>
    <mergeCell ref="A326:A329"/>
    <mergeCell ref="E326:F326"/>
    <mergeCell ref="E328:F328"/>
    <mergeCell ref="A274:A277"/>
    <mergeCell ref="E274:F274"/>
    <mergeCell ref="E276:F276"/>
    <mergeCell ref="A278:A281"/>
    <mergeCell ref="E278:F278"/>
    <mergeCell ref="G78:H78"/>
    <mergeCell ref="G79:I79"/>
    <mergeCell ref="G77:I77"/>
    <mergeCell ref="G146:H146"/>
    <mergeCell ref="A374:A377"/>
    <mergeCell ref="E374:F374"/>
    <mergeCell ref="E376:F376"/>
    <mergeCell ref="A286:A289"/>
    <mergeCell ref="E286:F286"/>
    <mergeCell ref="E288:F288"/>
    <mergeCell ref="A306:A309"/>
    <mergeCell ref="E306:F306"/>
    <mergeCell ref="A322:A325"/>
    <mergeCell ref="E322:F322"/>
    <mergeCell ref="E296:F296"/>
    <mergeCell ref="A298:A301"/>
    <mergeCell ref="E298:F298"/>
    <mergeCell ref="E300:F300"/>
    <mergeCell ref="A302:A305"/>
    <mergeCell ref="E302:F302"/>
    <mergeCell ref="E304:F304"/>
    <mergeCell ref="E324:F324"/>
    <mergeCell ref="A366:A369"/>
    <mergeCell ref="A338:A341"/>
    <mergeCell ref="E338:F338"/>
    <mergeCell ref="E340:F340"/>
    <mergeCell ref="A330:A333"/>
    <mergeCell ref="E330:F330"/>
    <mergeCell ref="A382:A385"/>
    <mergeCell ref="E382:F382"/>
    <mergeCell ref="E384:F384"/>
    <mergeCell ref="E344:F344"/>
    <mergeCell ref="A346:A349"/>
    <mergeCell ref="E346:F346"/>
    <mergeCell ref="E348:F348"/>
    <mergeCell ref="A350:A353"/>
    <mergeCell ref="E350:F350"/>
    <mergeCell ref="E352:F352"/>
    <mergeCell ref="E366:F366"/>
    <mergeCell ref="A342:A345"/>
    <mergeCell ref="E342:F342"/>
    <mergeCell ref="E356:F356"/>
    <mergeCell ref="A362:A365"/>
    <mergeCell ref="A358:A361"/>
    <mergeCell ref="E358:F358"/>
    <mergeCell ref="A378:A381"/>
    <mergeCell ref="E378:F378"/>
    <mergeCell ref="E380:F380"/>
    <mergeCell ref="E362:F362"/>
    <mergeCell ref="A354:A357"/>
    <mergeCell ref="E354:F354"/>
    <mergeCell ref="E364:F364"/>
    <mergeCell ref="E316:F316"/>
    <mergeCell ref="A318:A321"/>
    <mergeCell ref="E318:F318"/>
    <mergeCell ref="A290:A293"/>
    <mergeCell ref="E312:F312"/>
    <mergeCell ref="E308:F308"/>
    <mergeCell ref="A310:A313"/>
    <mergeCell ref="E310:F310"/>
    <mergeCell ref="A314:A317"/>
    <mergeCell ref="E314:F314"/>
    <mergeCell ref="E320:F320"/>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G271:I271"/>
    <mergeCell ref="A254:A257"/>
    <mergeCell ref="E254:F254"/>
    <mergeCell ref="E256:F256"/>
    <mergeCell ref="E262:F262"/>
    <mergeCell ref="E264:F264"/>
    <mergeCell ref="E206:F206"/>
    <mergeCell ref="E208:F208"/>
    <mergeCell ref="A210:A213"/>
    <mergeCell ref="A246:A249"/>
    <mergeCell ref="E246:F246"/>
    <mergeCell ref="A238:A241"/>
    <mergeCell ref="E238:F238"/>
    <mergeCell ref="E248:F248"/>
    <mergeCell ref="E244:F244"/>
    <mergeCell ref="E214:F214"/>
    <mergeCell ref="E216:F216"/>
    <mergeCell ref="A218:A221"/>
    <mergeCell ref="E218:F218"/>
    <mergeCell ref="E224:F224"/>
    <mergeCell ref="A226:A229"/>
    <mergeCell ref="E226:F226"/>
    <mergeCell ref="E228:F228"/>
    <mergeCell ref="A230:A233"/>
    <mergeCell ref="E230:F230"/>
    <mergeCell ref="E232:F232"/>
    <mergeCell ref="A234:A237"/>
    <mergeCell ref="E234:F234"/>
    <mergeCell ref="E236:F236"/>
    <mergeCell ref="A242:A245"/>
    <mergeCell ref="E184:F184"/>
    <mergeCell ref="E240:F240"/>
    <mergeCell ref="E200:F200"/>
    <mergeCell ref="A202:A205"/>
    <mergeCell ref="E202:F202"/>
    <mergeCell ref="E204:F204"/>
    <mergeCell ref="A222:A225"/>
    <mergeCell ref="E222:F222"/>
    <mergeCell ref="A194:A197"/>
    <mergeCell ref="E194:F194"/>
    <mergeCell ref="E196:F196"/>
    <mergeCell ref="A198:A201"/>
    <mergeCell ref="E198:F198"/>
    <mergeCell ref="E210:F210"/>
    <mergeCell ref="E212:F212"/>
    <mergeCell ref="A214:A217"/>
    <mergeCell ref="E186:F186"/>
    <mergeCell ref="E188:F188"/>
    <mergeCell ref="A190:A193"/>
    <mergeCell ref="E190:F190"/>
    <mergeCell ref="E192:F192"/>
    <mergeCell ref="A182:A185"/>
    <mergeCell ref="E182:F182"/>
    <mergeCell ref="A206:A209"/>
    <mergeCell ref="A166:A169"/>
    <mergeCell ref="E166:F166"/>
    <mergeCell ref="E176:F176"/>
    <mergeCell ref="A178:A181"/>
    <mergeCell ref="E178:F178"/>
    <mergeCell ref="E180:F180"/>
    <mergeCell ref="E168:F168"/>
    <mergeCell ref="A170:A173"/>
    <mergeCell ref="E170:F170"/>
    <mergeCell ref="E172:F172"/>
    <mergeCell ref="A174:A177"/>
    <mergeCell ref="E174:F174"/>
    <mergeCell ref="G82:H82"/>
    <mergeCell ref="G83:I83"/>
    <mergeCell ref="G86:H86"/>
    <mergeCell ref="G87:I87"/>
    <mergeCell ref="E144:F144"/>
    <mergeCell ref="E94:F94"/>
    <mergeCell ref="A86:A89"/>
    <mergeCell ref="E86:F86"/>
    <mergeCell ref="E88:F88"/>
    <mergeCell ref="A90:A93"/>
    <mergeCell ref="E90:F90"/>
    <mergeCell ref="E92:F92"/>
    <mergeCell ref="A94:A97"/>
    <mergeCell ref="E126:F126"/>
    <mergeCell ref="E128:F128"/>
    <mergeCell ref="A130:A133"/>
    <mergeCell ref="E130:F130"/>
    <mergeCell ref="E132:F132"/>
    <mergeCell ref="A134:A137"/>
    <mergeCell ref="E134:F134"/>
    <mergeCell ref="E136:F136"/>
    <mergeCell ref="G136:I136"/>
    <mergeCell ref="G111:I111"/>
    <mergeCell ref="G114:H114"/>
    <mergeCell ref="A146:A149"/>
    <mergeCell ref="E146:F146"/>
    <mergeCell ref="E148:F148"/>
    <mergeCell ref="A122:A125"/>
    <mergeCell ref="E122:F122"/>
    <mergeCell ref="A138:A141"/>
    <mergeCell ref="E138:F138"/>
    <mergeCell ref="E140:F140"/>
    <mergeCell ref="G141:I141"/>
    <mergeCell ref="G139:I139"/>
    <mergeCell ref="G142:H142"/>
    <mergeCell ref="A142:A145"/>
    <mergeCell ref="E142:F142"/>
    <mergeCell ref="G134:H134"/>
    <mergeCell ref="G135:I135"/>
    <mergeCell ref="G137:I137"/>
    <mergeCell ref="G128:I128"/>
    <mergeCell ref="A386:A389"/>
    <mergeCell ref="E386:F386"/>
    <mergeCell ref="E388:F388"/>
    <mergeCell ref="A390:A393"/>
    <mergeCell ref="E390:F390"/>
    <mergeCell ref="G57:I57"/>
    <mergeCell ref="E80:F80"/>
    <mergeCell ref="A82:A85"/>
    <mergeCell ref="E82:F82"/>
    <mergeCell ref="E84:F84"/>
    <mergeCell ref="A54:A57"/>
    <mergeCell ref="E54:F54"/>
    <mergeCell ref="E66:F66"/>
    <mergeCell ref="E68:F68"/>
    <mergeCell ref="A70:A73"/>
    <mergeCell ref="A78:A81"/>
    <mergeCell ref="E78:F78"/>
    <mergeCell ref="E56:F56"/>
    <mergeCell ref="A58:A61"/>
    <mergeCell ref="E58:F58"/>
    <mergeCell ref="E60:F60"/>
    <mergeCell ref="A62:A65"/>
    <mergeCell ref="E62:F62"/>
    <mergeCell ref="E64:F64"/>
    <mergeCell ref="E220:F220"/>
    <mergeCell ref="A258:A261"/>
    <mergeCell ref="E258:F258"/>
    <mergeCell ref="E260:F260"/>
    <mergeCell ref="A262:A265"/>
    <mergeCell ref="E290:F290"/>
    <mergeCell ref="E292:F292"/>
    <mergeCell ref="A294:A297"/>
    <mergeCell ref="E294:F294"/>
    <mergeCell ref="A250:A253"/>
    <mergeCell ref="E250:F250"/>
    <mergeCell ref="E252:F252"/>
    <mergeCell ref="E242:F242"/>
    <mergeCell ref="E280:F280"/>
    <mergeCell ref="A282:A285"/>
    <mergeCell ref="E282:F282"/>
    <mergeCell ref="E284:F284"/>
    <mergeCell ref="E416:F416"/>
    <mergeCell ref="E392:F392"/>
    <mergeCell ref="A394:A397"/>
    <mergeCell ref="E398:F398"/>
    <mergeCell ref="E400:F400"/>
    <mergeCell ref="A402:A405"/>
    <mergeCell ref="E402:F402"/>
    <mergeCell ref="E404:F404"/>
    <mergeCell ref="A414:A417"/>
    <mergeCell ref="E414:F414"/>
    <mergeCell ref="A406:A409"/>
    <mergeCell ref="E406:F406"/>
    <mergeCell ref="E408:F408"/>
    <mergeCell ref="E394:F394"/>
    <mergeCell ref="E396:F396"/>
    <mergeCell ref="A398:A401"/>
    <mergeCell ref="A410:A413"/>
    <mergeCell ref="E410:F410"/>
    <mergeCell ref="E412:F412"/>
    <mergeCell ref="A162:A165"/>
    <mergeCell ref="E162:F162"/>
    <mergeCell ref="E164:F164"/>
    <mergeCell ref="A186:A189"/>
    <mergeCell ref="A102:A105"/>
    <mergeCell ref="E102:F102"/>
    <mergeCell ref="A118:A121"/>
    <mergeCell ref="E118:F118"/>
    <mergeCell ref="E120:F120"/>
    <mergeCell ref="A110:A113"/>
    <mergeCell ref="E152:F152"/>
    <mergeCell ref="A154:A157"/>
    <mergeCell ref="E154:F154"/>
    <mergeCell ref="E156:F156"/>
    <mergeCell ref="A158:A161"/>
    <mergeCell ref="E158:F158"/>
    <mergeCell ref="E160:F160"/>
    <mergeCell ref="A150:A153"/>
    <mergeCell ref="E150:F150"/>
    <mergeCell ref="A114:A117"/>
    <mergeCell ref="E114:F114"/>
    <mergeCell ref="E116:F116"/>
    <mergeCell ref="E124:F124"/>
    <mergeCell ref="A126:A129"/>
    <mergeCell ref="A66:A69"/>
    <mergeCell ref="E110:F110"/>
    <mergeCell ref="E112:F112"/>
    <mergeCell ref="E106:F106"/>
    <mergeCell ref="E108:F108"/>
    <mergeCell ref="E104:F104"/>
    <mergeCell ref="A106:A109"/>
    <mergeCell ref="A98:A101"/>
    <mergeCell ref="E98:F98"/>
    <mergeCell ref="E100:F100"/>
    <mergeCell ref="A74:A77"/>
    <mergeCell ref="E74:F74"/>
    <mergeCell ref="E96:F96"/>
    <mergeCell ref="A30:A33"/>
    <mergeCell ref="E30:F30"/>
    <mergeCell ref="E32:F32"/>
    <mergeCell ref="G15:I15"/>
    <mergeCell ref="G16:I16"/>
    <mergeCell ref="G17:I17"/>
    <mergeCell ref="A50:A53"/>
    <mergeCell ref="E50:F50"/>
    <mergeCell ref="E52:F52"/>
    <mergeCell ref="A42:A45"/>
    <mergeCell ref="A46:A49"/>
    <mergeCell ref="E46:F46"/>
    <mergeCell ref="E48:F48"/>
    <mergeCell ref="G41:I41"/>
    <mergeCell ref="G45:I45"/>
    <mergeCell ref="G49:I49"/>
    <mergeCell ref="E42:F42"/>
    <mergeCell ref="E44:F44"/>
    <mergeCell ref="G48:I48"/>
    <mergeCell ref="A34:A37"/>
    <mergeCell ref="A38:A41"/>
    <mergeCell ref="E38:F38"/>
    <mergeCell ref="E40:F40"/>
    <mergeCell ref="G27:I27"/>
    <mergeCell ref="B9:F9"/>
    <mergeCell ref="B10:F10"/>
    <mergeCell ref="L9:M11"/>
    <mergeCell ref="E12:F13"/>
    <mergeCell ref="G9:G11"/>
    <mergeCell ref="I9:I11"/>
    <mergeCell ref="K9:K11"/>
    <mergeCell ref="A26:A29"/>
    <mergeCell ref="E26:F26"/>
    <mergeCell ref="E28:F28"/>
    <mergeCell ref="J9:J11"/>
    <mergeCell ref="J12:J13"/>
    <mergeCell ref="M12:M13"/>
    <mergeCell ref="G18:I18"/>
    <mergeCell ref="G20:I21"/>
    <mergeCell ref="G14:H14"/>
    <mergeCell ref="G24:I24"/>
    <mergeCell ref="G28:I28"/>
    <mergeCell ref="G19:I19"/>
    <mergeCell ref="G22:H22"/>
    <mergeCell ref="G23:I23"/>
    <mergeCell ref="G26:H26"/>
    <mergeCell ref="E20:F20"/>
    <mergeCell ref="G25:I25"/>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HHSPA OS OCIO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727" t="s">
        <v>4855</v>
      </c>
      <c r="C10" s="728"/>
      <c r="D10" s="728"/>
      <c r="E10" s="728"/>
      <c r="F10" s="729"/>
      <c r="G10" s="635"/>
      <c r="H10" s="644"/>
      <c r="I10" s="638"/>
      <c r="J10" s="618"/>
      <c r="K10" s="641"/>
      <c r="L10" s="627"/>
      <c r="M10" s="626"/>
      <c r="N10" s="24"/>
      <c r="O10" s="21"/>
      <c r="P10" s="1"/>
    </row>
    <row r="11" spans="1:19" s="234" customFormat="1" ht="13.9" customHeight="1" thickBot="1">
      <c r="A11" s="738"/>
      <c r="B11" s="46" t="s">
        <v>20</v>
      </c>
      <c r="C11" s="85" t="s">
        <v>4755</v>
      </c>
      <c r="D11" s="586" t="s">
        <v>4754</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G42:H42"/>
    <mergeCell ref="G43:I43"/>
    <mergeCell ref="G112:I112"/>
    <mergeCell ref="G116:I116"/>
    <mergeCell ref="G105:I105"/>
    <mergeCell ref="G109:I109"/>
    <mergeCell ref="G46:H46"/>
    <mergeCell ref="G234:H234"/>
    <mergeCell ref="G221:I221"/>
    <mergeCell ref="G225:I225"/>
    <mergeCell ref="G229:I229"/>
    <mergeCell ref="G233:I233"/>
    <mergeCell ref="G154:H154"/>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377:I377"/>
    <mergeCell ref="G381:I381"/>
    <mergeCell ref="G274:H274"/>
    <mergeCell ref="G269:I269"/>
    <mergeCell ref="G273:I273"/>
    <mergeCell ref="G260:I260"/>
    <mergeCell ref="G264:I264"/>
    <mergeCell ref="G324:I324"/>
    <mergeCell ref="G328:I328"/>
    <mergeCell ref="G332:I332"/>
    <mergeCell ref="G331:I331"/>
    <mergeCell ref="G340:I340"/>
    <mergeCell ref="G323:I323"/>
    <mergeCell ref="G326:H326"/>
    <mergeCell ref="G327:I327"/>
    <mergeCell ref="G334:H334"/>
    <mergeCell ref="G335:I335"/>
    <mergeCell ref="G338:H338"/>
    <mergeCell ref="G359:I359"/>
    <mergeCell ref="G362:H362"/>
    <mergeCell ref="G363:I363"/>
    <mergeCell ref="G262:H262"/>
    <mergeCell ref="G263:I263"/>
    <mergeCell ref="G266:H266"/>
    <mergeCell ref="G308:I308"/>
    <mergeCell ref="G322:H322"/>
    <mergeCell ref="G155:I155"/>
    <mergeCell ref="G158:H158"/>
    <mergeCell ref="G306:H306"/>
    <mergeCell ref="G307:I307"/>
    <mergeCell ref="G310:H310"/>
    <mergeCell ref="G159:I159"/>
    <mergeCell ref="G312:I312"/>
    <mergeCell ref="G178:H178"/>
    <mergeCell ref="G258:H258"/>
    <mergeCell ref="G259:I259"/>
    <mergeCell ref="G267:I267"/>
    <mergeCell ref="G270:H270"/>
    <mergeCell ref="G194:H194"/>
    <mergeCell ref="G195:I195"/>
    <mergeCell ref="G193:I193"/>
    <mergeCell ref="G218:H218"/>
    <mergeCell ref="G219:I219"/>
    <mergeCell ref="G222:H222"/>
    <mergeCell ref="G223:I223"/>
    <mergeCell ref="G226:H226"/>
    <mergeCell ref="G227:I227"/>
    <mergeCell ref="G230:H230"/>
    <mergeCell ref="G401:I401"/>
    <mergeCell ref="G166:H166"/>
    <mergeCell ref="G167:I167"/>
    <mergeCell ref="G170:H170"/>
    <mergeCell ref="G171:I171"/>
    <mergeCell ref="G174:H174"/>
    <mergeCell ref="G175:I175"/>
    <mergeCell ref="G192:I192"/>
    <mergeCell ref="G185:I185"/>
    <mergeCell ref="G189:I189"/>
    <mergeCell ref="G275:I275"/>
    <mergeCell ref="G278:H278"/>
    <mergeCell ref="G279:I279"/>
    <mergeCell ref="G282:H282"/>
    <mergeCell ref="G283:I283"/>
    <mergeCell ref="G286:H286"/>
    <mergeCell ref="G277:I277"/>
    <mergeCell ref="G281:I281"/>
    <mergeCell ref="G285:I285"/>
    <mergeCell ref="G168:I168"/>
    <mergeCell ref="G172:I172"/>
    <mergeCell ref="G176:I176"/>
    <mergeCell ref="G180:I180"/>
    <mergeCell ref="G184:I184"/>
    <mergeCell ref="G413:I413"/>
    <mergeCell ref="G417:I417"/>
    <mergeCell ref="G405:I405"/>
    <mergeCell ref="G409:I409"/>
    <mergeCell ref="G404:I404"/>
    <mergeCell ref="G408:I408"/>
    <mergeCell ref="G402:H402"/>
    <mergeCell ref="G403:I403"/>
    <mergeCell ref="G406:H406"/>
    <mergeCell ref="G407:I407"/>
    <mergeCell ref="G416:I416"/>
    <mergeCell ref="G410:H410"/>
    <mergeCell ref="G411:I411"/>
    <mergeCell ref="G414:H414"/>
    <mergeCell ref="G415:I415"/>
    <mergeCell ref="G412:I412"/>
    <mergeCell ref="G32:I32"/>
    <mergeCell ref="G36:I36"/>
    <mergeCell ref="G40:I40"/>
    <mergeCell ref="G34:H34"/>
    <mergeCell ref="G35:I35"/>
    <mergeCell ref="G38:H38"/>
    <mergeCell ref="G39:I39"/>
    <mergeCell ref="G29:I29"/>
    <mergeCell ref="G33:I33"/>
    <mergeCell ref="G37:I37"/>
    <mergeCell ref="G30:H30"/>
    <mergeCell ref="G31:I31"/>
    <mergeCell ref="G400:I400"/>
    <mergeCell ref="G394:H394"/>
    <mergeCell ref="G395:I395"/>
    <mergeCell ref="G398:H398"/>
    <mergeCell ref="G399:I399"/>
    <mergeCell ref="G372:I372"/>
    <mergeCell ref="G374:H374"/>
    <mergeCell ref="G375:I375"/>
    <mergeCell ref="G378:H378"/>
    <mergeCell ref="G379:I379"/>
    <mergeCell ref="G382:H382"/>
    <mergeCell ref="G383:I383"/>
    <mergeCell ref="G386:H386"/>
    <mergeCell ref="G373:I373"/>
    <mergeCell ref="G385:I385"/>
    <mergeCell ref="G389:I389"/>
    <mergeCell ref="G376:I376"/>
    <mergeCell ref="G380:I380"/>
    <mergeCell ref="G384:I384"/>
    <mergeCell ref="G388:I388"/>
    <mergeCell ref="G393:I393"/>
    <mergeCell ref="G397:I397"/>
    <mergeCell ref="G387:I387"/>
    <mergeCell ref="G390:H390"/>
    <mergeCell ref="G396:I396"/>
    <mergeCell ref="G392:I392"/>
    <mergeCell ref="G391:I391"/>
    <mergeCell ref="G126:H126"/>
    <mergeCell ref="G127:I127"/>
    <mergeCell ref="G156:I156"/>
    <mergeCell ref="G164:I164"/>
    <mergeCell ref="G188:I188"/>
    <mergeCell ref="G196:I196"/>
    <mergeCell ref="G179:I179"/>
    <mergeCell ref="G182:H182"/>
    <mergeCell ref="G183:I183"/>
    <mergeCell ref="G186:H186"/>
    <mergeCell ref="G187:I187"/>
    <mergeCell ref="G191:I191"/>
    <mergeCell ref="G311:I311"/>
    <mergeCell ref="G330:H330"/>
    <mergeCell ref="G276:I276"/>
    <mergeCell ref="G280:I280"/>
    <mergeCell ref="G284:I284"/>
    <mergeCell ref="G288:I288"/>
    <mergeCell ref="G292:I292"/>
    <mergeCell ref="G296:I296"/>
    <mergeCell ref="G287:I287"/>
    <mergeCell ref="G73:I73"/>
    <mergeCell ref="G59:I59"/>
    <mergeCell ref="G62:H62"/>
    <mergeCell ref="G118:H118"/>
    <mergeCell ref="G119:I119"/>
    <mergeCell ref="G122:H122"/>
    <mergeCell ref="G117:I117"/>
    <mergeCell ref="G121:I121"/>
    <mergeCell ref="G123:I123"/>
    <mergeCell ref="G115:I115"/>
    <mergeCell ref="G113:I113"/>
    <mergeCell ref="G85:I85"/>
    <mergeCell ref="G89:I89"/>
    <mergeCell ref="G93:I93"/>
    <mergeCell ref="G80:I80"/>
    <mergeCell ref="G84:I84"/>
    <mergeCell ref="G88:I88"/>
    <mergeCell ref="G92:I92"/>
    <mergeCell ref="G90:H90"/>
    <mergeCell ref="G91:I91"/>
    <mergeCell ref="G81:I81"/>
    <mergeCell ref="G366:H366"/>
    <mergeCell ref="G351:I351"/>
    <mergeCell ref="G354:H354"/>
    <mergeCell ref="G371:I371"/>
    <mergeCell ref="G360:I360"/>
    <mergeCell ref="G364:I364"/>
    <mergeCell ref="G368:I368"/>
    <mergeCell ref="G353:I353"/>
    <mergeCell ref="G352:I352"/>
    <mergeCell ref="G355:I355"/>
    <mergeCell ref="G358:H358"/>
    <mergeCell ref="G367:I367"/>
    <mergeCell ref="G370:H370"/>
    <mergeCell ref="G357:I357"/>
    <mergeCell ref="G361:I361"/>
    <mergeCell ref="G365:I365"/>
    <mergeCell ref="G369:I369"/>
    <mergeCell ref="G356:I356"/>
    <mergeCell ref="G313:I313"/>
    <mergeCell ref="G317:I317"/>
    <mergeCell ref="G321:I321"/>
    <mergeCell ref="G325:I325"/>
    <mergeCell ref="G329:I329"/>
    <mergeCell ref="G343:I343"/>
    <mergeCell ref="G346:H346"/>
    <mergeCell ref="G347:I347"/>
    <mergeCell ref="G350:H350"/>
    <mergeCell ref="G339:I339"/>
    <mergeCell ref="G336:I336"/>
    <mergeCell ref="G337:I337"/>
    <mergeCell ref="G341:I341"/>
    <mergeCell ref="G345:I345"/>
    <mergeCell ref="G349:I349"/>
    <mergeCell ref="G344:I344"/>
    <mergeCell ref="G348:I348"/>
    <mergeCell ref="G342:H342"/>
    <mergeCell ref="G314:H314"/>
    <mergeCell ref="G315:I315"/>
    <mergeCell ref="G318:H318"/>
    <mergeCell ref="G319:I319"/>
    <mergeCell ref="G316:I316"/>
    <mergeCell ref="G320:I320"/>
    <mergeCell ref="G289:I289"/>
    <mergeCell ref="G293:I293"/>
    <mergeCell ref="G297:I297"/>
    <mergeCell ref="G301:I301"/>
    <mergeCell ref="G304:I304"/>
    <mergeCell ref="G302:H302"/>
    <mergeCell ref="G303:I303"/>
    <mergeCell ref="G300:I300"/>
    <mergeCell ref="G305:I305"/>
    <mergeCell ref="G290:H290"/>
    <mergeCell ref="G291:I291"/>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20:I220"/>
    <mergeCell ref="G224:I224"/>
    <mergeCell ref="G228:I228"/>
    <mergeCell ref="G232:I232"/>
    <mergeCell ref="G205:I205"/>
    <mergeCell ref="G209:I209"/>
    <mergeCell ref="G213:I213"/>
    <mergeCell ref="G217:I217"/>
    <mergeCell ref="G204:I204"/>
    <mergeCell ref="G216:I216"/>
    <mergeCell ref="G231:I231"/>
    <mergeCell ref="G207:I207"/>
    <mergeCell ref="G210:H210"/>
    <mergeCell ref="G211:I211"/>
    <mergeCell ref="G214:H214"/>
    <mergeCell ref="G215:I215"/>
    <mergeCell ref="G197:I197"/>
    <mergeCell ref="G200:I200"/>
    <mergeCell ref="G198:H198"/>
    <mergeCell ref="G199:I199"/>
    <mergeCell ref="G208:I208"/>
    <mergeCell ref="G212:I212"/>
    <mergeCell ref="G152:I152"/>
    <mergeCell ref="G149:I149"/>
    <mergeCell ref="G148:I148"/>
    <mergeCell ref="G150:H150"/>
    <mergeCell ref="G151:I151"/>
    <mergeCell ref="G147:I147"/>
    <mergeCell ref="G202:H202"/>
    <mergeCell ref="G203:I203"/>
    <mergeCell ref="G206:H206"/>
    <mergeCell ref="G190:H190"/>
    <mergeCell ref="G177:I177"/>
    <mergeCell ref="G181:I181"/>
    <mergeCell ref="G153:I153"/>
    <mergeCell ref="G157:I157"/>
    <mergeCell ref="G161:I161"/>
    <mergeCell ref="G162:H162"/>
    <mergeCell ref="G163:I163"/>
    <mergeCell ref="G160:I160"/>
    <mergeCell ref="G201:I201"/>
    <mergeCell ref="G165:I165"/>
    <mergeCell ref="G169:I169"/>
    <mergeCell ref="G173:I173"/>
    <mergeCell ref="G12:I13"/>
    <mergeCell ref="H9:H11"/>
    <mergeCell ref="E16:F16"/>
    <mergeCell ref="A18:A21"/>
    <mergeCell ref="E18:F18"/>
    <mergeCell ref="G120:I120"/>
    <mergeCell ref="G124:I124"/>
    <mergeCell ref="G145:I145"/>
    <mergeCell ref="G140:I140"/>
    <mergeCell ref="G144:I144"/>
    <mergeCell ref="G138:H138"/>
    <mergeCell ref="G143:I143"/>
    <mergeCell ref="G74:H74"/>
    <mergeCell ref="G75:I75"/>
    <mergeCell ref="G97:I97"/>
    <mergeCell ref="G125:I125"/>
    <mergeCell ref="G129:I129"/>
    <mergeCell ref="G133:I133"/>
    <mergeCell ref="G132:I132"/>
    <mergeCell ref="G130:H130"/>
    <mergeCell ref="G131:I131"/>
    <mergeCell ref="G52:I52"/>
    <mergeCell ref="G56:I56"/>
    <mergeCell ref="G60:I60"/>
    <mergeCell ref="E34:F34"/>
    <mergeCell ref="E36:F36"/>
    <mergeCell ref="E76:F76"/>
    <mergeCell ref="E70:F70"/>
    <mergeCell ref="E72:F72"/>
    <mergeCell ref="P2:S2"/>
    <mergeCell ref="P3:S3"/>
    <mergeCell ref="P4:S4"/>
    <mergeCell ref="J2:M4"/>
    <mergeCell ref="A5:M5"/>
    <mergeCell ref="A22:A25"/>
    <mergeCell ref="A14:A17"/>
    <mergeCell ref="E24:F24"/>
    <mergeCell ref="E22:F22"/>
    <mergeCell ref="E14:F14"/>
    <mergeCell ref="D11:F11"/>
    <mergeCell ref="B12:B13"/>
    <mergeCell ref="A6:A13"/>
    <mergeCell ref="B8:N8"/>
    <mergeCell ref="B6:J7"/>
    <mergeCell ref="K12:K13"/>
    <mergeCell ref="L12:L13"/>
    <mergeCell ref="C12:C13"/>
    <mergeCell ref="D12:D13"/>
    <mergeCell ref="G61:I61"/>
    <mergeCell ref="G65:I65"/>
    <mergeCell ref="G69:I69"/>
    <mergeCell ref="G68:I68"/>
    <mergeCell ref="G44:I44"/>
    <mergeCell ref="G66:H66"/>
    <mergeCell ref="G67:I67"/>
    <mergeCell ref="G70:H70"/>
    <mergeCell ref="G71:I71"/>
    <mergeCell ref="G64:I64"/>
    <mergeCell ref="G63:I63"/>
    <mergeCell ref="G53:I53"/>
    <mergeCell ref="G47:I47"/>
    <mergeCell ref="G50:H50"/>
    <mergeCell ref="G51:I51"/>
    <mergeCell ref="G54:H54"/>
    <mergeCell ref="G55:I55"/>
    <mergeCell ref="G58:H58"/>
    <mergeCell ref="G72:I72"/>
    <mergeCell ref="G76:I76"/>
    <mergeCell ref="E368:F368"/>
    <mergeCell ref="A370:A373"/>
    <mergeCell ref="E370:F370"/>
    <mergeCell ref="E372:F372"/>
    <mergeCell ref="G333:I333"/>
    <mergeCell ref="E332:F332"/>
    <mergeCell ref="A334:A337"/>
    <mergeCell ref="E334:F334"/>
    <mergeCell ref="E336:F336"/>
    <mergeCell ref="E360:F360"/>
    <mergeCell ref="A326:A329"/>
    <mergeCell ref="E326:F326"/>
    <mergeCell ref="E328:F328"/>
    <mergeCell ref="A274:A277"/>
    <mergeCell ref="E274:F274"/>
    <mergeCell ref="E276:F276"/>
    <mergeCell ref="A278:A281"/>
    <mergeCell ref="E278:F278"/>
    <mergeCell ref="G78:H78"/>
    <mergeCell ref="G79:I79"/>
    <mergeCell ref="G77:I77"/>
    <mergeCell ref="G146:H146"/>
    <mergeCell ref="A374:A377"/>
    <mergeCell ref="E374:F374"/>
    <mergeCell ref="E376:F376"/>
    <mergeCell ref="A286:A289"/>
    <mergeCell ref="E286:F286"/>
    <mergeCell ref="E288:F288"/>
    <mergeCell ref="A306:A309"/>
    <mergeCell ref="E306:F306"/>
    <mergeCell ref="A322:A325"/>
    <mergeCell ref="E322:F322"/>
    <mergeCell ref="E296:F296"/>
    <mergeCell ref="A298:A301"/>
    <mergeCell ref="E298:F298"/>
    <mergeCell ref="E300:F300"/>
    <mergeCell ref="A302:A305"/>
    <mergeCell ref="E302:F302"/>
    <mergeCell ref="E304:F304"/>
    <mergeCell ref="E324:F324"/>
    <mergeCell ref="A366:A369"/>
    <mergeCell ref="A338:A341"/>
    <mergeCell ref="E338:F338"/>
    <mergeCell ref="E340:F340"/>
    <mergeCell ref="A330:A333"/>
    <mergeCell ref="E330:F330"/>
    <mergeCell ref="A382:A385"/>
    <mergeCell ref="E382:F382"/>
    <mergeCell ref="E384:F384"/>
    <mergeCell ref="E344:F344"/>
    <mergeCell ref="A346:A349"/>
    <mergeCell ref="E346:F346"/>
    <mergeCell ref="E348:F348"/>
    <mergeCell ref="A350:A353"/>
    <mergeCell ref="E350:F350"/>
    <mergeCell ref="E352:F352"/>
    <mergeCell ref="E366:F366"/>
    <mergeCell ref="A342:A345"/>
    <mergeCell ref="E342:F342"/>
    <mergeCell ref="E356:F356"/>
    <mergeCell ref="A362:A365"/>
    <mergeCell ref="A358:A361"/>
    <mergeCell ref="E358:F358"/>
    <mergeCell ref="A378:A381"/>
    <mergeCell ref="E378:F378"/>
    <mergeCell ref="E380:F380"/>
    <mergeCell ref="E362:F362"/>
    <mergeCell ref="A354:A357"/>
    <mergeCell ref="E354:F354"/>
    <mergeCell ref="E364:F364"/>
    <mergeCell ref="E316:F316"/>
    <mergeCell ref="A318:A321"/>
    <mergeCell ref="E318:F318"/>
    <mergeCell ref="A290:A293"/>
    <mergeCell ref="E312:F312"/>
    <mergeCell ref="E308:F308"/>
    <mergeCell ref="A310:A313"/>
    <mergeCell ref="E310:F310"/>
    <mergeCell ref="A314:A317"/>
    <mergeCell ref="E314:F314"/>
    <mergeCell ref="E320:F320"/>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G271:I271"/>
    <mergeCell ref="A254:A257"/>
    <mergeCell ref="E254:F254"/>
    <mergeCell ref="E256:F256"/>
    <mergeCell ref="E262:F262"/>
    <mergeCell ref="E264:F264"/>
    <mergeCell ref="E206:F206"/>
    <mergeCell ref="E208:F208"/>
    <mergeCell ref="A210:A213"/>
    <mergeCell ref="A246:A249"/>
    <mergeCell ref="E246:F246"/>
    <mergeCell ref="A238:A241"/>
    <mergeCell ref="E238:F238"/>
    <mergeCell ref="E248:F248"/>
    <mergeCell ref="E244:F244"/>
    <mergeCell ref="E214:F214"/>
    <mergeCell ref="E216:F216"/>
    <mergeCell ref="A218:A221"/>
    <mergeCell ref="E218:F218"/>
    <mergeCell ref="E224:F224"/>
    <mergeCell ref="A226:A229"/>
    <mergeCell ref="E226:F226"/>
    <mergeCell ref="E228:F228"/>
    <mergeCell ref="A230:A233"/>
    <mergeCell ref="E230:F230"/>
    <mergeCell ref="E232:F232"/>
    <mergeCell ref="A234:A237"/>
    <mergeCell ref="E234:F234"/>
    <mergeCell ref="E236:F236"/>
    <mergeCell ref="A242:A245"/>
    <mergeCell ref="E184:F184"/>
    <mergeCell ref="E240:F240"/>
    <mergeCell ref="E200:F200"/>
    <mergeCell ref="A202:A205"/>
    <mergeCell ref="E202:F202"/>
    <mergeCell ref="E204:F204"/>
    <mergeCell ref="A222:A225"/>
    <mergeCell ref="E222:F222"/>
    <mergeCell ref="A194:A197"/>
    <mergeCell ref="E194:F194"/>
    <mergeCell ref="E196:F196"/>
    <mergeCell ref="A198:A201"/>
    <mergeCell ref="E198:F198"/>
    <mergeCell ref="E210:F210"/>
    <mergeCell ref="E212:F212"/>
    <mergeCell ref="A214:A217"/>
    <mergeCell ref="E186:F186"/>
    <mergeCell ref="E188:F188"/>
    <mergeCell ref="A190:A193"/>
    <mergeCell ref="E190:F190"/>
    <mergeCell ref="E192:F192"/>
    <mergeCell ref="A182:A185"/>
    <mergeCell ref="E182:F182"/>
    <mergeCell ref="A206:A209"/>
    <mergeCell ref="A166:A169"/>
    <mergeCell ref="E166:F166"/>
    <mergeCell ref="E176:F176"/>
    <mergeCell ref="A178:A181"/>
    <mergeCell ref="E178:F178"/>
    <mergeCell ref="E180:F180"/>
    <mergeCell ref="E168:F168"/>
    <mergeCell ref="A170:A173"/>
    <mergeCell ref="E170:F170"/>
    <mergeCell ref="E172:F172"/>
    <mergeCell ref="A174:A177"/>
    <mergeCell ref="E174:F174"/>
    <mergeCell ref="G82:H82"/>
    <mergeCell ref="G83:I83"/>
    <mergeCell ref="G86:H86"/>
    <mergeCell ref="G87:I87"/>
    <mergeCell ref="E144:F144"/>
    <mergeCell ref="E94:F94"/>
    <mergeCell ref="A86:A89"/>
    <mergeCell ref="E86:F86"/>
    <mergeCell ref="E88:F88"/>
    <mergeCell ref="A90:A93"/>
    <mergeCell ref="E90:F90"/>
    <mergeCell ref="E92:F92"/>
    <mergeCell ref="A94:A97"/>
    <mergeCell ref="E126:F126"/>
    <mergeCell ref="E128:F128"/>
    <mergeCell ref="A130:A133"/>
    <mergeCell ref="E130:F130"/>
    <mergeCell ref="E132:F132"/>
    <mergeCell ref="A134:A137"/>
    <mergeCell ref="E134:F134"/>
    <mergeCell ref="E136:F136"/>
    <mergeCell ref="G136:I136"/>
    <mergeCell ref="G111:I111"/>
    <mergeCell ref="G114:H114"/>
    <mergeCell ref="A146:A149"/>
    <mergeCell ref="E146:F146"/>
    <mergeCell ref="E148:F148"/>
    <mergeCell ref="A122:A125"/>
    <mergeCell ref="E122:F122"/>
    <mergeCell ref="A138:A141"/>
    <mergeCell ref="E138:F138"/>
    <mergeCell ref="E140:F140"/>
    <mergeCell ref="G141:I141"/>
    <mergeCell ref="G139:I139"/>
    <mergeCell ref="G142:H142"/>
    <mergeCell ref="A142:A145"/>
    <mergeCell ref="E142:F142"/>
    <mergeCell ref="G134:H134"/>
    <mergeCell ref="G135:I135"/>
    <mergeCell ref="G137:I137"/>
    <mergeCell ref="G128:I128"/>
    <mergeCell ref="A386:A389"/>
    <mergeCell ref="E386:F386"/>
    <mergeCell ref="E388:F388"/>
    <mergeCell ref="A390:A393"/>
    <mergeCell ref="E390:F390"/>
    <mergeCell ref="G57:I57"/>
    <mergeCell ref="E80:F80"/>
    <mergeCell ref="A82:A85"/>
    <mergeCell ref="E82:F82"/>
    <mergeCell ref="E84:F84"/>
    <mergeCell ref="A54:A57"/>
    <mergeCell ref="E54:F54"/>
    <mergeCell ref="E66:F66"/>
    <mergeCell ref="E68:F68"/>
    <mergeCell ref="A70:A73"/>
    <mergeCell ref="A78:A81"/>
    <mergeCell ref="E78:F78"/>
    <mergeCell ref="E56:F56"/>
    <mergeCell ref="A58:A61"/>
    <mergeCell ref="E58:F58"/>
    <mergeCell ref="E60:F60"/>
    <mergeCell ref="A62:A65"/>
    <mergeCell ref="E62:F62"/>
    <mergeCell ref="E64:F64"/>
    <mergeCell ref="E220:F220"/>
    <mergeCell ref="A258:A261"/>
    <mergeCell ref="E258:F258"/>
    <mergeCell ref="E260:F260"/>
    <mergeCell ref="A262:A265"/>
    <mergeCell ref="E290:F290"/>
    <mergeCell ref="E292:F292"/>
    <mergeCell ref="A294:A297"/>
    <mergeCell ref="E294:F294"/>
    <mergeCell ref="A250:A253"/>
    <mergeCell ref="E250:F250"/>
    <mergeCell ref="E252:F252"/>
    <mergeCell ref="E242:F242"/>
    <mergeCell ref="E280:F280"/>
    <mergeCell ref="A282:A285"/>
    <mergeCell ref="E282:F282"/>
    <mergeCell ref="E284:F284"/>
    <mergeCell ref="E416:F416"/>
    <mergeCell ref="E392:F392"/>
    <mergeCell ref="A394:A397"/>
    <mergeCell ref="E398:F398"/>
    <mergeCell ref="E400:F400"/>
    <mergeCell ref="A402:A405"/>
    <mergeCell ref="E402:F402"/>
    <mergeCell ref="E404:F404"/>
    <mergeCell ref="A414:A417"/>
    <mergeCell ref="E414:F414"/>
    <mergeCell ref="A406:A409"/>
    <mergeCell ref="E406:F406"/>
    <mergeCell ref="E408:F408"/>
    <mergeCell ref="E394:F394"/>
    <mergeCell ref="E396:F396"/>
    <mergeCell ref="A398:A401"/>
    <mergeCell ref="A410:A413"/>
    <mergeCell ref="E410:F410"/>
    <mergeCell ref="E412:F412"/>
    <mergeCell ref="A162:A165"/>
    <mergeCell ref="E162:F162"/>
    <mergeCell ref="E164:F164"/>
    <mergeCell ref="A186:A189"/>
    <mergeCell ref="A102:A105"/>
    <mergeCell ref="E102:F102"/>
    <mergeCell ref="A118:A121"/>
    <mergeCell ref="E118:F118"/>
    <mergeCell ref="E120:F120"/>
    <mergeCell ref="A110:A113"/>
    <mergeCell ref="E152:F152"/>
    <mergeCell ref="A154:A157"/>
    <mergeCell ref="E154:F154"/>
    <mergeCell ref="E156:F156"/>
    <mergeCell ref="A158:A161"/>
    <mergeCell ref="E158:F158"/>
    <mergeCell ref="E160:F160"/>
    <mergeCell ref="A150:A153"/>
    <mergeCell ref="E150:F150"/>
    <mergeCell ref="A114:A117"/>
    <mergeCell ref="E114:F114"/>
    <mergeCell ref="E116:F116"/>
    <mergeCell ref="E124:F124"/>
    <mergeCell ref="A126:A129"/>
    <mergeCell ref="A66:A69"/>
    <mergeCell ref="E110:F110"/>
    <mergeCell ref="E112:F112"/>
    <mergeCell ref="E106:F106"/>
    <mergeCell ref="E108:F108"/>
    <mergeCell ref="E104:F104"/>
    <mergeCell ref="A106:A109"/>
    <mergeCell ref="A98:A101"/>
    <mergeCell ref="E98:F98"/>
    <mergeCell ref="E100:F100"/>
    <mergeCell ref="A74:A77"/>
    <mergeCell ref="E74:F74"/>
    <mergeCell ref="E96:F96"/>
    <mergeCell ref="A30:A33"/>
    <mergeCell ref="E30:F30"/>
    <mergeCell ref="E32:F32"/>
    <mergeCell ref="G15:I15"/>
    <mergeCell ref="G16:I16"/>
    <mergeCell ref="G17:I17"/>
    <mergeCell ref="A50:A53"/>
    <mergeCell ref="E50:F50"/>
    <mergeCell ref="E52:F52"/>
    <mergeCell ref="A42:A45"/>
    <mergeCell ref="A46:A49"/>
    <mergeCell ref="E46:F46"/>
    <mergeCell ref="E48:F48"/>
    <mergeCell ref="G41:I41"/>
    <mergeCell ref="G45:I45"/>
    <mergeCell ref="G49:I49"/>
    <mergeCell ref="E42:F42"/>
    <mergeCell ref="E44:F44"/>
    <mergeCell ref="G48:I48"/>
    <mergeCell ref="A34:A37"/>
    <mergeCell ref="A38:A41"/>
    <mergeCell ref="E38:F38"/>
    <mergeCell ref="E40:F40"/>
    <mergeCell ref="G27:I27"/>
    <mergeCell ref="B9:F9"/>
    <mergeCell ref="B10:F10"/>
    <mergeCell ref="L9:M11"/>
    <mergeCell ref="E12:F13"/>
    <mergeCell ref="G9:G11"/>
    <mergeCell ref="I9:I11"/>
    <mergeCell ref="K9:K11"/>
    <mergeCell ref="A26:A29"/>
    <mergeCell ref="E26:F26"/>
    <mergeCell ref="E28:F28"/>
    <mergeCell ref="J9:J11"/>
    <mergeCell ref="J12:J13"/>
    <mergeCell ref="M12:M13"/>
    <mergeCell ref="G18:I18"/>
    <mergeCell ref="G20:I21"/>
    <mergeCell ref="G14:H14"/>
    <mergeCell ref="G24:I24"/>
    <mergeCell ref="G28:I28"/>
    <mergeCell ref="G19:I19"/>
    <mergeCell ref="G22:H22"/>
    <mergeCell ref="G23:I23"/>
    <mergeCell ref="G26:H26"/>
    <mergeCell ref="E20:F20"/>
    <mergeCell ref="G25:I25"/>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4669</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Office Of Global Affairs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v>1</v>
      </c>
      <c r="L7" s="48">
        <v>1</v>
      </c>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93</v>
      </c>
      <c r="L9" s="625" t="s">
        <v>92</v>
      </c>
      <c r="M9" s="626"/>
      <c r="N9" s="24"/>
      <c r="O9" s="21"/>
      <c r="P9" s="1"/>
    </row>
    <row r="10" spans="1:19" s="234" customFormat="1" ht="15.75" customHeight="1">
      <c r="A10" s="738"/>
      <c r="B10" s="727" t="s">
        <v>4760</v>
      </c>
      <c r="C10" s="728"/>
      <c r="D10" s="728"/>
      <c r="E10" s="728"/>
      <c r="F10" s="729"/>
      <c r="G10" s="635"/>
      <c r="H10" s="644"/>
      <c r="I10" s="638"/>
      <c r="J10" s="618"/>
      <c r="K10" s="641"/>
      <c r="L10" s="627"/>
      <c r="M10" s="626"/>
      <c r="N10" s="24"/>
      <c r="O10" s="21"/>
      <c r="P10" s="1"/>
    </row>
    <row r="11" spans="1:19" s="234" customFormat="1" ht="13.5" thickBot="1">
      <c r="A11" s="738"/>
      <c r="B11" s="46" t="s">
        <v>20</v>
      </c>
      <c r="C11" s="85" t="s">
        <v>4759</v>
      </c>
      <c r="D11" s="586" t="s">
        <v>4758</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23.25" thickBot="1">
      <c r="A15" s="714"/>
      <c r="B15" s="68" t="s">
        <v>11</v>
      </c>
      <c r="C15" s="68" t="s">
        <v>24</v>
      </c>
      <c r="D15" s="69">
        <v>40766</v>
      </c>
      <c r="E15" s="70"/>
      <c r="F15" s="71" t="s">
        <v>15</v>
      </c>
      <c r="G15" s="781" t="s">
        <v>87</v>
      </c>
      <c r="H15" s="782"/>
      <c r="I15" s="783"/>
      <c r="J15" s="72" t="s">
        <v>6</v>
      </c>
      <c r="K15" s="73"/>
      <c r="L15" s="74" t="s">
        <v>3</v>
      </c>
      <c r="M15" s="75">
        <v>280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825</v>
      </c>
      <c r="N16" s="26"/>
    </row>
    <row r="17" spans="1:22" ht="23.25" thickBot="1">
      <c r="A17" s="715"/>
      <c r="B17" s="80" t="s">
        <v>12</v>
      </c>
      <c r="C17" s="80" t="s">
        <v>13</v>
      </c>
      <c r="D17" s="69">
        <v>40767</v>
      </c>
      <c r="E17" s="81" t="s">
        <v>4</v>
      </c>
      <c r="F17" s="71" t="s">
        <v>16</v>
      </c>
      <c r="G17" s="759"/>
      <c r="H17" s="760"/>
      <c r="I17" s="761"/>
      <c r="J17" s="82" t="s">
        <v>5</v>
      </c>
      <c r="K17" s="83"/>
      <c r="L17" s="83" t="s">
        <v>3</v>
      </c>
      <c r="M17" s="84">
        <v>120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M12:M13"/>
    <mergeCell ref="B9:F9"/>
    <mergeCell ref="B10:F10"/>
    <mergeCell ref="L9:M11"/>
    <mergeCell ref="E12:F13"/>
    <mergeCell ref="G9:G11"/>
    <mergeCell ref="I9:I11"/>
    <mergeCell ref="K9:K11"/>
    <mergeCell ref="H9:H11"/>
    <mergeCell ref="D12:D13"/>
    <mergeCell ref="G12:I13"/>
    <mergeCell ref="J12:J13"/>
    <mergeCell ref="A58:A61"/>
    <mergeCell ref="E58:F58"/>
    <mergeCell ref="E60:F60"/>
    <mergeCell ref="J9:J11"/>
    <mergeCell ref="G29:I29"/>
    <mergeCell ref="G33:I33"/>
    <mergeCell ref="G37:I37"/>
    <mergeCell ref="E34:F34"/>
    <mergeCell ref="E36:F36"/>
    <mergeCell ref="D11:F11"/>
    <mergeCell ref="A50:A53"/>
    <mergeCell ref="E50:F50"/>
    <mergeCell ref="E52:F52"/>
    <mergeCell ref="A54:A57"/>
    <mergeCell ref="E54:F54"/>
    <mergeCell ref="E56:F56"/>
    <mergeCell ref="A46:A49"/>
    <mergeCell ref="E46:F46"/>
    <mergeCell ref="E48:F48"/>
    <mergeCell ref="G41:I41"/>
    <mergeCell ref="G45:I45"/>
    <mergeCell ref="G49:I49"/>
    <mergeCell ref="G53:I53"/>
    <mergeCell ref="A26:A29"/>
    <mergeCell ref="E26:F26"/>
    <mergeCell ref="E28:F28"/>
    <mergeCell ref="A30:A33"/>
    <mergeCell ref="E30:F30"/>
    <mergeCell ref="A42:A45"/>
    <mergeCell ref="E42:F42"/>
    <mergeCell ref="E44:F44"/>
    <mergeCell ref="E32:F32"/>
    <mergeCell ref="A34:A37"/>
    <mergeCell ref="A38:A41"/>
    <mergeCell ref="E38:F38"/>
    <mergeCell ref="E40:F40"/>
    <mergeCell ref="E164:F164"/>
    <mergeCell ref="A102:A105"/>
    <mergeCell ref="E102:F102"/>
    <mergeCell ref="E96:F96"/>
    <mergeCell ref="A118:A121"/>
    <mergeCell ref="E118:F118"/>
    <mergeCell ref="E120:F120"/>
    <mergeCell ref="A110:A113"/>
    <mergeCell ref="E110:F110"/>
    <mergeCell ref="E112:F112"/>
    <mergeCell ref="E106:F106"/>
    <mergeCell ref="E108:F108"/>
    <mergeCell ref="E104:F104"/>
    <mergeCell ref="A106:A109"/>
    <mergeCell ref="A98:A101"/>
    <mergeCell ref="E98:F98"/>
    <mergeCell ref="E100:F100"/>
    <mergeCell ref="A94:A97"/>
    <mergeCell ref="E140:F140"/>
    <mergeCell ref="A142:A145"/>
    <mergeCell ref="E142:F142"/>
    <mergeCell ref="E144:F144"/>
    <mergeCell ref="A146:A149"/>
    <mergeCell ref="E146:F146"/>
    <mergeCell ref="A290:A293"/>
    <mergeCell ref="E188:F188"/>
    <mergeCell ref="A190:A193"/>
    <mergeCell ref="E190:F190"/>
    <mergeCell ref="E192:F192"/>
    <mergeCell ref="A182:A185"/>
    <mergeCell ref="E182:F182"/>
    <mergeCell ref="E122:F122"/>
    <mergeCell ref="E124:F124"/>
    <mergeCell ref="A126:A129"/>
    <mergeCell ref="E126:F126"/>
    <mergeCell ref="E152:F152"/>
    <mergeCell ref="A150:A153"/>
    <mergeCell ref="E150:F150"/>
    <mergeCell ref="A138:A141"/>
    <mergeCell ref="E138:F138"/>
    <mergeCell ref="A154:A157"/>
    <mergeCell ref="E154:F154"/>
    <mergeCell ref="E156:F156"/>
    <mergeCell ref="A158:A161"/>
    <mergeCell ref="E158:F158"/>
    <mergeCell ref="E160:F160"/>
    <mergeCell ref="A162:A165"/>
    <mergeCell ref="E162:F162"/>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A410:A413"/>
    <mergeCell ref="E410:F410"/>
    <mergeCell ref="E412:F412"/>
    <mergeCell ref="E308:F308"/>
    <mergeCell ref="A310:A313"/>
    <mergeCell ref="E310:F310"/>
    <mergeCell ref="E320:F320"/>
    <mergeCell ref="E304:F304"/>
    <mergeCell ref="A306:A309"/>
    <mergeCell ref="E306:F306"/>
    <mergeCell ref="E342:F342"/>
    <mergeCell ref="E356:F356"/>
    <mergeCell ref="A314:A317"/>
    <mergeCell ref="E314:F314"/>
    <mergeCell ref="E316:F316"/>
    <mergeCell ref="A318:A321"/>
    <mergeCell ref="E318:F318"/>
    <mergeCell ref="A330:A333"/>
    <mergeCell ref="E330:F330"/>
    <mergeCell ref="E220:F220"/>
    <mergeCell ref="A258:A261"/>
    <mergeCell ref="E258:F258"/>
    <mergeCell ref="E260:F260"/>
    <mergeCell ref="A262:A265"/>
    <mergeCell ref="G97:I97"/>
    <mergeCell ref="G144:I144"/>
    <mergeCell ref="G148:I148"/>
    <mergeCell ref="G142:H142"/>
    <mergeCell ref="E116:F116"/>
    <mergeCell ref="G140:I140"/>
    <mergeCell ref="G138:H138"/>
    <mergeCell ref="G139:I139"/>
    <mergeCell ref="A114:A117"/>
    <mergeCell ref="E114:F114"/>
    <mergeCell ref="A122:A125"/>
    <mergeCell ref="G143:I143"/>
    <mergeCell ref="G146:H146"/>
    <mergeCell ref="G147:I147"/>
    <mergeCell ref="G120:I120"/>
    <mergeCell ref="G124:I124"/>
    <mergeCell ref="G128:I128"/>
    <mergeCell ref="G134:H134"/>
    <mergeCell ref="G135:I135"/>
    <mergeCell ref="A62:A65"/>
    <mergeCell ref="E62:F62"/>
    <mergeCell ref="E64:F64"/>
    <mergeCell ref="A66:A69"/>
    <mergeCell ref="E66:F66"/>
    <mergeCell ref="E68:F68"/>
    <mergeCell ref="A70:A73"/>
    <mergeCell ref="E70:F70"/>
    <mergeCell ref="E72:F72"/>
    <mergeCell ref="E148:F148"/>
    <mergeCell ref="G149:I149"/>
    <mergeCell ref="A74:A77"/>
    <mergeCell ref="E74:F74"/>
    <mergeCell ref="A78:A81"/>
    <mergeCell ref="E78:F78"/>
    <mergeCell ref="E76:F76"/>
    <mergeCell ref="E80:F80"/>
    <mergeCell ref="A82:A85"/>
    <mergeCell ref="E82:F82"/>
    <mergeCell ref="E84:F84"/>
    <mergeCell ref="E94:F94"/>
    <mergeCell ref="A86:A89"/>
    <mergeCell ref="E86:F86"/>
    <mergeCell ref="E88:F88"/>
    <mergeCell ref="A90:A93"/>
    <mergeCell ref="E90:F90"/>
    <mergeCell ref="E92:F92"/>
    <mergeCell ref="E128:F128"/>
    <mergeCell ref="A130:A133"/>
    <mergeCell ref="E130:F130"/>
    <mergeCell ref="E132:F132"/>
    <mergeCell ref="A134:A137"/>
    <mergeCell ref="E134:F134"/>
    <mergeCell ref="E136:F136"/>
    <mergeCell ref="G137:I137"/>
    <mergeCell ref="G136:I136"/>
    <mergeCell ref="A198:A201"/>
    <mergeCell ref="E198:F198"/>
    <mergeCell ref="E206:F206"/>
    <mergeCell ref="A166:A169"/>
    <mergeCell ref="E166:F166"/>
    <mergeCell ref="E176:F176"/>
    <mergeCell ref="A178:A181"/>
    <mergeCell ref="E178:F178"/>
    <mergeCell ref="E180:F180"/>
    <mergeCell ref="E168:F168"/>
    <mergeCell ref="A170:A173"/>
    <mergeCell ref="E170:F170"/>
    <mergeCell ref="E172:F172"/>
    <mergeCell ref="A174:A177"/>
    <mergeCell ref="E174:F174"/>
    <mergeCell ref="A186:A189"/>
    <mergeCell ref="E186:F186"/>
    <mergeCell ref="G165:I165"/>
    <mergeCell ref="G169:I169"/>
    <mergeCell ref="G173:I173"/>
    <mergeCell ref="G201:I201"/>
    <mergeCell ref="A250:A253"/>
    <mergeCell ref="E250:F250"/>
    <mergeCell ref="E252:F252"/>
    <mergeCell ref="E184:F184"/>
    <mergeCell ref="E240:F240"/>
    <mergeCell ref="E200:F200"/>
    <mergeCell ref="A202:A205"/>
    <mergeCell ref="E202:F202"/>
    <mergeCell ref="E204:F204"/>
    <mergeCell ref="A206:A209"/>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G248:I248"/>
    <mergeCell ref="E224:F224"/>
    <mergeCell ref="A226:A229"/>
    <mergeCell ref="E226:F226"/>
    <mergeCell ref="E228:F228"/>
    <mergeCell ref="A230:A233"/>
    <mergeCell ref="E230:F230"/>
    <mergeCell ref="E232:F232"/>
    <mergeCell ref="A234:A237"/>
    <mergeCell ref="E234:F234"/>
    <mergeCell ref="E236:F236"/>
    <mergeCell ref="A242:A245"/>
    <mergeCell ref="E242:F242"/>
    <mergeCell ref="E244:F244"/>
    <mergeCell ref="A246:A249"/>
    <mergeCell ref="E246:F246"/>
    <mergeCell ref="A238:A241"/>
    <mergeCell ref="E238:F238"/>
    <mergeCell ref="E248:F248"/>
    <mergeCell ref="G246:H246"/>
    <mergeCell ref="G247:I247"/>
    <mergeCell ref="G238:H238"/>
    <mergeCell ref="G242:H242"/>
    <mergeCell ref="G243:I243"/>
    <mergeCell ref="A270:A273"/>
    <mergeCell ref="E270:F270"/>
    <mergeCell ref="E272:F272"/>
    <mergeCell ref="G261:I261"/>
    <mergeCell ref="G265:I265"/>
    <mergeCell ref="G268:I268"/>
    <mergeCell ref="G272:I272"/>
    <mergeCell ref="A254:A257"/>
    <mergeCell ref="E254:F254"/>
    <mergeCell ref="E256:F256"/>
    <mergeCell ref="E262:F262"/>
    <mergeCell ref="E264:F264"/>
    <mergeCell ref="G264:I264"/>
    <mergeCell ref="G257:I257"/>
    <mergeCell ref="G256:I256"/>
    <mergeCell ref="G254:H254"/>
    <mergeCell ref="G255:I255"/>
    <mergeCell ref="A266:A269"/>
    <mergeCell ref="E266:F266"/>
    <mergeCell ref="E268:F268"/>
    <mergeCell ref="G273:I273"/>
    <mergeCell ref="G260:I260"/>
    <mergeCell ref="A274:A277"/>
    <mergeCell ref="E274:F274"/>
    <mergeCell ref="E276:F276"/>
    <mergeCell ref="A278:A281"/>
    <mergeCell ref="E278:F278"/>
    <mergeCell ref="E280:F280"/>
    <mergeCell ref="A282:A285"/>
    <mergeCell ref="E282:F282"/>
    <mergeCell ref="E284:F284"/>
    <mergeCell ref="A286:A289"/>
    <mergeCell ref="E286:F286"/>
    <mergeCell ref="E288:F288"/>
    <mergeCell ref="E332:F332"/>
    <mergeCell ref="A334:A337"/>
    <mergeCell ref="E334:F334"/>
    <mergeCell ref="E336:F336"/>
    <mergeCell ref="E296:F296"/>
    <mergeCell ref="A298:A301"/>
    <mergeCell ref="E298:F298"/>
    <mergeCell ref="E300:F300"/>
    <mergeCell ref="A302:A305"/>
    <mergeCell ref="E302:F302"/>
    <mergeCell ref="A322:A325"/>
    <mergeCell ref="E322:F322"/>
    <mergeCell ref="E324:F324"/>
    <mergeCell ref="A326:A329"/>
    <mergeCell ref="E326:F326"/>
    <mergeCell ref="E328:F328"/>
    <mergeCell ref="E290:F290"/>
    <mergeCell ref="E292:F292"/>
    <mergeCell ref="A294:A297"/>
    <mergeCell ref="E294:F294"/>
    <mergeCell ref="E312:F312"/>
    <mergeCell ref="G337:I337"/>
    <mergeCell ref="A382:A385"/>
    <mergeCell ref="E382:F382"/>
    <mergeCell ref="E384:F384"/>
    <mergeCell ref="E344:F344"/>
    <mergeCell ref="A346:A349"/>
    <mergeCell ref="E346:F346"/>
    <mergeCell ref="E348:F348"/>
    <mergeCell ref="A338:A341"/>
    <mergeCell ref="E338:F338"/>
    <mergeCell ref="E340:F340"/>
    <mergeCell ref="E368:F368"/>
    <mergeCell ref="A350:A353"/>
    <mergeCell ref="E350:F350"/>
    <mergeCell ref="E352:F352"/>
    <mergeCell ref="A354:A357"/>
    <mergeCell ref="E354:F354"/>
    <mergeCell ref="E364:F364"/>
    <mergeCell ref="A374:A377"/>
    <mergeCell ref="E374:F374"/>
    <mergeCell ref="E376:F376"/>
    <mergeCell ref="A366:A369"/>
    <mergeCell ref="E366:F366"/>
    <mergeCell ref="A342:A345"/>
    <mergeCell ref="E362:F362"/>
    <mergeCell ref="A378:A381"/>
    <mergeCell ref="E378:F378"/>
    <mergeCell ref="E380:F380"/>
    <mergeCell ref="A358:A361"/>
    <mergeCell ref="E358:F358"/>
    <mergeCell ref="E360:F360"/>
    <mergeCell ref="A362:A365"/>
    <mergeCell ref="A370:A373"/>
    <mergeCell ref="E370:F370"/>
    <mergeCell ref="E372:F372"/>
    <mergeCell ref="G74:H74"/>
    <mergeCell ref="G75:I75"/>
    <mergeCell ref="G15:I15"/>
    <mergeCell ref="G16:I16"/>
    <mergeCell ref="G17:I17"/>
    <mergeCell ref="G25:I25"/>
    <mergeCell ref="G61:I61"/>
    <mergeCell ref="G65:I65"/>
    <mergeCell ref="G69:I69"/>
    <mergeCell ref="G73:I73"/>
    <mergeCell ref="G62:H62"/>
    <mergeCell ref="G63:I63"/>
    <mergeCell ref="G66:H66"/>
    <mergeCell ref="G67:I67"/>
    <mergeCell ref="G70:H70"/>
    <mergeCell ref="G64:I64"/>
    <mergeCell ref="G68:I68"/>
    <mergeCell ref="G71:I71"/>
    <mergeCell ref="G18:I18"/>
    <mergeCell ref="G77:I77"/>
    <mergeCell ref="G81:I81"/>
    <mergeCell ref="G85:I85"/>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B12:B13"/>
    <mergeCell ref="A6:A13"/>
    <mergeCell ref="B8:N8"/>
    <mergeCell ref="B6:J7"/>
    <mergeCell ref="K12:K13"/>
    <mergeCell ref="L12:L13"/>
    <mergeCell ref="C12:C13"/>
    <mergeCell ref="G89:I89"/>
    <mergeCell ref="G93:I93"/>
    <mergeCell ref="G80:I80"/>
    <mergeCell ref="G84:I84"/>
    <mergeCell ref="G88:I88"/>
    <mergeCell ref="G92:I92"/>
    <mergeCell ref="G90:H90"/>
    <mergeCell ref="G91:I91"/>
    <mergeCell ref="G78:H78"/>
    <mergeCell ref="G79:I79"/>
    <mergeCell ref="G82:H82"/>
    <mergeCell ref="G83:I83"/>
    <mergeCell ref="G86:H86"/>
    <mergeCell ref="G87:I87"/>
    <mergeCell ref="G127:I127"/>
    <mergeCell ref="G185:I185"/>
    <mergeCell ref="G189:I189"/>
    <mergeCell ref="G193:I193"/>
    <mergeCell ref="G197:I197"/>
    <mergeCell ref="G200:I200"/>
    <mergeCell ref="G198:H198"/>
    <mergeCell ref="G199:I199"/>
    <mergeCell ref="G187:I187"/>
    <mergeCell ref="G190:H190"/>
    <mergeCell ref="G191:I191"/>
    <mergeCell ref="G141:I141"/>
    <mergeCell ref="G145:I145"/>
    <mergeCell ref="G160:I160"/>
    <mergeCell ref="G177:I177"/>
    <mergeCell ref="G181:I181"/>
    <mergeCell ref="G153:I153"/>
    <mergeCell ref="G157:I157"/>
    <mergeCell ref="G161:I161"/>
    <mergeCell ref="G168:I168"/>
    <mergeCell ref="G172:I172"/>
    <mergeCell ref="G152:I152"/>
    <mergeCell ref="G178:H178"/>
    <mergeCell ref="G176:I176"/>
    <mergeCell ref="G180:I180"/>
    <mergeCell ref="G184:I184"/>
    <mergeCell ref="G188:I188"/>
    <mergeCell ref="G192:I192"/>
    <mergeCell ref="G179:I179"/>
    <mergeCell ref="G182:H182"/>
    <mergeCell ref="G183:I183"/>
    <mergeCell ref="G186:H186"/>
    <mergeCell ref="G166:H166"/>
    <mergeCell ref="G167:I167"/>
    <mergeCell ref="G170:H170"/>
    <mergeCell ref="G171:I171"/>
    <mergeCell ref="G174:H174"/>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218:H218"/>
    <mergeCell ref="G219:I219"/>
    <mergeCell ref="G222:H222"/>
    <mergeCell ref="G223:I223"/>
    <mergeCell ref="G220:I220"/>
    <mergeCell ref="G226:H226"/>
    <mergeCell ref="G227:I227"/>
    <mergeCell ref="G230:H230"/>
    <mergeCell ref="G231:I231"/>
    <mergeCell ref="G250:H250"/>
    <mergeCell ref="G251:I251"/>
    <mergeCell ref="G309:I309"/>
    <mergeCell ref="G237:I237"/>
    <mergeCell ref="G241:I241"/>
    <mergeCell ref="G234:H234"/>
    <mergeCell ref="G221:I221"/>
    <mergeCell ref="G225:I225"/>
    <mergeCell ref="G229:I229"/>
    <mergeCell ref="G233:I233"/>
    <mergeCell ref="G224:I224"/>
    <mergeCell ref="G228:I228"/>
    <mergeCell ref="G232:I232"/>
    <mergeCell ref="G236:I236"/>
    <mergeCell ref="G235:I235"/>
    <mergeCell ref="G253:I253"/>
    <mergeCell ref="G252:I252"/>
    <mergeCell ref="G239:I239"/>
    <mergeCell ref="G245:I245"/>
    <mergeCell ref="G249:I249"/>
    <mergeCell ref="G240:I240"/>
    <mergeCell ref="G244:I244"/>
    <mergeCell ref="G277:I277"/>
    <mergeCell ref="G281:I281"/>
    <mergeCell ref="G313:I313"/>
    <mergeCell ref="G317:I317"/>
    <mergeCell ref="G321:I321"/>
    <mergeCell ref="G294:H294"/>
    <mergeCell ref="G295:I295"/>
    <mergeCell ref="G298:H298"/>
    <mergeCell ref="G299:I299"/>
    <mergeCell ref="G297:I297"/>
    <mergeCell ref="G301:I301"/>
    <mergeCell ref="G304:I304"/>
    <mergeCell ref="G302:H302"/>
    <mergeCell ref="G303:I303"/>
    <mergeCell ref="G305:I305"/>
    <mergeCell ref="G300:I300"/>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74:H374"/>
    <mergeCell ref="G375:I375"/>
    <mergeCell ref="G378:H378"/>
    <mergeCell ref="G379:I379"/>
    <mergeCell ref="G382:H382"/>
    <mergeCell ref="G376:I376"/>
    <mergeCell ref="G383:I383"/>
    <mergeCell ref="G386:H386"/>
    <mergeCell ref="G387:I387"/>
    <mergeCell ref="G390:H390"/>
    <mergeCell ref="G377:I377"/>
    <mergeCell ref="G381:I381"/>
    <mergeCell ref="G385:I385"/>
    <mergeCell ref="G389:I389"/>
    <mergeCell ref="G380:I380"/>
    <mergeCell ref="G384:I384"/>
    <mergeCell ref="G388:I388"/>
    <mergeCell ref="G391:I391"/>
    <mergeCell ref="G400:I400"/>
    <mergeCell ref="G404:I404"/>
    <mergeCell ref="G408:I408"/>
    <mergeCell ref="G394:H394"/>
    <mergeCell ref="G395:I395"/>
    <mergeCell ref="G398:H398"/>
    <mergeCell ref="G399:I399"/>
    <mergeCell ref="G402:H402"/>
    <mergeCell ref="G403:I403"/>
    <mergeCell ref="G406:H406"/>
    <mergeCell ref="G407:I407"/>
    <mergeCell ref="G413:I413"/>
    <mergeCell ref="G417:I417"/>
    <mergeCell ref="G14:H14"/>
    <mergeCell ref="G24:I24"/>
    <mergeCell ref="G28:I28"/>
    <mergeCell ref="G32:I32"/>
    <mergeCell ref="G36:I36"/>
    <mergeCell ref="G48:I48"/>
    <mergeCell ref="G52:I52"/>
    <mergeCell ref="G56:I56"/>
    <mergeCell ref="G60:I60"/>
    <mergeCell ref="G50:H50"/>
    <mergeCell ref="G51:I51"/>
    <mergeCell ref="G54:H54"/>
    <mergeCell ref="G55:I55"/>
    <mergeCell ref="G59:I59"/>
    <mergeCell ref="G57:I57"/>
    <mergeCell ref="G123:I123"/>
    <mergeCell ref="G72:I72"/>
    <mergeCell ref="G76:I76"/>
    <mergeCell ref="G393:I393"/>
    <mergeCell ref="G397:I397"/>
    <mergeCell ref="G401:I401"/>
    <mergeCell ref="G126:H126"/>
    <mergeCell ref="G274:H274"/>
    <mergeCell ref="G269:I269"/>
    <mergeCell ref="G113:I113"/>
    <mergeCell ref="G164:I164"/>
    <mergeCell ref="G111:I111"/>
    <mergeCell ref="G114:H114"/>
    <mergeCell ref="G115:I115"/>
    <mergeCell ref="G118:H118"/>
    <mergeCell ref="G119:I119"/>
    <mergeCell ref="G122:H122"/>
    <mergeCell ref="G117:I117"/>
    <mergeCell ref="G121:I121"/>
    <mergeCell ref="G159:I159"/>
    <mergeCell ref="G156:I156"/>
    <mergeCell ref="G162:H162"/>
    <mergeCell ref="G163:I163"/>
    <mergeCell ref="G112:I112"/>
    <mergeCell ref="G116:I116"/>
    <mergeCell ref="G125:I125"/>
    <mergeCell ref="G129:I129"/>
    <mergeCell ref="G133:I133"/>
    <mergeCell ref="G132:I132"/>
    <mergeCell ref="G130:H130"/>
    <mergeCell ref="G131:I131"/>
    <mergeCell ref="G293:I293"/>
    <mergeCell ref="G287:I287"/>
    <mergeCell ref="G290:H290"/>
    <mergeCell ref="G291:I291"/>
    <mergeCell ref="G276:I276"/>
    <mergeCell ref="G280:I280"/>
    <mergeCell ref="G284:I284"/>
    <mergeCell ref="G288:I288"/>
    <mergeCell ref="G275:I275"/>
    <mergeCell ref="G278:H278"/>
    <mergeCell ref="G279:I279"/>
    <mergeCell ref="G282:H282"/>
    <mergeCell ref="G283:I283"/>
    <mergeCell ref="G286:H286"/>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40:I40"/>
    <mergeCell ref="G44:I44"/>
    <mergeCell ref="G58:H58"/>
    <mergeCell ref="G308:I308"/>
    <mergeCell ref="G312:I312"/>
    <mergeCell ref="G330:H330"/>
    <mergeCell ref="G155:I155"/>
    <mergeCell ref="G158:H158"/>
    <mergeCell ref="G414:H414"/>
    <mergeCell ref="G415:I415"/>
    <mergeCell ref="G306:H306"/>
    <mergeCell ref="G307:I307"/>
    <mergeCell ref="G310:H310"/>
    <mergeCell ref="G311:I311"/>
    <mergeCell ref="G409:I409"/>
    <mergeCell ref="G396:I396"/>
    <mergeCell ref="G392:I392"/>
    <mergeCell ref="G405:I405"/>
    <mergeCell ref="G412:I412"/>
    <mergeCell ref="G316:I316"/>
    <mergeCell ref="G320:I320"/>
    <mergeCell ref="G324:I324"/>
    <mergeCell ref="G328:I328"/>
    <mergeCell ref="G410:H410"/>
    <mergeCell ref="G411:I411"/>
    <mergeCell ref="G336:I336"/>
    <mergeCell ref="G314:H314"/>
    <mergeCell ref="G315:I315"/>
    <mergeCell ref="G318:H318"/>
    <mergeCell ref="G319:I319"/>
    <mergeCell ref="G322:H322"/>
    <mergeCell ref="G329:I329"/>
    <mergeCell ref="G332:I332"/>
    <mergeCell ref="G331:I331"/>
    <mergeCell ref="G106:H106"/>
    <mergeCell ref="G107:I107"/>
    <mergeCell ref="G110:H110"/>
    <mergeCell ref="G267:I267"/>
    <mergeCell ref="G109:I109"/>
    <mergeCell ref="G94:H94"/>
    <mergeCell ref="G95:I95"/>
    <mergeCell ref="G98:H98"/>
    <mergeCell ref="G99:I99"/>
    <mergeCell ref="G102:H102"/>
    <mergeCell ref="G103:I103"/>
    <mergeCell ref="G96:I96"/>
    <mergeCell ref="G100:I100"/>
    <mergeCell ref="G104:I104"/>
    <mergeCell ref="G108:I108"/>
    <mergeCell ref="G101:I101"/>
    <mergeCell ref="G105:I105"/>
    <mergeCell ref="G285:I285"/>
    <mergeCell ref="G194:H194"/>
    <mergeCell ref="G195:I195"/>
    <mergeCell ref="G196:I196"/>
    <mergeCell ref="G289:I289"/>
    <mergeCell ref="G340:I340"/>
    <mergeCell ref="G323:I323"/>
    <mergeCell ref="G326:H326"/>
    <mergeCell ref="G327:I327"/>
    <mergeCell ref="G20:I21"/>
    <mergeCell ref="G334:H334"/>
    <mergeCell ref="G335:I335"/>
    <mergeCell ref="G338:H338"/>
    <mergeCell ref="G339:I339"/>
    <mergeCell ref="G270:H270"/>
    <mergeCell ref="G271:I271"/>
    <mergeCell ref="G150:H150"/>
    <mergeCell ref="G151:I151"/>
    <mergeCell ref="G154:H154"/>
    <mergeCell ref="G258:H258"/>
    <mergeCell ref="G259:I259"/>
    <mergeCell ref="G262:H262"/>
    <mergeCell ref="G263:I263"/>
    <mergeCell ref="G266:H266"/>
    <mergeCell ref="G325:I325"/>
    <mergeCell ref="G333:I333"/>
    <mergeCell ref="G175:I175"/>
    <mergeCell ref="G292:I292"/>
    <mergeCell ref="G296:I296"/>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5" workbookViewId="0">
      <selection activeCell="D11" sqref="D11:F11"/>
    </sheetView>
  </sheetViews>
  <sheetFormatPr defaultColWidth="8.85546875" defaultRowHeight="12.75"/>
  <cols>
    <col min="1" max="1" width="3.85546875" style="234" customWidth="1"/>
    <col min="2" max="2" width="16.140625" style="234" customWidth="1"/>
    <col min="3" max="3" width="17.7109375" style="234" customWidth="1"/>
    <col min="4" max="4" width="14.42578125" style="234" customWidth="1"/>
    <col min="5" max="5" width="18.7109375" style="234" hidden="1" customWidth="1"/>
    <col min="6" max="6" width="14.85546875" style="234" customWidth="1"/>
    <col min="7" max="7" width="3" style="234" customWidth="1"/>
    <col min="8" max="8" width="11.28515625" style="234" customWidth="1"/>
    <col min="9" max="9" width="3" style="234" customWidth="1"/>
    <col min="10" max="10" width="12.28515625" style="234" customWidth="1"/>
    <col min="11" max="11" width="9.140625" style="234" customWidth="1"/>
    <col min="12" max="12" width="8.85546875" style="234" customWidth="1"/>
    <col min="13" max="13" width="8" style="234" customWidth="1"/>
    <col min="14" max="14" width="0.140625" style="234" customWidth="1"/>
    <col min="15" max="15" width="8.85546875" style="234"/>
    <col min="16" max="16" width="20.28515625" style="234" bestFit="1" customWidth="1"/>
    <col min="17" max="20" width="8.85546875" style="234"/>
    <col min="21" max="21" width="9.42578125" style="234" customWidth="1"/>
    <col min="22" max="22" width="13.7109375" style="61" customWidth="1"/>
    <col min="23" max="16384" width="8.85546875" style="234"/>
  </cols>
  <sheetData>
    <row r="1" spans="1:19" s="234" customFormat="1" hidden="1"/>
    <row r="2" spans="1:19" s="234" customFormat="1">
      <c r="J2" s="730" t="s">
        <v>73</v>
      </c>
      <c r="K2" s="731"/>
      <c r="L2" s="731"/>
      <c r="M2" s="731"/>
      <c r="P2" s="733"/>
      <c r="Q2" s="733"/>
      <c r="R2" s="733"/>
      <c r="S2" s="733"/>
    </row>
    <row r="3" spans="1:19" s="234" customFormat="1">
      <c r="J3" s="731"/>
      <c r="K3" s="731"/>
      <c r="L3" s="731"/>
      <c r="M3" s="731"/>
      <c r="P3" s="734"/>
      <c r="Q3" s="734"/>
      <c r="R3" s="734"/>
      <c r="S3" s="734"/>
    </row>
    <row r="4" spans="1:19" s="234" customFormat="1" ht="13.5" thickBot="1">
      <c r="A4" s="1"/>
      <c r="B4" s="1"/>
      <c r="C4" s="1"/>
      <c r="D4" s="1"/>
      <c r="E4" s="1"/>
      <c r="F4" s="1"/>
      <c r="G4" s="1"/>
      <c r="H4" s="1"/>
      <c r="I4" s="1"/>
      <c r="J4" s="732"/>
      <c r="K4" s="732"/>
      <c r="L4" s="732"/>
      <c r="M4" s="732"/>
      <c r="P4" s="735"/>
      <c r="Q4" s="735"/>
      <c r="R4" s="735"/>
      <c r="S4" s="735"/>
    </row>
    <row r="5" spans="1:19" s="234" customFormat="1" ht="30" customHeight="1" thickTop="1" thickBot="1">
      <c r="A5" s="736" t="str">
        <f>"1353 Travel Report for "&amp;B9&amp;", "&amp;B10&amp;" for the reporting period "&amp;"Oct 19 - March 20"</f>
        <v>1353 Travel Report for Health and Human Services, Office for Civil Rights for the reporting period Oct 19 - March 20</v>
      </c>
      <c r="B5" s="737"/>
      <c r="C5" s="737"/>
      <c r="D5" s="737"/>
      <c r="E5" s="737"/>
      <c r="F5" s="737"/>
      <c r="G5" s="737"/>
      <c r="H5" s="737"/>
      <c r="I5" s="737"/>
      <c r="J5" s="737"/>
      <c r="K5" s="737"/>
      <c r="L5" s="737"/>
      <c r="M5" s="737"/>
      <c r="N5" s="22"/>
      <c r="O5" s="1"/>
      <c r="Q5" s="7"/>
    </row>
    <row r="6" spans="1:19" s="234" customFormat="1" ht="13.5" customHeight="1" thickTop="1">
      <c r="A6" s="738" t="s">
        <v>8</v>
      </c>
      <c r="B6" s="740" t="s">
        <v>90</v>
      </c>
      <c r="C6" s="741"/>
      <c r="D6" s="741"/>
      <c r="E6" s="741"/>
      <c r="F6" s="741"/>
      <c r="G6" s="741"/>
      <c r="H6" s="741"/>
      <c r="I6" s="741"/>
      <c r="J6" s="742"/>
      <c r="K6" s="23" t="s">
        <v>19</v>
      </c>
      <c r="L6" s="23" t="s">
        <v>9</v>
      </c>
      <c r="M6" s="23" t="s">
        <v>18</v>
      </c>
      <c r="N6" s="11"/>
      <c r="O6" s="1"/>
    </row>
    <row r="7" spans="1:19" s="234" customFormat="1" ht="20.25" customHeight="1" thickBot="1">
      <c r="A7" s="738"/>
      <c r="B7" s="743"/>
      <c r="C7" s="744"/>
      <c r="D7" s="744"/>
      <c r="E7" s="744"/>
      <c r="F7" s="744"/>
      <c r="G7" s="744"/>
      <c r="H7" s="744"/>
      <c r="I7" s="744"/>
      <c r="J7" s="745"/>
      <c r="K7" s="47"/>
      <c r="L7" s="48"/>
      <c r="M7" s="49">
        <v>2020</v>
      </c>
      <c r="N7" s="50"/>
      <c r="O7" s="1"/>
    </row>
    <row r="8" spans="1:19" s="234" customFormat="1" ht="27.75" customHeight="1" thickTop="1" thickBot="1">
      <c r="A8" s="738"/>
      <c r="B8" s="746" t="s">
        <v>27</v>
      </c>
      <c r="C8" s="747"/>
      <c r="D8" s="747"/>
      <c r="E8" s="747"/>
      <c r="F8" s="747"/>
      <c r="G8" s="748"/>
      <c r="H8" s="748"/>
      <c r="I8" s="748"/>
      <c r="J8" s="748"/>
      <c r="K8" s="748"/>
      <c r="L8" s="747"/>
      <c r="M8" s="747"/>
      <c r="N8" s="749"/>
      <c r="O8" s="1"/>
    </row>
    <row r="9" spans="1:19" s="234" customFormat="1" ht="18" customHeight="1" thickTop="1">
      <c r="A9" s="738"/>
      <c r="B9" s="750" t="s">
        <v>91</v>
      </c>
      <c r="C9" s="728"/>
      <c r="D9" s="728"/>
      <c r="E9" s="728"/>
      <c r="F9" s="728"/>
      <c r="G9" s="634" t="s">
        <v>93</v>
      </c>
      <c r="H9" s="643" t="s">
        <v>94</v>
      </c>
      <c r="I9" s="637"/>
      <c r="J9" s="617" t="s">
        <v>95</v>
      </c>
      <c r="K9" s="640" t="s">
        <v>3</v>
      </c>
      <c r="L9" s="625" t="s">
        <v>92</v>
      </c>
      <c r="M9" s="626"/>
      <c r="N9" s="24"/>
      <c r="O9" s="21"/>
      <c r="P9" s="1"/>
    </row>
    <row r="10" spans="1:19" s="234" customFormat="1" ht="15.75" customHeight="1">
      <c r="A10" s="738"/>
      <c r="B10" s="929" t="s">
        <v>4788</v>
      </c>
      <c r="C10" s="930"/>
      <c r="D10" s="930"/>
      <c r="E10" s="930"/>
      <c r="F10" s="931"/>
      <c r="G10" s="635"/>
      <c r="H10" s="644"/>
      <c r="I10" s="638"/>
      <c r="J10" s="618"/>
      <c r="K10" s="641"/>
      <c r="L10" s="627"/>
      <c r="M10" s="626"/>
      <c r="N10" s="24"/>
      <c r="O10" s="21"/>
      <c r="P10" s="1"/>
    </row>
    <row r="11" spans="1:19" s="234" customFormat="1" ht="13.5" thickBot="1">
      <c r="A11" s="738"/>
      <c r="B11" s="46" t="s">
        <v>20</v>
      </c>
      <c r="C11" s="350" t="s">
        <v>4787</v>
      </c>
      <c r="D11" s="586" t="s">
        <v>4786</v>
      </c>
      <c r="E11" s="587"/>
      <c r="F11" s="588"/>
      <c r="G11" s="636"/>
      <c r="H11" s="645"/>
      <c r="I11" s="639"/>
      <c r="J11" s="619"/>
      <c r="K11" s="642"/>
      <c r="L11" s="628"/>
      <c r="M11" s="629"/>
      <c r="N11" s="25"/>
      <c r="O11" s="21"/>
      <c r="P11" s="1"/>
    </row>
    <row r="12" spans="1:19" s="234" customFormat="1"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row>
    <row r="13" spans="1:19" s="234" customFormat="1" ht="34.5" customHeight="1" thickBot="1">
      <c r="A13" s="739"/>
      <c r="B13" s="590"/>
      <c r="C13" s="608"/>
      <c r="D13" s="610"/>
      <c r="E13" s="632"/>
      <c r="F13" s="633"/>
      <c r="G13" s="614"/>
      <c r="H13" s="615"/>
      <c r="I13" s="616"/>
      <c r="J13" s="751"/>
      <c r="K13" s="762"/>
      <c r="L13" s="763"/>
      <c r="M13" s="751"/>
      <c r="N13" s="27"/>
      <c r="O13" s="1"/>
    </row>
    <row r="14" spans="1:19" s="234" customFormat="1" ht="24" thickTop="1" thickBot="1">
      <c r="A14" s="713" t="s">
        <v>10</v>
      </c>
      <c r="B14" s="236" t="s">
        <v>76</v>
      </c>
      <c r="C14" s="236" t="s">
        <v>78</v>
      </c>
      <c r="D14" s="236" t="s">
        <v>23</v>
      </c>
      <c r="E14" s="780" t="s">
        <v>80</v>
      </c>
      <c r="F14" s="780"/>
      <c r="G14" s="754" t="s">
        <v>71</v>
      </c>
      <c r="H14" s="716"/>
      <c r="I14" s="231"/>
      <c r="J14" s="67"/>
      <c r="K14" s="67"/>
      <c r="L14" s="67"/>
      <c r="M14" s="67"/>
      <c r="N14" s="3"/>
    </row>
    <row r="15" spans="1:19" s="234" customFormat="1" ht="13.5" thickBot="1">
      <c r="A15" s="714"/>
      <c r="B15" s="68" t="s">
        <v>4785</v>
      </c>
      <c r="C15" s="68" t="s">
        <v>4784</v>
      </c>
      <c r="D15" s="69">
        <v>43938</v>
      </c>
      <c r="E15" s="70"/>
      <c r="F15" s="71" t="s">
        <v>4784</v>
      </c>
      <c r="G15" s="781" t="s">
        <v>4784</v>
      </c>
      <c r="H15" s="782"/>
      <c r="I15" s="783"/>
      <c r="J15" s="72" t="s">
        <v>6</v>
      </c>
      <c r="K15" s="73"/>
      <c r="L15" s="74" t="s">
        <v>3</v>
      </c>
      <c r="M15" s="75">
        <v>0</v>
      </c>
      <c r="N15" s="3"/>
      <c r="O15" s="1"/>
    </row>
    <row r="16" spans="1:19" s="234" customFormat="1" ht="23.25" thickBot="1">
      <c r="A16" s="714"/>
      <c r="B16" s="232" t="s">
        <v>77</v>
      </c>
      <c r="C16" s="232" t="s">
        <v>79</v>
      </c>
      <c r="D16" s="232" t="s">
        <v>22</v>
      </c>
      <c r="E16" s="719" t="s">
        <v>81</v>
      </c>
      <c r="F16" s="719"/>
      <c r="G16" s="720"/>
      <c r="H16" s="721"/>
      <c r="I16" s="722"/>
      <c r="J16" s="77" t="s">
        <v>17</v>
      </c>
      <c r="K16" s="74" t="s">
        <v>3</v>
      </c>
      <c r="L16" s="78"/>
      <c r="M16" s="79">
        <v>0</v>
      </c>
      <c r="N16" s="26"/>
    </row>
    <row r="17" spans="1:22" ht="13.5" thickBot="1">
      <c r="A17" s="715"/>
      <c r="B17" s="80">
        <v>0</v>
      </c>
      <c r="C17" s="80">
        <v>0</v>
      </c>
      <c r="D17" s="69">
        <v>43921</v>
      </c>
      <c r="E17" s="81" t="s">
        <v>4</v>
      </c>
      <c r="F17" s="71">
        <v>0</v>
      </c>
      <c r="G17" s="759"/>
      <c r="H17" s="760"/>
      <c r="I17" s="761"/>
      <c r="J17" s="82" t="s">
        <v>5</v>
      </c>
      <c r="K17" s="83"/>
      <c r="L17" s="83" t="s">
        <v>3</v>
      </c>
      <c r="M17" s="84">
        <v>0</v>
      </c>
      <c r="N17" s="3"/>
      <c r="V17" s="234"/>
    </row>
    <row r="18" spans="1:22" ht="23.25" customHeight="1" thickTop="1">
      <c r="A18" s="752">
        <f>1</f>
        <v>1</v>
      </c>
      <c r="B18" s="233" t="s">
        <v>76</v>
      </c>
      <c r="C18" s="233" t="s">
        <v>78</v>
      </c>
      <c r="D18" s="233" t="s">
        <v>23</v>
      </c>
      <c r="E18" s="754" t="s">
        <v>80</v>
      </c>
      <c r="F18" s="754"/>
      <c r="G18" s="766" t="s">
        <v>71</v>
      </c>
      <c r="H18" s="767"/>
      <c r="I18" s="768"/>
      <c r="J18" s="54" t="s">
        <v>2</v>
      </c>
      <c r="K18" s="55"/>
      <c r="L18" s="55"/>
      <c r="M18" s="56"/>
      <c r="N18" s="3"/>
      <c r="V18" s="62"/>
    </row>
    <row r="19" spans="1:22">
      <c r="A19" s="764"/>
      <c r="B19" s="13"/>
      <c r="C19" s="13"/>
      <c r="D19" s="5"/>
      <c r="E19" s="13"/>
      <c r="F19" s="13"/>
      <c r="G19" s="755"/>
      <c r="H19" s="756"/>
      <c r="I19" s="757"/>
      <c r="J19" s="52" t="s">
        <v>2</v>
      </c>
      <c r="K19" s="52"/>
      <c r="L19" s="52"/>
      <c r="M19" s="53"/>
      <c r="N19" s="3"/>
      <c r="V19" s="63"/>
    </row>
    <row r="20" spans="1:22" ht="22.5">
      <c r="A20" s="764"/>
      <c r="B20" s="235" t="s">
        <v>77</v>
      </c>
      <c r="C20" s="235" t="s">
        <v>79</v>
      </c>
      <c r="D20" s="235" t="s">
        <v>22</v>
      </c>
      <c r="E20" s="758" t="s">
        <v>81</v>
      </c>
      <c r="F20" s="758"/>
      <c r="G20" s="707"/>
      <c r="H20" s="708"/>
      <c r="I20" s="709"/>
      <c r="J20" s="18" t="s">
        <v>1</v>
      </c>
      <c r="K20" s="19"/>
      <c r="L20" s="19"/>
      <c r="M20" s="20"/>
      <c r="N20" s="3"/>
      <c r="V20" s="64"/>
    </row>
    <row r="21" spans="1:22" ht="13.5" thickBot="1">
      <c r="A21" s="765"/>
      <c r="B21" s="14"/>
      <c r="C21" s="14"/>
      <c r="D21" s="15"/>
      <c r="E21" s="16" t="s">
        <v>4</v>
      </c>
      <c r="F21" s="17"/>
      <c r="G21" s="769"/>
      <c r="H21" s="770"/>
      <c r="I21" s="771"/>
      <c r="J21" s="18" t="s">
        <v>0</v>
      </c>
      <c r="K21" s="19"/>
      <c r="L21" s="19"/>
      <c r="M21" s="20"/>
      <c r="N21" s="3"/>
      <c r="V21" s="64"/>
    </row>
    <row r="22" spans="1:22" ht="24" thickTop="1" thickBot="1">
      <c r="A22" s="752">
        <f>A18+1</f>
        <v>2</v>
      </c>
      <c r="B22" s="233" t="s">
        <v>76</v>
      </c>
      <c r="C22" s="233" t="s">
        <v>78</v>
      </c>
      <c r="D22" s="233" t="s">
        <v>23</v>
      </c>
      <c r="E22" s="754" t="s">
        <v>80</v>
      </c>
      <c r="F22" s="754"/>
      <c r="G22" s="754" t="s">
        <v>71</v>
      </c>
      <c r="H22" s="716"/>
      <c r="I22" s="231"/>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235" t="s">
        <v>77</v>
      </c>
      <c r="C24" s="235" t="s">
        <v>79</v>
      </c>
      <c r="D24" s="235"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A22+1</f>
        <v>3</v>
      </c>
      <c r="B26" s="233" t="s">
        <v>76</v>
      </c>
      <c r="C26" s="233" t="s">
        <v>78</v>
      </c>
      <c r="D26" s="233" t="s">
        <v>23</v>
      </c>
      <c r="E26" s="754" t="s">
        <v>80</v>
      </c>
      <c r="F26" s="754"/>
      <c r="G26" s="754" t="s">
        <v>71</v>
      </c>
      <c r="H26" s="716"/>
      <c r="I26" s="231"/>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235" t="s">
        <v>77</v>
      </c>
      <c r="C28" s="235" t="s">
        <v>79</v>
      </c>
      <c r="D28" s="235"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A26+1</f>
        <v>4</v>
      </c>
      <c r="B30" s="233" t="s">
        <v>76</v>
      </c>
      <c r="C30" s="233" t="s">
        <v>78</v>
      </c>
      <c r="D30" s="233" t="s">
        <v>23</v>
      </c>
      <c r="E30" s="754" t="s">
        <v>80</v>
      </c>
      <c r="F30" s="754"/>
      <c r="G30" s="754" t="s">
        <v>71</v>
      </c>
      <c r="H30" s="716"/>
      <c r="I30" s="231"/>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235" t="s">
        <v>77</v>
      </c>
      <c r="C32" s="235" t="s">
        <v>79</v>
      </c>
      <c r="D32" s="235"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A30+1</f>
        <v>5</v>
      </c>
      <c r="B34" s="233" t="s">
        <v>76</v>
      </c>
      <c r="C34" s="233" t="s">
        <v>78</v>
      </c>
      <c r="D34" s="233" t="s">
        <v>23</v>
      </c>
      <c r="E34" s="754" t="s">
        <v>80</v>
      </c>
      <c r="F34" s="754"/>
      <c r="G34" s="754" t="s">
        <v>71</v>
      </c>
      <c r="H34" s="716"/>
      <c r="I34" s="231"/>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235" t="s">
        <v>77</v>
      </c>
      <c r="C36" s="235" t="s">
        <v>79</v>
      </c>
      <c r="D36" s="235"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A34+1</f>
        <v>6</v>
      </c>
      <c r="B38" s="233" t="s">
        <v>76</v>
      </c>
      <c r="C38" s="233" t="s">
        <v>78</v>
      </c>
      <c r="D38" s="233" t="s">
        <v>23</v>
      </c>
      <c r="E38" s="754" t="s">
        <v>80</v>
      </c>
      <c r="F38" s="754"/>
      <c r="G38" s="754" t="s">
        <v>71</v>
      </c>
      <c r="H38" s="716"/>
      <c r="I38" s="231"/>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235" t="s">
        <v>77</v>
      </c>
      <c r="C40" s="235" t="s">
        <v>79</v>
      </c>
      <c r="D40" s="235"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A38+1</f>
        <v>7</v>
      </c>
      <c r="B42" s="233" t="s">
        <v>76</v>
      </c>
      <c r="C42" s="233" t="s">
        <v>78</v>
      </c>
      <c r="D42" s="233" t="s">
        <v>23</v>
      </c>
      <c r="E42" s="754" t="s">
        <v>80</v>
      </c>
      <c r="F42" s="754"/>
      <c r="G42" s="754" t="s">
        <v>71</v>
      </c>
      <c r="H42" s="716"/>
      <c r="I42" s="231"/>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235" t="s">
        <v>77</v>
      </c>
      <c r="C44" s="235" t="s">
        <v>79</v>
      </c>
      <c r="D44" s="235"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A42+1</f>
        <v>8</v>
      </c>
      <c r="B46" s="233" t="s">
        <v>76</v>
      </c>
      <c r="C46" s="233" t="s">
        <v>78</v>
      </c>
      <c r="D46" s="233" t="s">
        <v>23</v>
      </c>
      <c r="E46" s="754" t="s">
        <v>80</v>
      </c>
      <c r="F46" s="754"/>
      <c r="G46" s="754" t="s">
        <v>71</v>
      </c>
      <c r="H46" s="716"/>
      <c r="I46" s="231"/>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235" t="s">
        <v>77</v>
      </c>
      <c r="C48" s="235" t="s">
        <v>79</v>
      </c>
      <c r="D48" s="235"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A46+1</f>
        <v>9</v>
      </c>
      <c r="B50" s="233" t="s">
        <v>76</v>
      </c>
      <c r="C50" s="233" t="s">
        <v>78</v>
      </c>
      <c r="D50" s="233" t="s">
        <v>23</v>
      </c>
      <c r="E50" s="754" t="s">
        <v>80</v>
      </c>
      <c r="F50" s="754"/>
      <c r="G50" s="754" t="s">
        <v>71</v>
      </c>
      <c r="H50" s="716"/>
      <c r="I50" s="231"/>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V51" s="64"/>
    </row>
    <row r="52" spans="1:22" ht="23.25" thickBot="1">
      <c r="A52" s="697"/>
      <c r="B52" s="235" t="s">
        <v>77</v>
      </c>
      <c r="C52" s="235" t="s">
        <v>79</v>
      </c>
      <c r="D52" s="235" t="s">
        <v>22</v>
      </c>
      <c r="E52" s="758" t="s">
        <v>81</v>
      </c>
      <c r="F52" s="758"/>
      <c r="G52" s="707"/>
      <c r="H52" s="708"/>
      <c r="I52" s="709"/>
      <c r="J52" s="18" t="s">
        <v>1</v>
      </c>
      <c r="K52" s="19"/>
      <c r="L52" s="19"/>
      <c r="M52" s="20"/>
      <c r="N52" s="3"/>
      <c r="V52" s="64"/>
    </row>
    <row r="53" spans="1:22" ht="13.5" thickBot="1">
      <c r="A53" s="753"/>
      <c r="B53" s="14"/>
      <c r="C53" s="14"/>
      <c r="D53" s="15"/>
      <c r="E53" s="16" t="s">
        <v>4</v>
      </c>
      <c r="F53" s="17"/>
      <c r="G53" s="759"/>
      <c r="H53" s="760"/>
      <c r="I53" s="761"/>
      <c r="J53" s="18" t="s">
        <v>0</v>
      </c>
      <c r="K53" s="19"/>
      <c r="L53" s="19"/>
      <c r="M53" s="20"/>
      <c r="N53" s="3"/>
      <c r="V53" s="64"/>
    </row>
    <row r="54" spans="1:22" ht="24" thickTop="1" thickBot="1">
      <c r="A54" s="752">
        <f>A50+1</f>
        <v>10</v>
      </c>
      <c r="B54" s="233" t="s">
        <v>76</v>
      </c>
      <c r="C54" s="233" t="s">
        <v>78</v>
      </c>
      <c r="D54" s="233" t="s">
        <v>23</v>
      </c>
      <c r="E54" s="754" t="s">
        <v>80</v>
      </c>
      <c r="F54" s="754"/>
      <c r="G54" s="754" t="s">
        <v>71</v>
      </c>
      <c r="H54" s="716"/>
      <c r="I54" s="231"/>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P55" s="2"/>
      <c r="V55" s="64"/>
    </row>
    <row r="56" spans="1:22" ht="23.25" thickBot="1">
      <c r="A56" s="697"/>
      <c r="B56" s="235" t="s">
        <v>77</v>
      </c>
      <c r="C56" s="235" t="s">
        <v>79</v>
      </c>
      <c r="D56" s="235" t="s">
        <v>22</v>
      </c>
      <c r="E56" s="758" t="s">
        <v>81</v>
      </c>
      <c r="F56" s="758"/>
      <c r="G56" s="707"/>
      <c r="H56" s="708"/>
      <c r="I56" s="709"/>
      <c r="J56" s="18" t="s">
        <v>1</v>
      </c>
      <c r="K56" s="19"/>
      <c r="L56" s="19"/>
      <c r="M56" s="20"/>
      <c r="N56" s="3"/>
      <c r="V56" s="64"/>
    </row>
    <row r="57" spans="1:22" s="2" customFormat="1" ht="13.5" thickBot="1">
      <c r="A57" s="753"/>
      <c r="B57" s="14"/>
      <c r="C57" s="14"/>
      <c r="D57" s="15"/>
      <c r="E57" s="16" t="s">
        <v>4</v>
      </c>
      <c r="F57" s="17"/>
      <c r="G57" s="759"/>
      <c r="H57" s="760"/>
      <c r="I57" s="761"/>
      <c r="J57" s="18" t="s">
        <v>0</v>
      </c>
      <c r="K57" s="19"/>
      <c r="L57" s="19"/>
      <c r="M57" s="20"/>
      <c r="N57" s="4"/>
      <c r="P57" s="234"/>
      <c r="Q57" s="234"/>
      <c r="V57" s="64"/>
    </row>
    <row r="58" spans="1:22" ht="24" thickTop="1" thickBot="1">
      <c r="A58" s="752">
        <f>A54+1</f>
        <v>11</v>
      </c>
      <c r="B58" s="233" t="s">
        <v>76</v>
      </c>
      <c r="C58" s="233" t="s">
        <v>78</v>
      </c>
      <c r="D58" s="233" t="s">
        <v>23</v>
      </c>
      <c r="E58" s="754" t="s">
        <v>80</v>
      </c>
      <c r="F58" s="754"/>
      <c r="G58" s="754" t="s">
        <v>71</v>
      </c>
      <c r="H58" s="716"/>
      <c r="I58" s="231"/>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235" t="s">
        <v>77</v>
      </c>
      <c r="C60" s="235" t="s">
        <v>79</v>
      </c>
      <c r="D60" s="235"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A58+1</f>
        <v>12</v>
      </c>
      <c r="B62" s="233" t="s">
        <v>76</v>
      </c>
      <c r="C62" s="233" t="s">
        <v>78</v>
      </c>
      <c r="D62" s="233" t="s">
        <v>23</v>
      </c>
      <c r="E62" s="754" t="s">
        <v>80</v>
      </c>
      <c r="F62" s="754"/>
      <c r="G62" s="754" t="s">
        <v>71</v>
      </c>
      <c r="H62" s="716"/>
      <c r="I62" s="231"/>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235" t="s">
        <v>77</v>
      </c>
      <c r="C64" s="235" t="s">
        <v>79</v>
      </c>
      <c r="D64" s="235"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A62+1</f>
        <v>13</v>
      </c>
      <c r="B66" s="233" t="s">
        <v>76</v>
      </c>
      <c r="C66" s="233" t="s">
        <v>78</v>
      </c>
      <c r="D66" s="233" t="s">
        <v>23</v>
      </c>
      <c r="E66" s="754" t="s">
        <v>80</v>
      </c>
      <c r="F66" s="754"/>
      <c r="G66" s="754" t="s">
        <v>71</v>
      </c>
      <c r="H66" s="716"/>
      <c r="I66" s="231"/>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4"/>
    </row>
    <row r="68" spans="1:22" ht="23.25" thickBot="1">
      <c r="A68" s="697"/>
      <c r="B68" s="235" t="s">
        <v>77</v>
      </c>
      <c r="C68" s="235" t="s">
        <v>79</v>
      </c>
      <c r="D68" s="235"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A66+1</f>
        <v>14</v>
      </c>
      <c r="B70" s="233" t="s">
        <v>76</v>
      </c>
      <c r="C70" s="233" t="s">
        <v>78</v>
      </c>
      <c r="D70" s="233" t="s">
        <v>23</v>
      </c>
      <c r="E70" s="754" t="s">
        <v>80</v>
      </c>
      <c r="F70" s="754"/>
      <c r="G70" s="754" t="s">
        <v>71</v>
      </c>
      <c r="H70" s="716"/>
      <c r="I70" s="231"/>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5"/>
    </row>
    <row r="72" spans="1:22" ht="23.25" thickBot="1">
      <c r="A72" s="697"/>
      <c r="B72" s="235" t="s">
        <v>77</v>
      </c>
      <c r="C72" s="235" t="s">
        <v>79</v>
      </c>
      <c r="D72" s="235"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A70+1</f>
        <v>15</v>
      </c>
      <c r="B74" s="233" t="s">
        <v>76</v>
      </c>
      <c r="C74" s="233" t="s">
        <v>78</v>
      </c>
      <c r="D74" s="233" t="s">
        <v>23</v>
      </c>
      <c r="E74" s="754" t="s">
        <v>80</v>
      </c>
      <c r="F74" s="754"/>
      <c r="G74" s="754" t="s">
        <v>71</v>
      </c>
      <c r="H74" s="716"/>
      <c r="I74" s="231"/>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235" t="s">
        <v>77</v>
      </c>
      <c r="C76" s="235" t="s">
        <v>79</v>
      </c>
      <c r="D76" s="235"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A74+1</f>
        <v>16</v>
      </c>
      <c r="B78" s="233" t="s">
        <v>76</v>
      </c>
      <c r="C78" s="233" t="s">
        <v>78</v>
      </c>
      <c r="D78" s="233" t="s">
        <v>23</v>
      </c>
      <c r="E78" s="754" t="s">
        <v>80</v>
      </c>
      <c r="F78" s="754"/>
      <c r="G78" s="754" t="s">
        <v>71</v>
      </c>
      <c r="H78" s="716"/>
      <c r="I78" s="231"/>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235" t="s">
        <v>77</v>
      </c>
      <c r="C80" s="235" t="s">
        <v>79</v>
      </c>
      <c r="D80" s="235"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A78+1</f>
        <v>17</v>
      </c>
      <c r="B82" s="233" t="s">
        <v>76</v>
      </c>
      <c r="C82" s="233" t="s">
        <v>78</v>
      </c>
      <c r="D82" s="233" t="s">
        <v>23</v>
      </c>
      <c r="E82" s="754" t="s">
        <v>80</v>
      </c>
      <c r="F82" s="754"/>
      <c r="G82" s="754" t="s">
        <v>71</v>
      </c>
      <c r="H82" s="716"/>
      <c r="I82" s="231"/>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235" t="s">
        <v>77</v>
      </c>
      <c r="C84" s="235" t="s">
        <v>79</v>
      </c>
      <c r="D84" s="235"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A82+1</f>
        <v>18</v>
      </c>
      <c r="B86" s="233" t="s">
        <v>76</v>
      </c>
      <c r="C86" s="233" t="s">
        <v>78</v>
      </c>
      <c r="D86" s="233" t="s">
        <v>23</v>
      </c>
      <c r="E86" s="754" t="s">
        <v>80</v>
      </c>
      <c r="F86" s="754"/>
      <c r="G86" s="754" t="s">
        <v>71</v>
      </c>
      <c r="H86" s="716"/>
      <c r="I86" s="231"/>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235" t="s">
        <v>77</v>
      </c>
      <c r="C88" s="235" t="s">
        <v>79</v>
      </c>
      <c r="D88" s="235"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A86+1</f>
        <v>19</v>
      </c>
      <c r="B90" s="233" t="s">
        <v>76</v>
      </c>
      <c r="C90" s="233" t="s">
        <v>78</v>
      </c>
      <c r="D90" s="233" t="s">
        <v>23</v>
      </c>
      <c r="E90" s="754" t="s">
        <v>80</v>
      </c>
      <c r="F90" s="754"/>
      <c r="G90" s="754" t="s">
        <v>71</v>
      </c>
      <c r="H90" s="716"/>
      <c r="I90" s="231"/>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235" t="s">
        <v>77</v>
      </c>
      <c r="C92" s="235" t="s">
        <v>79</v>
      </c>
      <c r="D92" s="235"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A90+1</f>
        <v>20</v>
      </c>
      <c r="B94" s="233" t="s">
        <v>76</v>
      </c>
      <c r="C94" s="233" t="s">
        <v>78</v>
      </c>
      <c r="D94" s="233" t="s">
        <v>23</v>
      </c>
      <c r="E94" s="754" t="s">
        <v>80</v>
      </c>
      <c r="F94" s="754"/>
      <c r="G94" s="754" t="s">
        <v>71</v>
      </c>
      <c r="H94" s="716"/>
      <c r="I94" s="231"/>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235" t="s">
        <v>77</v>
      </c>
      <c r="C96" s="235" t="s">
        <v>79</v>
      </c>
      <c r="D96" s="235"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A94+1</f>
        <v>21</v>
      </c>
      <c r="B98" s="233" t="s">
        <v>76</v>
      </c>
      <c r="C98" s="233" t="s">
        <v>78</v>
      </c>
      <c r="D98" s="233" t="s">
        <v>23</v>
      </c>
      <c r="E98" s="754" t="s">
        <v>80</v>
      </c>
      <c r="F98" s="754"/>
      <c r="G98" s="754" t="s">
        <v>71</v>
      </c>
      <c r="H98" s="716"/>
      <c r="I98" s="231"/>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235" t="s">
        <v>77</v>
      </c>
      <c r="C100" s="235" t="s">
        <v>79</v>
      </c>
      <c r="D100" s="235"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A98+1</f>
        <v>22</v>
      </c>
      <c r="B102" s="233" t="s">
        <v>76</v>
      </c>
      <c r="C102" s="233" t="s">
        <v>78</v>
      </c>
      <c r="D102" s="233" t="s">
        <v>23</v>
      </c>
      <c r="E102" s="754" t="s">
        <v>80</v>
      </c>
      <c r="F102" s="754"/>
      <c r="G102" s="754" t="s">
        <v>71</v>
      </c>
      <c r="H102" s="716"/>
      <c r="I102" s="231"/>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235" t="s">
        <v>77</v>
      </c>
      <c r="C104" s="235" t="s">
        <v>79</v>
      </c>
      <c r="D104" s="235"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A102+1</f>
        <v>23</v>
      </c>
      <c r="B106" s="233" t="s">
        <v>76</v>
      </c>
      <c r="C106" s="233" t="s">
        <v>78</v>
      </c>
      <c r="D106" s="233" t="s">
        <v>23</v>
      </c>
      <c r="E106" s="754" t="s">
        <v>80</v>
      </c>
      <c r="F106" s="754"/>
      <c r="G106" s="754" t="s">
        <v>71</v>
      </c>
      <c r="H106" s="716"/>
      <c r="I106" s="231"/>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235" t="s">
        <v>77</v>
      </c>
      <c r="C108" s="235" t="s">
        <v>79</v>
      </c>
      <c r="D108" s="235"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A106+1</f>
        <v>24</v>
      </c>
      <c r="B110" s="233" t="s">
        <v>76</v>
      </c>
      <c r="C110" s="233" t="s">
        <v>78</v>
      </c>
      <c r="D110" s="233" t="s">
        <v>23</v>
      </c>
      <c r="E110" s="754" t="s">
        <v>80</v>
      </c>
      <c r="F110" s="754"/>
      <c r="G110" s="754" t="s">
        <v>71</v>
      </c>
      <c r="H110" s="716"/>
      <c r="I110" s="231"/>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235" t="s">
        <v>77</v>
      </c>
      <c r="C112" s="235" t="s">
        <v>79</v>
      </c>
      <c r="D112" s="235"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A110+1</f>
        <v>25</v>
      </c>
      <c r="B114" s="233" t="s">
        <v>76</v>
      </c>
      <c r="C114" s="233" t="s">
        <v>78</v>
      </c>
      <c r="D114" s="233" t="s">
        <v>23</v>
      </c>
      <c r="E114" s="754" t="s">
        <v>80</v>
      </c>
      <c r="F114" s="754"/>
      <c r="G114" s="754" t="s">
        <v>71</v>
      </c>
      <c r="H114" s="716"/>
      <c r="I114" s="231"/>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235" t="s">
        <v>77</v>
      </c>
      <c r="C116" s="235" t="s">
        <v>79</v>
      </c>
      <c r="D116" s="235"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A114+1</f>
        <v>26</v>
      </c>
      <c r="B118" s="233" t="s">
        <v>76</v>
      </c>
      <c r="C118" s="233" t="s">
        <v>78</v>
      </c>
      <c r="D118" s="233" t="s">
        <v>23</v>
      </c>
      <c r="E118" s="754" t="s">
        <v>80</v>
      </c>
      <c r="F118" s="754"/>
      <c r="G118" s="754" t="s">
        <v>71</v>
      </c>
      <c r="H118" s="716"/>
      <c r="I118" s="231"/>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235" t="s">
        <v>77</v>
      </c>
      <c r="C120" s="235" t="s">
        <v>79</v>
      </c>
      <c r="D120" s="235"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A118+1</f>
        <v>27</v>
      </c>
      <c r="B122" s="233" t="s">
        <v>76</v>
      </c>
      <c r="C122" s="233" t="s">
        <v>78</v>
      </c>
      <c r="D122" s="233" t="s">
        <v>23</v>
      </c>
      <c r="E122" s="754" t="s">
        <v>80</v>
      </c>
      <c r="F122" s="754"/>
      <c r="G122" s="754" t="s">
        <v>71</v>
      </c>
      <c r="H122" s="716"/>
      <c r="I122" s="231"/>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235" t="s">
        <v>77</v>
      </c>
      <c r="C124" s="235" t="s">
        <v>79</v>
      </c>
      <c r="D124" s="235"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A122+1</f>
        <v>28</v>
      </c>
      <c r="B126" s="233" t="s">
        <v>76</v>
      </c>
      <c r="C126" s="233" t="s">
        <v>78</v>
      </c>
      <c r="D126" s="233" t="s">
        <v>23</v>
      </c>
      <c r="E126" s="754" t="s">
        <v>80</v>
      </c>
      <c r="F126" s="754"/>
      <c r="G126" s="754" t="s">
        <v>71</v>
      </c>
      <c r="H126" s="716"/>
      <c r="I126" s="231"/>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235" t="s">
        <v>77</v>
      </c>
      <c r="C128" s="235" t="s">
        <v>79</v>
      </c>
      <c r="D128" s="235"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A126+1</f>
        <v>29</v>
      </c>
      <c r="B130" s="233" t="s">
        <v>76</v>
      </c>
      <c r="C130" s="233" t="s">
        <v>78</v>
      </c>
      <c r="D130" s="233" t="s">
        <v>23</v>
      </c>
      <c r="E130" s="754" t="s">
        <v>80</v>
      </c>
      <c r="F130" s="754"/>
      <c r="G130" s="754" t="s">
        <v>71</v>
      </c>
      <c r="H130" s="716"/>
      <c r="I130" s="231"/>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235" t="s">
        <v>77</v>
      </c>
      <c r="C132" s="235" t="s">
        <v>79</v>
      </c>
      <c r="D132" s="235"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A130+1</f>
        <v>30</v>
      </c>
      <c r="B134" s="233" t="s">
        <v>76</v>
      </c>
      <c r="C134" s="233" t="s">
        <v>78</v>
      </c>
      <c r="D134" s="233" t="s">
        <v>23</v>
      </c>
      <c r="E134" s="754" t="s">
        <v>80</v>
      </c>
      <c r="F134" s="754"/>
      <c r="G134" s="754" t="s">
        <v>71</v>
      </c>
      <c r="H134" s="716"/>
      <c r="I134" s="231"/>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235" t="s">
        <v>77</v>
      </c>
      <c r="C136" s="235" t="s">
        <v>79</v>
      </c>
      <c r="D136" s="235"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A134+1</f>
        <v>31</v>
      </c>
      <c r="B138" s="233" t="s">
        <v>76</v>
      </c>
      <c r="C138" s="233" t="s">
        <v>78</v>
      </c>
      <c r="D138" s="233" t="s">
        <v>23</v>
      </c>
      <c r="E138" s="754" t="s">
        <v>80</v>
      </c>
      <c r="F138" s="754"/>
      <c r="G138" s="754" t="s">
        <v>71</v>
      </c>
      <c r="H138" s="716"/>
      <c r="I138" s="231"/>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235" t="s">
        <v>77</v>
      </c>
      <c r="C140" s="235" t="s">
        <v>79</v>
      </c>
      <c r="D140" s="235"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A138+1</f>
        <v>32</v>
      </c>
      <c r="B142" s="233" t="s">
        <v>76</v>
      </c>
      <c r="C142" s="233" t="s">
        <v>78</v>
      </c>
      <c r="D142" s="233" t="s">
        <v>23</v>
      </c>
      <c r="E142" s="754" t="s">
        <v>80</v>
      </c>
      <c r="F142" s="754"/>
      <c r="G142" s="754" t="s">
        <v>71</v>
      </c>
      <c r="H142" s="716"/>
      <c r="I142" s="231"/>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235" t="s">
        <v>77</v>
      </c>
      <c r="C144" s="235" t="s">
        <v>79</v>
      </c>
      <c r="D144" s="235"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A142+1</f>
        <v>33</v>
      </c>
      <c r="B146" s="233" t="s">
        <v>76</v>
      </c>
      <c r="C146" s="233" t="s">
        <v>78</v>
      </c>
      <c r="D146" s="233" t="s">
        <v>23</v>
      </c>
      <c r="E146" s="754" t="s">
        <v>80</v>
      </c>
      <c r="F146" s="754"/>
      <c r="G146" s="754" t="s">
        <v>71</v>
      </c>
      <c r="H146" s="716"/>
      <c r="I146" s="231"/>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235" t="s">
        <v>77</v>
      </c>
      <c r="C148" s="235" t="s">
        <v>79</v>
      </c>
      <c r="D148" s="235"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A146+1</f>
        <v>34</v>
      </c>
      <c r="B150" s="233" t="s">
        <v>76</v>
      </c>
      <c r="C150" s="233" t="s">
        <v>78</v>
      </c>
      <c r="D150" s="233" t="s">
        <v>23</v>
      </c>
      <c r="E150" s="754" t="s">
        <v>80</v>
      </c>
      <c r="F150" s="754"/>
      <c r="G150" s="754" t="s">
        <v>71</v>
      </c>
      <c r="H150" s="716"/>
      <c r="I150" s="231"/>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235" t="s">
        <v>77</v>
      </c>
      <c r="C152" s="235" t="s">
        <v>79</v>
      </c>
      <c r="D152" s="235"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A150+1</f>
        <v>35</v>
      </c>
      <c r="B154" s="233" t="s">
        <v>76</v>
      </c>
      <c r="C154" s="233" t="s">
        <v>78</v>
      </c>
      <c r="D154" s="233" t="s">
        <v>23</v>
      </c>
      <c r="E154" s="754" t="s">
        <v>80</v>
      </c>
      <c r="F154" s="754"/>
      <c r="G154" s="754" t="s">
        <v>71</v>
      </c>
      <c r="H154" s="716"/>
      <c r="I154" s="231"/>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235" t="s">
        <v>77</v>
      </c>
      <c r="C156" s="235" t="s">
        <v>79</v>
      </c>
      <c r="D156" s="235"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A154+1</f>
        <v>36</v>
      </c>
      <c r="B158" s="233" t="s">
        <v>76</v>
      </c>
      <c r="C158" s="233" t="s">
        <v>78</v>
      </c>
      <c r="D158" s="233" t="s">
        <v>23</v>
      </c>
      <c r="E158" s="754" t="s">
        <v>80</v>
      </c>
      <c r="F158" s="754"/>
      <c r="G158" s="754" t="s">
        <v>71</v>
      </c>
      <c r="H158" s="716"/>
      <c r="I158" s="231"/>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235" t="s">
        <v>77</v>
      </c>
      <c r="C160" s="235" t="s">
        <v>79</v>
      </c>
      <c r="D160" s="235"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A158+1</f>
        <v>37</v>
      </c>
      <c r="B162" s="233" t="s">
        <v>76</v>
      </c>
      <c r="C162" s="233" t="s">
        <v>78</v>
      </c>
      <c r="D162" s="233" t="s">
        <v>23</v>
      </c>
      <c r="E162" s="754" t="s">
        <v>80</v>
      </c>
      <c r="F162" s="754"/>
      <c r="G162" s="754" t="s">
        <v>71</v>
      </c>
      <c r="H162" s="716"/>
      <c r="I162" s="231"/>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235" t="s">
        <v>77</v>
      </c>
      <c r="C164" s="235" t="s">
        <v>79</v>
      </c>
      <c r="D164" s="235"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A162+1</f>
        <v>38</v>
      </c>
      <c r="B166" s="233" t="s">
        <v>76</v>
      </c>
      <c r="C166" s="233" t="s">
        <v>78</v>
      </c>
      <c r="D166" s="233" t="s">
        <v>23</v>
      </c>
      <c r="E166" s="754" t="s">
        <v>80</v>
      </c>
      <c r="F166" s="754"/>
      <c r="G166" s="754" t="s">
        <v>71</v>
      </c>
      <c r="H166" s="716"/>
      <c r="I166" s="231"/>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235" t="s">
        <v>77</v>
      </c>
      <c r="C168" s="235" t="s">
        <v>79</v>
      </c>
      <c r="D168" s="235"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A166+1</f>
        <v>39</v>
      </c>
      <c r="B170" s="233" t="s">
        <v>76</v>
      </c>
      <c r="C170" s="233" t="s">
        <v>78</v>
      </c>
      <c r="D170" s="233" t="s">
        <v>23</v>
      </c>
      <c r="E170" s="754" t="s">
        <v>80</v>
      </c>
      <c r="F170" s="754"/>
      <c r="G170" s="754" t="s">
        <v>71</v>
      </c>
      <c r="H170" s="716"/>
      <c r="I170" s="231"/>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235" t="s">
        <v>77</v>
      </c>
      <c r="C172" s="235" t="s">
        <v>79</v>
      </c>
      <c r="D172" s="235"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A170+1</f>
        <v>40</v>
      </c>
      <c r="B174" s="233" t="s">
        <v>76</v>
      </c>
      <c r="C174" s="233" t="s">
        <v>78</v>
      </c>
      <c r="D174" s="233" t="s">
        <v>23</v>
      </c>
      <c r="E174" s="754" t="s">
        <v>80</v>
      </c>
      <c r="F174" s="754"/>
      <c r="G174" s="754" t="s">
        <v>71</v>
      </c>
      <c r="H174" s="716"/>
      <c r="I174" s="231"/>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row>
    <row r="176" spans="1:22" ht="23.25" thickBot="1">
      <c r="A176" s="697"/>
      <c r="B176" s="235" t="s">
        <v>77</v>
      </c>
      <c r="C176" s="235" t="s">
        <v>79</v>
      </c>
      <c r="D176" s="235"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A174+1</f>
        <v>41</v>
      </c>
      <c r="B178" s="233" t="s">
        <v>76</v>
      </c>
      <c r="C178" s="233" t="s">
        <v>78</v>
      </c>
      <c r="D178" s="233" t="s">
        <v>23</v>
      </c>
      <c r="E178" s="754" t="s">
        <v>80</v>
      </c>
      <c r="F178" s="754"/>
      <c r="G178" s="754" t="s">
        <v>71</v>
      </c>
      <c r="H178" s="716"/>
      <c r="I178" s="231"/>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235" t="s">
        <v>77</v>
      </c>
      <c r="C180" s="235" t="s">
        <v>79</v>
      </c>
      <c r="D180" s="235"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A178+1</f>
        <v>42</v>
      </c>
      <c r="B182" s="233" t="s">
        <v>76</v>
      </c>
      <c r="C182" s="233" t="s">
        <v>78</v>
      </c>
      <c r="D182" s="233" t="s">
        <v>23</v>
      </c>
      <c r="E182" s="754" t="s">
        <v>80</v>
      </c>
      <c r="F182" s="754"/>
      <c r="G182" s="754" t="s">
        <v>71</v>
      </c>
      <c r="H182" s="716"/>
      <c r="I182" s="231"/>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235" t="s">
        <v>77</v>
      </c>
      <c r="C184" s="235" t="s">
        <v>79</v>
      </c>
      <c r="D184" s="235"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A182+1</f>
        <v>43</v>
      </c>
      <c r="B186" s="233" t="s">
        <v>76</v>
      </c>
      <c r="C186" s="233" t="s">
        <v>78</v>
      </c>
      <c r="D186" s="233" t="s">
        <v>23</v>
      </c>
      <c r="E186" s="754" t="s">
        <v>80</v>
      </c>
      <c r="F186" s="754"/>
      <c r="G186" s="754" t="s">
        <v>71</v>
      </c>
      <c r="H186" s="716"/>
      <c r="I186" s="231"/>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235" t="s">
        <v>77</v>
      </c>
      <c r="C188" s="235" t="s">
        <v>79</v>
      </c>
      <c r="D188" s="235"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A186+1</f>
        <v>44</v>
      </c>
      <c r="B190" s="233" t="s">
        <v>76</v>
      </c>
      <c r="C190" s="233" t="s">
        <v>78</v>
      </c>
      <c r="D190" s="233" t="s">
        <v>23</v>
      </c>
      <c r="E190" s="754" t="s">
        <v>80</v>
      </c>
      <c r="F190" s="754"/>
      <c r="G190" s="754" t="s">
        <v>71</v>
      </c>
      <c r="H190" s="716"/>
      <c r="I190" s="231"/>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235" t="s">
        <v>77</v>
      </c>
      <c r="C192" s="235" t="s">
        <v>79</v>
      </c>
      <c r="D192" s="235"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A190+1</f>
        <v>45</v>
      </c>
      <c r="B194" s="233" t="s">
        <v>76</v>
      </c>
      <c r="C194" s="233" t="s">
        <v>78</v>
      </c>
      <c r="D194" s="233" t="s">
        <v>23</v>
      </c>
      <c r="E194" s="754" t="s">
        <v>80</v>
      </c>
      <c r="F194" s="754"/>
      <c r="G194" s="754" t="s">
        <v>71</v>
      </c>
      <c r="H194" s="716"/>
      <c r="I194" s="231"/>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235" t="s">
        <v>77</v>
      </c>
      <c r="C196" s="235" t="s">
        <v>79</v>
      </c>
      <c r="D196" s="235"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A194+1</f>
        <v>46</v>
      </c>
      <c r="B198" s="233" t="s">
        <v>76</v>
      </c>
      <c r="C198" s="233" t="s">
        <v>78</v>
      </c>
      <c r="D198" s="233" t="s">
        <v>23</v>
      </c>
      <c r="E198" s="754" t="s">
        <v>80</v>
      </c>
      <c r="F198" s="754"/>
      <c r="G198" s="754" t="s">
        <v>71</v>
      </c>
      <c r="H198" s="716"/>
      <c r="I198" s="231"/>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235" t="s">
        <v>77</v>
      </c>
      <c r="C200" s="235" t="s">
        <v>79</v>
      </c>
      <c r="D200" s="235"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A198+1</f>
        <v>47</v>
      </c>
      <c r="B202" s="233" t="s">
        <v>76</v>
      </c>
      <c r="C202" s="233" t="s">
        <v>78</v>
      </c>
      <c r="D202" s="233" t="s">
        <v>23</v>
      </c>
      <c r="E202" s="754" t="s">
        <v>80</v>
      </c>
      <c r="F202" s="754"/>
      <c r="G202" s="754" t="s">
        <v>71</v>
      </c>
      <c r="H202" s="716"/>
      <c r="I202" s="231"/>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235" t="s">
        <v>77</v>
      </c>
      <c r="C204" s="235" t="s">
        <v>79</v>
      </c>
      <c r="D204" s="235"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A202+1</f>
        <v>48</v>
      </c>
      <c r="B206" s="233" t="s">
        <v>76</v>
      </c>
      <c r="C206" s="233" t="s">
        <v>78</v>
      </c>
      <c r="D206" s="233" t="s">
        <v>23</v>
      </c>
      <c r="E206" s="754" t="s">
        <v>80</v>
      </c>
      <c r="F206" s="754"/>
      <c r="G206" s="754" t="s">
        <v>71</v>
      </c>
      <c r="H206" s="716"/>
      <c r="I206" s="231"/>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235" t="s">
        <v>77</v>
      </c>
      <c r="C208" s="235" t="s">
        <v>79</v>
      </c>
      <c r="D208" s="235"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A206+1</f>
        <v>49</v>
      </c>
      <c r="B210" s="233" t="s">
        <v>76</v>
      </c>
      <c r="C210" s="233" t="s">
        <v>78</v>
      </c>
      <c r="D210" s="233" t="s">
        <v>23</v>
      </c>
      <c r="E210" s="754" t="s">
        <v>80</v>
      </c>
      <c r="F210" s="754"/>
      <c r="G210" s="754" t="s">
        <v>71</v>
      </c>
      <c r="H210" s="716"/>
      <c r="I210" s="231"/>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235" t="s">
        <v>77</v>
      </c>
      <c r="C212" s="235" t="s">
        <v>79</v>
      </c>
      <c r="D212" s="235"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A210+1</f>
        <v>50</v>
      </c>
      <c r="B214" s="233" t="s">
        <v>76</v>
      </c>
      <c r="C214" s="233" t="s">
        <v>78</v>
      </c>
      <c r="D214" s="233" t="s">
        <v>23</v>
      </c>
      <c r="E214" s="754" t="s">
        <v>80</v>
      </c>
      <c r="F214" s="754"/>
      <c r="G214" s="754" t="s">
        <v>71</v>
      </c>
      <c r="H214" s="716"/>
      <c r="I214" s="231"/>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235" t="s">
        <v>77</v>
      </c>
      <c r="C216" s="235" t="s">
        <v>79</v>
      </c>
      <c r="D216" s="235"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A214+1</f>
        <v>51</v>
      </c>
      <c r="B218" s="233" t="s">
        <v>76</v>
      </c>
      <c r="C218" s="233" t="s">
        <v>78</v>
      </c>
      <c r="D218" s="233" t="s">
        <v>23</v>
      </c>
      <c r="E218" s="754" t="s">
        <v>80</v>
      </c>
      <c r="F218" s="754"/>
      <c r="G218" s="754" t="s">
        <v>71</v>
      </c>
      <c r="H218" s="716"/>
      <c r="I218" s="231"/>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235" t="s">
        <v>77</v>
      </c>
      <c r="C220" s="235" t="s">
        <v>79</v>
      </c>
      <c r="D220" s="235"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A218+1</f>
        <v>52</v>
      </c>
      <c r="B222" s="233" t="s">
        <v>76</v>
      </c>
      <c r="C222" s="233" t="s">
        <v>78</v>
      </c>
      <c r="D222" s="233" t="s">
        <v>23</v>
      </c>
      <c r="E222" s="754" t="s">
        <v>80</v>
      </c>
      <c r="F222" s="754"/>
      <c r="G222" s="754" t="s">
        <v>71</v>
      </c>
      <c r="H222" s="716"/>
      <c r="I222" s="231"/>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235" t="s">
        <v>77</v>
      </c>
      <c r="C224" s="235" t="s">
        <v>79</v>
      </c>
      <c r="D224" s="235"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A222+1</f>
        <v>53</v>
      </c>
      <c r="B226" s="233" t="s">
        <v>76</v>
      </c>
      <c r="C226" s="233" t="s">
        <v>78</v>
      </c>
      <c r="D226" s="233" t="s">
        <v>23</v>
      </c>
      <c r="E226" s="754" t="s">
        <v>80</v>
      </c>
      <c r="F226" s="754"/>
      <c r="G226" s="754" t="s">
        <v>71</v>
      </c>
      <c r="H226" s="716"/>
      <c r="I226" s="231"/>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235" t="s">
        <v>77</v>
      </c>
      <c r="C228" s="235" t="s">
        <v>79</v>
      </c>
      <c r="D228" s="235"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A226+1</f>
        <v>54</v>
      </c>
      <c r="B230" s="233" t="s">
        <v>76</v>
      </c>
      <c r="C230" s="233" t="s">
        <v>78</v>
      </c>
      <c r="D230" s="233" t="s">
        <v>23</v>
      </c>
      <c r="E230" s="754" t="s">
        <v>80</v>
      </c>
      <c r="F230" s="754"/>
      <c r="G230" s="754" t="s">
        <v>71</v>
      </c>
      <c r="H230" s="716"/>
      <c r="I230" s="231"/>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235" t="s">
        <v>77</v>
      </c>
      <c r="C232" s="235" t="s">
        <v>79</v>
      </c>
      <c r="D232" s="235"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A230+1</f>
        <v>55</v>
      </c>
      <c r="B234" s="233" t="s">
        <v>76</v>
      </c>
      <c r="C234" s="233" t="s">
        <v>78</v>
      </c>
      <c r="D234" s="233" t="s">
        <v>23</v>
      </c>
      <c r="E234" s="754" t="s">
        <v>80</v>
      </c>
      <c r="F234" s="754"/>
      <c r="G234" s="754" t="s">
        <v>71</v>
      </c>
      <c r="H234" s="716"/>
      <c r="I234" s="231"/>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235" t="s">
        <v>77</v>
      </c>
      <c r="C236" s="235" t="s">
        <v>79</v>
      </c>
      <c r="D236" s="235"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A234+1</f>
        <v>56</v>
      </c>
      <c r="B238" s="233" t="s">
        <v>76</v>
      </c>
      <c r="C238" s="233" t="s">
        <v>78</v>
      </c>
      <c r="D238" s="233" t="s">
        <v>23</v>
      </c>
      <c r="E238" s="754" t="s">
        <v>80</v>
      </c>
      <c r="F238" s="754"/>
      <c r="G238" s="754" t="s">
        <v>71</v>
      </c>
      <c r="H238" s="716"/>
      <c r="I238" s="231"/>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235" t="s">
        <v>77</v>
      </c>
      <c r="C240" s="235" t="s">
        <v>79</v>
      </c>
      <c r="D240" s="235"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A238+1</f>
        <v>57</v>
      </c>
      <c r="B242" s="233" t="s">
        <v>76</v>
      </c>
      <c r="C242" s="233" t="s">
        <v>78</v>
      </c>
      <c r="D242" s="233" t="s">
        <v>23</v>
      </c>
      <c r="E242" s="754" t="s">
        <v>80</v>
      </c>
      <c r="F242" s="754"/>
      <c r="G242" s="754" t="s">
        <v>71</v>
      </c>
      <c r="H242" s="716"/>
      <c r="I242" s="231"/>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235" t="s">
        <v>77</v>
      </c>
      <c r="C244" s="235" t="s">
        <v>79</v>
      </c>
      <c r="D244" s="235"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A242+1</f>
        <v>58</v>
      </c>
      <c r="B246" s="233" t="s">
        <v>76</v>
      </c>
      <c r="C246" s="233" t="s">
        <v>78</v>
      </c>
      <c r="D246" s="233" t="s">
        <v>23</v>
      </c>
      <c r="E246" s="754" t="s">
        <v>80</v>
      </c>
      <c r="F246" s="754"/>
      <c r="G246" s="754" t="s">
        <v>71</v>
      </c>
      <c r="H246" s="716"/>
      <c r="I246" s="231"/>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235" t="s">
        <v>77</v>
      </c>
      <c r="C248" s="235" t="s">
        <v>79</v>
      </c>
      <c r="D248" s="235"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A246+1</f>
        <v>59</v>
      </c>
      <c r="B250" s="233" t="s">
        <v>76</v>
      </c>
      <c r="C250" s="233" t="s">
        <v>78</v>
      </c>
      <c r="D250" s="233" t="s">
        <v>23</v>
      </c>
      <c r="E250" s="754" t="s">
        <v>80</v>
      </c>
      <c r="F250" s="754"/>
      <c r="G250" s="754" t="s">
        <v>71</v>
      </c>
      <c r="H250" s="716"/>
      <c r="I250" s="231"/>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235" t="s">
        <v>77</v>
      </c>
      <c r="C252" s="235" t="s">
        <v>79</v>
      </c>
      <c r="D252" s="235"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A250+1</f>
        <v>60</v>
      </c>
      <c r="B254" s="233" t="s">
        <v>76</v>
      </c>
      <c r="C254" s="233" t="s">
        <v>78</v>
      </c>
      <c r="D254" s="233" t="s">
        <v>23</v>
      </c>
      <c r="E254" s="754" t="s">
        <v>80</v>
      </c>
      <c r="F254" s="754"/>
      <c r="G254" s="754" t="s">
        <v>71</v>
      </c>
      <c r="H254" s="716"/>
      <c r="I254" s="231"/>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235" t="s">
        <v>77</v>
      </c>
      <c r="C256" s="235" t="s">
        <v>79</v>
      </c>
      <c r="D256" s="235"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A254+1</f>
        <v>61</v>
      </c>
      <c r="B258" s="233" t="s">
        <v>76</v>
      </c>
      <c r="C258" s="233" t="s">
        <v>78</v>
      </c>
      <c r="D258" s="233" t="s">
        <v>23</v>
      </c>
      <c r="E258" s="754" t="s">
        <v>80</v>
      </c>
      <c r="F258" s="754"/>
      <c r="G258" s="754" t="s">
        <v>71</v>
      </c>
      <c r="H258" s="716"/>
      <c r="I258" s="231"/>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235" t="s">
        <v>77</v>
      </c>
      <c r="C260" s="235" t="s">
        <v>79</v>
      </c>
      <c r="D260" s="235"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A258+1</f>
        <v>62</v>
      </c>
      <c r="B262" s="233" t="s">
        <v>76</v>
      </c>
      <c r="C262" s="233" t="s">
        <v>78</v>
      </c>
      <c r="D262" s="233" t="s">
        <v>23</v>
      </c>
      <c r="E262" s="754" t="s">
        <v>80</v>
      </c>
      <c r="F262" s="754"/>
      <c r="G262" s="754" t="s">
        <v>71</v>
      </c>
      <c r="H262" s="716"/>
      <c r="I262" s="231"/>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235" t="s">
        <v>77</v>
      </c>
      <c r="C264" s="235" t="s">
        <v>79</v>
      </c>
      <c r="D264" s="235"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A262+1</f>
        <v>63</v>
      </c>
      <c r="B266" s="233" t="s">
        <v>76</v>
      </c>
      <c r="C266" s="233" t="s">
        <v>78</v>
      </c>
      <c r="D266" s="233" t="s">
        <v>23</v>
      </c>
      <c r="E266" s="754" t="s">
        <v>80</v>
      </c>
      <c r="F266" s="754"/>
      <c r="G266" s="754" t="s">
        <v>71</v>
      </c>
      <c r="H266" s="716"/>
      <c r="I266" s="231"/>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235" t="s">
        <v>77</v>
      </c>
      <c r="C268" s="235" t="s">
        <v>79</v>
      </c>
      <c r="D268" s="235"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A266+1</f>
        <v>64</v>
      </c>
      <c r="B270" s="233" t="s">
        <v>76</v>
      </c>
      <c r="C270" s="233" t="s">
        <v>78</v>
      </c>
      <c r="D270" s="233" t="s">
        <v>23</v>
      </c>
      <c r="E270" s="754" t="s">
        <v>80</v>
      </c>
      <c r="F270" s="754"/>
      <c r="G270" s="754" t="s">
        <v>71</v>
      </c>
      <c r="H270" s="716"/>
      <c r="I270" s="231"/>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235" t="s">
        <v>77</v>
      </c>
      <c r="C272" s="235" t="s">
        <v>79</v>
      </c>
      <c r="D272" s="235"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A270+1</f>
        <v>65</v>
      </c>
      <c r="B274" s="233" t="s">
        <v>76</v>
      </c>
      <c r="C274" s="233" t="s">
        <v>78</v>
      </c>
      <c r="D274" s="233" t="s">
        <v>23</v>
      </c>
      <c r="E274" s="754" t="s">
        <v>80</v>
      </c>
      <c r="F274" s="754"/>
      <c r="G274" s="754" t="s">
        <v>71</v>
      </c>
      <c r="H274" s="716"/>
      <c r="I274" s="231"/>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235" t="s">
        <v>77</v>
      </c>
      <c r="C276" s="235" t="s">
        <v>79</v>
      </c>
      <c r="D276" s="235"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A274+1</f>
        <v>66</v>
      </c>
      <c r="B278" s="233" t="s">
        <v>76</v>
      </c>
      <c r="C278" s="233" t="s">
        <v>78</v>
      </c>
      <c r="D278" s="233" t="s">
        <v>23</v>
      </c>
      <c r="E278" s="754" t="s">
        <v>80</v>
      </c>
      <c r="F278" s="754"/>
      <c r="G278" s="754" t="s">
        <v>71</v>
      </c>
      <c r="H278" s="716"/>
      <c r="I278" s="231"/>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235" t="s">
        <v>77</v>
      </c>
      <c r="C280" s="235" t="s">
        <v>79</v>
      </c>
      <c r="D280" s="235"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A278+1</f>
        <v>67</v>
      </c>
      <c r="B282" s="233" t="s">
        <v>76</v>
      </c>
      <c r="C282" s="233" t="s">
        <v>78</v>
      </c>
      <c r="D282" s="233" t="s">
        <v>23</v>
      </c>
      <c r="E282" s="754" t="s">
        <v>80</v>
      </c>
      <c r="F282" s="754"/>
      <c r="G282" s="754" t="s">
        <v>71</v>
      </c>
      <c r="H282" s="716"/>
      <c r="I282" s="231"/>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235" t="s">
        <v>77</v>
      </c>
      <c r="C284" s="235" t="s">
        <v>79</v>
      </c>
      <c r="D284" s="235"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A282+1</f>
        <v>68</v>
      </c>
      <c r="B286" s="233" t="s">
        <v>76</v>
      </c>
      <c r="C286" s="233" t="s">
        <v>78</v>
      </c>
      <c r="D286" s="233" t="s">
        <v>23</v>
      </c>
      <c r="E286" s="754" t="s">
        <v>80</v>
      </c>
      <c r="F286" s="754"/>
      <c r="G286" s="754" t="s">
        <v>71</v>
      </c>
      <c r="H286" s="716"/>
      <c r="I286" s="231"/>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235" t="s">
        <v>77</v>
      </c>
      <c r="C288" s="235" t="s">
        <v>79</v>
      </c>
      <c r="D288" s="235"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A286+1</f>
        <v>69</v>
      </c>
      <c r="B290" s="233" t="s">
        <v>76</v>
      </c>
      <c r="C290" s="233" t="s">
        <v>78</v>
      </c>
      <c r="D290" s="233" t="s">
        <v>23</v>
      </c>
      <c r="E290" s="754" t="s">
        <v>80</v>
      </c>
      <c r="F290" s="754"/>
      <c r="G290" s="754" t="s">
        <v>71</v>
      </c>
      <c r="H290" s="716"/>
      <c r="I290" s="231"/>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235" t="s">
        <v>77</v>
      </c>
      <c r="C292" s="235" t="s">
        <v>79</v>
      </c>
      <c r="D292" s="235"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A290+1</f>
        <v>70</v>
      </c>
      <c r="B294" s="233" t="s">
        <v>76</v>
      </c>
      <c r="C294" s="233" t="s">
        <v>78</v>
      </c>
      <c r="D294" s="233" t="s">
        <v>23</v>
      </c>
      <c r="E294" s="754" t="s">
        <v>80</v>
      </c>
      <c r="F294" s="754"/>
      <c r="G294" s="754" t="s">
        <v>71</v>
      </c>
      <c r="H294" s="716"/>
      <c r="I294" s="231"/>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235" t="s">
        <v>77</v>
      </c>
      <c r="C296" s="235" t="s">
        <v>79</v>
      </c>
      <c r="D296" s="235"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A294+1</f>
        <v>71</v>
      </c>
      <c r="B298" s="233" t="s">
        <v>76</v>
      </c>
      <c r="C298" s="233" t="s">
        <v>78</v>
      </c>
      <c r="D298" s="233" t="s">
        <v>23</v>
      </c>
      <c r="E298" s="754" t="s">
        <v>80</v>
      </c>
      <c r="F298" s="754"/>
      <c r="G298" s="754" t="s">
        <v>71</v>
      </c>
      <c r="H298" s="716"/>
      <c r="I298" s="231"/>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235" t="s">
        <v>77</v>
      </c>
      <c r="C300" s="235" t="s">
        <v>79</v>
      </c>
      <c r="D300" s="235"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A298+1</f>
        <v>72</v>
      </c>
      <c r="B302" s="233" t="s">
        <v>76</v>
      </c>
      <c r="C302" s="233" t="s">
        <v>78</v>
      </c>
      <c r="D302" s="233" t="s">
        <v>23</v>
      </c>
      <c r="E302" s="754" t="s">
        <v>80</v>
      </c>
      <c r="F302" s="754"/>
      <c r="G302" s="754" t="s">
        <v>71</v>
      </c>
      <c r="H302" s="716"/>
      <c r="I302" s="231"/>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235" t="s">
        <v>77</v>
      </c>
      <c r="C304" s="235" t="s">
        <v>79</v>
      </c>
      <c r="D304" s="235"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A302+1</f>
        <v>73</v>
      </c>
      <c r="B306" s="233" t="s">
        <v>76</v>
      </c>
      <c r="C306" s="233" t="s">
        <v>78</v>
      </c>
      <c r="D306" s="233" t="s">
        <v>23</v>
      </c>
      <c r="E306" s="754" t="s">
        <v>80</v>
      </c>
      <c r="F306" s="754"/>
      <c r="G306" s="754" t="s">
        <v>71</v>
      </c>
      <c r="H306" s="716"/>
      <c r="I306" s="231"/>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235" t="s">
        <v>77</v>
      </c>
      <c r="C308" s="235" t="s">
        <v>79</v>
      </c>
      <c r="D308" s="235"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A306+1</f>
        <v>74</v>
      </c>
      <c r="B310" s="233" t="s">
        <v>76</v>
      </c>
      <c r="C310" s="233" t="s">
        <v>78</v>
      </c>
      <c r="D310" s="233" t="s">
        <v>23</v>
      </c>
      <c r="E310" s="754" t="s">
        <v>80</v>
      </c>
      <c r="F310" s="754"/>
      <c r="G310" s="754" t="s">
        <v>71</v>
      </c>
      <c r="H310" s="716"/>
      <c r="I310" s="231"/>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235" t="s">
        <v>77</v>
      </c>
      <c r="C312" s="235" t="s">
        <v>79</v>
      </c>
      <c r="D312" s="235"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A310+1</f>
        <v>75</v>
      </c>
      <c r="B314" s="233" t="s">
        <v>76</v>
      </c>
      <c r="C314" s="233" t="s">
        <v>78</v>
      </c>
      <c r="D314" s="233" t="s">
        <v>23</v>
      </c>
      <c r="E314" s="754" t="s">
        <v>80</v>
      </c>
      <c r="F314" s="754"/>
      <c r="G314" s="754" t="s">
        <v>71</v>
      </c>
      <c r="H314" s="716"/>
      <c r="I314" s="231"/>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235" t="s">
        <v>77</v>
      </c>
      <c r="C316" s="235" t="s">
        <v>79</v>
      </c>
      <c r="D316" s="235"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A314+1</f>
        <v>76</v>
      </c>
      <c r="B318" s="233" t="s">
        <v>76</v>
      </c>
      <c r="C318" s="233" t="s">
        <v>78</v>
      </c>
      <c r="D318" s="233" t="s">
        <v>23</v>
      </c>
      <c r="E318" s="754" t="s">
        <v>80</v>
      </c>
      <c r="F318" s="754"/>
      <c r="G318" s="754" t="s">
        <v>71</v>
      </c>
      <c r="H318" s="716"/>
      <c r="I318" s="231"/>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235" t="s">
        <v>77</v>
      </c>
      <c r="C320" s="235" t="s">
        <v>79</v>
      </c>
      <c r="D320" s="235"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A318+1</f>
        <v>77</v>
      </c>
      <c r="B322" s="233" t="s">
        <v>76</v>
      </c>
      <c r="C322" s="233" t="s">
        <v>78</v>
      </c>
      <c r="D322" s="233" t="s">
        <v>23</v>
      </c>
      <c r="E322" s="754" t="s">
        <v>80</v>
      </c>
      <c r="F322" s="754"/>
      <c r="G322" s="754" t="s">
        <v>71</v>
      </c>
      <c r="H322" s="716"/>
      <c r="I322" s="231"/>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235" t="s">
        <v>77</v>
      </c>
      <c r="C324" s="235" t="s">
        <v>79</v>
      </c>
      <c r="D324" s="235"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A322+1</f>
        <v>78</v>
      </c>
      <c r="B326" s="233" t="s">
        <v>76</v>
      </c>
      <c r="C326" s="233" t="s">
        <v>78</v>
      </c>
      <c r="D326" s="233" t="s">
        <v>23</v>
      </c>
      <c r="E326" s="754" t="s">
        <v>80</v>
      </c>
      <c r="F326" s="754"/>
      <c r="G326" s="754" t="s">
        <v>71</v>
      </c>
      <c r="H326" s="716"/>
      <c r="I326" s="231"/>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235" t="s">
        <v>77</v>
      </c>
      <c r="C328" s="235" t="s">
        <v>79</v>
      </c>
      <c r="D328" s="235"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A326+1</f>
        <v>79</v>
      </c>
      <c r="B330" s="233" t="s">
        <v>76</v>
      </c>
      <c r="C330" s="233" t="s">
        <v>78</v>
      </c>
      <c r="D330" s="233" t="s">
        <v>23</v>
      </c>
      <c r="E330" s="754" t="s">
        <v>80</v>
      </c>
      <c r="F330" s="754"/>
      <c r="G330" s="754" t="s">
        <v>71</v>
      </c>
      <c r="H330" s="716"/>
      <c r="I330" s="231"/>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235" t="s">
        <v>77</v>
      </c>
      <c r="C332" s="235" t="s">
        <v>79</v>
      </c>
      <c r="D332" s="235"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A330+1</f>
        <v>80</v>
      </c>
      <c r="B334" s="233" t="s">
        <v>76</v>
      </c>
      <c r="C334" s="233" t="s">
        <v>78</v>
      </c>
      <c r="D334" s="233" t="s">
        <v>23</v>
      </c>
      <c r="E334" s="754" t="s">
        <v>80</v>
      </c>
      <c r="F334" s="754"/>
      <c r="G334" s="754" t="s">
        <v>71</v>
      </c>
      <c r="H334" s="716"/>
      <c r="I334" s="231"/>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235" t="s">
        <v>77</v>
      </c>
      <c r="C336" s="235" t="s">
        <v>79</v>
      </c>
      <c r="D336" s="235"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A334+1</f>
        <v>81</v>
      </c>
      <c r="B338" s="233" t="s">
        <v>76</v>
      </c>
      <c r="C338" s="233" t="s">
        <v>78</v>
      </c>
      <c r="D338" s="233" t="s">
        <v>23</v>
      </c>
      <c r="E338" s="754" t="s">
        <v>80</v>
      </c>
      <c r="F338" s="754"/>
      <c r="G338" s="754" t="s">
        <v>71</v>
      </c>
      <c r="H338" s="716"/>
      <c r="I338" s="231"/>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235" t="s">
        <v>77</v>
      </c>
      <c r="C340" s="235" t="s">
        <v>79</v>
      </c>
      <c r="D340" s="235"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A338+1</f>
        <v>82</v>
      </c>
      <c r="B342" s="233" t="s">
        <v>76</v>
      </c>
      <c r="C342" s="233" t="s">
        <v>78</v>
      </c>
      <c r="D342" s="233" t="s">
        <v>23</v>
      </c>
      <c r="E342" s="754" t="s">
        <v>80</v>
      </c>
      <c r="F342" s="754"/>
      <c r="G342" s="754" t="s">
        <v>71</v>
      </c>
      <c r="H342" s="716"/>
      <c r="I342" s="231"/>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235" t="s">
        <v>77</v>
      </c>
      <c r="C344" s="235" t="s">
        <v>79</v>
      </c>
      <c r="D344" s="235"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A342+1</f>
        <v>83</v>
      </c>
      <c r="B346" s="233" t="s">
        <v>76</v>
      </c>
      <c r="C346" s="233" t="s">
        <v>78</v>
      </c>
      <c r="D346" s="233" t="s">
        <v>23</v>
      </c>
      <c r="E346" s="754" t="s">
        <v>80</v>
      </c>
      <c r="F346" s="754"/>
      <c r="G346" s="754" t="s">
        <v>71</v>
      </c>
      <c r="H346" s="716"/>
      <c r="I346" s="231"/>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235" t="s">
        <v>77</v>
      </c>
      <c r="C348" s="235" t="s">
        <v>79</v>
      </c>
      <c r="D348" s="235"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A346+1</f>
        <v>84</v>
      </c>
      <c r="B350" s="233" t="s">
        <v>76</v>
      </c>
      <c r="C350" s="233" t="s">
        <v>78</v>
      </c>
      <c r="D350" s="233" t="s">
        <v>23</v>
      </c>
      <c r="E350" s="754" t="s">
        <v>80</v>
      </c>
      <c r="F350" s="754"/>
      <c r="G350" s="754" t="s">
        <v>71</v>
      </c>
      <c r="H350" s="716"/>
      <c r="I350" s="231"/>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235" t="s">
        <v>77</v>
      </c>
      <c r="C352" s="235" t="s">
        <v>79</v>
      </c>
      <c r="D352" s="235"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A350+1</f>
        <v>85</v>
      </c>
      <c r="B354" s="233" t="s">
        <v>76</v>
      </c>
      <c r="C354" s="233" t="s">
        <v>78</v>
      </c>
      <c r="D354" s="233" t="s">
        <v>23</v>
      </c>
      <c r="E354" s="754" t="s">
        <v>80</v>
      </c>
      <c r="F354" s="754"/>
      <c r="G354" s="754" t="s">
        <v>71</v>
      </c>
      <c r="H354" s="716"/>
      <c r="I354" s="231"/>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235" t="s">
        <v>77</v>
      </c>
      <c r="C356" s="235" t="s">
        <v>79</v>
      </c>
      <c r="D356" s="235"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A354+1</f>
        <v>86</v>
      </c>
      <c r="B358" s="233" t="s">
        <v>76</v>
      </c>
      <c r="C358" s="233" t="s">
        <v>78</v>
      </c>
      <c r="D358" s="233" t="s">
        <v>23</v>
      </c>
      <c r="E358" s="754" t="s">
        <v>80</v>
      </c>
      <c r="F358" s="754"/>
      <c r="G358" s="754" t="s">
        <v>71</v>
      </c>
      <c r="H358" s="716"/>
      <c r="I358" s="231"/>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235" t="s">
        <v>77</v>
      </c>
      <c r="C360" s="235" t="s">
        <v>79</v>
      </c>
      <c r="D360" s="235"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A358+1</f>
        <v>87</v>
      </c>
      <c r="B362" s="233" t="s">
        <v>76</v>
      </c>
      <c r="C362" s="233" t="s">
        <v>78</v>
      </c>
      <c r="D362" s="233" t="s">
        <v>23</v>
      </c>
      <c r="E362" s="754" t="s">
        <v>80</v>
      </c>
      <c r="F362" s="754"/>
      <c r="G362" s="754" t="s">
        <v>71</v>
      </c>
      <c r="H362" s="716"/>
      <c r="I362" s="231"/>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235" t="s">
        <v>77</v>
      </c>
      <c r="C364" s="235" t="s">
        <v>79</v>
      </c>
      <c r="D364" s="235"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A362+1</f>
        <v>88</v>
      </c>
      <c r="B366" s="233" t="s">
        <v>76</v>
      </c>
      <c r="C366" s="233" t="s">
        <v>78</v>
      </c>
      <c r="D366" s="233" t="s">
        <v>23</v>
      </c>
      <c r="E366" s="754" t="s">
        <v>80</v>
      </c>
      <c r="F366" s="754"/>
      <c r="G366" s="754" t="s">
        <v>71</v>
      </c>
      <c r="H366" s="716"/>
      <c r="I366" s="231"/>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235" t="s">
        <v>77</v>
      </c>
      <c r="C368" s="235" t="s">
        <v>79</v>
      </c>
      <c r="D368" s="235"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A366+1</f>
        <v>89</v>
      </c>
      <c r="B370" s="233" t="s">
        <v>76</v>
      </c>
      <c r="C370" s="233" t="s">
        <v>78</v>
      </c>
      <c r="D370" s="233" t="s">
        <v>23</v>
      </c>
      <c r="E370" s="754" t="s">
        <v>80</v>
      </c>
      <c r="F370" s="754"/>
      <c r="G370" s="754" t="s">
        <v>71</v>
      </c>
      <c r="H370" s="716"/>
      <c r="I370" s="231"/>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235" t="s">
        <v>77</v>
      </c>
      <c r="C372" s="235" t="s">
        <v>79</v>
      </c>
      <c r="D372" s="235"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A370+1</f>
        <v>90</v>
      </c>
      <c r="B374" s="233" t="s">
        <v>76</v>
      </c>
      <c r="C374" s="233" t="s">
        <v>78</v>
      </c>
      <c r="D374" s="233" t="s">
        <v>23</v>
      </c>
      <c r="E374" s="754" t="s">
        <v>80</v>
      </c>
      <c r="F374" s="754"/>
      <c r="G374" s="754" t="s">
        <v>71</v>
      </c>
      <c r="H374" s="716"/>
      <c r="I374" s="231"/>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235" t="s">
        <v>77</v>
      </c>
      <c r="C376" s="235" t="s">
        <v>79</v>
      </c>
      <c r="D376" s="235"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A374+1</f>
        <v>91</v>
      </c>
      <c r="B378" s="233" t="s">
        <v>76</v>
      </c>
      <c r="C378" s="233" t="s">
        <v>78</v>
      </c>
      <c r="D378" s="233" t="s">
        <v>23</v>
      </c>
      <c r="E378" s="754" t="s">
        <v>80</v>
      </c>
      <c r="F378" s="754"/>
      <c r="G378" s="754" t="s">
        <v>71</v>
      </c>
      <c r="H378" s="716"/>
      <c r="I378" s="231"/>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235" t="s">
        <v>77</v>
      </c>
      <c r="C380" s="235" t="s">
        <v>79</v>
      </c>
      <c r="D380" s="235"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A378+1</f>
        <v>92</v>
      </c>
      <c r="B382" s="233" t="s">
        <v>76</v>
      </c>
      <c r="C382" s="233" t="s">
        <v>78</v>
      </c>
      <c r="D382" s="233" t="s">
        <v>23</v>
      </c>
      <c r="E382" s="754" t="s">
        <v>80</v>
      </c>
      <c r="F382" s="754"/>
      <c r="G382" s="754" t="s">
        <v>71</v>
      </c>
      <c r="H382" s="716"/>
      <c r="I382" s="231"/>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235" t="s">
        <v>77</v>
      </c>
      <c r="C384" s="235" t="s">
        <v>79</v>
      </c>
      <c r="D384" s="235"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A382+1</f>
        <v>93</v>
      </c>
      <c r="B386" s="233" t="s">
        <v>76</v>
      </c>
      <c r="C386" s="233" t="s">
        <v>78</v>
      </c>
      <c r="D386" s="233" t="s">
        <v>23</v>
      </c>
      <c r="E386" s="754" t="s">
        <v>80</v>
      </c>
      <c r="F386" s="754"/>
      <c r="G386" s="754" t="s">
        <v>71</v>
      </c>
      <c r="H386" s="716"/>
      <c r="I386" s="231"/>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235" t="s">
        <v>77</v>
      </c>
      <c r="C388" s="235" t="s">
        <v>79</v>
      </c>
      <c r="D388" s="235"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A386+1</f>
        <v>94</v>
      </c>
      <c r="B390" s="233" t="s">
        <v>76</v>
      </c>
      <c r="C390" s="233" t="s">
        <v>78</v>
      </c>
      <c r="D390" s="233" t="s">
        <v>23</v>
      </c>
      <c r="E390" s="754" t="s">
        <v>80</v>
      </c>
      <c r="F390" s="754"/>
      <c r="G390" s="754" t="s">
        <v>71</v>
      </c>
      <c r="H390" s="716"/>
      <c r="I390" s="231"/>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235" t="s">
        <v>77</v>
      </c>
      <c r="C392" s="235" t="s">
        <v>79</v>
      </c>
      <c r="D392" s="235"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A390+1</f>
        <v>95</v>
      </c>
      <c r="B394" s="233" t="s">
        <v>76</v>
      </c>
      <c r="C394" s="233" t="s">
        <v>78</v>
      </c>
      <c r="D394" s="233" t="s">
        <v>23</v>
      </c>
      <c r="E394" s="754" t="s">
        <v>80</v>
      </c>
      <c r="F394" s="754"/>
      <c r="G394" s="754" t="s">
        <v>71</v>
      </c>
      <c r="H394" s="716"/>
      <c r="I394" s="231"/>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235" t="s">
        <v>77</v>
      </c>
      <c r="C396" s="235" t="s">
        <v>79</v>
      </c>
      <c r="D396" s="235"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A394+1</f>
        <v>96</v>
      </c>
      <c r="B398" s="233" t="s">
        <v>76</v>
      </c>
      <c r="C398" s="233" t="s">
        <v>78</v>
      </c>
      <c r="D398" s="233" t="s">
        <v>23</v>
      </c>
      <c r="E398" s="754" t="s">
        <v>80</v>
      </c>
      <c r="F398" s="754"/>
      <c r="G398" s="754" t="s">
        <v>71</v>
      </c>
      <c r="H398" s="716"/>
      <c r="I398" s="231"/>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235" t="s">
        <v>77</v>
      </c>
      <c r="C400" s="235" t="s">
        <v>79</v>
      </c>
      <c r="D400" s="235"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A398+1</f>
        <v>97</v>
      </c>
      <c r="B402" s="233" t="s">
        <v>76</v>
      </c>
      <c r="C402" s="233" t="s">
        <v>78</v>
      </c>
      <c r="D402" s="233" t="s">
        <v>23</v>
      </c>
      <c r="E402" s="754" t="s">
        <v>80</v>
      </c>
      <c r="F402" s="754"/>
      <c r="G402" s="754" t="s">
        <v>71</v>
      </c>
      <c r="H402" s="716"/>
      <c r="I402" s="231"/>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235" t="s">
        <v>77</v>
      </c>
      <c r="C404" s="235" t="s">
        <v>79</v>
      </c>
      <c r="D404" s="235"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A402+1</f>
        <v>98</v>
      </c>
      <c r="B406" s="233" t="s">
        <v>76</v>
      </c>
      <c r="C406" s="233" t="s">
        <v>78</v>
      </c>
      <c r="D406" s="233" t="s">
        <v>23</v>
      </c>
      <c r="E406" s="754" t="s">
        <v>80</v>
      </c>
      <c r="F406" s="754"/>
      <c r="G406" s="754" t="s">
        <v>71</v>
      </c>
      <c r="H406" s="716"/>
      <c r="I406" s="231"/>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235" t="s">
        <v>77</v>
      </c>
      <c r="C408" s="235" t="s">
        <v>79</v>
      </c>
      <c r="D408" s="235"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A406+1</f>
        <v>99</v>
      </c>
      <c r="B410" s="233" t="s">
        <v>76</v>
      </c>
      <c r="C410" s="233" t="s">
        <v>78</v>
      </c>
      <c r="D410" s="233" t="s">
        <v>23</v>
      </c>
      <c r="E410" s="754" t="s">
        <v>80</v>
      </c>
      <c r="F410" s="754"/>
      <c r="G410" s="754" t="s">
        <v>71</v>
      </c>
      <c r="H410" s="716"/>
      <c r="I410" s="231"/>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235" t="s">
        <v>77</v>
      </c>
      <c r="C412" s="235" t="s">
        <v>79</v>
      </c>
      <c r="D412" s="235" t="s">
        <v>22</v>
      </c>
      <c r="E412" s="758" t="s">
        <v>81</v>
      </c>
      <c r="F412" s="758"/>
      <c r="G412" s="707"/>
      <c r="H412" s="708"/>
      <c r="I412" s="709"/>
      <c r="J412" s="18" t="s">
        <v>1</v>
      </c>
      <c r="K412" s="19"/>
      <c r="L412" s="19"/>
      <c r="M412" s="20"/>
      <c r="N412" s="3"/>
      <c r="V412" s="64"/>
    </row>
    <row r="413" spans="1:22" ht="13.5" thickBot="1">
      <c r="A413" s="753"/>
      <c r="B413" s="14"/>
      <c r="C413" s="14"/>
      <c r="D413" s="15"/>
      <c r="E413" s="16" t="s">
        <v>4</v>
      </c>
      <c r="F413" s="17"/>
      <c r="G413" s="759"/>
      <c r="H413" s="760"/>
      <c r="I413" s="761"/>
      <c r="J413" s="18" t="s">
        <v>0</v>
      </c>
      <c r="K413" s="19"/>
      <c r="L413" s="19"/>
      <c r="M413" s="20"/>
      <c r="N413" s="3"/>
      <c r="V413" s="64"/>
    </row>
    <row r="414" spans="1:22" ht="24" thickTop="1" thickBot="1">
      <c r="A414" s="752">
        <f>A410+1</f>
        <v>100</v>
      </c>
      <c r="B414" s="233" t="s">
        <v>76</v>
      </c>
      <c r="C414" s="233" t="s">
        <v>78</v>
      </c>
      <c r="D414" s="233" t="s">
        <v>23</v>
      </c>
      <c r="E414" s="754" t="s">
        <v>80</v>
      </c>
      <c r="F414" s="754"/>
      <c r="G414" s="754" t="s">
        <v>71</v>
      </c>
      <c r="H414" s="716"/>
      <c r="I414" s="231"/>
      <c r="J414" s="54" t="s">
        <v>2</v>
      </c>
      <c r="K414" s="55"/>
      <c r="L414" s="55"/>
      <c r="M414" s="56"/>
      <c r="N414" s="3"/>
      <c r="V414" s="64"/>
    </row>
    <row r="415" spans="1:22" ht="13.5" thickBot="1">
      <c r="A415" s="697"/>
      <c r="B415" s="13"/>
      <c r="C415" s="13"/>
      <c r="D415" s="5"/>
      <c r="E415" s="13"/>
      <c r="F415" s="13"/>
      <c r="G415" s="755"/>
      <c r="H415" s="756"/>
      <c r="I415" s="757"/>
      <c r="J415" s="52" t="s">
        <v>2</v>
      </c>
      <c r="K415" s="52"/>
      <c r="L415" s="52"/>
      <c r="M415" s="53"/>
      <c r="N415" s="3"/>
      <c r="V415" s="64">
        <f>G415</f>
        <v>0</v>
      </c>
    </row>
    <row r="416" spans="1:22" ht="23.25" thickBot="1">
      <c r="A416" s="697"/>
      <c r="B416" s="235" t="s">
        <v>77</v>
      </c>
      <c r="C416" s="235" t="s">
        <v>79</v>
      </c>
      <c r="D416" s="235" t="s">
        <v>22</v>
      </c>
      <c r="E416" s="758" t="s">
        <v>81</v>
      </c>
      <c r="F416" s="758"/>
      <c r="G416" s="707"/>
      <c r="H416" s="708"/>
      <c r="I416" s="709"/>
      <c r="J416" s="18" t="s">
        <v>1</v>
      </c>
      <c r="K416" s="19"/>
      <c r="L416" s="19"/>
      <c r="M416" s="20"/>
      <c r="N416" s="3"/>
    </row>
    <row r="417" spans="1:14" ht="13.5" thickBot="1">
      <c r="A417" s="753"/>
      <c r="B417" s="15"/>
      <c r="C417" s="15"/>
      <c r="D417" s="15"/>
      <c r="E417" s="31" t="s">
        <v>4</v>
      </c>
      <c r="F417" s="32"/>
      <c r="G417" s="759"/>
      <c r="H417" s="760"/>
      <c r="I417" s="761"/>
      <c r="J417" s="28" t="s">
        <v>0</v>
      </c>
      <c r="K417" s="29"/>
      <c r="L417" s="29"/>
      <c r="M417" s="30"/>
      <c r="N417" s="3"/>
    </row>
    <row r="418" spans="1:14" ht="13.5" thickTop="1"/>
  </sheetData>
  <mergeCells count="732">
    <mergeCell ref="M12:M13"/>
    <mergeCell ref="B9:F9"/>
    <mergeCell ref="B10:F10"/>
    <mergeCell ref="L9:M11"/>
    <mergeCell ref="E12:F13"/>
    <mergeCell ref="G9:G11"/>
    <mergeCell ref="I9:I11"/>
    <mergeCell ref="K9:K11"/>
    <mergeCell ref="H9:H11"/>
    <mergeCell ref="D12:D13"/>
    <mergeCell ref="G12:I13"/>
    <mergeCell ref="J12:J13"/>
    <mergeCell ref="A58:A61"/>
    <mergeCell ref="E58:F58"/>
    <mergeCell ref="E60:F60"/>
    <mergeCell ref="J9:J11"/>
    <mergeCell ref="G29:I29"/>
    <mergeCell ref="G33:I33"/>
    <mergeCell ref="G37:I37"/>
    <mergeCell ref="E34:F34"/>
    <mergeCell ref="E36:F36"/>
    <mergeCell ref="D11:F11"/>
    <mergeCell ref="A50:A53"/>
    <mergeCell ref="E50:F50"/>
    <mergeCell ref="E52:F52"/>
    <mergeCell ref="A54:A57"/>
    <mergeCell ref="E54:F54"/>
    <mergeCell ref="E56:F56"/>
    <mergeCell ref="A46:A49"/>
    <mergeCell ref="E46:F46"/>
    <mergeCell ref="E48:F48"/>
    <mergeCell ref="G41:I41"/>
    <mergeCell ref="G45:I45"/>
    <mergeCell ref="G49:I49"/>
    <mergeCell ref="G53:I53"/>
    <mergeCell ref="A26:A29"/>
    <mergeCell ref="E26:F26"/>
    <mergeCell ref="E28:F28"/>
    <mergeCell ref="A30:A33"/>
    <mergeCell ref="E30:F30"/>
    <mergeCell ref="A42:A45"/>
    <mergeCell ref="E42:F42"/>
    <mergeCell ref="E44:F44"/>
    <mergeCell ref="E32:F32"/>
    <mergeCell ref="A34:A37"/>
    <mergeCell ref="A38:A41"/>
    <mergeCell ref="E38:F38"/>
    <mergeCell ref="E40:F40"/>
    <mergeCell ref="E164:F164"/>
    <mergeCell ref="A102:A105"/>
    <mergeCell ref="E102:F102"/>
    <mergeCell ref="E96:F96"/>
    <mergeCell ref="A118:A121"/>
    <mergeCell ref="E118:F118"/>
    <mergeCell ref="E120:F120"/>
    <mergeCell ref="A110:A113"/>
    <mergeCell ref="E110:F110"/>
    <mergeCell ref="E112:F112"/>
    <mergeCell ref="E106:F106"/>
    <mergeCell ref="E108:F108"/>
    <mergeCell ref="E104:F104"/>
    <mergeCell ref="A106:A109"/>
    <mergeCell ref="A98:A101"/>
    <mergeCell ref="E98:F98"/>
    <mergeCell ref="E100:F100"/>
    <mergeCell ref="A94:A97"/>
    <mergeCell ref="E140:F140"/>
    <mergeCell ref="A142:A145"/>
    <mergeCell ref="E142:F142"/>
    <mergeCell ref="E144:F144"/>
    <mergeCell ref="A146:A149"/>
    <mergeCell ref="E146:F146"/>
    <mergeCell ref="A290:A293"/>
    <mergeCell ref="E188:F188"/>
    <mergeCell ref="A190:A193"/>
    <mergeCell ref="E190:F190"/>
    <mergeCell ref="E192:F192"/>
    <mergeCell ref="A182:A185"/>
    <mergeCell ref="E182:F182"/>
    <mergeCell ref="E122:F122"/>
    <mergeCell ref="E124:F124"/>
    <mergeCell ref="A126:A129"/>
    <mergeCell ref="E126:F126"/>
    <mergeCell ref="E152:F152"/>
    <mergeCell ref="A150:A153"/>
    <mergeCell ref="E150:F150"/>
    <mergeCell ref="A138:A141"/>
    <mergeCell ref="E138:F138"/>
    <mergeCell ref="A154:A157"/>
    <mergeCell ref="E154:F154"/>
    <mergeCell ref="E156:F156"/>
    <mergeCell ref="A158:A161"/>
    <mergeCell ref="E158:F158"/>
    <mergeCell ref="E160:F160"/>
    <mergeCell ref="A162:A165"/>
    <mergeCell ref="E162:F162"/>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A410:A413"/>
    <mergeCell ref="E410:F410"/>
    <mergeCell ref="E412:F412"/>
    <mergeCell ref="E308:F308"/>
    <mergeCell ref="A310:A313"/>
    <mergeCell ref="E310:F310"/>
    <mergeCell ref="E320:F320"/>
    <mergeCell ref="E304:F304"/>
    <mergeCell ref="A306:A309"/>
    <mergeCell ref="E306:F306"/>
    <mergeCell ref="E342:F342"/>
    <mergeCell ref="E356:F356"/>
    <mergeCell ref="A314:A317"/>
    <mergeCell ref="E314:F314"/>
    <mergeCell ref="E316:F316"/>
    <mergeCell ref="A318:A321"/>
    <mergeCell ref="E318:F318"/>
    <mergeCell ref="A330:A333"/>
    <mergeCell ref="E330:F330"/>
    <mergeCell ref="E220:F220"/>
    <mergeCell ref="A258:A261"/>
    <mergeCell ref="E258:F258"/>
    <mergeCell ref="E260:F260"/>
    <mergeCell ref="A262:A265"/>
    <mergeCell ref="G97:I97"/>
    <mergeCell ref="G144:I144"/>
    <mergeCell ref="G148:I148"/>
    <mergeCell ref="G142:H142"/>
    <mergeCell ref="E116:F116"/>
    <mergeCell ref="G140:I140"/>
    <mergeCell ref="G138:H138"/>
    <mergeCell ref="G139:I139"/>
    <mergeCell ref="A114:A117"/>
    <mergeCell ref="E114:F114"/>
    <mergeCell ref="A122:A125"/>
    <mergeCell ref="G143:I143"/>
    <mergeCell ref="G146:H146"/>
    <mergeCell ref="G147:I147"/>
    <mergeCell ref="G120:I120"/>
    <mergeCell ref="G124:I124"/>
    <mergeCell ref="G128:I128"/>
    <mergeCell ref="G134:H134"/>
    <mergeCell ref="G135:I135"/>
    <mergeCell ref="A62:A65"/>
    <mergeCell ref="E62:F62"/>
    <mergeCell ref="E64:F64"/>
    <mergeCell ref="A66:A69"/>
    <mergeCell ref="E66:F66"/>
    <mergeCell ref="E68:F68"/>
    <mergeCell ref="A70:A73"/>
    <mergeCell ref="E70:F70"/>
    <mergeCell ref="E72:F72"/>
    <mergeCell ref="E148:F148"/>
    <mergeCell ref="G149:I149"/>
    <mergeCell ref="A74:A77"/>
    <mergeCell ref="E74:F74"/>
    <mergeCell ref="A78:A81"/>
    <mergeCell ref="E78:F78"/>
    <mergeCell ref="E76:F76"/>
    <mergeCell ref="E80:F80"/>
    <mergeCell ref="A82:A85"/>
    <mergeCell ref="E82:F82"/>
    <mergeCell ref="E84:F84"/>
    <mergeCell ref="E94:F94"/>
    <mergeCell ref="A86:A89"/>
    <mergeCell ref="E86:F86"/>
    <mergeCell ref="E88:F88"/>
    <mergeCell ref="A90:A93"/>
    <mergeCell ref="E90:F90"/>
    <mergeCell ref="E92:F92"/>
    <mergeCell ref="E128:F128"/>
    <mergeCell ref="A130:A133"/>
    <mergeCell ref="E130:F130"/>
    <mergeCell ref="E132:F132"/>
    <mergeCell ref="A134:A137"/>
    <mergeCell ref="E134:F134"/>
    <mergeCell ref="E136:F136"/>
    <mergeCell ref="G137:I137"/>
    <mergeCell ref="G136:I136"/>
    <mergeCell ref="A198:A201"/>
    <mergeCell ref="E198:F198"/>
    <mergeCell ref="E206:F206"/>
    <mergeCell ref="A166:A169"/>
    <mergeCell ref="E166:F166"/>
    <mergeCell ref="E176:F176"/>
    <mergeCell ref="A178:A181"/>
    <mergeCell ref="E178:F178"/>
    <mergeCell ref="E180:F180"/>
    <mergeCell ref="E168:F168"/>
    <mergeCell ref="A170:A173"/>
    <mergeCell ref="E170:F170"/>
    <mergeCell ref="E172:F172"/>
    <mergeCell ref="A174:A177"/>
    <mergeCell ref="E174:F174"/>
    <mergeCell ref="A186:A189"/>
    <mergeCell ref="E186:F186"/>
    <mergeCell ref="G165:I165"/>
    <mergeCell ref="G169:I169"/>
    <mergeCell ref="G173:I173"/>
    <mergeCell ref="G201:I201"/>
    <mergeCell ref="A250:A253"/>
    <mergeCell ref="E250:F250"/>
    <mergeCell ref="E252:F252"/>
    <mergeCell ref="E184:F184"/>
    <mergeCell ref="E240:F240"/>
    <mergeCell ref="E200:F200"/>
    <mergeCell ref="A202:A205"/>
    <mergeCell ref="E202:F202"/>
    <mergeCell ref="E204:F204"/>
    <mergeCell ref="A206:A209"/>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G248:I248"/>
    <mergeCell ref="E224:F224"/>
    <mergeCell ref="A226:A229"/>
    <mergeCell ref="E226:F226"/>
    <mergeCell ref="E228:F228"/>
    <mergeCell ref="A230:A233"/>
    <mergeCell ref="E230:F230"/>
    <mergeCell ref="E232:F232"/>
    <mergeCell ref="A234:A237"/>
    <mergeCell ref="E234:F234"/>
    <mergeCell ref="E236:F236"/>
    <mergeCell ref="A242:A245"/>
    <mergeCell ref="E242:F242"/>
    <mergeCell ref="E244:F244"/>
    <mergeCell ref="A246:A249"/>
    <mergeCell ref="E246:F246"/>
    <mergeCell ref="A238:A241"/>
    <mergeCell ref="E238:F238"/>
    <mergeCell ref="E248:F248"/>
    <mergeCell ref="G246:H246"/>
    <mergeCell ref="G247:I247"/>
    <mergeCell ref="G238:H238"/>
    <mergeCell ref="G242:H242"/>
    <mergeCell ref="G243:I243"/>
    <mergeCell ref="A270:A273"/>
    <mergeCell ref="E270:F270"/>
    <mergeCell ref="E272:F272"/>
    <mergeCell ref="G261:I261"/>
    <mergeCell ref="G265:I265"/>
    <mergeCell ref="G268:I268"/>
    <mergeCell ref="G272:I272"/>
    <mergeCell ref="A254:A257"/>
    <mergeCell ref="E254:F254"/>
    <mergeCell ref="E256:F256"/>
    <mergeCell ref="E262:F262"/>
    <mergeCell ref="E264:F264"/>
    <mergeCell ref="G264:I264"/>
    <mergeCell ref="G257:I257"/>
    <mergeCell ref="G256:I256"/>
    <mergeCell ref="G254:H254"/>
    <mergeCell ref="G255:I255"/>
    <mergeCell ref="A266:A269"/>
    <mergeCell ref="E266:F266"/>
    <mergeCell ref="E268:F268"/>
    <mergeCell ref="G273:I273"/>
    <mergeCell ref="G260:I260"/>
    <mergeCell ref="A274:A277"/>
    <mergeCell ref="E274:F274"/>
    <mergeCell ref="E276:F276"/>
    <mergeCell ref="A278:A281"/>
    <mergeCell ref="E278:F278"/>
    <mergeCell ref="E280:F280"/>
    <mergeCell ref="A282:A285"/>
    <mergeCell ref="E282:F282"/>
    <mergeCell ref="E284:F284"/>
    <mergeCell ref="A286:A289"/>
    <mergeCell ref="E286:F286"/>
    <mergeCell ref="E288:F288"/>
    <mergeCell ref="E332:F332"/>
    <mergeCell ref="A334:A337"/>
    <mergeCell ref="E334:F334"/>
    <mergeCell ref="E336:F336"/>
    <mergeCell ref="E296:F296"/>
    <mergeCell ref="A298:A301"/>
    <mergeCell ref="E298:F298"/>
    <mergeCell ref="E300:F300"/>
    <mergeCell ref="A302:A305"/>
    <mergeCell ref="E302:F302"/>
    <mergeCell ref="A322:A325"/>
    <mergeCell ref="E322:F322"/>
    <mergeCell ref="E324:F324"/>
    <mergeCell ref="A326:A329"/>
    <mergeCell ref="E326:F326"/>
    <mergeCell ref="E328:F328"/>
    <mergeCell ref="E290:F290"/>
    <mergeCell ref="E292:F292"/>
    <mergeCell ref="A294:A297"/>
    <mergeCell ref="E294:F294"/>
    <mergeCell ref="E312:F312"/>
    <mergeCell ref="G337:I337"/>
    <mergeCell ref="A382:A385"/>
    <mergeCell ref="E382:F382"/>
    <mergeCell ref="E384:F384"/>
    <mergeCell ref="E344:F344"/>
    <mergeCell ref="A346:A349"/>
    <mergeCell ref="E346:F346"/>
    <mergeCell ref="E348:F348"/>
    <mergeCell ref="A338:A341"/>
    <mergeCell ref="E338:F338"/>
    <mergeCell ref="E340:F340"/>
    <mergeCell ref="E368:F368"/>
    <mergeCell ref="A350:A353"/>
    <mergeCell ref="E350:F350"/>
    <mergeCell ref="E352:F352"/>
    <mergeCell ref="A354:A357"/>
    <mergeCell ref="E354:F354"/>
    <mergeCell ref="E364:F364"/>
    <mergeCell ref="A374:A377"/>
    <mergeCell ref="E374:F374"/>
    <mergeCell ref="E376:F376"/>
    <mergeCell ref="A366:A369"/>
    <mergeCell ref="E366:F366"/>
    <mergeCell ref="A342:A345"/>
    <mergeCell ref="E362:F362"/>
    <mergeCell ref="A378:A381"/>
    <mergeCell ref="E378:F378"/>
    <mergeCell ref="E380:F380"/>
    <mergeCell ref="A358:A361"/>
    <mergeCell ref="E358:F358"/>
    <mergeCell ref="E360:F360"/>
    <mergeCell ref="A362:A365"/>
    <mergeCell ref="A370:A373"/>
    <mergeCell ref="E370:F370"/>
    <mergeCell ref="E372:F372"/>
    <mergeCell ref="G74:H74"/>
    <mergeCell ref="G75:I75"/>
    <mergeCell ref="G15:I15"/>
    <mergeCell ref="G16:I16"/>
    <mergeCell ref="G17:I17"/>
    <mergeCell ref="G25:I25"/>
    <mergeCell ref="G61:I61"/>
    <mergeCell ref="G65:I65"/>
    <mergeCell ref="G69:I69"/>
    <mergeCell ref="G73:I73"/>
    <mergeCell ref="G62:H62"/>
    <mergeCell ref="G63:I63"/>
    <mergeCell ref="G66:H66"/>
    <mergeCell ref="G67:I67"/>
    <mergeCell ref="G70:H70"/>
    <mergeCell ref="G64:I64"/>
    <mergeCell ref="G68:I68"/>
    <mergeCell ref="G71:I71"/>
    <mergeCell ref="G18:I18"/>
    <mergeCell ref="G77:I77"/>
    <mergeCell ref="G81:I81"/>
    <mergeCell ref="G85:I85"/>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B12:B13"/>
    <mergeCell ref="A6:A13"/>
    <mergeCell ref="B8:N8"/>
    <mergeCell ref="B6:J7"/>
    <mergeCell ref="K12:K13"/>
    <mergeCell ref="L12:L13"/>
    <mergeCell ref="C12:C13"/>
    <mergeCell ref="G89:I89"/>
    <mergeCell ref="G93:I93"/>
    <mergeCell ref="G80:I80"/>
    <mergeCell ref="G84:I84"/>
    <mergeCell ref="G88:I88"/>
    <mergeCell ref="G92:I92"/>
    <mergeCell ref="G90:H90"/>
    <mergeCell ref="G91:I91"/>
    <mergeCell ref="G78:H78"/>
    <mergeCell ref="G79:I79"/>
    <mergeCell ref="G82:H82"/>
    <mergeCell ref="G83:I83"/>
    <mergeCell ref="G86:H86"/>
    <mergeCell ref="G87:I87"/>
    <mergeCell ref="G127:I127"/>
    <mergeCell ref="G185:I185"/>
    <mergeCell ref="G189:I189"/>
    <mergeCell ref="G193:I193"/>
    <mergeCell ref="G197:I197"/>
    <mergeCell ref="G200:I200"/>
    <mergeCell ref="G198:H198"/>
    <mergeCell ref="G199:I199"/>
    <mergeCell ref="G187:I187"/>
    <mergeCell ref="G190:H190"/>
    <mergeCell ref="G191:I191"/>
    <mergeCell ref="G141:I141"/>
    <mergeCell ref="G145:I145"/>
    <mergeCell ref="G160:I160"/>
    <mergeCell ref="G177:I177"/>
    <mergeCell ref="G181:I181"/>
    <mergeCell ref="G153:I153"/>
    <mergeCell ref="G157:I157"/>
    <mergeCell ref="G161:I161"/>
    <mergeCell ref="G168:I168"/>
    <mergeCell ref="G172:I172"/>
    <mergeCell ref="G152:I152"/>
    <mergeCell ref="G178:H178"/>
    <mergeCell ref="G176:I176"/>
    <mergeCell ref="G180:I180"/>
    <mergeCell ref="G184:I184"/>
    <mergeCell ref="G188:I188"/>
    <mergeCell ref="G192:I192"/>
    <mergeCell ref="G179:I179"/>
    <mergeCell ref="G182:H182"/>
    <mergeCell ref="G183:I183"/>
    <mergeCell ref="G186:H186"/>
    <mergeCell ref="G166:H166"/>
    <mergeCell ref="G167:I167"/>
    <mergeCell ref="G170:H170"/>
    <mergeCell ref="G171:I171"/>
    <mergeCell ref="G174:H174"/>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218:H218"/>
    <mergeCell ref="G219:I219"/>
    <mergeCell ref="G222:H222"/>
    <mergeCell ref="G223:I223"/>
    <mergeCell ref="G220:I220"/>
    <mergeCell ref="G226:H226"/>
    <mergeCell ref="G227:I227"/>
    <mergeCell ref="G230:H230"/>
    <mergeCell ref="G231:I231"/>
    <mergeCell ref="G250:H250"/>
    <mergeCell ref="G251:I251"/>
    <mergeCell ref="G309:I309"/>
    <mergeCell ref="G237:I237"/>
    <mergeCell ref="G241:I241"/>
    <mergeCell ref="G234:H234"/>
    <mergeCell ref="G221:I221"/>
    <mergeCell ref="G225:I225"/>
    <mergeCell ref="G229:I229"/>
    <mergeCell ref="G233:I233"/>
    <mergeCell ref="G224:I224"/>
    <mergeCell ref="G228:I228"/>
    <mergeCell ref="G232:I232"/>
    <mergeCell ref="G236:I236"/>
    <mergeCell ref="G235:I235"/>
    <mergeCell ref="G253:I253"/>
    <mergeCell ref="G252:I252"/>
    <mergeCell ref="G239:I239"/>
    <mergeCell ref="G245:I245"/>
    <mergeCell ref="G249:I249"/>
    <mergeCell ref="G240:I240"/>
    <mergeCell ref="G244:I244"/>
    <mergeCell ref="G277:I277"/>
    <mergeCell ref="G281:I281"/>
    <mergeCell ref="G313:I313"/>
    <mergeCell ref="G317:I317"/>
    <mergeCell ref="G321:I321"/>
    <mergeCell ref="G294:H294"/>
    <mergeCell ref="G295:I295"/>
    <mergeCell ref="G298:H298"/>
    <mergeCell ref="G299:I299"/>
    <mergeCell ref="G297:I297"/>
    <mergeCell ref="G301:I301"/>
    <mergeCell ref="G304:I304"/>
    <mergeCell ref="G302:H302"/>
    <mergeCell ref="G303:I303"/>
    <mergeCell ref="G305:I305"/>
    <mergeCell ref="G300:I300"/>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74:H374"/>
    <mergeCell ref="G375:I375"/>
    <mergeCell ref="G378:H378"/>
    <mergeCell ref="G379:I379"/>
    <mergeCell ref="G382:H382"/>
    <mergeCell ref="G376:I376"/>
    <mergeCell ref="G383:I383"/>
    <mergeCell ref="G386:H386"/>
    <mergeCell ref="G387:I387"/>
    <mergeCell ref="G390:H390"/>
    <mergeCell ref="G377:I377"/>
    <mergeCell ref="G381:I381"/>
    <mergeCell ref="G385:I385"/>
    <mergeCell ref="G389:I389"/>
    <mergeCell ref="G380:I380"/>
    <mergeCell ref="G384:I384"/>
    <mergeCell ref="G388:I388"/>
    <mergeCell ref="G391:I391"/>
    <mergeCell ref="G400:I400"/>
    <mergeCell ref="G404:I404"/>
    <mergeCell ref="G408:I408"/>
    <mergeCell ref="G394:H394"/>
    <mergeCell ref="G395:I395"/>
    <mergeCell ref="G398:H398"/>
    <mergeCell ref="G399:I399"/>
    <mergeCell ref="G402:H402"/>
    <mergeCell ref="G403:I403"/>
    <mergeCell ref="G406:H406"/>
    <mergeCell ref="G407:I407"/>
    <mergeCell ref="G413:I413"/>
    <mergeCell ref="G417:I417"/>
    <mergeCell ref="G14:H14"/>
    <mergeCell ref="G24:I24"/>
    <mergeCell ref="G28:I28"/>
    <mergeCell ref="G32:I32"/>
    <mergeCell ref="G36:I36"/>
    <mergeCell ref="G48:I48"/>
    <mergeCell ref="G52:I52"/>
    <mergeCell ref="G56:I56"/>
    <mergeCell ref="G60:I60"/>
    <mergeCell ref="G50:H50"/>
    <mergeCell ref="G51:I51"/>
    <mergeCell ref="G54:H54"/>
    <mergeCell ref="G55:I55"/>
    <mergeCell ref="G59:I59"/>
    <mergeCell ref="G57:I57"/>
    <mergeCell ref="G123:I123"/>
    <mergeCell ref="G72:I72"/>
    <mergeCell ref="G76:I76"/>
    <mergeCell ref="G393:I393"/>
    <mergeCell ref="G397:I397"/>
    <mergeCell ref="G401:I401"/>
    <mergeCell ref="G126:H126"/>
    <mergeCell ref="G274:H274"/>
    <mergeCell ref="G269:I269"/>
    <mergeCell ref="G113:I113"/>
    <mergeCell ref="G164:I164"/>
    <mergeCell ref="G111:I111"/>
    <mergeCell ref="G114:H114"/>
    <mergeCell ref="G115:I115"/>
    <mergeCell ref="G118:H118"/>
    <mergeCell ref="G119:I119"/>
    <mergeCell ref="G122:H122"/>
    <mergeCell ref="G117:I117"/>
    <mergeCell ref="G121:I121"/>
    <mergeCell ref="G159:I159"/>
    <mergeCell ref="G156:I156"/>
    <mergeCell ref="G162:H162"/>
    <mergeCell ref="G163:I163"/>
    <mergeCell ref="G112:I112"/>
    <mergeCell ref="G116:I116"/>
    <mergeCell ref="G125:I125"/>
    <mergeCell ref="G129:I129"/>
    <mergeCell ref="G133:I133"/>
    <mergeCell ref="G132:I132"/>
    <mergeCell ref="G130:H130"/>
    <mergeCell ref="G131:I131"/>
    <mergeCell ref="G293:I293"/>
    <mergeCell ref="G287:I287"/>
    <mergeCell ref="G290:H290"/>
    <mergeCell ref="G291:I291"/>
    <mergeCell ref="G276:I276"/>
    <mergeCell ref="G280:I280"/>
    <mergeCell ref="G284:I284"/>
    <mergeCell ref="G288:I288"/>
    <mergeCell ref="G275:I275"/>
    <mergeCell ref="G278:H278"/>
    <mergeCell ref="G279:I279"/>
    <mergeCell ref="G282:H282"/>
    <mergeCell ref="G283:I283"/>
    <mergeCell ref="G286:H286"/>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40:I40"/>
    <mergeCell ref="G44:I44"/>
    <mergeCell ref="G58:H58"/>
    <mergeCell ref="G308:I308"/>
    <mergeCell ref="G312:I312"/>
    <mergeCell ref="G330:H330"/>
    <mergeCell ref="G155:I155"/>
    <mergeCell ref="G158:H158"/>
    <mergeCell ref="G414:H414"/>
    <mergeCell ref="G415:I415"/>
    <mergeCell ref="G306:H306"/>
    <mergeCell ref="G307:I307"/>
    <mergeCell ref="G310:H310"/>
    <mergeCell ref="G311:I311"/>
    <mergeCell ref="G409:I409"/>
    <mergeCell ref="G396:I396"/>
    <mergeCell ref="G392:I392"/>
    <mergeCell ref="G405:I405"/>
    <mergeCell ref="G412:I412"/>
    <mergeCell ref="G316:I316"/>
    <mergeCell ref="G320:I320"/>
    <mergeCell ref="G324:I324"/>
    <mergeCell ref="G328:I328"/>
    <mergeCell ref="G410:H410"/>
    <mergeCell ref="G411:I411"/>
    <mergeCell ref="G336:I336"/>
    <mergeCell ref="G314:H314"/>
    <mergeCell ref="G315:I315"/>
    <mergeCell ref="G318:H318"/>
    <mergeCell ref="G319:I319"/>
    <mergeCell ref="G322:H322"/>
    <mergeCell ref="G329:I329"/>
    <mergeCell ref="G332:I332"/>
    <mergeCell ref="G331:I331"/>
    <mergeCell ref="G106:H106"/>
    <mergeCell ref="G107:I107"/>
    <mergeCell ref="G110:H110"/>
    <mergeCell ref="G267:I267"/>
    <mergeCell ref="G109:I109"/>
    <mergeCell ref="G94:H94"/>
    <mergeCell ref="G95:I95"/>
    <mergeCell ref="G98:H98"/>
    <mergeCell ref="G99:I99"/>
    <mergeCell ref="G102:H102"/>
    <mergeCell ref="G103:I103"/>
    <mergeCell ref="G96:I96"/>
    <mergeCell ref="G100:I100"/>
    <mergeCell ref="G104:I104"/>
    <mergeCell ref="G108:I108"/>
    <mergeCell ref="G101:I101"/>
    <mergeCell ref="G105:I105"/>
    <mergeCell ref="G285:I285"/>
    <mergeCell ref="G194:H194"/>
    <mergeCell ref="G195:I195"/>
    <mergeCell ref="G196:I196"/>
    <mergeCell ref="G289:I289"/>
    <mergeCell ref="G340:I340"/>
    <mergeCell ref="G323:I323"/>
    <mergeCell ref="G326:H326"/>
    <mergeCell ref="G327:I327"/>
    <mergeCell ref="G20:I21"/>
    <mergeCell ref="G334:H334"/>
    <mergeCell ref="G335:I335"/>
    <mergeCell ref="G338:H338"/>
    <mergeCell ref="G339:I339"/>
    <mergeCell ref="G270:H270"/>
    <mergeCell ref="G271:I271"/>
    <mergeCell ref="G150:H150"/>
    <mergeCell ref="G151:I151"/>
    <mergeCell ref="G154:H154"/>
    <mergeCell ref="G258:H258"/>
    <mergeCell ref="G259:I259"/>
    <mergeCell ref="G262:H262"/>
    <mergeCell ref="G263:I263"/>
    <mergeCell ref="G266:H266"/>
    <mergeCell ref="G325:I325"/>
    <mergeCell ref="G333:I333"/>
    <mergeCell ref="G175:I175"/>
    <mergeCell ref="G292:I292"/>
    <mergeCell ref="G296:I296"/>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7" sqref="N17"/>
    </sheetView>
  </sheetViews>
  <sheetFormatPr defaultColWidth="8.85546875" defaultRowHeight="12.75"/>
  <cols>
    <col min="1" max="16384" width="8.85546875" style="234"/>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G9" sqref="G9:M11"/>
    </sheetView>
  </sheetViews>
  <sheetFormatPr defaultColWidth="8.85546875" defaultRowHeight="12.75"/>
  <cols>
    <col min="1" max="1" width="3.85546875" style="128" customWidth="1"/>
    <col min="2" max="2" width="16.140625" style="128" customWidth="1"/>
    <col min="3" max="3" width="17.7109375" style="128" customWidth="1"/>
    <col min="4" max="4" width="14.42578125" style="128" customWidth="1"/>
    <col min="5" max="5" width="18.7109375" style="128" hidden="1" customWidth="1"/>
    <col min="6" max="6" width="14.85546875" style="128" customWidth="1"/>
    <col min="7" max="7" width="3" style="128" customWidth="1"/>
    <col min="8" max="8" width="11.28515625" style="128" customWidth="1"/>
    <col min="9" max="9" width="3" style="128" customWidth="1"/>
    <col min="10" max="10" width="12.28515625" style="128" customWidth="1"/>
    <col min="11" max="11" width="9.140625" style="128" customWidth="1"/>
    <col min="12" max="12" width="8.85546875" style="128" customWidth="1"/>
    <col min="13" max="13" width="8" style="128" customWidth="1"/>
    <col min="14" max="14" width="0.140625" style="128" customWidth="1"/>
    <col min="15" max="15" width="8.85546875" style="128"/>
    <col min="16" max="16" width="20.28515625" style="128" bestFit="1" customWidth="1"/>
    <col min="17" max="20" width="8.85546875" style="128"/>
    <col min="21" max="21" width="9.42578125" style="128" customWidth="1"/>
    <col min="22" max="22" width="13.7109375" style="61" customWidth="1"/>
    <col min="23" max="16384" width="8.85546875" style="128"/>
  </cols>
  <sheetData>
    <row r="1" spans="1:22" hidden="1">
      <c r="V1" s="128"/>
    </row>
    <row r="2" spans="1:22">
      <c r="J2" s="730" t="s">
        <v>73</v>
      </c>
      <c r="K2" s="731"/>
      <c r="L2" s="731"/>
      <c r="M2" s="731"/>
      <c r="P2" s="733"/>
      <c r="Q2" s="733"/>
      <c r="R2" s="733"/>
      <c r="S2" s="733"/>
      <c r="V2" s="128"/>
    </row>
    <row r="3" spans="1:22">
      <c r="J3" s="731"/>
      <c r="K3" s="731"/>
      <c r="L3" s="731"/>
      <c r="M3" s="731"/>
      <c r="P3" s="734"/>
      <c r="Q3" s="734"/>
      <c r="R3" s="734"/>
      <c r="S3" s="734"/>
      <c r="V3" s="128"/>
    </row>
    <row r="4" spans="1:22" ht="13.5" thickBot="1">
      <c r="A4" s="1"/>
      <c r="B4" s="1"/>
      <c r="C4" s="1"/>
      <c r="D4" s="1"/>
      <c r="E4" s="1"/>
      <c r="F4" s="1"/>
      <c r="G4" s="1"/>
      <c r="H4" s="1"/>
      <c r="I4" s="1"/>
      <c r="J4" s="732"/>
      <c r="K4" s="732"/>
      <c r="L4" s="732"/>
      <c r="M4" s="732"/>
      <c r="P4" s="735"/>
      <c r="Q4" s="735"/>
      <c r="R4" s="735"/>
      <c r="S4" s="735"/>
      <c r="V4" s="128"/>
    </row>
    <row r="5" spans="1:22" ht="30" customHeight="1" thickTop="1" thickBot="1">
      <c r="A5" s="736" t="str">
        <f>"1353 Travel Report for "&amp;B9&amp;", "&amp;B10&amp;" for the reporting period "&amp;"Oct 19 - March 20"</f>
        <v>1353 Travel Report for Health and Human Services, Indian Health Service for the reporting period Oct 19 - March 20</v>
      </c>
      <c r="B5" s="737"/>
      <c r="C5" s="737"/>
      <c r="D5" s="737"/>
      <c r="E5" s="737"/>
      <c r="F5" s="737"/>
      <c r="G5" s="737"/>
      <c r="H5" s="737"/>
      <c r="I5" s="737"/>
      <c r="J5" s="737"/>
      <c r="K5" s="737"/>
      <c r="L5" s="737"/>
      <c r="M5" s="737"/>
      <c r="N5" s="22"/>
      <c r="O5" s="1"/>
      <c r="Q5" s="7"/>
      <c r="V5" s="128"/>
    </row>
    <row r="6" spans="1:22" ht="13.5" customHeight="1" thickTop="1">
      <c r="A6" s="738" t="s">
        <v>8</v>
      </c>
      <c r="B6" s="740" t="s">
        <v>90</v>
      </c>
      <c r="C6" s="741"/>
      <c r="D6" s="741"/>
      <c r="E6" s="741"/>
      <c r="F6" s="741"/>
      <c r="G6" s="741"/>
      <c r="H6" s="741"/>
      <c r="I6" s="741"/>
      <c r="J6" s="742"/>
      <c r="K6" s="23" t="s">
        <v>19</v>
      </c>
      <c r="L6" s="23" t="s">
        <v>9</v>
      </c>
      <c r="M6" s="23" t="s">
        <v>18</v>
      </c>
      <c r="N6" s="11"/>
      <c r="O6" s="1"/>
      <c r="V6" s="128"/>
    </row>
    <row r="7" spans="1:22" ht="20.25" customHeight="1" thickBot="1">
      <c r="A7" s="738"/>
      <c r="B7" s="743"/>
      <c r="C7" s="744"/>
      <c r="D7" s="744"/>
      <c r="E7" s="744"/>
      <c r="F7" s="744"/>
      <c r="G7" s="744"/>
      <c r="H7" s="744"/>
      <c r="I7" s="744"/>
      <c r="J7" s="745"/>
      <c r="K7" s="47"/>
      <c r="L7" s="48"/>
      <c r="M7" s="49">
        <v>2020</v>
      </c>
      <c r="N7" s="50"/>
      <c r="O7" s="1"/>
      <c r="V7" s="128"/>
    </row>
    <row r="8" spans="1:22" ht="27.75" customHeight="1" thickTop="1" thickBot="1">
      <c r="A8" s="738"/>
      <c r="B8" s="746" t="s">
        <v>27</v>
      </c>
      <c r="C8" s="747"/>
      <c r="D8" s="747"/>
      <c r="E8" s="747"/>
      <c r="F8" s="747"/>
      <c r="G8" s="748"/>
      <c r="H8" s="748"/>
      <c r="I8" s="748"/>
      <c r="J8" s="748"/>
      <c r="K8" s="748"/>
      <c r="L8" s="747"/>
      <c r="M8" s="747"/>
      <c r="N8" s="749"/>
      <c r="O8" s="1"/>
      <c r="V8" s="128"/>
    </row>
    <row r="9" spans="1:22" ht="18" customHeight="1" thickTop="1">
      <c r="A9" s="738"/>
      <c r="B9" s="750" t="s">
        <v>91</v>
      </c>
      <c r="C9" s="728"/>
      <c r="D9" s="728"/>
      <c r="E9" s="728"/>
      <c r="F9" s="728"/>
      <c r="G9" s="634" t="s">
        <v>93</v>
      </c>
      <c r="H9" s="643" t="s">
        <v>94</v>
      </c>
      <c r="I9" s="637"/>
      <c r="J9" s="617" t="s">
        <v>95</v>
      </c>
      <c r="K9" s="640"/>
      <c r="L9" s="625" t="s">
        <v>92</v>
      </c>
      <c r="M9" s="626"/>
      <c r="N9" s="24"/>
      <c r="O9" s="21"/>
      <c r="P9" s="1"/>
      <c r="V9" s="128"/>
    </row>
    <row r="10" spans="1:22" ht="15.75" customHeight="1">
      <c r="A10" s="738"/>
      <c r="B10" s="727" t="s">
        <v>4460</v>
      </c>
      <c r="C10" s="728"/>
      <c r="D10" s="728"/>
      <c r="E10" s="728"/>
      <c r="F10" s="729"/>
      <c r="G10" s="635"/>
      <c r="H10" s="644"/>
      <c r="I10" s="638"/>
      <c r="J10" s="618"/>
      <c r="K10" s="641"/>
      <c r="L10" s="627"/>
      <c r="M10" s="626"/>
      <c r="N10" s="24"/>
      <c r="O10" s="21"/>
      <c r="P10" s="1"/>
      <c r="V10" s="128"/>
    </row>
    <row r="11" spans="1:22" ht="13.5" thickBot="1">
      <c r="A11" s="738"/>
      <c r="B11" s="46" t="s">
        <v>20</v>
      </c>
      <c r="C11" s="85" t="s">
        <v>4461</v>
      </c>
      <c r="D11" s="586" t="s">
        <v>4462</v>
      </c>
      <c r="E11" s="587"/>
      <c r="F11" s="588"/>
      <c r="G11" s="636"/>
      <c r="H11" s="645"/>
      <c r="I11" s="639"/>
      <c r="J11" s="619"/>
      <c r="K11" s="642"/>
      <c r="L11" s="628"/>
      <c r="M11" s="629"/>
      <c r="N11" s="25"/>
      <c r="O11" s="21"/>
      <c r="P11" s="1"/>
      <c r="V11" s="128"/>
    </row>
    <row r="12" spans="1:22" ht="13.5" thickTop="1">
      <c r="A12" s="738"/>
      <c r="B12" s="589" t="s">
        <v>25</v>
      </c>
      <c r="C12" s="607" t="s">
        <v>70</v>
      </c>
      <c r="D12" s="609" t="s">
        <v>21</v>
      </c>
      <c r="E12" s="630" t="s">
        <v>14</v>
      </c>
      <c r="F12" s="631"/>
      <c r="G12" s="611" t="s">
        <v>71</v>
      </c>
      <c r="H12" s="612"/>
      <c r="I12" s="613"/>
      <c r="J12" s="607" t="s">
        <v>72</v>
      </c>
      <c r="K12" s="603" t="s">
        <v>75</v>
      </c>
      <c r="L12" s="605" t="s">
        <v>74</v>
      </c>
      <c r="M12" s="609" t="s">
        <v>7</v>
      </c>
      <c r="N12" s="26"/>
      <c r="O12" s="1"/>
      <c r="V12" s="128"/>
    </row>
    <row r="13" spans="1:22" ht="34.5" customHeight="1" thickBot="1">
      <c r="A13" s="739"/>
      <c r="B13" s="590"/>
      <c r="C13" s="608"/>
      <c r="D13" s="610"/>
      <c r="E13" s="632"/>
      <c r="F13" s="633"/>
      <c r="G13" s="614"/>
      <c r="H13" s="615"/>
      <c r="I13" s="616"/>
      <c r="J13" s="751"/>
      <c r="K13" s="762"/>
      <c r="L13" s="763"/>
      <c r="M13" s="751"/>
      <c r="N13" s="27"/>
      <c r="O13" s="1"/>
      <c r="V13" s="128"/>
    </row>
    <row r="14" spans="1:22" ht="23.25" customHeight="1" thickTop="1">
      <c r="A14" s="752">
        <f>1</f>
        <v>1</v>
      </c>
      <c r="B14" s="127" t="s">
        <v>76</v>
      </c>
      <c r="C14" s="127" t="s">
        <v>78</v>
      </c>
      <c r="D14" s="127" t="s">
        <v>23</v>
      </c>
      <c r="E14" s="754" t="s">
        <v>80</v>
      </c>
      <c r="F14" s="754"/>
      <c r="G14" s="766" t="s">
        <v>71</v>
      </c>
      <c r="H14" s="767"/>
      <c r="I14" s="768"/>
      <c r="J14" s="54" t="s">
        <v>2</v>
      </c>
      <c r="K14" s="55"/>
      <c r="L14" s="55"/>
      <c r="M14" s="56"/>
      <c r="N14" s="3"/>
      <c r="V14" s="62"/>
    </row>
    <row r="15" spans="1:22" ht="33.75">
      <c r="A15" s="764"/>
      <c r="B15" s="13" t="s">
        <v>4463</v>
      </c>
      <c r="C15" s="133" t="s">
        <v>4464</v>
      </c>
      <c r="D15" s="5">
        <v>43773</v>
      </c>
      <c r="E15" s="13"/>
      <c r="F15" s="13" t="s">
        <v>4465</v>
      </c>
      <c r="G15" s="755" t="s">
        <v>4466</v>
      </c>
      <c r="H15" s="756"/>
      <c r="I15" s="757"/>
      <c r="J15" s="52" t="s">
        <v>4467</v>
      </c>
      <c r="K15" s="52"/>
      <c r="L15" s="52" t="s">
        <v>3</v>
      </c>
      <c r="M15" s="53">
        <v>304</v>
      </c>
      <c r="N15" s="3"/>
      <c r="V15" s="63"/>
    </row>
    <row r="16" spans="1:22" ht="22.5">
      <c r="A16" s="764"/>
      <c r="B16" s="129" t="s">
        <v>77</v>
      </c>
      <c r="C16" s="129" t="s">
        <v>79</v>
      </c>
      <c r="D16" s="129" t="s">
        <v>22</v>
      </c>
      <c r="E16" s="758" t="s">
        <v>81</v>
      </c>
      <c r="F16" s="758"/>
      <c r="G16" s="707"/>
      <c r="H16" s="708"/>
      <c r="I16" s="709"/>
      <c r="J16" s="18" t="s">
        <v>1</v>
      </c>
      <c r="K16" s="19"/>
      <c r="L16" s="19"/>
      <c r="M16" s="20"/>
      <c r="N16" s="3"/>
      <c r="V16" s="64"/>
    </row>
    <row r="17" spans="1:22" ht="23.25" thickBot="1">
      <c r="A17" s="765"/>
      <c r="B17" s="14" t="s">
        <v>4468</v>
      </c>
      <c r="C17" s="14" t="s">
        <v>4466</v>
      </c>
      <c r="D17" s="134">
        <v>43775</v>
      </c>
      <c r="E17" s="16" t="s">
        <v>4</v>
      </c>
      <c r="F17" s="17" t="s">
        <v>4469</v>
      </c>
      <c r="G17" s="769"/>
      <c r="H17" s="770"/>
      <c r="I17" s="771"/>
      <c r="J17" s="18" t="s">
        <v>0</v>
      </c>
      <c r="K17" s="19"/>
      <c r="L17" s="19"/>
      <c r="M17" s="20"/>
      <c r="N17" s="3"/>
      <c r="V17" s="64"/>
    </row>
    <row r="18" spans="1:22" ht="24" thickTop="1" thickBot="1">
      <c r="A18" s="752">
        <f>A14+1</f>
        <v>2</v>
      </c>
      <c r="B18" s="127" t="s">
        <v>76</v>
      </c>
      <c r="C18" s="127" t="s">
        <v>78</v>
      </c>
      <c r="D18" s="127" t="s">
        <v>23</v>
      </c>
      <c r="E18" s="754" t="s">
        <v>80</v>
      </c>
      <c r="F18" s="754"/>
      <c r="G18" s="754" t="s">
        <v>71</v>
      </c>
      <c r="H18" s="716"/>
      <c r="I18" s="57"/>
      <c r="J18" s="54" t="s">
        <v>2</v>
      </c>
      <c r="K18" s="55"/>
      <c r="L18" s="55"/>
      <c r="M18" s="56"/>
      <c r="N18" s="3"/>
      <c r="V18" s="64"/>
    </row>
    <row r="19" spans="1:22" ht="30" customHeight="1" thickBot="1">
      <c r="A19" s="697"/>
      <c r="B19" s="13" t="s">
        <v>4470</v>
      </c>
      <c r="C19" s="13" t="s">
        <v>4471</v>
      </c>
      <c r="D19" s="5">
        <v>43788</v>
      </c>
      <c r="E19" s="13"/>
      <c r="F19" s="13" t="s">
        <v>4472</v>
      </c>
      <c r="G19" s="755" t="s">
        <v>4473</v>
      </c>
      <c r="H19" s="756"/>
      <c r="I19" s="757"/>
      <c r="J19" s="52" t="s">
        <v>154</v>
      </c>
      <c r="K19" s="52"/>
      <c r="L19" s="52" t="s">
        <v>3</v>
      </c>
      <c r="M19" s="53">
        <v>504</v>
      </c>
      <c r="N19" s="3"/>
      <c r="V19" s="64"/>
    </row>
    <row r="20" spans="1:22" ht="23.25" thickBot="1">
      <c r="A20" s="697"/>
      <c r="B20" s="129" t="s">
        <v>77</v>
      </c>
      <c r="C20" s="129" t="s">
        <v>79</v>
      </c>
      <c r="D20" s="129" t="s">
        <v>22</v>
      </c>
      <c r="E20" s="758" t="s">
        <v>81</v>
      </c>
      <c r="F20" s="758"/>
      <c r="G20" s="707"/>
      <c r="H20" s="708"/>
      <c r="I20" s="709"/>
      <c r="J20" s="18" t="s">
        <v>4467</v>
      </c>
      <c r="K20" s="19"/>
      <c r="L20" s="19" t="s">
        <v>3</v>
      </c>
      <c r="M20" s="20">
        <v>619.55999999999995</v>
      </c>
      <c r="N20" s="3"/>
      <c r="V20" s="64"/>
    </row>
    <row r="21" spans="1:22" ht="23.25" thickBot="1">
      <c r="A21" s="753"/>
      <c r="B21" s="14" t="s">
        <v>4474</v>
      </c>
      <c r="C21" s="14" t="s">
        <v>4473</v>
      </c>
      <c r="D21" s="134">
        <v>43791</v>
      </c>
      <c r="E21" s="16" t="s">
        <v>4</v>
      </c>
      <c r="F21" s="17" t="s">
        <v>4475</v>
      </c>
      <c r="G21" s="759"/>
      <c r="H21" s="760"/>
      <c r="I21" s="761"/>
      <c r="J21" s="18" t="s">
        <v>0</v>
      </c>
      <c r="K21" s="19"/>
      <c r="L21" s="19"/>
      <c r="M21" s="20"/>
      <c r="N21" s="3"/>
      <c r="V21" s="64"/>
    </row>
    <row r="22" spans="1:22" ht="24" thickTop="1" thickBot="1">
      <c r="A22" s="752">
        <f>A18+1</f>
        <v>3</v>
      </c>
      <c r="B22" s="127" t="s">
        <v>76</v>
      </c>
      <c r="C22" s="127" t="s">
        <v>78</v>
      </c>
      <c r="D22" s="127" t="s">
        <v>23</v>
      </c>
      <c r="E22" s="754" t="s">
        <v>80</v>
      </c>
      <c r="F22" s="754"/>
      <c r="G22" s="754" t="s">
        <v>71</v>
      </c>
      <c r="H22" s="716"/>
      <c r="I22" s="57"/>
      <c r="J22" s="54" t="s">
        <v>2</v>
      </c>
      <c r="K22" s="55"/>
      <c r="L22" s="55"/>
      <c r="M22" s="56"/>
      <c r="N22" s="3"/>
      <c r="V22" s="64"/>
    </row>
    <row r="23" spans="1:22" ht="13.5" thickBot="1">
      <c r="A23" s="697"/>
      <c r="B23" s="13"/>
      <c r="C23" s="13"/>
      <c r="D23" s="5"/>
      <c r="E23" s="13"/>
      <c r="F23" s="13"/>
      <c r="G23" s="755"/>
      <c r="H23" s="756"/>
      <c r="I23" s="757"/>
      <c r="J23" s="52" t="s">
        <v>2</v>
      </c>
      <c r="K23" s="52"/>
      <c r="L23" s="52"/>
      <c r="M23" s="53"/>
      <c r="N23" s="3"/>
      <c r="V23" s="64"/>
    </row>
    <row r="24" spans="1:22" ht="23.25" thickBot="1">
      <c r="A24" s="697"/>
      <c r="B24" s="129" t="s">
        <v>77</v>
      </c>
      <c r="C24" s="129" t="s">
        <v>79</v>
      </c>
      <c r="D24" s="129" t="s">
        <v>22</v>
      </c>
      <c r="E24" s="758" t="s">
        <v>81</v>
      </c>
      <c r="F24" s="758"/>
      <c r="G24" s="707"/>
      <c r="H24" s="708"/>
      <c r="I24" s="709"/>
      <c r="J24" s="18" t="s">
        <v>1</v>
      </c>
      <c r="K24" s="19"/>
      <c r="L24" s="19"/>
      <c r="M24" s="20"/>
      <c r="N24" s="3"/>
      <c r="V24" s="64"/>
    </row>
    <row r="25" spans="1:22" ht="13.5" thickBot="1">
      <c r="A25" s="753"/>
      <c r="B25" s="14"/>
      <c r="C25" s="14"/>
      <c r="D25" s="15"/>
      <c r="E25" s="16" t="s">
        <v>4</v>
      </c>
      <c r="F25" s="17"/>
      <c r="G25" s="759"/>
      <c r="H25" s="760"/>
      <c r="I25" s="761"/>
      <c r="J25" s="18" t="s">
        <v>0</v>
      </c>
      <c r="K25" s="19"/>
      <c r="L25" s="19"/>
      <c r="M25" s="20"/>
      <c r="N25" s="3"/>
      <c r="V25" s="64"/>
    </row>
    <row r="26" spans="1:22" ht="24" thickTop="1" thickBot="1">
      <c r="A26" s="752">
        <f t="shared" ref="A26" si="0">A22+1</f>
        <v>4</v>
      </c>
      <c r="B26" s="127" t="s">
        <v>76</v>
      </c>
      <c r="C26" s="127" t="s">
        <v>78</v>
      </c>
      <c r="D26" s="127" t="s">
        <v>23</v>
      </c>
      <c r="E26" s="754" t="s">
        <v>80</v>
      </c>
      <c r="F26" s="754"/>
      <c r="G26" s="754" t="s">
        <v>71</v>
      </c>
      <c r="H26" s="716"/>
      <c r="I26" s="57"/>
      <c r="J26" s="54" t="s">
        <v>2</v>
      </c>
      <c r="K26" s="55"/>
      <c r="L26" s="55"/>
      <c r="M26" s="56"/>
      <c r="N26" s="3"/>
      <c r="V26" s="64"/>
    </row>
    <row r="27" spans="1:22" ht="13.5" thickBot="1">
      <c r="A27" s="697"/>
      <c r="B27" s="13"/>
      <c r="C27" s="13"/>
      <c r="D27" s="5"/>
      <c r="E27" s="13"/>
      <c r="F27" s="13"/>
      <c r="G27" s="755"/>
      <c r="H27" s="756"/>
      <c r="I27" s="757"/>
      <c r="J27" s="52" t="s">
        <v>2</v>
      </c>
      <c r="K27" s="52"/>
      <c r="L27" s="52"/>
      <c r="M27" s="53"/>
      <c r="N27" s="3"/>
      <c r="V27" s="64"/>
    </row>
    <row r="28" spans="1:22" ht="23.25" thickBot="1">
      <c r="A28" s="697"/>
      <c r="B28" s="129" t="s">
        <v>77</v>
      </c>
      <c r="C28" s="129" t="s">
        <v>79</v>
      </c>
      <c r="D28" s="129" t="s">
        <v>22</v>
      </c>
      <c r="E28" s="758" t="s">
        <v>81</v>
      </c>
      <c r="F28" s="758"/>
      <c r="G28" s="707"/>
      <c r="H28" s="708"/>
      <c r="I28" s="709"/>
      <c r="J28" s="18" t="s">
        <v>1</v>
      </c>
      <c r="K28" s="19"/>
      <c r="L28" s="19"/>
      <c r="M28" s="20"/>
      <c r="N28" s="3"/>
      <c r="V28" s="64"/>
    </row>
    <row r="29" spans="1:22" ht="13.5" thickBot="1">
      <c r="A29" s="753"/>
      <c r="B29" s="14"/>
      <c r="C29" s="14"/>
      <c r="D29" s="15"/>
      <c r="E29" s="16" t="s">
        <v>4</v>
      </c>
      <c r="F29" s="17"/>
      <c r="G29" s="759"/>
      <c r="H29" s="760"/>
      <c r="I29" s="761"/>
      <c r="J29" s="18" t="s">
        <v>0</v>
      </c>
      <c r="K29" s="19"/>
      <c r="L29" s="19"/>
      <c r="M29" s="20"/>
      <c r="N29" s="3"/>
      <c r="V29" s="64"/>
    </row>
    <row r="30" spans="1:22" ht="24" thickTop="1" thickBot="1">
      <c r="A30" s="752">
        <f t="shared" ref="A30" si="1">A26+1</f>
        <v>5</v>
      </c>
      <c r="B30" s="127" t="s">
        <v>76</v>
      </c>
      <c r="C30" s="127" t="s">
        <v>78</v>
      </c>
      <c r="D30" s="127" t="s">
        <v>23</v>
      </c>
      <c r="E30" s="754" t="s">
        <v>80</v>
      </c>
      <c r="F30" s="754"/>
      <c r="G30" s="754" t="s">
        <v>71</v>
      </c>
      <c r="H30" s="716"/>
      <c r="I30" s="57"/>
      <c r="J30" s="54" t="s">
        <v>2</v>
      </c>
      <c r="K30" s="55"/>
      <c r="L30" s="55"/>
      <c r="M30" s="56"/>
      <c r="N30" s="3"/>
      <c r="V30" s="64"/>
    </row>
    <row r="31" spans="1:22" ht="13.5" thickBot="1">
      <c r="A31" s="697"/>
      <c r="B31" s="13"/>
      <c r="C31" s="13"/>
      <c r="D31" s="5"/>
      <c r="E31" s="13"/>
      <c r="F31" s="13"/>
      <c r="G31" s="755"/>
      <c r="H31" s="756"/>
      <c r="I31" s="757"/>
      <c r="J31" s="52" t="s">
        <v>2</v>
      </c>
      <c r="K31" s="52"/>
      <c r="L31" s="52"/>
      <c r="M31" s="53"/>
      <c r="N31" s="3"/>
      <c r="V31" s="64"/>
    </row>
    <row r="32" spans="1:22" ht="23.25" thickBot="1">
      <c r="A32" s="697"/>
      <c r="B32" s="129" t="s">
        <v>77</v>
      </c>
      <c r="C32" s="129" t="s">
        <v>79</v>
      </c>
      <c r="D32" s="129" t="s">
        <v>22</v>
      </c>
      <c r="E32" s="758" t="s">
        <v>81</v>
      </c>
      <c r="F32" s="758"/>
      <c r="G32" s="707"/>
      <c r="H32" s="708"/>
      <c r="I32" s="709"/>
      <c r="J32" s="18" t="s">
        <v>1</v>
      </c>
      <c r="K32" s="19"/>
      <c r="L32" s="19"/>
      <c r="M32" s="20"/>
      <c r="N32" s="3"/>
      <c r="V32" s="64"/>
    </row>
    <row r="33" spans="1:22" ht="13.5" thickBot="1">
      <c r="A33" s="753"/>
      <c r="B33" s="14"/>
      <c r="C33" s="14"/>
      <c r="D33" s="15"/>
      <c r="E33" s="16" t="s">
        <v>4</v>
      </c>
      <c r="F33" s="17"/>
      <c r="G33" s="759"/>
      <c r="H33" s="760"/>
      <c r="I33" s="761"/>
      <c r="J33" s="18" t="s">
        <v>0</v>
      </c>
      <c r="K33" s="19"/>
      <c r="L33" s="19"/>
      <c r="M33" s="20"/>
      <c r="N33" s="3"/>
      <c r="V33" s="64"/>
    </row>
    <row r="34" spans="1:22" ht="24" thickTop="1" thickBot="1">
      <c r="A34" s="752">
        <f t="shared" ref="A34" si="2">A30+1</f>
        <v>6</v>
      </c>
      <c r="B34" s="127" t="s">
        <v>76</v>
      </c>
      <c r="C34" s="127" t="s">
        <v>78</v>
      </c>
      <c r="D34" s="127" t="s">
        <v>23</v>
      </c>
      <c r="E34" s="754" t="s">
        <v>80</v>
      </c>
      <c r="F34" s="754"/>
      <c r="G34" s="754" t="s">
        <v>71</v>
      </c>
      <c r="H34" s="716"/>
      <c r="I34" s="57"/>
      <c r="J34" s="54" t="s">
        <v>2</v>
      </c>
      <c r="K34" s="55"/>
      <c r="L34" s="55"/>
      <c r="M34" s="56"/>
      <c r="N34" s="3"/>
      <c r="V34" s="64"/>
    </row>
    <row r="35" spans="1:22" ht="13.5" thickBot="1">
      <c r="A35" s="697"/>
      <c r="B35" s="13"/>
      <c r="C35" s="13"/>
      <c r="D35" s="5"/>
      <c r="E35" s="13"/>
      <c r="F35" s="13"/>
      <c r="G35" s="755"/>
      <c r="H35" s="756"/>
      <c r="I35" s="757"/>
      <c r="J35" s="52" t="s">
        <v>2</v>
      </c>
      <c r="K35" s="52"/>
      <c r="L35" s="52"/>
      <c r="M35" s="53"/>
      <c r="N35" s="3"/>
      <c r="V35" s="64"/>
    </row>
    <row r="36" spans="1:22" ht="23.25" thickBot="1">
      <c r="A36" s="697"/>
      <c r="B36" s="129" t="s">
        <v>77</v>
      </c>
      <c r="C36" s="129" t="s">
        <v>79</v>
      </c>
      <c r="D36" s="129" t="s">
        <v>22</v>
      </c>
      <c r="E36" s="758" t="s">
        <v>81</v>
      </c>
      <c r="F36" s="758"/>
      <c r="G36" s="707"/>
      <c r="H36" s="708"/>
      <c r="I36" s="709"/>
      <c r="J36" s="18" t="s">
        <v>1</v>
      </c>
      <c r="K36" s="19"/>
      <c r="L36" s="19"/>
      <c r="M36" s="20"/>
      <c r="N36" s="3"/>
      <c r="V36" s="64"/>
    </row>
    <row r="37" spans="1:22" ht="13.5" thickBot="1">
      <c r="A37" s="753"/>
      <c r="B37" s="14"/>
      <c r="C37" s="14"/>
      <c r="D37" s="15"/>
      <c r="E37" s="16" t="s">
        <v>4</v>
      </c>
      <c r="F37" s="17"/>
      <c r="G37" s="759"/>
      <c r="H37" s="760"/>
      <c r="I37" s="761"/>
      <c r="J37" s="18" t="s">
        <v>0</v>
      </c>
      <c r="K37" s="19"/>
      <c r="L37" s="19"/>
      <c r="M37" s="20"/>
      <c r="N37" s="3"/>
      <c r="V37" s="64"/>
    </row>
    <row r="38" spans="1:22" ht="24" thickTop="1" thickBot="1">
      <c r="A38" s="752">
        <f t="shared" ref="A38" si="3">A34+1</f>
        <v>7</v>
      </c>
      <c r="B38" s="127" t="s">
        <v>76</v>
      </c>
      <c r="C38" s="127" t="s">
        <v>78</v>
      </c>
      <c r="D38" s="127" t="s">
        <v>23</v>
      </c>
      <c r="E38" s="754" t="s">
        <v>80</v>
      </c>
      <c r="F38" s="754"/>
      <c r="G38" s="754" t="s">
        <v>71</v>
      </c>
      <c r="H38" s="716"/>
      <c r="I38" s="57"/>
      <c r="J38" s="54" t="s">
        <v>2</v>
      </c>
      <c r="K38" s="55"/>
      <c r="L38" s="55"/>
      <c r="M38" s="56"/>
      <c r="N38" s="3"/>
      <c r="V38" s="64"/>
    </row>
    <row r="39" spans="1:22" ht="13.5" thickBot="1">
      <c r="A39" s="697"/>
      <c r="B39" s="13"/>
      <c r="C39" s="13"/>
      <c r="D39" s="5"/>
      <c r="E39" s="13"/>
      <c r="F39" s="13"/>
      <c r="G39" s="755"/>
      <c r="H39" s="756"/>
      <c r="I39" s="757"/>
      <c r="J39" s="52" t="s">
        <v>2</v>
      </c>
      <c r="K39" s="52"/>
      <c r="L39" s="52"/>
      <c r="M39" s="53"/>
      <c r="N39" s="3"/>
      <c r="V39" s="64"/>
    </row>
    <row r="40" spans="1:22" ht="23.25" thickBot="1">
      <c r="A40" s="697"/>
      <c r="B40" s="129" t="s">
        <v>77</v>
      </c>
      <c r="C40" s="129" t="s">
        <v>79</v>
      </c>
      <c r="D40" s="129" t="s">
        <v>22</v>
      </c>
      <c r="E40" s="758" t="s">
        <v>81</v>
      </c>
      <c r="F40" s="758"/>
      <c r="G40" s="707"/>
      <c r="H40" s="708"/>
      <c r="I40" s="709"/>
      <c r="J40" s="18" t="s">
        <v>1</v>
      </c>
      <c r="K40" s="19"/>
      <c r="L40" s="19"/>
      <c r="M40" s="20"/>
      <c r="N40" s="3"/>
      <c r="V40" s="64"/>
    </row>
    <row r="41" spans="1:22" ht="13.5" thickBot="1">
      <c r="A41" s="753"/>
      <c r="B41" s="14"/>
      <c r="C41" s="14"/>
      <c r="D41" s="15"/>
      <c r="E41" s="16" t="s">
        <v>4</v>
      </c>
      <c r="F41" s="17"/>
      <c r="G41" s="759"/>
      <c r="H41" s="760"/>
      <c r="I41" s="761"/>
      <c r="J41" s="18" t="s">
        <v>0</v>
      </c>
      <c r="K41" s="19"/>
      <c r="L41" s="19"/>
      <c r="M41" s="20"/>
      <c r="N41" s="3"/>
      <c r="V41" s="64"/>
    </row>
    <row r="42" spans="1:22" ht="24" thickTop="1" thickBot="1">
      <c r="A42" s="752">
        <f t="shared" ref="A42" si="4">A38+1</f>
        <v>8</v>
      </c>
      <c r="B42" s="127" t="s">
        <v>76</v>
      </c>
      <c r="C42" s="127" t="s">
        <v>78</v>
      </c>
      <c r="D42" s="127" t="s">
        <v>23</v>
      </c>
      <c r="E42" s="754" t="s">
        <v>80</v>
      </c>
      <c r="F42" s="754"/>
      <c r="G42" s="754" t="s">
        <v>71</v>
      </c>
      <c r="H42" s="716"/>
      <c r="I42" s="57"/>
      <c r="J42" s="54" t="s">
        <v>2</v>
      </c>
      <c r="K42" s="55"/>
      <c r="L42" s="55"/>
      <c r="M42" s="56"/>
      <c r="N42" s="3"/>
      <c r="V42" s="64"/>
    </row>
    <row r="43" spans="1:22" ht="13.5" thickBot="1">
      <c r="A43" s="697"/>
      <c r="B43" s="13"/>
      <c r="C43" s="13"/>
      <c r="D43" s="5"/>
      <c r="E43" s="13"/>
      <c r="F43" s="13"/>
      <c r="G43" s="755"/>
      <c r="H43" s="756"/>
      <c r="I43" s="757"/>
      <c r="J43" s="52" t="s">
        <v>2</v>
      </c>
      <c r="K43" s="52"/>
      <c r="L43" s="52"/>
      <c r="M43" s="53"/>
      <c r="N43" s="3"/>
      <c r="V43" s="64"/>
    </row>
    <row r="44" spans="1:22" ht="23.25" thickBot="1">
      <c r="A44" s="697"/>
      <c r="B44" s="129" t="s">
        <v>77</v>
      </c>
      <c r="C44" s="129" t="s">
        <v>79</v>
      </c>
      <c r="D44" s="129" t="s">
        <v>22</v>
      </c>
      <c r="E44" s="758" t="s">
        <v>81</v>
      </c>
      <c r="F44" s="758"/>
      <c r="G44" s="707"/>
      <c r="H44" s="708"/>
      <c r="I44" s="709"/>
      <c r="J44" s="18" t="s">
        <v>1</v>
      </c>
      <c r="K44" s="19"/>
      <c r="L44" s="19"/>
      <c r="M44" s="20"/>
      <c r="N44" s="3"/>
      <c r="V44" s="64"/>
    </row>
    <row r="45" spans="1:22" ht="13.5" thickBot="1">
      <c r="A45" s="753"/>
      <c r="B45" s="14"/>
      <c r="C45" s="14"/>
      <c r="D45" s="15"/>
      <c r="E45" s="16" t="s">
        <v>4</v>
      </c>
      <c r="F45" s="17"/>
      <c r="G45" s="759"/>
      <c r="H45" s="760"/>
      <c r="I45" s="761"/>
      <c r="J45" s="18" t="s">
        <v>0</v>
      </c>
      <c r="K45" s="19"/>
      <c r="L45" s="19"/>
      <c r="M45" s="20"/>
      <c r="N45" s="3"/>
      <c r="V45" s="64"/>
    </row>
    <row r="46" spans="1:22" ht="24" thickTop="1" thickBot="1">
      <c r="A46" s="752">
        <f t="shared" ref="A46" si="5">A42+1</f>
        <v>9</v>
      </c>
      <c r="B46" s="127" t="s">
        <v>76</v>
      </c>
      <c r="C46" s="127" t="s">
        <v>78</v>
      </c>
      <c r="D46" s="127" t="s">
        <v>23</v>
      </c>
      <c r="E46" s="754" t="s">
        <v>80</v>
      </c>
      <c r="F46" s="754"/>
      <c r="G46" s="754" t="s">
        <v>71</v>
      </c>
      <c r="H46" s="716"/>
      <c r="I46" s="57"/>
      <c r="J46" s="54" t="s">
        <v>2</v>
      </c>
      <c r="K46" s="55"/>
      <c r="L46" s="55"/>
      <c r="M46" s="56"/>
      <c r="N46" s="3"/>
      <c r="V46" s="64"/>
    </row>
    <row r="47" spans="1:22" ht="13.5" thickBot="1">
      <c r="A47" s="697"/>
      <c r="B47" s="13"/>
      <c r="C47" s="13"/>
      <c r="D47" s="5"/>
      <c r="E47" s="13"/>
      <c r="F47" s="13"/>
      <c r="G47" s="755"/>
      <c r="H47" s="756"/>
      <c r="I47" s="757"/>
      <c r="J47" s="52" t="s">
        <v>2</v>
      </c>
      <c r="K47" s="52"/>
      <c r="L47" s="52"/>
      <c r="M47" s="53"/>
      <c r="N47" s="3"/>
      <c r="V47" s="64"/>
    </row>
    <row r="48" spans="1:22" ht="23.25" thickBot="1">
      <c r="A48" s="697"/>
      <c r="B48" s="129" t="s">
        <v>77</v>
      </c>
      <c r="C48" s="129" t="s">
        <v>79</v>
      </c>
      <c r="D48" s="129" t="s">
        <v>22</v>
      </c>
      <c r="E48" s="758" t="s">
        <v>81</v>
      </c>
      <c r="F48" s="758"/>
      <c r="G48" s="707"/>
      <c r="H48" s="708"/>
      <c r="I48" s="709"/>
      <c r="J48" s="18" t="s">
        <v>1</v>
      </c>
      <c r="K48" s="19"/>
      <c r="L48" s="19"/>
      <c r="M48" s="20"/>
      <c r="N48" s="3"/>
      <c r="V48" s="64"/>
    </row>
    <row r="49" spans="1:22" ht="13.5" thickBot="1">
      <c r="A49" s="753"/>
      <c r="B49" s="14"/>
      <c r="C49" s="14"/>
      <c r="D49" s="15"/>
      <c r="E49" s="16" t="s">
        <v>4</v>
      </c>
      <c r="F49" s="17"/>
      <c r="G49" s="759"/>
      <c r="H49" s="760"/>
      <c r="I49" s="761"/>
      <c r="J49" s="18" t="s">
        <v>0</v>
      </c>
      <c r="K49" s="19"/>
      <c r="L49" s="19"/>
      <c r="M49" s="20"/>
      <c r="N49" s="3"/>
      <c r="V49" s="64"/>
    </row>
    <row r="50" spans="1:22" ht="24" thickTop="1" thickBot="1">
      <c r="A50" s="752">
        <f t="shared" ref="A50" si="6">A46+1</f>
        <v>10</v>
      </c>
      <c r="B50" s="127" t="s">
        <v>76</v>
      </c>
      <c r="C50" s="127" t="s">
        <v>78</v>
      </c>
      <c r="D50" s="127" t="s">
        <v>23</v>
      </c>
      <c r="E50" s="754" t="s">
        <v>80</v>
      </c>
      <c r="F50" s="754"/>
      <c r="G50" s="754" t="s">
        <v>71</v>
      </c>
      <c r="H50" s="716"/>
      <c r="I50" s="57"/>
      <c r="J50" s="54" t="s">
        <v>2</v>
      </c>
      <c r="K50" s="55"/>
      <c r="L50" s="55"/>
      <c r="M50" s="56"/>
      <c r="N50" s="3"/>
      <c r="V50" s="64"/>
    </row>
    <row r="51" spans="1:22" ht="13.5" thickBot="1">
      <c r="A51" s="697"/>
      <c r="B51" s="13"/>
      <c r="C51" s="13"/>
      <c r="D51" s="5"/>
      <c r="E51" s="13"/>
      <c r="F51" s="13"/>
      <c r="G51" s="755"/>
      <c r="H51" s="756"/>
      <c r="I51" s="757"/>
      <c r="J51" s="52" t="s">
        <v>2</v>
      </c>
      <c r="K51" s="52"/>
      <c r="L51" s="52"/>
      <c r="M51" s="53"/>
      <c r="N51" s="3"/>
      <c r="P51" s="2"/>
      <c r="V51" s="64"/>
    </row>
    <row r="52" spans="1:22" ht="23.25" thickBot="1">
      <c r="A52" s="697"/>
      <c r="B52" s="129" t="s">
        <v>77</v>
      </c>
      <c r="C52" s="129" t="s">
        <v>79</v>
      </c>
      <c r="D52" s="129" t="s">
        <v>22</v>
      </c>
      <c r="E52" s="758" t="s">
        <v>81</v>
      </c>
      <c r="F52" s="758"/>
      <c r="G52" s="707"/>
      <c r="H52" s="708"/>
      <c r="I52" s="709"/>
      <c r="J52" s="18" t="s">
        <v>1</v>
      </c>
      <c r="K52" s="19"/>
      <c r="L52" s="19"/>
      <c r="M52" s="20"/>
      <c r="N52" s="3"/>
      <c r="V52" s="64"/>
    </row>
    <row r="53" spans="1:22" s="2" customFormat="1" ht="13.5" thickBot="1">
      <c r="A53" s="753"/>
      <c r="B53" s="14"/>
      <c r="C53" s="14"/>
      <c r="D53" s="15"/>
      <c r="E53" s="16" t="s">
        <v>4</v>
      </c>
      <c r="F53" s="17"/>
      <c r="G53" s="759"/>
      <c r="H53" s="760"/>
      <c r="I53" s="761"/>
      <c r="J53" s="18" t="s">
        <v>0</v>
      </c>
      <c r="K53" s="19"/>
      <c r="L53" s="19"/>
      <c r="M53" s="20"/>
      <c r="N53" s="4"/>
      <c r="P53" s="128"/>
      <c r="Q53" s="128"/>
      <c r="V53" s="64"/>
    </row>
    <row r="54" spans="1:22" ht="24" thickTop="1" thickBot="1">
      <c r="A54" s="752">
        <f t="shared" ref="A54" si="7">A50+1</f>
        <v>11</v>
      </c>
      <c r="B54" s="127" t="s">
        <v>76</v>
      </c>
      <c r="C54" s="127" t="s">
        <v>78</v>
      </c>
      <c r="D54" s="127" t="s">
        <v>23</v>
      </c>
      <c r="E54" s="754" t="s">
        <v>80</v>
      </c>
      <c r="F54" s="754"/>
      <c r="G54" s="754" t="s">
        <v>71</v>
      </c>
      <c r="H54" s="716"/>
      <c r="I54" s="57"/>
      <c r="J54" s="54" t="s">
        <v>2</v>
      </c>
      <c r="K54" s="55"/>
      <c r="L54" s="55"/>
      <c r="M54" s="56"/>
      <c r="N54" s="3"/>
      <c r="V54" s="64"/>
    </row>
    <row r="55" spans="1:22" ht="13.5" thickBot="1">
      <c r="A55" s="697"/>
      <c r="B55" s="13"/>
      <c r="C55" s="13"/>
      <c r="D55" s="5"/>
      <c r="E55" s="13"/>
      <c r="F55" s="13"/>
      <c r="G55" s="755"/>
      <c r="H55" s="756"/>
      <c r="I55" s="757"/>
      <c r="J55" s="52" t="s">
        <v>2</v>
      </c>
      <c r="K55" s="52"/>
      <c r="L55" s="52"/>
      <c r="M55" s="53"/>
      <c r="N55" s="3"/>
      <c r="V55" s="64"/>
    </row>
    <row r="56" spans="1:22" ht="23.25" thickBot="1">
      <c r="A56" s="697"/>
      <c r="B56" s="129" t="s">
        <v>77</v>
      </c>
      <c r="C56" s="129" t="s">
        <v>79</v>
      </c>
      <c r="D56" s="129" t="s">
        <v>22</v>
      </c>
      <c r="E56" s="758" t="s">
        <v>81</v>
      </c>
      <c r="F56" s="758"/>
      <c r="G56" s="707"/>
      <c r="H56" s="708"/>
      <c r="I56" s="709"/>
      <c r="J56" s="18" t="s">
        <v>1</v>
      </c>
      <c r="K56" s="19"/>
      <c r="L56" s="19"/>
      <c r="M56" s="20"/>
      <c r="N56" s="3"/>
      <c r="V56" s="64"/>
    </row>
    <row r="57" spans="1:22" ht="13.5" thickBot="1">
      <c r="A57" s="753"/>
      <c r="B57" s="14"/>
      <c r="C57" s="14"/>
      <c r="D57" s="15"/>
      <c r="E57" s="16" t="s">
        <v>4</v>
      </c>
      <c r="F57" s="17"/>
      <c r="G57" s="759"/>
      <c r="H57" s="760"/>
      <c r="I57" s="761"/>
      <c r="J57" s="18" t="s">
        <v>0</v>
      </c>
      <c r="K57" s="19"/>
      <c r="L57" s="19"/>
      <c r="M57" s="20"/>
      <c r="N57" s="3"/>
      <c r="V57" s="64"/>
    </row>
    <row r="58" spans="1:22" ht="24" thickTop="1" thickBot="1">
      <c r="A58" s="752">
        <f t="shared" ref="A58" si="8">A54+1</f>
        <v>12</v>
      </c>
      <c r="B58" s="127" t="s">
        <v>76</v>
      </c>
      <c r="C58" s="127" t="s">
        <v>78</v>
      </c>
      <c r="D58" s="127" t="s">
        <v>23</v>
      </c>
      <c r="E58" s="754" t="s">
        <v>80</v>
      </c>
      <c r="F58" s="754"/>
      <c r="G58" s="754" t="s">
        <v>71</v>
      </c>
      <c r="H58" s="716"/>
      <c r="I58" s="57"/>
      <c r="J58" s="54" t="s">
        <v>2</v>
      </c>
      <c r="K58" s="55"/>
      <c r="L58" s="55"/>
      <c r="M58" s="56"/>
      <c r="N58" s="3"/>
      <c r="V58" s="64"/>
    </row>
    <row r="59" spans="1:22" ht="13.5" thickBot="1">
      <c r="A59" s="697"/>
      <c r="B59" s="13"/>
      <c r="C59" s="13"/>
      <c r="D59" s="5"/>
      <c r="E59" s="13"/>
      <c r="F59" s="13"/>
      <c r="G59" s="755"/>
      <c r="H59" s="756"/>
      <c r="I59" s="757"/>
      <c r="J59" s="52" t="s">
        <v>2</v>
      </c>
      <c r="K59" s="52"/>
      <c r="L59" s="52"/>
      <c r="M59" s="53"/>
      <c r="N59" s="3"/>
      <c r="V59" s="64"/>
    </row>
    <row r="60" spans="1:22" ht="23.25" thickBot="1">
      <c r="A60" s="697"/>
      <c r="B60" s="129" t="s">
        <v>77</v>
      </c>
      <c r="C60" s="129" t="s">
        <v>79</v>
      </c>
      <c r="D60" s="129" t="s">
        <v>22</v>
      </c>
      <c r="E60" s="758" t="s">
        <v>81</v>
      </c>
      <c r="F60" s="758"/>
      <c r="G60" s="707"/>
      <c r="H60" s="708"/>
      <c r="I60" s="709"/>
      <c r="J60" s="18" t="s">
        <v>1</v>
      </c>
      <c r="K60" s="19"/>
      <c r="L60" s="19"/>
      <c r="M60" s="20"/>
      <c r="N60" s="3"/>
      <c r="V60" s="64"/>
    </row>
    <row r="61" spans="1:22" ht="13.5" thickBot="1">
      <c r="A61" s="753"/>
      <c r="B61" s="14"/>
      <c r="C61" s="14"/>
      <c r="D61" s="15"/>
      <c r="E61" s="16" t="s">
        <v>4</v>
      </c>
      <c r="F61" s="17"/>
      <c r="G61" s="759"/>
      <c r="H61" s="760"/>
      <c r="I61" s="761"/>
      <c r="J61" s="18" t="s">
        <v>0</v>
      </c>
      <c r="K61" s="19"/>
      <c r="L61" s="19"/>
      <c r="M61" s="20"/>
      <c r="N61" s="3"/>
      <c r="V61" s="64"/>
    </row>
    <row r="62" spans="1:22" ht="24" thickTop="1" thickBot="1">
      <c r="A62" s="752">
        <f t="shared" ref="A62" si="9">A58+1</f>
        <v>13</v>
      </c>
      <c r="B62" s="127" t="s">
        <v>76</v>
      </c>
      <c r="C62" s="127" t="s">
        <v>78</v>
      </c>
      <c r="D62" s="127" t="s">
        <v>23</v>
      </c>
      <c r="E62" s="754" t="s">
        <v>80</v>
      </c>
      <c r="F62" s="754"/>
      <c r="G62" s="754" t="s">
        <v>71</v>
      </c>
      <c r="H62" s="716"/>
      <c r="I62" s="57"/>
      <c r="J62" s="54" t="s">
        <v>2</v>
      </c>
      <c r="K62" s="55"/>
      <c r="L62" s="55"/>
      <c r="M62" s="56"/>
      <c r="N62" s="3"/>
      <c r="V62" s="64"/>
    </row>
    <row r="63" spans="1:22" ht="13.5" thickBot="1">
      <c r="A63" s="697"/>
      <c r="B63" s="13"/>
      <c r="C63" s="13"/>
      <c r="D63" s="5"/>
      <c r="E63" s="13"/>
      <c r="F63" s="13"/>
      <c r="G63" s="755"/>
      <c r="H63" s="756"/>
      <c r="I63" s="757"/>
      <c r="J63" s="52" t="s">
        <v>2</v>
      </c>
      <c r="K63" s="52"/>
      <c r="L63" s="52"/>
      <c r="M63" s="53"/>
      <c r="N63" s="3"/>
      <c r="V63" s="64"/>
    </row>
    <row r="64" spans="1:22" ht="23.25" thickBot="1">
      <c r="A64" s="697"/>
      <c r="B64" s="129" t="s">
        <v>77</v>
      </c>
      <c r="C64" s="129" t="s">
        <v>79</v>
      </c>
      <c r="D64" s="129" t="s">
        <v>22</v>
      </c>
      <c r="E64" s="758" t="s">
        <v>81</v>
      </c>
      <c r="F64" s="758"/>
      <c r="G64" s="707"/>
      <c r="H64" s="708"/>
      <c r="I64" s="709"/>
      <c r="J64" s="18" t="s">
        <v>1</v>
      </c>
      <c r="K64" s="19"/>
      <c r="L64" s="19"/>
      <c r="M64" s="20"/>
      <c r="N64" s="3"/>
      <c r="V64" s="64"/>
    </row>
    <row r="65" spans="1:22" ht="13.5" thickBot="1">
      <c r="A65" s="753"/>
      <c r="B65" s="14"/>
      <c r="C65" s="14"/>
      <c r="D65" s="15"/>
      <c r="E65" s="16" t="s">
        <v>4</v>
      </c>
      <c r="F65" s="17"/>
      <c r="G65" s="759"/>
      <c r="H65" s="760"/>
      <c r="I65" s="761"/>
      <c r="J65" s="18" t="s">
        <v>0</v>
      </c>
      <c r="K65" s="19"/>
      <c r="L65" s="19"/>
      <c r="M65" s="20"/>
      <c r="N65" s="3"/>
      <c r="V65" s="64"/>
    </row>
    <row r="66" spans="1:22" ht="24" thickTop="1" thickBot="1">
      <c r="A66" s="752">
        <f t="shared" ref="A66" si="10">A62+1</f>
        <v>14</v>
      </c>
      <c r="B66" s="127" t="s">
        <v>76</v>
      </c>
      <c r="C66" s="127" t="s">
        <v>78</v>
      </c>
      <c r="D66" s="127" t="s">
        <v>23</v>
      </c>
      <c r="E66" s="754" t="s">
        <v>80</v>
      </c>
      <c r="F66" s="754"/>
      <c r="G66" s="754" t="s">
        <v>71</v>
      </c>
      <c r="H66" s="716"/>
      <c r="I66" s="57"/>
      <c r="J66" s="54" t="s">
        <v>2</v>
      </c>
      <c r="K66" s="55"/>
      <c r="L66" s="55"/>
      <c r="M66" s="56"/>
      <c r="N66" s="3"/>
      <c r="V66" s="64"/>
    </row>
    <row r="67" spans="1:22" ht="13.5" thickBot="1">
      <c r="A67" s="697"/>
      <c r="B67" s="13"/>
      <c r="C67" s="13"/>
      <c r="D67" s="5"/>
      <c r="E67" s="13"/>
      <c r="F67" s="13"/>
      <c r="G67" s="755"/>
      <c r="H67" s="756"/>
      <c r="I67" s="757"/>
      <c r="J67" s="52" t="s">
        <v>2</v>
      </c>
      <c r="K67" s="52"/>
      <c r="L67" s="52"/>
      <c r="M67" s="53"/>
      <c r="N67" s="3"/>
      <c r="V67" s="65"/>
    </row>
    <row r="68" spans="1:22" ht="23.25" thickBot="1">
      <c r="A68" s="697"/>
      <c r="B68" s="129" t="s">
        <v>77</v>
      </c>
      <c r="C68" s="129" t="s">
        <v>79</v>
      </c>
      <c r="D68" s="129" t="s">
        <v>22</v>
      </c>
      <c r="E68" s="758" t="s">
        <v>81</v>
      </c>
      <c r="F68" s="758"/>
      <c r="G68" s="707"/>
      <c r="H68" s="708"/>
      <c r="I68" s="709"/>
      <c r="J68" s="18" t="s">
        <v>1</v>
      </c>
      <c r="K68" s="19"/>
      <c r="L68" s="19"/>
      <c r="M68" s="20"/>
      <c r="N68" s="3"/>
      <c r="V68" s="64"/>
    </row>
    <row r="69" spans="1:22" ht="13.5" thickBot="1">
      <c r="A69" s="753"/>
      <c r="B69" s="14"/>
      <c r="C69" s="14"/>
      <c r="D69" s="15"/>
      <c r="E69" s="16" t="s">
        <v>4</v>
      </c>
      <c r="F69" s="17"/>
      <c r="G69" s="759"/>
      <c r="H69" s="760"/>
      <c r="I69" s="761"/>
      <c r="J69" s="18" t="s">
        <v>0</v>
      </c>
      <c r="K69" s="19"/>
      <c r="L69" s="19"/>
      <c r="M69" s="20"/>
      <c r="N69" s="3"/>
      <c r="V69" s="64"/>
    </row>
    <row r="70" spans="1:22" ht="24" thickTop="1" thickBot="1">
      <c r="A70" s="752">
        <f t="shared" ref="A70" si="11">A66+1</f>
        <v>15</v>
      </c>
      <c r="B70" s="127" t="s">
        <v>76</v>
      </c>
      <c r="C70" s="127" t="s">
        <v>78</v>
      </c>
      <c r="D70" s="127" t="s">
        <v>23</v>
      </c>
      <c r="E70" s="754" t="s">
        <v>80</v>
      </c>
      <c r="F70" s="754"/>
      <c r="G70" s="754" t="s">
        <v>71</v>
      </c>
      <c r="H70" s="716"/>
      <c r="I70" s="57"/>
      <c r="J70" s="54" t="s">
        <v>2</v>
      </c>
      <c r="K70" s="55"/>
      <c r="L70" s="55"/>
      <c r="M70" s="56"/>
      <c r="N70" s="3"/>
      <c r="V70" s="64"/>
    </row>
    <row r="71" spans="1:22" ht="13.5" thickBot="1">
      <c r="A71" s="697"/>
      <c r="B71" s="13"/>
      <c r="C71" s="13"/>
      <c r="D71" s="5"/>
      <c r="E71" s="13"/>
      <c r="F71" s="13"/>
      <c r="G71" s="755"/>
      <c r="H71" s="756"/>
      <c r="I71" s="757"/>
      <c r="J71" s="52" t="s">
        <v>2</v>
      </c>
      <c r="K71" s="52"/>
      <c r="L71" s="52"/>
      <c r="M71" s="53"/>
      <c r="N71" s="3"/>
      <c r="V71" s="64"/>
    </row>
    <row r="72" spans="1:22" ht="23.25" thickBot="1">
      <c r="A72" s="697"/>
      <c r="B72" s="129" t="s">
        <v>77</v>
      </c>
      <c r="C72" s="129" t="s">
        <v>79</v>
      </c>
      <c r="D72" s="129" t="s">
        <v>22</v>
      </c>
      <c r="E72" s="758" t="s">
        <v>81</v>
      </c>
      <c r="F72" s="758"/>
      <c r="G72" s="707"/>
      <c r="H72" s="708"/>
      <c r="I72" s="709"/>
      <c r="J72" s="18" t="s">
        <v>1</v>
      </c>
      <c r="K72" s="19"/>
      <c r="L72" s="19"/>
      <c r="M72" s="20"/>
      <c r="N72" s="3"/>
      <c r="V72" s="64"/>
    </row>
    <row r="73" spans="1:22" ht="13.5" thickBot="1">
      <c r="A73" s="753"/>
      <c r="B73" s="14"/>
      <c r="C73" s="14"/>
      <c r="D73" s="15"/>
      <c r="E73" s="16" t="s">
        <v>4</v>
      </c>
      <c r="F73" s="17"/>
      <c r="G73" s="759"/>
      <c r="H73" s="760"/>
      <c r="I73" s="761"/>
      <c r="J73" s="18" t="s">
        <v>0</v>
      </c>
      <c r="K73" s="19"/>
      <c r="L73" s="19"/>
      <c r="M73" s="20"/>
      <c r="N73" s="3"/>
      <c r="V73" s="64"/>
    </row>
    <row r="74" spans="1:22" ht="24" thickTop="1" thickBot="1">
      <c r="A74" s="752">
        <f t="shared" ref="A74" si="12">A70+1</f>
        <v>16</v>
      </c>
      <c r="B74" s="127" t="s">
        <v>76</v>
      </c>
      <c r="C74" s="127" t="s">
        <v>78</v>
      </c>
      <c r="D74" s="127" t="s">
        <v>23</v>
      </c>
      <c r="E74" s="754" t="s">
        <v>80</v>
      </c>
      <c r="F74" s="754"/>
      <c r="G74" s="754" t="s">
        <v>71</v>
      </c>
      <c r="H74" s="716"/>
      <c r="I74" s="57"/>
      <c r="J74" s="54" t="s">
        <v>2</v>
      </c>
      <c r="K74" s="55"/>
      <c r="L74" s="55"/>
      <c r="M74" s="56"/>
      <c r="N74" s="3"/>
      <c r="V74" s="64"/>
    </row>
    <row r="75" spans="1:22" ht="13.5" thickBot="1">
      <c r="A75" s="697"/>
      <c r="B75" s="13"/>
      <c r="C75" s="13"/>
      <c r="D75" s="5"/>
      <c r="E75" s="13"/>
      <c r="F75" s="13"/>
      <c r="G75" s="755"/>
      <c r="H75" s="756"/>
      <c r="I75" s="757"/>
      <c r="J75" s="52" t="s">
        <v>2</v>
      </c>
      <c r="K75" s="52"/>
      <c r="L75" s="52"/>
      <c r="M75" s="53"/>
      <c r="N75" s="3"/>
      <c r="V75" s="64"/>
    </row>
    <row r="76" spans="1:22" ht="23.25" thickBot="1">
      <c r="A76" s="697"/>
      <c r="B76" s="129" t="s">
        <v>77</v>
      </c>
      <c r="C76" s="129" t="s">
        <v>79</v>
      </c>
      <c r="D76" s="129" t="s">
        <v>22</v>
      </c>
      <c r="E76" s="758" t="s">
        <v>81</v>
      </c>
      <c r="F76" s="758"/>
      <c r="G76" s="707"/>
      <c r="H76" s="708"/>
      <c r="I76" s="709"/>
      <c r="J76" s="18" t="s">
        <v>1</v>
      </c>
      <c r="K76" s="19"/>
      <c r="L76" s="19"/>
      <c r="M76" s="20"/>
      <c r="N76" s="3"/>
      <c r="V76" s="64"/>
    </row>
    <row r="77" spans="1:22" ht="13.5" thickBot="1">
      <c r="A77" s="753"/>
      <c r="B77" s="14"/>
      <c r="C77" s="14"/>
      <c r="D77" s="15"/>
      <c r="E77" s="16" t="s">
        <v>4</v>
      </c>
      <c r="F77" s="17"/>
      <c r="G77" s="759"/>
      <c r="H77" s="760"/>
      <c r="I77" s="761"/>
      <c r="J77" s="18" t="s">
        <v>0</v>
      </c>
      <c r="K77" s="19"/>
      <c r="L77" s="19"/>
      <c r="M77" s="20"/>
      <c r="N77" s="3"/>
      <c r="V77" s="64"/>
    </row>
    <row r="78" spans="1:22" ht="24" thickTop="1" thickBot="1">
      <c r="A78" s="752">
        <f t="shared" ref="A78" si="13">A74+1</f>
        <v>17</v>
      </c>
      <c r="B78" s="127" t="s">
        <v>76</v>
      </c>
      <c r="C78" s="127" t="s">
        <v>78</v>
      </c>
      <c r="D78" s="127" t="s">
        <v>23</v>
      </c>
      <c r="E78" s="754" t="s">
        <v>80</v>
      </c>
      <c r="F78" s="754"/>
      <c r="G78" s="754" t="s">
        <v>71</v>
      </c>
      <c r="H78" s="716"/>
      <c r="I78" s="57"/>
      <c r="J78" s="54" t="s">
        <v>2</v>
      </c>
      <c r="K78" s="55"/>
      <c r="L78" s="55"/>
      <c r="M78" s="56"/>
      <c r="N78" s="3"/>
      <c r="V78" s="64"/>
    </row>
    <row r="79" spans="1:22" ht="13.5" thickBot="1">
      <c r="A79" s="697"/>
      <c r="B79" s="13"/>
      <c r="C79" s="13"/>
      <c r="D79" s="5"/>
      <c r="E79" s="13"/>
      <c r="F79" s="13"/>
      <c r="G79" s="755"/>
      <c r="H79" s="756"/>
      <c r="I79" s="757"/>
      <c r="J79" s="52" t="s">
        <v>2</v>
      </c>
      <c r="K79" s="52"/>
      <c r="L79" s="52"/>
      <c r="M79" s="53"/>
      <c r="N79" s="3"/>
      <c r="V79" s="64"/>
    </row>
    <row r="80" spans="1:22" ht="23.25" thickBot="1">
      <c r="A80" s="697"/>
      <c r="B80" s="129" t="s">
        <v>77</v>
      </c>
      <c r="C80" s="129" t="s">
        <v>79</v>
      </c>
      <c r="D80" s="129" t="s">
        <v>22</v>
      </c>
      <c r="E80" s="758" t="s">
        <v>81</v>
      </c>
      <c r="F80" s="758"/>
      <c r="G80" s="707"/>
      <c r="H80" s="708"/>
      <c r="I80" s="709"/>
      <c r="J80" s="18" t="s">
        <v>1</v>
      </c>
      <c r="K80" s="19"/>
      <c r="L80" s="19"/>
      <c r="M80" s="20"/>
      <c r="N80" s="3"/>
      <c r="V80" s="64"/>
    </row>
    <row r="81" spans="1:22" ht="13.5" thickBot="1">
      <c r="A81" s="753"/>
      <c r="B81" s="14"/>
      <c r="C81" s="14"/>
      <c r="D81" s="15"/>
      <c r="E81" s="16" t="s">
        <v>4</v>
      </c>
      <c r="F81" s="17"/>
      <c r="G81" s="759"/>
      <c r="H81" s="760"/>
      <c r="I81" s="761"/>
      <c r="J81" s="18" t="s">
        <v>0</v>
      </c>
      <c r="K81" s="19"/>
      <c r="L81" s="19"/>
      <c r="M81" s="20"/>
      <c r="N81" s="3"/>
      <c r="V81" s="64"/>
    </row>
    <row r="82" spans="1:22" ht="24" thickTop="1" thickBot="1">
      <c r="A82" s="752">
        <f t="shared" ref="A82" si="14">A78+1</f>
        <v>18</v>
      </c>
      <c r="B82" s="127" t="s">
        <v>76</v>
      </c>
      <c r="C82" s="127" t="s">
        <v>78</v>
      </c>
      <c r="D82" s="127" t="s">
        <v>23</v>
      </c>
      <c r="E82" s="754" t="s">
        <v>80</v>
      </c>
      <c r="F82" s="754"/>
      <c r="G82" s="754" t="s">
        <v>71</v>
      </c>
      <c r="H82" s="716"/>
      <c r="I82" s="57"/>
      <c r="J82" s="54" t="s">
        <v>2</v>
      </c>
      <c r="K82" s="55"/>
      <c r="L82" s="55"/>
      <c r="M82" s="56"/>
      <c r="N82" s="3"/>
      <c r="V82" s="64"/>
    </row>
    <row r="83" spans="1:22" ht="13.5" thickBot="1">
      <c r="A83" s="697"/>
      <c r="B83" s="13"/>
      <c r="C83" s="13"/>
      <c r="D83" s="5"/>
      <c r="E83" s="13"/>
      <c r="F83" s="13"/>
      <c r="G83" s="755"/>
      <c r="H83" s="756"/>
      <c r="I83" s="757"/>
      <c r="J83" s="52" t="s">
        <v>2</v>
      </c>
      <c r="K83" s="52"/>
      <c r="L83" s="52"/>
      <c r="M83" s="53"/>
      <c r="N83" s="3"/>
      <c r="V83" s="64"/>
    </row>
    <row r="84" spans="1:22" ht="23.25" thickBot="1">
      <c r="A84" s="697"/>
      <c r="B84" s="129" t="s">
        <v>77</v>
      </c>
      <c r="C84" s="129" t="s">
        <v>79</v>
      </c>
      <c r="D84" s="129" t="s">
        <v>22</v>
      </c>
      <c r="E84" s="758" t="s">
        <v>81</v>
      </c>
      <c r="F84" s="758"/>
      <c r="G84" s="707"/>
      <c r="H84" s="708"/>
      <c r="I84" s="709"/>
      <c r="J84" s="18" t="s">
        <v>1</v>
      </c>
      <c r="K84" s="19"/>
      <c r="L84" s="19"/>
      <c r="M84" s="20"/>
      <c r="N84" s="3"/>
      <c r="V84" s="64"/>
    </row>
    <row r="85" spans="1:22" ht="13.5" thickBot="1">
      <c r="A85" s="753"/>
      <c r="B85" s="14"/>
      <c r="C85" s="14"/>
      <c r="D85" s="15"/>
      <c r="E85" s="16" t="s">
        <v>4</v>
      </c>
      <c r="F85" s="17"/>
      <c r="G85" s="759"/>
      <c r="H85" s="760"/>
      <c r="I85" s="761"/>
      <c r="J85" s="18" t="s">
        <v>0</v>
      </c>
      <c r="K85" s="19"/>
      <c r="L85" s="19"/>
      <c r="M85" s="20"/>
      <c r="N85" s="3"/>
      <c r="V85" s="64"/>
    </row>
    <row r="86" spans="1:22" ht="24" thickTop="1" thickBot="1">
      <c r="A86" s="752">
        <f t="shared" ref="A86" si="15">A82+1</f>
        <v>19</v>
      </c>
      <c r="B86" s="127" t="s">
        <v>76</v>
      </c>
      <c r="C86" s="127" t="s">
        <v>78</v>
      </c>
      <c r="D86" s="127" t="s">
        <v>23</v>
      </c>
      <c r="E86" s="754" t="s">
        <v>80</v>
      </c>
      <c r="F86" s="754"/>
      <c r="G86" s="754" t="s">
        <v>71</v>
      </c>
      <c r="H86" s="716"/>
      <c r="I86" s="57"/>
      <c r="J86" s="54" t="s">
        <v>2</v>
      </c>
      <c r="K86" s="55"/>
      <c r="L86" s="55"/>
      <c r="M86" s="56"/>
      <c r="N86" s="3"/>
      <c r="V86" s="64"/>
    </row>
    <row r="87" spans="1:22" ht="13.5" thickBot="1">
      <c r="A87" s="697"/>
      <c r="B87" s="13"/>
      <c r="C87" s="13"/>
      <c r="D87" s="5"/>
      <c r="E87" s="13"/>
      <c r="F87" s="13"/>
      <c r="G87" s="755"/>
      <c r="H87" s="756"/>
      <c r="I87" s="757"/>
      <c r="J87" s="52" t="s">
        <v>2</v>
      </c>
      <c r="K87" s="52"/>
      <c r="L87" s="52"/>
      <c r="M87" s="53"/>
      <c r="N87" s="3"/>
      <c r="V87" s="64"/>
    </row>
    <row r="88" spans="1:22" ht="23.25" thickBot="1">
      <c r="A88" s="697"/>
      <c r="B88" s="129" t="s">
        <v>77</v>
      </c>
      <c r="C88" s="129" t="s">
        <v>79</v>
      </c>
      <c r="D88" s="129" t="s">
        <v>22</v>
      </c>
      <c r="E88" s="758" t="s">
        <v>81</v>
      </c>
      <c r="F88" s="758"/>
      <c r="G88" s="707"/>
      <c r="H88" s="708"/>
      <c r="I88" s="709"/>
      <c r="J88" s="18" t="s">
        <v>1</v>
      </c>
      <c r="K88" s="19"/>
      <c r="L88" s="19"/>
      <c r="M88" s="20"/>
      <c r="N88" s="3"/>
      <c r="V88" s="64"/>
    </row>
    <row r="89" spans="1:22" ht="13.5" thickBot="1">
      <c r="A89" s="753"/>
      <c r="B89" s="14"/>
      <c r="C89" s="14"/>
      <c r="D89" s="15"/>
      <c r="E89" s="16" t="s">
        <v>4</v>
      </c>
      <c r="F89" s="17"/>
      <c r="G89" s="759"/>
      <c r="H89" s="760"/>
      <c r="I89" s="761"/>
      <c r="J89" s="18" t="s">
        <v>0</v>
      </c>
      <c r="K89" s="19"/>
      <c r="L89" s="19"/>
      <c r="M89" s="20"/>
      <c r="N89" s="3"/>
      <c r="V89" s="64"/>
    </row>
    <row r="90" spans="1:22" ht="24" thickTop="1" thickBot="1">
      <c r="A90" s="752">
        <f t="shared" ref="A90" si="16">A86+1</f>
        <v>20</v>
      </c>
      <c r="B90" s="127" t="s">
        <v>76</v>
      </c>
      <c r="C90" s="127" t="s">
        <v>78</v>
      </c>
      <c r="D90" s="127" t="s">
        <v>23</v>
      </c>
      <c r="E90" s="754" t="s">
        <v>80</v>
      </c>
      <c r="F90" s="754"/>
      <c r="G90" s="754" t="s">
        <v>71</v>
      </c>
      <c r="H90" s="716"/>
      <c r="I90" s="57"/>
      <c r="J90" s="54" t="s">
        <v>2</v>
      </c>
      <c r="K90" s="55"/>
      <c r="L90" s="55"/>
      <c r="M90" s="56"/>
      <c r="N90" s="3"/>
      <c r="V90" s="64"/>
    </row>
    <row r="91" spans="1:22" ht="13.5" thickBot="1">
      <c r="A91" s="697"/>
      <c r="B91" s="13"/>
      <c r="C91" s="13"/>
      <c r="D91" s="5"/>
      <c r="E91" s="13"/>
      <c r="F91" s="13"/>
      <c r="G91" s="755"/>
      <c r="H91" s="756"/>
      <c r="I91" s="757"/>
      <c r="J91" s="52" t="s">
        <v>2</v>
      </c>
      <c r="K91" s="52"/>
      <c r="L91" s="52"/>
      <c r="M91" s="53"/>
      <c r="N91" s="3"/>
      <c r="V91" s="64"/>
    </row>
    <row r="92" spans="1:22" ht="23.25" thickBot="1">
      <c r="A92" s="697"/>
      <c r="B92" s="129" t="s">
        <v>77</v>
      </c>
      <c r="C92" s="129" t="s">
        <v>79</v>
      </c>
      <c r="D92" s="129" t="s">
        <v>22</v>
      </c>
      <c r="E92" s="758" t="s">
        <v>81</v>
      </c>
      <c r="F92" s="758"/>
      <c r="G92" s="707"/>
      <c r="H92" s="708"/>
      <c r="I92" s="709"/>
      <c r="J92" s="18" t="s">
        <v>1</v>
      </c>
      <c r="K92" s="19"/>
      <c r="L92" s="19"/>
      <c r="M92" s="20"/>
      <c r="N92" s="3"/>
      <c r="V92" s="64"/>
    </row>
    <row r="93" spans="1:22" ht="13.5" thickBot="1">
      <c r="A93" s="753"/>
      <c r="B93" s="14"/>
      <c r="C93" s="14"/>
      <c r="D93" s="15"/>
      <c r="E93" s="16" t="s">
        <v>4</v>
      </c>
      <c r="F93" s="17"/>
      <c r="G93" s="759"/>
      <c r="H93" s="760"/>
      <c r="I93" s="761"/>
      <c r="J93" s="18" t="s">
        <v>0</v>
      </c>
      <c r="K93" s="19"/>
      <c r="L93" s="19"/>
      <c r="M93" s="20"/>
      <c r="N93" s="3"/>
      <c r="V93" s="64"/>
    </row>
    <row r="94" spans="1:22" ht="24" thickTop="1" thickBot="1">
      <c r="A94" s="752">
        <f t="shared" ref="A94" si="17">A90+1</f>
        <v>21</v>
      </c>
      <c r="B94" s="127" t="s">
        <v>76</v>
      </c>
      <c r="C94" s="127" t="s">
        <v>78</v>
      </c>
      <c r="D94" s="127" t="s">
        <v>23</v>
      </c>
      <c r="E94" s="754" t="s">
        <v>80</v>
      </c>
      <c r="F94" s="754"/>
      <c r="G94" s="754" t="s">
        <v>71</v>
      </c>
      <c r="H94" s="716"/>
      <c r="I94" s="57"/>
      <c r="J94" s="54" t="s">
        <v>2</v>
      </c>
      <c r="K94" s="55"/>
      <c r="L94" s="55"/>
      <c r="M94" s="56"/>
      <c r="N94" s="3"/>
      <c r="V94" s="64"/>
    </row>
    <row r="95" spans="1:22" ht="13.5" thickBot="1">
      <c r="A95" s="697"/>
      <c r="B95" s="13"/>
      <c r="C95" s="13"/>
      <c r="D95" s="5"/>
      <c r="E95" s="13"/>
      <c r="F95" s="13"/>
      <c r="G95" s="755"/>
      <c r="H95" s="756"/>
      <c r="I95" s="757"/>
      <c r="J95" s="52" t="s">
        <v>2</v>
      </c>
      <c r="K95" s="52"/>
      <c r="L95" s="52"/>
      <c r="M95" s="53"/>
      <c r="N95" s="3"/>
      <c r="V95" s="64"/>
    </row>
    <row r="96" spans="1:22" ht="23.25" thickBot="1">
      <c r="A96" s="697"/>
      <c r="B96" s="129" t="s">
        <v>77</v>
      </c>
      <c r="C96" s="129" t="s">
        <v>79</v>
      </c>
      <c r="D96" s="129" t="s">
        <v>22</v>
      </c>
      <c r="E96" s="758" t="s">
        <v>81</v>
      </c>
      <c r="F96" s="758"/>
      <c r="G96" s="707"/>
      <c r="H96" s="708"/>
      <c r="I96" s="709"/>
      <c r="J96" s="18" t="s">
        <v>1</v>
      </c>
      <c r="K96" s="19"/>
      <c r="L96" s="19"/>
      <c r="M96" s="20"/>
      <c r="N96" s="3"/>
      <c r="V96" s="64"/>
    </row>
    <row r="97" spans="1:22" ht="13.5" thickBot="1">
      <c r="A97" s="753"/>
      <c r="B97" s="14"/>
      <c r="C97" s="14"/>
      <c r="D97" s="15"/>
      <c r="E97" s="16" t="s">
        <v>4</v>
      </c>
      <c r="F97" s="17"/>
      <c r="G97" s="759"/>
      <c r="H97" s="760"/>
      <c r="I97" s="761"/>
      <c r="J97" s="18" t="s">
        <v>0</v>
      </c>
      <c r="K97" s="19"/>
      <c r="L97" s="19"/>
      <c r="M97" s="20"/>
      <c r="N97" s="3"/>
      <c r="V97" s="64"/>
    </row>
    <row r="98" spans="1:22" ht="24" thickTop="1" thickBot="1">
      <c r="A98" s="752">
        <f t="shared" ref="A98" si="18">A94+1</f>
        <v>22</v>
      </c>
      <c r="B98" s="127" t="s">
        <v>76</v>
      </c>
      <c r="C98" s="127" t="s">
        <v>78</v>
      </c>
      <c r="D98" s="127" t="s">
        <v>23</v>
      </c>
      <c r="E98" s="754" t="s">
        <v>80</v>
      </c>
      <c r="F98" s="754"/>
      <c r="G98" s="754" t="s">
        <v>71</v>
      </c>
      <c r="H98" s="716"/>
      <c r="I98" s="57"/>
      <c r="J98" s="54" t="s">
        <v>2</v>
      </c>
      <c r="K98" s="55"/>
      <c r="L98" s="55"/>
      <c r="M98" s="56"/>
      <c r="N98" s="3"/>
      <c r="V98" s="64"/>
    </row>
    <row r="99" spans="1:22" ht="13.5" thickBot="1">
      <c r="A99" s="697"/>
      <c r="B99" s="13"/>
      <c r="C99" s="13"/>
      <c r="D99" s="5"/>
      <c r="E99" s="13"/>
      <c r="F99" s="13"/>
      <c r="G99" s="755"/>
      <c r="H99" s="756"/>
      <c r="I99" s="757"/>
      <c r="J99" s="52" t="s">
        <v>2</v>
      </c>
      <c r="K99" s="52"/>
      <c r="L99" s="52"/>
      <c r="M99" s="53"/>
      <c r="N99" s="3"/>
      <c r="V99" s="64"/>
    </row>
    <row r="100" spans="1:22" ht="23.25" thickBot="1">
      <c r="A100" s="697"/>
      <c r="B100" s="129" t="s">
        <v>77</v>
      </c>
      <c r="C100" s="129" t="s">
        <v>79</v>
      </c>
      <c r="D100" s="129" t="s">
        <v>22</v>
      </c>
      <c r="E100" s="758" t="s">
        <v>81</v>
      </c>
      <c r="F100" s="758"/>
      <c r="G100" s="707"/>
      <c r="H100" s="708"/>
      <c r="I100" s="709"/>
      <c r="J100" s="18" t="s">
        <v>1</v>
      </c>
      <c r="K100" s="19"/>
      <c r="L100" s="19"/>
      <c r="M100" s="20"/>
      <c r="N100" s="3"/>
      <c r="V100" s="64"/>
    </row>
    <row r="101" spans="1:22" ht="13.5" thickBot="1">
      <c r="A101" s="753"/>
      <c r="B101" s="14"/>
      <c r="C101" s="14"/>
      <c r="D101" s="15"/>
      <c r="E101" s="16" t="s">
        <v>4</v>
      </c>
      <c r="F101" s="17"/>
      <c r="G101" s="759"/>
      <c r="H101" s="760"/>
      <c r="I101" s="761"/>
      <c r="J101" s="18" t="s">
        <v>0</v>
      </c>
      <c r="K101" s="19"/>
      <c r="L101" s="19"/>
      <c r="M101" s="20"/>
      <c r="N101" s="3"/>
      <c r="V101" s="64"/>
    </row>
    <row r="102" spans="1:22" ht="24" thickTop="1" thickBot="1">
      <c r="A102" s="752">
        <f t="shared" ref="A102" si="19">A98+1</f>
        <v>23</v>
      </c>
      <c r="B102" s="127" t="s">
        <v>76</v>
      </c>
      <c r="C102" s="127" t="s">
        <v>78</v>
      </c>
      <c r="D102" s="127" t="s">
        <v>23</v>
      </c>
      <c r="E102" s="754" t="s">
        <v>80</v>
      </c>
      <c r="F102" s="754"/>
      <c r="G102" s="754" t="s">
        <v>71</v>
      </c>
      <c r="H102" s="716"/>
      <c r="I102" s="57"/>
      <c r="J102" s="54" t="s">
        <v>2</v>
      </c>
      <c r="K102" s="55"/>
      <c r="L102" s="55"/>
      <c r="M102" s="56"/>
      <c r="N102" s="3"/>
      <c r="V102" s="64"/>
    </row>
    <row r="103" spans="1:22" ht="13.5" thickBot="1">
      <c r="A103" s="697"/>
      <c r="B103" s="13"/>
      <c r="C103" s="13"/>
      <c r="D103" s="5"/>
      <c r="E103" s="13"/>
      <c r="F103" s="13"/>
      <c r="G103" s="755"/>
      <c r="H103" s="756"/>
      <c r="I103" s="757"/>
      <c r="J103" s="52" t="s">
        <v>2</v>
      </c>
      <c r="K103" s="52"/>
      <c r="L103" s="52"/>
      <c r="M103" s="53"/>
      <c r="N103" s="3"/>
      <c r="V103" s="64"/>
    </row>
    <row r="104" spans="1:22" ht="23.25" thickBot="1">
      <c r="A104" s="697"/>
      <c r="B104" s="129" t="s">
        <v>77</v>
      </c>
      <c r="C104" s="129" t="s">
        <v>79</v>
      </c>
      <c r="D104" s="129" t="s">
        <v>22</v>
      </c>
      <c r="E104" s="758" t="s">
        <v>81</v>
      </c>
      <c r="F104" s="758"/>
      <c r="G104" s="707"/>
      <c r="H104" s="708"/>
      <c r="I104" s="709"/>
      <c r="J104" s="18" t="s">
        <v>1</v>
      </c>
      <c r="K104" s="19"/>
      <c r="L104" s="19"/>
      <c r="M104" s="20"/>
      <c r="N104" s="3"/>
      <c r="V104" s="64"/>
    </row>
    <row r="105" spans="1:22" ht="13.5" thickBot="1">
      <c r="A105" s="753"/>
      <c r="B105" s="14"/>
      <c r="C105" s="14"/>
      <c r="D105" s="15"/>
      <c r="E105" s="16" t="s">
        <v>4</v>
      </c>
      <c r="F105" s="17"/>
      <c r="G105" s="759"/>
      <c r="H105" s="760"/>
      <c r="I105" s="761"/>
      <c r="J105" s="18" t="s">
        <v>0</v>
      </c>
      <c r="K105" s="19"/>
      <c r="L105" s="19"/>
      <c r="M105" s="20"/>
      <c r="N105" s="3"/>
      <c r="V105" s="64"/>
    </row>
    <row r="106" spans="1:22" ht="24" thickTop="1" thickBot="1">
      <c r="A106" s="752">
        <f t="shared" ref="A106" si="20">A102+1</f>
        <v>24</v>
      </c>
      <c r="B106" s="127" t="s">
        <v>76</v>
      </c>
      <c r="C106" s="127" t="s">
        <v>78</v>
      </c>
      <c r="D106" s="127" t="s">
        <v>23</v>
      </c>
      <c r="E106" s="754" t="s">
        <v>80</v>
      </c>
      <c r="F106" s="754"/>
      <c r="G106" s="754" t="s">
        <v>71</v>
      </c>
      <c r="H106" s="716"/>
      <c r="I106" s="57"/>
      <c r="J106" s="54" t="s">
        <v>2</v>
      </c>
      <c r="K106" s="55"/>
      <c r="L106" s="55"/>
      <c r="M106" s="56"/>
      <c r="N106" s="3"/>
      <c r="V106" s="64"/>
    </row>
    <row r="107" spans="1:22" ht="13.5" thickBot="1">
      <c r="A107" s="697"/>
      <c r="B107" s="13"/>
      <c r="C107" s="13"/>
      <c r="D107" s="5"/>
      <c r="E107" s="13"/>
      <c r="F107" s="13"/>
      <c r="G107" s="755"/>
      <c r="H107" s="756"/>
      <c r="I107" s="757"/>
      <c r="J107" s="52" t="s">
        <v>2</v>
      </c>
      <c r="K107" s="52"/>
      <c r="L107" s="52"/>
      <c r="M107" s="53"/>
      <c r="N107" s="3"/>
      <c r="V107" s="64"/>
    </row>
    <row r="108" spans="1:22" ht="23.25" thickBot="1">
      <c r="A108" s="697"/>
      <c r="B108" s="129" t="s">
        <v>77</v>
      </c>
      <c r="C108" s="129" t="s">
        <v>79</v>
      </c>
      <c r="D108" s="129" t="s">
        <v>22</v>
      </c>
      <c r="E108" s="758" t="s">
        <v>81</v>
      </c>
      <c r="F108" s="758"/>
      <c r="G108" s="707"/>
      <c r="H108" s="708"/>
      <c r="I108" s="709"/>
      <c r="J108" s="18" t="s">
        <v>1</v>
      </c>
      <c r="K108" s="19"/>
      <c r="L108" s="19"/>
      <c r="M108" s="20"/>
      <c r="N108" s="3"/>
      <c r="V108" s="64"/>
    </row>
    <row r="109" spans="1:22" ht="13.5" thickBot="1">
      <c r="A109" s="753"/>
      <c r="B109" s="14"/>
      <c r="C109" s="14"/>
      <c r="D109" s="15"/>
      <c r="E109" s="16" t="s">
        <v>4</v>
      </c>
      <c r="F109" s="17"/>
      <c r="G109" s="759"/>
      <c r="H109" s="760"/>
      <c r="I109" s="761"/>
      <c r="J109" s="18" t="s">
        <v>0</v>
      </c>
      <c r="K109" s="19"/>
      <c r="L109" s="19"/>
      <c r="M109" s="20"/>
      <c r="N109" s="3"/>
      <c r="V109" s="64"/>
    </row>
    <row r="110" spans="1:22" ht="24" thickTop="1" thickBot="1">
      <c r="A110" s="752">
        <f t="shared" ref="A110" si="21">A106+1</f>
        <v>25</v>
      </c>
      <c r="B110" s="127" t="s">
        <v>76</v>
      </c>
      <c r="C110" s="127" t="s">
        <v>78</v>
      </c>
      <c r="D110" s="127" t="s">
        <v>23</v>
      </c>
      <c r="E110" s="754" t="s">
        <v>80</v>
      </c>
      <c r="F110" s="754"/>
      <c r="G110" s="754" t="s">
        <v>71</v>
      </c>
      <c r="H110" s="716"/>
      <c r="I110" s="57"/>
      <c r="J110" s="54" t="s">
        <v>2</v>
      </c>
      <c r="K110" s="55"/>
      <c r="L110" s="55"/>
      <c r="M110" s="56"/>
      <c r="N110" s="3"/>
      <c r="V110" s="64"/>
    </row>
    <row r="111" spans="1:22" ht="13.5" thickBot="1">
      <c r="A111" s="697"/>
      <c r="B111" s="13"/>
      <c r="C111" s="13"/>
      <c r="D111" s="5"/>
      <c r="E111" s="13"/>
      <c r="F111" s="13"/>
      <c r="G111" s="755"/>
      <c r="H111" s="756"/>
      <c r="I111" s="757"/>
      <c r="J111" s="52" t="s">
        <v>2</v>
      </c>
      <c r="K111" s="52"/>
      <c r="L111" s="52"/>
      <c r="M111" s="53"/>
      <c r="N111" s="3"/>
      <c r="V111" s="64"/>
    </row>
    <row r="112" spans="1:22" ht="23.25" thickBot="1">
      <c r="A112" s="697"/>
      <c r="B112" s="129" t="s">
        <v>77</v>
      </c>
      <c r="C112" s="129" t="s">
        <v>79</v>
      </c>
      <c r="D112" s="129" t="s">
        <v>22</v>
      </c>
      <c r="E112" s="758" t="s">
        <v>81</v>
      </c>
      <c r="F112" s="758"/>
      <c r="G112" s="707"/>
      <c r="H112" s="708"/>
      <c r="I112" s="709"/>
      <c r="J112" s="18" t="s">
        <v>1</v>
      </c>
      <c r="K112" s="19"/>
      <c r="L112" s="19"/>
      <c r="M112" s="20"/>
      <c r="N112" s="3"/>
      <c r="V112" s="64"/>
    </row>
    <row r="113" spans="1:22" ht="13.5" thickBot="1">
      <c r="A113" s="753"/>
      <c r="B113" s="14"/>
      <c r="C113" s="14"/>
      <c r="D113" s="15"/>
      <c r="E113" s="16" t="s">
        <v>4</v>
      </c>
      <c r="F113" s="17"/>
      <c r="G113" s="759"/>
      <c r="H113" s="760"/>
      <c r="I113" s="761"/>
      <c r="J113" s="18" t="s">
        <v>0</v>
      </c>
      <c r="K113" s="19"/>
      <c r="L113" s="19"/>
      <c r="M113" s="20"/>
      <c r="N113" s="3"/>
      <c r="V113" s="64"/>
    </row>
    <row r="114" spans="1:22" ht="24" thickTop="1" thickBot="1">
      <c r="A114" s="752">
        <f t="shared" ref="A114" si="22">A110+1</f>
        <v>26</v>
      </c>
      <c r="B114" s="127" t="s">
        <v>76</v>
      </c>
      <c r="C114" s="127" t="s">
        <v>78</v>
      </c>
      <c r="D114" s="127" t="s">
        <v>23</v>
      </c>
      <c r="E114" s="754" t="s">
        <v>80</v>
      </c>
      <c r="F114" s="754"/>
      <c r="G114" s="754" t="s">
        <v>71</v>
      </c>
      <c r="H114" s="716"/>
      <c r="I114" s="57"/>
      <c r="J114" s="54" t="s">
        <v>2</v>
      </c>
      <c r="K114" s="55"/>
      <c r="L114" s="55"/>
      <c r="M114" s="56"/>
      <c r="N114" s="3"/>
      <c r="V114" s="64"/>
    </row>
    <row r="115" spans="1:22" ht="13.5" thickBot="1">
      <c r="A115" s="697"/>
      <c r="B115" s="13"/>
      <c r="C115" s="13"/>
      <c r="D115" s="5"/>
      <c r="E115" s="13"/>
      <c r="F115" s="13"/>
      <c r="G115" s="755"/>
      <c r="H115" s="756"/>
      <c r="I115" s="757"/>
      <c r="J115" s="52" t="s">
        <v>2</v>
      </c>
      <c r="K115" s="52"/>
      <c r="L115" s="52"/>
      <c r="M115" s="53"/>
      <c r="N115" s="3"/>
      <c r="V115" s="64"/>
    </row>
    <row r="116" spans="1:22" ht="23.25" thickBot="1">
      <c r="A116" s="697"/>
      <c r="B116" s="129" t="s">
        <v>77</v>
      </c>
      <c r="C116" s="129" t="s">
        <v>79</v>
      </c>
      <c r="D116" s="129" t="s">
        <v>22</v>
      </c>
      <c r="E116" s="758" t="s">
        <v>81</v>
      </c>
      <c r="F116" s="758"/>
      <c r="G116" s="707"/>
      <c r="H116" s="708"/>
      <c r="I116" s="709"/>
      <c r="J116" s="18" t="s">
        <v>1</v>
      </c>
      <c r="K116" s="19"/>
      <c r="L116" s="19"/>
      <c r="M116" s="20"/>
      <c r="N116" s="3"/>
      <c r="V116" s="64"/>
    </row>
    <row r="117" spans="1:22" ht="13.5" thickBot="1">
      <c r="A117" s="753"/>
      <c r="B117" s="14"/>
      <c r="C117" s="14"/>
      <c r="D117" s="15"/>
      <c r="E117" s="16" t="s">
        <v>4</v>
      </c>
      <c r="F117" s="17"/>
      <c r="G117" s="759"/>
      <c r="H117" s="760"/>
      <c r="I117" s="761"/>
      <c r="J117" s="18" t="s">
        <v>0</v>
      </c>
      <c r="K117" s="19"/>
      <c r="L117" s="19"/>
      <c r="M117" s="20"/>
      <c r="N117" s="3"/>
      <c r="V117" s="64"/>
    </row>
    <row r="118" spans="1:22" ht="24" thickTop="1" thickBot="1">
      <c r="A118" s="752">
        <f t="shared" ref="A118" si="23">A114+1</f>
        <v>27</v>
      </c>
      <c r="B118" s="127" t="s">
        <v>76</v>
      </c>
      <c r="C118" s="127" t="s">
        <v>78</v>
      </c>
      <c r="D118" s="127" t="s">
        <v>23</v>
      </c>
      <c r="E118" s="754" t="s">
        <v>80</v>
      </c>
      <c r="F118" s="754"/>
      <c r="G118" s="754" t="s">
        <v>71</v>
      </c>
      <c r="H118" s="716"/>
      <c r="I118" s="57"/>
      <c r="J118" s="54" t="s">
        <v>2</v>
      </c>
      <c r="K118" s="55"/>
      <c r="L118" s="55"/>
      <c r="M118" s="56"/>
      <c r="N118" s="3"/>
      <c r="V118" s="64"/>
    </row>
    <row r="119" spans="1:22" ht="13.5" thickBot="1">
      <c r="A119" s="697"/>
      <c r="B119" s="13"/>
      <c r="C119" s="13"/>
      <c r="D119" s="5"/>
      <c r="E119" s="13"/>
      <c r="F119" s="13"/>
      <c r="G119" s="755"/>
      <c r="H119" s="756"/>
      <c r="I119" s="757"/>
      <c r="J119" s="52" t="s">
        <v>2</v>
      </c>
      <c r="K119" s="52"/>
      <c r="L119" s="52"/>
      <c r="M119" s="53"/>
      <c r="N119" s="3"/>
      <c r="V119" s="64"/>
    </row>
    <row r="120" spans="1:22" ht="23.25" thickBot="1">
      <c r="A120" s="697"/>
      <c r="B120" s="129" t="s">
        <v>77</v>
      </c>
      <c r="C120" s="129" t="s">
        <v>79</v>
      </c>
      <c r="D120" s="129" t="s">
        <v>22</v>
      </c>
      <c r="E120" s="758" t="s">
        <v>81</v>
      </c>
      <c r="F120" s="758"/>
      <c r="G120" s="707"/>
      <c r="H120" s="708"/>
      <c r="I120" s="709"/>
      <c r="J120" s="18" t="s">
        <v>1</v>
      </c>
      <c r="K120" s="19"/>
      <c r="L120" s="19"/>
      <c r="M120" s="20"/>
      <c r="N120" s="3"/>
      <c r="V120" s="64"/>
    </row>
    <row r="121" spans="1:22" ht="13.5" thickBot="1">
      <c r="A121" s="753"/>
      <c r="B121" s="14"/>
      <c r="C121" s="14"/>
      <c r="D121" s="15"/>
      <c r="E121" s="16" t="s">
        <v>4</v>
      </c>
      <c r="F121" s="17"/>
      <c r="G121" s="759"/>
      <c r="H121" s="760"/>
      <c r="I121" s="761"/>
      <c r="J121" s="18" t="s">
        <v>0</v>
      </c>
      <c r="K121" s="19"/>
      <c r="L121" s="19"/>
      <c r="M121" s="20"/>
      <c r="N121" s="3"/>
      <c r="V121" s="64"/>
    </row>
    <row r="122" spans="1:22" ht="24" thickTop="1" thickBot="1">
      <c r="A122" s="752">
        <f t="shared" ref="A122" si="24">A118+1</f>
        <v>28</v>
      </c>
      <c r="B122" s="127" t="s">
        <v>76</v>
      </c>
      <c r="C122" s="127" t="s">
        <v>78</v>
      </c>
      <c r="D122" s="127" t="s">
        <v>23</v>
      </c>
      <c r="E122" s="754" t="s">
        <v>80</v>
      </c>
      <c r="F122" s="754"/>
      <c r="G122" s="754" t="s">
        <v>71</v>
      </c>
      <c r="H122" s="716"/>
      <c r="I122" s="57"/>
      <c r="J122" s="54" t="s">
        <v>2</v>
      </c>
      <c r="K122" s="55"/>
      <c r="L122" s="55"/>
      <c r="M122" s="56"/>
      <c r="N122" s="3"/>
      <c r="V122" s="64"/>
    </row>
    <row r="123" spans="1:22" ht="13.5" thickBot="1">
      <c r="A123" s="697"/>
      <c r="B123" s="13"/>
      <c r="C123" s="13"/>
      <c r="D123" s="5"/>
      <c r="E123" s="13"/>
      <c r="F123" s="13"/>
      <c r="G123" s="755"/>
      <c r="H123" s="756"/>
      <c r="I123" s="757"/>
      <c r="J123" s="52" t="s">
        <v>2</v>
      </c>
      <c r="K123" s="52"/>
      <c r="L123" s="52"/>
      <c r="M123" s="53"/>
      <c r="N123" s="3"/>
      <c r="V123" s="64"/>
    </row>
    <row r="124" spans="1:22" ht="23.25" thickBot="1">
      <c r="A124" s="697"/>
      <c r="B124" s="129" t="s">
        <v>77</v>
      </c>
      <c r="C124" s="129" t="s">
        <v>79</v>
      </c>
      <c r="D124" s="129" t="s">
        <v>22</v>
      </c>
      <c r="E124" s="758" t="s">
        <v>81</v>
      </c>
      <c r="F124" s="758"/>
      <c r="G124" s="707"/>
      <c r="H124" s="708"/>
      <c r="I124" s="709"/>
      <c r="J124" s="18" t="s">
        <v>1</v>
      </c>
      <c r="K124" s="19"/>
      <c r="L124" s="19"/>
      <c r="M124" s="20"/>
      <c r="N124" s="3"/>
      <c r="V124" s="64"/>
    </row>
    <row r="125" spans="1:22" ht="13.5" thickBot="1">
      <c r="A125" s="753"/>
      <c r="B125" s="14"/>
      <c r="C125" s="14"/>
      <c r="D125" s="15"/>
      <c r="E125" s="16" t="s">
        <v>4</v>
      </c>
      <c r="F125" s="17"/>
      <c r="G125" s="759"/>
      <c r="H125" s="760"/>
      <c r="I125" s="761"/>
      <c r="J125" s="18" t="s">
        <v>0</v>
      </c>
      <c r="K125" s="19"/>
      <c r="L125" s="19"/>
      <c r="M125" s="20"/>
      <c r="N125" s="3"/>
      <c r="V125" s="64"/>
    </row>
    <row r="126" spans="1:22" ht="24" thickTop="1" thickBot="1">
      <c r="A126" s="752">
        <f t="shared" ref="A126" si="25">A122+1</f>
        <v>29</v>
      </c>
      <c r="B126" s="127" t="s">
        <v>76</v>
      </c>
      <c r="C126" s="127" t="s">
        <v>78</v>
      </c>
      <c r="D126" s="127" t="s">
        <v>23</v>
      </c>
      <c r="E126" s="754" t="s">
        <v>80</v>
      </c>
      <c r="F126" s="754"/>
      <c r="G126" s="754" t="s">
        <v>71</v>
      </c>
      <c r="H126" s="716"/>
      <c r="I126" s="57"/>
      <c r="J126" s="54" t="s">
        <v>2</v>
      </c>
      <c r="K126" s="55"/>
      <c r="L126" s="55"/>
      <c r="M126" s="56"/>
      <c r="N126" s="3"/>
      <c r="V126" s="64"/>
    </row>
    <row r="127" spans="1:22" ht="13.5" thickBot="1">
      <c r="A127" s="697"/>
      <c r="B127" s="13"/>
      <c r="C127" s="13"/>
      <c r="D127" s="5"/>
      <c r="E127" s="13"/>
      <c r="F127" s="13"/>
      <c r="G127" s="755"/>
      <c r="H127" s="756"/>
      <c r="I127" s="757"/>
      <c r="J127" s="52" t="s">
        <v>2</v>
      </c>
      <c r="K127" s="52"/>
      <c r="L127" s="52"/>
      <c r="M127" s="53"/>
      <c r="N127" s="3"/>
      <c r="V127" s="64"/>
    </row>
    <row r="128" spans="1:22" ht="23.25" thickBot="1">
      <c r="A128" s="697"/>
      <c r="B128" s="129" t="s">
        <v>77</v>
      </c>
      <c r="C128" s="129" t="s">
        <v>79</v>
      </c>
      <c r="D128" s="129" t="s">
        <v>22</v>
      </c>
      <c r="E128" s="758" t="s">
        <v>81</v>
      </c>
      <c r="F128" s="758"/>
      <c r="G128" s="707"/>
      <c r="H128" s="708"/>
      <c r="I128" s="709"/>
      <c r="J128" s="18" t="s">
        <v>1</v>
      </c>
      <c r="K128" s="19"/>
      <c r="L128" s="19"/>
      <c r="M128" s="20"/>
      <c r="N128" s="3"/>
      <c r="V128" s="64"/>
    </row>
    <row r="129" spans="1:22" ht="13.5" thickBot="1">
      <c r="A129" s="753"/>
      <c r="B129" s="14"/>
      <c r="C129" s="14"/>
      <c r="D129" s="15"/>
      <c r="E129" s="16" t="s">
        <v>4</v>
      </c>
      <c r="F129" s="17"/>
      <c r="G129" s="759"/>
      <c r="H129" s="760"/>
      <c r="I129" s="761"/>
      <c r="J129" s="18" t="s">
        <v>0</v>
      </c>
      <c r="K129" s="19"/>
      <c r="L129" s="19"/>
      <c r="M129" s="20"/>
      <c r="N129" s="3"/>
      <c r="V129" s="64"/>
    </row>
    <row r="130" spans="1:22" ht="24" thickTop="1" thickBot="1">
      <c r="A130" s="752">
        <f t="shared" ref="A130" si="26">A126+1</f>
        <v>30</v>
      </c>
      <c r="B130" s="127" t="s">
        <v>76</v>
      </c>
      <c r="C130" s="127" t="s">
        <v>78</v>
      </c>
      <c r="D130" s="127" t="s">
        <v>23</v>
      </c>
      <c r="E130" s="754" t="s">
        <v>80</v>
      </c>
      <c r="F130" s="754"/>
      <c r="G130" s="754" t="s">
        <v>71</v>
      </c>
      <c r="H130" s="716"/>
      <c r="I130" s="57"/>
      <c r="J130" s="54" t="s">
        <v>2</v>
      </c>
      <c r="K130" s="55"/>
      <c r="L130" s="55"/>
      <c r="M130" s="56"/>
      <c r="N130" s="3"/>
      <c r="V130" s="64"/>
    </row>
    <row r="131" spans="1:22" ht="13.5" thickBot="1">
      <c r="A131" s="697"/>
      <c r="B131" s="13"/>
      <c r="C131" s="13"/>
      <c r="D131" s="5"/>
      <c r="E131" s="13"/>
      <c r="F131" s="13"/>
      <c r="G131" s="755"/>
      <c r="H131" s="756"/>
      <c r="I131" s="757"/>
      <c r="J131" s="52" t="s">
        <v>2</v>
      </c>
      <c r="K131" s="52"/>
      <c r="L131" s="52"/>
      <c r="M131" s="53"/>
      <c r="N131" s="3"/>
      <c r="V131" s="64"/>
    </row>
    <row r="132" spans="1:22" ht="23.25" thickBot="1">
      <c r="A132" s="697"/>
      <c r="B132" s="129" t="s">
        <v>77</v>
      </c>
      <c r="C132" s="129" t="s">
        <v>79</v>
      </c>
      <c r="D132" s="129" t="s">
        <v>22</v>
      </c>
      <c r="E132" s="758" t="s">
        <v>81</v>
      </c>
      <c r="F132" s="758"/>
      <c r="G132" s="707"/>
      <c r="H132" s="708"/>
      <c r="I132" s="709"/>
      <c r="J132" s="18" t="s">
        <v>1</v>
      </c>
      <c r="K132" s="19"/>
      <c r="L132" s="19"/>
      <c r="M132" s="20"/>
      <c r="N132" s="3"/>
      <c r="V132" s="64"/>
    </row>
    <row r="133" spans="1:22" ht="13.5" thickBot="1">
      <c r="A133" s="753"/>
      <c r="B133" s="14"/>
      <c r="C133" s="14"/>
      <c r="D133" s="15"/>
      <c r="E133" s="16" t="s">
        <v>4</v>
      </c>
      <c r="F133" s="17"/>
      <c r="G133" s="759"/>
      <c r="H133" s="760"/>
      <c r="I133" s="761"/>
      <c r="J133" s="18" t="s">
        <v>0</v>
      </c>
      <c r="K133" s="19"/>
      <c r="L133" s="19"/>
      <c r="M133" s="20"/>
      <c r="N133" s="3"/>
      <c r="V133" s="64"/>
    </row>
    <row r="134" spans="1:22" ht="24" thickTop="1" thickBot="1">
      <c r="A134" s="752">
        <f t="shared" ref="A134" si="27">A130+1</f>
        <v>31</v>
      </c>
      <c r="B134" s="127" t="s">
        <v>76</v>
      </c>
      <c r="C134" s="127" t="s">
        <v>78</v>
      </c>
      <c r="D134" s="127" t="s">
        <v>23</v>
      </c>
      <c r="E134" s="754" t="s">
        <v>80</v>
      </c>
      <c r="F134" s="754"/>
      <c r="G134" s="754" t="s">
        <v>71</v>
      </c>
      <c r="H134" s="716"/>
      <c r="I134" s="57"/>
      <c r="J134" s="54" t="s">
        <v>2</v>
      </c>
      <c r="K134" s="55"/>
      <c r="L134" s="55"/>
      <c r="M134" s="56"/>
      <c r="N134" s="3"/>
      <c r="V134" s="64"/>
    </row>
    <row r="135" spans="1:22" ht="13.5" thickBot="1">
      <c r="A135" s="697"/>
      <c r="B135" s="13"/>
      <c r="C135" s="13"/>
      <c r="D135" s="5"/>
      <c r="E135" s="13"/>
      <c r="F135" s="13"/>
      <c r="G135" s="755"/>
      <c r="H135" s="756"/>
      <c r="I135" s="757"/>
      <c r="J135" s="52" t="s">
        <v>2</v>
      </c>
      <c r="K135" s="52"/>
      <c r="L135" s="52"/>
      <c r="M135" s="53"/>
      <c r="N135" s="3"/>
      <c r="V135" s="64"/>
    </row>
    <row r="136" spans="1:22" ht="23.25" thickBot="1">
      <c r="A136" s="697"/>
      <c r="B136" s="129" t="s">
        <v>77</v>
      </c>
      <c r="C136" s="129" t="s">
        <v>79</v>
      </c>
      <c r="D136" s="129" t="s">
        <v>22</v>
      </c>
      <c r="E136" s="758" t="s">
        <v>81</v>
      </c>
      <c r="F136" s="758"/>
      <c r="G136" s="707"/>
      <c r="H136" s="708"/>
      <c r="I136" s="709"/>
      <c r="J136" s="18" t="s">
        <v>1</v>
      </c>
      <c r="K136" s="19"/>
      <c r="L136" s="19"/>
      <c r="M136" s="20"/>
      <c r="N136" s="3"/>
      <c r="V136" s="64"/>
    </row>
    <row r="137" spans="1:22" ht="13.5" thickBot="1">
      <c r="A137" s="753"/>
      <c r="B137" s="14"/>
      <c r="C137" s="14"/>
      <c r="D137" s="15"/>
      <c r="E137" s="16" t="s">
        <v>4</v>
      </c>
      <c r="F137" s="17"/>
      <c r="G137" s="759"/>
      <c r="H137" s="760"/>
      <c r="I137" s="761"/>
      <c r="J137" s="18" t="s">
        <v>0</v>
      </c>
      <c r="K137" s="19"/>
      <c r="L137" s="19"/>
      <c r="M137" s="20"/>
      <c r="N137" s="3"/>
      <c r="V137" s="64"/>
    </row>
    <row r="138" spans="1:22" ht="24" thickTop="1" thickBot="1">
      <c r="A138" s="752">
        <f t="shared" ref="A138" si="28">A134+1</f>
        <v>32</v>
      </c>
      <c r="B138" s="127" t="s">
        <v>76</v>
      </c>
      <c r="C138" s="127" t="s">
        <v>78</v>
      </c>
      <c r="D138" s="127" t="s">
        <v>23</v>
      </c>
      <c r="E138" s="754" t="s">
        <v>80</v>
      </c>
      <c r="F138" s="754"/>
      <c r="G138" s="754" t="s">
        <v>71</v>
      </c>
      <c r="H138" s="716"/>
      <c r="I138" s="57"/>
      <c r="J138" s="54" t="s">
        <v>2</v>
      </c>
      <c r="K138" s="55"/>
      <c r="L138" s="55"/>
      <c r="M138" s="56"/>
      <c r="N138" s="3"/>
      <c r="V138" s="64"/>
    </row>
    <row r="139" spans="1:22" ht="13.5" thickBot="1">
      <c r="A139" s="697"/>
      <c r="B139" s="13"/>
      <c r="C139" s="13"/>
      <c r="D139" s="5"/>
      <c r="E139" s="13"/>
      <c r="F139" s="13"/>
      <c r="G139" s="755"/>
      <c r="H139" s="756"/>
      <c r="I139" s="757"/>
      <c r="J139" s="52" t="s">
        <v>2</v>
      </c>
      <c r="K139" s="52"/>
      <c r="L139" s="52"/>
      <c r="M139" s="53"/>
      <c r="N139" s="3"/>
      <c r="V139" s="64"/>
    </row>
    <row r="140" spans="1:22" ht="23.25" thickBot="1">
      <c r="A140" s="697"/>
      <c r="B140" s="129" t="s">
        <v>77</v>
      </c>
      <c r="C140" s="129" t="s">
        <v>79</v>
      </c>
      <c r="D140" s="129" t="s">
        <v>22</v>
      </c>
      <c r="E140" s="758" t="s">
        <v>81</v>
      </c>
      <c r="F140" s="758"/>
      <c r="G140" s="707"/>
      <c r="H140" s="708"/>
      <c r="I140" s="709"/>
      <c r="J140" s="18" t="s">
        <v>1</v>
      </c>
      <c r="K140" s="19"/>
      <c r="L140" s="19"/>
      <c r="M140" s="20"/>
      <c r="N140" s="3"/>
      <c r="V140" s="64"/>
    </row>
    <row r="141" spans="1:22" ht="13.5" thickBot="1">
      <c r="A141" s="753"/>
      <c r="B141" s="14"/>
      <c r="C141" s="14"/>
      <c r="D141" s="15"/>
      <c r="E141" s="16" t="s">
        <v>4</v>
      </c>
      <c r="F141" s="17"/>
      <c r="G141" s="759"/>
      <c r="H141" s="760"/>
      <c r="I141" s="761"/>
      <c r="J141" s="18" t="s">
        <v>0</v>
      </c>
      <c r="K141" s="19"/>
      <c r="L141" s="19"/>
      <c r="M141" s="20"/>
      <c r="N141" s="3"/>
      <c r="V141" s="64"/>
    </row>
    <row r="142" spans="1:22" ht="24" thickTop="1" thickBot="1">
      <c r="A142" s="752">
        <f t="shared" ref="A142" si="29">A138+1</f>
        <v>33</v>
      </c>
      <c r="B142" s="127" t="s">
        <v>76</v>
      </c>
      <c r="C142" s="127" t="s">
        <v>78</v>
      </c>
      <c r="D142" s="127" t="s">
        <v>23</v>
      </c>
      <c r="E142" s="754" t="s">
        <v>80</v>
      </c>
      <c r="F142" s="754"/>
      <c r="G142" s="754" t="s">
        <v>71</v>
      </c>
      <c r="H142" s="716"/>
      <c r="I142" s="57"/>
      <c r="J142" s="54" t="s">
        <v>2</v>
      </c>
      <c r="K142" s="55"/>
      <c r="L142" s="55"/>
      <c r="M142" s="56"/>
      <c r="N142" s="3"/>
      <c r="V142" s="64"/>
    </row>
    <row r="143" spans="1:22" ht="13.5" thickBot="1">
      <c r="A143" s="697"/>
      <c r="B143" s="13"/>
      <c r="C143" s="13"/>
      <c r="D143" s="5"/>
      <c r="E143" s="13"/>
      <c r="F143" s="13"/>
      <c r="G143" s="755"/>
      <c r="H143" s="756"/>
      <c r="I143" s="757"/>
      <c r="J143" s="52" t="s">
        <v>2</v>
      </c>
      <c r="K143" s="52"/>
      <c r="L143" s="52"/>
      <c r="M143" s="53"/>
      <c r="N143" s="3"/>
      <c r="V143" s="64"/>
    </row>
    <row r="144" spans="1:22" ht="23.25" thickBot="1">
      <c r="A144" s="697"/>
      <c r="B144" s="129" t="s">
        <v>77</v>
      </c>
      <c r="C144" s="129" t="s">
        <v>79</v>
      </c>
      <c r="D144" s="129" t="s">
        <v>22</v>
      </c>
      <c r="E144" s="758" t="s">
        <v>81</v>
      </c>
      <c r="F144" s="758"/>
      <c r="G144" s="707"/>
      <c r="H144" s="708"/>
      <c r="I144" s="709"/>
      <c r="J144" s="18" t="s">
        <v>1</v>
      </c>
      <c r="K144" s="19"/>
      <c r="L144" s="19"/>
      <c r="M144" s="20"/>
      <c r="N144" s="3"/>
      <c r="V144" s="64"/>
    </row>
    <row r="145" spans="1:22" ht="13.5" thickBot="1">
      <c r="A145" s="753"/>
      <c r="B145" s="14"/>
      <c r="C145" s="14"/>
      <c r="D145" s="15"/>
      <c r="E145" s="16" t="s">
        <v>4</v>
      </c>
      <c r="F145" s="17"/>
      <c r="G145" s="759"/>
      <c r="H145" s="760"/>
      <c r="I145" s="761"/>
      <c r="J145" s="18" t="s">
        <v>0</v>
      </c>
      <c r="K145" s="19"/>
      <c r="L145" s="19"/>
      <c r="M145" s="20"/>
      <c r="N145" s="3"/>
      <c r="V145" s="64"/>
    </row>
    <row r="146" spans="1:22" ht="24" thickTop="1" thickBot="1">
      <c r="A146" s="752">
        <f t="shared" ref="A146" si="30">A142+1</f>
        <v>34</v>
      </c>
      <c r="B146" s="127" t="s">
        <v>76</v>
      </c>
      <c r="C146" s="127" t="s">
        <v>78</v>
      </c>
      <c r="D146" s="127" t="s">
        <v>23</v>
      </c>
      <c r="E146" s="754" t="s">
        <v>80</v>
      </c>
      <c r="F146" s="754"/>
      <c r="G146" s="754" t="s">
        <v>71</v>
      </c>
      <c r="H146" s="716"/>
      <c r="I146" s="57"/>
      <c r="J146" s="54" t="s">
        <v>2</v>
      </c>
      <c r="K146" s="55"/>
      <c r="L146" s="55"/>
      <c r="M146" s="56"/>
      <c r="N146" s="3"/>
      <c r="V146" s="64"/>
    </row>
    <row r="147" spans="1:22" ht="13.5" thickBot="1">
      <c r="A147" s="697"/>
      <c r="B147" s="13"/>
      <c r="C147" s="13"/>
      <c r="D147" s="5"/>
      <c r="E147" s="13"/>
      <c r="F147" s="13"/>
      <c r="G147" s="755"/>
      <c r="H147" s="756"/>
      <c r="I147" s="757"/>
      <c r="J147" s="52" t="s">
        <v>2</v>
      </c>
      <c r="K147" s="52"/>
      <c r="L147" s="52"/>
      <c r="M147" s="53"/>
      <c r="N147" s="3"/>
      <c r="V147" s="64"/>
    </row>
    <row r="148" spans="1:22" ht="23.25" thickBot="1">
      <c r="A148" s="697"/>
      <c r="B148" s="129" t="s">
        <v>77</v>
      </c>
      <c r="C148" s="129" t="s">
        <v>79</v>
      </c>
      <c r="D148" s="129" t="s">
        <v>22</v>
      </c>
      <c r="E148" s="758" t="s">
        <v>81</v>
      </c>
      <c r="F148" s="758"/>
      <c r="G148" s="707"/>
      <c r="H148" s="708"/>
      <c r="I148" s="709"/>
      <c r="J148" s="18" t="s">
        <v>1</v>
      </c>
      <c r="K148" s="19"/>
      <c r="L148" s="19"/>
      <c r="M148" s="20"/>
      <c r="N148" s="3"/>
      <c r="V148" s="64"/>
    </row>
    <row r="149" spans="1:22" ht="13.5" thickBot="1">
      <c r="A149" s="753"/>
      <c r="B149" s="14"/>
      <c r="C149" s="14"/>
      <c r="D149" s="15"/>
      <c r="E149" s="16" t="s">
        <v>4</v>
      </c>
      <c r="F149" s="17"/>
      <c r="G149" s="759"/>
      <c r="H149" s="760"/>
      <c r="I149" s="761"/>
      <c r="J149" s="18" t="s">
        <v>0</v>
      </c>
      <c r="K149" s="19"/>
      <c r="L149" s="19"/>
      <c r="M149" s="20"/>
      <c r="N149" s="3"/>
      <c r="V149" s="64"/>
    </row>
    <row r="150" spans="1:22" ht="24" thickTop="1" thickBot="1">
      <c r="A150" s="752">
        <f t="shared" ref="A150" si="31">A146+1</f>
        <v>35</v>
      </c>
      <c r="B150" s="127" t="s">
        <v>76</v>
      </c>
      <c r="C150" s="127" t="s">
        <v>78</v>
      </c>
      <c r="D150" s="127" t="s">
        <v>23</v>
      </c>
      <c r="E150" s="754" t="s">
        <v>80</v>
      </c>
      <c r="F150" s="754"/>
      <c r="G150" s="754" t="s">
        <v>71</v>
      </c>
      <c r="H150" s="716"/>
      <c r="I150" s="57"/>
      <c r="J150" s="54" t="s">
        <v>2</v>
      </c>
      <c r="K150" s="55"/>
      <c r="L150" s="55"/>
      <c r="M150" s="56"/>
      <c r="N150" s="3"/>
      <c r="V150" s="64"/>
    </row>
    <row r="151" spans="1:22" ht="13.5" thickBot="1">
      <c r="A151" s="697"/>
      <c r="B151" s="13"/>
      <c r="C151" s="13"/>
      <c r="D151" s="5"/>
      <c r="E151" s="13"/>
      <c r="F151" s="13"/>
      <c r="G151" s="755"/>
      <c r="H151" s="756"/>
      <c r="I151" s="757"/>
      <c r="J151" s="52" t="s">
        <v>2</v>
      </c>
      <c r="K151" s="52"/>
      <c r="L151" s="52"/>
      <c r="M151" s="53"/>
      <c r="N151" s="3"/>
      <c r="V151" s="64"/>
    </row>
    <row r="152" spans="1:22" ht="23.25" thickBot="1">
      <c r="A152" s="697"/>
      <c r="B152" s="129" t="s">
        <v>77</v>
      </c>
      <c r="C152" s="129" t="s">
        <v>79</v>
      </c>
      <c r="D152" s="129" t="s">
        <v>22</v>
      </c>
      <c r="E152" s="758" t="s">
        <v>81</v>
      </c>
      <c r="F152" s="758"/>
      <c r="G152" s="707"/>
      <c r="H152" s="708"/>
      <c r="I152" s="709"/>
      <c r="J152" s="18" t="s">
        <v>1</v>
      </c>
      <c r="K152" s="19"/>
      <c r="L152" s="19"/>
      <c r="M152" s="20"/>
      <c r="N152" s="3"/>
      <c r="V152" s="64"/>
    </row>
    <row r="153" spans="1:22" ht="13.5" thickBot="1">
      <c r="A153" s="753"/>
      <c r="B153" s="14"/>
      <c r="C153" s="14"/>
      <c r="D153" s="15"/>
      <c r="E153" s="16" t="s">
        <v>4</v>
      </c>
      <c r="F153" s="17"/>
      <c r="G153" s="759"/>
      <c r="H153" s="760"/>
      <c r="I153" s="761"/>
      <c r="J153" s="18" t="s">
        <v>0</v>
      </c>
      <c r="K153" s="19"/>
      <c r="L153" s="19"/>
      <c r="M153" s="20"/>
      <c r="N153" s="3"/>
      <c r="V153" s="64"/>
    </row>
    <row r="154" spans="1:22" ht="24" thickTop="1" thickBot="1">
      <c r="A154" s="752">
        <f t="shared" ref="A154" si="32">A150+1</f>
        <v>36</v>
      </c>
      <c r="B154" s="127" t="s">
        <v>76</v>
      </c>
      <c r="C154" s="127" t="s">
        <v>78</v>
      </c>
      <c r="D154" s="127" t="s">
        <v>23</v>
      </c>
      <c r="E154" s="754" t="s">
        <v>80</v>
      </c>
      <c r="F154" s="754"/>
      <c r="G154" s="754" t="s">
        <v>71</v>
      </c>
      <c r="H154" s="716"/>
      <c r="I154" s="57"/>
      <c r="J154" s="54" t="s">
        <v>2</v>
      </c>
      <c r="K154" s="55"/>
      <c r="L154" s="55"/>
      <c r="M154" s="56"/>
      <c r="N154" s="3"/>
      <c r="V154" s="64"/>
    </row>
    <row r="155" spans="1:22" ht="13.5" thickBot="1">
      <c r="A155" s="697"/>
      <c r="B155" s="13"/>
      <c r="C155" s="13"/>
      <c r="D155" s="5"/>
      <c r="E155" s="13"/>
      <c r="F155" s="13"/>
      <c r="G155" s="755"/>
      <c r="H155" s="756"/>
      <c r="I155" s="757"/>
      <c r="J155" s="52" t="s">
        <v>2</v>
      </c>
      <c r="K155" s="52"/>
      <c r="L155" s="52"/>
      <c r="M155" s="53"/>
      <c r="N155" s="3"/>
      <c r="V155" s="64"/>
    </row>
    <row r="156" spans="1:22" ht="23.25" thickBot="1">
      <c r="A156" s="697"/>
      <c r="B156" s="129" t="s">
        <v>77</v>
      </c>
      <c r="C156" s="129" t="s">
        <v>79</v>
      </c>
      <c r="D156" s="129" t="s">
        <v>22</v>
      </c>
      <c r="E156" s="758" t="s">
        <v>81</v>
      </c>
      <c r="F156" s="758"/>
      <c r="G156" s="707"/>
      <c r="H156" s="708"/>
      <c r="I156" s="709"/>
      <c r="J156" s="18" t="s">
        <v>1</v>
      </c>
      <c r="K156" s="19"/>
      <c r="L156" s="19"/>
      <c r="M156" s="20"/>
      <c r="N156" s="3"/>
      <c r="V156" s="64"/>
    </row>
    <row r="157" spans="1:22" ht="13.5" thickBot="1">
      <c r="A157" s="753"/>
      <c r="B157" s="14"/>
      <c r="C157" s="14"/>
      <c r="D157" s="15"/>
      <c r="E157" s="16" t="s">
        <v>4</v>
      </c>
      <c r="F157" s="17"/>
      <c r="G157" s="759"/>
      <c r="H157" s="760"/>
      <c r="I157" s="761"/>
      <c r="J157" s="18" t="s">
        <v>0</v>
      </c>
      <c r="K157" s="19"/>
      <c r="L157" s="19"/>
      <c r="M157" s="20"/>
      <c r="N157" s="3"/>
      <c r="V157" s="64"/>
    </row>
    <row r="158" spans="1:22" ht="24" thickTop="1" thickBot="1">
      <c r="A158" s="752">
        <f t="shared" ref="A158" si="33">A154+1</f>
        <v>37</v>
      </c>
      <c r="B158" s="127" t="s">
        <v>76</v>
      </c>
      <c r="C158" s="127" t="s">
        <v>78</v>
      </c>
      <c r="D158" s="127" t="s">
        <v>23</v>
      </c>
      <c r="E158" s="754" t="s">
        <v>80</v>
      </c>
      <c r="F158" s="754"/>
      <c r="G158" s="754" t="s">
        <v>71</v>
      </c>
      <c r="H158" s="716"/>
      <c r="I158" s="57"/>
      <c r="J158" s="54" t="s">
        <v>2</v>
      </c>
      <c r="K158" s="55"/>
      <c r="L158" s="55"/>
      <c r="M158" s="56"/>
      <c r="N158" s="3"/>
      <c r="V158" s="64"/>
    </row>
    <row r="159" spans="1:22" ht="13.5" thickBot="1">
      <c r="A159" s="697"/>
      <c r="B159" s="13"/>
      <c r="C159" s="13"/>
      <c r="D159" s="5"/>
      <c r="E159" s="13"/>
      <c r="F159" s="13"/>
      <c r="G159" s="755"/>
      <c r="H159" s="756"/>
      <c r="I159" s="757"/>
      <c r="J159" s="52" t="s">
        <v>2</v>
      </c>
      <c r="K159" s="52"/>
      <c r="L159" s="52"/>
      <c r="M159" s="53"/>
      <c r="N159" s="3"/>
      <c r="V159" s="64"/>
    </row>
    <row r="160" spans="1:22" ht="23.25" thickBot="1">
      <c r="A160" s="697"/>
      <c r="B160" s="129" t="s">
        <v>77</v>
      </c>
      <c r="C160" s="129" t="s">
        <v>79</v>
      </c>
      <c r="D160" s="129" t="s">
        <v>22</v>
      </c>
      <c r="E160" s="758" t="s">
        <v>81</v>
      </c>
      <c r="F160" s="758"/>
      <c r="G160" s="707"/>
      <c r="H160" s="708"/>
      <c r="I160" s="709"/>
      <c r="J160" s="18" t="s">
        <v>1</v>
      </c>
      <c r="K160" s="19"/>
      <c r="L160" s="19"/>
      <c r="M160" s="20"/>
      <c r="N160" s="3"/>
      <c r="V160" s="64"/>
    </row>
    <row r="161" spans="1:22" ht="13.5" thickBot="1">
      <c r="A161" s="753"/>
      <c r="B161" s="14"/>
      <c r="C161" s="14"/>
      <c r="D161" s="15"/>
      <c r="E161" s="16" t="s">
        <v>4</v>
      </c>
      <c r="F161" s="17"/>
      <c r="G161" s="759"/>
      <c r="H161" s="760"/>
      <c r="I161" s="761"/>
      <c r="J161" s="18" t="s">
        <v>0</v>
      </c>
      <c r="K161" s="19"/>
      <c r="L161" s="19"/>
      <c r="M161" s="20"/>
      <c r="N161" s="3"/>
      <c r="V161" s="64"/>
    </row>
    <row r="162" spans="1:22" ht="24" thickTop="1" thickBot="1">
      <c r="A162" s="752">
        <f t="shared" ref="A162" si="34">A158+1</f>
        <v>38</v>
      </c>
      <c r="B162" s="127" t="s">
        <v>76</v>
      </c>
      <c r="C162" s="127" t="s">
        <v>78</v>
      </c>
      <c r="D162" s="127" t="s">
        <v>23</v>
      </c>
      <c r="E162" s="754" t="s">
        <v>80</v>
      </c>
      <c r="F162" s="754"/>
      <c r="G162" s="754" t="s">
        <v>71</v>
      </c>
      <c r="H162" s="716"/>
      <c r="I162" s="57"/>
      <c r="J162" s="54" t="s">
        <v>2</v>
      </c>
      <c r="K162" s="55"/>
      <c r="L162" s="55"/>
      <c r="M162" s="56"/>
      <c r="N162" s="3"/>
      <c r="V162" s="64"/>
    </row>
    <row r="163" spans="1:22" ht="13.5" thickBot="1">
      <c r="A163" s="697"/>
      <c r="B163" s="13"/>
      <c r="C163" s="13"/>
      <c r="D163" s="5"/>
      <c r="E163" s="13"/>
      <c r="F163" s="13"/>
      <c r="G163" s="755"/>
      <c r="H163" s="756"/>
      <c r="I163" s="757"/>
      <c r="J163" s="52" t="s">
        <v>2</v>
      </c>
      <c r="K163" s="52"/>
      <c r="L163" s="52"/>
      <c r="M163" s="53"/>
      <c r="N163" s="3"/>
      <c r="V163" s="64"/>
    </row>
    <row r="164" spans="1:22" ht="23.25" thickBot="1">
      <c r="A164" s="697"/>
      <c r="B164" s="129" t="s">
        <v>77</v>
      </c>
      <c r="C164" s="129" t="s">
        <v>79</v>
      </c>
      <c r="D164" s="129" t="s">
        <v>22</v>
      </c>
      <c r="E164" s="758" t="s">
        <v>81</v>
      </c>
      <c r="F164" s="758"/>
      <c r="G164" s="707"/>
      <c r="H164" s="708"/>
      <c r="I164" s="709"/>
      <c r="J164" s="18" t="s">
        <v>1</v>
      </c>
      <c r="K164" s="19"/>
      <c r="L164" s="19"/>
      <c r="M164" s="20"/>
      <c r="N164" s="3"/>
      <c r="V164" s="64"/>
    </row>
    <row r="165" spans="1:22" ht="13.5" thickBot="1">
      <c r="A165" s="753"/>
      <c r="B165" s="14"/>
      <c r="C165" s="14"/>
      <c r="D165" s="15"/>
      <c r="E165" s="16" t="s">
        <v>4</v>
      </c>
      <c r="F165" s="17"/>
      <c r="G165" s="759"/>
      <c r="H165" s="760"/>
      <c r="I165" s="761"/>
      <c r="J165" s="18" t="s">
        <v>0</v>
      </c>
      <c r="K165" s="19"/>
      <c r="L165" s="19"/>
      <c r="M165" s="20"/>
      <c r="N165" s="3"/>
      <c r="V165" s="64"/>
    </row>
    <row r="166" spans="1:22" ht="24" thickTop="1" thickBot="1">
      <c r="A166" s="752">
        <f t="shared" ref="A166" si="35">A162+1</f>
        <v>39</v>
      </c>
      <c r="B166" s="127" t="s">
        <v>76</v>
      </c>
      <c r="C166" s="127" t="s">
        <v>78</v>
      </c>
      <c r="D166" s="127" t="s">
        <v>23</v>
      </c>
      <c r="E166" s="754" t="s">
        <v>80</v>
      </c>
      <c r="F166" s="754"/>
      <c r="G166" s="754" t="s">
        <v>71</v>
      </c>
      <c r="H166" s="716"/>
      <c r="I166" s="57"/>
      <c r="J166" s="54" t="s">
        <v>2</v>
      </c>
      <c r="K166" s="55"/>
      <c r="L166" s="55"/>
      <c r="M166" s="56"/>
      <c r="N166" s="3"/>
      <c r="V166" s="64"/>
    </row>
    <row r="167" spans="1:22" ht="13.5" thickBot="1">
      <c r="A167" s="697"/>
      <c r="B167" s="13"/>
      <c r="C167" s="13"/>
      <c r="D167" s="5"/>
      <c r="E167" s="13"/>
      <c r="F167" s="13"/>
      <c r="G167" s="755"/>
      <c r="H167" s="756"/>
      <c r="I167" s="757"/>
      <c r="J167" s="52" t="s">
        <v>2</v>
      </c>
      <c r="K167" s="52"/>
      <c r="L167" s="52"/>
      <c r="M167" s="53"/>
      <c r="N167" s="3"/>
      <c r="V167" s="64"/>
    </row>
    <row r="168" spans="1:22" ht="23.25" thickBot="1">
      <c r="A168" s="697"/>
      <c r="B168" s="129" t="s">
        <v>77</v>
      </c>
      <c r="C168" s="129" t="s">
        <v>79</v>
      </c>
      <c r="D168" s="129" t="s">
        <v>22</v>
      </c>
      <c r="E168" s="758" t="s">
        <v>81</v>
      </c>
      <c r="F168" s="758"/>
      <c r="G168" s="707"/>
      <c r="H168" s="708"/>
      <c r="I168" s="709"/>
      <c r="J168" s="18" t="s">
        <v>1</v>
      </c>
      <c r="K168" s="19"/>
      <c r="L168" s="19"/>
      <c r="M168" s="20"/>
      <c r="N168" s="3"/>
      <c r="V168" s="64"/>
    </row>
    <row r="169" spans="1:22" ht="13.5" thickBot="1">
      <c r="A169" s="753"/>
      <c r="B169" s="14"/>
      <c r="C169" s="14"/>
      <c r="D169" s="15"/>
      <c r="E169" s="16" t="s">
        <v>4</v>
      </c>
      <c r="F169" s="17"/>
      <c r="G169" s="759"/>
      <c r="H169" s="760"/>
      <c r="I169" s="761"/>
      <c r="J169" s="18" t="s">
        <v>0</v>
      </c>
      <c r="K169" s="19"/>
      <c r="L169" s="19"/>
      <c r="M169" s="20"/>
      <c r="N169" s="3"/>
      <c r="V169" s="64"/>
    </row>
    <row r="170" spans="1:22" ht="24" thickTop="1" thickBot="1">
      <c r="A170" s="752">
        <f t="shared" ref="A170" si="36">A166+1</f>
        <v>40</v>
      </c>
      <c r="B170" s="127" t="s">
        <v>76</v>
      </c>
      <c r="C170" s="127" t="s">
        <v>78</v>
      </c>
      <c r="D170" s="127" t="s">
        <v>23</v>
      </c>
      <c r="E170" s="754" t="s">
        <v>80</v>
      </c>
      <c r="F170" s="754"/>
      <c r="G170" s="754" t="s">
        <v>71</v>
      </c>
      <c r="H170" s="716"/>
      <c r="I170" s="57"/>
      <c r="J170" s="54" t="s">
        <v>2</v>
      </c>
      <c r="K170" s="55"/>
      <c r="L170" s="55"/>
      <c r="M170" s="56"/>
      <c r="N170" s="3"/>
      <c r="V170" s="64"/>
    </row>
    <row r="171" spans="1:22" ht="13.5" thickBot="1">
      <c r="A171" s="697"/>
      <c r="B171" s="13"/>
      <c r="C171" s="13"/>
      <c r="D171" s="5"/>
      <c r="E171" s="13"/>
      <c r="F171" s="13"/>
      <c r="G171" s="755"/>
      <c r="H171" s="756"/>
      <c r="I171" s="757"/>
      <c r="J171" s="52" t="s">
        <v>2</v>
      </c>
      <c r="K171" s="52"/>
      <c r="L171" s="52"/>
      <c r="M171" s="53"/>
      <c r="N171" s="3"/>
      <c r="V171" s="64"/>
    </row>
    <row r="172" spans="1:22" ht="23.25" thickBot="1">
      <c r="A172" s="697"/>
      <c r="B172" s="129" t="s">
        <v>77</v>
      </c>
      <c r="C172" s="129" t="s">
        <v>79</v>
      </c>
      <c r="D172" s="129" t="s">
        <v>22</v>
      </c>
      <c r="E172" s="758" t="s">
        <v>81</v>
      </c>
      <c r="F172" s="758"/>
      <c r="G172" s="707"/>
      <c r="H172" s="708"/>
      <c r="I172" s="709"/>
      <c r="J172" s="18" t="s">
        <v>1</v>
      </c>
      <c r="K172" s="19"/>
      <c r="L172" s="19"/>
      <c r="M172" s="20"/>
      <c r="N172" s="3"/>
      <c r="V172" s="64"/>
    </row>
    <row r="173" spans="1:22" ht="13.5" thickBot="1">
      <c r="A173" s="753"/>
      <c r="B173" s="14"/>
      <c r="C173" s="14"/>
      <c r="D173" s="15"/>
      <c r="E173" s="16" t="s">
        <v>4</v>
      </c>
      <c r="F173" s="17"/>
      <c r="G173" s="759"/>
      <c r="H173" s="760"/>
      <c r="I173" s="761"/>
      <c r="J173" s="18" t="s">
        <v>0</v>
      </c>
      <c r="K173" s="19"/>
      <c r="L173" s="19"/>
      <c r="M173" s="20"/>
      <c r="N173" s="3"/>
      <c r="V173" s="64"/>
    </row>
    <row r="174" spans="1:22" ht="24" thickTop="1" thickBot="1">
      <c r="A174" s="752">
        <f t="shared" ref="A174" si="37">A170+1</f>
        <v>41</v>
      </c>
      <c r="B174" s="127" t="s">
        <v>76</v>
      </c>
      <c r="C174" s="127" t="s">
        <v>78</v>
      </c>
      <c r="D174" s="127" t="s">
        <v>23</v>
      </c>
      <c r="E174" s="754" t="s">
        <v>80</v>
      </c>
      <c r="F174" s="754"/>
      <c r="G174" s="754" t="s">
        <v>71</v>
      </c>
      <c r="H174" s="716"/>
      <c r="I174" s="57"/>
      <c r="J174" s="54" t="s">
        <v>2</v>
      </c>
      <c r="K174" s="55"/>
      <c r="L174" s="55"/>
      <c r="M174" s="56"/>
      <c r="N174" s="3"/>
      <c r="V174" s="64"/>
    </row>
    <row r="175" spans="1:22" ht="13.5" thickBot="1">
      <c r="A175" s="697"/>
      <c r="B175" s="13"/>
      <c r="C175" s="13"/>
      <c r="D175" s="5"/>
      <c r="E175" s="13"/>
      <c r="F175" s="13"/>
      <c r="G175" s="755"/>
      <c r="H175" s="756"/>
      <c r="I175" s="757"/>
      <c r="J175" s="52" t="s">
        <v>2</v>
      </c>
      <c r="K175" s="52"/>
      <c r="L175" s="52"/>
      <c r="M175" s="53"/>
      <c r="N175" s="3"/>
      <c r="V175" s="64">
        <f>G175</f>
        <v>0</v>
      </c>
    </row>
    <row r="176" spans="1:22" ht="23.25" thickBot="1">
      <c r="A176" s="697"/>
      <c r="B176" s="129" t="s">
        <v>77</v>
      </c>
      <c r="C176" s="129" t="s">
        <v>79</v>
      </c>
      <c r="D176" s="129" t="s">
        <v>22</v>
      </c>
      <c r="E176" s="758" t="s">
        <v>81</v>
      </c>
      <c r="F176" s="758"/>
      <c r="G176" s="707"/>
      <c r="H176" s="708"/>
      <c r="I176" s="709"/>
      <c r="J176" s="18" t="s">
        <v>1</v>
      </c>
      <c r="K176" s="19"/>
      <c r="L176" s="19"/>
      <c r="M176" s="20"/>
      <c r="N176" s="3"/>
      <c r="V176" s="64"/>
    </row>
    <row r="177" spans="1:22" ht="13.5" thickBot="1">
      <c r="A177" s="753"/>
      <c r="B177" s="14"/>
      <c r="C177" s="14"/>
      <c r="D177" s="15"/>
      <c r="E177" s="16" t="s">
        <v>4</v>
      </c>
      <c r="F177" s="17"/>
      <c r="G177" s="759"/>
      <c r="H177" s="760"/>
      <c r="I177" s="761"/>
      <c r="J177" s="18" t="s">
        <v>0</v>
      </c>
      <c r="K177" s="19"/>
      <c r="L177" s="19"/>
      <c r="M177" s="20"/>
      <c r="N177" s="3"/>
      <c r="V177" s="64"/>
    </row>
    <row r="178" spans="1:22" ht="24" thickTop="1" thickBot="1">
      <c r="A178" s="752">
        <f t="shared" ref="A178" si="38">A174+1</f>
        <v>42</v>
      </c>
      <c r="B178" s="127" t="s">
        <v>76</v>
      </c>
      <c r="C178" s="127" t="s">
        <v>78</v>
      </c>
      <c r="D178" s="127" t="s">
        <v>23</v>
      </c>
      <c r="E178" s="754" t="s">
        <v>80</v>
      </c>
      <c r="F178" s="754"/>
      <c r="G178" s="754" t="s">
        <v>71</v>
      </c>
      <c r="H178" s="716"/>
      <c r="I178" s="57"/>
      <c r="J178" s="54" t="s">
        <v>2</v>
      </c>
      <c r="K178" s="55"/>
      <c r="L178" s="55"/>
      <c r="M178" s="56"/>
      <c r="N178" s="3"/>
      <c r="V178" s="64"/>
    </row>
    <row r="179" spans="1:22" ht="13.5" thickBot="1">
      <c r="A179" s="697"/>
      <c r="B179" s="13"/>
      <c r="C179" s="13"/>
      <c r="D179" s="5"/>
      <c r="E179" s="13"/>
      <c r="F179" s="13"/>
      <c r="G179" s="755"/>
      <c r="H179" s="756"/>
      <c r="I179" s="757"/>
      <c r="J179" s="52" t="s">
        <v>2</v>
      </c>
      <c r="K179" s="52"/>
      <c r="L179" s="52"/>
      <c r="M179" s="53"/>
      <c r="N179" s="3"/>
      <c r="V179" s="64">
        <f>G179</f>
        <v>0</v>
      </c>
    </row>
    <row r="180" spans="1:22" ht="23.25" thickBot="1">
      <c r="A180" s="697"/>
      <c r="B180" s="129" t="s">
        <v>77</v>
      </c>
      <c r="C180" s="129" t="s">
        <v>79</v>
      </c>
      <c r="D180" s="129" t="s">
        <v>22</v>
      </c>
      <c r="E180" s="758" t="s">
        <v>81</v>
      </c>
      <c r="F180" s="758"/>
      <c r="G180" s="707"/>
      <c r="H180" s="708"/>
      <c r="I180" s="709"/>
      <c r="J180" s="18" t="s">
        <v>1</v>
      </c>
      <c r="K180" s="19"/>
      <c r="L180" s="19"/>
      <c r="M180" s="20"/>
      <c r="N180" s="3"/>
      <c r="V180" s="64"/>
    </row>
    <row r="181" spans="1:22" ht="13.5" thickBot="1">
      <c r="A181" s="753"/>
      <c r="B181" s="14"/>
      <c r="C181" s="14"/>
      <c r="D181" s="15"/>
      <c r="E181" s="16" t="s">
        <v>4</v>
      </c>
      <c r="F181" s="17"/>
      <c r="G181" s="759"/>
      <c r="H181" s="760"/>
      <c r="I181" s="761"/>
      <c r="J181" s="18" t="s">
        <v>0</v>
      </c>
      <c r="K181" s="19"/>
      <c r="L181" s="19"/>
      <c r="M181" s="20"/>
      <c r="N181" s="3"/>
      <c r="V181" s="64"/>
    </row>
    <row r="182" spans="1:22" ht="24" thickTop="1" thickBot="1">
      <c r="A182" s="752">
        <f t="shared" ref="A182" si="39">A178+1</f>
        <v>43</v>
      </c>
      <c r="B182" s="127" t="s">
        <v>76</v>
      </c>
      <c r="C182" s="127" t="s">
        <v>78</v>
      </c>
      <c r="D182" s="127" t="s">
        <v>23</v>
      </c>
      <c r="E182" s="754" t="s">
        <v>80</v>
      </c>
      <c r="F182" s="754"/>
      <c r="G182" s="754" t="s">
        <v>71</v>
      </c>
      <c r="H182" s="716"/>
      <c r="I182" s="57"/>
      <c r="J182" s="54" t="s">
        <v>2</v>
      </c>
      <c r="K182" s="55"/>
      <c r="L182" s="55"/>
      <c r="M182" s="56"/>
      <c r="N182" s="3"/>
      <c r="V182" s="64"/>
    </row>
    <row r="183" spans="1:22" ht="13.5" thickBot="1">
      <c r="A183" s="697"/>
      <c r="B183" s="13"/>
      <c r="C183" s="13"/>
      <c r="D183" s="5"/>
      <c r="E183" s="13"/>
      <c r="F183" s="13"/>
      <c r="G183" s="755"/>
      <c r="H183" s="756"/>
      <c r="I183" s="757"/>
      <c r="J183" s="52" t="s">
        <v>2</v>
      </c>
      <c r="K183" s="52"/>
      <c r="L183" s="52"/>
      <c r="M183" s="53"/>
      <c r="N183" s="3"/>
      <c r="V183" s="64">
        <f>G183</f>
        <v>0</v>
      </c>
    </row>
    <row r="184" spans="1:22" ht="23.25" thickBot="1">
      <c r="A184" s="697"/>
      <c r="B184" s="129" t="s">
        <v>77</v>
      </c>
      <c r="C184" s="129" t="s">
        <v>79</v>
      </c>
      <c r="D184" s="129" t="s">
        <v>22</v>
      </c>
      <c r="E184" s="758" t="s">
        <v>81</v>
      </c>
      <c r="F184" s="758"/>
      <c r="G184" s="707"/>
      <c r="H184" s="708"/>
      <c r="I184" s="709"/>
      <c r="J184" s="18" t="s">
        <v>1</v>
      </c>
      <c r="K184" s="19"/>
      <c r="L184" s="19"/>
      <c r="M184" s="20"/>
      <c r="N184" s="3"/>
      <c r="V184" s="64"/>
    </row>
    <row r="185" spans="1:22" ht="13.5" thickBot="1">
      <c r="A185" s="753"/>
      <c r="B185" s="14"/>
      <c r="C185" s="14"/>
      <c r="D185" s="15"/>
      <c r="E185" s="16" t="s">
        <v>4</v>
      </c>
      <c r="F185" s="17"/>
      <c r="G185" s="759"/>
      <c r="H185" s="760"/>
      <c r="I185" s="761"/>
      <c r="J185" s="18" t="s">
        <v>0</v>
      </c>
      <c r="K185" s="19"/>
      <c r="L185" s="19"/>
      <c r="M185" s="20"/>
      <c r="N185" s="3"/>
      <c r="V185" s="64"/>
    </row>
    <row r="186" spans="1:22" ht="24" thickTop="1" thickBot="1">
      <c r="A186" s="752">
        <f t="shared" ref="A186" si="40">A182+1</f>
        <v>44</v>
      </c>
      <c r="B186" s="127" t="s">
        <v>76</v>
      </c>
      <c r="C186" s="127" t="s">
        <v>78</v>
      </c>
      <c r="D186" s="127" t="s">
        <v>23</v>
      </c>
      <c r="E186" s="754" t="s">
        <v>80</v>
      </c>
      <c r="F186" s="754"/>
      <c r="G186" s="754" t="s">
        <v>71</v>
      </c>
      <c r="H186" s="716"/>
      <c r="I186" s="57"/>
      <c r="J186" s="54" t="s">
        <v>2</v>
      </c>
      <c r="K186" s="55"/>
      <c r="L186" s="55"/>
      <c r="M186" s="56"/>
      <c r="N186" s="3"/>
      <c r="V186" s="64"/>
    </row>
    <row r="187" spans="1:22" ht="13.5" thickBot="1">
      <c r="A187" s="697"/>
      <c r="B187" s="13"/>
      <c r="C187" s="13"/>
      <c r="D187" s="5"/>
      <c r="E187" s="13"/>
      <c r="F187" s="13"/>
      <c r="G187" s="755"/>
      <c r="H187" s="756"/>
      <c r="I187" s="757"/>
      <c r="J187" s="52" t="s">
        <v>2</v>
      </c>
      <c r="K187" s="52"/>
      <c r="L187" s="52"/>
      <c r="M187" s="53"/>
      <c r="N187" s="3"/>
      <c r="V187" s="64">
        <f>G187</f>
        <v>0</v>
      </c>
    </row>
    <row r="188" spans="1:22" ht="23.25" thickBot="1">
      <c r="A188" s="697"/>
      <c r="B188" s="129" t="s">
        <v>77</v>
      </c>
      <c r="C188" s="129" t="s">
        <v>79</v>
      </c>
      <c r="D188" s="129" t="s">
        <v>22</v>
      </c>
      <c r="E188" s="758" t="s">
        <v>81</v>
      </c>
      <c r="F188" s="758"/>
      <c r="G188" s="707"/>
      <c r="H188" s="708"/>
      <c r="I188" s="709"/>
      <c r="J188" s="18" t="s">
        <v>1</v>
      </c>
      <c r="K188" s="19"/>
      <c r="L188" s="19"/>
      <c r="M188" s="20"/>
      <c r="N188" s="3"/>
      <c r="V188" s="64"/>
    </row>
    <row r="189" spans="1:22" ht="13.5" thickBot="1">
      <c r="A189" s="753"/>
      <c r="B189" s="14"/>
      <c r="C189" s="14"/>
      <c r="D189" s="15"/>
      <c r="E189" s="16" t="s">
        <v>4</v>
      </c>
      <c r="F189" s="17"/>
      <c r="G189" s="759"/>
      <c r="H189" s="760"/>
      <c r="I189" s="761"/>
      <c r="J189" s="18" t="s">
        <v>0</v>
      </c>
      <c r="K189" s="19"/>
      <c r="L189" s="19"/>
      <c r="M189" s="20"/>
      <c r="N189" s="3"/>
      <c r="V189" s="64"/>
    </row>
    <row r="190" spans="1:22" ht="24" thickTop="1" thickBot="1">
      <c r="A190" s="752">
        <f t="shared" ref="A190" si="41">A186+1</f>
        <v>45</v>
      </c>
      <c r="B190" s="127" t="s">
        <v>76</v>
      </c>
      <c r="C190" s="127" t="s">
        <v>78</v>
      </c>
      <c r="D190" s="127" t="s">
        <v>23</v>
      </c>
      <c r="E190" s="754" t="s">
        <v>80</v>
      </c>
      <c r="F190" s="754"/>
      <c r="G190" s="754" t="s">
        <v>71</v>
      </c>
      <c r="H190" s="716"/>
      <c r="I190" s="57"/>
      <c r="J190" s="54" t="s">
        <v>2</v>
      </c>
      <c r="K190" s="55"/>
      <c r="L190" s="55"/>
      <c r="M190" s="56"/>
      <c r="N190" s="3"/>
      <c r="V190" s="64"/>
    </row>
    <row r="191" spans="1:22" ht="13.5" thickBot="1">
      <c r="A191" s="697"/>
      <c r="B191" s="13"/>
      <c r="C191" s="13"/>
      <c r="D191" s="5"/>
      <c r="E191" s="13"/>
      <c r="F191" s="13"/>
      <c r="G191" s="755"/>
      <c r="H191" s="756"/>
      <c r="I191" s="757"/>
      <c r="J191" s="52" t="s">
        <v>2</v>
      </c>
      <c r="K191" s="52"/>
      <c r="L191" s="52"/>
      <c r="M191" s="53"/>
      <c r="N191" s="3"/>
      <c r="V191" s="64">
        <f>G191</f>
        <v>0</v>
      </c>
    </row>
    <row r="192" spans="1:22" ht="23.25" thickBot="1">
      <c r="A192" s="697"/>
      <c r="B192" s="129" t="s">
        <v>77</v>
      </c>
      <c r="C192" s="129" t="s">
        <v>79</v>
      </c>
      <c r="D192" s="129" t="s">
        <v>22</v>
      </c>
      <c r="E192" s="758" t="s">
        <v>81</v>
      </c>
      <c r="F192" s="758"/>
      <c r="G192" s="707"/>
      <c r="H192" s="708"/>
      <c r="I192" s="709"/>
      <c r="J192" s="18" t="s">
        <v>1</v>
      </c>
      <c r="K192" s="19"/>
      <c r="L192" s="19"/>
      <c r="M192" s="20"/>
      <c r="N192" s="3"/>
      <c r="V192" s="64"/>
    </row>
    <row r="193" spans="1:22" ht="13.5" thickBot="1">
      <c r="A193" s="753"/>
      <c r="B193" s="14"/>
      <c r="C193" s="14"/>
      <c r="D193" s="15"/>
      <c r="E193" s="16" t="s">
        <v>4</v>
      </c>
      <c r="F193" s="17"/>
      <c r="G193" s="759"/>
      <c r="H193" s="760"/>
      <c r="I193" s="761"/>
      <c r="J193" s="18" t="s">
        <v>0</v>
      </c>
      <c r="K193" s="19"/>
      <c r="L193" s="19"/>
      <c r="M193" s="20"/>
      <c r="N193" s="3"/>
      <c r="V193" s="64"/>
    </row>
    <row r="194" spans="1:22" ht="24" thickTop="1" thickBot="1">
      <c r="A194" s="752">
        <f t="shared" ref="A194" si="42">A190+1</f>
        <v>46</v>
      </c>
      <c r="B194" s="127" t="s">
        <v>76</v>
      </c>
      <c r="C194" s="127" t="s">
        <v>78</v>
      </c>
      <c r="D194" s="127" t="s">
        <v>23</v>
      </c>
      <c r="E194" s="754" t="s">
        <v>80</v>
      </c>
      <c r="F194" s="754"/>
      <c r="G194" s="754" t="s">
        <v>71</v>
      </c>
      <c r="H194" s="716"/>
      <c r="I194" s="57"/>
      <c r="J194" s="54" t="s">
        <v>2</v>
      </c>
      <c r="K194" s="55"/>
      <c r="L194" s="55"/>
      <c r="M194" s="56"/>
      <c r="N194" s="3"/>
      <c r="V194" s="64"/>
    </row>
    <row r="195" spans="1:22" ht="13.5" thickBot="1">
      <c r="A195" s="697"/>
      <c r="B195" s="13"/>
      <c r="C195" s="13"/>
      <c r="D195" s="5"/>
      <c r="E195" s="13"/>
      <c r="F195" s="13"/>
      <c r="G195" s="755"/>
      <c r="H195" s="756"/>
      <c r="I195" s="757"/>
      <c r="J195" s="52" t="s">
        <v>2</v>
      </c>
      <c r="K195" s="52"/>
      <c r="L195" s="52"/>
      <c r="M195" s="53"/>
      <c r="N195" s="3"/>
      <c r="V195" s="64">
        <f>G195</f>
        <v>0</v>
      </c>
    </row>
    <row r="196" spans="1:22" ht="23.25" thickBot="1">
      <c r="A196" s="697"/>
      <c r="B196" s="129" t="s">
        <v>77</v>
      </c>
      <c r="C196" s="129" t="s">
        <v>79</v>
      </c>
      <c r="D196" s="129" t="s">
        <v>22</v>
      </c>
      <c r="E196" s="758" t="s">
        <v>81</v>
      </c>
      <c r="F196" s="758"/>
      <c r="G196" s="707"/>
      <c r="H196" s="708"/>
      <c r="I196" s="709"/>
      <c r="J196" s="18" t="s">
        <v>1</v>
      </c>
      <c r="K196" s="19"/>
      <c r="L196" s="19"/>
      <c r="M196" s="20"/>
      <c r="N196" s="3"/>
      <c r="V196" s="64"/>
    </row>
    <row r="197" spans="1:22" ht="13.5" thickBot="1">
      <c r="A197" s="753"/>
      <c r="B197" s="14"/>
      <c r="C197" s="14"/>
      <c r="D197" s="15"/>
      <c r="E197" s="16" t="s">
        <v>4</v>
      </c>
      <c r="F197" s="17"/>
      <c r="G197" s="759"/>
      <c r="H197" s="760"/>
      <c r="I197" s="761"/>
      <c r="J197" s="18" t="s">
        <v>0</v>
      </c>
      <c r="K197" s="19"/>
      <c r="L197" s="19"/>
      <c r="M197" s="20"/>
      <c r="N197" s="3"/>
      <c r="V197" s="64"/>
    </row>
    <row r="198" spans="1:22" ht="24" thickTop="1" thickBot="1">
      <c r="A198" s="752">
        <f t="shared" ref="A198" si="43">A194+1</f>
        <v>47</v>
      </c>
      <c r="B198" s="127" t="s">
        <v>76</v>
      </c>
      <c r="C198" s="127" t="s">
        <v>78</v>
      </c>
      <c r="D198" s="127" t="s">
        <v>23</v>
      </c>
      <c r="E198" s="754" t="s">
        <v>80</v>
      </c>
      <c r="F198" s="754"/>
      <c r="G198" s="754" t="s">
        <v>71</v>
      </c>
      <c r="H198" s="716"/>
      <c r="I198" s="57"/>
      <c r="J198" s="54" t="s">
        <v>2</v>
      </c>
      <c r="K198" s="55"/>
      <c r="L198" s="55"/>
      <c r="M198" s="56"/>
      <c r="N198" s="3"/>
      <c r="V198" s="64"/>
    </row>
    <row r="199" spans="1:22" ht="13.5" thickBot="1">
      <c r="A199" s="697"/>
      <c r="B199" s="13"/>
      <c r="C199" s="13"/>
      <c r="D199" s="5"/>
      <c r="E199" s="13"/>
      <c r="F199" s="13"/>
      <c r="G199" s="755"/>
      <c r="H199" s="756"/>
      <c r="I199" s="757"/>
      <c r="J199" s="52" t="s">
        <v>2</v>
      </c>
      <c r="K199" s="52"/>
      <c r="L199" s="52"/>
      <c r="M199" s="53"/>
      <c r="N199" s="3"/>
      <c r="V199" s="64">
        <f>G199</f>
        <v>0</v>
      </c>
    </row>
    <row r="200" spans="1:22" ht="23.25" thickBot="1">
      <c r="A200" s="697"/>
      <c r="B200" s="129" t="s">
        <v>77</v>
      </c>
      <c r="C200" s="129" t="s">
        <v>79</v>
      </c>
      <c r="D200" s="129" t="s">
        <v>22</v>
      </c>
      <c r="E200" s="758" t="s">
        <v>81</v>
      </c>
      <c r="F200" s="758"/>
      <c r="G200" s="707"/>
      <c r="H200" s="708"/>
      <c r="I200" s="709"/>
      <c r="J200" s="18" t="s">
        <v>1</v>
      </c>
      <c r="K200" s="19"/>
      <c r="L200" s="19"/>
      <c r="M200" s="20"/>
      <c r="N200" s="3"/>
      <c r="V200" s="64"/>
    </row>
    <row r="201" spans="1:22" ht="13.5" thickBot="1">
      <c r="A201" s="753"/>
      <c r="B201" s="14"/>
      <c r="C201" s="14"/>
      <c r="D201" s="15"/>
      <c r="E201" s="16" t="s">
        <v>4</v>
      </c>
      <c r="F201" s="17"/>
      <c r="G201" s="759"/>
      <c r="H201" s="760"/>
      <c r="I201" s="761"/>
      <c r="J201" s="18" t="s">
        <v>0</v>
      </c>
      <c r="K201" s="19"/>
      <c r="L201" s="19"/>
      <c r="M201" s="20"/>
      <c r="N201" s="3"/>
      <c r="V201" s="64"/>
    </row>
    <row r="202" spans="1:22" ht="24" thickTop="1" thickBot="1">
      <c r="A202" s="752">
        <f t="shared" ref="A202" si="44">A198+1</f>
        <v>48</v>
      </c>
      <c r="B202" s="127" t="s">
        <v>76</v>
      </c>
      <c r="C202" s="127" t="s">
        <v>78</v>
      </c>
      <c r="D202" s="127" t="s">
        <v>23</v>
      </c>
      <c r="E202" s="754" t="s">
        <v>80</v>
      </c>
      <c r="F202" s="754"/>
      <c r="G202" s="754" t="s">
        <v>71</v>
      </c>
      <c r="H202" s="716"/>
      <c r="I202" s="57"/>
      <c r="J202" s="54" t="s">
        <v>2</v>
      </c>
      <c r="K202" s="55"/>
      <c r="L202" s="55"/>
      <c r="M202" s="56"/>
      <c r="N202" s="3"/>
      <c r="V202" s="64"/>
    </row>
    <row r="203" spans="1:22" ht="13.5" thickBot="1">
      <c r="A203" s="697"/>
      <c r="B203" s="13"/>
      <c r="C203" s="13"/>
      <c r="D203" s="5"/>
      <c r="E203" s="13"/>
      <c r="F203" s="13"/>
      <c r="G203" s="755"/>
      <c r="H203" s="756"/>
      <c r="I203" s="757"/>
      <c r="J203" s="52" t="s">
        <v>2</v>
      </c>
      <c r="K203" s="52"/>
      <c r="L203" s="52"/>
      <c r="M203" s="53"/>
      <c r="N203" s="3"/>
      <c r="V203" s="64">
        <f>G203</f>
        <v>0</v>
      </c>
    </row>
    <row r="204" spans="1:22" ht="23.25" thickBot="1">
      <c r="A204" s="697"/>
      <c r="B204" s="129" t="s">
        <v>77</v>
      </c>
      <c r="C204" s="129" t="s">
        <v>79</v>
      </c>
      <c r="D204" s="129" t="s">
        <v>22</v>
      </c>
      <c r="E204" s="758" t="s">
        <v>81</v>
      </c>
      <c r="F204" s="758"/>
      <c r="G204" s="707"/>
      <c r="H204" s="708"/>
      <c r="I204" s="709"/>
      <c r="J204" s="18" t="s">
        <v>1</v>
      </c>
      <c r="K204" s="19"/>
      <c r="L204" s="19"/>
      <c r="M204" s="20"/>
      <c r="N204" s="3"/>
      <c r="V204" s="64"/>
    </row>
    <row r="205" spans="1:22" ht="13.5" thickBot="1">
      <c r="A205" s="753"/>
      <c r="B205" s="14"/>
      <c r="C205" s="14"/>
      <c r="D205" s="15"/>
      <c r="E205" s="16" t="s">
        <v>4</v>
      </c>
      <c r="F205" s="17"/>
      <c r="G205" s="759"/>
      <c r="H205" s="760"/>
      <c r="I205" s="761"/>
      <c r="J205" s="18" t="s">
        <v>0</v>
      </c>
      <c r="K205" s="19"/>
      <c r="L205" s="19"/>
      <c r="M205" s="20"/>
      <c r="N205" s="3"/>
      <c r="V205" s="64"/>
    </row>
    <row r="206" spans="1:22" ht="24" thickTop="1" thickBot="1">
      <c r="A206" s="752">
        <f t="shared" ref="A206" si="45">A202+1</f>
        <v>49</v>
      </c>
      <c r="B206" s="127" t="s">
        <v>76</v>
      </c>
      <c r="C206" s="127" t="s">
        <v>78</v>
      </c>
      <c r="D206" s="127" t="s">
        <v>23</v>
      </c>
      <c r="E206" s="754" t="s">
        <v>80</v>
      </c>
      <c r="F206" s="754"/>
      <c r="G206" s="754" t="s">
        <v>71</v>
      </c>
      <c r="H206" s="716"/>
      <c r="I206" s="57"/>
      <c r="J206" s="54" t="s">
        <v>2</v>
      </c>
      <c r="K206" s="55"/>
      <c r="L206" s="55"/>
      <c r="M206" s="56"/>
      <c r="N206" s="3"/>
      <c r="V206" s="64"/>
    </row>
    <row r="207" spans="1:22" ht="13.5" thickBot="1">
      <c r="A207" s="697"/>
      <c r="B207" s="13"/>
      <c r="C207" s="13"/>
      <c r="D207" s="5"/>
      <c r="E207" s="13"/>
      <c r="F207" s="13"/>
      <c r="G207" s="755"/>
      <c r="H207" s="756"/>
      <c r="I207" s="757"/>
      <c r="J207" s="52" t="s">
        <v>2</v>
      </c>
      <c r="K207" s="52"/>
      <c r="L207" s="52"/>
      <c r="M207" s="53"/>
      <c r="N207" s="3"/>
      <c r="V207" s="64">
        <f>G207</f>
        <v>0</v>
      </c>
    </row>
    <row r="208" spans="1:22" ht="23.25" thickBot="1">
      <c r="A208" s="697"/>
      <c r="B208" s="129" t="s">
        <v>77</v>
      </c>
      <c r="C208" s="129" t="s">
        <v>79</v>
      </c>
      <c r="D208" s="129" t="s">
        <v>22</v>
      </c>
      <c r="E208" s="758" t="s">
        <v>81</v>
      </c>
      <c r="F208" s="758"/>
      <c r="G208" s="707"/>
      <c r="H208" s="708"/>
      <c r="I208" s="709"/>
      <c r="J208" s="18" t="s">
        <v>1</v>
      </c>
      <c r="K208" s="19"/>
      <c r="L208" s="19"/>
      <c r="M208" s="20"/>
      <c r="N208" s="3"/>
      <c r="V208" s="64"/>
    </row>
    <row r="209" spans="1:22" ht="13.5" thickBot="1">
      <c r="A209" s="753"/>
      <c r="B209" s="14"/>
      <c r="C209" s="14"/>
      <c r="D209" s="15"/>
      <c r="E209" s="16" t="s">
        <v>4</v>
      </c>
      <c r="F209" s="17"/>
      <c r="G209" s="759"/>
      <c r="H209" s="760"/>
      <c r="I209" s="761"/>
      <c r="J209" s="18" t="s">
        <v>0</v>
      </c>
      <c r="K209" s="19"/>
      <c r="L209" s="19"/>
      <c r="M209" s="20"/>
      <c r="N209" s="3"/>
      <c r="V209" s="64"/>
    </row>
    <row r="210" spans="1:22" ht="24" thickTop="1" thickBot="1">
      <c r="A210" s="752">
        <f t="shared" ref="A210" si="46">A206+1</f>
        <v>50</v>
      </c>
      <c r="B210" s="127" t="s">
        <v>76</v>
      </c>
      <c r="C210" s="127" t="s">
        <v>78</v>
      </c>
      <c r="D210" s="127" t="s">
        <v>23</v>
      </c>
      <c r="E210" s="754" t="s">
        <v>80</v>
      </c>
      <c r="F210" s="754"/>
      <c r="G210" s="754" t="s">
        <v>71</v>
      </c>
      <c r="H210" s="716"/>
      <c r="I210" s="57"/>
      <c r="J210" s="54" t="s">
        <v>2</v>
      </c>
      <c r="K210" s="55"/>
      <c r="L210" s="55"/>
      <c r="M210" s="56"/>
      <c r="N210" s="3"/>
      <c r="V210" s="64"/>
    </row>
    <row r="211" spans="1:22" ht="13.5" thickBot="1">
      <c r="A211" s="697"/>
      <c r="B211" s="13"/>
      <c r="C211" s="13"/>
      <c r="D211" s="5"/>
      <c r="E211" s="13"/>
      <c r="F211" s="13"/>
      <c r="G211" s="755"/>
      <c r="H211" s="756"/>
      <c r="I211" s="757"/>
      <c r="J211" s="52" t="s">
        <v>2</v>
      </c>
      <c r="K211" s="52"/>
      <c r="L211" s="52"/>
      <c r="M211" s="53"/>
      <c r="N211" s="3"/>
      <c r="V211" s="64">
        <f>G211</f>
        <v>0</v>
      </c>
    </row>
    <row r="212" spans="1:22" ht="23.25" thickBot="1">
      <c r="A212" s="697"/>
      <c r="B212" s="129" t="s">
        <v>77</v>
      </c>
      <c r="C212" s="129" t="s">
        <v>79</v>
      </c>
      <c r="D212" s="129" t="s">
        <v>22</v>
      </c>
      <c r="E212" s="758" t="s">
        <v>81</v>
      </c>
      <c r="F212" s="758"/>
      <c r="G212" s="707"/>
      <c r="H212" s="708"/>
      <c r="I212" s="709"/>
      <c r="J212" s="18" t="s">
        <v>1</v>
      </c>
      <c r="K212" s="19"/>
      <c r="L212" s="19"/>
      <c r="M212" s="20"/>
      <c r="N212" s="3"/>
      <c r="V212" s="64"/>
    </row>
    <row r="213" spans="1:22" ht="13.5" thickBot="1">
      <c r="A213" s="753"/>
      <c r="B213" s="14"/>
      <c r="C213" s="14"/>
      <c r="D213" s="15"/>
      <c r="E213" s="16" t="s">
        <v>4</v>
      </c>
      <c r="F213" s="17"/>
      <c r="G213" s="759"/>
      <c r="H213" s="760"/>
      <c r="I213" s="761"/>
      <c r="J213" s="18" t="s">
        <v>0</v>
      </c>
      <c r="K213" s="19"/>
      <c r="L213" s="19"/>
      <c r="M213" s="20"/>
      <c r="N213" s="3"/>
      <c r="V213" s="64"/>
    </row>
    <row r="214" spans="1:22" ht="24" thickTop="1" thickBot="1">
      <c r="A214" s="752">
        <f t="shared" ref="A214" si="47">A210+1</f>
        <v>51</v>
      </c>
      <c r="B214" s="127" t="s">
        <v>76</v>
      </c>
      <c r="C214" s="127" t="s">
        <v>78</v>
      </c>
      <c r="D214" s="127" t="s">
        <v>23</v>
      </c>
      <c r="E214" s="754" t="s">
        <v>80</v>
      </c>
      <c r="F214" s="754"/>
      <c r="G214" s="754" t="s">
        <v>71</v>
      </c>
      <c r="H214" s="716"/>
      <c r="I214" s="57"/>
      <c r="J214" s="54" t="s">
        <v>2</v>
      </c>
      <c r="K214" s="55"/>
      <c r="L214" s="55"/>
      <c r="M214" s="56"/>
      <c r="N214" s="3"/>
      <c r="V214" s="64"/>
    </row>
    <row r="215" spans="1:22" ht="13.5" thickBot="1">
      <c r="A215" s="697"/>
      <c r="B215" s="13"/>
      <c r="C215" s="13"/>
      <c r="D215" s="5"/>
      <c r="E215" s="13"/>
      <c r="F215" s="13"/>
      <c r="G215" s="755"/>
      <c r="H215" s="756"/>
      <c r="I215" s="757"/>
      <c r="J215" s="52" t="s">
        <v>2</v>
      </c>
      <c r="K215" s="52"/>
      <c r="L215" s="52"/>
      <c r="M215" s="53"/>
      <c r="N215" s="3"/>
      <c r="V215" s="64">
        <f>G215</f>
        <v>0</v>
      </c>
    </row>
    <row r="216" spans="1:22" ht="23.25" thickBot="1">
      <c r="A216" s="697"/>
      <c r="B216" s="129" t="s">
        <v>77</v>
      </c>
      <c r="C216" s="129" t="s">
        <v>79</v>
      </c>
      <c r="D216" s="129" t="s">
        <v>22</v>
      </c>
      <c r="E216" s="758" t="s">
        <v>81</v>
      </c>
      <c r="F216" s="758"/>
      <c r="G216" s="707"/>
      <c r="H216" s="708"/>
      <c r="I216" s="709"/>
      <c r="J216" s="18" t="s">
        <v>1</v>
      </c>
      <c r="K216" s="19"/>
      <c r="L216" s="19"/>
      <c r="M216" s="20"/>
      <c r="N216" s="3"/>
      <c r="V216" s="64"/>
    </row>
    <row r="217" spans="1:22" ht="13.5" thickBot="1">
      <c r="A217" s="753"/>
      <c r="B217" s="14"/>
      <c r="C217" s="14"/>
      <c r="D217" s="15"/>
      <c r="E217" s="16" t="s">
        <v>4</v>
      </c>
      <c r="F217" s="17"/>
      <c r="G217" s="759"/>
      <c r="H217" s="760"/>
      <c r="I217" s="761"/>
      <c r="J217" s="18" t="s">
        <v>0</v>
      </c>
      <c r="K217" s="19"/>
      <c r="L217" s="19"/>
      <c r="M217" s="20"/>
      <c r="N217" s="3"/>
      <c r="V217" s="64"/>
    </row>
    <row r="218" spans="1:22" ht="24" thickTop="1" thickBot="1">
      <c r="A218" s="752">
        <f t="shared" ref="A218" si="48">A214+1</f>
        <v>52</v>
      </c>
      <c r="B218" s="127" t="s">
        <v>76</v>
      </c>
      <c r="C218" s="127" t="s">
        <v>78</v>
      </c>
      <c r="D218" s="127" t="s">
        <v>23</v>
      </c>
      <c r="E218" s="754" t="s">
        <v>80</v>
      </c>
      <c r="F218" s="754"/>
      <c r="G218" s="754" t="s">
        <v>71</v>
      </c>
      <c r="H218" s="716"/>
      <c r="I218" s="57"/>
      <c r="J218" s="54" t="s">
        <v>2</v>
      </c>
      <c r="K218" s="55"/>
      <c r="L218" s="55"/>
      <c r="M218" s="56"/>
      <c r="N218" s="3"/>
      <c r="V218" s="64"/>
    </row>
    <row r="219" spans="1:22" ht="13.5" thickBot="1">
      <c r="A219" s="697"/>
      <c r="B219" s="13"/>
      <c r="C219" s="13"/>
      <c r="D219" s="5"/>
      <c r="E219" s="13"/>
      <c r="F219" s="13"/>
      <c r="G219" s="755"/>
      <c r="H219" s="756"/>
      <c r="I219" s="757"/>
      <c r="J219" s="52" t="s">
        <v>2</v>
      </c>
      <c r="K219" s="52"/>
      <c r="L219" s="52"/>
      <c r="M219" s="53"/>
      <c r="N219" s="3"/>
      <c r="V219" s="64">
        <f>G219</f>
        <v>0</v>
      </c>
    </row>
    <row r="220" spans="1:22" ht="23.25" thickBot="1">
      <c r="A220" s="697"/>
      <c r="B220" s="129" t="s">
        <v>77</v>
      </c>
      <c r="C220" s="129" t="s">
        <v>79</v>
      </c>
      <c r="D220" s="129" t="s">
        <v>22</v>
      </c>
      <c r="E220" s="758" t="s">
        <v>81</v>
      </c>
      <c r="F220" s="758"/>
      <c r="G220" s="707"/>
      <c r="H220" s="708"/>
      <c r="I220" s="709"/>
      <c r="J220" s="18" t="s">
        <v>1</v>
      </c>
      <c r="K220" s="19"/>
      <c r="L220" s="19"/>
      <c r="M220" s="20"/>
      <c r="N220" s="3"/>
      <c r="V220" s="64"/>
    </row>
    <row r="221" spans="1:22" ht="13.5" thickBot="1">
      <c r="A221" s="753"/>
      <c r="B221" s="14"/>
      <c r="C221" s="14"/>
      <c r="D221" s="15"/>
      <c r="E221" s="16" t="s">
        <v>4</v>
      </c>
      <c r="F221" s="17"/>
      <c r="G221" s="759"/>
      <c r="H221" s="760"/>
      <c r="I221" s="761"/>
      <c r="J221" s="18" t="s">
        <v>0</v>
      </c>
      <c r="K221" s="19"/>
      <c r="L221" s="19"/>
      <c r="M221" s="20"/>
      <c r="N221" s="3"/>
      <c r="V221" s="64"/>
    </row>
    <row r="222" spans="1:22" ht="24" thickTop="1" thickBot="1">
      <c r="A222" s="752">
        <f t="shared" ref="A222" si="49">A218+1</f>
        <v>53</v>
      </c>
      <c r="B222" s="127" t="s">
        <v>76</v>
      </c>
      <c r="C222" s="127" t="s">
        <v>78</v>
      </c>
      <c r="D222" s="127" t="s">
        <v>23</v>
      </c>
      <c r="E222" s="754" t="s">
        <v>80</v>
      </c>
      <c r="F222" s="754"/>
      <c r="G222" s="754" t="s">
        <v>71</v>
      </c>
      <c r="H222" s="716"/>
      <c r="I222" s="57"/>
      <c r="J222" s="54" t="s">
        <v>2</v>
      </c>
      <c r="K222" s="55"/>
      <c r="L222" s="55"/>
      <c r="M222" s="56"/>
      <c r="N222" s="3"/>
      <c r="V222" s="64"/>
    </row>
    <row r="223" spans="1:22" ht="13.5" thickBot="1">
      <c r="A223" s="697"/>
      <c r="B223" s="13"/>
      <c r="C223" s="13"/>
      <c r="D223" s="5"/>
      <c r="E223" s="13"/>
      <c r="F223" s="13"/>
      <c r="G223" s="755"/>
      <c r="H223" s="756"/>
      <c r="I223" s="757"/>
      <c r="J223" s="52" t="s">
        <v>2</v>
      </c>
      <c r="K223" s="52"/>
      <c r="L223" s="52"/>
      <c r="M223" s="53"/>
      <c r="N223" s="3"/>
      <c r="V223" s="64">
        <f>G223</f>
        <v>0</v>
      </c>
    </row>
    <row r="224" spans="1:22" ht="23.25" thickBot="1">
      <c r="A224" s="697"/>
      <c r="B224" s="129" t="s">
        <v>77</v>
      </c>
      <c r="C224" s="129" t="s">
        <v>79</v>
      </c>
      <c r="D224" s="129" t="s">
        <v>22</v>
      </c>
      <c r="E224" s="758" t="s">
        <v>81</v>
      </c>
      <c r="F224" s="758"/>
      <c r="G224" s="707"/>
      <c r="H224" s="708"/>
      <c r="I224" s="709"/>
      <c r="J224" s="18" t="s">
        <v>1</v>
      </c>
      <c r="K224" s="19"/>
      <c r="L224" s="19"/>
      <c r="M224" s="20"/>
      <c r="N224" s="3"/>
      <c r="V224" s="64"/>
    </row>
    <row r="225" spans="1:22" ht="13.5" thickBot="1">
      <c r="A225" s="753"/>
      <c r="B225" s="14"/>
      <c r="C225" s="14"/>
      <c r="D225" s="15"/>
      <c r="E225" s="16" t="s">
        <v>4</v>
      </c>
      <c r="F225" s="17"/>
      <c r="G225" s="759"/>
      <c r="H225" s="760"/>
      <c r="I225" s="761"/>
      <c r="J225" s="18" t="s">
        <v>0</v>
      </c>
      <c r="K225" s="19"/>
      <c r="L225" s="19"/>
      <c r="M225" s="20"/>
      <c r="N225" s="3"/>
      <c r="V225" s="64"/>
    </row>
    <row r="226" spans="1:22" ht="24" thickTop="1" thickBot="1">
      <c r="A226" s="752">
        <f t="shared" ref="A226" si="50">A222+1</f>
        <v>54</v>
      </c>
      <c r="B226" s="127" t="s">
        <v>76</v>
      </c>
      <c r="C226" s="127" t="s">
        <v>78</v>
      </c>
      <c r="D226" s="127" t="s">
        <v>23</v>
      </c>
      <c r="E226" s="754" t="s">
        <v>80</v>
      </c>
      <c r="F226" s="754"/>
      <c r="G226" s="754" t="s">
        <v>71</v>
      </c>
      <c r="H226" s="716"/>
      <c r="I226" s="57"/>
      <c r="J226" s="54" t="s">
        <v>2</v>
      </c>
      <c r="K226" s="55"/>
      <c r="L226" s="55"/>
      <c r="M226" s="56"/>
      <c r="N226" s="3"/>
      <c r="V226" s="64"/>
    </row>
    <row r="227" spans="1:22" ht="13.5" thickBot="1">
      <c r="A227" s="697"/>
      <c r="B227" s="13"/>
      <c r="C227" s="13"/>
      <c r="D227" s="5"/>
      <c r="E227" s="13"/>
      <c r="F227" s="13"/>
      <c r="G227" s="755"/>
      <c r="H227" s="756"/>
      <c r="I227" s="757"/>
      <c r="J227" s="52" t="s">
        <v>2</v>
      </c>
      <c r="K227" s="52"/>
      <c r="L227" s="52"/>
      <c r="M227" s="53"/>
      <c r="N227" s="3"/>
      <c r="V227" s="64">
        <f>G227</f>
        <v>0</v>
      </c>
    </row>
    <row r="228" spans="1:22" ht="23.25" thickBot="1">
      <c r="A228" s="697"/>
      <c r="B228" s="129" t="s">
        <v>77</v>
      </c>
      <c r="C228" s="129" t="s">
        <v>79</v>
      </c>
      <c r="D228" s="129" t="s">
        <v>22</v>
      </c>
      <c r="E228" s="758" t="s">
        <v>81</v>
      </c>
      <c r="F228" s="758"/>
      <c r="G228" s="707"/>
      <c r="H228" s="708"/>
      <c r="I228" s="709"/>
      <c r="J228" s="18" t="s">
        <v>1</v>
      </c>
      <c r="K228" s="19"/>
      <c r="L228" s="19"/>
      <c r="M228" s="20"/>
      <c r="N228" s="3"/>
      <c r="V228" s="64"/>
    </row>
    <row r="229" spans="1:22" ht="13.5" thickBot="1">
      <c r="A229" s="753"/>
      <c r="B229" s="14"/>
      <c r="C229" s="14"/>
      <c r="D229" s="15"/>
      <c r="E229" s="16" t="s">
        <v>4</v>
      </c>
      <c r="F229" s="17"/>
      <c r="G229" s="759"/>
      <c r="H229" s="760"/>
      <c r="I229" s="761"/>
      <c r="J229" s="18" t="s">
        <v>0</v>
      </c>
      <c r="K229" s="19"/>
      <c r="L229" s="19"/>
      <c r="M229" s="20"/>
      <c r="N229" s="3"/>
      <c r="V229" s="64"/>
    </row>
    <row r="230" spans="1:22" ht="24" thickTop="1" thickBot="1">
      <c r="A230" s="752">
        <f t="shared" ref="A230" si="51">A226+1</f>
        <v>55</v>
      </c>
      <c r="B230" s="127" t="s">
        <v>76</v>
      </c>
      <c r="C230" s="127" t="s">
        <v>78</v>
      </c>
      <c r="D230" s="127" t="s">
        <v>23</v>
      </c>
      <c r="E230" s="754" t="s">
        <v>80</v>
      </c>
      <c r="F230" s="754"/>
      <c r="G230" s="754" t="s">
        <v>71</v>
      </c>
      <c r="H230" s="716"/>
      <c r="I230" s="57"/>
      <c r="J230" s="54" t="s">
        <v>2</v>
      </c>
      <c r="K230" s="55"/>
      <c r="L230" s="55"/>
      <c r="M230" s="56"/>
      <c r="N230" s="3"/>
      <c r="V230" s="64"/>
    </row>
    <row r="231" spans="1:22" ht="13.5" thickBot="1">
      <c r="A231" s="697"/>
      <c r="B231" s="13"/>
      <c r="C231" s="13"/>
      <c r="D231" s="5"/>
      <c r="E231" s="13"/>
      <c r="F231" s="13"/>
      <c r="G231" s="755"/>
      <c r="H231" s="756"/>
      <c r="I231" s="757"/>
      <c r="J231" s="52" t="s">
        <v>2</v>
      </c>
      <c r="K231" s="52"/>
      <c r="L231" s="52"/>
      <c r="M231" s="53"/>
      <c r="N231" s="3"/>
      <c r="V231" s="64">
        <f>G231</f>
        <v>0</v>
      </c>
    </row>
    <row r="232" spans="1:22" ht="23.25" thickBot="1">
      <c r="A232" s="697"/>
      <c r="B232" s="129" t="s">
        <v>77</v>
      </c>
      <c r="C232" s="129" t="s">
        <v>79</v>
      </c>
      <c r="D232" s="129" t="s">
        <v>22</v>
      </c>
      <c r="E232" s="758" t="s">
        <v>81</v>
      </c>
      <c r="F232" s="758"/>
      <c r="G232" s="707"/>
      <c r="H232" s="708"/>
      <c r="I232" s="709"/>
      <c r="J232" s="18" t="s">
        <v>1</v>
      </c>
      <c r="K232" s="19"/>
      <c r="L232" s="19"/>
      <c r="M232" s="20"/>
      <c r="N232" s="3"/>
      <c r="V232" s="64"/>
    </row>
    <row r="233" spans="1:22" ht="13.5" thickBot="1">
      <c r="A233" s="753"/>
      <c r="B233" s="14"/>
      <c r="C233" s="14"/>
      <c r="D233" s="15"/>
      <c r="E233" s="16" t="s">
        <v>4</v>
      </c>
      <c r="F233" s="17"/>
      <c r="G233" s="759"/>
      <c r="H233" s="760"/>
      <c r="I233" s="761"/>
      <c r="J233" s="18" t="s">
        <v>0</v>
      </c>
      <c r="K233" s="19"/>
      <c r="L233" s="19"/>
      <c r="M233" s="20"/>
      <c r="N233" s="3"/>
      <c r="V233" s="64"/>
    </row>
    <row r="234" spans="1:22" ht="24" thickTop="1" thickBot="1">
      <c r="A234" s="752">
        <f t="shared" ref="A234" si="52">A230+1</f>
        <v>56</v>
      </c>
      <c r="B234" s="127" t="s">
        <v>76</v>
      </c>
      <c r="C234" s="127" t="s">
        <v>78</v>
      </c>
      <c r="D234" s="127" t="s">
        <v>23</v>
      </c>
      <c r="E234" s="754" t="s">
        <v>80</v>
      </c>
      <c r="F234" s="754"/>
      <c r="G234" s="754" t="s">
        <v>71</v>
      </c>
      <c r="H234" s="716"/>
      <c r="I234" s="57"/>
      <c r="J234" s="54" t="s">
        <v>2</v>
      </c>
      <c r="K234" s="55"/>
      <c r="L234" s="55"/>
      <c r="M234" s="56"/>
      <c r="N234" s="3"/>
      <c r="V234" s="64"/>
    </row>
    <row r="235" spans="1:22" ht="13.5" thickBot="1">
      <c r="A235" s="697"/>
      <c r="B235" s="13"/>
      <c r="C235" s="13"/>
      <c r="D235" s="5"/>
      <c r="E235" s="13"/>
      <c r="F235" s="13"/>
      <c r="G235" s="755"/>
      <c r="H235" s="756"/>
      <c r="I235" s="757"/>
      <c r="J235" s="52" t="s">
        <v>2</v>
      </c>
      <c r="K235" s="52"/>
      <c r="L235" s="52"/>
      <c r="M235" s="53"/>
      <c r="N235" s="3"/>
      <c r="V235" s="64">
        <f>G235</f>
        <v>0</v>
      </c>
    </row>
    <row r="236" spans="1:22" ht="23.25" thickBot="1">
      <c r="A236" s="697"/>
      <c r="B236" s="129" t="s">
        <v>77</v>
      </c>
      <c r="C236" s="129" t="s">
        <v>79</v>
      </c>
      <c r="D236" s="129" t="s">
        <v>22</v>
      </c>
      <c r="E236" s="758" t="s">
        <v>81</v>
      </c>
      <c r="F236" s="758"/>
      <c r="G236" s="707"/>
      <c r="H236" s="708"/>
      <c r="I236" s="709"/>
      <c r="J236" s="18" t="s">
        <v>1</v>
      </c>
      <c r="K236" s="19"/>
      <c r="L236" s="19"/>
      <c r="M236" s="20"/>
      <c r="N236" s="3"/>
      <c r="V236" s="64"/>
    </row>
    <row r="237" spans="1:22" ht="13.5" thickBot="1">
      <c r="A237" s="753"/>
      <c r="B237" s="14"/>
      <c r="C237" s="14"/>
      <c r="D237" s="15"/>
      <c r="E237" s="16" t="s">
        <v>4</v>
      </c>
      <c r="F237" s="17"/>
      <c r="G237" s="759"/>
      <c r="H237" s="760"/>
      <c r="I237" s="761"/>
      <c r="J237" s="18" t="s">
        <v>0</v>
      </c>
      <c r="K237" s="19"/>
      <c r="L237" s="19"/>
      <c r="M237" s="20"/>
      <c r="N237" s="3"/>
      <c r="V237" s="64"/>
    </row>
    <row r="238" spans="1:22" ht="24" thickTop="1" thickBot="1">
      <c r="A238" s="752">
        <f t="shared" ref="A238" si="53">A234+1</f>
        <v>57</v>
      </c>
      <c r="B238" s="127" t="s">
        <v>76</v>
      </c>
      <c r="C238" s="127" t="s">
        <v>78</v>
      </c>
      <c r="D238" s="127" t="s">
        <v>23</v>
      </c>
      <c r="E238" s="754" t="s">
        <v>80</v>
      </c>
      <c r="F238" s="754"/>
      <c r="G238" s="754" t="s">
        <v>71</v>
      </c>
      <c r="H238" s="716"/>
      <c r="I238" s="57"/>
      <c r="J238" s="54" t="s">
        <v>2</v>
      </c>
      <c r="K238" s="55"/>
      <c r="L238" s="55"/>
      <c r="M238" s="56"/>
      <c r="N238" s="3"/>
      <c r="V238" s="64"/>
    </row>
    <row r="239" spans="1:22" ht="13.5" thickBot="1">
      <c r="A239" s="697"/>
      <c r="B239" s="13"/>
      <c r="C239" s="13"/>
      <c r="D239" s="5"/>
      <c r="E239" s="13"/>
      <c r="F239" s="13"/>
      <c r="G239" s="755"/>
      <c r="H239" s="756"/>
      <c r="I239" s="757"/>
      <c r="J239" s="52" t="s">
        <v>2</v>
      </c>
      <c r="K239" s="52"/>
      <c r="L239" s="52"/>
      <c r="M239" s="53"/>
      <c r="N239" s="3"/>
      <c r="V239" s="64">
        <f>G239</f>
        <v>0</v>
      </c>
    </row>
    <row r="240" spans="1:22" ht="23.25" thickBot="1">
      <c r="A240" s="697"/>
      <c r="B240" s="129" t="s">
        <v>77</v>
      </c>
      <c r="C240" s="129" t="s">
        <v>79</v>
      </c>
      <c r="D240" s="129" t="s">
        <v>22</v>
      </c>
      <c r="E240" s="758" t="s">
        <v>81</v>
      </c>
      <c r="F240" s="758"/>
      <c r="G240" s="707"/>
      <c r="H240" s="708"/>
      <c r="I240" s="709"/>
      <c r="J240" s="18" t="s">
        <v>1</v>
      </c>
      <c r="K240" s="19"/>
      <c r="L240" s="19"/>
      <c r="M240" s="20"/>
      <c r="N240" s="3"/>
      <c r="V240" s="64"/>
    </row>
    <row r="241" spans="1:22" ht="13.5" thickBot="1">
      <c r="A241" s="753"/>
      <c r="B241" s="14"/>
      <c r="C241" s="14"/>
      <c r="D241" s="15"/>
      <c r="E241" s="16" t="s">
        <v>4</v>
      </c>
      <c r="F241" s="17"/>
      <c r="G241" s="759"/>
      <c r="H241" s="760"/>
      <c r="I241" s="761"/>
      <c r="J241" s="18" t="s">
        <v>0</v>
      </c>
      <c r="K241" s="19"/>
      <c r="L241" s="19"/>
      <c r="M241" s="20"/>
      <c r="N241" s="3"/>
      <c r="V241" s="64"/>
    </row>
    <row r="242" spans="1:22" ht="24" thickTop="1" thickBot="1">
      <c r="A242" s="752">
        <f t="shared" ref="A242" si="54">A238+1</f>
        <v>58</v>
      </c>
      <c r="B242" s="127" t="s">
        <v>76</v>
      </c>
      <c r="C242" s="127" t="s">
        <v>78</v>
      </c>
      <c r="D242" s="127" t="s">
        <v>23</v>
      </c>
      <c r="E242" s="754" t="s">
        <v>80</v>
      </c>
      <c r="F242" s="754"/>
      <c r="G242" s="754" t="s">
        <v>71</v>
      </c>
      <c r="H242" s="716"/>
      <c r="I242" s="57"/>
      <c r="J242" s="54" t="s">
        <v>2</v>
      </c>
      <c r="K242" s="55"/>
      <c r="L242" s="55"/>
      <c r="M242" s="56"/>
      <c r="N242" s="3"/>
      <c r="V242" s="64"/>
    </row>
    <row r="243" spans="1:22" ht="13.5" thickBot="1">
      <c r="A243" s="697"/>
      <c r="B243" s="13"/>
      <c r="C243" s="13"/>
      <c r="D243" s="5"/>
      <c r="E243" s="13"/>
      <c r="F243" s="13"/>
      <c r="G243" s="755"/>
      <c r="H243" s="756"/>
      <c r="I243" s="757"/>
      <c r="J243" s="52" t="s">
        <v>2</v>
      </c>
      <c r="K243" s="52"/>
      <c r="L243" s="52"/>
      <c r="M243" s="53"/>
      <c r="N243" s="3"/>
      <c r="V243" s="64">
        <f>G243</f>
        <v>0</v>
      </c>
    </row>
    <row r="244" spans="1:22" ht="23.25" thickBot="1">
      <c r="A244" s="697"/>
      <c r="B244" s="129" t="s">
        <v>77</v>
      </c>
      <c r="C244" s="129" t="s">
        <v>79</v>
      </c>
      <c r="D244" s="129" t="s">
        <v>22</v>
      </c>
      <c r="E244" s="758" t="s">
        <v>81</v>
      </c>
      <c r="F244" s="758"/>
      <c r="G244" s="707"/>
      <c r="H244" s="708"/>
      <c r="I244" s="709"/>
      <c r="J244" s="18" t="s">
        <v>1</v>
      </c>
      <c r="K244" s="19"/>
      <c r="L244" s="19"/>
      <c r="M244" s="20"/>
      <c r="N244" s="3"/>
      <c r="V244" s="64"/>
    </row>
    <row r="245" spans="1:22" ht="13.5" thickBot="1">
      <c r="A245" s="753"/>
      <c r="B245" s="14"/>
      <c r="C245" s="14"/>
      <c r="D245" s="15"/>
      <c r="E245" s="16" t="s">
        <v>4</v>
      </c>
      <c r="F245" s="17"/>
      <c r="G245" s="759"/>
      <c r="H245" s="760"/>
      <c r="I245" s="761"/>
      <c r="J245" s="18" t="s">
        <v>0</v>
      </c>
      <c r="K245" s="19"/>
      <c r="L245" s="19"/>
      <c r="M245" s="20"/>
      <c r="N245" s="3"/>
      <c r="V245" s="64"/>
    </row>
    <row r="246" spans="1:22" ht="24" thickTop="1" thickBot="1">
      <c r="A246" s="752">
        <f t="shared" ref="A246" si="55">A242+1</f>
        <v>59</v>
      </c>
      <c r="B246" s="127" t="s">
        <v>76</v>
      </c>
      <c r="C246" s="127" t="s">
        <v>78</v>
      </c>
      <c r="D246" s="127" t="s">
        <v>23</v>
      </c>
      <c r="E246" s="754" t="s">
        <v>80</v>
      </c>
      <c r="F246" s="754"/>
      <c r="G246" s="754" t="s">
        <v>71</v>
      </c>
      <c r="H246" s="716"/>
      <c r="I246" s="57"/>
      <c r="J246" s="54" t="s">
        <v>2</v>
      </c>
      <c r="K246" s="55"/>
      <c r="L246" s="55"/>
      <c r="M246" s="56"/>
      <c r="N246" s="3"/>
      <c r="V246" s="64"/>
    </row>
    <row r="247" spans="1:22" ht="13.5" thickBot="1">
      <c r="A247" s="697"/>
      <c r="B247" s="13"/>
      <c r="C247" s="13"/>
      <c r="D247" s="5"/>
      <c r="E247" s="13"/>
      <c r="F247" s="13"/>
      <c r="G247" s="755"/>
      <c r="H247" s="756"/>
      <c r="I247" s="757"/>
      <c r="J247" s="52" t="s">
        <v>2</v>
      </c>
      <c r="K247" s="52"/>
      <c r="L247" s="52"/>
      <c r="M247" s="53"/>
      <c r="N247" s="3"/>
      <c r="V247" s="64">
        <f>G247</f>
        <v>0</v>
      </c>
    </row>
    <row r="248" spans="1:22" ht="23.25" thickBot="1">
      <c r="A248" s="697"/>
      <c r="B248" s="129" t="s">
        <v>77</v>
      </c>
      <c r="C248" s="129" t="s">
        <v>79</v>
      </c>
      <c r="D248" s="129" t="s">
        <v>22</v>
      </c>
      <c r="E248" s="758" t="s">
        <v>81</v>
      </c>
      <c r="F248" s="758"/>
      <c r="G248" s="707"/>
      <c r="H248" s="708"/>
      <c r="I248" s="709"/>
      <c r="J248" s="18" t="s">
        <v>1</v>
      </c>
      <c r="K248" s="19"/>
      <c r="L248" s="19"/>
      <c r="M248" s="20"/>
      <c r="N248" s="3"/>
      <c r="V248" s="64"/>
    </row>
    <row r="249" spans="1:22" ht="13.5" thickBot="1">
      <c r="A249" s="753"/>
      <c r="B249" s="14"/>
      <c r="C249" s="14"/>
      <c r="D249" s="15"/>
      <c r="E249" s="16" t="s">
        <v>4</v>
      </c>
      <c r="F249" s="17"/>
      <c r="G249" s="759"/>
      <c r="H249" s="760"/>
      <c r="I249" s="761"/>
      <c r="J249" s="18" t="s">
        <v>0</v>
      </c>
      <c r="K249" s="19"/>
      <c r="L249" s="19"/>
      <c r="M249" s="20"/>
      <c r="N249" s="3"/>
      <c r="V249" s="64"/>
    </row>
    <row r="250" spans="1:22" ht="24" thickTop="1" thickBot="1">
      <c r="A250" s="752">
        <f t="shared" ref="A250" si="56">A246+1</f>
        <v>60</v>
      </c>
      <c r="B250" s="127" t="s">
        <v>76</v>
      </c>
      <c r="C250" s="127" t="s">
        <v>78</v>
      </c>
      <c r="D250" s="127" t="s">
        <v>23</v>
      </c>
      <c r="E250" s="754" t="s">
        <v>80</v>
      </c>
      <c r="F250" s="754"/>
      <c r="G250" s="754" t="s">
        <v>71</v>
      </c>
      <c r="H250" s="716"/>
      <c r="I250" s="57"/>
      <c r="J250" s="54" t="s">
        <v>2</v>
      </c>
      <c r="K250" s="55"/>
      <c r="L250" s="55"/>
      <c r="M250" s="56"/>
      <c r="N250" s="3"/>
      <c r="V250" s="64"/>
    </row>
    <row r="251" spans="1:22" ht="13.5" thickBot="1">
      <c r="A251" s="697"/>
      <c r="B251" s="13"/>
      <c r="C251" s="13"/>
      <c r="D251" s="5"/>
      <c r="E251" s="13"/>
      <c r="F251" s="13"/>
      <c r="G251" s="755"/>
      <c r="H251" s="756"/>
      <c r="I251" s="757"/>
      <c r="J251" s="52" t="s">
        <v>2</v>
      </c>
      <c r="K251" s="52"/>
      <c r="L251" s="52"/>
      <c r="M251" s="53"/>
      <c r="N251" s="3"/>
      <c r="V251" s="64">
        <f>G251</f>
        <v>0</v>
      </c>
    </row>
    <row r="252" spans="1:22" ht="23.25" thickBot="1">
      <c r="A252" s="697"/>
      <c r="B252" s="129" t="s">
        <v>77</v>
      </c>
      <c r="C252" s="129" t="s">
        <v>79</v>
      </c>
      <c r="D252" s="129" t="s">
        <v>22</v>
      </c>
      <c r="E252" s="758" t="s">
        <v>81</v>
      </c>
      <c r="F252" s="758"/>
      <c r="G252" s="707"/>
      <c r="H252" s="708"/>
      <c r="I252" s="709"/>
      <c r="J252" s="18" t="s">
        <v>1</v>
      </c>
      <c r="K252" s="19"/>
      <c r="L252" s="19"/>
      <c r="M252" s="20"/>
      <c r="N252" s="3"/>
      <c r="V252" s="64"/>
    </row>
    <row r="253" spans="1:22" ht="13.5" thickBot="1">
      <c r="A253" s="753"/>
      <c r="B253" s="14"/>
      <c r="C253" s="14"/>
      <c r="D253" s="15"/>
      <c r="E253" s="16" t="s">
        <v>4</v>
      </c>
      <c r="F253" s="17"/>
      <c r="G253" s="759"/>
      <c r="H253" s="760"/>
      <c r="I253" s="761"/>
      <c r="J253" s="18" t="s">
        <v>0</v>
      </c>
      <c r="K253" s="19"/>
      <c r="L253" s="19"/>
      <c r="M253" s="20"/>
      <c r="N253" s="3"/>
      <c r="V253" s="64"/>
    </row>
    <row r="254" spans="1:22" ht="24" thickTop="1" thickBot="1">
      <c r="A254" s="752">
        <f t="shared" ref="A254" si="57">A250+1</f>
        <v>61</v>
      </c>
      <c r="B254" s="127" t="s">
        <v>76</v>
      </c>
      <c r="C254" s="127" t="s">
        <v>78</v>
      </c>
      <c r="D254" s="127" t="s">
        <v>23</v>
      </c>
      <c r="E254" s="754" t="s">
        <v>80</v>
      </c>
      <c r="F254" s="754"/>
      <c r="G254" s="754" t="s">
        <v>71</v>
      </c>
      <c r="H254" s="716"/>
      <c r="I254" s="57"/>
      <c r="J254" s="54" t="s">
        <v>2</v>
      </c>
      <c r="K254" s="55"/>
      <c r="L254" s="55"/>
      <c r="M254" s="56"/>
      <c r="N254" s="3"/>
      <c r="V254" s="64"/>
    </row>
    <row r="255" spans="1:22" ht="13.5" thickBot="1">
      <c r="A255" s="697"/>
      <c r="B255" s="13"/>
      <c r="C255" s="13"/>
      <c r="D255" s="5"/>
      <c r="E255" s="13"/>
      <c r="F255" s="13"/>
      <c r="G255" s="755"/>
      <c r="H255" s="756"/>
      <c r="I255" s="757"/>
      <c r="J255" s="52" t="s">
        <v>2</v>
      </c>
      <c r="K255" s="52"/>
      <c r="L255" s="52"/>
      <c r="M255" s="53"/>
      <c r="N255" s="3"/>
      <c r="V255" s="64">
        <f>G255</f>
        <v>0</v>
      </c>
    </row>
    <row r="256" spans="1:22" ht="23.25" thickBot="1">
      <c r="A256" s="697"/>
      <c r="B256" s="129" t="s">
        <v>77</v>
      </c>
      <c r="C256" s="129" t="s">
        <v>79</v>
      </c>
      <c r="D256" s="129" t="s">
        <v>22</v>
      </c>
      <c r="E256" s="758" t="s">
        <v>81</v>
      </c>
      <c r="F256" s="758"/>
      <c r="G256" s="707"/>
      <c r="H256" s="708"/>
      <c r="I256" s="709"/>
      <c r="J256" s="18" t="s">
        <v>1</v>
      </c>
      <c r="K256" s="19"/>
      <c r="L256" s="19"/>
      <c r="M256" s="20"/>
      <c r="N256" s="3"/>
      <c r="V256" s="64"/>
    </row>
    <row r="257" spans="1:22" ht="13.5" thickBot="1">
      <c r="A257" s="753"/>
      <c r="B257" s="14"/>
      <c r="C257" s="14"/>
      <c r="D257" s="15"/>
      <c r="E257" s="16" t="s">
        <v>4</v>
      </c>
      <c r="F257" s="17"/>
      <c r="G257" s="759"/>
      <c r="H257" s="760"/>
      <c r="I257" s="761"/>
      <c r="J257" s="18" t="s">
        <v>0</v>
      </c>
      <c r="K257" s="19"/>
      <c r="L257" s="19"/>
      <c r="M257" s="20"/>
      <c r="N257" s="3"/>
      <c r="V257" s="64"/>
    </row>
    <row r="258" spans="1:22" ht="24" thickTop="1" thickBot="1">
      <c r="A258" s="752">
        <f t="shared" ref="A258" si="58">A254+1</f>
        <v>62</v>
      </c>
      <c r="B258" s="127" t="s">
        <v>76</v>
      </c>
      <c r="C258" s="127" t="s">
        <v>78</v>
      </c>
      <c r="D258" s="127" t="s">
        <v>23</v>
      </c>
      <c r="E258" s="754" t="s">
        <v>80</v>
      </c>
      <c r="F258" s="754"/>
      <c r="G258" s="754" t="s">
        <v>71</v>
      </c>
      <c r="H258" s="716"/>
      <c r="I258" s="57"/>
      <c r="J258" s="54" t="s">
        <v>2</v>
      </c>
      <c r="K258" s="55"/>
      <c r="L258" s="55"/>
      <c r="M258" s="56"/>
      <c r="N258" s="3"/>
      <c r="V258" s="64"/>
    </row>
    <row r="259" spans="1:22" ht="13.5" thickBot="1">
      <c r="A259" s="697"/>
      <c r="B259" s="13"/>
      <c r="C259" s="13"/>
      <c r="D259" s="5"/>
      <c r="E259" s="13"/>
      <c r="F259" s="13"/>
      <c r="G259" s="755"/>
      <c r="H259" s="756"/>
      <c r="I259" s="757"/>
      <c r="J259" s="52" t="s">
        <v>2</v>
      </c>
      <c r="K259" s="52"/>
      <c r="L259" s="52"/>
      <c r="M259" s="53"/>
      <c r="N259" s="3"/>
      <c r="V259" s="64">
        <f>G259</f>
        <v>0</v>
      </c>
    </row>
    <row r="260" spans="1:22" ht="23.25" thickBot="1">
      <c r="A260" s="697"/>
      <c r="B260" s="129" t="s">
        <v>77</v>
      </c>
      <c r="C260" s="129" t="s">
        <v>79</v>
      </c>
      <c r="D260" s="129" t="s">
        <v>22</v>
      </c>
      <c r="E260" s="758" t="s">
        <v>81</v>
      </c>
      <c r="F260" s="758"/>
      <c r="G260" s="707"/>
      <c r="H260" s="708"/>
      <c r="I260" s="709"/>
      <c r="J260" s="18" t="s">
        <v>1</v>
      </c>
      <c r="K260" s="19"/>
      <c r="L260" s="19"/>
      <c r="M260" s="20"/>
      <c r="N260" s="3"/>
      <c r="V260" s="64"/>
    </row>
    <row r="261" spans="1:22" ht="13.5" thickBot="1">
      <c r="A261" s="753"/>
      <c r="B261" s="14"/>
      <c r="C261" s="14"/>
      <c r="D261" s="15"/>
      <c r="E261" s="16" t="s">
        <v>4</v>
      </c>
      <c r="F261" s="17"/>
      <c r="G261" s="759"/>
      <c r="H261" s="760"/>
      <c r="I261" s="761"/>
      <c r="J261" s="18" t="s">
        <v>0</v>
      </c>
      <c r="K261" s="19"/>
      <c r="L261" s="19"/>
      <c r="M261" s="20"/>
      <c r="N261" s="3"/>
      <c r="V261" s="64"/>
    </row>
    <row r="262" spans="1:22" ht="24" thickTop="1" thickBot="1">
      <c r="A262" s="752">
        <f t="shared" ref="A262" si="59">A258+1</f>
        <v>63</v>
      </c>
      <c r="B262" s="127" t="s">
        <v>76</v>
      </c>
      <c r="C262" s="127" t="s">
        <v>78</v>
      </c>
      <c r="D262" s="127" t="s">
        <v>23</v>
      </c>
      <c r="E262" s="754" t="s">
        <v>80</v>
      </c>
      <c r="F262" s="754"/>
      <c r="G262" s="754" t="s">
        <v>71</v>
      </c>
      <c r="H262" s="716"/>
      <c r="I262" s="57"/>
      <c r="J262" s="54" t="s">
        <v>2</v>
      </c>
      <c r="K262" s="55"/>
      <c r="L262" s="55"/>
      <c r="M262" s="56"/>
      <c r="N262" s="3"/>
      <c r="V262" s="64"/>
    </row>
    <row r="263" spans="1:22" ht="13.5" thickBot="1">
      <c r="A263" s="697"/>
      <c r="B263" s="13"/>
      <c r="C263" s="13"/>
      <c r="D263" s="5"/>
      <c r="E263" s="13"/>
      <c r="F263" s="13"/>
      <c r="G263" s="755"/>
      <c r="H263" s="756"/>
      <c r="I263" s="757"/>
      <c r="J263" s="52" t="s">
        <v>2</v>
      </c>
      <c r="K263" s="52"/>
      <c r="L263" s="52"/>
      <c r="M263" s="53"/>
      <c r="N263" s="3"/>
      <c r="V263" s="64">
        <f>G263</f>
        <v>0</v>
      </c>
    </row>
    <row r="264" spans="1:22" ht="23.25" thickBot="1">
      <c r="A264" s="697"/>
      <c r="B264" s="129" t="s">
        <v>77</v>
      </c>
      <c r="C264" s="129" t="s">
        <v>79</v>
      </c>
      <c r="D264" s="129" t="s">
        <v>22</v>
      </c>
      <c r="E264" s="758" t="s">
        <v>81</v>
      </c>
      <c r="F264" s="758"/>
      <c r="G264" s="707"/>
      <c r="H264" s="708"/>
      <c r="I264" s="709"/>
      <c r="J264" s="18" t="s">
        <v>1</v>
      </c>
      <c r="K264" s="19"/>
      <c r="L264" s="19"/>
      <c r="M264" s="20"/>
      <c r="N264" s="3"/>
      <c r="V264" s="64"/>
    </row>
    <row r="265" spans="1:22" ht="13.5" thickBot="1">
      <c r="A265" s="753"/>
      <c r="B265" s="14"/>
      <c r="C265" s="14"/>
      <c r="D265" s="15"/>
      <c r="E265" s="16" t="s">
        <v>4</v>
      </c>
      <c r="F265" s="17"/>
      <c r="G265" s="759"/>
      <c r="H265" s="760"/>
      <c r="I265" s="761"/>
      <c r="J265" s="18" t="s">
        <v>0</v>
      </c>
      <c r="K265" s="19"/>
      <c r="L265" s="19"/>
      <c r="M265" s="20"/>
      <c r="N265" s="3"/>
      <c r="V265" s="64"/>
    </row>
    <row r="266" spans="1:22" ht="24" thickTop="1" thickBot="1">
      <c r="A266" s="752">
        <f t="shared" ref="A266" si="60">A262+1</f>
        <v>64</v>
      </c>
      <c r="B266" s="127" t="s">
        <v>76</v>
      </c>
      <c r="C266" s="127" t="s">
        <v>78</v>
      </c>
      <c r="D266" s="127" t="s">
        <v>23</v>
      </c>
      <c r="E266" s="754" t="s">
        <v>80</v>
      </c>
      <c r="F266" s="754"/>
      <c r="G266" s="754" t="s">
        <v>71</v>
      </c>
      <c r="H266" s="716"/>
      <c r="I266" s="57"/>
      <c r="J266" s="54" t="s">
        <v>2</v>
      </c>
      <c r="K266" s="55"/>
      <c r="L266" s="55"/>
      <c r="M266" s="56"/>
      <c r="N266" s="3"/>
      <c r="V266" s="64"/>
    </row>
    <row r="267" spans="1:22" ht="13.5" thickBot="1">
      <c r="A267" s="697"/>
      <c r="B267" s="13"/>
      <c r="C267" s="13"/>
      <c r="D267" s="5"/>
      <c r="E267" s="13"/>
      <c r="F267" s="13"/>
      <c r="G267" s="755"/>
      <c r="H267" s="756"/>
      <c r="I267" s="757"/>
      <c r="J267" s="52" t="s">
        <v>2</v>
      </c>
      <c r="K267" s="52"/>
      <c r="L267" s="52"/>
      <c r="M267" s="53"/>
      <c r="N267" s="3"/>
      <c r="V267" s="64">
        <f>G267</f>
        <v>0</v>
      </c>
    </row>
    <row r="268" spans="1:22" ht="23.25" thickBot="1">
      <c r="A268" s="697"/>
      <c r="B268" s="129" t="s">
        <v>77</v>
      </c>
      <c r="C268" s="129" t="s">
        <v>79</v>
      </c>
      <c r="D268" s="129" t="s">
        <v>22</v>
      </c>
      <c r="E268" s="758" t="s">
        <v>81</v>
      </c>
      <c r="F268" s="758"/>
      <c r="G268" s="707"/>
      <c r="H268" s="708"/>
      <c r="I268" s="709"/>
      <c r="J268" s="18" t="s">
        <v>1</v>
      </c>
      <c r="K268" s="19"/>
      <c r="L268" s="19"/>
      <c r="M268" s="20"/>
      <c r="N268" s="3"/>
      <c r="V268" s="64"/>
    </row>
    <row r="269" spans="1:22" ht="13.5" thickBot="1">
      <c r="A269" s="753"/>
      <c r="B269" s="14"/>
      <c r="C269" s="14"/>
      <c r="D269" s="15"/>
      <c r="E269" s="16" t="s">
        <v>4</v>
      </c>
      <c r="F269" s="17"/>
      <c r="G269" s="759"/>
      <c r="H269" s="760"/>
      <c r="I269" s="761"/>
      <c r="J269" s="18" t="s">
        <v>0</v>
      </c>
      <c r="K269" s="19"/>
      <c r="L269" s="19"/>
      <c r="M269" s="20"/>
      <c r="N269" s="3"/>
      <c r="V269" s="64"/>
    </row>
    <row r="270" spans="1:22" ht="24" thickTop="1" thickBot="1">
      <c r="A270" s="752">
        <f t="shared" ref="A270" si="61">A266+1</f>
        <v>65</v>
      </c>
      <c r="B270" s="127" t="s">
        <v>76</v>
      </c>
      <c r="C270" s="127" t="s">
        <v>78</v>
      </c>
      <c r="D270" s="127" t="s">
        <v>23</v>
      </c>
      <c r="E270" s="754" t="s">
        <v>80</v>
      </c>
      <c r="F270" s="754"/>
      <c r="G270" s="754" t="s">
        <v>71</v>
      </c>
      <c r="H270" s="716"/>
      <c r="I270" s="57"/>
      <c r="J270" s="54" t="s">
        <v>2</v>
      </c>
      <c r="K270" s="55"/>
      <c r="L270" s="55"/>
      <c r="M270" s="56"/>
      <c r="N270" s="3"/>
      <c r="V270" s="64"/>
    </row>
    <row r="271" spans="1:22" ht="13.5" thickBot="1">
      <c r="A271" s="697"/>
      <c r="B271" s="13"/>
      <c r="C271" s="13"/>
      <c r="D271" s="5"/>
      <c r="E271" s="13"/>
      <c r="F271" s="13"/>
      <c r="G271" s="755"/>
      <c r="H271" s="756"/>
      <c r="I271" s="757"/>
      <c r="J271" s="52" t="s">
        <v>2</v>
      </c>
      <c r="K271" s="52"/>
      <c r="L271" s="52"/>
      <c r="M271" s="53"/>
      <c r="N271" s="3"/>
      <c r="V271" s="64">
        <f>G271</f>
        <v>0</v>
      </c>
    </row>
    <row r="272" spans="1:22" ht="23.25" thickBot="1">
      <c r="A272" s="697"/>
      <c r="B272" s="129" t="s">
        <v>77</v>
      </c>
      <c r="C272" s="129" t="s">
        <v>79</v>
      </c>
      <c r="D272" s="129" t="s">
        <v>22</v>
      </c>
      <c r="E272" s="758" t="s">
        <v>81</v>
      </c>
      <c r="F272" s="758"/>
      <c r="G272" s="707"/>
      <c r="H272" s="708"/>
      <c r="I272" s="709"/>
      <c r="J272" s="18" t="s">
        <v>1</v>
      </c>
      <c r="K272" s="19"/>
      <c r="L272" s="19"/>
      <c r="M272" s="20"/>
      <c r="N272" s="3"/>
      <c r="V272" s="64"/>
    </row>
    <row r="273" spans="1:22" ht="13.5" thickBot="1">
      <c r="A273" s="753"/>
      <c r="B273" s="14"/>
      <c r="C273" s="14"/>
      <c r="D273" s="15"/>
      <c r="E273" s="16" t="s">
        <v>4</v>
      </c>
      <c r="F273" s="17"/>
      <c r="G273" s="759"/>
      <c r="H273" s="760"/>
      <c r="I273" s="761"/>
      <c r="J273" s="18" t="s">
        <v>0</v>
      </c>
      <c r="K273" s="19"/>
      <c r="L273" s="19"/>
      <c r="M273" s="20"/>
      <c r="N273" s="3"/>
      <c r="V273" s="64"/>
    </row>
    <row r="274" spans="1:22" ht="24" thickTop="1" thickBot="1">
      <c r="A274" s="752">
        <f t="shared" ref="A274" si="62">A270+1</f>
        <v>66</v>
      </c>
      <c r="B274" s="127" t="s">
        <v>76</v>
      </c>
      <c r="C274" s="127" t="s">
        <v>78</v>
      </c>
      <c r="D274" s="127" t="s">
        <v>23</v>
      </c>
      <c r="E274" s="754" t="s">
        <v>80</v>
      </c>
      <c r="F274" s="754"/>
      <c r="G274" s="754" t="s">
        <v>71</v>
      </c>
      <c r="H274" s="716"/>
      <c r="I274" s="57"/>
      <c r="J274" s="54" t="s">
        <v>2</v>
      </c>
      <c r="K274" s="55"/>
      <c r="L274" s="55"/>
      <c r="M274" s="56"/>
      <c r="N274" s="3"/>
      <c r="V274" s="64"/>
    </row>
    <row r="275" spans="1:22" ht="13.5" thickBot="1">
      <c r="A275" s="697"/>
      <c r="B275" s="13"/>
      <c r="C275" s="13"/>
      <c r="D275" s="5"/>
      <c r="E275" s="13"/>
      <c r="F275" s="13"/>
      <c r="G275" s="755"/>
      <c r="H275" s="756"/>
      <c r="I275" s="757"/>
      <c r="J275" s="52" t="s">
        <v>2</v>
      </c>
      <c r="K275" s="52"/>
      <c r="L275" s="52"/>
      <c r="M275" s="53"/>
      <c r="N275" s="3"/>
      <c r="V275" s="64">
        <f>G275</f>
        <v>0</v>
      </c>
    </row>
    <row r="276" spans="1:22" ht="23.25" thickBot="1">
      <c r="A276" s="697"/>
      <c r="B276" s="129" t="s">
        <v>77</v>
      </c>
      <c r="C276" s="129" t="s">
        <v>79</v>
      </c>
      <c r="D276" s="129" t="s">
        <v>22</v>
      </c>
      <c r="E276" s="758" t="s">
        <v>81</v>
      </c>
      <c r="F276" s="758"/>
      <c r="G276" s="707"/>
      <c r="H276" s="708"/>
      <c r="I276" s="709"/>
      <c r="J276" s="18" t="s">
        <v>1</v>
      </c>
      <c r="K276" s="19"/>
      <c r="L276" s="19"/>
      <c r="M276" s="20"/>
      <c r="N276" s="3"/>
      <c r="V276" s="64"/>
    </row>
    <row r="277" spans="1:22" ht="13.5" thickBot="1">
      <c r="A277" s="753"/>
      <c r="B277" s="14"/>
      <c r="C277" s="14"/>
      <c r="D277" s="15"/>
      <c r="E277" s="16" t="s">
        <v>4</v>
      </c>
      <c r="F277" s="17"/>
      <c r="G277" s="759"/>
      <c r="H277" s="760"/>
      <c r="I277" s="761"/>
      <c r="J277" s="18" t="s">
        <v>0</v>
      </c>
      <c r="K277" s="19"/>
      <c r="L277" s="19"/>
      <c r="M277" s="20"/>
      <c r="N277" s="3"/>
      <c r="V277" s="64"/>
    </row>
    <row r="278" spans="1:22" ht="24" thickTop="1" thickBot="1">
      <c r="A278" s="752">
        <f t="shared" ref="A278" si="63">A274+1</f>
        <v>67</v>
      </c>
      <c r="B278" s="127" t="s">
        <v>76</v>
      </c>
      <c r="C278" s="127" t="s">
        <v>78</v>
      </c>
      <c r="D278" s="127" t="s">
        <v>23</v>
      </c>
      <c r="E278" s="754" t="s">
        <v>80</v>
      </c>
      <c r="F278" s="754"/>
      <c r="G278" s="754" t="s">
        <v>71</v>
      </c>
      <c r="H278" s="716"/>
      <c r="I278" s="57"/>
      <c r="J278" s="54" t="s">
        <v>2</v>
      </c>
      <c r="K278" s="55"/>
      <c r="L278" s="55"/>
      <c r="M278" s="56"/>
      <c r="N278" s="3"/>
      <c r="V278" s="64"/>
    </row>
    <row r="279" spans="1:22" ht="13.5" thickBot="1">
      <c r="A279" s="697"/>
      <c r="B279" s="13"/>
      <c r="C279" s="13"/>
      <c r="D279" s="5"/>
      <c r="E279" s="13"/>
      <c r="F279" s="13"/>
      <c r="G279" s="755"/>
      <c r="H279" s="756"/>
      <c r="I279" s="757"/>
      <c r="J279" s="52" t="s">
        <v>2</v>
      </c>
      <c r="K279" s="52"/>
      <c r="L279" s="52"/>
      <c r="M279" s="53"/>
      <c r="N279" s="3"/>
      <c r="V279" s="64">
        <f>G279</f>
        <v>0</v>
      </c>
    </row>
    <row r="280" spans="1:22" ht="23.25" thickBot="1">
      <c r="A280" s="697"/>
      <c r="B280" s="129" t="s">
        <v>77</v>
      </c>
      <c r="C280" s="129" t="s">
        <v>79</v>
      </c>
      <c r="D280" s="129" t="s">
        <v>22</v>
      </c>
      <c r="E280" s="758" t="s">
        <v>81</v>
      </c>
      <c r="F280" s="758"/>
      <c r="G280" s="707"/>
      <c r="H280" s="708"/>
      <c r="I280" s="709"/>
      <c r="J280" s="18" t="s">
        <v>1</v>
      </c>
      <c r="K280" s="19"/>
      <c r="L280" s="19"/>
      <c r="M280" s="20"/>
      <c r="N280" s="3"/>
      <c r="V280" s="64"/>
    </row>
    <row r="281" spans="1:22" ht="13.5" thickBot="1">
      <c r="A281" s="753"/>
      <c r="B281" s="14"/>
      <c r="C281" s="14"/>
      <c r="D281" s="15"/>
      <c r="E281" s="16" t="s">
        <v>4</v>
      </c>
      <c r="F281" s="17"/>
      <c r="G281" s="759"/>
      <c r="H281" s="760"/>
      <c r="I281" s="761"/>
      <c r="J281" s="18" t="s">
        <v>0</v>
      </c>
      <c r="K281" s="19"/>
      <c r="L281" s="19"/>
      <c r="M281" s="20"/>
      <c r="N281" s="3"/>
      <c r="V281" s="64"/>
    </row>
    <row r="282" spans="1:22" ht="24" thickTop="1" thickBot="1">
      <c r="A282" s="752">
        <f t="shared" ref="A282" si="64">A278+1</f>
        <v>68</v>
      </c>
      <c r="B282" s="127" t="s">
        <v>76</v>
      </c>
      <c r="C282" s="127" t="s">
        <v>78</v>
      </c>
      <c r="D282" s="127" t="s">
        <v>23</v>
      </c>
      <c r="E282" s="754" t="s">
        <v>80</v>
      </c>
      <c r="F282" s="754"/>
      <c r="G282" s="754" t="s">
        <v>71</v>
      </c>
      <c r="H282" s="716"/>
      <c r="I282" s="57"/>
      <c r="J282" s="54" t="s">
        <v>2</v>
      </c>
      <c r="K282" s="55"/>
      <c r="L282" s="55"/>
      <c r="M282" s="56"/>
      <c r="N282" s="3"/>
      <c r="V282" s="64"/>
    </row>
    <row r="283" spans="1:22" ht="13.5" thickBot="1">
      <c r="A283" s="697"/>
      <c r="B283" s="13"/>
      <c r="C283" s="13"/>
      <c r="D283" s="5"/>
      <c r="E283" s="13"/>
      <c r="F283" s="13"/>
      <c r="G283" s="755"/>
      <c r="H283" s="756"/>
      <c r="I283" s="757"/>
      <c r="J283" s="52" t="s">
        <v>2</v>
      </c>
      <c r="K283" s="52"/>
      <c r="L283" s="52"/>
      <c r="M283" s="53"/>
      <c r="N283" s="3"/>
      <c r="V283" s="64">
        <f>G283</f>
        <v>0</v>
      </c>
    </row>
    <row r="284" spans="1:22" ht="23.25" thickBot="1">
      <c r="A284" s="697"/>
      <c r="B284" s="129" t="s">
        <v>77</v>
      </c>
      <c r="C284" s="129" t="s">
        <v>79</v>
      </c>
      <c r="D284" s="129" t="s">
        <v>22</v>
      </c>
      <c r="E284" s="758" t="s">
        <v>81</v>
      </c>
      <c r="F284" s="758"/>
      <c r="G284" s="707"/>
      <c r="H284" s="708"/>
      <c r="I284" s="709"/>
      <c r="J284" s="18" t="s">
        <v>1</v>
      </c>
      <c r="K284" s="19"/>
      <c r="L284" s="19"/>
      <c r="M284" s="20"/>
      <c r="N284" s="3"/>
      <c r="V284" s="64"/>
    </row>
    <row r="285" spans="1:22" ht="13.5" thickBot="1">
      <c r="A285" s="753"/>
      <c r="B285" s="14"/>
      <c r="C285" s="14"/>
      <c r="D285" s="15"/>
      <c r="E285" s="16" t="s">
        <v>4</v>
      </c>
      <c r="F285" s="17"/>
      <c r="G285" s="759"/>
      <c r="H285" s="760"/>
      <c r="I285" s="761"/>
      <c r="J285" s="18" t="s">
        <v>0</v>
      </c>
      <c r="K285" s="19"/>
      <c r="L285" s="19"/>
      <c r="M285" s="20"/>
      <c r="N285" s="3"/>
      <c r="V285" s="64"/>
    </row>
    <row r="286" spans="1:22" ht="24" thickTop="1" thickBot="1">
      <c r="A286" s="752">
        <f t="shared" ref="A286" si="65">A282+1</f>
        <v>69</v>
      </c>
      <c r="B286" s="127" t="s">
        <v>76</v>
      </c>
      <c r="C286" s="127" t="s">
        <v>78</v>
      </c>
      <c r="D286" s="127" t="s">
        <v>23</v>
      </c>
      <c r="E286" s="754" t="s">
        <v>80</v>
      </c>
      <c r="F286" s="754"/>
      <c r="G286" s="754" t="s">
        <v>71</v>
      </c>
      <c r="H286" s="716"/>
      <c r="I286" s="57"/>
      <c r="J286" s="54" t="s">
        <v>2</v>
      </c>
      <c r="K286" s="55"/>
      <c r="L286" s="55"/>
      <c r="M286" s="56"/>
      <c r="N286" s="3"/>
      <c r="V286" s="64"/>
    </row>
    <row r="287" spans="1:22" ht="13.5" thickBot="1">
      <c r="A287" s="697"/>
      <c r="B287" s="13"/>
      <c r="C287" s="13"/>
      <c r="D287" s="5"/>
      <c r="E287" s="13"/>
      <c r="F287" s="13"/>
      <c r="G287" s="755"/>
      <c r="H287" s="756"/>
      <c r="I287" s="757"/>
      <c r="J287" s="52" t="s">
        <v>2</v>
      </c>
      <c r="K287" s="52"/>
      <c r="L287" s="52"/>
      <c r="M287" s="53"/>
      <c r="N287" s="3"/>
      <c r="V287" s="64">
        <f>G287</f>
        <v>0</v>
      </c>
    </row>
    <row r="288" spans="1:22" ht="23.25" thickBot="1">
      <c r="A288" s="697"/>
      <c r="B288" s="129" t="s">
        <v>77</v>
      </c>
      <c r="C288" s="129" t="s">
        <v>79</v>
      </c>
      <c r="D288" s="129" t="s">
        <v>22</v>
      </c>
      <c r="E288" s="758" t="s">
        <v>81</v>
      </c>
      <c r="F288" s="758"/>
      <c r="G288" s="707"/>
      <c r="H288" s="708"/>
      <c r="I288" s="709"/>
      <c r="J288" s="18" t="s">
        <v>1</v>
      </c>
      <c r="K288" s="19"/>
      <c r="L288" s="19"/>
      <c r="M288" s="20"/>
      <c r="N288" s="3"/>
      <c r="V288" s="64"/>
    </row>
    <row r="289" spans="1:22" ht="13.5" thickBot="1">
      <c r="A289" s="753"/>
      <c r="B289" s="14"/>
      <c r="C289" s="14"/>
      <c r="D289" s="15"/>
      <c r="E289" s="16" t="s">
        <v>4</v>
      </c>
      <c r="F289" s="17"/>
      <c r="G289" s="759"/>
      <c r="H289" s="760"/>
      <c r="I289" s="761"/>
      <c r="J289" s="18" t="s">
        <v>0</v>
      </c>
      <c r="K289" s="19"/>
      <c r="L289" s="19"/>
      <c r="M289" s="20"/>
      <c r="N289" s="3"/>
      <c r="V289" s="64"/>
    </row>
    <row r="290" spans="1:22" ht="24" thickTop="1" thickBot="1">
      <c r="A290" s="752">
        <f t="shared" ref="A290" si="66">A286+1</f>
        <v>70</v>
      </c>
      <c r="B290" s="127" t="s">
        <v>76</v>
      </c>
      <c r="C290" s="127" t="s">
        <v>78</v>
      </c>
      <c r="D290" s="127" t="s">
        <v>23</v>
      </c>
      <c r="E290" s="754" t="s">
        <v>80</v>
      </c>
      <c r="F290" s="754"/>
      <c r="G290" s="754" t="s">
        <v>71</v>
      </c>
      <c r="H290" s="716"/>
      <c r="I290" s="57"/>
      <c r="J290" s="54" t="s">
        <v>2</v>
      </c>
      <c r="K290" s="55"/>
      <c r="L290" s="55"/>
      <c r="M290" s="56"/>
      <c r="N290" s="3"/>
      <c r="V290" s="64"/>
    </row>
    <row r="291" spans="1:22" ht="13.5" thickBot="1">
      <c r="A291" s="697"/>
      <c r="B291" s="13"/>
      <c r="C291" s="13"/>
      <c r="D291" s="5"/>
      <c r="E291" s="13"/>
      <c r="F291" s="13"/>
      <c r="G291" s="755"/>
      <c r="H291" s="756"/>
      <c r="I291" s="757"/>
      <c r="J291" s="52" t="s">
        <v>2</v>
      </c>
      <c r="K291" s="52"/>
      <c r="L291" s="52"/>
      <c r="M291" s="53"/>
      <c r="N291" s="3"/>
      <c r="V291" s="64">
        <f>G291</f>
        <v>0</v>
      </c>
    </row>
    <row r="292" spans="1:22" ht="23.25" thickBot="1">
      <c r="A292" s="697"/>
      <c r="B292" s="129" t="s">
        <v>77</v>
      </c>
      <c r="C292" s="129" t="s">
        <v>79</v>
      </c>
      <c r="D292" s="129" t="s">
        <v>22</v>
      </c>
      <c r="E292" s="758" t="s">
        <v>81</v>
      </c>
      <c r="F292" s="758"/>
      <c r="G292" s="707"/>
      <c r="H292" s="708"/>
      <c r="I292" s="709"/>
      <c r="J292" s="18" t="s">
        <v>1</v>
      </c>
      <c r="K292" s="19"/>
      <c r="L292" s="19"/>
      <c r="M292" s="20"/>
      <c r="N292" s="3"/>
      <c r="V292" s="64"/>
    </row>
    <row r="293" spans="1:22" ht="13.5" thickBot="1">
      <c r="A293" s="753"/>
      <c r="B293" s="14"/>
      <c r="C293" s="14"/>
      <c r="D293" s="15"/>
      <c r="E293" s="16" t="s">
        <v>4</v>
      </c>
      <c r="F293" s="17"/>
      <c r="G293" s="759"/>
      <c r="H293" s="760"/>
      <c r="I293" s="761"/>
      <c r="J293" s="18" t="s">
        <v>0</v>
      </c>
      <c r="K293" s="19"/>
      <c r="L293" s="19"/>
      <c r="M293" s="20"/>
      <c r="N293" s="3"/>
      <c r="V293" s="64"/>
    </row>
    <row r="294" spans="1:22" ht="24" thickTop="1" thickBot="1">
      <c r="A294" s="752">
        <f t="shared" ref="A294" si="67">A290+1</f>
        <v>71</v>
      </c>
      <c r="B294" s="127" t="s">
        <v>76</v>
      </c>
      <c r="C294" s="127" t="s">
        <v>78</v>
      </c>
      <c r="D294" s="127" t="s">
        <v>23</v>
      </c>
      <c r="E294" s="754" t="s">
        <v>80</v>
      </c>
      <c r="F294" s="754"/>
      <c r="G294" s="754" t="s">
        <v>71</v>
      </c>
      <c r="H294" s="716"/>
      <c r="I294" s="57"/>
      <c r="J294" s="54" t="s">
        <v>2</v>
      </c>
      <c r="K294" s="55"/>
      <c r="L294" s="55"/>
      <c r="M294" s="56"/>
      <c r="N294" s="3"/>
      <c r="V294" s="64"/>
    </row>
    <row r="295" spans="1:22" ht="13.5" thickBot="1">
      <c r="A295" s="697"/>
      <c r="B295" s="13"/>
      <c r="C295" s="13"/>
      <c r="D295" s="5"/>
      <c r="E295" s="13"/>
      <c r="F295" s="13"/>
      <c r="G295" s="755"/>
      <c r="H295" s="756"/>
      <c r="I295" s="757"/>
      <c r="J295" s="52" t="s">
        <v>2</v>
      </c>
      <c r="K295" s="52"/>
      <c r="L295" s="52"/>
      <c r="M295" s="53"/>
      <c r="N295" s="3"/>
      <c r="V295" s="64">
        <f>G295</f>
        <v>0</v>
      </c>
    </row>
    <row r="296" spans="1:22" ht="23.25" thickBot="1">
      <c r="A296" s="697"/>
      <c r="B296" s="129" t="s">
        <v>77</v>
      </c>
      <c r="C296" s="129" t="s">
        <v>79</v>
      </c>
      <c r="D296" s="129" t="s">
        <v>22</v>
      </c>
      <c r="E296" s="758" t="s">
        <v>81</v>
      </c>
      <c r="F296" s="758"/>
      <c r="G296" s="707"/>
      <c r="H296" s="708"/>
      <c r="I296" s="709"/>
      <c r="J296" s="18" t="s">
        <v>1</v>
      </c>
      <c r="K296" s="19"/>
      <c r="L296" s="19"/>
      <c r="M296" s="20"/>
      <c r="N296" s="3"/>
      <c r="V296" s="64"/>
    </row>
    <row r="297" spans="1:22" ht="13.5" thickBot="1">
      <c r="A297" s="753"/>
      <c r="B297" s="14"/>
      <c r="C297" s="14"/>
      <c r="D297" s="15"/>
      <c r="E297" s="16" t="s">
        <v>4</v>
      </c>
      <c r="F297" s="17"/>
      <c r="G297" s="759"/>
      <c r="H297" s="760"/>
      <c r="I297" s="761"/>
      <c r="J297" s="18" t="s">
        <v>0</v>
      </c>
      <c r="K297" s="19"/>
      <c r="L297" s="19"/>
      <c r="M297" s="20"/>
      <c r="N297" s="3"/>
      <c r="V297" s="64"/>
    </row>
    <row r="298" spans="1:22" ht="24" thickTop="1" thickBot="1">
      <c r="A298" s="752">
        <f t="shared" ref="A298" si="68">A294+1</f>
        <v>72</v>
      </c>
      <c r="B298" s="127" t="s">
        <v>76</v>
      </c>
      <c r="C298" s="127" t="s">
        <v>78</v>
      </c>
      <c r="D298" s="127" t="s">
        <v>23</v>
      </c>
      <c r="E298" s="754" t="s">
        <v>80</v>
      </c>
      <c r="F298" s="754"/>
      <c r="G298" s="754" t="s">
        <v>71</v>
      </c>
      <c r="H298" s="716"/>
      <c r="I298" s="57"/>
      <c r="J298" s="54" t="s">
        <v>2</v>
      </c>
      <c r="K298" s="55"/>
      <c r="L298" s="55"/>
      <c r="M298" s="56"/>
      <c r="N298" s="3"/>
      <c r="V298" s="64"/>
    </row>
    <row r="299" spans="1:22" ht="13.5" thickBot="1">
      <c r="A299" s="697"/>
      <c r="B299" s="13"/>
      <c r="C299" s="13"/>
      <c r="D299" s="5"/>
      <c r="E299" s="13"/>
      <c r="F299" s="13"/>
      <c r="G299" s="755"/>
      <c r="H299" s="756"/>
      <c r="I299" s="757"/>
      <c r="J299" s="52" t="s">
        <v>2</v>
      </c>
      <c r="K299" s="52"/>
      <c r="L299" s="52"/>
      <c r="M299" s="53"/>
      <c r="N299" s="3"/>
      <c r="V299" s="64">
        <f>G299</f>
        <v>0</v>
      </c>
    </row>
    <row r="300" spans="1:22" ht="23.25" thickBot="1">
      <c r="A300" s="697"/>
      <c r="B300" s="129" t="s">
        <v>77</v>
      </c>
      <c r="C300" s="129" t="s">
        <v>79</v>
      </c>
      <c r="D300" s="129" t="s">
        <v>22</v>
      </c>
      <c r="E300" s="758" t="s">
        <v>81</v>
      </c>
      <c r="F300" s="758"/>
      <c r="G300" s="707"/>
      <c r="H300" s="708"/>
      <c r="I300" s="709"/>
      <c r="J300" s="18" t="s">
        <v>1</v>
      </c>
      <c r="K300" s="19"/>
      <c r="L300" s="19"/>
      <c r="M300" s="20"/>
      <c r="N300" s="3"/>
      <c r="V300" s="64"/>
    </row>
    <row r="301" spans="1:22" ht="13.5" thickBot="1">
      <c r="A301" s="753"/>
      <c r="B301" s="14"/>
      <c r="C301" s="14"/>
      <c r="D301" s="15"/>
      <c r="E301" s="16" t="s">
        <v>4</v>
      </c>
      <c r="F301" s="17"/>
      <c r="G301" s="759"/>
      <c r="H301" s="760"/>
      <c r="I301" s="761"/>
      <c r="J301" s="18" t="s">
        <v>0</v>
      </c>
      <c r="K301" s="19"/>
      <c r="L301" s="19"/>
      <c r="M301" s="20"/>
      <c r="N301" s="3"/>
      <c r="V301" s="64"/>
    </row>
    <row r="302" spans="1:22" ht="24" thickTop="1" thickBot="1">
      <c r="A302" s="752">
        <f t="shared" ref="A302" si="69">A298+1</f>
        <v>73</v>
      </c>
      <c r="B302" s="127" t="s">
        <v>76</v>
      </c>
      <c r="C302" s="127" t="s">
        <v>78</v>
      </c>
      <c r="D302" s="127" t="s">
        <v>23</v>
      </c>
      <c r="E302" s="754" t="s">
        <v>80</v>
      </c>
      <c r="F302" s="754"/>
      <c r="G302" s="754" t="s">
        <v>71</v>
      </c>
      <c r="H302" s="716"/>
      <c r="I302" s="57"/>
      <c r="J302" s="54" t="s">
        <v>2</v>
      </c>
      <c r="K302" s="55"/>
      <c r="L302" s="55"/>
      <c r="M302" s="56"/>
      <c r="N302" s="3"/>
      <c r="V302" s="64"/>
    </row>
    <row r="303" spans="1:22" ht="13.5" thickBot="1">
      <c r="A303" s="697"/>
      <c r="B303" s="13"/>
      <c r="C303" s="13"/>
      <c r="D303" s="5"/>
      <c r="E303" s="13"/>
      <c r="F303" s="13"/>
      <c r="G303" s="755"/>
      <c r="H303" s="756"/>
      <c r="I303" s="757"/>
      <c r="J303" s="52" t="s">
        <v>2</v>
      </c>
      <c r="K303" s="52"/>
      <c r="L303" s="52"/>
      <c r="M303" s="53"/>
      <c r="N303" s="3"/>
      <c r="V303" s="64">
        <f>G303</f>
        <v>0</v>
      </c>
    </row>
    <row r="304" spans="1:22" ht="23.25" thickBot="1">
      <c r="A304" s="697"/>
      <c r="B304" s="129" t="s">
        <v>77</v>
      </c>
      <c r="C304" s="129" t="s">
        <v>79</v>
      </c>
      <c r="D304" s="129" t="s">
        <v>22</v>
      </c>
      <c r="E304" s="758" t="s">
        <v>81</v>
      </c>
      <c r="F304" s="758"/>
      <c r="G304" s="707"/>
      <c r="H304" s="708"/>
      <c r="I304" s="709"/>
      <c r="J304" s="18" t="s">
        <v>1</v>
      </c>
      <c r="K304" s="19"/>
      <c r="L304" s="19"/>
      <c r="M304" s="20"/>
      <c r="N304" s="3"/>
      <c r="V304" s="64"/>
    </row>
    <row r="305" spans="1:22" ht="13.5" thickBot="1">
      <c r="A305" s="753"/>
      <c r="B305" s="14"/>
      <c r="C305" s="14"/>
      <c r="D305" s="15"/>
      <c r="E305" s="16" t="s">
        <v>4</v>
      </c>
      <c r="F305" s="17"/>
      <c r="G305" s="759"/>
      <c r="H305" s="760"/>
      <c r="I305" s="761"/>
      <c r="J305" s="18" t="s">
        <v>0</v>
      </c>
      <c r="K305" s="19"/>
      <c r="L305" s="19"/>
      <c r="M305" s="20"/>
      <c r="N305" s="3"/>
      <c r="V305" s="64"/>
    </row>
    <row r="306" spans="1:22" ht="24" thickTop="1" thickBot="1">
      <c r="A306" s="752">
        <f t="shared" ref="A306" si="70">A302+1</f>
        <v>74</v>
      </c>
      <c r="B306" s="127" t="s">
        <v>76</v>
      </c>
      <c r="C306" s="127" t="s">
        <v>78</v>
      </c>
      <c r="D306" s="127" t="s">
        <v>23</v>
      </c>
      <c r="E306" s="754" t="s">
        <v>80</v>
      </c>
      <c r="F306" s="754"/>
      <c r="G306" s="754" t="s">
        <v>71</v>
      </c>
      <c r="H306" s="716"/>
      <c r="I306" s="57"/>
      <c r="J306" s="54" t="s">
        <v>2</v>
      </c>
      <c r="K306" s="55"/>
      <c r="L306" s="55"/>
      <c r="M306" s="56"/>
      <c r="N306" s="3"/>
      <c r="V306" s="64"/>
    </row>
    <row r="307" spans="1:22" ht="13.5" thickBot="1">
      <c r="A307" s="697"/>
      <c r="B307" s="13"/>
      <c r="C307" s="13"/>
      <c r="D307" s="5"/>
      <c r="E307" s="13"/>
      <c r="F307" s="13"/>
      <c r="G307" s="755"/>
      <c r="H307" s="756"/>
      <c r="I307" s="757"/>
      <c r="J307" s="52" t="s">
        <v>2</v>
      </c>
      <c r="K307" s="52"/>
      <c r="L307" s="52"/>
      <c r="M307" s="53"/>
      <c r="N307" s="3"/>
      <c r="V307" s="64">
        <f>G307</f>
        <v>0</v>
      </c>
    </row>
    <row r="308" spans="1:22" ht="23.25" thickBot="1">
      <c r="A308" s="697"/>
      <c r="B308" s="129" t="s">
        <v>77</v>
      </c>
      <c r="C308" s="129" t="s">
        <v>79</v>
      </c>
      <c r="D308" s="129" t="s">
        <v>22</v>
      </c>
      <c r="E308" s="758" t="s">
        <v>81</v>
      </c>
      <c r="F308" s="758"/>
      <c r="G308" s="707"/>
      <c r="H308" s="708"/>
      <c r="I308" s="709"/>
      <c r="J308" s="18" t="s">
        <v>1</v>
      </c>
      <c r="K308" s="19"/>
      <c r="L308" s="19"/>
      <c r="M308" s="20"/>
      <c r="N308" s="3"/>
      <c r="V308" s="64"/>
    </row>
    <row r="309" spans="1:22" ht="13.5" thickBot="1">
      <c r="A309" s="753"/>
      <c r="B309" s="14"/>
      <c r="C309" s="14"/>
      <c r="D309" s="15"/>
      <c r="E309" s="16" t="s">
        <v>4</v>
      </c>
      <c r="F309" s="17"/>
      <c r="G309" s="759"/>
      <c r="H309" s="760"/>
      <c r="I309" s="761"/>
      <c r="J309" s="18" t="s">
        <v>0</v>
      </c>
      <c r="K309" s="19"/>
      <c r="L309" s="19"/>
      <c r="M309" s="20"/>
      <c r="N309" s="3"/>
      <c r="V309" s="64"/>
    </row>
    <row r="310" spans="1:22" ht="24" thickTop="1" thickBot="1">
      <c r="A310" s="752">
        <f t="shared" ref="A310" si="71">A306+1</f>
        <v>75</v>
      </c>
      <c r="B310" s="127" t="s">
        <v>76</v>
      </c>
      <c r="C310" s="127" t="s">
        <v>78</v>
      </c>
      <c r="D310" s="127" t="s">
        <v>23</v>
      </c>
      <c r="E310" s="754" t="s">
        <v>80</v>
      </c>
      <c r="F310" s="754"/>
      <c r="G310" s="754" t="s">
        <v>71</v>
      </c>
      <c r="H310" s="716"/>
      <c r="I310" s="57"/>
      <c r="J310" s="54" t="s">
        <v>2</v>
      </c>
      <c r="K310" s="55"/>
      <c r="L310" s="55"/>
      <c r="M310" s="56"/>
      <c r="N310" s="3"/>
      <c r="V310" s="64"/>
    </row>
    <row r="311" spans="1:22" ht="13.5" thickBot="1">
      <c r="A311" s="697"/>
      <c r="B311" s="13"/>
      <c r="C311" s="13"/>
      <c r="D311" s="5"/>
      <c r="E311" s="13"/>
      <c r="F311" s="13"/>
      <c r="G311" s="755"/>
      <c r="H311" s="756"/>
      <c r="I311" s="757"/>
      <c r="J311" s="52" t="s">
        <v>2</v>
      </c>
      <c r="K311" s="52"/>
      <c r="L311" s="52"/>
      <c r="M311" s="53"/>
      <c r="N311" s="3"/>
      <c r="V311" s="64">
        <f>G311</f>
        <v>0</v>
      </c>
    </row>
    <row r="312" spans="1:22" ht="23.25" thickBot="1">
      <c r="A312" s="697"/>
      <c r="B312" s="129" t="s">
        <v>77</v>
      </c>
      <c r="C312" s="129" t="s">
        <v>79</v>
      </c>
      <c r="D312" s="129" t="s">
        <v>22</v>
      </c>
      <c r="E312" s="758" t="s">
        <v>81</v>
      </c>
      <c r="F312" s="758"/>
      <c r="G312" s="707"/>
      <c r="H312" s="708"/>
      <c r="I312" s="709"/>
      <c r="J312" s="18" t="s">
        <v>1</v>
      </c>
      <c r="K312" s="19"/>
      <c r="L312" s="19"/>
      <c r="M312" s="20"/>
      <c r="N312" s="3"/>
      <c r="V312" s="64"/>
    </row>
    <row r="313" spans="1:22" ht="13.5" thickBot="1">
      <c r="A313" s="753"/>
      <c r="B313" s="14"/>
      <c r="C313" s="14"/>
      <c r="D313" s="15"/>
      <c r="E313" s="16" t="s">
        <v>4</v>
      </c>
      <c r="F313" s="17"/>
      <c r="G313" s="759"/>
      <c r="H313" s="760"/>
      <c r="I313" s="761"/>
      <c r="J313" s="18" t="s">
        <v>0</v>
      </c>
      <c r="K313" s="19"/>
      <c r="L313" s="19"/>
      <c r="M313" s="20"/>
      <c r="N313" s="3"/>
      <c r="V313" s="64"/>
    </row>
    <row r="314" spans="1:22" ht="24" thickTop="1" thickBot="1">
      <c r="A314" s="752">
        <f t="shared" ref="A314" si="72">A310+1</f>
        <v>76</v>
      </c>
      <c r="B314" s="127" t="s">
        <v>76</v>
      </c>
      <c r="C314" s="127" t="s">
        <v>78</v>
      </c>
      <c r="D314" s="127" t="s">
        <v>23</v>
      </c>
      <c r="E314" s="754" t="s">
        <v>80</v>
      </c>
      <c r="F314" s="754"/>
      <c r="G314" s="754" t="s">
        <v>71</v>
      </c>
      <c r="H314" s="716"/>
      <c r="I314" s="57"/>
      <c r="J314" s="54" t="s">
        <v>2</v>
      </c>
      <c r="K314" s="55"/>
      <c r="L314" s="55"/>
      <c r="M314" s="56"/>
      <c r="N314" s="3"/>
      <c r="V314" s="64"/>
    </row>
    <row r="315" spans="1:22" ht="13.5" thickBot="1">
      <c r="A315" s="697"/>
      <c r="B315" s="13"/>
      <c r="C315" s="13"/>
      <c r="D315" s="5"/>
      <c r="E315" s="13"/>
      <c r="F315" s="13"/>
      <c r="G315" s="755"/>
      <c r="H315" s="756"/>
      <c r="I315" s="757"/>
      <c r="J315" s="52" t="s">
        <v>2</v>
      </c>
      <c r="K315" s="52"/>
      <c r="L315" s="52"/>
      <c r="M315" s="53"/>
      <c r="N315" s="3"/>
      <c r="V315" s="64">
        <f>G315</f>
        <v>0</v>
      </c>
    </row>
    <row r="316" spans="1:22" ht="23.25" thickBot="1">
      <c r="A316" s="697"/>
      <c r="B316" s="129" t="s">
        <v>77</v>
      </c>
      <c r="C316" s="129" t="s">
        <v>79</v>
      </c>
      <c r="D316" s="129" t="s">
        <v>22</v>
      </c>
      <c r="E316" s="758" t="s">
        <v>81</v>
      </c>
      <c r="F316" s="758"/>
      <c r="G316" s="707"/>
      <c r="H316" s="708"/>
      <c r="I316" s="709"/>
      <c r="J316" s="18" t="s">
        <v>1</v>
      </c>
      <c r="K316" s="19"/>
      <c r="L316" s="19"/>
      <c r="M316" s="20"/>
      <c r="N316" s="3"/>
      <c r="V316" s="64"/>
    </row>
    <row r="317" spans="1:22" ht="13.5" thickBot="1">
      <c r="A317" s="753"/>
      <c r="B317" s="14"/>
      <c r="C317" s="14"/>
      <c r="D317" s="15"/>
      <c r="E317" s="16" t="s">
        <v>4</v>
      </c>
      <c r="F317" s="17"/>
      <c r="G317" s="759"/>
      <c r="H317" s="760"/>
      <c r="I317" s="761"/>
      <c r="J317" s="18" t="s">
        <v>0</v>
      </c>
      <c r="K317" s="19"/>
      <c r="L317" s="19"/>
      <c r="M317" s="20"/>
      <c r="N317" s="3"/>
      <c r="V317" s="64"/>
    </row>
    <row r="318" spans="1:22" ht="24" thickTop="1" thickBot="1">
      <c r="A318" s="752">
        <f t="shared" ref="A318" si="73">A314+1</f>
        <v>77</v>
      </c>
      <c r="B318" s="127" t="s">
        <v>76</v>
      </c>
      <c r="C318" s="127" t="s">
        <v>78</v>
      </c>
      <c r="D318" s="127" t="s">
        <v>23</v>
      </c>
      <c r="E318" s="754" t="s">
        <v>80</v>
      </c>
      <c r="F318" s="754"/>
      <c r="G318" s="754" t="s">
        <v>71</v>
      </c>
      <c r="H318" s="716"/>
      <c r="I318" s="57"/>
      <c r="J318" s="54" t="s">
        <v>2</v>
      </c>
      <c r="K318" s="55"/>
      <c r="L318" s="55"/>
      <c r="M318" s="56"/>
      <c r="N318" s="3"/>
      <c r="V318" s="64"/>
    </row>
    <row r="319" spans="1:22" ht="13.5" thickBot="1">
      <c r="A319" s="697"/>
      <c r="B319" s="13"/>
      <c r="C319" s="13"/>
      <c r="D319" s="5"/>
      <c r="E319" s="13"/>
      <c r="F319" s="13"/>
      <c r="G319" s="755"/>
      <c r="H319" s="756"/>
      <c r="I319" s="757"/>
      <c r="J319" s="52" t="s">
        <v>2</v>
      </c>
      <c r="K319" s="52"/>
      <c r="L319" s="52"/>
      <c r="M319" s="53"/>
      <c r="N319" s="3"/>
      <c r="V319" s="64">
        <f>G319</f>
        <v>0</v>
      </c>
    </row>
    <row r="320" spans="1:22" ht="23.25" thickBot="1">
      <c r="A320" s="697"/>
      <c r="B320" s="129" t="s">
        <v>77</v>
      </c>
      <c r="C320" s="129" t="s">
        <v>79</v>
      </c>
      <c r="D320" s="129" t="s">
        <v>22</v>
      </c>
      <c r="E320" s="758" t="s">
        <v>81</v>
      </c>
      <c r="F320" s="758"/>
      <c r="G320" s="707"/>
      <c r="H320" s="708"/>
      <c r="I320" s="709"/>
      <c r="J320" s="18" t="s">
        <v>1</v>
      </c>
      <c r="K320" s="19"/>
      <c r="L320" s="19"/>
      <c r="M320" s="20"/>
      <c r="N320" s="3"/>
      <c r="V320" s="64"/>
    </row>
    <row r="321" spans="1:22" ht="13.5" thickBot="1">
      <c r="A321" s="753"/>
      <c r="B321" s="14"/>
      <c r="C321" s="14"/>
      <c r="D321" s="15"/>
      <c r="E321" s="16" t="s">
        <v>4</v>
      </c>
      <c r="F321" s="17"/>
      <c r="G321" s="759"/>
      <c r="H321" s="760"/>
      <c r="I321" s="761"/>
      <c r="J321" s="18" t="s">
        <v>0</v>
      </c>
      <c r="K321" s="19"/>
      <c r="L321" s="19"/>
      <c r="M321" s="20"/>
      <c r="N321" s="3"/>
      <c r="V321" s="64"/>
    </row>
    <row r="322" spans="1:22" ht="24" thickTop="1" thickBot="1">
      <c r="A322" s="752">
        <f t="shared" ref="A322" si="74">A318+1</f>
        <v>78</v>
      </c>
      <c r="B322" s="127" t="s">
        <v>76</v>
      </c>
      <c r="C322" s="127" t="s">
        <v>78</v>
      </c>
      <c r="D322" s="127" t="s">
        <v>23</v>
      </c>
      <c r="E322" s="754" t="s">
        <v>80</v>
      </c>
      <c r="F322" s="754"/>
      <c r="G322" s="754" t="s">
        <v>71</v>
      </c>
      <c r="H322" s="716"/>
      <c r="I322" s="57"/>
      <c r="J322" s="54" t="s">
        <v>2</v>
      </c>
      <c r="K322" s="55"/>
      <c r="L322" s="55"/>
      <c r="M322" s="56"/>
      <c r="N322" s="3"/>
      <c r="V322" s="64"/>
    </row>
    <row r="323" spans="1:22" ht="13.5" thickBot="1">
      <c r="A323" s="697"/>
      <c r="B323" s="13"/>
      <c r="C323" s="13"/>
      <c r="D323" s="5"/>
      <c r="E323" s="13"/>
      <c r="F323" s="13"/>
      <c r="G323" s="755"/>
      <c r="H323" s="756"/>
      <c r="I323" s="757"/>
      <c r="J323" s="52" t="s">
        <v>2</v>
      </c>
      <c r="K323" s="52"/>
      <c r="L323" s="52"/>
      <c r="M323" s="53"/>
      <c r="N323" s="3"/>
      <c r="V323" s="64">
        <f>G323</f>
        <v>0</v>
      </c>
    </row>
    <row r="324" spans="1:22" ht="23.25" thickBot="1">
      <c r="A324" s="697"/>
      <c r="B324" s="129" t="s">
        <v>77</v>
      </c>
      <c r="C324" s="129" t="s">
        <v>79</v>
      </c>
      <c r="D324" s="129" t="s">
        <v>22</v>
      </c>
      <c r="E324" s="758" t="s">
        <v>81</v>
      </c>
      <c r="F324" s="758"/>
      <c r="G324" s="707"/>
      <c r="H324" s="708"/>
      <c r="I324" s="709"/>
      <c r="J324" s="18" t="s">
        <v>1</v>
      </c>
      <c r="K324" s="19"/>
      <c r="L324" s="19"/>
      <c r="M324" s="20"/>
      <c r="N324" s="3"/>
      <c r="V324" s="64"/>
    </row>
    <row r="325" spans="1:22" ht="13.5" thickBot="1">
      <c r="A325" s="753"/>
      <c r="B325" s="14"/>
      <c r="C325" s="14"/>
      <c r="D325" s="15"/>
      <c r="E325" s="16" t="s">
        <v>4</v>
      </c>
      <c r="F325" s="17"/>
      <c r="G325" s="759"/>
      <c r="H325" s="760"/>
      <c r="I325" s="761"/>
      <c r="J325" s="18" t="s">
        <v>0</v>
      </c>
      <c r="K325" s="19"/>
      <c r="L325" s="19"/>
      <c r="M325" s="20"/>
      <c r="N325" s="3"/>
      <c r="V325" s="64"/>
    </row>
    <row r="326" spans="1:22" ht="24" thickTop="1" thickBot="1">
      <c r="A326" s="752">
        <f t="shared" ref="A326" si="75">A322+1</f>
        <v>79</v>
      </c>
      <c r="B326" s="127" t="s">
        <v>76</v>
      </c>
      <c r="C326" s="127" t="s">
        <v>78</v>
      </c>
      <c r="D326" s="127" t="s">
        <v>23</v>
      </c>
      <c r="E326" s="754" t="s">
        <v>80</v>
      </c>
      <c r="F326" s="754"/>
      <c r="G326" s="754" t="s">
        <v>71</v>
      </c>
      <c r="H326" s="716"/>
      <c r="I326" s="57"/>
      <c r="J326" s="54" t="s">
        <v>2</v>
      </c>
      <c r="K326" s="55"/>
      <c r="L326" s="55"/>
      <c r="M326" s="56"/>
      <c r="N326" s="3"/>
      <c r="V326" s="64"/>
    </row>
    <row r="327" spans="1:22" ht="13.5" thickBot="1">
      <c r="A327" s="697"/>
      <c r="B327" s="13"/>
      <c r="C327" s="13"/>
      <c r="D327" s="5"/>
      <c r="E327" s="13"/>
      <c r="F327" s="13"/>
      <c r="G327" s="755"/>
      <c r="H327" s="756"/>
      <c r="I327" s="757"/>
      <c r="J327" s="52" t="s">
        <v>2</v>
      </c>
      <c r="K327" s="52"/>
      <c r="L327" s="52"/>
      <c r="M327" s="53"/>
      <c r="N327" s="3"/>
      <c r="V327" s="64">
        <f>G327</f>
        <v>0</v>
      </c>
    </row>
    <row r="328" spans="1:22" ht="23.25" thickBot="1">
      <c r="A328" s="697"/>
      <c r="B328" s="129" t="s">
        <v>77</v>
      </c>
      <c r="C328" s="129" t="s">
        <v>79</v>
      </c>
      <c r="D328" s="129" t="s">
        <v>22</v>
      </c>
      <c r="E328" s="758" t="s">
        <v>81</v>
      </c>
      <c r="F328" s="758"/>
      <c r="G328" s="707"/>
      <c r="H328" s="708"/>
      <c r="I328" s="709"/>
      <c r="J328" s="18" t="s">
        <v>1</v>
      </c>
      <c r="K328" s="19"/>
      <c r="L328" s="19"/>
      <c r="M328" s="20"/>
      <c r="N328" s="3"/>
      <c r="V328" s="64"/>
    </row>
    <row r="329" spans="1:22" ht="13.5" thickBot="1">
      <c r="A329" s="753"/>
      <c r="B329" s="14"/>
      <c r="C329" s="14"/>
      <c r="D329" s="15"/>
      <c r="E329" s="16" t="s">
        <v>4</v>
      </c>
      <c r="F329" s="17"/>
      <c r="G329" s="759"/>
      <c r="H329" s="760"/>
      <c r="I329" s="761"/>
      <c r="J329" s="18" t="s">
        <v>0</v>
      </c>
      <c r="K329" s="19"/>
      <c r="L329" s="19"/>
      <c r="M329" s="20"/>
      <c r="N329" s="3"/>
      <c r="V329" s="64"/>
    </row>
    <row r="330" spans="1:22" ht="24" thickTop="1" thickBot="1">
      <c r="A330" s="752">
        <f t="shared" ref="A330" si="76">A326+1</f>
        <v>80</v>
      </c>
      <c r="B330" s="127" t="s">
        <v>76</v>
      </c>
      <c r="C330" s="127" t="s">
        <v>78</v>
      </c>
      <c r="D330" s="127" t="s">
        <v>23</v>
      </c>
      <c r="E330" s="754" t="s">
        <v>80</v>
      </c>
      <c r="F330" s="754"/>
      <c r="G330" s="754" t="s">
        <v>71</v>
      </c>
      <c r="H330" s="716"/>
      <c r="I330" s="57"/>
      <c r="J330" s="54" t="s">
        <v>2</v>
      </c>
      <c r="K330" s="55"/>
      <c r="L330" s="55"/>
      <c r="M330" s="56"/>
      <c r="N330" s="3"/>
      <c r="V330" s="64"/>
    </row>
    <row r="331" spans="1:22" ht="13.5" thickBot="1">
      <c r="A331" s="697"/>
      <c r="B331" s="13"/>
      <c r="C331" s="13"/>
      <c r="D331" s="5"/>
      <c r="E331" s="13"/>
      <c r="F331" s="13"/>
      <c r="G331" s="755"/>
      <c r="H331" s="756"/>
      <c r="I331" s="757"/>
      <c r="J331" s="52" t="s">
        <v>2</v>
      </c>
      <c r="K331" s="52"/>
      <c r="L331" s="52"/>
      <c r="M331" s="53"/>
      <c r="N331" s="3"/>
      <c r="V331" s="64">
        <f>G331</f>
        <v>0</v>
      </c>
    </row>
    <row r="332" spans="1:22" ht="23.25" thickBot="1">
      <c r="A332" s="697"/>
      <c r="B332" s="129" t="s">
        <v>77</v>
      </c>
      <c r="C332" s="129" t="s">
        <v>79</v>
      </c>
      <c r="D332" s="129" t="s">
        <v>22</v>
      </c>
      <c r="E332" s="758" t="s">
        <v>81</v>
      </c>
      <c r="F332" s="758"/>
      <c r="G332" s="707"/>
      <c r="H332" s="708"/>
      <c r="I332" s="709"/>
      <c r="J332" s="18" t="s">
        <v>1</v>
      </c>
      <c r="K332" s="19"/>
      <c r="L332" s="19"/>
      <c r="M332" s="20"/>
      <c r="N332" s="3"/>
      <c r="V332" s="64"/>
    </row>
    <row r="333" spans="1:22" ht="13.5" thickBot="1">
      <c r="A333" s="753"/>
      <c r="B333" s="14"/>
      <c r="C333" s="14"/>
      <c r="D333" s="15"/>
      <c r="E333" s="16" t="s">
        <v>4</v>
      </c>
      <c r="F333" s="17"/>
      <c r="G333" s="759"/>
      <c r="H333" s="760"/>
      <c r="I333" s="761"/>
      <c r="J333" s="18" t="s">
        <v>0</v>
      </c>
      <c r="K333" s="19"/>
      <c r="L333" s="19"/>
      <c r="M333" s="20"/>
      <c r="N333" s="3"/>
      <c r="V333" s="64"/>
    </row>
    <row r="334" spans="1:22" ht="24" thickTop="1" thickBot="1">
      <c r="A334" s="752">
        <f t="shared" ref="A334" si="77">A330+1</f>
        <v>81</v>
      </c>
      <c r="B334" s="127" t="s">
        <v>76</v>
      </c>
      <c r="C334" s="127" t="s">
        <v>78</v>
      </c>
      <c r="D334" s="127" t="s">
        <v>23</v>
      </c>
      <c r="E334" s="754" t="s">
        <v>80</v>
      </c>
      <c r="F334" s="754"/>
      <c r="G334" s="754" t="s">
        <v>71</v>
      </c>
      <c r="H334" s="716"/>
      <c r="I334" s="57"/>
      <c r="J334" s="54" t="s">
        <v>2</v>
      </c>
      <c r="K334" s="55"/>
      <c r="L334" s="55"/>
      <c r="M334" s="56"/>
      <c r="N334" s="3"/>
      <c r="V334" s="64"/>
    </row>
    <row r="335" spans="1:22" ht="13.5" thickBot="1">
      <c r="A335" s="697"/>
      <c r="B335" s="13"/>
      <c r="C335" s="13"/>
      <c r="D335" s="5"/>
      <c r="E335" s="13"/>
      <c r="F335" s="13"/>
      <c r="G335" s="755"/>
      <c r="H335" s="756"/>
      <c r="I335" s="757"/>
      <c r="J335" s="52" t="s">
        <v>2</v>
      </c>
      <c r="K335" s="52"/>
      <c r="L335" s="52"/>
      <c r="M335" s="53"/>
      <c r="N335" s="3"/>
      <c r="V335" s="64">
        <f>G335</f>
        <v>0</v>
      </c>
    </row>
    <row r="336" spans="1:22" ht="23.25" thickBot="1">
      <c r="A336" s="697"/>
      <c r="B336" s="129" t="s">
        <v>77</v>
      </c>
      <c r="C336" s="129" t="s">
        <v>79</v>
      </c>
      <c r="D336" s="129" t="s">
        <v>22</v>
      </c>
      <c r="E336" s="758" t="s">
        <v>81</v>
      </c>
      <c r="F336" s="758"/>
      <c r="G336" s="707"/>
      <c r="H336" s="708"/>
      <c r="I336" s="709"/>
      <c r="J336" s="18" t="s">
        <v>1</v>
      </c>
      <c r="K336" s="19"/>
      <c r="L336" s="19"/>
      <c r="M336" s="20"/>
      <c r="N336" s="3"/>
      <c r="V336" s="64"/>
    </row>
    <row r="337" spans="1:22" ht="13.5" thickBot="1">
      <c r="A337" s="753"/>
      <c r="B337" s="14"/>
      <c r="C337" s="14"/>
      <c r="D337" s="15"/>
      <c r="E337" s="16" t="s">
        <v>4</v>
      </c>
      <c r="F337" s="17"/>
      <c r="G337" s="759"/>
      <c r="H337" s="760"/>
      <c r="I337" s="761"/>
      <c r="J337" s="18" t="s">
        <v>0</v>
      </c>
      <c r="K337" s="19"/>
      <c r="L337" s="19"/>
      <c r="M337" s="20"/>
      <c r="N337" s="3"/>
      <c r="V337" s="64"/>
    </row>
    <row r="338" spans="1:22" ht="24" thickTop="1" thickBot="1">
      <c r="A338" s="752">
        <f t="shared" ref="A338" si="78">A334+1</f>
        <v>82</v>
      </c>
      <c r="B338" s="127" t="s">
        <v>76</v>
      </c>
      <c r="C338" s="127" t="s">
        <v>78</v>
      </c>
      <c r="D338" s="127" t="s">
        <v>23</v>
      </c>
      <c r="E338" s="754" t="s">
        <v>80</v>
      </c>
      <c r="F338" s="754"/>
      <c r="G338" s="754" t="s">
        <v>71</v>
      </c>
      <c r="H338" s="716"/>
      <c r="I338" s="57"/>
      <c r="J338" s="54" t="s">
        <v>2</v>
      </c>
      <c r="K338" s="55"/>
      <c r="L338" s="55"/>
      <c r="M338" s="56"/>
      <c r="N338" s="3"/>
      <c r="V338" s="64"/>
    </row>
    <row r="339" spans="1:22" ht="13.5" thickBot="1">
      <c r="A339" s="697"/>
      <c r="B339" s="13"/>
      <c r="C339" s="13"/>
      <c r="D339" s="5"/>
      <c r="E339" s="13"/>
      <c r="F339" s="13"/>
      <c r="G339" s="755"/>
      <c r="H339" s="756"/>
      <c r="I339" s="757"/>
      <c r="J339" s="52" t="s">
        <v>2</v>
      </c>
      <c r="K339" s="52"/>
      <c r="L339" s="52"/>
      <c r="M339" s="53"/>
      <c r="N339" s="3"/>
      <c r="V339" s="64">
        <f>G339</f>
        <v>0</v>
      </c>
    </row>
    <row r="340" spans="1:22" ht="23.25" thickBot="1">
      <c r="A340" s="697"/>
      <c r="B340" s="129" t="s">
        <v>77</v>
      </c>
      <c r="C340" s="129" t="s">
        <v>79</v>
      </c>
      <c r="D340" s="129" t="s">
        <v>22</v>
      </c>
      <c r="E340" s="758" t="s">
        <v>81</v>
      </c>
      <c r="F340" s="758"/>
      <c r="G340" s="707"/>
      <c r="H340" s="708"/>
      <c r="I340" s="709"/>
      <c r="J340" s="18" t="s">
        <v>1</v>
      </c>
      <c r="K340" s="19"/>
      <c r="L340" s="19"/>
      <c r="M340" s="20"/>
      <c r="N340" s="3"/>
      <c r="V340" s="64"/>
    </row>
    <row r="341" spans="1:22" ht="13.5" thickBot="1">
      <c r="A341" s="753"/>
      <c r="B341" s="14"/>
      <c r="C341" s="14"/>
      <c r="D341" s="15"/>
      <c r="E341" s="16" t="s">
        <v>4</v>
      </c>
      <c r="F341" s="17"/>
      <c r="G341" s="759"/>
      <c r="H341" s="760"/>
      <c r="I341" s="761"/>
      <c r="J341" s="18" t="s">
        <v>0</v>
      </c>
      <c r="K341" s="19"/>
      <c r="L341" s="19"/>
      <c r="M341" s="20"/>
      <c r="N341" s="3"/>
      <c r="V341" s="64"/>
    </row>
    <row r="342" spans="1:22" ht="24" thickTop="1" thickBot="1">
      <c r="A342" s="752">
        <f t="shared" ref="A342" si="79">A338+1</f>
        <v>83</v>
      </c>
      <c r="B342" s="127" t="s">
        <v>76</v>
      </c>
      <c r="C342" s="127" t="s">
        <v>78</v>
      </c>
      <c r="D342" s="127" t="s">
        <v>23</v>
      </c>
      <c r="E342" s="754" t="s">
        <v>80</v>
      </c>
      <c r="F342" s="754"/>
      <c r="G342" s="754" t="s">
        <v>71</v>
      </c>
      <c r="H342" s="716"/>
      <c r="I342" s="57"/>
      <c r="J342" s="54" t="s">
        <v>2</v>
      </c>
      <c r="K342" s="55"/>
      <c r="L342" s="55"/>
      <c r="M342" s="56"/>
      <c r="N342" s="3"/>
      <c r="V342" s="64"/>
    </row>
    <row r="343" spans="1:22" ht="13.5" thickBot="1">
      <c r="A343" s="697"/>
      <c r="B343" s="13"/>
      <c r="C343" s="13"/>
      <c r="D343" s="5"/>
      <c r="E343" s="13"/>
      <c r="F343" s="13"/>
      <c r="G343" s="755"/>
      <c r="H343" s="756"/>
      <c r="I343" s="757"/>
      <c r="J343" s="52" t="s">
        <v>2</v>
      </c>
      <c r="K343" s="52"/>
      <c r="L343" s="52"/>
      <c r="M343" s="53"/>
      <c r="N343" s="3"/>
      <c r="V343" s="64">
        <f>G343</f>
        <v>0</v>
      </c>
    </row>
    <row r="344" spans="1:22" ht="23.25" thickBot="1">
      <c r="A344" s="697"/>
      <c r="B344" s="129" t="s">
        <v>77</v>
      </c>
      <c r="C344" s="129" t="s">
        <v>79</v>
      </c>
      <c r="D344" s="129" t="s">
        <v>22</v>
      </c>
      <c r="E344" s="758" t="s">
        <v>81</v>
      </c>
      <c r="F344" s="758"/>
      <c r="G344" s="707"/>
      <c r="H344" s="708"/>
      <c r="I344" s="709"/>
      <c r="J344" s="18" t="s">
        <v>1</v>
      </c>
      <c r="K344" s="19"/>
      <c r="L344" s="19"/>
      <c r="M344" s="20"/>
      <c r="N344" s="3"/>
      <c r="V344" s="64"/>
    </row>
    <row r="345" spans="1:22" ht="13.5" thickBot="1">
      <c r="A345" s="753"/>
      <c r="B345" s="14"/>
      <c r="C345" s="14"/>
      <c r="D345" s="15"/>
      <c r="E345" s="16" t="s">
        <v>4</v>
      </c>
      <c r="F345" s="17"/>
      <c r="G345" s="759"/>
      <c r="H345" s="760"/>
      <c r="I345" s="761"/>
      <c r="J345" s="18" t="s">
        <v>0</v>
      </c>
      <c r="K345" s="19"/>
      <c r="L345" s="19"/>
      <c r="M345" s="20"/>
      <c r="N345" s="3"/>
      <c r="V345" s="64"/>
    </row>
    <row r="346" spans="1:22" ht="24" thickTop="1" thickBot="1">
      <c r="A346" s="752">
        <f t="shared" ref="A346" si="80">A342+1</f>
        <v>84</v>
      </c>
      <c r="B346" s="127" t="s">
        <v>76</v>
      </c>
      <c r="C346" s="127" t="s">
        <v>78</v>
      </c>
      <c r="D346" s="127" t="s">
        <v>23</v>
      </c>
      <c r="E346" s="754" t="s">
        <v>80</v>
      </c>
      <c r="F346" s="754"/>
      <c r="G346" s="754" t="s">
        <v>71</v>
      </c>
      <c r="H346" s="716"/>
      <c r="I346" s="57"/>
      <c r="J346" s="54" t="s">
        <v>2</v>
      </c>
      <c r="K346" s="55"/>
      <c r="L346" s="55"/>
      <c r="M346" s="56"/>
      <c r="N346" s="3"/>
      <c r="V346" s="64"/>
    </row>
    <row r="347" spans="1:22" ht="13.5" thickBot="1">
      <c r="A347" s="697"/>
      <c r="B347" s="13"/>
      <c r="C347" s="13"/>
      <c r="D347" s="5"/>
      <c r="E347" s="13"/>
      <c r="F347" s="13"/>
      <c r="G347" s="755"/>
      <c r="H347" s="756"/>
      <c r="I347" s="757"/>
      <c r="J347" s="52" t="s">
        <v>2</v>
      </c>
      <c r="K347" s="52"/>
      <c r="L347" s="52"/>
      <c r="M347" s="53"/>
      <c r="N347" s="3"/>
      <c r="V347" s="64">
        <f>G347</f>
        <v>0</v>
      </c>
    </row>
    <row r="348" spans="1:22" ht="23.25" thickBot="1">
      <c r="A348" s="697"/>
      <c r="B348" s="129" t="s">
        <v>77</v>
      </c>
      <c r="C348" s="129" t="s">
        <v>79</v>
      </c>
      <c r="D348" s="129" t="s">
        <v>22</v>
      </c>
      <c r="E348" s="758" t="s">
        <v>81</v>
      </c>
      <c r="F348" s="758"/>
      <c r="G348" s="707"/>
      <c r="H348" s="708"/>
      <c r="I348" s="709"/>
      <c r="J348" s="18" t="s">
        <v>1</v>
      </c>
      <c r="K348" s="19"/>
      <c r="L348" s="19"/>
      <c r="M348" s="20"/>
      <c r="N348" s="3"/>
      <c r="V348" s="64"/>
    </row>
    <row r="349" spans="1:22" ht="13.5" thickBot="1">
      <c r="A349" s="753"/>
      <c r="B349" s="14"/>
      <c r="C349" s="14"/>
      <c r="D349" s="15"/>
      <c r="E349" s="16" t="s">
        <v>4</v>
      </c>
      <c r="F349" s="17"/>
      <c r="G349" s="759"/>
      <c r="H349" s="760"/>
      <c r="I349" s="761"/>
      <c r="J349" s="18" t="s">
        <v>0</v>
      </c>
      <c r="K349" s="19"/>
      <c r="L349" s="19"/>
      <c r="M349" s="20"/>
      <c r="N349" s="3"/>
      <c r="V349" s="64"/>
    </row>
    <row r="350" spans="1:22" ht="24" thickTop="1" thickBot="1">
      <c r="A350" s="752">
        <f t="shared" ref="A350" si="81">A346+1</f>
        <v>85</v>
      </c>
      <c r="B350" s="127" t="s">
        <v>76</v>
      </c>
      <c r="C350" s="127" t="s">
        <v>78</v>
      </c>
      <c r="D350" s="127" t="s">
        <v>23</v>
      </c>
      <c r="E350" s="754" t="s">
        <v>80</v>
      </c>
      <c r="F350" s="754"/>
      <c r="G350" s="754" t="s">
        <v>71</v>
      </c>
      <c r="H350" s="716"/>
      <c r="I350" s="57"/>
      <c r="J350" s="54" t="s">
        <v>2</v>
      </c>
      <c r="K350" s="55"/>
      <c r="L350" s="55"/>
      <c r="M350" s="56"/>
      <c r="N350" s="3"/>
      <c r="V350" s="64"/>
    </row>
    <row r="351" spans="1:22" ht="13.5" thickBot="1">
      <c r="A351" s="697"/>
      <c r="B351" s="13"/>
      <c r="C351" s="13"/>
      <c r="D351" s="5"/>
      <c r="E351" s="13"/>
      <c r="F351" s="13"/>
      <c r="G351" s="755"/>
      <c r="H351" s="756"/>
      <c r="I351" s="757"/>
      <c r="J351" s="52" t="s">
        <v>2</v>
      </c>
      <c r="K351" s="52"/>
      <c r="L351" s="52"/>
      <c r="M351" s="53"/>
      <c r="N351" s="3"/>
      <c r="V351" s="64">
        <f>G351</f>
        <v>0</v>
      </c>
    </row>
    <row r="352" spans="1:22" ht="23.25" thickBot="1">
      <c r="A352" s="697"/>
      <c r="B352" s="129" t="s">
        <v>77</v>
      </c>
      <c r="C352" s="129" t="s">
        <v>79</v>
      </c>
      <c r="D352" s="129" t="s">
        <v>22</v>
      </c>
      <c r="E352" s="758" t="s">
        <v>81</v>
      </c>
      <c r="F352" s="758"/>
      <c r="G352" s="707"/>
      <c r="H352" s="708"/>
      <c r="I352" s="709"/>
      <c r="J352" s="18" t="s">
        <v>1</v>
      </c>
      <c r="K352" s="19"/>
      <c r="L352" s="19"/>
      <c r="M352" s="20"/>
      <c r="N352" s="3"/>
      <c r="V352" s="64"/>
    </row>
    <row r="353" spans="1:22" ht="13.5" thickBot="1">
      <c r="A353" s="753"/>
      <c r="B353" s="14"/>
      <c r="C353" s="14"/>
      <c r="D353" s="15"/>
      <c r="E353" s="16" t="s">
        <v>4</v>
      </c>
      <c r="F353" s="17"/>
      <c r="G353" s="759"/>
      <c r="H353" s="760"/>
      <c r="I353" s="761"/>
      <c r="J353" s="18" t="s">
        <v>0</v>
      </c>
      <c r="K353" s="19"/>
      <c r="L353" s="19"/>
      <c r="M353" s="20"/>
      <c r="N353" s="3"/>
      <c r="V353" s="64"/>
    </row>
    <row r="354" spans="1:22" ht="24" thickTop="1" thickBot="1">
      <c r="A354" s="752">
        <f t="shared" ref="A354" si="82">A350+1</f>
        <v>86</v>
      </c>
      <c r="B354" s="127" t="s">
        <v>76</v>
      </c>
      <c r="C354" s="127" t="s">
        <v>78</v>
      </c>
      <c r="D354" s="127" t="s">
        <v>23</v>
      </c>
      <c r="E354" s="754" t="s">
        <v>80</v>
      </c>
      <c r="F354" s="754"/>
      <c r="G354" s="754" t="s">
        <v>71</v>
      </c>
      <c r="H354" s="716"/>
      <c r="I354" s="57"/>
      <c r="J354" s="54" t="s">
        <v>2</v>
      </c>
      <c r="K354" s="55"/>
      <c r="L354" s="55"/>
      <c r="M354" s="56"/>
      <c r="N354" s="3"/>
      <c r="V354" s="64"/>
    </row>
    <row r="355" spans="1:22" ht="13.5" thickBot="1">
      <c r="A355" s="697"/>
      <c r="B355" s="13"/>
      <c r="C355" s="13"/>
      <c r="D355" s="5"/>
      <c r="E355" s="13"/>
      <c r="F355" s="13"/>
      <c r="G355" s="755"/>
      <c r="H355" s="756"/>
      <c r="I355" s="757"/>
      <c r="J355" s="52" t="s">
        <v>2</v>
      </c>
      <c r="K355" s="52"/>
      <c r="L355" s="52"/>
      <c r="M355" s="53"/>
      <c r="N355" s="3"/>
      <c r="V355" s="64">
        <f>G355</f>
        <v>0</v>
      </c>
    </row>
    <row r="356" spans="1:22" ht="23.25" thickBot="1">
      <c r="A356" s="697"/>
      <c r="B356" s="129" t="s">
        <v>77</v>
      </c>
      <c r="C356" s="129" t="s">
        <v>79</v>
      </c>
      <c r="D356" s="129" t="s">
        <v>22</v>
      </c>
      <c r="E356" s="758" t="s">
        <v>81</v>
      </c>
      <c r="F356" s="758"/>
      <c r="G356" s="707"/>
      <c r="H356" s="708"/>
      <c r="I356" s="709"/>
      <c r="J356" s="18" t="s">
        <v>1</v>
      </c>
      <c r="K356" s="19"/>
      <c r="L356" s="19"/>
      <c r="M356" s="20"/>
      <c r="N356" s="3"/>
      <c r="V356" s="64"/>
    </row>
    <row r="357" spans="1:22" ht="13.5" thickBot="1">
      <c r="A357" s="753"/>
      <c r="B357" s="14"/>
      <c r="C357" s="14"/>
      <c r="D357" s="15"/>
      <c r="E357" s="16" t="s">
        <v>4</v>
      </c>
      <c r="F357" s="17"/>
      <c r="G357" s="759"/>
      <c r="H357" s="760"/>
      <c r="I357" s="761"/>
      <c r="J357" s="18" t="s">
        <v>0</v>
      </c>
      <c r="K357" s="19"/>
      <c r="L357" s="19"/>
      <c r="M357" s="20"/>
      <c r="N357" s="3"/>
      <c r="V357" s="64"/>
    </row>
    <row r="358" spans="1:22" ht="24" thickTop="1" thickBot="1">
      <c r="A358" s="752">
        <f t="shared" ref="A358" si="83">A354+1</f>
        <v>87</v>
      </c>
      <c r="B358" s="127" t="s">
        <v>76</v>
      </c>
      <c r="C358" s="127" t="s">
        <v>78</v>
      </c>
      <c r="D358" s="127" t="s">
        <v>23</v>
      </c>
      <c r="E358" s="754" t="s">
        <v>80</v>
      </c>
      <c r="F358" s="754"/>
      <c r="G358" s="754" t="s">
        <v>71</v>
      </c>
      <c r="H358" s="716"/>
      <c r="I358" s="57"/>
      <c r="J358" s="54" t="s">
        <v>2</v>
      </c>
      <c r="K358" s="55"/>
      <c r="L358" s="55"/>
      <c r="M358" s="56"/>
      <c r="N358" s="3"/>
      <c r="V358" s="64"/>
    </row>
    <row r="359" spans="1:22" ht="13.5" thickBot="1">
      <c r="A359" s="697"/>
      <c r="B359" s="13"/>
      <c r="C359" s="13"/>
      <c r="D359" s="5"/>
      <c r="E359" s="13"/>
      <c r="F359" s="13"/>
      <c r="G359" s="755"/>
      <c r="H359" s="756"/>
      <c r="I359" s="757"/>
      <c r="J359" s="52" t="s">
        <v>2</v>
      </c>
      <c r="K359" s="52"/>
      <c r="L359" s="52"/>
      <c r="M359" s="53"/>
      <c r="N359" s="3"/>
      <c r="V359" s="64">
        <f>G359</f>
        <v>0</v>
      </c>
    </row>
    <row r="360" spans="1:22" ht="23.25" thickBot="1">
      <c r="A360" s="697"/>
      <c r="B360" s="129" t="s">
        <v>77</v>
      </c>
      <c r="C360" s="129" t="s">
        <v>79</v>
      </c>
      <c r="D360" s="129" t="s">
        <v>22</v>
      </c>
      <c r="E360" s="758" t="s">
        <v>81</v>
      </c>
      <c r="F360" s="758"/>
      <c r="G360" s="707"/>
      <c r="H360" s="708"/>
      <c r="I360" s="709"/>
      <c r="J360" s="18" t="s">
        <v>1</v>
      </c>
      <c r="K360" s="19"/>
      <c r="L360" s="19"/>
      <c r="M360" s="20"/>
      <c r="N360" s="3"/>
      <c r="V360" s="64"/>
    </row>
    <row r="361" spans="1:22" ht="13.5" thickBot="1">
      <c r="A361" s="753"/>
      <c r="B361" s="14"/>
      <c r="C361" s="14"/>
      <c r="D361" s="15"/>
      <c r="E361" s="16" t="s">
        <v>4</v>
      </c>
      <c r="F361" s="17"/>
      <c r="G361" s="759"/>
      <c r="H361" s="760"/>
      <c r="I361" s="761"/>
      <c r="J361" s="18" t="s">
        <v>0</v>
      </c>
      <c r="K361" s="19"/>
      <c r="L361" s="19"/>
      <c r="M361" s="20"/>
      <c r="N361" s="3"/>
      <c r="V361" s="64"/>
    </row>
    <row r="362" spans="1:22" ht="24" thickTop="1" thickBot="1">
      <c r="A362" s="752">
        <f t="shared" ref="A362" si="84">A358+1</f>
        <v>88</v>
      </c>
      <c r="B362" s="127" t="s">
        <v>76</v>
      </c>
      <c r="C362" s="127" t="s">
        <v>78</v>
      </c>
      <c r="D362" s="127" t="s">
        <v>23</v>
      </c>
      <c r="E362" s="754" t="s">
        <v>80</v>
      </c>
      <c r="F362" s="754"/>
      <c r="G362" s="754" t="s">
        <v>71</v>
      </c>
      <c r="H362" s="716"/>
      <c r="I362" s="57"/>
      <c r="J362" s="54" t="s">
        <v>2</v>
      </c>
      <c r="K362" s="55"/>
      <c r="L362" s="55"/>
      <c r="M362" s="56"/>
      <c r="N362" s="3"/>
      <c r="V362" s="64"/>
    </row>
    <row r="363" spans="1:22" ht="13.5" thickBot="1">
      <c r="A363" s="697"/>
      <c r="B363" s="13"/>
      <c r="C363" s="13"/>
      <c r="D363" s="5"/>
      <c r="E363" s="13"/>
      <c r="F363" s="13"/>
      <c r="G363" s="755"/>
      <c r="H363" s="756"/>
      <c r="I363" s="757"/>
      <c r="J363" s="52" t="s">
        <v>2</v>
      </c>
      <c r="K363" s="52"/>
      <c r="L363" s="52"/>
      <c r="M363" s="53"/>
      <c r="N363" s="3"/>
      <c r="V363" s="64">
        <f>G363</f>
        <v>0</v>
      </c>
    </row>
    <row r="364" spans="1:22" ht="23.25" thickBot="1">
      <c r="A364" s="697"/>
      <c r="B364" s="129" t="s">
        <v>77</v>
      </c>
      <c r="C364" s="129" t="s">
        <v>79</v>
      </c>
      <c r="D364" s="129" t="s">
        <v>22</v>
      </c>
      <c r="E364" s="758" t="s">
        <v>81</v>
      </c>
      <c r="F364" s="758"/>
      <c r="G364" s="707"/>
      <c r="H364" s="708"/>
      <c r="I364" s="709"/>
      <c r="J364" s="18" t="s">
        <v>1</v>
      </c>
      <c r="K364" s="19"/>
      <c r="L364" s="19"/>
      <c r="M364" s="20"/>
      <c r="N364" s="3"/>
      <c r="V364" s="64"/>
    </row>
    <row r="365" spans="1:22" ht="13.5" thickBot="1">
      <c r="A365" s="753"/>
      <c r="B365" s="14"/>
      <c r="C365" s="14"/>
      <c r="D365" s="15"/>
      <c r="E365" s="16" t="s">
        <v>4</v>
      </c>
      <c r="F365" s="17"/>
      <c r="G365" s="759"/>
      <c r="H365" s="760"/>
      <c r="I365" s="761"/>
      <c r="J365" s="18" t="s">
        <v>0</v>
      </c>
      <c r="K365" s="19"/>
      <c r="L365" s="19"/>
      <c r="M365" s="20"/>
      <c r="N365" s="3"/>
      <c r="V365" s="64"/>
    </row>
    <row r="366" spans="1:22" ht="24" thickTop="1" thickBot="1">
      <c r="A366" s="752">
        <f t="shared" ref="A366" si="85">A362+1</f>
        <v>89</v>
      </c>
      <c r="B366" s="127" t="s">
        <v>76</v>
      </c>
      <c r="C366" s="127" t="s">
        <v>78</v>
      </c>
      <c r="D366" s="127" t="s">
        <v>23</v>
      </c>
      <c r="E366" s="754" t="s">
        <v>80</v>
      </c>
      <c r="F366" s="754"/>
      <c r="G366" s="754" t="s">
        <v>71</v>
      </c>
      <c r="H366" s="716"/>
      <c r="I366" s="57"/>
      <c r="J366" s="54" t="s">
        <v>2</v>
      </c>
      <c r="K366" s="55"/>
      <c r="L366" s="55"/>
      <c r="M366" s="56"/>
      <c r="N366" s="3"/>
      <c r="V366" s="64"/>
    </row>
    <row r="367" spans="1:22" ht="13.5" thickBot="1">
      <c r="A367" s="697"/>
      <c r="B367" s="13"/>
      <c r="C367" s="13"/>
      <c r="D367" s="5"/>
      <c r="E367" s="13"/>
      <c r="F367" s="13"/>
      <c r="G367" s="755"/>
      <c r="H367" s="756"/>
      <c r="I367" s="757"/>
      <c r="J367" s="52" t="s">
        <v>2</v>
      </c>
      <c r="K367" s="52"/>
      <c r="L367" s="52"/>
      <c r="M367" s="53"/>
      <c r="N367" s="3"/>
      <c r="V367" s="64">
        <f>G367</f>
        <v>0</v>
      </c>
    </row>
    <row r="368" spans="1:22" ht="23.25" thickBot="1">
      <c r="A368" s="697"/>
      <c r="B368" s="129" t="s">
        <v>77</v>
      </c>
      <c r="C368" s="129" t="s">
        <v>79</v>
      </c>
      <c r="D368" s="129" t="s">
        <v>22</v>
      </c>
      <c r="E368" s="758" t="s">
        <v>81</v>
      </c>
      <c r="F368" s="758"/>
      <c r="G368" s="707"/>
      <c r="H368" s="708"/>
      <c r="I368" s="709"/>
      <c r="J368" s="18" t="s">
        <v>1</v>
      </c>
      <c r="K368" s="19"/>
      <c r="L368" s="19"/>
      <c r="M368" s="20"/>
      <c r="N368" s="3"/>
      <c r="V368" s="64"/>
    </row>
    <row r="369" spans="1:22" ht="13.5" thickBot="1">
      <c r="A369" s="753"/>
      <c r="B369" s="14"/>
      <c r="C369" s="14"/>
      <c r="D369" s="15"/>
      <c r="E369" s="16" t="s">
        <v>4</v>
      </c>
      <c r="F369" s="17"/>
      <c r="G369" s="759"/>
      <c r="H369" s="760"/>
      <c r="I369" s="761"/>
      <c r="J369" s="18" t="s">
        <v>0</v>
      </c>
      <c r="K369" s="19"/>
      <c r="L369" s="19"/>
      <c r="M369" s="20"/>
      <c r="N369" s="3"/>
      <c r="V369" s="64"/>
    </row>
    <row r="370" spans="1:22" ht="24" thickTop="1" thickBot="1">
      <c r="A370" s="752">
        <f t="shared" ref="A370" si="86">A366+1</f>
        <v>90</v>
      </c>
      <c r="B370" s="127" t="s">
        <v>76</v>
      </c>
      <c r="C370" s="127" t="s">
        <v>78</v>
      </c>
      <c r="D370" s="127" t="s">
        <v>23</v>
      </c>
      <c r="E370" s="754" t="s">
        <v>80</v>
      </c>
      <c r="F370" s="754"/>
      <c r="G370" s="754" t="s">
        <v>71</v>
      </c>
      <c r="H370" s="716"/>
      <c r="I370" s="57"/>
      <c r="J370" s="54" t="s">
        <v>2</v>
      </c>
      <c r="K370" s="55"/>
      <c r="L370" s="55"/>
      <c r="M370" s="56"/>
      <c r="N370" s="3"/>
      <c r="V370" s="64"/>
    </row>
    <row r="371" spans="1:22" ht="13.5" thickBot="1">
      <c r="A371" s="697"/>
      <c r="B371" s="13"/>
      <c r="C371" s="13"/>
      <c r="D371" s="5"/>
      <c r="E371" s="13"/>
      <c r="F371" s="13"/>
      <c r="G371" s="755"/>
      <c r="H371" s="756"/>
      <c r="I371" s="757"/>
      <c r="J371" s="52" t="s">
        <v>2</v>
      </c>
      <c r="K371" s="52"/>
      <c r="L371" s="52"/>
      <c r="M371" s="53"/>
      <c r="N371" s="3"/>
      <c r="V371" s="64">
        <f>G371</f>
        <v>0</v>
      </c>
    </row>
    <row r="372" spans="1:22" ht="23.25" thickBot="1">
      <c r="A372" s="697"/>
      <c r="B372" s="129" t="s">
        <v>77</v>
      </c>
      <c r="C372" s="129" t="s">
        <v>79</v>
      </c>
      <c r="D372" s="129" t="s">
        <v>22</v>
      </c>
      <c r="E372" s="758" t="s">
        <v>81</v>
      </c>
      <c r="F372" s="758"/>
      <c r="G372" s="707"/>
      <c r="H372" s="708"/>
      <c r="I372" s="709"/>
      <c r="J372" s="18" t="s">
        <v>1</v>
      </c>
      <c r="K372" s="19"/>
      <c r="L372" s="19"/>
      <c r="M372" s="20"/>
      <c r="N372" s="3"/>
      <c r="V372" s="64"/>
    </row>
    <row r="373" spans="1:22" ht="13.5" thickBot="1">
      <c r="A373" s="753"/>
      <c r="B373" s="14"/>
      <c r="C373" s="14"/>
      <c r="D373" s="15"/>
      <c r="E373" s="16" t="s">
        <v>4</v>
      </c>
      <c r="F373" s="17"/>
      <c r="G373" s="759"/>
      <c r="H373" s="760"/>
      <c r="I373" s="761"/>
      <c r="J373" s="18" t="s">
        <v>0</v>
      </c>
      <c r="K373" s="19"/>
      <c r="L373" s="19"/>
      <c r="M373" s="20"/>
      <c r="N373" s="3"/>
      <c r="V373" s="64"/>
    </row>
    <row r="374" spans="1:22" ht="24" thickTop="1" thickBot="1">
      <c r="A374" s="752">
        <f t="shared" ref="A374" si="87">A370+1</f>
        <v>91</v>
      </c>
      <c r="B374" s="127" t="s">
        <v>76</v>
      </c>
      <c r="C374" s="127" t="s">
        <v>78</v>
      </c>
      <c r="D374" s="127" t="s">
        <v>23</v>
      </c>
      <c r="E374" s="754" t="s">
        <v>80</v>
      </c>
      <c r="F374" s="754"/>
      <c r="G374" s="754" t="s">
        <v>71</v>
      </c>
      <c r="H374" s="716"/>
      <c r="I374" s="57"/>
      <c r="J374" s="54" t="s">
        <v>2</v>
      </c>
      <c r="K374" s="55"/>
      <c r="L374" s="55"/>
      <c r="M374" s="56"/>
      <c r="N374" s="3"/>
      <c r="V374" s="64"/>
    </row>
    <row r="375" spans="1:22" ht="13.5" thickBot="1">
      <c r="A375" s="697"/>
      <c r="B375" s="13"/>
      <c r="C375" s="13"/>
      <c r="D375" s="5"/>
      <c r="E375" s="13"/>
      <c r="F375" s="13"/>
      <c r="G375" s="755"/>
      <c r="H375" s="756"/>
      <c r="I375" s="757"/>
      <c r="J375" s="52" t="s">
        <v>2</v>
      </c>
      <c r="K375" s="52"/>
      <c r="L375" s="52"/>
      <c r="M375" s="53"/>
      <c r="N375" s="3"/>
      <c r="V375" s="64">
        <f>G375</f>
        <v>0</v>
      </c>
    </row>
    <row r="376" spans="1:22" ht="23.25" thickBot="1">
      <c r="A376" s="697"/>
      <c r="B376" s="129" t="s">
        <v>77</v>
      </c>
      <c r="C376" s="129" t="s">
        <v>79</v>
      </c>
      <c r="D376" s="129" t="s">
        <v>22</v>
      </c>
      <c r="E376" s="758" t="s">
        <v>81</v>
      </c>
      <c r="F376" s="758"/>
      <c r="G376" s="707"/>
      <c r="H376" s="708"/>
      <c r="I376" s="709"/>
      <c r="J376" s="18" t="s">
        <v>1</v>
      </c>
      <c r="K376" s="19"/>
      <c r="L376" s="19"/>
      <c r="M376" s="20"/>
      <c r="N376" s="3"/>
      <c r="V376" s="64"/>
    </row>
    <row r="377" spans="1:22" ht="13.5" thickBot="1">
      <c r="A377" s="753"/>
      <c r="B377" s="14"/>
      <c r="C377" s="14"/>
      <c r="D377" s="15"/>
      <c r="E377" s="16" t="s">
        <v>4</v>
      </c>
      <c r="F377" s="17"/>
      <c r="G377" s="759"/>
      <c r="H377" s="760"/>
      <c r="I377" s="761"/>
      <c r="J377" s="18" t="s">
        <v>0</v>
      </c>
      <c r="K377" s="19"/>
      <c r="L377" s="19"/>
      <c r="M377" s="20"/>
      <c r="N377" s="3"/>
      <c r="V377" s="64"/>
    </row>
    <row r="378" spans="1:22" ht="24" thickTop="1" thickBot="1">
      <c r="A378" s="752">
        <f t="shared" ref="A378" si="88">A374+1</f>
        <v>92</v>
      </c>
      <c r="B378" s="127" t="s">
        <v>76</v>
      </c>
      <c r="C378" s="127" t="s">
        <v>78</v>
      </c>
      <c r="D378" s="127" t="s">
        <v>23</v>
      </c>
      <c r="E378" s="754" t="s">
        <v>80</v>
      </c>
      <c r="F378" s="754"/>
      <c r="G378" s="754" t="s">
        <v>71</v>
      </c>
      <c r="H378" s="716"/>
      <c r="I378" s="57"/>
      <c r="J378" s="54" t="s">
        <v>2</v>
      </c>
      <c r="K378" s="55"/>
      <c r="L378" s="55"/>
      <c r="M378" s="56"/>
      <c r="N378" s="3"/>
      <c r="V378" s="64"/>
    </row>
    <row r="379" spans="1:22" ht="13.5" thickBot="1">
      <c r="A379" s="697"/>
      <c r="B379" s="13"/>
      <c r="C379" s="13"/>
      <c r="D379" s="5"/>
      <c r="E379" s="13"/>
      <c r="F379" s="13"/>
      <c r="G379" s="755"/>
      <c r="H379" s="756"/>
      <c r="I379" s="757"/>
      <c r="J379" s="52" t="s">
        <v>2</v>
      </c>
      <c r="K379" s="52"/>
      <c r="L379" s="52"/>
      <c r="M379" s="53"/>
      <c r="N379" s="3"/>
      <c r="V379" s="64">
        <f>G379</f>
        <v>0</v>
      </c>
    </row>
    <row r="380" spans="1:22" ht="23.25" thickBot="1">
      <c r="A380" s="697"/>
      <c r="B380" s="129" t="s">
        <v>77</v>
      </c>
      <c r="C380" s="129" t="s">
        <v>79</v>
      </c>
      <c r="D380" s="129" t="s">
        <v>22</v>
      </c>
      <c r="E380" s="758" t="s">
        <v>81</v>
      </c>
      <c r="F380" s="758"/>
      <c r="G380" s="707"/>
      <c r="H380" s="708"/>
      <c r="I380" s="709"/>
      <c r="J380" s="18" t="s">
        <v>1</v>
      </c>
      <c r="K380" s="19"/>
      <c r="L380" s="19"/>
      <c r="M380" s="20"/>
      <c r="N380" s="3"/>
      <c r="V380" s="64"/>
    </row>
    <row r="381" spans="1:22" ht="13.5" thickBot="1">
      <c r="A381" s="753"/>
      <c r="B381" s="14"/>
      <c r="C381" s="14"/>
      <c r="D381" s="15"/>
      <c r="E381" s="16" t="s">
        <v>4</v>
      </c>
      <c r="F381" s="17"/>
      <c r="G381" s="759"/>
      <c r="H381" s="760"/>
      <c r="I381" s="761"/>
      <c r="J381" s="18" t="s">
        <v>0</v>
      </c>
      <c r="K381" s="19"/>
      <c r="L381" s="19"/>
      <c r="M381" s="20"/>
      <c r="N381" s="3"/>
      <c r="V381" s="64"/>
    </row>
    <row r="382" spans="1:22" ht="24" thickTop="1" thickBot="1">
      <c r="A382" s="752">
        <f t="shared" ref="A382" si="89">A378+1</f>
        <v>93</v>
      </c>
      <c r="B382" s="127" t="s">
        <v>76</v>
      </c>
      <c r="C382" s="127" t="s">
        <v>78</v>
      </c>
      <c r="D382" s="127" t="s">
        <v>23</v>
      </c>
      <c r="E382" s="754" t="s">
        <v>80</v>
      </c>
      <c r="F382" s="754"/>
      <c r="G382" s="754" t="s">
        <v>71</v>
      </c>
      <c r="H382" s="716"/>
      <c r="I382" s="57"/>
      <c r="J382" s="54" t="s">
        <v>2</v>
      </c>
      <c r="K382" s="55"/>
      <c r="L382" s="55"/>
      <c r="M382" s="56"/>
      <c r="N382" s="3"/>
      <c r="V382" s="64"/>
    </row>
    <row r="383" spans="1:22" ht="13.5" thickBot="1">
      <c r="A383" s="697"/>
      <c r="B383" s="13"/>
      <c r="C383" s="13"/>
      <c r="D383" s="5"/>
      <c r="E383" s="13"/>
      <c r="F383" s="13"/>
      <c r="G383" s="755"/>
      <c r="H383" s="756"/>
      <c r="I383" s="757"/>
      <c r="J383" s="52" t="s">
        <v>2</v>
      </c>
      <c r="K383" s="52"/>
      <c r="L383" s="52"/>
      <c r="M383" s="53"/>
      <c r="N383" s="3"/>
      <c r="V383" s="64">
        <f>G383</f>
        <v>0</v>
      </c>
    </row>
    <row r="384" spans="1:22" ht="23.25" thickBot="1">
      <c r="A384" s="697"/>
      <c r="B384" s="129" t="s">
        <v>77</v>
      </c>
      <c r="C384" s="129" t="s">
        <v>79</v>
      </c>
      <c r="D384" s="129" t="s">
        <v>22</v>
      </c>
      <c r="E384" s="758" t="s">
        <v>81</v>
      </c>
      <c r="F384" s="758"/>
      <c r="G384" s="707"/>
      <c r="H384" s="708"/>
      <c r="I384" s="709"/>
      <c r="J384" s="18" t="s">
        <v>1</v>
      </c>
      <c r="K384" s="19"/>
      <c r="L384" s="19"/>
      <c r="M384" s="20"/>
      <c r="N384" s="3"/>
      <c r="V384" s="64"/>
    </row>
    <row r="385" spans="1:22" ht="13.5" thickBot="1">
      <c r="A385" s="753"/>
      <c r="B385" s="14"/>
      <c r="C385" s="14"/>
      <c r="D385" s="15"/>
      <c r="E385" s="16" t="s">
        <v>4</v>
      </c>
      <c r="F385" s="17"/>
      <c r="G385" s="759"/>
      <c r="H385" s="760"/>
      <c r="I385" s="761"/>
      <c r="J385" s="18" t="s">
        <v>0</v>
      </c>
      <c r="K385" s="19"/>
      <c r="L385" s="19"/>
      <c r="M385" s="20"/>
      <c r="N385" s="3"/>
      <c r="V385" s="64"/>
    </row>
    <row r="386" spans="1:22" ht="24" thickTop="1" thickBot="1">
      <c r="A386" s="752">
        <f t="shared" ref="A386" si="90">A382+1</f>
        <v>94</v>
      </c>
      <c r="B386" s="127" t="s">
        <v>76</v>
      </c>
      <c r="C386" s="127" t="s">
        <v>78</v>
      </c>
      <c r="D386" s="127" t="s">
        <v>23</v>
      </c>
      <c r="E386" s="754" t="s">
        <v>80</v>
      </c>
      <c r="F386" s="754"/>
      <c r="G386" s="754" t="s">
        <v>71</v>
      </c>
      <c r="H386" s="716"/>
      <c r="I386" s="57"/>
      <c r="J386" s="54" t="s">
        <v>2</v>
      </c>
      <c r="K386" s="55"/>
      <c r="L386" s="55"/>
      <c r="M386" s="56"/>
      <c r="N386" s="3"/>
      <c r="V386" s="64"/>
    </row>
    <row r="387" spans="1:22" ht="13.5" thickBot="1">
      <c r="A387" s="697"/>
      <c r="B387" s="13"/>
      <c r="C387" s="13"/>
      <c r="D387" s="5"/>
      <c r="E387" s="13"/>
      <c r="F387" s="13"/>
      <c r="G387" s="755"/>
      <c r="H387" s="756"/>
      <c r="I387" s="757"/>
      <c r="J387" s="52" t="s">
        <v>2</v>
      </c>
      <c r="K387" s="52"/>
      <c r="L387" s="52"/>
      <c r="M387" s="53"/>
      <c r="N387" s="3"/>
      <c r="V387" s="64">
        <f>G387</f>
        <v>0</v>
      </c>
    </row>
    <row r="388" spans="1:22" ht="23.25" thickBot="1">
      <c r="A388" s="697"/>
      <c r="B388" s="129" t="s">
        <v>77</v>
      </c>
      <c r="C388" s="129" t="s">
        <v>79</v>
      </c>
      <c r="D388" s="129" t="s">
        <v>22</v>
      </c>
      <c r="E388" s="758" t="s">
        <v>81</v>
      </c>
      <c r="F388" s="758"/>
      <c r="G388" s="707"/>
      <c r="H388" s="708"/>
      <c r="I388" s="709"/>
      <c r="J388" s="18" t="s">
        <v>1</v>
      </c>
      <c r="K388" s="19"/>
      <c r="L388" s="19"/>
      <c r="M388" s="20"/>
      <c r="N388" s="3"/>
      <c r="V388" s="64"/>
    </row>
    <row r="389" spans="1:22" ht="13.5" thickBot="1">
      <c r="A389" s="753"/>
      <c r="B389" s="14"/>
      <c r="C389" s="14"/>
      <c r="D389" s="15"/>
      <c r="E389" s="16" t="s">
        <v>4</v>
      </c>
      <c r="F389" s="17"/>
      <c r="G389" s="759"/>
      <c r="H389" s="760"/>
      <c r="I389" s="761"/>
      <c r="J389" s="18" t="s">
        <v>0</v>
      </c>
      <c r="K389" s="19"/>
      <c r="L389" s="19"/>
      <c r="M389" s="20"/>
      <c r="N389" s="3"/>
      <c r="V389" s="64"/>
    </row>
    <row r="390" spans="1:22" ht="24" thickTop="1" thickBot="1">
      <c r="A390" s="752">
        <f t="shared" ref="A390" si="91">A386+1</f>
        <v>95</v>
      </c>
      <c r="B390" s="127" t="s">
        <v>76</v>
      </c>
      <c r="C390" s="127" t="s">
        <v>78</v>
      </c>
      <c r="D390" s="127" t="s">
        <v>23</v>
      </c>
      <c r="E390" s="754" t="s">
        <v>80</v>
      </c>
      <c r="F390" s="754"/>
      <c r="G390" s="754" t="s">
        <v>71</v>
      </c>
      <c r="H390" s="716"/>
      <c r="I390" s="57"/>
      <c r="J390" s="54" t="s">
        <v>2</v>
      </c>
      <c r="K390" s="55"/>
      <c r="L390" s="55"/>
      <c r="M390" s="56"/>
      <c r="N390" s="3"/>
      <c r="V390" s="64"/>
    </row>
    <row r="391" spans="1:22" ht="13.5" thickBot="1">
      <c r="A391" s="697"/>
      <c r="B391" s="13"/>
      <c r="C391" s="13"/>
      <c r="D391" s="5"/>
      <c r="E391" s="13"/>
      <c r="F391" s="13"/>
      <c r="G391" s="755"/>
      <c r="H391" s="756"/>
      <c r="I391" s="757"/>
      <c r="J391" s="52" t="s">
        <v>2</v>
      </c>
      <c r="K391" s="52"/>
      <c r="L391" s="52"/>
      <c r="M391" s="53"/>
      <c r="N391" s="3"/>
      <c r="V391" s="64">
        <f>G391</f>
        <v>0</v>
      </c>
    </row>
    <row r="392" spans="1:22" ht="23.25" thickBot="1">
      <c r="A392" s="697"/>
      <c r="B392" s="129" t="s">
        <v>77</v>
      </c>
      <c r="C392" s="129" t="s">
        <v>79</v>
      </c>
      <c r="D392" s="129" t="s">
        <v>22</v>
      </c>
      <c r="E392" s="758" t="s">
        <v>81</v>
      </c>
      <c r="F392" s="758"/>
      <c r="G392" s="707"/>
      <c r="H392" s="708"/>
      <c r="I392" s="709"/>
      <c r="J392" s="18" t="s">
        <v>1</v>
      </c>
      <c r="K392" s="19"/>
      <c r="L392" s="19"/>
      <c r="M392" s="20"/>
      <c r="N392" s="3"/>
      <c r="V392" s="64"/>
    </row>
    <row r="393" spans="1:22" ht="13.5" thickBot="1">
      <c r="A393" s="753"/>
      <c r="B393" s="14"/>
      <c r="C393" s="14"/>
      <c r="D393" s="15"/>
      <c r="E393" s="16" t="s">
        <v>4</v>
      </c>
      <c r="F393" s="17"/>
      <c r="G393" s="759"/>
      <c r="H393" s="760"/>
      <c r="I393" s="761"/>
      <c r="J393" s="18" t="s">
        <v>0</v>
      </c>
      <c r="K393" s="19"/>
      <c r="L393" s="19"/>
      <c r="M393" s="20"/>
      <c r="N393" s="3"/>
      <c r="V393" s="64"/>
    </row>
    <row r="394" spans="1:22" ht="24" thickTop="1" thickBot="1">
      <c r="A394" s="752">
        <f t="shared" ref="A394" si="92">A390+1</f>
        <v>96</v>
      </c>
      <c r="B394" s="127" t="s">
        <v>76</v>
      </c>
      <c r="C394" s="127" t="s">
        <v>78</v>
      </c>
      <c r="D394" s="127" t="s">
        <v>23</v>
      </c>
      <c r="E394" s="754" t="s">
        <v>80</v>
      </c>
      <c r="F394" s="754"/>
      <c r="G394" s="754" t="s">
        <v>71</v>
      </c>
      <c r="H394" s="716"/>
      <c r="I394" s="57"/>
      <c r="J394" s="54" t="s">
        <v>2</v>
      </c>
      <c r="K394" s="55"/>
      <c r="L394" s="55"/>
      <c r="M394" s="56"/>
      <c r="N394" s="3"/>
      <c r="V394" s="64"/>
    </row>
    <row r="395" spans="1:22" ht="13.5" thickBot="1">
      <c r="A395" s="697"/>
      <c r="B395" s="13"/>
      <c r="C395" s="13"/>
      <c r="D395" s="5"/>
      <c r="E395" s="13"/>
      <c r="F395" s="13"/>
      <c r="G395" s="755"/>
      <c r="H395" s="756"/>
      <c r="I395" s="757"/>
      <c r="J395" s="52" t="s">
        <v>2</v>
      </c>
      <c r="K395" s="52"/>
      <c r="L395" s="52"/>
      <c r="M395" s="53"/>
      <c r="N395" s="3"/>
      <c r="V395" s="64">
        <f>G395</f>
        <v>0</v>
      </c>
    </row>
    <row r="396" spans="1:22" ht="23.25" thickBot="1">
      <c r="A396" s="697"/>
      <c r="B396" s="129" t="s">
        <v>77</v>
      </c>
      <c r="C396" s="129" t="s">
        <v>79</v>
      </c>
      <c r="D396" s="129" t="s">
        <v>22</v>
      </c>
      <c r="E396" s="758" t="s">
        <v>81</v>
      </c>
      <c r="F396" s="758"/>
      <c r="G396" s="707"/>
      <c r="H396" s="708"/>
      <c r="I396" s="709"/>
      <c r="J396" s="18" t="s">
        <v>1</v>
      </c>
      <c r="K396" s="19"/>
      <c r="L396" s="19"/>
      <c r="M396" s="20"/>
      <c r="N396" s="3"/>
      <c r="V396" s="64"/>
    </row>
    <row r="397" spans="1:22" ht="13.5" thickBot="1">
      <c r="A397" s="753"/>
      <c r="B397" s="14"/>
      <c r="C397" s="14"/>
      <c r="D397" s="15"/>
      <c r="E397" s="16" t="s">
        <v>4</v>
      </c>
      <c r="F397" s="17"/>
      <c r="G397" s="759"/>
      <c r="H397" s="760"/>
      <c r="I397" s="761"/>
      <c r="J397" s="18" t="s">
        <v>0</v>
      </c>
      <c r="K397" s="19"/>
      <c r="L397" s="19"/>
      <c r="M397" s="20"/>
      <c r="N397" s="3"/>
      <c r="V397" s="64"/>
    </row>
    <row r="398" spans="1:22" ht="24" thickTop="1" thickBot="1">
      <c r="A398" s="752">
        <f t="shared" ref="A398" si="93">A394+1</f>
        <v>97</v>
      </c>
      <c r="B398" s="127" t="s">
        <v>76</v>
      </c>
      <c r="C398" s="127" t="s">
        <v>78</v>
      </c>
      <c r="D398" s="127" t="s">
        <v>23</v>
      </c>
      <c r="E398" s="754" t="s">
        <v>80</v>
      </c>
      <c r="F398" s="754"/>
      <c r="G398" s="754" t="s">
        <v>71</v>
      </c>
      <c r="H398" s="716"/>
      <c r="I398" s="57"/>
      <c r="J398" s="54" t="s">
        <v>2</v>
      </c>
      <c r="K398" s="55"/>
      <c r="L398" s="55"/>
      <c r="M398" s="56"/>
      <c r="N398" s="3"/>
      <c r="V398" s="64"/>
    </row>
    <row r="399" spans="1:22" ht="13.5" thickBot="1">
      <c r="A399" s="697"/>
      <c r="B399" s="13"/>
      <c r="C399" s="13"/>
      <c r="D399" s="5"/>
      <c r="E399" s="13"/>
      <c r="F399" s="13"/>
      <c r="G399" s="755"/>
      <c r="H399" s="756"/>
      <c r="I399" s="757"/>
      <c r="J399" s="52" t="s">
        <v>2</v>
      </c>
      <c r="K399" s="52"/>
      <c r="L399" s="52"/>
      <c r="M399" s="53"/>
      <c r="N399" s="3"/>
      <c r="V399" s="64">
        <f>G399</f>
        <v>0</v>
      </c>
    </row>
    <row r="400" spans="1:22" ht="23.25" thickBot="1">
      <c r="A400" s="697"/>
      <c r="B400" s="129" t="s">
        <v>77</v>
      </c>
      <c r="C400" s="129" t="s">
        <v>79</v>
      </c>
      <c r="D400" s="129" t="s">
        <v>22</v>
      </c>
      <c r="E400" s="758" t="s">
        <v>81</v>
      </c>
      <c r="F400" s="758"/>
      <c r="G400" s="707"/>
      <c r="H400" s="708"/>
      <c r="I400" s="709"/>
      <c r="J400" s="18" t="s">
        <v>1</v>
      </c>
      <c r="K400" s="19"/>
      <c r="L400" s="19"/>
      <c r="M400" s="20"/>
      <c r="N400" s="3"/>
      <c r="V400" s="64"/>
    </row>
    <row r="401" spans="1:22" ht="13.5" thickBot="1">
      <c r="A401" s="753"/>
      <c r="B401" s="14"/>
      <c r="C401" s="14"/>
      <c r="D401" s="15"/>
      <c r="E401" s="16" t="s">
        <v>4</v>
      </c>
      <c r="F401" s="17"/>
      <c r="G401" s="759"/>
      <c r="H401" s="760"/>
      <c r="I401" s="761"/>
      <c r="J401" s="18" t="s">
        <v>0</v>
      </c>
      <c r="K401" s="19"/>
      <c r="L401" s="19"/>
      <c r="M401" s="20"/>
      <c r="N401" s="3"/>
      <c r="V401" s="64"/>
    </row>
    <row r="402" spans="1:22" ht="24" thickTop="1" thickBot="1">
      <c r="A402" s="752">
        <f t="shared" ref="A402" si="94">A398+1</f>
        <v>98</v>
      </c>
      <c r="B402" s="127" t="s">
        <v>76</v>
      </c>
      <c r="C402" s="127" t="s">
        <v>78</v>
      </c>
      <c r="D402" s="127" t="s">
        <v>23</v>
      </c>
      <c r="E402" s="754" t="s">
        <v>80</v>
      </c>
      <c r="F402" s="754"/>
      <c r="G402" s="754" t="s">
        <v>71</v>
      </c>
      <c r="H402" s="716"/>
      <c r="I402" s="57"/>
      <c r="J402" s="54" t="s">
        <v>2</v>
      </c>
      <c r="K402" s="55"/>
      <c r="L402" s="55"/>
      <c r="M402" s="56"/>
      <c r="N402" s="3"/>
      <c r="V402" s="64"/>
    </row>
    <row r="403" spans="1:22" ht="13.5" thickBot="1">
      <c r="A403" s="697"/>
      <c r="B403" s="13"/>
      <c r="C403" s="13"/>
      <c r="D403" s="5"/>
      <c r="E403" s="13"/>
      <c r="F403" s="13"/>
      <c r="G403" s="755"/>
      <c r="H403" s="756"/>
      <c r="I403" s="757"/>
      <c r="J403" s="52" t="s">
        <v>2</v>
      </c>
      <c r="K403" s="52"/>
      <c r="L403" s="52"/>
      <c r="M403" s="53"/>
      <c r="N403" s="3"/>
      <c r="V403" s="64">
        <f>G403</f>
        <v>0</v>
      </c>
    </row>
    <row r="404" spans="1:22" ht="23.25" thickBot="1">
      <c r="A404" s="697"/>
      <c r="B404" s="129" t="s">
        <v>77</v>
      </c>
      <c r="C404" s="129" t="s">
        <v>79</v>
      </c>
      <c r="D404" s="129" t="s">
        <v>22</v>
      </c>
      <c r="E404" s="758" t="s">
        <v>81</v>
      </c>
      <c r="F404" s="758"/>
      <c r="G404" s="707"/>
      <c r="H404" s="708"/>
      <c r="I404" s="709"/>
      <c r="J404" s="18" t="s">
        <v>1</v>
      </c>
      <c r="K404" s="19"/>
      <c r="L404" s="19"/>
      <c r="M404" s="20"/>
      <c r="N404" s="3"/>
      <c r="V404" s="64"/>
    </row>
    <row r="405" spans="1:22" ht="13.5" thickBot="1">
      <c r="A405" s="753"/>
      <c r="B405" s="14"/>
      <c r="C405" s="14"/>
      <c r="D405" s="15"/>
      <c r="E405" s="16" t="s">
        <v>4</v>
      </c>
      <c r="F405" s="17"/>
      <c r="G405" s="759"/>
      <c r="H405" s="760"/>
      <c r="I405" s="761"/>
      <c r="J405" s="18" t="s">
        <v>0</v>
      </c>
      <c r="K405" s="19"/>
      <c r="L405" s="19"/>
      <c r="M405" s="20"/>
      <c r="N405" s="3"/>
      <c r="V405" s="64"/>
    </row>
    <row r="406" spans="1:22" ht="24" thickTop="1" thickBot="1">
      <c r="A406" s="752">
        <f t="shared" ref="A406" si="95">A402+1</f>
        <v>99</v>
      </c>
      <c r="B406" s="127" t="s">
        <v>76</v>
      </c>
      <c r="C406" s="127" t="s">
        <v>78</v>
      </c>
      <c r="D406" s="127" t="s">
        <v>23</v>
      </c>
      <c r="E406" s="754" t="s">
        <v>80</v>
      </c>
      <c r="F406" s="754"/>
      <c r="G406" s="754" t="s">
        <v>71</v>
      </c>
      <c r="H406" s="716"/>
      <c r="I406" s="57"/>
      <c r="J406" s="54" t="s">
        <v>2</v>
      </c>
      <c r="K406" s="55"/>
      <c r="L406" s="55"/>
      <c r="M406" s="56"/>
      <c r="N406" s="3"/>
      <c r="V406" s="64"/>
    </row>
    <row r="407" spans="1:22" ht="13.5" thickBot="1">
      <c r="A407" s="697"/>
      <c r="B407" s="13"/>
      <c r="C407" s="13"/>
      <c r="D407" s="5"/>
      <c r="E407" s="13"/>
      <c r="F407" s="13"/>
      <c r="G407" s="755"/>
      <c r="H407" s="756"/>
      <c r="I407" s="757"/>
      <c r="J407" s="52" t="s">
        <v>2</v>
      </c>
      <c r="K407" s="52"/>
      <c r="L407" s="52"/>
      <c r="M407" s="53"/>
      <c r="N407" s="3"/>
      <c r="V407" s="64">
        <f>G407</f>
        <v>0</v>
      </c>
    </row>
    <row r="408" spans="1:22" ht="23.25" thickBot="1">
      <c r="A408" s="697"/>
      <c r="B408" s="129" t="s">
        <v>77</v>
      </c>
      <c r="C408" s="129" t="s">
        <v>79</v>
      </c>
      <c r="D408" s="129" t="s">
        <v>22</v>
      </c>
      <c r="E408" s="758" t="s">
        <v>81</v>
      </c>
      <c r="F408" s="758"/>
      <c r="G408" s="707"/>
      <c r="H408" s="708"/>
      <c r="I408" s="709"/>
      <c r="J408" s="18" t="s">
        <v>1</v>
      </c>
      <c r="K408" s="19"/>
      <c r="L408" s="19"/>
      <c r="M408" s="20"/>
      <c r="N408" s="3"/>
      <c r="V408" s="64"/>
    </row>
    <row r="409" spans="1:22" ht="13.5" thickBot="1">
      <c r="A409" s="753"/>
      <c r="B409" s="14"/>
      <c r="C409" s="14"/>
      <c r="D409" s="15"/>
      <c r="E409" s="16" t="s">
        <v>4</v>
      </c>
      <c r="F409" s="17"/>
      <c r="G409" s="759"/>
      <c r="H409" s="760"/>
      <c r="I409" s="761"/>
      <c r="J409" s="18" t="s">
        <v>0</v>
      </c>
      <c r="K409" s="19"/>
      <c r="L409" s="19"/>
      <c r="M409" s="20"/>
      <c r="N409" s="3"/>
      <c r="V409" s="64"/>
    </row>
    <row r="410" spans="1:22" ht="24" thickTop="1" thickBot="1">
      <c r="A410" s="752">
        <f t="shared" ref="A410" si="96">A406+1</f>
        <v>100</v>
      </c>
      <c r="B410" s="127" t="s">
        <v>76</v>
      </c>
      <c r="C410" s="127" t="s">
        <v>78</v>
      </c>
      <c r="D410" s="127" t="s">
        <v>23</v>
      </c>
      <c r="E410" s="754" t="s">
        <v>80</v>
      </c>
      <c r="F410" s="754"/>
      <c r="G410" s="754" t="s">
        <v>71</v>
      </c>
      <c r="H410" s="716"/>
      <c r="I410" s="57"/>
      <c r="J410" s="54" t="s">
        <v>2</v>
      </c>
      <c r="K410" s="55"/>
      <c r="L410" s="55"/>
      <c r="M410" s="56"/>
      <c r="N410" s="3"/>
      <c r="V410" s="64"/>
    </row>
    <row r="411" spans="1:22" ht="13.5" thickBot="1">
      <c r="A411" s="697"/>
      <c r="B411" s="13"/>
      <c r="C411" s="13"/>
      <c r="D411" s="5"/>
      <c r="E411" s="13"/>
      <c r="F411" s="13"/>
      <c r="G411" s="755"/>
      <c r="H411" s="756"/>
      <c r="I411" s="757"/>
      <c r="J411" s="52" t="s">
        <v>2</v>
      </c>
      <c r="K411" s="52"/>
      <c r="L411" s="52"/>
      <c r="M411" s="53"/>
      <c r="N411" s="3"/>
      <c r="V411" s="64">
        <f>G411</f>
        <v>0</v>
      </c>
    </row>
    <row r="412" spans="1:22" ht="23.25" thickBot="1">
      <c r="A412" s="697"/>
      <c r="B412" s="129" t="s">
        <v>77</v>
      </c>
      <c r="C412" s="129" t="s">
        <v>79</v>
      </c>
      <c r="D412" s="129" t="s">
        <v>22</v>
      </c>
      <c r="E412" s="758" t="s">
        <v>81</v>
      </c>
      <c r="F412" s="758"/>
      <c r="G412" s="707"/>
      <c r="H412" s="708"/>
      <c r="I412" s="709"/>
      <c r="J412" s="18" t="s">
        <v>1</v>
      </c>
      <c r="K412" s="19"/>
      <c r="L412" s="19"/>
      <c r="M412" s="20"/>
      <c r="N412" s="3"/>
    </row>
    <row r="413" spans="1:22" ht="13.5" thickBot="1">
      <c r="A413" s="753"/>
      <c r="B413" s="15"/>
      <c r="C413" s="15"/>
      <c r="D413" s="15"/>
      <c r="E413" s="31" t="s">
        <v>4</v>
      </c>
      <c r="F413" s="32"/>
      <c r="G413" s="759"/>
      <c r="H413" s="760"/>
      <c r="I413" s="761"/>
      <c r="J413" s="28" t="s">
        <v>0</v>
      </c>
      <c r="K413" s="29"/>
      <c r="L413" s="29"/>
      <c r="M413" s="30"/>
      <c r="N413" s="3"/>
    </row>
    <row r="414" spans="1:22" ht="13.5" thickTop="1"/>
  </sheetData>
  <mergeCells count="725">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s>
  <dataValidations count="3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19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3 Description" prompt="Benefit #3 description is listed here" sqref="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1 Description" prompt="Benefit Description for Entry #1 is listed here." sqref="J14:J15 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Travel Date(s)" prompt="List the dates of travel here expressed in the format MM/DD/YYYY-MM/DD/YYYY." sqref="F17 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17 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allowBlank="1" showInputMessage="1" showErrorMessage="1" promptTitle="Traveler Name " prompt="List traveler's first and last name here." sqref="B15"/>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s>
  <hyperlinks>
    <hyperlink ref="D11" r:id="rId1"/>
  </hyperlinks>
  <pageMargins left="0.7" right="0.7" top="0" bottom="0.25" header="0.3" footer="0.3"/>
  <pageSetup fitToHeight="0" orientation="landscape" blackAndWhite="1"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86"/>
  <sheetViews>
    <sheetView topLeftCell="A2" zoomScale="110" zoomScaleNormal="110" workbookViewId="0">
      <selection activeCell="D11" sqref="D11:F11"/>
    </sheetView>
  </sheetViews>
  <sheetFormatPr defaultColWidth="8.85546875" defaultRowHeight="12.75"/>
  <cols>
    <col min="1" max="1" width="3.85546875" style="393" customWidth="1"/>
    <col min="2" max="2" width="18.7109375" style="393" customWidth="1"/>
    <col min="3" max="3" width="30.42578125" style="404" customWidth="1"/>
    <col min="4" max="4" width="14.42578125" style="393" customWidth="1"/>
    <col min="5" max="5" width="18.7109375" style="393" hidden="1" customWidth="1"/>
    <col min="6" max="6" width="19.140625" style="393" customWidth="1"/>
    <col min="7" max="7" width="3" style="393" customWidth="1"/>
    <col min="8" max="8" width="11.28515625" style="393" customWidth="1"/>
    <col min="9" max="9" width="3" style="393" customWidth="1"/>
    <col min="10" max="10" width="12.28515625" style="393" customWidth="1"/>
    <col min="11" max="11" width="9.140625" style="393" customWidth="1"/>
    <col min="12" max="12" width="8.85546875" style="393" customWidth="1"/>
    <col min="13" max="13" width="8" style="393" customWidth="1"/>
    <col min="14" max="14" width="0.140625" style="393" customWidth="1"/>
    <col min="15" max="15" width="20.28515625" style="393" bestFit="1" customWidth="1"/>
    <col min="16" max="19" width="8.85546875" style="393"/>
    <col min="20" max="20" width="9.42578125" style="393" customWidth="1"/>
    <col min="21" max="21" width="13.7109375" style="61" customWidth="1"/>
    <col min="22" max="16384" width="8.85546875" style="393"/>
  </cols>
  <sheetData>
    <row r="1" spans="1:21" hidden="1">
      <c r="U1" s="393"/>
    </row>
    <row r="2" spans="1:21">
      <c r="J2" s="730" t="s">
        <v>4669</v>
      </c>
      <c r="K2" s="731"/>
      <c r="L2" s="731"/>
      <c r="M2" s="731"/>
      <c r="O2" s="733"/>
      <c r="P2" s="733"/>
      <c r="Q2" s="733"/>
      <c r="R2" s="733"/>
      <c r="U2" s="393"/>
    </row>
    <row r="3" spans="1:21">
      <c r="J3" s="731"/>
      <c r="K3" s="731"/>
      <c r="L3" s="731"/>
      <c r="M3" s="731"/>
      <c r="O3" s="734"/>
      <c r="P3" s="734"/>
      <c r="Q3" s="734"/>
      <c r="R3" s="734"/>
      <c r="U3" s="393"/>
    </row>
    <row r="4" spans="1:21" ht="13.5" thickBot="1">
      <c r="A4" s="1"/>
      <c r="B4" s="1"/>
      <c r="C4" s="521"/>
      <c r="D4" s="1"/>
      <c r="E4" s="1"/>
      <c r="F4" s="1"/>
      <c r="G4" s="1"/>
      <c r="H4" s="1"/>
      <c r="I4" s="1"/>
      <c r="J4" s="732"/>
      <c r="K4" s="732"/>
      <c r="L4" s="732"/>
      <c r="M4" s="732"/>
      <c r="O4" s="735"/>
      <c r="P4" s="735"/>
      <c r="Q4" s="735"/>
      <c r="R4" s="735"/>
      <c r="U4" s="393"/>
    </row>
    <row r="5" spans="1:21" ht="30" customHeight="1" thickTop="1" thickBot="1">
      <c r="A5" s="736" t="str">
        <f>"1353 Travel Report for "&amp;B9&amp;", "&amp;B10&amp;" for the reporting period "&amp;"Oct 19 - March 20"</f>
        <v>1353 Travel Report for Health and Human Services, Centers for Deisease Control and Prevention for the reporting period Oct 19 - March 20</v>
      </c>
      <c r="B5" s="737"/>
      <c r="C5" s="737"/>
      <c r="D5" s="737"/>
      <c r="E5" s="737"/>
      <c r="F5" s="737"/>
      <c r="G5" s="737"/>
      <c r="H5" s="737"/>
      <c r="I5" s="737"/>
      <c r="J5" s="737"/>
      <c r="K5" s="737"/>
      <c r="L5" s="737"/>
      <c r="M5" s="737"/>
      <c r="N5" s="22"/>
      <c r="P5" s="7"/>
      <c r="U5" s="393"/>
    </row>
    <row r="6" spans="1:21" ht="13.5" customHeight="1" thickTop="1">
      <c r="A6" s="738" t="s">
        <v>8</v>
      </c>
      <c r="B6" s="740" t="s">
        <v>90</v>
      </c>
      <c r="C6" s="741"/>
      <c r="D6" s="741"/>
      <c r="E6" s="741"/>
      <c r="F6" s="741"/>
      <c r="G6" s="741"/>
      <c r="H6" s="741"/>
      <c r="I6" s="741"/>
      <c r="J6" s="742"/>
      <c r="K6" s="23" t="s">
        <v>19</v>
      </c>
      <c r="L6" s="23" t="s">
        <v>9</v>
      </c>
      <c r="M6" s="23" t="s">
        <v>18</v>
      </c>
      <c r="N6" s="11"/>
      <c r="U6" s="393"/>
    </row>
    <row r="7" spans="1:21" ht="20.25" customHeight="1" thickBot="1">
      <c r="A7" s="738"/>
      <c r="B7" s="743"/>
      <c r="C7" s="744"/>
      <c r="D7" s="744"/>
      <c r="E7" s="744"/>
      <c r="F7" s="744"/>
      <c r="G7" s="744"/>
      <c r="H7" s="744"/>
      <c r="I7" s="744"/>
      <c r="J7" s="745"/>
      <c r="K7" s="47"/>
      <c r="L7" s="48"/>
      <c r="M7" s="49">
        <v>2020</v>
      </c>
      <c r="N7" s="50"/>
      <c r="U7" s="393"/>
    </row>
    <row r="8" spans="1:21" ht="27.75" customHeight="1" thickTop="1" thickBot="1">
      <c r="A8" s="738"/>
      <c r="B8" s="746" t="s">
        <v>27</v>
      </c>
      <c r="C8" s="747"/>
      <c r="D8" s="747"/>
      <c r="E8" s="747"/>
      <c r="F8" s="747"/>
      <c r="G8" s="748"/>
      <c r="H8" s="748"/>
      <c r="I8" s="748"/>
      <c r="J8" s="748"/>
      <c r="K8" s="748"/>
      <c r="L8" s="747"/>
      <c r="M8" s="747"/>
      <c r="N8" s="749"/>
      <c r="U8" s="393"/>
    </row>
    <row r="9" spans="1:21" ht="18" customHeight="1" thickTop="1">
      <c r="A9" s="738"/>
      <c r="B9" s="750" t="s">
        <v>91</v>
      </c>
      <c r="C9" s="728"/>
      <c r="D9" s="728"/>
      <c r="E9" s="728"/>
      <c r="F9" s="728"/>
      <c r="G9" s="634" t="s">
        <v>93</v>
      </c>
      <c r="H9" s="643" t="s">
        <v>94</v>
      </c>
      <c r="I9" s="637"/>
      <c r="J9" s="617" t="s">
        <v>95</v>
      </c>
      <c r="K9" s="640"/>
      <c r="L9" s="625" t="s">
        <v>92</v>
      </c>
      <c r="M9" s="626"/>
      <c r="N9" s="24"/>
      <c r="O9" s="1"/>
      <c r="U9" s="393"/>
    </row>
    <row r="10" spans="1:21" ht="15.75" customHeight="1">
      <c r="A10" s="738"/>
      <c r="B10" s="727" t="s">
        <v>6670</v>
      </c>
      <c r="C10" s="728"/>
      <c r="D10" s="728"/>
      <c r="E10" s="728"/>
      <c r="F10" s="729"/>
      <c r="G10" s="635"/>
      <c r="H10" s="644"/>
      <c r="I10" s="638"/>
      <c r="J10" s="618"/>
      <c r="K10" s="641"/>
      <c r="L10" s="627"/>
      <c r="M10" s="626"/>
      <c r="N10" s="24"/>
      <c r="O10" s="1"/>
      <c r="U10" s="393"/>
    </row>
    <row r="11" spans="1:21" ht="13.5" thickBot="1">
      <c r="A11" s="738"/>
      <c r="B11" s="46" t="s">
        <v>20</v>
      </c>
      <c r="C11" s="520" t="s">
        <v>4892</v>
      </c>
      <c r="D11" s="586" t="s">
        <v>6669</v>
      </c>
      <c r="E11" s="587"/>
      <c r="F11" s="588"/>
      <c r="G11" s="636"/>
      <c r="H11" s="645"/>
      <c r="I11" s="639"/>
      <c r="J11" s="619"/>
      <c r="K11" s="642"/>
      <c r="L11" s="628"/>
      <c r="M11" s="629"/>
      <c r="N11" s="25"/>
      <c r="O11" s="1"/>
      <c r="U11" s="393"/>
    </row>
    <row r="12" spans="1:21" ht="13.5" thickTop="1">
      <c r="A12" s="738"/>
      <c r="B12" s="589" t="s">
        <v>25</v>
      </c>
      <c r="C12" s="787" t="s">
        <v>70</v>
      </c>
      <c r="D12" s="609" t="s">
        <v>21</v>
      </c>
      <c r="E12" s="630" t="s">
        <v>14</v>
      </c>
      <c r="F12" s="631"/>
      <c r="G12" s="611" t="s">
        <v>71</v>
      </c>
      <c r="H12" s="612"/>
      <c r="I12" s="613"/>
      <c r="J12" s="607" t="s">
        <v>72</v>
      </c>
      <c r="K12" s="603" t="s">
        <v>75</v>
      </c>
      <c r="L12" s="605" t="s">
        <v>74</v>
      </c>
      <c r="M12" s="609" t="s">
        <v>7</v>
      </c>
      <c r="N12" s="26"/>
      <c r="U12" s="393"/>
    </row>
    <row r="13" spans="1:21" ht="34.5" customHeight="1" thickBot="1">
      <c r="A13" s="739"/>
      <c r="B13" s="590"/>
      <c r="C13" s="788"/>
      <c r="D13" s="610"/>
      <c r="E13" s="632"/>
      <c r="F13" s="633"/>
      <c r="G13" s="614"/>
      <c r="H13" s="615"/>
      <c r="I13" s="616"/>
      <c r="J13" s="751"/>
      <c r="K13" s="762"/>
      <c r="L13" s="763"/>
      <c r="M13" s="751"/>
      <c r="N13" s="27"/>
      <c r="U13" s="393"/>
    </row>
    <row r="14" spans="1:21" ht="24" thickTop="1" thickBot="1">
      <c r="A14" s="713" t="s">
        <v>10</v>
      </c>
      <c r="B14" s="395" t="s">
        <v>76</v>
      </c>
      <c r="C14" s="519" t="s">
        <v>78</v>
      </c>
      <c r="D14" s="395" t="s">
        <v>23</v>
      </c>
      <c r="E14" s="780" t="s">
        <v>80</v>
      </c>
      <c r="F14" s="780"/>
      <c r="G14" s="754" t="s">
        <v>71</v>
      </c>
      <c r="H14" s="716"/>
      <c r="I14" s="391"/>
      <c r="J14" s="67"/>
      <c r="K14" s="67"/>
      <c r="L14" s="67"/>
      <c r="M14" s="67"/>
      <c r="N14" s="3"/>
      <c r="U14" s="393"/>
    </row>
    <row r="15" spans="1:21" ht="13.5" thickBot="1">
      <c r="A15" s="714"/>
      <c r="B15" s="68" t="s">
        <v>11</v>
      </c>
      <c r="C15" s="68" t="s">
        <v>24</v>
      </c>
      <c r="D15" s="69">
        <v>40766</v>
      </c>
      <c r="E15" s="70"/>
      <c r="F15" s="71" t="s">
        <v>15</v>
      </c>
      <c r="G15" s="781" t="s">
        <v>87</v>
      </c>
      <c r="H15" s="782"/>
      <c r="I15" s="783"/>
      <c r="J15" s="72" t="s">
        <v>6</v>
      </c>
      <c r="K15" s="73"/>
      <c r="L15" s="74" t="s">
        <v>3</v>
      </c>
      <c r="M15" s="75">
        <v>280</v>
      </c>
      <c r="N15" s="3"/>
      <c r="U15" s="393"/>
    </row>
    <row r="16" spans="1:21" ht="23.25" thickBot="1">
      <c r="A16" s="714"/>
      <c r="B16" s="392" t="s">
        <v>77</v>
      </c>
      <c r="C16" s="518" t="s">
        <v>79</v>
      </c>
      <c r="D16" s="392" t="s">
        <v>22</v>
      </c>
      <c r="E16" s="719" t="s">
        <v>81</v>
      </c>
      <c r="F16" s="719"/>
      <c r="G16" s="720"/>
      <c r="H16" s="721"/>
      <c r="I16" s="722"/>
      <c r="J16" s="77" t="s">
        <v>17</v>
      </c>
      <c r="K16" s="74" t="s">
        <v>3</v>
      </c>
      <c r="L16" s="78"/>
      <c r="M16" s="79">
        <v>825</v>
      </c>
      <c r="N16" s="26"/>
      <c r="U16" s="393"/>
    </row>
    <row r="17" spans="1:21" ht="13.5" thickBot="1">
      <c r="A17" s="715"/>
      <c r="B17" s="80" t="s">
        <v>12</v>
      </c>
      <c r="C17" s="80" t="s">
        <v>13</v>
      </c>
      <c r="D17" s="69">
        <v>40767</v>
      </c>
      <c r="E17" s="81" t="s">
        <v>4</v>
      </c>
      <c r="F17" s="71" t="s">
        <v>16</v>
      </c>
      <c r="G17" s="759"/>
      <c r="H17" s="760"/>
      <c r="I17" s="761"/>
      <c r="J17" s="82" t="s">
        <v>5</v>
      </c>
      <c r="K17" s="83"/>
      <c r="L17" s="83" t="s">
        <v>3</v>
      </c>
      <c r="M17" s="84">
        <v>120</v>
      </c>
      <c r="N17" s="3"/>
      <c r="U17" s="393"/>
    </row>
    <row r="18" spans="1:21" ht="23.25" thickTop="1">
      <c r="A18" s="784">
        <v>1</v>
      </c>
      <c r="B18" s="437" t="s">
        <v>76</v>
      </c>
      <c r="C18" s="438" t="s">
        <v>78</v>
      </c>
      <c r="D18" s="437" t="s">
        <v>23</v>
      </c>
      <c r="E18" s="772" t="s">
        <v>80</v>
      </c>
      <c r="F18" s="772"/>
      <c r="G18" s="772" t="s">
        <v>71</v>
      </c>
      <c r="H18" s="773"/>
      <c r="I18" s="436"/>
      <c r="J18" s="435"/>
      <c r="K18" s="435"/>
      <c r="L18" s="435"/>
      <c r="M18" s="434"/>
      <c r="N18" s="437"/>
      <c r="U18" s="393"/>
    </row>
    <row r="19" spans="1:21" ht="101.25">
      <c r="A19" s="785"/>
      <c r="B19" s="433" t="s">
        <v>6668</v>
      </c>
      <c r="C19" s="433" t="s">
        <v>6667</v>
      </c>
      <c r="D19" s="432">
        <v>43772</v>
      </c>
      <c r="E19" s="431"/>
      <c r="F19" s="430" t="s">
        <v>6666</v>
      </c>
      <c r="G19" s="774" t="s">
        <v>6664</v>
      </c>
      <c r="H19" s="775"/>
      <c r="I19" s="776"/>
      <c r="J19" s="429" t="s">
        <v>6</v>
      </c>
      <c r="K19" s="428"/>
      <c r="L19" s="425" t="s">
        <v>3</v>
      </c>
      <c r="M19" s="427">
        <f>129+15.09</f>
        <v>144.09</v>
      </c>
      <c r="N19" s="396"/>
      <c r="U19" s="393"/>
    </row>
    <row r="20" spans="1:21" ht="22.5">
      <c r="A20" s="785"/>
      <c r="B20" s="394" t="s">
        <v>77</v>
      </c>
      <c r="C20" s="374" t="s">
        <v>79</v>
      </c>
      <c r="D20" s="394" t="s">
        <v>22</v>
      </c>
      <c r="E20" s="758" t="s">
        <v>81</v>
      </c>
      <c r="F20" s="758"/>
      <c r="G20" s="777"/>
      <c r="H20" s="778"/>
      <c r="I20" s="779"/>
      <c r="J20" s="426" t="s">
        <v>17</v>
      </c>
      <c r="K20" s="425"/>
      <c r="L20" s="419" t="s">
        <v>93</v>
      </c>
      <c r="M20" s="424">
        <v>331.6</v>
      </c>
      <c r="N20" s="396"/>
      <c r="U20" s="393"/>
    </row>
    <row r="21" spans="1:21">
      <c r="A21" s="785"/>
      <c r="B21" s="394"/>
      <c r="C21" s="374"/>
      <c r="D21" s="394"/>
      <c r="E21" s="394"/>
      <c r="F21" s="394"/>
      <c r="G21" s="423"/>
      <c r="H21" s="422"/>
      <c r="I21" s="421"/>
      <c r="J21" s="420" t="s">
        <v>5</v>
      </c>
      <c r="K21" s="419"/>
      <c r="L21" s="419"/>
      <c r="M21" s="418"/>
      <c r="N21" s="396"/>
      <c r="U21" s="393"/>
    </row>
    <row r="22" spans="1:21" ht="13.5" thickBot="1">
      <c r="A22" s="786"/>
      <c r="B22" s="417" t="s">
        <v>6665</v>
      </c>
      <c r="C22" s="416" t="s">
        <v>6664</v>
      </c>
      <c r="D22" s="415">
        <v>43773</v>
      </c>
      <c r="E22" s="414" t="s">
        <v>4</v>
      </c>
      <c r="F22" s="413" t="s">
        <v>6663</v>
      </c>
      <c r="G22" s="412"/>
      <c r="H22" s="411"/>
      <c r="I22" s="410"/>
      <c r="J22" s="409" t="s">
        <v>4893</v>
      </c>
      <c r="K22" s="408"/>
      <c r="L22" s="407"/>
      <c r="M22" s="406"/>
      <c r="N22" s="396"/>
      <c r="U22" s="393"/>
    </row>
    <row r="23" spans="1:21" ht="22.5">
      <c r="A23" s="784">
        <v>2</v>
      </c>
      <c r="B23" s="437" t="s">
        <v>76</v>
      </c>
      <c r="C23" s="438" t="s">
        <v>78</v>
      </c>
      <c r="D23" s="437" t="s">
        <v>23</v>
      </c>
      <c r="E23" s="772" t="s">
        <v>80</v>
      </c>
      <c r="F23" s="772"/>
      <c r="G23" s="772" t="s">
        <v>71</v>
      </c>
      <c r="H23" s="773"/>
      <c r="I23" s="436"/>
      <c r="J23" s="435"/>
      <c r="K23" s="435"/>
      <c r="L23" s="435"/>
      <c r="M23" s="434"/>
      <c r="N23" s="437"/>
      <c r="U23" s="393"/>
    </row>
    <row r="24" spans="1:21" ht="30.6" customHeight="1">
      <c r="A24" s="785"/>
      <c r="B24" s="433" t="s">
        <v>6662</v>
      </c>
      <c r="C24" s="433" t="s">
        <v>6661</v>
      </c>
      <c r="D24" s="432">
        <v>43802</v>
      </c>
      <c r="E24" s="431"/>
      <c r="F24" s="430" t="s">
        <v>5183</v>
      </c>
      <c r="G24" s="774" t="s">
        <v>6659</v>
      </c>
      <c r="H24" s="775"/>
      <c r="I24" s="776"/>
      <c r="J24" s="429" t="s">
        <v>6</v>
      </c>
      <c r="K24" s="428"/>
      <c r="L24" s="425" t="s">
        <v>3</v>
      </c>
      <c r="M24" s="427">
        <f>350+30</f>
        <v>380</v>
      </c>
      <c r="N24" s="396"/>
      <c r="U24" s="393"/>
    </row>
    <row r="25" spans="1:21" ht="22.5">
      <c r="A25" s="785"/>
      <c r="B25" s="394" t="s">
        <v>77</v>
      </c>
      <c r="C25" s="374" t="s">
        <v>79</v>
      </c>
      <c r="D25" s="394" t="s">
        <v>22</v>
      </c>
      <c r="E25" s="758" t="s">
        <v>81</v>
      </c>
      <c r="F25" s="758"/>
      <c r="G25" s="777"/>
      <c r="H25" s="778"/>
      <c r="I25" s="779"/>
      <c r="J25" s="426" t="s">
        <v>17</v>
      </c>
      <c r="K25" s="425"/>
      <c r="L25" s="419" t="s">
        <v>93</v>
      </c>
      <c r="M25" s="424">
        <v>437.6</v>
      </c>
      <c r="N25" s="396"/>
      <c r="U25" s="393"/>
    </row>
    <row r="26" spans="1:21">
      <c r="A26" s="785"/>
      <c r="B26" s="394"/>
      <c r="C26" s="374"/>
      <c r="D26" s="394"/>
      <c r="E26" s="394"/>
      <c r="F26" s="394"/>
      <c r="G26" s="423"/>
      <c r="H26" s="422"/>
      <c r="I26" s="421"/>
      <c r="J26" s="420" t="s">
        <v>5</v>
      </c>
      <c r="K26" s="419"/>
      <c r="L26" s="419"/>
      <c r="M26" s="418"/>
      <c r="N26" s="396"/>
      <c r="U26" s="393"/>
    </row>
    <row r="27" spans="1:21" ht="13.5" thickBot="1">
      <c r="A27" s="786"/>
      <c r="B27" s="417" t="s">
        <v>6660</v>
      </c>
      <c r="C27" s="416" t="s">
        <v>6659</v>
      </c>
      <c r="D27" s="415">
        <v>43803</v>
      </c>
      <c r="E27" s="414" t="s">
        <v>4</v>
      </c>
      <c r="F27" s="413" t="s">
        <v>6658</v>
      </c>
      <c r="G27" s="412"/>
      <c r="H27" s="411"/>
      <c r="I27" s="410"/>
      <c r="J27" s="409" t="s">
        <v>4893</v>
      </c>
      <c r="K27" s="408"/>
      <c r="L27" s="407"/>
      <c r="M27" s="406"/>
      <c r="N27" s="396"/>
      <c r="U27" s="393"/>
    </row>
    <row r="28" spans="1:21" ht="22.5">
      <c r="A28" s="784">
        <v>3</v>
      </c>
      <c r="B28" s="437" t="s">
        <v>76</v>
      </c>
      <c r="C28" s="438" t="s">
        <v>78</v>
      </c>
      <c r="D28" s="437" t="s">
        <v>23</v>
      </c>
      <c r="E28" s="772" t="s">
        <v>80</v>
      </c>
      <c r="F28" s="772"/>
      <c r="G28" s="772" t="s">
        <v>71</v>
      </c>
      <c r="H28" s="773"/>
      <c r="I28" s="436"/>
      <c r="J28" s="435"/>
      <c r="K28" s="435"/>
      <c r="L28" s="435"/>
      <c r="M28" s="434"/>
      <c r="N28" s="437"/>
      <c r="U28" s="393"/>
    </row>
    <row r="29" spans="1:21" ht="33.75">
      <c r="A29" s="785"/>
      <c r="B29" s="433" t="s">
        <v>6657</v>
      </c>
      <c r="C29" s="433" t="s">
        <v>6656</v>
      </c>
      <c r="D29" s="432">
        <v>43758</v>
      </c>
      <c r="E29" s="431"/>
      <c r="F29" s="430" t="s">
        <v>6655</v>
      </c>
      <c r="G29" s="774" t="s">
        <v>6654</v>
      </c>
      <c r="H29" s="775"/>
      <c r="I29" s="776"/>
      <c r="J29" s="429" t="s">
        <v>6</v>
      </c>
      <c r="K29" s="428"/>
      <c r="L29" s="425" t="s">
        <v>3</v>
      </c>
      <c r="M29" s="427">
        <f>278+23.64</f>
        <v>301.64</v>
      </c>
      <c r="N29" s="396"/>
      <c r="U29" s="393"/>
    </row>
    <row r="30" spans="1:21" ht="22.5">
      <c r="A30" s="785"/>
      <c r="B30" s="394" t="s">
        <v>77</v>
      </c>
      <c r="C30" s="374" t="s">
        <v>79</v>
      </c>
      <c r="D30" s="394" t="s">
        <v>22</v>
      </c>
      <c r="E30" s="758" t="s">
        <v>81</v>
      </c>
      <c r="F30" s="758"/>
      <c r="G30" s="777"/>
      <c r="H30" s="778"/>
      <c r="I30" s="779"/>
      <c r="J30" s="426" t="s">
        <v>17</v>
      </c>
      <c r="K30" s="425"/>
      <c r="L30" s="419" t="s">
        <v>93</v>
      </c>
      <c r="M30" s="424">
        <v>427.45</v>
      </c>
      <c r="N30" s="396"/>
      <c r="U30" s="393"/>
    </row>
    <row r="31" spans="1:21">
      <c r="A31" s="785"/>
      <c r="B31" s="394"/>
      <c r="C31" s="374"/>
      <c r="D31" s="394"/>
      <c r="E31" s="394"/>
      <c r="F31" s="394"/>
      <c r="G31" s="423"/>
      <c r="H31" s="422"/>
      <c r="I31" s="421"/>
      <c r="J31" s="420" t="s">
        <v>5</v>
      </c>
      <c r="K31" s="419"/>
      <c r="L31" s="419"/>
      <c r="M31" s="418"/>
      <c r="N31" s="396"/>
      <c r="U31" s="393"/>
    </row>
    <row r="32" spans="1:21" ht="13.5" thickBot="1">
      <c r="A32" s="786"/>
      <c r="B32" s="417" t="s">
        <v>5906</v>
      </c>
      <c r="C32" s="416" t="s">
        <v>6654</v>
      </c>
      <c r="D32" s="415">
        <v>43760</v>
      </c>
      <c r="E32" s="414" t="s">
        <v>4</v>
      </c>
      <c r="F32" s="413" t="s">
        <v>6638</v>
      </c>
      <c r="G32" s="412"/>
      <c r="H32" s="411"/>
      <c r="I32" s="410"/>
      <c r="J32" s="409" t="s">
        <v>4893</v>
      </c>
      <c r="K32" s="408"/>
      <c r="L32" s="407"/>
      <c r="M32" s="406"/>
      <c r="N32" s="396"/>
      <c r="U32" s="393"/>
    </row>
    <row r="33" spans="1:14" s="393" customFormat="1" ht="22.5">
      <c r="A33" s="784">
        <v>4</v>
      </c>
      <c r="B33" s="437" t="s">
        <v>76</v>
      </c>
      <c r="C33" s="438" t="s">
        <v>78</v>
      </c>
      <c r="D33" s="437" t="s">
        <v>23</v>
      </c>
      <c r="E33" s="772" t="s">
        <v>80</v>
      </c>
      <c r="F33" s="772"/>
      <c r="G33" s="772" t="s">
        <v>71</v>
      </c>
      <c r="H33" s="773"/>
      <c r="I33" s="436"/>
      <c r="J33" s="435"/>
      <c r="K33" s="435"/>
      <c r="L33" s="435"/>
      <c r="M33" s="434"/>
      <c r="N33" s="437"/>
    </row>
    <row r="34" spans="1:14" s="393" customFormat="1" ht="30.6" customHeight="1">
      <c r="A34" s="785"/>
      <c r="B34" s="433" t="s">
        <v>6653</v>
      </c>
      <c r="C34" s="433" t="s">
        <v>6652</v>
      </c>
      <c r="D34" s="432">
        <v>43765</v>
      </c>
      <c r="E34" s="431"/>
      <c r="F34" s="430" t="s">
        <v>5740</v>
      </c>
      <c r="G34" s="774" t="s">
        <v>6651</v>
      </c>
      <c r="H34" s="775"/>
      <c r="I34" s="776"/>
      <c r="J34" s="429" t="s">
        <v>6</v>
      </c>
      <c r="K34" s="428"/>
      <c r="L34" s="425" t="s">
        <v>3</v>
      </c>
      <c r="M34" s="427">
        <v>920</v>
      </c>
      <c r="N34" s="396"/>
    </row>
    <row r="35" spans="1:14" s="393" customFormat="1" ht="22.5">
      <c r="A35" s="785"/>
      <c r="B35" s="394" t="s">
        <v>77</v>
      </c>
      <c r="C35" s="374" t="s">
        <v>79</v>
      </c>
      <c r="D35" s="394" t="s">
        <v>22</v>
      </c>
      <c r="E35" s="758" t="s">
        <v>81</v>
      </c>
      <c r="F35" s="758"/>
      <c r="G35" s="777"/>
      <c r="H35" s="778"/>
      <c r="I35" s="779"/>
      <c r="J35" s="426" t="s">
        <v>17</v>
      </c>
      <c r="K35" s="425"/>
      <c r="L35" s="419" t="s">
        <v>3</v>
      </c>
      <c r="M35" s="424">
        <v>7130</v>
      </c>
      <c r="N35" s="396"/>
    </row>
    <row r="36" spans="1:14" s="393" customFormat="1">
      <c r="A36" s="785"/>
      <c r="B36" s="394"/>
      <c r="C36" s="374"/>
      <c r="D36" s="394"/>
      <c r="E36" s="394"/>
      <c r="F36" s="394"/>
      <c r="G36" s="423"/>
      <c r="H36" s="422"/>
      <c r="I36" s="421"/>
      <c r="J36" s="420" t="s">
        <v>5</v>
      </c>
      <c r="K36" s="419"/>
      <c r="L36" s="419" t="s">
        <v>93</v>
      </c>
      <c r="M36" s="418">
        <v>68</v>
      </c>
      <c r="N36" s="396"/>
    </row>
    <row r="37" spans="1:14" s="393" customFormat="1" ht="13.5" thickBot="1">
      <c r="A37" s="786"/>
      <c r="B37" s="417" t="s">
        <v>4928</v>
      </c>
      <c r="C37" s="416" t="s">
        <v>6651</v>
      </c>
      <c r="D37" s="415">
        <v>43770</v>
      </c>
      <c r="E37" s="414" t="s">
        <v>4</v>
      </c>
      <c r="F37" s="413" t="s">
        <v>5456</v>
      </c>
      <c r="G37" s="412"/>
      <c r="H37" s="411"/>
      <c r="I37" s="410"/>
      <c r="J37" s="409" t="s">
        <v>4893</v>
      </c>
      <c r="K37" s="408"/>
      <c r="L37" s="407"/>
      <c r="M37" s="406"/>
      <c r="N37" s="396"/>
    </row>
    <row r="38" spans="1:14" s="393" customFormat="1" ht="22.5">
      <c r="A38" s="784">
        <v>5</v>
      </c>
      <c r="B38" s="437" t="s">
        <v>76</v>
      </c>
      <c r="C38" s="438" t="s">
        <v>78</v>
      </c>
      <c r="D38" s="437" t="s">
        <v>23</v>
      </c>
      <c r="E38" s="772" t="s">
        <v>80</v>
      </c>
      <c r="F38" s="772"/>
      <c r="G38" s="772" t="s">
        <v>71</v>
      </c>
      <c r="H38" s="773"/>
      <c r="I38" s="436"/>
      <c r="J38" s="435"/>
      <c r="K38" s="435"/>
      <c r="L38" s="435"/>
      <c r="M38" s="434"/>
      <c r="N38" s="437"/>
    </row>
    <row r="39" spans="1:14" s="393" customFormat="1" ht="168.75">
      <c r="A39" s="785"/>
      <c r="B39" s="433" t="s">
        <v>6650</v>
      </c>
      <c r="C39" s="433" t="s">
        <v>6649</v>
      </c>
      <c r="D39" s="432">
        <v>43786</v>
      </c>
      <c r="E39" s="431"/>
      <c r="F39" s="430" t="s">
        <v>4949</v>
      </c>
      <c r="G39" s="774" t="s">
        <v>6279</v>
      </c>
      <c r="H39" s="775"/>
      <c r="I39" s="776"/>
      <c r="J39" s="429" t="s">
        <v>6</v>
      </c>
      <c r="K39" s="428"/>
      <c r="L39" s="425" t="s">
        <v>3</v>
      </c>
      <c r="M39" s="427">
        <v>538</v>
      </c>
      <c r="N39" s="396"/>
    </row>
    <row r="40" spans="1:14" s="393" customFormat="1" ht="22.5">
      <c r="A40" s="785"/>
      <c r="B40" s="394" t="s">
        <v>77</v>
      </c>
      <c r="C40" s="374" t="s">
        <v>79</v>
      </c>
      <c r="D40" s="394" t="s">
        <v>22</v>
      </c>
      <c r="E40" s="758" t="s">
        <v>81</v>
      </c>
      <c r="F40" s="758"/>
      <c r="G40" s="777"/>
      <c r="H40" s="778"/>
      <c r="I40" s="779"/>
      <c r="J40" s="426" t="s">
        <v>17</v>
      </c>
      <c r="K40" s="425"/>
      <c r="L40" s="419" t="s">
        <v>93</v>
      </c>
      <c r="M40" s="424">
        <v>390.68</v>
      </c>
      <c r="N40" s="396"/>
    </row>
    <row r="41" spans="1:14" s="393" customFormat="1">
      <c r="A41" s="785"/>
      <c r="B41" s="394"/>
      <c r="C41" s="374"/>
      <c r="D41" s="394"/>
      <c r="E41" s="394"/>
      <c r="F41" s="394"/>
      <c r="G41" s="423"/>
      <c r="H41" s="422"/>
      <c r="I41" s="421"/>
      <c r="J41" s="420" t="s">
        <v>5</v>
      </c>
      <c r="K41" s="419"/>
      <c r="L41" s="419" t="s">
        <v>93</v>
      </c>
      <c r="M41" s="418">
        <v>200</v>
      </c>
      <c r="N41" s="396"/>
    </row>
    <row r="42" spans="1:14" s="393" customFormat="1" ht="13.5" thickBot="1">
      <c r="A42" s="786"/>
      <c r="B42" s="417" t="s">
        <v>3449</v>
      </c>
      <c r="C42" s="416" t="s">
        <v>6279</v>
      </c>
      <c r="D42" s="415">
        <v>43788</v>
      </c>
      <c r="E42" s="414" t="s">
        <v>4</v>
      </c>
      <c r="F42" s="413" t="s">
        <v>6117</v>
      </c>
      <c r="G42" s="412"/>
      <c r="H42" s="411"/>
      <c r="I42" s="410"/>
      <c r="J42" s="409" t="s">
        <v>4893</v>
      </c>
      <c r="K42" s="408"/>
      <c r="L42" s="407"/>
      <c r="M42" s="406"/>
      <c r="N42" s="396"/>
    </row>
    <row r="43" spans="1:14" s="393" customFormat="1" ht="22.5">
      <c r="A43" s="784">
        <v>6</v>
      </c>
      <c r="B43" s="437" t="s">
        <v>76</v>
      </c>
      <c r="C43" s="438" t="s">
        <v>78</v>
      </c>
      <c r="D43" s="437" t="s">
        <v>23</v>
      </c>
      <c r="E43" s="772" t="s">
        <v>80</v>
      </c>
      <c r="F43" s="772"/>
      <c r="G43" s="772" t="s">
        <v>71</v>
      </c>
      <c r="H43" s="773"/>
      <c r="I43" s="436"/>
      <c r="J43" s="435"/>
      <c r="K43" s="435"/>
      <c r="L43" s="435"/>
      <c r="M43" s="434"/>
      <c r="N43" s="437"/>
    </row>
    <row r="44" spans="1:14" s="393" customFormat="1" ht="20.45" customHeight="1">
      <c r="A44" s="785"/>
      <c r="B44" s="433" t="s">
        <v>6647</v>
      </c>
      <c r="C44" s="433" t="s">
        <v>6648</v>
      </c>
      <c r="D44" s="432">
        <v>43860</v>
      </c>
      <c r="E44" s="431"/>
      <c r="F44" s="430" t="s">
        <v>6600</v>
      </c>
      <c r="G44" s="774" t="s">
        <v>6644</v>
      </c>
      <c r="H44" s="775"/>
      <c r="I44" s="776"/>
      <c r="J44" s="429" t="s">
        <v>6</v>
      </c>
      <c r="K44" s="428"/>
      <c r="L44" s="425" t="s">
        <v>3</v>
      </c>
      <c r="M44" s="427">
        <v>305.72000000000003</v>
      </c>
      <c r="N44" s="396"/>
    </row>
    <row r="45" spans="1:14" s="393" customFormat="1" ht="22.5">
      <c r="A45" s="785"/>
      <c r="B45" s="394" t="s">
        <v>77</v>
      </c>
      <c r="C45" s="374" t="s">
        <v>79</v>
      </c>
      <c r="D45" s="394" t="s">
        <v>22</v>
      </c>
      <c r="E45" s="758" t="s">
        <v>81</v>
      </c>
      <c r="F45" s="758"/>
      <c r="G45" s="777"/>
      <c r="H45" s="778"/>
      <c r="I45" s="779"/>
      <c r="J45" s="426" t="s">
        <v>17</v>
      </c>
      <c r="K45" s="425"/>
      <c r="L45" s="419" t="s">
        <v>93</v>
      </c>
      <c r="M45" s="424">
        <v>246.8</v>
      </c>
      <c r="N45" s="396"/>
    </row>
    <row r="46" spans="1:14" s="393" customFormat="1">
      <c r="A46" s="785"/>
      <c r="B46" s="394"/>
      <c r="C46" s="374"/>
      <c r="D46" s="394"/>
      <c r="E46" s="394"/>
      <c r="F46" s="394"/>
      <c r="G46" s="423"/>
      <c r="H46" s="422"/>
      <c r="I46" s="421"/>
      <c r="J46" s="420" t="s">
        <v>5</v>
      </c>
      <c r="K46" s="419"/>
      <c r="L46" s="419" t="s">
        <v>3</v>
      </c>
      <c r="M46" s="418">
        <v>40.5</v>
      </c>
      <c r="N46" s="396"/>
    </row>
    <row r="47" spans="1:14" s="393" customFormat="1" ht="23.25" thickBot="1">
      <c r="A47" s="786"/>
      <c r="B47" s="417" t="s">
        <v>6645</v>
      </c>
      <c r="C47" s="416" t="s">
        <v>6644</v>
      </c>
      <c r="D47" s="415">
        <v>43862</v>
      </c>
      <c r="E47" s="414" t="s">
        <v>4</v>
      </c>
      <c r="F47" s="413" t="s">
        <v>4909</v>
      </c>
      <c r="G47" s="412"/>
      <c r="H47" s="411"/>
      <c r="I47" s="410"/>
      <c r="J47" s="409" t="s">
        <v>4893</v>
      </c>
      <c r="K47" s="408"/>
      <c r="L47" s="407"/>
      <c r="M47" s="406"/>
      <c r="N47" s="396"/>
    </row>
    <row r="48" spans="1:14" s="393" customFormat="1" ht="22.5">
      <c r="A48" s="784">
        <v>7</v>
      </c>
      <c r="B48" s="437" t="s">
        <v>76</v>
      </c>
      <c r="C48" s="438" t="s">
        <v>78</v>
      </c>
      <c r="D48" s="437" t="s">
        <v>23</v>
      </c>
      <c r="E48" s="772" t="s">
        <v>80</v>
      </c>
      <c r="F48" s="772"/>
      <c r="G48" s="772" t="s">
        <v>71</v>
      </c>
      <c r="H48" s="773"/>
      <c r="I48" s="436"/>
      <c r="J48" s="435"/>
      <c r="K48" s="435"/>
      <c r="L48" s="435"/>
      <c r="M48" s="434"/>
      <c r="N48" s="437"/>
    </row>
    <row r="49" spans="1:18" s="393" customFormat="1" ht="40.9" customHeight="1">
      <c r="A49" s="785"/>
      <c r="B49" s="433" t="s">
        <v>6647</v>
      </c>
      <c r="C49" s="433" t="s">
        <v>6646</v>
      </c>
      <c r="D49" s="432">
        <v>43873</v>
      </c>
      <c r="E49" s="431"/>
      <c r="F49" s="430" t="s">
        <v>5212</v>
      </c>
      <c r="G49" s="774" t="s">
        <v>6644</v>
      </c>
      <c r="H49" s="775"/>
      <c r="I49" s="776"/>
      <c r="J49" s="429" t="s">
        <v>6</v>
      </c>
      <c r="K49" s="428"/>
      <c r="L49" s="425" t="s">
        <v>3</v>
      </c>
      <c r="M49" s="427">
        <f>298+50</f>
        <v>348</v>
      </c>
      <c r="N49" s="396"/>
    </row>
    <row r="50" spans="1:18" s="393" customFormat="1" ht="22.5">
      <c r="A50" s="785"/>
      <c r="B50" s="394" t="s">
        <v>77</v>
      </c>
      <c r="C50" s="374" t="s">
        <v>79</v>
      </c>
      <c r="D50" s="394" t="s">
        <v>22</v>
      </c>
      <c r="E50" s="758" t="s">
        <v>81</v>
      </c>
      <c r="F50" s="758"/>
      <c r="G50" s="777"/>
      <c r="H50" s="778"/>
      <c r="I50" s="779"/>
      <c r="J50" s="426" t="s">
        <v>17</v>
      </c>
      <c r="K50" s="425"/>
      <c r="L50" s="419" t="s">
        <v>93</v>
      </c>
      <c r="M50" s="424">
        <v>416.8</v>
      </c>
      <c r="N50" s="396"/>
    </row>
    <row r="51" spans="1:18" s="393" customFormat="1">
      <c r="A51" s="785"/>
      <c r="B51" s="394"/>
      <c r="C51" s="374"/>
      <c r="D51" s="394"/>
      <c r="E51" s="394"/>
      <c r="F51" s="394"/>
      <c r="G51" s="423"/>
      <c r="H51" s="422"/>
      <c r="I51" s="421"/>
      <c r="J51" s="420" t="s">
        <v>5</v>
      </c>
      <c r="K51" s="419"/>
      <c r="L51" s="419" t="s">
        <v>3</v>
      </c>
      <c r="M51" s="418">
        <v>66.5</v>
      </c>
      <c r="N51" s="396"/>
    </row>
    <row r="52" spans="1:18" s="393" customFormat="1" ht="23.25" thickBot="1">
      <c r="A52" s="786"/>
      <c r="B52" s="417" t="s">
        <v>6645</v>
      </c>
      <c r="C52" s="416" t="s">
        <v>6644</v>
      </c>
      <c r="D52" s="415">
        <v>43875</v>
      </c>
      <c r="E52" s="414" t="s">
        <v>4</v>
      </c>
      <c r="F52" s="413" t="s">
        <v>6160</v>
      </c>
      <c r="G52" s="412"/>
      <c r="H52" s="411"/>
      <c r="I52" s="410"/>
      <c r="J52" s="409" t="s">
        <v>4893</v>
      </c>
      <c r="K52" s="408"/>
      <c r="L52" s="407"/>
      <c r="M52" s="406"/>
      <c r="N52" s="396"/>
    </row>
    <row r="53" spans="1:18" s="393" customFormat="1" ht="22.5">
      <c r="A53" s="784">
        <v>8</v>
      </c>
      <c r="B53" s="437" t="s">
        <v>76</v>
      </c>
      <c r="C53" s="438" t="s">
        <v>78</v>
      </c>
      <c r="D53" s="437" t="s">
        <v>23</v>
      </c>
      <c r="E53" s="772" t="s">
        <v>80</v>
      </c>
      <c r="F53" s="772"/>
      <c r="G53" s="772" t="s">
        <v>71</v>
      </c>
      <c r="H53" s="773"/>
      <c r="I53" s="436"/>
      <c r="J53" s="435"/>
      <c r="K53" s="435"/>
      <c r="L53" s="435"/>
      <c r="M53" s="434"/>
      <c r="N53" s="437"/>
    </row>
    <row r="54" spans="1:18" s="393" customFormat="1" ht="30.6" customHeight="1">
      <c r="A54" s="785"/>
      <c r="B54" s="433" t="s">
        <v>6643</v>
      </c>
      <c r="C54" s="433" t="s">
        <v>6642</v>
      </c>
      <c r="D54" s="432">
        <v>43779</v>
      </c>
      <c r="E54" s="431"/>
      <c r="F54" s="430" t="s">
        <v>5740</v>
      </c>
      <c r="G54" s="774" t="s">
        <v>4983</v>
      </c>
      <c r="H54" s="775"/>
      <c r="I54" s="776"/>
      <c r="J54" s="429" t="s">
        <v>6</v>
      </c>
      <c r="K54" s="428"/>
      <c r="L54" s="425" t="s">
        <v>3</v>
      </c>
      <c r="M54" s="427">
        <v>920</v>
      </c>
      <c r="N54" s="396"/>
    </row>
    <row r="55" spans="1:18" s="393" customFormat="1" ht="22.5">
      <c r="A55" s="785"/>
      <c r="B55" s="394" t="s">
        <v>77</v>
      </c>
      <c r="C55" s="374" t="s">
        <v>79</v>
      </c>
      <c r="D55" s="394" t="s">
        <v>22</v>
      </c>
      <c r="E55" s="758" t="s">
        <v>81</v>
      </c>
      <c r="F55" s="758"/>
      <c r="G55" s="777"/>
      <c r="H55" s="778"/>
      <c r="I55" s="779"/>
      <c r="J55" s="426" t="s">
        <v>17</v>
      </c>
      <c r="K55" s="425"/>
      <c r="L55" s="419"/>
      <c r="M55" s="424"/>
      <c r="N55" s="396"/>
    </row>
    <row r="56" spans="1:18" s="393" customFormat="1">
      <c r="A56" s="785"/>
      <c r="B56" s="394"/>
      <c r="C56" s="374"/>
      <c r="D56" s="394"/>
      <c r="E56" s="394"/>
      <c r="F56" s="394"/>
      <c r="G56" s="423"/>
      <c r="H56" s="422"/>
      <c r="I56" s="421"/>
      <c r="J56" s="420" t="s">
        <v>5</v>
      </c>
      <c r="K56" s="419"/>
      <c r="L56" s="419" t="s">
        <v>3</v>
      </c>
      <c r="M56" s="418">
        <v>217</v>
      </c>
      <c r="N56" s="396"/>
    </row>
    <row r="57" spans="1:18" s="393" customFormat="1" ht="13.5" thickBot="1">
      <c r="A57" s="786"/>
      <c r="B57" s="417" t="s">
        <v>6641</v>
      </c>
      <c r="C57" s="416" t="s">
        <v>4983</v>
      </c>
      <c r="D57" s="415">
        <v>43784</v>
      </c>
      <c r="E57" s="414" t="s">
        <v>4</v>
      </c>
      <c r="F57" s="413" t="s">
        <v>6640</v>
      </c>
      <c r="G57" s="412"/>
      <c r="H57" s="411"/>
      <c r="I57" s="410"/>
      <c r="J57" s="409" t="s">
        <v>4893</v>
      </c>
      <c r="K57" s="408"/>
      <c r="L57" s="407"/>
      <c r="M57" s="406"/>
      <c r="N57" s="396"/>
    </row>
    <row r="58" spans="1:18" s="393" customFormat="1" ht="22.5">
      <c r="A58" s="784">
        <v>9</v>
      </c>
      <c r="B58" s="437" t="s">
        <v>76</v>
      </c>
      <c r="C58" s="438" t="s">
        <v>78</v>
      </c>
      <c r="D58" s="437" t="s">
        <v>23</v>
      </c>
      <c r="E58" s="772" t="s">
        <v>80</v>
      </c>
      <c r="F58" s="772"/>
      <c r="G58" s="772" t="s">
        <v>71</v>
      </c>
      <c r="H58" s="773"/>
      <c r="I58" s="436"/>
      <c r="J58" s="435"/>
      <c r="K58" s="435"/>
      <c r="L58" s="435"/>
      <c r="M58" s="434"/>
      <c r="N58" s="437"/>
    </row>
    <row r="59" spans="1:18" s="393" customFormat="1" ht="20.45" customHeight="1">
      <c r="A59" s="785"/>
      <c r="B59" s="433" t="s">
        <v>6637</v>
      </c>
      <c r="C59" s="433" t="s">
        <v>6639</v>
      </c>
      <c r="D59" s="432">
        <v>43758</v>
      </c>
      <c r="E59" s="431"/>
      <c r="F59" s="430" t="s">
        <v>4965</v>
      </c>
      <c r="G59" s="774" t="s">
        <v>4921</v>
      </c>
      <c r="H59" s="775"/>
      <c r="I59" s="776"/>
      <c r="J59" s="429" t="s">
        <v>6</v>
      </c>
      <c r="K59" s="428"/>
      <c r="L59" s="425" t="s">
        <v>3</v>
      </c>
      <c r="M59" s="427">
        <v>480</v>
      </c>
      <c r="N59" s="396"/>
    </row>
    <row r="60" spans="1:18" s="393" customFormat="1" ht="22.5">
      <c r="A60" s="785"/>
      <c r="B60" s="394" t="s">
        <v>77</v>
      </c>
      <c r="C60" s="374" t="s">
        <v>79</v>
      </c>
      <c r="D60" s="394" t="s">
        <v>22</v>
      </c>
      <c r="E60" s="758" t="s">
        <v>81</v>
      </c>
      <c r="F60" s="758"/>
      <c r="G60" s="777"/>
      <c r="H60" s="778"/>
      <c r="I60" s="779"/>
      <c r="J60" s="426" t="s">
        <v>17</v>
      </c>
      <c r="K60" s="425"/>
      <c r="L60" s="419"/>
      <c r="M60" s="424"/>
      <c r="N60" s="396"/>
    </row>
    <row r="61" spans="1:18" s="393" customFormat="1">
      <c r="A61" s="785"/>
      <c r="B61" s="394"/>
      <c r="C61" s="374"/>
      <c r="D61" s="394"/>
      <c r="E61" s="394"/>
      <c r="F61" s="394"/>
      <c r="G61" s="423"/>
      <c r="H61" s="422"/>
      <c r="I61" s="421"/>
      <c r="J61" s="420" t="s">
        <v>5</v>
      </c>
      <c r="K61" s="419"/>
      <c r="L61" s="419"/>
      <c r="M61" s="418"/>
      <c r="N61" s="396"/>
      <c r="O61" s="396"/>
      <c r="P61" s="405"/>
      <c r="Q61" s="396"/>
      <c r="R61" s="405"/>
    </row>
    <row r="62" spans="1:18" s="393" customFormat="1" ht="13.5" thickBot="1">
      <c r="A62" s="786"/>
      <c r="B62" s="417" t="s">
        <v>4960</v>
      </c>
      <c r="C62" s="416" t="s">
        <v>4921</v>
      </c>
      <c r="D62" s="415">
        <v>43760</v>
      </c>
      <c r="E62" s="414" t="s">
        <v>4</v>
      </c>
      <c r="F62" s="413" t="s">
        <v>6638</v>
      </c>
      <c r="G62" s="412"/>
      <c r="H62" s="411"/>
      <c r="I62" s="410"/>
      <c r="J62" s="409" t="s">
        <v>4893</v>
      </c>
      <c r="K62" s="408"/>
      <c r="L62" s="407"/>
      <c r="M62" s="406"/>
      <c r="N62" s="396"/>
      <c r="O62" s="396"/>
      <c r="P62" s="405"/>
      <c r="Q62" s="396"/>
      <c r="R62" s="405"/>
    </row>
    <row r="63" spans="1:18" s="393" customFormat="1" ht="22.5">
      <c r="A63" s="784">
        <v>10</v>
      </c>
      <c r="B63" s="437" t="s">
        <v>76</v>
      </c>
      <c r="C63" s="438" t="s">
        <v>78</v>
      </c>
      <c r="D63" s="437" t="s">
        <v>23</v>
      </c>
      <c r="E63" s="772" t="s">
        <v>80</v>
      </c>
      <c r="F63" s="772"/>
      <c r="G63" s="772" t="s">
        <v>71</v>
      </c>
      <c r="H63" s="773"/>
      <c r="I63" s="436"/>
      <c r="J63" s="435"/>
      <c r="K63" s="435"/>
      <c r="L63" s="435"/>
      <c r="M63" s="434"/>
      <c r="N63" s="437"/>
      <c r="O63" s="396"/>
      <c r="P63" s="405"/>
      <c r="Q63" s="396"/>
      <c r="R63" s="405"/>
    </row>
    <row r="64" spans="1:18" s="393" customFormat="1" ht="20.45" customHeight="1">
      <c r="A64" s="785"/>
      <c r="B64" s="433" t="s">
        <v>6637</v>
      </c>
      <c r="C64" s="433" t="s">
        <v>6636</v>
      </c>
      <c r="D64" s="432">
        <v>43788</v>
      </c>
      <c r="E64" s="431"/>
      <c r="F64" s="430" t="s">
        <v>6635</v>
      </c>
      <c r="G64" s="774" t="s">
        <v>4983</v>
      </c>
      <c r="H64" s="775"/>
      <c r="I64" s="776"/>
      <c r="J64" s="429" t="s">
        <v>6</v>
      </c>
      <c r="K64" s="428"/>
      <c r="L64" s="425"/>
      <c r="M64" s="427"/>
      <c r="N64" s="396"/>
      <c r="O64" s="396"/>
      <c r="P64" s="405"/>
      <c r="Q64" s="396"/>
      <c r="R64" s="405"/>
    </row>
    <row r="65" spans="1:18" s="393" customFormat="1" ht="22.5">
      <c r="A65" s="785"/>
      <c r="B65" s="394" t="s">
        <v>77</v>
      </c>
      <c r="C65" s="374" t="s">
        <v>79</v>
      </c>
      <c r="D65" s="394" t="s">
        <v>22</v>
      </c>
      <c r="E65" s="758" t="s">
        <v>81</v>
      </c>
      <c r="F65" s="758"/>
      <c r="G65" s="777"/>
      <c r="H65" s="778"/>
      <c r="I65" s="779"/>
      <c r="J65" s="426" t="s">
        <v>17</v>
      </c>
      <c r="K65" s="425"/>
      <c r="L65" s="419" t="s">
        <v>93</v>
      </c>
      <c r="M65" s="424">
        <v>1350.87</v>
      </c>
      <c r="N65" s="396"/>
      <c r="O65" s="396"/>
      <c r="P65" s="405"/>
      <c r="Q65" s="396"/>
      <c r="R65" s="405"/>
    </row>
    <row r="66" spans="1:18" s="393" customFormat="1">
      <c r="A66" s="785"/>
      <c r="B66" s="394"/>
      <c r="C66" s="374"/>
      <c r="D66" s="394"/>
      <c r="E66" s="394"/>
      <c r="F66" s="394"/>
      <c r="G66" s="423"/>
      <c r="H66" s="422"/>
      <c r="I66" s="421"/>
      <c r="J66" s="420" t="s">
        <v>5</v>
      </c>
      <c r="K66" s="419"/>
      <c r="L66" s="419"/>
      <c r="M66" s="418"/>
      <c r="N66" s="396"/>
      <c r="O66" s="396"/>
      <c r="P66" s="405"/>
      <c r="Q66" s="396"/>
      <c r="R66" s="405"/>
    </row>
    <row r="67" spans="1:18" s="393" customFormat="1" ht="13.5" thickBot="1">
      <c r="A67" s="786"/>
      <c r="B67" s="417" t="s">
        <v>4960</v>
      </c>
      <c r="C67" s="416" t="s">
        <v>4983</v>
      </c>
      <c r="D67" s="415">
        <v>43799</v>
      </c>
      <c r="E67" s="414" t="s">
        <v>4</v>
      </c>
      <c r="F67" s="413" t="s">
        <v>6634</v>
      </c>
      <c r="G67" s="412"/>
      <c r="H67" s="411"/>
      <c r="I67" s="410"/>
      <c r="J67" s="409" t="s">
        <v>4893</v>
      </c>
      <c r="K67" s="408"/>
      <c r="L67" s="407"/>
      <c r="M67" s="406"/>
      <c r="N67" s="396"/>
      <c r="O67" s="396"/>
      <c r="P67" s="405"/>
      <c r="Q67" s="396"/>
      <c r="R67" s="405"/>
    </row>
    <row r="68" spans="1:18" s="393" customFormat="1" ht="22.5">
      <c r="A68" s="784">
        <v>11</v>
      </c>
      <c r="B68" s="437" t="s">
        <v>76</v>
      </c>
      <c r="C68" s="438" t="s">
        <v>78</v>
      </c>
      <c r="D68" s="437" t="s">
        <v>23</v>
      </c>
      <c r="E68" s="772" t="s">
        <v>80</v>
      </c>
      <c r="F68" s="772"/>
      <c r="G68" s="772" t="s">
        <v>71</v>
      </c>
      <c r="H68" s="773"/>
      <c r="I68" s="436"/>
      <c r="J68" s="435"/>
      <c r="K68" s="435"/>
      <c r="L68" s="435"/>
      <c r="M68" s="434"/>
      <c r="N68" s="437"/>
      <c r="O68" s="396"/>
      <c r="P68" s="405"/>
      <c r="Q68" s="396"/>
      <c r="R68" s="405"/>
    </row>
    <row r="69" spans="1:18" s="393" customFormat="1" ht="30.6" customHeight="1">
      <c r="A69" s="785"/>
      <c r="B69" s="433" t="s">
        <v>6633</v>
      </c>
      <c r="C69" s="433" t="s">
        <v>6632</v>
      </c>
      <c r="D69" s="432">
        <v>43856</v>
      </c>
      <c r="E69" s="431"/>
      <c r="F69" s="430" t="s">
        <v>5675</v>
      </c>
      <c r="G69" s="774" t="s">
        <v>4409</v>
      </c>
      <c r="H69" s="775"/>
      <c r="I69" s="776"/>
      <c r="J69" s="429" t="s">
        <v>6</v>
      </c>
      <c r="K69" s="428"/>
      <c r="L69" s="425" t="s">
        <v>3</v>
      </c>
      <c r="M69" s="427">
        <v>348</v>
      </c>
      <c r="N69" s="396"/>
      <c r="O69" s="396"/>
      <c r="P69" s="405"/>
      <c r="Q69" s="396"/>
      <c r="R69" s="405"/>
    </row>
    <row r="70" spans="1:18" s="393" customFormat="1" ht="22.5">
      <c r="A70" s="785"/>
      <c r="B70" s="394" t="s">
        <v>77</v>
      </c>
      <c r="C70" s="374" t="s">
        <v>79</v>
      </c>
      <c r="D70" s="394" t="s">
        <v>22</v>
      </c>
      <c r="E70" s="758" t="s">
        <v>81</v>
      </c>
      <c r="F70" s="758"/>
      <c r="G70" s="777"/>
      <c r="H70" s="778"/>
      <c r="I70" s="779"/>
      <c r="J70" s="426" t="s">
        <v>17</v>
      </c>
      <c r="K70" s="425"/>
      <c r="L70" s="419" t="s">
        <v>93</v>
      </c>
      <c r="M70" s="424">
        <v>432.6</v>
      </c>
      <c r="N70" s="396"/>
      <c r="O70" s="396"/>
      <c r="P70" s="405"/>
      <c r="Q70" s="396"/>
      <c r="R70" s="405"/>
    </row>
    <row r="71" spans="1:18" s="393" customFormat="1">
      <c r="A71" s="785"/>
      <c r="B71" s="394"/>
      <c r="C71" s="374"/>
      <c r="D71" s="394"/>
      <c r="E71" s="394"/>
      <c r="F71" s="394"/>
      <c r="G71" s="423"/>
      <c r="H71" s="422"/>
      <c r="I71" s="421"/>
      <c r="J71" s="420" t="s">
        <v>5</v>
      </c>
      <c r="K71" s="419"/>
      <c r="L71" s="419" t="s">
        <v>93</v>
      </c>
      <c r="M71" s="418">
        <v>56</v>
      </c>
      <c r="N71" s="396"/>
      <c r="O71" s="396"/>
      <c r="P71" s="405"/>
      <c r="Q71" s="396"/>
      <c r="R71" s="405"/>
    </row>
    <row r="72" spans="1:18" s="393" customFormat="1" ht="13.5" thickBot="1">
      <c r="A72" s="786"/>
      <c r="B72" s="417" t="s">
        <v>4896</v>
      </c>
      <c r="C72" s="416" t="s">
        <v>4409</v>
      </c>
      <c r="D72" s="415">
        <v>43858</v>
      </c>
      <c r="E72" s="414" t="s">
        <v>4</v>
      </c>
      <c r="F72" s="413" t="s">
        <v>6581</v>
      </c>
      <c r="G72" s="412"/>
      <c r="H72" s="411"/>
      <c r="I72" s="410"/>
      <c r="J72" s="409" t="s">
        <v>4893</v>
      </c>
      <c r="K72" s="408"/>
      <c r="L72" s="407"/>
      <c r="M72" s="406"/>
      <c r="N72" s="396"/>
      <c r="O72" s="517"/>
      <c r="P72" s="517"/>
      <c r="Q72" s="517"/>
      <c r="R72" s="517"/>
    </row>
    <row r="73" spans="1:18" s="393" customFormat="1" ht="22.5">
      <c r="A73" s="784">
        <v>12</v>
      </c>
      <c r="B73" s="437" t="s">
        <v>76</v>
      </c>
      <c r="C73" s="438" t="s">
        <v>78</v>
      </c>
      <c r="D73" s="437" t="s">
        <v>23</v>
      </c>
      <c r="E73" s="772" t="s">
        <v>80</v>
      </c>
      <c r="F73" s="772"/>
      <c r="G73" s="772" t="s">
        <v>71</v>
      </c>
      <c r="H73" s="773"/>
      <c r="I73" s="436"/>
      <c r="J73" s="435"/>
      <c r="K73" s="435"/>
      <c r="L73" s="435"/>
      <c r="M73" s="434"/>
      <c r="N73" s="437"/>
      <c r="O73" s="396"/>
      <c r="P73" s="405"/>
      <c r="Q73" s="396"/>
      <c r="R73" s="405"/>
    </row>
    <row r="74" spans="1:18" s="393" customFormat="1" ht="30.6" customHeight="1">
      <c r="A74" s="785"/>
      <c r="B74" s="433" t="s">
        <v>6631</v>
      </c>
      <c r="C74" s="433" t="s">
        <v>6630</v>
      </c>
      <c r="D74" s="432">
        <v>43856</v>
      </c>
      <c r="E74" s="431"/>
      <c r="F74" s="430" t="s">
        <v>5675</v>
      </c>
      <c r="G74" s="774" t="s">
        <v>4409</v>
      </c>
      <c r="H74" s="775"/>
      <c r="I74" s="776"/>
      <c r="J74" s="429" t="s">
        <v>6</v>
      </c>
      <c r="K74" s="428"/>
      <c r="L74" s="425" t="s">
        <v>3</v>
      </c>
      <c r="M74" s="427">
        <v>438</v>
      </c>
      <c r="N74" s="396"/>
      <c r="O74" s="396"/>
      <c r="P74" s="405"/>
      <c r="Q74" s="396"/>
      <c r="R74" s="405"/>
    </row>
    <row r="75" spans="1:18" s="393" customFormat="1" ht="22.5">
      <c r="A75" s="785"/>
      <c r="B75" s="394" t="s">
        <v>77</v>
      </c>
      <c r="C75" s="374" t="s">
        <v>79</v>
      </c>
      <c r="D75" s="394" t="s">
        <v>22</v>
      </c>
      <c r="E75" s="758" t="s">
        <v>81</v>
      </c>
      <c r="F75" s="758"/>
      <c r="G75" s="777"/>
      <c r="H75" s="778"/>
      <c r="I75" s="779"/>
      <c r="J75" s="426" t="s">
        <v>17</v>
      </c>
      <c r="K75" s="425"/>
      <c r="L75" s="419" t="s">
        <v>3</v>
      </c>
      <c r="M75" s="424">
        <v>416.61</v>
      </c>
      <c r="N75" s="396"/>
      <c r="O75" s="396"/>
      <c r="P75" s="405"/>
      <c r="Q75" s="396"/>
      <c r="R75" s="405"/>
    </row>
    <row r="76" spans="1:18" s="393" customFormat="1">
      <c r="A76" s="785"/>
      <c r="B76" s="394"/>
      <c r="C76" s="374"/>
      <c r="D76" s="394"/>
      <c r="E76" s="394"/>
      <c r="F76" s="394"/>
      <c r="G76" s="423"/>
      <c r="H76" s="422"/>
      <c r="I76" s="421"/>
      <c r="J76" s="420" t="s">
        <v>5</v>
      </c>
      <c r="K76" s="419"/>
      <c r="L76" s="419"/>
      <c r="M76" s="418"/>
      <c r="N76" s="396"/>
      <c r="O76" s="396"/>
      <c r="P76" s="405"/>
      <c r="Q76" s="396"/>
      <c r="R76" s="405"/>
    </row>
    <row r="77" spans="1:18" s="393" customFormat="1" ht="13.5" thickBot="1">
      <c r="A77" s="786"/>
      <c r="B77" s="417" t="s">
        <v>3614</v>
      </c>
      <c r="C77" s="416" t="s">
        <v>4409</v>
      </c>
      <c r="D77" s="415">
        <v>43859</v>
      </c>
      <c r="E77" s="414" t="s">
        <v>4</v>
      </c>
      <c r="F77" s="413" t="s">
        <v>6445</v>
      </c>
      <c r="G77" s="412"/>
      <c r="H77" s="411"/>
      <c r="I77" s="410"/>
      <c r="J77" s="409" t="s">
        <v>4893</v>
      </c>
      <c r="K77" s="408"/>
      <c r="L77" s="407"/>
      <c r="M77" s="406"/>
      <c r="N77" s="396"/>
    </row>
    <row r="78" spans="1:18" s="393" customFormat="1" ht="22.5">
      <c r="A78" s="784">
        <v>13</v>
      </c>
      <c r="B78" s="437" t="s">
        <v>76</v>
      </c>
      <c r="C78" s="438" t="s">
        <v>78</v>
      </c>
      <c r="D78" s="437" t="s">
        <v>23</v>
      </c>
      <c r="E78" s="772" t="s">
        <v>80</v>
      </c>
      <c r="F78" s="772"/>
      <c r="G78" s="772" t="s">
        <v>71</v>
      </c>
      <c r="H78" s="773"/>
      <c r="I78" s="436"/>
      <c r="J78" s="435"/>
      <c r="K78" s="435"/>
      <c r="L78" s="435"/>
      <c r="M78" s="434"/>
      <c r="N78" s="437"/>
    </row>
    <row r="79" spans="1:18" s="393" customFormat="1" ht="20.45" customHeight="1">
      <c r="A79" s="785"/>
      <c r="B79" s="433" t="s">
        <v>6629</v>
      </c>
      <c r="C79" s="433" t="s">
        <v>6628</v>
      </c>
      <c r="D79" s="432">
        <v>43852</v>
      </c>
      <c r="E79" s="431"/>
      <c r="F79" s="430" t="s">
        <v>5675</v>
      </c>
      <c r="G79" s="774" t="s">
        <v>4409</v>
      </c>
      <c r="H79" s="775"/>
      <c r="I79" s="776"/>
      <c r="J79" s="429" t="s">
        <v>6</v>
      </c>
      <c r="K79" s="428"/>
      <c r="L79" s="425" t="s">
        <v>3</v>
      </c>
      <c r="M79" s="427">
        <v>438</v>
      </c>
      <c r="N79" s="396"/>
    </row>
    <row r="80" spans="1:18" s="393" customFormat="1" ht="22.5">
      <c r="A80" s="785"/>
      <c r="B80" s="394" t="s">
        <v>77</v>
      </c>
      <c r="C80" s="374" t="s">
        <v>79</v>
      </c>
      <c r="D80" s="394" t="s">
        <v>22</v>
      </c>
      <c r="E80" s="758" t="s">
        <v>81</v>
      </c>
      <c r="F80" s="758"/>
      <c r="G80" s="777"/>
      <c r="H80" s="778"/>
      <c r="I80" s="779"/>
      <c r="J80" s="426" t="s">
        <v>17</v>
      </c>
      <c r="K80" s="425"/>
      <c r="L80" s="419" t="s">
        <v>3</v>
      </c>
      <c r="M80" s="424">
        <v>463.59</v>
      </c>
      <c r="N80" s="396"/>
    </row>
    <row r="81" spans="1:18" s="393" customFormat="1">
      <c r="A81" s="785"/>
      <c r="B81" s="394"/>
      <c r="C81" s="374"/>
      <c r="D81" s="394"/>
      <c r="E81" s="394"/>
      <c r="F81" s="394"/>
      <c r="G81" s="423"/>
      <c r="H81" s="422"/>
      <c r="I81" s="421"/>
      <c r="J81" s="420" t="s">
        <v>5</v>
      </c>
      <c r="K81" s="419"/>
      <c r="L81" s="419"/>
      <c r="M81" s="418"/>
      <c r="N81" s="396"/>
    </row>
    <row r="82" spans="1:18" s="393" customFormat="1" ht="13.5" thickBot="1">
      <c r="A82" s="786"/>
      <c r="B82" s="417" t="s">
        <v>3614</v>
      </c>
      <c r="C82" s="416" t="s">
        <v>4409</v>
      </c>
      <c r="D82" s="415">
        <v>43855</v>
      </c>
      <c r="E82" s="414" t="s">
        <v>4</v>
      </c>
      <c r="F82" s="413" t="s">
        <v>6627</v>
      </c>
      <c r="G82" s="412"/>
      <c r="H82" s="411"/>
      <c r="I82" s="410"/>
      <c r="J82" s="409" t="s">
        <v>4893</v>
      </c>
      <c r="K82" s="408"/>
      <c r="L82" s="407"/>
      <c r="M82" s="406"/>
      <c r="N82" s="396"/>
    </row>
    <row r="83" spans="1:18" s="393" customFormat="1" ht="22.5">
      <c r="A83" s="784">
        <v>14</v>
      </c>
      <c r="B83" s="437" t="s">
        <v>76</v>
      </c>
      <c r="C83" s="438" t="s">
        <v>78</v>
      </c>
      <c r="D83" s="437" t="s">
        <v>23</v>
      </c>
      <c r="E83" s="772" t="s">
        <v>80</v>
      </c>
      <c r="F83" s="772"/>
      <c r="G83" s="772" t="s">
        <v>71</v>
      </c>
      <c r="H83" s="773"/>
      <c r="I83" s="436"/>
      <c r="J83" s="435"/>
      <c r="K83" s="435"/>
      <c r="L83" s="435"/>
      <c r="M83" s="434"/>
      <c r="N83" s="437"/>
    </row>
    <row r="84" spans="1:18" s="393" customFormat="1" ht="20.45" customHeight="1">
      <c r="A84" s="785"/>
      <c r="B84" s="433" t="s">
        <v>6626</v>
      </c>
      <c r="C84" s="433" t="s">
        <v>6625</v>
      </c>
      <c r="D84" s="432">
        <v>43804</v>
      </c>
      <c r="E84" s="431"/>
      <c r="F84" s="430" t="s">
        <v>5901</v>
      </c>
      <c r="G84" s="774" t="s">
        <v>5528</v>
      </c>
      <c r="H84" s="775"/>
      <c r="I84" s="776"/>
      <c r="J84" s="429" t="s">
        <v>6</v>
      </c>
      <c r="K84" s="428"/>
      <c r="L84" s="425" t="s">
        <v>3</v>
      </c>
      <c r="M84" s="427">
        <v>280</v>
      </c>
      <c r="N84" s="396"/>
    </row>
    <row r="85" spans="1:18" s="393" customFormat="1" ht="22.5">
      <c r="A85" s="785"/>
      <c r="B85" s="394" t="s">
        <v>77</v>
      </c>
      <c r="C85" s="374" t="s">
        <v>79</v>
      </c>
      <c r="D85" s="394" t="s">
        <v>22</v>
      </c>
      <c r="E85" s="758" t="s">
        <v>81</v>
      </c>
      <c r="F85" s="758"/>
      <c r="G85" s="777"/>
      <c r="H85" s="778"/>
      <c r="I85" s="779"/>
      <c r="J85" s="426" t="s">
        <v>17</v>
      </c>
      <c r="K85" s="425"/>
      <c r="L85" s="419" t="s">
        <v>93</v>
      </c>
      <c r="M85" s="424">
        <v>447</v>
      </c>
      <c r="N85" s="396"/>
    </row>
    <row r="86" spans="1:18" s="393" customFormat="1">
      <c r="A86" s="785"/>
      <c r="B86" s="394"/>
      <c r="C86" s="374"/>
      <c r="D86" s="394"/>
      <c r="E86" s="394"/>
      <c r="F86" s="394"/>
      <c r="G86" s="423"/>
      <c r="H86" s="422"/>
      <c r="I86" s="421"/>
      <c r="J86" s="420" t="s">
        <v>5</v>
      </c>
      <c r="K86" s="419"/>
      <c r="L86" s="419"/>
      <c r="M86" s="418"/>
      <c r="N86" s="396"/>
    </row>
    <row r="87" spans="1:18" s="393" customFormat="1" ht="13.5" thickBot="1">
      <c r="A87" s="786"/>
      <c r="B87" s="457" t="s">
        <v>572</v>
      </c>
      <c r="C87" s="416" t="s">
        <v>5528</v>
      </c>
      <c r="D87" s="415">
        <v>43806</v>
      </c>
      <c r="E87" s="414" t="s">
        <v>4</v>
      </c>
      <c r="F87" s="413" t="s">
        <v>6624</v>
      </c>
      <c r="G87" s="412"/>
      <c r="H87" s="411"/>
      <c r="I87" s="410"/>
      <c r="J87" s="409" t="s">
        <v>4893</v>
      </c>
      <c r="K87" s="408"/>
      <c r="L87" s="407"/>
      <c r="M87" s="406"/>
      <c r="N87" s="396"/>
    </row>
    <row r="88" spans="1:18" s="393" customFormat="1" ht="22.5">
      <c r="A88" s="784">
        <v>15</v>
      </c>
      <c r="B88" s="437" t="s">
        <v>76</v>
      </c>
      <c r="C88" s="438" t="s">
        <v>78</v>
      </c>
      <c r="D88" s="437" t="s">
        <v>23</v>
      </c>
      <c r="E88" s="772" t="s">
        <v>80</v>
      </c>
      <c r="F88" s="772"/>
      <c r="G88" s="772" t="s">
        <v>71</v>
      </c>
      <c r="H88" s="773"/>
      <c r="I88" s="436"/>
      <c r="J88" s="435"/>
      <c r="K88" s="435"/>
      <c r="L88" s="435"/>
      <c r="M88" s="434"/>
      <c r="N88" s="437"/>
      <c r="O88" s="396"/>
      <c r="P88" s="405"/>
      <c r="Q88" s="396"/>
      <c r="R88" s="405"/>
    </row>
    <row r="89" spans="1:18" s="393" customFormat="1" ht="30.6" customHeight="1">
      <c r="A89" s="785"/>
      <c r="B89" s="433" t="s">
        <v>6623</v>
      </c>
      <c r="C89" s="433" t="s">
        <v>6622</v>
      </c>
      <c r="D89" s="432">
        <v>43912</v>
      </c>
      <c r="E89" s="431"/>
      <c r="F89" s="430" t="s">
        <v>6621</v>
      </c>
      <c r="G89" s="774" t="s">
        <v>4409</v>
      </c>
      <c r="H89" s="775"/>
      <c r="I89" s="776"/>
      <c r="J89" s="429" t="s">
        <v>6</v>
      </c>
      <c r="K89" s="428"/>
      <c r="L89" s="425" t="s">
        <v>3</v>
      </c>
      <c r="M89" s="427">
        <v>322</v>
      </c>
      <c r="N89" s="396"/>
      <c r="O89" s="396"/>
      <c r="P89" s="405"/>
      <c r="Q89" s="396"/>
      <c r="R89" s="405"/>
    </row>
    <row r="90" spans="1:18" s="393" customFormat="1" ht="22.5">
      <c r="A90" s="785"/>
      <c r="B90" s="394" t="s">
        <v>77</v>
      </c>
      <c r="C90" s="374" t="s">
        <v>79</v>
      </c>
      <c r="D90" s="394" t="s">
        <v>22</v>
      </c>
      <c r="E90" s="758" t="s">
        <v>81</v>
      </c>
      <c r="F90" s="758"/>
      <c r="G90" s="777"/>
      <c r="H90" s="778"/>
      <c r="I90" s="779"/>
      <c r="J90" s="426" t="s">
        <v>17</v>
      </c>
      <c r="K90" s="425"/>
      <c r="L90" s="419" t="s">
        <v>3</v>
      </c>
      <c r="M90" s="424">
        <v>344.8</v>
      </c>
      <c r="N90" s="396"/>
      <c r="O90" s="396"/>
      <c r="P90" s="405"/>
      <c r="Q90" s="396"/>
      <c r="R90" s="405"/>
    </row>
    <row r="91" spans="1:18" s="393" customFormat="1">
      <c r="A91" s="785"/>
      <c r="B91" s="394"/>
      <c r="C91" s="374"/>
      <c r="D91" s="394"/>
      <c r="E91" s="394"/>
      <c r="F91" s="394"/>
      <c r="G91" s="423"/>
      <c r="H91" s="422"/>
      <c r="I91" s="421"/>
      <c r="J91" s="420" t="s">
        <v>5</v>
      </c>
      <c r="K91" s="419"/>
      <c r="L91" s="419"/>
      <c r="M91" s="418"/>
      <c r="N91" s="396"/>
      <c r="O91" s="396"/>
      <c r="P91" s="405"/>
      <c r="Q91" s="396"/>
      <c r="R91" s="405"/>
    </row>
    <row r="92" spans="1:18" s="393" customFormat="1" ht="13.5" thickBot="1">
      <c r="A92" s="786"/>
      <c r="B92" s="417" t="s">
        <v>6620</v>
      </c>
      <c r="C92" s="416" t="s">
        <v>4409</v>
      </c>
      <c r="D92" s="415">
        <v>43914</v>
      </c>
      <c r="E92" s="414" t="s">
        <v>4</v>
      </c>
      <c r="F92" s="413" t="s">
        <v>5113</v>
      </c>
      <c r="G92" s="412"/>
      <c r="H92" s="411"/>
      <c r="I92" s="410"/>
      <c r="J92" s="409" t="s">
        <v>4893</v>
      </c>
      <c r="K92" s="408"/>
      <c r="L92" s="407"/>
      <c r="M92" s="406"/>
      <c r="N92" s="396"/>
      <c r="O92" s="396"/>
      <c r="P92" s="405"/>
      <c r="Q92" s="396"/>
      <c r="R92" s="405"/>
    </row>
    <row r="93" spans="1:18" s="393" customFormat="1" ht="22.5">
      <c r="A93" s="784">
        <v>16</v>
      </c>
      <c r="B93" s="437" t="s">
        <v>76</v>
      </c>
      <c r="C93" s="438" t="s">
        <v>78</v>
      </c>
      <c r="D93" s="437" t="s">
        <v>23</v>
      </c>
      <c r="E93" s="772" t="s">
        <v>80</v>
      </c>
      <c r="F93" s="772"/>
      <c r="G93" s="772" t="s">
        <v>71</v>
      </c>
      <c r="H93" s="773"/>
      <c r="I93" s="436"/>
      <c r="J93" s="435"/>
      <c r="K93" s="435"/>
      <c r="L93" s="435"/>
      <c r="M93" s="434"/>
      <c r="N93" s="437"/>
      <c r="O93" s="396"/>
      <c r="P93" s="405"/>
      <c r="Q93" s="396"/>
      <c r="R93" s="405"/>
    </row>
    <row r="94" spans="1:18" s="393" customFormat="1" ht="20.45" customHeight="1">
      <c r="A94" s="785"/>
      <c r="B94" s="433" t="s">
        <v>6619</v>
      </c>
      <c r="C94" s="433" t="s">
        <v>6618</v>
      </c>
      <c r="D94" s="432">
        <v>43779</v>
      </c>
      <c r="E94" s="431"/>
      <c r="F94" s="430" t="s">
        <v>5268</v>
      </c>
      <c r="G94" s="774" t="s">
        <v>5267</v>
      </c>
      <c r="H94" s="775"/>
      <c r="I94" s="776"/>
      <c r="J94" s="429" t="s">
        <v>6</v>
      </c>
      <c r="K94" s="428"/>
      <c r="L94" s="425" t="s">
        <v>3</v>
      </c>
      <c r="M94" s="427">
        <v>944</v>
      </c>
      <c r="N94" s="396"/>
      <c r="O94" s="396"/>
      <c r="P94" s="405"/>
      <c r="Q94" s="396"/>
      <c r="R94" s="405"/>
    </row>
    <row r="95" spans="1:18" s="393" customFormat="1" ht="22.5">
      <c r="A95" s="785"/>
      <c r="B95" s="394" t="s">
        <v>77</v>
      </c>
      <c r="C95" s="374" t="s">
        <v>79</v>
      </c>
      <c r="D95" s="394" t="s">
        <v>22</v>
      </c>
      <c r="E95" s="758" t="s">
        <v>81</v>
      </c>
      <c r="F95" s="758"/>
      <c r="G95" s="777"/>
      <c r="H95" s="778"/>
      <c r="I95" s="779"/>
      <c r="J95" s="426" t="s">
        <v>17</v>
      </c>
      <c r="K95" s="425"/>
      <c r="L95" s="419" t="s">
        <v>93</v>
      </c>
      <c r="M95" s="424">
        <v>623.25</v>
      </c>
      <c r="N95" s="396"/>
      <c r="O95" s="396"/>
      <c r="P95" s="405"/>
      <c r="Q95" s="396"/>
      <c r="R95" s="405"/>
    </row>
    <row r="96" spans="1:18" s="393" customFormat="1">
      <c r="A96" s="785"/>
      <c r="B96" s="394"/>
      <c r="C96" s="374"/>
      <c r="D96" s="394"/>
      <c r="E96" s="394"/>
      <c r="F96" s="394"/>
      <c r="G96" s="423"/>
      <c r="H96" s="422"/>
      <c r="I96" s="421"/>
      <c r="J96" s="420" t="s">
        <v>5</v>
      </c>
      <c r="K96" s="419"/>
      <c r="L96" s="419" t="s">
        <v>93</v>
      </c>
      <c r="M96" s="418">
        <v>360</v>
      </c>
      <c r="N96" s="396"/>
      <c r="O96" s="396"/>
      <c r="P96" s="405"/>
      <c r="Q96" s="396"/>
      <c r="R96" s="405"/>
    </row>
    <row r="97" spans="1:21" ht="13.5" thickBot="1">
      <c r="A97" s="786"/>
      <c r="B97" s="417" t="s">
        <v>5106</v>
      </c>
      <c r="C97" s="416" t="s">
        <v>5267</v>
      </c>
      <c r="D97" s="415">
        <v>43783</v>
      </c>
      <c r="E97" s="414" t="s">
        <v>4</v>
      </c>
      <c r="F97" s="413" t="s">
        <v>5266</v>
      </c>
      <c r="G97" s="412"/>
      <c r="H97" s="411"/>
      <c r="I97" s="410"/>
      <c r="J97" s="409" t="s">
        <v>4893</v>
      </c>
      <c r="K97" s="408"/>
      <c r="L97" s="407"/>
      <c r="M97" s="406"/>
      <c r="N97" s="396"/>
      <c r="O97" s="516"/>
      <c r="P97" s="516"/>
      <c r="Q97" s="516"/>
      <c r="R97" s="516"/>
      <c r="U97" s="393"/>
    </row>
    <row r="98" spans="1:21" s="396" customFormat="1" ht="22.5">
      <c r="A98" s="784">
        <v>17</v>
      </c>
      <c r="B98" s="437" t="s">
        <v>76</v>
      </c>
      <c r="C98" s="438" t="s">
        <v>78</v>
      </c>
      <c r="D98" s="437" t="s">
        <v>23</v>
      </c>
      <c r="E98" s="772" t="s">
        <v>80</v>
      </c>
      <c r="F98" s="772"/>
      <c r="G98" s="772" t="s">
        <v>71</v>
      </c>
      <c r="H98" s="773"/>
      <c r="I98" s="436"/>
      <c r="J98" s="435"/>
      <c r="K98" s="435"/>
      <c r="L98" s="435"/>
      <c r="M98" s="434"/>
      <c r="N98" s="437"/>
      <c r="P98" s="405"/>
      <c r="R98" s="405"/>
      <c r="S98" s="393"/>
      <c r="T98" s="393"/>
      <c r="U98" s="393"/>
    </row>
    <row r="99" spans="1:21" s="396" customFormat="1" ht="20.45" customHeight="1">
      <c r="A99" s="785"/>
      <c r="B99" s="433" t="s">
        <v>6617</v>
      </c>
      <c r="C99" s="433" t="s">
        <v>6616</v>
      </c>
      <c r="D99" s="432">
        <v>43739</v>
      </c>
      <c r="E99" s="431"/>
      <c r="F99" s="430" t="s">
        <v>6615</v>
      </c>
      <c r="G99" s="774" t="s">
        <v>6614</v>
      </c>
      <c r="H99" s="775"/>
      <c r="I99" s="776"/>
      <c r="J99" s="429" t="s">
        <v>6</v>
      </c>
      <c r="K99" s="428"/>
      <c r="L99" s="425" t="s">
        <v>3</v>
      </c>
      <c r="M99" s="427">
        <v>192</v>
      </c>
      <c r="O99" s="393"/>
      <c r="P99" s="393"/>
      <c r="Q99" s="393"/>
      <c r="R99" s="393"/>
      <c r="S99" s="393"/>
      <c r="T99" s="393"/>
      <c r="U99" s="393"/>
    </row>
    <row r="100" spans="1:21" s="396" customFormat="1" ht="22.5">
      <c r="A100" s="785"/>
      <c r="B100" s="394" t="s">
        <v>77</v>
      </c>
      <c r="C100" s="374" t="s">
        <v>79</v>
      </c>
      <c r="D100" s="394" t="s">
        <v>22</v>
      </c>
      <c r="E100" s="758" t="s">
        <v>81</v>
      </c>
      <c r="F100" s="758"/>
      <c r="G100" s="777"/>
      <c r="H100" s="778"/>
      <c r="I100" s="779"/>
      <c r="J100" s="426" t="s">
        <v>17</v>
      </c>
      <c r="K100" s="425"/>
      <c r="L100" s="419"/>
      <c r="M100" s="424"/>
      <c r="O100" s="393"/>
      <c r="P100" s="393"/>
      <c r="Q100" s="393"/>
      <c r="R100" s="393"/>
      <c r="S100" s="393"/>
      <c r="T100" s="393"/>
      <c r="U100" s="393"/>
    </row>
    <row r="101" spans="1:21" s="396" customFormat="1">
      <c r="A101" s="785"/>
      <c r="B101" s="394"/>
      <c r="C101" s="374"/>
      <c r="D101" s="394"/>
      <c r="E101" s="394"/>
      <c r="F101" s="394"/>
      <c r="G101" s="423"/>
      <c r="H101" s="422"/>
      <c r="I101" s="421"/>
      <c r="J101" s="420" t="s">
        <v>5</v>
      </c>
      <c r="K101" s="419"/>
      <c r="L101" s="419" t="s">
        <v>3</v>
      </c>
      <c r="M101" s="418">
        <v>137.5</v>
      </c>
      <c r="O101" s="393"/>
      <c r="P101" s="393"/>
      <c r="Q101" s="393"/>
      <c r="R101" s="393"/>
      <c r="S101" s="393"/>
      <c r="T101" s="393"/>
      <c r="U101" s="393"/>
    </row>
    <row r="102" spans="1:21" s="396" customFormat="1" ht="13.5" thickBot="1">
      <c r="A102" s="786"/>
      <c r="B102" s="417" t="s">
        <v>4974</v>
      </c>
      <c r="C102" s="416" t="s">
        <v>6614</v>
      </c>
      <c r="D102" s="415">
        <v>43741</v>
      </c>
      <c r="E102" s="414" t="s">
        <v>4</v>
      </c>
      <c r="F102" s="413" t="s">
        <v>5375</v>
      </c>
      <c r="G102" s="412"/>
      <c r="H102" s="411"/>
      <c r="I102" s="410"/>
      <c r="J102" s="409" t="s">
        <v>4893</v>
      </c>
      <c r="K102" s="408"/>
      <c r="L102" s="407"/>
      <c r="M102" s="406"/>
      <c r="O102" s="393"/>
      <c r="P102" s="393"/>
      <c r="Q102" s="393"/>
      <c r="R102" s="393"/>
      <c r="S102" s="393"/>
      <c r="T102" s="393"/>
      <c r="U102" s="393"/>
    </row>
    <row r="103" spans="1:21" s="396" customFormat="1" ht="22.5">
      <c r="A103" s="784">
        <v>18</v>
      </c>
      <c r="B103" s="437" t="s">
        <v>76</v>
      </c>
      <c r="C103" s="438" t="s">
        <v>78</v>
      </c>
      <c r="D103" s="437" t="s">
        <v>23</v>
      </c>
      <c r="E103" s="772" t="s">
        <v>80</v>
      </c>
      <c r="F103" s="772"/>
      <c r="G103" s="772" t="s">
        <v>71</v>
      </c>
      <c r="H103" s="773"/>
      <c r="I103" s="436"/>
      <c r="J103" s="435"/>
      <c r="K103" s="435"/>
      <c r="L103" s="435"/>
      <c r="M103" s="434"/>
      <c r="N103" s="437"/>
      <c r="O103" s="393"/>
      <c r="P103" s="393"/>
      <c r="Q103" s="393"/>
      <c r="R103" s="393"/>
      <c r="S103" s="393"/>
      <c r="T103" s="393"/>
      <c r="U103" s="393"/>
    </row>
    <row r="104" spans="1:21" s="396" customFormat="1" ht="30.6" customHeight="1">
      <c r="A104" s="785"/>
      <c r="B104" s="433" t="s">
        <v>6613</v>
      </c>
      <c r="C104" s="433" t="s">
        <v>6612</v>
      </c>
      <c r="D104" s="432">
        <v>43872</v>
      </c>
      <c r="E104" s="431"/>
      <c r="F104" s="430" t="s">
        <v>6611</v>
      </c>
      <c r="G104" s="774" t="s">
        <v>6610</v>
      </c>
      <c r="H104" s="775"/>
      <c r="I104" s="776"/>
      <c r="J104" s="429" t="s">
        <v>6</v>
      </c>
      <c r="K104" s="428"/>
      <c r="L104" s="425" t="s">
        <v>3</v>
      </c>
      <c r="M104" s="427">
        <v>208</v>
      </c>
      <c r="O104" s="393"/>
      <c r="P104" s="393"/>
      <c r="Q104" s="393"/>
      <c r="R104" s="393"/>
      <c r="S104" s="393"/>
      <c r="T104" s="393"/>
      <c r="U104" s="393"/>
    </row>
    <row r="105" spans="1:21" s="396" customFormat="1" ht="22.5">
      <c r="A105" s="785"/>
      <c r="B105" s="394" t="s">
        <v>77</v>
      </c>
      <c r="C105" s="374" t="s">
        <v>79</v>
      </c>
      <c r="D105" s="394" t="s">
        <v>22</v>
      </c>
      <c r="E105" s="758" t="s">
        <v>81</v>
      </c>
      <c r="F105" s="758"/>
      <c r="G105" s="777"/>
      <c r="H105" s="778"/>
      <c r="I105" s="779"/>
      <c r="J105" s="426" t="s">
        <v>17</v>
      </c>
      <c r="K105" s="425"/>
      <c r="L105" s="419"/>
      <c r="M105" s="424"/>
      <c r="O105" s="393"/>
      <c r="P105" s="393"/>
      <c r="Q105" s="393"/>
      <c r="R105" s="393"/>
      <c r="S105" s="393"/>
      <c r="T105" s="393"/>
      <c r="U105" s="393"/>
    </row>
    <row r="106" spans="1:21" s="396" customFormat="1">
      <c r="A106" s="785"/>
      <c r="B106" s="394"/>
      <c r="C106" s="374"/>
      <c r="D106" s="394"/>
      <c r="E106" s="394"/>
      <c r="F106" s="394"/>
      <c r="G106" s="423"/>
      <c r="H106" s="422"/>
      <c r="I106" s="421"/>
      <c r="J106" s="420" t="s">
        <v>5</v>
      </c>
      <c r="K106" s="419"/>
      <c r="L106" s="419" t="s">
        <v>3</v>
      </c>
      <c r="M106" s="418">
        <v>152.5</v>
      </c>
      <c r="O106" s="393"/>
      <c r="P106" s="393"/>
      <c r="Q106" s="393"/>
      <c r="R106" s="393"/>
      <c r="S106" s="393"/>
      <c r="T106" s="393"/>
      <c r="U106" s="393"/>
    </row>
    <row r="107" spans="1:21" s="396" customFormat="1" ht="13.5" thickBot="1">
      <c r="A107" s="786"/>
      <c r="B107" s="417" t="s">
        <v>4974</v>
      </c>
      <c r="C107" s="416" t="s">
        <v>6610</v>
      </c>
      <c r="D107" s="415">
        <v>43874</v>
      </c>
      <c r="E107" s="414" t="s">
        <v>4</v>
      </c>
      <c r="F107" s="413" t="s">
        <v>6609</v>
      </c>
      <c r="G107" s="412"/>
      <c r="H107" s="411"/>
      <c r="I107" s="410"/>
      <c r="J107" s="409" t="s">
        <v>4893</v>
      </c>
      <c r="K107" s="408"/>
      <c r="L107" s="407"/>
      <c r="M107" s="406"/>
      <c r="O107" s="393"/>
      <c r="P107" s="393"/>
      <c r="Q107" s="393"/>
      <c r="R107" s="393"/>
      <c r="S107" s="393"/>
      <c r="T107" s="393"/>
      <c r="U107" s="393"/>
    </row>
    <row r="108" spans="1:21" s="396" customFormat="1" ht="22.5">
      <c r="A108" s="784">
        <v>19</v>
      </c>
      <c r="B108" s="437" t="s">
        <v>76</v>
      </c>
      <c r="C108" s="438" t="s">
        <v>78</v>
      </c>
      <c r="D108" s="437" t="s">
        <v>23</v>
      </c>
      <c r="E108" s="772" t="s">
        <v>80</v>
      </c>
      <c r="F108" s="772"/>
      <c r="G108" s="772" t="s">
        <v>71</v>
      </c>
      <c r="H108" s="773"/>
      <c r="I108" s="436"/>
      <c r="J108" s="435"/>
      <c r="K108" s="435"/>
      <c r="L108" s="435"/>
      <c r="M108" s="434"/>
      <c r="N108" s="437"/>
      <c r="O108" s="393"/>
      <c r="P108" s="393"/>
      <c r="Q108" s="393"/>
      <c r="R108" s="393"/>
      <c r="S108" s="393"/>
      <c r="T108" s="393"/>
      <c r="U108" s="393"/>
    </row>
    <row r="109" spans="1:21" s="396" customFormat="1" ht="40.9" customHeight="1">
      <c r="A109" s="785"/>
      <c r="B109" s="433" t="s">
        <v>6606</v>
      </c>
      <c r="C109" s="433" t="s">
        <v>6608</v>
      </c>
      <c r="D109" s="432">
        <v>43739</v>
      </c>
      <c r="E109" s="431"/>
      <c r="F109" s="430" t="s">
        <v>6187</v>
      </c>
      <c r="G109" s="774" t="s">
        <v>6607</v>
      </c>
      <c r="H109" s="775"/>
      <c r="I109" s="776"/>
      <c r="J109" s="429" t="s">
        <v>6</v>
      </c>
      <c r="K109" s="428"/>
      <c r="L109" s="425" t="s">
        <v>3</v>
      </c>
      <c r="M109" s="427">
        <v>230</v>
      </c>
      <c r="O109" s="393"/>
      <c r="P109" s="393"/>
      <c r="Q109" s="393"/>
      <c r="R109" s="393"/>
      <c r="S109" s="393"/>
      <c r="T109" s="393"/>
      <c r="U109" s="393"/>
    </row>
    <row r="110" spans="1:21" s="396" customFormat="1" ht="22.5">
      <c r="A110" s="785"/>
      <c r="B110" s="394" t="s">
        <v>77</v>
      </c>
      <c r="C110" s="374" t="s">
        <v>79</v>
      </c>
      <c r="D110" s="394" t="s">
        <v>22</v>
      </c>
      <c r="E110" s="758" t="s">
        <v>81</v>
      </c>
      <c r="F110" s="758"/>
      <c r="G110" s="777"/>
      <c r="H110" s="778"/>
      <c r="I110" s="779"/>
      <c r="J110" s="426" t="s">
        <v>17</v>
      </c>
      <c r="K110" s="425"/>
      <c r="L110" s="419"/>
      <c r="M110" s="424"/>
      <c r="O110" s="393"/>
      <c r="P110" s="393"/>
      <c r="Q110" s="393"/>
      <c r="R110" s="393"/>
      <c r="S110" s="393"/>
      <c r="T110" s="393"/>
      <c r="U110" s="393"/>
    </row>
    <row r="111" spans="1:21" s="396" customFormat="1">
      <c r="A111" s="785"/>
      <c r="B111" s="394"/>
      <c r="C111" s="374"/>
      <c r="D111" s="394"/>
      <c r="E111" s="394"/>
      <c r="F111" s="394"/>
      <c r="G111" s="423"/>
      <c r="H111" s="422"/>
      <c r="I111" s="421"/>
      <c r="J111" s="420" t="s">
        <v>5</v>
      </c>
      <c r="K111" s="419"/>
      <c r="L111" s="419" t="s">
        <v>3</v>
      </c>
      <c r="M111" s="418">
        <v>152.5</v>
      </c>
      <c r="O111" s="393"/>
      <c r="P111" s="393"/>
      <c r="Q111" s="393"/>
      <c r="R111" s="393"/>
      <c r="S111" s="393"/>
      <c r="T111" s="393"/>
      <c r="U111" s="393"/>
    </row>
    <row r="112" spans="1:21" s="396" customFormat="1" ht="13.5" thickBot="1">
      <c r="A112" s="786"/>
      <c r="B112" s="417" t="s">
        <v>4974</v>
      </c>
      <c r="C112" s="416" t="s">
        <v>6607</v>
      </c>
      <c r="D112" s="415">
        <v>43741</v>
      </c>
      <c r="E112" s="414" t="s">
        <v>4</v>
      </c>
      <c r="F112" s="413" t="s">
        <v>5375</v>
      </c>
      <c r="G112" s="412"/>
      <c r="H112" s="411"/>
      <c r="I112" s="410"/>
      <c r="J112" s="409" t="s">
        <v>4893</v>
      </c>
      <c r="K112" s="408"/>
      <c r="L112" s="407"/>
      <c r="M112" s="406"/>
      <c r="O112" s="393"/>
      <c r="P112" s="393"/>
      <c r="Q112" s="393"/>
      <c r="R112" s="393"/>
      <c r="S112" s="393"/>
      <c r="T112" s="393"/>
      <c r="U112" s="393"/>
    </row>
    <row r="113" spans="1:21" s="396" customFormat="1" ht="22.5">
      <c r="A113" s="784">
        <v>20</v>
      </c>
      <c r="B113" s="437" t="s">
        <v>76</v>
      </c>
      <c r="C113" s="438" t="s">
        <v>78</v>
      </c>
      <c r="D113" s="437" t="s">
        <v>23</v>
      </c>
      <c r="E113" s="772" t="s">
        <v>80</v>
      </c>
      <c r="F113" s="772"/>
      <c r="G113" s="772" t="s">
        <v>71</v>
      </c>
      <c r="H113" s="773"/>
      <c r="I113" s="436"/>
      <c r="J113" s="435"/>
      <c r="K113" s="435"/>
      <c r="L113" s="435"/>
      <c r="M113" s="434"/>
      <c r="N113" s="437"/>
      <c r="O113" s="393"/>
      <c r="P113" s="393"/>
      <c r="Q113" s="393"/>
      <c r="R113" s="393"/>
      <c r="S113" s="393"/>
      <c r="T113" s="393"/>
      <c r="U113" s="393"/>
    </row>
    <row r="114" spans="1:21" s="396" customFormat="1" ht="30.6" customHeight="1">
      <c r="A114" s="785"/>
      <c r="B114" s="433" t="s">
        <v>6606</v>
      </c>
      <c r="C114" s="433" t="s">
        <v>6605</v>
      </c>
      <c r="D114" s="432">
        <v>43761</v>
      </c>
      <c r="E114" s="431"/>
      <c r="F114" s="430" t="s">
        <v>4792</v>
      </c>
      <c r="G114" s="774" t="s">
        <v>6604</v>
      </c>
      <c r="H114" s="775"/>
      <c r="I114" s="776"/>
      <c r="J114" s="429" t="s">
        <v>6</v>
      </c>
      <c r="K114" s="428"/>
      <c r="L114" s="425" t="s">
        <v>3</v>
      </c>
      <c r="M114" s="427">
        <v>254</v>
      </c>
      <c r="O114" s="393"/>
      <c r="P114" s="393"/>
      <c r="Q114" s="393"/>
      <c r="R114" s="393"/>
      <c r="S114" s="393"/>
      <c r="T114" s="393"/>
      <c r="U114" s="393"/>
    </row>
    <row r="115" spans="1:21" s="396" customFormat="1" ht="22.5">
      <c r="A115" s="785"/>
      <c r="B115" s="394" t="s">
        <v>77</v>
      </c>
      <c r="C115" s="374" t="s">
        <v>79</v>
      </c>
      <c r="D115" s="394" t="s">
        <v>22</v>
      </c>
      <c r="E115" s="758" t="s">
        <v>81</v>
      </c>
      <c r="F115" s="758"/>
      <c r="G115" s="777"/>
      <c r="H115" s="778"/>
      <c r="I115" s="779"/>
      <c r="J115" s="426" t="s">
        <v>17</v>
      </c>
      <c r="K115" s="425"/>
      <c r="L115" s="419"/>
      <c r="M115" s="424"/>
      <c r="O115" s="393"/>
      <c r="P115" s="393"/>
      <c r="Q115" s="393"/>
      <c r="R115" s="393"/>
      <c r="S115" s="393"/>
      <c r="T115" s="393"/>
      <c r="U115" s="393"/>
    </row>
    <row r="116" spans="1:21" s="396" customFormat="1">
      <c r="A116" s="785"/>
      <c r="B116" s="394"/>
      <c r="C116" s="374"/>
      <c r="D116" s="394"/>
      <c r="E116" s="394"/>
      <c r="F116" s="394"/>
      <c r="G116" s="423"/>
      <c r="H116" s="422"/>
      <c r="I116" s="421"/>
      <c r="J116" s="420" t="s">
        <v>5</v>
      </c>
      <c r="K116" s="419"/>
      <c r="L116" s="419" t="s">
        <v>3</v>
      </c>
      <c r="M116" s="418">
        <v>140</v>
      </c>
      <c r="O116" s="393"/>
      <c r="P116" s="393"/>
      <c r="Q116" s="393"/>
      <c r="R116" s="393"/>
      <c r="S116" s="393"/>
      <c r="T116" s="393"/>
      <c r="U116" s="393"/>
    </row>
    <row r="117" spans="1:21" s="396" customFormat="1" ht="13.5" thickBot="1">
      <c r="A117" s="786"/>
      <c r="B117" s="417" t="s">
        <v>4974</v>
      </c>
      <c r="C117" s="416" t="s">
        <v>6604</v>
      </c>
      <c r="D117" s="415">
        <v>43763</v>
      </c>
      <c r="E117" s="414" t="s">
        <v>4</v>
      </c>
      <c r="F117" s="413" t="s">
        <v>6603</v>
      </c>
      <c r="G117" s="412"/>
      <c r="H117" s="411"/>
      <c r="I117" s="410"/>
      <c r="J117" s="409" t="s">
        <v>4893</v>
      </c>
      <c r="K117" s="408"/>
      <c r="L117" s="407"/>
      <c r="M117" s="406"/>
      <c r="O117" s="393"/>
      <c r="P117" s="393"/>
      <c r="Q117" s="393"/>
      <c r="R117" s="393"/>
      <c r="S117" s="393"/>
      <c r="T117" s="393"/>
      <c r="U117" s="393"/>
    </row>
    <row r="118" spans="1:21" s="396" customFormat="1" ht="22.5">
      <c r="A118" s="784">
        <v>21</v>
      </c>
      <c r="B118" s="437" t="s">
        <v>76</v>
      </c>
      <c r="C118" s="438" t="s">
        <v>78</v>
      </c>
      <c r="D118" s="437" t="s">
        <v>23</v>
      </c>
      <c r="E118" s="772" t="s">
        <v>80</v>
      </c>
      <c r="F118" s="772"/>
      <c r="G118" s="772" t="s">
        <v>71</v>
      </c>
      <c r="H118" s="773"/>
      <c r="I118" s="436"/>
      <c r="J118" s="435"/>
      <c r="K118" s="435"/>
      <c r="L118" s="435"/>
      <c r="M118" s="434"/>
      <c r="N118" s="437"/>
      <c r="O118" s="393"/>
      <c r="P118" s="393"/>
      <c r="Q118" s="393"/>
      <c r="R118" s="393"/>
      <c r="S118" s="393"/>
      <c r="T118" s="393"/>
      <c r="U118" s="393"/>
    </row>
    <row r="119" spans="1:21" s="396" customFormat="1" ht="40.9" customHeight="1">
      <c r="A119" s="785"/>
      <c r="B119" s="433" t="s">
        <v>6602</v>
      </c>
      <c r="C119" s="433" t="s">
        <v>6601</v>
      </c>
      <c r="D119" s="432">
        <v>43786</v>
      </c>
      <c r="E119" s="431"/>
      <c r="F119" s="430" t="s">
        <v>6600</v>
      </c>
      <c r="G119" s="774" t="s">
        <v>5971</v>
      </c>
      <c r="H119" s="775"/>
      <c r="I119" s="776"/>
      <c r="J119" s="429" t="s">
        <v>6</v>
      </c>
      <c r="K119" s="428"/>
      <c r="L119" s="425" t="s">
        <v>3</v>
      </c>
      <c r="M119" s="427">
        <f>384+56.64</f>
        <v>440.64</v>
      </c>
      <c r="O119" s="393"/>
      <c r="P119" s="393"/>
      <c r="Q119" s="393"/>
      <c r="R119" s="393"/>
      <c r="S119" s="393"/>
      <c r="T119" s="393"/>
      <c r="U119" s="393"/>
    </row>
    <row r="120" spans="1:21" s="396" customFormat="1" ht="22.5">
      <c r="A120" s="785"/>
      <c r="B120" s="394" t="s">
        <v>77</v>
      </c>
      <c r="C120" s="374" t="s">
        <v>79</v>
      </c>
      <c r="D120" s="394" t="s">
        <v>22</v>
      </c>
      <c r="E120" s="758" t="s">
        <v>81</v>
      </c>
      <c r="F120" s="758"/>
      <c r="G120" s="777"/>
      <c r="H120" s="778"/>
      <c r="I120" s="779"/>
      <c r="J120" s="426" t="s">
        <v>17</v>
      </c>
      <c r="K120" s="425"/>
      <c r="L120" s="419" t="s">
        <v>3</v>
      </c>
      <c r="M120" s="424">
        <v>314.60000000000002</v>
      </c>
      <c r="O120" s="393"/>
      <c r="P120" s="393"/>
      <c r="Q120" s="393"/>
      <c r="R120" s="393"/>
      <c r="S120" s="393"/>
      <c r="T120" s="393"/>
      <c r="U120" s="393"/>
    </row>
    <row r="121" spans="1:21" s="396" customFormat="1">
      <c r="A121" s="785"/>
      <c r="B121" s="394"/>
      <c r="C121" s="374"/>
      <c r="D121" s="394"/>
      <c r="E121" s="394"/>
      <c r="F121" s="394"/>
      <c r="G121" s="423"/>
      <c r="H121" s="422"/>
      <c r="I121" s="421"/>
      <c r="J121" s="420" t="s">
        <v>5</v>
      </c>
      <c r="K121" s="419"/>
      <c r="L121" s="419" t="s">
        <v>93</v>
      </c>
      <c r="M121" s="418">
        <v>138</v>
      </c>
      <c r="O121" s="393"/>
      <c r="P121" s="393"/>
      <c r="Q121" s="393"/>
      <c r="R121" s="393"/>
      <c r="S121" s="393"/>
      <c r="T121" s="393"/>
      <c r="U121" s="393"/>
    </row>
    <row r="122" spans="1:21" s="396" customFormat="1" ht="13.5" thickBot="1">
      <c r="A122" s="786"/>
      <c r="B122" s="417" t="s">
        <v>4960</v>
      </c>
      <c r="C122" s="416" t="s">
        <v>5971</v>
      </c>
      <c r="D122" s="415">
        <v>43790</v>
      </c>
      <c r="E122" s="414" t="s">
        <v>4</v>
      </c>
      <c r="F122" s="413" t="s">
        <v>6599</v>
      </c>
      <c r="G122" s="412"/>
      <c r="H122" s="411"/>
      <c r="I122" s="410"/>
      <c r="J122" s="409" t="s">
        <v>4893</v>
      </c>
      <c r="K122" s="408"/>
      <c r="L122" s="407"/>
      <c r="M122" s="406"/>
      <c r="O122" s="393"/>
      <c r="P122" s="393"/>
      <c r="Q122" s="393"/>
      <c r="R122" s="393"/>
      <c r="S122" s="393"/>
      <c r="T122" s="393"/>
      <c r="U122" s="393"/>
    </row>
    <row r="123" spans="1:21" s="396" customFormat="1" ht="22.5">
      <c r="A123" s="784">
        <v>22</v>
      </c>
      <c r="B123" s="437" t="s">
        <v>76</v>
      </c>
      <c r="C123" s="438" t="s">
        <v>78</v>
      </c>
      <c r="D123" s="437" t="s">
        <v>23</v>
      </c>
      <c r="E123" s="772" t="s">
        <v>80</v>
      </c>
      <c r="F123" s="772"/>
      <c r="G123" s="772" t="s">
        <v>71</v>
      </c>
      <c r="H123" s="773"/>
      <c r="I123" s="436"/>
      <c r="J123" s="435"/>
      <c r="K123" s="435"/>
      <c r="L123" s="435"/>
      <c r="M123" s="434"/>
      <c r="N123" s="437"/>
      <c r="O123" s="393"/>
      <c r="P123" s="393"/>
      <c r="Q123" s="393"/>
      <c r="R123" s="393"/>
      <c r="S123" s="393"/>
      <c r="T123" s="393"/>
      <c r="U123" s="393"/>
    </row>
    <row r="124" spans="1:21" s="396" customFormat="1" ht="78.75">
      <c r="A124" s="785"/>
      <c r="B124" s="433" t="s">
        <v>6598</v>
      </c>
      <c r="C124" s="433" t="s">
        <v>6597</v>
      </c>
      <c r="D124" s="432">
        <v>43779</v>
      </c>
      <c r="E124" s="431"/>
      <c r="F124" s="430" t="s">
        <v>5092</v>
      </c>
      <c r="G124" s="774" t="s">
        <v>4983</v>
      </c>
      <c r="H124" s="775"/>
      <c r="I124" s="776"/>
      <c r="J124" s="429" t="s">
        <v>6</v>
      </c>
      <c r="K124" s="428"/>
      <c r="L124" s="425" t="s">
        <v>3</v>
      </c>
      <c r="M124" s="427">
        <v>1000</v>
      </c>
      <c r="O124" s="393"/>
      <c r="P124" s="393"/>
      <c r="Q124" s="393"/>
      <c r="R124" s="393"/>
      <c r="S124" s="393"/>
      <c r="T124" s="393"/>
      <c r="U124" s="393"/>
    </row>
    <row r="125" spans="1:21" s="396" customFormat="1" ht="22.5">
      <c r="A125" s="785"/>
      <c r="B125" s="394" t="s">
        <v>77</v>
      </c>
      <c r="C125" s="374" t="s">
        <v>79</v>
      </c>
      <c r="D125" s="394" t="s">
        <v>22</v>
      </c>
      <c r="E125" s="758" t="s">
        <v>81</v>
      </c>
      <c r="F125" s="758"/>
      <c r="G125" s="777"/>
      <c r="H125" s="778"/>
      <c r="I125" s="779"/>
      <c r="J125" s="426" t="s">
        <v>17</v>
      </c>
      <c r="K125" s="425"/>
      <c r="L125" s="419" t="s">
        <v>93</v>
      </c>
      <c r="M125" s="424">
        <v>1554.01</v>
      </c>
      <c r="O125" s="393"/>
      <c r="P125" s="393"/>
      <c r="Q125" s="393"/>
      <c r="R125" s="393"/>
      <c r="S125" s="393"/>
      <c r="T125" s="393"/>
      <c r="U125" s="393"/>
    </row>
    <row r="126" spans="1:21" s="396" customFormat="1">
      <c r="A126" s="785"/>
      <c r="B126" s="394"/>
      <c r="C126" s="374"/>
      <c r="D126" s="394"/>
      <c r="E126" s="394"/>
      <c r="F126" s="394"/>
      <c r="G126" s="423"/>
      <c r="H126" s="422"/>
      <c r="I126" s="421"/>
      <c r="J126" s="420" t="s">
        <v>5</v>
      </c>
      <c r="K126" s="419"/>
      <c r="L126" s="419" t="s">
        <v>93</v>
      </c>
      <c r="M126" s="418">
        <v>110</v>
      </c>
      <c r="P126" s="405"/>
      <c r="R126" s="405"/>
      <c r="S126" s="393"/>
      <c r="T126" s="393"/>
      <c r="U126" s="393"/>
    </row>
    <row r="127" spans="1:21" s="396" customFormat="1" ht="23.25" thickBot="1">
      <c r="A127" s="786"/>
      <c r="B127" s="417" t="s">
        <v>6596</v>
      </c>
      <c r="C127" s="416" t="s">
        <v>4983</v>
      </c>
      <c r="D127" s="415">
        <v>43785</v>
      </c>
      <c r="E127" s="414" t="s">
        <v>4</v>
      </c>
      <c r="F127" s="413" t="s">
        <v>5091</v>
      </c>
      <c r="G127" s="412"/>
      <c r="H127" s="411"/>
      <c r="I127" s="410"/>
      <c r="J127" s="409" t="s">
        <v>4893</v>
      </c>
      <c r="K127" s="408"/>
      <c r="L127" s="407"/>
      <c r="M127" s="406"/>
      <c r="O127" s="789"/>
      <c r="P127" s="789"/>
      <c r="Q127" s="789"/>
      <c r="R127" s="789"/>
      <c r="S127" s="393"/>
      <c r="T127" s="393"/>
      <c r="U127" s="393"/>
    </row>
    <row r="128" spans="1:21" s="396" customFormat="1" ht="22.5">
      <c r="A128" s="784">
        <v>23</v>
      </c>
      <c r="B128" s="437" t="s">
        <v>76</v>
      </c>
      <c r="C128" s="438" t="s">
        <v>78</v>
      </c>
      <c r="D128" s="437" t="s">
        <v>23</v>
      </c>
      <c r="E128" s="772" t="s">
        <v>80</v>
      </c>
      <c r="F128" s="772"/>
      <c r="G128" s="772" t="s">
        <v>71</v>
      </c>
      <c r="H128" s="773"/>
      <c r="I128" s="436"/>
      <c r="J128" s="435"/>
      <c r="K128" s="435"/>
      <c r="L128" s="435"/>
      <c r="M128" s="434"/>
      <c r="N128" s="437"/>
      <c r="P128" s="405"/>
      <c r="R128" s="405"/>
      <c r="S128" s="393"/>
      <c r="T128" s="393"/>
      <c r="U128" s="393"/>
    </row>
    <row r="129" spans="1:21" s="396" customFormat="1" ht="90">
      <c r="A129" s="785"/>
      <c r="B129" s="433" t="s">
        <v>6595</v>
      </c>
      <c r="C129" s="433" t="s">
        <v>6594</v>
      </c>
      <c r="D129" s="432">
        <v>43806</v>
      </c>
      <c r="E129" s="431"/>
      <c r="F129" s="430" t="s">
        <v>5183</v>
      </c>
      <c r="G129" s="774" t="s">
        <v>6593</v>
      </c>
      <c r="H129" s="775"/>
      <c r="I129" s="776"/>
      <c r="J129" s="429" t="s">
        <v>6</v>
      </c>
      <c r="K129" s="428"/>
      <c r="L129" s="425" t="s">
        <v>3</v>
      </c>
      <c r="M129" s="427">
        <v>698</v>
      </c>
      <c r="P129" s="405"/>
      <c r="R129" s="405"/>
      <c r="S129" s="393"/>
      <c r="T129" s="393"/>
      <c r="U129" s="393"/>
    </row>
    <row r="130" spans="1:21" s="396" customFormat="1" ht="22.5">
      <c r="A130" s="785"/>
      <c r="B130" s="394" t="s">
        <v>77</v>
      </c>
      <c r="C130" s="374" t="s">
        <v>79</v>
      </c>
      <c r="D130" s="394" t="s">
        <v>22</v>
      </c>
      <c r="E130" s="758" t="s">
        <v>81</v>
      </c>
      <c r="F130" s="758"/>
      <c r="G130" s="777"/>
      <c r="H130" s="778"/>
      <c r="I130" s="779"/>
      <c r="J130" s="426" t="s">
        <v>17</v>
      </c>
      <c r="K130" s="425"/>
      <c r="L130" s="419" t="s">
        <v>3</v>
      </c>
      <c r="M130" s="424">
        <v>247.96</v>
      </c>
      <c r="P130" s="405"/>
      <c r="R130" s="405"/>
      <c r="S130" s="393"/>
      <c r="T130" s="393"/>
      <c r="U130" s="393"/>
    </row>
    <row r="131" spans="1:21" s="396" customFormat="1">
      <c r="A131" s="785"/>
      <c r="B131" s="394"/>
      <c r="C131" s="374"/>
      <c r="D131" s="394"/>
      <c r="E131" s="394"/>
      <c r="F131" s="394"/>
      <c r="G131" s="423"/>
      <c r="H131" s="422"/>
      <c r="I131" s="421"/>
      <c r="J131" s="420" t="s">
        <v>5</v>
      </c>
      <c r="K131" s="419"/>
      <c r="L131" s="419"/>
      <c r="M131" s="418"/>
      <c r="P131" s="405"/>
      <c r="R131" s="405"/>
      <c r="S131" s="393"/>
      <c r="T131" s="393"/>
      <c r="U131" s="393"/>
    </row>
    <row r="132" spans="1:21" s="396" customFormat="1" ht="13.5" thickBot="1">
      <c r="A132" s="786"/>
      <c r="B132" s="417" t="s">
        <v>6136</v>
      </c>
      <c r="C132" s="416" t="s">
        <v>6593</v>
      </c>
      <c r="D132" s="415">
        <v>43809</v>
      </c>
      <c r="E132" s="414" t="s">
        <v>4</v>
      </c>
      <c r="F132" s="413" t="s">
        <v>6592</v>
      </c>
      <c r="G132" s="412"/>
      <c r="H132" s="411"/>
      <c r="I132" s="410"/>
      <c r="J132" s="409" t="s">
        <v>4893</v>
      </c>
      <c r="K132" s="408"/>
      <c r="L132" s="407"/>
      <c r="M132" s="406"/>
      <c r="P132" s="405"/>
      <c r="R132" s="405"/>
      <c r="S132" s="393"/>
      <c r="T132" s="393"/>
      <c r="U132" s="393"/>
    </row>
    <row r="133" spans="1:21" s="396" customFormat="1" ht="22.5">
      <c r="A133" s="784">
        <v>24</v>
      </c>
      <c r="B133" s="437" t="s">
        <v>76</v>
      </c>
      <c r="C133" s="438" t="s">
        <v>78</v>
      </c>
      <c r="D133" s="437" t="s">
        <v>23</v>
      </c>
      <c r="E133" s="772" t="s">
        <v>80</v>
      </c>
      <c r="F133" s="772"/>
      <c r="G133" s="772" t="s">
        <v>71</v>
      </c>
      <c r="H133" s="773"/>
      <c r="I133" s="436"/>
      <c r="J133" s="435"/>
      <c r="K133" s="435"/>
      <c r="L133" s="435"/>
      <c r="M133" s="434"/>
      <c r="N133" s="437"/>
      <c r="P133" s="405"/>
      <c r="R133" s="405"/>
      <c r="S133" s="393"/>
      <c r="T133" s="393"/>
      <c r="U133" s="393"/>
    </row>
    <row r="134" spans="1:21" s="396" customFormat="1" ht="157.5">
      <c r="A134" s="785"/>
      <c r="B134" s="433" t="s">
        <v>6591</v>
      </c>
      <c r="C134" s="433" t="s">
        <v>6590</v>
      </c>
      <c r="D134" s="432">
        <v>43740</v>
      </c>
      <c r="E134" s="431"/>
      <c r="F134" s="430" t="s">
        <v>5446</v>
      </c>
      <c r="G134" s="774" t="s">
        <v>6589</v>
      </c>
      <c r="H134" s="775"/>
      <c r="I134" s="776"/>
      <c r="J134" s="429" t="s">
        <v>6</v>
      </c>
      <c r="K134" s="428"/>
      <c r="L134" s="425" t="s">
        <v>3</v>
      </c>
      <c r="M134" s="427">
        <v>98</v>
      </c>
      <c r="P134" s="405"/>
      <c r="R134" s="405"/>
      <c r="S134" s="393"/>
      <c r="T134" s="393"/>
      <c r="U134" s="393"/>
    </row>
    <row r="135" spans="1:21" s="396" customFormat="1" ht="22.5">
      <c r="A135" s="785"/>
      <c r="B135" s="394" t="s">
        <v>77</v>
      </c>
      <c r="C135" s="374" t="s">
        <v>79</v>
      </c>
      <c r="D135" s="394" t="s">
        <v>22</v>
      </c>
      <c r="E135" s="758" t="s">
        <v>81</v>
      </c>
      <c r="F135" s="758"/>
      <c r="G135" s="777"/>
      <c r="H135" s="778"/>
      <c r="I135" s="779"/>
      <c r="J135" s="426" t="s">
        <v>17</v>
      </c>
      <c r="K135" s="425"/>
      <c r="L135" s="419" t="s">
        <v>93</v>
      </c>
      <c r="M135" s="424">
        <v>396.6</v>
      </c>
      <c r="P135" s="405"/>
      <c r="R135" s="405"/>
      <c r="S135" s="393"/>
      <c r="T135" s="393"/>
      <c r="U135" s="393"/>
    </row>
    <row r="136" spans="1:21" s="396" customFormat="1">
      <c r="A136" s="785"/>
      <c r="B136" s="394"/>
      <c r="C136" s="374"/>
      <c r="D136" s="394"/>
      <c r="E136" s="394"/>
      <c r="F136" s="394"/>
      <c r="G136" s="423"/>
      <c r="H136" s="422"/>
      <c r="I136" s="421"/>
      <c r="J136" s="420" t="s">
        <v>5</v>
      </c>
      <c r="K136" s="419"/>
      <c r="L136" s="419"/>
      <c r="M136" s="418"/>
      <c r="P136" s="405"/>
      <c r="R136" s="405"/>
      <c r="S136" s="393"/>
      <c r="T136" s="393"/>
      <c r="U136" s="393"/>
    </row>
    <row r="137" spans="1:21" s="396" customFormat="1" ht="13.5" thickBot="1">
      <c r="A137" s="786"/>
      <c r="B137" s="417" t="s">
        <v>4905</v>
      </c>
      <c r="C137" s="416" t="s">
        <v>6589</v>
      </c>
      <c r="D137" s="415">
        <v>43741</v>
      </c>
      <c r="E137" s="414" t="s">
        <v>4</v>
      </c>
      <c r="F137" s="413" t="s">
        <v>5061</v>
      </c>
      <c r="G137" s="412"/>
      <c r="H137" s="411"/>
      <c r="I137" s="410"/>
      <c r="J137" s="409" t="s">
        <v>4893</v>
      </c>
      <c r="K137" s="408"/>
      <c r="L137" s="407"/>
      <c r="M137" s="406"/>
      <c r="O137" s="393"/>
      <c r="P137" s="393"/>
      <c r="Q137" s="393"/>
      <c r="R137" s="393"/>
      <c r="S137" s="393"/>
      <c r="T137" s="393"/>
      <c r="U137" s="393"/>
    </row>
    <row r="138" spans="1:21" s="396" customFormat="1" ht="22.5">
      <c r="A138" s="784">
        <v>25</v>
      </c>
      <c r="B138" s="437" t="s">
        <v>76</v>
      </c>
      <c r="C138" s="438" t="s">
        <v>78</v>
      </c>
      <c r="D138" s="437" t="s">
        <v>23</v>
      </c>
      <c r="E138" s="772" t="s">
        <v>80</v>
      </c>
      <c r="F138" s="772"/>
      <c r="G138" s="772" t="s">
        <v>71</v>
      </c>
      <c r="H138" s="773"/>
      <c r="I138" s="436"/>
      <c r="J138" s="435"/>
      <c r="K138" s="435"/>
      <c r="L138" s="435"/>
      <c r="M138" s="434"/>
      <c r="N138" s="437"/>
      <c r="O138" s="393"/>
      <c r="P138" s="393"/>
      <c r="Q138" s="393"/>
      <c r="R138" s="393"/>
      <c r="S138" s="393"/>
      <c r="T138" s="393"/>
      <c r="U138" s="393"/>
    </row>
    <row r="139" spans="1:21" s="396" customFormat="1" ht="112.5">
      <c r="A139" s="785"/>
      <c r="B139" s="433" t="s">
        <v>6588</v>
      </c>
      <c r="C139" s="433" t="s">
        <v>6587</v>
      </c>
      <c r="D139" s="432">
        <v>43884</v>
      </c>
      <c r="E139" s="431"/>
      <c r="F139" s="430" t="s">
        <v>4961</v>
      </c>
      <c r="G139" s="774" t="s">
        <v>6586</v>
      </c>
      <c r="H139" s="775"/>
      <c r="I139" s="776"/>
      <c r="J139" s="429" t="s">
        <v>6</v>
      </c>
      <c r="K139" s="428"/>
      <c r="L139" s="425" t="s">
        <v>3</v>
      </c>
      <c r="M139" s="427">
        <v>205</v>
      </c>
      <c r="O139" s="393"/>
      <c r="P139" s="393"/>
      <c r="Q139" s="393"/>
      <c r="R139" s="393"/>
      <c r="S139" s="393"/>
      <c r="T139" s="393"/>
      <c r="U139" s="393"/>
    </row>
    <row r="140" spans="1:21" s="396" customFormat="1" ht="22.5">
      <c r="A140" s="785"/>
      <c r="B140" s="394" t="s">
        <v>77</v>
      </c>
      <c r="C140" s="374" t="s">
        <v>79</v>
      </c>
      <c r="D140" s="394" t="s">
        <v>22</v>
      </c>
      <c r="E140" s="758" t="s">
        <v>81</v>
      </c>
      <c r="F140" s="758"/>
      <c r="G140" s="777"/>
      <c r="H140" s="778"/>
      <c r="I140" s="779"/>
      <c r="J140" s="426" t="s">
        <v>17</v>
      </c>
      <c r="K140" s="425"/>
      <c r="L140" s="419" t="s">
        <v>93</v>
      </c>
      <c r="M140" s="424">
        <v>354.8</v>
      </c>
      <c r="O140" s="393"/>
      <c r="P140" s="393"/>
      <c r="Q140" s="393"/>
      <c r="R140" s="393"/>
      <c r="S140" s="393"/>
      <c r="T140" s="393"/>
      <c r="U140" s="393"/>
    </row>
    <row r="141" spans="1:21" s="396" customFormat="1">
      <c r="A141" s="785"/>
      <c r="B141" s="394"/>
      <c r="C141" s="374"/>
      <c r="D141" s="394"/>
      <c r="E141" s="394"/>
      <c r="F141" s="394"/>
      <c r="G141" s="423"/>
      <c r="H141" s="422"/>
      <c r="I141" s="421"/>
      <c r="J141" s="420" t="s">
        <v>5</v>
      </c>
      <c r="K141" s="419"/>
      <c r="L141" s="419"/>
      <c r="M141" s="418"/>
      <c r="O141" s="393"/>
      <c r="P141" s="393"/>
      <c r="Q141" s="393"/>
      <c r="R141" s="393"/>
      <c r="S141" s="393"/>
      <c r="T141" s="393"/>
      <c r="U141" s="393"/>
    </row>
    <row r="142" spans="1:21" s="396" customFormat="1" ht="13.5" thickBot="1">
      <c r="A142" s="786"/>
      <c r="B142" s="417" t="s">
        <v>4905</v>
      </c>
      <c r="C142" s="416" t="s">
        <v>6586</v>
      </c>
      <c r="D142" s="415">
        <v>43885</v>
      </c>
      <c r="E142" s="414" t="s">
        <v>4</v>
      </c>
      <c r="F142" s="413" t="s">
        <v>6519</v>
      </c>
      <c r="G142" s="412"/>
      <c r="H142" s="411"/>
      <c r="I142" s="410"/>
      <c r="J142" s="409" t="s">
        <v>4893</v>
      </c>
      <c r="K142" s="408"/>
      <c r="L142" s="407"/>
      <c r="M142" s="406"/>
      <c r="O142" s="393"/>
      <c r="P142" s="393"/>
      <c r="Q142" s="393"/>
      <c r="R142" s="393"/>
      <c r="S142" s="393"/>
      <c r="T142" s="393"/>
      <c r="U142" s="393"/>
    </row>
    <row r="143" spans="1:21" s="396" customFormat="1" ht="22.5">
      <c r="A143" s="784">
        <v>26</v>
      </c>
      <c r="B143" s="437" t="s">
        <v>76</v>
      </c>
      <c r="C143" s="438" t="s">
        <v>78</v>
      </c>
      <c r="D143" s="437" t="s">
        <v>23</v>
      </c>
      <c r="E143" s="772" t="s">
        <v>80</v>
      </c>
      <c r="F143" s="772"/>
      <c r="G143" s="772" t="s">
        <v>71</v>
      </c>
      <c r="H143" s="773"/>
      <c r="I143" s="436"/>
      <c r="J143" s="435"/>
      <c r="K143" s="435"/>
      <c r="L143" s="435"/>
      <c r="M143" s="434"/>
      <c r="N143" s="437"/>
      <c r="O143" s="393"/>
      <c r="P143" s="393"/>
      <c r="Q143" s="393"/>
      <c r="R143" s="393"/>
      <c r="S143" s="393"/>
      <c r="T143" s="393"/>
      <c r="U143" s="393"/>
    </row>
    <row r="144" spans="1:21" s="396" customFormat="1" ht="45">
      <c r="A144" s="785"/>
      <c r="B144" s="433" t="s">
        <v>6585</v>
      </c>
      <c r="C144" s="433" t="s">
        <v>6584</v>
      </c>
      <c r="D144" s="432">
        <v>43856</v>
      </c>
      <c r="E144" s="431"/>
      <c r="F144" s="430" t="s">
        <v>4897</v>
      </c>
      <c r="G144" s="774" t="s">
        <v>6582</v>
      </c>
      <c r="H144" s="775"/>
      <c r="I144" s="776"/>
      <c r="J144" s="429" t="s">
        <v>6</v>
      </c>
      <c r="K144" s="428"/>
      <c r="L144" s="425" t="s">
        <v>3</v>
      </c>
      <c r="M144" s="427">
        <v>362.68</v>
      </c>
      <c r="O144" s="393"/>
      <c r="P144" s="393"/>
      <c r="Q144" s="393"/>
      <c r="R144" s="393"/>
      <c r="S144" s="393"/>
      <c r="T144" s="393"/>
      <c r="U144" s="393"/>
    </row>
    <row r="145" spans="1:21" s="396" customFormat="1" ht="22.5">
      <c r="A145" s="785"/>
      <c r="B145" s="394" t="s">
        <v>77</v>
      </c>
      <c r="C145" s="374" t="s">
        <v>79</v>
      </c>
      <c r="D145" s="394" t="s">
        <v>22</v>
      </c>
      <c r="E145" s="758" t="s">
        <v>81</v>
      </c>
      <c r="F145" s="758"/>
      <c r="G145" s="777"/>
      <c r="H145" s="778"/>
      <c r="I145" s="779"/>
      <c r="J145" s="426" t="s">
        <v>17</v>
      </c>
      <c r="K145" s="425"/>
      <c r="L145" s="419" t="s">
        <v>93</v>
      </c>
      <c r="M145" s="424">
        <v>414.24</v>
      </c>
      <c r="O145" s="393"/>
      <c r="P145" s="393"/>
      <c r="Q145" s="393"/>
      <c r="R145" s="393"/>
      <c r="S145" s="393"/>
      <c r="T145" s="393"/>
      <c r="U145" s="393"/>
    </row>
    <row r="146" spans="1:21" s="396" customFormat="1">
      <c r="A146" s="785"/>
      <c r="B146" s="394"/>
      <c r="C146" s="374"/>
      <c r="D146" s="394"/>
      <c r="E146" s="394"/>
      <c r="F146" s="394"/>
      <c r="G146" s="423"/>
      <c r="H146" s="422"/>
      <c r="I146" s="421"/>
      <c r="J146" s="420" t="s">
        <v>5</v>
      </c>
      <c r="K146" s="419"/>
      <c r="L146" s="419"/>
      <c r="M146" s="418"/>
      <c r="O146" s="393"/>
      <c r="P146" s="393"/>
      <c r="Q146" s="393"/>
      <c r="R146" s="393"/>
      <c r="S146" s="393"/>
      <c r="T146" s="393"/>
      <c r="U146" s="393"/>
    </row>
    <row r="147" spans="1:21" s="396" customFormat="1" ht="13.5" thickBot="1">
      <c r="A147" s="786"/>
      <c r="B147" s="417" t="s">
        <v>6583</v>
      </c>
      <c r="C147" s="416" t="s">
        <v>6582</v>
      </c>
      <c r="D147" s="415">
        <v>43858</v>
      </c>
      <c r="E147" s="414" t="s">
        <v>4</v>
      </c>
      <c r="F147" s="413" t="s">
        <v>6581</v>
      </c>
      <c r="G147" s="412"/>
      <c r="H147" s="411"/>
      <c r="I147" s="410"/>
      <c r="J147" s="409" t="s">
        <v>4893</v>
      </c>
      <c r="K147" s="408"/>
      <c r="L147" s="407"/>
      <c r="M147" s="406"/>
      <c r="O147" s="393"/>
      <c r="P147" s="393"/>
      <c r="Q147" s="393"/>
      <c r="R147" s="393"/>
      <c r="S147" s="393"/>
      <c r="T147" s="393"/>
      <c r="U147" s="393"/>
    </row>
    <row r="148" spans="1:21" s="396" customFormat="1" ht="22.5">
      <c r="A148" s="784">
        <v>27</v>
      </c>
      <c r="B148" s="437" t="s">
        <v>76</v>
      </c>
      <c r="C148" s="438" t="s">
        <v>78</v>
      </c>
      <c r="D148" s="437" t="s">
        <v>23</v>
      </c>
      <c r="E148" s="772" t="s">
        <v>80</v>
      </c>
      <c r="F148" s="772"/>
      <c r="G148" s="772" t="s">
        <v>71</v>
      </c>
      <c r="H148" s="773"/>
      <c r="I148" s="436"/>
      <c r="J148" s="435"/>
      <c r="K148" s="435"/>
      <c r="L148" s="435"/>
      <c r="M148" s="434"/>
      <c r="N148" s="437"/>
      <c r="O148" s="393"/>
      <c r="P148" s="393"/>
      <c r="Q148" s="393"/>
      <c r="R148" s="393"/>
      <c r="S148" s="393"/>
      <c r="T148" s="393"/>
      <c r="U148" s="393"/>
    </row>
    <row r="149" spans="1:21" s="396" customFormat="1" ht="30.6" customHeight="1">
      <c r="A149" s="785"/>
      <c r="B149" s="433" t="s">
        <v>6580</v>
      </c>
      <c r="C149" s="433" t="s">
        <v>6579</v>
      </c>
      <c r="D149" s="432">
        <v>43774</v>
      </c>
      <c r="E149" s="431"/>
      <c r="F149" s="430" t="s">
        <v>6578</v>
      </c>
      <c r="G149" s="774" t="s">
        <v>5791</v>
      </c>
      <c r="H149" s="775"/>
      <c r="I149" s="776"/>
      <c r="J149" s="429" t="s">
        <v>6</v>
      </c>
      <c r="K149" s="428"/>
      <c r="L149" s="425" t="s">
        <v>3</v>
      </c>
      <c r="M149" s="427">
        <f>678+61.02</f>
        <v>739.02</v>
      </c>
      <c r="O149" s="393"/>
      <c r="P149" s="393"/>
      <c r="Q149" s="393"/>
      <c r="R149" s="393"/>
      <c r="S149" s="393"/>
      <c r="T149" s="393"/>
      <c r="U149" s="393"/>
    </row>
    <row r="150" spans="1:21" s="396" customFormat="1" ht="22.5">
      <c r="A150" s="785"/>
      <c r="B150" s="394" t="s">
        <v>77</v>
      </c>
      <c r="C150" s="374" t="s">
        <v>79</v>
      </c>
      <c r="D150" s="394" t="s">
        <v>22</v>
      </c>
      <c r="E150" s="758" t="s">
        <v>81</v>
      </c>
      <c r="F150" s="758"/>
      <c r="G150" s="777"/>
      <c r="H150" s="778"/>
      <c r="I150" s="779"/>
      <c r="J150" s="426" t="s">
        <v>17</v>
      </c>
      <c r="K150" s="425"/>
      <c r="L150" s="419" t="s">
        <v>93</v>
      </c>
      <c r="M150" s="424">
        <v>221.6</v>
      </c>
      <c r="O150" s="393"/>
      <c r="P150" s="393"/>
      <c r="Q150" s="393"/>
      <c r="R150" s="393"/>
      <c r="S150" s="393"/>
      <c r="T150" s="393"/>
      <c r="U150" s="393"/>
    </row>
    <row r="151" spans="1:21" s="396" customFormat="1">
      <c r="A151" s="785"/>
      <c r="B151" s="394"/>
      <c r="C151" s="374"/>
      <c r="D151" s="394"/>
      <c r="E151" s="394"/>
      <c r="F151" s="394"/>
      <c r="G151" s="423"/>
      <c r="H151" s="422"/>
      <c r="I151" s="421"/>
      <c r="J151" s="420" t="s">
        <v>5</v>
      </c>
      <c r="K151" s="419"/>
      <c r="L151" s="419" t="s">
        <v>3</v>
      </c>
      <c r="M151" s="418">
        <v>195.25</v>
      </c>
      <c r="O151" s="393"/>
      <c r="P151" s="393"/>
      <c r="Q151" s="393"/>
      <c r="R151" s="393"/>
      <c r="S151" s="393"/>
      <c r="T151" s="393"/>
      <c r="U151" s="393"/>
    </row>
    <row r="152" spans="1:21" s="396" customFormat="1" ht="13.5" thickBot="1">
      <c r="A152" s="786"/>
      <c r="B152" s="417" t="s">
        <v>5629</v>
      </c>
      <c r="C152" s="416" t="s">
        <v>5791</v>
      </c>
      <c r="D152" s="415">
        <v>43776</v>
      </c>
      <c r="E152" s="414" t="s">
        <v>4</v>
      </c>
      <c r="F152" s="413" t="s">
        <v>6577</v>
      </c>
      <c r="G152" s="412"/>
      <c r="H152" s="411"/>
      <c r="I152" s="410"/>
      <c r="J152" s="409" t="s">
        <v>4893</v>
      </c>
      <c r="K152" s="408"/>
      <c r="L152" s="407"/>
      <c r="M152" s="406"/>
      <c r="O152" s="393"/>
      <c r="P152" s="393"/>
      <c r="Q152" s="393"/>
      <c r="R152" s="393"/>
      <c r="S152" s="393"/>
      <c r="T152" s="393"/>
      <c r="U152" s="393"/>
    </row>
    <row r="153" spans="1:21" s="396" customFormat="1" ht="22.5">
      <c r="A153" s="784">
        <v>28</v>
      </c>
      <c r="B153" s="437" t="s">
        <v>76</v>
      </c>
      <c r="C153" s="438" t="s">
        <v>78</v>
      </c>
      <c r="D153" s="437" t="s">
        <v>23</v>
      </c>
      <c r="E153" s="772" t="s">
        <v>80</v>
      </c>
      <c r="F153" s="772"/>
      <c r="G153" s="772" t="s">
        <v>71</v>
      </c>
      <c r="H153" s="773"/>
      <c r="I153" s="436"/>
      <c r="J153" s="435"/>
      <c r="K153" s="435"/>
      <c r="L153" s="435"/>
      <c r="M153" s="434"/>
      <c r="N153" s="437"/>
      <c r="O153" s="393"/>
      <c r="P153" s="393"/>
      <c r="Q153" s="393"/>
      <c r="R153" s="393"/>
      <c r="S153" s="393"/>
      <c r="T153" s="393"/>
      <c r="U153" s="393"/>
    </row>
    <row r="154" spans="1:21" s="396" customFormat="1" ht="101.25">
      <c r="A154" s="785"/>
      <c r="B154" s="433" t="s">
        <v>6576</v>
      </c>
      <c r="C154" s="433" t="s">
        <v>6575</v>
      </c>
      <c r="D154" s="432">
        <v>43900</v>
      </c>
      <c r="E154" s="431"/>
      <c r="F154" s="430" t="s">
        <v>5183</v>
      </c>
      <c r="G154" s="774" t="s">
        <v>6574</v>
      </c>
      <c r="H154" s="775"/>
      <c r="I154" s="776"/>
      <c r="J154" s="429" t="s">
        <v>6</v>
      </c>
      <c r="K154" s="428"/>
      <c r="L154" s="425"/>
      <c r="M154" s="427"/>
      <c r="O154" s="393"/>
      <c r="P154" s="393"/>
      <c r="Q154" s="393"/>
      <c r="R154" s="393"/>
      <c r="S154" s="393"/>
      <c r="T154" s="393"/>
      <c r="U154" s="393"/>
    </row>
    <row r="155" spans="1:21" s="396" customFormat="1" ht="22.5">
      <c r="A155" s="785"/>
      <c r="B155" s="394" t="s">
        <v>77</v>
      </c>
      <c r="C155" s="374" t="s">
        <v>79</v>
      </c>
      <c r="D155" s="394" t="s">
        <v>22</v>
      </c>
      <c r="E155" s="758" t="s">
        <v>81</v>
      </c>
      <c r="F155" s="758"/>
      <c r="G155" s="777"/>
      <c r="H155" s="778"/>
      <c r="I155" s="779"/>
      <c r="J155" s="426" t="s">
        <v>17</v>
      </c>
      <c r="K155" s="425"/>
      <c r="L155" s="419" t="s">
        <v>3</v>
      </c>
      <c r="M155" s="424">
        <v>546.83000000000004</v>
      </c>
      <c r="O155" s="393"/>
      <c r="P155" s="393"/>
      <c r="Q155" s="393"/>
      <c r="R155" s="393"/>
      <c r="S155" s="393"/>
      <c r="T155" s="393"/>
      <c r="U155" s="393"/>
    </row>
    <row r="156" spans="1:21" s="396" customFormat="1">
      <c r="A156" s="785"/>
      <c r="B156" s="394"/>
      <c r="C156" s="374"/>
      <c r="D156" s="394"/>
      <c r="E156" s="394"/>
      <c r="F156" s="394"/>
      <c r="G156" s="423"/>
      <c r="H156" s="422"/>
      <c r="I156" s="421"/>
      <c r="J156" s="420" t="s">
        <v>5</v>
      </c>
      <c r="K156" s="419"/>
      <c r="L156" s="419" t="s">
        <v>93</v>
      </c>
      <c r="M156" s="418">
        <v>37</v>
      </c>
      <c r="O156" s="393"/>
      <c r="P156" s="393"/>
      <c r="Q156" s="393"/>
      <c r="R156" s="393"/>
      <c r="S156" s="393"/>
      <c r="T156" s="393"/>
      <c r="U156" s="393"/>
    </row>
    <row r="157" spans="1:21" s="396" customFormat="1" ht="13.5" thickBot="1">
      <c r="A157" s="786"/>
      <c r="B157" s="417" t="s">
        <v>4905</v>
      </c>
      <c r="C157" s="416" t="s">
        <v>6574</v>
      </c>
      <c r="D157" s="415">
        <v>43900</v>
      </c>
      <c r="E157" s="414" t="s">
        <v>4</v>
      </c>
      <c r="F157" s="413" t="s">
        <v>6573</v>
      </c>
      <c r="G157" s="412"/>
      <c r="H157" s="411"/>
      <c r="I157" s="410"/>
      <c r="J157" s="409" t="s">
        <v>4893</v>
      </c>
      <c r="K157" s="408"/>
      <c r="L157" s="407"/>
      <c r="M157" s="406"/>
      <c r="O157" s="393"/>
      <c r="P157" s="393"/>
      <c r="Q157" s="393"/>
      <c r="R157" s="393"/>
      <c r="S157" s="393"/>
      <c r="T157" s="393"/>
      <c r="U157" s="393"/>
    </row>
    <row r="158" spans="1:21" s="396" customFormat="1" ht="22.5">
      <c r="A158" s="784">
        <v>29</v>
      </c>
      <c r="B158" s="437" t="s">
        <v>76</v>
      </c>
      <c r="C158" s="438" t="s">
        <v>78</v>
      </c>
      <c r="D158" s="437" t="s">
        <v>23</v>
      </c>
      <c r="E158" s="772" t="s">
        <v>80</v>
      </c>
      <c r="F158" s="772"/>
      <c r="G158" s="772" t="s">
        <v>71</v>
      </c>
      <c r="H158" s="773"/>
      <c r="I158" s="436"/>
      <c r="J158" s="435"/>
      <c r="K158" s="435"/>
      <c r="L158" s="435"/>
      <c r="M158" s="434"/>
      <c r="N158" s="437"/>
      <c r="O158" s="393"/>
      <c r="P158" s="393"/>
      <c r="Q158" s="393"/>
      <c r="R158" s="393"/>
      <c r="S158" s="393"/>
      <c r="T158" s="393"/>
      <c r="U158" s="393"/>
    </row>
    <row r="159" spans="1:21" s="396" customFormat="1" ht="123.75">
      <c r="A159" s="785"/>
      <c r="B159" s="433" t="s">
        <v>6572</v>
      </c>
      <c r="C159" s="433" t="s">
        <v>6571</v>
      </c>
      <c r="D159" s="432">
        <v>43787</v>
      </c>
      <c r="E159" s="431"/>
      <c r="F159" s="430" t="s">
        <v>4929</v>
      </c>
      <c r="G159" s="774" t="s">
        <v>5815</v>
      </c>
      <c r="H159" s="775"/>
      <c r="I159" s="776"/>
      <c r="J159" s="429" t="s">
        <v>6</v>
      </c>
      <c r="K159" s="428"/>
      <c r="L159" s="425" t="s">
        <v>3</v>
      </c>
      <c r="M159" s="427">
        <v>447</v>
      </c>
      <c r="O159" s="393"/>
      <c r="P159" s="393"/>
      <c r="Q159" s="393"/>
      <c r="R159" s="393"/>
      <c r="S159" s="393"/>
      <c r="T159" s="393"/>
      <c r="U159" s="393"/>
    </row>
    <row r="160" spans="1:21" s="396" customFormat="1" ht="22.5">
      <c r="A160" s="785"/>
      <c r="B160" s="394" t="s">
        <v>77</v>
      </c>
      <c r="C160" s="374" t="s">
        <v>79</v>
      </c>
      <c r="D160" s="394" t="s">
        <v>22</v>
      </c>
      <c r="E160" s="758" t="s">
        <v>81</v>
      </c>
      <c r="F160" s="758"/>
      <c r="G160" s="777"/>
      <c r="H160" s="778"/>
      <c r="I160" s="779"/>
      <c r="J160" s="426" t="s">
        <v>17</v>
      </c>
      <c r="K160" s="425"/>
      <c r="L160" s="419" t="s">
        <v>93</v>
      </c>
      <c r="M160" s="424">
        <v>281.44</v>
      </c>
      <c r="O160" s="393"/>
      <c r="P160" s="393"/>
      <c r="Q160" s="393"/>
      <c r="R160" s="393"/>
      <c r="S160" s="393"/>
      <c r="T160" s="393"/>
      <c r="U160" s="393"/>
    </row>
    <row r="161" spans="1:21" s="396" customFormat="1">
      <c r="A161" s="785"/>
      <c r="B161" s="394"/>
      <c r="C161" s="374"/>
      <c r="D161" s="394"/>
      <c r="E161" s="394"/>
      <c r="F161" s="394"/>
      <c r="G161" s="423"/>
      <c r="H161" s="422"/>
      <c r="I161" s="421"/>
      <c r="J161" s="420" t="s">
        <v>5</v>
      </c>
      <c r="K161" s="419"/>
      <c r="L161" s="419" t="s">
        <v>93</v>
      </c>
      <c r="M161" s="418">
        <v>52</v>
      </c>
      <c r="O161" s="393"/>
      <c r="P161" s="393"/>
      <c r="Q161" s="393"/>
      <c r="R161" s="393"/>
      <c r="S161" s="393"/>
      <c r="T161" s="393"/>
      <c r="U161" s="393"/>
    </row>
    <row r="162" spans="1:21" s="396" customFormat="1" ht="13.5" thickBot="1">
      <c r="A162" s="786"/>
      <c r="B162" s="417" t="s">
        <v>6570</v>
      </c>
      <c r="C162" s="416" t="s">
        <v>5815</v>
      </c>
      <c r="D162" s="415">
        <v>43790</v>
      </c>
      <c r="E162" s="414" t="s">
        <v>4</v>
      </c>
      <c r="F162" s="413" t="s">
        <v>6106</v>
      </c>
      <c r="G162" s="412"/>
      <c r="H162" s="411"/>
      <c r="I162" s="410"/>
      <c r="J162" s="409" t="s">
        <v>4893</v>
      </c>
      <c r="K162" s="408"/>
      <c r="L162" s="407"/>
      <c r="M162" s="406"/>
      <c r="O162" s="393"/>
      <c r="P162" s="393"/>
      <c r="Q162" s="393"/>
      <c r="R162" s="393"/>
      <c r="S162" s="393"/>
      <c r="T162" s="393"/>
      <c r="U162" s="393"/>
    </row>
    <row r="163" spans="1:21" s="396" customFormat="1" ht="22.5">
      <c r="A163" s="784">
        <v>30</v>
      </c>
      <c r="B163" s="437" t="s">
        <v>76</v>
      </c>
      <c r="C163" s="438" t="s">
        <v>78</v>
      </c>
      <c r="D163" s="437" t="s">
        <v>23</v>
      </c>
      <c r="E163" s="772" t="s">
        <v>80</v>
      </c>
      <c r="F163" s="772"/>
      <c r="G163" s="772" t="s">
        <v>71</v>
      </c>
      <c r="H163" s="773"/>
      <c r="I163" s="436"/>
      <c r="J163" s="435"/>
      <c r="K163" s="435"/>
      <c r="L163" s="435"/>
      <c r="M163" s="434"/>
      <c r="N163" s="437"/>
      <c r="O163" s="393"/>
      <c r="P163" s="393"/>
      <c r="Q163" s="393"/>
      <c r="R163" s="393"/>
      <c r="S163" s="393"/>
      <c r="T163" s="393"/>
      <c r="U163" s="393"/>
    </row>
    <row r="164" spans="1:21" s="396" customFormat="1" ht="20.45" customHeight="1">
      <c r="A164" s="785"/>
      <c r="B164" s="433" t="s">
        <v>6569</v>
      </c>
      <c r="C164" s="433" t="s">
        <v>6568</v>
      </c>
      <c r="D164" s="432">
        <v>43814</v>
      </c>
      <c r="E164" s="431"/>
      <c r="F164" s="430" t="s">
        <v>4949</v>
      </c>
      <c r="G164" s="774" t="s">
        <v>6567</v>
      </c>
      <c r="H164" s="775"/>
      <c r="I164" s="776"/>
      <c r="J164" s="429" t="s">
        <v>6</v>
      </c>
      <c r="K164" s="428"/>
      <c r="L164" s="425" t="s">
        <v>3</v>
      </c>
      <c r="M164" s="427">
        <v>538</v>
      </c>
      <c r="O164" s="393"/>
      <c r="P164" s="393"/>
      <c r="Q164" s="393"/>
      <c r="R164" s="393"/>
      <c r="S164" s="393"/>
      <c r="T164" s="393"/>
      <c r="U164" s="393"/>
    </row>
    <row r="165" spans="1:21" s="396" customFormat="1" ht="22.5">
      <c r="A165" s="785"/>
      <c r="B165" s="394" t="s">
        <v>77</v>
      </c>
      <c r="C165" s="374" t="s">
        <v>79</v>
      </c>
      <c r="D165" s="394" t="s">
        <v>22</v>
      </c>
      <c r="E165" s="758" t="s">
        <v>81</v>
      </c>
      <c r="F165" s="758"/>
      <c r="G165" s="777"/>
      <c r="H165" s="778"/>
      <c r="I165" s="779"/>
      <c r="J165" s="426" t="s">
        <v>17</v>
      </c>
      <c r="K165" s="425"/>
      <c r="L165" s="419" t="s">
        <v>93</v>
      </c>
      <c r="M165" s="424">
        <v>635.14</v>
      </c>
      <c r="O165" s="393"/>
      <c r="P165" s="393"/>
      <c r="Q165" s="393"/>
      <c r="R165" s="393"/>
      <c r="S165" s="393"/>
      <c r="T165" s="393"/>
      <c r="U165" s="393"/>
    </row>
    <row r="166" spans="1:21" s="396" customFormat="1">
      <c r="A166" s="785"/>
      <c r="B166" s="394"/>
      <c r="C166" s="374"/>
      <c r="D166" s="394"/>
      <c r="E166" s="394"/>
      <c r="F166" s="394"/>
      <c r="G166" s="423"/>
      <c r="H166" s="422"/>
      <c r="I166" s="421"/>
      <c r="J166" s="420" t="s">
        <v>5</v>
      </c>
      <c r="K166" s="419"/>
      <c r="L166" s="419"/>
      <c r="M166" s="418"/>
      <c r="O166" s="393"/>
      <c r="P166" s="393"/>
      <c r="Q166" s="393"/>
      <c r="R166" s="393"/>
      <c r="S166" s="393"/>
      <c r="T166" s="393"/>
      <c r="U166" s="393"/>
    </row>
    <row r="167" spans="1:21" s="396" customFormat="1" ht="13.5" thickBot="1">
      <c r="A167" s="786"/>
      <c r="B167" s="417" t="s">
        <v>3449</v>
      </c>
      <c r="C167" s="416" t="s">
        <v>6567</v>
      </c>
      <c r="D167" s="415">
        <v>43816</v>
      </c>
      <c r="E167" s="414" t="s">
        <v>4</v>
      </c>
      <c r="F167" s="413" t="s">
        <v>5412</v>
      </c>
      <c r="G167" s="412"/>
      <c r="H167" s="411"/>
      <c r="I167" s="410"/>
      <c r="J167" s="409" t="s">
        <v>4893</v>
      </c>
      <c r="K167" s="408"/>
      <c r="L167" s="407"/>
      <c r="M167" s="406"/>
      <c r="O167" s="393"/>
      <c r="P167" s="393"/>
      <c r="Q167" s="393"/>
      <c r="R167" s="393"/>
      <c r="S167" s="393"/>
      <c r="T167" s="393"/>
      <c r="U167" s="393"/>
    </row>
    <row r="168" spans="1:21" s="396" customFormat="1" ht="22.5">
      <c r="A168" s="784">
        <v>31</v>
      </c>
      <c r="B168" s="437" t="s">
        <v>76</v>
      </c>
      <c r="C168" s="438" t="s">
        <v>78</v>
      </c>
      <c r="D168" s="437" t="s">
        <v>23</v>
      </c>
      <c r="E168" s="772" t="s">
        <v>80</v>
      </c>
      <c r="F168" s="772"/>
      <c r="G168" s="772" t="s">
        <v>71</v>
      </c>
      <c r="H168" s="773"/>
      <c r="I168" s="436"/>
      <c r="J168" s="435"/>
      <c r="K168" s="435"/>
      <c r="L168" s="435"/>
      <c r="M168" s="434"/>
      <c r="N168" s="437"/>
      <c r="O168" s="393"/>
      <c r="P168" s="393"/>
      <c r="Q168" s="393"/>
      <c r="R168" s="393"/>
      <c r="S168" s="393"/>
      <c r="T168" s="393"/>
      <c r="U168" s="393"/>
    </row>
    <row r="169" spans="1:21" s="396" customFormat="1" ht="213.75">
      <c r="A169" s="785"/>
      <c r="B169" s="433" t="s">
        <v>6566</v>
      </c>
      <c r="C169" s="433" t="s">
        <v>6565</v>
      </c>
      <c r="D169" s="432">
        <v>43893</v>
      </c>
      <c r="E169" s="431"/>
      <c r="F169" s="430" t="s">
        <v>6564</v>
      </c>
      <c r="G169" s="774" t="s">
        <v>6563</v>
      </c>
      <c r="H169" s="775"/>
      <c r="I169" s="776"/>
      <c r="J169" s="429" t="s">
        <v>6</v>
      </c>
      <c r="K169" s="428"/>
      <c r="L169" s="425" t="s">
        <v>3</v>
      </c>
      <c r="M169" s="427">
        <v>260</v>
      </c>
      <c r="O169" s="393"/>
      <c r="P169" s="393"/>
      <c r="Q169" s="393"/>
      <c r="R169" s="393"/>
      <c r="S169" s="393"/>
      <c r="T169" s="393"/>
      <c r="U169" s="393"/>
    </row>
    <row r="170" spans="1:21" s="396" customFormat="1" ht="22.5">
      <c r="A170" s="785"/>
      <c r="B170" s="394" t="s">
        <v>77</v>
      </c>
      <c r="C170" s="374" t="s">
        <v>79</v>
      </c>
      <c r="D170" s="394" t="s">
        <v>22</v>
      </c>
      <c r="E170" s="758" t="s">
        <v>81</v>
      </c>
      <c r="F170" s="758"/>
      <c r="G170" s="777"/>
      <c r="H170" s="778"/>
      <c r="I170" s="779"/>
      <c r="J170" s="426" t="s">
        <v>17</v>
      </c>
      <c r="K170" s="425"/>
      <c r="L170" s="419"/>
      <c r="M170" s="424"/>
      <c r="O170" s="393"/>
      <c r="P170" s="393"/>
      <c r="Q170" s="393"/>
      <c r="R170" s="393"/>
      <c r="S170" s="393"/>
      <c r="T170" s="393"/>
      <c r="U170" s="393"/>
    </row>
    <row r="171" spans="1:21" s="396" customFormat="1">
      <c r="A171" s="785"/>
      <c r="B171" s="394"/>
      <c r="C171" s="374"/>
      <c r="D171" s="394"/>
      <c r="E171" s="394"/>
      <c r="F171" s="394"/>
      <c r="G171" s="423"/>
      <c r="H171" s="422"/>
      <c r="I171" s="421"/>
      <c r="J171" s="420" t="s">
        <v>5</v>
      </c>
      <c r="K171" s="419"/>
      <c r="L171" s="419" t="s">
        <v>93</v>
      </c>
      <c r="M171" s="418">
        <v>60</v>
      </c>
      <c r="O171" s="393"/>
      <c r="P171" s="393"/>
      <c r="Q171" s="393"/>
      <c r="R171" s="393"/>
      <c r="S171" s="393"/>
      <c r="T171" s="393"/>
      <c r="U171" s="393"/>
    </row>
    <row r="172" spans="1:21" s="396" customFormat="1" ht="31.15" customHeight="1" thickBot="1">
      <c r="A172" s="786"/>
      <c r="B172" s="417" t="s">
        <v>3449</v>
      </c>
      <c r="C172" s="416" t="s">
        <v>6563</v>
      </c>
      <c r="D172" s="415">
        <v>43895</v>
      </c>
      <c r="E172" s="414" t="s">
        <v>4</v>
      </c>
      <c r="F172" s="413" t="s">
        <v>6562</v>
      </c>
      <c r="G172" s="412"/>
      <c r="H172" s="411"/>
      <c r="I172" s="410"/>
      <c r="J172" s="409" t="s">
        <v>4893</v>
      </c>
      <c r="K172" s="408"/>
      <c r="L172" s="407"/>
      <c r="M172" s="406"/>
      <c r="O172" s="393"/>
      <c r="P172" s="393"/>
      <c r="Q172" s="393"/>
      <c r="R172" s="393"/>
      <c r="S172" s="393"/>
      <c r="T172" s="393"/>
      <c r="U172" s="393"/>
    </row>
    <row r="173" spans="1:21" s="396" customFormat="1" ht="22.5">
      <c r="A173" s="784">
        <v>32</v>
      </c>
      <c r="B173" s="437" t="s">
        <v>76</v>
      </c>
      <c r="C173" s="438" t="s">
        <v>78</v>
      </c>
      <c r="D173" s="437" t="s">
        <v>23</v>
      </c>
      <c r="E173" s="772" t="s">
        <v>80</v>
      </c>
      <c r="F173" s="772"/>
      <c r="G173" s="772" t="s">
        <v>71</v>
      </c>
      <c r="H173" s="773"/>
      <c r="I173" s="436"/>
      <c r="J173" s="435"/>
      <c r="K173" s="435"/>
      <c r="L173" s="435"/>
      <c r="M173" s="434"/>
      <c r="N173" s="437"/>
      <c r="O173" s="393"/>
      <c r="P173" s="393"/>
      <c r="Q173" s="393"/>
      <c r="R173" s="393"/>
      <c r="S173" s="393"/>
      <c r="T173" s="393"/>
      <c r="U173" s="393"/>
    </row>
    <row r="174" spans="1:21" s="396" customFormat="1" ht="146.25">
      <c r="A174" s="785"/>
      <c r="B174" s="433" t="s">
        <v>6561</v>
      </c>
      <c r="C174" s="515" t="s">
        <v>6560</v>
      </c>
      <c r="D174" s="432">
        <v>43741</v>
      </c>
      <c r="E174" s="431"/>
      <c r="F174" s="430" t="s">
        <v>5081</v>
      </c>
      <c r="G174" s="774" t="s">
        <v>6559</v>
      </c>
      <c r="H174" s="775"/>
      <c r="I174" s="776"/>
      <c r="J174" s="429" t="s">
        <v>6</v>
      </c>
      <c r="K174" s="428"/>
      <c r="L174" s="425" t="s">
        <v>3</v>
      </c>
      <c r="M174" s="427">
        <v>732</v>
      </c>
      <c r="O174" s="393"/>
      <c r="P174" s="393"/>
      <c r="Q174" s="393"/>
      <c r="R174" s="393"/>
      <c r="S174" s="393"/>
      <c r="T174" s="393"/>
      <c r="U174" s="393"/>
    </row>
    <row r="175" spans="1:21" s="396" customFormat="1" ht="22.5">
      <c r="A175" s="785"/>
      <c r="B175" s="394" t="s">
        <v>77</v>
      </c>
      <c r="C175" s="374" t="s">
        <v>79</v>
      </c>
      <c r="D175" s="394" t="s">
        <v>22</v>
      </c>
      <c r="E175" s="758" t="s">
        <v>81</v>
      </c>
      <c r="F175" s="758"/>
      <c r="G175" s="777"/>
      <c r="H175" s="778"/>
      <c r="I175" s="779"/>
      <c r="J175" s="426" t="s">
        <v>17</v>
      </c>
      <c r="K175" s="425"/>
      <c r="L175" s="419" t="s">
        <v>93</v>
      </c>
      <c r="M175" s="424">
        <v>657.44</v>
      </c>
      <c r="O175" s="393"/>
      <c r="P175" s="393"/>
      <c r="Q175" s="393"/>
      <c r="R175" s="393"/>
      <c r="S175" s="393"/>
      <c r="T175" s="393"/>
      <c r="U175" s="393"/>
    </row>
    <row r="176" spans="1:21" s="396" customFormat="1">
      <c r="A176" s="785"/>
      <c r="B176" s="394"/>
      <c r="C176" s="374"/>
      <c r="D176" s="394"/>
      <c r="E176" s="394"/>
      <c r="F176" s="394"/>
      <c r="G176" s="423"/>
      <c r="H176" s="422"/>
      <c r="I176" s="421"/>
      <c r="J176" s="420" t="s">
        <v>5</v>
      </c>
      <c r="K176" s="419"/>
      <c r="L176" s="419"/>
      <c r="M176" s="418"/>
      <c r="O176" s="393"/>
      <c r="P176" s="393"/>
      <c r="Q176" s="393"/>
      <c r="R176" s="393"/>
      <c r="S176" s="393"/>
      <c r="T176" s="393"/>
      <c r="U176" s="393"/>
    </row>
    <row r="177" spans="1:21" s="396" customFormat="1" ht="13.5" thickBot="1">
      <c r="A177" s="786"/>
      <c r="B177" s="417" t="s">
        <v>4896</v>
      </c>
      <c r="C177" s="416" t="s">
        <v>6559</v>
      </c>
      <c r="D177" s="415">
        <v>43744</v>
      </c>
      <c r="E177" s="414" t="s">
        <v>4</v>
      </c>
      <c r="F177" s="413" t="s">
        <v>5084</v>
      </c>
      <c r="G177" s="412"/>
      <c r="H177" s="411"/>
      <c r="I177" s="410"/>
      <c r="J177" s="409" t="s">
        <v>4893</v>
      </c>
      <c r="K177" s="408"/>
      <c r="L177" s="407"/>
      <c r="M177" s="406"/>
      <c r="O177" s="393"/>
      <c r="P177" s="393"/>
      <c r="Q177" s="393"/>
      <c r="R177" s="393"/>
      <c r="S177" s="393"/>
      <c r="T177" s="393"/>
      <c r="U177" s="393"/>
    </row>
    <row r="178" spans="1:21" s="396" customFormat="1" ht="22.5">
      <c r="A178" s="784">
        <v>33</v>
      </c>
      <c r="B178" s="437" t="s">
        <v>76</v>
      </c>
      <c r="C178" s="438" t="s">
        <v>78</v>
      </c>
      <c r="D178" s="437" t="s">
        <v>23</v>
      </c>
      <c r="E178" s="772" t="s">
        <v>80</v>
      </c>
      <c r="F178" s="772"/>
      <c r="G178" s="772" t="s">
        <v>71</v>
      </c>
      <c r="H178" s="773"/>
      <c r="I178" s="436"/>
      <c r="J178" s="435"/>
      <c r="K178" s="435"/>
      <c r="L178" s="435"/>
      <c r="M178" s="434"/>
      <c r="N178" s="437"/>
      <c r="O178" s="393"/>
      <c r="P178" s="393"/>
      <c r="Q178" s="393"/>
      <c r="R178" s="393"/>
      <c r="S178" s="393"/>
      <c r="T178" s="393"/>
      <c r="U178" s="393"/>
    </row>
    <row r="179" spans="1:21" s="396" customFormat="1" ht="157.5">
      <c r="A179" s="785"/>
      <c r="B179" s="433" t="s">
        <v>6558</v>
      </c>
      <c r="C179" s="514" t="s">
        <v>6557</v>
      </c>
      <c r="D179" s="432">
        <v>43781</v>
      </c>
      <c r="E179" s="431"/>
      <c r="F179" s="430" t="s">
        <v>5183</v>
      </c>
      <c r="G179" s="774" t="s">
        <v>6556</v>
      </c>
      <c r="H179" s="775"/>
      <c r="I179" s="776"/>
      <c r="J179" s="429" t="s">
        <v>6</v>
      </c>
      <c r="K179" s="428"/>
      <c r="L179" s="425" t="s">
        <v>3</v>
      </c>
      <c r="M179" s="427">
        <v>298</v>
      </c>
      <c r="O179" s="393"/>
      <c r="P179" s="393"/>
      <c r="Q179" s="393"/>
      <c r="R179" s="393"/>
      <c r="S179" s="393"/>
      <c r="T179" s="393"/>
      <c r="U179" s="393"/>
    </row>
    <row r="180" spans="1:21" s="396" customFormat="1" ht="22.5">
      <c r="A180" s="785"/>
      <c r="B180" s="394" t="s">
        <v>77</v>
      </c>
      <c r="C180" s="374" t="s">
        <v>79</v>
      </c>
      <c r="D180" s="394" t="s">
        <v>22</v>
      </c>
      <c r="E180" s="758" t="s">
        <v>81</v>
      </c>
      <c r="F180" s="758"/>
      <c r="G180" s="777"/>
      <c r="H180" s="778"/>
      <c r="I180" s="779"/>
      <c r="J180" s="426" t="s">
        <v>17</v>
      </c>
      <c r="K180" s="425"/>
      <c r="L180" s="419"/>
      <c r="M180" s="424"/>
      <c r="O180" s="393"/>
      <c r="P180" s="393"/>
      <c r="Q180" s="393"/>
      <c r="R180" s="393"/>
      <c r="S180" s="393"/>
      <c r="T180" s="393"/>
      <c r="U180" s="393"/>
    </row>
    <row r="181" spans="1:21" s="396" customFormat="1">
      <c r="A181" s="785"/>
      <c r="B181" s="394"/>
      <c r="C181" s="374"/>
      <c r="D181" s="394"/>
      <c r="E181" s="394"/>
      <c r="F181" s="394"/>
      <c r="G181" s="423"/>
      <c r="H181" s="422"/>
      <c r="I181" s="421"/>
      <c r="J181" s="420" t="s">
        <v>5</v>
      </c>
      <c r="K181" s="419"/>
      <c r="L181" s="419"/>
      <c r="M181" s="418"/>
      <c r="O181" s="393"/>
      <c r="P181" s="393"/>
      <c r="Q181" s="393"/>
      <c r="R181" s="393"/>
      <c r="S181" s="393"/>
      <c r="T181" s="393"/>
      <c r="U181" s="393"/>
    </row>
    <row r="182" spans="1:21" s="396" customFormat="1" ht="13.5" thickBot="1">
      <c r="A182" s="786"/>
      <c r="B182" s="417" t="s">
        <v>4140</v>
      </c>
      <c r="C182" s="416" t="s">
        <v>6556</v>
      </c>
      <c r="D182" s="415">
        <v>43782</v>
      </c>
      <c r="E182" s="414" t="s">
        <v>4</v>
      </c>
      <c r="F182" s="413" t="s">
        <v>5224</v>
      </c>
      <c r="G182" s="412"/>
      <c r="H182" s="411"/>
      <c r="I182" s="410"/>
      <c r="J182" s="409" t="s">
        <v>4893</v>
      </c>
      <c r="K182" s="408"/>
      <c r="L182" s="407"/>
      <c r="M182" s="406"/>
      <c r="O182" s="393"/>
      <c r="P182" s="393"/>
      <c r="Q182" s="393"/>
      <c r="R182" s="393"/>
      <c r="S182" s="393"/>
      <c r="T182" s="393"/>
      <c r="U182" s="393"/>
    </row>
    <row r="183" spans="1:21" s="396" customFormat="1" ht="22.5">
      <c r="A183" s="784">
        <v>34</v>
      </c>
      <c r="B183" s="437" t="s">
        <v>76</v>
      </c>
      <c r="C183" s="438" t="s">
        <v>78</v>
      </c>
      <c r="D183" s="437" t="s">
        <v>23</v>
      </c>
      <c r="E183" s="772" t="s">
        <v>80</v>
      </c>
      <c r="F183" s="772"/>
      <c r="G183" s="772" t="s">
        <v>71</v>
      </c>
      <c r="H183" s="773"/>
      <c r="I183" s="436"/>
      <c r="J183" s="435"/>
      <c r="K183" s="435"/>
      <c r="L183" s="435"/>
      <c r="M183" s="434"/>
      <c r="N183" s="437"/>
      <c r="O183" s="393"/>
      <c r="P183" s="393"/>
      <c r="Q183" s="393"/>
      <c r="R183" s="393"/>
      <c r="S183" s="393"/>
      <c r="T183" s="393"/>
      <c r="U183" s="393"/>
    </row>
    <row r="184" spans="1:21" s="396" customFormat="1" ht="135">
      <c r="A184" s="785"/>
      <c r="B184" s="433" t="s">
        <v>6555</v>
      </c>
      <c r="C184" s="433" t="s">
        <v>6554</v>
      </c>
      <c r="D184" s="432">
        <v>43766</v>
      </c>
      <c r="E184" s="431"/>
      <c r="F184" s="430" t="s">
        <v>6553</v>
      </c>
      <c r="G184" s="774" t="s">
        <v>2448</v>
      </c>
      <c r="H184" s="775"/>
      <c r="I184" s="776"/>
      <c r="J184" s="429" t="s">
        <v>6</v>
      </c>
      <c r="K184" s="428"/>
      <c r="L184" s="425" t="s">
        <v>3</v>
      </c>
      <c r="M184" s="427">
        <v>1035</v>
      </c>
      <c r="O184" s="393"/>
      <c r="P184" s="393"/>
      <c r="Q184" s="393"/>
      <c r="R184" s="393"/>
      <c r="S184" s="393"/>
      <c r="T184" s="393"/>
      <c r="U184" s="393"/>
    </row>
    <row r="185" spans="1:21" s="396" customFormat="1" ht="22.5">
      <c r="A185" s="785"/>
      <c r="B185" s="394" t="s">
        <v>77</v>
      </c>
      <c r="C185" s="374" t="s">
        <v>79</v>
      </c>
      <c r="D185" s="394" t="s">
        <v>22</v>
      </c>
      <c r="E185" s="758" t="s">
        <v>81</v>
      </c>
      <c r="F185" s="758"/>
      <c r="G185" s="777"/>
      <c r="H185" s="778"/>
      <c r="I185" s="779"/>
      <c r="J185" s="426" t="s">
        <v>17</v>
      </c>
      <c r="K185" s="425"/>
      <c r="L185" s="419" t="s">
        <v>93</v>
      </c>
      <c r="M185" s="424">
        <v>815.04</v>
      </c>
      <c r="O185" s="393"/>
      <c r="P185" s="393"/>
      <c r="Q185" s="393"/>
      <c r="R185" s="393"/>
      <c r="S185" s="393"/>
      <c r="T185" s="393"/>
      <c r="U185" s="393"/>
    </row>
    <row r="186" spans="1:21" s="396" customFormat="1">
      <c r="A186" s="785"/>
      <c r="B186" s="394"/>
      <c r="C186" s="374"/>
      <c r="D186" s="394"/>
      <c r="E186" s="394"/>
      <c r="F186" s="394"/>
      <c r="G186" s="423"/>
      <c r="H186" s="422"/>
      <c r="I186" s="421"/>
      <c r="J186" s="420" t="s">
        <v>5</v>
      </c>
      <c r="K186" s="419"/>
      <c r="L186" s="419"/>
      <c r="M186" s="418"/>
      <c r="O186" s="393"/>
      <c r="P186" s="393"/>
      <c r="Q186" s="393"/>
      <c r="R186" s="393"/>
      <c r="S186" s="393"/>
      <c r="T186" s="393"/>
      <c r="U186" s="393"/>
    </row>
    <row r="187" spans="1:21" s="396" customFormat="1" ht="13.5" thickBot="1">
      <c r="A187" s="786"/>
      <c r="B187" s="417" t="s">
        <v>4896</v>
      </c>
      <c r="C187" s="416" t="s">
        <v>2448</v>
      </c>
      <c r="D187" s="415">
        <v>43772</v>
      </c>
      <c r="E187" s="414" t="s">
        <v>4</v>
      </c>
      <c r="F187" s="413" t="s">
        <v>6552</v>
      </c>
      <c r="G187" s="412"/>
      <c r="H187" s="411"/>
      <c r="I187" s="410"/>
      <c r="J187" s="409" t="s">
        <v>4893</v>
      </c>
      <c r="K187" s="408"/>
      <c r="L187" s="407"/>
      <c r="M187" s="406"/>
      <c r="O187" s="393"/>
      <c r="P187" s="393"/>
      <c r="Q187" s="393"/>
      <c r="R187" s="393"/>
      <c r="S187" s="393"/>
      <c r="T187" s="393"/>
      <c r="U187" s="393"/>
    </row>
    <row r="188" spans="1:21" s="396" customFormat="1" ht="22.5">
      <c r="A188" s="784">
        <v>35</v>
      </c>
      <c r="B188" s="437" t="s">
        <v>76</v>
      </c>
      <c r="C188" s="438" t="s">
        <v>78</v>
      </c>
      <c r="D188" s="437" t="s">
        <v>23</v>
      </c>
      <c r="E188" s="772" t="s">
        <v>80</v>
      </c>
      <c r="F188" s="772"/>
      <c r="G188" s="772" t="s">
        <v>71</v>
      </c>
      <c r="H188" s="773"/>
      <c r="I188" s="436"/>
      <c r="J188" s="435"/>
      <c r="K188" s="435"/>
      <c r="L188" s="435"/>
      <c r="M188" s="434"/>
      <c r="N188" s="437"/>
      <c r="O188" s="393"/>
      <c r="P188" s="393"/>
      <c r="Q188" s="393"/>
      <c r="R188" s="393"/>
      <c r="S188" s="393"/>
      <c r="T188" s="393"/>
      <c r="U188" s="393"/>
    </row>
    <row r="189" spans="1:21" s="396" customFormat="1" ht="45">
      <c r="A189" s="785"/>
      <c r="B189" s="433" t="s">
        <v>6551</v>
      </c>
      <c r="C189" s="433" t="s">
        <v>6550</v>
      </c>
      <c r="D189" s="432">
        <v>43796</v>
      </c>
      <c r="E189" s="431"/>
      <c r="F189" s="430" t="s">
        <v>6549</v>
      </c>
      <c r="G189" s="774" t="s">
        <v>4426</v>
      </c>
      <c r="H189" s="775"/>
      <c r="I189" s="776"/>
      <c r="J189" s="429" t="s">
        <v>6</v>
      </c>
      <c r="K189" s="428"/>
      <c r="L189" s="425" t="s">
        <v>3</v>
      </c>
      <c r="M189" s="427">
        <v>1631</v>
      </c>
      <c r="O189" s="393"/>
      <c r="P189" s="393"/>
      <c r="Q189" s="393"/>
      <c r="R189" s="393"/>
      <c r="S189" s="393"/>
      <c r="T189" s="393"/>
      <c r="U189" s="393"/>
    </row>
    <row r="190" spans="1:21" s="396" customFormat="1" ht="22.5">
      <c r="A190" s="785"/>
      <c r="B190" s="394" t="s">
        <v>77</v>
      </c>
      <c r="C190" s="374" t="s">
        <v>79</v>
      </c>
      <c r="D190" s="394" t="s">
        <v>22</v>
      </c>
      <c r="E190" s="758" t="s">
        <v>81</v>
      </c>
      <c r="F190" s="758"/>
      <c r="G190" s="777"/>
      <c r="H190" s="778"/>
      <c r="I190" s="779"/>
      <c r="J190" s="426" t="s">
        <v>17</v>
      </c>
      <c r="K190" s="425"/>
      <c r="L190" s="419" t="s">
        <v>93</v>
      </c>
      <c r="M190" s="424">
        <v>1451.01</v>
      </c>
      <c r="O190" s="393"/>
      <c r="P190" s="393"/>
      <c r="Q190" s="393"/>
      <c r="R190" s="393"/>
      <c r="S190" s="393"/>
      <c r="T190" s="393"/>
      <c r="U190" s="393"/>
    </row>
    <row r="191" spans="1:21" s="396" customFormat="1">
      <c r="A191" s="785"/>
      <c r="B191" s="394"/>
      <c r="C191" s="374"/>
      <c r="D191" s="394"/>
      <c r="E191" s="394"/>
      <c r="F191" s="394"/>
      <c r="G191" s="423"/>
      <c r="H191" s="422"/>
      <c r="I191" s="421"/>
      <c r="J191" s="420" t="s">
        <v>5</v>
      </c>
      <c r="K191" s="419"/>
      <c r="L191" s="419" t="s">
        <v>93</v>
      </c>
      <c r="M191" s="418">
        <v>200</v>
      </c>
      <c r="O191" s="393"/>
      <c r="P191" s="393"/>
      <c r="Q191" s="393"/>
      <c r="R191" s="393"/>
      <c r="S191" s="393"/>
      <c r="T191" s="393"/>
      <c r="U191" s="393"/>
    </row>
    <row r="192" spans="1:21" s="396" customFormat="1" ht="13.5" thickBot="1">
      <c r="A192" s="786"/>
      <c r="B192" s="417" t="s">
        <v>4960</v>
      </c>
      <c r="C192" s="416" t="s">
        <v>4426</v>
      </c>
      <c r="D192" s="415">
        <v>43805</v>
      </c>
      <c r="E192" s="414" t="s">
        <v>4</v>
      </c>
      <c r="F192" s="413" t="s">
        <v>6548</v>
      </c>
      <c r="G192" s="412"/>
      <c r="H192" s="411"/>
      <c r="I192" s="410"/>
      <c r="J192" s="409" t="s">
        <v>4893</v>
      </c>
      <c r="K192" s="408"/>
      <c r="L192" s="407"/>
      <c r="M192" s="406"/>
      <c r="O192" s="393"/>
      <c r="P192" s="393"/>
      <c r="Q192" s="393"/>
      <c r="R192" s="393"/>
      <c r="S192" s="393"/>
      <c r="T192" s="393"/>
      <c r="U192" s="393"/>
    </row>
    <row r="193" spans="1:21" s="396" customFormat="1" ht="22.5">
      <c r="A193" s="784">
        <v>36</v>
      </c>
      <c r="B193" s="437" t="s">
        <v>76</v>
      </c>
      <c r="C193" s="438" t="s">
        <v>78</v>
      </c>
      <c r="D193" s="437" t="s">
        <v>23</v>
      </c>
      <c r="E193" s="772" t="s">
        <v>80</v>
      </c>
      <c r="F193" s="772"/>
      <c r="G193" s="772" t="s">
        <v>71</v>
      </c>
      <c r="H193" s="773"/>
      <c r="I193" s="436"/>
      <c r="J193" s="435"/>
      <c r="K193" s="435"/>
      <c r="L193" s="435"/>
      <c r="M193" s="434"/>
      <c r="N193" s="437"/>
      <c r="O193" s="393"/>
      <c r="P193" s="393"/>
      <c r="Q193" s="393"/>
      <c r="R193" s="393"/>
      <c r="S193" s="393"/>
      <c r="T193" s="393"/>
      <c r="U193" s="393"/>
    </row>
    <row r="194" spans="1:21" s="396" customFormat="1" ht="168.75">
      <c r="A194" s="785"/>
      <c r="B194" s="433" t="s">
        <v>6547</v>
      </c>
      <c r="C194" s="433" t="s">
        <v>6546</v>
      </c>
      <c r="D194" s="432">
        <v>43863</v>
      </c>
      <c r="E194" s="431"/>
      <c r="F194" s="430" t="s">
        <v>5387</v>
      </c>
      <c r="G194" s="774" t="s">
        <v>5286</v>
      </c>
      <c r="H194" s="775"/>
      <c r="I194" s="776"/>
      <c r="J194" s="429" t="s">
        <v>6</v>
      </c>
      <c r="K194" s="428"/>
      <c r="L194" s="425"/>
      <c r="M194" s="427"/>
      <c r="O194" s="393"/>
      <c r="P194" s="393"/>
      <c r="Q194" s="393"/>
      <c r="R194" s="393"/>
      <c r="S194" s="393"/>
      <c r="T194" s="393"/>
      <c r="U194" s="393"/>
    </row>
    <row r="195" spans="1:21" s="396" customFormat="1" ht="22.5">
      <c r="A195" s="785"/>
      <c r="B195" s="394" t="s">
        <v>77</v>
      </c>
      <c r="C195" s="374" t="s">
        <v>79</v>
      </c>
      <c r="D195" s="394" t="s">
        <v>22</v>
      </c>
      <c r="E195" s="758" t="s">
        <v>81</v>
      </c>
      <c r="F195" s="758"/>
      <c r="G195" s="777"/>
      <c r="H195" s="778"/>
      <c r="I195" s="779"/>
      <c r="J195" s="426" t="s">
        <v>17</v>
      </c>
      <c r="K195" s="425"/>
      <c r="L195" s="419" t="s">
        <v>3</v>
      </c>
      <c r="M195" s="424">
        <v>1083.07</v>
      </c>
      <c r="O195" s="393"/>
      <c r="P195" s="393"/>
      <c r="Q195" s="393"/>
      <c r="R195" s="393"/>
      <c r="S195" s="393"/>
      <c r="T195" s="393"/>
      <c r="U195" s="393"/>
    </row>
    <row r="196" spans="1:21" s="396" customFormat="1">
      <c r="A196" s="785"/>
      <c r="B196" s="394"/>
      <c r="C196" s="374"/>
      <c r="D196" s="394"/>
      <c r="E196" s="394"/>
      <c r="F196" s="394"/>
      <c r="G196" s="423"/>
      <c r="H196" s="422"/>
      <c r="I196" s="421"/>
      <c r="J196" s="420" t="s">
        <v>5</v>
      </c>
      <c r="K196" s="419"/>
      <c r="L196" s="419"/>
      <c r="M196" s="418"/>
      <c r="O196" s="393"/>
      <c r="P196" s="393"/>
      <c r="Q196" s="393"/>
      <c r="R196" s="393"/>
      <c r="S196" s="393"/>
      <c r="T196" s="393"/>
      <c r="U196" s="393"/>
    </row>
    <row r="197" spans="1:21" s="396" customFormat="1" ht="13.5" thickBot="1">
      <c r="A197" s="786"/>
      <c r="B197" s="417" t="s">
        <v>3449</v>
      </c>
      <c r="C197" s="416" t="s">
        <v>5286</v>
      </c>
      <c r="D197" s="415">
        <v>43869</v>
      </c>
      <c r="E197" s="414" t="s">
        <v>4</v>
      </c>
      <c r="F197" s="413" t="s">
        <v>6543</v>
      </c>
      <c r="G197" s="412"/>
      <c r="H197" s="411"/>
      <c r="I197" s="410"/>
      <c r="J197" s="409" t="s">
        <v>4893</v>
      </c>
      <c r="K197" s="408"/>
      <c r="L197" s="407"/>
      <c r="M197" s="406"/>
      <c r="O197" s="393"/>
      <c r="P197" s="393"/>
      <c r="Q197" s="393"/>
      <c r="R197" s="393"/>
      <c r="S197" s="393"/>
      <c r="T197" s="393"/>
      <c r="U197" s="393"/>
    </row>
    <row r="198" spans="1:21" s="396" customFormat="1" ht="22.5">
      <c r="A198" s="784">
        <v>37</v>
      </c>
      <c r="B198" s="437" t="s">
        <v>76</v>
      </c>
      <c r="C198" s="438" t="s">
        <v>78</v>
      </c>
      <c r="D198" s="437" t="s">
        <v>23</v>
      </c>
      <c r="E198" s="772" t="s">
        <v>80</v>
      </c>
      <c r="F198" s="772"/>
      <c r="G198" s="772" t="s">
        <v>71</v>
      </c>
      <c r="H198" s="773"/>
      <c r="I198" s="436"/>
      <c r="J198" s="435"/>
      <c r="K198" s="435"/>
      <c r="L198" s="435"/>
      <c r="M198" s="434"/>
      <c r="N198" s="437"/>
      <c r="O198" s="393"/>
      <c r="P198" s="393"/>
      <c r="Q198" s="393"/>
      <c r="R198" s="393"/>
      <c r="S198" s="393"/>
      <c r="T198" s="393"/>
      <c r="U198" s="393"/>
    </row>
    <row r="199" spans="1:21" s="396" customFormat="1" ht="247.5">
      <c r="A199" s="785"/>
      <c r="B199" s="433" t="s">
        <v>6545</v>
      </c>
      <c r="C199" s="433" t="s">
        <v>6544</v>
      </c>
      <c r="D199" s="432">
        <v>43863</v>
      </c>
      <c r="E199" s="431"/>
      <c r="F199" s="430" t="s">
        <v>5387</v>
      </c>
      <c r="G199" s="774" t="s">
        <v>5328</v>
      </c>
      <c r="H199" s="775"/>
      <c r="I199" s="776"/>
      <c r="J199" s="429" t="s">
        <v>6</v>
      </c>
      <c r="K199" s="428"/>
      <c r="L199" s="425"/>
      <c r="M199" s="427"/>
      <c r="O199" s="393"/>
      <c r="P199" s="393"/>
      <c r="Q199" s="393"/>
      <c r="R199" s="393"/>
      <c r="S199" s="393"/>
      <c r="T199" s="393"/>
      <c r="U199" s="393"/>
    </row>
    <row r="200" spans="1:21" s="396" customFormat="1" ht="22.5">
      <c r="A200" s="785"/>
      <c r="B200" s="394" t="s">
        <v>77</v>
      </c>
      <c r="C200" s="374" t="s">
        <v>79</v>
      </c>
      <c r="D200" s="394" t="s">
        <v>22</v>
      </c>
      <c r="E200" s="758" t="s">
        <v>81</v>
      </c>
      <c r="F200" s="758"/>
      <c r="G200" s="777"/>
      <c r="H200" s="778"/>
      <c r="I200" s="779"/>
      <c r="J200" s="426" t="s">
        <v>17</v>
      </c>
      <c r="K200" s="425"/>
      <c r="L200" s="419" t="s">
        <v>3</v>
      </c>
      <c r="M200" s="424">
        <v>1081.5</v>
      </c>
      <c r="O200" s="393"/>
      <c r="P200" s="393"/>
      <c r="Q200" s="393"/>
      <c r="R200" s="393"/>
      <c r="S200" s="393"/>
      <c r="T200" s="393"/>
      <c r="U200" s="393"/>
    </row>
    <row r="201" spans="1:21" s="396" customFormat="1">
      <c r="A201" s="785"/>
      <c r="B201" s="394"/>
      <c r="C201" s="374"/>
      <c r="D201" s="394"/>
      <c r="E201" s="394"/>
      <c r="F201" s="394"/>
      <c r="G201" s="423"/>
      <c r="H201" s="422"/>
      <c r="I201" s="421"/>
      <c r="J201" s="420" t="s">
        <v>5</v>
      </c>
      <c r="K201" s="419"/>
      <c r="L201" s="419"/>
      <c r="M201" s="418"/>
      <c r="O201" s="393"/>
      <c r="P201" s="393"/>
      <c r="Q201" s="393"/>
      <c r="R201" s="393"/>
      <c r="S201" s="393"/>
      <c r="T201" s="393"/>
      <c r="U201" s="393"/>
    </row>
    <row r="202" spans="1:21" s="396" customFormat="1" ht="13.5" thickBot="1">
      <c r="A202" s="786"/>
      <c r="B202" s="417" t="s">
        <v>3614</v>
      </c>
      <c r="C202" s="416" t="s">
        <v>5328</v>
      </c>
      <c r="D202" s="415">
        <v>43869</v>
      </c>
      <c r="E202" s="414" t="s">
        <v>4</v>
      </c>
      <c r="F202" s="413" t="s">
        <v>6543</v>
      </c>
      <c r="G202" s="412"/>
      <c r="H202" s="411"/>
      <c r="I202" s="410"/>
      <c r="J202" s="409" t="s">
        <v>4893</v>
      </c>
      <c r="K202" s="408"/>
      <c r="L202" s="407"/>
      <c r="M202" s="406"/>
      <c r="O202" s="393"/>
      <c r="P202" s="393"/>
      <c r="Q202" s="393"/>
      <c r="R202" s="393"/>
      <c r="S202" s="393"/>
      <c r="T202" s="393"/>
      <c r="U202" s="393"/>
    </row>
    <row r="203" spans="1:21" s="396" customFormat="1" ht="22.5">
      <c r="A203" s="784">
        <v>38</v>
      </c>
      <c r="B203" s="437" t="s">
        <v>76</v>
      </c>
      <c r="C203" s="438" t="s">
        <v>78</v>
      </c>
      <c r="D203" s="437" t="s">
        <v>23</v>
      </c>
      <c r="E203" s="772" t="s">
        <v>80</v>
      </c>
      <c r="F203" s="772"/>
      <c r="G203" s="772" t="s">
        <v>71</v>
      </c>
      <c r="H203" s="773"/>
      <c r="I203" s="436"/>
      <c r="J203" s="435"/>
      <c r="K203" s="435"/>
      <c r="L203" s="435"/>
      <c r="M203" s="434"/>
      <c r="N203" s="437"/>
      <c r="O203" s="393"/>
      <c r="P203" s="393"/>
      <c r="Q203" s="393"/>
      <c r="R203" s="393"/>
      <c r="S203" s="393"/>
      <c r="T203" s="393"/>
      <c r="U203" s="393"/>
    </row>
    <row r="204" spans="1:21" s="396" customFormat="1" ht="123.75">
      <c r="A204" s="785"/>
      <c r="B204" s="433" t="s">
        <v>6542</v>
      </c>
      <c r="C204" s="433" t="s">
        <v>6541</v>
      </c>
      <c r="D204" s="432">
        <v>43742</v>
      </c>
      <c r="E204" s="431"/>
      <c r="F204" s="430" t="s">
        <v>5207</v>
      </c>
      <c r="G204" s="774" t="s">
        <v>5628</v>
      </c>
      <c r="H204" s="775"/>
      <c r="I204" s="776"/>
      <c r="J204" s="429" t="s">
        <v>6</v>
      </c>
      <c r="K204" s="428"/>
      <c r="L204" s="425" t="s">
        <v>3</v>
      </c>
      <c r="M204" s="427">
        <f>490+85.26</f>
        <v>575.26</v>
      </c>
      <c r="O204" s="393"/>
      <c r="P204" s="393"/>
      <c r="Q204" s="393"/>
      <c r="R204" s="393"/>
      <c r="S204" s="393"/>
      <c r="T204" s="393"/>
      <c r="U204" s="393"/>
    </row>
    <row r="205" spans="1:21" s="396" customFormat="1" ht="22.5">
      <c r="A205" s="785"/>
      <c r="B205" s="394" t="s">
        <v>77</v>
      </c>
      <c r="C205" s="374" t="s">
        <v>79</v>
      </c>
      <c r="D205" s="394" t="s">
        <v>22</v>
      </c>
      <c r="E205" s="758" t="s">
        <v>81</v>
      </c>
      <c r="F205" s="758"/>
      <c r="G205" s="777"/>
      <c r="H205" s="778"/>
      <c r="I205" s="779"/>
      <c r="J205" s="426" t="s">
        <v>17</v>
      </c>
      <c r="K205" s="425"/>
      <c r="L205" s="419" t="s">
        <v>3</v>
      </c>
      <c r="M205" s="424">
        <v>392.6</v>
      </c>
      <c r="O205" s="393"/>
      <c r="P205" s="393"/>
      <c r="Q205" s="393"/>
      <c r="R205" s="393"/>
      <c r="S205" s="393"/>
      <c r="T205" s="393"/>
      <c r="U205" s="393"/>
    </row>
    <row r="206" spans="1:21" s="396" customFormat="1">
      <c r="A206" s="785"/>
      <c r="B206" s="394"/>
      <c r="C206" s="374"/>
      <c r="D206" s="394"/>
      <c r="E206" s="394"/>
      <c r="F206" s="394"/>
      <c r="G206" s="423"/>
      <c r="H206" s="422"/>
      <c r="I206" s="421"/>
      <c r="J206" s="420" t="s">
        <v>5</v>
      </c>
      <c r="K206" s="419"/>
      <c r="L206" s="419" t="s">
        <v>93</v>
      </c>
      <c r="M206" s="418">
        <f>52+18</f>
        <v>70</v>
      </c>
      <c r="O206" s="393"/>
      <c r="P206" s="393"/>
      <c r="Q206" s="393"/>
      <c r="R206" s="393"/>
      <c r="S206" s="393"/>
      <c r="T206" s="393"/>
      <c r="U206" s="393"/>
    </row>
    <row r="207" spans="1:21" s="396" customFormat="1" ht="13.5" thickBot="1">
      <c r="A207" s="786"/>
      <c r="B207" s="417" t="s">
        <v>4991</v>
      </c>
      <c r="C207" s="416" t="s">
        <v>5628</v>
      </c>
      <c r="D207" s="415">
        <v>43744</v>
      </c>
      <c r="E207" s="414" t="s">
        <v>4</v>
      </c>
      <c r="F207" s="413" t="s">
        <v>6540</v>
      </c>
      <c r="G207" s="412"/>
      <c r="H207" s="411"/>
      <c r="I207" s="410"/>
      <c r="J207" s="409" t="s">
        <v>4893</v>
      </c>
      <c r="K207" s="408"/>
      <c r="L207" s="407"/>
      <c r="M207" s="406"/>
      <c r="O207" s="393"/>
      <c r="P207" s="393"/>
      <c r="Q207" s="393"/>
      <c r="R207" s="393"/>
      <c r="S207" s="393"/>
      <c r="T207" s="393"/>
      <c r="U207" s="393"/>
    </row>
    <row r="208" spans="1:21" s="396" customFormat="1" ht="22.5">
      <c r="A208" s="784">
        <v>39</v>
      </c>
      <c r="B208" s="437" t="s">
        <v>76</v>
      </c>
      <c r="C208" s="438" t="s">
        <v>78</v>
      </c>
      <c r="D208" s="437" t="s">
        <v>23</v>
      </c>
      <c r="E208" s="772" t="s">
        <v>80</v>
      </c>
      <c r="F208" s="772"/>
      <c r="G208" s="772" t="s">
        <v>71</v>
      </c>
      <c r="H208" s="773"/>
      <c r="I208" s="436"/>
      <c r="J208" s="435"/>
      <c r="K208" s="435"/>
      <c r="L208" s="435"/>
      <c r="M208" s="434"/>
      <c r="N208" s="437"/>
      <c r="O208" s="393"/>
      <c r="P208" s="393"/>
      <c r="Q208" s="393"/>
      <c r="R208" s="393"/>
      <c r="S208" s="393"/>
      <c r="T208" s="393"/>
      <c r="U208" s="393"/>
    </row>
    <row r="209" spans="1:21" s="396" customFormat="1" ht="202.5">
      <c r="A209" s="785"/>
      <c r="B209" s="433" t="s">
        <v>6533</v>
      </c>
      <c r="C209" s="433" t="s">
        <v>6539</v>
      </c>
      <c r="D209" s="432">
        <v>43781</v>
      </c>
      <c r="E209" s="431"/>
      <c r="F209" s="430" t="s">
        <v>6538</v>
      </c>
      <c r="G209" s="774" t="s">
        <v>6537</v>
      </c>
      <c r="H209" s="775"/>
      <c r="I209" s="776"/>
      <c r="J209" s="429" t="s">
        <v>6</v>
      </c>
      <c r="K209" s="428"/>
      <c r="L209" s="425" t="s">
        <v>3</v>
      </c>
      <c r="M209" s="427">
        <v>416.76</v>
      </c>
      <c r="O209" s="393"/>
      <c r="P209" s="393"/>
      <c r="Q209" s="393"/>
      <c r="R209" s="393"/>
      <c r="S209" s="393"/>
      <c r="T209" s="393"/>
      <c r="U209" s="393"/>
    </row>
    <row r="210" spans="1:21" s="396" customFormat="1" ht="22.5">
      <c r="A210" s="785"/>
      <c r="B210" s="394" t="s">
        <v>77</v>
      </c>
      <c r="C210" s="374" t="s">
        <v>79</v>
      </c>
      <c r="D210" s="394" t="s">
        <v>22</v>
      </c>
      <c r="E210" s="758" t="s">
        <v>81</v>
      </c>
      <c r="F210" s="758"/>
      <c r="G210" s="777"/>
      <c r="H210" s="778"/>
      <c r="I210" s="779"/>
      <c r="J210" s="426" t="s">
        <v>17</v>
      </c>
      <c r="K210" s="425"/>
      <c r="L210" s="419" t="s">
        <v>3</v>
      </c>
      <c r="M210" s="424">
        <v>535.29999999999995</v>
      </c>
      <c r="O210" s="393"/>
      <c r="P210" s="393"/>
      <c r="Q210" s="393"/>
      <c r="R210" s="393"/>
      <c r="S210" s="393"/>
      <c r="T210" s="393"/>
      <c r="U210" s="393"/>
    </row>
    <row r="211" spans="1:21" s="396" customFormat="1">
      <c r="A211" s="785"/>
      <c r="B211" s="394"/>
      <c r="C211" s="374"/>
      <c r="D211" s="394"/>
      <c r="E211" s="394"/>
      <c r="F211" s="394"/>
      <c r="G211" s="423"/>
      <c r="H211" s="422"/>
      <c r="I211" s="421"/>
      <c r="J211" s="420" t="s">
        <v>5</v>
      </c>
      <c r="K211" s="419"/>
      <c r="L211" s="419" t="s">
        <v>3</v>
      </c>
      <c r="M211" s="418">
        <v>33</v>
      </c>
      <c r="O211" s="393"/>
      <c r="P211" s="393"/>
      <c r="Q211" s="393"/>
      <c r="R211" s="393"/>
      <c r="S211" s="393"/>
      <c r="T211" s="393"/>
      <c r="U211" s="393"/>
    </row>
    <row r="212" spans="1:21" s="396" customFormat="1" ht="13.5" thickBot="1">
      <c r="A212" s="786"/>
      <c r="B212" s="417" t="s">
        <v>4991</v>
      </c>
      <c r="C212" s="416" t="s">
        <v>6537</v>
      </c>
      <c r="D212" s="415">
        <v>43783</v>
      </c>
      <c r="E212" s="414" t="s">
        <v>4</v>
      </c>
      <c r="F212" s="413" t="s">
        <v>6536</v>
      </c>
      <c r="G212" s="412"/>
      <c r="H212" s="411"/>
      <c r="I212" s="410"/>
      <c r="J212" s="409" t="s">
        <v>4893</v>
      </c>
      <c r="K212" s="408"/>
      <c r="L212" s="407"/>
      <c r="M212" s="406"/>
      <c r="O212" s="393"/>
      <c r="P212" s="393"/>
      <c r="Q212" s="393"/>
      <c r="R212" s="393"/>
      <c r="S212" s="393"/>
      <c r="T212" s="393"/>
      <c r="U212" s="393"/>
    </row>
    <row r="213" spans="1:21" s="396" customFormat="1" ht="22.5">
      <c r="A213" s="784">
        <v>40</v>
      </c>
      <c r="B213" s="437" t="s">
        <v>76</v>
      </c>
      <c r="C213" s="438" t="s">
        <v>78</v>
      </c>
      <c r="D213" s="437" t="s">
        <v>23</v>
      </c>
      <c r="E213" s="772" t="s">
        <v>80</v>
      </c>
      <c r="F213" s="772"/>
      <c r="G213" s="772" t="s">
        <v>71</v>
      </c>
      <c r="H213" s="773"/>
      <c r="I213" s="436"/>
      <c r="J213" s="435"/>
      <c r="K213" s="435"/>
      <c r="L213" s="435"/>
      <c r="M213" s="434"/>
      <c r="N213" s="437"/>
      <c r="O213" s="393"/>
      <c r="P213" s="393"/>
      <c r="Q213" s="393"/>
      <c r="R213" s="393"/>
      <c r="S213" s="393"/>
      <c r="T213" s="393"/>
      <c r="U213" s="393"/>
    </row>
    <row r="214" spans="1:21" s="396" customFormat="1" ht="90">
      <c r="A214" s="785"/>
      <c r="B214" s="433" t="s">
        <v>6533</v>
      </c>
      <c r="C214" s="433" t="s">
        <v>6535</v>
      </c>
      <c r="D214" s="432">
        <v>43775</v>
      </c>
      <c r="E214" s="431"/>
      <c r="F214" s="430" t="s">
        <v>4939</v>
      </c>
      <c r="G214" s="774" t="s">
        <v>6534</v>
      </c>
      <c r="H214" s="775"/>
      <c r="I214" s="776"/>
      <c r="J214" s="429" t="s">
        <v>6</v>
      </c>
      <c r="K214" s="428"/>
      <c r="L214" s="425"/>
      <c r="M214" s="427"/>
      <c r="O214" s="393"/>
      <c r="P214" s="393"/>
      <c r="Q214" s="393"/>
      <c r="R214" s="393"/>
      <c r="S214" s="393"/>
      <c r="T214" s="393"/>
      <c r="U214" s="393"/>
    </row>
    <row r="215" spans="1:21" s="396" customFormat="1" ht="22.5">
      <c r="A215" s="785"/>
      <c r="B215" s="394" t="s">
        <v>77</v>
      </c>
      <c r="C215" s="374" t="s">
        <v>79</v>
      </c>
      <c r="D215" s="394" t="s">
        <v>22</v>
      </c>
      <c r="E215" s="758" t="s">
        <v>81</v>
      </c>
      <c r="F215" s="758"/>
      <c r="G215" s="777"/>
      <c r="H215" s="778"/>
      <c r="I215" s="779"/>
      <c r="J215" s="426" t="s">
        <v>17</v>
      </c>
      <c r="K215" s="425"/>
      <c r="L215" s="419" t="s">
        <v>3</v>
      </c>
      <c r="M215" s="424">
        <v>397.6</v>
      </c>
      <c r="O215" s="393"/>
      <c r="P215" s="393"/>
      <c r="Q215" s="393"/>
      <c r="R215" s="393"/>
      <c r="S215" s="393"/>
      <c r="T215" s="393"/>
      <c r="U215" s="393"/>
    </row>
    <row r="216" spans="1:21" s="396" customFormat="1">
      <c r="A216" s="785"/>
      <c r="B216" s="394"/>
      <c r="C216" s="374"/>
      <c r="D216" s="394"/>
      <c r="E216" s="394"/>
      <c r="F216" s="394"/>
      <c r="G216" s="423"/>
      <c r="H216" s="422"/>
      <c r="I216" s="421"/>
      <c r="J216" s="420" t="s">
        <v>5</v>
      </c>
      <c r="K216" s="419"/>
      <c r="L216" s="419"/>
      <c r="M216" s="418"/>
      <c r="O216" s="393"/>
      <c r="P216" s="393"/>
      <c r="Q216" s="393"/>
      <c r="R216" s="393"/>
      <c r="S216" s="393"/>
      <c r="T216" s="393"/>
      <c r="U216" s="393"/>
    </row>
    <row r="217" spans="1:21" s="396" customFormat="1" ht="13.5" thickBot="1">
      <c r="A217" s="786"/>
      <c r="B217" s="417" t="s">
        <v>4991</v>
      </c>
      <c r="C217" s="416" t="s">
        <v>6534</v>
      </c>
      <c r="D217" s="415">
        <v>43777</v>
      </c>
      <c r="E217" s="414" t="s">
        <v>4</v>
      </c>
      <c r="F217" s="413" t="s">
        <v>5748</v>
      </c>
      <c r="G217" s="412"/>
      <c r="H217" s="411"/>
      <c r="I217" s="410"/>
      <c r="J217" s="409" t="s">
        <v>4893</v>
      </c>
      <c r="K217" s="408"/>
      <c r="L217" s="407"/>
      <c r="M217" s="406"/>
      <c r="O217" s="393"/>
      <c r="P217" s="393"/>
      <c r="Q217" s="393"/>
      <c r="R217" s="393"/>
      <c r="S217" s="393"/>
      <c r="T217" s="393"/>
      <c r="U217" s="393"/>
    </row>
    <row r="218" spans="1:21" s="396" customFormat="1" ht="22.5">
      <c r="A218" s="784">
        <v>41</v>
      </c>
      <c r="B218" s="437" t="s">
        <v>76</v>
      </c>
      <c r="C218" s="438" t="s">
        <v>78</v>
      </c>
      <c r="D218" s="437" t="s">
        <v>23</v>
      </c>
      <c r="E218" s="772" t="s">
        <v>80</v>
      </c>
      <c r="F218" s="772"/>
      <c r="G218" s="772" t="s">
        <v>71</v>
      </c>
      <c r="H218" s="773"/>
      <c r="I218" s="436"/>
      <c r="J218" s="435"/>
      <c r="K218" s="435"/>
      <c r="L218" s="435"/>
      <c r="M218" s="434"/>
      <c r="N218" s="437"/>
      <c r="O218" s="393"/>
      <c r="P218" s="393"/>
      <c r="Q218" s="393"/>
      <c r="R218" s="393"/>
      <c r="S218" s="393"/>
      <c r="T218" s="393"/>
      <c r="U218" s="393"/>
    </row>
    <row r="219" spans="1:21" s="396" customFormat="1" ht="135">
      <c r="A219" s="785"/>
      <c r="B219" s="433" t="s">
        <v>6533</v>
      </c>
      <c r="C219" s="433" t="s">
        <v>6532</v>
      </c>
      <c r="D219" s="432">
        <v>43806</v>
      </c>
      <c r="E219" s="431"/>
      <c r="F219" s="430" t="s">
        <v>4965</v>
      </c>
      <c r="G219" s="774" t="s">
        <v>6531</v>
      </c>
      <c r="H219" s="775"/>
      <c r="I219" s="776"/>
      <c r="J219" s="429" t="s">
        <v>6</v>
      </c>
      <c r="K219" s="428"/>
      <c r="L219" s="425" t="s">
        <v>3</v>
      </c>
      <c r="M219" s="427">
        <v>368</v>
      </c>
      <c r="O219" s="393"/>
      <c r="P219" s="393"/>
      <c r="Q219" s="393"/>
      <c r="R219" s="393"/>
      <c r="S219" s="393"/>
      <c r="T219" s="393"/>
      <c r="U219" s="393"/>
    </row>
    <row r="220" spans="1:21" s="396" customFormat="1" ht="22.5">
      <c r="A220" s="785"/>
      <c r="B220" s="394" t="s">
        <v>77</v>
      </c>
      <c r="C220" s="374" t="s">
        <v>79</v>
      </c>
      <c r="D220" s="394" t="s">
        <v>22</v>
      </c>
      <c r="E220" s="758" t="s">
        <v>81</v>
      </c>
      <c r="F220" s="758"/>
      <c r="G220" s="777"/>
      <c r="H220" s="778"/>
      <c r="I220" s="779"/>
      <c r="J220" s="426" t="s">
        <v>17</v>
      </c>
      <c r="K220" s="425"/>
      <c r="L220" s="419" t="s">
        <v>3</v>
      </c>
      <c r="M220" s="424">
        <v>226.59</v>
      </c>
      <c r="O220" s="393"/>
      <c r="P220" s="393"/>
      <c r="Q220" s="393"/>
      <c r="R220" s="393"/>
      <c r="S220" s="393"/>
      <c r="T220" s="393"/>
      <c r="U220" s="393"/>
    </row>
    <row r="221" spans="1:21" s="396" customFormat="1">
      <c r="A221" s="785"/>
      <c r="B221" s="394"/>
      <c r="C221" s="374"/>
      <c r="D221" s="394"/>
      <c r="E221" s="394"/>
      <c r="F221" s="394"/>
      <c r="G221" s="423"/>
      <c r="H221" s="422"/>
      <c r="I221" s="421"/>
      <c r="J221" s="420" t="s">
        <v>5</v>
      </c>
      <c r="K221" s="419"/>
      <c r="L221" s="419"/>
      <c r="M221" s="418"/>
      <c r="O221" s="393"/>
      <c r="P221" s="393"/>
      <c r="Q221" s="393"/>
      <c r="R221" s="393"/>
      <c r="S221" s="393"/>
      <c r="T221" s="393"/>
      <c r="U221" s="393"/>
    </row>
    <row r="222" spans="1:21" s="396" customFormat="1" ht="13.5" thickBot="1">
      <c r="A222" s="786"/>
      <c r="B222" s="417" t="s">
        <v>4991</v>
      </c>
      <c r="C222" s="416" t="s">
        <v>6531</v>
      </c>
      <c r="D222" s="415">
        <v>43808</v>
      </c>
      <c r="E222" s="414" t="s">
        <v>4</v>
      </c>
      <c r="F222" s="413" t="s">
        <v>6530</v>
      </c>
      <c r="G222" s="412"/>
      <c r="H222" s="411"/>
      <c r="I222" s="410"/>
      <c r="J222" s="409" t="s">
        <v>4893</v>
      </c>
      <c r="K222" s="408"/>
      <c r="L222" s="407"/>
      <c r="M222" s="406"/>
      <c r="O222" s="393"/>
      <c r="P222" s="393"/>
      <c r="Q222" s="393"/>
      <c r="R222" s="393"/>
      <c r="S222" s="393"/>
      <c r="T222" s="393"/>
      <c r="U222" s="393"/>
    </row>
    <row r="223" spans="1:21" s="396" customFormat="1" ht="22.5">
      <c r="A223" s="784">
        <v>42</v>
      </c>
      <c r="B223" s="437" t="s">
        <v>76</v>
      </c>
      <c r="C223" s="438" t="s">
        <v>78</v>
      </c>
      <c r="D223" s="437" t="s">
        <v>23</v>
      </c>
      <c r="E223" s="772" t="s">
        <v>80</v>
      </c>
      <c r="F223" s="772"/>
      <c r="G223" s="772" t="s">
        <v>71</v>
      </c>
      <c r="H223" s="773"/>
      <c r="I223" s="436"/>
      <c r="J223" s="435"/>
      <c r="K223" s="435"/>
      <c r="L223" s="435"/>
      <c r="M223" s="434"/>
      <c r="N223" s="437"/>
      <c r="O223" s="393"/>
      <c r="P223" s="393"/>
      <c r="Q223" s="393"/>
      <c r="R223" s="393"/>
      <c r="S223" s="393"/>
      <c r="T223" s="393"/>
      <c r="U223" s="393"/>
    </row>
    <row r="224" spans="1:21" s="396" customFormat="1" ht="56.25">
      <c r="A224" s="785"/>
      <c r="B224" s="433" t="s">
        <v>6529</v>
      </c>
      <c r="C224" s="433" t="s">
        <v>6528</v>
      </c>
      <c r="D224" s="432">
        <v>43900</v>
      </c>
      <c r="E224" s="431"/>
      <c r="F224" s="430" t="s">
        <v>6527</v>
      </c>
      <c r="G224" s="774" t="s">
        <v>6526</v>
      </c>
      <c r="H224" s="775"/>
      <c r="I224" s="776"/>
      <c r="J224" s="429" t="s">
        <v>6</v>
      </c>
      <c r="K224" s="428"/>
      <c r="L224" s="425" t="s">
        <v>3</v>
      </c>
      <c r="M224" s="427">
        <v>386</v>
      </c>
      <c r="O224" s="393"/>
      <c r="P224" s="393"/>
      <c r="Q224" s="393"/>
      <c r="R224" s="393"/>
      <c r="S224" s="393"/>
      <c r="T224" s="393"/>
      <c r="U224" s="393"/>
    </row>
    <row r="225" spans="1:21" s="396" customFormat="1" ht="22.5">
      <c r="A225" s="785"/>
      <c r="B225" s="394" t="s">
        <v>77</v>
      </c>
      <c r="C225" s="374" t="s">
        <v>79</v>
      </c>
      <c r="D225" s="394" t="s">
        <v>22</v>
      </c>
      <c r="E225" s="758" t="s">
        <v>81</v>
      </c>
      <c r="F225" s="758"/>
      <c r="G225" s="777"/>
      <c r="H225" s="778"/>
      <c r="I225" s="779"/>
      <c r="J225" s="426" t="s">
        <v>17</v>
      </c>
      <c r="K225" s="425"/>
      <c r="L225" s="419" t="s">
        <v>3</v>
      </c>
      <c r="M225" s="424">
        <v>637.66999999999996</v>
      </c>
      <c r="O225" s="393"/>
      <c r="P225" s="393"/>
      <c r="Q225" s="393"/>
      <c r="R225" s="393"/>
      <c r="S225" s="393"/>
      <c r="T225" s="393"/>
      <c r="U225" s="393"/>
    </row>
    <row r="226" spans="1:21" s="396" customFormat="1">
      <c r="A226" s="785"/>
      <c r="B226" s="394"/>
      <c r="C226" s="374"/>
      <c r="D226" s="394"/>
      <c r="E226" s="394"/>
      <c r="F226" s="394"/>
      <c r="G226" s="423"/>
      <c r="H226" s="422"/>
      <c r="I226" s="421"/>
      <c r="J226" s="420" t="s">
        <v>5</v>
      </c>
      <c r="K226" s="419"/>
      <c r="L226" s="419"/>
      <c r="M226" s="418"/>
      <c r="O226" s="393"/>
      <c r="P226" s="393"/>
      <c r="Q226" s="393"/>
      <c r="R226" s="393"/>
      <c r="S226" s="393"/>
      <c r="T226" s="393"/>
      <c r="U226" s="393"/>
    </row>
    <row r="227" spans="1:21" s="396" customFormat="1" ht="13.5" thickBot="1">
      <c r="A227" s="786"/>
      <c r="B227" s="417" t="s">
        <v>5191</v>
      </c>
      <c r="C227" s="416" t="s">
        <v>6526</v>
      </c>
      <c r="D227" s="415">
        <v>43902</v>
      </c>
      <c r="E227" s="414" t="s">
        <v>4</v>
      </c>
      <c r="F227" s="413" t="s">
        <v>6215</v>
      </c>
      <c r="G227" s="412"/>
      <c r="H227" s="411"/>
      <c r="I227" s="410"/>
      <c r="J227" s="409" t="s">
        <v>4893</v>
      </c>
      <c r="K227" s="408"/>
      <c r="L227" s="407"/>
      <c r="M227" s="406"/>
      <c r="O227" s="393"/>
      <c r="P227" s="393"/>
      <c r="Q227" s="393"/>
      <c r="R227" s="393"/>
      <c r="S227" s="393"/>
      <c r="T227" s="393"/>
      <c r="U227" s="393"/>
    </row>
    <row r="228" spans="1:21" s="396" customFormat="1" ht="22.5">
      <c r="A228" s="784">
        <v>43</v>
      </c>
      <c r="B228" s="437" t="s">
        <v>76</v>
      </c>
      <c r="C228" s="438" t="s">
        <v>78</v>
      </c>
      <c r="D228" s="437" t="s">
        <v>23</v>
      </c>
      <c r="E228" s="437" t="s">
        <v>80</v>
      </c>
      <c r="F228" s="437"/>
      <c r="G228" s="772" t="s">
        <v>71</v>
      </c>
      <c r="H228" s="773"/>
      <c r="I228" s="436"/>
      <c r="J228" s="437"/>
      <c r="K228" s="437"/>
      <c r="L228" s="437"/>
      <c r="M228" s="437"/>
      <c r="N228" s="437"/>
      <c r="O228" s="393"/>
      <c r="P228" s="393"/>
      <c r="Q228" s="393"/>
      <c r="R228" s="393"/>
      <c r="S228" s="393"/>
      <c r="T228" s="393"/>
      <c r="U228" s="393"/>
    </row>
    <row r="229" spans="1:21" s="396" customFormat="1" ht="67.5">
      <c r="A229" s="785"/>
      <c r="B229" s="433" t="s">
        <v>6523</v>
      </c>
      <c r="C229" s="433" t="s">
        <v>6525</v>
      </c>
      <c r="D229" s="432">
        <v>43759</v>
      </c>
      <c r="E229" s="431"/>
      <c r="F229" s="430" t="s">
        <v>4916</v>
      </c>
      <c r="G229" s="774" t="s">
        <v>6524</v>
      </c>
      <c r="H229" s="775"/>
      <c r="I229" s="776"/>
      <c r="J229" s="429" t="s">
        <v>6</v>
      </c>
      <c r="K229" s="428"/>
      <c r="L229" s="425" t="s">
        <v>3</v>
      </c>
      <c r="M229" s="427">
        <v>240</v>
      </c>
      <c r="O229" s="393"/>
      <c r="P229" s="393"/>
      <c r="Q229" s="393"/>
      <c r="R229" s="393"/>
      <c r="S229" s="393"/>
      <c r="T229" s="393"/>
      <c r="U229" s="393"/>
    </row>
    <row r="230" spans="1:21" s="396" customFormat="1" ht="22.5">
      <c r="A230" s="785"/>
      <c r="B230" s="394" t="s">
        <v>77</v>
      </c>
      <c r="C230" s="374" t="s">
        <v>79</v>
      </c>
      <c r="D230" s="394" t="s">
        <v>22</v>
      </c>
      <c r="E230" s="758" t="s">
        <v>81</v>
      </c>
      <c r="F230" s="758"/>
      <c r="G230" s="777"/>
      <c r="H230" s="778"/>
      <c r="I230" s="779"/>
      <c r="J230" s="426" t="s">
        <v>17</v>
      </c>
      <c r="K230" s="425"/>
      <c r="L230" s="419" t="s">
        <v>3</v>
      </c>
      <c r="M230" s="424">
        <v>493.87</v>
      </c>
      <c r="O230" s="393"/>
      <c r="P230" s="393"/>
      <c r="Q230" s="393"/>
      <c r="R230" s="393"/>
      <c r="S230" s="393"/>
      <c r="T230" s="393"/>
      <c r="U230" s="393"/>
    </row>
    <row r="231" spans="1:21" s="396" customFormat="1">
      <c r="A231" s="785"/>
      <c r="B231" s="394"/>
      <c r="C231" s="374"/>
      <c r="D231" s="394"/>
      <c r="E231" s="394"/>
      <c r="F231" s="394"/>
      <c r="G231" s="423"/>
      <c r="H231" s="422"/>
      <c r="I231" s="421"/>
      <c r="J231" s="420" t="s">
        <v>5</v>
      </c>
      <c r="K231" s="419"/>
      <c r="L231" s="419" t="s">
        <v>93</v>
      </c>
      <c r="M231" s="418">
        <v>19</v>
      </c>
      <c r="O231" s="393"/>
      <c r="P231" s="393"/>
      <c r="Q231" s="393"/>
      <c r="R231" s="393"/>
      <c r="S231" s="393"/>
      <c r="T231" s="393"/>
      <c r="U231" s="393"/>
    </row>
    <row r="232" spans="1:21" s="396" customFormat="1" ht="13.5" thickBot="1">
      <c r="A232" s="786"/>
      <c r="B232" s="417" t="s">
        <v>4960</v>
      </c>
      <c r="C232" s="416" t="s">
        <v>6524</v>
      </c>
      <c r="D232" s="415">
        <v>43763</v>
      </c>
      <c r="E232" s="414" t="s">
        <v>4</v>
      </c>
      <c r="F232" s="413" t="s">
        <v>5243</v>
      </c>
      <c r="G232" s="412"/>
      <c r="H232" s="411"/>
      <c r="I232" s="410"/>
      <c r="J232" s="409" t="s">
        <v>4893</v>
      </c>
      <c r="K232" s="408"/>
      <c r="L232" s="407"/>
      <c r="M232" s="406"/>
      <c r="O232" s="393"/>
      <c r="P232" s="393"/>
      <c r="Q232" s="393"/>
      <c r="R232" s="393"/>
      <c r="S232" s="393"/>
      <c r="T232" s="393"/>
      <c r="U232" s="393"/>
    </row>
    <row r="233" spans="1:21" s="396" customFormat="1" ht="22.5">
      <c r="A233" s="784">
        <v>44</v>
      </c>
      <c r="B233" s="437" t="s">
        <v>76</v>
      </c>
      <c r="C233" s="438" t="s">
        <v>78</v>
      </c>
      <c r="D233" s="437" t="s">
        <v>23</v>
      </c>
      <c r="E233" s="437" t="s">
        <v>80</v>
      </c>
      <c r="F233" s="437"/>
      <c r="G233" s="772" t="s">
        <v>71</v>
      </c>
      <c r="H233" s="773"/>
      <c r="I233" s="436"/>
      <c r="J233" s="437"/>
      <c r="K233" s="437"/>
      <c r="L233" s="437"/>
      <c r="M233" s="437"/>
      <c r="N233" s="437"/>
      <c r="O233" s="393"/>
      <c r="P233" s="393"/>
      <c r="Q233" s="393"/>
      <c r="R233" s="393"/>
      <c r="S233" s="393"/>
      <c r="T233" s="393"/>
      <c r="U233" s="393"/>
    </row>
    <row r="234" spans="1:21" s="396" customFormat="1" ht="90">
      <c r="A234" s="785"/>
      <c r="B234" s="433" t="s">
        <v>6523</v>
      </c>
      <c r="C234" s="433" t="s">
        <v>6522</v>
      </c>
      <c r="D234" s="432">
        <v>43884</v>
      </c>
      <c r="E234" s="431"/>
      <c r="F234" s="430" t="s">
        <v>6521</v>
      </c>
      <c r="G234" s="774" t="s">
        <v>6520</v>
      </c>
      <c r="H234" s="775"/>
      <c r="I234" s="776"/>
      <c r="J234" s="429" t="s">
        <v>6</v>
      </c>
      <c r="K234" s="428"/>
      <c r="L234" s="425" t="s">
        <v>3</v>
      </c>
      <c r="M234" s="427">
        <v>166.56</v>
      </c>
      <c r="O234" s="393"/>
      <c r="P234" s="393"/>
      <c r="Q234" s="393"/>
      <c r="R234" s="393"/>
      <c r="S234" s="393"/>
      <c r="T234" s="393"/>
      <c r="U234" s="393"/>
    </row>
    <row r="235" spans="1:21" s="396" customFormat="1" ht="22.5">
      <c r="A235" s="785"/>
      <c r="B235" s="394" t="s">
        <v>77</v>
      </c>
      <c r="C235" s="374" t="s">
        <v>79</v>
      </c>
      <c r="D235" s="394" t="s">
        <v>22</v>
      </c>
      <c r="E235" s="758" t="s">
        <v>81</v>
      </c>
      <c r="F235" s="758"/>
      <c r="G235" s="777"/>
      <c r="H235" s="778"/>
      <c r="I235" s="779"/>
      <c r="J235" s="426" t="s">
        <v>17</v>
      </c>
      <c r="K235" s="425"/>
      <c r="L235" s="419" t="s">
        <v>3</v>
      </c>
      <c r="M235" s="424">
        <v>222.79</v>
      </c>
      <c r="O235" s="393"/>
      <c r="P235" s="393"/>
      <c r="Q235" s="393"/>
      <c r="R235" s="393"/>
      <c r="S235" s="393"/>
      <c r="T235" s="393"/>
      <c r="U235" s="393"/>
    </row>
    <row r="236" spans="1:21" s="396" customFormat="1">
      <c r="A236" s="785"/>
      <c r="B236" s="394"/>
      <c r="C236" s="374"/>
      <c r="D236" s="394"/>
      <c r="E236" s="394"/>
      <c r="F236" s="394"/>
      <c r="G236" s="423"/>
      <c r="H236" s="422"/>
      <c r="I236" s="421"/>
      <c r="J236" s="420" t="s">
        <v>5</v>
      </c>
      <c r="K236" s="419"/>
      <c r="L236" s="419" t="s">
        <v>93</v>
      </c>
      <c r="M236" s="418">
        <v>33</v>
      </c>
      <c r="O236" s="393"/>
      <c r="P236" s="393"/>
      <c r="Q236" s="393"/>
      <c r="R236" s="393"/>
      <c r="S236" s="393"/>
      <c r="T236" s="393"/>
      <c r="U236" s="393"/>
    </row>
    <row r="237" spans="1:21" s="396" customFormat="1" ht="13.5" thickBot="1">
      <c r="A237" s="786"/>
      <c r="B237" s="417" t="s">
        <v>4960</v>
      </c>
      <c r="C237" s="416" t="s">
        <v>6520</v>
      </c>
      <c r="D237" s="415">
        <v>43885</v>
      </c>
      <c r="E237" s="414" t="s">
        <v>4</v>
      </c>
      <c r="F237" s="413" t="s">
        <v>6519</v>
      </c>
      <c r="G237" s="412"/>
      <c r="H237" s="411"/>
      <c r="I237" s="410"/>
      <c r="J237" s="409" t="s">
        <v>4893</v>
      </c>
      <c r="K237" s="408"/>
      <c r="L237" s="407"/>
      <c r="M237" s="406"/>
      <c r="O237" s="393"/>
      <c r="P237" s="393"/>
      <c r="Q237" s="393"/>
      <c r="R237" s="393"/>
      <c r="S237" s="393"/>
      <c r="T237" s="393"/>
      <c r="U237" s="393"/>
    </row>
    <row r="238" spans="1:21" s="396" customFormat="1" ht="22.5">
      <c r="A238" s="784">
        <v>45</v>
      </c>
      <c r="B238" s="437" t="s">
        <v>76</v>
      </c>
      <c r="C238" s="438" t="s">
        <v>78</v>
      </c>
      <c r="D238" s="437" t="s">
        <v>23</v>
      </c>
      <c r="E238" s="437" t="s">
        <v>80</v>
      </c>
      <c r="F238" s="437"/>
      <c r="G238" s="772" t="s">
        <v>71</v>
      </c>
      <c r="H238" s="773"/>
      <c r="I238" s="436"/>
      <c r="J238" s="437"/>
      <c r="K238" s="437"/>
      <c r="L238" s="437"/>
      <c r="M238" s="437"/>
      <c r="N238" s="437"/>
      <c r="O238" s="393"/>
      <c r="P238" s="393"/>
      <c r="Q238" s="393"/>
      <c r="R238" s="393"/>
      <c r="S238" s="393"/>
      <c r="T238" s="393"/>
      <c r="U238" s="393"/>
    </row>
    <row r="239" spans="1:21" s="396" customFormat="1" ht="67.5">
      <c r="A239" s="785"/>
      <c r="B239" s="433" t="s">
        <v>6518</v>
      </c>
      <c r="C239" s="433" t="s">
        <v>6517</v>
      </c>
      <c r="D239" s="432">
        <v>43745</v>
      </c>
      <c r="E239" s="431"/>
      <c r="F239" s="430" t="s">
        <v>5886</v>
      </c>
      <c r="G239" s="774" t="s">
        <v>899</v>
      </c>
      <c r="H239" s="775"/>
      <c r="I239" s="776"/>
      <c r="J239" s="429" t="s">
        <v>6</v>
      </c>
      <c r="K239" s="428"/>
      <c r="L239" s="425" t="s">
        <v>3</v>
      </c>
      <c r="M239" s="427">
        <v>310</v>
      </c>
      <c r="O239" s="393"/>
      <c r="P239" s="393"/>
      <c r="Q239" s="393"/>
      <c r="R239" s="393"/>
      <c r="S239" s="393"/>
      <c r="T239" s="393"/>
      <c r="U239" s="393"/>
    </row>
    <row r="240" spans="1:21" s="396" customFormat="1" ht="22.5">
      <c r="A240" s="785"/>
      <c r="B240" s="394" t="s">
        <v>77</v>
      </c>
      <c r="C240" s="374" t="s">
        <v>79</v>
      </c>
      <c r="D240" s="394" t="s">
        <v>22</v>
      </c>
      <c r="E240" s="758" t="s">
        <v>81</v>
      </c>
      <c r="F240" s="758"/>
      <c r="G240" s="777"/>
      <c r="H240" s="778"/>
      <c r="I240" s="779"/>
      <c r="J240" s="426" t="s">
        <v>17</v>
      </c>
      <c r="K240" s="425"/>
      <c r="L240" s="419" t="s">
        <v>3</v>
      </c>
      <c r="M240" s="424">
        <v>352.98</v>
      </c>
      <c r="O240" s="393"/>
      <c r="P240" s="393"/>
      <c r="Q240" s="393"/>
      <c r="R240" s="393"/>
      <c r="S240" s="393"/>
      <c r="T240" s="393"/>
      <c r="U240" s="393"/>
    </row>
    <row r="241" spans="1:21" s="396" customFormat="1">
      <c r="A241" s="785"/>
      <c r="B241" s="394"/>
      <c r="C241" s="374"/>
      <c r="D241" s="394"/>
      <c r="E241" s="394"/>
      <c r="F241" s="394"/>
      <c r="G241" s="423"/>
      <c r="H241" s="422"/>
      <c r="I241" s="421"/>
      <c r="J241" s="420" t="s">
        <v>5</v>
      </c>
      <c r="K241" s="419"/>
      <c r="L241" s="419" t="s">
        <v>3</v>
      </c>
      <c r="M241" s="418">
        <v>40.5</v>
      </c>
      <c r="O241" s="393"/>
      <c r="P241" s="393"/>
      <c r="Q241" s="393"/>
      <c r="R241" s="393"/>
      <c r="S241" s="393"/>
      <c r="T241" s="393"/>
      <c r="U241" s="393"/>
    </row>
    <row r="242" spans="1:21" s="396" customFormat="1" ht="23.25" thickBot="1">
      <c r="A242" s="786"/>
      <c r="B242" s="417" t="s">
        <v>6516</v>
      </c>
      <c r="C242" s="416" t="s">
        <v>899</v>
      </c>
      <c r="D242" s="415">
        <v>43747</v>
      </c>
      <c r="E242" s="414" t="s">
        <v>4</v>
      </c>
      <c r="F242" s="413" t="s">
        <v>5125</v>
      </c>
      <c r="G242" s="412"/>
      <c r="H242" s="411"/>
      <c r="I242" s="410"/>
      <c r="J242" s="409" t="s">
        <v>4893</v>
      </c>
      <c r="K242" s="408"/>
      <c r="L242" s="407"/>
      <c r="M242" s="406"/>
      <c r="O242" s="393"/>
      <c r="P242" s="393"/>
      <c r="Q242" s="393"/>
      <c r="R242" s="393"/>
      <c r="S242" s="393"/>
      <c r="T242" s="393"/>
      <c r="U242" s="393"/>
    </row>
    <row r="243" spans="1:21" s="396" customFormat="1" ht="22.5">
      <c r="A243" s="784">
        <v>46</v>
      </c>
      <c r="B243" s="437" t="s">
        <v>76</v>
      </c>
      <c r="C243" s="438" t="s">
        <v>78</v>
      </c>
      <c r="D243" s="437" t="s">
        <v>23</v>
      </c>
      <c r="E243" s="437" t="s">
        <v>80</v>
      </c>
      <c r="F243" s="437"/>
      <c r="G243" s="772" t="s">
        <v>71</v>
      </c>
      <c r="H243" s="773"/>
      <c r="I243" s="436"/>
      <c r="J243" s="437"/>
      <c r="K243" s="437"/>
      <c r="L243" s="437"/>
      <c r="M243" s="437"/>
      <c r="N243" s="437"/>
      <c r="O243" s="393"/>
      <c r="P243" s="393"/>
      <c r="Q243" s="393"/>
      <c r="R243" s="393"/>
      <c r="S243" s="393"/>
      <c r="T243" s="393"/>
      <c r="U243" s="393"/>
    </row>
    <row r="244" spans="1:21" s="396" customFormat="1" ht="281.25">
      <c r="A244" s="785"/>
      <c r="B244" s="433" t="s">
        <v>6515</v>
      </c>
      <c r="C244" s="433" t="s">
        <v>6514</v>
      </c>
      <c r="D244" s="432">
        <v>43785</v>
      </c>
      <c r="E244" s="431"/>
      <c r="F244" s="430" t="s">
        <v>4984</v>
      </c>
      <c r="G244" s="774" t="s">
        <v>4983</v>
      </c>
      <c r="H244" s="775"/>
      <c r="I244" s="776"/>
      <c r="J244" s="429" t="s">
        <v>6</v>
      </c>
      <c r="K244" s="428"/>
      <c r="L244" s="425" t="s">
        <v>3</v>
      </c>
      <c r="M244" s="427">
        <v>936</v>
      </c>
      <c r="O244" s="393"/>
      <c r="P244" s="393"/>
      <c r="Q244" s="393"/>
      <c r="R244" s="393"/>
      <c r="S244" s="393"/>
      <c r="T244" s="393"/>
      <c r="U244" s="393"/>
    </row>
    <row r="245" spans="1:21" s="396" customFormat="1" ht="22.5">
      <c r="A245" s="785"/>
      <c r="B245" s="394" t="s">
        <v>77</v>
      </c>
      <c r="C245" s="374" t="s">
        <v>79</v>
      </c>
      <c r="D245" s="394" t="s">
        <v>22</v>
      </c>
      <c r="E245" s="758" t="s">
        <v>81</v>
      </c>
      <c r="F245" s="758"/>
      <c r="G245" s="777"/>
      <c r="H245" s="778"/>
      <c r="I245" s="779"/>
      <c r="J245" s="426" t="s">
        <v>17</v>
      </c>
      <c r="K245" s="425"/>
      <c r="L245" s="419" t="s">
        <v>93</v>
      </c>
      <c r="M245" s="424">
        <v>2502.13</v>
      </c>
      <c r="O245" s="393"/>
      <c r="P245" s="393"/>
      <c r="Q245" s="393"/>
      <c r="R245" s="393"/>
      <c r="S245" s="393"/>
      <c r="T245" s="393"/>
      <c r="U245" s="393"/>
    </row>
    <row r="246" spans="1:21" s="396" customFormat="1">
      <c r="A246" s="785"/>
      <c r="B246" s="394"/>
      <c r="C246" s="374"/>
      <c r="D246" s="394"/>
      <c r="E246" s="394"/>
      <c r="F246" s="394"/>
      <c r="G246" s="423"/>
      <c r="H246" s="422"/>
      <c r="I246" s="421"/>
      <c r="J246" s="420" t="s">
        <v>5</v>
      </c>
      <c r="K246" s="419"/>
      <c r="L246" s="419" t="s">
        <v>3</v>
      </c>
      <c r="M246" s="418">
        <v>483</v>
      </c>
      <c r="O246" s="393"/>
      <c r="P246" s="393"/>
      <c r="Q246" s="393"/>
      <c r="R246" s="393"/>
      <c r="S246" s="393"/>
      <c r="T246" s="393"/>
      <c r="U246" s="393"/>
    </row>
    <row r="247" spans="1:21" s="396" customFormat="1" ht="13.5" thickBot="1">
      <c r="A247" s="786"/>
      <c r="B247" s="417" t="s">
        <v>6282</v>
      </c>
      <c r="C247" s="416" t="s">
        <v>4983</v>
      </c>
      <c r="D247" s="415">
        <v>43789</v>
      </c>
      <c r="E247" s="414" t="s">
        <v>4</v>
      </c>
      <c r="F247" s="413" t="s">
        <v>6513</v>
      </c>
      <c r="G247" s="412"/>
      <c r="H247" s="411"/>
      <c r="I247" s="410"/>
      <c r="J247" s="409" t="s">
        <v>4893</v>
      </c>
      <c r="K247" s="408"/>
      <c r="L247" s="407"/>
      <c r="M247" s="406"/>
      <c r="O247" s="393"/>
      <c r="P247" s="393"/>
      <c r="Q247" s="393"/>
      <c r="R247" s="393"/>
      <c r="S247" s="393"/>
      <c r="T247" s="393"/>
      <c r="U247" s="393"/>
    </row>
    <row r="248" spans="1:21" s="396" customFormat="1" ht="22.5">
      <c r="A248" s="784">
        <v>47</v>
      </c>
      <c r="B248" s="437" t="s">
        <v>76</v>
      </c>
      <c r="C248" s="438" t="s">
        <v>78</v>
      </c>
      <c r="D248" s="437" t="s">
        <v>23</v>
      </c>
      <c r="E248" s="772" t="s">
        <v>80</v>
      </c>
      <c r="F248" s="772"/>
      <c r="G248" s="772" t="s">
        <v>71</v>
      </c>
      <c r="H248" s="773"/>
      <c r="I248" s="436"/>
      <c r="J248" s="435"/>
      <c r="K248" s="435"/>
      <c r="L248" s="435"/>
      <c r="M248" s="434"/>
      <c r="O248" s="393"/>
      <c r="P248" s="393"/>
      <c r="Q248" s="393"/>
      <c r="R248" s="393"/>
      <c r="S248" s="393"/>
      <c r="T248" s="393"/>
      <c r="U248" s="393"/>
    </row>
    <row r="249" spans="1:21" s="396" customFormat="1" ht="123.75">
      <c r="A249" s="785"/>
      <c r="B249" s="433" t="s">
        <v>6512</v>
      </c>
      <c r="C249" s="433" t="s">
        <v>6511</v>
      </c>
      <c r="D249" s="432">
        <v>43763</v>
      </c>
      <c r="E249" s="431"/>
      <c r="F249" s="430" t="s">
        <v>5441</v>
      </c>
      <c r="G249" s="774" t="s">
        <v>850</v>
      </c>
      <c r="H249" s="775"/>
      <c r="I249" s="776"/>
      <c r="J249" s="429" t="s">
        <v>6</v>
      </c>
      <c r="K249" s="428"/>
      <c r="L249" s="425" t="s">
        <v>3</v>
      </c>
      <c r="M249" s="427">
        <v>504</v>
      </c>
      <c r="O249" s="393"/>
      <c r="P249" s="393"/>
      <c r="Q249" s="393"/>
      <c r="R249" s="393"/>
      <c r="S249" s="393"/>
      <c r="T249" s="393"/>
      <c r="U249" s="393"/>
    </row>
    <row r="250" spans="1:21" s="396" customFormat="1" ht="22.5">
      <c r="A250" s="785"/>
      <c r="B250" s="394" t="s">
        <v>77</v>
      </c>
      <c r="C250" s="374" t="s">
        <v>79</v>
      </c>
      <c r="D250" s="394" t="s">
        <v>22</v>
      </c>
      <c r="E250" s="758" t="s">
        <v>81</v>
      </c>
      <c r="F250" s="758"/>
      <c r="G250" s="777"/>
      <c r="H250" s="778"/>
      <c r="I250" s="779"/>
      <c r="J250" s="426" t="s">
        <v>17</v>
      </c>
      <c r="K250" s="425"/>
      <c r="L250" s="419" t="s">
        <v>3</v>
      </c>
      <c r="M250" s="424">
        <v>523.1</v>
      </c>
      <c r="P250" s="405"/>
      <c r="R250" s="405"/>
      <c r="S250" s="393"/>
      <c r="T250" s="393"/>
      <c r="U250" s="393"/>
    </row>
    <row r="251" spans="1:21" s="396" customFormat="1">
      <c r="A251" s="785"/>
      <c r="B251" s="394"/>
      <c r="C251" s="374"/>
      <c r="D251" s="394"/>
      <c r="E251" s="394"/>
      <c r="F251" s="394"/>
      <c r="G251" s="423"/>
      <c r="H251" s="422"/>
      <c r="I251" s="421"/>
      <c r="J251" s="420" t="s">
        <v>5</v>
      </c>
      <c r="K251" s="419"/>
      <c r="L251" s="419"/>
      <c r="M251" s="418"/>
      <c r="P251" s="405"/>
      <c r="R251" s="405"/>
      <c r="S251" s="393"/>
      <c r="T251" s="393"/>
      <c r="U251" s="393"/>
    </row>
    <row r="252" spans="1:21" s="396" customFormat="1" ht="13.5" thickBot="1">
      <c r="A252" s="786"/>
      <c r="B252" s="417" t="s">
        <v>3614</v>
      </c>
      <c r="C252" s="416" t="s">
        <v>850</v>
      </c>
      <c r="D252" s="415">
        <v>43767</v>
      </c>
      <c r="E252" s="414" t="s">
        <v>4</v>
      </c>
      <c r="F252" s="413" t="s">
        <v>6510</v>
      </c>
      <c r="G252" s="412"/>
      <c r="H252" s="411"/>
      <c r="I252" s="410"/>
      <c r="J252" s="409" t="s">
        <v>4893</v>
      </c>
      <c r="K252" s="408"/>
      <c r="L252" s="407"/>
      <c r="M252" s="406"/>
      <c r="P252" s="405"/>
      <c r="R252" s="405"/>
      <c r="S252" s="393"/>
      <c r="T252" s="393"/>
      <c r="U252" s="393"/>
    </row>
    <row r="253" spans="1:21" s="396" customFormat="1" ht="22.5">
      <c r="A253" s="784">
        <v>48</v>
      </c>
      <c r="B253" s="437" t="s">
        <v>76</v>
      </c>
      <c r="C253" s="438" t="s">
        <v>78</v>
      </c>
      <c r="D253" s="437" t="s">
        <v>23</v>
      </c>
      <c r="E253" s="772" t="s">
        <v>80</v>
      </c>
      <c r="F253" s="772"/>
      <c r="G253" s="772" t="s">
        <v>71</v>
      </c>
      <c r="H253" s="773"/>
      <c r="I253" s="436"/>
      <c r="J253" s="435"/>
      <c r="K253" s="435"/>
      <c r="L253" s="435"/>
      <c r="M253" s="434"/>
      <c r="N253" s="437"/>
      <c r="P253" s="405"/>
      <c r="R253" s="405"/>
    </row>
    <row r="254" spans="1:21" s="396" customFormat="1" ht="101.25">
      <c r="A254" s="785"/>
      <c r="B254" s="433" t="s">
        <v>6509</v>
      </c>
      <c r="C254" s="433" t="s">
        <v>6508</v>
      </c>
      <c r="D254" s="432">
        <v>43766</v>
      </c>
      <c r="E254" s="431"/>
      <c r="F254" s="430" t="s">
        <v>6507</v>
      </c>
      <c r="G254" s="774" t="s">
        <v>6506</v>
      </c>
      <c r="H254" s="775"/>
      <c r="I254" s="776"/>
      <c r="J254" s="429" t="s">
        <v>6</v>
      </c>
      <c r="K254" s="428"/>
      <c r="L254" s="425" t="s">
        <v>3</v>
      </c>
      <c r="M254" s="427">
        <v>270</v>
      </c>
      <c r="P254" s="405"/>
      <c r="R254" s="405"/>
      <c r="S254" s="393"/>
      <c r="T254" s="393"/>
      <c r="U254" s="393"/>
    </row>
    <row r="255" spans="1:21" s="396" customFormat="1" ht="22.5">
      <c r="A255" s="785"/>
      <c r="B255" s="394" t="s">
        <v>77</v>
      </c>
      <c r="C255" s="374" t="s">
        <v>79</v>
      </c>
      <c r="D255" s="394" t="s">
        <v>22</v>
      </c>
      <c r="E255" s="758" t="s">
        <v>81</v>
      </c>
      <c r="F255" s="758"/>
      <c r="G255" s="777"/>
      <c r="H255" s="778"/>
      <c r="I255" s="779"/>
      <c r="J255" s="426" t="s">
        <v>17</v>
      </c>
      <c r="K255" s="425"/>
      <c r="L255" s="419" t="s">
        <v>93</v>
      </c>
      <c r="M255" s="424">
        <v>547</v>
      </c>
      <c r="P255" s="405"/>
      <c r="R255" s="405"/>
      <c r="S255" s="393"/>
      <c r="T255" s="393"/>
      <c r="U255" s="393"/>
    </row>
    <row r="256" spans="1:21" s="396" customFormat="1">
      <c r="A256" s="785"/>
      <c r="B256" s="394"/>
      <c r="C256" s="374"/>
      <c r="D256" s="394"/>
      <c r="E256" s="394"/>
      <c r="F256" s="394"/>
      <c r="G256" s="423"/>
      <c r="H256" s="422"/>
      <c r="I256" s="421"/>
      <c r="J256" s="420" t="s">
        <v>5</v>
      </c>
      <c r="K256" s="419"/>
      <c r="L256" s="419" t="s">
        <v>93</v>
      </c>
      <c r="M256" s="418">
        <v>43.33</v>
      </c>
      <c r="P256" s="405"/>
      <c r="R256" s="405"/>
      <c r="S256" s="393"/>
      <c r="T256" s="393"/>
      <c r="U256" s="393"/>
    </row>
    <row r="257" spans="1:21" s="396" customFormat="1" ht="23.25" thickBot="1">
      <c r="A257" s="786"/>
      <c r="B257" s="417" t="s">
        <v>4002</v>
      </c>
      <c r="C257" s="416" t="s">
        <v>6506</v>
      </c>
      <c r="D257" s="415">
        <v>43768</v>
      </c>
      <c r="E257" s="414" t="s">
        <v>4</v>
      </c>
      <c r="F257" s="413" t="s">
        <v>5683</v>
      </c>
      <c r="G257" s="412"/>
      <c r="H257" s="411"/>
      <c r="I257" s="410"/>
      <c r="J257" s="409" t="s">
        <v>4893</v>
      </c>
      <c r="K257" s="408"/>
      <c r="L257" s="407"/>
      <c r="M257" s="406"/>
      <c r="P257" s="405"/>
      <c r="R257" s="405"/>
      <c r="S257" s="393"/>
      <c r="T257" s="393"/>
      <c r="U257" s="393"/>
    </row>
    <row r="258" spans="1:21" s="396" customFormat="1" ht="22.5">
      <c r="A258" s="784">
        <v>49</v>
      </c>
      <c r="B258" s="437" t="s">
        <v>76</v>
      </c>
      <c r="C258" s="438" t="s">
        <v>78</v>
      </c>
      <c r="D258" s="437" t="s">
        <v>23</v>
      </c>
      <c r="E258" s="772" t="s">
        <v>80</v>
      </c>
      <c r="F258" s="772"/>
      <c r="G258" s="772" t="s">
        <v>71</v>
      </c>
      <c r="H258" s="773"/>
      <c r="I258" s="436"/>
      <c r="J258" s="435"/>
      <c r="K258" s="435"/>
      <c r="L258" s="435"/>
      <c r="M258" s="434"/>
      <c r="P258" s="405"/>
      <c r="R258" s="405"/>
      <c r="S258" s="393"/>
      <c r="T258" s="393"/>
      <c r="U258" s="393"/>
    </row>
    <row r="259" spans="1:21" s="396" customFormat="1" ht="180">
      <c r="A259" s="785"/>
      <c r="B259" s="433" t="s">
        <v>6505</v>
      </c>
      <c r="C259" s="433" t="s">
        <v>6504</v>
      </c>
      <c r="D259" s="432">
        <v>43769</v>
      </c>
      <c r="E259" s="431"/>
      <c r="F259" s="430" t="s">
        <v>5675</v>
      </c>
      <c r="G259" s="774" t="s">
        <v>6503</v>
      </c>
      <c r="H259" s="775"/>
      <c r="I259" s="776"/>
      <c r="J259" s="429" t="s">
        <v>6</v>
      </c>
      <c r="K259" s="428"/>
      <c r="L259" s="425" t="s">
        <v>3</v>
      </c>
      <c r="M259" s="427">
        <v>330.95</v>
      </c>
      <c r="P259" s="405"/>
      <c r="R259" s="405"/>
      <c r="S259" s="393"/>
      <c r="T259" s="393"/>
      <c r="U259" s="393"/>
    </row>
    <row r="260" spans="1:21" s="396" customFormat="1" ht="22.5">
      <c r="A260" s="785"/>
      <c r="B260" s="394" t="s">
        <v>77</v>
      </c>
      <c r="C260" s="374" t="s">
        <v>79</v>
      </c>
      <c r="D260" s="394" t="s">
        <v>22</v>
      </c>
      <c r="E260" s="758" t="s">
        <v>81</v>
      </c>
      <c r="F260" s="758"/>
      <c r="G260" s="777"/>
      <c r="H260" s="778"/>
      <c r="I260" s="779"/>
      <c r="J260" s="426" t="s">
        <v>17</v>
      </c>
      <c r="K260" s="425"/>
      <c r="L260" s="419" t="s">
        <v>3</v>
      </c>
      <c r="M260" s="424">
        <v>453.6</v>
      </c>
      <c r="P260" s="405"/>
      <c r="R260" s="405"/>
      <c r="S260" s="393"/>
      <c r="T260" s="393"/>
      <c r="U260" s="393"/>
    </row>
    <row r="261" spans="1:21" s="396" customFormat="1">
      <c r="A261" s="785"/>
      <c r="B261" s="394"/>
      <c r="C261" s="374"/>
      <c r="D261" s="394"/>
      <c r="E261" s="394"/>
      <c r="F261" s="394"/>
      <c r="G261" s="423"/>
      <c r="H261" s="422"/>
      <c r="I261" s="421"/>
      <c r="J261" s="420" t="s">
        <v>5</v>
      </c>
      <c r="K261" s="419"/>
      <c r="L261" s="419"/>
      <c r="M261" s="418"/>
      <c r="O261" s="393"/>
      <c r="P261" s="393"/>
      <c r="Q261" s="393"/>
      <c r="R261" s="393"/>
      <c r="S261" s="393"/>
      <c r="T261" s="393"/>
      <c r="U261" s="393"/>
    </row>
    <row r="262" spans="1:21" s="396" customFormat="1" ht="13.5" thickBot="1">
      <c r="A262" s="786"/>
      <c r="B262" s="417" t="s">
        <v>3449</v>
      </c>
      <c r="C262" s="416" t="s">
        <v>6503</v>
      </c>
      <c r="D262" s="415">
        <v>43770</v>
      </c>
      <c r="E262" s="414" t="s">
        <v>4</v>
      </c>
      <c r="F262" s="413" t="s">
        <v>6502</v>
      </c>
      <c r="G262" s="412"/>
      <c r="H262" s="411"/>
      <c r="I262" s="410"/>
      <c r="J262" s="409" t="s">
        <v>4893</v>
      </c>
      <c r="K262" s="408"/>
      <c r="L262" s="407"/>
      <c r="M262" s="406"/>
      <c r="O262" s="393"/>
      <c r="P262" s="393"/>
      <c r="Q262" s="393"/>
      <c r="R262" s="393"/>
      <c r="S262" s="393"/>
      <c r="T262" s="393"/>
      <c r="U262" s="393"/>
    </row>
    <row r="263" spans="1:21" s="396" customFormat="1" ht="22.5">
      <c r="A263" s="784">
        <v>50</v>
      </c>
      <c r="B263" s="437" t="s">
        <v>76</v>
      </c>
      <c r="C263" s="438" t="s">
        <v>78</v>
      </c>
      <c r="D263" s="437" t="s">
        <v>23</v>
      </c>
      <c r="E263" s="772" t="s">
        <v>80</v>
      </c>
      <c r="F263" s="772"/>
      <c r="G263" s="772" t="s">
        <v>71</v>
      </c>
      <c r="H263" s="773"/>
      <c r="I263" s="436"/>
      <c r="J263" s="435"/>
      <c r="K263" s="435"/>
      <c r="L263" s="435"/>
      <c r="M263" s="434"/>
      <c r="O263" s="393"/>
      <c r="P263" s="393"/>
      <c r="Q263" s="393"/>
      <c r="R263" s="393"/>
      <c r="S263" s="393"/>
      <c r="T263" s="393"/>
      <c r="U263" s="393"/>
    </row>
    <row r="264" spans="1:21" s="396" customFormat="1" ht="30.6" customHeight="1">
      <c r="A264" s="785"/>
      <c r="B264" s="433" t="s">
        <v>6501</v>
      </c>
      <c r="C264" s="433" t="s">
        <v>6500</v>
      </c>
      <c r="D264" s="432">
        <v>43747</v>
      </c>
      <c r="E264" s="431"/>
      <c r="F264" s="430" t="s">
        <v>5475</v>
      </c>
      <c r="G264" s="774" t="s">
        <v>6498</v>
      </c>
      <c r="H264" s="775"/>
      <c r="I264" s="776"/>
      <c r="J264" s="429" t="s">
        <v>6</v>
      </c>
      <c r="K264" s="428"/>
      <c r="L264" s="425" t="s">
        <v>3</v>
      </c>
      <c r="M264" s="427">
        <v>660</v>
      </c>
      <c r="O264" s="393"/>
      <c r="P264" s="393"/>
      <c r="Q264" s="393"/>
      <c r="R264" s="393"/>
      <c r="S264" s="393"/>
      <c r="T264" s="393"/>
      <c r="U264" s="393"/>
    </row>
    <row r="265" spans="1:21" s="396" customFormat="1" ht="22.5">
      <c r="A265" s="785"/>
      <c r="B265" s="394" t="s">
        <v>77</v>
      </c>
      <c r="C265" s="374" t="s">
        <v>79</v>
      </c>
      <c r="D265" s="394" t="s">
        <v>22</v>
      </c>
      <c r="E265" s="758" t="s">
        <v>81</v>
      </c>
      <c r="F265" s="758"/>
      <c r="G265" s="777"/>
      <c r="H265" s="778"/>
      <c r="I265" s="779"/>
      <c r="J265" s="426" t="s">
        <v>17</v>
      </c>
      <c r="K265" s="425"/>
      <c r="L265" s="419" t="s">
        <v>3</v>
      </c>
      <c r="M265" s="424">
        <v>428</v>
      </c>
      <c r="O265" s="393"/>
      <c r="P265" s="393"/>
      <c r="Q265" s="393"/>
      <c r="R265" s="393"/>
      <c r="S265" s="393"/>
      <c r="T265" s="393"/>
      <c r="U265" s="393"/>
    </row>
    <row r="266" spans="1:21" s="396" customFormat="1">
      <c r="A266" s="785"/>
      <c r="B266" s="394"/>
      <c r="C266" s="374"/>
      <c r="D266" s="394"/>
      <c r="E266" s="394"/>
      <c r="F266" s="394"/>
      <c r="G266" s="423"/>
      <c r="H266" s="422"/>
      <c r="I266" s="421"/>
      <c r="J266" s="420" t="s">
        <v>5</v>
      </c>
      <c r="K266" s="419"/>
      <c r="L266" s="419"/>
      <c r="M266" s="418"/>
      <c r="O266" s="393"/>
      <c r="P266" s="393"/>
      <c r="Q266" s="393"/>
      <c r="R266" s="393"/>
      <c r="S266" s="393"/>
      <c r="T266" s="393"/>
      <c r="U266" s="393"/>
    </row>
    <row r="267" spans="1:21" s="396" customFormat="1" ht="13.5" thickBot="1">
      <c r="A267" s="786"/>
      <c r="B267" s="417" t="s">
        <v>6499</v>
      </c>
      <c r="C267" s="416" t="s">
        <v>6498</v>
      </c>
      <c r="D267" s="415">
        <v>43749</v>
      </c>
      <c r="E267" s="414" t="s">
        <v>4</v>
      </c>
      <c r="F267" s="413" t="s">
        <v>6497</v>
      </c>
      <c r="G267" s="412"/>
      <c r="H267" s="411"/>
      <c r="I267" s="410"/>
      <c r="J267" s="409" t="s">
        <v>4893</v>
      </c>
      <c r="K267" s="408"/>
      <c r="L267" s="407"/>
      <c r="M267" s="406"/>
      <c r="O267" s="393"/>
      <c r="P267" s="393"/>
      <c r="Q267" s="393"/>
      <c r="R267" s="393"/>
      <c r="S267" s="393"/>
      <c r="T267" s="393"/>
      <c r="U267" s="393"/>
    </row>
    <row r="268" spans="1:21" s="396" customFormat="1" ht="22.5">
      <c r="A268" s="784">
        <v>51</v>
      </c>
      <c r="B268" s="437" t="s">
        <v>76</v>
      </c>
      <c r="C268" s="438" t="s">
        <v>78</v>
      </c>
      <c r="D268" s="437" t="s">
        <v>23</v>
      </c>
      <c r="E268" s="772" t="s">
        <v>80</v>
      </c>
      <c r="F268" s="772"/>
      <c r="G268" s="772" t="s">
        <v>71</v>
      </c>
      <c r="H268" s="773"/>
      <c r="I268" s="436"/>
      <c r="J268" s="435"/>
      <c r="K268" s="435"/>
      <c r="L268" s="435"/>
      <c r="M268" s="434"/>
      <c r="O268" s="393"/>
      <c r="P268" s="393"/>
      <c r="Q268" s="393"/>
      <c r="R268" s="393"/>
      <c r="S268" s="393"/>
      <c r="T268" s="393"/>
      <c r="U268" s="393"/>
    </row>
    <row r="269" spans="1:21" s="396" customFormat="1" ht="247.5">
      <c r="A269" s="785"/>
      <c r="B269" s="433" t="s">
        <v>6496</v>
      </c>
      <c r="C269" s="433" t="s">
        <v>6495</v>
      </c>
      <c r="D269" s="432">
        <v>43894</v>
      </c>
      <c r="E269" s="431"/>
      <c r="F269" s="430" t="s">
        <v>5183</v>
      </c>
      <c r="G269" s="774" t="s">
        <v>4973</v>
      </c>
      <c r="H269" s="775"/>
      <c r="I269" s="776"/>
      <c r="J269" s="429" t="s">
        <v>6</v>
      </c>
      <c r="K269" s="428"/>
      <c r="L269" s="425" t="s">
        <v>3</v>
      </c>
      <c r="M269" s="427">
        <v>420.22</v>
      </c>
      <c r="O269" s="393"/>
      <c r="P269" s="393"/>
      <c r="Q269" s="393"/>
      <c r="R269" s="393"/>
      <c r="S269" s="393"/>
      <c r="T269" s="393"/>
      <c r="U269" s="393"/>
    </row>
    <row r="270" spans="1:21" s="396" customFormat="1" ht="22.5">
      <c r="A270" s="785"/>
      <c r="B270" s="394" t="s">
        <v>77</v>
      </c>
      <c r="C270" s="374" t="s">
        <v>79</v>
      </c>
      <c r="D270" s="394" t="s">
        <v>22</v>
      </c>
      <c r="E270" s="758" t="s">
        <v>81</v>
      </c>
      <c r="F270" s="758"/>
      <c r="G270" s="777"/>
      <c r="H270" s="778"/>
      <c r="I270" s="779"/>
      <c r="J270" s="426" t="s">
        <v>17</v>
      </c>
      <c r="K270" s="425"/>
      <c r="L270" s="419" t="s">
        <v>3</v>
      </c>
      <c r="M270" s="424">
        <v>496.8</v>
      </c>
      <c r="O270" s="393"/>
      <c r="P270" s="393"/>
      <c r="Q270" s="393"/>
      <c r="R270" s="393"/>
      <c r="S270" s="393"/>
      <c r="T270" s="393"/>
      <c r="U270" s="393"/>
    </row>
    <row r="271" spans="1:21" s="396" customFormat="1">
      <c r="A271" s="785"/>
      <c r="B271" s="394"/>
      <c r="C271" s="374"/>
      <c r="D271" s="394"/>
      <c r="E271" s="394"/>
      <c r="F271" s="394"/>
      <c r="G271" s="423"/>
      <c r="H271" s="422"/>
      <c r="I271" s="421"/>
      <c r="J271" s="420" t="s">
        <v>5</v>
      </c>
      <c r="K271" s="419"/>
      <c r="L271" s="419"/>
      <c r="M271" s="418"/>
      <c r="O271" s="393"/>
      <c r="P271" s="393"/>
      <c r="Q271" s="393"/>
      <c r="R271" s="393"/>
      <c r="S271" s="393"/>
      <c r="T271" s="393"/>
      <c r="U271" s="393"/>
    </row>
    <row r="272" spans="1:21" s="396" customFormat="1" ht="13.5" thickBot="1">
      <c r="A272" s="786"/>
      <c r="B272" s="417" t="s">
        <v>4960</v>
      </c>
      <c r="C272" s="416" t="s">
        <v>4973</v>
      </c>
      <c r="D272" s="415">
        <v>43895</v>
      </c>
      <c r="E272" s="414" t="s">
        <v>4</v>
      </c>
      <c r="F272" s="413" t="s">
        <v>6494</v>
      </c>
      <c r="G272" s="412"/>
      <c r="H272" s="411"/>
      <c r="I272" s="410"/>
      <c r="J272" s="409" t="s">
        <v>4893</v>
      </c>
      <c r="K272" s="408"/>
      <c r="L272" s="407" t="s">
        <v>3</v>
      </c>
      <c r="M272" s="406">
        <v>50</v>
      </c>
      <c r="O272" s="393"/>
      <c r="P272" s="393"/>
      <c r="Q272" s="393"/>
      <c r="R272" s="393"/>
      <c r="S272" s="393"/>
      <c r="T272" s="393"/>
      <c r="U272" s="393"/>
    </row>
    <row r="273" spans="1:21" s="396" customFormat="1" ht="22.5">
      <c r="A273" s="784">
        <v>52</v>
      </c>
      <c r="B273" s="437" t="s">
        <v>76</v>
      </c>
      <c r="C273" s="438" t="s">
        <v>78</v>
      </c>
      <c r="D273" s="437" t="s">
        <v>23</v>
      </c>
      <c r="E273" s="772" t="s">
        <v>80</v>
      </c>
      <c r="F273" s="772"/>
      <c r="G273" s="772" t="s">
        <v>71</v>
      </c>
      <c r="H273" s="773"/>
      <c r="I273" s="436"/>
      <c r="J273" s="435"/>
      <c r="K273" s="435"/>
      <c r="L273" s="435"/>
      <c r="M273" s="434"/>
      <c r="O273" s="393"/>
      <c r="P273" s="393"/>
      <c r="Q273" s="393"/>
      <c r="R273" s="393"/>
      <c r="S273" s="393"/>
      <c r="T273" s="393"/>
      <c r="U273" s="393"/>
    </row>
    <row r="274" spans="1:21" s="396" customFormat="1" ht="112.5">
      <c r="A274" s="785"/>
      <c r="B274" s="433" t="s">
        <v>6493</v>
      </c>
      <c r="C274" s="433" t="s">
        <v>6492</v>
      </c>
      <c r="D274" s="432">
        <v>43741</v>
      </c>
      <c r="E274" s="431"/>
      <c r="F274" s="430" t="s">
        <v>5207</v>
      </c>
      <c r="G274" s="774" t="s">
        <v>6491</v>
      </c>
      <c r="H274" s="775"/>
      <c r="I274" s="776"/>
      <c r="J274" s="429" t="s">
        <v>6</v>
      </c>
      <c r="K274" s="428"/>
      <c r="L274" s="425" t="s">
        <v>3</v>
      </c>
      <c r="M274" s="427">
        <v>345.16</v>
      </c>
      <c r="O274" s="393"/>
      <c r="P274" s="393"/>
      <c r="Q274" s="393"/>
      <c r="R274" s="393"/>
      <c r="S274" s="393"/>
      <c r="T274" s="393"/>
      <c r="U274" s="393"/>
    </row>
    <row r="275" spans="1:21" s="396" customFormat="1" ht="22.5">
      <c r="A275" s="785"/>
      <c r="B275" s="394" t="s">
        <v>77</v>
      </c>
      <c r="C275" s="374" t="s">
        <v>79</v>
      </c>
      <c r="D275" s="394" t="s">
        <v>22</v>
      </c>
      <c r="E275" s="758" t="s">
        <v>81</v>
      </c>
      <c r="F275" s="758"/>
      <c r="G275" s="777"/>
      <c r="H275" s="778"/>
      <c r="I275" s="779"/>
      <c r="J275" s="426" t="s">
        <v>17</v>
      </c>
      <c r="K275" s="425"/>
      <c r="L275" s="419" t="s">
        <v>3</v>
      </c>
      <c r="M275" s="424">
        <v>358.6</v>
      </c>
      <c r="O275" s="393"/>
      <c r="P275" s="393"/>
      <c r="Q275" s="393"/>
      <c r="R275" s="393"/>
      <c r="S275" s="393"/>
      <c r="T275" s="393"/>
      <c r="U275" s="393"/>
    </row>
    <row r="276" spans="1:21" s="396" customFormat="1">
      <c r="A276" s="785"/>
      <c r="B276" s="394"/>
      <c r="C276" s="374"/>
      <c r="D276" s="394"/>
      <c r="E276" s="394"/>
      <c r="F276" s="394"/>
      <c r="G276" s="423"/>
      <c r="H276" s="422"/>
      <c r="I276" s="421"/>
      <c r="J276" s="420" t="s">
        <v>5</v>
      </c>
      <c r="K276" s="419"/>
      <c r="L276" s="419" t="s">
        <v>3</v>
      </c>
      <c r="M276" s="418">
        <v>23</v>
      </c>
      <c r="O276" s="393"/>
      <c r="P276" s="393"/>
      <c r="Q276" s="393"/>
      <c r="R276" s="393"/>
      <c r="S276" s="393"/>
      <c r="T276" s="393"/>
      <c r="U276" s="393"/>
    </row>
    <row r="277" spans="1:21" s="396" customFormat="1" ht="13.5" thickBot="1">
      <c r="A277" s="786"/>
      <c r="B277" s="417" t="s">
        <v>3614</v>
      </c>
      <c r="C277" s="416" t="s">
        <v>6491</v>
      </c>
      <c r="D277" s="415">
        <v>43742</v>
      </c>
      <c r="E277" s="414" t="s">
        <v>4</v>
      </c>
      <c r="F277" s="413" t="s">
        <v>6344</v>
      </c>
      <c r="G277" s="412"/>
      <c r="H277" s="411"/>
      <c r="I277" s="410"/>
      <c r="J277" s="409" t="s">
        <v>4893</v>
      </c>
      <c r="K277" s="408"/>
      <c r="L277" s="407" t="s">
        <v>3</v>
      </c>
      <c r="M277" s="406">
        <v>20</v>
      </c>
      <c r="O277" s="393"/>
      <c r="P277" s="393"/>
      <c r="Q277" s="393"/>
      <c r="R277" s="393"/>
      <c r="S277" s="393"/>
      <c r="T277" s="393"/>
      <c r="U277" s="393"/>
    </row>
    <row r="278" spans="1:21" s="396" customFormat="1" ht="22.5">
      <c r="A278" s="784">
        <v>53</v>
      </c>
      <c r="B278" s="437" t="s">
        <v>76</v>
      </c>
      <c r="C278" s="438" t="s">
        <v>78</v>
      </c>
      <c r="D278" s="437" t="s">
        <v>23</v>
      </c>
      <c r="E278" s="772" t="s">
        <v>80</v>
      </c>
      <c r="F278" s="772"/>
      <c r="G278" s="772" t="s">
        <v>71</v>
      </c>
      <c r="H278" s="773"/>
      <c r="I278" s="436"/>
      <c r="J278" s="435"/>
      <c r="K278" s="435"/>
      <c r="L278" s="435"/>
      <c r="M278" s="434"/>
      <c r="O278" s="393"/>
      <c r="P278" s="393"/>
      <c r="Q278" s="393"/>
      <c r="R278" s="393"/>
      <c r="S278" s="393"/>
      <c r="T278" s="393"/>
      <c r="U278" s="393"/>
    </row>
    <row r="279" spans="1:21" s="396" customFormat="1" ht="146.25">
      <c r="A279" s="785"/>
      <c r="B279" s="433" t="s">
        <v>6490</v>
      </c>
      <c r="C279" s="433" t="s">
        <v>6489</v>
      </c>
      <c r="D279" s="432">
        <v>43740</v>
      </c>
      <c r="E279" s="431"/>
      <c r="F279" s="430" t="s">
        <v>6488</v>
      </c>
      <c r="G279" s="774" t="s">
        <v>6486</v>
      </c>
      <c r="H279" s="775"/>
      <c r="I279" s="776"/>
      <c r="J279" s="429" t="s">
        <v>6</v>
      </c>
      <c r="K279" s="428"/>
      <c r="L279" s="425" t="s">
        <v>3</v>
      </c>
      <c r="M279" s="427">
        <v>192</v>
      </c>
      <c r="O279" s="393"/>
      <c r="P279" s="393"/>
      <c r="Q279" s="393"/>
      <c r="R279" s="393"/>
      <c r="S279" s="393"/>
      <c r="T279" s="393"/>
      <c r="U279" s="393"/>
    </row>
    <row r="280" spans="1:21" s="396" customFormat="1" ht="22.5">
      <c r="A280" s="785"/>
      <c r="B280" s="394" t="s">
        <v>77</v>
      </c>
      <c r="C280" s="374" t="s">
        <v>79</v>
      </c>
      <c r="D280" s="394" t="s">
        <v>22</v>
      </c>
      <c r="E280" s="758" t="s">
        <v>81</v>
      </c>
      <c r="F280" s="758"/>
      <c r="G280" s="777"/>
      <c r="H280" s="778"/>
      <c r="I280" s="779"/>
      <c r="J280" s="426" t="s">
        <v>17</v>
      </c>
      <c r="K280" s="425"/>
      <c r="L280" s="419" t="s">
        <v>3</v>
      </c>
      <c r="M280" s="424">
        <v>322.83999999999997</v>
      </c>
      <c r="O280" s="393"/>
      <c r="P280" s="393"/>
      <c r="Q280" s="393"/>
      <c r="R280" s="393"/>
      <c r="S280" s="393"/>
      <c r="T280" s="393"/>
      <c r="U280" s="393"/>
    </row>
    <row r="281" spans="1:21" s="396" customFormat="1">
      <c r="A281" s="785"/>
      <c r="B281" s="394"/>
      <c r="C281" s="374"/>
      <c r="D281" s="394"/>
      <c r="E281" s="394"/>
      <c r="F281" s="394"/>
      <c r="G281" s="423"/>
      <c r="H281" s="422"/>
      <c r="I281" s="421"/>
      <c r="J281" s="420" t="s">
        <v>5</v>
      </c>
      <c r="K281" s="419"/>
      <c r="L281" s="419" t="s">
        <v>3</v>
      </c>
      <c r="M281" s="418">
        <v>100</v>
      </c>
      <c r="O281" s="393"/>
      <c r="P281" s="393"/>
      <c r="Q281" s="393"/>
      <c r="R281" s="393"/>
      <c r="S281" s="393"/>
      <c r="T281" s="393"/>
      <c r="U281" s="393"/>
    </row>
    <row r="282" spans="1:21" s="396" customFormat="1" ht="13.5" thickBot="1">
      <c r="A282" s="786"/>
      <c r="B282" s="417" t="s">
        <v>6487</v>
      </c>
      <c r="C282" s="416" t="s">
        <v>6486</v>
      </c>
      <c r="D282" s="415">
        <v>43742</v>
      </c>
      <c r="E282" s="414" t="s">
        <v>4</v>
      </c>
      <c r="F282" s="413" t="s">
        <v>4927</v>
      </c>
      <c r="G282" s="412"/>
      <c r="H282" s="411"/>
      <c r="I282" s="410"/>
      <c r="J282" s="409" t="s">
        <v>4893</v>
      </c>
      <c r="K282" s="408"/>
      <c r="L282" s="407"/>
      <c r="M282" s="406"/>
      <c r="O282" s="393"/>
      <c r="P282" s="393"/>
      <c r="Q282" s="393"/>
      <c r="R282" s="393"/>
      <c r="S282" s="393"/>
      <c r="T282" s="393"/>
      <c r="U282" s="393"/>
    </row>
    <row r="283" spans="1:21" s="396" customFormat="1" ht="22.5">
      <c r="A283" s="784">
        <v>54</v>
      </c>
      <c r="B283" s="437" t="s">
        <v>76</v>
      </c>
      <c r="C283" s="438" t="s">
        <v>78</v>
      </c>
      <c r="D283" s="437" t="s">
        <v>23</v>
      </c>
      <c r="E283" s="772" t="s">
        <v>80</v>
      </c>
      <c r="F283" s="772"/>
      <c r="G283" s="772" t="s">
        <v>71</v>
      </c>
      <c r="H283" s="773"/>
      <c r="I283" s="436"/>
      <c r="J283" s="435"/>
      <c r="K283" s="435"/>
      <c r="L283" s="435"/>
      <c r="M283" s="434"/>
      <c r="O283" s="393"/>
      <c r="P283" s="393"/>
      <c r="Q283" s="393"/>
      <c r="R283" s="393"/>
      <c r="S283" s="393"/>
      <c r="T283" s="393"/>
      <c r="U283" s="393"/>
    </row>
    <row r="284" spans="1:21" s="396" customFormat="1" ht="30.6" customHeight="1">
      <c r="A284" s="785"/>
      <c r="B284" s="433" t="s">
        <v>6485</v>
      </c>
      <c r="C284" s="433" t="s">
        <v>6484</v>
      </c>
      <c r="D284" s="432">
        <v>43810</v>
      </c>
      <c r="E284" s="431"/>
      <c r="F284" s="430" t="s">
        <v>5891</v>
      </c>
      <c r="G284" s="774" t="s">
        <v>5889</v>
      </c>
      <c r="H284" s="775"/>
      <c r="I284" s="776"/>
      <c r="J284" s="429" t="s">
        <v>6</v>
      </c>
      <c r="K284" s="428"/>
      <c r="L284" s="425" t="s">
        <v>3</v>
      </c>
      <c r="M284" s="427">
        <f>149+20.12</f>
        <v>169.12</v>
      </c>
      <c r="O284" s="393"/>
      <c r="P284" s="393"/>
      <c r="Q284" s="393"/>
      <c r="R284" s="393"/>
      <c r="S284" s="393"/>
      <c r="T284" s="393"/>
      <c r="U284" s="393"/>
    </row>
    <row r="285" spans="1:21" s="396" customFormat="1" ht="22.5">
      <c r="A285" s="785"/>
      <c r="B285" s="394" t="s">
        <v>77</v>
      </c>
      <c r="C285" s="374" t="s">
        <v>79</v>
      </c>
      <c r="D285" s="394" t="s">
        <v>22</v>
      </c>
      <c r="E285" s="758" t="s">
        <v>81</v>
      </c>
      <c r="F285" s="758"/>
      <c r="G285" s="777"/>
      <c r="H285" s="778"/>
      <c r="I285" s="779"/>
      <c r="J285" s="426" t="s">
        <v>17</v>
      </c>
      <c r="K285" s="425"/>
      <c r="L285" s="419" t="s">
        <v>3</v>
      </c>
      <c r="M285" s="424">
        <v>231.6</v>
      </c>
      <c r="O285" s="393"/>
      <c r="P285" s="393"/>
      <c r="Q285" s="393"/>
      <c r="R285" s="393"/>
      <c r="S285" s="393"/>
      <c r="T285" s="393"/>
      <c r="U285" s="393"/>
    </row>
    <row r="286" spans="1:21" s="396" customFormat="1">
      <c r="A286" s="785"/>
      <c r="B286" s="394"/>
      <c r="C286" s="374"/>
      <c r="D286" s="394"/>
      <c r="E286" s="394"/>
      <c r="F286" s="394"/>
      <c r="G286" s="423"/>
      <c r="H286" s="422"/>
      <c r="I286" s="421"/>
      <c r="J286" s="420" t="s">
        <v>5</v>
      </c>
      <c r="K286" s="419"/>
      <c r="L286" s="419"/>
      <c r="M286" s="418"/>
      <c r="O286" s="393"/>
      <c r="P286" s="393"/>
      <c r="Q286" s="393"/>
      <c r="R286" s="393"/>
      <c r="S286" s="393"/>
      <c r="T286" s="393"/>
      <c r="U286" s="393"/>
    </row>
    <row r="287" spans="1:21" s="396" customFormat="1" ht="13.5" thickBot="1">
      <c r="A287" s="786"/>
      <c r="B287" s="417" t="s">
        <v>4905</v>
      </c>
      <c r="C287" s="416" t="s">
        <v>5889</v>
      </c>
      <c r="D287" s="415">
        <v>43811</v>
      </c>
      <c r="E287" s="414" t="s">
        <v>4</v>
      </c>
      <c r="F287" s="413" t="s">
        <v>6483</v>
      </c>
      <c r="G287" s="412"/>
      <c r="H287" s="411"/>
      <c r="I287" s="410"/>
      <c r="J287" s="409" t="s">
        <v>4893</v>
      </c>
      <c r="K287" s="408"/>
      <c r="L287" s="407"/>
      <c r="M287" s="406"/>
      <c r="O287" s="393"/>
      <c r="P287" s="393"/>
      <c r="Q287" s="393"/>
      <c r="R287" s="393"/>
      <c r="S287" s="393"/>
      <c r="T287" s="393"/>
      <c r="U287" s="393"/>
    </row>
    <row r="288" spans="1:21" s="396" customFormat="1" ht="22.5">
      <c r="A288" s="784">
        <v>55</v>
      </c>
      <c r="B288" s="437" t="s">
        <v>76</v>
      </c>
      <c r="C288" s="438" t="s">
        <v>78</v>
      </c>
      <c r="D288" s="437" t="s">
        <v>23</v>
      </c>
      <c r="E288" s="772" t="s">
        <v>80</v>
      </c>
      <c r="F288" s="772"/>
      <c r="G288" s="772" t="s">
        <v>71</v>
      </c>
      <c r="H288" s="773"/>
      <c r="I288" s="436"/>
      <c r="J288" s="435"/>
      <c r="K288" s="435"/>
      <c r="L288" s="435"/>
      <c r="M288" s="434"/>
      <c r="O288" s="393"/>
      <c r="P288" s="393"/>
      <c r="Q288" s="393"/>
      <c r="R288" s="393"/>
      <c r="S288" s="393"/>
      <c r="T288" s="393"/>
      <c r="U288" s="393"/>
    </row>
    <row r="289" spans="1:21" s="396" customFormat="1" ht="45">
      <c r="A289" s="785"/>
      <c r="B289" s="433" t="s">
        <v>6482</v>
      </c>
      <c r="C289" s="433" t="s">
        <v>6481</v>
      </c>
      <c r="D289" s="432">
        <v>43781</v>
      </c>
      <c r="E289" s="431"/>
      <c r="F289" s="430" t="s">
        <v>6480</v>
      </c>
      <c r="G289" s="774" t="s">
        <v>6479</v>
      </c>
      <c r="H289" s="775"/>
      <c r="I289" s="776"/>
      <c r="J289" s="429" t="s">
        <v>6</v>
      </c>
      <c r="K289" s="428"/>
      <c r="L289" s="425" t="s">
        <v>3</v>
      </c>
      <c r="M289" s="427">
        <v>1740</v>
      </c>
      <c r="O289" s="393"/>
      <c r="P289" s="393"/>
      <c r="Q289" s="393"/>
      <c r="R289" s="393"/>
      <c r="S289" s="393"/>
      <c r="T289" s="393"/>
      <c r="U289" s="393"/>
    </row>
    <row r="290" spans="1:21" s="396" customFormat="1" ht="22.5">
      <c r="A290" s="785"/>
      <c r="B290" s="394" t="s">
        <v>77</v>
      </c>
      <c r="C290" s="374" t="s">
        <v>79</v>
      </c>
      <c r="D290" s="394" t="s">
        <v>22</v>
      </c>
      <c r="E290" s="758" t="s">
        <v>81</v>
      </c>
      <c r="F290" s="758"/>
      <c r="G290" s="777"/>
      <c r="H290" s="778"/>
      <c r="I290" s="779"/>
      <c r="J290" s="426" t="s">
        <v>17</v>
      </c>
      <c r="K290" s="425"/>
      <c r="L290" s="419" t="s">
        <v>3</v>
      </c>
      <c r="M290" s="424">
        <v>1097.25</v>
      </c>
      <c r="O290" s="393"/>
      <c r="P290" s="393"/>
      <c r="Q290" s="393"/>
      <c r="R290" s="393"/>
      <c r="S290" s="393"/>
      <c r="T290" s="393"/>
      <c r="U290" s="393"/>
    </row>
    <row r="291" spans="1:21" s="396" customFormat="1">
      <c r="A291" s="785"/>
      <c r="B291" s="394"/>
      <c r="C291" s="374"/>
      <c r="D291" s="394"/>
      <c r="E291" s="394"/>
      <c r="F291" s="394"/>
      <c r="G291" s="423"/>
      <c r="H291" s="422"/>
      <c r="I291" s="421"/>
      <c r="J291" s="420" t="s">
        <v>5</v>
      </c>
      <c r="K291" s="419"/>
      <c r="L291" s="419"/>
      <c r="M291" s="418"/>
      <c r="O291" s="393"/>
      <c r="P291" s="393"/>
      <c r="Q291" s="393"/>
      <c r="R291" s="393"/>
      <c r="S291" s="393"/>
      <c r="T291" s="393"/>
      <c r="U291" s="393"/>
    </row>
    <row r="292" spans="1:21" s="396" customFormat="1" ht="13.5" thickBot="1">
      <c r="A292" s="786"/>
      <c r="B292" s="417" t="s">
        <v>572</v>
      </c>
      <c r="C292" s="416" t="s">
        <v>6479</v>
      </c>
      <c r="D292" s="415">
        <v>43792</v>
      </c>
      <c r="E292" s="414" t="s">
        <v>4</v>
      </c>
      <c r="F292" s="413" t="s">
        <v>6478</v>
      </c>
      <c r="G292" s="412"/>
      <c r="H292" s="411"/>
      <c r="I292" s="410"/>
      <c r="J292" s="409" t="s">
        <v>4893</v>
      </c>
      <c r="K292" s="408"/>
      <c r="L292" s="407"/>
      <c r="M292" s="406"/>
      <c r="O292" s="393"/>
      <c r="P292" s="393"/>
      <c r="Q292" s="393"/>
      <c r="R292" s="393"/>
      <c r="S292" s="393"/>
      <c r="T292" s="393"/>
      <c r="U292" s="393"/>
    </row>
    <row r="293" spans="1:21" s="396" customFormat="1" ht="22.5">
      <c r="A293" s="784">
        <v>56</v>
      </c>
      <c r="B293" s="437" t="s">
        <v>76</v>
      </c>
      <c r="C293" s="438" t="s">
        <v>78</v>
      </c>
      <c r="D293" s="437" t="s">
        <v>23</v>
      </c>
      <c r="E293" s="772" t="s">
        <v>80</v>
      </c>
      <c r="F293" s="772"/>
      <c r="G293" s="772" t="s">
        <v>71</v>
      </c>
      <c r="H293" s="773"/>
      <c r="I293" s="436"/>
      <c r="J293" s="435"/>
      <c r="K293" s="435"/>
      <c r="L293" s="435"/>
      <c r="M293" s="434"/>
      <c r="O293" s="393"/>
      <c r="P293" s="393"/>
      <c r="Q293" s="393"/>
      <c r="R293" s="393"/>
      <c r="S293" s="393"/>
      <c r="T293" s="393"/>
      <c r="U293" s="393"/>
    </row>
    <row r="294" spans="1:21" s="396" customFormat="1" ht="56.25">
      <c r="A294" s="785"/>
      <c r="B294" s="433" t="s">
        <v>6477</v>
      </c>
      <c r="C294" s="433" t="s">
        <v>6476</v>
      </c>
      <c r="D294" s="432">
        <v>43790</v>
      </c>
      <c r="E294" s="431"/>
      <c r="F294" s="430" t="s">
        <v>4965</v>
      </c>
      <c r="G294" s="774" t="s">
        <v>6475</v>
      </c>
      <c r="H294" s="775"/>
      <c r="I294" s="776"/>
      <c r="J294" s="429" t="s">
        <v>6</v>
      </c>
      <c r="K294" s="428"/>
      <c r="L294" s="425" t="s">
        <v>3</v>
      </c>
      <c r="M294" s="427">
        <v>272.52</v>
      </c>
      <c r="O294" s="393"/>
      <c r="P294" s="393"/>
      <c r="Q294" s="393"/>
      <c r="R294" s="393"/>
      <c r="S294" s="393"/>
      <c r="T294" s="393"/>
      <c r="U294" s="393"/>
    </row>
    <row r="295" spans="1:21" s="396" customFormat="1" ht="22.5">
      <c r="A295" s="785"/>
      <c r="B295" s="394" t="s">
        <v>77</v>
      </c>
      <c r="C295" s="374" t="s">
        <v>79</v>
      </c>
      <c r="D295" s="394" t="s">
        <v>22</v>
      </c>
      <c r="E295" s="758" t="s">
        <v>81</v>
      </c>
      <c r="F295" s="758"/>
      <c r="G295" s="777"/>
      <c r="H295" s="778"/>
      <c r="I295" s="779"/>
      <c r="J295" s="426" t="s">
        <v>17</v>
      </c>
      <c r="K295" s="425"/>
      <c r="L295" s="419" t="s">
        <v>3</v>
      </c>
      <c r="M295" s="424">
        <v>317.60000000000002</v>
      </c>
      <c r="O295" s="393"/>
      <c r="P295" s="393"/>
      <c r="Q295" s="393"/>
      <c r="R295" s="393"/>
      <c r="S295" s="393"/>
      <c r="T295" s="393"/>
      <c r="U295" s="393"/>
    </row>
    <row r="296" spans="1:21" s="396" customFormat="1">
      <c r="A296" s="785"/>
      <c r="B296" s="394"/>
      <c r="C296" s="374"/>
      <c r="D296" s="394"/>
      <c r="E296" s="394"/>
      <c r="F296" s="394"/>
      <c r="G296" s="423"/>
      <c r="H296" s="422"/>
      <c r="I296" s="421"/>
      <c r="J296" s="420" t="s">
        <v>5</v>
      </c>
      <c r="K296" s="419"/>
      <c r="L296" s="419"/>
      <c r="M296" s="418"/>
      <c r="O296" s="393"/>
      <c r="P296" s="393"/>
      <c r="Q296" s="393"/>
      <c r="R296" s="393"/>
      <c r="S296" s="393"/>
      <c r="T296" s="393"/>
      <c r="U296" s="393"/>
    </row>
    <row r="297" spans="1:21" s="396" customFormat="1" ht="13.5" thickBot="1">
      <c r="A297" s="786"/>
      <c r="B297" s="417" t="s">
        <v>3614</v>
      </c>
      <c r="C297" s="416" t="s">
        <v>6475</v>
      </c>
      <c r="D297" s="415">
        <v>43792</v>
      </c>
      <c r="E297" s="414" t="s">
        <v>4</v>
      </c>
      <c r="F297" s="413" t="s">
        <v>6474</v>
      </c>
      <c r="G297" s="412"/>
      <c r="H297" s="411"/>
      <c r="I297" s="410"/>
      <c r="J297" s="409" t="s">
        <v>4893</v>
      </c>
      <c r="K297" s="408"/>
      <c r="L297" s="407"/>
      <c r="M297" s="406"/>
      <c r="O297" s="393"/>
      <c r="P297" s="393"/>
      <c r="Q297" s="393"/>
      <c r="R297" s="393"/>
      <c r="S297" s="393"/>
      <c r="T297" s="393"/>
      <c r="U297" s="393"/>
    </row>
    <row r="298" spans="1:21" s="396" customFormat="1" ht="22.5">
      <c r="A298" s="784">
        <v>57</v>
      </c>
      <c r="B298" s="437" t="s">
        <v>76</v>
      </c>
      <c r="C298" s="438" t="s">
        <v>78</v>
      </c>
      <c r="D298" s="437" t="s">
        <v>23</v>
      </c>
      <c r="E298" s="772" t="s">
        <v>80</v>
      </c>
      <c r="F298" s="772"/>
      <c r="G298" s="772" t="s">
        <v>71</v>
      </c>
      <c r="H298" s="773"/>
      <c r="I298" s="436"/>
      <c r="J298" s="435"/>
      <c r="K298" s="435"/>
      <c r="L298" s="435"/>
      <c r="M298" s="434"/>
      <c r="O298" s="393"/>
      <c r="P298" s="393"/>
      <c r="Q298" s="393"/>
      <c r="R298" s="393"/>
      <c r="S298" s="393"/>
      <c r="T298" s="393"/>
      <c r="U298" s="393"/>
    </row>
    <row r="299" spans="1:21" s="396" customFormat="1" ht="180">
      <c r="A299" s="785"/>
      <c r="B299" s="433" t="s">
        <v>6473</v>
      </c>
      <c r="C299" s="433" t="s">
        <v>6472</v>
      </c>
      <c r="D299" s="432">
        <v>43849</v>
      </c>
      <c r="E299" s="431"/>
      <c r="F299" s="430" t="s">
        <v>6471</v>
      </c>
      <c r="G299" s="774" t="s">
        <v>4973</v>
      </c>
      <c r="H299" s="775"/>
      <c r="I299" s="776"/>
      <c r="J299" s="429" t="s">
        <v>6</v>
      </c>
      <c r="K299" s="428"/>
      <c r="L299" s="425" t="s">
        <v>3</v>
      </c>
      <c r="M299" s="427">
        <v>2862</v>
      </c>
      <c r="O299" s="393"/>
      <c r="P299" s="393"/>
      <c r="Q299" s="393"/>
      <c r="R299" s="393"/>
      <c r="S299" s="393"/>
      <c r="T299" s="393"/>
      <c r="U299" s="393"/>
    </row>
    <row r="300" spans="1:21" s="396" customFormat="1" ht="22.5">
      <c r="A300" s="785"/>
      <c r="B300" s="394" t="s">
        <v>77</v>
      </c>
      <c r="C300" s="374" t="s">
        <v>79</v>
      </c>
      <c r="D300" s="394" t="s">
        <v>22</v>
      </c>
      <c r="E300" s="758" t="s">
        <v>81</v>
      </c>
      <c r="F300" s="758"/>
      <c r="G300" s="777"/>
      <c r="H300" s="778"/>
      <c r="I300" s="779"/>
      <c r="J300" s="426" t="s">
        <v>17</v>
      </c>
      <c r="K300" s="425"/>
      <c r="L300" s="419" t="s">
        <v>3</v>
      </c>
      <c r="M300" s="424">
        <v>2518.65</v>
      </c>
      <c r="O300" s="393"/>
      <c r="P300" s="393"/>
      <c r="Q300" s="393"/>
      <c r="R300" s="393"/>
      <c r="S300" s="393"/>
      <c r="T300" s="393"/>
      <c r="U300" s="393"/>
    </row>
    <row r="301" spans="1:21" s="396" customFormat="1">
      <c r="A301" s="785"/>
      <c r="B301" s="394"/>
      <c r="C301" s="374"/>
      <c r="D301" s="394"/>
      <c r="E301" s="394"/>
      <c r="F301" s="394"/>
      <c r="G301" s="423"/>
      <c r="H301" s="422"/>
      <c r="I301" s="421"/>
      <c r="J301" s="420" t="s">
        <v>5</v>
      </c>
      <c r="K301" s="419"/>
      <c r="L301" s="419"/>
      <c r="M301" s="418"/>
      <c r="O301" s="393"/>
      <c r="P301" s="393"/>
      <c r="Q301" s="393"/>
      <c r="R301" s="393"/>
      <c r="S301" s="393"/>
      <c r="T301" s="393"/>
      <c r="U301" s="393"/>
    </row>
    <row r="302" spans="1:21" s="396" customFormat="1" ht="23.25" thickBot="1">
      <c r="A302" s="786"/>
      <c r="B302" s="417" t="s">
        <v>6465</v>
      </c>
      <c r="C302" s="416" t="s">
        <v>4973</v>
      </c>
      <c r="D302" s="415">
        <v>43867</v>
      </c>
      <c r="E302" s="414" t="s">
        <v>4</v>
      </c>
      <c r="F302" s="413" t="s">
        <v>6470</v>
      </c>
      <c r="G302" s="412"/>
      <c r="H302" s="411"/>
      <c r="I302" s="410"/>
      <c r="J302" s="409" t="s">
        <v>4893</v>
      </c>
      <c r="K302" s="408"/>
      <c r="L302" s="407"/>
      <c r="M302" s="406"/>
      <c r="O302" s="393"/>
      <c r="P302" s="393"/>
      <c r="Q302" s="393"/>
      <c r="R302" s="393"/>
      <c r="S302" s="393"/>
      <c r="T302" s="393"/>
      <c r="U302" s="393"/>
    </row>
    <row r="303" spans="1:21" s="396" customFormat="1" ht="22.5">
      <c r="A303" s="784">
        <v>58</v>
      </c>
      <c r="B303" s="437" t="s">
        <v>76</v>
      </c>
      <c r="C303" s="438" t="s">
        <v>78</v>
      </c>
      <c r="D303" s="437" t="s">
        <v>23</v>
      </c>
      <c r="E303" s="772" t="s">
        <v>80</v>
      </c>
      <c r="F303" s="772"/>
      <c r="G303" s="772" t="s">
        <v>71</v>
      </c>
      <c r="H303" s="773"/>
      <c r="I303" s="436"/>
      <c r="J303" s="435"/>
      <c r="K303" s="435"/>
      <c r="L303" s="435"/>
      <c r="M303" s="434"/>
      <c r="O303" s="393"/>
      <c r="P303" s="393"/>
      <c r="Q303" s="393"/>
      <c r="R303" s="393"/>
      <c r="S303" s="393"/>
      <c r="T303" s="393"/>
      <c r="U303" s="393"/>
    </row>
    <row r="304" spans="1:21" s="396" customFormat="1" ht="20.45" customHeight="1">
      <c r="A304" s="785"/>
      <c r="B304" s="433" t="s">
        <v>6469</v>
      </c>
      <c r="C304" s="433" t="s">
        <v>6468</v>
      </c>
      <c r="D304" s="432">
        <v>43854</v>
      </c>
      <c r="E304" s="431"/>
      <c r="F304" s="430" t="s">
        <v>5167</v>
      </c>
      <c r="G304" s="774" t="s">
        <v>6446</v>
      </c>
      <c r="H304" s="775"/>
      <c r="I304" s="776"/>
      <c r="J304" s="429" t="s">
        <v>6</v>
      </c>
      <c r="K304" s="428"/>
      <c r="L304" s="425" t="s">
        <v>3</v>
      </c>
      <c r="M304" s="427">
        <v>327</v>
      </c>
      <c r="O304" s="393"/>
      <c r="P304" s="393"/>
      <c r="Q304" s="393"/>
      <c r="R304" s="393"/>
      <c r="S304" s="393"/>
      <c r="T304" s="393"/>
      <c r="U304" s="393"/>
    </row>
    <row r="305" spans="1:21" s="396" customFormat="1" ht="22.5">
      <c r="A305" s="785"/>
      <c r="B305" s="394" t="s">
        <v>77</v>
      </c>
      <c r="C305" s="374" t="s">
        <v>79</v>
      </c>
      <c r="D305" s="394" t="s">
        <v>22</v>
      </c>
      <c r="E305" s="758" t="s">
        <v>81</v>
      </c>
      <c r="F305" s="758"/>
      <c r="G305" s="777"/>
      <c r="H305" s="778"/>
      <c r="I305" s="779"/>
      <c r="J305" s="426" t="s">
        <v>17</v>
      </c>
      <c r="K305" s="425"/>
      <c r="L305" s="419"/>
      <c r="M305" s="424"/>
      <c r="O305" s="393"/>
      <c r="P305" s="393"/>
      <c r="Q305" s="393"/>
      <c r="R305" s="393"/>
      <c r="S305" s="393"/>
      <c r="T305" s="393"/>
      <c r="U305" s="393"/>
    </row>
    <row r="306" spans="1:21" s="396" customFormat="1">
      <c r="A306" s="785"/>
      <c r="B306" s="394"/>
      <c r="C306" s="374"/>
      <c r="D306" s="394"/>
      <c r="E306" s="394"/>
      <c r="F306" s="394"/>
      <c r="G306" s="423"/>
      <c r="H306" s="422"/>
      <c r="I306" s="421"/>
      <c r="J306" s="420" t="s">
        <v>5</v>
      </c>
      <c r="K306" s="419"/>
      <c r="L306" s="419" t="s">
        <v>3</v>
      </c>
      <c r="M306" s="418">
        <v>140</v>
      </c>
      <c r="O306" s="393"/>
      <c r="P306" s="393"/>
      <c r="Q306" s="393"/>
      <c r="R306" s="393"/>
      <c r="S306" s="393"/>
      <c r="T306" s="393"/>
      <c r="U306" s="393"/>
    </row>
    <row r="307" spans="1:21" s="396" customFormat="1" ht="13.5" thickBot="1">
      <c r="A307" s="786"/>
      <c r="B307" s="417" t="s">
        <v>4954</v>
      </c>
      <c r="C307" s="416" t="s">
        <v>6446</v>
      </c>
      <c r="D307" s="415">
        <v>43856</v>
      </c>
      <c r="E307" s="414" t="s">
        <v>4</v>
      </c>
      <c r="F307" s="413" t="s">
        <v>5807</v>
      </c>
      <c r="G307" s="412"/>
      <c r="H307" s="411"/>
      <c r="I307" s="410"/>
      <c r="J307" s="409" t="s">
        <v>4893</v>
      </c>
      <c r="K307" s="408"/>
      <c r="L307" s="407"/>
      <c r="M307" s="406"/>
      <c r="O307" s="393"/>
      <c r="P307" s="393"/>
      <c r="Q307" s="393"/>
      <c r="R307" s="393"/>
      <c r="S307" s="393"/>
      <c r="T307" s="393"/>
      <c r="U307" s="393"/>
    </row>
    <row r="308" spans="1:21" s="396" customFormat="1" ht="22.5">
      <c r="A308" s="784">
        <v>59</v>
      </c>
      <c r="B308" s="437" t="s">
        <v>76</v>
      </c>
      <c r="C308" s="438" t="s">
        <v>78</v>
      </c>
      <c r="D308" s="437" t="s">
        <v>23</v>
      </c>
      <c r="E308" s="772" t="s">
        <v>80</v>
      </c>
      <c r="F308" s="772"/>
      <c r="G308" s="772" t="s">
        <v>71</v>
      </c>
      <c r="H308" s="773"/>
      <c r="I308" s="436"/>
      <c r="J308" s="435"/>
      <c r="K308" s="435"/>
      <c r="L308" s="435"/>
      <c r="M308" s="434"/>
      <c r="O308" s="393"/>
      <c r="P308" s="393"/>
      <c r="Q308" s="393"/>
      <c r="R308" s="393"/>
      <c r="S308" s="393"/>
      <c r="T308" s="393"/>
      <c r="U308" s="393"/>
    </row>
    <row r="309" spans="1:21" s="396" customFormat="1" ht="180">
      <c r="A309" s="785"/>
      <c r="B309" s="433" t="s">
        <v>6467</v>
      </c>
      <c r="C309" s="433" t="s">
        <v>6466</v>
      </c>
      <c r="D309" s="432">
        <v>43799</v>
      </c>
      <c r="E309" s="431"/>
      <c r="F309" s="430" t="s">
        <v>4969</v>
      </c>
      <c r="G309" s="774" t="s">
        <v>4973</v>
      </c>
      <c r="H309" s="775"/>
      <c r="I309" s="776"/>
      <c r="J309" s="429" t="s">
        <v>6</v>
      </c>
      <c r="K309" s="428"/>
      <c r="L309" s="425" t="s">
        <v>3</v>
      </c>
      <c r="M309" s="427">
        <v>1173</v>
      </c>
      <c r="O309" s="393"/>
      <c r="P309" s="393"/>
      <c r="Q309" s="393"/>
      <c r="R309" s="393"/>
      <c r="S309" s="393"/>
      <c r="T309" s="393"/>
      <c r="U309" s="393"/>
    </row>
    <row r="310" spans="1:21" s="396" customFormat="1" ht="22.5">
      <c r="A310" s="785"/>
      <c r="B310" s="394" t="s">
        <v>77</v>
      </c>
      <c r="C310" s="374" t="s">
        <v>79</v>
      </c>
      <c r="D310" s="394" t="s">
        <v>22</v>
      </c>
      <c r="E310" s="758" t="s">
        <v>81</v>
      </c>
      <c r="F310" s="758"/>
      <c r="G310" s="777"/>
      <c r="H310" s="778"/>
      <c r="I310" s="779"/>
      <c r="J310" s="426" t="s">
        <v>17</v>
      </c>
      <c r="K310" s="425"/>
      <c r="L310" s="419" t="s">
        <v>3</v>
      </c>
      <c r="M310" s="424">
        <v>2343.23</v>
      </c>
      <c r="O310" s="393"/>
      <c r="P310" s="393"/>
      <c r="Q310" s="393"/>
      <c r="R310" s="393"/>
      <c r="S310" s="393"/>
      <c r="T310" s="393"/>
      <c r="U310" s="393"/>
    </row>
    <row r="311" spans="1:21" s="396" customFormat="1">
      <c r="A311" s="785"/>
      <c r="B311" s="394"/>
      <c r="C311" s="374"/>
      <c r="D311" s="394"/>
      <c r="E311" s="394"/>
      <c r="F311" s="394"/>
      <c r="G311" s="423"/>
      <c r="H311" s="422"/>
      <c r="I311" s="421"/>
      <c r="J311" s="420" t="s">
        <v>5</v>
      </c>
      <c r="K311" s="419"/>
      <c r="L311" s="419"/>
      <c r="M311" s="418"/>
      <c r="O311" s="393"/>
      <c r="P311" s="393"/>
      <c r="Q311" s="393"/>
      <c r="R311" s="393"/>
      <c r="S311" s="393"/>
      <c r="T311" s="393"/>
      <c r="U311" s="393"/>
    </row>
    <row r="312" spans="1:21" s="396" customFormat="1" ht="23.25" thickBot="1">
      <c r="A312" s="786"/>
      <c r="B312" s="417" t="s">
        <v>6465</v>
      </c>
      <c r="C312" s="416" t="s">
        <v>4973</v>
      </c>
      <c r="D312" s="415">
        <v>43803</v>
      </c>
      <c r="E312" s="414" t="s">
        <v>4</v>
      </c>
      <c r="F312" s="413" t="s">
        <v>6459</v>
      </c>
      <c r="G312" s="412"/>
      <c r="H312" s="411"/>
      <c r="I312" s="410"/>
      <c r="J312" s="409" t="s">
        <v>4893</v>
      </c>
      <c r="K312" s="408"/>
      <c r="L312" s="407"/>
      <c r="M312" s="406"/>
      <c r="O312" s="393"/>
      <c r="P312" s="393"/>
      <c r="Q312" s="393"/>
      <c r="R312" s="393"/>
      <c r="S312" s="393"/>
      <c r="T312" s="393"/>
      <c r="U312" s="393"/>
    </row>
    <row r="313" spans="1:21" s="396" customFormat="1" ht="22.5">
      <c r="A313" s="784">
        <v>60</v>
      </c>
      <c r="B313" s="437" t="s">
        <v>76</v>
      </c>
      <c r="C313" s="438" t="s">
        <v>78</v>
      </c>
      <c r="D313" s="437" t="s">
        <v>23</v>
      </c>
      <c r="E313" s="772" t="s">
        <v>80</v>
      </c>
      <c r="F313" s="772"/>
      <c r="G313" s="772" t="s">
        <v>71</v>
      </c>
      <c r="H313" s="773"/>
      <c r="I313" s="436"/>
      <c r="J313" s="435"/>
      <c r="K313" s="435"/>
      <c r="L313" s="435"/>
      <c r="M313" s="434"/>
      <c r="O313" s="393"/>
      <c r="P313" s="393"/>
      <c r="Q313" s="393"/>
      <c r="R313" s="393"/>
      <c r="S313" s="393"/>
      <c r="T313" s="393"/>
      <c r="U313" s="393"/>
    </row>
    <row r="314" spans="1:21" s="396" customFormat="1" ht="56.25">
      <c r="A314" s="785"/>
      <c r="B314" s="433" t="s">
        <v>6462</v>
      </c>
      <c r="C314" s="433" t="s">
        <v>6464</v>
      </c>
      <c r="D314" s="432">
        <v>43763</v>
      </c>
      <c r="E314" s="431"/>
      <c r="F314" s="430" t="s">
        <v>4965</v>
      </c>
      <c r="G314" s="774" t="s">
        <v>6463</v>
      </c>
      <c r="H314" s="775"/>
      <c r="I314" s="776"/>
      <c r="J314" s="429" t="s">
        <v>6</v>
      </c>
      <c r="K314" s="428"/>
      <c r="L314" s="425" t="s">
        <v>3</v>
      </c>
      <c r="M314" s="427">
        <v>19.440000000000001</v>
      </c>
      <c r="O314" s="393"/>
      <c r="P314" s="393"/>
      <c r="Q314" s="393"/>
      <c r="R314" s="393"/>
      <c r="S314" s="393"/>
      <c r="T314" s="393"/>
      <c r="U314" s="393"/>
    </row>
    <row r="315" spans="1:21" s="396" customFormat="1" ht="22.5">
      <c r="A315" s="785"/>
      <c r="B315" s="394" t="s">
        <v>77</v>
      </c>
      <c r="C315" s="374" t="s">
        <v>79</v>
      </c>
      <c r="D315" s="394" t="s">
        <v>22</v>
      </c>
      <c r="E315" s="758" t="s">
        <v>81</v>
      </c>
      <c r="F315" s="758"/>
      <c r="G315" s="777"/>
      <c r="H315" s="778"/>
      <c r="I315" s="779"/>
      <c r="J315" s="426" t="s">
        <v>17</v>
      </c>
      <c r="K315" s="425"/>
      <c r="L315" s="419" t="s">
        <v>3</v>
      </c>
      <c r="M315" s="424">
        <v>319.61</v>
      </c>
      <c r="O315" s="393"/>
      <c r="P315" s="393"/>
      <c r="Q315" s="393"/>
      <c r="R315" s="393"/>
      <c r="S315" s="393"/>
      <c r="T315" s="393"/>
      <c r="U315" s="393"/>
    </row>
    <row r="316" spans="1:21" s="396" customFormat="1">
      <c r="A316" s="785"/>
      <c r="B316" s="394"/>
      <c r="C316" s="374"/>
      <c r="D316" s="394"/>
      <c r="E316" s="394"/>
      <c r="F316" s="394"/>
      <c r="G316" s="423"/>
      <c r="H316" s="422"/>
      <c r="I316" s="421"/>
      <c r="J316" s="420" t="s">
        <v>5</v>
      </c>
      <c r="K316" s="419"/>
      <c r="L316" s="419"/>
      <c r="M316" s="418"/>
      <c r="O316" s="393"/>
      <c r="P316" s="393"/>
      <c r="Q316" s="393"/>
      <c r="R316" s="393"/>
      <c r="S316" s="393"/>
      <c r="T316" s="393"/>
      <c r="U316" s="393"/>
    </row>
    <row r="317" spans="1:21" s="396" customFormat="1" ht="23.25" thickBot="1">
      <c r="A317" s="786"/>
      <c r="B317" s="417" t="s">
        <v>6460</v>
      </c>
      <c r="C317" s="416" t="s">
        <v>6463</v>
      </c>
      <c r="D317" s="415">
        <v>43764</v>
      </c>
      <c r="E317" s="414" t="s">
        <v>4</v>
      </c>
      <c r="F317" s="413" t="s">
        <v>5632</v>
      </c>
      <c r="G317" s="412"/>
      <c r="H317" s="411"/>
      <c r="I317" s="410"/>
      <c r="J317" s="409" t="s">
        <v>4893</v>
      </c>
      <c r="K317" s="408"/>
      <c r="L317" s="407"/>
      <c r="M317" s="406"/>
      <c r="O317" s="393"/>
      <c r="P317" s="393"/>
      <c r="Q317" s="393"/>
      <c r="R317" s="393"/>
      <c r="S317" s="393"/>
      <c r="T317" s="393"/>
      <c r="U317" s="393"/>
    </row>
    <row r="318" spans="1:21" s="396" customFormat="1" ht="22.5">
      <c r="A318" s="784">
        <v>61</v>
      </c>
      <c r="B318" s="437" t="s">
        <v>76</v>
      </c>
      <c r="C318" s="438" t="s">
        <v>78</v>
      </c>
      <c r="D318" s="437" t="s">
        <v>23</v>
      </c>
      <c r="E318" s="772" t="s">
        <v>80</v>
      </c>
      <c r="F318" s="772"/>
      <c r="G318" s="772" t="s">
        <v>71</v>
      </c>
      <c r="H318" s="773"/>
      <c r="I318" s="436"/>
      <c r="J318" s="435"/>
      <c r="K318" s="435"/>
      <c r="L318" s="435"/>
      <c r="M318" s="434"/>
      <c r="O318" s="393"/>
      <c r="P318" s="393"/>
      <c r="Q318" s="393"/>
      <c r="R318" s="393"/>
      <c r="S318" s="393"/>
      <c r="T318" s="393"/>
      <c r="U318" s="393"/>
    </row>
    <row r="319" spans="1:21" s="396" customFormat="1" ht="90">
      <c r="A319" s="785"/>
      <c r="B319" s="433" t="s">
        <v>6462</v>
      </c>
      <c r="C319" s="433" t="s">
        <v>6461</v>
      </c>
      <c r="D319" s="432">
        <v>43799</v>
      </c>
      <c r="E319" s="431"/>
      <c r="F319" s="430" t="s">
        <v>4969</v>
      </c>
      <c r="G319" s="774" t="s">
        <v>4973</v>
      </c>
      <c r="H319" s="775"/>
      <c r="I319" s="776"/>
      <c r="J319" s="429" t="s">
        <v>6</v>
      </c>
      <c r="K319" s="428"/>
      <c r="L319" s="425" t="s">
        <v>3</v>
      </c>
      <c r="M319" s="427">
        <v>1173</v>
      </c>
      <c r="O319" s="393"/>
      <c r="P319" s="393"/>
      <c r="Q319" s="393"/>
      <c r="R319" s="393"/>
      <c r="S319" s="393"/>
      <c r="T319" s="393"/>
      <c r="U319" s="393"/>
    </row>
    <row r="320" spans="1:21" s="396" customFormat="1" ht="22.5">
      <c r="A320" s="785"/>
      <c r="B320" s="394" t="s">
        <v>77</v>
      </c>
      <c r="C320" s="374" t="s">
        <v>79</v>
      </c>
      <c r="D320" s="394" t="s">
        <v>22</v>
      </c>
      <c r="E320" s="758" t="s">
        <v>81</v>
      </c>
      <c r="F320" s="758"/>
      <c r="G320" s="777"/>
      <c r="H320" s="778"/>
      <c r="I320" s="779"/>
      <c r="J320" s="426" t="s">
        <v>17</v>
      </c>
      <c r="K320" s="425"/>
      <c r="L320" s="419" t="s">
        <v>3</v>
      </c>
      <c r="M320" s="424">
        <v>2338.63</v>
      </c>
      <c r="O320" s="393"/>
      <c r="P320" s="393"/>
      <c r="Q320" s="393"/>
      <c r="R320" s="393"/>
      <c r="S320" s="393"/>
      <c r="T320" s="393"/>
      <c r="U320" s="393"/>
    </row>
    <row r="321" spans="1:21" s="396" customFormat="1">
      <c r="A321" s="785"/>
      <c r="B321" s="394"/>
      <c r="C321" s="374"/>
      <c r="D321" s="394"/>
      <c r="E321" s="394"/>
      <c r="F321" s="394"/>
      <c r="G321" s="423"/>
      <c r="H321" s="422"/>
      <c r="I321" s="421"/>
      <c r="J321" s="420" t="s">
        <v>5</v>
      </c>
      <c r="K321" s="419"/>
      <c r="L321" s="419"/>
      <c r="M321" s="418"/>
      <c r="O321" s="393"/>
      <c r="P321" s="393"/>
      <c r="Q321" s="393"/>
      <c r="R321" s="393"/>
      <c r="S321" s="393"/>
      <c r="T321" s="393"/>
      <c r="U321" s="393"/>
    </row>
    <row r="322" spans="1:21" s="396" customFormat="1" ht="23.25" thickBot="1">
      <c r="A322" s="786"/>
      <c r="B322" s="417" t="s">
        <v>6460</v>
      </c>
      <c r="C322" s="416" t="s">
        <v>4973</v>
      </c>
      <c r="D322" s="415">
        <v>43803</v>
      </c>
      <c r="E322" s="414" t="s">
        <v>4</v>
      </c>
      <c r="F322" s="413" t="s">
        <v>6459</v>
      </c>
      <c r="G322" s="412"/>
      <c r="H322" s="411"/>
      <c r="I322" s="410"/>
      <c r="J322" s="409" t="s">
        <v>4893</v>
      </c>
      <c r="K322" s="408"/>
      <c r="L322" s="407"/>
      <c r="M322" s="406"/>
      <c r="O322" s="393"/>
      <c r="P322" s="393"/>
      <c r="Q322" s="393"/>
      <c r="R322" s="393"/>
      <c r="S322" s="393"/>
      <c r="T322" s="393"/>
      <c r="U322" s="393"/>
    </row>
    <row r="323" spans="1:21" s="396" customFormat="1" ht="22.5">
      <c r="A323" s="784">
        <v>62</v>
      </c>
      <c r="B323" s="437" t="s">
        <v>76</v>
      </c>
      <c r="C323" s="438" t="s">
        <v>78</v>
      </c>
      <c r="D323" s="437" t="s">
        <v>23</v>
      </c>
      <c r="E323" s="772" t="s">
        <v>80</v>
      </c>
      <c r="F323" s="772"/>
      <c r="G323" s="772" t="s">
        <v>71</v>
      </c>
      <c r="H323" s="773"/>
      <c r="I323" s="436"/>
      <c r="J323" s="435"/>
      <c r="K323" s="435"/>
      <c r="L323" s="435"/>
      <c r="M323" s="434"/>
      <c r="O323" s="393"/>
      <c r="P323" s="393"/>
      <c r="Q323" s="393"/>
      <c r="R323" s="393"/>
      <c r="S323" s="393"/>
      <c r="T323" s="393"/>
      <c r="U323" s="393"/>
    </row>
    <row r="324" spans="1:21" s="396" customFormat="1" ht="20.45" customHeight="1">
      <c r="A324" s="785"/>
      <c r="B324" s="433" t="s">
        <v>6453</v>
      </c>
      <c r="C324" s="433" t="s">
        <v>6458</v>
      </c>
      <c r="D324" s="432">
        <v>43744</v>
      </c>
      <c r="E324" s="431"/>
      <c r="F324" s="430" t="s">
        <v>5163</v>
      </c>
      <c r="G324" s="774" t="s">
        <v>6457</v>
      </c>
      <c r="H324" s="775"/>
      <c r="I324" s="776"/>
      <c r="J324" s="429" t="s">
        <v>6</v>
      </c>
      <c r="K324" s="428"/>
      <c r="L324" s="425" t="s">
        <v>3</v>
      </c>
      <c r="M324" s="427">
        <v>908</v>
      </c>
      <c r="O324" s="393"/>
      <c r="P324" s="393"/>
      <c r="Q324" s="393"/>
      <c r="R324" s="393"/>
      <c r="S324" s="393"/>
      <c r="T324" s="393"/>
      <c r="U324" s="393"/>
    </row>
    <row r="325" spans="1:21" s="396" customFormat="1" ht="22.5">
      <c r="A325" s="785"/>
      <c r="B325" s="394" t="s">
        <v>77</v>
      </c>
      <c r="C325" s="374" t="s">
        <v>79</v>
      </c>
      <c r="D325" s="394" t="s">
        <v>22</v>
      </c>
      <c r="E325" s="758" t="s">
        <v>81</v>
      </c>
      <c r="F325" s="758"/>
      <c r="G325" s="777"/>
      <c r="H325" s="778"/>
      <c r="I325" s="779"/>
      <c r="J325" s="426" t="s">
        <v>17</v>
      </c>
      <c r="K325" s="425"/>
      <c r="L325" s="419" t="s">
        <v>3</v>
      </c>
      <c r="M325" s="424">
        <v>10508.1</v>
      </c>
      <c r="O325" s="393"/>
      <c r="P325" s="393"/>
      <c r="Q325" s="393"/>
      <c r="R325" s="393"/>
      <c r="S325" s="393"/>
      <c r="T325" s="393"/>
      <c r="U325" s="393"/>
    </row>
    <row r="326" spans="1:21" s="396" customFormat="1">
      <c r="A326" s="785"/>
      <c r="B326" s="394"/>
      <c r="C326" s="374"/>
      <c r="D326" s="394"/>
      <c r="E326" s="394"/>
      <c r="F326" s="394"/>
      <c r="G326" s="423"/>
      <c r="H326" s="422"/>
      <c r="I326" s="421"/>
      <c r="J326" s="420" t="s">
        <v>5</v>
      </c>
      <c r="K326" s="419"/>
      <c r="L326" s="419" t="s">
        <v>3</v>
      </c>
      <c r="M326" s="418">
        <v>56</v>
      </c>
      <c r="O326" s="393"/>
      <c r="P326" s="393"/>
      <c r="Q326" s="393"/>
      <c r="R326" s="393"/>
      <c r="S326" s="393"/>
      <c r="T326" s="393"/>
      <c r="U326" s="393"/>
    </row>
    <row r="327" spans="1:21" s="396" customFormat="1" ht="24" customHeight="1" thickBot="1">
      <c r="A327" s="786"/>
      <c r="B327" s="417" t="s">
        <v>4905</v>
      </c>
      <c r="C327" s="416" t="s">
        <v>6457</v>
      </c>
      <c r="D327" s="415">
        <v>43749</v>
      </c>
      <c r="E327" s="414" t="s">
        <v>4</v>
      </c>
      <c r="F327" s="413" t="s">
        <v>5222</v>
      </c>
      <c r="G327" s="412"/>
      <c r="H327" s="411"/>
      <c r="I327" s="410"/>
      <c r="J327" s="409" t="s">
        <v>4893</v>
      </c>
      <c r="K327" s="408"/>
      <c r="L327" s="407"/>
      <c r="M327" s="406"/>
      <c r="O327" s="393"/>
      <c r="P327" s="393"/>
      <c r="Q327" s="393"/>
      <c r="R327" s="393"/>
      <c r="S327" s="393"/>
      <c r="T327" s="393"/>
      <c r="U327" s="393"/>
    </row>
    <row r="328" spans="1:21" s="396" customFormat="1" ht="22.5">
      <c r="A328" s="784">
        <v>63</v>
      </c>
      <c r="B328" s="437" t="s">
        <v>76</v>
      </c>
      <c r="C328" s="438" t="s">
        <v>78</v>
      </c>
      <c r="D328" s="437" t="s">
        <v>23</v>
      </c>
      <c r="E328" s="772" t="s">
        <v>80</v>
      </c>
      <c r="F328" s="772"/>
      <c r="G328" s="772" t="s">
        <v>71</v>
      </c>
      <c r="H328" s="773"/>
      <c r="I328" s="436"/>
      <c r="J328" s="435"/>
      <c r="K328" s="435"/>
      <c r="L328" s="435"/>
      <c r="M328" s="434"/>
      <c r="O328" s="393"/>
      <c r="P328" s="393"/>
      <c r="Q328" s="393"/>
      <c r="R328" s="393"/>
      <c r="S328" s="393"/>
      <c r="T328" s="393"/>
      <c r="U328" s="393"/>
    </row>
    <row r="329" spans="1:21" s="396" customFormat="1" ht="213.75">
      <c r="A329" s="785"/>
      <c r="B329" s="433" t="s">
        <v>6453</v>
      </c>
      <c r="C329" s="433" t="s">
        <v>6456</v>
      </c>
      <c r="D329" s="432">
        <v>43753</v>
      </c>
      <c r="E329" s="431"/>
      <c r="F329" s="430" t="s">
        <v>5740</v>
      </c>
      <c r="G329" s="774" t="s">
        <v>6455</v>
      </c>
      <c r="H329" s="775"/>
      <c r="I329" s="776"/>
      <c r="J329" s="429" t="s">
        <v>6</v>
      </c>
      <c r="K329" s="428"/>
      <c r="L329" s="425" t="s">
        <v>3</v>
      </c>
      <c r="M329" s="427">
        <v>690</v>
      </c>
      <c r="O329" s="393"/>
      <c r="P329" s="393"/>
      <c r="Q329" s="393"/>
      <c r="R329" s="393"/>
      <c r="S329" s="393"/>
      <c r="T329" s="393"/>
      <c r="U329" s="393"/>
    </row>
    <row r="330" spans="1:21" s="396" customFormat="1" ht="22.5">
      <c r="A330" s="785"/>
      <c r="B330" s="394" t="s">
        <v>77</v>
      </c>
      <c r="C330" s="374" t="s">
        <v>79</v>
      </c>
      <c r="D330" s="394" t="s">
        <v>22</v>
      </c>
      <c r="E330" s="758" t="s">
        <v>81</v>
      </c>
      <c r="F330" s="758"/>
      <c r="G330" s="777"/>
      <c r="H330" s="778"/>
      <c r="I330" s="779"/>
      <c r="J330" s="426" t="s">
        <v>17</v>
      </c>
      <c r="K330" s="425"/>
      <c r="L330" s="419" t="s">
        <v>3</v>
      </c>
      <c r="M330" s="424">
        <v>2053.8200000000002</v>
      </c>
      <c r="O330" s="393"/>
      <c r="P330" s="393"/>
      <c r="Q330" s="393"/>
      <c r="R330" s="393"/>
      <c r="S330" s="393"/>
      <c r="T330" s="393"/>
      <c r="U330" s="393"/>
    </row>
    <row r="331" spans="1:21" s="396" customFormat="1">
      <c r="A331" s="785"/>
      <c r="B331" s="394"/>
      <c r="C331" s="374"/>
      <c r="D331" s="394"/>
      <c r="E331" s="394"/>
      <c r="F331" s="394"/>
      <c r="G331" s="423"/>
      <c r="H331" s="422"/>
      <c r="I331" s="421"/>
      <c r="J331" s="420" t="s">
        <v>5</v>
      </c>
      <c r="K331" s="419"/>
      <c r="L331" s="419"/>
      <c r="M331" s="418"/>
      <c r="O331" s="393"/>
      <c r="P331" s="393"/>
      <c r="Q331" s="393"/>
      <c r="R331" s="393"/>
      <c r="S331" s="393"/>
      <c r="T331" s="393"/>
      <c r="U331" s="393"/>
    </row>
    <row r="332" spans="1:21" s="396" customFormat="1" ht="13.5" thickBot="1">
      <c r="A332" s="786"/>
      <c r="B332" s="417" t="s">
        <v>4905</v>
      </c>
      <c r="C332" s="416" t="s">
        <v>6455</v>
      </c>
      <c r="D332" s="415">
        <v>43757</v>
      </c>
      <c r="E332" s="414" t="s">
        <v>4</v>
      </c>
      <c r="F332" s="413" t="s">
        <v>6454</v>
      </c>
      <c r="G332" s="412"/>
      <c r="H332" s="411"/>
      <c r="I332" s="410"/>
      <c r="J332" s="409" t="s">
        <v>4893</v>
      </c>
      <c r="K332" s="408"/>
      <c r="L332" s="407"/>
      <c r="M332" s="406"/>
      <c r="O332" s="393"/>
      <c r="P332" s="393"/>
      <c r="Q332" s="393"/>
      <c r="R332" s="393"/>
      <c r="S332" s="393"/>
      <c r="T332" s="393"/>
      <c r="U332" s="393"/>
    </row>
    <row r="333" spans="1:21" s="396" customFormat="1" ht="22.5">
      <c r="A333" s="784">
        <v>64</v>
      </c>
      <c r="B333" s="437" t="s">
        <v>76</v>
      </c>
      <c r="C333" s="438" t="s">
        <v>78</v>
      </c>
      <c r="D333" s="437" t="s">
        <v>23</v>
      </c>
      <c r="E333" s="772" t="s">
        <v>80</v>
      </c>
      <c r="F333" s="772"/>
      <c r="G333" s="772" t="s">
        <v>71</v>
      </c>
      <c r="H333" s="773"/>
      <c r="I333" s="436"/>
      <c r="J333" s="435"/>
      <c r="K333" s="435"/>
      <c r="L333" s="435"/>
      <c r="M333" s="434"/>
      <c r="O333" s="393"/>
      <c r="P333" s="393"/>
      <c r="Q333" s="393"/>
      <c r="R333" s="393"/>
      <c r="S333" s="393"/>
      <c r="T333" s="393"/>
      <c r="U333" s="393"/>
    </row>
    <row r="334" spans="1:21" s="396" customFormat="1" ht="409.5">
      <c r="A334" s="785"/>
      <c r="B334" s="433" t="s">
        <v>6453</v>
      </c>
      <c r="C334" s="433" t="s">
        <v>6452</v>
      </c>
      <c r="D334" s="432">
        <v>43847</v>
      </c>
      <c r="E334" s="431"/>
      <c r="F334" s="430" t="s">
        <v>6451</v>
      </c>
      <c r="G334" s="774" t="s">
        <v>6450</v>
      </c>
      <c r="H334" s="775"/>
      <c r="I334" s="776"/>
      <c r="J334" s="429" t="s">
        <v>6</v>
      </c>
      <c r="K334" s="428"/>
      <c r="L334" s="425" t="s">
        <v>3</v>
      </c>
      <c r="M334" s="427">
        <v>2100</v>
      </c>
      <c r="O334" s="393"/>
      <c r="P334" s="393"/>
      <c r="Q334" s="393"/>
      <c r="R334" s="393"/>
      <c r="S334" s="393"/>
      <c r="T334" s="393"/>
      <c r="U334" s="393"/>
    </row>
    <row r="335" spans="1:21" s="396" customFormat="1" ht="22.5">
      <c r="A335" s="785"/>
      <c r="B335" s="394" t="s">
        <v>77</v>
      </c>
      <c r="C335" s="374" t="s">
        <v>79</v>
      </c>
      <c r="D335" s="394" t="s">
        <v>22</v>
      </c>
      <c r="E335" s="758" t="s">
        <v>81</v>
      </c>
      <c r="F335" s="758"/>
      <c r="G335" s="777"/>
      <c r="H335" s="778"/>
      <c r="I335" s="779"/>
      <c r="J335" s="426" t="s">
        <v>17</v>
      </c>
      <c r="K335" s="425"/>
      <c r="L335" s="419" t="s">
        <v>3</v>
      </c>
      <c r="M335" s="424">
        <v>2150</v>
      </c>
      <c r="O335" s="393"/>
      <c r="P335" s="393"/>
      <c r="Q335" s="393"/>
      <c r="R335" s="393"/>
      <c r="S335" s="393"/>
      <c r="T335" s="393"/>
      <c r="U335" s="393"/>
    </row>
    <row r="336" spans="1:21" s="396" customFormat="1">
      <c r="A336" s="785"/>
      <c r="B336" s="394"/>
      <c r="C336" s="374"/>
      <c r="D336" s="394"/>
      <c r="E336" s="394"/>
      <c r="F336" s="394"/>
      <c r="G336" s="423"/>
      <c r="H336" s="422"/>
      <c r="I336" s="421"/>
      <c r="J336" s="420" t="s">
        <v>5</v>
      </c>
      <c r="K336" s="419"/>
      <c r="L336" s="419"/>
      <c r="M336" s="418"/>
      <c r="O336" s="393"/>
      <c r="P336" s="393"/>
      <c r="Q336" s="393"/>
      <c r="R336" s="393"/>
      <c r="S336" s="393"/>
      <c r="T336" s="393"/>
      <c r="U336" s="393"/>
    </row>
    <row r="337" spans="1:21" s="396" customFormat="1" ht="13.5" thickBot="1">
      <c r="A337" s="786"/>
      <c r="B337" s="417" t="s">
        <v>4905</v>
      </c>
      <c r="C337" s="416" t="s">
        <v>6450</v>
      </c>
      <c r="D337" s="415">
        <v>43853</v>
      </c>
      <c r="E337" s="414" t="s">
        <v>4</v>
      </c>
      <c r="F337" s="413" t="s">
        <v>6449</v>
      </c>
      <c r="G337" s="412"/>
      <c r="H337" s="411"/>
      <c r="I337" s="410"/>
      <c r="J337" s="409" t="s">
        <v>4893</v>
      </c>
      <c r="K337" s="408"/>
      <c r="L337" s="407"/>
      <c r="M337" s="406"/>
      <c r="O337" s="393"/>
      <c r="P337" s="393"/>
      <c r="Q337" s="393"/>
      <c r="R337" s="393"/>
      <c r="S337" s="393"/>
      <c r="T337" s="393"/>
      <c r="U337" s="393"/>
    </row>
    <row r="338" spans="1:21" s="396" customFormat="1" ht="22.5">
      <c r="A338" s="784">
        <v>65</v>
      </c>
      <c r="B338" s="437" t="s">
        <v>76</v>
      </c>
      <c r="C338" s="438" t="s">
        <v>78</v>
      </c>
      <c r="D338" s="437" t="s">
        <v>23</v>
      </c>
      <c r="E338" s="772" t="s">
        <v>80</v>
      </c>
      <c r="F338" s="772"/>
      <c r="G338" s="772" t="s">
        <v>71</v>
      </c>
      <c r="H338" s="773"/>
      <c r="I338" s="436"/>
      <c r="J338" s="435"/>
      <c r="K338" s="435"/>
      <c r="L338" s="435"/>
      <c r="M338" s="434"/>
      <c r="O338" s="393"/>
      <c r="P338" s="393"/>
      <c r="Q338" s="393"/>
      <c r="R338" s="393"/>
      <c r="S338" s="393"/>
      <c r="T338" s="393"/>
      <c r="U338" s="393"/>
    </row>
    <row r="339" spans="1:21" s="396" customFormat="1" ht="56.25">
      <c r="A339" s="785"/>
      <c r="B339" s="433" t="s">
        <v>6448</v>
      </c>
      <c r="C339" s="433" t="s">
        <v>6447</v>
      </c>
      <c r="D339" s="432">
        <v>43856</v>
      </c>
      <c r="E339" s="431"/>
      <c r="F339" s="430" t="s">
        <v>5167</v>
      </c>
      <c r="G339" s="774" t="s">
        <v>6446</v>
      </c>
      <c r="H339" s="775"/>
      <c r="I339" s="776"/>
      <c r="J339" s="429" t="s">
        <v>6</v>
      </c>
      <c r="K339" s="428"/>
      <c r="L339" s="425" t="s">
        <v>3</v>
      </c>
      <c r="M339" s="427">
        <v>438</v>
      </c>
      <c r="O339" s="393"/>
      <c r="P339" s="393"/>
      <c r="Q339" s="393"/>
      <c r="R339" s="393"/>
      <c r="S339" s="393"/>
      <c r="T339" s="393"/>
      <c r="U339" s="393"/>
    </row>
    <row r="340" spans="1:21" s="396" customFormat="1" ht="22.5">
      <c r="A340" s="785"/>
      <c r="B340" s="394" t="s">
        <v>77</v>
      </c>
      <c r="C340" s="374" t="s">
        <v>79</v>
      </c>
      <c r="D340" s="394" t="s">
        <v>22</v>
      </c>
      <c r="E340" s="758" t="s">
        <v>81</v>
      </c>
      <c r="F340" s="758"/>
      <c r="G340" s="777"/>
      <c r="H340" s="778"/>
      <c r="I340" s="779"/>
      <c r="J340" s="426" t="s">
        <v>17</v>
      </c>
      <c r="K340" s="425"/>
      <c r="L340" s="419" t="s">
        <v>3</v>
      </c>
      <c r="M340" s="424">
        <v>360</v>
      </c>
      <c r="O340" s="393"/>
      <c r="P340" s="393"/>
      <c r="Q340" s="393"/>
      <c r="R340" s="393"/>
      <c r="S340" s="393"/>
      <c r="T340" s="393"/>
      <c r="U340" s="393"/>
    </row>
    <row r="341" spans="1:21" s="396" customFormat="1">
      <c r="A341" s="785"/>
      <c r="B341" s="394"/>
      <c r="C341" s="374"/>
      <c r="D341" s="394"/>
      <c r="E341" s="394"/>
      <c r="F341" s="394"/>
      <c r="G341" s="423"/>
      <c r="H341" s="422"/>
      <c r="I341" s="421"/>
      <c r="J341" s="420" t="s">
        <v>5</v>
      </c>
      <c r="K341" s="419"/>
      <c r="L341" s="419"/>
      <c r="M341" s="418"/>
      <c r="O341" s="393"/>
      <c r="P341" s="393"/>
      <c r="Q341" s="393"/>
      <c r="R341" s="393"/>
      <c r="S341" s="393"/>
      <c r="T341" s="393"/>
      <c r="U341" s="393"/>
    </row>
    <row r="342" spans="1:21" s="396" customFormat="1" ht="23.25" thickBot="1">
      <c r="A342" s="786"/>
      <c r="B342" s="417" t="s">
        <v>4910</v>
      </c>
      <c r="C342" s="416" t="s">
        <v>6446</v>
      </c>
      <c r="D342" s="415">
        <v>43859</v>
      </c>
      <c r="E342" s="414" t="s">
        <v>4</v>
      </c>
      <c r="F342" s="413" t="s">
        <v>6445</v>
      </c>
      <c r="G342" s="412"/>
      <c r="H342" s="411"/>
      <c r="I342" s="410"/>
      <c r="J342" s="409" t="s">
        <v>4893</v>
      </c>
      <c r="K342" s="408"/>
      <c r="L342" s="407"/>
      <c r="M342" s="406"/>
      <c r="O342" s="393"/>
      <c r="P342" s="393"/>
      <c r="Q342" s="393"/>
      <c r="R342" s="393"/>
      <c r="S342" s="393"/>
      <c r="T342" s="393"/>
      <c r="U342" s="393"/>
    </row>
    <row r="343" spans="1:21" s="396" customFormat="1" ht="22.5">
      <c r="A343" s="784">
        <v>66</v>
      </c>
      <c r="B343" s="437" t="s">
        <v>76</v>
      </c>
      <c r="C343" s="438" t="s">
        <v>78</v>
      </c>
      <c r="D343" s="437" t="s">
        <v>23</v>
      </c>
      <c r="E343" s="772" t="s">
        <v>80</v>
      </c>
      <c r="F343" s="772"/>
      <c r="G343" s="772" t="s">
        <v>71</v>
      </c>
      <c r="H343" s="773"/>
      <c r="I343" s="436"/>
      <c r="J343" s="435"/>
      <c r="K343" s="435"/>
      <c r="L343" s="435"/>
      <c r="M343" s="434"/>
      <c r="O343" s="393"/>
      <c r="P343" s="393"/>
      <c r="Q343" s="393"/>
      <c r="R343" s="393"/>
      <c r="S343" s="393"/>
      <c r="T343" s="393"/>
      <c r="U343" s="393"/>
    </row>
    <row r="344" spans="1:21" s="396" customFormat="1" ht="30.6" customHeight="1">
      <c r="A344" s="785"/>
      <c r="B344" s="433" t="s">
        <v>6444</v>
      </c>
      <c r="C344" s="433" t="s">
        <v>6443</v>
      </c>
      <c r="D344" s="432">
        <v>43913</v>
      </c>
      <c r="E344" s="431"/>
      <c r="F344" s="430" t="s">
        <v>5172</v>
      </c>
      <c r="G344" s="774" t="s">
        <v>4409</v>
      </c>
      <c r="H344" s="775"/>
      <c r="I344" s="776"/>
      <c r="J344" s="429" t="s">
        <v>6</v>
      </c>
      <c r="K344" s="428"/>
      <c r="L344" s="425" t="s">
        <v>3</v>
      </c>
      <c r="M344" s="427">
        <v>322</v>
      </c>
      <c r="O344" s="393"/>
      <c r="P344" s="393"/>
      <c r="Q344" s="393"/>
      <c r="R344" s="393"/>
      <c r="S344" s="393"/>
      <c r="T344" s="393"/>
      <c r="U344" s="393"/>
    </row>
    <row r="345" spans="1:21" s="396" customFormat="1" ht="22.5">
      <c r="A345" s="785"/>
      <c r="B345" s="394" t="s">
        <v>77</v>
      </c>
      <c r="C345" s="374" t="s">
        <v>79</v>
      </c>
      <c r="D345" s="394" t="s">
        <v>22</v>
      </c>
      <c r="E345" s="758" t="s">
        <v>81</v>
      </c>
      <c r="F345" s="758"/>
      <c r="G345" s="777"/>
      <c r="H345" s="778"/>
      <c r="I345" s="779"/>
      <c r="J345" s="426" t="s">
        <v>17</v>
      </c>
      <c r="K345" s="425"/>
      <c r="L345" s="419" t="s">
        <v>3</v>
      </c>
      <c r="M345" s="424">
        <v>446.8</v>
      </c>
      <c r="O345" s="393"/>
      <c r="P345" s="393"/>
      <c r="Q345" s="393"/>
      <c r="R345" s="393"/>
      <c r="S345" s="393"/>
      <c r="T345" s="393"/>
      <c r="U345" s="393"/>
    </row>
    <row r="346" spans="1:21" s="396" customFormat="1">
      <c r="A346" s="785"/>
      <c r="B346" s="394"/>
      <c r="C346" s="374"/>
      <c r="D346" s="394"/>
      <c r="E346" s="394"/>
      <c r="F346" s="394"/>
      <c r="G346" s="423"/>
      <c r="H346" s="422"/>
      <c r="I346" s="421"/>
      <c r="J346" s="420" t="s">
        <v>5</v>
      </c>
      <c r="K346" s="419"/>
      <c r="L346" s="419"/>
      <c r="M346" s="418"/>
      <c r="O346" s="393"/>
      <c r="P346" s="393"/>
      <c r="Q346" s="393"/>
      <c r="R346" s="393"/>
      <c r="S346" s="393"/>
      <c r="T346" s="393"/>
      <c r="U346" s="393"/>
    </row>
    <row r="347" spans="1:21" s="396" customFormat="1" ht="23.25" thickBot="1">
      <c r="A347" s="786"/>
      <c r="B347" s="417" t="s">
        <v>6442</v>
      </c>
      <c r="C347" s="416" t="s">
        <v>4409</v>
      </c>
      <c r="D347" s="415">
        <v>43915</v>
      </c>
      <c r="E347" s="414" t="s">
        <v>4</v>
      </c>
      <c r="F347" s="413" t="s">
        <v>5170</v>
      </c>
      <c r="G347" s="412"/>
      <c r="H347" s="411"/>
      <c r="I347" s="410"/>
      <c r="J347" s="409" t="s">
        <v>4893</v>
      </c>
      <c r="K347" s="408"/>
      <c r="L347" s="407"/>
      <c r="M347" s="406"/>
      <c r="O347" s="393"/>
      <c r="P347" s="393"/>
      <c r="Q347" s="393"/>
      <c r="R347" s="393"/>
      <c r="S347" s="393"/>
      <c r="T347" s="393"/>
      <c r="U347" s="393"/>
    </row>
    <row r="348" spans="1:21" s="396" customFormat="1" ht="22.5">
      <c r="A348" s="784">
        <v>67</v>
      </c>
      <c r="B348" s="437" t="s">
        <v>76</v>
      </c>
      <c r="C348" s="438" t="s">
        <v>78</v>
      </c>
      <c r="D348" s="437" t="s">
        <v>23</v>
      </c>
      <c r="E348" s="772" t="s">
        <v>80</v>
      </c>
      <c r="F348" s="772"/>
      <c r="G348" s="772" t="s">
        <v>71</v>
      </c>
      <c r="H348" s="773"/>
      <c r="I348" s="436"/>
      <c r="J348" s="435"/>
      <c r="K348" s="435"/>
      <c r="L348" s="435"/>
      <c r="M348" s="434"/>
      <c r="O348" s="393"/>
      <c r="P348" s="393"/>
      <c r="Q348" s="393"/>
      <c r="R348" s="393"/>
      <c r="S348" s="393"/>
      <c r="T348" s="393"/>
      <c r="U348" s="393"/>
    </row>
    <row r="349" spans="1:21" s="396" customFormat="1" ht="20.45" customHeight="1">
      <c r="A349" s="785"/>
      <c r="B349" s="433" t="s">
        <v>6441</v>
      </c>
      <c r="C349" s="433" t="s">
        <v>6440</v>
      </c>
      <c r="D349" s="432">
        <v>43896</v>
      </c>
      <c r="E349" s="431"/>
      <c r="F349" s="430" t="s">
        <v>6439</v>
      </c>
      <c r="G349" s="774" t="s">
        <v>6438</v>
      </c>
      <c r="H349" s="775"/>
      <c r="I349" s="776"/>
      <c r="J349" s="429" t="s">
        <v>6</v>
      </c>
      <c r="K349" s="428"/>
      <c r="L349" s="425"/>
      <c r="M349" s="427"/>
      <c r="O349" s="393"/>
      <c r="P349" s="393"/>
      <c r="Q349" s="393"/>
      <c r="R349" s="393"/>
      <c r="S349" s="393"/>
      <c r="T349" s="393"/>
      <c r="U349" s="393"/>
    </row>
    <row r="350" spans="1:21" s="396" customFormat="1" ht="22.5">
      <c r="A350" s="785"/>
      <c r="B350" s="394" t="s">
        <v>77</v>
      </c>
      <c r="C350" s="374" t="s">
        <v>79</v>
      </c>
      <c r="D350" s="394" t="s">
        <v>22</v>
      </c>
      <c r="E350" s="758" t="s">
        <v>81</v>
      </c>
      <c r="F350" s="758"/>
      <c r="G350" s="777"/>
      <c r="H350" s="778"/>
      <c r="I350" s="779"/>
      <c r="J350" s="426" t="s">
        <v>17</v>
      </c>
      <c r="K350" s="425"/>
      <c r="L350" s="419" t="s">
        <v>3</v>
      </c>
      <c r="M350" s="424">
        <v>1482.45</v>
      </c>
      <c r="O350" s="393"/>
      <c r="P350" s="393"/>
      <c r="Q350" s="393"/>
      <c r="R350" s="393"/>
      <c r="S350" s="393"/>
      <c r="T350" s="393"/>
      <c r="U350" s="393"/>
    </row>
    <row r="351" spans="1:21" s="396" customFormat="1">
      <c r="A351" s="785"/>
      <c r="B351" s="394"/>
      <c r="C351" s="374"/>
      <c r="D351" s="394"/>
      <c r="E351" s="394"/>
      <c r="F351" s="394"/>
      <c r="G351" s="423"/>
      <c r="H351" s="422"/>
      <c r="I351" s="421"/>
      <c r="J351" s="420" t="s">
        <v>5</v>
      </c>
      <c r="K351" s="419"/>
      <c r="L351" s="419" t="s">
        <v>3</v>
      </c>
      <c r="M351" s="418">
        <v>585</v>
      </c>
      <c r="O351" s="393"/>
      <c r="P351" s="393"/>
      <c r="Q351" s="393"/>
      <c r="R351" s="393"/>
      <c r="S351" s="393"/>
      <c r="T351" s="393"/>
      <c r="U351" s="393"/>
    </row>
    <row r="352" spans="1:21" s="396" customFormat="1" ht="13.5" thickBot="1">
      <c r="A352" s="786"/>
      <c r="B352" s="417" t="s">
        <v>4295</v>
      </c>
      <c r="C352" s="416" t="s">
        <v>6438</v>
      </c>
      <c r="D352" s="415">
        <v>43903</v>
      </c>
      <c r="E352" s="414" t="s">
        <v>4</v>
      </c>
      <c r="F352" s="413" t="s">
        <v>6437</v>
      </c>
      <c r="G352" s="412"/>
      <c r="H352" s="411"/>
      <c r="I352" s="410"/>
      <c r="J352" s="409" t="s">
        <v>4893</v>
      </c>
      <c r="K352" s="408"/>
      <c r="L352" s="407"/>
      <c r="M352" s="406"/>
      <c r="O352" s="393"/>
      <c r="P352" s="393"/>
      <c r="Q352" s="393"/>
      <c r="R352" s="393"/>
      <c r="S352" s="393"/>
      <c r="T352" s="393"/>
      <c r="U352" s="393"/>
    </row>
    <row r="353" spans="1:21" s="396" customFormat="1" ht="22.5">
      <c r="A353" s="784">
        <v>68</v>
      </c>
      <c r="B353" s="437" t="s">
        <v>76</v>
      </c>
      <c r="C353" s="438" t="s">
        <v>78</v>
      </c>
      <c r="D353" s="437" t="s">
        <v>23</v>
      </c>
      <c r="E353" s="772" t="s">
        <v>80</v>
      </c>
      <c r="F353" s="772"/>
      <c r="G353" s="772" t="s">
        <v>71</v>
      </c>
      <c r="H353" s="773"/>
      <c r="I353" s="436"/>
      <c r="J353" s="435"/>
      <c r="K353" s="435"/>
      <c r="L353" s="435"/>
      <c r="M353" s="434"/>
      <c r="O353" s="393"/>
      <c r="P353" s="393"/>
      <c r="Q353" s="393"/>
      <c r="R353" s="393"/>
      <c r="S353" s="393"/>
      <c r="T353" s="393"/>
      <c r="U353" s="393"/>
    </row>
    <row r="354" spans="1:21" s="396" customFormat="1" ht="45">
      <c r="A354" s="785"/>
      <c r="B354" s="433" t="s">
        <v>6436</v>
      </c>
      <c r="C354" s="433" t="s">
        <v>6435</v>
      </c>
      <c r="D354" s="432">
        <v>43740</v>
      </c>
      <c r="E354" s="431"/>
      <c r="F354" s="430" t="s">
        <v>6434</v>
      </c>
      <c r="G354" s="774" t="s">
        <v>6432</v>
      </c>
      <c r="H354" s="775"/>
      <c r="I354" s="776"/>
      <c r="J354" s="429" t="s">
        <v>6</v>
      </c>
      <c r="K354" s="428"/>
      <c r="L354" s="425" t="s">
        <v>3</v>
      </c>
      <c r="M354" s="427">
        <v>145</v>
      </c>
      <c r="O354" s="393"/>
      <c r="P354" s="393"/>
      <c r="Q354" s="393"/>
      <c r="R354" s="393"/>
      <c r="S354" s="393"/>
      <c r="T354" s="393"/>
      <c r="U354" s="393"/>
    </row>
    <row r="355" spans="1:21" s="396" customFormat="1" ht="22.5">
      <c r="A355" s="785"/>
      <c r="B355" s="394" t="s">
        <v>77</v>
      </c>
      <c r="C355" s="374" t="s">
        <v>79</v>
      </c>
      <c r="D355" s="394" t="s">
        <v>22</v>
      </c>
      <c r="E355" s="758" t="s">
        <v>81</v>
      </c>
      <c r="F355" s="758"/>
      <c r="G355" s="777"/>
      <c r="H355" s="778"/>
      <c r="I355" s="779"/>
      <c r="J355" s="426" t="s">
        <v>17</v>
      </c>
      <c r="K355" s="425"/>
      <c r="L355" s="419" t="s">
        <v>3</v>
      </c>
      <c r="M355" s="424">
        <v>227.96</v>
      </c>
      <c r="O355" s="393"/>
      <c r="P355" s="393"/>
      <c r="Q355" s="393"/>
      <c r="R355" s="393"/>
      <c r="S355" s="393"/>
      <c r="T355" s="393"/>
      <c r="U355" s="393"/>
    </row>
    <row r="356" spans="1:21" s="396" customFormat="1">
      <c r="A356" s="785"/>
      <c r="B356" s="394"/>
      <c r="C356" s="374"/>
      <c r="D356" s="394"/>
      <c r="E356" s="394"/>
      <c r="F356" s="394"/>
      <c r="G356" s="423"/>
      <c r="H356" s="422"/>
      <c r="I356" s="421"/>
      <c r="J356" s="420" t="s">
        <v>5</v>
      </c>
      <c r="K356" s="419"/>
      <c r="L356" s="419"/>
      <c r="M356" s="418"/>
      <c r="O356" s="393"/>
      <c r="P356" s="393"/>
      <c r="Q356" s="393"/>
      <c r="R356" s="393"/>
      <c r="S356" s="393"/>
      <c r="T356" s="393"/>
      <c r="U356" s="393"/>
    </row>
    <row r="357" spans="1:21" s="396" customFormat="1" ht="13.5" thickBot="1">
      <c r="A357" s="786"/>
      <c r="B357" s="417" t="s">
        <v>6433</v>
      </c>
      <c r="C357" s="416" t="s">
        <v>6432</v>
      </c>
      <c r="D357" s="415">
        <v>43741</v>
      </c>
      <c r="E357" s="414" t="s">
        <v>4</v>
      </c>
      <c r="F357" s="413" t="s">
        <v>5061</v>
      </c>
      <c r="G357" s="412"/>
      <c r="H357" s="411"/>
      <c r="I357" s="410"/>
      <c r="J357" s="409" t="s">
        <v>4893</v>
      </c>
      <c r="K357" s="408"/>
      <c r="L357" s="407"/>
      <c r="M357" s="406"/>
      <c r="O357" s="393"/>
      <c r="P357" s="393"/>
      <c r="Q357" s="393"/>
      <c r="R357" s="393"/>
      <c r="S357" s="393"/>
      <c r="T357" s="393"/>
      <c r="U357" s="393"/>
    </row>
    <row r="358" spans="1:21" s="396" customFormat="1" ht="22.5">
      <c r="A358" s="784">
        <v>69</v>
      </c>
      <c r="B358" s="437" t="s">
        <v>76</v>
      </c>
      <c r="C358" s="438" t="s">
        <v>78</v>
      </c>
      <c r="D358" s="437" t="s">
        <v>23</v>
      </c>
      <c r="E358" s="772" t="s">
        <v>80</v>
      </c>
      <c r="F358" s="772"/>
      <c r="G358" s="772" t="s">
        <v>71</v>
      </c>
      <c r="H358" s="773"/>
      <c r="I358" s="436"/>
      <c r="J358" s="435"/>
      <c r="K358" s="435"/>
      <c r="L358" s="435"/>
      <c r="M358" s="434"/>
      <c r="O358" s="393"/>
      <c r="P358" s="393"/>
      <c r="Q358" s="393"/>
      <c r="R358" s="393"/>
      <c r="S358" s="393"/>
      <c r="T358" s="393"/>
      <c r="U358" s="393"/>
    </row>
    <row r="359" spans="1:21" s="396" customFormat="1" ht="33.75">
      <c r="A359" s="785"/>
      <c r="B359" s="433" t="s">
        <v>6431</v>
      </c>
      <c r="C359" s="433" t="s">
        <v>6430</v>
      </c>
      <c r="D359" s="432">
        <v>43787</v>
      </c>
      <c r="E359" s="431"/>
      <c r="F359" s="430" t="s">
        <v>6429</v>
      </c>
      <c r="G359" s="774" t="s">
        <v>6428</v>
      </c>
      <c r="H359" s="775"/>
      <c r="I359" s="776"/>
      <c r="J359" s="429" t="s">
        <v>6</v>
      </c>
      <c r="K359" s="428"/>
      <c r="L359" s="425" t="s">
        <v>3</v>
      </c>
      <c r="M359" s="427">
        <v>192</v>
      </c>
      <c r="O359" s="393"/>
      <c r="P359" s="393"/>
      <c r="Q359" s="393"/>
      <c r="R359" s="393"/>
      <c r="S359" s="393"/>
      <c r="T359" s="393"/>
      <c r="U359" s="393"/>
    </row>
    <row r="360" spans="1:21" s="396" customFormat="1" ht="22.5">
      <c r="A360" s="785"/>
      <c r="B360" s="394" t="s">
        <v>77</v>
      </c>
      <c r="C360" s="374" t="s">
        <v>79</v>
      </c>
      <c r="D360" s="394" t="s">
        <v>22</v>
      </c>
      <c r="E360" s="758" t="s">
        <v>81</v>
      </c>
      <c r="F360" s="758"/>
      <c r="G360" s="777"/>
      <c r="H360" s="778"/>
      <c r="I360" s="779"/>
      <c r="J360" s="426" t="s">
        <v>17</v>
      </c>
      <c r="K360" s="425"/>
      <c r="L360" s="419" t="s">
        <v>3</v>
      </c>
      <c r="M360" s="424">
        <v>528.27</v>
      </c>
      <c r="O360" s="393"/>
      <c r="P360" s="393"/>
      <c r="Q360" s="393"/>
      <c r="R360" s="393"/>
      <c r="S360" s="393"/>
      <c r="T360" s="393"/>
      <c r="U360" s="393"/>
    </row>
    <row r="361" spans="1:21" s="396" customFormat="1">
      <c r="A361" s="785"/>
      <c r="B361" s="394"/>
      <c r="C361" s="374"/>
      <c r="D361" s="394"/>
      <c r="E361" s="394"/>
      <c r="F361" s="394"/>
      <c r="G361" s="423"/>
      <c r="H361" s="422"/>
      <c r="I361" s="421"/>
      <c r="J361" s="420" t="s">
        <v>5</v>
      </c>
      <c r="K361" s="419"/>
      <c r="L361" s="419"/>
      <c r="M361" s="418"/>
      <c r="O361" s="393"/>
      <c r="P361" s="393"/>
      <c r="Q361" s="393"/>
      <c r="R361" s="393"/>
      <c r="S361" s="393"/>
      <c r="T361" s="393"/>
      <c r="U361" s="393"/>
    </row>
    <row r="362" spans="1:21" s="396" customFormat="1" ht="23.25" thickBot="1">
      <c r="A362" s="786"/>
      <c r="B362" s="417" t="s">
        <v>2068</v>
      </c>
      <c r="C362" s="416" t="s">
        <v>6428</v>
      </c>
      <c r="D362" s="415">
        <v>43789</v>
      </c>
      <c r="E362" s="414" t="s">
        <v>4</v>
      </c>
      <c r="F362" s="413" t="s">
        <v>5817</v>
      </c>
      <c r="G362" s="412"/>
      <c r="H362" s="411"/>
      <c r="I362" s="410"/>
      <c r="J362" s="409" t="s">
        <v>4893</v>
      </c>
      <c r="K362" s="408"/>
      <c r="L362" s="407"/>
      <c r="M362" s="406"/>
      <c r="O362" s="393"/>
      <c r="P362" s="393"/>
      <c r="Q362" s="393"/>
      <c r="R362" s="393"/>
      <c r="S362" s="393"/>
      <c r="T362" s="393"/>
      <c r="U362" s="393"/>
    </row>
    <row r="363" spans="1:21" s="396" customFormat="1" ht="22.5">
      <c r="A363" s="784">
        <v>70</v>
      </c>
      <c r="B363" s="437" t="s">
        <v>76</v>
      </c>
      <c r="C363" s="438" t="s">
        <v>78</v>
      </c>
      <c r="D363" s="437" t="s">
        <v>23</v>
      </c>
      <c r="E363" s="772" t="s">
        <v>80</v>
      </c>
      <c r="F363" s="772"/>
      <c r="G363" s="772" t="s">
        <v>71</v>
      </c>
      <c r="H363" s="773"/>
      <c r="I363" s="436"/>
      <c r="J363" s="435"/>
      <c r="K363" s="435"/>
      <c r="L363" s="435"/>
      <c r="M363" s="434"/>
      <c r="O363" s="393"/>
      <c r="P363" s="393"/>
      <c r="Q363" s="393"/>
      <c r="R363" s="393"/>
      <c r="S363" s="393"/>
      <c r="T363" s="393"/>
      <c r="U363" s="393"/>
    </row>
    <row r="364" spans="1:21" s="396" customFormat="1" ht="123.75">
      <c r="A364" s="785"/>
      <c r="B364" s="433" t="s">
        <v>6425</v>
      </c>
      <c r="C364" s="433" t="s">
        <v>6427</v>
      </c>
      <c r="D364" s="432">
        <v>43782</v>
      </c>
      <c r="E364" s="431"/>
      <c r="F364" s="430" t="s">
        <v>6426</v>
      </c>
      <c r="G364" s="774" t="s">
        <v>6411</v>
      </c>
      <c r="H364" s="775"/>
      <c r="I364" s="776"/>
      <c r="J364" s="429" t="s">
        <v>6</v>
      </c>
      <c r="K364" s="428"/>
      <c r="L364" s="425" t="s">
        <v>3</v>
      </c>
      <c r="M364" s="427">
        <v>507</v>
      </c>
      <c r="O364" s="393"/>
      <c r="P364" s="393"/>
      <c r="Q364" s="393"/>
      <c r="R364" s="393"/>
      <c r="S364" s="393"/>
      <c r="T364" s="393"/>
      <c r="U364" s="393"/>
    </row>
    <row r="365" spans="1:21" s="396" customFormat="1" ht="22.5">
      <c r="A365" s="785"/>
      <c r="B365" s="394" t="s">
        <v>77</v>
      </c>
      <c r="C365" s="374" t="s">
        <v>79</v>
      </c>
      <c r="D365" s="394" t="s">
        <v>22</v>
      </c>
      <c r="E365" s="758" t="s">
        <v>81</v>
      </c>
      <c r="F365" s="758"/>
      <c r="G365" s="777"/>
      <c r="H365" s="778"/>
      <c r="I365" s="779"/>
      <c r="J365" s="426" t="s">
        <v>17</v>
      </c>
      <c r="K365" s="425"/>
      <c r="L365" s="419" t="s">
        <v>3</v>
      </c>
      <c r="M365" s="424">
        <v>544.05999999999995</v>
      </c>
      <c r="O365" s="393"/>
      <c r="P365" s="393"/>
      <c r="Q365" s="393"/>
      <c r="R365" s="393"/>
      <c r="S365" s="393"/>
      <c r="T365" s="393"/>
      <c r="U365" s="393"/>
    </row>
    <row r="366" spans="1:21" s="396" customFormat="1">
      <c r="A366" s="785"/>
      <c r="B366" s="394"/>
      <c r="C366" s="374"/>
      <c r="D366" s="394"/>
      <c r="E366" s="394"/>
      <c r="F366" s="394"/>
      <c r="G366" s="423"/>
      <c r="H366" s="422"/>
      <c r="I366" s="421"/>
      <c r="J366" s="420" t="s">
        <v>5</v>
      </c>
      <c r="K366" s="419"/>
      <c r="L366" s="419"/>
      <c r="M366" s="418"/>
      <c r="O366" s="393"/>
      <c r="P366" s="393"/>
      <c r="Q366" s="393"/>
      <c r="R366" s="393"/>
      <c r="S366" s="393"/>
      <c r="T366" s="393"/>
      <c r="U366" s="393"/>
    </row>
    <row r="367" spans="1:21" s="396" customFormat="1" ht="23.25" thickBot="1">
      <c r="A367" s="786"/>
      <c r="B367" s="417" t="s">
        <v>6423</v>
      </c>
      <c r="C367" s="416" t="s">
        <v>6411</v>
      </c>
      <c r="D367" s="415">
        <v>43784</v>
      </c>
      <c r="E367" s="414" t="s">
        <v>4</v>
      </c>
      <c r="F367" s="413" t="s">
        <v>5696</v>
      </c>
      <c r="G367" s="412"/>
      <c r="H367" s="411"/>
      <c r="I367" s="410"/>
      <c r="J367" s="409" t="s">
        <v>4893</v>
      </c>
      <c r="K367" s="408"/>
      <c r="L367" s="407"/>
      <c r="M367" s="406"/>
      <c r="O367" s="393"/>
      <c r="P367" s="393"/>
      <c r="Q367" s="393"/>
      <c r="R367" s="393"/>
      <c r="S367" s="393"/>
      <c r="T367" s="393"/>
      <c r="U367" s="393"/>
    </row>
    <row r="368" spans="1:21" s="396" customFormat="1" ht="22.5">
      <c r="A368" s="784">
        <v>71</v>
      </c>
      <c r="B368" s="437" t="s">
        <v>76</v>
      </c>
      <c r="C368" s="438" t="s">
        <v>78</v>
      </c>
      <c r="D368" s="437" t="s">
        <v>23</v>
      </c>
      <c r="E368" s="772" t="s">
        <v>80</v>
      </c>
      <c r="F368" s="772"/>
      <c r="G368" s="772" t="s">
        <v>71</v>
      </c>
      <c r="H368" s="773"/>
      <c r="I368" s="436"/>
      <c r="J368" s="435"/>
      <c r="K368" s="435"/>
      <c r="L368" s="435"/>
      <c r="M368" s="434"/>
      <c r="O368" s="393"/>
      <c r="P368" s="393"/>
      <c r="Q368" s="393"/>
      <c r="R368" s="393"/>
      <c r="S368" s="393"/>
      <c r="T368" s="393"/>
      <c r="U368" s="393"/>
    </row>
    <row r="369" spans="1:21" s="396" customFormat="1" ht="146.25">
      <c r="A369" s="785"/>
      <c r="B369" s="433" t="s">
        <v>6425</v>
      </c>
      <c r="C369" s="433" t="s">
        <v>6424</v>
      </c>
      <c r="D369" s="432">
        <v>43835</v>
      </c>
      <c r="E369" s="431"/>
      <c r="F369" s="430" t="s">
        <v>6417</v>
      </c>
      <c r="G369" s="774" t="s">
        <v>6394</v>
      </c>
      <c r="H369" s="775"/>
      <c r="I369" s="776"/>
      <c r="J369" s="429" t="s">
        <v>6</v>
      </c>
      <c r="K369" s="428"/>
      <c r="L369" s="425" t="s">
        <v>3</v>
      </c>
      <c r="M369" s="427">
        <v>955</v>
      </c>
      <c r="O369" s="393"/>
      <c r="P369" s="393"/>
      <c r="Q369" s="393"/>
      <c r="R369" s="393"/>
      <c r="S369" s="393"/>
      <c r="T369" s="393"/>
      <c r="U369" s="393"/>
    </row>
    <row r="370" spans="1:21" s="396" customFormat="1" ht="22.5">
      <c r="A370" s="785"/>
      <c r="B370" s="394" t="s">
        <v>77</v>
      </c>
      <c r="C370" s="374" t="s">
        <v>79</v>
      </c>
      <c r="D370" s="394" t="s">
        <v>22</v>
      </c>
      <c r="E370" s="758" t="s">
        <v>81</v>
      </c>
      <c r="F370" s="758"/>
      <c r="G370" s="777"/>
      <c r="H370" s="778"/>
      <c r="I370" s="779"/>
      <c r="J370" s="426" t="s">
        <v>17</v>
      </c>
      <c r="K370" s="425"/>
      <c r="L370" s="419" t="s">
        <v>3</v>
      </c>
      <c r="M370" s="424">
        <v>2608</v>
      </c>
      <c r="O370" s="393"/>
      <c r="P370" s="393"/>
      <c r="Q370" s="393"/>
      <c r="R370" s="393"/>
      <c r="S370" s="393"/>
      <c r="T370" s="393"/>
      <c r="U370" s="393"/>
    </row>
    <row r="371" spans="1:21" s="396" customFormat="1">
      <c r="A371" s="785"/>
      <c r="B371" s="394"/>
      <c r="C371" s="374"/>
      <c r="D371" s="394"/>
      <c r="E371" s="394"/>
      <c r="F371" s="394"/>
      <c r="G371" s="423"/>
      <c r="H371" s="422"/>
      <c r="I371" s="421"/>
      <c r="J371" s="420" t="s">
        <v>5</v>
      </c>
      <c r="K371" s="419"/>
      <c r="L371" s="419"/>
      <c r="M371" s="418"/>
      <c r="O371" s="393"/>
      <c r="P371" s="393"/>
      <c r="Q371" s="393"/>
      <c r="R371" s="393"/>
      <c r="S371" s="393"/>
      <c r="T371" s="393"/>
      <c r="U371" s="393"/>
    </row>
    <row r="372" spans="1:21" s="396" customFormat="1" ht="23.25" thickBot="1">
      <c r="A372" s="786"/>
      <c r="B372" s="417" t="s">
        <v>6423</v>
      </c>
      <c r="C372" s="416" t="s">
        <v>6394</v>
      </c>
      <c r="D372" s="415">
        <v>43840</v>
      </c>
      <c r="E372" s="414" t="s">
        <v>4</v>
      </c>
      <c r="F372" s="413" t="s">
        <v>6416</v>
      </c>
      <c r="G372" s="412"/>
      <c r="H372" s="411"/>
      <c r="I372" s="410"/>
      <c r="J372" s="409" t="s">
        <v>4893</v>
      </c>
      <c r="K372" s="408"/>
      <c r="L372" s="407" t="s">
        <v>3</v>
      </c>
      <c r="M372" s="406">
        <v>100</v>
      </c>
      <c r="O372" s="393"/>
      <c r="P372" s="393"/>
      <c r="Q372" s="393"/>
      <c r="R372" s="393"/>
      <c r="S372" s="393"/>
      <c r="T372" s="393"/>
      <c r="U372" s="393"/>
    </row>
    <row r="373" spans="1:21" s="396" customFormat="1" ht="22.5">
      <c r="A373" s="784">
        <v>72</v>
      </c>
      <c r="B373" s="437" t="s">
        <v>76</v>
      </c>
      <c r="C373" s="438" t="s">
        <v>78</v>
      </c>
      <c r="D373" s="437" t="s">
        <v>23</v>
      </c>
      <c r="E373" s="772" t="s">
        <v>80</v>
      </c>
      <c r="F373" s="772"/>
      <c r="G373" s="772" t="s">
        <v>71</v>
      </c>
      <c r="H373" s="773"/>
      <c r="I373" s="436"/>
      <c r="J373" s="435"/>
      <c r="K373" s="435"/>
      <c r="L373" s="435"/>
      <c r="M373" s="434"/>
      <c r="O373" s="393"/>
      <c r="P373" s="393"/>
      <c r="Q373" s="393"/>
      <c r="R373" s="393"/>
      <c r="S373" s="393"/>
      <c r="T373" s="393"/>
      <c r="U373" s="393"/>
    </row>
    <row r="374" spans="1:21" s="396" customFormat="1" ht="30.6" customHeight="1">
      <c r="A374" s="785"/>
      <c r="B374" s="433" t="s">
        <v>6422</v>
      </c>
      <c r="C374" s="433" t="s">
        <v>6421</v>
      </c>
      <c r="D374" s="432">
        <v>43884</v>
      </c>
      <c r="E374" s="431"/>
      <c r="F374" s="430" t="s">
        <v>5198</v>
      </c>
      <c r="G374" s="774" t="s">
        <v>6420</v>
      </c>
      <c r="H374" s="775"/>
      <c r="I374" s="776"/>
      <c r="J374" s="429" t="s">
        <v>6</v>
      </c>
      <c r="K374" s="428"/>
      <c r="L374" s="425" t="s">
        <v>3</v>
      </c>
      <c r="M374" s="427">
        <v>486</v>
      </c>
      <c r="O374" s="393"/>
      <c r="P374" s="393"/>
      <c r="Q374" s="393"/>
      <c r="R374" s="393"/>
      <c r="S374" s="393"/>
      <c r="T374" s="393"/>
      <c r="U374" s="393"/>
    </row>
    <row r="375" spans="1:21" s="396" customFormat="1" ht="22.5">
      <c r="A375" s="785"/>
      <c r="B375" s="394" t="s">
        <v>77</v>
      </c>
      <c r="C375" s="374" t="s">
        <v>79</v>
      </c>
      <c r="D375" s="394" t="s">
        <v>22</v>
      </c>
      <c r="E375" s="758" t="s">
        <v>81</v>
      </c>
      <c r="F375" s="758"/>
      <c r="G375" s="777"/>
      <c r="H375" s="778"/>
      <c r="I375" s="779"/>
      <c r="J375" s="426" t="s">
        <v>17</v>
      </c>
      <c r="K375" s="425"/>
      <c r="L375" s="419" t="s">
        <v>3</v>
      </c>
      <c r="M375" s="424">
        <v>229.4</v>
      </c>
      <c r="O375" s="393"/>
      <c r="P375" s="393"/>
      <c r="Q375" s="393"/>
      <c r="R375" s="393"/>
      <c r="S375" s="393"/>
      <c r="T375" s="393"/>
      <c r="U375" s="393"/>
    </row>
    <row r="376" spans="1:21" s="396" customFormat="1">
      <c r="A376" s="785"/>
      <c r="B376" s="394"/>
      <c r="C376" s="374"/>
      <c r="D376" s="394"/>
      <c r="E376" s="394"/>
      <c r="F376" s="394"/>
      <c r="G376" s="423"/>
      <c r="H376" s="422"/>
      <c r="I376" s="421"/>
      <c r="J376" s="420" t="s">
        <v>5</v>
      </c>
      <c r="K376" s="419"/>
      <c r="L376" s="419"/>
      <c r="M376" s="418"/>
      <c r="O376" s="393"/>
      <c r="P376" s="393"/>
      <c r="Q376" s="393"/>
      <c r="R376" s="393"/>
      <c r="S376" s="393"/>
      <c r="T376" s="393"/>
      <c r="U376" s="393"/>
    </row>
    <row r="377" spans="1:21" s="396" customFormat="1" ht="13.5" thickBot="1">
      <c r="A377" s="786"/>
      <c r="B377" s="417" t="s">
        <v>6209</v>
      </c>
      <c r="C377" s="416" t="s">
        <v>6420</v>
      </c>
      <c r="D377" s="415">
        <v>43887</v>
      </c>
      <c r="E377" s="414" t="s">
        <v>4</v>
      </c>
      <c r="F377" s="413" t="s">
        <v>6419</v>
      </c>
      <c r="G377" s="412"/>
      <c r="H377" s="411"/>
      <c r="I377" s="410"/>
      <c r="J377" s="409" t="s">
        <v>4893</v>
      </c>
      <c r="K377" s="408"/>
      <c r="L377" s="407"/>
      <c r="M377" s="406"/>
      <c r="O377" s="393"/>
      <c r="P377" s="393"/>
      <c r="Q377" s="393"/>
      <c r="R377" s="393"/>
      <c r="S377" s="393"/>
      <c r="T377" s="393"/>
      <c r="U377" s="393"/>
    </row>
    <row r="378" spans="1:21" s="396" customFormat="1" ht="22.5">
      <c r="A378" s="784">
        <v>73</v>
      </c>
      <c r="B378" s="437" t="s">
        <v>76</v>
      </c>
      <c r="C378" s="438" t="s">
        <v>78</v>
      </c>
      <c r="D378" s="437" t="s">
        <v>23</v>
      </c>
      <c r="E378" s="772" t="s">
        <v>80</v>
      </c>
      <c r="F378" s="772"/>
      <c r="G378" s="772" t="s">
        <v>71</v>
      </c>
      <c r="H378" s="773"/>
      <c r="I378" s="436"/>
      <c r="J378" s="435"/>
      <c r="K378" s="435"/>
      <c r="L378" s="435"/>
      <c r="M378" s="434"/>
      <c r="O378" s="393"/>
      <c r="P378" s="393"/>
      <c r="Q378" s="393"/>
      <c r="R378" s="393"/>
      <c r="S378" s="393"/>
      <c r="T378" s="393"/>
      <c r="U378" s="393"/>
    </row>
    <row r="379" spans="1:21" s="396" customFormat="1" ht="30.6" customHeight="1">
      <c r="A379" s="785"/>
      <c r="B379" s="433" t="s">
        <v>6415</v>
      </c>
      <c r="C379" s="433" t="s">
        <v>6418</v>
      </c>
      <c r="D379" s="432">
        <v>43835</v>
      </c>
      <c r="E379" s="431"/>
      <c r="F379" s="430" t="s">
        <v>6417</v>
      </c>
      <c r="G379" s="774" t="s">
        <v>6394</v>
      </c>
      <c r="H379" s="775"/>
      <c r="I379" s="776"/>
      <c r="J379" s="429" t="s">
        <v>6</v>
      </c>
      <c r="K379" s="428"/>
      <c r="L379" s="425" t="s">
        <v>3</v>
      </c>
      <c r="M379" s="427">
        <v>955</v>
      </c>
      <c r="O379" s="393"/>
      <c r="P379" s="393"/>
      <c r="Q379" s="393"/>
      <c r="R379" s="393"/>
      <c r="S379" s="393"/>
      <c r="T379" s="393"/>
      <c r="U379" s="393"/>
    </row>
    <row r="380" spans="1:21" s="396" customFormat="1" ht="22.5">
      <c r="A380" s="785"/>
      <c r="B380" s="394" t="s">
        <v>77</v>
      </c>
      <c r="C380" s="374" t="s">
        <v>79</v>
      </c>
      <c r="D380" s="394" t="s">
        <v>22</v>
      </c>
      <c r="E380" s="758" t="s">
        <v>81</v>
      </c>
      <c r="F380" s="758"/>
      <c r="G380" s="777"/>
      <c r="H380" s="778"/>
      <c r="I380" s="779"/>
      <c r="J380" s="426" t="s">
        <v>17</v>
      </c>
      <c r="K380" s="425"/>
      <c r="L380" s="419" t="s">
        <v>3</v>
      </c>
      <c r="M380" s="424">
        <v>3157.25</v>
      </c>
      <c r="O380" s="393"/>
      <c r="P380" s="393"/>
      <c r="Q380" s="393"/>
      <c r="R380" s="393"/>
      <c r="S380" s="393"/>
      <c r="T380" s="393"/>
      <c r="U380" s="393"/>
    </row>
    <row r="381" spans="1:21" s="396" customFormat="1">
      <c r="A381" s="785"/>
      <c r="B381" s="394"/>
      <c r="C381" s="374"/>
      <c r="D381" s="394"/>
      <c r="E381" s="394"/>
      <c r="F381" s="394"/>
      <c r="G381" s="423"/>
      <c r="H381" s="422"/>
      <c r="I381" s="421"/>
      <c r="J381" s="420" t="s">
        <v>5</v>
      </c>
      <c r="K381" s="419"/>
      <c r="L381" s="419"/>
      <c r="M381" s="418"/>
      <c r="O381" s="393"/>
      <c r="P381" s="393"/>
      <c r="Q381" s="393"/>
      <c r="R381" s="393"/>
      <c r="S381" s="393"/>
      <c r="T381" s="393"/>
      <c r="U381" s="393"/>
    </row>
    <row r="382" spans="1:21" s="396" customFormat="1" ht="23.25" thickBot="1">
      <c r="A382" s="786"/>
      <c r="B382" s="417" t="s">
        <v>6412</v>
      </c>
      <c r="C382" s="416" t="s">
        <v>6394</v>
      </c>
      <c r="D382" s="415">
        <v>43840</v>
      </c>
      <c r="E382" s="414" t="s">
        <v>4</v>
      </c>
      <c r="F382" s="413" t="s">
        <v>6416</v>
      </c>
      <c r="G382" s="412"/>
      <c r="H382" s="411"/>
      <c r="I382" s="410"/>
      <c r="J382" s="409" t="s">
        <v>4893</v>
      </c>
      <c r="K382" s="408"/>
      <c r="L382" s="407" t="s">
        <v>3</v>
      </c>
      <c r="M382" s="406">
        <v>100</v>
      </c>
      <c r="O382" s="393"/>
      <c r="P382" s="393"/>
      <c r="Q382" s="393"/>
      <c r="R382" s="393"/>
      <c r="S382" s="393"/>
      <c r="T382" s="393"/>
      <c r="U382" s="393"/>
    </row>
    <row r="383" spans="1:21" s="396" customFormat="1" ht="22.5">
      <c r="A383" s="784">
        <v>74</v>
      </c>
      <c r="B383" s="437" t="s">
        <v>76</v>
      </c>
      <c r="C383" s="438" t="s">
        <v>78</v>
      </c>
      <c r="D383" s="437" t="s">
        <v>23</v>
      </c>
      <c r="E383" s="772" t="s">
        <v>80</v>
      </c>
      <c r="F383" s="772"/>
      <c r="G383" s="772" t="s">
        <v>71</v>
      </c>
      <c r="H383" s="773"/>
      <c r="I383" s="436"/>
      <c r="J383" s="435"/>
      <c r="K383" s="435"/>
      <c r="L383" s="435"/>
      <c r="M383" s="434"/>
      <c r="O383" s="393"/>
      <c r="P383" s="393"/>
      <c r="Q383" s="393"/>
      <c r="R383" s="393"/>
      <c r="S383" s="393"/>
      <c r="T383" s="393"/>
      <c r="U383" s="393"/>
    </row>
    <row r="384" spans="1:21" s="396" customFormat="1" ht="146.25">
      <c r="A384" s="785"/>
      <c r="B384" s="433" t="s">
        <v>6415</v>
      </c>
      <c r="C384" s="433" t="s">
        <v>6414</v>
      </c>
      <c r="D384" s="432">
        <v>43886</v>
      </c>
      <c r="E384" s="431"/>
      <c r="F384" s="430" t="s">
        <v>6413</v>
      </c>
      <c r="G384" s="774" t="s">
        <v>6411</v>
      </c>
      <c r="H384" s="775"/>
      <c r="I384" s="776"/>
      <c r="J384" s="429" t="s">
        <v>6</v>
      </c>
      <c r="K384" s="428"/>
      <c r="L384" s="425" t="s">
        <v>3</v>
      </c>
      <c r="M384" s="427">
        <v>612</v>
      </c>
      <c r="O384" s="393"/>
      <c r="P384" s="393"/>
      <c r="Q384" s="393"/>
      <c r="R384" s="393"/>
      <c r="S384" s="393"/>
      <c r="T384" s="393"/>
      <c r="U384" s="393"/>
    </row>
    <row r="385" spans="1:21" s="396" customFormat="1" ht="22.5">
      <c r="A385" s="785"/>
      <c r="B385" s="394" t="s">
        <v>77</v>
      </c>
      <c r="C385" s="374" t="s">
        <v>79</v>
      </c>
      <c r="D385" s="394" t="s">
        <v>22</v>
      </c>
      <c r="E385" s="758" t="s">
        <v>81</v>
      </c>
      <c r="F385" s="758"/>
      <c r="G385" s="777"/>
      <c r="H385" s="778"/>
      <c r="I385" s="779"/>
      <c r="J385" s="426" t="s">
        <v>17</v>
      </c>
      <c r="K385" s="425"/>
      <c r="L385" s="419" t="s">
        <v>3</v>
      </c>
      <c r="M385" s="424">
        <v>1619.71</v>
      </c>
      <c r="O385" s="393"/>
      <c r="P385" s="393"/>
      <c r="Q385" s="393"/>
      <c r="R385" s="393"/>
      <c r="S385" s="393"/>
      <c r="T385" s="393"/>
      <c r="U385" s="393"/>
    </row>
    <row r="386" spans="1:21" s="396" customFormat="1">
      <c r="A386" s="785"/>
      <c r="B386" s="394"/>
      <c r="C386" s="374"/>
      <c r="D386" s="394"/>
      <c r="E386" s="394"/>
      <c r="F386" s="394"/>
      <c r="G386" s="423"/>
      <c r="H386" s="422"/>
      <c r="I386" s="421"/>
      <c r="J386" s="420" t="s">
        <v>5</v>
      </c>
      <c r="K386" s="419"/>
      <c r="L386" s="419"/>
      <c r="M386" s="418"/>
      <c r="O386" s="393"/>
      <c r="P386" s="393"/>
      <c r="Q386" s="393"/>
      <c r="R386" s="393"/>
      <c r="S386" s="393"/>
      <c r="T386" s="393"/>
      <c r="U386" s="393"/>
    </row>
    <row r="387" spans="1:21" s="396" customFormat="1" ht="23.25" thickBot="1">
      <c r="A387" s="786"/>
      <c r="B387" s="417" t="s">
        <v>6412</v>
      </c>
      <c r="C387" s="416" t="s">
        <v>6411</v>
      </c>
      <c r="D387" s="415">
        <v>43890</v>
      </c>
      <c r="E387" s="414" t="s">
        <v>4</v>
      </c>
      <c r="F387" s="413" t="s">
        <v>5727</v>
      </c>
      <c r="G387" s="412"/>
      <c r="H387" s="411"/>
      <c r="I387" s="410"/>
      <c r="J387" s="409" t="s">
        <v>4893</v>
      </c>
      <c r="K387" s="408"/>
      <c r="L387" s="407"/>
      <c r="M387" s="406"/>
      <c r="O387" s="393"/>
      <c r="P387" s="393"/>
      <c r="Q387" s="393"/>
      <c r="R387" s="393"/>
      <c r="S387" s="393"/>
      <c r="T387" s="393"/>
      <c r="U387" s="393"/>
    </row>
    <row r="388" spans="1:21" s="396" customFormat="1" ht="22.5">
      <c r="A388" s="784">
        <v>75</v>
      </c>
      <c r="B388" s="437" t="s">
        <v>76</v>
      </c>
      <c r="C388" s="438" t="s">
        <v>78</v>
      </c>
      <c r="D388" s="437" t="s">
        <v>23</v>
      </c>
      <c r="E388" s="772" t="s">
        <v>80</v>
      </c>
      <c r="F388" s="772"/>
      <c r="G388" s="772" t="s">
        <v>71</v>
      </c>
      <c r="H388" s="773"/>
      <c r="I388" s="436"/>
      <c r="J388" s="435"/>
      <c r="K388" s="435"/>
      <c r="L388" s="435"/>
      <c r="M388" s="434"/>
      <c r="O388" s="393"/>
      <c r="P388" s="393"/>
      <c r="Q388" s="393"/>
      <c r="R388" s="393"/>
      <c r="S388" s="393"/>
      <c r="T388" s="393"/>
      <c r="U388" s="393"/>
    </row>
    <row r="389" spans="1:21" s="396" customFormat="1" ht="56.25">
      <c r="A389" s="785"/>
      <c r="B389" s="433" t="s">
        <v>6410</v>
      </c>
      <c r="C389" s="433" t="s">
        <v>6409</v>
      </c>
      <c r="D389" s="432">
        <v>43864</v>
      </c>
      <c r="E389" s="431"/>
      <c r="F389" s="430" t="s">
        <v>6408</v>
      </c>
      <c r="G389" s="774" t="s">
        <v>6406</v>
      </c>
      <c r="H389" s="775"/>
      <c r="I389" s="776"/>
      <c r="J389" s="429" t="s">
        <v>6</v>
      </c>
      <c r="K389" s="428"/>
      <c r="L389" s="425" t="s">
        <v>3</v>
      </c>
      <c r="M389" s="427">
        <v>384</v>
      </c>
      <c r="O389" s="393"/>
      <c r="P389" s="393"/>
      <c r="Q389" s="393"/>
      <c r="R389" s="393"/>
      <c r="S389" s="393"/>
      <c r="T389" s="393"/>
      <c r="U389" s="393"/>
    </row>
    <row r="390" spans="1:21" s="396" customFormat="1" ht="22.5">
      <c r="A390" s="785"/>
      <c r="B390" s="394" t="s">
        <v>77</v>
      </c>
      <c r="C390" s="374" t="s">
        <v>79</v>
      </c>
      <c r="D390" s="394" t="s">
        <v>22</v>
      </c>
      <c r="E390" s="758" t="s">
        <v>81</v>
      </c>
      <c r="F390" s="758"/>
      <c r="G390" s="777"/>
      <c r="H390" s="778"/>
      <c r="I390" s="779"/>
      <c r="J390" s="426" t="s">
        <v>17</v>
      </c>
      <c r="K390" s="425"/>
      <c r="L390" s="419" t="s">
        <v>3</v>
      </c>
      <c r="M390" s="424">
        <v>446.6</v>
      </c>
      <c r="O390" s="393"/>
      <c r="P390" s="393"/>
      <c r="Q390" s="393"/>
      <c r="R390" s="393"/>
      <c r="S390" s="393"/>
      <c r="T390" s="393"/>
      <c r="U390" s="393"/>
    </row>
    <row r="391" spans="1:21" s="396" customFormat="1">
      <c r="A391" s="785"/>
      <c r="B391" s="394"/>
      <c r="C391" s="374"/>
      <c r="D391" s="394"/>
      <c r="E391" s="394"/>
      <c r="F391" s="394"/>
      <c r="G391" s="423"/>
      <c r="H391" s="422"/>
      <c r="I391" s="421"/>
      <c r="J391" s="420" t="s">
        <v>5</v>
      </c>
      <c r="K391" s="419"/>
      <c r="L391" s="419"/>
      <c r="M391" s="418"/>
      <c r="O391" s="393"/>
      <c r="P391" s="393"/>
      <c r="Q391" s="393"/>
      <c r="R391" s="393"/>
      <c r="S391" s="393"/>
      <c r="T391" s="393"/>
      <c r="U391" s="393"/>
    </row>
    <row r="392" spans="1:21" s="396" customFormat="1" ht="23.25" thickBot="1">
      <c r="A392" s="786"/>
      <c r="B392" s="417" t="s">
        <v>6407</v>
      </c>
      <c r="C392" s="416" t="s">
        <v>6406</v>
      </c>
      <c r="D392" s="415">
        <v>43868</v>
      </c>
      <c r="E392" s="414" t="s">
        <v>4</v>
      </c>
      <c r="F392" s="413" t="s">
        <v>5738</v>
      </c>
      <c r="G392" s="412"/>
      <c r="H392" s="411"/>
      <c r="I392" s="410"/>
      <c r="J392" s="409" t="s">
        <v>4893</v>
      </c>
      <c r="K392" s="408"/>
      <c r="L392" s="407" t="s">
        <v>3</v>
      </c>
      <c r="M392" s="406">
        <v>50</v>
      </c>
      <c r="O392" s="393"/>
      <c r="P392" s="393"/>
      <c r="Q392" s="393"/>
      <c r="R392" s="393"/>
      <c r="S392" s="393"/>
      <c r="T392" s="393"/>
      <c r="U392" s="393"/>
    </row>
    <row r="393" spans="1:21" s="396" customFormat="1" ht="22.5">
      <c r="A393" s="784">
        <v>76</v>
      </c>
      <c r="B393" s="437" t="s">
        <v>76</v>
      </c>
      <c r="C393" s="438" t="s">
        <v>78</v>
      </c>
      <c r="D393" s="437" t="s">
        <v>23</v>
      </c>
      <c r="E393" s="772" t="s">
        <v>80</v>
      </c>
      <c r="F393" s="772"/>
      <c r="G393" s="772" t="s">
        <v>71</v>
      </c>
      <c r="H393" s="773"/>
      <c r="I393" s="436"/>
      <c r="J393" s="435"/>
      <c r="K393" s="435"/>
      <c r="L393" s="435"/>
      <c r="M393" s="434"/>
      <c r="O393" s="393"/>
      <c r="P393" s="393"/>
      <c r="Q393" s="393"/>
      <c r="R393" s="393"/>
      <c r="S393" s="393"/>
      <c r="T393" s="393"/>
      <c r="U393" s="393"/>
    </row>
    <row r="394" spans="1:21" s="396" customFormat="1" ht="123.75">
      <c r="A394" s="785"/>
      <c r="B394" s="433" t="s">
        <v>6405</v>
      </c>
      <c r="C394" s="433" t="s">
        <v>6404</v>
      </c>
      <c r="D394" s="432">
        <v>43744</v>
      </c>
      <c r="E394" s="431"/>
      <c r="F394" s="430" t="s">
        <v>6398</v>
      </c>
      <c r="G394" s="774" t="s">
        <v>6403</v>
      </c>
      <c r="H394" s="775"/>
      <c r="I394" s="776"/>
      <c r="J394" s="429" t="s">
        <v>6</v>
      </c>
      <c r="K394" s="428"/>
      <c r="L394" s="425" t="s">
        <v>3</v>
      </c>
      <c r="M394" s="427">
        <v>1860</v>
      </c>
      <c r="O394" s="393"/>
      <c r="P394" s="393"/>
      <c r="Q394" s="393"/>
      <c r="R394" s="393"/>
      <c r="S394" s="393"/>
      <c r="T394" s="393"/>
      <c r="U394" s="393"/>
    </row>
    <row r="395" spans="1:21" s="396" customFormat="1" ht="22.5">
      <c r="A395" s="785"/>
      <c r="B395" s="394" t="s">
        <v>77</v>
      </c>
      <c r="C395" s="374" t="s">
        <v>79</v>
      </c>
      <c r="D395" s="394" t="s">
        <v>22</v>
      </c>
      <c r="E395" s="758" t="s">
        <v>81</v>
      </c>
      <c r="F395" s="758"/>
      <c r="G395" s="777"/>
      <c r="H395" s="778"/>
      <c r="I395" s="779"/>
      <c r="J395" s="426" t="s">
        <v>17</v>
      </c>
      <c r="K395" s="425"/>
      <c r="L395" s="419" t="s">
        <v>3</v>
      </c>
      <c r="M395" s="424">
        <v>988.81</v>
      </c>
      <c r="O395" s="393"/>
      <c r="P395" s="393"/>
      <c r="Q395" s="393"/>
      <c r="R395" s="393"/>
      <c r="S395" s="393"/>
      <c r="T395" s="393"/>
      <c r="U395" s="393"/>
    </row>
    <row r="396" spans="1:21" s="396" customFormat="1">
      <c r="A396" s="785"/>
      <c r="B396" s="394"/>
      <c r="C396" s="374"/>
      <c r="D396" s="394"/>
      <c r="E396" s="394"/>
      <c r="F396" s="394"/>
      <c r="G396" s="423"/>
      <c r="H396" s="422"/>
      <c r="I396" s="421"/>
      <c r="J396" s="420" t="s">
        <v>5</v>
      </c>
      <c r="K396" s="419"/>
      <c r="L396" s="419"/>
      <c r="M396" s="418"/>
      <c r="O396" s="393"/>
      <c r="P396" s="393"/>
      <c r="Q396" s="393"/>
      <c r="R396" s="393"/>
      <c r="S396" s="393"/>
      <c r="T396" s="393"/>
      <c r="U396" s="393"/>
    </row>
    <row r="397" spans="1:21" s="396" customFormat="1" ht="23.25" thickBot="1">
      <c r="A397" s="786"/>
      <c r="B397" s="417" t="s">
        <v>6400</v>
      </c>
      <c r="C397" s="416" t="s">
        <v>6403</v>
      </c>
      <c r="D397" s="415">
        <v>43750</v>
      </c>
      <c r="E397" s="414" t="s">
        <v>4</v>
      </c>
      <c r="F397" s="413" t="s">
        <v>5175</v>
      </c>
      <c r="G397" s="412"/>
      <c r="H397" s="411"/>
      <c r="I397" s="410"/>
      <c r="J397" s="409" t="s">
        <v>4893</v>
      </c>
      <c r="K397" s="408"/>
      <c r="L397" s="407"/>
      <c r="M397" s="406"/>
      <c r="O397" s="393"/>
      <c r="P397" s="393"/>
      <c r="Q397" s="393"/>
      <c r="R397" s="393"/>
      <c r="S397" s="393"/>
      <c r="T397" s="393"/>
      <c r="U397" s="393"/>
    </row>
    <row r="398" spans="1:21" s="396" customFormat="1" ht="22.5">
      <c r="A398" s="784">
        <v>77</v>
      </c>
      <c r="B398" s="437" t="s">
        <v>76</v>
      </c>
      <c r="C398" s="438" t="s">
        <v>78</v>
      </c>
      <c r="D398" s="437" t="s">
        <v>23</v>
      </c>
      <c r="E398" s="772" t="s">
        <v>80</v>
      </c>
      <c r="F398" s="772"/>
      <c r="G398" s="772" t="s">
        <v>71</v>
      </c>
      <c r="H398" s="773"/>
      <c r="I398" s="436"/>
      <c r="J398" s="435"/>
      <c r="K398" s="435"/>
      <c r="L398" s="435"/>
      <c r="M398" s="434"/>
      <c r="O398" s="393"/>
      <c r="P398" s="393"/>
      <c r="Q398" s="393"/>
      <c r="R398" s="393"/>
      <c r="S398" s="393"/>
      <c r="T398" s="393"/>
      <c r="U398" s="393"/>
    </row>
    <row r="399" spans="1:21" s="396" customFormat="1" ht="30.6" customHeight="1">
      <c r="A399" s="785"/>
      <c r="B399" s="433" t="s">
        <v>6402</v>
      </c>
      <c r="C399" s="433" t="s">
        <v>6401</v>
      </c>
      <c r="D399" s="432">
        <v>43891</v>
      </c>
      <c r="E399" s="431"/>
      <c r="F399" s="430" t="s">
        <v>5028</v>
      </c>
      <c r="G399" s="774" t="s">
        <v>6389</v>
      </c>
      <c r="H399" s="775"/>
      <c r="I399" s="776"/>
      <c r="J399" s="429" t="s">
        <v>6</v>
      </c>
      <c r="K399" s="428"/>
      <c r="L399" s="425" t="s">
        <v>3</v>
      </c>
      <c r="M399" s="427">
        <v>1025</v>
      </c>
      <c r="O399" s="393"/>
      <c r="P399" s="393"/>
      <c r="Q399" s="393"/>
      <c r="R399" s="393"/>
      <c r="S399" s="393"/>
      <c r="T399" s="393"/>
      <c r="U399" s="393"/>
    </row>
    <row r="400" spans="1:21" s="396" customFormat="1" ht="22.5">
      <c r="A400" s="785"/>
      <c r="B400" s="394" t="s">
        <v>77</v>
      </c>
      <c r="C400" s="374" t="s">
        <v>79</v>
      </c>
      <c r="D400" s="394" t="s">
        <v>22</v>
      </c>
      <c r="E400" s="758" t="s">
        <v>81</v>
      </c>
      <c r="F400" s="758"/>
      <c r="G400" s="777"/>
      <c r="H400" s="778"/>
      <c r="I400" s="779"/>
      <c r="J400" s="426" t="s">
        <v>17</v>
      </c>
      <c r="K400" s="425"/>
      <c r="L400" s="419" t="s">
        <v>3</v>
      </c>
      <c r="M400" s="424">
        <v>1345.75</v>
      </c>
      <c r="O400" s="393"/>
      <c r="P400" s="393"/>
      <c r="Q400" s="393"/>
      <c r="R400" s="393"/>
      <c r="S400" s="393"/>
      <c r="T400" s="393"/>
      <c r="U400" s="393"/>
    </row>
    <row r="401" spans="1:21" s="396" customFormat="1">
      <c r="A401" s="785"/>
      <c r="B401" s="394"/>
      <c r="C401" s="374"/>
      <c r="D401" s="394"/>
      <c r="E401" s="394"/>
      <c r="F401" s="394"/>
      <c r="G401" s="423"/>
      <c r="H401" s="422"/>
      <c r="I401" s="421"/>
      <c r="J401" s="420" t="s">
        <v>5</v>
      </c>
      <c r="K401" s="419"/>
      <c r="L401" s="419"/>
      <c r="M401" s="418"/>
      <c r="O401" s="393"/>
      <c r="P401" s="393"/>
      <c r="Q401" s="393"/>
      <c r="R401" s="393"/>
      <c r="S401" s="393"/>
      <c r="T401" s="393"/>
      <c r="U401" s="393"/>
    </row>
    <row r="402" spans="1:21" s="396" customFormat="1" ht="23.25" thickBot="1">
      <c r="A402" s="786"/>
      <c r="B402" s="417" t="s">
        <v>6400</v>
      </c>
      <c r="C402" s="416" t="s">
        <v>6389</v>
      </c>
      <c r="D402" s="415">
        <v>43897</v>
      </c>
      <c r="E402" s="414" t="s">
        <v>4</v>
      </c>
      <c r="F402" s="413" t="s">
        <v>6388</v>
      </c>
      <c r="G402" s="412"/>
      <c r="H402" s="411"/>
      <c r="I402" s="410"/>
      <c r="J402" s="409" t="s">
        <v>4893</v>
      </c>
      <c r="K402" s="408"/>
      <c r="L402" s="407"/>
      <c r="M402" s="406"/>
      <c r="O402" s="393"/>
      <c r="P402" s="393"/>
      <c r="Q402" s="393"/>
      <c r="R402" s="393"/>
      <c r="S402" s="393"/>
      <c r="T402" s="393"/>
      <c r="U402" s="393"/>
    </row>
    <row r="403" spans="1:21" s="396" customFormat="1" ht="22.5">
      <c r="A403" s="784">
        <v>78</v>
      </c>
      <c r="B403" s="437" t="s">
        <v>76</v>
      </c>
      <c r="C403" s="438" t="s">
        <v>78</v>
      </c>
      <c r="D403" s="437" t="s">
        <v>23</v>
      </c>
      <c r="E403" s="772" t="s">
        <v>80</v>
      </c>
      <c r="F403" s="772"/>
      <c r="G403" s="772" t="s">
        <v>71</v>
      </c>
      <c r="H403" s="773"/>
      <c r="I403" s="436"/>
      <c r="J403" s="435"/>
      <c r="K403" s="435"/>
      <c r="L403" s="435"/>
      <c r="M403" s="434"/>
      <c r="O403" s="393"/>
      <c r="P403" s="393"/>
      <c r="Q403" s="393"/>
      <c r="R403" s="393"/>
      <c r="S403" s="393"/>
      <c r="T403" s="393"/>
      <c r="U403" s="393"/>
    </row>
    <row r="404" spans="1:21" s="396" customFormat="1" ht="123.75">
      <c r="A404" s="785"/>
      <c r="B404" s="433" t="s">
        <v>6397</v>
      </c>
      <c r="C404" s="433" t="s">
        <v>6399</v>
      </c>
      <c r="D404" s="432">
        <v>43744</v>
      </c>
      <c r="E404" s="431"/>
      <c r="F404" s="430" t="s">
        <v>6398</v>
      </c>
      <c r="G404" s="774" t="s">
        <v>6394</v>
      </c>
      <c r="H404" s="775"/>
      <c r="I404" s="776"/>
      <c r="J404" s="429" t="s">
        <v>6</v>
      </c>
      <c r="K404" s="428"/>
      <c r="L404" s="425" t="s">
        <v>3</v>
      </c>
      <c r="M404" s="427">
        <v>1860</v>
      </c>
      <c r="O404" s="393"/>
      <c r="P404" s="393"/>
      <c r="Q404" s="393"/>
      <c r="R404" s="393"/>
      <c r="S404" s="393"/>
      <c r="T404" s="393"/>
      <c r="U404" s="393"/>
    </row>
    <row r="405" spans="1:21" s="396" customFormat="1" ht="22.5">
      <c r="A405" s="785"/>
      <c r="B405" s="394" t="s">
        <v>77</v>
      </c>
      <c r="C405" s="374" t="s">
        <v>79</v>
      </c>
      <c r="D405" s="394" t="s">
        <v>22</v>
      </c>
      <c r="E405" s="758" t="s">
        <v>81</v>
      </c>
      <c r="F405" s="758"/>
      <c r="G405" s="777"/>
      <c r="H405" s="778"/>
      <c r="I405" s="779"/>
      <c r="J405" s="426" t="s">
        <v>17</v>
      </c>
      <c r="K405" s="425"/>
      <c r="L405" s="419" t="s">
        <v>3</v>
      </c>
      <c r="M405" s="424">
        <v>992.36</v>
      </c>
      <c r="O405" s="393"/>
      <c r="P405" s="393"/>
      <c r="Q405" s="393"/>
      <c r="R405" s="393"/>
      <c r="S405" s="393"/>
      <c r="T405" s="393"/>
      <c r="U405" s="393"/>
    </row>
    <row r="406" spans="1:21" s="396" customFormat="1">
      <c r="A406" s="785"/>
      <c r="B406" s="394"/>
      <c r="C406" s="374"/>
      <c r="D406" s="394"/>
      <c r="E406" s="394"/>
      <c r="F406" s="394"/>
      <c r="G406" s="423"/>
      <c r="H406" s="422"/>
      <c r="I406" s="421"/>
      <c r="J406" s="420" t="s">
        <v>5</v>
      </c>
      <c r="K406" s="419"/>
      <c r="L406" s="419"/>
      <c r="M406" s="418"/>
      <c r="O406" s="393"/>
      <c r="P406" s="393"/>
      <c r="Q406" s="393"/>
      <c r="R406" s="393"/>
      <c r="S406" s="393"/>
      <c r="T406" s="393"/>
      <c r="U406" s="393"/>
    </row>
    <row r="407" spans="1:21" s="396" customFormat="1" ht="13.5" thickBot="1">
      <c r="A407" s="786"/>
      <c r="B407" s="417" t="s">
        <v>6209</v>
      </c>
      <c r="C407" s="416" t="s">
        <v>6394</v>
      </c>
      <c r="D407" s="415">
        <v>43750</v>
      </c>
      <c r="E407" s="414" t="s">
        <v>4</v>
      </c>
      <c r="F407" s="413" t="s">
        <v>5175</v>
      </c>
      <c r="G407" s="412"/>
      <c r="H407" s="411"/>
      <c r="I407" s="410"/>
      <c r="J407" s="409" t="s">
        <v>4893</v>
      </c>
      <c r="K407" s="408"/>
      <c r="L407" s="407" t="s">
        <v>3</v>
      </c>
      <c r="M407" s="406">
        <v>100</v>
      </c>
      <c r="O407" s="393"/>
      <c r="P407" s="393"/>
      <c r="Q407" s="393"/>
      <c r="R407" s="393"/>
      <c r="S407" s="393"/>
      <c r="T407" s="393"/>
      <c r="U407" s="393"/>
    </row>
    <row r="408" spans="1:21" s="396" customFormat="1" ht="22.5">
      <c r="A408" s="784">
        <v>79</v>
      </c>
      <c r="B408" s="437" t="s">
        <v>76</v>
      </c>
      <c r="C408" s="438" t="s">
        <v>78</v>
      </c>
      <c r="D408" s="437" t="s">
        <v>23</v>
      </c>
      <c r="E408" s="772" t="s">
        <v>80</v>
      </c>
      <c r="F408" s="772"/>
      <c r="G408" s="772" t="s">
        <v>71</v>
      </c>
      <c r="H408" s="773"/>
      <c r="I408" s="436"/>
      <c r="J408" s="435"/>
      <c r="K408" s="435"/>
      <c r="L408" s="435"/>
      <c r="M408" s="434"/>
      <c r="O408" s="393"/>
      <c r="P408" s="393"/>
      <c r="Q408" s="393"/>
      <c r="R408" s="393"/>
      <c r="S408" s="393"/>
      <c r="T408" s="393"/>
      <c r="U408" s="393"/>
    </row>
    <row r="409" spans="1:21" s="396" customFormat="1" ht="180">
      <c r="A409" s="785"/>
      <c r="B409" s="433" t="s">
        <v>6397</v>
      </c>
      <c r="C409" s="433" t="s">
        <v>6396</v>
      </c>
      <c r="D409" s="432">
        <v>43856</v>
      </c>
      <c r="E409" s="431"/>
      <c r="F409" s="430" t="s">
        <v>6395</v>
      </c>
      <c r="G409" s="774" t="s">
        <v>6394</v>
      </c>
      <c r="H409" s="775"/>
      <c r="I409" s="776"/>
      <c r="J409" s="429" t="s">
        <v>6</v>
      </c>
      <c r="K409" s="428"/>
      <c r="L409" s="425" t="s">
        <v>3</v>
      </c>
      <c r="M409" s="427">
        <v>1120</v>
      </c>
      <c r="O409" s="393"/>
      <c r="P409" s="393"/>
      <c r="Q409" s="393"/>
      <c r="R409" s="393"/>
      <c r="S409" s="393"/>
      <c r="T409" s="393"/>
      <c r="U409" s="393"/>
    </row>
    <row r="410" spans="1:21" s="396" customFormat="1" ht="22.5">
      <c r="A410" s="785"/>
      <c r="B410" s="394" t="s">
        <v>77</v>
      </c>
      <c r="C410" s="374" t="s">
        <v>79</v>
      </c>
      <c r="D410" s="394" t="s">
        <v>22</v>
      </c>
      <c r="E410" s="758" t="s">
        <v>81</v>
      </c>
      <c r="F410" s="758"/>
      <c r="G410" s="777"/>
      <c r="H410" s="778"/>
      <c r="I410" s="779"/>
      <c r="J410" s="426" t="s">
        <v>17</v>
      </c>
      <c r="K410" s="425"/>
      <c r="L410" s="419" t="s">
        <v>3</v>
      </c>
      <c r="M410" s="424">
        <v>2580.69</v>
      </c>
      <c r="O410" s="393"/>
      <c r="P410" s="393"/>
      <c r="Q410" s="393"/>
      <c r="R410" s="393"/>
      <c r="S410" s="393"/>
      <c r="T410" s="393"/>
      <c r="U410" s="393"/>
    </row>
    <row r="411" spans="1:21" s="396" customFormat="1">
      <c r="A411" s="785"/>
      <c r="B411" s="394"/>
      <c r="C411" s="374"/>
      <c r="D411" s="394"/>
      <c r="E411" s="394"/>
      <c r="F411" s="394"/>
      <c r="G411" s="423"/>
      <c r="H411" s="422"/>
      <c r="I411" s="421"/>
      <c r="J411" s="420" t="s">
        <v>5</v>
      </c>
      <c r="K411" s="419"/>
      <c r="L411" s="419"/>
      <c r="M411" s="418"/>
      <c r="O411" s="393"/>
      <c r="P411" s="393"/>
      <c r="Q411" s="393"/>
      <c r="R411" s="393"/>
      <c r="S411" s="393"/>
      <c r="T411" s="393"/>
      <c r="U411" s="393"/>
    </row>
    <row r="412" spans="1:21" s="396" customFormat="1" ht="13.5" thickBot="1">
      <c r="A412" s="786"/>
      <c r="B412" s="417" t="s">
        <v>6209</v>
      </c>
      <c r="C412" s="416" t="s">
        <v>6394</v>
      </c>
      <c r="D412" s="415">
        <v>43862</v>
      </c>
      <c r="E412" s="414" t="s">
        <v>4</v>
      </c>
      <c r="F412" s="413" t="s">
        <v>6393</v>
      </c>
      <c r="G412" s="412"/>
      <c r="H412" s="411"/>
      <c r="I412" s="410"/>
      <c r="J412" s="409" t="s">
        <v>4893</v>
      </c>
      <c r="K412" s="408"/>
      <c r="L412" s="407"/>
      <c r="M412" s="406"/>
      <c r="O412" s="393"/>
      <c r="P412" s="393"/>
      <c r="Q412" s="393"/>
      <c r="R412" s="393"/>
      <c r="S412" s="393"/>
      <c r="T412" s="393"/>
      <c r="U412" s="393"/>
    </row>
    <row r="413" spans="1:21" s="396" customFormat="1" ht="22.5">
      <c r="A413" s="784">
        <v>80</v>
      </c>
      <c r="B413" s="437" t="s">
        <v>76</v>
      </c>
      <c r="C413" s="438" t="s">
        <v>78</v>
      </c>
      <c r="D413" s="437" t="s">
        <v>23</v>
      </c>
      <c r="E413" s="772" t="s">
        <v>80</v>
      </c>
      <c r="F413" s="772"/>
      <c r="G413" s="772" t="s">
        <v>71</v>
      </c>
      <c r="H413" s="773"/>
      <c r="I413" s="436"/>
      <c r="J413" s="435"/>
      <c r="K413" s="435"/>
      <c r="L413" s="435"/>
      <c r="M413" s="434"/>
      <c r="O413" s="393"/>
      <c r="P413" s="393"/>
      <c r="Q413" s="393"/>
      <c r="R413" s="393"/>
      <c r="S413" s="393"/>
      <c r="T413" s="393"/>
      <c r="U413" s="393"/>
    </row>
    <row r="414" spans="1:21" s="396" customFormat="1" ht="180">
      <c r="A414" s="785"/>
      <c r="B414" s="433" t="s">
        <v>6392</v>
      </c>
      <c r="C414" s="433" t="s">
        <v>6396</v>
      </c>
      <c r="D414" s="432">
        <v>43856</v>
      </c>
      <c r="E414" s="431"/>
      <c r="F414" s="430" t="s">
        <v>6395</v>
      </c>
      <c r="G414" s="774" t="s">
        <v>6394</v>
      </c>
      <c r="H414" s="775"/>
      <c r="I414" s="776"/>
      <c r="J414" s="429" t="s">
        <v>6</v>
      </c>
      <c r="K414" s="428"/>
      <c r="L414" s="425" t="s">
        <v>3</v>
      </c>
      <c r="M414" s="427">
        <v>1120</v>
      </c>
      <c r="O414" s="393"/>
      <c r="P414" s="393"/>
      <c r="Q414" s="393"/>
      <c r="R414" s="393"/>
      <c r="S414" s="393"/>
      <c r="T414" s="393"/>
      <c r="U414" s="393"/>
    </row>
    <row r="415" spans="1:21" s="396" customFormat="1" ht="22.5">
      <c r="A415" s="785"/>
      <c r="B415" s="394" t="s">
        <v>77</v>
      </c>
      <c r="C415" s="374" t="s">
        <v>79</v>
      </c>
      <c r="D415" s="394" t="s">
        <v>22</v>
      </c>
      <c r="E415" s="758" t="s">
        <v>81</v>
      </c>
      <c r="F415" s="758"/>
      <c r="G415" s="777"/>
      <c r="H415" s="778"/>
      <c r="I415" s="779"/>
      <c r="J415" s="426" t="s">
        <v>17</v>
      </c>
      <c r="K415" s="425"/>
      <c r="L415" s="419" t="s">
        <v>3</v>
      </c>
      <c r="M415" s="424">
        <v>2578.81</v>
      </c>
      <c r="O415" s="393"/>
      <c r="P415" s="393"/>
      <c r="Q415" s="393"/>
      <c r="R415" s="393"/>
      <c r="S415" s="393"/>
      <c r="T415" s="393"/>
      <c r="U415" s="393"/>
    </row>
    <row r="416" spans="1:21" s="396" customFormat="1">
      <c r="A416" s="785"/>
      <c r="B416" s="394"/>
      <c r="C416" s="374"/>
      <c r="D416" s="394"/>
      <c r="E416" s="394"/>
      <c r="F416" s="394"/>
      <c r="G416" s="423"/>
      <c r="H416" s="422"/>
      <c r="I416" s="421"/>
      <c r="J416" s="420" t="s">
        <v>5</v>
      </c>
      <c r="K416" s="419"/>
      <c r="L416" s="419"/>
      <c r="M416" s="418"/>
      <c r="O416" s="393"/>
      <c r="P416" s="393"/>
      <c r="Q416" s="393"/>
      <c r="R416" s="393"/>
      <c r="S416" s="393"/>
      <c r="T416" s="393"/>
      <c r="U416" s="393"/>
    </row>
    <row r="417" spans="1:21" s="396" customFormat="1" ht="13.5" thickBot="1">
      <c r="A417" s="786"/>
      <c r="B417" s="417" t="s">
        <v>6390</v>
      </c>
      <c r="C417" s="416" t="s">
        <v>6394</v>
      </c>
      <c r="D417" s="415">
        <v>43862</v>
      </c>
      <c r="E417" s="414" t="s">
        <v>4</v>
      </c>
      <c r="F417" s="413" t="s">
        <v>6393</v>
      </c>
      <c r="G417" s="412"/>
      <c r="H417" s="411"/>
      <c r="I417" s="410"/>
      <c r="J417" s="409" t="s">
        <v>4893</v>
      </c>
      <c r="K417" s="408"/>
      <c r="L417" s="407"/>
      <c r="M417" s="406"/>
      <c r="O417" s="393"/>
      <c r="P417" s="393"/>
      <c r="Q417" s="393"/>
      <c r="R417" s="393"/>
      <c r="S417" s="393"/>
      <c r="T417" s="393"/>
      <c r="U417" s="393"/>
    </row>
    <row r="418" spans="1:21" s="396" customFormat="1" ht="22.5">
      <c r="A418" s="784">
        <v>81</v>
      </c>
      <c r="B418" s="437" t="s">
        <v>76</v>
      </c>
      <c r="C418" s="438" t="s">
        <v>78</v>
      </c>
      <c r="D418" s="437" t="s">
        <v>23</v>
      </c>
      <c r="E418" s="772" t="s">
        <v>80</v>
      </c>
      <c r="F418" s="772"/>
      <c r="G418" s="772" t="s">
        <v>71</v>
      </c>
      <c r="H418" s="773"/>
      <c r="I418" s="436"/>
      <c r="J418" s="435"/>
      <c r="K418" s="435"/>
      <c r="L418" s="435"/>
      <c r="M418" s="434"/>
      <c r="O418" s="393"/>
      <c r="P418" s="393"/>
      <c r="Q418" s="393"/>
      <c r="R418" s="393"/>
      <c r="S418" s="393"/>
      <c r="T418" s="393"/>
      <c r="U418" s="393"/>
    </row>
    <row r="419" spans="1:21" s="396" customFormat="1" ht="20.45" customHeight="1">
      <c r="A419" s="785"/>
      <c r="B419" s="433" t="s">
        <v>6392</v>
      </c>
      <c r="C419" s="433" t="s">
        <v>6391</v>
      </c>
      <c r="D419" s="432">
        <v>43891</v>
      </c>
      <c r="E419" s="431"/>
      <c r="F419" s="430" t="s">
        <v>5028</v>
      </c>
      <c r="G419" s="774" t="s">
        <v>6389</v>
      </c>
      <c r="H419" s="775"/>
      <c r="I419" s="776"/>
      <c r="J419" s="429" t="s">
        <v>6</v>
      </c>
      <c r="K419" s="428"/>
      <c r="L419" s="425" t="s">
        <v>3</v>
      </c>
      <c r="M419" s="427">
        <v>1025</v>
      </c>
      <c r="O419" s="393"/>
      <c r="P419" s="393"/>
      <c r="Q419" s="393"/>
      <c r="R419" s="393"/>
      <c r="S419" s="393"/>
      <c r="T419" s="393"/>
      <c r="U419" s="393"/>
    </row>
    <row r="420" spans="1:21" s="396" customFormat="1" ht="22.5">
      <c r="A420" s="785"/>
      <c r="B420" s="394" t="s">
        <v>77</v>
      </c>
      <c r="C420" s="374" t="s">
        <v>79</v>
      </c>
      <c r="D420" s="394" t="s">
        <v>22</v>
      </c>
      <c r="E420" s="758" t="s">
        <v>81</v>
      </c>
      <c r="F420" s="758"/>
      <c r="G420" s="777"/>
      <c r="H420" s="778"/>
      <c r="I420" s="779"/>
      <c r="J420" s="426" t="s">
        <v>17</v>
      </c>
      <c r="K420" s="425"/>
      <c r="L420" s="419" t="s">
        <v>3</v>
      </c>
      <c r="M420" s="424">
        <v>1345.75</v>
      </c>
      <c r="O420" s="393"/>
      <c r="P420" s="393"/>
      <c r="Q420" s="393"/>
      <c r="R420" s="393"/>
      <c r="S420" s="393"/>
      <c r="T420" s="393"/>
      <c r="U420" s="393"/>
    </row>
    <row r="421" spans="1:21" s="396" customFormat="1">
      <c r="A421" s="785"/>
      <c r="B421" s="394"/>
      <c r="C421" s="374"/>
      <c r="D421" s="394"/>
      <c r="E421" s="394"/>
      <c r="F421" s="394"/>
      <c r="G421" s="423"/>
      <c r="H421" s="422"/>
      <c r="I421" s="421"/>
      <c r="J421" s="420" t="s">
        <v>5</v>
      </c>
      <c r="K421" s="419"/>
      <c r="L421" s="419"/>
      <c r="M421" s="418"/>
      <c r="O421" s="393"/>
      <c r="P421" s="393"/>
      <c r="Q421" s="393"/>
      <c r="R421" s="393"/>
      <c r="S421" s="393"/>
      <c r="T421" s="393"/>
      <c r="U421" s="393"/>
    </row>
    <row r="422" spans="1:21" s="396" customFormat="1" ht="13.5" thickBot="1">
      <c r="A422" s="786"/>
      <c r="B422" s="417" t="s">
        <v>6390</v>
      </c>
      <c r="C422" s="416" t="s">
        <v>6389</v>
      </c>
      <c r="D422" s="415">
        <v>43897</v>
      </c>
      <c r="E422" s="414" t="s">
        <v>4</v>
      </c>
      <c r="F422" s="413" t="s">
        <v>6388</v>
      </c>
      <c r="G422" s="412"/>
      <c r="H422" s="411"/>
      <c r="I422" s="410"/>
      <c r="J422" s="409" t="s">
        <v>4893</v>
      </c>
      <c r="K422" s="408"/>
      <c r="L422" s="407" t="s">
        <v>3</v>
      </c>
      <c r="M422" s="406">
        <v>100</v>
      </c>
      <c r="O422" s="393"/>
      <c r="P422" s="393"/>
      <c r="Q422" s="393"/>
      <c r="R422" s="393"/>
      <c r="S422" s="393"/>
      <c r="T422" s="393"/>
      <c r="U422" s="393"/>
    </row>
    <row r="423" spans="1:21" s="396" customFormat="1" ht="22.5">
      <c r="A423" s="784">
        <v>82</v>
      </c>
      <c r="B423" s="437" t="s">
        <v>76</v>
      </c>
      <c r="C423" s="438" t="s">
        <v>78</v>
      </c>
      <c r="D423" s="437" t="s">
        <v>23</v>
      </c>
      <c r="E423" s="772" t="s">
        <v>80</v>
      </c>
      <c r="F423" s="772"/>
      <c r="G423" s="772" t="s">
        <v>71</v>
      </c>
      <c r="H423" s="773"/>
      <c r="I423" s="436"/>
      <c r="J423" s="435"/>
      <c r="K423" s="435"/>
      <c r="L423" s="435"/>
      <c r="M423" s="434"/>
      <c r="O423" s="393"/>
      <c r="P423" s="393"/>
      <c r="Q423" s="393"/>
      <c r="R423" s="393"/>
      <c r="S423" s="393"/>
      <c r="T423" s="393"/>
      <c r="U423" s="393"/>
    </row>
    <row r="424" spans="1:21" s="396" customFormat="1" ht="78.75">
      <c r="A424" s="785"/>
      <c r="B424" s="433" t="s">
        <v>6385</v>
      </c>
      <c r="C424" s="433" t="s">
        <v>6387</v>
      </c>
      <c r="D424" s="432">
        <v>43786</v>
      </c>
      <c r="E424" s="431"/>
      <c r="F424" s="430" t="s">
        <v>4965</v>
      </c>
      <c r="G424" s="774" t="s">
        <v>6386</v>
      </c>
      <c r="H424" s="775"/>
      <c r="I424" s="776"/>
      <c r="J424" s="429" t="s">
        <v>6</v>
      </c>
      <c r="K424" s="428"/>
      <c r="L424" s="425" t="s">
        <v>3</v>
      </c>
      <c r="M424" s="427">
        <v>190.97</v>
      </c>
      <c r="O424" s="393"/>
      <c r="P424" s="393"/>
      <c r="Q424" s="393"/>
      <c r="R424" s="393"/>
      <c r="S424" s="393"/>
      <c r="T424" s="393"/>
      <c r="U424" s="393"/>
    </row>
    <row r="425" spans="1:21" s="396" customFormat="1" ht="22.5">
      <c r="A425" s="785"/>
      <c r="B425" s="394" t="s">
        <v>77</v>
      </c>
      <c r="C425" s="374" t="s">
        <v>79</v>
      </c>
      <c r="D425" s="394" t="s">
        <v>22</v>
      </c>
      <c r="E425" s="758" t="s">
        <v>81</v>
      </c>
      <c r="F425" s="758"/>
      <c r="G425" s="777"/>
      <c r="H425" s="778"/>
      <c r="I425" s="779"/>
      <c r="J425" s="426" t="s">
        <v>17</v>
      </c>
      <c r="K425" s="425"/>
      <c r="L425" s="419" t="s">
        <v>3</v>
      </c>
      <c r="M425" s="424">
        <v>406.6</v>
      </c>
      <c r="O425" s="393"/>
      <c r="P425" s="393"/>
      <c r="Q425" s="393"/>
      <c r="R425" s="393"/>
      <c r="S425" s="393"/>
      <c r="T425" s="393"/>
      <c r="U425" s="393"/>
    </row>
    <row r="426" spans="1:21" s="396" customFormat="1">
      <c r="A426" s="785"/>
      <c r="B426" s="394"/>
      <c r="C426" s="374"/>
      <c r="D426" s="394"/>
      <c r="E426" s="394"/>
      <c r="F426" s="394"/>
      <c r="G426" s="423"/>
      <c r="H426" s="422"/>
      <c r="I426" s="421"/>
      <c r="J426" s="420" t="s">
        <v>5</v>
      </c>
      <c r="K426" s="419"/>
      <c r="L426" s="419"/>
      <c r="M426" s="418"/>
      <c r="O426" s="393"/>
      <c r="P426" s="393"/>
      <c r="Q426" s="393"/>
      <c r="R426" s="393"/>
      <c r="S426" s="393"/>
      <c r="T426" s="393"/>
      <c r="U426" s="393"/>
    </row>
    <row r="427" spans="1:21" s="396" customFormat="1" ht="13.5" thickBot="1">
      <c r="A427" s="786"/>
      <c r="B427" s="417" t="s">
        <v>4896</v>
      </c>
      <c r="C427" s="416" t="s">
        <v>6386</v>
      </c>
      <c r="D427" s="415">
        <v>43787</v>
      </c>
      <c r="E427" s="414" t="s">
        <v>4</v>
      </c>
      <c r="F427" s="413" t="s">
        <v>5744</v>
      </c>
      <c r="G427" s="412"/>
      <c r="H427" s="411"/>
      <c r="I427" s="410"/>
      <c r="J427" s="409" t="s">
        <v>4893</v>
      </c>
      <c r="K427" s="408"/>
      <c r="L427" s="407"/>
      <c r="M427" s="406"/>
      <c r="O427" s="393"/>
      <c r="P427" s="393"/>
      <c r="Q427" s="393"/>
      <c r="R427" s="393"/>
      <c r="S427" s="393"/>
      <c r="T427" s="393"/>
      <c r="U427" s="393"/>
    </row>
    <row r="428" spans="1:21" s="396" customFormat="1" ht="22.5">
      <c r="A428" s="784">
        <v>83</v>
      </c>
      <c r="B428" s="437" t="s">
        <v>76</v>
      </c>
      <c r="C428" s="438" t="s">
        <v>78</v>
      </c>
      <c r="D428" s="437" t="s">
        <v>23</v>
      </c>
      <c r="E428" s="772" t="s">
        <v>80</v>
      </c>
      <c r="F428" s="772"/>
      <c r="G428" s="772" t="s">
        <v>71</v>
      </c>
      <c r="H428" s="773"/>
      <c r="I428" s="436"/>
      <c r="J428" s="435"/>
      <c r="K428" s="435"/>
      <c r="L428" s="435"/>
      <c r="M428" s="434"/>
      <c r="O428" s="393"/>
      <c r="P428" s="393"/>
      <c r="Q428" s="393"/>
      <c r="R428" s="393"/>
      <c r="S428" s="393"/>
      <c r="T428" s="393"/>
      <c r="U428" s="393"/>
    </row>
    <row r="429" spans="1:21" s="396" customFormat="1" ht="67.5">
      <c r="A429" s="785"/>
      <c r="B429" s="433" t="s">
        <v>6385</v>
      </c>
      <c r="C429" s="433" t="s">
        <v>6384</v>
      </c>
      <c r="D429" s="432">
        <v>43790</v>
      </c>
      <c r="E429" s="431"/>
      <c r="F429" s="430" t="s">
        <v>4965</v>
      </c>
      <c r="G429" s="774" t="s">
        <v>6383</v>
      </c>
      <c r="H429" s="775"/>
      <c r="I429" s="776"/>
      <c r="J429" s="429" t="s">
        <v>6</v>
      </c>
      <c r="K429" s="428"/>
      <c r="L429" s="425" t="s">
        <v>3</v>
      </c>
      <c r="M429" s="427">
        <v>145.77000000000001</v>
      </c>
      <c r="O429" s="393"/>
      <c r="P429" s="393"/>
      <c r="Q429" s="393"/>
      <c r="R429" s="393"/>
      <c r="S429" s="393"/>
      <c r="T429" s="393"/>
      <c r="U429" s="393"/>
    </row>
    <row r="430" spans="1:21" s="396" customFormat="1" ht="22.5">
      <c r="A430" s="785"/>
      <c r="B430" s="394" t="s">
        <v>77</v>
      </c>
      <c r="C430" s="374" t="s">
        <v>79</v>
      </c>
      <c r="D430" s="394" t="s">
        <v>22</v>
      </c>
      <c r="E430" s="758" t="s">
        <v>81</v>
      </c>
      <c r="F430" s="758"/>
      <c r="G430" s="777"/>
      <c r="H430" s="778"/>
      <c r="I430" s="779"/>
      <c r="J430" s="426" t="s">
        <v>17</v>
      </c>
      <c r="K430" s="425"/>
      <c r="L430" s="419" t="s">
        <v>3</v>
      </c>
      <c r="M430" s="424">
        <v>277.60000000000002</v>
      </c>
      <c r="O430" s="393"/>
      <c r="P430" s="393"/>
      <c r="Q430" s="393"/>
      <c r="R430" s="393"/>
      <c r="S430" s="393"/>
      <c r="T430" s="393"/>
      <c r="U430" s="393"/>
    </row>
    <row r="431" spans="1:21" s="396" customFormat="1">
      <c r="A431" s="785"/>
      <c r="B431" s="394"/>
      <c r="C431" s="374"/>
      <c r="D431" s="394"/>
      <c r="E431" s="394"/>
      <c r="F431" s="394"/>
      <c r="G431" s="423"/>
      <c r="H431" s="422"/>
      <c r="I431" s="421"/>
      <c r="J431" s="420" t="s">
        <v>5</v>
      </c>
      <c r="K431" s="419"/>
      <c r="L431" s="419"/>
      <c r="M431" s="418"/>
      <c r="O431" s="393"/>
      <c r="P431" s="393"/>
      <c r="Q431" s="393"/>
      <c r="R431" s="393"/>
      <c r="S431" s="393"/>
      <c r="T431" s="393"/>
      <c r="U431" s="393"/>
    </row>
    <row r="432" spans="1:21" s="396" customFormat="1" ht="13.5" thickBot="1">
      <c r="A432" s="786"/>
      <c r="B432" s="417" t="s">
        <v>4896</v>
      </c>
      <c r="C432" s="416" t="s">
        <v>6383</v>
      </c>
      <c r="D432" s="415">
        <v>43791</v>
      </c>
      <c r="E432" s="414" t="s">
        <v>4</v>
      </c>
      <c r="F432" s="413" t="s">
        <v>6382</v>
      </c>
      <c r="G432" s="412"/>
      <c r="H432" s="411"/>
      <c r="I432" s="410"/>
      <c r="J432" s="409" t="s">
        <v>4893</v>
      </c>
      <c r="K432" s="408"/>
      <c r="L432" s="407"/>
      <c r="M432" s="406"/>
      <c r="P432" s="405"/>
      <c r="R432" s="405"/>
      <c r="S432" s="393"/>
      <c r="T432" s="393"/>
      <c r="U432" s="393"/>
    </row>
    <row r="433" spans="1:21" s="396" customFormat="1" ht="22.5">
      <c r="A433" s="784">
        <v>84</v>
      </c>
      <c r="B433" s="437" t="s">
        <v>76</v>
      </c>
      <c r="C433" s="438" t="s">
        <v>78</v>
      </c>
      <c r="D433" s="437" t="s">
        <v>23</v>
      </c>
      <c r="E433" s="772" t="s">
        <v>80</v>
      </c>
      <c r="F433" s="772"/>
      <c r="G433" s="772" t="s">
        <v>71</v>
      </c>
      <c r="H433" s="773"/>
      <c r="I433" s="436"/>
      <c r="J433" s="435"/>
      <c r="K433" s="435"/>
      <c r="L433" s="435"/>
      <c r="M433" s="434"/>
      <c r="P433" s="405"/>
      <c r="R433" s="405"/>
      <c r="S433" s="393"/>
      <c r="T433" s="393"/>
      <c r="U433" s="393"/>
    </row>
    <row r="434" spans="1:21" s="396" customFormat="1" ht="90">
      <c r="A434" s="785"/>
      <c r="B434" s="433" t="s">
        <v>6381</v>
      </c>
      <c r="C434" s="433" t="s">
        <v>6380</v>
      </c>
      <c r="D434" s="432">
        <v>43865</v>
      </c>
      <c r="E434" s="431"/>
      <c r="F434" s="430" t="s">
        <v>4916</v>
      </c>
      <c r="G434" s="774" t="s">
        <v>6379</v>
      </c>
      <c r="H434" s="775"/>
      <c r="I434" s="776"/>
      <c r="J434" s="429" t="s">
        <v>6</v>
      </c>
      <c r="K434" s="428"/>
      <c r="L434" s="425" t="s">
        <v>3</v>
      </c>
      <c r="M434" s="427">
        <v>378</v>
      </c>
      <c r="P434" s="405"/>
      <c r="R434" s="405"/>
      <c r="S434" s="393"/>
      <c r="T434" s="393"/>
      <c r="U434" s="393"/>
    </row>
    <row r="435" spans="1:21" s="396" customFormat="1" ht="22.5">
      <c r="A435" s="785"/>
      <c r="B435" s="394" t="s">
        <v>77</v>
      </c>
      <c r="C435" s="374" t="s">
        <v>79</v>
      </c>
      <c r="D435" s="394" t="s">
        <v>22</v>
      </c>
      <c r="E435" s="758" t="s">
        <v>81</v>
      </c>
      <c r="F435" s="758"/>
      <c r="G435" s="777"/>
      <c r="H435" s="778"/>
      <c r="I435" s="779"/>
      <c r="J435" s="426" t="s">
        <v>17</v>
      </c>
      <c r="K435" s="425"/>
      <c r="L435" s="419"/>
      <c r="M435" s="424"/>
      <c r="P435" s="405"/>
      <c r="R435" s="405"/>
      <c r="S435" s="393"/>
      <c r="T435" s="393"/>
      <c r="U435" s="393"/>
    </row>
    <row r="436" spans="1:21" s="396" customFormat="1">
      <c r="A436" s="785"/>
      <c r="B436" s="394"/>
      <c r="C436" s="374"/>
      <c r="D436" s="394"/>
      <c r="E436" s="394"/>
      <c r="F436" s="394"/>
      <c r="G436" s="423"/>
      <c r="H436" s="422"/>
      <c r="I436" s="421"/>
      <c r="J436" s="420" t="s">
        <v>5</v>
      </c>
      <c r="K436" s="419"/>
      <c r="L436" s="419"/>
      <c r="M436" s="418"/>
      <c r="P436" s="405"/>
      <c r="R436" s="405"/>
      <c r="S436" s="393"/>
      <c r="T436" s="393"/>
      <c r="U436" s="393"/>
    </row>
    <row r="437" spans="1:21" s="396" customFormat="1" ht="13.5" thickBot="1">
      <c r="A437" s="786"/>
      <c r="B437" s="417" t="s">
        <v>3449</v>
      </c>
      <c r="C437" s="416" t="s">
        <v>6379</v>
      </c>
      <c r="D437" s="415">
        <v>43866</v>
      </c>
      <c r="E437" s="414" t="s">
        <v>4</v>
      </c>
      <c r="F437" s="413" t="s">
        <v>6378</v>
      </c>
      <c r="G437" s="412"/>
      <c r="H437" s="411"/>
      <c r="I437" s="410"/>
      <c r="J437" s="409" t="s">
        <v>4893</v>
      </c>
      <c r="K437" s="408"/>
      <c r="L437" s="407"/>
      <c r="M437" s="406"/>
      <c r="P437" s="405"/>
      <c r="R437" s="405"/>
      <c r="S437" s="393"/>
      <c r="T437" s="393"/>
      <c r="U437" s="393"/>
    </row>
    <row r="438" spans="1:21" s="396" customFormat="1" ht="22.5">
      <c r="A438" s="784">
        <v>85</v>
      </c>
      <c r="B438" s="437" t="s">
        <v>76</v>
      </c>
      <c r="C438" s="438" t="s">
        <v>78</v>
      </c>
      <c r="D438" s="437" t="s">
        <v>23</v>
      </c>
      <c r="E438" s="772" t="s">
        <v>80</v>
      </c>
      <c r="F438" s="772"/>
      <c r="G438" s="772" t="s">
        <v>71</v>
      </c>
      <c r="H438" s="773"/>
      <c r="I438" s="436"/>
      <c r="J438" s="435"/>
      <c r="K438" s="435"/>
      <c r="L438" s="435"/>
      <c r="M438" s="434"/>
      <c r="P438" s="405"/>
      <c r="R438" s="405"/>
      <c r="S438" s="393"/>
      <c r="T438" s="393"/>
      <c r="U438" s="393"/>
    </row>
    <row r="439" spans="1:21" s="396" customFormat="1" ht="78.75">
      <c r="A439" s="785"/>
      <c r="B439" s="433" t="s">
        <v>6377</v>
      </c>
      <c r="C439" s="433" t="s">
        <v>6376</v>
      </c>
      <c r="D439" s="432">
        <v>43883</v>
      </c>
      <c r="E439" s="431"/>
      <c r="F439" s="430" t="s">
        <v>5172</v>
      </c>
      <c r="G439" s="774" t="s">
        <v>6375</v>
      </c>
      <c r="H439" s="775"/>
      <c r="I439" s="776"/>
      <c r="J439" s="429" t="s">
        <v>6</v>
      </c>
      <c r="K439" s="428"/>
      <c r="L439" s="425" t="s">
        <v>3</v>
      </c>
      <c r="M439" s="427">
        <v>378</v>
      </c>
      <c r="P439" s="405"/>
      <c r="R439" s="405"/>
      <c r="S439" s="393"/>
      <c r="T439" s="393"/>
      <c r="U439" s="393"/>
    </row>
    <row r="440" spans="1:21" s="396" customFormat="1" ht="22.5">
      <c r="A440" s="785"/>
      <c r="B440" s="394" t="s">
        <v>77</v>
      </c>
      <c r="C440" s="374" t="s">
        <v>79</v>
      </c>
      <c r="D440" s="394" t="s">
        <v>22</v>
      </c>
      <c r="E440" s="758" t="s">
        <v>81</v>
      </c>
      <c r="F440" s="758"/>
      <c r="G440" s="777"/>
      <c r="H440" s="778"/>
      <c r="I440" s="779"/>
      <c r="J440" s="426" t="s">
        <v>17</v>
      </c>
      <c r="K440" s="425"/>
      <c r="L440" s="419"/>
      <c r="M440" s="424"/>
      <c r="P440" s="405"/>
      <c r="R440" s="405"/>
      <c r="S440" s="393"/>
      <c r="T440" s="393"/>
      <c r="U440" s="393"/>
    </row>
    <row r="441" spans="1:21" s="396" customFormat="1">
      <c r="A441" s="785"/>
      <c r="B441" s="394"/>
      <c r="C441" s="374"/>
      <c r="D441" s="394"/>
      <c r="E441" s="394"/>
      <c r="F441" s="394"/>
      <c r="G441" s="423"/>
      <c r="H441" s="422"/>
      <c r="I441" s="421"/>
      <c r="J441" s="420" t="s">
        <v>5</v>
      </c>
      <c r="K441" s="419"/>
      <c r="L441" s="419"/>
      <c r="M441" s="418"/>
      <c r="P441" s="405"/>
      <c r="R441" s="405"/>
      <c r="S441" s="393"/>
      <c r="T441" s="393"/>
      <c r="U441" s="393"/>
    </row>
    <row r="442" spans="1:21" s="396" customFormat="1" ht="13.5" thickBot="1">
      <c r="A442" s="786"/>
      <c r="B442" s="417" t="s">
        <v>4905</v>
      </c>
      <c r="C442" s="416" t="s">
        <v>6375</v>
      </c>
      <c r="D442" s="415">
        <v>43885</v>
      </c>
      <c r="E442" s="414" t="s">
        <v>4</v>
      </c>
      <c r="F442" s="413" t="s">
        <v>6374</v>
      </c>
      <c r="G442" s="412"/>
      <c r="H442" s="411"/>
      <c r="I442" s="410"/>
      <c r="J442" s="409" t="s">
        <v>4893</v>
      </c>
      <c r="K442" s="408"/>
      <c r="L442" s="407"/>
      <c r="M442" s="406"/>
      <c r="P442" s="405"/>
      <c r="R442" s="405"/>
      <c r="S442" s="393"/>
      <c r="T442" s="393"/>
      <c r="U442" s="393"/>
    </row>
    <row r="443" spans="1:21" s="396" customFormat="1" ht="22.5">
      <c r="A443" s="784">
        <v>86</v>
      </c>
      <c r="B443" s="437" t="s">
        <v>76</v>
      </c>
      <c r="C443" s="438" t="s">
        <v>78</v>
      </c>
      <c r="D443" s="437" t="s">
        <v>23</v>
      </c>
      <c r="E443" s="772" t="s">
        <v>80</v>
      </c>
      <c r="F443" s="772"/>
      <c r="G443" s="772" t="s">
        <v>71</v>
      </c>
      <c r="H443" s="773"/>
      <c r="I443" s="436"/>
      <c r="J443" s="435"/>
      <c r="K443" s="435"/>
      <c r="L443" s="435"/>
      <c r="M443" s="434"/>
      <c r="O443" s="393"/>
      <c r="P443" s="393"/>
      <c r="Q443" s="393"/>
      <c r="R443" s="393"/>
      <c r="S443" s="393"/>
      <c r="T443" s="393"/>
      <c r="U443" s="393"/>
    </row>
    <row r="444" spans="1:21" s="396" customFormat="1" ht="30.6" customHeight="1">
      <c r="A444" s="785"/>
      <c r="B444" s="433" t="s">
        <v>6373</v>
      </c>
      <c r="C444" s="433" t="s">
        <v>6372</v>
      </c>
      <c r="D444" s="432">
        <v>43745</v>
      </c>
      <c r="E444" s="431"/>
      <c r="F444" s="430" t="s">
        <v>6223</v>
      </c>
      <c r="G444" s="774" t="s">
        <v>6371</v>
      </c>
      <c r="H444" s="775"/>
      <c r="I444" s="776"/>
      <c r="J444" s="429" t="s">
        <v>6</v>
      </c>
      <c r="K444" s="428"/>
      <c r="L444" s="425" t="s">
        <v>3</v>
      </c>
      <c r="M444" s="427">
        <v>199</v>
      </c>
      <c r="O444" s="393"/>
      <c r="P444" s="393"/>
      <c r="Q444" s="393"/>
      <c r="R444" s="393"/>
      <c r="S444" s="393"/>
      <c r="T444" s="393"/>
      <c r="U444" s="393"/>
    </row>
    <row r="445" spans="1:21" s="396" customFormat="1" ht="22.5">
      <c r="A445" s="785"/>
      <c r="B445" s="394" t="s">
        <v>77</v>
      </c>
      <c r="C445" s="374" t="s">
        <v>79</v>
      </c>
      <c r="D445" s="394" t="s">
        <v>22</v>
      </c>
      <c r="E445" s="758" t="s">
        <v>81</v>
      </c>
      <c r="F445" s="758"/>
      <c r="G445" s="777"/>
      <c r="H445" s="778"/>
      <c r="I445" s="779"/>
      <c r="J445" s="426" t="s">
        <v>17</v>
      </c>
      <c r="K445" s="425"/>
      <c r="L445" s="419" t="s">
        <v>93</v>
      </c>
      <c r="M445" s="424">
        <v>718.04</v>
      </c>
      <c r="O445" s="393"/>
      <c r="P445" s="393"/>
      <c r="Q445" s="393"/>
      <c r="R445" s="393"/>
      <c r="S445" s="393"/>
      <c r="T445" s="393"/>
      <c r="U445" s="393"/>
    </row>
    <row r="446" spans="1:21" s="396" customFormat="1">
      <c r="A446" s="785"/>
      <c r="B446" s="394"/>
      <c r="C446" s="374"/>
      <c r="D446" s="394"/>
      <c r="E446" s="394"/>
      <c r="F446" s="394"/>
      <c r="G446" s="423"/>
      <c r="H446" s="422"/>
      <c r="I446" s="421"/>
      <c r="J446" s="420" t="s">
        <v>5</v>
      </c>
      <c r="K446" s="419"/>
      <c r="L446" s="419"/>
      <c r="M446" s="418"/>
      <c r="O446" s="393"/>
      <c r="P446" s="393"/>
      <c r="Q446" s="393"/>
      <c r="R446" s="393"/>
      <c r="S446" s="393"/>
      <c r="T446" s="393"/>
      <c r="U446" s="393"/>
    </row>
    <row r="447" spans="1:21" s="396" customFormat="1" ht="23.25" thickBot="1">
      <c r="A447" s="786"/>
      <c r="B447" s="417" t="s">
        <v>6362</v>
      </c>
      <c r="C447" s="416" t="s">
        <v>6371</v>
      </c>
      <c r="D447" s="415">
        <v>43747</v>
      </c>
      <c r="E447" s="414" t="s">
        <v>4</v>
      </c>
      <c r="F447" s="413" t="s">
        <v>5125</v>
      </c>
      <c r="G447" s="412"/>
      <c r="H447" s="411"/>
      <c r="I447" s="410"/>
      <c r="J447" s="409" t="s">
        <v>4893</v>
      </c>
      <c r="K447" s="408"/>
      <c r="L447" s="407"/>
      <c r="M447" s="406"/>
      <c r="O447" s="393"/>
      <c r="P447" s="393"/>
      <c r="Q447" s="393"/>
      <c r="R447" s="393"/>
      <c r="S447" s="393"/>
      <c r="T447" s="393"/>
      <c r="U447" s="393"/>
    </row>
    <row r="448" spans="1:21" s="396" customFormat="1" ht="22.5">
      <c r="A448" s="784">
        <v>87</v>
      </c>
      <c r="B448" s="437" t="s">
        <v>76</v>
      </c>
      <c r="C448" s="438" t="s">
        <v>78</v>
      </c>
      <c r="D448" s="437" t="s">
        <v>23</v>
      </c>
      <c r="E448" s="772" t="s">
        <v>80</v>
      </c>
      <c r="F448" s="772"/>
      <c r="G448" s="772" t="s">
        <v>71</v>
      </c>
      <c r="H448" s="773"/>
      <c r="I448" s="436"/>
      <c r="J448" s="435"/>
      <c r="K448" s="435"/>
      <c r="L448" s="435"/>
      <c r="M448" s="434"/>
      <c r="O448" s="393"/>
      <c r="P448" s="393"/>
      <c r="Q448" s="393"/>
      <c r="R448" s="393"/>
      <c r="S448" s="393"/>
      <c r="T448" s="393"/>
      <c r="U448" s="393"/>
    </row>
    <row r="449" spans="1:21" s="396" customFormat="1" ht="56.25">
      <c r="A449" s="785"/>
      <c r="B449" s="433" t="s">
        <v>6364</v>
      </c>
      <c r="C449" s="433" t="s">
        <v>6370</v>
      </c>
      <c r="D449" s="432">
        <v>43768</v>
      </c>
      <c r="E449" s="431"/>
      <c r="F449" s="430" t="s">
        <v>4965</v>
      </c>
      <c r="G449" s="774" t="s">
        <v>6369</v>
      </c>
      <c r="H449" s="775"/>
      <c r="I449" s="776"/>
      <c r="J449" s="429" t="s">
        <v>6</v>
      </c>
      <c r="K449" s="428"/>
      <c r="L449" s="425" t="s">
        <v>3</v>
      </c>
      <c r="M449" s="427">
        <v>277</v>
      </c>
      <c r="O449" s="393"/>
      <c r="P449" s="393"/>
      <c r="Q449" s="393"/>
      <c r="R449" s="393"/>
      <c r="S449" s="393"/>
      <c r="T449" s="393"/>
      <c r="U449" s="393"/>
    </row>
    <row r="450" spans="1:21" s="396" customFormat="1" ht="22.5">
      <c r="A450" s="785"/>
      <c r="B450" s="394" t="s">
        <v>77</v>
      </c>
      <c r="C450" s="374" t="s">
        <v>79</v>
      </c>
      <c r="D450" s="394" t="s">
        <v>22</v>
      </c>
      <c r="E450" s="758" t="s">
        <v>81</v>
      </c>
      <c r="F450" s="758"/>
      <c r="G450" s="777"/>
      <c r="H450" s="778"/>
      <c r="I450" s="779"/>
      <c r="J450" s="426" t="s">
        <v>17</v>
      </c>
      <c r="K450" s="425"/>
      <c r="L450" s="419" t="s">
        <v>93</v>
      </c>
      <c r="M450" s="424">
        <v>268.60000000000002</v>
      </c>
      <c r="O450" s="393"/>
      <c r="P450" s="393"/>
      <c r="Q450" s="393"/>
      <c r="R450" s="393"/>
      <c r="S450" s="393"/>
      <c r="T450" s="393"/>
      <c r="U450" s="393"/>
    </row>
    <row r="451" spans="1:21" s="396" customFormat="1">
      <c r="A451" s="785"/>
      <c r="B451" s="394"/>
      <c r="C451" s="374"/>
      <c r="D451" s="394"/>
      <c r="E451" s="394"/>
      <c r="F451" s="394"/>
      <c r="G451" s="423"/>
      <c r="H451" s="422"/>
      <c r="I451" s="421"/>
      <c r="J451" s="420" t="s">
        <v>5</v>
      </c>
      <c r="K451" s="419"/>
      <c r="L451" s="419"/>
      <c r="M451" s="418"/>
      <c r="O451" s="393"/>
      <c r="P451" s="393"/>
      <c r="Q451" s="393"/>
      <c r="R451" s="393"/>
      <c r="S451" s="393"/>
      <c r="T451" s="393"/>
      <c r="U451" s="393"/>
    </row>
    <row r="452" spans="1:21" s="396" customFormat="1" ht="23.25" thickBot="1">
      <c r="A452" s="786"/>
      <c r="B452" s="417" t="s">
        <v>6362</v>
      </c>
      <c r="C452" s="416" t="s">
        <v>6369</v>
      </c>
      <c r="D452" s="415">
        <v>43769</v>
      </c>
      <c r="E452" s="414" t="s">
        <v>4</v>
      </c>
      <c r="F452" s="413" t="s">
        <v>5814</v>
      </c>
      <c r="G452" s="412"/>
      <c r="H452" s="411"/>
      <c r="I452" s="410"/>
      <c r="J452" s="409" t="s">
        <v>4893</v>
      </c>
      <c r="K452" s="408"/>
      <c r="L452" s="407"/>
      <c r="M452" s="406"/>
      <c r="O452" s="393"/>
      <c r="P452" s="393"/>
      <c r="Q452" s="393"/>
      <c r="R452" s="393"/>
      <c r="S452" s="393"/>
      <c r="T452" s="393"/>
      <c r="U452" s="393"/>
    </row>
    <row r="453" spans="1:21" s="396" customFormat="1" ht="22.5">
      <c r="A453" s="784">
        <v>88</v>
      </c>
      <c r="B453" s="437" t="s">
        <v>76</v>
      </c>
      <c r="C453" s="438" t="s">
        <v>78</v>
      </c>
      <c r="D453" s="437" t="s">
        <v>23</v>
      </c>
      <c r="E453" s="772" t="s">
        <v>80</v>
      </c>
      <c r="F453" s="772"/>
      <c r="G453" s="772" t="s">
        <v>71</v>
      </c>
      <c r="H453" s="773"/>
      <c r="I453" s="436"/>
      <c r="J453" s="435"/>
      <c r="K453" s="435"/>
      <c r="L453" s="435"/>
      <c r="M453" s="434"/>
      <c r="O453" s="393"/>
      <c r="P453" s="393"/>
      <c r="Q453" s="393"/>
      <c r="R453" s="393"/>
      <c r="S453" s="393"/>
      <c r="T453" s="393"/>
      <c r="U453" s="393"/>
    </row>
    <row r="454" spans="1:21" s="396" customFormat="1" ht="236.25">
      <c r="A454" s="785"/>
      <c r="B454" s="433" t="s">
        <v>6364</v>
      </c>
      <c r="C454" s="433" t="s">
        <v>6368</v>
      </c>
      <c r="D454" s="432">
        <v>43801</v>
      </c>
      <c r="E454" s="431"/>
      <c r="F454" s="430" t="s">
        <v>5183</v>
      </c>
      <c r="G454" s="774" t="s">
        <v>4973</v>
      </c>
      <c r="H454" s="775"/>
      <c r="I454" s="776"/>
      <c r="J454" s="429" t="s">
        <v>6</v>
      </c>
      <c r="K454" s="428"/>
      <c r="L454" s="425"/>
      <c r="M454" s="427"/>
      <c r="O454" s="393"/>
      <c r="P454" s="393"/>
      <c r="Q454" s="393"/>
      <c r="R454" s="393"/>
      <c r="S454" s="393"/>
      <c r="T454" s="393"/>
      <c r="U454" s="393"/>
    </row>
    <row r="455" spans="1:21" s="396" customFormat="1" ht="22.5">
      <c r="A455" s="785"/>
      <c r="B455" s="394" t="s">
        <v>77</v>
      </c>
      <c r="C455" s="374" t="s">
        <v>79</v>
      </c>
      <c r="D455" s="394" t="s">
        <v>22</v>
      </c>
      <c r="E455" s="758" t="s">
        <v>81</v>
      </c>
      <c r="F455" s="758"/>
      <c r="G455" s="777"/>
      <c r="H455" s="778"/>
      <c r="I455" s="779"/>
      <c r="J455" s="426" t="s">
        <v>17</v>
      </c>
      <c r="K455" s="425"/>
      <c r="L455" s="419" t="s">
        <v>3</v>
      </c>
      <c r="M455" s="424">
        <v>430.6</v>
      </c>
      <c r="O455" s="393"/>
      <c r="P455" s="393"/>
      <c r="Q455" s="393"/>
      <c r="R455" s="393"/>
      <c r="S455" s="393"/>
      <c r="T455" s="393"/>
      <c r="U455" s="393"/>
    </row>
    <row r="456" spans="1:21" s="396" customFormat="1">
      <c r="A456" s="785"/>
      <c r="B456" s="394"/>
      <c r="C456" s="374"/>
      <c r="D456" s="394"/>
      <c r="E456" s="394"/>
      <c r="F456" s="394"/>
      <c r="G456" s="423"/>
      <c r="H456" s="422"/>
      <c r="I456" s="421"/>
      <c r="J456" s="420" t="s">
        <v>5</v>
      </c>
      <c r="K456" s="419"/>
      <c r="L456" s="419"/>
      <c r="M456" s="418"/>
      <c r="O456" s="393"/>
      <c r="P456" s="393"/>
      <c r="Q456" s="393"/>
      <c r="R456" s="393"/>
      <c r="S456" s="393"/>
      <c r="T456" s="393"/>
      <c r="U456" s="393"/>
    </row>
    <row r="457" spans="1:21" s="396" customFormat="1" ht="23.25" thickBot="1">
      <c r="A457" s="786"/>
      <c r="B457" s="417" t="s">
        <v>6362</v>
      </c>
      <c r="C457" s="416" t="s">
        <v>4973</v>
      </c>
      <c r="D457" s="415">
        <v>43802</v>
      </c>
      <c r="E457" s="414" t="s">
        <v>4</v>
      </c>
      <c r="F457" s="413" t="s">
        <v>6367</v>
      </c>
      <c r="G457" s="412"/>
      <c r="H457" s="411"/>
      <c r="I457" s="410"/>
      <c r="J457" s="409" t="s">
        <v>4893</v>
      </c>
      <c r="K457" s="408"/>
      <c r="L457" s="407"/>
      <c r="M457" s="406"/>
      <c r="O457" s="393"/>
      <c r="P457" s="393"/>
      <c r="Q457" s="393"/>
      <c r="R457" s="393"/>
      <c r="S457" s="393"/>
      <c r="T457" s="393"/>
      <c r="U457" s="393"/>
    </row>
    <row r="458" spans="1:21" s="396" customFormat="1" ht="22.5">
      <c r="A458" s="784">
        <v>89</v>
      </c>
      <c r="B458" s="437" t="s">
        <v>76</v>
      </c>
      <c r="C458" s="438" t="s">
        <v>78</v>
      </c>
      <c r="D458" s="437" t="s">
        <v>23</v>
      </c>
      <c r="E458" s="772" t="s">
        <v>80</v>
      </c>
      <c r="F458" s="772"/>
      <c r="G458" s="772" t="s">
        <v>71</v>
      </c>
      <c r="H458" s="773"/>
      <c r="I458" s="436"/>
      <c r="J458" s="435"/>
      <c r="K458" s="435"/>
      <c r="L458" s="435"/>
      <c r="M458" s="434"/>
      <c r="O458" s="393"/>
      <c r="P458" s="393"/>
      <c r="Q458" s="393"/>
      <c r="R458" s="393"/>
      <c r="S458" s="393"/>
      <c r="T458" s="393"/>
      <c r="U458" s="393"/>
    </row>
    <row r="459" spans="1:21" s="396" customFormat="1" ht="40.9" customHeight="1">
      <c r="A459" s="785"/>
      <c r="B459" s="433" t="s">
        <v>6364</v>
      </c>
      <c r="C459" s="433" t="s">
        <v>6366</v>
      </c>
      <c r="D459" s="432">
        <v>43846</v>
      </c>
      <c r="E459" s="431"/>
      <c r="F459" s="430" t="s">
        <v>4965</v>
      </c>
      <c r="G459" s="774" t="s">
        <v>5657</v>
      </c>
      <c r="H459" s="775"/>
      <c r="I459" s="776"/>
      <c r="J459" s="429" t="s">
        <v>6</v>
      </c>
      <c r="K459" s="428"/>
      <c r="L459" s="425" t="s">
        <v>3</v>
      </c>
      <c r="M459" s="427">
        <v>255</v>
      </c>
      <c r="O459" s="393"/>
      <c r="P459" s="393"/>
      <c r="Q459" s="393"/>
      <c r="R459" s="393"/>
      <c r="S459" s="393"/>
      <c r="T459" s="393"/>
      <c r="U459" s="393"/>
    </row>
    <row r="460" spans="1:21" s="396" customFormat="1" ht="22.5">
      <c r="A460" s="785"/>
      <c r="B460" s="394" t="s">
        <v>77</v>
      </c>
      <c r="C460" s="374" t="s">
        <v>79</v>
      </c>
      <c r="D460" s="394" t="s">
        <v>22</v>
      </c>
      <c r="E460" s="758" t="s">
        <v>81</v>
      </c>
      <c r="F460" s="758"/>
      <c r="G460" s="777"/>
      <c r="H460" s="778"/>
      <c r="I460" s="779"/>
      <c r="J460" s="426" t="s">
        <v>17</v>
      </c>
      <c r="K460" s="425"/>
      <c r="L460" s="419" t="s">
        <v>3</v>
      </c>
      <c r="M460" s="424">
        <v>827.8</v>
      </c>
      <c r="O460" s="393"/>
      <c r="P460" s="393"/>
      <c r="Q460" s="393"/>
      <c r="R460" s="393"/>
      <c r="S460" s="393"/>
      <c r="T460" s="393"/>
      <c r="U460" s="393"/>
    </row>
    <row r="461" spans="1:21" s="396" customFormat="1">
      <c r="A461" s="785"/>
      <c r="B461" s="394"/>
      <c r="C461" s="374"/>
      <c r="D461" s="394"/>
      <c r="E461" s="394"/>
      <c r="F461" s="394"/>
      <c r="G461" s="423"/>
      <c r="H461" s="422"/>
      <c r="I461" s="421"/>
      <c r="J461" s="420" t="s">
        <v>5</v>
      </c>
      <c r="K461" s="419"/>
      <c r="L461" s="419"/>
      <c r="M461" s="418"/>
      <c r="O461" s="393"/>
      <c r="P461" s="393"/>
      <c r="Q461" s="393"/>
      <c r="R461" s="393"/>
      <c r="S461" s="393"/>
      <c r="T461" s="393"/>
      <c r="U461" s="393"/>
    </row>
    <row r="462" spans="1:21" s="396" customFormat="1" ht="23.25" thickBot="1">
      <c r="A462" s="786"/>
      <c r="B462" s="417" t="s">
        <v>6362</v>
      </c>
      <c r="C462" s="416" t="s">
        <v>5657</v>
      </c>
      <c r="D462" s="415">
        <v>43847</v>
      </c>
      <c r="E462" s="414" t="s">
        <v>4</v>
      </c>
      <c r="F462" s="413" t="s">
        <v>6365</v>
      </c>
      <c r="G462" s="412"/>
      <c r="H462" s="411"/>
      <c r="I462" s="410"/>
      <c r="J462" s="409" t="s">
        <v>4893</v>
      </c>
      <c r="K462" s="408"/>
      <c r="L462" s="407"/>
      <c r="M462" s="406"/>
      <c r="O462" s="393"/>
      <c r="P462" s="393"/>
      <c r="Q462" s="393"/>
      <c r="R462" s="393"/>
      <c r="S462" s="393"/>
      <c r="T462" s="393"/>
      <c r="U462" s="393"/>
    </row>
    <row r="463" spans="1:21" s="396" customFormat="1" ht="22.5">
      <c r="A463" s="784">
        <v>90</v>
      </c>
      <c r="B463" s="437" t="s">
        <v>76</v>
      </c>
      <c r="C463" s="438" t="s">
        <v>78</v>
      </c>
      <c r="D463" s="437" t="s">
        <v>23</v>
      </c>
      <c r="E463" s="772" t="s">
        <v>80</v>
      </c>
      <c r="F463" s="772"/>
      <c r="G463" s="772" t="s">
        <v>71</v>
      </c>
      <c r="H463" s="773"/>
      <c r="I463" s="436"/>
      <c r="J463" s="435"/>
      <c r="K463" s="435"/>
      <c r="L463" s="435"/>
      <c r="M463" s="434"/>
      <c r="O463" s="393"/>
      <c r="P463" s="393"/>
      <c r="Q463" s="393"/>
      <c r="R463" s="393"/>
      <c r="S463" s="393"/>
      <c r="T463" s="393"/>
      <c r="U463" s="393"/>
    </row>
    <row r="464" spans="1:21" s="396" customFormat="1" ht="101.25">
      <c r="A464" s="785"/>
      <c r="B464" s="433" t="s">
        <v>6364</v>
      </c>
      <c r="C464" s="433" t="s">
        <v>6363</v>
      </c>
      <c r="D464" s="432">
        <v>43892</v>
      </c>
      <c r="E464" s="431"/>
      <c r="F464" s="430" t="s">
        <v>5675</v>
      </c>
      <c r="G464" s="774" t="s">
        <v>6361</v>
      </c>
      <c r="H464" s="775"/>
      <c r="I464" s="776"/>
      <c r="J464" s="429" t="s">
        <v>6</v>
      </c>
      <c r="K464" s="428"/>
      <c r="L464" s="425" t="s">
        <v>3</v>
      </c>
      <c r="M464" s="427">
        <f>146+18.35</f>
        <v>164.35</v>
      </c>
      <c r="O464" s="393"/>
      <c r="P464" s="393"/>
      <c r="Q464" s="393"/>
      <c r="R464" s="393"/>
      <c r="S464" s="393"/>
      <c r="T464" s="393"/>
      <c r="U464" s="393"/>
    </row>
    <row r="465" spans="1:21" s="396" customFormat="1" ht="22.5">
      <c r="A465" s="785"/>
      <c r="B465" s="394" t="s">
        <v>77</v>
      </c>
      <c r="C465" s="374" t="s">
        <v>79</v>
      </c>
      <c r="D465" s="394" t="s">
        <v>22</v>
      </c>
      <c r="E465" s="758" t="s">
        <v>81</v>
      </c>
      <c r="F465" s="758"/>
      <c r="G465" s="777"/>
      <c r="H465" s="778"/>
      <c r="I465" s="779"/>
      <c r="J465" s="426" t="s">
        <v>17</v>
      </c>
      <c r="K465" s="425"/>
      <c r="L465" s="419" t="s">
        <v>3</v>
      </c>
      <c r="M465" s="424">
        <v>729</v>
      </c>
      <c r="O465" s="393"/>
      <c r="P465" s="393"/>
      <c r="Q465" s="393"/>
      <c r="R465" s="393"/>
      <c r="S465" s="393"/>
      <c r="T465" s="393"/>
      <c r="U465" s="393"/>
    </row>
    <row r="466" spans="1:21" s="396" customFormat="1">
      <c r="A466" s="785"/>
      <c r="B466" s="394"/>
      <c r="C466" s="374"/>
      <c r="D466" s="394"/>
      <c r="E466" s="394"/>
      <c r="F466" s="394"/>
      <c r="G466" s="423"/>
      <c r="H466" s="422"/>
      <c r="I466" s="421"/>
      <c r="J466" s="420" t="s">
        <v>5</v>
      </c>
      <c r="K466" s="419"/>
      <c r="L466" s="419"/>
      <c r="M466" s="418"/>
      <c r="O466" s="393"/>
      <c r="P466" s="393"/>
      <c r="Q466" s="393"/>
      <c r="R466" s="393"/>
      <c r="S466" s="393"/>
      <c r="T466" s="393"/>
      <c r="U466" s="393"/>
    </row>
    <row r="467" spans="1:21" s="396" customFormat="1" ht="23.25" thickBot="1">
      <c r="A467" s="786"/>
      <c r="B467" s="417" t="s">
        <v>6362</v>
      </c>
      <c r="C467" s="416" t="s">
        <v>6361</v>
      </c>
      <c r="D467" s="415">
        <v>43893</v>
      </c>
      <c r="E467" s="414" t="s">
        <v>4</v>
      </c>
      <c r="F467" s="413" t="s">
        <v>6360</v>
      </c>
      <c r="G467" s="412"/>
      <c r="H467" s="411"/>
      <c r="I467" s="410"/>
      <c r="J467" s="409" t="s">
        <v>4893</v>
      </c>
      <c r="K467" s="408"/>
      <c r="L467" s="407"/>
      <c r="M467" s="406"/>
      <c r="O467" s="393"/>
      <c r="P467" s="393"/>
      <c r="Q467" s="393"/>
      <c r="R467" s="393"/>
      <c r="S467" s="393"/>
      <c r="T467" s="393"/>
      <c r="U467" s="393"/>
    </row>
    <row r="468" spans="1:21" s="396" customFormat="1" ht="22.5">
      <c r="A468" s="784">
        <v>91</v>
      </c>
      <c r="B468" s="437" t="s">
        <v>76</v>
      </c>
      <c r="C468" s="438" t="s">
        <v>78</v>
      </c>
      <c r="D468" s="437" t="s">
        <v>23</v>
      </c>
      <c r="E468" s="772" t="s">
        <v>80</v>
      </c>
      <c r="F468" s="772"/>
      <c r="G468" s="772" t="s">
        <v>71</v>
      </c>
      <c r="H468" s="773"/>
      <c r="I468" s="436"/>
      <c r="J468" s="435"/>
      <c r="K468" s="435"/>
      <c r="L468" s="435"/>
      <c r="M468" s="434"/>
      <c r="P468" s="405"/>
      <c r="R468" s="405"/>
    </row>
    <row r="469" spans="1:21" s="396" customFormat="1" ht="56.25">
      <c r="A469" s="785"/>
      <c r="B469" s="433" t="s">
        <v>6359</v>
      </c>
      <c r="C469" s="433" t="s">
        <v>6358</v>
      </c>
      <c r="D469" s="432">
        <v>43870</v>
      </c>
      <c r="E469" s="431"/>
      <c r="F469" s="430" t="s">
        <v>5846</v>
      </c>
      <c r="G469" s="774" t="s">
        <v>6356</v>
      </c>
      <c r="H469" s="775"/>
      <c r="I469" s="776"/>
      <c r="J469" s="429" t="s">
        <v>6</v>
      </c>
      <c r="K469" s="428"/>
      <c r="L469" s="425" t="s">
        <v>3</v>
      </c>
      <c r="M469" s="427">
        <v>519</v>
      </c>
      <c r="P469" s="405"/>
      <c r="R469" s="405"/>
    </row>
    <row r="470" spans="1:21" s="396" customFormat="1" ht="22.5">
      <c r="A470" s="785"/>
      <c r="B470" s="394" t="s">
        <v>77</v>
      </c>
      <c r="C470" s="374" t="s">
        <v>79</v>
      </c>
      <c r="D470" s="394" t="s">
        <v>22</v>
      </c>
      <c r="E470" s="758" t="s">
        <v>81</v>
      </c>
      <c r="F470" s="758"/>
      <c r="G470" s="777"/>
      <c r="H470" s="778"/>
      <c r="I470" s="779"/>
      <c r="J470" s="426" t="s">
        <v>17</v>
      </c>
      <c r="K470" s="425"/>
      <c r="L470" s="419"/>
      <c r="M470" s="424"/>
      <c r="P470" s="405"/>
      <c r="R470" s="405"/>
    </row>
    <row r="471" spans="1:21" s="396" customFormat="1">
      <c r="A471" s="785"/>
      <c r="B471" s="394"/>
      <c r="C471" s="374"/>
      <c r="D471" s="394"/>
      <c r="E471" s="394"/>
      <c r="F471" s="394"/>
      <c r="G471" s="423"/>
      <c r="H471" s="422"/>
      <c r="I471" s="421"/>
      <c r="J471" s="420" t="s">
        <v>5</v>
      </c>
      <c r="K471" s="419"/>
      <c r="L471" s="419" t="s">
        <v>3</v>
      </c>
      <c r="M471" s="418">
        <v>248.5</v>
      </c>
      <c r="P471" s="405"/>
      <c r="R471" s="405"/>
    </row>
    <row r="472" spans="1:21" s="396" customFormat="1" ht="13.5" thickBot="1">
      <c r="A472" s="786"/>
      <c r="B472" s="417" t="s">
        <v>6357</v>
      </c>
      <c r="C472" s="416" t="s">
        <v>6356</v>
      </c>
      <c r="D472" s="415">
        <v>43873</v>
      </c>
      <c r="E472" s="414" t="s">
        <v>4</v>
      </c>
      <c r="F472" s="413" t="s">
        <v>6355</v>
      </c>
      <c r="G472" s="412"/>
      <c r="H472" s="411"/>
      <c r="I472" s="410"/>
      <c r="J472" s="409" t="s">
        <v>6270</v>
      </c>
      <c r="K472" s="408"/>
      <c r="L472" s="407" t="s">
        <v>3</v>
      </c>
      <c r="M472" s="406">
        <v>80</v>
      </c>
      <c r="P472" s="405"/>
      <c r="R472" s="405"/>
    </row>
    <row r="473" spans="1:21" s="396" customFormat="1" ht="22.5">
      <c r="A473" s="784">
        <v>92</v>
      </c>
      <c r="B473" s="437" t="s">
        <v>76</v>
      </c>
      <c r="C473" s="438" t="s">
        <v>78</v>
      </c>
      <c r="D473" s="437" t="s">
        <v>23</v>
      </c>
      <c r="E473" s="772" t="s">
        <v>80</v>
      </c>
      <c r="F473" s="772"/>
      <c r="G473" s="772" t="s">
        <v>71</v>
      </c>
      <c r="H473" s="773"/>
      <c r="I473" s="436"/>
      <c r="J473" s="435"/>
      <c r="K473" s="435"/>
      <c r="L473" s="435"/>
      <c r="M473" s="434"/>
      <c r="P473" s="405"/>
      <c r="R473" s="405"/>
    </row>
    <row r="474" spans="1:21" s="396" customFormat="1" ht="45">
      <c r="A474" s="785"/>
      <c r="B474" s="433" t="s">
        <v>6354</v>
      </c>
      <c r="C474" s="433" t="s">
        <v>6353</v>
      </c>
      <c r="D474" s="432">
        <v>43758</v>
      </c>
      <c r="E474" s="431"/>
      <c r="F474" s="430" t="s">
        <v>4922</v>
      </c>
      <c r="G474" s="774" t="s">
        <v>6351</v>
      </c>
      <c r="H474" s="775"/>
      <c r="I474" s="776"/>
      <c r="J474" s="429" t="s">
        <v>6</v>
      </c>
      <c r="K474" s="428"/>
      <c r="L474" s="425" t="s">
        <v>3</v>
      </c>
      <c r="M474" s="427">
        <v>120</v>
      </c>
      <c r="P474" s="405"/>
      <c r="R474" s="405"/>
    </row>
    <row r="475" spans="1:21" s="396" customFormat="1" ht="22.5">
      <c r="A475" s="785"/>
      <c r="B475" s="394" t="s">
        <v>77</v>
      </c>
      <c r="C475" s="374" t="s">
        <v>79</v>
      </c>
      <c r="D475" s="394" t="s">
        <v>22</v>
      </c>
      <c r="E475" s="758" t="s">
        <v>81</v>
      </c>
      <c r="F475" s="758"/>
      <c r="G475" s="777"/>
      <c r="H475" s="778"/>
      <c r="I475" s="779"/>
      <c r="J475" s="426" t="s">
        <v>17</v>
      </c>
      <c r="K475" s="425"/>
      <c r="L475" s="419" t="s">
        <v>3</v>
      </c>
      <c r="M475" s="424">
        <v>454.22</v>
      </c>
      <c r="P475" s="405"/>
      <c r="R475" s="405"/>
    </row>
    <row r="476" spans="1:21" s="396" customFormat="1">
      <c r="A476" s="785"/>
      <c r="B476" s="394"/>
      <c r="C476" s="374"/>
      <c r="D476" s="394"/>
      <c r="E476" s="394"/>
      <c r="F476" s="394"/>
      <c r="G476" s="423"/>
      <c r="H476" s="422"/>
      <c r="I476" s="421"/>
      <c r="J476" s="420" t="s">
        <v>5</v>
      </c>
      <c r="K476" s="419"/>
      <c r="L476" s="419"/>
      <c r="M476" s="418"/>
      <c r="P476" s="405"/>
      <c r="R476" s="405"/>
    </row>
    <row r="477" spans="1:21" s="396" customFormat="1" ht="31.15" customHeight="1" thickBot="1">
      <c r="A477" s="786"/>
      <c r="B477" s="417" t="s">
        <v>6352</v>
      </c>
      <c r="C477" s="416" t="s">
        <v>6351</v>
      </c>
      <c r="D477" s="415">
        <v>43759</v>
      </c>
      <c r="E477" s="414" t="s">
        <v>4</v>
      </c>
      <c r="F477" s="413" t="s">
        <v>6350</v>
      </c>
      <c r="G477" s="412"/>
      <c r="H477" s="411"/>
      <c r="I477" s="410"/>
      <c r="J477" s="409" t="s">
        <v>4893</v>
      </c>
      <c r="K477" s="408"/>
      <c r="L477" s="407"/>
      <c r="M477" s="406"/>
      <c r="P477" s="405"/>
      <c r="R477" s="405"/>
    </row>
    <row r="478" spans="1:21" s="396" customFormat="1" ht="22.5">
      <c r="A478" s="784">
        <v>93</v>
      </c>
      <c r="B478" s="437" t="s">
        <v>76</v>
      </c>
      <c r="C478" s="438" t="s">
        <v>78</v>
      </c>
      <c r="D478" s="437" t="s">
        <v>23</v>
      </c>
      <c r="E478" s="772" t="s">
        <v>80</v>
      </c>
      <c r="F478" s="772"/>
      <c r="G478" s="772" t="s">
        <v>71</v>
      </c>
      <c r="H478" s="773"/>
      <c r="I478" s="436"/>
      <c r="J478" s="435"/>
      <c r="K478" s="435"/>
      <c r="L478" s="435"/>
      <c r="M478" s="434"/>
      <c r="P478" s="405"/>
      <c r="R478" s="405"/>
    </row>
    <row r="479" spans="1:21" s="396" customFormat="1" ht="30.6" customHeight="1">
      <c r="A479" s="785"/>
      <c r="B479" s="433" t="s">
        <v>6349</v>
      </c>
      <c r="C479" s="433" t="s">
        <v>6348</v>
      </c>
      <c r="D479" s="432">
        <v>43741</v>
      </c>
      <c r="E479" s="431"/>
      <c r="F479" s="430" t="s">
        <v>6347</v>
      </c>
      <c r="G479" s="774" t="s">
        <v>6345</v>
      </c>
      <c r="H479" s="775"/>
      <c r="I479" s="776"/>
      <c r="J479" s="429" t="s">
        <v>6</v>
      </c>
      <c r="K479" s="428"/>
      <c r="L479" s="425" t="s">
        <v>3</v>
      </c>
      <c r="M479" s="427">
        <v>334</v>
      </c>
      <c r="P479" s="405"/>
      <c r="R479" s="405"/>
    </row>
    <row r="480" spans="1:21" s="396" customFormat="1" ht="22.5">
      <c r="A480" s="785"/>
      <c r="B480" s="394" t="s">
        <v>77</v>
      </c>
      <c r="C480" s="374" t="s">
        <v>79</v>
      </c>
      <c r="D480" s="394" t="s">
        <v>22</v>
      </c>
      <c r="E480" s="758" t="s">
        <v>81</v>
      </c>
      <c r="F480" s="758"/>
      <c r="G480" s="777"/>
      <c r="H480" s="778"/>
      <c r="I480" s="779"/>
      <c r="J480" s="426" t="s">
        <v>17</v>
      </c>
      <c r="K480" s="425"/>
      <c r="L480" s="419" t="s">
        <v>3</v>
      </c>
      <c r="M480" s="424">
        <v>563.6</v>
      </c>
      <c r="P480" s="405"/>
      <c r="R480" s="405"/>
    </row>
    <row r="481" spans="1:18" s="396" customFormat="1">
      <c r="A481" s="785"/>
      <c r="B481" s="394"/>
      <c r="C481" s="374"/>
      <c r="D481" s="394"/>
      <c r="E481" s="394"/>
      <c r="F481" s="394"/>
      <c r="G481" s="423"/>
      <c r="H481" s="422"/>
      <c r="I481" s="421"/>
      <c r="J481" s="420" t="s">
        <v>5</v>
      </c>
      <c r="K481" s="419"/>
      <c r="L481" s="419"/>
      <c r="M481" s="418"/>
      <c r="P481" s="405"/>
      <c r="R481" s="405"/>
    </row>
    <row r="482" spans="1:18" s="396" customFormat="1" ht="13.5" thickBot="1">
      <c r="A482" s="786"/>
      <c r="B482" s="417" t="s">
        <v>6346</v>
      </c>
      <c r="C482" s="416" t="s">
        <v>6345</v>
      </c>
      <c r="D482" s="415">
        <v>43742</v>
      </c>
      <c r="E482" s="414" t="s">
        <v>4</v>
      </c>
      <c r="F482" s="413" t="s">
        <v>6344</v>
      </c>
      <c r="G482" s="412"/>
      <c r="H482" s="411"/>
      <c r="I482" s="410"/>
      <c r="J482" s="409" t="s">
        <v>4893</v>
      </c>
      <c r="K482" s="408"/>
      <c r="L482" s="407"/>
      <c r="M482" s="406"/>
      <c r="P482" s="405"/>
      <c r="R482" s="405"/>
    </row>
    <row r="483" spans="1:18" s="396" customFormat="1" ht="22.5">
      <c r="A483" s="784">
        <v>94</v>
      </c>
      <c r="B483" s="437" t="s">
        <v>76</v>
      </c>
      <c r="C483" s="438" t="s">
        <v>78</v>
      </c>
      <c r="D483" s="437" t="s">
        <v>23</v>
      </c>
      <c r="E483" s="772" t="s">
        <v>80</v>
      </c>
      <c r="F483" s="772"/>
      <c r="G483" s="772" t="s">
        <v>71</v>
      </c>
      <c r="H483" s="773"/>
      <c r="I483" s="436"/>
      <c r="J483" s="435"/>
      <c r="K483" s="435"/>
      <c r="L483" s="435"/>
      <c r="M483" s="434"/>
      <c r="P483" s="405"/>
      <c r="R483" s="405"/>
    </row>
    <row r="484" spans="1:18" s="396" customFormat="1" ht="112.5">
      <c r="A484" s="785"/>
      <c r="B484" s="433" t="s">
        <v>6343</v>
      </c>
      <c r="C484" s="433" t="s">
        <v>6342</v>
      </c>
      <c r="D484" s="432">
        <v>43752</v>
      </c>
      <c r="E484" s="431"/>
      <c r="F484" s="430" t="s">
        <v>6341</v>
      </c>
      <c r="G484" s="774" t="s">
        <v>6340</v>
      </c>
      <c r="H484" s="775"/>
      <c r="I484" s="776"/>
      <c r="J484" s="429" t="s">
        <v>6</v>
      </c>
      <c r="K484" s="428"/>
      <c r="L484" s="425" t="s">
        <v>3</v>
      </c>
      <c r="M484" s="427">
        <v>192</v>
      </c>
      <c r="P484" s="405"/>
      <c r="R484" s="405"/>
    </row>
    <row r="485" spans="1:18" s="396" customFormat="1" ht="23.25" thickBot="1">
      <c r="A485" s="785"/>
      <c r="B485" s="394" t="s">
        <v>77</v>
      </c>
      <c r="C485" s="374" t="s">
        <v>79</v>
      </c>
      <c r="D485" s="394" t="s">
        <v>22</v>
      </c>
      <c r="E485" s="758" t="s">
        <v>81</v>
      </c>
      <c r="F485" s="758"/>
      <c r="G485" s="777"/>
      <c r="H485" s="778"/>
      <c r="I485" s="779"/>
      <c r="J485" s="426" t="s">
        <v>6003</v>
      </c>
      <c r="K485" s="425"/>
      <c r="L485" s="419" t="s">
        <v>3</v>
      </c>
      <c r="M485" s="406">
        <v>690.3</v>
      </c>
      <c r="P485" s="405"/>
      <c r="R485" s="405"/>
    </row>
    <row r="486" spans="1:18" s="396" customFormat="1">
      <c r="A486" s="785"/>
      <c r="B486" s="394"/>
      <c r="C486" s="374"/>
      <c r="D486" s="394"/>
      <c r="E486" s="394"/>
      <c r="F486" s="394"/>
      <c r="G486" s="423"/>
      <c r="H486" s="422"/>
      <c r="I486" s="421"/>
      <c r="J486" s="420" t="s">
        <v>5</v>
      </c>
      <c r="K486" s="419"/>
      <c r="L486" s="419"/>
      <c r="M486" s="418"/>
      <c r="P486" s="405"/>
      <c r="R486" s="405"/>
    </row>
    <row r="487" spans="1:18" s="396" customFormat="1" ht="23.25" thickBot="1">
      <c r="A487" s="786"/>
      <c r="B487" s="417" t="s">
        <v>4002</v>
      </c>
      <c r="C487" s="416" t="s">
        <v>6340</v>
      </c>
      <c r="D487" s="415">
        <v>43754</v>
      </c>
      <c r="E487" s="414" t="s">
        <v>4</v>
      </c>
      <c r="F487" s="413" t="s">
        <v>6339</v>
      </c>
      <c r="G487" s="412"/>
      <c r="H487" s="411"/>
      <c r="I487" s="410"/>
      <c r="J487" s="447" t="s">
        <v>4893</v>
      </c>
      <c r="K487" s="446"/>
      <c r="L487" s="445"/>
      <c r="M487" s="444"/>
      <c r="P487" s="405"/>
      <c r="R487" s="405"/>
    </row>
    <row r="488" spans="1:18" s="396" customFormat="1" ht="22.5">
      <c r="A488" s="784">
        <v>95</v>
      </c>
      <c r="B488" s="437" t="s">
        <v>76</v>
      </c>
      <c r="C488" s="438" t="s">
        <v>78</v>
      </c>
      <c r="D488" s="437" t="s">
        <v>23</v>
      </c>
      <c r="E488" s="772" t="s">
        <v>80</v>
      </c>
      <c r="F488" s="772"/>
      <c r="G488" s="772" t="s">
        <v>71</v>
      </c>
      <c r="H488" s="773"/>
      <c r="I488" s="436"/>
      <c r="J488" s="435"/>
      <c r="K488" s="435"/>
      <c r="L488" s="435"/>
      <c r="M488" s="434"/>
      <c r="P488" s="405"/>
      <c r="R488" s="405"/>
    </row>
    <row r="489" spans="1:18" s="396" customFormat="1" ht="40.9" customHeight="1">
      <c r="A489" s="785"/>
      <c r="B489" s="433" t="s">
        <v>6335</v>
      </c>
      <c r="C489" s="433" t="s">
        <v>6338</v>
      </c>
      <c r="D489" s="432">
        <v>43779</v>
      </c>
      <c r="E489" s="431"/>
      <c r="F489" s="430" t="s">
        <v>4965</v>
      </c>
      <c r="G489" s="774" t="s">
        <v>6337</v>
      </c>
      <c r="H489" s="775"/>
      <c r="I489" s="776"/>
      <c r="J489" s="429" t="s">
        <v>6</v>
      </c>
      <c r="K489" s="428"/>
      <c r="L489" s="425" t="s">
        <v>3</v>
      </c>
      <c r="M489" s="427">
        <v>552</v>
      </c>
      <c r="P489" s="405"/>
      <c r="R489" s="405"/>
    </row>
    <row r="490" spans="1:18" s="396" customFormat="1" ht="22.5">
      <c r="A490" s="785"/>
      <c r="B490" s="394" t="s">
        <v>77</v>
      </c>
      <c r="C490" s="374" t="s">
        <v>79</v>
      </c>
      <c r="D490" s="394" t="s">
        <v>22</v>
      </c>
      <c r="E490" s="758" t="s">
        <v>81</v>
      </c>
      <c r="F490" s="758"/>
      <c r="G490" s="777"/>
      <c r="H490" s="778"/>
      <c r="I490" s="779"/>
      <c r="J490" s="426" t="s">
        <v>17</v>
      </c>
      <c r="K490" s="425"/>
      <c r="L490" s="419" t="s">
        <v>3</v>
      </c>
      <c r="M490" s="424">
        <v>292.60000000000002</v>
      </c>
      <c r="P490" s="405"/>
      <c r="R490" s="405"/>
    </row>
    <row r="491" spans="1:18" s="396" customFormat="1">
      <c r="A491" s="785"/>
      <c r="B491" s="394"/>
      <c r="C491" s="374"/>
      <c r="D491" s="394"/>
      <c r="E491" s="394"/>
      <c r="F491" s="394"/>
      <c r="G491" s="423"/>
      <c r="H491" s="422"/>
      <c r="I491" s="421"/>
      <c r="J491" s="420" t="s">
        <v>5</v>
      </c>
      <c r="K491" s="419"/>
      <c r="L491" s="419"/>
      <c r="M491" s="418"/>
      <c r="P491" s="405"/>
      <c r="R491" s="405"/>
    </row>
    <row r="492" spans="1:18" s="396" customFormat="1" ht="13.5" thickBot="1">
      <c r="A492" s="786"/>
      <c r="B492" s="417" t="s">
        <v>5262</v>
      </c>
      <c r="C492" s="416" t="s">
        <v>6337</v>
      </c>
      <c r="D492" s="415">
        <v>43782</v>
      </c>
      <c r="E492" s="414" t="s">
        <v>4</v>
      </c>
      <c r="F492" s="413" t="s">
        <v>6336</v>
      </c>
      <c r="G492" s="412"/>
      <c r="H492" s="411"/>
      <c r="I492" s="410"/>
      <c r="J492" s="409" t="s">
        <v>4893</v>
      </c>
      <c r="K492" s="408"/>
      <c r="L492" s="407"/>
      <c r="M492" s="406"/>
      <c r="P492" s="405"/>
      <c r="R492" s="405"/>
    </row>
    <row r="493" spans="1:18" s="396" customFormat="1" ht="22.5">
      <c r="A493" s="784">
        <v>96</v>
      </c>
      <c r="B493" s="437" t="s">
        <v>76</v>
      </c>
      <c r="C493" s="438" t="s">
        <v>78</v>
      </c>
      <c r="D493" s="437" t="s">
        <v>23</v>
      </c>
      <c r="E493" s="772" t="s">
        <v>80</v>
      </c>
      <c r="F493" s="772"/>
      <c r="G493" s="772" t="s">
        <v>71</v>
      </c>
      <c r="H493" s="773"/>
      <c r="I493" s="436"/>
      <c r="J493" s="435"/>
      <c r="K493" s="435"/>
      <c r="L493" s="435"/>
      <c r="M493" s="434"/>
      <c r="P493" s="405"/>
      <c r="R493" s="405"/>
    </row>
    <row r="494" spans="1:18" s="396" customFormat="1" ht="20.45" customHeight="1">
      <c r="A494" s="785"/>
      <c r="B494" s="433" t="s">
        <v>6335</v>
      </c>
      <c r="C494" s="433" t="s">
        <v>6334</v>
      </c>
      <c r="D494" s="432">
        <v>43852</v>
      </c>
      <c r="E494" s="431"/>
      <c r="F494" s="430" t="s">
        <v>5663</v>
      </c>
      <c r="G494" s="774" t="s">
        <v>6333</v>
      </c>
      <c r="H494" s="775"/>
      <c r="I494" s="776"/>
      <c r="J494" s="429" t="s">
        <v>6</v>
      </c>
      <c r="K494" s="428"/>
      <c r="L494" s="425" t="s">
        <v>3</v>
      </c>
      <c r="M494" s="427">
        <v>256</v>
      </c>
      <c r="P494" s="405"/>
      <c r="R494" s="405"/>
    </row>
    <row r="495" spans="1:18" s="396" customFormat="1" ht="22.5">
      <c r="A495" s="785"/>
      <c r="B495" s="394" t="s">
        <v>77</v>
      </c>
      <c r="C495" s="374" t="s">
        <v>79</v>
      </c>
      <c r="D495" s="394" t="s">
        <v>22</v>
      </c>
      <c r="E495" s="758" t="s">
        <v>81</v>
      </c>
      <c r="F495" s="758"/>
      <c r="G495" s="777"/>
      <c r="H495" s="778"/>
      <c r="I495" s="779"/>
      <c r="J495" s="426" t="s">
        <v>17</v>
      </c>
      <c r="K495" s="425"/>
      <c r="L495" s="419"/>
      <c r="M495" s="424"/>
      <c r="P495" s="405"/>
      <c r="R495" s="405"/>
    </row>
    <row r="496" spans="1:18" s="396" customFormat="1">
      <c r="A496" s="785"/>
      <c r="B496" s="394"/>
      <c r="C496" s="374"/>
      <c r="D496" s="394"/>
      <c r="E496" s="394"/>
      <c r="F496" s="394"/>
      <c r="G496" s="423"/>
      <c r="H496" s="422"/>
      <c r="I496" s="421"/>
      <c r="J496" s="420" t="s">
        <v>5</v>
      </c>
      <c r="K496" s="419"/>
      <c r="L496" s="419"/>
      <c r="M496" s="418"/>
      <c r="P496" s="405"/>
      <c r="R496" s="405"/>
    </row>
    <row r="497" spans="1:18" s="396" customFormat="1" ht="13.5" thickBot="1">
      <c r="A497" s="786"/>
      <c r="B497" s="417" t="s">
        <v>5262</v>
      </c>
      <c r="C497" s="416" t="s">
        <v>6333</v>
      </c>
      <c r="D497" s="415">
        <v>43854</v>
      </c>
      <c r="E497" s="414" t="s">
        <v>4</v>
      </c>
      <c r="F497" s="413" t="s">
        <v>6321</v>
      </c>
      <c r="G497" s="412"/>
      <c r="H497" s="411"/>
      <c r="I497" s="410"/>
      <c r="J497" s="409" t="s">
        <v>4893</v>
      </c>
      <c r="K497" s="408"/>
      <c r="L497" s="407"/>
      <c r="M497" s="406"/>
      <c r="P497" s="405"/>
      <c r="R497" s="405"/>
    </row>
    <row r="498" spans="1:18" s="396" customFormat="1" ht="22.5">
      <c r="A498" s="784">
        <v>97</v>
      </c>
      <c r="B498" s="437" t="s">
        <v>76</v>
      </c>
      <c r="C498" s="438" t="s">
        <v>78</v>
      </c>
      <c r="D498" s="437" t="s">
        <v>23</v>
      </c>
      <c r="E498" s="772" t="s">
        <v>80</v>
      </c>
      <c r="F498" s="772"/>
      <c r="G498" s="772" t="s">
        <v>71</v>
      </c>
      <c r="H498" s="773"/>
      <c r="I498" s="436"/>
      <c r="J498" s="435"/>
      <c r="K498" s="435"/>
      <c r="L498" s="435"/>
      <c r="M498" s="434"/>
      <c r="P498" s="405"/>
      <c r="R498" s="405"/>
    </row>
    <row r="499" spans="1:18" s="396" customFormat="1" ht="30.6" customHeight="1">
      <c r="A499" s="785"/>
      <c r="B499" s="433" t="s">
        <v>6332</v>
      </c>
      <c r="C499" s="433" t="s">
        <v>6331</v>
      </c>
      <c r="D499" s="432">
        <v>43801</v>
      </c>
      <c r="E499" s="431"/>
      <c r="F499" s="430" t="s">
        <v>6330</v>
      </c>
      <c r="G499" s="774" t="s">
        <v>5657</v>
      </c>
      <c r="H499" s="775"/>
      <c r="I499" s="776"/>
      <c r="J499" s="429" t="s">
        <v>6004</v>
      </c>
      <c r="K499" s="428"/>
      <c r="L499" s="425" t="s">
        <v>3</v>
      </c>
      <c r="M499" s="427">
        <v>340</v>
      </c>
      <c r="P499" s="405"/>
      <c r="R499" s="405"/>
    </row>
    <row r="500" spans="1:18" s="396" customFormat="1" ht="22.5">
      <c r="A500" s="785"/>
      <c r="B500" s="394" t="s">
        <v>77</v>
      </c>
      <c r="C500" s="374" t="s">
        <v>79</v>
      </c>
      <c r="D500" s="394" t="s">
        <v>22</v>
      </c>
      <c r="E500" s="758" t="s">
        <v>81</v>
      </c>
      <c r="F500" s="758"/>
      <c r="G500" s="777"/>
      <c r="H500" s="778"/>
      <c r="I500" s="779"/>
      <c r="J500" s="426" t="s">
        <v>17</v>
      </c>
      <c r="K500" s="425"/>
      <c r="L500" s="419" t="s">
        <v>3</v>
      </c>
      <c r="M500" s="424">
        <v>401.1</v>
      </c>
      <c r="P500" s="405"/>
      <c r="R500" s="405"/>
    </row>
    <row r="501" spans="1:18" s="396" customFormat="1">
      <c r="A501" s="785"/>
      <c r="B501" s="394"/>
      <c r="C501" s="374"/>
      <c r="D501" s="394"/>
      <c r="E501" s="394"/>
      <c r="F501" s="394"/>
      <c r="G501" s="423"/>
      <c r="H501" s="422"/>
      <c r="I501" s="421"/>
      <c r="J501" s="420" t="s">
        <v>5</v>
      </c>
      <c r="K501" s="419"/>
      <c r="L501" s="419"/>
      <c r="M501" s="418"/>
      <c r="P501" s="405"/>
      <c r="R501" s="405"/>
    </row>
    <row r="502" spans="1:18" s="396" customFormat="1" ht="15" thickBot="1">
      <c r="A502" s="786"/>
      <c r="B502" s="417" t="s">
        <v>5239</v>
      </c>
      <c r="C502" s="416" t="s">
        <v>5657</v>
      </c>
      <c r="D502" s="415">
        <v>43803</v>
      </c>
      <c r="E502" s="414" t="s">
        <v>4</v>
      </c>
      <c r="F502" s="413" t="s">
        <v>5181</v>
      </c>
      <c r="G502" s="412"/>
      <c r="H502" s="411"/>
      <c r="I502" s="410"/>
      <c r="J502" s="513" t="s">
        <v>157</v>
      </c>
      <c r="K502" s="446"/>
      <c r="L502" s="445" t="s">
        <v>3</v>
      </c>
      <c r="M502" s="444">
        <v>60</v>
      </c>
      <c r="P502" s="405"/>
      <c r="R502" s="405"/>
    </row>
    <row r="503" spans="1:18" s="396" customFormat="1" ht="22.5">
      <c r="A503" s="784">
        <v>98</v>
      </c>
      <c r="B503" s="437" t="s">
        <v>76</v>
      </c>
      <c r="C503" s="438" t="s">
        <v>78</v>
      </c>
      <c r="D503" s="437" t="s">
        <v>23</v>
      </c>
      <c r="E503" s="772" t="s">
        <v>80</v>
      </c>
      <c r="F503" s="772"/>
      <c r="G503" s="772" t="s">
        <v>71</v>
      </c>
      <c r="H503" s="773"/>
      <c r="I503" s="436"/>
      <c r="J503" s="435"/>
      <c r="K503" s="435"/>
      <c r="L503" s="435"/>
      <c r="M503" s="434"/>
      <c r="P503" s="405"/>
      <c r="R503" s="405"/>
    </row>
    <row r="504" spans="1:18" s="396" customFormat="1" ht="225">
      <c r="A504" s="785"/>
      <c r="B504" s="433" t="s">
        <v>6329</v>
      </c>
      <c r="C504" s="433" t="s">
        <v>6328</v>
      </c>
      <c r="D504" s="432">
        <v>43750</v>
      </c>
      <c r="E504" s="431"/>
      <c r="F504" s="430" t="s">
        <v>5183</v>
      </c>
      <c r="G504" s="774" t="s">
        <v>6327</v>
      </c>
      <c r="H504" s="775"/>
      <c r="I504" s="776"/>
      <c r="J504" s="429" t="s">
        <v>6</v>
      </c>
      <c r="K504" s="428"/>
      <c r="L504" s="425" t="s">
        <v>3</v>
      </c>
      <c r="M504" s="427">
        <v>298</v>
      </c>
      <c r="P504" s="405"/>
      <c r="R504" s="405"/>
    </row>
    <row r="505" spans="1:18" s="396" customFormat="1" ht="22.5">
      <c r="A505" s="785"/>
      <c r="B505" s="394" t="s">
        <v>77</v>
      </c>
      <c r="C505" s="374" t="s">
        <v>79</v>
      </c>
      <c r="D505" s="394" t="s">
        <v>22</v>
      </c>
      <c r="E505" s="758" t="s">
        <v>81</v>
      </c>
      <c r="F505" s="758"/>
      <c r="G505" s="777"/>
      <c r="H505" s="778"/>
      <c r="I505" s="779"/>
      <c r="J505" s="426" t="s">
        <v>17</v>
      </c>
      <c r="K505" s="425"/>
      <c r="L505" s="419" t="s">
        <v>3</v>
      </c>
      <c r="M505" s="424">
        <v>470.59</v>
      </c>
      <c r="P505" s="405"/>
      <c r="R505" s="405"/>
    </row>
    <row r="506" spans="1:18" s="396" customFormat="1">
      <c r="A506" s="785"/>
      <c r="B506" s="394"/>
      <c r="C506" s="374"/>
      <c r="D506" s="394"/>
      <c r="E506" s="394"/>
      <c r="F506" s="394"/>
      <c r="G506" s="423"/>
      <c r="H506" s="422"/>
      <c r="I506" s="421"/>
      <c r="J506" s="420" t="s">
        <v>5</v>
      </c>
      <c r="K506" s="419"/>
      <c r="L506" s="419"/>
      <c r="M506" s="418"/>
      <c r="P506" s="405"/>
      <c r="R506" s="405"/>
    </row>
    <row r="507" spans="1:18" s="396" customFormat="1" ht="23.25" thickBot="1">
      <c r="A507" s="786"/>
      <c r="B507" s="417" t="s">
        <v>5272</v>
      </c>
      <c r="C507" s="416" t="s">
        <v>6327</v>
      </c>
      <c r="D507" s="415">
        <v>43752</v>
      </c>
      <c r="E507" s="414" t="s">
        <v>4</v>
      </c>
      <c r="F507" s="413" t="s">
        <v>6326</v>
      </c>
      <c r="G507" s="412"/>
      <c r="H507" s="411"/>
      <c r="I507" s="410"/>
      <c r="J507" s="409" t="s">
        <v>4893</v>
      </c>
      <c r="K507" s="408"/>
      <c r="L507" s="407"/>
      <c r="M507" s="406"/>
      <c r="P507" s="405"/>
      <c r="R507" s="405"/>
    </row>
    <row r="508" spans="1:18" s="396" customFormat="1" ht="22.5">
      <c r="A508" s="784">
        <v>99</v>
      </c>
      <c r="B508" s="437" t="s">
        <v>76</v>
      </c>
      <c r="C508" s="438" t="s">
        <v>78</v>
      </c>
      <c r="D508" s="437" t="s">
        <v>23</v>
      </c>
      <c r="E508" s="772" t="s">
        <v>80</v>
      </c>
      <c r="F508" s="772"/>
      <c r="G508" s="772" t="s">
        <v>71</v>
      </c>
      <c r="H508" s="773"/>
      <c r="I508" s="436"/>
      <c r="J508" s="435"/>
      <c r="K508" s="435"/>
      <c r="L508" s="435"/>
      <c r="M508" s="434"/>
      <c r="P508" s="405"/>
      <c r="R508" s="405"/>
    </row>
    <row r="509" spans="1:18" s="396" customFormat="1" ht="30.6" customHeight="1">
      <c r="A509" s="785"/>
      <c r="B509" s="433" t="s">
        <v>6325</v>
      </c>
      <c r="C509" s="433" t="s">
        <v>6324</v>
      </c>
      <c r="D509" s="432">
        <v>43852</v>
      </c>
      <c r="E509" s="431"/>
      <c r="F509" s="430" t="s">
        <v>4965</v>
      </c>
      <c r="G509" s="774" t="s">
        <v>6322</v>
      </c>
      <c r="H509" s="775"/>
      <c r="I509" s="776"/>
      <c r="J509" s="429" t="s">
        <v>6</v>
      </c>
      <c r="K509" s="428"/>
      <c r="L509" s="425" t="s">
        <v>3</v>
      </c>
      <c r="M509" s="427">
        <v>368</v>
      </c>
      <c r="P509" s="405"/>
      <c r="R509" s="405"/>
    </row>
    <row r="510" spans="1:18" s="396" customFormat="1" ht="22.5">
      <c r="A510" s="785"/>
      <c r="B510" s="394" t="s">
        <v>77</v>
      </c>
      <c r="C510" s="374" t="s">
        <v>79</v>
      </c>
      <c r="D510" s="394" t="s">
        <v>22</v>
      </c>
      <c r="E510" s="758" t="s">
        <v>81</v>
      </c>
      <c r="F510" s="758"/>
      <c r="G510" s="777"/>
      <c r="H510" s="778"/>
      <c r="I510" s="779"/>
      <c r="J510" s="426" t="s">
        <v>17</v>
      </c>
      <c r="K510" s="425"/>
      <c r="L510" s="419" t="s">
        <v>3</v>
      </c>
      <c r="M510" s="424">
        <v>513.51</v>
      </c>
      <c r="P510" s="405"/>
      <c r="R510" s="405"/>
    </row>
    <row r="511" spans="1:18" s="396" customFormat="1">
      <c r="A511" s="785"/>
      <c r="B511" s="394"/>
      <c r="C511" s="374"/>
      <c r="D511" s="394"/>
      <c r="E511" s="394"/>
      <c r="F511" s="394"/>
      <c r="G511" s="423"/>
      <c r="H511" s="422"/>
      <c r="I511" s="421"/>
      <c r="J511" s="420" t="s">
        <v>5</v>
      </c>
      <c r="K511" s="419"/>
      <c r="L511" s="419"/>
      <c r="M511" s="418"/>
      <c r="P511" s="405"/>
      <c r="R511" s="405"/>
    </row>
    <row r="512" spans="1:18" s="396" customFormat="1" ht="23.25" thickBot="1">
      <c r="A512" s="786"/>
      <c r="B512" s="417" t="s">
        <v>6323</v>
      </c>
      <c r="C512" s="416" t="s">
        <v>6322</v>
      </c>
      <c r="D512" s="415">
        <v>43854</v>
      </c>
      <c r="E512" s="414" t="s">
        <v>4</v>
      </c>
      <c r="F512" s="413" t="s">
        <v>6321</v>
      </c>
      <c r="G512" s="412"/>
      <c r="H512" s="411"/>
      <c r="I512" s="410"/>
      <c r="J512" s="409" t="s">
        <v>4893</v>
      </c>
      <c r="K512" s="408"/>
      <c r="L512" s="407"/>
      <c r="M512" s="406"/>
      <c r="P512" s="405"/>
      <c r="R512" s="405"/>
    </row>
    <row r="513" spans="1:18" s="396" customFormat="1" ht="22.5">
      <c r="A513" s="784">
        <v>100</v>
      </c>
      <c r="B513" s="437" t="s">
        <v>76</v>
      </c>
      <c r="C513" s="438" t="s">
        <v>78</v>
      </c>
      <c r="D513" s="437" t="s">
        <v>23</v>
      </c>
      <c r="E513" s="772" t="s">
        <v>80</v>
      </c>
      <c r="F513" s="772"/>
      <c r="G513" s="772" t="s">
        <v>71</v>
      </c>
      <c r="H513" s="773"/>
      <c r="I513" s="436"/>
      <c r="J513" s="435"/>
      <c r="K513" s="435"/>
      <c r="L513" s="435"/>
      <c r="M513" s="434"/>
      <c r="P513" s="405"/>
      <c r="R513" s="405"/>
    </row>
    <row r="514" spans="1:18" s="396" customFormat="1" ht="30.6" customHeight="1">
      <c r="A514" s="785"/>
      <c r="B514" s="433" t="s">
        <v>6320</v>
      </c>
      <c r="C514" s="433" t="s">
        <v>6319</v>
      </c>
      <c r="D514" s="432">
        <v>43852</v>
      </c>
      <c r="E514" s="431"/>
      <c r="F514" s="430" t="s">
        <v>5617</v>
      </c>
      <c r="G514" s="774" t="s">
        <v>6317</v>
      </c>
      <c r="H514" s="775"/>
      <c r="I514" s="776"/>
      <c r="J514" s="429" t="s">
        <v>6</v>
      </c>
      <c r="K514" s="428"/>
      <c r="L514" s="425" t="s">
        <v>3</v>
      </c>
      <c r="M514" s="427">
        <v>132</v>
      </c>
      <c r="P514" s="405"/>
      <c r="R514" s="405"/>
    </row>
    <row r="515" spans="1:18" s="396" customFormat="1" ht="22.5">
      <c r="A515" s="785"/>
      <c r="B515" s="394" t="s">
        <v>77</v>
      </c>
      <c r="C515" s="374" t="s">
        <v>79</v>
      </c>
      <c r="D515" s="394" t="s">
        <v>22</v>
      </c>
      <c r="E515" s="758" t="s">
        <v>81</v>
      </c>
      <c r="F515" s="758"/>
      <c r="G515" s="777"/>
      <c r="H515" s="778"/>
      <c r="I515" s="779"/>
      <c r="J515" s="426" t="s">
        <v>17</v>
      </c>
      <c r="K515" s="425"/>
      <c r="L515" s="419" t="s">
        <v>3</v>
      </c>
      <c r="M515" s="424">
        <v>425.8</v>
      </c>
      <c r="P515" s="405"/>
      <c r="R515" s="405"/>
    </row>
    <row r="516" spans="1:18" s="396" customFormat="1">
      <c r="A516" s="785"/>
      <c r="B516" s="394"/>
      <c r="C516" s="374"/>
      <c r="D516" s="394"/>
      <c r="E516" s="394"/>
      <c r="F516" s="394"/>
      <c r="G516" s="423"/>
      <c r="H516" s="422"/>
      <c r="I516" s="421"/>
      <c r="J516" s="420" t="s">
        <v>5</v>
      </c>
      <c r="K516" s="419"/>
      <c r="L516" s="419"/>
      <c r="M516" s="418"/>
      <c r="P516" s="405"/>
      <c r="R516" s="405"/>
    </row>
    <row r="517" spans="1:18" s="396" customFormat="1" ht="23.25" thickBot="1">
      <c r="A517" s="786"/>
      <c r="B517" s="417" t="s">
        <v>6318</v>
      </c>
      <c r="C517" s="416" t="s">
        <v>6317</v>
      </c>
      <c r="D517" s="415">
        <v>43853</v>
      </c>
      <c r="E517" s="414" t="s">
        <v>4</v>
      </c>
      <c r="F517" s="413" t="s">
        <v>6316</v>
      </c>
      <c r="G517" s="412"/>
      <c r="H517" s="411"/>
      <c r="I517" s="410"/>
      <c r="J517" s="409" t="s">
        <v>4893</v>
      </c>
      <c r="K517" s="408"/>
      <c r="L517" s="407"/>
      <c r="M517" s="406"/>
      <c r="P517" s="405"/>
      <c r="R517" s="405"/>
    </row>
    <row r="518" spans="1:18" s="396" customFormat="1" ht="22.5">
      <c r="A518" s="784">
        <v>101</v>
      </c>
      <c r="B518" s="437" t="s">
        <v>76</v>
      </c>
      <c r="C518" s="438" t="s">
        <v>78</v>
      </c>
      <c r="D518" s="437" t="s">
        <v>23</v>
      </c>
      <c r="E518" s="772" t="s">
        <v>80</v>
      </c>
      <c r="F518" s="772"/>
      <c r="G518" s="772" t="s">
        <v>71</v>
      </c>
      <c r="H518" s="773"/>
      <c r="I518" s="436"/>
      <c r="J518" s="435"/>
      <c r="K518" s="435"/>
      <c r="L518" s="435"/>
      <c r="M518" s="434"/>
      <c r="P518" s="405"/>
      <c r="R518" s="405"/>
    </row>
    <row r="519" spans="1:18" s="396" customFormat="1" ht="30.6" customHeight="1">
      <c r="A519" s="785"/>
      <c r="B519" s="433" t="s">
        <v>6315</v>
      </c>
      <c r="C519" s="433" t="s">
        <v>6314</v>
      </c>
      <c r="D519" s="432">
        <v>43870</v>
      </c>
      <c r="E519" s="431"/>
      <c r="F519" s="430" t="s">
        <v>5071</v>
      </c>
      <c r="G519" s="774" t="s">
        <v>6312</v>
      </c>
      <c r="H519" s="775"/>
      <c r="I519" s="776"/>
      <c r="J519" s="429" t="s">
        <v>6</v>
      </c>
      <c r="K519" s="428"/>
      <c r="L519" s="425"/>
      <c r="M519" s="427"/>
      <c r="P519" s="405"/>
      <c r="R519" s="405"/>
    </row>
    <row r="520" spans="1:18" s="396" customFormat="1" ht="22.5">
      <c r="A520" s="785"/>
      <c r="B520" s="394" t="s">
        <v>77</v>
      </c>
      <c r="C520" s="374" t="s">
        <v>79</v>
      </c>
      <c r="D520" s="394" t="s">
        <v>22</v>
      </c>
      <c r="E520" s="758" t="s">
        <v>81</v>
      </c>
      <c r="F520" s="758"/>
      <c r="G520" s="777"/>
      <c r="H520" s="778"/>
      <c r="I520" s="779"/>
      <c r="J520" s="426" t="s">
        <v>17</v>
      </c>
      <c r="K520" s="425"/>
      <c r="L520" s="419" t="s">
        <v>3</v>
      </c>
      <c r="M520" s="424">
        <v>1230.45</v>
      </c>
      <c r="P520" s="405"/>
      <c r="R520" s="405"/>
    </row>
    <row r="521" spans="1:18" s="396" customFormat="1">
      <c r="A521" s="785"/>
      <c r="B521" s="394"/>
      <c r="C521" s="374"/>
      <c r="D521" s="394"/>
      <c r="E521" s="394"/>
      <c r="F521" s="394"/>
      <c r="G521" s="423"/>
      <c r="H521" s="422"/>
      <c r="I521" s="421"/>
      <c r="J521" s="420" t="s">
        <v>5</v>
      </c>
      <c r="K521" s="419"/>
      <c r="L521" s="419"/>
      <c r="M521" s="418"/>
      <c r="P521" s="405"/>
      <c r="R521" s="405"/>
    </row>
    <row r="522" spans="1:18" s="396" customFormat="1" ht="13.5" thickBot="1">
      <c r="A522" s="786"/>
      <c r="B522" s="417" t="s">
        <v>6313</v>
      </c>
      <c r="C522" s="416" t="s">
        <v>6312</v>
      </c>
      <c r="D522" s="415">
        <v>43876</v>
      </c>
      <c r="E522" s="414" t="s">
        <v>4</v>
      </c>
      <c r="F522" s="413" t="s">
        <v>5095</v>
      </c>
      <c r="G522" s="412"/>
      <c r="H522" s="411"/>
      <c r="I522" s="410"/>
      <c r="J522" s="409" t="s">
        <v>4893</v>
      </c>
      <c r="K522" s="408"/>
      <c r="L522" s="407"/>
      <c r="M522" s="406"/>
      <c r="P522" s="405"/>
      <c r="R522" s="405"/>
    </row>
    <row r="523" spans="1:18" s="396" customFormat="1" ht="22.5">
      <c r="A523" s="784">
        <v>102</v>
      </c>
      <c r="B523" s="437" t="s">
        <v>76</v>
      </c>
      <c r="C523" s="438" t="s">
        <v>78</v>
      </c>
      <c r="D523" s="437" t="s">
        <v>23</v>
      </c>
      <c r="E523" s="772" t="s">
        <v>80</v>
      </c>
      <c r="F523" s="772"/>
      <c r="G523" s="772" t="s">
        <v>71</v>
      </c>
      <c r="H523" s="773"/>
      <c r="I523" s="436"/>
      <c r="J523" s="435"/>
      <c r="K523" s="435"/>
      <c r="L523" s="435"/>
      <c r="M523" s="434"/>
      <c r="P523" s="405"/>
      <c r="R523" s="405"/>
    </row>
    <row r="524" spans="1:18" s="396" customFormat="1" ht="20.45" customHeight="1">
      <c r="A524" s="785"/>
      <c r="B524" s="433" t="s">
        <v>6311</v>
      </c>
      <c r="C524" s="433" t="s">
        <v>6310</v>
      </c>
      <c r="D524" s="432">
        <v>43739</v>
      </c>
      <c r="E524" s="431"/>
      <c r="F524" s="430" t="s">
        <v>6309</v>
      </c>
      <c r="G524" s="774" t="s">
        <v>6196</v>
      </c>
      <c r="H524" s="775"/>
      <c r="I524" s="776"/>
      <c r="J524" s="429" t="s">
        <v>6</v>
      </c>
      <c r="K524" s="428"/>
      <c r="L524" s="425" t="s">
        <v>3</v>
      </c>
      <c r="M524" s="427">
        <v>206</v>
      </c>
      <c r="P524" s="405"/>
      <c r="R524" s="405"/>
    </row>
    <row r="525" spans="1:18" s="396" customFormat="1" ht="22.5">
      <c r="A525" s="785"/>
      <c r="B525" s="394" t="s">
        <v>77</v>
      </c>
      <c r="C525" s="374" t="s">
        <v>79</v>
      </c>
      <c r="D525" s="394" t="s">
        <v>22</v>
      </c>
      <c r="E525" s="758" t="s">
        <v>81</v>
      </c>
      <c r="F525" s="758"/>
      <c r="G525" s="777"/>
      <c r="H525" s="778"/>
      <c r="I525" s="779"/>
      <c r="J525" s="426" t="s">
        <v>17</v>
      </c>
      <c r="K525" s="425"/>
      <c r="L525" s="419" t="s">
        <v>3</v>
      </c>
      <c r="M525" s="424">
        <v>315.12</v>
      </c>
      <c r="P525" s="405"/>
      <c r="R525" s="405"/>
    </row>
    <row r="526" spans="1:18" s="396" customFormat="1">
      <c r="A526" s="785"/>
      <c r="B526" s="394"/>
      <c r="C526" s="374"/>
      <c r="D526" s="394"/>
      <c r="E526" s="394"/>
      <c r="F526" s="394"/>
      <c r="G526" s="423"/>
      <c r="H526" s="422"/>
      <c r="I526" s="421"/>
      <c r="J526" s="420" t="s">
        <v>5</v>
      </c>
      <c r="K526" s="419"/>
      <c r="L526" s="419" t="s">
        <v>3</v>
      </c>
      <c r="M526" s="418">
        <v>125</v>
      </c>
      <c r="P526" s="405"/>
      <c r="R526" s="405"/>
    </row>
    <row r="527" spans="1:18" s="396" customFormat="1" ht="13.5" thickBot="1">
      <c r="A527" s="786"/>
      <c r="B527" s="417" t="s">
        <v>3449</v>
      </c>
      <c r="C527" s="416" t="s">
        <v>6196</v>
      </c>
      <c r="D527" s="415">
        <v>43741</v>
      </c>
      <c r="E527" s="414" t="s">
        <v>4</v>
      </c>
      <c r="F527" s="413" t="s">
        <v>5375</v>
      </c>
      <c r="G527" s="412"/>
      <c r="H527" s="411"/>
      <c r="I527" s="410"/>
      <c r="J527" s="447" t="s">
        <v>6001</v>
      </c>
      <c r="K527" s="446"/>
      <c r="L527" s="445"/>
      <c r="M527" s="444"/>
      <c r="P527" s="405"/>
      <c r="R527" s="405"/>
    </row>
    <row r="528" spans="1:18" s="396" customFormat="1" ht="22.5">
      <c r="A528" s="784">
        <v>103</v>
      </c>
      <c r="B528" s="511" t="s">
        <v>76</v>
      </c>
      <c r="C528" s="512" t="s">
        <v>78</v>
      </c>
      <c r="D528" s="511" t="s">
        <v>23</v>
      </c>
      <c r="E528" s="790" t="s">
        <v>80</v>
      </c>
      <c r="F528" s="790"/>
      <c r="G528" s="790" t="s">
        <v>71</v>
      </c>
      <c r="H528" s="791"/>
      <c r="I528" s="510"/>
      <c r="J528" s="509"/>
      <c r="K528" s="509"/>
      <c r="L528" s="509"/>
      <c r="M528" s="508"/>
      <c r="P528" s="405"/>
      <c r="R528" s="405"/>
    </row>
    <row r="529" spans="1:18" s="396" customFormat="1" ht="30.6" customHeight="1">
      <c r="A529" s="785"/>
      <c r="B529" s="507" t="s">
        <v>6308</v>
      </c>
      <c r="C529" s="507" t="s">
        <v>6307</v>
      </c>
      <c r="D529" s="506">
        <v>43777</v>
      </c>
      <c r="E529" s="505"/>
      <c r="F529" s="504" t="s">
        <v>6306</v>
      </c>
      <c r="G529" s="792" t="s">
        <v>6304</v>
      </c>
      <c r="H529" s="793"/>
      <c r="I529" s="794"/>
      <c r="J529" s="503" t="s">
        <v>6004</v>
      </c>
      <c r="K529" s="502"/>
      <c r="L529" s="499" t="s">
        <v>3</v>
      </c>
      <c r="M529" s="501">
        <v>1540</v>
      </c>
      <c r="P529" s="405"/>
      <c r="R529" s="405"/>
    </row>
    <row r="530" spans="1:18" s="396" customFormat="1" ht="22.5">
      <c r="A530" s="785"/>
      <c r="B530" s="496" t="s">
        <v>77</v>
      </c>
      <c r="C530" s="497" t="s">
        <v>79</v>
      </c>
      <c r="D530" s="496" t="s">
        <v>22</v>
      </c>
      <c r="E530" s="795" t="s">
        <v>81</v>
      </c>
      <c r="F530" s="795"/>
      <c r="G530" s="796"/>
      <c r="H530" s="797"/>
      <c r="I530" s="798"/>
      <c r="J530" s="500" t="s">
        <v>6299</v>
      </c>
      <c r="K530" s="499"/>
      <c r="L530" s="491" t="s">
        <v>3</v>
      </c>
      <c r="M530" s="498">
        <v>463.36</v>
      </c>
      <c r="P530" s="405"/>
      <c r="R530" s="405"/>
    </row>
    <row r="531" spans="1:18" s="396" customFormat="1">
      <c r="A531" s="785"/>
      <c r="B531" s="496"/>
      <c r="C531" s="497"/>
      <c r="D531" s="496"/>
      <c r="E531" s="496"/>
      <c r="F531" s="496"/>
      <c r="G531" s="495"/>
      <c r="H531" s="494"/>
      <c r="I531" s="493"/>
      <c r="J531" s="492" t="s">
        <v>6305</v>
      </c>
      <c r="K531" s="491"/>
      <c r="L531" s="491" t="s">
        <v>3</v>
      </c>
      <c r="M531" s="490">
        <v>838.5</v>
      </c>
      <c r="P531" s="405"/>
      <c r="R531" s="405"/>
    </row>
    <row r="532" spans="1:18" s="396" customFormat="1" ht="13.5" thickBot="1">
      <c r="A532" s="786"/>
      <c r="B532" s="489" t="s">
        <v>3449</v>
      </c>
      <c r="C532" s="488" t="s">
        <v>6304</v>
      </c>
      <c r="D532" s="487">
        <v>43803</v>
      </c>
      <c r="E532" s="486" t="s">
        <v>4</v>
      </c>
      <c r="F532" s="485" t="s">
        <v>6303</v>
      </c>
      <c r="G532" s="484"/>
      <c r="H532" s="483"/>
      <c r="I532" s="482"/>
      <c r="J532" s="447" t="s">
        <v>6001</v>
      </c>
      <c r="K532" s="446"/>
      <c r="L532" s="445"/>
      <c r="M532" s="444"/>
      <c r="P532" s="405"/>
      <c r="R532" s="405"/>
    </row>
    <row r="533" spans="1:18" s="396" customFormat="1" ht="22.5">
      <c r="A533" s="784">
        <v>104</v>
      </c>
      <c r="B533" s="437" t="s">
        <v>76</v>
      </c>
      <c r="C533" s="438" t="s">
        <v>78</v>
      </c>
      <c r="D533" s="437" t="s">
        <v>23</v>
      </c>
      <c r="E533" s="772" t="s">
        <v>80</v>
      </c>
      <c r="F533" s="772"/>
      <c r="G533" s="772" t="s">
        <v>71</v>
      </c>
      <c r="H533" s="773"/>
      <c r="I533" s="436"/>
      <c r="J533" s="435"/>
      <c r="K533" s="435"/>
      <c r="L533" s="435"/>
      <c r="M533" s="434"/>
      <c r="P533" s="405"/>
      <c r="R533" s="405"/>
    </row>
    <row r="534" spans="1:18" s="396" customFormat="1" ht="30.6" customHeight="1">
      <c r="A534" s="785"/>
      <c r="B534" s="433" t="s">
        <v>6302</v>
      </c>
      <c r="C534" s="433" t="s">
        <v>6301</v>
      </c>
      <c r="D534" s="432">
        <v>43765</v>
      </c>
      <c r="E534" s="431"/>
      <c r="F534" s="430" t="s">
        <v>6300</v>
      </c>
      <c r="G534" s="774" t="s">
        <v>5408</v>
      </c>
      <c r="H534" s="775"/>
      <c r="I534" s="776"/>
      <c r="J534" s="429" t="s">
        <v>6</v>
      </c>
      <c r="K534" s="428"/>
      <c r="L534" s="425" t="s">
        <v>3</v>
      </c>
      <c r="M534" s="427">
        <v>2145</v>
      </c>
      <c r="P534" s="405"/>
      <c r="R534" s="405"/>
    </row>
    <row r="535" spans="1:18" s="396" customFormat="1" ht="22.5">
      <c r="A535" s="785"/>
      <c r="B535" s="394" t="s">
        <v>77</v>
      </c>
      <c r="C535" s="374" t="s">
        <v>79</v>
      </c>
      <c r="D535" s="394" t="s">
        <v>22</v>
      </c>
      <c r="E535" s="758" t="s">
        <v>81</v>
      </c>
      <c r="F535" s="758"/>
      <c r="G535" s="777"/>
      <c r="H535" s="778"/>
      <c r="I535" s="779"/>
      <c r="J535" s="426" t="s">
        <v>6299</v>
      </c>
      <c r="K535" s="425"/>
      <c r="L535" s="419" t="s">
        <v>3</v>
      </c>
      <c r="M535" s="424">
        <v>1449.53</v>
      </c>
      <c r="P535" s="405"/>
      <c r="R535" s="405"/>
    </row>
    <row r="536" spans="1:18" s="396" customFormat="1">
      <c r="A536" s="785"/>
      <c r="B536" s="394"/>
      <c r="C536" s="374"/>
      <c r="D536" s="394"/>
      <c r="E536" s="394"/>
      <c r="F536" s="394"/>
      <c r="G536" s="423"/>
      <c r="H536" s="422"/>
      <c r="I536" s="421"/>
      <c r="J536" s="420" t="s">
        <v>5</v>
      </c>
      <c r="K536" s="419"/>
      <c r="L536" s="419" t="s">
        <v>3</v>
      </c>
      <c r="M536" s="418">
        <v>1313</v>
      </c>
      <c r="P536" s="405"/>
      <c r="R536" s="405"/>
    </row>
    <row r="537" spans="1:18" s="396" customFormat="1" ht="13.5" thickBot="1">
      <c r="A537" s="786"/>
      <c r="B537" s="417" t="s">
        <v>4974</v>
      </c>
      <c r="C537" s="416" t="s">
        <v>5408</v>
      </c>
      <c r="D537" s="415">
        <v>43785</v>
      </c>
      <c r="E537" s="414" t="s">
        <v>4</v>
      </c>
      <c r="F537" s="413" t="s">
        <v>6298</v>
      </c>
      <c r="G537" s="412"/>
      <c r="H537" s="411"/>
      <c r="I537" s="410"/>
      <c r="J537" s="447" t="s">
        <v>6001</v>
      </c>
      <c r="K537" s="446"/>
      <c r="L537" s="445"/>
      <c r="M537" s="444"/>
      <c r="P537" s="405"/>
      <c r="R537" s="405"/>
    </row>
    <row r="538" spans="1:18" s="396" customFormat="1" ht="22.5">
      <c r="A538" s="784">
        <v>105</v>
      </c>
      <c r="B538" s="437" t="s">
        <v>76</v>
      </c>
      <c r="C538" s="438" t="s">
        <v>78</v>
      </c>
      <c r="D538" s="437" t="s">
        <v>23</v>
      </c>
      <c r="E538" s="772" t="s">
        <v>80</v>
      </c>
      <c r="F538" s="772"/>
      <c r="G538" s="772" t="s">
        <v>71</v>
      </c>
      <c r="H538" s="773"/>
      <c r="I538" s="436"/>
      <c r="J538" s="435"/>
      <c r="K538" s="435"/>
      <c r="L538" s="435"/>
      <c r="M538" s="434"/>
      <c r="P538" s="405"/>
      <c r="R538" s="405"/>
    </row>
    <row r="539" spans="1:18" s="396" customFormat="1" ht="20.45" customHeight="1">
      <c r="A539" s="785"/>
      <c r="B539" s="433" t="s">
        <v>6297</v>
      </c>
      <c r="C539" s="433" t="s">
        <v>6296</v>
      </c>
      <c r="D539" s="432">
        <v>43748</v>
      </c>
      <c r="E539" s="431"/>
      <c r="F539" s="430" t="s">
        <v>5119</v>
      </c>
      <c r="G539" s="774" t="s">
        <v>6295</v>
      </c>
      <c r="H539" s="775"/>
      <c r="I539" s="776"/>
      <c r="J539" s="429" t="s">
        <v>6</v>
      </c>
      <c r="K539" s="428"/>
      <c r="L539" s="425" t="s">
        <v>3</v>
      </c>
      <c r="M539" s="427">
        <v>314</v>
      </c>
      <c r="P539" s="405"/>
      <c r="R539" s="405"/>
    </row>
    <row r="540" spans="1:18" s="396" customFormat="1" ht="22.5">
      <c r="A540" s="785"/>
      <c r="B540" s="394" t="s">
        <v>77</v>
      </c>
      <c r="C540" s="374" t="s">
        <v>79</v>
      </c>
      <c r="D540" s="394" t="s">
        <v>22</v>
      </c>
      <c r="E540" s="758" t="s">
        <v>81</v>
      </c>
      <c r="F540" s="758"/>
      <c r="G540" s="777"/>
      <c r="H540" s="778"/>
      <c r="I540" s="779"/>
      <c r="J540" s="426" t="s">
        <v>17</v>
      </c>
      <c r="K540" s="425"/>
      <c r="L540" s="419" t="s">
        <v>3</v>
      </c>
      <c r="M540" s="424">
        <v>285.36</v>
      </c>
      <c r="P540" s="405"/>
      <c r="R540" s="405"/>
    </row>
    <row r="541" spans="1:18" s="396" customFormat="1">
      <c r="A541" s="785"/>
      <c r="B541" s="394"/>
      <c r="C541" s="374"/>
      <c r="D541" s="394"/>
      <c r="E541" s="394"/>
      <c r="F541" s="394"/>
      <c r="G541" s="423"/>
      <c r="H541" s="422"/>
      <c r="I541" s="421"/>
      <c r="J541" s="420" t="s">
        <v>5</v>
      </c>
      <c r="K541" s="419"/>
      <c r="L541" s="419"/>
      <c r="M541" s="418"/>
      <c r="P541" s="405"/>
      <c r="R541" s="405"/>
    </row>
    <row r="542" spans="1:18" s="396" customFormat="1" ht="13.5" thickBot="1">
      <c r="A542" s="786"/>
      <c r="B542" s="417" t="s">
        <v>3614</v>
      </c>
      <c r="C542" s="416" t="s">
        <v>6295</v>
      </c>
      <c r="D542" s="415">
        <v>43750</v>
      </c>
      <c r="E542" s="414" t="s">
        <v>4</v>
      </c>
      <c r="F542" s="413" t="s">
        <v>6294</v>
      </c>
      <c r="G542" s="412"/>
      <c r="H542" s="411"/>
      <c r="I542" s="410"/>
      <c r="J542" s="409" t="s">
        <v>4893</v>
      </c>
      <c r="K542" s="408"/>
      <c r="L542" s="407"/>
      <c r="M542" s="406"/>
      <c r="P542" s="405"/>
      <c r="R542" s="405"/>
    </row>
    <row r="543" spans="1:18" s="396" customFormat="1" ht="22.5">
      <c r="A543" s="784">
        <v>106</v>
      </c>
      <c r="B543" s="437" t="s">
        <v>76</v>
      </c>
      <c r="C543" s="438" t="s">
        <v>78</v>
      </c>
      <c r="D543" s="437" t="s">
        <v>23</v>
      </c>
      <c r="E543" s="772" t="s">
        <v>80</v>
      </c>
      <c r="F543" s="772"/>
      <c r="G543" s="772" t="s">
        <v>71</v>
      </c>
      <c r="H543" s="773"/>
      <c r="I543" s="436"/>
      <c r="J543" s="435"/>
      <c r="K543" s="435"/>
      <c r="L543" s="435"/>
      <c r="M543" s="434"/>
      <c r="P543" s="405"/>
      <c r="R543" s="405"/>
    </row>
    <row r="544" spans="1:18" s="396" customFormat="1" ht="123.75">
      <c r="A544" s="785"/>
      <c r="B544" s="433" t="s">
        <v>6293</v>
      </c>
      <c r="C544" s="433" t="s">
        <v>6292</v>
      </c>
      <c r="D544" s="432">
        <v>43758</v>
      </c>
      <c r="E544" s="431"/>
      <c r="F544" s="430" t="s">
        <v>5028</v>
      </c>
      <c r="G544" s="774" t="s">
        <v>6291</v>
      </c>
      <c r="H544" s="775"/>
      <c r="I544" s="776"/>
      <c r="J544" s="429" t="s">
        <v>6</v>
      </c>
      <c r="K544" s="428"/>
      <c r="L544" s="425" t="s">
        <v>3</v>
      </c>
      <c r="M544" s="481">
        <v>852</v>
      </c>
      <c r="P544" s="405"/>
      <c r="R544" s="405"/>
    </row>
    <row r="545" spans="1:18" s="396" customFormat="1" ht="23.25" thickBot="1">
      <c r="A545" s="785"/>
      <c r="B545" s="394" t="s">
        <v>77</v>
      </c>
      <c r="C545" s="374" t="s">
        <v>79</v>
      </c>
      <c r="D545" s="394" t="s">
        <v>22</v>
      </c>
      <c r="E545" s="758" t="s">
        <v>81</v>
      </c>
      <c r="F545" s="758"/>
      <c r="G545" s="777"/>
      <c r="H545" s="778"/>
      <c r="I545" s="779"/>
      <c r="J545" s="426" t="s">
        <v>17</v>
      </c>
      <c r="K545" s="425"/>
      <c r="L545" s="419" t="s">
        <v>3</v>
      </c>
      <c r="M545" s="406">
        <v>2973.42</v>
      </c>
      <c r="N545" s="480">
        <v>3088.42</v>
      </c>
      <c r="P545" s="405"/>
      <c r="R545" s="405"/>
    </row>
    <row r="546" spans="1:18" s="396" customFormat="1">
      <c r="A546" s="785"/>
      <c r="B546" s="394"/>
      <c r="C546" s="374"/>
      <c r="D546" s="394"/>
      <c r="E546" s="394"/>
      <c r="F546" s="394"/>
      <c r="G546" s="423"/>
      <c r="H546" s="422"/>
      <c r="I546" s="421"/>
      <c r="J546" s="420" t="s">
        <v>5</v>
      </c>
      <c r="K546" s="419"/>
      <c r="L546" s="419"/>
      <c r="M546" s="479"/>
      <c r="P546" s="405"/>
      <c r="R546" s="405"/>
    </row>
    <row r="547" spans="1:18" s="396" customFormat="1" ht="13.5" thickBot="1">
      <c r="A547" s="786"/>
      <c r="B547" s="417" t="s">
        <v>4991</v>
      </c>
      <c r="C547" s="416" t="s">
        <v>6291</v>
      </c>
      <c r="D547" s="415">
        <v>43763</v>
      </c>
      <c r="E547" s="414" t="s">
        <v>4</v>
      </c>
      <c r="F547" s="413" t="s">
        <v>4972</v>
      </c>
      <c r="G547" s="412"/>
      <c r="H547" s="411"/>
      <c r="I547" s="410"/>
      <c r="J547" s="447" t="s">
        <v>6001</v>
      </c>
      <c r="K547" s="446"/>
      <c r="L547" s="445" t="s">
        <v>93</v>
      </c>
      <c r="M547" s="444">
        <v>64</v>
      </c>
      <c r="P547" s="405"/>
      <c r="R547" s="405"/>
    </row>
    <row r="548" spans="1:18" s="396" customFormat="1" ht="22.5">
      <c r="A548" s="784">
        <v>107</v>
      </c>
      <c r="B548" s="437" t="s">
        <v>76</v>
      </c>
      <c r="C548" s="438" t="s">
        <v>78</v>
      </c>
      <c r="D548" s="437" t="s">
        <v>23</v>
      </c>
      <c r="E548" s="772" t="s">
        <v>80</v>
      </c>
      <c r="F548" s="772"/>
      <c r="G548" s="772" t="s">
        <v>71</v>
      </c>
      <c r="H548" s="773"/>
      <c r="I548" s="436"/>
      <c r="J548" s="435"/>
      <c r="K548" s="435"/>
      <c r="L548" s="435"/>
      <c r="M548" s="434"/>
      <c r="P548" s="405"/>
      <c r="R548" s="405"/>
    </row>
    <row r="549" spans="1:18" s="396" customFormat="1" ht="40.9" customHeight="1">
      <c r="A549" s="785"/>
      <c r="B549" s="433" t="s">
        <v>6290</v>
      </c>
      <c r="C549" s="433" t="s">
        <v>6289</v>
      </c>
      <c r="D549" s="432">
        <v>43892</v>
      </c>
      <c r="E549" s="431"/>
      <c r="F549" s="430" t="s">
        <v>5935</v>
      </c>
      <c r="G549" s="774" t="s">
        <v>4973</v>
      </c>
      <c r="H549" s="775"/>
      <c r="I549" s="776"/>
      <c r="J549" s="429" t="s">
        <v>6</v>
      </c>
      <c r="K549" s="428"/>
      <c r="L549" s="425"/>
      <c r="M549" s="427"/>
      <c r="P549" s="405"/>
      <c r="R549" s="405"/>
    </row>
    <row r="550" spans="1:18" s="396" customFormat="1" ht="22.5">
      <c r="A550" s="785"/>
      <c r="B550" s="394" t="s">
        <v>77</v>
      </c>
      <c r="C550" s="374" t="s">
        <v>79</v>
      </c>
      <c r="D550" s="394" t="s">
        <v>22</v>
      </c>
      <c r="E550" s="758" t="s">
        <v>81</v>
      </c>
      <c r="F550" s="758"/>
      <c r="G550" s="777"/>
      <c r="H550" s="778"/>
      <c r="I550" s="779"/>
      <c r="J550" s="426" t="s">
        <v>6003</v>
      </c>
      <c r="K550" s="425"/>
      <c r="L550" s="419" t="s">
        <v>3</v>
      </c>
      <c r="M550" s="424">
        <v>1253.1500000000001</v>
      </c>
      <c r="P550" s="405"/>
      <c r="R550" s="405"/>
    </row>
    <row r="551" spans="1:18" s="396" customFormat="1">
      <c r="A551" s="785"/>
      <c r="B551" s="394"/>
      <c r="C551" s="374"/>
      <c r="D551" s="394"/>
      <c r="E551" s="394"/>
      <c r="F551" s="394"/>
      <c r="G551" s="423"/>
      <c r="H551" s="422"/>
      <c r="I551" s="421"/>
      <c r="J551" s="420" t="s">
        <v>5</v>
      </c>
      <c r="K551" s="419"/>
      <c r="L551" s="419"/>
      <c r="M551" s="418"/>
      <c r="P551" s="405"/>
      <c r="R551" s="405"/>
    </row>
    <row r="552" spans="1:18" s="396" customFormat="1" ht="31.15" customHeight="1" thickBot="1">
      <c r="A552" s="786"/>
      <c r="B552" s="417" t="s">
        <v>572</v>
      </c>
      <c r="C552" s="416" t="s">
        <v>4973</v>
      </c>
      <c r="D552" s="415">
        <v>43896</v>
      </c>
      <c r="E552" s="414" t="s">
        <v>4</v>
      </c>
      <c r="F552" s="413" t="s">
        <v>5355</v>
      </c>
      <c r="G552" s="412"/>
      <c r="H552" s="411"/>
      <c r="I552" s="410"/>
      <c r="J552" s="447" t="s">
        <v>157</v>
      </c>
      <c r="K552" s="446"/>
      <c r="L552" s="445"/>
      <c r="M552" s="444"/>
      <c r="P552" s="405"/>
      <c r="R552" s="405"/>
    </row>
    <row r="553" spans="1:18" s="396" customFormat="1" ht="22.5">
      <c r="A553" s="784">
        <v>108</v>
      </c>
      <c r="B553" s="437" t="s">
        <v>76</v>
      </c>
      <c r="C553" s="438" t="s">
        <v>78</v>
      </c>
      <c r="D553" s="437" t="s">
        <v>23</v>
      </c>
      <c r="E553" s="772" t="s">
        <v>80</v>
      </c>
      <c r="F553" s="772"/>
      <c r="G553" s="772" t="s">
        <v>71</v>
      </c>
      <c r="H553" s="773"/>
      <c r="I553" s="436"/>
      <c r="J553" s="435"/>
      <c r="K553" s="435"/>
      <c r="L553" s="435"/>
      <c r="M553" s="434"/>
      <c r="P553" s="405"/>
      <c r="R553" s="405"/>
    </row>
    <row r="554" spans="1:18" s="396" customFormat="1" ht="40.9" customHeight="1">
      <c r="A554" s="785"/>
      <c r="B554" s="433" t="s">
        <v>6287</v>
      </c>
      <c r="C554" s="433" t="s">
        <v>6288</v>
      </c>
      <c r="D554" s="432">
        <v>43758</v>
      </c>
      <c r="E554" s="431"/>
      <c r="F554" s="430" t="s">
        <v>5028</v>
      </c>
      <c r="G554" s="774" t="s">
        <v>5026</v>
      </c>
      <c r="H554" s="775"/>
      <c r="I554" s="776"/>
      <c r="J554" s="429" t="s">
        <v>6</v>
      </c>
      <c r="K554" s="428"/>
      <c r="L554" s="425" t="s">
        <v>3</v>
      </c>
      <c r="M554" s="427">
        <v>951</v>
      </c>
      <c r="P554" s="405"/>
      <c r="R554" s="405"/>
    </row>
    <row r="555" spans="1:18" s="396" customFormat="1" ht="23.25" thickBot="1">
      <c r="A555" s="785"/>
      <c r="B555" s="394" t="s">
        <v>77</v>
      </c>
      <c r="C555" s="374" t="s">
        <v>79</v>
      </c>
      <c r="D555" s="394" t="s">
        <v>22</v>
      </c>
      <c r="E555" s="758" t="s">
        <v>81</v>
      </c>
      <c r="F555" s="758"/>
      <c r="G555" s="777"/>
      <c r="H555" s="778"/>
      <c r="I555" s="779"/>
      <c r="J555" s="426" t="s">
        <v>17</v>
      </c>
      <c r="K555" s="425"/>
      <c r="L555" s="419"/>
      <c r="M555" s="406">
        <v>2973.42</v>
      </c>
      <c r="P555" s="405"/>
      <c r="R555" s="405"/>
    </row>
    <row r="556" spans="1:18" s="396" customFormat="1">
      <c r="A556" s="785"/>
      <c r="B556" s="394"/>
      <c r="C556" s="374"/>
      <c r="D556" s="394"/>
      <c r="E556" s="394"/>
      <c r="F556" s="394"/>
      <c r="G556" s="423"/>
      <c r="H556" s="422"/>
      <c r="I556" s="421"/>
      <c r="J556" s="420" t="s">
        <v>5</v>
      </c>
      <c r="K556" s="419"/>
      <c r="L556" s="419" t="s">
        <v>3</v>
      </c>
      <c r="M556" s="418">
        <v>137</v>
      </c>
      <c r="P556" s="405"/>
      <c r="R556" s="405"/>
    </row>
    <row r="557" spans="1:18" s="396" customFormat="1" ht="31.15" customHeight="1" thickBot="1">
      <c r="A557" s="786"/>
      <c r="B557" s="417" t="s">
        <v>4140</v>
      </c>
      <c r="C557" s="416" t="s">
        <v>5026</v>
      </c>
      <c r="D557" s="415">
        <v>43763</v>
      </c>
      <c r="E557" s="414" t="s">
        <v>4</v>
      </c>
      <c r="F557" s="413" t="s">
        <v>4972</v>
      </c>
      <c r="G557" s="412"/>
      <c r="H557" s="411"/>
      <c r="I557" s="410"/>
      <c r="J557" s="447" t="s">
        <v>6001</v>
      </c>
      <c r="K557" s="446"/>
      <c r="L557" s="445" t="s">
        <v>3</v>
      </c>
      <c r="M557" s="444">
        <v>100</v>
      </c>
      <c r="P557" s="405"/>
      <c r="R557" s="405"/>
    </row>
    <row r="558" spans="1:18" s="396" customFormat="1" ht="22.5">
      <c r="A558" s="784">
        <v>109</v>
      </c>
      <c r="B558" s="437" t="s">
        <v>76</v>
      </c>
      <c r="C558" s="438" t="s">
        <v>78</v>
      </c>
      <c r="D558" s="437" t="s">
        <v>23</v>
      </c>
      <c r="E558" s="772" t="s">
        <v>80</v>
      </c>
      <c r="F558" s="772"/>
      <c r="G558" s="772" t="s">
        <v>71</v>
      </c>
      <c r="H558" s="773"/>
      <c r="I558" s="436"/>
      <c r="J558" s="435"/>
      <c r="K558" s="435"/>
      <c r="L558" s="435"/>
      <c r="M558" s="434"/>
      <c r="P558" s="405"/>
      <c r="R558" s="405"/>
    </row>
    <row r="559" spans="1:18" s="396" customFormat="1" ht="213.75">
      <c r="A559" s="785"/>
      <c r="B559" s="433" t="s">
        <v>6287</v>
      </c>
      <c r="C559" s="433" t="s">
        <v>6286</v>
      </c>
      <c r="D559" s="432">
        <v>43886</v>
      </c>
      <c r="E559" s="431"/>
      <c r="F559" s="430" t="s">
        <v>5071</v>
      </c>
      <c r="G559" s="774" t="s">
        <v>5026</v>
      </c>
      <c r="H559" s="775"/>
      <c r="I559" s="776"/>
      <c r="J559" s="429" t="s">
        <v>6</v>
      </c>
      <c r="K559" s="428"/>
      <c r="L559" s="425" t="s">
        <v>3</v>
      </c>
      <c r="M559" s="427">
        <v>608</v>
      </c>
      <c r="P559" s="405"/>
      <c r="R559" s="405"/>
    </row>
    <row r="560" spans="1:18" s="396" customFormat="1" ht="22.5">
      <c r="A560" s="785"/>
      <c r="B560" s="394" t="s">
        <v>77</v>
      </c>
      <c r="C560" s="374" t="s">
        <v>79</v>
      </c>
      <c r="D560" s="394" t="s">
        <v>22</v>
      </c>
      <c r="E560" s="758" t="s">
        <v>81</v>
      </c>
      <c r="F560" s="758"/>
      <c r="G560" s="777"/>
      <c r="H560" s="778"/>
      <c r="I560" s="779"/>
      <c r="J560" s="426" t="s">
        <v>17</v>
      </c>
      <c r="K560" s="425"/>
      <c r="L560" s="419" t="s">
        <v>3</v>
      </c>
      <c r="M560" s="424">
        <v>2800.39</v>
      </c>
      <c r="P560" s="405"/>
      <c r="R560" s="405"/>
    </row>
    <row r="561" spans="1:18" s="396" customFormat="1">
      <c r="A561" s="785"/>
      <c r="B561" s="394"/>
      <c r="C561" s="374"/>
      <c r="D561" s="394"/>
      <c r="E561" s="394"/>
      <c r="F561" s="394"/>
      <c r="G561" s="423"/>
      <c r="H561" s="422"/>
      <c r="I561" s="421"/>
      <c r="J561" s="420" t="s">
        <v>5</v>
      </c>
      <c r="K561" s="419"/>
      <c r="L561" s="419"/>
      <c r="M561" s="418"/>
      <c r="P561" s="405"/>
      <c r="R561" s="405"/>
    </row>
    <row r="562" spans="1:18" s="396" customFormat="1" ht="13.5" thickBot="1">
      <c r="A562" s="786"/>
      <c r="B562" s="417" t="s">
        <v>4140</v>
      </c>
      <c r="C562" s="416" t="s">
        <v>5026</v>
      </c>
      <c r="D562" s="415">
        <v>43889</v>
      </c>
      <c r="E562" s="414" t="s">
        <v>4</v>
      </c>
      <c r="F562" s="413" t="s">
        <v>6285</v>
      </c>
      <c r="G562" s="412"/>
      <c r="H562" s="411"/>
      <c r="I562" s="410"/>
      <c r="J562" s="409" t="s">
        <v>4893</v>
      </c>
      <c r="K562" s="408"/>
      <c r="L562" s="407"/>
      <c r="M562" s="406"/>
      <c r="P562" s="405"/>
      <c r="R562" s="405"/>
    </row>
    <row r="563" spans="1:18" s="396" customFormat="1" ht="22.5">
      <c r="A563" s="784">
        <v>110</v>
      </c>
      <c r="B563" s="437" t="s">
        <v>76</v>
      </c>
      <c r="C563" s="438" t="s">
        <v>78</v>
      </c>
      <c r="D563" s="437" t="s">
        <v>23</v>
      </c>
      <c r="E563" s="772" t="s">
        <v>80</v>
      </c>
      <c r="F563" s="772"/>
      <c r="G563" s="772" t="s">
        <v>71</v>
      </c>
      <c r="H563" s="773"/>
      <c r="I563" s="436"/>
      <c r="J563" s="435"/>
      <c r="K563" s="435"/>
      <c r="L563" s="435"/>
      <c r="M563" s="434"/>
      <c r="P563" s="405"/>
      <c r="R563" s="405"/>
    </row>
    <row r="564" spans="1:18" s="396" customFormat="1" ht="90">
      <c r="A564" s="785"/>
      <c r="B564" s="433" t="s">
        <v>6284</v>
      </c>
      <c r="C564" s="433" t="s">
        <v>6283</v>
      </c>
      <c r="D564" s="432">
        <v>43787</v>
      </c>
      <c r="E564" s="431"/>
      <c r="F564" s="430" t="s">
        <v>4636</v>
      </c>
      <c r="G564" s="774" t="s">
        <v>5525</v>
      </c>
      <c r="H564" s="775"/>
      <c r="I564" s="776"/>
      <c r="J564" s="429" t="s">
        <v>6</v>
      </c>
      <c r="K564" s="428"/>
      <c r="L564" s="425" t="s">
        <v>3</v>
      </c>
      <c r="M564" s="427">
        <v>1420</v>
      </c>
      <c r="P564" s="405"/>
      <c r="R564" s="405"/>
    </row>
    <row r="565" spans="1:18" s="396" customFormat="1" ht="23.25" thickBot="1">
      <c r="A565" s="785"/>
      <c r="B565" s="394" t="s">
        <v>77</v>
      </c>
      <c r="C565" s="374" t="s">
        <v>79</v>
      </c>
      <c r="D565" s="394" t="s">
        <v>22</v>
      </c>
      <c r="E565" s="758" t="s">
        <v>81</v>
      </c>
      <c r="F565" s="758"/>
      <c r="G565" s="777"/>
      <c r="H565" s="778"/>
      <c r="I565" s="779"/>
      <c r="J565" s="426" t="s">
        <v>17</v>
      </c>
      <c r="K565" s="425"/>
      <c r="L565" s="419" t="s">
        <v>3</v>
      </c>
      <c r="M565" s="406">
        <v>2849</v>
      </c>
      <c r="P565" s="405"/>
      <c r="R565" s="405"/>
    </row>
    <row r="566" spans="1:18" s="396" customFormat="1">
      <c r="A566" s="785"/>
      <c r="B566" s="394"/>
      <c r="C566" s="374"/>
      <c r="D566" s="394"/>
      <c r="E566" s="394"/>
      <c r="F566" s="394"/>
      <c r="G566" s="423"/>
      <c r="H566" s="422"/>
      <c r="I566" s="421"/>
      <c r="J566" s="420" t="s">
        <v>5</v>
      </c>
      <c r="K566" s="419"/>
      <c r="L566" s="419" t="s">
        <v>3</v>
      </c>
      <c r="M566" s="418">
        <v>627</v>
      </c>
      <c r="P566" s="405"/>
      <c r="R566" s="405"/>
    </row>
    <row r="567" spans="1:18" s="396" customFormat="1" ht="13.5" thickBot="1">
      <c r="A567" s="786"/>
      <c r="B567" s="417" t="s">
        <v>6282</v>
      </c>
      <c r="C567" s="416" t="s">
        <v>5525</v>
      </c>
      <c r="D567" s="415">
        <v>43792</v>
      </c>
      <c r="E567" s="414" t="s">
        <v>4</v>
      </c>
      <c r="F567" s="413" t="s">
        <v>5778</v>
      </c>
      <c r="G567" s="412"/>
      <c r="H567" s="411"/>
      <c r="I567" s="410"/>
      <c r="J567" s="447" t="s">
        <v>6001</v>
      </c>
      <c r="K567" s="446"/>
      <c r="L567" s="445"/>
      <c r="M567" s="444"/>
      <c r="P567" s="405"/>
      <c r="R567" s="405"/>
    </row>
    <row r="568" spans="1:18" s="396" customFormat="1" ht="22.5">
      <c r="A568" s="784">
        <v>111</v>
      </c>
      <c r="B568" s="437" t="s">
        <v>76</v>
      </c>
      <c r="C568" s="438" t="s">
        <v>78</v>
      </c>
      <c r="D568" s="437" t="s">
        <v>23</v>
      </c>
      <c r="E568" s="772" t="s">
        <v>80</v>
      </c>
      <c r="F568" s="772"/>
      <c r="G568" s="772" t="s">
        <v>71</v>
      </c>
      <c r="H568" s="773"/>
      <c r="I568" s="436"/>
      <c r="J568" s="435"/>
      <c r="K568" s="435"/>
      <c r="L568" s="435"/>
      <c r="M568" s="434"/>
      <c r="P568" s="405"/>
      <c r="R568" s="405"/>
    </row>
    <row r="569" spans="1:18" s="396" customFormat="1" ht="30.6" customHeight="1">
      <c r="A569" s="785"/>
      <c r="B569" s="433" t="s">
        <v>6281</v>
      </c>
      <c r="C569" s="433" t="s">
        <v>6280</v>
      </c>
      <c r="D569" s="432">
        <v>43786</v>
      </c>
      <c r="E569" s="431"/>
      <c r="F569" s="430" t="s">
        <v>4949</v>
      </c>
      <c r="G569" s="774" t="s">
        <v>6279</v>
      </c>
      <c r="H569" s="775"/>
      <c r="I569" s="776"/>
      <c r="J569" s="429" t="s">
        <v>6</v>
      </c>
      <c r="K569" s="428"/>
      <c r="L569" s="425" t="s">
        <v>3</v>
      </c>
      <c r="M569" s="427">
        <v>538</v>
      </c>
      <c r="P569" s="405"/>
      <c r="R569" s="405"/>
    </row>
    <row r="570" spans="1:18" s="396" customFormat="1" ht="22.5">
      <c r="A570" s="785"/>
      <c r="B570" s="394" t="s">
        <v>77</v>
      </c>
      <c r="C570" s="374" t="s">
        <v>79</v>
      </c>
      <c r="D570" s="394" t="s">
        <v>22</v>
      </c>
      <c r="E570" s="758" t="s">
        <v>81</v>
      </c>
      <c r="F570" s="758"/>
      <c r="G570" s="777"/>
      <c r="H570" s="778"/>
      <c r="I570" s="779"/>
      <c r="J570" s="426" t="s">
        <v>17</v>
      </c>
      <c r="K570" s="425"/>
      <c r="L570" s="419"/>
      <c r="M570" s="424"/>
      <c r="P570" s="405"/>
      <c r="R570" s="405"/>
    </row>
    <row r="571" spans="1:18" s="396" customFormat="1">
      <c r="A571" s="785"/>
      <c r="B571" s="394"/>
      <c r="C571" s="374"/>
      <c r="D571" s="394"/>
      <c r="E571" s="394"/>
      <c r="F571" s="394"/>
      <c r="G571" s="423"/>
      <c r="H571" s="422"/>
      <c r="I571" s="421"/>
      <c r="J571" s="420" t="s">
        <v>5</v>
      </c>
      <c r="K571" s="419"/>
      <c r="L571" s="419" t="s">
        <v>3</v>
      </c>
      <c r="M571" s="418">
        <v>200</v>
      </c>
      <c r="P571" s="405"/>
      <c r="R571" s="405"/>
    </row>
    <row r="572" spans="1:18" s="396" customFormat="1" ht="13.5" thickBot="1">
      <c r="A572" s="786"/>
      <c r="B572" s="417" t="s">
        <v>5027</v>
      </c>
      <c r="C572" s="416" t="s">
        <v>6279</v>
      </c>
      <c r="D572" s="415">
        <v>43788</v>
      </c>
      <c r="E572" s="414" t="s">
        <v>4</v>
      </c>
      <c r="F572" s="413" t="s">
        <v>6117</v>
      </c>
      <c r="G572" s="412"/>
      <c r="H572" s="411"/>
      <c r="I572" s="410"/>
      <c r="J572" s="447" t="s">
        <v>6001</v>
      </c>
      <c r="K572" s="446"/>
      <c r="L572" s="445"/>
      <c r="M572" s="444"/>
      <c r="P572" s="405"/>
      <c r="R572" s="405"/>
    </row>
    <row r="573" spans="1:18" s="396" customFormat="1" ht="22.5">
      <c r="A573" s="784">
        <v>112</v>
      </c>
      <c r="B573" s="437" t="s">
        <v>76</v>
      </c>
      <c r="C573" s="438" t="s">
        <v>78</v>
      </c>
      <c r="D573" s="437" t="s">
        <v>23</v>
      </c>
      <c r="E573" s="772" t="s">
        <v>80</v>
      </c>
      <c r="F573" s="772"/>
      <c r="G573" s="772" t="s">
        <v>71</v>
      </c>
      <c r="H573" s="773"/>
      <c r="I573" s="436"/>
      <c r="J573" s="435"/>
      <c r="K573" s="435"/>
      <c r="L573" s="435"/>
      <c r="M573" s="434"/>
      <c r="P573" s="405"/>
      <c r="R573" s="405"/>
    </row>
    <row r="574" spans="1:18" s="396" customFormat="1" ht="30.6" customHeight="1">
      <c r="A574" s="785"/>
      <c r="B574" s="433" t="s">
        <v>6278</v>
      </c>
      <c r="C574" s="433" t="s">
        <v>6277</v>
      </c>
      <c r="D574" s="432">
        <v>43746</v>
      </c>
      <c r="E574" s="431"/>
      <c r="F574" s="430" t="s">
        <v>5279</v>
      </c>
      <c r="G574" s="774" t="s">
        <v>5283</v>
      </c>
      <c r="H574" s="775"/>
      <c r="I574" s="776"/>
      <c r="J574" s="429" t="s">
        <v>6</v>
      </c>
      <c r="K574" s="428"/>
      <c r="L574" s="425" t="s">
        <v>3</v>
      </c>
      <c r="M574" s="427">
        <v>1668</v>
      </c>
      <c r="P574" s="405"/>
      <c r="R574" s="405"/>
    </row>
    <row r="575" spans="1:18" s="396" customFormat="1" ht="23.25" thickBot="1">
      <c r="A575" s="785"/>
      <c r="B575" s="394" t="s">
        <v>77</v>
      </c>
      <c r="C575" s="374" t="s">
        <v>79</v>
      </c>
      <c r="D575" s="394" t="s">
        <v>22</v>
      </c>
      <c r="E575" s="758" t="s">
        <v>81</v>
      </c>
      <c r="F575" s="758"/>
      <c r="G575" s="777"/>
      <c r="H575" s="778"/>
      <c r="I575" s="779"/>
      <c r="J575" s="426" t="s">
        <v>17</v>
      </c>
      <c r="K575" s="425"/>
      <c r="L575" s="419" t="s">
        <v>93</v>
      </c>
      <c r="M575" s="406">
        <v>1140.05</v>
      </c>
      <c r="P575" s="405"/>
      <c r="R575" s="405"/>
    </row>
    <row r="576" spans="1:18" s="396" customFormat="1">
      <c r="A576" s="785"/>
      <c r="B576" s="394"/>
      <c r="C576" s="374"/>
      <c r="D576" s="394"/>
      <c r="E576" s="394"/>
      <c r="F576" s="394"/>
      <c r="G576" s="423"/>
      <c r="H576" s="422"/>
      <c r="I576" s="421"/>
      <c r="J576" s="420" t="s">
        <v>5</v>
      </c>
      <c r="K576" s="419"/>
      <c r="L576" s="419"/>
      <c r="M576" s="418"/>
      <c r="P576" s="405"/>
      <c r="R576" s="405"/>
    </row>
    <row r="577" spans="1:18" s="396" customFormat="1" ht="13.5" thickBot="1">
      <c r="A577" s="786"/>
      <c r="B577" s="417" t="s">
        <v>5106</v>
      </c>
      <c r="C577" s="416" t="s">
        <v>5283</v>
      </c>
      <c r="D577" s="415">
        <v>43753</v>
      </c>
      <c r="E577" s="414" t="s">
        <v>4</v>
      </c>
      <c r="F577" s="413" t="s">
        <v>5282</v>
      </c>
      <c r="G577" s="412"/>
      <c r="H577" s="411"/>
      <c r="I577" s="410"/>
      <c r="J577" s="409"/>
      <c r="K577" s="408"/>
      <c r="L577" s="407"/>
      <c r="M577" s="406"/>
      <c r="P577" s="405"/>
      <c r="R577" s="405"/>
    </row>
    <row r="578" spans="1:18" s="396" customFormat="1" ht="22.5">
      <c r="A578" s="784">
        <v>113</v>
      </c>
      <c r="B578" s="437" t="s">
        <v>76</v>
      </c>
      <c r="C578" s="438" t="s">
        <v>78</v>
      </c>
      <c r="D578" s="437" t="s">
        <v>23</v>
      </c>
      <c r="E578" s="772" t="s">
        <v>80</v>
      </c>
      <c r="F578" s="772"/>
      <c r="G578" s="772" t="s">
        <v>71</v>
      </c>
      <c r="H578" s="773"/>
      <c r="I578" s="436"/>
      <c r="J578" s="435"/>
      <c r="K578" s="435"/>
      <c r="L578" s="435"/>
      <c r="M578" s="434"/>
      <c r="P578" s="405"/>
      <c r="R578" s="405"/>
    </row>
    <row r="579" spans="1:18" s="396" customFormat="1" ht="101.25">
      <c r="A579" s="785"/>
      <c r="B579" s="433" t="s">
        <v>6273</v>
      </c>
      <c r="C579" s="433" t="s">
        <v>6276</v>
      </c>
      <c r="D579" s="432">
        <v>43786</v>
      </c>
      <c r="E579" s="431"/>
      <c r="F579" s="430" t="s">
        <v>5663</v>
      </c>
      <c r="G579" s="774" t="s">
        <v>6254</v>
      </c>
      <c r="H579" s="775"/>
      <c r="I579" s="776"/>
      <c r="J579" s="429" t="s">
        <v>6</v>
      </c>
      <c r="K579" s="428"/>
      <c r="L579" s="425" t="s">
        <v>3</v>
      </c>
      <c r="M579" s="427">
        <v>250</v>
      </c>
      <c r="P579" s="405"/>
      <c r="R579" s="405"/>
    </row>
    <row r="580" spans="1:18" s="396" customFormat="1" ht="22.5">
      <c r="A580" s="785"/>
      <c r="B580" s="394" t="s">
        <v>77</v>
      </c>
      <c r="C580" s="374" t="s">
        <v>79</v>
      </c>
      <c r="D580" s="394" t="s">
        <v>22</v>
      </c>
      <c r="E580" s="758" t="s">
        <v>81</v>
      </c>
      <c r="F580" s="758"/>
      <c r="G580" s="777"/>
      <c r="H580" s="778"/>
      <c r="I580" s="779"/>
      <c r="J580" s="426" t="s">
        <v>17</v>
      </c>
      <c r="K580" s="425"/>
      <c r="L580" s="419"/>
      <c r="M580" s="424"/>
      <c r="P580" s="405"/>
      <c r="R580" s="405"/>
    </row>
    <row r="581" spans="1:18" s="396" customFormat="1">
      <c r="A581" s="785"/>
      <c r="B581" s="394"/>
      <c r="C581" s="374"/>
      <c r="D581" s="394"/>
      <c r="E581" s="394"/>
      <c r="F581" s="394"/>
      <c r="G581" s="423"/>
      <c r="H581" s="422"/>
      <c r="I581" s="421"/>
      <c r="J581" s="420" t="s">
        <v>5</v>
      </c>
      <c r="K581" s="419"/>
      <c r="L581" s="419"/>
      <c r="M581" s="418"/>
      <c r="P581" s="405"/>
      <c r="R581" s="405"/>
    </row>
    <row r="582" spans="1:18" s="396" customFormat="1" ht="13.5" thickBot="1">
      <c r="A582" s="785"/>
      <c r="B582" s="442"/>
      <c r="C582" s="443"/>
      <c r="D582" s="442"/>
      <c r="E582" s="441"/>
      <c r="F582" s="440"/>
      <c r="G582" s="423"/>
      <c r="H582" s="422"/>
      <c r="I582" s="421"/>
      <c r="J582" s="447" t="s">
        <v>6275</v>
      </c>
      <c r="K582" s="446"/>
      <c r="L582" s="445" t="s">
        <v>3</v>
      </c>
      <c r="M582" s="444">
        <v>160</v>
      </c>
      <c r="P582" s="405"/>
      <c r="R582" s="405"/>
    </row>
    <row r="583" spans="1:18" s="396" customFormat="1" ht="23.25" thickBot="1">
      <c r="A583" s="786"/>
      <c r="B583" s="417" t="s">
        <v>6269</v>
      </c>
      <c r="C583" s="416" t="s">
        <v>6254</v>
      </c>
      <c r="D583" s="415">
        <v>43791</v>
      </c>
      <c r="E583" s="414" t="s">
        <v>4</v>
      </c>
      <c r="F583" s="413" t="s">
        <v>6274</v>
      </c>
      <c r="G583" s="412"/>
      <c r="H583" s="411"/>
      <c r="I583" s="410"/>
      <c r="J583" s="435"/>
      <c r="K583" s="435"/>
      <c r="L583" s="435"/>
      <c r="M583" s="434"/>
      <c r="P583" s="405"/>
      <c r="R583" s="405"/>
    </row>
    <row r="584" spans="1:18" s="396" customFormat="1" ht="22.5">
      <c r="A584" s="784">
        <v>114</v>
      </c>
      <c r="B584" s="437" t="s">
        <v>76</v>
      </c>
      <c r="C584" s="438" t="s">
        <v>78</v>
      </c>
      <c r="D584" s="437" t="s">
        <v>23</v>
      </c>
      <c r="E584" s="772" t="s">
        <v>80</v>
      </c>
      <c r="F584" s="772"/>
      <c r="G584" s="772" t="s">
        <v>71</v>
      </c>
      <c r="H584" s="773"/>
      <c r="I584" s="436"/>
      <c r="J584" s="429" t="s">
        <v>6</v>
      </c>
      <c r="K584" s="428"/>
      <c r="L584" s="425" t="s">
        <v>3</v>
      </c>
      <c r="M584" s="427">
        <v>192</v>
      </c>
      <c r="P584" s="405"/>
      <c r="R584" s="405"/>
    </row>
    <row r="585" spans="1:18" s="396" customFormat="1" ht="123.75">
      <c r="A585" s="785"/>
      <c r="B585" s="433" t="s">
        <v>6273</v>
      </c>
      <c r="C585" s="433" t="s">
        <v>6272</v>
      </c>
      <c r="D585" s="432">
        <v>43807</v>
      </c>
      <c r="E585" s="431"/>
      <c r="F585" s="430" t="s">
        <v>6271</v>
      </c>
      <c r="G585" s="774" t="s">
        <v>6254</v>
      </c>
      <c r="H585" s="775"/>
      <c r="I585" s="776"/>
      <c r="J585" s="426" t="s">
        <v>17</v>
      </c>
      <c r="K585" s="425"/>
      <c r="L585" s="419"/>
      <c r="M585" s="424"/>
      <c r="P585" s="405"/>
      <c r="R585" s="405"/>
    </row>
    <row r="586" spans="1:18" s="396" customFormat="1" ht="22.5">
      <c r="A586" s="785"/>
      <c r="B586" s="394" t="s">
        <v>77</v>
      </c>
      <c r="C586" s="374" t="s">
        <v>79</v>
      </c>
      <c r="D586" s="394" t="s">
        <v>22</v>
      </c>
      <c r="E586" s="758" t="s">
        <v>81</v>
      </c>
      <c r="F586" s="758"/>
      <c r="G586" s="777"/>
      <c r="H586" s="778"/>
      <c r="I586" s="779"/>
      <c r="J586" s="420" t="s">
        <v>5</v>
      </c>
      <c r="K586" s="419"/>
      <c r="L586" s="419" t="s">
        <v>3</v>
      </c>
      <c r="M586" s="418">
        <v>137.5</v>
      </c>
      <c r="P586" s="405"/>
      <c r="R586" s="405"/>
    </row>
    <row r="587" spans="1:18" s="396" customFormat="1" ht="15" thickBot="1">
      <c r="A587" s="785"/>
      <c r="B587" s="394"/>
      <c r="C587" s="374"/>
      <c r="D587" s="394"/>
      <c r="E587" s="394"/>
      <c r="F587" s="394"/>
      <c r="G587" s="423"/>
      <c r="H587" s="422"/>
      <c r="I587" s="421"/>
      <c r="J587" s="478" t="s">
        <v>6270</v>
      </c>
      <c r="K587" s="446"/>
      <c r="L587" s="445" t="s">
        <v>3</v>
      </c>
      <c r="M587" s="444">
        <v>100</v>
      </c>
      <c r="P587" s="405"/>
      <c r="R587" s="405"/>
    </row>
    <row r="588" spans="1:18" s="396" customFormat="1" ht="23.25" thickBot="1">
      <c r="A588" s="786"/>
      <c r="B588" s="417" t="s">
        <v>6269</v>
      </c>
      <c r="C588" s="416" t="s">
        <v>6254</v>
      </c>
      <c r="D588" s="415">
        <v>43809</v>
      </c>
      <c r="E588" s="414" t="s">
        <v>4</v>
      </c>
      <c r="F588" s="413" t="s">
        <v>5531</v>
      </c>
      <c r="G588" s="412"/>
      <c r="H588" s="411"/>
      <c r="I588" s="410"/>
      <c r="J588" s="477"/>
      <c r="K588" s="435"/>
      <c r="L588" s="435"/>
      <c r="M588" s="434"/>
      <c r="P588" s="405"/>
      <c r="R588" s="405"/>
    </row>
    <row r="589" spans="1:18" s="396" customFormat="1" ht="22.5">
      <c r="A589" s="784">
        <v>115</v>
      </c>
      <c r="B589" s="437" t="s">
        <v>76</v>
      </c>
      <c r="C589" s="438" t="s">
        <v>78</v>
      </c>
      <c r="D589" s="437" t="s">
        <v>23</v>
      </c>
      <c r="E589" s="772" t="s">
        <v>80</v>
      </c>
      <c r="F589" s="772"/>
      <c r="G589" s="772" t="s">
        <v>71</v>
      </c>
      <c r="H589" s="773"/>
      <c r="I589" s="436"/>
      <c r="J589" s="429" t="s">
        <v>6</v>
      </c>
      <c r="K589" s="428"/>
      <c r="L589" s="425" t="s">
        <v>3</v>
      </c>
      <c r="M589" s="427">
        <v>280</v>
      </c>
      <c r="P589" s="405"/>
      <c r="R589" s="405"/>
    </row>
    <row r="590" spans="1:18" s="396" customFormat="1" ht="30.6" customHeight="1">
      <c r="A590" s="785"/>
      <c r="B590" s="433" t="s">
        <v>6268</v>
      </c>
      <c r="C590" s="433" t="s">
        <v>6267</v>
      </c>
      <c r="D590" s="432">
        <v>43867</v>
      </c>
      <c r="E590" s="431"/>
      <c r="F590" s="430" t="s">
        <v>6266</v>
      </c>
      <c r="G590" s="774" t="s">
        <v>6264</v>
      </c>
      <c r="H590" s="775"/>
      <c r="I590" s="776"/>
      <c r="J590" s="426" t="s">
        <v>17</v>
      </c>
      <c r="K590" s="425"/>
      <c r="L590" s="419"/>
      <c r="M590" s="424"/>
      <c r="P590" s="405"/>
      <c r="R590" s="405"/>
    </row>
    <row r="591" spans="1:18" s="396" customFormat="1" ht="22.5">
      <c r="A591" s="785"/>
      <c r="B591" s="394" t="s">
        <v>77</v>
      </c>
      <c r="C591" s="374" t="s">
        <v>79</v>
      </c>
      <c r="D591" s="394" t="s">
        <v>22</v>
      </c>
      <c r="E591" s="758" t="s">
        <v>81</v>
      </c>
      <c r="F591" s="758"/>
      <c r="G591" s="777"/>
      <c r="H591" s="778"/>
      <c r="I591" s="779"/>
      <c r="J591" s="420" t="s">
        <v>5</v>
      </c>
      <c r="K591" s="419"/>
      <c r="L591" s="419" t="s">
        <v>3</v>
      </c>
      <c r="M591" s="418">
        <v>115.5</v>
      </c>
      <c r="P591" s="405"/>
      <c r="R591" s="405"/>
    </row>
    <row r="592" spans="1:18" s="396" customFormat="1" ht="13.5" thickBot="1">
      <c r="A592" s="785"/>
      <c r="B592" s="394"/>
      <c r="C592" s="374"/>
      <c r="D592" s="394"/>
      <c r="E592" s="394"/>
      <c r="F592" s="394"/>
      <c r="G592" s="423"/>
      <c r="H592" s="422"/>
      <c r="I592" s="421"/>
      <c r="J592" s="409" t="s">
        <v>4893</v>
      </c>
      <c r="K592" s="408"/>
      <c r="L592" s="407"/>
      <c r="M592" s="406"/>
      <c r="P592" s="405"/>
      <c r="R592" s="405"/>
    </row>
    <row r="593" spans="1:18" s="396" customFormat="1" ht="13.5" thickBot="1">
      <c r="A593" s="786"/>
      <c r="B593" s="417" t="s">
        <v>6265</v>
      </c>
      <c r="C593" s="416" t="s">
        <v>6264</v>
      </c>
      <c r="D593" s="415">
        <v>43869</v>
      </c>
      <c r="E593" s="414" t="s">
        <v>4</v>
      </c>
      <c r="F593" s="413" t="s">
        <v>6263</v>
      </c>
      <c r="G593" s="412"/>
      <c r="H593" s="411"/>
      <c r="I593" s="410"/>
      <c r="J593" s="435"/>
      <c r="K593" s="435"/>
      <c r="L593" s="435"/>
      <c r="M593" s="434"/>
      <c r="P593" s="405"/>
      <c r="R593" s="405"/>
    </row>
    <row r="594" spans="1:18" s="396" customFormat="1" ht="22.5">
      <c r="A594" s="784">
        <v>116</v>
      </c>
      <c r="B594" s="437" t="s">
        <v>76</v>
      </c>
      <c r="C594" s="438" t="s">
        <v>78</v>
      </c>
      <c r="D594" s="437" t="s">
        <v>23</v>
      </c>
      <c r="E594" s="772" t="s">
        <v>80</v>
      </c>
      <c r="F594" s="772"/>
      <c r="G594" s="772" t="s">
        <v>71</v>
      </c>
      <c r="H594" s="773"/>
      <c r="I594" s="436"/>
      <c r="J594" s="429" t="s">
        <v>6</v>
      </c>
      <c r="K594" s="428"/>
      <c r="L594" s="425" t="s">
        <v>3</v>
      </c>
      <c r="M594" s="427">
        <v>1158</v>
      </c>
      <c r="P594" s="405"/>
      <c r="R594" s="405"/>
    </row>
    <row r="595" spans="1:18" s="396" customFormat="1" ht="135">
      <c r="A595" s="785"/>
      <c r="B595" s="433" t="s">
        <v>6262</v>
      </c>
      <c r="C595" s="433" t="s">
        <v>6261</v>
      </c>
      <c r="D595" s="432">
        <v>43764</v>
      </c>
      <c r="E595" s="431"/>
      <c r="F595" s="430" t="s">
        <v>6260</v>
      </c>
      <c r="G595" s="774" t="s">
        <v>4983</v>
      </c>
      <c r="H595" s="775"/>
      <c r="I595" s="776"/>
      <c r="J595" s="426" t="s">
        <v>6259</v>
      </c>
      <c r="K595" s="425"/>
      <c r="L595" s="419" t="s">
        <v>3</v>
      </c>
      <c r="M595" s="424">
        <v>2709.46</v>
      </c>
      <c r="P595" s="405"/>
      <c r="R595" s="405"/>
    </row>
    <row r="596" spans="1:18" s="396" customFormat="1" ht="22.5">
      <c r="A596" s="785"/>
      <c r="B596" s="394" t="s">
        <v>77</v>
      </c>
      <c r="C596" s="374" t="s">
        <v>79</v>
      </c>
      <c r="D596" s="394" t="s">
        <v>22</v>
      </c>
      <c r="E596" s="758" t="s">
        <v>81</v>
      </c>
      <c r="F596" s="758"/>
      <c r="G596" s="777"/>
      <c r="H596" s="778"/>
      <c r="I596" s="779"/>
      <c r="J596" s="420" t="s">
        <v>5</v>
      </c>
      <c r="K596" s="419"/>
      <c r="L596" s="419" t="s">
        <v>3</v>
      </c>
      <c r="M596" s="418">
        <v>582</v>
      </c>
      <c r="P596" s="405"/>
      <c r="R596" s="405"/>
    </row>
    <row r="597" spans="1:18" s="396" customFormat="1" ht="13.5" thickBot="1">
      <c r="A597" s="785"/>
      <c r="B597" s="394"/>
      <c r="C597" s="374"/>
      <c r="D597" s="394"/>
      <c r="E597" s="394"/>
      <c r="F597" s="394"/>
      <c r="G597" s="423"/>
      <c r="H597" s="422"/>
      <c r="I597" s="421"/>
      <c r="J597" s="447" t="s">
        <v>6001</v>
      </c>
      <c r="K597" s="446"/>
      <c r="L597" s="445"/>
      <c r="M597" s="444"/>
      <c r="P597" s="405"/>
      <c r="R597" s="405"/>
    </row>
    <row r="598" spans="1:18" s="396" customFormat="1" ht="23.25" thickBot="1">
      <c r="A598" s="786"/>
      <c r="B598" s="417" t="s">
        <v>6255</v>
      </c>
      <c r="C598" s="416" t="s">
        <v>4983</v>
      </c>
      <c r="D598" s="415">
        <v>43771</v>
      </c>
      <c r="E598" s="414" t="s">
        <v>4</v>
      </c>
      <c r="F598" s="413" t="s">
        <v>6258</v>
      </c>
      <c r="G598" s="412"/>
      <c r="H598" s="411"/>
      <c r="I598" s="410"/>
      <c r="J598" s="435"/>
      <c r="K598" s="435"/>
      <c r="L598" s="435"/>
      <c r="M598" s="434"/>
      <c r="P598" s="405"/>
      <c r="R598" s="405"/>
    </row>
    <row r="599" spans="1:18" s="396" customFormat="1" ht="22.5">
      <c r="A599" s="784">
        <v>117</v>
      </c>
      <c r="B599" s="437" t="s">
        <v>76</v>
      </c>
      <c r="C599" s="438" t="s">
        <v>78</v>
      </c>
      <c r="D599" s="437" t="s">
        <v>23</v>
      </c>
      <c r="E599" s="772" t="s">
        <v>80</v>
      </c>
      <c r="F599" s="772"/>
      <c r="G599" s="772" t="s">
        <v>71</v>
      </c>
      <c r="H599" s="773"/>
      <c r="I599" s="436"/>
      <c r="J599" s="429" t="s">
        <v>6</v>
      </c>
      <c r="K599" s="428"/>
      <c r="L599" s="425" t="s">
        <v>3</v>
      </c>
      <c r="M599" s="427">
        <v>960</v>
      </c>
      <c r="P599" s="405"/>
      <c r="R599" s="405"/>
    </row>
    <row r="600" spans="1:18" s="396" customFormat="1" ht="78.75">
      <c r="A600" s="785"/>
      <c r="B600" s="433" t="s">
        <v>6257</v>
      </c>
      <c r="C600" s="433" t="s">
        <v>6256</v>
      </c>
      <c r="D600" s="432">
        <v>43758</v>
      </c>
      <c r="E600" s="431"/>
      <c r="F600" s="430" t="s">
        <v>6223</v>
      </c>
      <c r="G600" s="774" t="s">
        <v>6254</v>
      </c>
      <c r="H600" s="775"/>
      <c r="I600" s="776"/>
      <c r="J600" s="426" t="s">
        <v>17</v>
      </c>
      <c r="K600" s="425"/>
      <c r="L600" s="419"/>
      <c r="M600" s="424"/>
      <c r="P600" s="405"/>
      <c r="R600" s="405"/>
    </row>
    <row r="601" spans="1:18" s="396" customFormat="1" ht="22.5">
      <c r="A601" s="785"/>
      <c r="B601" s="394" t="s">
        <v>77</v>
      </c>
      <c r="C601" s="374" t="s">
        <v>79</v>
      </c>
      <c r="D601" s="394" t="s">
        <v>22</v>
      </c>
      <c r="E601" s="758" t="s">
        <v>81</v>
      </c>
      <c r="F601" s="758"/>
      <c r="G601" s="777"/>
      <c r="H601" s="778"/>
      <c r="I601" s="779"/>
      <c r="J601" s="420" t="s">
        <v>5</v>
      </c>
      <c r="K601" s="419"/>
      <c r="L601" s="419" t="s">
        <v>3</v>
      </c>
      <c r="M601" s="418">
        <v>297</v>
      </c>
      <c r="P601" s="405"/>
      <c r="R601" s="405"/>
    </row>
    <row r="602" spans="1:18" s="396" customFormat="1" ht="13.5" thickBot="1">
      <c r="A602" s="785"/>
      <c r="B602" s="394"/>
      <c r="C602" s="374"/>
      <c r="D602" s="394"/>
      <c r="E602" s="394"/>
      <c r="F602" s="394"/>
      <c r="G602" s="423"/>
      <c r="H602" s="422"/>
      <c r="I602" s="421"/>
      <c r="J602" s="409" t="s">
        <v>4893</v>
      </c>
      <c r="K602" s="408"/>
      <c r="L602" s="407"/>
      <c r="M602" s="406"/>
      <c r="P602" s="405"/>
      <c r="R602" s="405"/>
    </row>
    <row r="603" spans="1:18" s="396" customFormat="1" ht="23.25" thickBot="1">
      <c r="A603" s="786"/>
      <c r="B603" s="417" t="s">
        <v>6255</v>
      </c>
      <c r="C603" s="416" t="s">
        <v>6254</v>
      </c>
      <c r="D603" s="415">
        <v>43763</v>
      </c>
      <c r="E603" s="414" t="s">
        <v>4</v>
      </c>
      <c r="F603" s="413" t="s">
        <v>4972</v>
      </c>
      <c r="G603" s="412"/>
      <c r="H603" s="411"/>
      <c r="I603" s="410"/>
      <c r="J603" s="435"/>
      <c r="K603" s="435"/>
      <c r="L603" s="435"/>
      <c r="M603" s="434"/>
      <c r="P603" s="405"/>
      <c r="R603" s="405"/>
    </row>
    <row r="604" spans="1:18" s="396" customFormat="1" ht="22.5">
      <c r="A604" s="784">
        <v>118</v>
      </c>
      <c r="B604" s="437" t="s">
        <v>76</v>
      </c>
      <c r="C604" s="438" t="s">
        <v>78</v>
      </c>
      <c r="D604" s="437" t="s">
        <v>23</v>
      </c>
      <c r="E604" s="772" t="s">
        <v>80</v>
      </c>
      <c r="F604" s="772"/>
      <c r="G604" s="772" t="s">
        <v>71</v>
      </c>
      <c r="H604" s="773"/>
      <c r="I604" s="436"/>
      <c r="J604" s="429" t="s">
        <v>6</v>
      </c>
      <c r="K604" s="428"/>
      <c r="L604" s="425" t="s">
        <v>3</v>
      </c>
      <c r="M604" s="427">
        <v>216</v>
      </c>
      <c r="P604" s="405"/>
      <c r="R604" s="405"/>
    </row>
    <row r="605" spans="1:18" s="396" customFormat="1" ht="36" customHeight="1">
      <c r="A605" s="785"/>
      <c r="B605" s="433" t="s">
        <v>6252</v>
      </c>
      <c r="C605" s="433" t="s">
        <v>6253</v>
      </c>
      <c r="D605" s="432">
        <v>43767</v>
      </c>
      <c r="E605" s="431"/>
      <c r="F605" s="430" t="s">
        <v>5249</v>
      </c>
      <c r="G605" s="774" t="s">
        <v>6250</v>
      </c>
      <c r="H605" s="775"/>
      <c r="I605" s="776"/>
      <c r="J605" s="426" t="s">
        <v>17</v>
      </c>
      <c r="K605" s="425"/>
      <c r="L605" s="419" t="s">
        <v>93</v>
      </c>
      <c r="M605" s="424">
        <v>267.24</v>
      </c>
      <c r="P605" s="405"/>
      <c r="R605" s="405"/>
    </row>
    <row r="606" spans="1:18" s="396" customFormat="1" ht="22.5">
      <c r="A606" s="785"/>
      <c r="B606" s="394" t="s">
        <v>77</v>
      </c>
      <c r="C606" s="374" t="s">
        <v>79</v>
      </c>
      <c r="D606" s="394" t="s">
        <v>22</v>
      </c>
      <c r="E606" s="758" t="s">
        <v>81</v>
      </c>
      <c r="F606" s="758"/>
      <c r="G606" s="777"/>
      <c r="H606" s="778"/>
      <c r="I606" s="779"/>
      <c r="J606" s="420" t="s">
        <v>5</v>
      </c>
      <c r="K606" s="419"/>
      <c r="L606" s="419"/>
      <c r="M606" s="418"/>
      <c r="P606" s="405"/>
      <c r="R606" s="405"/>
    </row>
    <row r="607" spans="1:18" s="396" customFormat="1" ht="13.5" thickBot="1">
      <c r="A607" s="785"/>
      <c r="B607" s="394"/>
      <c r="C607" s="374"/>
      <c r="D607" s="394"/>
      <c r="E607" s="394"/>
      <c r="F607" s="394"/>
      <c r="G607" s="423"/>
      <c r="H607" s="422"/>
      <c r="I607" s="421"/>
      <c r="J607" s="447" t="s">
        <v>6001</v>
      </c>
      <c r="K607" s="446"/>
      <c r="L607" s="445"/>
      <c r="M607" s="444"/>
      <c r="P607" s="405"/>
      <c r="R607" s="405"/>
    </row>
    <row r="608" spans="1:18" s="396" customFormat="1" ht="23.25" thickBot="1">
      <c r="A608" s="786"/>
      <c r="B608" s="417" t="s">
        <v>5272</v>
      </c>
      <c r="C608" s="416" t="s">
        <v>6250</v>
      </c>
      <c r="D608" s="415">
        <v>43768</v>
      </c>
      <c r="E608" s="414" t="s">
        <v>4</v>
      </c>
      <c r="F608" s="413" t="s">
        <v>5662</v>
      </c>
      <c r="G608" s="412"/>
      <c r="H608" s="411"/>
      <c r="I608" s="410"/>
      <c r="J608" s="435"/>
      <c r="K608" s="435"/>
      <c r="L608" s="435"/>
      <c r="M608" s="434"/>
      <c r="P608" s="405"/>
      <c r="R608" s="405"/>
    </row>
    <row r="609" spans="1:18" s="396" customFormat="1" ht="22.5">
      <c r="A609" s="784">
        <v>119</v>
      </c>
      <c r="B609" s="437" t="s">
        <v>76</v>
      </c>
      <c r="C609" s="438" t="s">
        <v>78</v>
      </c>
      <c r="D609" s="437" t="s">
        <v>23</v>
      </c>
      <c r="E609" s="772" t="s">
        <v>80</v>
      </c>
      <c r="F609" s="772"/>
      <c r="G609" s="772" t="s">
        <v>71</v>
      </c>
      <c r="H609" s="773"/>
      <c r="I609" s="436"/>
      <c r="J609" s="429" t="s">
        <v>6004</v>
      </c>
      <c r="K609" s="428"/>
      <c r="L609" s="425" t="s">
        <v>3</v>
      </c>
      <c r="M609" s="427">
        <v>383.64</v>
      </c>
      <c r="P609" s="405"/>
      <c r="R609" s="405"/>
    </row>
    <row r="610" spans="1:18" s="396" customFormat="1" ht="123.75">
      <c r="A610" s="785"/>
      <c r="B610" s="433" t="s">
        <v>6252</v>
      </c>
      <c r="C610" s="433" t="s">
        <v>6251</v>
      </c>
      <c r="D610" s="432">
        <v>43901</v>
      </c>
      <c r="E610" s="431"/>
      <c r="F610" s="430" t="s">
        <v>5584</v>
      </c>
      <c r="G610" s="774" t="s">
        <v>6250</v>
      </c>
      <c r="H610" s="775"/>
      <c r="I610" s="776"/>
      <c r="J610" s="426" t="s">
        <v>17</v>
      </c>
      <c r="K610" s="425"/>
      <c r="L610" s="419" t="s">
        <v>3</v>
      </c>
      <c r="M610" s="424">
        <v>427.46</v>
      </c>
      <c r="P610" s="405"/>
      <c r="R610" s="405"/>
    </row>
    <row r="611" spans="1:18" s="396" customFormat="1" ht="22.5">
      <c r="A611" s="785"/>
      <c r="B611" s="394" t="s">
        <v>77</v>
      </c>
      <c r="C611" s="374" t="s">
        <v>79</v>
      </c>
      <c r="D611" s="394" t="s">
        <v>22</v>
      </c>
      <c r="E611" s="758" t="s">
        <v>81</v>
      </c>
      <c r="F611" s="758"/>
      <c r="G611" s="777"/>
      <c r="H611" s="778"/>
      <c r="I611" s="779"/>
      <c r="J611" s="420" t="s">
        <v>5</v>
      </c>
      <c r="K611" s="419"/>
      <c r="L611" s="419"/>
      <c r="M611" s="418"/>
      <c r="P611" s="405"/>
      <c r="R611" s="405"/>
    </row>
    <row r="612" spans="1:18" s="396" customFormat="1" ht="13.5" thickBot="1">
      <c r="A612" s="785"/>
      <c r="B612" s="394"/>
      <c r="C612" s="374"/>
      <c r="D612" s="394"/>
      <c r="E612" s="394"/>
      <c r="F612" s="394"/>
      <c r="G612" s="423"/>
      <c r="H612" s="422"/>
      <c r="I612" s="421"/>
      <c r="J612" s="447" t="s">
        <v>6001</v>
      </c>
      <c r="K612" s="446"/>
      <c r="L612" s="445"/>
      <c r="M612" s="444"/>
      <c r="P612" s="405"/>
      <c r="R612" s="405"/>
    </row>
    <row r="613" spans="1:18" s="396" customFormat="1" ht="23.25" thickBot="1">
      <c r="A613" s="786"/>
      <c r="B613" s="417" t="s">
        <v>5272</v>
      </c>
      <c r="C613" s="416" t="s">
        <v>6250</v>
      </c>
      <c r="D613" s="415">
        <v>43903</v>
      </c>
      <c r="E613" s="414" t="s">
        <v>4</v>
      </c>
      <c r="F613" s="413" t="s">
        <v>6249</v>
      </c>
      <c r="G613" s="412"/>
      <c r="H613" s="411"/>
      <c r="I613" s="410"/>
      <c r="J613" s="435"/>
      <c r="K613" s="435"/>
      <c r="L613" s="435"/>
      <c r="M613" s="434"/>
      <c r="P613" s="405"/>
      <c r="R613" s="405"/>
    </row>
    <row r="614" spans="1:18" s="396" customFormat="1" ht="22.5">
      <c r="A614" s="784">
        <v>120</v>
      </c>
      <c r="B614" s="437" t="s">
        <v>76</v>
      </c>
      <c r="C614" s="438" t="s">
        <v>78</v>
      </c>
      <c r="D614" s="437" t="s">
        <v>23</v>
      </c>
      <c r="E614" s="772" t="s">
        <v>80</v>
      </c>
      <c r="F614" s="772"/>
      <c r="G614" s="772" t="s">
        <v>71</v>
      </c>
      <c r="H614" s="773"/>
      <c r="I614" s="436"/>
      <c r="J614" s="429" t="s">
        <v>6</v>
      </c>
      <c r="K614" s="428"/>
      <c r="L614" s="425" t="s">
        <v>3</v>
      </c>
      <c r="M614" s="427">
        <v>1038</v>
      </c>
      <c r="P614" s="405"/>
      <c r="R614" s="405"/>
    </row>
    <row r="615" spans="1:18" s="396" customFormat="1" ht="56.25">
      <c r="A615" s="785"/>
      <c r="B615" s="433" t="s">
        <v>6248</v>
      </c>
      <c r="C615" s="433" t="s">
        <v>6247</v>
      </c>
      <c r="D615" s="432">
        <v>43801</v>
      </c>
      <c r="E615" s="431"/>
      <c r="F615" s="430" t="s">
        <v>5846</v>
      </c>
      <c r="G615" s="774" t="s">
        <v>6245</v>
      </c>
      <c r="H615" s="775"/>
      <c r="I615" s="776"/>
      <c r="J615" s="426" t="s">
        <v>17</v>
      </c>
      <c r="K615" s="425"/>
      <c r="L615" s="419"/>
      <c r="M615" s="424"/>
      <c r="P615" s="405"/>
      <c r="R615" s="405"/>
    </row>
    <row r="616" spans="1:18" s="396" customFormat="1" ht="22.5">
      <c r="A616" s="785"/>
      <c r="B616" s="394" t="s">
        <v>77</v>
      </c>
      <c r="C616" s="374" t="s">
        <v>79</v>
      </c>
      <c r="D616" s="394" t="s">
        <v>22</v>
      </c>
      <c r="E616" s="758" t="s">
        <v>81</v>
      </c>
      <c r="F616" s="758"/>
      <c r="G616" s="777"/>
      <c r="H616" s="778"/>
      <c r="I616" s="779"/>
      <c r="J616" s="420" t="s">
        <v>5</v>
      </c>
      <c r="K616" s="419"/>
      <c r="L616" s="419"/>
      <c r="M616" s="418"/>
      <c r="P616" s="405"/>
      <c r="R616" s="405"/>
    </row>
    <row r="617" spans="1:18" s="396" customFormat="1" ht="13.5" thickBot="1">
      <c r="A617" s="785"/>
      <c r="B617" s="394"/>
      <c r="C617" s="374"/>
      <c r="D617" s="394"/>
      <c r="E617" s="394"/>
      <c r="F617" s="394"/>
      <c r="G617" s="423"/>
      <c r="H617" s="422"/>
      <c r="I617" s="421"/>
      <c r="J617" s="409" t="s">
        <v>4893</v>
      </c>
      <c r="K617" s="408"/>
      <c r="L617" s="407"/>
      <c r="M617" s="406"/>
      <c r="P617" s="405"/>
      <c r="R617" s="405"/>
    </row>
    <row r="618" spans="1:18" s="396" customFormat="1" ht="13.5" thickBot="1">
      <c r="A618" s="786"/>
      <c r="B618" s="417" t="s">
        <v>6246</v>
      </c>
      <c r="C618" s="416" t="s">
        <v>6245</v>
      </c>
      <c r="D618" s="415">
        <v>43807</v>
      </c>
      <c r="E618" s="414" t="s">
        <v>4</v>
      </c>
      <c r="F618" s="413" t="s">
        <v>6244</v>
      </c>
      <c r="G618" s="412"/>
      <c r="H618" s="411"/>
      <c r="I618" s="410"/>
      <c r="J618" s="435"/>
      <c r="K618" s="435"/>
      <c r="L618" s="435"/>
      <c r="M618" s="434"/>
      <c r="P618" s="405"/>
      <c r="R618" s="405"/>
    </row>
    <row r="619" spans="1:18" s="396" customFormat="1" ht="22.5">
      <c r="A619" s="784">
        <v>121</v>
      </c>
      <c r="B619" s="437" t="s">
        <v>76</v>
      </c>
      <c r="C619" s="438" t="s">
        <v>78</v>
      </c>
      <c r="D619" s="437" t="s">
        <v>23</v>
      </c>
      <c r="E619" s="772" t="s">
        <v>80</v>
      </c>
      <c r="F619" s="772"/>
      <c r="G619" s="772" t="s">
        <v>71</v>
      </c>
      <c r="H619" s="773"/>
      <c r="I619" s="436"/>
      <c r="J619" s="476" t="s">
        <v>6</v>
      </c>
      <c r="K619" s="475"/>
      <c r="L619" s="468" t="s">
        <v>3</v>
      </c>
      <c r="M619" s="474">
        <v>164.49</v>
      </c>
      <c r="P619" s="405"/>
      <c r="R619" s="405"/>
    </row>
    <row r="620" spans="1:18" s="396" customFormat="1" ht="202.5">
      <c r="A620" s="785"/>
      <c r="B620" s="473" t="s">
        <v>6243</v>
      </c>
      <c r="C620" s="473" t="s">
        <v>6242</v>
      </c>
      <c r="D620" s="472">
        <v>43858</v>
      </c>
      <c r="E620" s="471"/>
      <c r="F620" s="470" t="s">
        <v>6241</v>
      </c>
      <c r="G620" s="799" t="s">
        <v>6240</v>
      </c>
      <c r="H620" s="800"/>
      <c r="I620" s="801"/>
      <c r="J620" s="469" t="s">
        <v>17</v>
      </c>
      <c r="K620" s="468"/>
      <c r="L620" s="465" t="s">
        <v>3</v>
      </c>
      <c r="M620" s="467">
        <v>191.8</v>
      </c>
      <c r="P620" s="405"/>
      <c r="R620" s="405"/>
    </row>
    <row r="621" spans="1:18" s="396" customFormat="1" ht="22.5">
      <c r="A621" s="785"/>
      <c r="B621" s="462" t="s">
        <v>77</v>
      </c>
      <c r="C621" s="463" t="s">
        <v>79</v>
      </c>
      <c r="D621" s="462" t="s">
        <v>22</v>
      </c>
      <c r="E621" s="802" t="s">
        <v>81</v>
      </c>
      <c r="F621" s="802"/>
      <c r="G621" s="777"/>
      <c r="H621" s="778"/>
      <c r="I621" s="779"/>
      <c r="J621" s="466" t="s">
        <v>5</v>
      </c>
      <c r="K621" s="465"/>
      <c r="L621" s="465"/>
      <c r="M621" s="464"/>
      <c r="P621" s="405"/>
      <c r="R621" s="405"/>
    </row>
    <row r="622" spans="1:18" s="396" customFormat="1" ht="13.5" thickBot="1">
      <c r="A622" s="785"/>
      <c r="B622" s="462"/>
      <c r="C622" s="463"/>
      <c r="D622" s="462"/>
      <c r="E622" s="462"/>
      <c r="F622" s="462"/>
      <c r="G622" s="423"/>
      <c r="H622" s="422"/>
      <c r="I622" s="421"/>
      <c r="J622" s="461" t="s">
        <v>6001</v>
      </c>
      <c r="K622" s="460"/>
      <c r="L622" s="459"/>
      <c r="M622" s="458"/>
      <c r="P622" s="405"/>
      <c r="R622" s="405"/>
    </row>
    <row r="623" spans="1:18" s="396" customFormat="1" ht="13.5" thickBot="1">
      <c r="A623" s="786"/>
      <c r="B623" s="457" t="s">
        <v>5171</v>
      </c>
      <c r="C623" s="456" t="s">
        <v>6240</v>
      </c>
      <c r="D623" s="455">
        <v>43859</v>
      </c>
      <c r="E623" s="454" t="s">
        <v>4</v>
      </c>
      <c r="F623" s="453" t="s">
        <v>6239</v>
      </c>
      <c r="G623" s="412"/>
      <c r="H623" s="411"/>
      <c r="I623" s="410"/>
      <c r="J623" s="452"/>
      <c r="K623" s="451"/>
      <c r="L623" s="450"/>
      <c r="M623" s="449"/>
      <c r="P623" s="405"/>
      <c r="R623" s="405"/>
    </row>
    <row r="624" spans="1:18" s="396" customFormat="1" ht="22.5">
      <c r="A624" s="784">
        <v>122</v>
      </c>
      <c r="B624" s="437" t="s">
        <v>76</v>
      </c>
      <c r="C624" s="438" t="s">
        <v>78</v>
      </c>
      <c r="D624" s="437" t="s">
        <v>23</v>
      </c>
      <c r="E624" s="772" t="s">
        <v>80</v>
      </c>
      <c r="F624" s="772"/>
      <c r="G624" s="772" t="s">
        <v>71</v>
      </c>
      <c r="H624" s="773"/>
      <c r="I624" s="436"/>
      <c r="J624" s="435"/>
      <c r="K624" s="435"/>
      <c r="L624" s="435"/>
      <c r="M624" s="434"/>
      <c r="P624" s="405"/>
      <c r="R624" s="405"/>
    </row>
    <row r="625" spans="1:18" s="396" customFormat="1" ht="67.5">
      <c r="A625" s="785"/>
      <c r="B625" s="433" t="s">
        <v>6238</v>
      </c>
      <c r="C625" s="433" t="s">
        <v>6237</v>
      </c>
      <c r="D625" s="432">
        <v>43851</v>
      </c>
      <c r="E625" s="431"/>
      <c r="F625" s="430" t="s">
        <v>5212</v>
      </c>
      <c r="G625" s="774" t="s">
        <v>1462</v>
      </c>
      <c r="H625" s="775"/>
      <c r="I625" s="776"/>
      <c r="J625" s="429" t="s">
        <v>6</v>
      </c>
      <c r="K625" s="428"/>
      <c r="L625" s="425" t="s">
        <v>3</v>
      </c>
      <c r="M625" s="427">
        <v>298</v>
      </c>
      <c r="P625" s="405"/>
      <c r="R625" s="405"/>
    </row>
    <row r="626" spans="1:18" s="396" customFormat="1" ht="22.5">
      <c r="A626" s="785"/>
      <c r="B626" s="394" t="s">
        <v>77</v>
      </c>
      <c r="C626" s="374" t="s">
        <v>79</v>
      </c>
      <c r="D626" s="394" t="s">
        <v>22</v>
      </c>
      <c r="E626" s="758" t="s">
        <v>81</v>
      </c>
      <c r="F626" s="758"/>
      <c r="G626" s="777"/>
      <c r="H626" s="778"/>
      <c r="I626" s="779"/>
      <c r="J626" s="426" t="s">
        <v>6003</v>
      </c>
      <c r="K626" s="425"/>
      <c r="L626" s="419" t="s">
        <v>93</v>
      </c>
      <c r="M626" s="424">
        <v>280.52</v>
      </c>
      <c r="P626" s="405"/>
      <c r="R626" s="405"/>
    </row>
    <row r="627" spans="1:18" s="396" customFormat="1">
      <c r="A627" s="785"/>
      <c r="B627" s="394"/>
      <c r="C627" s="374"/>
      <c r="D627" s="394"/>
      <c r="E627" s="394"/>
      <c r="F627" s="394"/>
      <c r="G627" s="423"/>
      <c r="H627" s="422"/>
      <c r="I627" s="421"/>
      <c r="J627" s="420" t="s">
        <v>5</v>
      </c>
      <c r="K627" s="419"/>
      <c r="L627" s="419"/>
      <c r="M627" s="418"/>
      <c r="P627" s="405"/>
      <c r="R627" s="405"/>
    </row>
    <row r="628" spans="1:18" s="396" customFormat="1" ht="13.5" thickBot="1">
      <c r="A628" s="786"/>
      <c r="B628" s="417" t="s">
        <v>6236</v>
      </c>
      <c r="C628" s="416" t="s">
        <v>1462</v>
      </c>
      <c r="D628" s="415">
        <v>43853</v>
      </c>
      <c r="E628" s="414" t="s">
        <v>4</v>
      </c>
      <c r="F628" s="413" t="s">
        <v>6235</v>
      </c>
      <c r="G628" s="412"/>
      <c r="H628" s="411"/>
      <c r="I628" s="410"/>
      <c r="J628" s="447" t="s">
        <v>6001</v>
      </c>
      <c r="K628" s="446"/>
      <c r="L628" s="445"/>
      <c r="M628" s="444"/>
      <c r="P628" s="405"/>
      <c r="R628" s="405"/>
    </row>
    <row r="629" spans="1:18" s="396" customFormat="1" ht="22.5">
      <c r="A629" s="784">
        <v>123</v>
      </c>
      <c r="B629" s="437" t="s">
        <v>76</v>
      </c>
      <c r="C629" s="438" t="s">
        <v>78</v>
      </c>
      <c r="D629" s="437" t="s">
        <v>23</v>
      </c>
      <c r="E629" s="772" t="s">
        <v>80</v>
      </c>
      <c r="F629" s="772"/>
      <c r="G629" s="772" t="s">
        <v>71</v>
      </c>
      <c r="H629" s="773"/>
      <c r="I629" s="436"/>
      <c r="J629" s="435"/>
      <c r="K629" s="435"/>
      <c r="L629" s="435"/>
      <c r="M629" s="434"/>
      <c r="P629" s="405"/>
      <c r="R629" s="405"/>
    </row>
    <row r="630" spans="1:18" s="396" customFormat="1" ht="30.6" customHeight="1">
      <c r="A630" s="785"/>
      <c r="B630" s="433" t="s">
        <v>6231</v>
      </c>
      <c r="C630" s="433" t="s">
        <v>6234</v>
      </c>
      <c r="D630" s="432">
        <v>43755</v>
      </c>
      <c r="E630" s="431"/>
      <c r="F630" s="430" t="s">
        <v>5943</v>
      </c>
      <c r="G630" s="774" t="s">
        <v>6233</v>
      </c>
      <c r="H630" s="775"/>
      <c r="I630" s="776"/>
      <c r="J630" s="429" t="s">
        <v>6004</v>
      </c>
      <c r="K630" s="428"/>
      <c r="L630" s="425" t="s">
        <v>3</v>
      </c>
      <c r="M630" s="427">
        <v>143.38999999999999</v>
      </c>
      <c r="P630" s="405"/>
      <c r="R630" s="405"/>
    </row>
    <row r="631" spans="1:18" s="396" customFormat="1" ht="22.5">
      <c r="A631" s="785"/>
      <c r="B631" s="394" t="s">
        <v>77</v>
      </c>
      <c r="C631" s="374" t="s">
        <v>79</v>
      </c>
      <c r="D631" s="394" t="s">
        <v>22</v>
      </c>
      <c r="E631" s="758" t="s">
        <v>81</v>
      </c>
      <c r="F631" s="758"/>
      <c r="G631" s="777"/>
      <c r="H631" s="778"/>
      <c r="I631" s="779"/>
      <c r="J631" s="426" t="s">
        <v>6003</v>
      </c>
      <c r="K631" s="425"/>
      <c r="L631" s="419" t="s">
        <v>3</v>
      </c>
      <c r="M631" s="424">
        <v>407.9</v>
      </c>
      <c r="P631" s="405"/>
      <c r="R631" s="405"/>
    </row>
    <row r="632" spans="1:18" s="396" customFormat="1">
      <c r="A632" s="785"/>
      <c r="B632" s="394"/>
      <c r="C632" s="374"/>
      <c r="D632" s="394"/>
      <c r="E632" s="394"/>
      <c r="F632" s="394"/>
      <c r="G632" s="423"/>
      <c r="H632" s="422"/>
      <c r="I632" s="421"/>
      <c r="J632" s="420" t="s">
        <v>5</v>
      </c>
      <c r="K632" s="419"/>
      <c r="L632" s="419"/>
      <c r="M632" s="418"/>
      <c r="P632" s="405"/>
      <c r="R632" s="405"/>
    </row>
    <row r="633" spans="1:18" s="396" customFormat="1" ht="23.25" thickBot="1">
      <c r="A633" s="786"/>
      <c r="B633" s="417" t="s">
        <v>5272</v>
      </c>
      <c r="C633" s="416" t="s">
        <v>6233</v>
      </c>
      <c r="D633" s="415">
        <v>43756</v>
      </c>
      <c r="E633" s="414" t="s">
        <v>4</v>
      </c>
      <c r="F633" s="413" t="s">
        <v>6232</v>
      </c>
      <c r="G633" s="412"/>
      <c r="H633" s="411"/>
      <c r="I633" s="410"/>
      <c r="J633" s="447" t="s">
        <v>4893</v>
      </c>
      <c r="K633" s="446"/>
      <c r="L633" s="445"/>
      <c r="M633" s="444"/>
      <c r="P633" s="405"/>
      <c r="R633" s="405"/>
    </row>
    <row r="634" spans="1:18" s="396" customFormat="1" ht="22.5">
      <c r="A634" s="784">
        <v>124</v>
      </c>
      <c r="B634" s="437" t="s">
        <v>76</v>
      </c>
      <c r="C634" s="438" t="s">
        <v>78</v>
      </c>
      <c r="D634" s="437" t="s">
        <v>23</v>
      </c>
      <c r="E634" s="772" t="s">
        <v>80</v>
      </c>
      <c r="F634" s="772"/>
      <c r="G634" s="772" t="s">
        <v>71</v>
      </c>
      <c r="H634" s="773"/>
      <c r="I634" s="436"/>
      <c r="J634" s="435"/>
      <c r="K634" s="435"/>
      <c r="L634" s="435"/>
      <c r="M634" s="434"/>
      <c r="P634" s="405"/>
      <c r="R634" s="405"/>
    </row>
    <row r="635" spans="1:18" s="396" customFormat="1" ht="78.75">
      <c r="A635" s="785"/>
      <c r="B635" s="433" t="s">
        <v>6231</v>
      </c>
      <c r="C635" s="433" t="s">
        <v>6230</v>
      </c>
      <c r="D635" s="432">
        <v>43768</v>
      </c>
      <c r="E635" s="431"/>
      <c r="F635" s="430" t="s">
        <v>6229</v>
      </c>
      <c r="G635" s="774" t="s">
        <v>6033</v>
      </c>
      <c r="H635" s="775"/>
      <c r="I635" s="776"/>
      <c r="J635" s="429" t="s">
        <v>6</v>
      </c>
      <c r="K635" s="428"/>
      <c r="L635" s="425" t="s">
        <v>3</v>
      </c>
      <c r="M635" s="427">
        <v>298</v>
      </c>
      <c r="P635" s="405"/>
      <c r="R635" s="405"/>
    </row>
    <row r="636" spans="1:18" s="396" customFormat="1" ht="23.25" thickBot="1">
      <c r="A636" s="785"/>
      <c r="B636" s="394" t="s">
        <v>77</v>
      </c>
      <c r="C636" s="374" t="s">
        <v>79</v>
      </c>
      <c r="D636" s="394" t="s">
        <v>22</v>
      </c>
      <c r="E636" s="758" t="s">
        <v>81</v>
      </c>
      <c r="F636" s="758"/>
      <c r="G636" s="777"/>
      <c r="H636" s="778"/>
      <c r="I636" s="779"/>
      <c r="J636" s="426" t="s">
        <v>6003</v>
      </c>
      <c r="K636" s="425"/>
      <c r="L636" s="419" t="s">
        <v>3</v>
      </c>
      <c r="M636" s="406">
        <v>507</v>
      </c>
      <c r="P636" s="405"/>
      <c r="R636" s="405"/>
    </row>
    <row r="637" spans="1:18" s="396" customFormat="1">
      <c r="A637" s="785"/>
      <c r="B637" s="394"/>
      <c r="C637" s="374"/>
      <c r="D637" s="394"/>
      <c r="E637" s="394"/>
      <c r="F637" s="394"/>
      <c r="G637" s="423"/>
      <c r="H637" s="422"/>
      <c r="I637" s="421"/>
      <c r="J637" s="420" t="s">
        <v>5</v>
      </c>
      <c r="K637" s="419"/>
      <c r="L637" s="419"/>
      <c r="M637" s="418"/>
      <c r="P637" s="405"/>
      <c r="R637" s="405"/>
    </row>
    <row r="638" spans="1:18" s="396" customFormat="1" ht="23.25" thickBot="1">
      <c r="A638" s="786"/>
      <c r="B638" s="417" t="s">
        <v>5272</v>
      </c>
      <c r="C638" s="416" t="s">
        <v>6033</v>
      </c>
      <c r="D638" s="415">
        <v>43769</v>
      </c>
      <c r="E638" s="414" t="s">
        <v>4</v>
      </c>
      <c r="F638" s="413" t="s">
        <v>5814</v>
      </c>
      <c r="G638" s="412"/>
      <c r="H638" s="411"/>
      <c r="I638" s="410"/>
      <c r="J638" s="447" t="s">
        <v>6001</v>
      </c>
      <c r="K638" s="446"/>
      <c r="L638" s="445"/>
      <c r="M638" s="444"/>
      <c r="P638" s="405"/>
      <c r="R638" s="405"/>
    </row>
    <row r="639" spans="1:18" s="396" customFormat="1" ht="22.5">
      <c r="A639" s="784">
        <v>125</v>
      </c>
      <c r="B639" s="437" t="s">
        <v>76</v>
      </c>
      <c r="C639" s="438" t="s">
        <v>78</v>
      </c>
      <c r="D639" s="437" t="s">
        <v>23</v>
      </c>
      <c r="E639" s="772" t="s">
        <v>80</v>
      </c>
      <c r="F639" s="772"/>
      <c r="G639" s="772" t="s">
        <v>71</v>
      </c>
      <c r="H639" s="773"/>
      <c r="I639" s="436"/>
      <c r="J639" s="435"/>
      <c r="K639" s="435"/>
      <c r="L639" s="435"/>
      <c r="M639" s="434"/>
      <c r="P639" s="405"/>
      <c r="R639" s="405"/>
    </row>
    <row r="640" spans="1:18" s="396" customFormat="1" ht="20.45" customHeight="1">
      <c r="A640" s="785"/>
      <c r="B640" s="433" t="s">
        <v>6228</v>
      </c>
      <c r="C640" s="433" t="s">
        <v>6227</v>
      </c>
      <c r="D640" s="432">
        <v>43752</v>
      </c>
      <c r="E640" s="431"/>
      <c r="F640" s="430" t="s">
        <v>4798</v>
      </c>
      <c r="G640" s="774" t="s">
        <v>6226</v>
      </c>
      <c r="H640" s="775"/>
      <c r="I640" s="776"/>
      <c r="J640" s="429" t="s">
        <v>6</v>
      </c>
      <c r="K640" s="428"/>
      <c r="L640" s="425" t="s">
        <v>3</v>
      </c>
      <c r="M640" s="427">
        <v>657</v>
      </c>
      <c r="P640" s="405"/>
      <c r="R640" s="405"/>
    </row>
    <row r="641" spans="1:18" s="396" customFormat="1" ht="23.25" thickBot="1">
      <c r="A641" s="785"/>
      <c r="B641" s="394" t="s">
        <v>77</v>
      </c>
      <c r="C641" s="374" t="s">
        <v>79</v>
      </c>
      <c r="D641" s="394" t="s">
        <v>22</v>
      </c>
      <c r="E641" s="758" t="s">
        <v>81</v>
      </c>
      <c r="F641" s="758"/>
      <c r="G641" s="777"/>
      <c r="H641" s="778"/>
      <c r="I641" s="779"/>
      <c r="J641" s="426" t="s">
        <v>6003</v>
      </c>
      <c r="K641" s="425"/>
      <c r="L641" s="419" t="s">
        <v>3</v>
      </c>
      <c r="M641" s="406">
        <v>3181</v>
      </c>
      <c r="P641" s="405"/>
      <c r="R641" s="405"/>
    </row>
    <row r="642" spans="1:18" s="396" customFormat="1">
      <c r="A642" s="785"/>
      <c r="B642" s="394"/>
      <c r="C642" s="374"/>
      <c r="D642" s="394"/>
      <c r="E642" s="394"/>
      <c r="F642" s="394"/>
      <c r="G642" s="423"/>
      <c r="H642" s="422"/>
      <c r="I642" s="421"/>
      <c r="J642" s="420" t="s">
        <v>5</v>
      </c>
      <c r="K642" s="419"/>
      <c r="L642" s="419"/>
      <c r="M642" s="418"/>
      <c r="P642" s="405"/>
      <c r="R642" s="405"/>
    </row>
    <row r="643" spans="1:18" s="396" customFormat="1" ht="13.5" thickBot="1">
      <c r="A643" s="786"/>
      <c r="B643" s="417" t="s">
        <v>4954</v>
      </c>
      <c r="C643" s="416" t="s">
        <v>6226</v>
      </c>
      <c r="D643" s="415">
        <v>43757</v>
      </c>
      <c r="E643" s="414" t="s">
        <v>4</v>
      </c>
      <c r="F643" s="413" t="s">
        <v>5426</v>
      </c>
      <c r="G643" s="412"/>
      <c r="H643" s="411"/>
      <c r="I643" s="410"/>
      <c r="J643" s="447" t="s">
        <v>6225</v>
      </c>
      <c r="K643" s="446"/>
      <c r="L643" s="445"/>
      <c r="M643" s="444"/>
      <c r="P643" s="405"/>
      <c r="R643" s="405"/>
    </row>
    <row r="644" spans="1:18" s="396" customFormat="1" ht="22.5">
      <c r="A644" s="784">
        <v>126</v>
      </c>
      <c r="B644" s="437" t="s">
        <v>76</v>
      </c>
      <c r="C644" s="438" t="s">
        <v>78</v>
      </c>
      <c r="D644" s="437" t="s">
        <v>23</v>
      </c>
      <c r="E644" s="772" t="s">
        <v>80</v>
      </c>
      <c r="F644" s="772"/>
      <c r="G644" s="772" t="s">
        <v>71</v>
      </c>
      <c r="H644" s="773"/>
      <c r="I644" s="436"/>
      <c r="J644" s="435"/>
      <c r="K644" s="435"/>
      <c r="L644" s="435"/>
      <c r="M644" s="434"/>
      <c r="P644" s="405"/>
      <c r="R644" s="405"/>
    </row>
    <row r="645" spans="1:18" s="396" customFormat="1" ht="236.25">
      <c r="A645" s="785"/>
      <c r="B645" s="433" t="s">
        <v>6222</v>
      </c>
      <c r="C645" s="433" t="s">
        <v>6224</v>
      </c>
      <c r="D645" s="432">
        <v>43783</v>
      </c>
      <c r="E645" s="431"/>
      <c r="F645" s="430" t="s">
        <v>6223</v>
      </c>
      <c r="G645" s="774" t="s">
        <v>3260</v>
      </c>
      <c r="H645" s="775"/>
      <c r="I645" s="776"/>
      <c r="J645" s="429" t="s">
        <v>6004</v>
      </c>
      <c r="K645" s="428"/>
      <c r="L645" s="425" t="s">
        <v>3</v>
      </c>
      <c r="M645" s="427">
        <v>407.76</v>
      </c>
      <c r="P645" s="405"/>
      <c r="R645" s="405"/>
    </row>
    <row r="646" spans="1:18" s="396" customFormat="1" ht="22.5">
      <c r="A646" s="785"/>
      <c r="B646" s="394" t="s">
        <v>77</v>
      </c>
      <c r="C646" s="374" t="s">
        <v>79</v>
      </c>
      <c r="D646" s="394" t="s">
        <v>22</v>
      </c>
      <c r="E646" s="758" t="s">
        <v>81</v>
      </c>
      <c r="F646" s="758"/>
      <c r="G646" s="777"/>
      <c r="H646" s="778"/>
      <c r="I646" s="779"/>
      <c r="J646" s="426" t="s">
        <v>6003</v>
      </c>
      <c r="K646" s="425"/>
      <c r="L646" s="419" t="s">
        <v>3</v>
      </c>
      <c r="M646" s="424">
        <v>488.6</v>
      </c>
      <c r="P646" s="405"/>
      <c r="R646" s="405"/>
    </row>
    <row r="647" spans="1:18" s="396" customFormat="1">
      <c r="A647" s="785"/>
      <c r="B647" s="394"/>
      <c r="C647" s="374"/>
      <c r="D647" s="394"/>
      <c r="E647" s="394"/>
      <c r="F647" s="394"/>
      <c r="G647" s="423"/>
      <c r="H647" s="422"/>
      <c r="I647" s="421"/>
      <c r="J647" s="420" t="s">
        <v>5</v>
      </c>
      <c r="K647" s="419"/>
      <c r="L647" s="419" t="s">
        <v>3</v>
      </c>
      <c r="M647" s="418">
        <v>33</v>
      </c>
      <c r="P647" s="405"/>
      <c r="R647" s="405"/>
    </row>
    <row r="648" spans="1:18" s="396" customFormat="1" ht="13.5" thickBot="1">
      <c r="A648" s="786"/>
      <c r="B648" s="417" t="s">
        <v>4954</v>
      </c>
      <c r="C648" s="416" t="s">
        <v>3260</v>
      </c>
      <c r="D648" s="415">
        <v>43785</v>
      </c>
      <c r="E648" s="414" t="s">
        <v>4</v>
      </c>
      <c r="F648" s="413" t="s">
        <v>5810</v>
      </c>
      <c r="G648" s="412"/>
      <c r="H648" s="411"/>
      <c r="I648" s="410"/>
      <c r="J648" s="447" t="s">
        <v>6001</v>
      </c>
      <c r="K648" s="446"/>
      <c r="L648" s="445"/>
      <c r="M648" s="444"/>
      <c r="P648" s="405"/>
      <c r="R648" s="405"/>
    </row>
    <row r="649" spans="1:18" s="396" customFormat="1" ht="22.5">
      <c r="A649" s="784">
        <v>127</v>
      </c>
      <c r="B649" s="437" t="s">
        <v>76</v>
      </c>
      <c r="C649" s="438" t="s">
        <v>78</v>
      </c>
      <c r="D649" s="437" t="s">
        <v>23</v>
      </c>
      <c r="E649" s="772" t="s">
        <v>80</v>
      </c>
      <c r="F649" s="772"/>
      <c r="G649" s="772" t="s">
        <v>71</v>
      </c>
      <c r="H649" s="773"/>
      <c r="I649" s="436"/>
      <c r="J649" s="435"/>
      <c r="K649" s="435"/>
      <c r="L649" s="435"/>
      <c r="M649" s="434"/>
      <c r="P649" s="405"/>
      <c r="R649" s="405"/>
    </row>
    <row r="650" spans="1:18" s="396" customFormat="1" ht="20.45" customHeight="1">
      <c r="A650" s="785"/>
      <c r="B650" s="433" t="s">
        <v>6222</v>
      </c>
      <c r="C650" s="433" t="s">
        <v>6221</v>
      </c>
      <c r="D650" s="432">
        <v>43858</v>
      </c>
      <c r="E650" s="431"/>
      <c r="F650" s="430" t="s">
        <v>6220</v>
      </c>
      <c r="G650" s="774" t="s">
        <v>882</v>
      </c>
      <c r="H650" s="775"/>
      <c r="I650" s="776"/>
      <c r="J650" s="429" t="s">
        <v>6</v>
      </c>
      <c r="K650" s="428"/>
      <c r="L650" s="425" t="s">
        <v>3</v>
      </c>
      <c r="M650" s="427">
        <v>362</v>
      </c>
      <c r="P650" s="405"/>
      <c r="R650" s="405"/>
    </row>
    <row r="651" spans="1:18" s="396" customFormat="1" ht="22.5">
      <c r="A651" s="785"/>
      <c r="B651" s="394" t="s">
        <v>77</v>
      </c>
      <c r="C651" s="374" t="s">
        <v>79</v>
      </c>
      <c r="D651" s="394" t="s">
        <v>22</v>
      </c>
      <c r="E651" s="758" t="s">
        <v>81</v>
      </c>
      <c r="F651" s="758"/>
      <c r="G651" s="777"/>
      <c r="H651" s="778"/>
      <c r="I651" s="779"/>
      <c r="J651" s="426" t="s">
        <v>17</v>
      </c>
      <c r="K651" s="425"/>
      <c r="L651" s="419"/>
      <c r="M651" s="424"/>
      <c r="P651" s="405"/>
      <c r="R651" s="405"/>
    </row>
    <row r="652" spans="1:18" s="396" customFormat="1">
      <c r="A652" s="785"/>
      <c r="B652" s="394"/>
      <c r="C652" s="374"/>
      <c r="D652" s="394"/>
      <c r="E652" s="394"/>
      <c r="F652" s="394"/>
      <c r="G652" s="423"/>
      <c r="H652" s="422"/>
      <c r="I652" s="421"/>
      <c r="J652" s="420" t="s">
        <v>5</v>
      </c>
      <c r="K652" s="419"/>
      <c r="L652" s="419"/>
      <c r="M652" s="418"/>
      <c r="P652" s="405"/>
      <c r="R652" s="405"/>
    </row>
    <row r="653" spans="1:18" s="396" customFormat="1" ht="13.5" thickBot="1">
      <c r="A653" s="786"/>
      <c r="B653" s="417" t="s">
        <v>4954</v>
      </c>
      <c r="C653" s="416" t="s">
        <v>882</v>
      </c>
      <c r="D653" s="415">
        <v>43862</v>
      </c>
      <c r="E653" s="414" t="s">
        <v>4</v>
      </c>
      <c r="F653" s="413" t="s">
        <v>6219</v>
      </c>
      <c r="G653" s="412"/>
      <c r="H653" s="411"/>
      <c r="I653" s="410"/>
      <c r="J653" s="409" t="s">
        <v>4893</v>
      </c>
      <c r="K653" s="408"/>
      <c r="L653" s="407"/>
      <c r="M653" s="406"/>
      <c r="P653" s="405"/>
      <c r="R653" s="405"/>
    </row>
    <row r="654" spans="1:18" s="396" customFormat="1" ht="22.5">
      <c r="A654" s="784">
        <v>128</v>
      </c>
      <c r="B654" s="437" t="s">
        <v>76</v>
      </c>
      <c r="C654" s="438" t="s">
        <v>78</v>
      </c>
      <c r="D654" s="437" t="s">
        <v>23</v>
      </c>
      <c r="E654" s="772" t="s">
        <v>80</v>
      </c>
      <c r="F654" s="772"/>
      <c r="G654" s="772" t="s">
        <v>71</v>
      </c>
      <c r="H654" s="773"/>
      <c r="I654" s="436"/>
      <c r="J654" s="435"/>
      <c r="K654" s="435"/>
      <c r="L654" s="435"/>
      <c r="M654" s="434"/>
      <c r="P654" s="405"/>
      <c r="R654" s="405"/>
    </row>
    <row r="655" spans="1:18" s="396" customFormat="1" ht="78.75">
      <c r="A655" s="785"/>
      <c r="B655" s="433" t="s">
        <v>6218</v>
      </c>
      <c r="C655" s="433" t="s">
        <v>6217</v>
      </c>
      <c r="D655" s="432">
        <v>43900</v>
      </c>
      <c r="E655" s="431"/>
      <c r="F655" s="430" t="s">
        <v>5561</v>
      </c>
      <c r="G655" s="774" t="s">
        <v>6216</v>
      </c>
      <c r="H655" s="775"/>
      <c r="I655" s="776"/>
      <c r="J655" s="429" t="s">
        <v>6</v>
      </c>
      <c r="K655" s="428"/>
      <c r="L655" s="425" t="s">
        <v>3</v>
      </c>
      <c r="M655" s="427">
        <v>258</v>
      </c>
      <c r="P655" s="405"/>
      <c r="R655" s="405"/>
    </row>
    <row r="656" spans="1:18" s="396" customFormat="1" ht="22.5">
      <c r="A656" s="785"/>
      <c r="B656" s="394" t="s">
        <v>77</v>
      </c>
      <c r="C656" s="374" t="s">
        <v>79</v>
      </c>
      <c r="D656" s="394" t="s">
        <v>22</v>
      </c>
      <c r="E656" s="758" t="s">
        <v>81</v>
      </c>
      <c r="F656" s="758"/>
      <c r="G656" s="777"/>
      <c r="H656" s="778"/>
      <c r="I656" s="779"/>
      <c r="J656" s="426" t="s">
        <v>17</v>
      </c>
      <c r="K656" s="425"/>
      <c r="L656" s="419" t="s">
        <v>3</v>
      </c>
      <c r="M656" s="424">
        <v>1085.5999999999999</v>
      </c>
      <c r="P656" s="405"/>
      <c r="R656" s="405"/>
    </row>
    <row r="657" spans="1:18" s="396" customFormat="1">
      <c r="A657" s="785"/>
      <c r="B657" s="394"/>
      <c r="C657" s="374"/>
      <c r="D657" s="394"/>
      <c r="E657" s="394"/>
      <c r="F657" s="394"/>
      <c r="G657" s="423"/>
      <c r="H657" s="422"/>
      <c r="I657" s="421"/>
      <c r="J657" s="420" t="s">
        <v>5</v>
      </c>
      <c r="K657" s="419"/>
      <c r="L657" s="419"/>
      <c r="M657" s="418"/>
      <c r="P657" s="405"/>
      <c r="R657" s="405"/>
    </row>
    <row r="658" spans="1:18" s="396" customFormat="1" ht="13.5" thickBot="1">
      <c r="A658" s="786"/>
      <c r="B658" s="417" t="s">
        <v>5206</v>
      </c>
      <c r="C658" s="416" t="s">
        <v>6216</v>
      </c>
      <c r="D658" s="415">
        <v>43902</v>
      </c>
      <c r="E658" s="414" t="s">
        <v>4</v>
      </c>
      <c r="F658" s="413" t="s">
        <v>6215</v>
      </c>
      <c r="G658" s="412"/>
      <c r="H658" s="411"/>
      <c r="I658" s="410"/>
      <c r="J658" s="409" t="s">
        <v>4893</v>
      </c>
      <c r="K658" s="408"/>
      <c r="L658" s="407"/>
      <c r="M658" s="406"/>
      <c r="P658" s="405"/>
      <c r="R658" s="405"/>
    </row>
    <row r="659" spans="1:18" s="396" customFormat="1" ht="22.5">
      <c r="A659" s="784">
        <v>129</v>
      </c>
      <c r="B659" s="437" t="s">
        <v>76</v>
      </c>
      <c r="C659" s="438" t="s">
        <v>78</v>
      </c>
      <c r="D659" s="437" t="s">
        <v>23</v>
      </c>
      <c r="E659" s="772" t="s">
        <v>80</v>
      </c>
      <c r="F659" s="772"/>
      <c r="G659" s="772" t="s">
        <v>71</v>
      </c>
      <c r="H659" s="773"/>
      <c r="I659" s="436"/>
      <c r="J659" s="435"/>
      <c r="K659" s="435"/>
      <c r="L659" s="435"/>
      <c r="M659" s="434"/>
      <c r="P659" s="405"/>
      <c r="R659" s="405"/>
    </row>
    <row r="660" spans="1:18" s="396" customFormat="1" ht="56.25">
      <c r="A660" s="785"/>
      <c r="B660" s="433" t="s">
        <v>6214</v>
      </c>
      <c r="C660" s="433" t="s">
        <v>6213</v>
      </c>
      <c r="D660" s="432">
        <v>43895</v>
      </c>
      <c r="E660" s="431"/>
      <c r="F660" s="430" t="s">
        <v>6050</v>
      </c>
      <c r="G660" s="774" t="s">
        <v>6048</v>
      </c>
      <c r="H660" s="775"/>
      <c r="I660" s="776"/>
      <c r="J660" s="429" t="s">
        <v>6004</v>
      </c>
      <c r="K660" s="428"/>
      <c r="L660" s="425" t="s">
        <v>3</v>
      </c>
      <c r="M660" s="427">
        <v>261.95999999999998</v>
      </c>
      <c r="P660" s="405"/>
      <c r="R660" s="405"/>
    </row>
    <row r="661" spans="1:18" s="396" customFormat="1" ht="22.5">
      <c r="A661" s="785"/>
      <c r="B661" s="394" t="s">
        <v>77</v>
      </c>
      <c r="C661" s="374" t="s">
        <v>79</v>
      </c>
      <c r="D661" s="394" t="s">
        <v>22</v>
      </c>
      <c r="E661" s="758" t="s">
        <v>81</v>
      </c>
      <c r="F661" s="758"/>
      <c r="G661" s="777"/>
      <c r="H661" s="778"/>
      <c r="I661" s="779"/>
      <c r="J661" s="426" t="s">
        <v>17</v>
      </c>
      <c r="K661" s="425"/>
      <c r="L661" s="419" t="s">
        <v>3</v>
      </c>
      <c r="M661" s="424">
        <v>298.3</v>
      </c>
      <c r="P661" s="405"/>
      <c r="R661" s="405"/>
    </row>
    <row r="662" spans="1:18" s="396" customFormat="1">
      <c r="A662" s="785"/>
      <c r="B662" s="394"/>
      <c r="C662" s="374"/>
      <c r="D662" s="394"/>
      <c r="E662" s="394"/>
      <c r="F662" s="394"/>
      <c r="G662" s="423"/>
      <c r="H662" s="422"/>
      <c r="I662" s="421"/>
      <c r="J662" s="420" t="s">
        <v>5</v>
      </c>
      <c r="K662" s="419"/>
      <c r="L662" s="419"/>
      <c r="M662" s="418"/>
      <c r="P662" s="405"/>
      <c r="R662" s="405"/>
    </row>
    <row r="663" spans="1:18" s="396" customFormat="1" ht="13.5" thickBot="1">
      <c r="A663" s="786"/>
      <c r="B663" s="417" t="s">
        <v>4960</v>
      </c>
      <c r="C663" s="416" t="s">
        <v>6048</v>
      </c>
      <c r="D663" s="415">
        <v>43897</v>
      </c>
      <c r="E663" s="414" t="s">
        <v>4</v>
      </c>
      <c r="F663" s="413" t="s">
        <v>5559</v>
      </c>
      <c r="G663" s="412"/>
      <c r="H663" s="411"/>
      <c r="I663" s="410"/>
      <c r="J663" s="447" t="s">
        <v>5843</v>
      </c>
      <c r="K663" s="446"/>
      <c r="L663" s="445" t="s">
        <v>3</v>
      </c>
      <c r="M663" s="444">
        <v>120</v>
      </c>
      <c r="P663" s="405"/>
      <c r="R663" s="405"/>
    </row>
    <row r="664" spans="1:18" s="396" customFormat="1" ht="22.5">
      <c r="A664" s="784">
        <v>130</v>
      </c>
      <c r="B664" s="437" t="s">
        <v>76</v>
      </c>
      <c r="C664" s="438" t="s">
        <v>78</v>
      </c>
      <c r="D664" s="437" t="s">
        <v>23</v>
      </c>
      <c r="E664" s="772" t="s">
        <v>80</v>
      </c>
      <c r="F664" s="772"/>
      <c r="G664" s="772" t="s">
        <v>71</v>
      </c>
      <c r="H664" s="773"/>
      <c r="I664" s="436"/>
      <c r="J664" s="435"/>
      <c r="K664" s="435"/>
      <c r="L664" s="435"/>
      <c r="M664" s="434"/>
      <c r="P664" s="405"/>
      <c r="R664" s="405"/>
    </row>
    <row r="665" spans="1:18" s="396" customFormat="1" ht="56.25">
      <c r="A665" s="785"/>
      <c r="B665" s="433" t="s">
        <v>6212</v>
      </c>
      <c r="C665" s="433" t="s">
        <v>6211</v>
      </c>
      <c r="D665" s="432">
        <v>43878</v>
      </c>
      <c r="E665" s="431"/>
      <c r="F665" s="430" t="s">
        <v>6210</v>
      </c>
      <c r="G665" s="774" t="s">
        <v>6208</v>
      </c>
      <c r="H665" s="775"/>
      <c r="I665" s="776"/>
      <c r="J665" s="429" t="s">
        <v>6</v>
      </c>
      <c r="K665" s="428"/>
      <c r="L665" s="425" t="s">
        <v>3</v>
      </c>
      <c r="M665" s="427">
        <v>273.95999999999998</v>
      </c>
      <c r="P665" s="405"/>
      <c r="R665" s="405"/>
    </row>
    <row r="666" spans="1:18" s="396" customFormat="1" ht="22.5">
      <c r="A666" s="785"/>
      <c r="B666" s="394" t="s">
        <v>77</v>
      </c>
      <c r="C666" s="374" t="s">
        <v>79</v>
      </c>
      <c r="D666" s="394" t="s">
        <v>22</v>
      </c>
      <c r="E666" s="758" t="s">
        <v>81</v>
      </c>
      <c r="F666" s="758"/>
      <c r="G666" s="777"/>
      <c r="H666" s="778"/>
      <c r="I666" s="779"/>
      <c r="J666" s="426" t="s">
        <v>17</v>
      </c>
      <c r="K666" s="425"/>
      <c r="L666" s="419" t="s">
        <v>3</v>
      </c>
      <c r="M666" s="424">
        <v>516.4</v>
      </c>
      <c r="P666" s="405"/>
      <c r="R666" s="405"/>
    </row>
    <row r="667" spans="1:18" s="396" customFormat="1">
      <c r="A667" s="785"/>
      <c r="B667" s="394"/>
      <c r="C667" s="374"/>
      <c r="D667" s="394"/>
      <c r="E667" s="394"/>
      <c r="F667" s="394"/>
      <c r="G667" s="423"/>
      <c r="H667" s="422"/>
      <c r="I667" s="421"/>
      <c r="J667" s="420" t="s">
        <v>5</v>
      </c>
      <c r="K667" s="419"/>
      <c r="L667" s="419"/>
      <c r="M667" s="418"/>
      <c r="P667" s="405"/>
      <c r="R667" s="405"/>
    </row>
    <row r="668" spans="1:18" s="396" customFormat="1" ht="13.5" thickBot="1">
      <c r="A668" s="786"/>
      <c r="B668" s="417" t="s">
        <v>6209</v>
      </c>
      <c r="C668" s="416" t="s">
        <v>6208</v>
      </c>
      <c r="D668" s="415">
        <v>43880</v>
      </c>
      <c r="E668" s="414" t="s">
        <v>4</v>
      </c>
      <c r="F668" s="413" t="s">
        <v>6207</v>
      </c>
      <c r="G668" s="412"/>
      <c r="H668" s="411"/>
      <c r="I668" s="410"/>
      <c r="J668" s="409" t="s">
        <v>4893</v>
      </c>
      <c r="K668" s="408"/>
      <c r="L668" s="407"/>
      <c r="M668" s="406"/>
      <c r="P668" s="405"/>
      <c r="R668" s="405"/>
    </row>
    <row r="669" spans="1:18" s="396" customFormat="1" ht="22.5">
      <c r="A669" s="784">
        <v>131</v>
      </c>
      <c r="B669" s="437" t="s">
        <v>76</v>
      </c>
      <c r="C669" s="438" t="s">
        <v>78</v>
      </c>
      <c r="D669" s="437" t="s">
        <v>23</v>
      </c>
      <c r="E669" s="772" t="s">
        <v>80</v>
      </c>
      <c r="F669" s="772"/>
      <c r="G669" s="772" t="s">
        <v>71</v>
      </c>
      <c r="H669" s="773"/>
      <c r="I669" s="436"/>
      <c r="J669" s="435"/>
      <c r="K669" s="435"/>
      <c r="L669" s="435"/>
      <c r="M669" s="434"/>
      <c r="P669" s="405"/>
      <c r="R669" s="405"/>
    </row>
    <row r="670" spans="1:18" s="396" customFormat="1" ht="67.5">
      <c r="A670" s="785"/>
      <c r="B670" s="433" t="s">
        <v>6206</v>
      </c>
      <c r="C670" s="433" t="s">
        <v>6205</v>
      </c>
      <c r="D670" s="432">
        <v>43768</v>
      </c>
      <c r="E670" s="431"/>
      <c r="F670" s="430" t="s">
        <v>4969</v>
      </c>
      <c r="G670" s="774" t="s">
        <v>6204</v>
      </c>
      <c r="H670" s="775"/>
      <c r="I670" s="776"/>
      <c r="J670" s="429" t="s">
        <v>6</v>
      </c>
      <c r="K670" s="428"/>
      <c r="L670" s="425" t="s">
        <v>3</v>
      </c>
      <c r="M670" s="427">
        <v>1215</v>
      </c>
      <c r="P670" s="405"/>
      <c r="R670" s="405"/>
    </row>
    <row r="671" spans="1:18" s="396" customFormat="1" ht="23.25" thickBot="1">
      <c r="A671" s="785"/>
      <c r="B671" s="394" t="s">
        <v>77</v>
      </c>
      <c r="C671" s="374" t="s">
        <v>79</v>
      </c>
      <c r="D671" s="394" t="s">
        <v>22</v>
      </c>
      <c r="E671" s="758" t="s">
        <v>81</v>
      </c>
      <c r="F671" s="758"/>
      <c r="G671" s="777"/>
      <c r="H671" s="778"/>
      <c r="I671" s="779"/>
      <c r="J671" s="426" t="s">
        <v>6003</v>
      </c>
      <c r="K671" s="425"/>
      <c r="L671" s="419" t="s">
        <v>3</v>
      </c>
      <c r="M671" s="406">
        <v>3538.81</v>
      </c>
      <c r="P671" s="405"/>
      <c r="R671" s="405"/>
    </row>
    <row r="672" spans="1:18" s="396" customFormat="1">
      <c r="A672" s="785"/>
      <c r="B672" s="394"/>
      <c r="C672" s="374"/>
      <c r="D672" s="394"/>
      <c r="E672" s="394"/>
      <c r="F672" s="394"/>
      <c r="G672" s="423"/>
      <c r="H672" s="422"/>
      <c r="I672" s="421"/>
      <c r="J672" s="420" t="s">
        <v>5</v>
      </c>
      <c r="K672" s="419"/>
      <c r="L672" s="419" t="s">
        <v>3</v>
      </c>
      <c r="M672" s="418">
        <v>420</v>
      </c>
      <c r="P672" s="405"/>
      <c r="R672" s="405"/>
    </row>
    <row r="673" spans="1:18" s="396" customFormat="1" ht="13.5" thickBot="1">
      <c r="A673" s="786"/>
      <c r="B673" s="417" t="s">
        <v>4905</v>
      </c>
      <c r="C673" s="416" t="s">
        <v>6204</v>
      </c>
      <c r="D673" s="415">
        <v>43772</v>
      </c>
      <c r="E673" s="414" t="s">
        <v>4</v>
      </c>
      <c r="F673" s="413" t="s">
        <v>5912</v>
      </c>
      <c r="G673" s="412"/>
      <c r="H673" s="411"/>
      <c r="I673" s="410"/>
      <c r="J673" s="447" t="s">
        <v>4893</v>
      </c>
      <c r="K673" s="446"/>
      <c r="L673" s="445"/>
      <c r="M673" s="444"/>
      <c r="P673" s="405"/>
      <c r="R673" s="405"/>
    </row>
    <row r="674" spans="1:18" s="396" customFormat="1" ht="22.5">
      <c r="A674" s="784">
        <v>132</v>
      </c>
      <c r="B674" s="437" t="s">
        <v>76</v>
      </c>
      <c r="C674" s="438" t="s">
        <v>78</v>
      </c>
      <c r="D674" s="437" t="s">
        <v>23</v>
      </c>
      <c r="E674" s="772" t="s">
        <v>80</v>
      </c>
      <c r="F674" s="772"/>
      <c r="G674" s="772" t="s">
        <v>71</v>
      </c>
      <c r="H674" s="773"/>
      <c r="I674" s="436"/>
      <c r="J674" s="435"/>
      <c r="K674" s="435"/>
      <c r="L674" s="435"/>
      <c r="M674" s="434"/>
      <c r="P674" s="405"/>
      <c r="R674" s="405"/>
    </row>
    <row r="675" spans="1:18" s="396" customFormat="1" ht="30.6" customHeight="1">
      <c r="A675" s="785"/>
      <c r="B675" s="433" t="s">
        <v>6199</v>
      </c>
      <c r="C675" s="433" t="s">
        <v>6203</v>
      </c>
      <c r="D675" s="432">
        <v>43904</v>
      </c>
      <c r="E675" s="431"/>
      <c r="F675" s="430" t="s">
        <v>6202</v>
      </c>
      <c r="G675" s="774" t="s">
        <v>6201</v>
      </c>
      <c r="H675" s="775"/>
      <c r="I675" s="776"/>
      <c r="J675" s="429" t="s">
        <v>6</v>
      </c>
      <c r="K675" s="428"/>
      <c r="L675" s="425"/>
      <c r="M675" s="427"/>
      <c r="P675" s="405"/>
      <c r="R675" s="405"/>
    </row>
    <row r="676" spans="1:18" s="396" customFormat="1" ht="23.25" thickBot="1">
      <c r="A676" s="785"/>
      <c r="B676" s="394" t="s">
        <v>77</v>
      </c>
      <c r="C676" s="374" t="s">
        <v>79</v>
      </c>
      <c r="D676" s="394" t="s">
        <v>22</v>
      </c>
      <c r="E676" s="758" t="s">
        <v>81</v>
      </c>
      <c r="F676" s="758"/>
      <c r="G676" s="777"/>
      <c r="H676" s="778"/>
      <c r="I676" s="779"/>
      <c r="J676" s="426" t="s">
        <v>17</v>
      </c>
      <c r="K676" s="425"/>
      <c r="L676" s="419" t="s">
        <v>3</v>
      </c>
      <c r="M676" s="406">
        <v>744.4</v>
      </c>
      <c r="P676" s="405"/>
      <c r="R676" s="405"/>
    </row>
    <row r="677" spans="1:18" s="396" customFormat="1">
      <c r="A677" s="785"/>
      <c r="B677" s="394"/>
      <c r="C677" s="374"/>
      <c r="D677" s="394"/>
      <c r="E677" s="394"/>
      <c r="F677" s="394"/>
      <c r="G677" s="423"/>
      <c r="H677" s="422"/>
      <c r="I677" s="421"/>
      <c r="J677" s="420" t="s">
        <v>5</v>
      </c>
      <c r="K677" s="419"/>
      <c r="L677" s="419"/>
      <c r="M677" s="418"/>
      <c r="P677" s="405"/>
      <c r="R677" s="405"/>
    </row>
    <row r="678" spans="1:18" s="396" customFormat="1" ht="13.5" thickBot="1">
      <c r="A678" s="786"/>
      <c r="B678" s="417" t="s">
        <v>4905</v>
      </c>
      <c r="C678" s="416" t="s">
        <v>6201</v>
      </c>
      <c r="D678" s="415">
        <v>43910</v>
      </c>
      <c r="E678" s="414" t="s">
        <v>4</v>
      </c>
      <c r="F678" s="413" t="s">
        <v>6200</v>
      </c>
      <c r="G678" s="412"/>
      <c r="H678" s="411"/>
      <c r="I678" s="410"/>
      <c r="J678" s="447" t="s">
        <v>6001</v>
      </c>
      <c r="K678" s="446"/>
      <c r="L678" s="445"/>
      <c r="M678" s="444"/>
      <c r="P678" s="405"/>
      <c r="R678" s="405"/>
    </row>
    <row r="679" spans="1:18" s="396" customFormat="1" ht="22.5">
      <c r="A679" s="784">
        <v>133</v>
      </c>
      <c r="B679" s="437" t="s">
        <v>76</v>
      </c>
      <c r="C679" s="438" t="s">
        <v>78</v>
      </c>
      <c r="D679" s="437" t="s">
        <v>23</v>
      </c>
      <c r="E679" s="772" t="s">
        <v>80</v>
      </c>
      <c r="F679" s="772"/>
      <c r="G679" s="772" t="s">
        <v>71</v>
      </c>
      <c r="H679" s="773"/>
      <c r="I679" s="436"/>
      <c r="J679" s="435"/>
      <c r="K679" s="435"/>
      <c r="L679" s="435"/>
      <c r="M679" s="434"/>
      <c r="P679" s="405"/>
      <c r="R679" s="405"/>
    </row>
    <row r="680" spans="1:18" s="396" customFormat="1" ht="90">
      <c r="A680" s="785"/>
      <c r="B680" s="433" t="s">
        <v>6199</v>
      </c>
      <c r="C680" s="433" t="s">
        <v>6198</v>
      </c>
      <c r="D680" s="432">
        <v>43872</v>
      </c>
      <c r="E680" s="431"/>
      <c r="F680" s="430" t="s">
        <v>6197</v>
      </c>
      <c r="G680" s="774" t="s">
        <v>6196</v>
      </c>
      <c r="H680" s="775"/>
      <c r="I680" s="776"/>
      <c r="J680" s="429" t="s">
        <v>6004</v>
      </c>
      <c r="K680" s="428"/>
      <c r="L680" s="425" t="s">
        <v>3</v>
      </c>
      <c r="M680" s="427">
        <v>369</v>
      </c>
      <c r="P680" s="405"/>
      <c r="R680" s="405"/>
    </row>
    <row r="681" spans="1:18" s="396" customFormat="1" ht="22.5">
      <c r="A681" s="785"/>
      <c r="B681" s="394" t="s">
        <v>77</v>
      </c>
      <c r="C681" s="374" t="s">
        <v>79</v>
      </c>
      <c r="D681" s="394" t="s">
        <v>22</v>
      </c>
      <c r="E681" s="758" t="s">
        <v>81</v>
      </c>
      <c r="F681" s="758"/>
      <c r="G681" s="777"/>
      <c r="H681" s="778"/>
      <c r="I681" s="779"/>
      <c r="J681" s="426" t="s">
        <v>6003</v>
      </c>
      <c r="K681" s="425"/>
      <c r="L681" s="419" t="s">
        <v>93</v>
      </c>
      <c r="M681" s="424">
        <v>608.29999999999995</v>
      </c>
      <c r="P681" s="405"/>
      <c r="R681" s="405"/>
    </row>
    <row r="682" spans="1:18" s="396" customFormat="1">
      <c r="A682" s="785"/>
      <c r="B682" s="394"/>
      <c r="C682" s="374"/>
      <c r="D682" s="394"/>
      <c r="E682" s="394"/>
      <c r="F682" s="394"/>
      <c r="G682" s="423"/>
      <c r="H682" s="422"/>
      <c r="I682" s="421"/>
      <c r="J682" s="420" t="s">
        <v>5</v>
      </c>
      <c r="K682" s="419"/>
      <c r="L682" s="419" t="s">
        <v>3</v>
      </c>
      <c r="M682" s="418">
        <v>112</v>
      </c>
      <c r="P682" s="405"/>
      <c r="R682" s="405"/>
    </row>
    <row r="683" spans="1:18" s="396" customFormat="1" ht="13.5" thickBot="1">
      <c r="A683" s="786"/>
      <c r="B683" s="417" t="s">
        <v>4905</v>
      </c>
      <c r="C683" s="416" t="s">
        <v>6196</v>
      </c>
      <c r="D683" s="415">
        <v>43875</v>
      </c>
      <c r="E683" s="414" t="s">
        <v>4</v>
      </c>
      <c r="F683" s="413" t="s">
        <v>6195</v>
      </c>
      <c r="G683" s="412"/>
      <c r="H683" s="411"/>
      <c r="I683" s="410"/>
      <c r="J683" s="447" t="s">
        <v>6001</v>
      </c>
      <c r="K683" s="446"/>
      <c r="L683" s="445"/>
      <c r="M683" s="444"/>
      <c r="P683" s="405"/>
      <c r="R683" s="405"/>
    </row>
    <row r="684" spans="1:18" s="396" customFormat="1" ht="22.5">
      <c r="A684" s="784">
        <v>134</v>
      </c>
      <c r="B684" s="437" t="s">
        <v>76</v>
      </c>
      <c r="C684" s="438" t="s">
        <v>78</v>
      </c>
      <c r="D684" s="437" t="s">
        <v>23</v>
      </c>
      <c r="E684" s="772" t="s">
        <v>80</v>
      </c>
      <c r="F684" s="772"/>
      <c r="G684" s="772" t="s">
        <v>71</v>
      </c>
      <c r="H684" s="773"/>
      <c r="I684" s="436"/>
      <c r="J684" s="435"/>
      <c r="K684" s="435"/>
      <c r="L684" s="435"/>
      <c r="M684" s="434"/>
      <c r="P684" s="405"/>
      <c r="R684" s="405"/>
    </row>
    <row r="685" spans="1:18" s="396" customFormat="1" ht="90">
      <c r="A685" s="785"/>
      <c r="B685" s="433" t="s">
        <v>6194</v>
      </c>
      <c r="C685" s="433" t="s">
        <v>6193</v>
      </c>
      <c r="D685" s="432">
        <v>43802</v>
      </c>
      <c r="E685" s="431"/>
      <c r="F685" s="430" t="s">
        <v>5891</v>
      </c>
      <c r="G685" s="774" t="s">
        <v>5889</v>
      </c>
      <c r="H685" s="775"/>
      <c r="I685" s="776"/>
      <c r="J685" s="429" t="s">
        <v>6</v>
      </c>
      <c r="K685" s="428"/>
      <c r="L685" s="425" t="s">
        <v>3</v>
      </c>
      <c r="M685" s="427">
        <v>244</v>
      </c>
      <c r="P685" s="405"/>
      <c r="R685" s="405"/>
    </row>
    <row r="686" spans="1:18" s="396" customFormat="1" ht="22.5">
      <c r="A686" s="785"/>
      <c r="B686" s="394" t="s">
        <v>77</v>
      </c>
      <c r="C686" s="374" t="s">
        <v>79</v>
      </c>
      <c r="D686" s="394" t="s">
        <v>22</v>
      </c>
      <c r="E686" s="758" t="s">
        <v>81</v>
      </c>
      <c r="F686" s="758"/>
      <c r="G686" s="777"/>
      <c r="H686" s="778"/>
      <c r="I686" s="779"/>
      <c r="J686" s="426" t="s">
        <v>17</v>
      </c>
      <c r="K686" s="425"/>
      <c r="L686" s="419" t="s">
        <v>93</v>
      </c>
      <c r="M686" s="424">
        <v>296</v>
      </c>
      <c r="P686" s="405"/>
      <c r="R686" s="405"/>
    </row>
    <row r="687" spans="1:18" s="396" customFormat="1">
      <c r="A687" s="785"/>
      <c r="B687" s="394"/>
      <c r="C687" s="374"/>
      <c r="D687" s="394"/>
      <c r="E687" s="394"/>
      <c r="F687" s="394"/>
      <c r="G687" s="423"/>
      <c r="H687" s="422"/>
      <c r="I687" s="421"/>
      <c r="J687" s="420" t="s">
        <v>5</v>
      </c>
      <c r="K687" s="419"/>
      <c r="L687" s="419"/>
      <c r="M687" s="418"/>
      <c r="P687" s="405"/>
      <c r="R687" s="405"/>
    </row>
    <row r="688" spans="1:18" s="396" customFormat="1" ht="13.5" thickBot="1">
      <c r="A688" s="786"/>
      <c r="B688" s="417" t="s">
        <v>5129</v>
      </c>
      <c r="C688" s="416" t="s">
        <v>5889</v>
      </c>
      <c r="D688" s="415">
        <v>43804</v>
      </c>
      <c r="E688" s="414" t="s">
        <v>4</v>
      </c>
      <c r="F688" s="413" t="s">
        <v>5363</v>
      </c>
      <c r="G688" s="412"/>
      <c r="H688" s="411"/>
      <c r="I688" s="410"/>
      <c r="J688" s="447" t="s">
        <v>4893</v>
      </c>
      <c r="K688" s="446"/>
      <c r="L688" s="445"/>
      <c r="M688" s="444"/>
      <c r="P688" s="405"/>
      <c r="R688" s="405"/>
    </row>
    <row r="689" spans="1:18" s="396" customFormat="1" ht="22.5">
      <c r="A689" s="784">
        <v>135</v>
      </c>
      <c r="B689" s="437" t="s">
        <v>76</v>
      </c>
      <c r="C689" s="438" t="s">
        <v>78</v>
      </c>
      <c r="D689" s="437" t="s">
        <v>23</v>
      </c>
      <c r="E689" s="772" t="s">
        <v>80</v>
      </c>
      <c r="F689" s="772"/>
      <c r="G689" s="772" t="s">
        <v>71</v>
      </c>
      <c r="H689" s="773"/>
      <c r="I689" s="436"/>
      <c r="J689" s="435"/>
      <c r="K689" s="435"/>
      <c r="L689" s="435"/>
      <c r="M689" s="434"/>
      <c r="P689" s="405"/>
      <c r="R689" s="405"/>
    </row>
    <row r="690" spans="1:18" s="396" customFormat="1" ht="90">
      <c r="A690" s="785"/>
      <c r="B690" s="433" t="s">
        <v>6192</v>
      </c>
      <c r="C690" s="433" t="s">
        <v>6191</v>
      </c>
      <c r="D690" s="432">
        <v>43783</v>
      </c>
      <c r="E690" s="431"/>
      <c r="F690" s="430" t="s">
        <v>6035</v>
      </c>
      <c r="G690" s="774" t="s">
        <v>6190</v>
      </c>
      <c r="H690" s="775"/>
      <c r="I690" s="776"/>
      <c r="J690" s="429" t="s">
        <v>6004</v>
      </c>
      <c r="K690" s="428"/>
      <c r="L690" s="425" t="s">
        <v>3</v>
      </c>
      <c r="M690" s="427">
        <v>184</v>
      </c>
      <c r="P690" s="405"/>
      <c r="R690" s="405"/>
    </row>
    <row r="691" spans="1:18" s="396" customFormat="1" ht="22.5">
      <c r="A691" s="785"/>
      <c r="B691" s="394" t="s">
        <v>77</v>
      </c>
      <c r="C691" s="374" t="s">
        <v>79</v>
      </c>
      <c r="D691" s="394" t="s">
        <v>22</v>
      </c>
      <c r="E691" s="758" t="s">
        <v>81</v>
      </c>
      <c r="F691" s="758"/>
      <c r="G691" s="777"/>
      <c r="H691" s="778"/>
      <c r="I691" s="779"/>
      <c r="J691" s="426" t="s">
        <v>17</v>
      </c>
      <c r="K691" s="425"/>
      <c r="L691" s="419" t="s">
        <v>3</v>
      </c>
      <c r="M691" s="424">
        <v>258.08</v>
      </c>
      <c r="P691" s="405"/>
      <c r="R691" s="405"/>
    </row>
    <row r="692" spans="1:18" s="396" customFormat="1">
      <c r="A692" s="785"/>
      <c r="B692" s="394"/>
      <c r="C692" s="374"/>
      <c r="D692" s="394"/>
      <c r="E692" s="394"/>
      <c r="F692" s="394"/>
      <c r="G692" s="423"/>
      <c r="H692" s="422"/>
      <c r="I692" s="421"/>
      <c r="J692" s="420" t="s">
        <v>5</v>
      </c>
      <c r="K692" s="419"/>
      <c r="L692" s="419" t="s">
        <v>3</v>
      </c>
      <c r="M692" s="418">
        <v>103</v>
      </c>
      <c r="P692" s="405"/>
      <c r="R692" s="405"/>
    </row>
    <row r="693" spans="1:18" s="396" customFormat="1" ht="49.5" customHeight="1" thickBot="1">
      <c r="A693" s="786"/>
      <c r="B693" s="417" t="s">
        <v>4896</v>
      </c>
      <c r="C693" s="416" t="s">
        <v>6190</v>
      </c>
      <c r="D693" s="415">
        <v>43784</v>
      </c>
      <c r="E693" s="414" t="s">
        <v>4</v>
      </c>
      <c r="F693" s="413" t="s">
        <v>5117</v>
      </c>
      <c r="G693" s="412"/>
      <c r="H693" s="411"/>
      <c r="I693" s="410"/>
      <c r="J693" s="447" t="s">
        <v>4893</v>
      </c>
      <c r="K693" s="446"/>
      <c r="L693" s="445" t="s">
        <v>3</v>
      </c>
      <c r="M693" s="444">
        <v>50</v>
      </c>
      <c r="P693" s="405"/>
      <c r="R693" s="405"/>
    </row>
    <row r="694" spans="1:18" s="396" customFormat="1" ht="22.5">
      <c r="A694" s="784">
        <v>136</v>
      </c>
      <c r="B694" s="437" t="s">
        <v>76</v>
      </c>
      <c r="C694" s="438" t="s">
        <v>78</v>
      </c>
      <c r="D694" s="437" t="s">
        <v>23</v>
      </c>
      <c r="E694" s="772" t="s">
        <v>80</v>
      </c>
      <c r="F694" s="772"/>
      <c r="G694" s="772" t="s">
        <v>71</v>
      </c>
      <c r="H694" s="773"/>
      <c r="I694" s="436"/>
      <c r="J694" s="435"/>
      <c r="K694" s="435"/>
      <c r="L694" s="435"/>
      <c r="M694" s="434"/>
      <c r="P694" s="405"/>
      <c r="R694" s="405"/>
    </row>
    <row r="695" spans="1:18" s="396" customFormat="1" ht="33.75">
      <c r="A695" s="785"/>
      <c r="B695" s="433" t="s">
        <v>6189</v>
      </c>
      <c r="C695" s="433" t="s">
        <v>6188</v>
      </c>
      <c r="D695" s="432">
        <v>43760</v>
      </c>
      <c r="E695" s="431"/>
      <c r="F695" s="430" t="s">
        <v>6187</v>
      </c>
      <c r="G695" s="774" t="s">
        <v>5984</v>
      </c>
      <c r="H695" s="775"/>
      <c r="I695" s="776"/>
      <c r="J695" s="429" t="s">
        <v>6</v>
      </c>
      <c r="K695" s="428"/>
      <c r="L695" s="425" t="s">
        <v>3</v>
      </c>
      <c r="M695" s="427">
        <v>483</v>
      </c>
      <c r="P695" s="405"/>
      <c r="R695" s="405"/>
    </row>
    <row r="696" spans="1:18" s="396" customFormat="1" ht="22.5">
      <c r="A696" s="785"/>
      <c r="B696" s="394" t="s">
        <v>77</v>
      </c>
      <c r="C696" s="374" t="s">
        <v>79</v>
      </c>
      <c r="D696" s="394" t="s">
        <v>22</v>
      </c>
      <c r="E696" s="758" t="s">
        <v>81</v>
      </c>
      <c r="F696" s="758"/>
      <c r="G696" s="777"/>
      <c r="H696" s="778"/>
      <c r="I696" s="779"/>
      <c r="J696" s="426" t="s">
        <v>17</v>
      </c>
      <c r="K696" s="425"/>
      <c r="L696" s="419" t="s">
        <v>3</v>
      </c>
      <c r="M696" s="424">
        <v>707.3</v>
      </c>
      <c r="P696" s="405"/>
      <c r="R696" s="405"/>
    </row>
    <row r="697" spans="1:18" s="396" customFormat="1">
      <c r="A697" s="785"/>
      <c r="B697" s="394"/>
      <c r="C697" s="374"/>
      <c r="D697" s="394"/>
      <c r="E697" s="394"/>
      <c r="F697" s="394"/>
      <c r="G697" s="423"/>
      <c r="H697" s="422"/>
      <c r="I697" s="421"/>
      <c r="J697" s="420" t="s">
        <v>5</v>
      </c>
      <c r="K697" s="419"/>
      <c r="L697" s="419"/>
      <c r="M697" s="418"/>
      <c r="P697" s="405"/>
      <c r="R697" s="405"/>
    </row>
    <row r="698" spans="1:18" s="396" customFormat="1" ht="23.25" thickBot="1">
      <c r="A698" s="786"/>
      <c r="B698" s="417" t="s">
        <v>6186</v>
      </c>
      <c r="C698" s="416" t="s">
        <v>5984</v>
      </c>
      <c r="D698" s="415">
        <v>43763</v>
      </c>
      <c r="E698" s="414" t="s">
        <v>4</v>
      </c>
      <c r="F698" s="413" t="s">
        <v>6185</v>
      </c>
      <c r="G698" s="412"/>
      <c r="H698" s="411"/>
      <c r="I698" s="410"/>
      <c r="J698" s="409" t="s">
        <v>4893</v>
      </c>
      <c r="K698" s="408"/>
      <c r="L698" s="407"/>
      <c r="M698" s="406"/>
      <c r="P698" s="405"/>
      <c r="R698" s="405"/>
    </row>
    <row r="699" spans="1:18" s="396" customFormat="1" ht="22.5">
      <c r="A699" s="784">
        <v>137</v>
      </c>
      <c r="B699" s="437" t="s">
        <v>76</v>
      </c>
      <c r="C699" s="438" t="s">
        <v>78</v>
      </c>
      <c r="D699" s="437" t="s">
        <v>23</v>
      </c>
      <c r="E699" s="772" t="s">
        <v>80</v>
      </c>
      <c r="F699" s="772"/>
      <c r="G699" s="772" t="s">
        <v>71</v>
      </c>
      <c r="H699" s="773"/>
      <c r="I699" s="436"/>
      <c r="J699" s="435"/>
      <c r="K699" s="435"/>
      <c r="L699" s="435"/>
      <c r="M699" s="434"/>
      <c r="P699" s="405"/>
      <c r="R699" s="405"/>
    </row>
    <row r="700" spans="1:18" s="396" customFormat="1" ht="67.5">
      <c r="A700" s="785"/>
      <c r="B700" s="433" t="s">
        <v>6184</v>
      </c>
      <c r="C700" s="433" t="s">
        <v>6183</v>
      </c>
      <c r="D700" s="432">
        <v>43785</v>
      </c>
      <c r="E700" s="431"/>
      <c r="F700" s="430" t="s">
        <v>6182</v>
      </c>
      <c r="G700" s="774" t="s">
        <v>4983</v>
      </c>
      <c r="H700" s="775"/>
      <c r="I700" s="776"/>
      <c r="J700" s="429" t="s">
        <v>6004</v>
      </c>
      <c r="K700" s="428"/>
      <c r="L700" s="425" t="s">
        <v>3</v>
      </c>
      <c r="M700" s="427">
        <v>750</v>
      </c>
      <c r="P700" s="405"/>
      <c r="R700" s="405"/>
    </row>
    <row r="701" spans="1:18" s="396" customFormat="1" ht="22.5">
      <c r="A701" s="785"/>
      <c r="B701" s="394" t="s">
        <v>77</v>
      </c>
      <c r="C701" s="374" t="s">
        <v>79</v>
      </c>
      <c r="D701" s="394" t="s">
        <v>22</v>
      </c>
      <c r="E701" s="758" t="s">
        <v>81</v>
      </c>
      <c r="F701" s="758"/>
      <c r="G701" s="777"/>
      <c r="H701" s="778"/>
      <c r="I701" s="779"/>
      <c r="J701" s="426" t="s">
        <v>17</v>
      </c>
      <c r="K701" s="425"/>
      <c r="L701" s="419" t="s">
        <v>3</v>
      </c>
      <c r="M701" s="424">
        <v>1170.92</v>
      </c>
      <c r="P701" s="405"/>
      <c r="R701" s="405"/>
    </row>
    <row r="702" spans="1:18" s="396" customFormat="1">
      <c r="A702" s="785"/>
      <c r="B702" s="394"/>
      <c r="C702" s="374"/>
      <c r="D702" s="394"/>
      <c r="E702" s="394"/>
      <c r="F702" s="394"/>
      <c r="G702" s="423"/>
      <c r="H702" s="422"/>
      <c r="I702" s="421"/>
      <c r="J702" s="420" t="s">
        <v>5</v>
      </c>
      <c r="K702" s="419"/>
      <c r="L702" s="419" t="s">
        <v>3</v>
      </c>
      <c r="M702" s="418">
        <v>295</v>
      </c>
      <c r="P702" s="405"/>
      <c r="R702" s="405"/>
    </row>
    <row r="703" spans="1:18" s="396" customFormat="1" ht="13.5" thickBot="1">
      <c r="A703" s="786"/>
      <c r="B703" s="417" t="s">
        <v>5206</v>
      </c>
      <c r="C703" s="416" t="s">
        <v>4983</v>
      </c>
      <c r="D703" s="415">
        <v>43792</v>
      </c>
      <c r="E703" s="414" t="s">
        <v>4</v>
      </c>
      <c r="F703" s="413" t="s">
        <v>5001</v>
      </c>
      <c r="G703" s="412"/>
      <c r="H703" s="411"/>
      <c r="I703" s="410"/>
      <c r="J703" s="447" t="s">
        <v>6001</v>
      </c>
      <c r="K703" s="446"/>
      <c r="L703" s="445"/>
      <c r="M703" s="444"/>
      <c r="P703" s="405"/>
      <c r="R703" s="405"/>
    </row>
    <row r="704" spans="1:18" s="396" customFormat="1" ht="22.5">
      <c r="A704" s="784">
        <v>138</v>
      </c>
      <c r="B704" s="437" t="s">
        <v>76</v>
      </c>
      <c r="C704" s="438" t="s">
        <v>78</v>
      </c>
      <c r="D704" s="437" t="s">
        <v>23</v>
      </c>
      <c r="E704" s="772" t="s">
        <v>80</v>
      </c>
      <c r="F704" s="772"/>
      <c r="G704" s="772" t="s">
        <v>71</v>
      </c>
      <c r="H704" s="773"/>
      <c r="I704" s="436"/>
      <c r="J704" s="435"/>
      <c r="K704" s="435"/>
      <c r="L704" s="435"/>
      <c r="M704" s="434"/>
      <c r="P704" s="405"/>
      <c r="R704" s="405"/>
    </row>
    <row r="705" spans="1:18" s="396" customFormat="1" ht="30.6" customHeight="1">
      <c r="A705" s="785"/>
      <c r="B705" s="433" t="s">
        <v>6181</v>
      </c>
      <c r="C705" s="433" t="s">
        <v>6180</v>
      </c>
      <c r="D705" s="432">
        <v>43775</v>
      </c>
      <c r="E705" s="431"/>
      <c r="F705" s="430" t="s">
        <v>6179</v>
      </c>
      <c r="G705" s="774" t="s">
        <v>6178</v>
      </c>
      <c r="H705" s="775"/>
      <c r="I705" s="776"/>
      <c r="J705" s="429" t="s">
        <v>6</v>
      </c>
      <c r="K705" s="428"/>
      <c r="L705" s="425" t="s">
        <v>3</v>
      </c>
      <c r="M705" s="427">
        <v>777</v>
      </c>
      <c r="P705" s="405"/>
      <c r="R705" s="405"/>
    </row>
    <row r="706" spans="1:18" s="396" customFormat="1" ht="23.25" thickBot="1">
      <c r="A706" s="785"/>
      <c r="B706" s="394" t="s">
        <v>77</v>
      </c>
      <c r="C706" s="374" t="s">
        <v>79</v>
      </c>
      <c r="D706" s="394" t="s">
        <v>22</v>
      </c>
      <c r="E706" s="758" t="s">
        <v>81</v>
      </c>
      <c r="F706" s="758"/>
      <c r="G706" s="777"/>
      <c r="H706" s="778"/>
      <c r="I706" s="779"/>
      <c r="J706" s="426" t="s">
        <v>6003</v>
      </c>
      <c r="K706" s="425"/>
      <c r="L706" s="419" t="s">
        <v>3</v>
      </c>
      <c r="M706" s="406">
        <v>1633.2</v>
      </c>
      <c r="P706" s="405"/>
      <c r="R706" s="405"/>
    </row>
    <row r="707" spans="1:18" s="396" customFormat="1">
      <c r="A707" s="785"/>
      <c r="B707" s="394"/>
      <c r="C707" s="374"/>
      <c r="D707" s="394"/>
      <c r="E707" s="394"/>
      <c r="F707" s="394"/>
      <c r="G707" s="423"/>
      <c r="H707" s="422"/>
      <c r="I707" s="421"/>
      <c r="J707" s="420" t="s">
        <v>5</v>
      </c>
      <c r="K707" s="419"/>
      <c r="L707" s="419" t="s">
        <v>3</v>
      </c>
      <c r="M707" s="418">
        <v>200</v>
      </c>
      <c r="P707" s="405"/>
      <c r="R707" s="405"/>
    </row>
    <row r="708" spans="1:18" s="396" customFormat="1" ht="13.5" thickBot="1">
      <c r="A708" s="786"/>
      <c r="B708" s="417" t="s">
        <v>3875</v>
      </c>
      <c r="C708" s="416" t="s">
        <v>6178</v>
      </c>
      <c r="D708" s="415">
        <v>43779</v>
      </c>
      <c r="E708" s="414" t="s">
        <v>4</v>
      </c>
      <c r="F708" s="413" t="s">
        <v>6177</v>
      </c>
      <c r="G708" s="412"/>
      <c r="H708" s="411"/>
      <c r="I708" s="410"/>
      <c r="J708" s="447" t="s">
        <v>6001</v>
      </c>
      <c r="K708" s="446"/>
      <c r="L708" s="445"/>
      <c r="M708" s="444"/>
      <c r="P708" s="405"/>
      <c r="R708" s="405"/>
    </row>
    <row r="709" spans="1:18" s="396" customFormat="1" ht="22.5">
      <c r="A709" s="784">
        <v>139</v>
      </c>
      <c r="B709" s="437" t="s">
        <v>76</v>
      </c>
      <c r="C709" s="438" t="s">
        <v>78</v>
      </c>
      <c r="D709" s="437" t="s">
        <v>23</v>
      </c>
      <c r="E709" s="772" t="s">
        <v>80</v>
      </c>
      <c r="F709" s="772"/>
      <c r="G709" s="772" t="s">
        <v>71</v>
      </c>
      <c r="H709" s="773"/>
      <c r="I709" s="436"/>
      <c r="J709" s="435"/>
      <c r="K709" s="435"/>
      <c r="L709" s="435"/>
      <c r="M709" s="434"/>
      <c r="P709" s="405"/>
      <c r="R709" s="405"/>
    </row>
    <row r="710" spans="1:18" s="396" customFormat="1" ht="30.6" customHeight="1">
      <c r="A710" s="785"/>
      <c r="B710" s="433" t="s">
        <v>6176</v>
      </c>
      <c r="C710" s="433" t="s">
        <v>6175</v>
      </c>
      <c r="D710" s="432">
        <v>43787</v>
      </c>
      <c r="E710" s="431"/>
      <c r="F710" s="430" t="s">
        <v>5670</v>
      </c>
      <c r="G710" s="774" t="s">
        <v>2503</v>
      </c>
      <c r="H710" s="775"/>
      <c r="I710" s="776"/>
      <c r="J710" s="429" t="s">
        <v>6</v>
      </c>
      <c r="K710" s="428"/>
      <c r="L710" s="425" t="s">
        <v>3</v>
      </c>
      <c r="M710" s="427">
        <v>612</v>
      </c>
      <c r="P710" s="405"/>
      <c r="R710" s="405"/>
    </row>
    <row r="711" spans="1:18" s="396" customFormat="1" ht="22.5">
      <c r="A711" s="785"/>
      <c r="B711" s="394" t="s">
        <v>77</v>
      </c>
      <c r="C711" s="374" t="s">
        <v>79</v>
      </c>
      <c r="D711" s="394" t="s">
        <v>22</v>
      </c>
      <c r="E711" s="758" t="s">
        <v>81</v>
      </c>
      <c r="F711" s="758"/>
      <c r="G711" s="777"/>
      <c r="H711" s="778"/>
      <c r="I711" s="779"/>
      <c r="J711" s="426" t="s">
        <v>6174</v>
      </c>
      <c r="K711" s="425"/>
      <c r="L711" s="419" t="s">
        <v>3</v>
      </c>
      <c r="M711" s="424">
        <v>441.04</v>
      </c>
      <c r="P711" s="405"/>
      <c r="R711" s="405"/>
    </row>
    <row r="712" spans="1:18" s="396" customFormat="1">
      <c r="A712" s="785"/>
      <c r="B712" s="394"/>
      <c r="C712" s="374"/>
      <c r="D712" s="394"/>
      <c r="E712" s="394"/>
      <c r="F712" s="394"/>
      <c r="G712" s="423"/>
      <c r="H712" s="422"/>
      <c r="I712" s="421"/>
      <c r="J712" s="420" t="s">
        <v>5</v>
      </c>
      <c r="K712" s="419"/>
      <c r="L712" s="419"/>
      <c r="M712" s="418"/>
      <c r="P712" s="405"/>
      <c r="R712" s="405"/>
    </row>
    <row r="713" spans="1:18" s="396" customFormat="1" ht="13.5" thickBot="1">
      <c r="A713" s="786"/>
      <c r="B713" s="417" t="s">
        <v>6009</v>
      </c>
      <c r="C713" s="416" t="s">
        <v>2503</v>
      </c>
      <c r="D713" s="415">
        <v>43790</v>
      </c>
      <c r="E713" s="414" t="s">
        <v>4</v>
      </c>
      <c r="F713" s="413" t="s">
        <v>6106</v>
      </c>
      <c r="G713" s="412"/>
      <c r="H713" s="411"/>
      <c r="I713" s="410"/>
      <c r="J713" s="447" t="s">
        <v>4893</v>
      </c>
      <c r="K713" s="446"/>
      <c r="L713" s="445"/>
      <c r="M713" s="444"/>
      <c r="P713" s="405"/>
      <c r="R713" s="405"/>
    </row>
    <row r="714" spans="1:18" s="396" customFormat="1" ht="22.5">
      <c r="A714" s="784">
        <v>140</v>
      </c>
      <c r="B714" s="437" t="s">
        <v>76</v>
      </c>
      <c r="C714" s="438" t="s">
        <v>78</v>
      </c>
      <c r="D714" s="437" t="s">
        <v>23</v>
      </c>
      <c r="E714" s="772" t="s">
        <v>80</v>
      </c>
      <c r="F714" s="772"/>
      <c r="G714" s="772" t="s">
        <v>71</v>
      </c>
      <c r="H714" s="773"/>
      <c r="I714" s="436"/>
      <c r="J714" s="435"/>
      <c r="K714" s="435"/>
      <c r="L714" s="435"/>
      <c r="M714" s="434"/>
      <c r="P714" s="405"/>
      <c r="R714" s="405"/>
    </row>
    <row r="715" spans="1:18" s="396" customFormat="1" ht="30.6" customHeight="1">
      <c r="A715" s="785"/>
      <c r="B715" s="433" t="s">
        <v>6173</v>
      </c>
      <c r="C715" s="433" t="s">
        <v>6172</v>
      </c>
      <c r="D715" s="432">
        <v>43739</v>
      </c>
      <c r="E715" s="431"/>
      <c r="F715" s="430" t="s">
        <v>5110</v>
      </c>
      <c r="G715" s="774" t="s">
        <v>6170</v>
      </c>
      <c r="H715" s="775"/>
      <c r="I715" s="776"/>
      <c r="J715" s="429" t="s">
        <v>6</v>
      </c>
      <c r="K715" s="428"/>
      <c r="L715" s="425" t="s">
        <v>3</v>
      </c>
      <c r="M715" s="427">
        <v>1038</v>
      </c>
      <c r="P715" s="405"/>
      <c r="R715" s="405"/>
    </row>
    <row r="716" spans="1:18" s="396" customFormat="1" ht="22.5">
      <c r="A716" s="785"/>
      <c r="B716" s="394" t="s">
        <v>77</v>
      </c>
      <c r="C716" s="374" t="s">
        <v>79</v>
      </c>
      <c r="D716" s="394" t="s">
        <v>22</v>
      </c>
      <c r="E716" s="758" t="s">
        <v>81</v>
      </c>
      <c r="F716" s="758"/>
      <c r="G716" s="777"/>
      <c r="H716" s="778"/>
      <c r="I716" s="779"/>
      <c r="J716" s="426" t="s">
        <v>6003</v>
      </c>
      <c r="K716" s="425"/>
      <c r="L716" s="419" t="s">
        <v>3</v>
      </c>
      <c r="M716" s="424">
        <v>160.66999999999999</v>
      </c>
      <c r="P716" s="405"/>
      <c r="R716" s="405"/>
    </row>
    <row r="717" spans="1:18" s="396" customFormat="1">
      <c r="A717" s="785"/>
      <c r="B717" s="394"/>
      <c r="C717" s="374"/>
      <c r="D717" s="394"/>
      <c r="E717" s="394"/>
      <c r="F717" s="394"/>
      <c r="G717" s="423"/>
      <c r="H717" s="422"/>
      <c r="I717" s="421"/>
      <c r="J717" s="420" t="s">
        <v>5</v>
      </c>
      <c r="K717" s="419"/>
      <c r="L717" s="419"/>
      <c r="M717" s="418"/>
      <c r="P717" s="405"/>
      <c r="R717" s="405"/>
    </row>
    <row r="718" spans="1:18" s="396" customFormat="1" ht="23.25" thickBot="1">
      <c r="A718" s="786"/>
      <c r="B718" s="417" t="s">
        <v>6171</v>
      </c>
      <c r="C718" s="416" t="s">
        <v>6170</v>
      </c>
      <c r="D718" s="415">
        <v>43744</v>
      </c>
      <c r="E718" s="414" t="s">
        <v>4</v>
      </c>
      <c r="F718" s="413" t="s">
        <v>5756</v>
      </c>
      <c r="G718" s="412"/>
      <c r="H718" s="411"/>
      <c r="I718" s="410"/>
      <c r="J718" s="447" t="s">
        <v>4893</v>
      </c>
      <c r="K718" s="446"/>
      <c r="L718" s="445"/>
      <c r="M718" s="444"/>
      <c r="P718" s="405"/>
      <c r="R718" s="405"/>
    </row>
    <row r="719" spans="1:18" s="396" customFormat="1" ht="22.5">
      <c r="A719" s="784">
        <v>141</v>
      </c>
      <c r="B719" s="437" t="s">
        <v>76</v>
      </c>
      <c r="C719" s="438" t="s">
        <v>78</v>
      </c>
      <c r="D719" s="437" t="s">
        <v>23</v>
      </c>
      <c r="E719" s="772" t="s">
        <v>80</v>
      </c>
      <c r="F719" s="772"/>
      <c r="G719" s="772" t="s">
        <v>71</v>
      </c>
      <c r="H719" s="773"/>
      <c r="I719" s="436"/>
      <c r="J719" s="435"/>
      <c r="K719" s="435"/>
      <c r="L719" s="435"/>
      <c r="M719" s="434"/>
      <c r="P719" s="405"/>
      <c r="R719" s="405"/>
    </row>
    <row r="720" spans="1:18" s="396" customFormat="1" ht="20.45" customHeight="1">
      <c r="A720" s="785"/>
      <c r="B720" s="433" t="s">
        <v>6169</v>
      </c>
      <c r="C720" s="433" t="s">
        <v>6168</v>
      </c>
      <c r="D720" s="432">
        <v>43881</v>
      </c>
      <c r="E720" s="431"/>
      <c r="F720" s="430" t="s">
        <v>6131</v>
      </c>
      <c r="G720" s="774" t="s">
        <v>6135</v>
      </c>
      <c r="H720" s="775"/>
      <c r="I720" s="776"/>
      <c r="J720" s="429" t="s">
        <v>6004</v>
      </c>
      <c r="K720" s="428"/>
      <c r="L720" s="425" t="s">
        <v>3</v>
      </c>
      <c r="M720" s="427">
        <v>468</v>
      </c>
      <c r="P720" s="405"/>
      <c r="R720" s="405"/>
    </row>
    <row r="721" spans="1:18" s="396" customFormat="1" ht="22.5">
      <c r="A721" s="785"/>
      <c r="B721" s="394" t="s">
        <v>77</v>
      </c>
      <c r="C721" s="374" t="s">
        <v>79</v>
      </c>
      <c r="D721" s="394" t="s">
        <v>22</v>
      </c>
      <c r="E721" s="758" t="s">
        <v>81</v>
      </c>
      <c r="F721" s="758"/>
      <c r="G721" s="777"/>
      <c r="H721" s="778"/>
      <c r="I721" s="779"/>
      <c r="J721" s="426" t="s">
        <v>17</v>
      </c>
      <c r="K721" s="425"/>
      <c r="L721" s="419" t="s">
        <v>3</v>
      </c>
      <c r="M721" s="424">
        <v>6681.24</v>
      </c>
      <c r="P721" s="405"/>
      <c r="R721" s="405"/>
    </row>
    <row r="722" spans="1:18" s="396" customFormat="1">
      <c r="A722" s="785"/>
      <c r="B722" s="394"/>
      <c r="C722" s="374"/>
      <c r="D722" s="394"/>
      <c r="E722" s="394"/>
      <c r="F722" s="394"/>
      <c r="G722" s="423"/>
      <c r="H722" s="422"/>
      <c r="I722" s="421"/>
      <c r="J722" s="420" t="s">
        <v>5</v>
      </c>
      <c r="K722" s="419"/>
      <c r="L722" s="419" t="s">
        <v>3</v>
      </c>
      <c r="M722" s="418">
        <v>156</v>
      </c>
      <c r="P722" s="405"/>
      <c r="R722" s="405"/>
    </row>
    <row r="723" spans="1:18" s="396" customFormat="1" ht="13.5" thickBot="1">
      <c r="A723" s="786"/>
      <c r="B723" s="417" t="s">
        <v>6167</v>
      </c>
      <c r="C723" s="416" t="s">
        <v>6135</v>
      </c>
      <c r="D723" s="415">
        <v>43886</v>
      </c>
      <c r="E723" s="414" t="s">
        <v>4</v>
      </c>
      <c r="F723" s="413" t="s">
        <v>6166</v>
      </c>
      <c r="G723" s="412"/>
      <c r="H723" s="411"/>
      <c r="I723" s="410"/>
      <c r="J723" s="447" t="s">
        <v>4893</v>
      </c>
      <c r="K723" s="446"/>
      <c r="L723" s="445"/>
      <c r="M723" s="444"/>
      <c r="P723" s="405"/>
      <c r="R723" s="405"/>
    </row>
    <row r="724" spans="1:18" s="396" customFormat="1" ht="22.5">
      <c r="A724" s="784">
        <v>142</v>
      </c>
      <c r="B724" s="437" t="s">
        <v>76</v>
      </c>
      <c r="C724" s="438" t="s">
        <v>78</v>
      </c>
      <c r="D724" s="437" t="s">
        <v>23</v>
      </c>
      <c r="E724" s="772" t="s">
        <v>80</v>
      </c>
      <c r="F724" s="772"/>
      <c r="G724" s="772" t="s">
        <v>71</v>
      </c>
      <c r="H724" s="773"/>
      <c r="I724" s="436"/>
      <c r="J724" s="435"/>
      <c r="K724" s="435"/>
      <c r="L724" s="435"/>
      <c r="M724" s="434"/>
      <c r="P724" s="405"/>
      <c r="R724" s="405"/>
    </row>
    <row r="725" spans="1:18" s="396" customFormat="1" ht="101.25">
      <c r="A725" s="785"/>
      <c r="B725" s="433" t="s">
        <v>6165</v>
      </c>
      <c r="C725" s="433" t="s">
        <v>6164</v>
      </c>
      <c r="D725" s="432">
        <v>43873</v>
      </c>
      <c r="E725" s="431"/>
      <c r="F725" s="430" t="s">
        <v>6163</v>
      </c>
      <c r="G725" s="774" t="s">
        <v>6161</v>
      </c>
      <c r="H725" s="775"/>
      <c r="I725" s="776"/>
      <c r="J725" s="429" t="s">
        <v>6</v>
      </c>
      <c r="K725" s="428"/>
      <c r="L725" s="425" t="s">
        <v>3</v>
      </c>
      <c r="M725" s="427">
        <v>192</v>
      </c>
      <c r="P725" s="405"/>
      <c r="R725" s="405"/>
    </row>
    <row r="726" spans="1:18" s="396" customFormat="1" ht="22.5">
      <c r="A726" s="785"/>
      <c r="B726" s="394" t="s">
        <v>77</v>
      </c>
      <c r="C726" s="374" t="s">
        <v>79</v>
      </c>
      <c r="D726" s="394" t="s">
        <v>22</v>
      </c>
      <c r="E726" s="758" t="s">
        <v>81</v>
      </c>
      <c r="F726" s="758"/>
      <c r="G726" s="777"/>
      <c r="H726" s="778"/>
      <c r="I726" s="779"/>
      <c r="J726" s="426" t="s">
        <v>17</v>
      </c>
      <c r="K726" s="425"/>
      <c r="L726" s="419" t="s">
        <v>3</v>
      </c>
      <c r="M726" s="424">
        <v>368.4</v>
      </c>
      <c r="P726" s="405"/>
      <c r="R726" s="405"/>
    </row>
    <row r="727" spans="1:18" s="396" customFormat="1">
      <c r="A727" s="785"/>
      <c r="B727" s="394"/>
      <c r="C727" s="374"/>
      <c r="D727" s="394"/>
      <c r="E727" s="394"/>
      <c r="F727" s="394"/>
      <c r="G727" s="423"/>
      <c r="H727" s="422"/>
      <c r="I727" s="421"/>
      <c r="J727" s="420" t="s">
        <v>5</v>
      </c>
      <c r="K727" s="419"/>
      <c r="L727" s="419" t="s">
        <v>3</v>
      </c>
      <c r="M727" s="418">
        <v>37.25</v>
      </c>
      <c r="P727" s="405"/>
      <c r="R727" s="405"/>
    </row>
    <row r="728" spans="1:18" s="396" customFormat="1" ht="13.5" thickBot="1">
      <c r="A728" s="786"/>
      <c r="B728" s="417" t="s">
        <v>6162</v>
      </c>
      <c r="C728" s="416" t="s">
        <v>6161</v>
      </c>
      <c r="D728" s="415">
        <v>43875</v>
      </c>
      <c r="E728" s="414" t="s">
        <v>4</v>
      </c>
      <c r="F728" s="413" t="s">
        <v>6160</v>
      </c>
      <c r="G728" s="412"/>
      <c r="H728" s="411"/>
      <c r="I728" s="410"/>
      <c r="J728" s="409" t="s">
        <v>4893</v>
      </c>
      <c r="K728" s="408"/>
      <c r="L728" s="407"/>
      <c r="M728" s="406"/>
      <c r="P728" s="405"/>
      <c r="R728" s="405"/>
    </row>
    <row r="729" spans="1:18" s="396" customFormat="1" ht="22.5">
      <c r="A729" s="784">
        <v>143</v>
      </c>
      <c r="B729" s="437" t="s">
        <v>76</v>
      </c>
      <c r="C729" s="438" t="s">
        <v>78</v>
      </c>
      <c r="D729" s="437" t="s">
        <v>23</v>
      </c>
      <c r="E729" s="772" t="s">
        <v>80</v>
      </c>
      <c r="F729" s="772"/>
      <c r="G729" s="772" t="s">
        <v>71</v>
      </c>
      <c r="H729" s="773"/>
      <c r="I729" s="436"/>
      <c r="J729" s="435"/>
      <c r="K729" s="435"/>
      <c r="L729" s="435"/>
      <c r="M729" s="434"/>
      <c r="P729" s="405"/>
      <c r="R729" s="405"/>
    </row>
    <row r="730" spans="1:18" s="396" customFormat="1" ht="67.5">
      <c r="A730" s="785"/>
      <c r="B730" s="433" t="s">
        <v>6159</v>
      </c>
      <c r="C730" s="433" t="s">
        <v>6158</v>
      </c>
      <c r="D730" s="432">
        <v>43848</v>
      </c>
      <c r="E730" s="431"/>
      <c r="F730" s="430" t="s">
        <v>5856</v>
      </c>
      <c r="G730" s="774" t="s">
        <v>6156</v>
      </c>
      <c r="H730" s="775"/>
      <c r="I730" s="776"/>
      <c r="J730" s="429" t="s">
        <v>6</v>
      </c>
      <c r="K730" s="428"/>
      <c r="L730" s="425" t="s">
        <v>3</v>
      </c>
      <c r="M730" s="427">
        <v>306</v>
      </c>
      <c r="P730" s="405"/>
      <c r="R730" s="405"/>
    </row>
    <row r="731" spans="1:18" s="396" customFormat="1" ht="22.5">
      <c r="A731" s="785"/>
      <c r="B731" s="394" t="s">
        <v>77</v>
      </c>
      <c r="C731" s="374" t="s">
        <v>79</v>
      </c>
      <c r="D731" s="394" t="s">
        <v>22</v>
      </c>
      <c r="E731" s="758" t="s">
        <v>81</v>
      </c>
      <c r="F731" s="758"/>
      <c r="G731" s="777"/>
      <c r="H731" s="778"/>
      <c r="I731" s="779"/>
      <c r="J731" s="426" t="s">
        <v>17</v>
      </c>
      <c r="K731" s="425"/>
      <c r="L731" s="419" t="s">
        <v>3</v>
      </c>
      <c r="M731" s="424">
        <v>444.96</v>
      </c>
      <c r="P731" s="405"/>
      <c r="R731" s="405"/>
    </row>
    <row r="732" spans="1:18" s="396" customFormat="1">
      <c r="A732" s="785"/>
      <c r="B732" s="394"/>
      <c r="C732" s="374"/>
      <c r="D732" s="394"/>
      <c r="E732" s="394"/>
      <c r="F732" s="394"/>
      <c r="G732" s="423"/>
      <c r="H732" s="422"/>
      <c r="I732" s="421"/>
      <c r="J732" s="420" t="s">
        <v>5</v>
      </c>
      <c r="K732" s="419"/>
      <c r="L732" s="419"/>
      <c r="M732" s="418"/>
      <c r="P732" s="405"/>
      <c r="R732" s="405"/>
    </row>
    <row r="733" spans="1:18" s="396" customFormat="1" ht="13.5" thickBot="1">
      <c r="A733" s="786"/>
      <c r="B733" s="417" t="s">
        <v>6157</v>
      </c>
      <c r="C733" s="416" t="s">
        <v>6156</v>
      </c>
      <c r="D733" s="415">
        <v>43850</v>
      </c>
      <c r="E733" s="414" t="s">
        <v>4</v>
      </c>
      <c r="F733" s="413" t="s">
        <v>5854</v>
      </c>
      <c r="G733" s="412"/>
      <c r="H733" s="411"/>
      <c r="I733" s="410"/>
      <c r="J733" s="409" t="s">
        <v>4893</v>
      </c>
      <c r="K733" s="408"/>
      <c r="L733" s="407"/>
      <c r="M733" s="406"/>
      <c r="P733" s="405"/>
      <c r="R733" s="405"/>
    </row>
    <row r="734" spans="1:18" s="396" customFormat="1" ht="22.5">
      <c r="A734" s="784">
        <v>144</v>
      </c>
      <c r="B734" s="437" t="s">
        <v>76</v>
      </c>
      <c r="C734" s="438" t="s">
        <v>78</v>
      </c>
      <c r="D734" s="437" t="s">
        <v>23</v>
      </c>
      <c r="E734" s="772" t="s">
        <v>80</v>
      </c>
      <c r="F734" s="772"/>
      <c r="G734" s="772" t="s">
        <v>71</v>
      </c>
      <c r="H734" s="773"/>
      <c r="I734" s="436"/>
      <c r="J734" s="435"/>
      <c r="K734" s="435"/>
      <c r="L734" s="435"/>
      <c r="M734" s="434"/>
      <c r="P734" s="405"/>
      <c r="R734" s="405"/>
    </row>
    <row r="735" spans="1:18" s="396" customFormat="1" ht="56.25">
      <c r="A735" s="785"/>
      <c r="B735" s="433" t="s">
        <v>6155</v>
      </c>
      <c r="C735" s="433" t="s">
        <v>6154</v>
      </c>
      <c r="D735" s="432">
        <v>43772</v>
      </c>
      <c r="E735" s="431"/>
      <c r="F735" s="430" t="s">
        <v>5516</v>
      </c>
      <c r="G735" s="774" t="s">
        <v>6152</v>
      </c>
      <c r="H735" s="775"/>
      <c r="I735" s="776"/>
      <c r="J735" s="429" t="s">
        <v>6</v>
      </c>
      <c r="K735" s="428"/>
      <c r="L735" s="425" t="s">
        <v>3</v>
      </c>
      <c r="M735" s="427">
        <v>1538</v>
      </c>
      <c r="P735" s="405"/>
      <c r="R735" s="405"/>
    </row>
    <row r="736" spans="1:18" s="396" customFormat="1" ht="23.25" thickBot="1">
      <c r="A736" s="785"/>
      <c r="B736" s="394" t="s">
        <v>77</v>
      </c>
      <c r="C736" s="374" t="s">
        <v>79</v>
      </c>
      <c r="D736" s="394" t="s">
        <v>22</v>
      </c>
      <c r="E736" s="758" t="s">
        <v>81</v>
      </c>
      <c r="F736" s="758"/>
      <c r="G736" s="777"/>
      <c r="H736" s="778"/>
      <c r="I736" s="779"/>
      <c r="J736" s="426" t="s">
        <v>6003</v>
      </c>
      <c r="K736" s="425"/>
      <c r="L736" s="419" t="s">
        <v>3</v>
      </c>
      <c r="M736" s="406">
        <v>2245</v>
      </c>
      <c r="P736" s="405"/>
      <c r="R736" s="405"/>
    </row>
    <row r="737" spans="1:18" s="396" customFormat="1">
      <c r="A737" s="785"/>
      <c r="B737" s="394"/>
      <c r="C737" s="374"/>
      <c r="D737" s="394"/>
      <c r="E737" s="394"/>
      <c r="F737" s="394"/>
      <c r="G737" s="423"/>
      <c r="H737" s="422"/>
      <c r="I737" s="421"/>
      <c r="J737" s="420" t="s">
        <v>5</v>
      </c>
      <c r="K737" s="419"/>
      <c r="L737" s="419" t="s">
        <v>3</v>
      </c>
      <c r="M737" s="418">
        <v>1056</v>
      </c>
      <c r="P737" s="405"/>
      <c r="R737" s="405"/>
    </row>
    <row r="738" spans="1:18" s="396" customFormat="1" ht="13.5" thickBot="1">
      <c r="A738" s="786"/>
      <c r="B738" s="417" t="s">
        <v>6153</v>
      </c>
      <c r="C738" s="416" t="s">
        <v>6152</v>
      </c>
      <c r="D738" s="415">
        <v>43794</v>
      </c>
      <c r="E738" s="414" t="s">
        <v>4</v>
      </c>
      <c r="F738" s="413" t="s">
        <v>6151</v>
      </c>
      <c r="G738" s="412"/>
      <c r="H738" s="411"/>
      <c r="I738" s="410"/>
      <c r="J738" s="447" t="s">
        <v>4893</v>
      </c>
      <c r="K738" s="446"/>
      <c r="L738" s="445" t="s">
        <v>3</v>
      </c>
      <c r="M738" s="444">
        <v>100</v>
      </c>
      <c r="P738" s="405"/>
      <c r="R738" s="405"/>
    </row>
    <row r="739" spans="1:18" s="396" customFormat="1" ht="22.5">
      <c r="A739" s="784">
        <v>145</v>
      </c>
      <c r="B739" s="437" t="s">
        <v>76</v>
      </c>
      <c r="C739" s="438" t="s">
        <v>78</v>
      </c>
      <c r="D739" s="437" t="s">
        <v>23</v>
      </c>
      <c r="E739" s="772" t="s">
        <v>80</v>
      </c>
      <c r="F739" s="772"/>
      <c r="G739" s="772" t="s">
        <v>71</v>
      </c>
      <c r="H739" s="773"/>
      <c r="I739" s="436"/>
      <c r="J739" s="435"/>
      <c r="K739" s="435"/>
      <c r="L739" s="435"/>
      <c r="M739" s="434"/>
      <c r="P739" s="405"/>
      <c r="R739" s="405"/>
    </row>
    <row r="740" spans="1:18" s="396" customFormat="1" ht="20.45" customHeight="1">
      <c r="A740" s="785"/>
      <c r="B740" s="433" t="s">
        <v>6150</v>
      </c>
      <c r="C740" s="433" t="s">
        <v>6149</v>
      </c>
      <c r="D740" s="432">
        <v>43889</v>
      </c>
      <c r="E740" s="431"/>
      <c r="F740" s="430" t="s">
        <v>5207</v>
      </c>
      <c r="G740" s="774" t="s">
        <v>6148</v>
      </c>
      <c r="H740" s="775"/>
      <c r="I740" s="776"/>
      <c r="J740" s="429" t="s">
        <v>6</v>
      </c>
      <c r="K740" s="428"/>
      <c r="L740" s="425" t="s">
        <v>3</v>
      </c>
      <c r="M740" s="427">
        <v>125</v>
      </c>
      <c r="P740" s="405"/>
      <c r="R740" s="405"/>
    </row>
    <row r="741" spans="1:18" s="396" customFormat="1" ht="22.5">
      <c r="A741" s="785"/>
      <c r="B741" s="394" t="s">
        <v>77</v>
      </c>
      <c r="C741" s="374" t="s">
        <v>79</v>
      </c>
      <c r="D741" s="394" t="s">
        <v>22</v>
      </c>
      <c r="E741" s="758" t="s">
        <v>81</v>
      </c>
      <c r="F741" s="758"/>
      <c r="G741" s="777"/>
      <c r="H741" s="778"/>
      <c r="I741" s="779"/>
      <c r="J741" s="426" t="s">
        <v>17</v>
      </c>
      <c r="K741" s="425"/>
      <c r="L741" s="419" t="s">
        <v>3</v>
      </c>
      <c r="M741" s="424">
        <v>230.96</v>
      </c>
      <c r="P741" s="405"/>
      <c r="R741" s="405"/>
    </row>
    <row r="742" spans="1:18" s="396" customFormat="1">
      <c r="A742" s="785"/>
      <c r="B742" s="394"/>
      <c r="C742" s="374"/>
      <c r="D742" s="394"/>
      <c r="E742" s="394"/>
      <c r="F742" s="394"/>
      <c r="G742" s="423"/>
      <c r="H742" s="422"/>
      <c r="I742" s="421"/>
      <c r="J742" s="420" t="s">
        <v>5</v>
      </c>
      <c r="K742" s="419"/>
      <c r="L742" s="419"/>
      <c r="M742" s="418"/>
      <c r="P742" s="405"/>
      <c r="R742" s="405"/>
    </row>
    <row r="743" spans="1:18" s="396" customFormat="1" ht="13.5" thickBot="1">
      <c r="A743" s="786"/>
      <c r="B743" s="417" t="s">
        <v>5669</v>
      </c>
      <c r="C743" s="416" t="s">
        <v>6148</v>
      </c>
      <c r="D743" s="415">
        <v>43890</v>
      </c>
      <c r="E743" s="414" t="s">
        <v>4</v>
      </c>
      <c r="F743" s="413" t="s">
        <v>6147</v>
      </c>
      <c r="G743" s="412"/>
      <c r="H743" s="411"/>
      <c r="I743" s="410"/>
      <c r="J743" s="447" t="s">
        <v>4893</v>
      </c>
      <c r="K743" s="446"/>
      <c r="L743" s="445" t="s">
        <v>3</v>
      </c>
      <c r="M743" s="444">
        <v>151</v>
      </c>
      <c r="P743" s="405"/>
      <c r="R743" s="405"/>
    </row>
    <row r="744" spans="1:18" s="396" customFormat="1" ht="22.5">
      <c r="A744" s="784">
        <v>146</v>
      </c>
      <c r="B744" s="437" t="s">
        <v>76</v>
      </c>
      <c r="C744" s="438" t="s">
        <v>78</v>
      </c>
      <c r="D744" s="437" t="s">
        <v>23</v>
      </c>
      <c r="E744" s="772" t="s">
        <v>80</v>
      </c>
      <c r="F744" s="772"/>
      <c r="G744" s="772" t="s">
        <v>71</v>
      </c>
      <c r="H744" s="773"/>
      <c r="I744" s="436"/>
      <c r="J744" s="435"/>
      <c r="K744" s="435"/>
      <c r="L744" s="435"/>
      <c r="M744" s="434"/>
      <c r="P744" s="405"/>
      <c r="R744" s="405"/>
    </row>
    <row r="745" spans="1:18" s="396" customFormat="1" ht="20.45" customHeight="1">
      <c r="A745" s="785"/>
      <c r="B745" s="433" t="s">
        <v>6146</v>
      </c>
      <c r="C745" s="433" t="s">
        <v>6145</v>
      </c>
      <c r="D745" s="432">
        <v>43766</v>
      </c>
      <c r="E745" s="431"/>
      <c r="F745" s="430" t="s">
        <v>6131</v>
      </c>
      <c r="G745" s="774" t="s">
        <v>6129</v>
      </c>
      <c r="H745" s="775"/>
      <c r="I745" s="776"/>
      <c r="J745" s="429" t="s">
        <v>6</v>
      </c>
      <c r="K745" s="428"/>
      <c r="L745" s="425" t="s">
        <v>3</v>
      </c>
      <c r="M745" s="427">
        <v>936</v>
      </c>
      <c r="P745" s="405"/>
      <c r="R745" s="405"/>
    </row>
    <row r="746" spans="1:18" s="396" customFormat="1" ht="23.25" thickBot="1">
      <c r="A746" s="785"/>
      <c r="B746" s="394" t="s">
        <v>77</v>
      </c>
      <c r="C746" s="374" t="s">
        <v>79</v>
      </c>
      <c r="D746" s="394" t="s">
        <v>22</v>
      </c>
      <c r="E746" s="758" t="s">
        <v>81</v>
      </c>
      <c r="F746" s="758"/>
      <c r="G746" s="777"/>
      <c r="H746" s="778"/>
      <c r="I746" s="779"/>
      <c r="J746" s="426" t="s">
        <v>6003</v>
      </c>
      <c r="K746" s="425"/>
      <c r="L746" s="419" t="s">
        <v>93</v>
      </c>
      <c r="M746" s="406">
        <v>4000.27</v>
      </c>
      <c r="P746" s="405"/>
      <c r="R746" s="405"/>
    </row>
    <row r="747" spans="1:18" s="396" customFormat="1">
      <c r="A747" s="785"/>
      <c r="B747" s="394"/>
      <c r="C747" s="374"/>
      <c r="D747" s="394"/>
      <c r="E747" s="394"/>
      <c r="F747" s="394"/>
      <c r="G747" s="423"/>
      <c r="H747" s="422"/>
      <c r="I747" s="421"/>
      <c r="J747" s="420" t="s">
        <v>5</v>
      </c>
      <c r="K747" s="419"/>
      <c r="L747" s="419" t="s">
        <v>3</v>
      </c>
      <c r="M747" s="418">
        <v>390</v>
      </c>
      <c r="P747" s="405"/>
      <c r="R747" s="405"/>
    </row>
    <row r="748" spans="1:18" s="396" customFormat="1" ht="13.5" thickBot="1">
      <c r="A748" s="786"/>
      <c r="B748" s="417" t="s">
        <v>6144</v>
      </c>
      <c r="C748" s="416" t="s">
        <v>6129</v>
      </c>
      <c r="D748" s="415">
        <v>43773</v>
      </c>
      <c r="E748" s="414" t="s">
        <v>4</v>
      </c>
      <c r="F748" s="413" t="s">
        <v>6128</v>
      </c>
      <c r="G748" s="412"/>
      <c r="H748" s="411"/>
      <c r="I748" s="410"/>
      <c r="J748" s="447" t="s">
        <v>4893</v>
      </c>
      <c r="K748" s="446"/>
      <c r="L748" s="445"/>
      <c r="M748" s="444"/>
      <c r="P748" s="405"/>
      <c r="R748" s="405"/>
    </row>
    <row r="749" spans="1:18" s="396" customFormat="1" ht="22.5">
      <c r="A749" s="784">
        <v>147</v>
      </c>
      <c r="B749" s="437" t="s">
        <v>76</v>
      </c>
      <c r="C749" s="438" t="s">
        <v>78</v>
      </c>
      <c r="D749" s="437" t="s">
        <v>23</v>
      </c>
      <c r="E749" s="772" t="s">
        <v>80</v>
      </c>
      <c r="F749" s="772"/>
      <c r="G749" s="772" t="s">
        <v>71</v>
      </c>
      <c r="H749" s="773"/>
      <c r="I749" s="436"/>
      <c r="J749" s="435"/>
      <c r="K749" s="435"/>
      <c r="L749" s="435"/>
      <c r="M749" s="434"/>
      <c r="P749" s="405"/>
      <c r="R749" s="405"/>
    </row>
    <row r="750" spans="1:18" s="396" customFormat="1" ht="112.5">
      <c r="A750" s="785"/>
      <c r="B750" s="433" t="s">
        <v>6139</v>
      </c>
      <c r="C750" s="433" t="s">
        <v>6143</v>
      </c>
      <c r="D750" s="432">
        <v>43766</v>
      </c>
      <c r="E750" s="431"/>
      <c r="F750" s="430" t="s">
        <v>6131</v>
      </c>
      <c r="G750" s="774" t="s">
        <v>6129</v>
      </c>
      <c r="H750" s="775"/>
      <c r="I750" s="776"/>
      <c r="J750" s="429" t="s">
        <v>6</v>
      </c>
      <c r="K750" s="428"/>
      <c r="L750" s="425" t="s">
        <v>3</v>
      </c>
      <c r="M750" s="427">
        <v>936</v>
      </c>
      <c r="P750" s="405"/>
      <c r="R750" s="405"/>
    </row>
    <row r="751" spans="1:18" s="396" customFormat="1" ht="23.25" thickBot="1">
      <c r="A751" s="785"/>
      <c r="B751" s="394" t="s">
        <v>77</v>
      </c>
      <c r="C751" s="374" t="s">
        <v>79</v>
      </c>
      <c r="D751" s="394" t="s">
        <v>22</v>
      </c>
      <c r="E751" s="758" t="s">
        <v>81</v>
      </c>
      <c r="F751" s="758"/>
      <c r="G751" s="777"/>
      <c r="H751" s="778"/>
      <c r="I751" s="779"/>
      <c r="J751" s="426" t="s">
        <v>6003</v>
      </c>
      <c r="K751" s="425"/>
      <c r="L751" s="419" t="s">
        <v>3</v>
      </c>
      <c r="M751" s="406">
        <v>9710.33</v>
      </c>
      <c r="P751" s="405"/>
      <c r="R751" s="405"/>
    </row>
    <row r="752" spans="1:18" s="396" customFormat="1">
      <c r="A752" s="785"/>
      <c r="B752" s="394"/>
      <c r="C752" s="374"/>
      <c r="D752" s="394"/>
      <c r="E752" s="394"/>
      <c r="F752" s="394"/>
      <c r="G752" s="423"/>
      <c r="H752" s="422"/>
      <c r="I752" s="421"/>
      <c r="J752" s="420" t="s">
        <v>5</v>
      </c>
      <c r="K752" s="419"/>
      <c r="L752" s="419" t="s">
        <v>3</v>
      </c>
      <c r="M752" s="418">
        <v>523</v>
      </c>
      <c r="P752" s="405"/>
      <c r="R752" s="405"/>
    </row>
    <row r="753" spans="1:18" s="396" customFormat="1" ht="13.5" thickBot="1">
      <c r="A753" s="786"/>
      <c r="B753" s="417" t="s">
        <v>6136</v>
      </c>
      <c r="C753" s="416" t="s">
        <v>6129</v>
      </c>
      <c r="D753" s="415">
        <v>43773</v>
      </c>
      <c r="E753" s="414" t="s">
        <v>4</v>
      </c>
      <c r="F753" s="413" t="s">
        <v>6128</v>
      </c>
      <c r="G753" s="412"/>
      <c r="H753" s="411"/>
      <c r="I753" s="410"/>
      <c r="J753" s="447" t="s">
        <v>4893</v>
      </c>
      <c r="K753" s="446"/>
      <c r="L753" s="445"/>
      <c r="M753" s="444"/>
      <c r="P753" s="405"/>
      <c r="R753" s="405"/>
    </row>
    <row r="754" spans="1:18" s="396" customFormat="1" ht="22.5">
      <c r="A754" s="784">
        <v>148</v>
      </c>
      <c r="B754" s="437" t="s">
        <v>76</v>
      </c>
      <c r="C754" s="438" t="s">
        <v>78</v>
      </c>
      <c r="D754" s="437" t="s">
        <v>23</v>
      </c>
      <c r="E754" s="772" t="s">
        <v>80</v>
      </c>
      <c r="F754" s="772"/>
      <c r="G754" s="772" t="s">
        <v>71</v>
      </c>
      <c r="H754" s="773"/>
      <c r="I754" s="436"/>
      <c r="J754" s="435"/>
      <c r="K754" s="435"/>
      <c r="L754" s="435"/>
      <c r="M754" s="434"/>
      <c r="P754" s="405"/>
      <c r="R754" s="405"/>
    </row>
    <row r="755" spans="1:18" s="396" customFormat="1" ht="112.5">
      <c r="A755" s="785"/>
      <c r="B755" s="433" t="s">
        <v>6139</v>
      </c>
      <c r="C755" s="433" t="s">
        <v>6142</v>
      </c>
      <c r="D755" s="432">
        <v>43812</v>
      </c>
      <c r="E755" s="431"/>
      <c r="F755" s="430" t="s">
        <v>5076</v>
      </c>
      <c r="G755" s="774" t="s">
        <v>6141</v>
      </c>
      <c r="H755" s="775"/>
      <c r="I755" s="776"/>
      <c r="J755" s="429" t="s">
        <v>6004</v>
      </c>
      <c r="K755" s="428"/>
      <c r="L755" s="425" t="s">
        <v>3</v>
      </c>
      <c r="M755" s="427">
        <v>1022</v>
      </c>
      <c r="P755" s="405"/>
      <c r="R755" s="405"/>
    </row>
    <row r="756" spans="1:18" s="396" customFormat="1" ht="22.5">
      <c r="A756" s="785"/>
      <c r="B756" s="394" t="s">
        <v>77</v>
      </c>
      <c r="C756" s="374" t="s">
        <v>79</v>
      </c>
      <c r="D756" s="394" t="s">
        <v>22</v>
      </c>
      <c r="E756" s="758" t="s">
        <v>81</v>
      </c>
      <c r="F756" s="758"/>
      <c r="G756" s="777"/>
      <c r="H756" s="778"/>
      <c r="I756" s="779"/>
      <c r="J756" s="426" t="s">
        <v>17</v>
      </c>
      <c r="K756" s="425"/>
      <c r="L756" s="419" t="s">
        <v>3</v>
      </c>
      <c r="M756" s="424">
        <v>1964.01</v>
      </c>
      <c r="P756" s="405"/>
      <c r="R756" s="405"/>
    </row>
    <row r="757" spans="1:18" s="396" customFormat="1">
      <c r="A757" s="785"/>
      <c r="B757" s="394"/>
      <c r="C757" s="374"/>
      <c r="D757" s="394"/>
      <c r="E757" s="394"/>
      <c r="F757" s="394"/>
      <c r="G757" s="423"/>
      <c r="H757" s="422"/>
      <c r="I757" s="421"/>
      <c r="J757" s="420" t="s">
        <v>5</v>
      </c>
      <c r="K757" s="419"/>
      <c r="L757" s="419" t="s">
        <v>3</v>
      </c>
      <c r="M757" s="418">
        <v>456</v>
      </c>
      <c r="P757" s="405"/>
      <c r="R757" s="405"/>
    </row>
    <row r="758" spans="1:18" s="396" customFormat="1" ht="13.5" thickBot="1">
      <c r="A758" s="786"/>
      <c r="B758" s="417" t="s">
        <v>6136</v>
      </c>
      <c r="C758" s="416" t="s">
        <v>6141</v>
      </c>
      <c r="D758" s="415">
        <v>43820</v>
      </c>
      <c r="E758" s="414" t="s">
        <v>4</v>
      </c>
      <c r="F758" s="413" t="s">
        <v>6140</v>
      </c>
      <c r="G758" s="412"/>
      <c r="H758" s="411"/>
      <c r="I758" s="410"/>
      <c r="J758" s="447" t="s">
        <v>4893</v>
      </c>
      <c r="K758" s="446"/>
      <c r="L758" s="445"/>
      <c r="M758" s="444"/>
      <c r="P758" s="405"/>
      <c r="R758" s="405"/>
    </row>
    <row r="759" spans="1:18" s="396" customFormat="1" ht="22.5">
      <c r="A759" s="784">
        <v>149</v>
      </c>
      <c r="B759" s="437" t="s">
        <v>76</v>
      </c>
      <c r="C759" s="438" t="s">
        <v>78</v>
      </c>
      <c r="D759" s="437" t="s">
        <v>23</v>
      </c>
      <c r="E759" s="772" t="s">
        <v>80</v>
      </c>
      <c r="F759" s="772"/>
      <c r="G759" s="772" t="s">
        <v>71</v>
      </c>
      <c r="H759" s="773"/>
      <c r="I759" s="436"/>
      <c r="J759" s="435"/>
      <c r="K759" s="435"/>
      <c r="L759" s="435"/>
      <c r="M759" s="434"/>
      <c r="P759" s="405"/>
      <c r="R759" s="405"/>
    </row>
    <row r="760" spans="1:18" s="396" customFormat="1" ht="20.45" customHeight="1">
      <c r="A760" s="785"/>
      <c r="B760" s="433" t="s">
        <v>6139</v>
      </c>
      <c r="C760" s="433" t="s">
        <v>6138</v>
      </c>
      <c r="D760" s="432">
        <v>43881</v>
      </c>
      <c r="E760" s="431"/>
      <c r="F760" s="430" t="s">
        <v>6137</v>
      </c>
      <c r="G760" s="774" t="s">
        <v>6135</v>
      </c>
      <c r="H760" s="775"/>
      <c r="I760" s="776"/>
      <c r="J760" s="429" t="s">
        <v>6</v>
      </c>
      <c r="K760" s="428"/>
      <c r="L760" s="425" t="s">
        <v>3</v>
      </c>
      <c r="M760" s="427">
        <v>468</v>
      </c>
      <c r="P760" s="405"/>
      <c r="R760" s="405"/>
    </row>
    <row r="761" spans="1:18" s="396" customFormat="1" ht="23.25" thickBot="1">
      <c r="A761" s="785"/>
      <c r="B761" s="394" t="s">
        <v>77</v>
      </c>
      <c r="C761" s="374" t="s">
        <v>79</v>
      </c>
      <c r="D761" s="394" t="s">
        <v>22</v>
      </c>
      <c r="E761" s="758" t="s">
        <v>81</v>
      </c>
      <c r="F761" s="758"/>
      <c r="G761" s="777"/>
      <c r="H761" s="778"/>
      <c r="I761" s="779"/>
      <c r="J761" s="426" t="s">
        <v>6003</v>
      </c>
      <c r="K761" s="425"/>
      <c r="L761" s="419" t="s">
        <v>93</v>
      </c>
      <c r="M761" s="406">
        <v>6930.9</v>
      </c>
      <c r="P761" s="405"/>
      <c r="R761" s="405"/>
    </row>
    <row r="762" spans="1:18" s="396" customFormat="1">
      <c r="A762" s="785"/>
      <c r="B762" s="394"/>
      <c r="C762" s="374"/>
      <c r="D762" s="394"/>
      <c r="E762" s="394"/>
      <c r="F762" s="394"/>
      <c r="G762" s="423"/>
      <c r="H762" s="422"/>
      <c r="I762" s="421"/>
      <c r="J762" s="420" t="s">
        <v>5</v>
      </c>
      <c r="K762" s="419"/>
      <c r="L762" s="419" t="s">
        <v>3</v>
      </c>
      <c r="M762" s="418">
        <v>38</v>
      </c>
      <c r="P762" s="405"/>
      <c r="R762" s="405"/>
    </row>
    <row r="763" spans="1:18" s="396" customFormat="1" ht="13.5" thickBot="1">
      <c r="A763" s="786"/>
      <c r="B763" s="417" t="s">
        <v>6136</v>
      </c>
      <c r="C763" s="416" t="s">
        <v>6135</v>
      </c>
      <c r="D763" s="415">
        <v>43890</v>
      </c>
      <c r="E763" s="414" t="s">
        <v>4</v>
      </c>
      <c r="F763" s="413" t="s">
        <v>6134</v>
      </c>
      <c r="G763" s="412"/>
      <c r="H763" s="411"/>
      <c r="I763" s="410"/>
      <c r="J763" s="447" t="s">
        <v>4893</v>
      </c>
      <c r="K763" s="446"/>
      <c r="L763" s="445"/>
      <c r="M763" s="444"/>
      <c r="P763" s="405"/>
      <c r="R763" s="405"/>
    </row>
    <row r="764" spans="1:18" s="396" customFormat="1" ht="22.5">
      <c r="A764" s="784">
        <v>150</v>
      </c>
      <c r="B764" s="437" t="s">
        <v>76</v>
      </c>
      <c r="C764" s="438" t="s">
        <v>78</v>
      </c>
      <c r="D764" s="437" t="s">
        <v>23</v>
      </c>
      <c r="E764" s="772" t="s">
        <v>80</v>
      </c>
      <c r="F764" s="772"/>
      <c r="G764" s="772" t="s">
        <v>71</v>
      </c>
      <c r="H764" s="773"/>
      <c r="I764" s="436"/>
      <c r="J764" s="435"/>
      <c r="K764" s="435"/>
      <c r="L764" s="435"/>
      <c r="M764" s="434"/>
      <c r="P764" s="405"/>
      <c r="R764" s="405"/>
    </row>
    <row r="765" spans="1:18" s="396" customFormat="1" ht="123.75">
      <c r="A765" s="785"/>
      <c r="B765" s="433" t="s">
        <v>6133</v>
      </c>
      <c r="C765" s="433" t="s">
        <v>6132</v>
      </c>
      <c r="D765" s="432">
        <v>43766</v>
      </c>
      <c r="E765" s="431"/>
      <c r="F765" s="430" t="s">
        <v>6131</v>
      </c>
      <c r="G765" s="774" t="s">
        <v>6129</v>
      </c>
      <c r="H765" s="775"/>
      <c r="I765" s="776"/>
      <c r="J765" s="429" t="s">
        <v>6</v>
      </c>
      <c r="K765" s="428"/>
      <c r="L765" s="425" t="s">
        <v>3</v>
      </c>
      <c r="M765" s="427">
        <v>780</v>
      </c>
      <c r="P765" s="405"/>
      <c r="R765" s="405"/>
    </row>
    <row r="766" spans="1:18" s="396" customFormat="1" ht="23.25" thickBot="1">
      <c r="A766" s="785"/>
      <c r="B766" s="394" t="s">
        <v>77</v>
      </c>
      <c r="C766" s="374" t="s">
        <v>79</v>
      </c>
      <c r="D766" s="394" t="s">
        <v>22</v>
      </c>
      <c r="E766" s="758" t="s">
        <v>81</v>
      </c>
      <c r="F766" s="758"/>
      <c r="G766" s="777"/>
      <c r="H766" s="778"/>
      <c r="I766" s="779"/>
      <c r="J766" s="426" t="s">
        <v>6003</v>
      </c>
      <c r="K766" s="425"/>
      <c r="L766" s="419" t="s">
        <v>93</v>
      </c>
      <c r="M766" s="406">
        <v>9485.98</v>
      </c>
      <c r="P766" s="405"/>
      <c r="R766" s="405"/>
    </row>
    <row r="767" spans="1:18" s="396" customFormat="1">
      <c r="A767" s="785"/>
      <c r="B767" s="394"/>
      <c r="C767" s="374"/>
      <c r="D767" s="394"/>
      <c r="E767" s="394"/>
      <c r="F767" s="394"/>
      <c r="G767" s="423"/>
      <c r="H767" s="422"/>
      <c r="I767" s="421"/>
      <c r="J767" s="420" t="s">
        <v>5</v>
      </c>
      <c r="K767" s="419"/>
      <c r="L767" s="419" t="s">
        <v>3</v>
      </c>
      <c r="M767" s="418">
        <v>390</v>
      </c>
      <c r="P767" s="405"/>
      <c r="R767" s="405"/>
    </row>
    <row r="768" spans="1:18" s="396" customFormat="1" ht="13.5" thickBot="1">
      <c r="A768" s="786"/>
      <c r="B768" s="417" t="s">
        <v>6130</v>
      </c>
      <c r="C768" s="416" t="s">
        <v>6129</v>
      </c>
      <c r="D768" s="415">
        <v>43773</v>
      </c>
      <c r="E768" s="414" t="s">
        <v>4</v>
      </c>
      <c r="F768" s="413" t="s">
        <v>6128</v>
      </c>
      <c r="G768" s="412"/>
      <c r="H768" s="411"/>
      <c r="I768" s="410"/>
      <c r="J768" s="447" t="s">
        <v>4893</v>
      </c>
      <c r="K768" s="446"/>
      <c r="L768" s="445" t="s">
        <v>3</v>
      </c>
      <c r="M768" s="444">
        <v>100</v>
      </c>
      <c r="P768" s="405"/>
      <c r="R768" s="405"/>
    </row>
    <row r="769" spans="1:18" s="396" customFormat="1" ht="22.5">
      <c r="A769" s="784">
        <v>151</v>
      </c>
      <c r="B769" s="437" t="s">
        <v>76</v>
      </c>
      <c r="C769" s="438" t="s">
        <v>78</v>
      </c>
      <c r="D769" s="437" t="s">
        <v>23</v>
      </c>
      <c r="E769" s="772" t="s">
        <v>80</v>
      </c>
      <c r="F769" s="772"/>
      <c r="G769" s="772" t="s">
        <v>71</v>
      </c>
      <c r="H769" s="773"/>
      <c r="I769" s="436"/>
      <c r="J769" s="435"/>
      <c r="K769" s="435"/>
      <c r="L769" s="435"/>
      <c r="M769" s="434"/>
      <c r="P769" s="405"/>
      <c r="R769" s="405"/>
    </row>
    <row r="770" spans="1:18" s="396" customFormat="1" ht="123.75">
      <c r="A770" s="785"/>
      <c r="B770" s="433" t="s">
        <v>6127</v>
      </c>
      <c r="C770" s="433" t="s">
        <v>6126</v>
      </c>
      <c r="D770" s="432">
        <v>43892</v>
      </c>
      <c r="E770" s="431"/>
      <c r="F770" s="430" t="s">
        <v>5846</v>
      </c>
      <c r="G770" s="774" t="s">
        <v>6124</v>
      </c>
      <c r="H770" s="775"/>
      <c r="I770" s="776"/>
      <c r="J770" s="429" t="s">
        <v>6004</v>
      </c>
      <c r="K770" s="428"/>
      <c r="L770" s="425" t="s">
        <v>3</v>
      </c>
      <c r="M770" s="427">
        <v>208</v>
      </c>
      <c r="P770" s="405"/>
      <c r="R770" s="405"/>
    </row>
    <row r="771" spans="1:18" s="396" customFormat="1" ht="22.5">
      <c r="A771" s="785"/>
      <c r="B771" s="394" t="s">
        <v>77</v>
      </c>
      <c r="C771" s="374" t="s">
        <v>79</v>
      </c>
      <c r="D771" s="394" t="s">
        <v>22</v>
      </c>
      <c r="E771" s="758" t="s">
        <v>81</v>
      </c>
      <c r="F771" s="758"/>
      <c r="G771" s="777"/>
      <c r="H771" s="778"/>
      <c r="I771" s="779"/>
      <c r="J771" s="426" t="s">
        <v>6003</v>
      </c>
      <c r="K771" s="425"/>
      <c r="L771" s="419" t="s">
        <v>3</v>
      </c>
      <c r="M771" s="424">
        <v>441.41</v>
      </c>
      <c r="P771" s="405"/>
      <c r="R771" s="405"/>
    </row>
    <row r="772" spans="1:18" s="396" customFormat="1">
      <c r="A772" s="785"/>
      <c r="B772" s="394"/>
      <c r="C772" s="374"/>
      <c r="D772" s="394"/>
      <c r="E772" s="394"/>
      <c r="F772" s="394"/>
      <c r="G772" s="423"/>
      <c r="H772" s="422"/>
      <c r="I772" s="421"/>
      <c r="J772" s="420" t="s">
        <v>5</v>
      </c>
      <c r="K772" s="419"/>
      <c r="L772" s="419"/>
      <c r="M772" s="418"/>
      <c r="P772" s="405"/>
      <c r="R772" s="405"/>
    </row>
    <row r="773" spans="1:18" s="396" customFormat="1" ht="13.5" thickBot="1">
      <c r="A773" s="786"/>
      <c r="B773" s="417" t="s">
        <v>6125</v>
      </c>
      <c r="C773" s="416" t="s">
        <v>6124</v>
      </c>
      <c r="D773" s="415">
        <v>43896</v>
      </c>
      <c r="E773" s="414" t="s">
        <v>4</v>
      </c>
      <c r="F773" s="413" t="s">
        <v>5355</v>
      </c>
      <c r="G773" s="412"/>
      <c r="H773" s="411"/>
      <c r="I773" s="410"/>
      <c r="J773" s="447" t="s">
        <v>4893</v>
      </c>
      <c r="K773" s="446"/>
      <c r="L773" s="445"/>
      <c r="M773" s="444"/>
      <c r="P773" s="405"/>
      <c r="R773" s="405"/>
    </row>
    <row r="774" spans="1:18" s="396" customFormat="1" ht="22.5">
      <c r="A774" s="784">
        <v>152</v>
      </c>
      <c r="B774" s="437" t="s">
        <v>76</v>
      </c>
      <c r="C774" s="438" t="s">
        <v>78</v>
      </c>
      <c r="D774" s="437" t="s">
        <v>23</v>
      </c>
      <c r="E774" s="772" t="s">
        <v>80</v>
      </c>
      <c r="F774" s="772"/>
      <c r="G774" s="772" t="s">
        <v>71</v>
      </c>
      <c r="H774" s="773"/>
      <c r="I774" s="436"/>
      <c r="J774" s="435"/>
      <c r="K774" s="435"/>
      <c r="L774" s="435"/>
      <c r="M774" s="434"/>
      <c r="P774" s="405"/>
      <c r="R774" s="405"/>
    </row>
    <row r="775" spans="1:18" s="396" customFormat="1" ht="20.45" customHeight="1">
      <c r="A775" s="785"/>
      <c r="B775" s="433" t="s">
        <v>6123</v>
      </c>
      <c r="C775" s="433" t="s">
        <v>6122</v>
      </c>
      <c r="D775" s="432">
        <v>43857</v>
      </c>
      <c r="E775" s="431"/>
      <c r="F775" s="430" t="s">
        <v>4916</v>
      </c>
      <c r="G775" s="774" t="s">
        <v>6121</v>
      </c>
      <c r="H775" s="775"/>
      <c r="I775" s="776"/>
      <c r="J775" s="429" t="s">
        <v>6004</v>
      </c>
      <c r="K775" s="428"/>
      <c r="L775" s="425" t="s">
        <v>3</v>
      </c>
      <c r="M775" s="427">
        <v>622</v>
      </c>
      <c r="P775" s="405"/>
      <c r="R775" s="405"/>
    </row>
    <row r="776" spans="1:18" s="396" customFormat="1" ht="22.5">
      <c r="A776" s="785"/>
      <c r="B776" s="394" t="s">
        <v>77</v>
      </c>
      <c r="C776" s="374" t="s">
        <v>79</v>
      </c>
      <c r="D776" s="394" t="s">
        <v>22</v>
      </c>
      <c r="E776" s="758" t="s">
        <v>81</v>
      </c>
      <c r="F776" s="758"/>
      <c r="G776" s="777"/>
      <c r="H776" s="778"/>
      <c r="I776" s="779"/>
      <c r="J776" s="426" t="s">
        <v>17</v>
      </c>
      <c r="K776" s="425"/>
      <c r="L776" s="419"/>
      <c r="M776" s="424"/>
      <c r="P776" s="405"/>
      <c r="R776" s="405"/>
    </row>
    <row r="777" spans="1:18" s="396" customFormat="1">
      <c r="A777" s="785"/>
      <c r="B777" s="394"/>
      <c r="C777" s="374"/>
      <c r="D777" s="394"/>
      <c r="E777" s="394"/>
      <c r="F777" s="394"/>
      <c r="G777" s="423"/>
      <c r="H777" s="422"/>
      <c r="I777" s="421"/>
      <c r="J777" s="420" t="s">
        <v>5</v>
      </c>
      <c r="K777" s="419"/>
      <c r="L777" s="419"/>
      <c r="M777" s="418"/>
      <c r="P777" s="405"/>
      <c r="R777" s="405"/>
    </row>
    <row r="778" spans="1:18" s="396" customFormat="1" ht="23.25" thickBot="1">
      <c r="A778" s="786"/>
      <c r="B778" s="417" t="s">
        <v>5011</v>
      </c>
      <c r="C778" s="416" t="s">
        <v>6121</v>
      </c>
      <c r="D778" s="415">
        <v>43860</v>
      </c>
      <c r="E778" s="414" t="s">
        <v>4</v>
      </c>
      <c r="F778" s="413" t="s">
        <v>5527</v>
      </c>
      <c r="G778" s="412"/>
      <c r="H778" s="411"/>
      <c r="I778" s="410"/>
      <c r="J778" s="409" t="s">
        <v>4893</v>
      </c>
      <c r="K778" s="408"/>
      <c r="L778" s="407" t="s">
        <v>3</v>
      </c>
      <c r="M778" s="406">
        <v>50</v>
      </c>
      <c r="P778" s="405"/>
      <c r="R778" s="405"/>
    </row>
    <row r="779" spans="1:18" s="396" customFormat="1" ht="22.5">
      <c r="A779" s="784">
        <v>153</v>
      </c>
      <c r="B779" s="437" t="s">
        <v>76</v>
      </c>
      <c r="C779" s="438" t="s">
        <v>78</v>
      </c>
      <c r="D779" s="437" t="s">
        <v>23</v>
      </c>
      <c r="E779" s="772" t="s">
        <v>80</v>
      </c>
      <c r="F779" s="772"/>
      <c r="G779" s="772" t="s">
        <v>71</v>
      </c>
      <c r="H779" s="773"/>
      <c r="I779" s="436"/>
      <c r="J779" s="435"/>
      <c r="K779" s="435"/>
      <c r="L779" s="435"/>
      <c r="M779" s="434"/>
      <c r="P779" s="405"/>
      <c r="R779" s="405"/>
    </row>
    <row r="780" spans="1:18" s="396" customFormat="1" ht="123.75">
      <c r="A780" s="785"/>
      <c r="B780" s="433" t="s">
        <v>6120</v>
      </c>
      <c r="C780" s="433" t="s">
        <v>6119</v>
      </c>
      <c r="D780" s="432">
        <v>43786</v>
      </c>
      <c r="E780" s="431"/>
      <c r="F780" s="430" t="s">
        <v>6079</v>
      </c>
      <c r="G780" s="774" t="s">
        <v>6118</v>
      </c>
      <c r="H780" s="775"/>
      <c r="I780" s="776"/>
      <c r="J780" s="429" t="s">
        <v>6</v>
      </c>
      <c r="K780" s="428"/>
      <c r="L780" s="425" t="s">
        <v>3</v>
      </c>
      <c r="M780" s="427">
        <v>478.6</v>
      </c>
      <c r="P780" s="405"/>
      <c r="R780" s="405"/>
    </row>
    <row r="781" spans="1:18" s="396" customFormat="1" ht="22.5">
      <c r="A781" s="785"/>
      <c r="B781" s="394" t="s">
        <v>77</v>
      </c>
      <c r="C781" s="374" t="s">
        <v>79</v>
      </c>
      <c r="D781" s="394" t="s">
        <v>22</v>
      </c>
      <c r="E781" s="758" t="s">
        <v>81</v>
      </c>
      <c r="F781" s="758"/>
      <c r="G781" s="777"/>
      <c r="H781" s="778"/>
      <c r="I781" s="779"/>
      <c r="J781" s="426" t="s">
        <v>6003</v>
      </c>
      <c r="K781" s="425"/>
      <c r="L781" s="419" t="s">
        <v>93</v>
      </c>
      <c r="M781" s="448">
        <v>486.6</v>
      </c>
      <c r="P781" s="405"/>
      <c r="R781" s="405"/>
    </row>
    <row r="782" spans="1:18" s="396" customFormat="1">
      <c r="A782" s="785"/>
      <c r="B782" s="394"/>
      <c r="C782" s="374"/>
      <c r="D782" s="394"/>
      <c r="E782" s="394"/>
      <c r="F782" s="394"/>
      <c r="G782" s="423"/>
      <c r="H782" s="422"/>
      <c r="I782" s="421"/>
      <c r="J782" s="420" t="s">
        <v>5</v>
      </c>
      <c r="K782" s="419"/>
      <c r="L782" s="419"/>
      <c r="M782" s="418"/>
      <c r="P782" s="405"/>
      <c r="R782" s="405"/>
    </row>
    <row r="783" spans="1:18" s="396" customFormat="1" ht="13.5" thickBot="1">
      <c r="A783" s="786"/>
      <c r="B783" s="417" t="s">
        <v>6054</v>
      </c>
      <c r="C783" s="416" t="s">
        <v>6118</v>
      </c>
      <c r="D783" s="415">
        <v>43788</v>
      </c>
      <c r="E783" s="414" t="s">
        <v>4</v>
      </c>
      <c r="F783" s="413" t="s">
        <v>6117</v>
      </c>
      <c r="G783" s="412"/>
      <c r="H783" s="411"/>
      <c r="I783" s="410"/>
      <c r="J783" s="447" t="s">
        <v>6001</v>
      </c>
      <c r="K783" s="446"/>
      <c r="L783" s="445"/>
      <c r="M783" s="444"/>
      <c r="P783" s="405"/>
      <c r="R783" s="405"/>
    </row>
    <row r="784" spans="1:18" s="396" customFormat="1" ht="22.5">
      <c r="A784" s="784">
        <v>154</v>
      </c>
      <c r="B784" s="437" t="s">
        <v>76</v>
      </c>
      <c r="C784" s="438" t="s">
        <v>78</v>
      </c>
      <c r="D784" s="437" t="s">
        <v>23</v>
      </c>
      <c r="E784" s="772" t="s">
        <v>80</v>
      </c>
      <c r="F784" s="772"/>
      <c r="G784" s="772" t="s">
        <v>71</v>
      </c>
      <c r="H784" s="773"/>
      <c r="I784" s="436"/>
      <c r="J784" s="435"/>
      <c r="K784" s="435"/>
      <c r="L784" s="435"/>
      <c r="M784" s="434"/>
      <c r="P784" s="405"/>
      <c r="R784" s="405"/>
    </row>
    <row r="785" spans="1:18" s="396" customFormat="1" ht="56.25">
      <c r="A785" s="785"/>
      <c r="B785" s="433" t="s">
        <v>6116</v>
      </c>
      <c r="C785" s="433" t="s">
        <v>6115</v>
      </c>
      <c r="D785" s="432">
        <v>43768</v>
      </c>
      <c r="E785" s="431"/>
      <c r="F785" s="430" t="s">
        <v>6092</v>
      </c>
      <c r="G785" s="774" t="s">
        <v>6091</v>
      </c>
      <c r="H785" s="775"/>
      <c r="I785" s="776"/>
      <c r="J785" s="429" t="s">
        <v>6004</v>
      </c>
      <c r="K785" s="428"/>
      <c r="L785" s="425" t="s">
        <v>3</v>
      </c>
      <c r="M785" s="427">
        <v>272</v>
      </c>
      <c r="P785" s="405"/>
      <c r="R785" s="405"/>
    </row>
    <row r="786" spans="1:18" s="396" customFormat="1" ht="22.5">
      <c r="A786" s="785"/>
      <c r="B786" s="394" t="s">
        <v>77</v>
      </c>
      <c r="C786" s="374" t="s">
        <v>79</v>
      </c>
      <c r="D786" s="394" t="s">
        <v>22</v>
      </c>
      <c r="E786" s="758" t="s">
        <v>81</v>
      </c>
      <c r="F786" s="758"/>
      <c r="G786" s="777"/>
      <c r="H786" s="778"/>
      <c r="I786" s="779"/>
      <c r="J786" s="426" t="s">
        <v>17</v>
      </c>
      <c r="K786" s="425"/>
      <c r="L786" s="419" t="s">
        <v>3</v>
      </c>
      <c r="M786" s="424">
        <v>1229.54</v>
      </c>
      <c r="P786" s="405"/>
      <c r="R786" s="405"/>
    </row>
    <row r="787" spans="1:18" s="396" customFormat="1">
      <c r="A787" s="785"/>
      <c r="B787" s="394"/>
      <c r="C787" s="374"/>
      <c r="D787" s="394"/>
      <c r="E787" s="394"/>
      <c r="F787" s="394"/>
      <c r="G787" s="423"/>
      <c r="H787" s="422"/>
      <c r="I787" s="421"/>
      <c r="J787" s="420" t="s">
        <v>5</v>
      </c>
      <c r="K787" s="419"/>
      <c r="L787" s="419"/>
      <c r="M787" s="418"/>
      <c r="P787" s="405"/>
      <c r="R787" s="405"/>
    </row>
    <row r="788" spans="1:18" s="396" customFormat="1" ht="13.5" thickBot="1">
      <c r="A788" s="786"/>
      <c r="B788" s="417" t="s">
        <v>6114</v>
      </c>
      <c r="C788" s="416" t="s">
        <v>6091</v>
      </c>
      <c r="D788" s="415">
        <v>43770</v>
      </c>
      <c r="E788" s="414" t="s">
        <v>4</v>
      </c>
      <c r="F788" s="413" t="s">
        <v>6113</v>
      </c>
      <c r="G788" s="412"/>
      <c r="H788" s="411"/>
      <c r="I788" s="410"/>
      <c r="J788" s="447" t="s">
        <v>4893</v>
      </c>
      <c r="K788" s="446"/>
      <c r="L788" s="445" t="s">
        <v>3</v>
      </c>
      <c r="M788" s="444">
        <v>197</v>
      </c>
      <c r="P788" s="405"/>
      <c r="R788" s="405"/>
    </row>
    <row r="789" spans="1:18" s="396" customFormat="1" ht="22.5">
      <c r="A789" s="784">
        <v>155</v>
      </c>
      <c r="B789" s="437" t="s">
        <v>76</v>
      </c>
      <c r="C789" s="438" t="s">
        <v>78</v>
      </c>
      <c r="D789" s="437" t="s">
        <v>23</v>
      </c>
      <c r="E789" s="772" t="s">
        <v>80</v>
      </c>
      <c r="F789" s="772"/>
      <c r="G789" s="772" t="s">
        <v>71</v>
      </c>
      <c r="H789" s="773"/>
      <c r="I789" s="436"/>
      <c r="J789" s="435"/>
      <c r="K789" s="435"/>
      <c r="L789" s="435"/>
      <c r="M789" s="434"/>
      <c r="P789" s="405"/>
      <c r="R789" s="405"/>
    </row>
    <row r="790" spans="1:18" s="396" customFormat="1" ht="258.75">
      <c r="A790" s="785"/>
      <c r="B790" s="433" t="s">
        <v>6112</v>
      </c>
      <c r="C790" s="433" t="s">
        <v>6111</v>
      </c>
      <c r="D790" s="432">
        <v>43787</v>
      </c>
      <c r="E790" s="431"/>
      <c r="F790" s="430" t="s">
        <v>6108</v>
      </c>
      <c r="G790" s="774" t="s">
        <v>6107</v>
      </c>
      <c r="H790" s="775"/>
      <c r="I790" s="776"/>
      <c r="J790" s="429" t="s">
        <v>6</v>
      </c>
      <c r="K790" s="428"/>
      <c r="L790" s="425" t="s">
        <v>3</v>
      </c>
      <c r="M790" s="427">
        <v>303</v>
      </c>
      <c r="P790" s="405"/>
      <c r="R790" s="405"/>
    </row>
    <row r="791" spans="1:18" s="396" customFormat="1" ht="23.25" thickBot="1">
      <c r="A791" s="785"/>
      <c r="B791" s="394" t="s">
        <v>77</v>
      </c>
      <c r="C791" s="374" t="s">
        <v>79</v>
      </c>
      <c r="D791" s="394" t="s">
        <v>22</v>
      </c>
      <c r="E791" s="758" t="s">
        <v>81</v>
      </c>
      <c r="F791" s="758"/>
      <c r="G791" s="777"/>
      <c r="H791" s="778"/>
      <c r="I791" s="779"/>
      <c r="J791" s="426" t="s">
        <v>17</v>
      </c>
      <c r="K791" s="425"/>
      <c r="L791" s="419" t="s">
        <v>3</v>
      </c>
      <c r="M791" s="406">
        <v>761.6</v>
      </c>
      <c r="P791" s="405"/>
      <c r="R791" s="405"/>
    </row>
    <row r="792" spans="1:18" s="396" customFormat="1">
      <c r="A792" s="785"/>
      <c r="B792" s="394"/>
      <c r="C792" s="374"/>
      <c r="D792" s="394"/>
      <c r="E792" s="394"/>
      <c r="F792" s="394"/>
      <c r="G792" s="423"/>
      <c r="H792" s="422"/>
      <c r="I792" s="421"/>
      <c r="J792" s="420" t="s">
        <v>5</v>
      </c>
      <c r="K792" s="419"/>
      <c r="L792" s="419"/>
      <c r="M792" s="418"/>
      <c r="P792" s="405"/>
      <c r="R792" s="405"/>
    </row>
    <row r="793" spans="1:18" s="396" customFormat="1" ht="13.5" thickBot="1">
      <c r="A793" s="786"/>
      <c r="B793" s="417" t="s">
        <v>5674</v>
      </c>
      <c r="C793" s="416" t="s">
        <v>6107</v>
      </c>
      <c r="D793" s="415">
        <v>43790</v>
      </c>
      <c r="E793" s="414" t="s">
        <v>4</v>
      </c>
      <c r="F793" s="413" t="s">
        <v>6106</v>
      </c>
      <c r="G793" s="412"/>
      <c r="H793" s="411"/>
      <c r="I793" s="410"/>
      <c r="J793" s="447" t="s">
        <v>4893</v>
      </c>
      <c r="K793" s="446"/>
      <c r="L793" s="445"/>
      <c r="M793" s="444"/>
      <c r="P793" s="405"/>
      <c r="R793" s="405"/>
    </row>
    <row r="794" spans="1:18" s="396" customFormat="1" ht="22.5">
      <c r="A794" s="784">
        <v>156</v>
      </c>
      <c r="B794" s="437" t="s">
        <v>76</v>
      </c>
      <c r="C794" s="438" t="s">
        <v>78</v>
      </c>
      <c r="D794" s="437" t="s">
        <v>23</v>
      </c>
      <c r="E794" s="772" t="s">
        <v>80</v>
      </c>
      <c r="F794" s="772"/>
      <c r="G794" s="772" t="s">
        <v>71</v>
      </c>
      <c r="H794" s="773"/>
      <c r="I794" s="436"/>
      <c r="J794" s="435"/>
      <c r="K794" s="435"/>
      <c r="L794" s="435"/>
      <c r="M794" s="434"/>
      <c r="P794" s="405"/>
      <c r="R794" s="405"/>
    </row>
    <row r="795" spans="1:18" s="396" customFormat="1" ht="247.5">
      <c r="A795" s="785"/>
      <c r="B795" s="433" t="s">
        <v>6110</v>
      </c>
      <c r="C795" s="433" t="s">
        <v>6109</v>
      </c>
      <c r="D795" s="432">
        <v>43787</v>
      </c>
      <c r="E795" s="431"/>
      <c r="F795" s="430" t="s">
        <v>6108</v>
      </c>
      <c r="G795" s="774" t="s">
        <v>6107</v>
      </c>
      <c r="H795" s="775"/>
      <c r="I795" s="776"/>
      <c r="J795" s="429" t="s">
        <v>6</v>
      </c>
      <c r="K795" s="428"/>
      <c r="L795" s="425" t="s">
        <v>3</v>
      </c>
      <c r="M795" s="427">
        <v>303</v>
      </c>
      <c r="P795" s="405"/>
      <c r="R795" s="405"/>
    </row>
    <row r="796" spans="1:18" s="396" customFormat="1" ht="23.25" thickBot="1">
      <c r="A796" s="785"/>
      <c r="B796" s="394" t="s">
        <v>77</v>
      </c>
      <c r="C796" s="374" t="s">
        <v>79</v>
      </c>
      <c r="D796" s="394" t="s">
        <v>22</v>
      </c>
      <c r="E796" s="758" t="s">
        <v>81</v>
      </c>
      <c r="F796" s="758"/>
      <c r="G796" s="777"/>
      <c r="H796" s="778"/>
      <c r="I796" s="779"/>
      <c r="J796" s="426" t="s">
        <v>6003</v>
      </c>
      <c r="K796" s="425"/>
      <c r="L796" s="419" t="s">
        <v>3</v>
      </c>
      <c r="M796" s="406">
        <v>761.6</v>
      </c>
      <c r="P796" s="405"/>
      <c r="R796" s="405"/>
    </row>
    <row r="797" spans="1:18" s="396" customFormat="1">
      <c r="A797" s="785"/>
      <c r="B797" s="394"/>
      <c r="C797" s="374"/>
      <c r="D797" s="394"/>
      <c r="E797" s="394"/>
      <c r="F797" s="394"/>
      <c r="G797" s="423"/>
      <c r="H797" s="422"/>
      <c r="I797" s="421"/>
      <c r="J797" s="420" t="s">
        <v>5</v>
      </c>
      <c r="K797" s="419"/>
      <c r="L797" s="419"/>
      <c r="M797" s="418"/>
      <c r="P797" s="405"/>
      <c r="R797" s="405"/>
    </row>
    <row r="798" spans="1:18" s="396" customFormat="1" ht="13.5" thickBot="1">
      <c r="A798" s="786"/>
      <c r="B798" s="417" t="s">
        <v>4928</v>
      </c>
      <c r="C798" s="416" t="s">
        <v>6107</v>
      </c>
      <c r="D798" s="415">
        <v>43790</v>
      </c>
      <c r="E798" s="414" t="s">
        <v>4</v>
      </c>
      <c r="F798" s="413" t="s">
        <v>6106</v>
      </c>
      <c r="G798" s="412"/>
      <c r="H798" s="411"/>
      <c r="I798" s="410"/>
      <c r="J798" s="447" t="s">
        <v>4893</v>
      </c>
      <c r="K798" s="446"/>
      <c r="L798" s="445"/>
      <c r="M798" s="444"/>
      <c r="P798" s="405"/>
      <c r="R798" s="405"/>
    </row>
    <row r="799" spans="1:18" s="396" customFormat="1" ht="22.5">
      <c r="A799" s="784">
        <v>157</v>
      </c>
      <c r="B799" s="437" t="s">
        <v>76</v>
      </c>
      <c r="C799" s="438" t="s">
        <v>78</v>
      </c>
      <c r="D799" s="437" t="s">
        <v>23</v>
      </c>
      <c r="E799" s="772" t="s">
        <v>80</v>
      </c>
      <c r="F799" s="772"/>
      <c r="G799" s="772" t="s">
        <v>71</v>
      </c>
      <c r="H799" s="773"/>
      <c r="I799" s="436"/>
      <c r="J799" s="435"/>
      <c r="K799" s="435"/>
      <c r="L799" s="435"/>
      <c r="M799" s="434"/>
      <c r="P799" s="405"/>
      <c r="R799" s="405"/>
    </row>
    <row r="800" spans="1:18" s="396" customFormat="1" ht="45">
      <c r="A800" s="785"/>
      <c r="B800" s="433" t="s">
        <v>6105</v>
      </c>
      <c r="C800" s="433" t="s">
        <v>6104</v>
      </c>
      <c r="D800" s="432">
        <v>43768</v>
      </c>
      <c r="E800" s="431"/>
      <c r="F800" s="430" t="s">
        <v>6092</v>
      </c>
      <c r="G800" s="774" t="s">
        <v>6091</v>
      </c>
      <c r="H800" s="775"/>
      <c r="I800" s="776"/>
      <c r="J800" s="429" t="s">
        <v>6</v>
      </c>
      <c r="K800" s="428"/>
      <c r="L800" s="425" t="s">
        <v>3</v>
      </c>
      <c r="M800" s="427">
        <v>408</v>
      </c>
      <c r="P800" s="405"/>
      <c r="R800" s="405"/>
    </row>
    <row r="801" spans="1:18" s="396" customFormat="1" ht="23.25" thickBot="1">
      <c r="A801" s="785"/>
      <c r="B801" s="394" t="s">
        <v>77</v>
      </c>
      <c r="C801" s="374" t="s">
        <v>79</v>
      </c>
      <c r="D801" s="394" t="s">
        <v>22</v>
      </c>
      <c r="E801" s="758" t="s">
        <v>81</v>
      </c>
      <c r="F801" s="758"/>
      <c r="G801" s="777"/>
      <c r="H801" s="778"/>
      <c r="I801" s="779"/>
      <c r="J801" s="426" t="s">
        <v>6003</v>
      </c>
      <c r="K801" s="425"/>
      <c r="L801" s="419" t="s">
        <v>93</v>
      </c>
      <c r="M801" s="406">
        <v>1232.83</v>
      </c>
      <c r="P801" s="405"/>
      <c r="R801" s="405"/>
    </row>
    <row r="802" spans="1:18" s="396" customFormat="1">
      <c r="A802" s="785"/>
      <c r="B802" s="394"/>
      <c r="C802" s="374"/>
      <c r="D802" s="394"/>
      <c r="E802" s="394"/>
      <c r="F802" s="394"/>
      <c r="G802" s="423"/>
      <c r="H802" s="422"/>
      <c r="I802" s="421"/>
      <c r="J802" s="420" t="s">
        <v>5</v>
      </c>
      <c r="K802" s="419"/>
      <c r="L802" s="419"/>
      <c r="M802" s="418"/>
      <c r="P802" s="405"/>
      <c r="R802" s="405"/>
    </row>
    <row r="803" spans="1:18" s="396" customFormat="1" ht="13.5" thickBot="1">
      <c r="A803" s="786"/>
      <c r="B803" s="417" t="s">
        <v>3449</v>
      </c>
      <c r="C803" s="416" t="s">
        <v>6091</v>
      </c>
      <c r="D803" s="415">
        <v>43771</v>
      </c>
      <c r="E803" s="414" t="s">
        <v>4</v>
      </c>
      <c r="F803" s="413" t="s">
        <v>6090</v>
      </c>
      <c r="G803" s="412"/>
      <c r="H803" s="411"/>
      <c r="I803" s="410"/>
      <c r="J803" s="447" t="s">
        <v>4893</v>
      </c>
      <c r="K803" s="446"/>
      <c r="L803" s="445"/>
      <c r="M803" s="444"/>
      <c r="P803" s="405"/>
      <c r="R803" s="405"/>
    </row>
    <row r="804" spans="1:18" s="396" customFormat="1" ht="22.5">
      <c r="A804" s="784">
        <v>158</v>
      </c>
      <c r="B804" s="437" t="s">
        <v>76</v>
      </c>
      <c r="C804" s="438" t="s">
        <v>78</v>
      </c>
      <c r="D804" s="437" t="s">
        <v>23</v>
      </c>
      <c r="E804" s="772" t="s">
        <v>80</v>
      </c>
      <c r="F804" s="772"/>
      <c r="G804" s="772" t="s">
        <v>71</v>
      </c>
      <c r="H804" s="773"/>
      <c r="I804" s="436"/>
      <c r="J804" s="435"/>
      <c r="K804" s="435"/>
      <c r="L804" s="435"/>
      <c r="M804" s="434"/>
      <c r="P804" s="405"/>
      <c r="R804" s="405"/>
    </row>
    <row r="805" spans="1:18" s="396" customFormat="1" ht="67.5">
      <c r="A805" s="785"/>
      <c r="B805" s="433" t="s">
        <v>6102</v>
      </c>
      <c r="C805" s="433" t="s">
        <v>6103</v>
      </c>
      <c r="D805" s="432">
        <v>43780</v>
      </c>
      <c r="E805" s="431"/>
      <c r="F805" s="430" t="s">
        <v>4969</v>
      </c>
      <c r="G805" s="774" t="s">
        <v>2434</v>
      </c>
      <c r="H805" s="775"/>
      <c r="I805" s="776"/>
      <c r="J805" s="429" t="s">
        <v>6</v>
      </c>
      <c r="K805" s="428"/>
      <c r="L805" s="425" t="s">
        <v>3</v>
      </c>
      <c r="M805" s="427">
        <v>1173</v>
      </c>
      <c r="P805" s="405"/>
      <c r="R805" s="405"/>
    </row>
    <row r="806" spans="1:18" s="396" customFormat="1" ht="23.25" thickBot="1">
      <c r="A806" s="785"/>
      <c r="B806" s="394" t="s">
        <v>77</v>
      </c>
      <c r="C806" s="374" t="s">
        <v>79</v>
      </c>
      <c r="D806" s="394" t="s">
        <v>22</v>
      </c>
      <c r="E806" s="758" t="s">
        <v>81</v>
      </c>
      <c r="F806" s="758"/>
      <c r="G806" s="777"/>
      <c r="H806" s="778"/>
      <c r="I806" s="779"/>
      <c r="J806" s="426" t="s">
        <v>6003</v>
      </c>
      <c r="K806" s="425"/>
      <c r="L806" s="419" t="s">
        <v>93</v>
      </c>
      <c r="M806" s="406">
        <v>1337.23</v>
      </c>
      <c r="P806" s="405"/>
      <c r="R806" s="405"/>
    </row>
    <row r="807" spans="1:18" s="396" customFormat="1">
      <c r="A807" s="785"/>
      <c r="B807" s="394"/>
      <c r="C807" s="374"/>
      <c r="D807" s="394"/>
      <c r="E807" s="394"/>
      <c r="F807" s="394"/>
      <c r="G807" s="423"/>
      <c r="H807" s="422"/>
      <c r="I807" s="421"/>
      <c r="J807" s="420" t="s">
        <v>5</v>
      </c>
      <c r="K807" s="419"/>
      <c r="L807" s="419"/>
      <c r="M807" s="418"/>
      <c r="P807" s="405"/>
      <c r="R807" s="405"/>
    </row>
    <row r="808" spans="1:18" s="396" customFormat="1" ht="13.5" thickBot="1">
      <c r="A808" s="786"/>
      <c r="B808" s="417" t="s">
        <v>6100</v>
      </c>
      <c r="C808" s="416" t="s">
        <v>2434</v>
      </c>
      <c r="D808" s="415">
        <v>43784</v>
      </c>
      <c r="E808" s="414" t="s">
        <v>4</v>
      </c>
      <c r="F808" s="413" t="s">
        <v>5010</v>
      </c>
      <c r="G808" s="412"/>
      <c r="H808" s="411"/>
      <c r="I808" s="410"/>
      <c r="J808" s="447" t="s">
        <v>4893</v>
      </c>
      <c r="K808" s="446"/>
      <c r="L808" s="445"/>
      <c r="M808" s="444"/>
      <c r="P808" s="405"/>
      <c r="R808" s="405"/>
    </row>
    <row r="809" spans="1:18" s="396" customFormat="1" ht="22.5">
      <c r="A809" s="784">
        <v>159</v>
      </c>
      <c r="B809" s="437" t="s">
        <v>76</v>
      </c>
      <c r="C809" s="438" t="s">
        <v>78</v>
      </c>
      <c r="D809" s="437" t="s">
        <v>23</v>
      </c>
      <c r="E809" s="772" t="s">
        <v>80</v>
      </c>
      <c r="F809" s="772"/>
      <c r="G809" s="772" t="s">
        <v>71</v>
      </c>
      <c r="H809" s="773"/>
      <c r="I809" s="436"/>
      <c r="J809" s="435"/>
      <c r="K809" s="435"/>
      <c r="L809" s="435"/>
      <c r="M809" s="434"/>
      <c r="P809" s="405"/>
      <c r="R809" s="405"/>
    </row>
    <row r="810" spans="1:18" s="396" customFormat="1" ht="20.45" customHeight="1">
      <c r="A810" s="785"/>
      <c r="B810" s="433" t="s">
        <v>6102</v>
      </c>
      <c r="C810" s="433" t="s">
        <v>6101</v>
      </c>
      <c r="D810" s="432">
        <v>43771</v>
      </c>
      <c r="E810" s="431"/>
      <c r="F810" s="430" t="s">
        <v>5846</v>
      </c>
      <c r="G810" s="774" t="s">
        <v>2434</v>
      </c>
      <c r="H810" s="775"/>
      <c r="I810" s="776"/>
      <c r="J810" s="429" t="s">
        <v>6</v>
      </c>
      <c r="K810" s="428"/>
      <c r="L810" s="425" t="s">
        <v>3</v>
      </c>
      <c r="M810" s="427">
        <v>1028.96</v>
      </c>
      <c r="P810" s="405"/>
      <c r="R810" s="405"/>
    </row>
    <row r="811" spans="1:18" s="396" customFormat="1" ht="22.5">
      <c r="A811" s="785"/>
      <c r="B811" s="394" t="s">
        <v>77</v>
      </c>
      <c r="C811" s="374" t="s">
        <v>79</v>
      </c>
      <c r="D811" s="394" t="s">
        <v>22</v>
      </c>
      <c r="E811" s="758" t="s">
        <v>81</v>
      </c>
      <c r="F811" s="758"/>
      <c r="G811" s="777"/>
      <c r="H811" s="778"/>
      <c r="I811" s="779"/>
      <c r="J811" s="426" t="s">
        <v>6003</v>
      </c>
      <c r="K811" s="425"/>
      <c r="L811" s="419" t="s">
        <v>3</v>
      </c>
      <c r="M811" s="424">
        <v>436.21</v>
      </c>
      <c r="P811" s="405"/>
      <c r="R811" s="405"/>
    </row>
    <row r="812" spans="1:18" s="396" customFormat="1">
      <c r="A812" s="785"/>
      <c r="B812" s="394"/>
      <c r="C812" s="374"/>
      <c r="D812" s="394"/>
      <c r="E812" s="394"/>
      <c r="F812" s="394"/>
      <c r="G812" s="423"/>
      <c r="H812" s="422"/>
      <c r="I812" s="421"/>
      <c r="J812" s="420" t="s">
        <v>5</v>
      </c>
      <c r="K812" s="419"/>
      <c r="L812" s="419"/>
      <c r="M812" s="418"/>
      <c r="P812" s="405"/>
      <c r="R812" s="405"/>
    </row>
    <row r="813" spans="1:18" s="396" customFormat="1" ht="13.5" thickBot="1">
      <c r="A813" s="786"/>
      <c r="B813" s="417" t="s">
        <v>6100</v>
      </c>
      <c r="C813" s="416" t="s">
        <v>2434</v>
      </c>
      <c r="D813" s="415">
        <v>43775</v>
      </c>
      <c r="E813" s="414" t="s">
        <v>4</v>
      </c>
      <c r="F813" s="413" t="s">
        <v>6076</v>
      </c>
      <c r="G813" s="412"/>
      <c r="H813" s="411"/>
      <c r="I813" s="410"/>
      <c r="J813" s="447" t="s">
        <v>4893</v>
      </c>
      <c r="K813" s="446"/>
      <c r="L813" s="445"/>
      <c r="M813" s="444"/>
      <c r="P813" s="405"/>
      <c r="R813" s="405"/>
    </row>
    <row r="814" spans="1:18" s="396" customFormat="1" ht="22.5">
      <c r="A814" s="784">
        <v>160</v>
      </c>
      <c r="B814" s="437" t="s">
        <v>76</v>
      </c>
      <c r="C814" s="438" t="s">
        <v>78</v>
      </c>
      <c r="D814" s="437" t="s">
        <v>23</v>
      </c>
      <c r="E814" s="772" t="s">
        <v>80</v>
      </c>
      <c r="F814" s="772"/>
      <c r="G814" s="772" t="s">
        <v>71</v>
      </c>
      <c r="H814" s="773"/>
      <c r="I814" s="436"/>
      <c r="J814" s="435"/>
      <c r="K814" s="435"/>
      <c r="L814" s="435"/>
      <c r="M814" s="434"/>
      <c r="P814" s="405"/>
      <c r="R814" s="405"/>
    </row>
    <row r="815" spans="1:18" s="396" customFormat="1" ht="20.45" customHeight="1">
      <c r="A815" s="785"/>
      <c r="B815" s="433" t="s">
        <v>6099</v>
      </c>
      <c r="C815" s="433" t="s">
        <v>6098</v>
      </c>
      <c r="D815" s="432">
        <v>43888</v>
      </c>
      <c r="E815" s="431"/>
      <c r="F815" s="430" t="s">
        <v>6097</v>
      </c>
      <c r="G815" s="774" t="s">
        <v>2575</v>
      </c>
      <c r="H815" s="775"/>
      <c r="I815" s="776"/>
      <c r="J815" s="429" t="s">
        <v>6</v>
      </c>
      <c r="K815" s="428"/>
      <c r="L815" s="425" t="s">
        <v>3</v>
      </c>
      <c r="M815" s="427">
        <v>398</v>
      </c>
      <c r="P815" s="405"/>
      <c r="R815" s="405"/>
    </row>
    <row r="816" spans="1:18" s="396" customFormat="1" ht="22.5">
      <c r="A816" s="785"/>
      <c r="B816" s="394" t="s">
        <v>77</v>
      </c>
      <c r="C816" s="374" t="s">
        <v>79</v>
      </c>
      <c r="D816" s="394" t="s">
        <v>22</v>
      </c>
      <c r="E816" s="758" t="s">
        <v>81</v>
      </c>
      <c r="F816" s="758"/>
      <c r="G816" s="777"/>
      <c r="H816" s="778"/>
      <c r="I816" s="779"/>
      <c r="J816" s="426" t="s">
        <v>6003</v>
      </c>
      <c r="K816" s="425"/>
      <c r="L816" s="419" t="s">
        <v>3</v>
      </c>
      <c r="M816" s="424">
        <v>391.8</v>
      </c>
      <c r="P816" s="405"/>
      <c r="R816" s="405"/>
    </row>
    <row r="817" spans="1:18" s="396" customFormat="1">
      <c r="A817" s="785"/>
      <c r="B817" s="394"/>
      <c r="C817" s="374"/>
      <c r="D817" s="394"/>
      <c r="E817" s="394"/>
      <c r="F817" s="394"/>
      <c r="G817" s="423"/>
      <c r="H817" s="422"/>
      <c r="I817" s="421"/>
      <c r="J817" s="420" t="s">
        <v>5</v>
      </c>
      <c r="K817" s="419"/>
      <c r="L817" s="419"/>
      <c r="M817" s="418"/>
      <c r="P817" s="405"/>
      <c r="R817" s="405"/>
    </row>
    <row r="818" spans="1:18" s="396" customFormat="1" ht="13.5" thickBot="1">
      <c r="A818" s="786"/>
      <c r="B818" s="417" t="s">
        <v>6096</v>
      </c>
      <c r="C818" s="416" t="s">
        <v>2575</v>
      </c>
      <c r="D818" s="415">
        <v>43890</v>
      </c>
      <c r="E818" s="414" t="s">
        <v>4</v>
      </c>
      <c r="F818" s="413" t="s">
        <v>6095</v>
      </c>
      <c r="G818" s="412"/>
      <c r="H818" s="411"/>
      <c r="I818" s="410"/>
      <c r="J818" s="447" t="s">
        <v>4893</v>
      </c>
      <c r="K818" s="446"/>
      <c r="L818" s="445"/>
      <c r="M818" s="444"/>
      <c r="P818" s="405"/>
      <c r="R818" s="405"/>
    </row>
    <row r="819" spans="1:18" s="396" customFormat="1" ht="22.5">
      <c r="A819" s="784">
        <v>161</v>
      </c>
      <c r="B819" s="437" t="s">
        <v>76</v>
      </c>
      <c r="C819" s="438" t="s">
        <v>78</v>
      </c>
      <c r="D819" s="437" t="s">
        <v>23</v>
      </c>
      <c r="E819" s="772" t="s">
        <v>80</v>
      </c>
      <c r="F819" s="772"/>
      <c r="G819" s="772" t="s">
        <v>71</v>
      </c>
      <c r="H819" s="773"/>
      <c r="I819" s="436"/>
      <c r="J819" s="435"/>
      <c r="K819" s="435"/>
      <c r="L819" s="435"/>
      <c r="M819" s="434"/>
      <c r="P819" s="405"/>
      <c r="R819" s="405"/>
    </row>
    <row r="820" spans="1:18" s="396" customFormat="1" ht="67.5">
      <c r="A820" s="785"/>
      <c r="B820" s="433" t="s">
        <v>6094</v>
      </c>
      <c r="C820" s="433" t="s">
        <v>6093</v>
      </c>
      <c r="D820" s="432">
        <v>43768</v>
      </c>
      <c r="E820" s="431"/>
      <c r="F820" s="430" t="s">
        <v>6092</v>
      </c>
      <c r="G820" s="774" t="s">
        <v>6091</v>
      </c>
      <c r="H820" s="775"/>
      <c r="I820" s="776"/>
      <c r="J820" s="429" t="s">
        <v>6</v>
      </c>
      <c r="K820" s="428"/>
      <c r="L820" s="425" t="s">
        <v>3</v>
      </c>
      <c r="M820" s="427">
        <v>408</v>
      </c>
      <c r="P820" s="405"/>
      <c r="R820" s="405"/>
    </row>
    <row r="821" spans="1:18" s="396" customFormat="1" ht="23.25" thickBot="1">
      <c r="A821" s="785"/>
      <c r="B821" s="394" t="s">
        <v>77</v>
      </c>
      <c r="C821" s="374" t="s">
        <v>79</v>
      </c>
      <c r="D821" s="394" t="s">
        <v>22</v>
      </c>
      <c r="E821" s="758" t="s">
        <v>81</v>
      </c>
      <c r="F821" s="758"/>
      <c r="G821" s="777"/>
      <c r="H821" s="778"/>
      <c r="I821" s="779"/>
      <c r="J821" s="426" t="s">
        <v>6003</v>
      </c>
      <c r="K821" s="425"/>
      <c r="L821" s="419" t="s">
        <v>93</v>
      </c>
      <c r="M821" s="406">
        <v>4260.8999999999996</v>
      </c>
      <c r="P821" s="405"/>
      <c r="R821" s="405"/>
    </row>
    <row r="822" spans="1:18" s="396" customFormat="1">
      <c r="A822" s="785"/>
      <c r="B822" s="394"/>
      <c r="C822" s="374"/>
      <c r="D822" s="394"/>
      <c r="E822" s="394"/>
      <c r="F822" s="394"/>
      <c r="G822" s="423"/>
      <c r="H822" s="422"/>
      <c r="I822" s="421"/>
      <c r="J822" s="420" t="s">
        <v>5</v>
      </c>
      <c r="K822" s="419"/>
      <c r="L822" s="419" t="s">
        <v>3</v>
      </c>
      <c r="M822" s="418">
        <v>134</v>
      </c>
      <c r="P822" s="405"/>
      <c r="R822" s="405"/>
    </row>
    <row r="823" spans="1:18" s="396" customFormat="1" ht="13.5" thickBot="1">
      <c r="A823" s="786"/>
      <c r="B823" s="417" t="s">
        <v>4896</v>
      </c>
      <c r="C823" s="416" t="s">
        <v>6091</v>
      </c>
      <c r="D823" s="415">
        <v>43771</v>
      </c>
      <c r="E823" s="414" t="s">
        <v>4</v>
      </c>
      <c r="F823" s="413" t="s">
        <v>6090</v>
      </c>
      <c r="G823" s="412"/>
      <c r="H823" s="411"/>
      <c r="I823" s="410"/>
      <c r="J823" s="447" t="s">
        <v>4893</v>
      </c>
      <c r="K823" s="446"/>
      <c r="L823" s="445"/>
      <c r="M823" s="444"/>
      <c r="P823" s="405"/>
      <c r="R823" s="405"/>
    </row>
    <row r="824" spans="1:18" s="396" customFormat="1" ht="22.5">
      <c r="A824" s="784">
        <v>162</v>
      </c>
      <c r="B824" s="437" t="s">
        <v>76</v>
      </c>
      <c r="C824" s="438" t="s">
        <v>78</v>
      </c>
      <c r="D824" s="437" t="s">
        <v>23</v>
      </c>
      <c r="E824" s="772" t="s">
        <v>80</v>
      </c>
      <c r="F824" s="772"/>
      <c r="G824" s="772" t="s">
        <v>71</v>
      </c>
      <c r="H824" s="773"/>
      <c r="I824" s="436"/>
      <c r="J824" s="435"/>
      <c r="K824" s="435"/>
      <c r="L824" s="435"/>
      <c r="M824" s="434"/>
      <c r="P824" s="405"/>
      <c r="R824" s="405"/>
    </row>
    <row r="825" spans="1:18" s="396" customFormat="1" ht="56.25">
      <c r="A825" s="785"/>
      <c r="B825" s="433" t="s">
        <v>6089</v>
      </c>
      <c r="C825" s="433" t="s">
        <v>6088</v>
      </c>
      <c r="D825" s="432">
        <v>43772</v>
      </c>
      <c r="E825" s="431"/>
      <c r="F825" s="430" t="s">
        <v>6087</v>
      </c>
      <c r="G825" s="774" t="s">
        <v>4983</v>
      </c>
      <c r="H825" s="775"/>
      <c r="I825" s="776"/>
      <c r="J825" s="429" t="s">
        <v>6004</v>
      </c>
      <c r="K825" s="428"/>
      <c r="L825" s="425" t="s">
        <v>3</v>
      </c>
      <c r="M825" s="427">
        <v>1696</v>
      </c>
      <c r="P825" s="405"/>
      <c r="R825" s="405"/>
    </row>
    <row r="826" spans="1:18" s="396" customFormat="1" ht="23.25" thickBot="1">
      <c r="A826" s="785"/>
      <c r="B826" s="394" t="s">
        <v>77</v>
      </c>
      <c r="C826" s="374" t="s">
        <v>79</v>
      </c>
      <c r="D826" s="394" t="s">
        <v>22</v>
      </c>
      <c r="E826" s="758" t="s">
        <v>81</v>
      </c>
      <c r="F826" s="758"/>
      <c r="G826" s="777"/>
      <c r="H826" s="778"/>
      <c r="I826" s="779"/>
      <c r="J826" s="426" t="s">
        <v>6003</v>
      </c>
      <c r="K826" s="425"/>
      <c r="L826" s="419" t="s">
        <v>3</v>
      </c>
      <c r="M826" s="406">
        <v>1267.56</v>
      </c>
      <c r="P826" s="405"/>
      <c r="R826" s="405"/>
    </row>
    <row r="827" spans="1:18" s="396" customFormat="1">
      <c r="A827" s="785"/>
      <c r="B827" s="394"/>
      <c r="C827" s="374"/>
      <c r="D827" s="394"/>
      <c r="E827" s="394"/>
      <c r="F827" s="394"/>
      <c r="G827" s="423"/>
      <c r="H827" s="422"/>
      <c r="I827" s="421"/>
      <c r="J827" s="420" t="s">
        <v>5</v>
      </c>
      <c r="K827" s="419"/>
      <c r="L827" s="419" t="s">
        <v>3</v>
      </c>
      <c r="M827" s="418">
        <v>792</v>
      </c>
      <c r="P827" s="405"/>
      <c r="R827" s="405"/>
    </row>
    <row r="828" spans="1:18" s="396" customFormat="1" ht="13.5" thickBot="1">
      <c r="A828" s="786"/>
      <c r="B828" s="417" t="s">
        <v>6086</v>
      </c>
      <c r="C828" s="416" t="s">
        <v>4983</v>
      </c>
      <c r="D828" s="415">
        <v>43781</v>
      </c>
      <c r="E828" s="414" t="s">
        <v>4</v>
      </c>
      <c r="F828" s="413" t="s">
        <v>6085</v>
      </c>
      <c r="G828" s="412"/>
      <c r="H828" s="411"/>
      <c r="I828" s="410"/>
      <c r="J828" s="447" t="s">
        <v>4893</v>
      </c>
      <c r="K828" s="446"/>
      <c r="L828" s="445"/>
      <c r="M828" s="444"/>
      <c r="P828" s="405"/>
      <c r="R828" s="405"/>
    </row>
    <row r="829" spans="1:18" s="396" customFormat="1" ht="22.5">
      <c r="A829" s="784">
        <v>163</v>
      </c>
      <c r="B829" s="437" t="s">
        <v>76</v>
      </c>
      <c r="C829" s="438" t="s">
        <v>78</v>
      </c>
      <c r="D829" s="437" t="s">
        <v>23</v>
      </c>
      <c r="E829" s="772" t="s">
        <v>80</v>
      </c>
      <c r="F829" s="772"/>
      <c r="G829" s="772" t="s">
        <v>71</v>
      </c>
      <c r="H829" s="773"/>
      <c r="I829" s="436"/>
      <c r="J829" s="435"/>
      <c r="K829" s="435"/>
      <c r="L829" s="435"/>
      <c r="M829" s="434"/>
      <c r="P829" s="405"/>
      <c r="R829" s="405"/>
    </row>
    <row r="830" spans="1:18" s="396" customFormat="1" ht="20.45" customHeight="1">
      <c r="A830" s="785"/>
      <c r="B830" s="433" t="s">
        <v>6084</v>
      </c>
      <c r="C830" s="433" t="s">
        <v>6083</v>
      </c>
      <c r="D830" s="432">
        <v>43912</v>
      </c>
      <c r="E830" s="431"/>
      <c r="F830" s="430" t="s">
        <v>5453</v>
      </c>
      <c r="G830" s="774" t="s">
        <v>6082</v>
      </c>
      <c r="H830" s="775"/>
      <c r="I830" s="776"/>
      <c r="J830" s="429" t="s">
        <v>6</v>
      </c>
      <c r="K830" s="428"/>
      <c r="L830" s="425" t="s">
        <v>3</v>
      </c>
      <c r="M830" s="427">
        <v>594</v>
      </c>
      <c r="P830" s="405"/>
      <c r="R830" s="405"/>
    </row>
    <row r="831" spans="1:18" s="396" customFormat="1" ht="22.5">
      <c r="A831" s="785"/>
      <c r="B831" s="394" t="s">
        <v>77</v>
      </c>
      <c r="C831" s="374" t="s">
        <v>79</v>
      </c>
      <c r="D831" s="394" t="s">
        <v>22</v>
      </c>
      <c r="E831" s="758" t="s">
        <v>81</v>
      </c>
      <c r="F831" s="758"/>
      <c r="G831" s="777"/>
      <c r="H831" s="778"/>
      <c r="I831" s="779"/>
      <c r="J831" s="426" t="s">
        <v>17</v>
      </c>
      <c r="K831" s="425"/>
      <c r="L831" s="419" t="s">
        <v>3</v>
      </c>
      <c r="M831" s="424">
        <v>321.8</v>
      </c>
      <c r="P831" s="405"/>
      <c r="R831" s="405"/>
    </row>
    <row r="832" spans="1:18" s="396" customFormat="1">
      <c r="A832" s="785"/>
      <c r="B832" s="394"/>
      <c r="C832" s="374"/>
      <c r="D832" s="394"/>
      <c r="E832" s="394"/>
      <c r="F832" s="394"/>
      <c r="G832" s="423"/>
      <c r="H832" s="422"/>
      <c r="I832" s="421"/>
      <c r="J832" s="420" t="s">
        <v>5</v>
      </c>
      <c r="K832" s="419"/>
      <c r="L832" s="419"/>
      <c r="M832" s="418"/>
      <c r="P832" s="405"/>
      <c r="R832" s="405"/>
    </row>
    <row r="833" spans="1:18" s="396" customFormat="1" ht="13.5" thickBot="1">
      <c r="A833" s="786"/>
      <c r="B833" s="417" t="s">
        <v>4896</v>
      </c>
      <c r="C833" s="416" t="s">
        <v>6082</v>
      </c>
      <c r="D833" s="415">
        <v>43914</v>
      </c>
      <c r="E833" s="414" t="s">
        <v>4</v>
      </c>
      <c r="F833" s="413" t="s">
        <v>5113</v>
      </c>
      <c r="G833" s="412"/>
      <c r="H833" s="411"/>
      <c r="I833" s="410"/>
      <c r="J833" s="447" t="s">
        <v>6001</v>
      </c>
      <c r="K833" s="446"/>
      <c r="L833" s="445"/>
      <c r="M833" s="444"/>
      <c r="P833" s="405"/>
      <c r="R833" s="405"/>
    </row>
    <row r="834" spans="1:18" s="396" customFormat="1" ht="22.5">
      <c r="A834" s="784">
        <v>164</v>
      </c>
      <c r="B834" s="437" t="s">
        <v>76</v>
      </c>
      <c r="C834" s="438" t="s">
        <v>78</v>
      </c>
      <c r="D834" s="437" t="s">
        <v>23</v>
      </c>
      <c r="E834" s="772" t="s">
        <v>80</v>
      </c>
      <c r="F834" s="772"/>
      <c r="G834" s="772" t="s">
        <v>71</v>
      </c>
      <c r="H834" s="773"/>
      <c r="I834" s="436"/>
      <c r="J834" s="435"/>
      <c r="K834" s="435"/>
      <c r="L834" s="435"/>
      <c r="M834" s="434"/>
      <c r="P834" s="405"/>
      <c r="R834" s="405"/>
    </row>
    <row r="835" spans="1:18" s="396" customFormat="1" ht="123.75">
      <c r="A835" s="785"/>
      <c r="B835" s="433" t="s">
        <v>6081</v>
      </c>
      <c r="C835" s="433" t="s">
        <v>6080</v>
      </c>
      <c r="D835" s="432">
        <v>43802</v>
      </c>
      <c r="E835" s="431"/>
      <c r="F835" s="430" t="s">
        <v>6079</v>
      </c>
      <c r="G835" s="774" t="s">
        <v>5889</v>
      </c>
      <c r="H835" s="775"/>
      <c r="I835" s="776"/>
      <c r="J835" s="429" t="s">
        <v>6</v>
      </c>
      <c r="K835" s="428"/>
      <c r="L835" s="425" t="s">
        <v>3</v>
      </c>
      <c r="M835" s="427">
        <v>449.74</v>
      </c>
      <c r="P835" s="405"/>
      <c r="R835" s="405"/>
    </row>
    <row r="836" spans="1:18" s="396" customFormat="1" ht="23.25" thickBot="1">
      <c r="A836" s="785"/>
      <c r="B836" s="394" t="s">
        <v>77</v>
      </c>
      <c r="C836" s="374" t="s">
        <v>79</v>
      </c>
      <c r="D836" s="394" t="s">
        <v>22</v>
      </c>
      <c r="E836" s="758" t="s">
        <v>81</v>
      </c>
      <c r="F836" s="758"/>
      <c r="G836" s="777"/>
      <c r="H836" s="778"/>
      <c r="I836" s="779"/>
      <c r="J836" s="426" t="s">
        <v>6003</v>
      </c>
      <c r="K836" s="425"/>
      <c r="L836" s="419" t="s">
        <v>3</v>
      </c>
      <c r="M836" s="406">
        <v>426.6</v>
      </c>
      <c r="P836" s="405"/>
      <c r="R836" s="405"/>
    </row>
    <row r="837" spans="1:18" s="396" customFormat="1">
      <c r="A837" s="785"/>
      <c r="B837" s="394"/>
      <c r="C837" s="374"/>
      <c r="D837" s="394"/>
      <c r="E837" s="394"/>
      <c r="F837" s="394"/>
      <c r="G837" s="423"/>
      <c r="H837" s="422"/>
      <c r="I837" s="421"/>
      <c r="J837" s="420" t="s">
        <v>5</v>
      </c>
      <c r="K837" s="419"/>
      <c r="L837" s="419"/>
      <c r="M837" s="418"/>
      <c r="P837" s="405"/>
      <c r="R837" s="405"/>
    </row>
    <row r="838" spans="1:18" s="396" customFormat="1" ht="13.5" thickBot="1">
      <c r="A838" s="786"/>
      <c r="B838" s="417" t="s">
        <v>3449</v>
      </c>
      <c r="C838" s="416" t="s">
        <v>5889</v>
      </c>
      <c r="D838" s="415">
        <v>43804</v>
      </c>
      <c r="E838" s="414" t="s">
        <v>4</v>
      </c>
      <c r="F838" s="413" t="s">
        <v>5363</v>
      </c>
      <c r="G838" s="412"/>
      <c r="H838" s="411"/>
      <c r="I838" s="410"/>
      <c r="J838" s="447" t="s">
        <v>4893</v>
      </c>
      <c r="K838" s="446"/>
      <c r="L838" s="445"/>
      <c r="M838" s="444"/>
      <c r="P838" s="405"/>
      <c r="R838" s="405"/>
    </row>
    <row r="839" spans="1:18" s="396" customFormat="1" ht="22.5">
      <c r="A839" s="784">
        <v>165</v>
      </c>
      <c r="B839" s="437" t="s">
        <v>76</v>
      </c>
      <c r="C839" s="438" t="s">
        <v>78</v>
      </c>
      <c r="D839" s="437" t="s">
        <v>23</v>
      </c>
      <c r="E839" s="772" t="s">
        <v>80</v>
      </c>
      <c r="F839" s="772"/>
      <c r="G839" s="772" t="s">
        <v>71</v>
      </c>
      <c r="H839" s="773"/>
      <c r="I839" s="436"/>
      <c r="J839" s="435"/>
      <c r="K839" s="435"/>
      <c r="L839" s="435"/>
      <c r="M839" s="434"/>
      <c r="P839" s="405"/>
      <c r="R839" s="405"/>
    </row>
    <row r="840" spans="1:18" s="396" customFormat="1" ht="67.5">
      <c r="A840" s="785"/>
      <c r="B840" s="433" t="s">
        <v>6078</v>
      </c>
      <c r="C840" s="433" t="s">
        <v>6077</v>
      </c>
      <c r="D840" s="432">
        <v>43771</v>
      </c>
      <c r="E840" s="431"/>
      <c r="F840" s="430" t="s">
        <v>5212</v>
      </c>
      <c r="G840" s="774" t="s">
        <v>5118</v>
      </c>
      <c r="H840" s="775"/>
      <c r="I840" s="776"/>
      <c r="J840" s="429" t="s">
        <v>6</v>
      </c>
      <c r="K840" s="428"/>
      <c r="L840" s="425" t="s">
        <v>3</v>
      </c>
      <c r="M840" s="427">
        <v>753.28</v>
      </c>
      <c r="P840" s="405"/>
      <c r="R840" s="405"/>
    </row>
    <row r="841" spans="1:18" s="396" customFormat="1" ht="22.5">
      <c r="A841" s="785"/>
      <c r="B841" s="394" t="s">
        <v>77</v>
      </c>
      <c r="C841" s="374" t="s">
        <v>79</v>
      </c>
      <c r="D841" s="394" t="s">
        <v>22</v>
      </c>
      <c r="E841" s="758" t="s">
        <v>81</v>
      </c>
      <c r="F841" s="758"/>
      <c r="G841" s="777"/>
      <c r="H841" s="778"/>
      <c r="I841" s="779"/>
      <c r="J841" s="426" t="s">
        <v>17</v>
      </c>
      <c r="K841" s="425"/>
      <c r="L841" s="419" t="s">
        <v>3</v>
      </c>
      <c r="M841" s="424">
        <v>255.3</v>
      </c>
      <c r="P841" s="405"/>
      <c r="R841" s="405"/>
    </row>
    <row r="842" spans="1:18" s="396" customFormat="1">
      <c r="A842" s="785"/>
      <c r="B842" s="394"/>
      <c r="C842" s="374"/>
      <c r="D842" s="394"/>
      <c r="E842" s="394"/>
      <c r="F842" s="394"/>
      <c r="G842" s="423"/>
      <c r="H842" s="422"/>
      <c r="I842" s="421"/>
      <c r="J842" s="420" t="s">
        <v>5</v>
      </c>
      <c r="K842" s="419"/>
      <c r="L842" s="419"/>
      <c r="M842" s="418"/>
      <c r="P842" s="405"/>
      <c r="R842" s="405"/>
    </row>
    <row r="843" spans="1:18" s="396" customFormat="1" ht="13.5" thickBot="1">
      <c r="A843" s="786"/>
      <c r="B843" s="417" t="s">
        <v>3614</v>
      </c>
      <c r="C843" s="416" t="s">
        <v>5118</v>
      </c>
      <c r="D843" s="415">
        <v>43775</v>
      </c>
      <c r="E843" s="414" t="s">
        <v>4</v>
      </c>
      <c r="F843" s="413" t="s">
        <v>6076</v>
      </c>
      <c r="G843" s="412"/>
      <c r="H843" s="411"/>
      <c r="I843" s="410"/>
      <c r="J843" s="409" t="s">
        <v>4893</v>
      </c>
      <c r="K843" s="408"/>
      <c r="L843" s="407"/>
      <c r="M843" s="406"/>
      <c r="P843" s="405"/>
      <c r="R843" s="405"/>
    </row>
    <row r="844" spans="1:18" s="396" customFormat="1" ht="22.5">
      <c r="A844" s="784">
        <v>166</v>
      </c>
      <c r="B844" s="437" t="s">
        <v>76</v>
      </c>
      <c r="C844" s="438" t="s">
        <v>78</v>
      </c>
      <c r="D844" s="437" t="s">
        <v>23</v>
      </c>
      <c r="E844" s="772" t="s">
        <v>80</v>
      </c>
      <c r="F844" s="772"/>
      <c r="G844" s="772" t="s">
        <v>71</v>
      </c>
      <c r="H844" s="773"/>
      <c r="I844" s="436"/>
      <c r="J844" s="435"/>
      <c r="K844" s="435"/>
      <c r="L844" s="435"/>
      <c r="M844" s="434"/>
      <c r="P844" s="405"/>
      <c r="R844" s="405"/>
    </row>
    <row r="845" spans="1:18" s="396" customFormat="1" ht="20.45" customHeight="1">
      <c r="A845" s="785"/>
      <c r="B845" s="433" t="s">
        <v>6075</v>
      </c>
      <c r="C845" s="433" t="s">
        <v>6074</v>
      </c>
      <c r="D845" s="432">
        <v>43870</v>
      </c>
      <c r="E845" s="431"/>
      <c r="F845" s="430" t="s">
        <v>6073</v>
      </c>
      <c r="G845" s="774" t="s">
        <v>6072</v>
      </c>
      <c r="H845" s="775"/>
      <c r="I845" s="776"/>
      <c r="J845" s="429" t="s">
        <v>6</v>
      </c>
      <c r="K845" s="428"/>
      <c r="L845" s="425" t="s">
        <v>3</v>
      </c>
      <c r="M845" s="427">
        <v>375</v>
      </c>
      <c r="P845" s="405"/>
      <c r="R845" s="405"/>
    </row>
    <row r="846" spans="1:18" s="396" customFormat="1" ht="23.25" thickBot="1">
      <c r="A846" s="785"/>
      <c r="B846" s="394" t="s">
        <v>77</v>
      </c>
      <c r="C846" s="374" t="s">
        <v>79</v>
      </c>
      <c r="D846" s="394" t="s">
        <v>22</v>
      </c>
      <c r="E846" s="758" t="s">
        <v>81</v>
      </c>
      <c r="F846" s="758"/>
      <c r="G846" s="777"/>
      <c r="H846" s="778"/>
      <c r="I846" s="779"/>
      <c r="J846" s="426" t="s">
        <v>17</v>
      </c>
      <c r="K846" s="425"/>
      <c r="L846" s="419" t="s">
        <v>3</v>
      </c>
      <c r="M846" s="406">
        <v>256.60000000000002</v>
      </c>
      <c r="P846" s="405"/>
      <c r="R846" s="405"/>
    </row>
    <row r="847" spans="1:18" s="396" customFormat="1">
      <c r="A847" s="785"/>
      <c r="B847" s="394"/>
      <c r="C847" s="374"/>
      <c r="D847" s="394"/>
      <c r="E847" s="394"/>
      <c r="F847" s="394"/>
      <c r="G847" s="423"/>
      <c r="H847" s="422"/>
      <c r="I847" s="421"/>
      <c r="J847" s="420" t="s">
        <v>5</v>
      </c>
      <c r="K847" s="419"/>
      <c r="L847" s="419"/>
      <c r="M847" s="418"/>
      <c r="P847" s="405"/>
      <c r="R847" s="405"/>
    </row>
    <row r="848" spans="1:18" s="396" customFormat="1" ht="13.5" thickBot="1">
      <c r="A848" s="786"/>
      <c r="B848" s="417" t="s">
        <v>4896</v>
      </c>
      <c r="C848" s="416" t="s">
        <v>6072</v>
      </c>
      <c r="D848" s="415">
        <v>43874</v>
      </c>
      <c r="E848" s="414" t="s">
        <v>4</v>
      </c>
      <c r="F848" s="413" t="s">
        <v>6071</v>
      </c>
      <c r="G848" s="412"/>
      <c r="H848" s="411"/>
      <c r="I848" s="410"/>
      <c r="J848" s="447" t="s">
        <v>4893</v>
      </c>
      <c r="K848" s="446"/>
      <c r="L848" s="445"/>
      <c r="M848" s="444"/>
      <c r="P848" s="405"/>
      <c r="R848" s="405"/>
    </row>
    <row r="849" spans="1:18" s="396" customFormat="1" ht="22.5">
      <c r="A849" s="784">
        <v>167</v>
      </c>
      <c r="B849" s="437" t="s">
        <v>76</v>
      </c>
      <c r="C849" s="438" t="s">
        <v>78</v>
      </c>
      <c r="D849" s="437" t="s">
        <v>23</v>
      </c>
      <c r="E849" s="772" t="s">
        <v>80</v>
      </c>
      <c r="F849" s="772"/>
      <c r="G849" s="772" t="s">
        <v>71</v>
      </c>
      <c r="H849" s="773"/>
      <c r="I849" s="436"/>
      <c r="J849" s="435"/>
      <c r="K849" s="435"/>
      <c r="L849" s="435"/>
      <c r="M849" s="434"/>
      <c r="P849" s="405"/>
      <c r="R849" s="405"/>
    </row>
    <row r="850" spans="1:18" s="396" customFormat="1" ht="30.6" customHeight="1">
      <c r="A850" s="785"/>
      <c r="B850" s="433" t="s">
        <v>6070</v>
      </c>
      <c r="C850" s="433" t="s">
        <v>6069</v>
      </c>
      <c r="D850" s="432">
        <v>43752</v>
      </c>
      <c r="E850" s="431"/>
      <c r="F850" s="430" t="s">
        <v>6068</v>
      </c>
      <c r="G850" s="774" t="s">
        <v>6067</v>
      </c>
      <c r="H850" s="775"/>
      <c r="I850" s="776"/>
      <c r="J850" s="429" t="s">
        <v>6</v>
      </c>
      <c r="K850" s="428"/>
      <c r="L850" s="425" t="s">
        <v>3</v>
      </c>
      <c r="M850" s="427">
        <v>449</v>
      </c>
      <c r="P850" s="405"/>
      <c r="R850" s="405"/>
    </row>
    <row r="851" spans="1:18" s="396" customFormat="1" ht="23.25" thickBot="1">
      <c r="A851" s="785"/>
      <c r="B851" s="394" t="s">
        <v>77</v>
      </c>
      <c r="C851" s="374" t="s">
        <v>79</v>
      </c>
      <c r="D851" s="394" t="s">
        <v>22</v>
      </c>
      <c r="E851" s="758" t="s">
        <v>81</v>
      </c>
      <c r="F851" s="758"/>
      <c r="G851" s="777"/>
      <c r="H851" s="778"/>
      <c r="I851" s="779"/>
      <c r="J851" s="426" t="s">
        <v>6003</v>
      </c>
      <c r="K851" s="425"/>
      <c r="L851" s="419"/>
      <c r="M851" s="406"/>
      <c r="P851" s="405"/>
      <c r="R851" s="405"/>
    </row>
    <row r="852" spans="1:18" s="396" customFormat="1">
      <c r="A852" s="785"/>
      <c r="B852" s="394"/>
      <c r="C852" s="374"/>
      <c r="D852" s="394"/>
      <c r="E852" s="394"/>
      <c r="F852" s="394"/>
      <c r="G852" s="423"/>
      <c r="H852" s="422"/>
      <c r="I852" s="421"/>
      <c r="J852" s="420" t="s">
        <v>5</v>
      </c>
      <c r="K852" s="419"/>
      <c r="L852" s="419" t="s">
        <v>3</v>
      </c>
      <c r="M852" s="418">
        <v>424.55</v>
      </c>
      <c r="P852" s="405"/>
      <c r="R852" s="405"/>
    </row>
    <row r="853" spans="1:18" s="396" customFormat="1" ht="13.5" thickBot="1">
      <c r="A853" s="786"/>
      <c r="B853" s="417" t="s">
        <v>3449</v>
      </c>
      <c r="C853" s="416" t="s">
        <v>6067</v>
      </c>
      <c r="D853" s="415">
        <v>43758</v>
      </c>
      <c r="E853" s="414" t="s">
        <v>4</v>
      </c>
      <c r="F853" s="413" t="s">
        <v>6066</v>
      </c>
      <c r="G853" s="412"/>
      <c r="H853" s="411"/>
      <c r="I853" s="410"/>
      <c r="J853" s="447" t="s">
        <v>4893</v>
      </c>
      <c r="K853" s="446"/>
      <c r="L853" s="445"/>
      <c r="M853" s="444"/>
      <c r="P853" s="405"/>
      <c r="R853" s="405"/>
    </row>
    <row r="854" spans="1:18" s="396" customFormat="1" ht="22.5">
      <c r="A854" s="784">
        <v>168</v>
      </c>
      <c r="B854" s="437" t="s">
        <v>76</v>
      </c>
      <c r="C854" s="438" t="s">
        <v>78</v>
      </c>
      <c r="D854" s="437" t="s">
        <v>23</v>
      </c>
      <c r="E854" s="772" t="s">
        <v>80</v>
      </c>
      <c r="F854" s="772"/>
      <c r="G854" s="772" t="s">
        <v>71</v>
      </c>
      <c r="H854" s="773"/>
      <c r="I854" s="436"/>
      <c r="J854" s="435"/>
      <c r="K854" s="435"/>
      <c r="L854" s="435"/>
      <c r="M854" s="434"/>
      <c r="P854" s="405"/>
      <c r="R854" s="405"/>
    </row>
    <row r="855" spans="1:18" s="396" customFormat="1" ht="22.5">
      <c r="A855" s="785"/>
      <c r="B855" s="433" t="s">
        <v>6065</v>
      </c>
      <c r="C855" s="433" t="s">
        <v>6064</v>
      </c>
      <c r="D855" s="432">
        <v>43740</v>
      </c>
      <c r="E855" s="431"/>
      <c r="F855" s="430" t="s">
        <v>6063</v>
      </c>
      <c r="G855" s="774" t="s">
        <v>6061</v>
      </c>
      <c r="H855" s="775"/>
      <c r="I855" s="776"/>
      <c r="J855" s="429" t="s">
        <v>6</v>
      </c>
      <c r="K855" s="428"/>
      <c r="L855" s="425" t="s">
        <v>3</v>
      </c>
      <c r="M855" s="427">
        <v>288</v>
      </c>
      <c r="P855" s="405"/>
      <c r="R855" s="405"/>
    </row>
    <row r="856" spans="1:18" s="396" customFormat="1" ht="22.5">
      <c r="A856" s="785"/>
      <c r="B856" s="394" t="s">
        <v>77</v>
      </c>
      <c r="C856" s="374" t="s">
        <v>79</v>
      </c>
      <c r="D856" s="394" t="s">
        <v>22</v>
      </c>
      <c r="E856" s="758" t="s">
        <v>81</v>
      </c>
      <c r="F856" s="758"/>
      <c r="G856" s="777"/>
      <c r="H856" s="778"/>
      <c r="I856" s="779"/>
      <c r="J856" s="426" t="s">
        <v>6003</v>
      </c>
      <c r="K856" s="425"/>
      <c r="L856" s="419" t="s">
        <v>3</v>
      </c>
      <c r="M856" s="424">
        <v>505.41</v>
      </c>
      <c r="P856" s="405"/>
      <c r="R856" s="405"/>
    </row>
    <row r="857" spans="1:18" s="396" customFormat="1">
      <c r="A857" s="785"/>
      <c r="B857" s="394"/>
      <c r="C857" s="374"/>
      <c r="D857" s="394"/>
      <c r="E857" s="394"/>
      <c r="F857" s="394"/>
      <c r="G857" s="423"/>
      <c r="H857" s="422"/>
      <c r="I857" s="421"/>
      <c r="J857" s="420" t="s">
        <v>5</v>
      </c>
      <c r="K857" s="419"/>
      <c r="L857" s="419"/>
      <c r="M857" s="418"/>
      <c r="P857" s="405"/>
      <c r="R857" s="405"/>
    </row>
    <row r="858" spans="1:18" s="396" customFormat="1" ht="13.5" thickBot="1">
      <c r="A858" s="786"/>
      <c r="B858" s="417" t="s">
        <v>6062</v>
      </c>
      <c r="C858" s="416" t="s">
        <v>6061</v>
      </c>
      <c r="D858" s="415">
        <v>43743</v>
      </c>
      <c r="E858" s="414" t="s">
        <v>4</v>
      </c>
      <c r="F858" s="413" t="s">
        <v>4952</v>
      </c>
      <c r="G858" s="412"/>
      <c r="H858" s="411"/>
      <c r="I858" s="410"/>
      <c r="J858" s="409" t="s">
        <v>5789</v>
      </c>
      <c r="K858" s="408"/>
      <c r="L858" s="407" t="s">
        <v>93</v>
      </c>
      <c r="M858" s="406">
        <v>120</v>
      </c>
      <c r="P858" s="405"/>
      <c r="R858" s="405"/>
    </row>
    <row r="859" spans="1:18" s="396" customFormat="1" ht="22.5">
      <c r="A859" s="784">
        <v>169</v>
      </c>
      <c r="B859" s="437" t="s">
        <v>76</v>
      </c>
      <c r="C859" s="438" t="s">
        <v>78</v>
      </c>
      <c r="D859" s="437" t="s">
        <v>23</v>
      </c>
      <c r="E859" s="772" t="s">
        <v>80</v>
      </c>
      <c r="F859" s="772"/>
      <c r="G859" s="772" t="s">
        <v>71</v>
      </c>
      <c r="H859" s="773"/>
      <c r="I859" s="436"/>
      <c r="J859" s="435"/>
      <c r="K859" s="435"/>
      <c r="L859" s="435"/>
      <c r="M859" s="434"/>
      <c r="P859" s="405"/>
      <c r="R859" s="405"/>
    </row>
    <row r="860" spans="1:18" s="396" customFormat="1" ht="20.45" customHeight="1">
      <c r="A860" s="785"/>
      <c r="B860" s="433" t="s">
        <v>6060</v>
      </c>
      <c r="C860" s="433" t="s">
        <v>6059</v>
      </c>
      <c r="D860" s="432">
        <v>43853</v>
      </c>
      <c r="E860" s="431"/>
      <c r="F860" s="430" t="s">
        <v>4934</v>
      </c>
      <c r="G860" s="774" t="s">
        <v>4933</v>
      </c>
      <c r="H860" s="775"/>
      <c r="I860" s="776"/>
      <c r="J860" s="429" t="s">
        <v>6</v>
      </c>
      <c r="K860" s="428"/>
      <c r="L860" s="425" t="s">
        <v>3</v>
      </c>
      <c r="M860" s="427">
        <v>120</v>
      </c>
      <c r="P860" s="405"/>
      <c r="R860" s="405"/>
    </row>
    <row r="861" spans="1:18" s="396" customFormat="1" ht="22.5">
      <c r="A861" s="785"/>
      <c r="B861" s="394" t="s">
        <v>77</v>
      </c>
      <c r="C861" s="374" t="s">
        <v>79</v>
      </c>
      <c r="D861" s="394" t="s">
        <v>22</v>
      </c>
      <c r="E861" s="758" t="s">
        <v>81</v>
      </c>
      <c r="F861" s="758"/>
      <c r="G861" s="777"/>
      <c r="H861" s="778"/>
      <c r="I861" s="779"/>
      <c r="J861" s="426" t="s">
        <v>6003</v>
      </c>
      <c r="K861" s="425"/>
      <c r="L861" s="419" t="s">
        <v>93</v>
      </c>
      <c r="M861" s="424">
        <v>633.52</v>
      </c>
      <c r="P861" s="405"/>
      <c r="R861" s="405"/>
    </row>
    <row r="862" spans="1:18" s="396" customFormat="1">
      <c r="A862" s="785"/>
      <c r="B862" s="394"/>
      <c r="C862" s="374"/>
      <c r="D862" s="394"/>
      <c r="E862" s="394"/>
      <c r="F862" s="394"/>
      <c r="G862" s="423"/>
      <c r="H862" s="422"/>
      <c r="I862" s="421"/>
      <c r="J862" s="420" t="s">
        <v>5</v>
      </c>
      <c r="K862" s="419"/>
      <c r="L862" s="419"/>
      <c r="M862" s="418"/>
      <c r="P862" s="405"/>
      <c r="R862" s="405"/>
    </row>
    <row r="863" spans="1:18" s="396" customFormat="1" ht="23.25" thickBot="1">
      <c r="A863" s="786"/>
      <c r="B863" s="417" t="s">
        <v>6058</v>
      </c>
      <c r="C863" s="416" t="s">
        <v>4933</v>
      </c>
      <c r="D863" s="415">
        <v>43854</v>
      </c>
      <c r="E863" s="414" t="s">
        <v>4</v>
      </c>
      <c r="F863" s="413" t="s">
        <v>6057</v>
      </c>
      <c r="G863" s="412"/>
      <c r="H863" s="411"/>
      <c r="I863" s="410"/>
      <c r="J863" s="447" t="s">
        <v>6001</v>
      </c>
      <c r="K863" s="446"/>
      <c r="L863" s="445" t="s">
        <v>3</v>
      </c>
      <c r="M863" s="444">
        <v>82.8</v>
      </c>
      <c r="P863" s="405"/>
      <c r="R863" s="405"/>
    </row>
    <row r="864" spans="1:18" s="396" customFormat="1" ht="22.5">
      <c r="A864" s="784">
        <v>170</v>
      </c>
      <c r="B864" s="437" t="s">
        <v>76</v>
      </c>
      <c r="C864" s="438" t="s">
        <v>78</v>
      </c>
      <c r="D864" s="437" t="s">
        <v>23</v>
      </c>
      <c r="E864" s="772" t="s">
        <v>80</v>
      </c>
      <c r="F864" s="772"/>
      <c r="G864" s="772" t="s">
        <v>71</v>
      </c>
      <c r="H864" s="773"/>
      <c r="I864" s="436"/>
      <c r="J864" s="435"/>
      <c r="K864" s="435"/>
      <c r="L864" s="435"/>
      <c r="M864" s="434"/>
      <c r="P864" s="405"/>
      <c r="R864" s="405"/>
    </row>
    <row r="865" spans="1:18" s="396" customFormat="1" ht="101.25">
      <c r="A865" s="785"/>
      <c r="B865" s="433" t="s">
        <v>6056</v>
      </c>
      <c r="C865" s="433" t="s">
        <v>6055</v>
      </c>
      <c r="D865" s="432">
        <v>43762</v>
      </c>
      <c r="E865" s="431"/>
      <c r="F865" s="430" t="s">
        <v>5891</v>
      </c>
      <c r="G865" s="774"/>
      <c r="H865" s="775"/>
      <c r="I865" s="776"/>
      <c r="J865" s="429" t="s">
        <v>6</v>
      </c>
      <c r="K865" s="428"/>
      <c r="L865" s="425" t="s">
        <v>3</v>
      </c>
      <c r="M865" s="427">
        <v>244</v>
      </c>
      <c r="P865" s="405"/>
      <c r="R865" s="405"/>
    </row>
    <row r="866" spans="1:18" s="396" customFormat="1" ht="23.25" thickBot="1">
      <c r="A866" s="785"/>
      <c r="B866" s="394" t="s">
        <v>77</v>
      </c>
      <c r="C866" s="374" t="s">
        <v>79</v>
      </c>
      <c r="D866" s="394" t="s">
        <v>22</v>
      </c>
      <c r="E866" s="758" t="s">
        <v>81</v>
      </c>
      <c r="F866" s="758"/>
      <c r="G866" s="777"/>
      <c r="H866" s="778"/>
      <c r="I866" s="779"/>
      <c r="J866" s="426" t="s">
        <v>6003</v>
      </c>
      <c r="K866" s="425"/>
      <c r="L866" s="419" t="s">
        <v>3</v>
      </c>
      <c r="M866" s="406">
        <v>346.6</v>
      </c>
      <c r="P866" s="405"/>
      <c r="R866" s="405"/>
    </row>
    <row r="867" spans="1:18" s="396" customFormat="1">
      <c r="A867" s="785"/>
      <c r="B867" s="394"/>
      <c r="C867" s="374"/>
      <c r="D867" s="394"/>
      <c r="E867" s="394"/>
      <c r="F867" s="394"/>
      <c r="G867" s="423"/>
      <c r="H867" s="422"/>
      <c r="I867" s="421"/>
      <c r="J867" s="420" t="s">
        <v>5</v>
      </c>
      <c r="K867" s="419"/>
      <c r="L867" s="419"/>
      <c r="M867" s="418"/>
      <c r="P867" s="405"/>
      <c r="R867" s="405"/>
    </row>
    <row r="868" spans="1:18" s="396" customFormat="1" ht="13.5" thickBot="1">
      <c r="A868" s="786"/>
      <c r="B868" s="417" t="s">
        <v>6054</v>
      </c>
      <c r="C868" s="416" t="s">
        <v>5889</v>
      </c>
      <c r="D868" s="415">
        <v>43764</v>
      </c>
      <c r="E868" s="414" t="s">
        <v>4</v>
      </c>
      <c r="F868" s="413" t="s">
        <v>6053</v>
      </c>
      <c r="G868" s="412"/>
      <c r="H868" s="411"/>
      <c r="I868" s="410"/>
      <c r="J868" s="447" t="s">
        <v>4893</v>
      </c>
      <c r="K868" s="446"/>
      <c r="L868" s="445"/>
      <c r="M868" s="444"/>
      <c r="P868" s="405"/>
      <c r="R868" s="405"/>
    </row>
    <row r="869" spans="1:18" s="396" customFormat="1" ht="22.5">
      <c r="A869" s="784">
        <v>171</v>
      </c>
      <c r="B869" s="437" t="s">
        <v>76</v>
      </c>
      <c r="C869" s="438" t="s">
        <v>78</v>
      </c>
      <c r="D869" s="437" t="s">
        <v>23</v>
      </c>
      <c r="E869" s="772" t="s">
        <v>80</v>
      </c>
      <c r="F869" s="772"/>
      <c r="G869" s="772" t="s">
        <v>71</v>
      </c>
      <c r="H869" s="773"/>
      <c r="I869" s="436"/>
      <c r="J869" s="435"/>
      <c r="K869" s="435"/>
      <c r="L869" s="435"/>
      <c r="M869" s="434"/>
      <c r="P869" s="405"/>
      <c r="R869" s="405"/>
    </row>
    <row r="870" spans="1:18" s="396" customFormat="1" ht="101.25">
      <c r="A870" s="785"/>
      <c r="B870" s="433" t="s">
        <v>6052</v>
      </c>
      <c r="C870" s="433" t="s">
        <v>6051</v>
      </c>
      <c r="D870" s="432">
        <v>43902</v>
      </c>
      <c r="E870" s="431"/>
      <c r="F870" s="430" t="s">
        <v>6050</v>
      </c>
      <c r="G870" s="774" t="s">
        <v>6048</v>
      </c>
      <c r="H870" s="775"/>
      <c r="I870" s="776"/>
      <c r="J870" s="429" t="s">
        <v>6</v>
      </c>
      <c r="K870" s="428"/>
      <c r="L870" s="425" t="s">
        <v>3</v>
      </c>
      <c r="M870" s="427">
        <v>192</v>
      </c>
      <c r="P870" s="405"/>
      <c r="R870" s="405"/>
    </row>
    <row r="871" spans="1:18" s="396" customFormat="1" ht="22.5">
      <c r="A871" s="785"/>
      <c r="B871" s="394" t="s">
        <v>77</v>
      </c>
      <c r="C871" s="374" t="s">
        <v>79</v>
      </c>
      <c r="D871" s="394" t="s">
        <v>22</v>
      </c>
      <c r="E871" s="758" t="s">
        <v>81</v>
      </c>
      <c r="F871" s="758"/>
      <c r="G871" s="777"/>
      <c r="H871" s="778"/>
      <c r="I871" s="779"/>
      <c r="J871" s="426" t="s">
        <v>17</v>
      </c>
      <c r="K871" s="425"/>
      <c r="L871" s="419" t="s">
        <v>3</v>
      </c>
      <c r="M871" s="424">
        <v>527.65</v>
      </c>
      <c r="P871" s="405"/>
      <c r="R871" s="405"/>
    </row>
    <row r="872" spans="1:18" s="396" customFormat="1">
      <c r="A872" s="785"/>
      <c r="B872" s="394"/>
      <c r="C872" s="374"/>
      <c r="D872" s="394"/>
      <c r="E872" s="394"/>
      <c r="F872" s="394"/>
      <c r="G872" s="423"/>
      <c r="H872" s="422"/>
      <c r="I872" s="421"/>
      <c r="J872" s="420" t="s">
        <v>5</v>
      </c>
      <c r="K872" s="419"/>
      <c r="L872" s="419" t="s">
        <v>3</v>
      </c>
      <c r="M872" s="418">
        <v>55</v>
      </c>
      <c r="P872" s="405"/>
      <c r="R872" s="405"/>
    </row>
    <row r="873" spans="1:18" s="396" customFormat="1" ht="13.5" thickBot="1">
      <c r="A873" s="786"/>
      <c r="B873" s="417" t="s">
        <v>6049</v>
      </c>
      <c r="C873" s="416" t="s">
        <v>6048</v>
      </c>
      <c r="D873" s="415">
        <v>43904</v>
      </c>
      <c r="E873" s="414" t="s">
        <v>4</v>
      </c>
      <c r="F873" s="413" t="s">
        <v>6047</v>
      </c>
      <c r="G873" s="412"/>
      <c r="H873" s="411"/>
      <c r="I873" s="410"/>
      <c r="J873" s="409" t="s">
        <v>6046</v>
      </c>
      <c r="K873" s="408"/>
      <c r="L873" s="407" t="s">
        <v>3</v>
      </c>
      <c r="M873" s="406">
        <v>100</v>
      </c>
      <c r="P873" s="405"/>
      <c r="R873" s="405"/>
    </row>
    <row r="874" spans="1:18" s="396" customFormat="1" ht="22.5">
      <c r="A874" s="784">
        <v>172</v>
      </c>
      <c r="B874" s="437" t="s">
        <v>76</v>
      </c>
      <c r="C874" s="438" t="s">
        <v>78</v>
      </c>
      <c r="D874" s="437" t="s">
        <v>23</v>
      </c>
      <c r="E874" s="772" t="s">
        <v>80</v>
      </c>
      <c r="F874" s="772"/>
      <c r="G874" s="772" t="s">
        <v>71</v>
      </c>
      <c r="H874" s="773"/>
      <c r="I874" s="436"/>
      <c r="J874" s="435"/>
      <c r="K874" s="435"/>
      <c r="L874" s="435"/>
      <c r="M874" s="434"/>
      <c r="P874" s="405"/>
      <c r="R874" s="405"/>
    </row>
    <row r="875" spans="1:18" s="396" customFormat="1" ht="191.25">
      <c r="A875" s="785"/>
      <c r="B875" s="433" t="s">
        <v>6045</v>
      </c>
      <c r="C875" s="433" t="s">
        <v>6044</v>
      </c>
      <c r="D875" s="432">
        <v>43748</v>
      </c>
      <c r="E875" s="431"/>
      <c r="F875" s="430" t="s">
        <v>6043</v>
      </c>
      <c r="G875" s="774" t="s">
        <v>6042</v>
      </c>
      <c r="H875" s="775"/>
      <c r="I875" s="776"/>
      <c r="J875" s="429" t="s">
        <v>6</v>
      </c>
      <c r="K875" s="428"/>
      <c r="L875" s="425" t="s">
        <v>3</v>
      </c>
      <c r="M875" s="427">
        <v>540</v>
      </c>
      <c r="P875" s="405"/>
      <c r="R875" s="405"/>
    </row>
    <row r="876" spans="1:18" s="396" customFormat="1" ht="22.5">
      <c r="A876" s="785"/>
      <c r="B876" s="394" t="s">
        <v>77</v>
      </c>
      <c r="C876" s="374" t="s">
        <v>79</v>
      </c>
      <c r="D876" s="394" t="s">
        <v>22</v>
      </c>
      <c r="E876" s="758" t="s">
        <v>81</v>
      </c>
      <c r="F876" s="758"/>
      <c r="G876" s="777"/>
      <c r="H876" s="778"/>
      <c r="I876" s="779"/>
      <c r="J876" s="426" t="s">
        <v>17</v>
      </c>
      <c r="K876" s="425"/>
      <c r="L876" s="419" t="s">
        <v>3</v>
      </c>
      <c r="M876" s="424">
        <v>892.6</v>
      </c>
      <c r="P876" s="405"/>
      <c r="R876" s="405"/>
    </row>
    <row r="877" spans="1:18" s="396" customFormat="1">
      <c r="A877" s="785"/>
      <c r="B877" s="394"/>
      <c r="C877" s="374"/>
      <c r="D877" s="394"/>
      <c r="E877" s="394"/>
      <c r="F877" s="394"/>
      <c r="G877" s="423"/>
      <c r="H877" s="422"/>
      <c r="I877" s="421"/>
      <c r="J877" s="420" t="s">
        <v>5</v>
      </c>
      <c r="K877" s="419"/>
      <c r="L877" s="419" t="s">
        <v>3</v>
      </c>
      <c r="M877" s="418">
        <v>403.5</v>
      </c>
      <c r="P877" s="405"/>
      <c r="R877" s="405"/>
    </row>
    <row r="878" spans="1:18" s="396" customFormat="1" ht="13.5" thickBot="1">
      <c r="A878" s="786"/>
      <c r="B878" s="417" t="s">
        <v>6034</v>
      </c>
      <c r="C878" s="416" t="s">
        <v>6042</v>
      </c>
      <c r="D878" s="415">
        <v>43753</v>
      </c>
      <c r="E878" s="414" t="s">
        <v>4</v>
      </c>
      <c r="F878" s="413" t="s">
        <v>6041</v>
      </c>
      <c r="G878" s="412"/>
      <c r="H878" s="411"/>
      <c r="I878" s="410"/>
      <c r="J878" s="447" t="s">
        <v>6001</v>
      </c>
      <c r="K878" s="446"/>
      <c r="L878" s="445" t="s">
        <v>3</v>
      </c>
      <c r="M878" s="444">
        <v>125</v>
      </c>
      <c r="P878" s="405"/>
      <c r="R878" s="405"/>
    </row>
    <row r="879" spans="1:18" s="396" customFormat="1" ht="22.5">
      <c r="A879" s="784">
        <v>173</v>
      </c>
      <c r="B879" s="437" t="s">
        <v>76</v>
      </c>
      <c r="C879" s="438" t="s">
        <v>78</v>
      </c>
      <c r="D879" s="437" t="s">
        <v>23</v>
      </c>
      <c r="E879" s="772" t="s">
        <v>80</v>
      </c>
      <c r="F879" s="772"/>
      <c r="G879" s="772" t="s">
        <v>71</v>
      </c>
      <c r="H879" s="773"/>
      <c r="I879" s="436"/>
      <c r="J879" s="435"/>
      <c r="K879" s="435"/>
      <c r="L879" s="435"/>
      <c r="M879" s="434"/>
      <c r="P879" s="405"/>
      <c r="R879" s="405"/>
    </row>
    <row r="880" spans="1:18" s="396" customFormat="1" ht="123.75">
      <c r="A880" s="785"/>
      <c r="B880" s="433" t="s">
        <v>6037</v>
      </c>
      <c r="C880" s="433" t="s">
        <v>6040</v>
      </c>
      <c r="D880" s="432">
        <v>43743</v>
      </c>
      <c r="E880" s="431"/>
      <c r="F880" s="430" t="s">
        <v>6039</v>
      </c>
      <c r="G880" s="774" t="s">
        <v>6038</v>
      </c>
      <c r="H880" s="775"/>
      <c r="I880" s="776"/>
      <c r="J880" s="429" t="s">
        <v>6</v>
      </c>
      <c r="K880" s="428"/>
      <c r="L880" s="425" t="s">
        <v>3</v>
      </c>
      <c r="M880" s="427">
        <v>342</v>
      </c>
      <c r="P880" s="405"/>
      <c r="R880" s="405"/>
    </row>
    <row r="881" spans="1:18" s="396" customFormat="1" ht="22.5">
      <c r="A881" s="785"/>
      <c r="B881" s="394" t="s">
        <v>77</v>
      </c>
      <c r="C881" s="374" t="s">
        <v>79</v>
      </c>
      <c r="D881" s="394" t="s">
        <v>22</v>
      </c>
      <c r="E881" s="758" t="s">
        <v>81</v>
      </c>
      <c r="F881" s="758"/>
      <c r="G881" s="777"/>
      <c r="H881" s="778"/>
      <c r="I881" s="779"/>
      <c r="J881" s="426" t="s">
        <v>17</v>
      </c>
      <c r="K881" s="425"/>
      <c r="L881" s="419"/>
      <c r="M881" s="424"/>
      <c r="P881" s="405"/>
      <c r="R881" s="405"/>
    </row>
    <row r="882" spans="1:18" s="396" customFormat="1">
      <c r="A882" s="785"/>
      <c r="B882" s="394"/>
      <c r="C882" s="374"/>
      <c r="D882" s="394"/>
      <c r="E882" s="394"/>
      <c r="F882" s="394"/>
      <c r="G882" s="423"/>
      <c r="H882" s="422"/>
      <c r="I882" s="421"/>
      <c r="J882" s="420" t="s">
        <v>5</v>
      </c>
      <c r="K882" s="419"/>
      <c r="L882" s="419"/>
      <c r="M882" s="418"/>
      <c r="P882" s="405"/>
      <c r="R882" s="405"/>
    </row>
    <row r="883" spans="1:18" s="396" customFormat="1" ht="13.5" thickBot="1">
      <c r="A883" s="786"/>
      <c r="B883" s="417" t="s">
        <v>6034</v>
      </c>
      <c r="C883" s="416" t="s">
        <v>6038</v>
      </c>
      <c r="D883" s="415">
        <v>43757</v>
      </c>
      <c r="E883" s="414" t="s">
        <v>4</v>
      </c>
      <c r="F883" s="413" t="s">
        <v>5054</v>
      </c>
      <c r="G883" s="412"/>
      <c r="H883" s="411"/>
      <c r="I883" s="410"/>
      <c r="J883" s="409" t="s">
        <v>4893</v>
      </c>
      <c r="K883" s="408"/>
      <c r="L883" s="407"/>
      <c r="M883" s="406"/>
      <c r="P883" s="405"/>
      <c r="R883" s="405"/>
    </row>
    <row r="884" spans="1:18" s="396" customFormat="1" ht="22.5">
      <c r="A884" s="784">
        <v>174</v>
      </c>
      <c r="B884" s="437" t="s">
        <v>76</v>
      </c>
      <c r="C884" s="438" t="s">
        <v>78</v>
      </c>
      <c r="D884" s="437" t="s">
        <v>23</v>
      </c>
      <c r="E884" s="772" t="s">
        <v>80</v>
      </c>
      <c r="F884" s="772"/>
      <c r="G884" s="772" t="s">
        <v>71</v>
      </c>
      <c r="H884" s="773"/>
      <c r="I884" s="436"/>
      <c r="J884" s="435"/>
      <c r="K884" s="435"/>
      <c r="L884" s="435"/>
      <c r="M884" s="434"/>
      <c r="P884" s="405"/>
      <c r="R884" s="405"/>
    </row>
    <row r="885" spans="1:18" s="396" customFormat="1" ht="30.6" customHeight="1">
      <c r="A885" s="785"/>
      <c r="B885" s="433" t="s">
        <v>6037</v>
      </c>
      <c r="C885" s="433" t="s">
        <v>6036</v>
      </c>
      <c r="D885" s="432">
        <v>43784</v>
      </c>
      <c r="E885" s="431"/>
      <c r="F885" s="430" t="s">
        <v>6035</v>
      </c>
      <c r="G885" s="774" t="s">
        <v>6033</v>
      </c>
      <c r="H885" s="775"/>
      <c r="I885" s="776"/>
      <c r="J885" s="429" t="s">
        <v>6</v>
      </c>
      <c r="K885" s="428"/>
      <c r="L885" s="425" t="s">
        <v>3</v>
      </c>
      <c r="M885" s="427">
        <v>422</v>
      </c>
      <c r="P885" s="405"/>
      <c r="R885" s="405"/>
    </row>
    <row r="886" spans="1:18" s="396" customFormat="1" ht="22.5">
      <c r="A886" s="785"/>
      <c r="B886" s="394" t="s">
        <v>77</v>
      </c>
      <c r="C886" s="374" t="s">
        <v>79</v>
      </c>
      <c r="D886" s="394" t="s">
        <v>22</v>
      </c>
      <c r="E886" s="758" t="s">
        <v>81</v>
      </c>
      <c r="F886" s="758"/>
      <c r="G886" s="777"/>
      <c r="H886" s="778"/>
      <c r="I886" s="779"/>
      <c r="J886" s="426" t="s">
        <v>17</v>
      </c>
      <c r="K886" s="425"/>
      <c r="L886" s="419"/>
      <c r="M886" s="424"/>
      <c r="P886" s="405"/>
      <c r="R886" s="405"/>
    </row>
    <row r="887" spans="1:18" s="396" customFormat="1">
      <c r="A887" s="785"/>
      <c r="B887" s="394"/>
      <c r="C887" s="374"/>
      <c r="D887" s="394"/>
      <c r="E887" s="394"/>
      <c r="F887" s="394"/>
      <c r="G887" s="423"/>
      <c r="H887" s="422"/>
      <c r="I887" s="421"/>
      <c r="J887" s="420" t="s">
        <v>5</v>
      </c>
      <c r="K887" s="419"/>
      <c r="L887" s="419"/>
      <c r="M887" s="418"/>
      <c r="P887" s="405"/>
      <c r="R887" s="405"/>
    </row>
    <row r="888" spans="1:18" s="396" customFormat="1" ht="13.5" thickBot="1">
      <c r="A888" s="786"/>
      <c r="B888" s="417" t="s">
        <v>6034</v>
      </c>
      <c r="C888" s="416" t="s">
        <v>6033</v>
      </c>
      <c r="D888" s="415">
        <v>43786</v>
      </c>
      <c r="E888" s="414" t="s">
        <v>4</v>
      </c>
      <c r="F888" s="413" t="s">
        <v>5938</v>
      </c>
      <c r="G888" s="412"/>
      <c r="H888" s="411"/>
      <c r="I888" s="410"/>
      <c r="J888" s="447" t="s">
        <v>4893</v>
      </c>
      <c r="K888" s="446"/>
      <c r="L888" s="445"/>
      <c r="M888" s="444"/>
      <c r="P888" s="405"/>
      <c r="R888" s="405"/>
    </row>
    <row r="889" spans="1:18" s="396" customFormat="1" ht="22.5">
      <c r="A889" s="784">
        <v>175</v>
      </c>
      <c r="B889" s="437" t="s">
        <v>76</v>
      </c>
      <c r="C889" s="438" t="s">
        <v>78</v>
      </c>
      <c r="D889" s="437" t="s">
        <v>23</v>
      </c>
      <c r="E889" s="772" t="s">
        <v>80</v>
      </c>
      <c r="F889" s="772"/>
      <c r="G889" s="772" t="s">
        <v>71</v>
      </c>
      <c r="H889" s="773"/>
      <c r="I889" s="436"/>
      <c r="J889" s="435"/>
      <c r="K889" s="435"/>
      <c r="L889" s="435"/>
      <c r="M889" s="434"/>
      <c r="P889" s="405"/>
      <c r="R889" s="405"/>
    </row>
    <row r="890" spans="1:18" s="396" customFormat="1" ht="20.45" customHeight="1">
      <c r="A890" s="785"/>
      <c r="B890" s="433" t="s">
        <v>6030</v>
      </c>
      <c r="C890" s="433" t="s">
        <v>6032</v>
      </c>
      <c r="D890" s="432">
        <v>43745</v>
      </c>
      <c r="E890" s="431"/>
      <c r="F890" s="430" t="s">
        <v>4929</v>
      </c>
      <c r="G890" s="774" t="s">
        <v>6031</v>
      </c>
      <c r="H890" s="775"/>
      <c r="I890" s="776"/>
      <c r="J890" s="429" t="s">
        <v>6</v>
      </c>
      <c r="K890" s="428"/>
      <c r="L890" s="425" t="s">
        <v>3</v>
      </c>
      <c r="M890" s="427">
        <v>304</v>
      </c>
      <c r="P890" s="405"/>
      <c r="R890" s="405"/>
    </row>
    <row r="891" spans="1:18" s="396" customFormat="1" ht="22.5">
      <c r="A891" s="785"/>
      <c r="B891" s="394" t="s">
        <v>77</v>
      </c>
      <c r="C891" s="374" t="s">
        <v>79</v>
      </c>
      <c r="D891" s="394" t="s">
        <v>22</v>
      </c>
      <c r="E891" s="758" t="s">
        <v>81</v>
      </c>
      <c r="F891" s="758"/>
      <c r="G891" s="777"/>
      <c r="H891" s="778"/>
      <c r="I891" s="779"/>
      <c r="J891" s="426" t="s">
        <v>17</v>
      </c>
      <c r="K891" s="425"/>
      <c r="L891" s="419"/>
      <c r="M891" s="424"/>
      <c r="P891" s="405"/>
      <c r="R891" s="405"/>
    </row>
    <row r="892" spans="1:18" s="396" customFormat="1">
      <c r="A892" s="785"/>
      <c r="B892" s="394"/>
      <c r="C892" s="374"/>
      <c r="D892" s="394"/>
      <c r="E892" s="394"/>
      <c r="F892" s="394"/>
      <c r="G892" s="423"/>
      <c r="H892" s="422"/>
      <c r="I892" s="421"/>
      <c r="J892" s="420" t="s">
        <v>5</v>
      </c>
      <c r="K892" s="419"/>
      <c r="L892" s="419"/>
      <c r="M892" s="418"/>
      <c r="P892" s="405"/>
      <c r="R892" s="405"/>
    </row>
    <row r="893" spans="1:18" s="396" customFormat="1" ht="13.5" thickBot="1">
      <c r="A893" s="786"/>
      <c r="B893" s="417" t="s">
        <v>6028</v>
      </c>
      <c r="C893" s="416" t="s">
        <v>6031</v>
      </c>
      <c r="D893" s="415">
        <v>43747</v>
      </c>
      <c r="E893" s="414" t="s">
        <v>4</v>
      </c>
      <c r="F893" s="413" t="s">
        <v>5125</v>
      </c>
      <c r="G893" s="412"/>
      <c r="H893" s="411"/>
      <c r="I893" s="410"/>
      <c r="J893" s="409" t="s">
        <v>4893</v>
      </c>
      <c r="K893" s="408"/>
      <c r="L893" s="407"/>
      <c r="M893" s="406"/>
      <c r="P893" s="405"/>
      <c r="R893" s="405"/>
    </row>
    <row r="894" spans="1:18" s="396" customFormat="1" ht="22.5">
      <c r="A894" s="784">
        <v>176</v>
      </c>
      <c r="B894" s="437" t="s">
        <v>76</v>
      </c>
      <c r="C894" s="438" t="s">
        <v>78</v>
      </c>
      <c r="D894" s="437" t="s">
        <v>23</v>
      </c>
      <c r="E894" s="772" t="s">
        <v>80</v>
      </c>
      <c r="F894" s="772"/>
      <c r="G894" s="772" t="s">
        <v>71</v>
      </c>
      <c r="H894" s="773"/>
      <c r="I894" s="436"/>
      <c r="J894" s="435"/>
      <c r="K894" s="435"/>
      <c r="L894" s="435"/>
      <c r="M894" s="434"/>
      <c r="P894" s="405"/>
      <c r="R894" s="405"/>
    </row>
    <row r="895" spans="1:18" s="396" customFormat="1" ht="40.9" customHeight="1">
      <c r="A895" s="785"/>
      <c r="B895" s="433" t="s">
        <v>6030</v>
      </c>
      <c r="C895" s="433" t="s">
        <v>6029</v>
      </c>
      <c r="D895" s="432">
        <v>43908</v>
      </c>
      <c r="E895" s="431"/>
      <c r="F895" s="430" t="s">
        <v>4965</v>
      </c>
      <c r="G895" s="774" t="s">
        <v>6027</v>
      </c>
      <c r="H895" s="775"/>
      <c r="I895" s="776"/>
      <c r="J895" s="429" t="s">
        <v>6</v>
      </c>
      <c r="K895" s="428"/>
      <c r="L895" s="425" t="s">
        <v>3</v>
      </c>
      <c r="M895" s="427">
        <v>256</v>
      </c>
      <c r="P895" s="405"/>
      <c r="R895" s="405"/>
    </row>
    <row r="896" spans="1:18" s="396" customFormat="1" ht="22.5">
      <c r="A896" s="785"/>
      <c r="B896" s="394" t="s">
        <v>77</v>
      </c>
      <c r="C896" s="374" t="s">
        <v>79</v>
      </c>
      <c r="D896" s="394" t="s">
        <v>22</v>
      </c>
      <c r="E896" s="758" t="s">
        <v>81</v>
      </c>
      <c r="F896" s="758"/>
      <c r="G896" s="777"/>
      <c r="H896" s="778"/>
      <c r="I896" s="779"/>
      <c r="J896" s="426" t="s">
        <v>17</v>
      </c>
      <c r="K896" s="425"/>
      <c r="L896" s="419" t="s">
        <v>3</v>
      </c>
      <c r="M896" s="424">
        <v>350</v>
      </c>
      <c r="P896" s="405"/>
      <c r="R896" s="405"/>
    </row>
    <row r="897" spans="1:18" s="396" customFormat="1">
      <c r="A897" s="785"/>
      <c r="B897" s="394"/>
      <c r="C897" s="374"/>
      <c r="D897" s="394"/>
      <c r="E897" s="394"/>
      <c r="F897" s="394"/>
      <c r="G897" s="423"/>
      <c r="H897" s="422"/>
      <c r="I897" s="421"/>
      <c r="J897" s="420" t="s">
        <v>5</v>
      </c>
      <c r="K897" s="419"/>
      <c r="L897" s="419"/>
      <c r="M897" s="418"/>
      <c r="P897" s="405"/>
      <c r="R897" s="405"/>
    </row>
    <row r="898" spans="1:18" s="396" customFormat="1" ht="13.5" thickBot="1">
      <c r="A898" s="786"/>
      <c r="B898" s="417" t="s">
        <v>6028</v>
      </c>
      <c r="C898" s="416" t="s">
        <v>6027</v>
      </c>
      <c r="D898" s="415">
        <v>43909</v>
      </c>
      <c r="E898" s="414" t="s">
        <v>4</v>
      </c>
      <c r="F898" s="413" t="s">
        <v>6026</v>
      </c>
      <c r="G898" s="412"/>
      <c r="H898" s="411"/>
      <c r="I898" s="410"/>
      <c r="J898" s="447" t="s">
        <v>4893</v>
      </c>
      <c r="K898" s="446"/>
      <c r="L898" s="445"/>
      <c r="M898" s="444"/>
      <c r="P898" s="405"/>
      <c r="R898" s="405"/>
    </row>
    <row r="899" spans="1:18" s="396" customFormat="1" ht="22.5">
      <c r="A899" s="784">
        <v>177</v>
      </c>
      <c r="B899" s="437" t="s">
        <v>76</v>
      </c>
      <c r="C899" s="438" t="s">
        <v>78</v>
      </c>
      <c r="D899" s="437" t="s">
        <v>23</v>
      </c>
      <c r="E899" s="772" t="s">
        <v>80</v>
      </c>
      <c r="F899" s="772"/>
      <c r="G899" s="772" t="s">
        <v>71</v>
      </c>
      <c r="H899" s="773"/>
      <c r="I899" s="436"/>
      <c r="J899" s="435"/>
      <c r="K899" s="435"/>
      <c r="L899" s="435"/>
      <c r="M899" s="434"/>
      <c r="P899" s="405"/>
      <c r="R899" s="405"/>
    </row>
    <row r="900" spans="1:18" s="396" customFormat="1" ht="20.45" customHeight="1">
      <c r="A900" s="785"/>
      <c r="B900" s="433" t="s">
        <v>6018</v>
      </c>
      <c r="C900" s="433" t="s">
        <v>6025</v>
      </c>
      <c r="D900" s="432">
        <v>43742</v>
      </c>
      <c r="E900" s="431"/>
      <c r="F900" s="430" t="s">
        <v>6024</v>
      </c>
      <c r="G900" s="774" t="s">
        <v>4973</v>
      </c>
      <c r="H900" s="775"/>
      <c r="I900" s="776"/>
      <c r="J900" s="429" t="s">
        <v>6</v>
      </c>
      <c r="K900" s="428"/>
      <c r="L900" s="425" t="s">
        <v>3</v>
      </c>
      <c r="M900" s="427">
        <v>2313</v>
      </c>
      <c r="P900" s="405"/>
      <c r="R900" s="405"/>
    </row>
    <row r="901" spans="1:18" s="396" customFormat="1" ht="23.25" thickBot="1">
      <c r="A901" s="785"/>
      <c r="B901" s="394" t="s">
        <v>77</v>
      </c>
      <c r="C901" s="374" t="s">
        <v>79</v>
      </c>
      <c r="D901" s="394" t="s">
        <v>22</v>
      </c>
      <c r="E901" s="758" t="s">
        <v>81</v>
      </c>
      <c r="F901" s="758"/>
      <c r="G901" s="777"/>
      <c r="H901" s="778"/>
      <c r="I901" s="779"/>
      <c r="J901" s="426" t="s">
        <v>6003</v>
      </c>
      <c r="K901" s="425"/>
      <c r="L901" s="419" t="s">
        <v>3</v>
      </c>
      <c r="M901" s="406">
        <v>2725.43</v>
      </c>
      <c r="P901" s="405"/>
      <c r="R901" s="405"/>
    </row>
    <row r="902" spans="1:18" s="396" customFormat="1">
      <c r="A902" s="785"/>
      <c r="B902" s="394"/>
      <c r="C902" s="374"/>
      <c r="D902" s="394"/>
      <c r="E902" s="394"/>
      <c r="F902" s="394"/>
      <c r="G902" s="423"/>
      <c r="H902" s="422"/>
      <c r="I902" s="421"/>
      <c r="J902" s="420" t="s">
        <v>5</v>
      </c>
      <c r="K902" s="419"/>
      <c r="L902" s="419"/>
      <c r="M902" s="418"/>
      <c r="P902" s="405"/>
      <c r="R902" s="405"/>
    </row>
    <row r="903" spans="1:18" s="396" customFormat="1" ht="31.15" customHeight="1" thickBot="1">
      <c r="A903" s="786"/>
      <c r="B903" s="417" t="s">
        <v>6009</v>
      </c>
      <c r="C903" s="416" t="s">
        <v>4973</v>
      </c>
      <c r="D903" s="415">
        <v>43750</v>
      </c>
      <c r="E903" s="414" t="s">
        <v>4</v>
      </c>
      <c r="F903" s="413" t="s">
        <v>6023</v>
      </c>
      <c r="G903" s="412"/>
      <c r="H903" s="411"/>
      <c r="I903" s="410"/>
      <c r="J903" s="409" t="s">
        <v>4893</v>
      </c>
      <c r="K903" s="408"/>
      <c r="L903" s="407"/>
      <c r="M903" s="406"/>
      <c r="P903" s="405"/>
      <c r="R903" s="405"/>
    </row>
    <row r="904" spans="1:18" s="396" customFormat="1" ht="22.5">
      <c r="A904" s="784">
        <v>178</v>
      </c>
      <c r="B904" s="437" t="s">
        <v>76</v>
      </c>
      <c r="C904" s="438" t="s">
        <v>78</v>
      </c>
      <c r="D904" s="437" t="s">
        <v>23</v>
      </c>
      <c r="E904" s="772" t="s">
        <v>80</v>
      </c>
      <c r="F904" s="772"/>
      <c r="G904" s="772" t="s">
        <v>71</v>
      </c>
      <c r="H904" s="773"/>
      <c r="I904" s="436"/>
      <c r="J904" s="435"/>
      <c r="K904" s="435"/>
      <c r="L904" s="435"/>
      <c r="M904" s="434"/>
      <c r="P904" s="405"/>
      <c r="R904" s="405"/>
    </row>
    <row r="905" spans="1:18" s="396" customFormat="1" ht="33.75">
      <c r="A905" s="785"/>
      <c r="B905" s="433" t="s">
        <v>6018</v>
      </c>
      <c r="C905" s="433" t="s">
        <v>6022</v>
      </c>
      <c r="D905" s="432">
        <v>43756</v>
      </c>
      <c r="E905" s="431"/>
      <c r="F905" s="430" t="s">
        <v>5258</v>
      </c>
      <c r="G905" s="774" t="s">
        <v>4973</v>
      </c>
      <c r="H905" s="775"/>
      <c r="I905" s="776"/>
      <c r="J905" s="429" t="s">
        <v>6</v>
      </c>
      <c r="K905" s="428"/>
      <c r="L905" s="425" t="s">
        <v>3</v>
      </c>
      <c r="M905" s="427">
        <v>1500</v>
      </c>
      <c r="P905" s="405"/>
      <c r="R905" s="405"/>
    </row>
    <row r="906" spans="1:18" s="396" customFormat="1" ht="23.25" thickBot="1">
      <c r="A906" s="785"/>
      <c r="B906" s="394" t="s">
        <v>77</v>
      </c>
      <c r="C906" s="374" t="s">
        <v>79</v>
      </c>
      <c r="D906" s="394" t="s">
        <v>22</v>
      </c>
      <c r="E906" s="758" t="s">
        <v>81</v>
      </c>
      <c r="F906" s="758"/>
      <c r="G906" s="777"/>
      <c r="H906" s="778"/>
      <c r="I906" s="779"/>
      <c r="J906" s="426" t="s">
        <v>6003</v>
      </c>
      <c r="K906" s="425"/>
      <c r="L906" s="419" t="s">
        <v>3</v>
      </c>
      <c r="M906" s="406">
        <v>1429.43</v>
      </c>
      <c r="P906" s="405"/>
      <c r="R906" s="405"/>
    </row>
    <row r="907" spans="1:18" s="396" customFormat="1">
      <c r="A907" s="785"/>
      <c r="B907" s="394"/>
      <c r="C907" s="374"/>
      <c r="D907" s="394"/>
      <c r="E907" s="394"/>
      <c r="F907" s="394"/>
      <c r="G907" s="423"/>
      <c r="H907" s="422"/>
      <c r="I907" s="421"/>
      <c r="J907" s="420" t="s">
        <v>5</v>
      </c>
      <c r="K907" s="419"/>
      <c r="L907" s="419"/>
      <c r="M907" s="418"/>
      <c r="P907" s="405"/>
      <c r="R907" s="405"/>
    </row>
    <row r="908" spans="1:18" s="396" customFormat="1" ht="13.5" thickBot="1">
      <c r="A908" s="786"/>
      <c r="B908" s="417" t="s">
        <v>6009</v>
      </c>
      <c r="C908" s="416" t="s">
        <v>4973</v>
      </c>
      <c r="D908" s="415">
        <v>43763</v>
      </c>
      <c r="E908" s="414" t="s">
        <v>4</v>
      </c>
      <c r="F908" s="413" t="s">
        <v>5588</v>
      </c>
      <c r="G908" s="412"/>
      <c r="H908" s="411"/>
      <c r="I908" s="410"/>
      <c r="J908" s="447" t="s">
        <v>4893</v>
      </c>
      <c r="K908" s="446"/>
      <c r="L908" s="445"/>
      <c r="M908" s="444"/>
      <c r="P908" s="405"/>
      <c r="R908" s="405"/>
    </row>
    <row r="909" spans="1:18" s="396" customFormat="1" ht="22.5">
      <c r="A909" s="784">
        <v>179</v>
      </c>
      <c r="B909" s="437" t="s">
        <v>76</v>
      </c>
      <c r="C909" s="438" t="s">
        <v>78</v>
      </c>
      <c r="D909" s="437" t="s">
        <v>23</v>
      </c>
      <c r="E909" s="772" t="s">
        <v>80</v>
      </c>
      <c r="F909" s="772"/>
      <c r="G909" s="772" t="s">
        <v>71</v>
      </c>
      <c r="H909" s="773"/>
      <c r="I909" s="436"/>
      <c r="J909" s="435"/>
      <c r="K909" s="435"/>
      <c r="L909" s="435"/>
      <c r="M909" s="434"/>
      <c r="P909" s="405"/>
      <c r="R909" s="405"/>
    </row>
    <row r="910" spans="1:18" s="396" customFormat="1" ht="33.75">
      <c r="A910" s="785"/>
      <c r="B910" s="433" t="s">
        <v>6018</v>
      </c>
      <c r="C910" s="433" t="s">
        <v>6021</v>
      </c>
      <c r="D910" s="432">
        <v>43772</v>
      </c>
      <c r="E910" s="431"/>
      <c r="F910" s="430" t="s">
        <v>6020</v>
      </c>
      <c r="G910" s="774" t="s">
        <v>4973</v>
      </c>
      <c r="H910" s="775"/>
      <c r="I910" s="776"/>
      <c r="J910" s="429" t="s">
        <v>6</v>
      </c>
      <c r="K910" s="428"/>
      <c r="L910" s="425" t="s">
        <v>3</v>
      </c>
      <c r="M910" s="427">
        <v>2015</v>
      </c>
      <c r="P910" s="405"/>
      <c r="R910" s="405"/>
    </row>
    <row r="911" spans="1:18" s="396" customFormat="1" ht="22.5">
      <c r="A911" s="785"/>
      <c r="B911" s="394" t="s">
        <v>77</v>
      </c>
      <c r="C911" s="374" t="s">
        <v>79</v>
      </c>
      <c r="D911" s="394" t="s">
        <v>22</v>
      </c>
      <c r="E911" s="758" t="s">
        <v>81</v>
      </c>
      <c r="F911" s="758"/>
      <c r="G911" s="777"/>
      <c r="H911" s="778"/>
      <c r="I911" s="779"/>
      <c r="J911" s="426" t="s">
        <v>17</v>
      </c>
      <c r="K911" s="425"/>
      <c r="L911" s="419" t="s">
        <v>3</v>
      </c>
      <c r="M911" s="424">
        <v>2617.15</v>
      </c>
      <c r="P911" s="405"/>
      <c r="R911" s="405"/>
    </row>
    <row r="912" spans="1:18" s="396" customFormat="1">
      <c r="A912" s="785"/>
      <c r="B912" s="394"/>
      <c r="C912" s="374"/>
      <c r="D912" s="394"/>
      <c r="E912" s="394"/>
      <c r="F912" s="394"/>
      <c r="G912" s="423"/>
      <c r="H912" s="422"/>
      <c r="I912" s="421"/>
      <c r="J912" s="420" t="s">
        <v>5</v>
      </c>
      <c r="K912" s="419"/>
      <c r="L912" s="419"/>
      <c r="M912" s="418"/>
      <c r="P912" s="405"/>
      <c r="R912" s="405"/>
    </row>
    <row r="913" spans="1:18" s="396" customFormat="1" ht="13.5" thickBot="1">
      <c r="A913" s="786"/>
      <c r="B913" s="417" t="s">
        <v>6009</v>
      </c>
      <c r="C913" s="416" t="s">
        <v>4973</v>
      </c>
      <c r="D913" s="415">
        <v>43785</v>
      </c>
      <c r="E913" s="414" t="s">
        <v>4</v>
      </c>
      <c r="F913" s="413" t="s">
        <v>6019</v>
      </c>
      <c r="G913" s="412"/>
      <c r="H913" s="411"/>
      <c r="I913" s="410"/>
      <c r="J913" s="409" t="s">
        <v>4893</v>
      </c>
      <c r="K913" s="408"/>
      <c r="L913" s="407"/>
      <c r="M913" s="406"/>
      <c r="P913" s="405"/>
      <c r="R913" s="405"/>
    </row>
    <row r="914" spans="1:18" s="396" customFormat="1" ht="22.5">
      <c r="A914" s="784">
        <v>180</v>
      </c>
      <c r="B914" s="437" t="s">
        <v>76</v>
      </c>
      <c r="C914" s="438" t="s">
        <v>78</v>
      </c>
      <c r="D914" s="437" t="s">
        <v>23</v>
      </c>
      <c r="E914" s="772" t="s">
        <v>80</v>
      </c>
      <c r="F914" s="772"/>
      <c r="G914" s="772" t="s">
        <v>71</v>
      </c>
      <c r="H914" s="773"/>
      <c r="I914" s="436"/>
      <c r="J914" s="435"/>
      <c r="K914" s="435"/>
      <c r="L914" s="435"/>
      <c r="M914" s="434"/>
      <c r="P914" s="405"/>
      <c r="R914" s="405"/>
    </row>
    <row r="915" spans="1:18" s="396" customFormat="1" ht="33.75">
      <c r="A915" s="785"/>
      <c r="B915" s="433" t="s">
        <v>6018</v>
      </c>
      <c r="C915" s="433" t="s">
        <v>6017</v>
      </c>
      <c r="D915" s="432">
        <v>43844</v>
      </c>
      <c r="E915" s="431"/>
      <c r="F915" s="430" t="s">
        <v>6016</v>
      </c>
      <c r="G915" s="774" t="s">
        <v>4973</v>
      </c>
      <c r="H915" s="775"/>
      <c r="I915" s="776"/>
      <c r="J915" s="429" t="s">
        <v>6</v>
      </c>
      <c r="K915" s="428"/>
      <c r="L915" s="425" t="s">
        <v>3</v>
      </c>
      <c r="M915" s="427">
        <v>1090</v>
      </c>
      <c r="P915" s="405"/>
      <c r="R915" s="405"/>
    </row>
    <row r="916" spans="1:18" s="396" customFormat="1" ht="23.25" thickBot="1">
      <c r="A916" s="785"/>
      <c r="B916" s="394" t="s">
        <v>77</v>
      </c>
      <c r="C916" s="374" t="s">
        <v>79</v>
      </c>
      <c r="D916" s="394" t="s">
        <v>22</v>
      </c>
      <c r="E916" s="758" t="s">
        <v>81</v>
      </c>
      <c r="F916" s="758"/>
      <c r="G916" s="777"/>
      <c r="H916" s="778"/>
      <c r="I916" s="779"/>
      <c r="J916" s="426" t="s">
        <v>6003</v>
      </c>
      <c r="K916" s="425"/>
      <c r="L916" s="419" t="s">
        <v>3</v>
      </c>
      <c r="M916" s="406">
        <v>2667.6</v>
      </c>
      <c r="P916" s="405"/>
      <c r="R916" s="405"/>
    </row>
    <row r="917" spans="1:18" s="396" customFormat="1">
      <c r="A917" s="785"/>
      <c r="B917" s="394"/>
      <c r="C917" s="374"/>
      <c r="D917" s="394"/>
      <c r="E917" s="394"/>
      <c r="F917" s="394"/>
      <c r="G917" s="423"/>
      <c r="H917" s="422"/>
      <c r="I917" s="421"/>
      <c r="J917" s="420" t="s">
        <v>5</v>
      </c>
      <c r="K917" s="419"/>
      <c r="L917" s="419"/>
      <c r="M917" s="418"/>
      <c r="P917" s="405"/>
      <c r="R917" s="405"/>
    </row>
    <row r="918" spans="1:18" s="396" customFormat="1" ht="13.5" thickBot="1">
      <c r="A918" s="786"/>
      <c r="B918" s="417" t="s">
        <v>6009</v>
      </c>
      <c r="C918" s="416" t="s">
        <v>4973</v>
      </c>
      <c r="D918" s="415">
        <v>43853</v>
      </c>
      <c r="E918" s="414" t="s">
        <v>4</v>
      </c>
      <c r="F918" s="413" t="s">
        <v>6015</v>
      </c>
      <c r="G918" s="412"/>
      <c r="H918" s="411"/>
      <c r="I918" s="410"/>
      <c r="J918" s="447" t="s">
        <v>4893</v>
      </c>
      <c r="K918" s="446"/>
      <c r="L918" s="445"/>
      <c r="M918" s="444"/>
      <c r="P918" s="405"/>
      <c r="R918" s="405"/>
    </row>
    <row r="919" spans="1:18" s="396" customFormat="1" ht="22.5">
      <c r="A919" s="784">
        <v>181</v>
      </c>
      <c r="B919" s="437" t="s">
        <v>76</v>
      </c>
      <c r="C919" s="438" t="s">
        <v>78</v>
      </c>
      <c r="D919" s="437" t="s">
        <v>23</v>
      </c>
      <c r="E919" s="772" t="s">
        <v>80</v>
      </c>
      <c r="F919" s="772"/>
      <c r="G919" s="772" t="s">
        <v>71</v>
      </c>
      <c r="H919" s="773"/>
      <c r="I919" s="436"/>
      <c r="J919" s="435"/>
      <c r="K919" s="435"/>
      <c r="L919" s="435"/>
      <c r="M919" s="434"/>
      <c r="P919" s="405"/>
      <c r="R919" s="405"/>
    </row>
    <row r="920" spans="1:18" s="396" customFormat="1" ht="101.25">
      <c r="A920" s="785"/>
      <c r="B920" s="433" t="s">
        <v>6014</v>
      </c>
      <c r="C920" s="433" t="s">
        <v>6013</v>
      </c>
      <c r="D920" s="432">
        <v>43764</v>
      </c>
      <c r="E920" s="431"/>
      <c r="F920" s="430" t="s">
        <v>5329</v>
      </c>
      <c r="G920" s="774" t="s">
        <v>6012</v>
      </c>
      <c r="H920" s="775"/>
      <c r="I920" s="776"/>
      <c r="J920" s="429" t="s">
        <v>6</v>
      </c>
      <c r="K920" s="428"/>
      <c r="L920" s="425"/>
      <c r="M920" s="427"/>
      <c r="P920" s="405"/>
      <c r="R920" s="405"/>
    </row>
    <row r="921" spans="1:18" s="396" customFormat="1" ht="22.5">
      <c r="A921" s="785"/>
      <c r="B921" s="394" t="s">
        <v>77</v>
      </c>
      <c r="C921" s="374" t="s">
        <v>79</v>
      </c>
      <c r="D921" s="394" t="s">
        <v>22</v>
      </c>
      <c r="E921" s="758" t="s">
        <v>81</v>
      </c>
      <c r="F921" s="758"/>
      <c r="G921" s="777"/>
      <c r="H921" s="778"/>
      <c r="I921" s="779"/>
      <c r="J921" s="426" t="s">
        <v>17</v>
      </c>
      <c r="K921" s="425"/>
      <c r="L921" s="419" t="s">
        <v>3</v>
      </c>
      <c r="M921" s="424">
        <v>753.78</v>
      </c>
      <c r="P921" s="405"/>
      <c r="R921" s="405"/>
    </row>
    <row r="922" spans="1:18" s="396" customFormat="1">
      <c r="A922" s="785"/>
      <c r="B922" s="394"/>
      <c r="C922" s="374"/>
      <c r="D922" s="394"/>
      <c r="E922" s="394"/>
      <c r="F922" s="394"/>
      <c r="G922" s="423"/>
      <c r="H922" s="422"/>
      <c r="I922" s="421"/>
      <c r="J922" s="420" t="s">
        <v>5</v>
      </c>
      <c r="K922" s="419"/>
      <c r="L922" s="419"/>
      <c r="M922" s="418"/>
      <c r="P922" s="405"/>
      <c r="R922" s="405"/>
    </row>
    <row r="923" spans="1:18" s="396" customFormat="1" ht="13.5" thickBot="1">
      <c r="A923" s="786"/>
      <c r="B923" s="417" t="s">
        <v>3614</v>
      </c>
      <c r="C923" s="416" t="s">
        <v>6012</v>
      </c>
      <c r="D923" s="415">
        <v>43770</v>
      </c>
      <c r="E923" s="414" t="s">
        <v>4</v>
      </c>
      <c r="F923" s="413" t="s">
        <v>5449</v>
      </c>
      <c r="G923" s="412"/>
      <c r="H923" s="411"/>
      <c r="I923" s="410"/>
      <c r="J923" s="409" t="s">
        <v>4893</v>
      </c>
      <c r="K923" s="408"/>
      <c r="L923" s="407"/>
      <c r="M923" s="406"/>
      <c r="P923" s="405"/>
      <c r="R923" s="405"/>
    </row>
    <row r="924" spans="1:18" s="396" customFormat="1" ht="22.5">
      <c r="A924" s="784">
        <v>182</v>
      </c>
      <c r="B924" s="437" t="s">
        <v>76</v>
      </c>
      <c r="C924" s="438" t="s">
        <v>78</v>
      </c>
      <c r="D924" s="437" t="s">
        <v>23</v>
      </c>
      <c r="E924" s="772" t="s">
        <v>80</v>
      </c>
      <c r="F924" s="772"/>
      <c r="G924" s="772" t="s">
        <v>71</v>
      </c>
      <c r="H924" s="773"/>
      <c r="I924" s="436"/>
      <c r="J924" s="435"/>
      <c r="K924" s="435"/>
      <c r="L924" s="435"/>
      <c r="M924" s="434"/>
      <c r="P924" s="405"/>
      <c r="R924" s="405"/>
    </row>
    <row r="925" spans="1:18" s="396" customFormat="1" ht="20.45" customHeight="1">
      <c r="A925" s="785"/>
      <c r="B925" s="433" t="s">
        <v>6011</v>
      </c>
      <c r="C925" s="433" t="s">
        <v>6010</v>
      </c>
      <c r="D925" s="432">
        <v>43804</v>
      </c>
      <c r="E925" s="431"/>
      <c r="F925" s="430" t="s">
        <v>5263</v>
      </c>
      <c r="G925" s="774" t="s">
        <v>6008</v>
      </c>
      <c r="H925" s="775"/>
      <c r="I925" s="776"/>
      <c r="J925" s="429" t="s">
        <v>6</v>
      </c>
      <c r="K925" s="428"/>
      <c r="L925" s="425" t="s">
        <v>3</v>
      </c>
      <c r="M925" s="427">
        <v>681</v>
      </c>
      <c r="P925" s="405"/>
      <c r="R925" s="405"/>
    </row>
    <row r="926" spans="1:18" s="396" customFormat="1" ht="23.25" thickBot="1">
      <c r="A926" s="785"/>
      <c r="B926" s="394" t="s">
        <v>77</v>
      </c>
      <c r="C926" s="374" t="s">
        <v>79</v>
      </c>
      <c r="D926" s="394" t="s">
        <v>22</v>
      </c>
      <c r="E926" s="758" t="s">
        <v>81</v>
      </c>
      <c r="F926" s="758"/>
      <c r="G926" s="777"/>
      <c r="H926" s="778"/>
      <c r="I926" s="779"/>
      <c r="J926" s="426" t="s">
        <v>6003</v>
      </c>
      <c r="K926" s="425"/>
      <c r="L926" s="419" t="s">
        <v>3</v>
      </c>
      <c r="M926" s="406">
        <v>1798.63</v>
      </c>
      <c r="P926" s="405"/>
      <c r="R926" s="405"/>
    </row>
    <row r="927" spans="1:18" s="396" customFormat="1">
      <c r="A927" s="785"/>
      <c r="B927" s="394"/>
      <c r="C927" s="374"/>
      <c r="D927" s="394"/>
      <c r="E927" s="394"/>
      <c r="F927" s="394"/>
      <c r="G927" s="423"/>
      <c r="H927" s="422"/>
      <c r="I927" s="421"/>
      <c r="J927" s="420" t="s">
        <v>5</v>
      </c>
      <c r="K927" s="419"/>
      <c r="L927" s="419"/>
      <c r="M927" s="418"/>
      <c r="P927" s="405"/>
      <c r="R927" s="405"/>
    </row>
    <row r="928" spans="1:18" s="396" customFormat="1" ht="13.5" thickBot="1">
      <c r="A928" s="786"/>
      <c r="B928" s="417" t="s">
        <v>6009</v>
      </c>
      <c r="C928" s="416" t="s">
        <v>6008</v>
      </c>
      <c r="D928" s="415">
        <v>43808</v>
      </c>
      <c r="E928" s="414" t="s">
        <v>4</v>
      </c>
      <c r="F928" s="413" t="s">
        <v>6007</v>
      </c>
      <c r="G928" s="412"/>
      <c r="H928" s="411"/>
      <c r="I928" s="410"/>
      <c r="J928" s="447" t="s">
        <v>4893</v>
      </c>
      <c r="K928" s="446"/>
      <c r="L928" s="445"/>
      <c r="M928" s="444"/>
      <c r="P928" s="405"/>
      <c r="R928" s="405"/>
    </row>
    <row r="929" spans="1:18" s="396" customFormat="1" ht="22.5">
      <c r="A929" s="784">
        <v>183</v>
      </c>
      <c r="B929" s="437" t="s">
        <v>76</v>
      </c>
      <c r="C929" s="438" t="s">
        <v>78</v>
      </c>
      <c r="D929" s="437" t="s">
        <v>23</v>
      </c>
      <c r="E929" s="772" t="s">
        <v>80</v>
      </c>
      <c r="F929" s="772"/>
      <c r="G929" s="772" t="s">
        <v>71</v>
      </c>
      <c r="H929" s="773"/>
      <c r="I929" s="436"/>
      <c r="J929" s="435"/>
      <c r="K929" s="435"/>
      <c r="L929" s="435"/>
      <c r="M929" s="434"/>
      <c r="P929" s="405"/>
      <c r="R929" s="405"/>
    </row>
    <row r="930" spans="1:18" s="396" customFormat="1" ht="30.6" customHeight="1">
      <c r="A930" s="785"/>
      <c r="B930" s="433" t="s">
        <v>6006</v>
      </c>
      <c r="C930" s="433" t="s">
        <v>6005</v>
      </c>
      <c r="D930" s="432">
        <v>43871</v>
      </c>
      <c r="E930" s="431"/>
      <c r="F930" s="430" t="s">
        <v>4929</v>
      </c>
      <c r="G930" s="774" t="s">
        <v>5026</v>
      </c>
      <c r="H930" s="775"/>
      <c r="I930" s="776"/>
      <c r="J930" s="429" t="s">
        <v>6004</v>
      </c>
      <c r="K930" s="428"/>
      <c r="L930" s="425" t="s">
        <v>3</v>
      </c>
      <c r="M930" s="427">
        <v>410.55</v>
      </c>
      <c r="P930" s="405"/>
      <c r="R930" s="405"/>
    </row>
    <row r="931" spans="1:18" s="396" customFormat="1" ht="22.5">
      <c r="A931" s="785"/>
      <c r="B931" s="394" t="s">
        <v>77</v>
      </c>
      <c r="C931" s="374" t="s">
        <v>79</v>
      </c>
      <c r="D931" s="394" t="s">
        <v>22</v>
      </c>
      <c r="E931" s="758" t="s">
        <v>81</v>
      </c>
      <c r="F931" s="758"/>
      <c r="G931" s="777"/>
      <c r="H931" s="778"/>
      <c r="I931" s="779"/>
      <c r="J931" s="426" t="s">
        <v>6003</v>
      </c>
      <c r="K931" s="425"/>
      <c r="L931" s="419"/>
      <c r="M931" s="424"/>
      <c r="P931" s="405"/>
      <c r="R931" s="405"/>
    </row>
    <row r="932" spans="1:18" s="396" customFormat="1">
      <c r="A932" s="785"/>
      <c r="B932" s="394"/>
      <c r="C932" s="374"/>
      <c r="D932" s="394"/>
      <c r="E932" s="394"/>
      <c r="F932" s="394"/>
      <c r="G932" s="423"/>
      <c r="H932" s="422"/>
      <c r="I932" s="421"/>
      <c r="J932" s="420" t="s">
        <v>5</v>
      </c>
      <c r="K932" s="419"/>
      <c r="L932" s="419" t="s">
        <v>93</v>
      </c>
      <c r="M932" s="418">
        <v>105</v>
      </c>
      <c r="P932" s="405"/>
      <c r="R932" s="405"/>
    </row>
    <row r="933" spans="1:18" s="396" customFormat="1" ht="13.5" thickBot="1">
      <c r="A933" s="786"/>
      <c r="B933" s="417" t="s">
        <v>5106</v>
      </c>
      <c r="C933" s="416" t="s">
        <v>5026</v>
      </c>
      <c r="D933" s="415">
        <v>43874</v>
      </c>
      <c r="E933" s="414" t="s">
        <v>4</v>
      </c>
      <c r="F933" s="413" t="s">
        <v>6002</v>
      </c>
      <c r="G933" s="412"/>
      <c r="H933" s="411"/>
      <c r="I933" s="410"/>
      <c r="J933" s="409" t="s">
        <v>6001</v>
      </c>
      <c r="K933" s="408"/>
      <c r="L933" s="407"/>
      <c r="M933" s="406"/>
      <c r="P933" s="405"/>
      <c r="R933" s="405"/>
    </row>
    <row r="934" spans="1:18" s="396" customFormat="1" ht="22.5">
      <c r="A934" s="784">
        <v>184</v>
      </c>
      <c r="B934" s="437" t="s">
        <v>76</v>
      </c>
      <c r="C934" s="438" t="s">
        <v>78</v>
      </c>
      <c r="D934" s="437" t="s">
        <v>23</v>
      </c>
      <c r="E934" s="772" t="s">
        <v>80</v>
      </c>
      <c r="F934" s="772"/>
      <c r="G934" s="772" t="s">
        <v>71</v>
      </c>
      <c r="H934" s="773"/>
      <c r="I934" s="436"/>
      <c r="J934" s="435"/>
      <c r="K934" s="435"/>
      <c r="L934" s="435"/>
      <c r="M934" s="434"/>
      <c r="P934" s="405"/>
      <c r="R934" s="405"/>
    </row>
    <row r="935" spans="1:18" s="396" customFormat="1" ht="78.75">
      <c r="A935" s="785"/>
      <c r="B935" s="433" t="s">
        <v>6000</v>
      </c>
      <c r="C935" s="433" t="s">
        <v>5999</v>
      </c>
      <c r="D935" s="432">
        <v>43754</v>
      </c>
      <c r="E935" s="431"/>
      <c r="F935" s="430" t="s">
        <v>5955</v>
      </c>
      <c r="G935" s="774" t="s">
        <v>5953</v>
      </c>
      <c r="H935" s="775"/>
      <c r="I935" s="776"/>
      <c r="J935" s="429" t="s">
        <v>6</v>
      </c>
      <c r="K935" s="428"/>
      <c r="L935" s="425" t="s">
        <v>3</v>
      </c>
      <c r="M935" s="427">
        <v>116</v>
      </c>
      <c r="P935" s="405"/>
      <c r="R935" s="405"/>
    </row>
    <row r="936" spans="1:18" s="396" customFormat="1" ht="22.5">
      <c r="A936" s="785"/>
      <c r="B936" s="394" t="s">
        <v>77</v>
      </c>
      <c r="C936" s="374" t="s">
        <v>79</v>
      </c>
      <c r="D936" s="394" t="s">
        <v>22</v>
      </c>
      <c r="E936" s="758" t="s">
        <v>81</v>
      </c>
      <c r="F936" s="758"/>
      <c r="G936" s="777"/>
      <c r="H936" s="778"/>
      <c r="I936" s="779"/>
      <c r="J936" s="426" t="s">
        <v>17</v>
      </c>
      <c r="K936" s="425"/>
      <c r="L936" s="419"/>
      <c r="M936" s="424"/>
      <c r="P936" s="405"/>
      <c r="R936" s="405"/>
    </row>
    <row r="937" spans="1:18" s="396" customFormat="1">
      <c r="A937" s="785"/>
      <c r="B937" s="394"/>
      <c r="C937" s="374"/>
      <c r="D937" s="394"/>
      <c r="E937" s="394"/>
      <c r="F937" s="394"/>
      <c r="G937" s="423"/>
      <c r="H937" s="422"/>
      <c r="I937" s="421"/>
      <c r="J937" s="420" t="s">
        <v>5</v>
      </c>
      <c r="K937" s="419"/>
      <c r="L937" s="419" t="s">
        <v>3</v>
      </c>
      <c r="M937" s="418">
        <v>72</v>
      </c>
      <c r="P937" s="405"/>
      <c r="R937" s="405"/>
    </row>
    <row r="938" spans="1:18" s="396" customFormat="1" ht="13.5" thickBot="1">
      <c r="A938" s="786"/>
      <c r="B938" s="417" t="s">
        <v>3449</v>
      </c>
      <c r="C938" s="416" t="s">
        <v>5953</v>
      </c>
      <c r="D938" s="415">
        <v>43755</v>
      </c>
      <c r="E938" s="414" t="s">
        <v>4</v>
      </c>
      <c r="F938" s="413" t="s">
        <v>5998</v>
      </c>
      <c r="G938" s="412"/>
      <c r="H938" s="411"/>
      <c r="I938" s="410"/>
      <c r="J938" s="409" t="s">
        <v>4893</v>
      </c>
      <c r="K938" s="408"/>
      <c r="L938" s="407" t="s">
        <v>3</v>
      </c>
      <c r="M938" s="406">
        <v>153.12</v>
      </c>
      <c r="P938" s="405"/>
      <c r="R938" s="405"/>
    </row>
    <row r="939" spans="1:18" s="396" customFormat="1" ht="22.5">
      <c r="A939" s="784">
        <v>185</v>
      </c>
      <c r="B939" s="437" t="s">
        <v>76</v>
      </c>
      <c r="C939" s="438" t="s">
        <v>78</v>
      </c>
      <c r="D939" s="437" t="s">
        <v>23</v>
      </c>
      <c r="E939" s="772" t="s">
        <v>80</v>
      </c>
      <c r="F939" s="772"/>
      <c r="G939" s="772" t="s">
        <v>71</v>
      </c>
      <c r="H939" s="773"/>
      <c r="I939" s="436"/>
      <c r="J939" s="435"/>
      <c r="K939" s="435"/>
      <c r="L939" s="435"/>
      <c r="M939" s="434"/>
      <c r="P939" s="405"/>
      <c r="R939" s="405"/>
    </row>
    <row r="940" spans="1:18" s="396" customFormat="1" ht="30.6" customHeight="1">
      <c r="A940" s="785"/>
      <c r="B940" s="433" t="s">
        <v>5997</v>
      </c>
      <c r="C940" s="433" t="s">
        <v>5996</v>
      </c>
      <c r="D940" s="432">
        <v>43906</v>
      </c>
      <c r="E940" s="431"/>
      <c r="F940" s="430" t="s">
        <v>5981</v>
      </c>
      <c r="G940" s="774" t="s">
        <v>4895</v>
      </c>
      <c r="H940" s="775"/>
      <c r="I940" s="776"/>
      <c r="J940" s="429" t="s">
        <v>6</v>
      </c>
      <c r="K940" s="428"/>
      <c r="L940" s="425" t="s">
        <v>3</v>
      </c>
      <c r="M940" s="427">
        <v>256</v>
      </c>
      <c r="P940" s="405"/>
      <c r="R940" s="405"/>
    </row>
    <row r="941" spans="1:18" s="396" customFormat="1" ht="22.5">
      <c r="A941" s="785"/>
      <c r="B941" s="394" t="s">
        <v>77</v>
      </c>
      <c r="C941" s="374" t="s">
        <v>79</v>
      </c>
      <c r="D941" s="394" t="s">
        <v>22</v>
      </c>
      <c r="E941" s="758" t="s">
        <v>81</v>
      </c>
      <c r="F941" s="758"/>
      <c r="G941" s="777"/>
      <c r="H941" s="778"/>
      <c r="I941" s="779"/>
      <c r="J941" s="426" t="s">
        <v>17</v>
      </c>
      <c r="K941" s="425"/>
      <c r="L941" s="419" t="s">
        <v>3</v>
      </c>
      <c r="M941" s="424">
        <v>286.8</v>
      </c>
      <c r="P941" s="405"/>
      <c r="R941" s="405"/>
    </row>
    <row r="942" spans="1:18" s="396" customFormat="1">
      <c r="A942" s="785"/>
      <c r="B942" s="394"/>
      <c r="C942" s="374"/>
      <c r="D942" s="394"/>
      <c r="E942" s="394"/>
      <c r="F942" s="394"/>
      <c r="G942" s="423"/>
      <c r="H942" s="422"/>
      <c r="I942" s="421"/>
      <c r="J942" s="420" t="s">
        <v>5</v>
      </c>
      <c r="K942" s="419"/>
      <c r="L942" s="419" t="s">
        <v>3</v>
      </c>
      <c r="M942" s="418">
        <v>125</v>
      </c>
      <c r="P942" s="405"/>
      <c r="R942" s="405"/>
    </row>
    <row r="943" spans="1:18" s="396" customFormat="1" ht="13.5" thickBot="1">
      <c r="A943" s="786"/>
      <c r="B943" s="417" t="s">
        <v>4991</v>
      </c>
      <c r="C943" s="416" t="s">
        <v>4895</v>
      </c>
      <c r="D943" s="415">
        <v>43908</v>
      </c>
      <c r="E943" s="414" t="s">
        <v>4</v>
      </c>
      <c r="F943" s="413" t="s">
        <v>5995</v>
      </c>
      <c r="G943" s="412"/>
      <c r="H943" s="411"/>
      <c r="I943" s="410"/>
      <c r="J943" s="409" t="s">
        <v>4893</v>
      </c>
      <c r="K943" s="408"/>
      <c r="L943" s="407" t="s">
        <v>3</v>
      </c>
      <c r="M943" s="406">
        <v>75</v>
      </c>
      <c r="P943" s="405"/>
      <c r="R943" s="405"/>
    </row>
    <row r="944" spans="1:18" s="396" customFormat="1" ht="22.5">
      <c r="A944" s="784">
        <v>186</v>
      </c>
      <c r="B944" s="437" t="s">
        <v>76</v>
      </c>
      <c r="C944" s="438" t="s">
        <v>78</v>
      </c>
      <c r="D944" s="437" t="s">
        <v>23</v>
      </c>
      <c r="E944" s="772" t="s">
        <v>80</v>
      </c>
      <c r="F944" s="772"/>
      <c r="G944" s="772" t="s">
        <v>71</v>
      </c>
      <c r="H944" s="773"/>
      <c r="I944" s="436"/>
      <c r="J944" s="435"/>
      <c r="K944" s="435"/>
      <c r="L944" s="435"/>
      <c r="M944" s="434"/>
      <c r="P944" s="405"/>
      <c r="R944" s="405"/>
    </row>
    <row r="945" spans="1:18" s="396" customFormat="1" ht="135">
      <c r="A945" s="785"/>
      <c r="B945" s="433" t="s">
        <v>5994</v>
      </c>
      <c r="C945" s="433" t="s">
        <v>5993</v>
      </c>
      <c r="D945" s="432">
        <v>43759</v>
      </c>
      <c r="E945" s="431"/>
      <c r="F945" s="430" t="s">
        <v>5254</v>
      </c>
      <c r="G945" s="774" t="s">
        <v>5991</v>
      </c>
      <c r="H945" s="775"/>
      <c r="I945" s="776"/>
      <c r="J945" s="429" t="s">
        <v>6</v>
      </c>
      <c r="K945" s="428"/>
      <c r="L945" s="425" t="s">
        <v>3</v>
      </c>
      <c r="M945" s="427">
        <v>314</v>
      </c>
      <c r="P945" s="405"/>
      <c r="R945" s="405"/>
    </row>
    <row r="946" spans="1:18" s="396" customFormat="1" ht="22.5">
      <c r="A946" s="785"/>
      <c r="B946" s="394" t="s">
        <v>77</v>
      </c>
      <c r="C946" s="374" t="s">
        <v>79</v>
      </c>
      <c r="D946" s="394" t="s">
        <v>22</v>
      </c>
      <c r="E946" s="758" t="s">
        <v>81</v>
      </c>
      <c r="F946" s="758"/>
      <c r="G946" s="777"/>
      <c r="H946" s="778"/>
      <c r="I946" s="779"/>
      <c r="J946" s="426" t="s">
        <v>17</v>
      </c>
      <c r="K946" s="425"/>
      <c r="L946" s="419"/>
      <c r="M946" s="424"/>
      <c r="P946" s="405"/>
      <c r="R946" s="405"/>
    </row>
    <row r="947" spans="1:18" s="396" customFormat="1">
      <c r="A947" s="785"/>
      <c r="B947" s="394"/>
      <c r="C947" s="374"/>
      <c r="D947" s="394"/>
      <c r="E947" s="394"/>
      <c r="F947" s="394"/>
      <c r="G947" s="423"/>
      <c r="H947" s="422"/>
      <c r="I947" s="421"/>
      <c r="J947" s="420" t="s">
        <v>5</v>
      </c>
      <c r="K947" s="419"/>
      <c r="L947" s="419"/>
      <c r="M947" s="418"/>
      <c r="P947" s="405"/>
      <c r="R947" s="405"/>
    </row>
    <row r="948" spans="1:18" s="396" customFormat="1" ht="23.25" thickBot="1">
      <c r="A948" s="786"/>
      <c r="B948" s="417" t="s">
        <v>5992</v>
      </c>
      <c r="C948" s="416" t="s">
        <v>5991</v>
      </c>
      <c r="D948" s="415">
        <v>43761</v>
      </c>
      <c r="E948" s="414" t="s">
        <v>4</v>
      </c>
      <c r="F948" s="413" t="s">
        <v>5987</v>
      </c>
      <c r="G948" s="412"/>
      <c r="H948" s="411"/>
      <c r="I948" s="410"/>
      <c r="J948" s="409" t="s">
        <v>4893</v>
      </c>
      <c r="K948" s="408"/>
      <c r="L948" s="407"/>
      <c r="M948" s="406"/>
      <c r="P948" s="405"/>
      <c r="R948" s="405"/>
    </row>
    <row r="949" spans="1:18" s="396" customFormat="1" ht="22.5">
      <c r="A949" s="784">
        <v>187</v>
      </c>
      <c r="B949" s="437" t="s">
        <v>76</v>
      </c>
      <c r="C949" s="438" t="s">
        <v>78</v>
      </c>
      <c r="D949" s="437" t="s">
        <v>23</v>
      </c>
      <c r="E949" s="772" t="s">
        <v>80</v>
      </c>
      <c r="F949" s="772"/>
      <c r="G949" s="772" t="s">
        <v>71</v>
      </c>
      <c r="H949" s="773"/>
      <c r="I949" s="436"/>
      <c r="J949" s="435"/>
      <c r="K949" s="435"/>
      <c r="L949" s="435"/>
      <c r="M949" s="434"/>
      <c r="P949" s="405"/>
      <c r="R949" s="405"/>
    </row>
    <row r="950" spans="1:18" s="396" customFormat="1" ht="67.5">
      <c r="A950" s="785"/>
      <c r="B950" s="433" t="s">
        <v>5990</v>
      </c>
      <c r="C950" s="433" t="s">
        <v>5989</v>
      </c>
      <c r="D950" s="432">
        <v>43759</v>
      </c>
      <c r="E950" s="431"/>
      <c r="F950" s="430" t="s">
        <v>5254</v>
      </c>
      <c r="G950" s="774" t="s">
        <v>5988</v>
      </c>
      <c r="H950" s="775"/>
      <c r="I950" s="776"/>
      <c r="J950" s="429" t="s">
        <v>6</v>
      </c>
      <c r="K950" s="428"/>
      <c r="L950" s="425" t="s">
        <v>3</v>
      </c>
      <c r="M950" s="427">
        <v>314</v>
      </c>
      <c r="P950" s="405"/>
      <c r="R950" s="405"/>
    </row>
    <row r="951" spans="1:18" s="396" customFormat="1" ht="22.5">
      <c r="A951" s="785"/>
      <c r="B951" s="394" t="s">
        <v>77</v>
      </c>
      <c r="C951" s="374" t="s">
        <v>79</v>
      </c>
      <c r="D951" s="394" t="s">
        <v>22</v>
      </c>
      <c r="E951" s="758" t="s">
        <v>81</v>
      </c>
      <c r="F951" s="758"/>
      <c r="G951" s="777"/>
      <c r="H951" s="778"/>
      <c r="I951" s="779"/>
      <c r="J951" s="426" t="s">
        <v>17</v>
      </c>
      <c r="K951" s="425"/>
      <c r="L951" s="419" t="s">
        <v>3</v>
      </c>
      <c r="M951" s="424">
        <v>226.6</v>
      </c>
      <c r="P951" s="405"/>
      <c r="R951" s="405"/>
    </row>
    <row r="952" spans="1:18" s="396" customFormat="1">
      <c r="A952" s="785"/>
      <c r="B952" s="394"/>
      <c r="C952" s="374"/>
      <c r="D952" s="394"/>
      <c r="E952" s="394"/>
      <c r="F952" s="394"/>
      <c r="G952" s="423"/>
      <c r="H952" s="422"/>
      <c r="I952" s="421"/>
      <c r="J952" s="420" t="s">
        <v>5</v>
      </c>
      <c r="K952" s="419"/>
      <c r="L952" s="419" t="s">
        <v>3</v>
      </c>
      <c r="M952" s="418">
        <v>165</v>
      </c>
      <c r="P952" s="405"/>
      <c r="R952" s="405"/>
    </row>
    <row r="953" spans="1:18" s="396" customFormat="1" ht="13.5" thickBot="1">
      <c r="A953" s="786"/>
      <c r="B953" s="417" t="s">
        <v>4991</v>
      </c>
      <c r="C953" s="416" t="s">
        <v>5988</v>
      </c>
      <c r="D953" s="415">
        <v>43761</v>
      </c>
      <c r="E953" s="414" t="s">
        <v>4</v>
      </c>
      <c r="F953" s="413" t="s">
        <v>5987</v>
      </c>
      <c r="G953" s="412"/>
      <c r="H953" s="411"/>
      <c r="I953" s="410"/>
      <c r="J953" s="409" t="s">
        <v>4893</v>
      </c>
      <c r="K953" s="408"/>
      <c r="L953" s="407" t="s">
        <v>3</v>
      </c>
      <c r="M953" s="406">
        <v>147</v>
      </c>
      <c r="P953" s="405"/>
      <c r="R953" s="405"/>
    </row>
    <row r="954" spans="1:18" s="396" customFormat="1" ht="22.5">
      <c r="A954" s="784">
        <v>188</v>
      </c>
      <c r="B954" s="437" t="s">
        <v>76</v>
      </c>
      <c r="C954" s="438" t="s">
        <v>78</v>
      </c>
      <c r="D954" s="437" t="s">
        <v>23</v>
      </c>
      <c r="E954" s="772" t="s">
        <v>80</v>
      </c>
      <c r="F954" s="772"/>
      <c r="G954" s="772" t="s">
        <v>71</v>
      </c>
      <c r="H954" s="773"/>
      <c r="I954" s="436"/>
      <c r="J954" s="435"/>
      <c r="K954" s="435"/>
      <c r="L954" s="435"/>
      <c r="M954" s="434"/>
      <c r="P954" s="405"/>
      <c r="R954" s="405"/>
    </row>
    <row r="955" spans="1:18" s="396" customFormat="1" ht="30.6" customHeight="1">
      <c r="A955" s="785"/>
      <c r="B955" s="433" t="s">
        <v>5986</v>
      </c>
      <c r="C955" s="433" t="s">
        <v>5985</v>
      </c>
      <c r="D955" s="432">
        <v>43740</v>
      </c>
      <c r="E955" s="431"/>
      <c r="F955" s="430" t="s">
        <v>4965</v>
      </c>
      <c r="G955" s="774" t="s">
        <v>5984</v>
      </c>
      <c r="H955" s="775"/>
      <c r="I955" s="776"/>
      <c r="J955" s="429" t="s">
        <v>6</v>
      </c>
      <c r="K955" s="428"/>
      <c r="L955" s="425" t="s">
        <v>3</v>
      </c>
      <c r="M955" s="427">
        <v>480</v>
      </c>
      <c r="P955" s="405"/>
      <c r="R955" s="405"/>
    </row>
    <row r="956" spans="1:18" s="396" customFormat="1" ht="22.5">
      <c r="A956" s="785"/>
      <c r="B956" s="394" t="s">
        <v>77</v>
      </c>
      <c r="C956" s="374" t="s">
        <v>79</v>
      </c>
      <c r="D956" s="394" t="s">
        <v>22</v>
      </c>
      <c r="E956" s="758" t="s">
        <v>81</v>
      </c>
      <c r="F956" s="758"/>
      <c r="G956" s="777"/>
      <c r="H956" s="778"/>
      <c r="I956" s="779"/>
      <c r="J956" s="426" t="s">
        <v>17</v>
      </c>
      <c r="K956" s="425"/>
      <c r="L956" s="419" t="s">
        <v>3</v>
      </c>
      <c r="M956" s="424">
        <v>379.6</v>
      </c>
      <c r="P956" s="405"/>
      <c r="R956" s="405"/>
    </row>
    <row r="957" spans="1:18" s="396" customFormat="1">
      <c r="A957" s="785"/>
      <c r="B957" s="394"/>
      <c r="C957" s="374"/>
      <c r="D957" s="394"/>
      <c r="E957" s="394"/>
      <c r="F957" s="394"/>
      <c r="G957" s="423"/>
      <c r="H957" s="422"/>
      <c r="I957" s="421"/>
      <c r="J957" s="420" t="s">
        <v>5</v>
      </c>
      <c r="K957" s="419"/>
      <c r="L957" s="419"/>
      <c r="M957" s="418"/>
      <c r="P957" s="405"/>
      <c r="R957" s="405"/>
    </row>
    <row r="958" spans="1:18" s="396" customFormat="1" ht="13.5" thickBot="1">
      <c r="A958" s="786"/>
      <c r="B958" s="417" t="s">
        <v>572</v>
      </c>
      <c r="C958" s="416" t="s">
        <v>5984</v>
      </c>
      <c r="D958" s="415">
        <v>43744</v>
      </c>
      <c r="E958" s="414" t="s">
        <v>4</v>
      </c>
      <c r="F958" s="413" t="s">
        <v>5122</v>
      </c>
      <c r="G958" s="412"/>
      <c r="H958" s="411"/>
      <c r="I958" s="410"/>
      <c r="J958" s="409" t="s">
        <v>4893</v>
      </c>
      <c r="K958" s="408"/>
      <c r="L958" s="407"/>
      <c r="M958" s="406"/>
      <c r="P958" s="405"/>
      <c r="R958" s="405"/>
    </row>
    <row r="959" spans="1:18" s="396" customFormat="1" ht="22.5">
      <c r="A959" s="784">
        <v>189</v>
      </c>
      <c r="B959" s="437" t="s">
        <v>76</v>
      </c>
      <c r="C959" s="438" t="s">
        <v>78</v>
      </c>
      <c r="D959" s="437" t="s">
        <v>23</v>
      </c>
      <c r="E959" s="772" t="s">
        <v>80</v>
      </c>
      <c r="F959" s="772"/>
      <c r="G959" s="772" t="s">
        <v>71</v>
      </c>
      <c r="H959" s="773"/>
      <c r="I959" s="436"/>
      <c r="J959" s="435"/>
      <c r="K959" s="435"/>
      <c r="L959" s="435"/>
      <c r="M959" s="434"/>
      <c r="P959" s="405"/>
      <c r="R959" s="405"/>
    </row>
    <row r="960" spans="1:18" s="396" customFormat="1" ht="20.45" customHeight="1">
      <c r="A960" s="785"/>
      <c r="B960" s="433" t="s">
        <v>5983</v>
      </c>
      <c r="C960" s="433" t="s">
        <v>5982</v>
      </c>
      <c r="D960" s="432">
        <v>43907</v>
      </c>
      <c r="E960" s="431"/>
      <c r="F960" s="430" t="s">
        <v>5981</v>
      </c>
      <c r="G960" s="774" t="s">
        <v>4895</v>
      </c>
      <c r="H960" s="775"/>
      <c r="I960" s="776"/>
      <c r="J960" s="429" t="s">
        <v>6</v>
      </c>
      <c r="K960" s="428"/>
      <c r="L960" s="425" t="s">
        <v>3</v>
      </c>
      <c r="M960" s="427">
        <v>128</v>
      </c>
      <c r="P960" s="405"/>
      <c r="R960" s="405"/>
    </row>
    <row r="961" spans="1:18" s="396" customFormat="1" ht="22.5">
      <c r="A961" s="785"/>
      <c r="B961" s="394" t="s">
        <v>77</v>
      </c>
      <c r="C961" s="374" t="s">
        <v>79</v>
      </c>
      <c r="D961" s="394" t="s">
        <v>22</v>
      </c>
      <c r="E961" s="758" t="s">
        <v>81</v>
      </c>
      <c r="F961" s="758"/>
      <c r="G961" s="777"/>
      <c r="H961" s="778"/>
      <c r="I961" s="779"/>
      <c r="J961" s="426" t="s">
        <v>17</v>
      </c>
      <c r="K961" s="425"/>
      <c r="L961" s="419" t="s">
        <v>93</v>
      </c>
      <c r="M961" s="424">
        <v>214.8</v>
      </c>
      <c r="P961" s="405"/>
      <c r="R961" s="405"/>
    </row>
    <row r="962" spans="1:18" s="396" customFormat="1">
      <c r="A962" s="785"/>
      <c r="B962" s="394"/>
      <c r="C962" s="374"/>
      <c r="D962" s="394"/>
      <c r="E962" s="394"/>
      <c r="F962" s="394"/>
      <c r="G962" s="423"/>
      <c r="H962" s="422"/>
      <c r="I962" s="421"/>
      <c r="J962" s="420" t="s">
        <v>5</v>
      </c>
      <c r="K962" s="419"/>
      <c r="L962" s="419"/>
      <c r="M962" s="418"/>
      <c r="P962" s="405"/>
      <c r="R962" s="405"/>
    </row>
    <row r="963" spans="1:18" s="396" customFormat="1" ht="13.5" thickBot="1">
      <c r="A963" s="786"/>
      <c r="B963" s="417" t="s">
        <v>572</v>
      </c>
      <c r="C963" s="416" t="s">
        <v>4895</v>
      </c>
      <c r="D963" s="415">
        <v>43908</v>
      </c>
      <c r="E963" s="414" t="s">
        <v>4</v>
      </c>
      <c r="F963" s="413" t="s">
        <v>5980</v>
      </c>
      <c r="G963" s="412"/>
      <c r="H963" s="411"/>
      <c r="I963" s="410"/>
      <c r="J963" s="409" t="s">
        <v>4893</v>
      </c>
      <c r="K963" s="408"/>
      <c r="L963" s="407" t="s">
        <v>3</v>
      </c>
      <c r="M963" s="406">
        <v>28</v>
      </c>
      <c r="P963" s="405"/>
      <c r="R963" s="405"/>
    </row>
    <row r="964" spans="1:18" s="396" customFormat="1" ht="22.5">
      <c r="A964" s="784">
        <v>190</v>
      </c>
      <c r="B964" s="437" t="s">
        <v>76</v>
      </c>
      <c r="C964" s="438" t="s">
        <v>78</v>
      </c>
      <c r="D964" s="437" t="s">
        <v>23</v>
      </c>
      <c r="E964" s="772" t="s">
        <v>80</v>
      </c>
      <c r="F964" s="772"/>
      <c r="G964" s="772" t="s">
        <v>71</v>
      </c>
      <c r="H964" s="773"/>
      <c r="I964" s="436"/>
      <c r="J964" s="435"/>
      <c r="K964" s="435"/>
      <c r="L964" s="435"/>
      <c r="M964" s="434"/>
      <c r="P964" s="405"/>
      <c r="R964" s="405"/>
    </row>
    <row r="965" spans="1:18" s="396" customFormat="1" ht="30.6" customHeight="1">
      <c r="A965" s="785"/>
      <c r="B965" s="433" t="s">
        <v>5979</v>
      </c>
      <c r="C965" s="433" t="s">
        <v>5978</v>
      </c>
      <c r="D965" s="432">
        <v>43816</v>
      </c>
      <c r="E965" s="431"/>
      <c r="F965" s="430" t="s">
        <v>5977</v>
      </c>
      <c r="G965" s="774" t="s">
        <v>5976</v>
      </c>
      <c r="H965" s="775"/>
      <c r="I965" s="776"/>
      <c r="J965" s="429" t="s">
        <v>6</v>
      </c>
      <c r="K965" s="428"/>
      <c r="L965" s="425" t="s">
        <v>3</v>
      </c>
      <c r="M965" s="427">
        <v>132</v>
      </c>
      <c r="P965" s="405"/>
      <c r="R965" s="405"/>
    </row>
    <row r="966" spans="1:18" s="396" customFormat="1" ht="22.5">
      <c r="A966" s="785"/>
      <c r="B966" s="394" t="s">
        <v>77</v>
      </c>
      <c r="C966" s="374" t="s">
        <v>79</v>
      </c>
      <c r="D966" s="394" t="s">
        <v>22</v>
      </c>
      <c r="E966" s="758" t="s">
        <v>81</v>
      </c>
      <c r="F966" s="758"/>
      <c r="G966" s="777"/>
      <c r="H966" s="778"/>
      <c r="I966" s="779"/>
      <c r="J966" s="426" t="s">
        <v>17</v>
      </c>
      <c r="K966" s="425"/>
      <c r="L966" s="419" t="s">
        <v>3</v>
      </c>
      <c r="M966" s="424">
        <v>564</v>
      </c>
      <c r="P966" s="405"/>
      <c r="R966" s="405"/>
    </row>
    <row r="967" spans="1:18" s="396" customFormat="1">
      <c r="A967" s="785"/>
      <c r="B967" s="394"/>
      <c r="C967" s="374"/>
      <c r="D967" s="394"/>
      <c r="E967" s="394"/>
      <c r="F967" s="394"/>
      <c r="G967" s="423"/>
      <c r="H967" s="422"/>
      <c r="I967" s="421"/>
      <c r="J967" s="420" t="s">
        <v>5</v>
      </c>
      <c r="K967" s="419"/>
      <c r="L967" s="419" t="s">
        <v>3</v>
      </c>
      <c r="M967" s="418">
        <v>26</v>
      </c>
      <c r="P967" s="405"/>
      <c r="R967" s="405"/>
    </row>
    <row r="968" spans="1:18" s="396" customFormat="1" ht="13.5" thickBot="1">
      <c r="A968" s="786"/>
      <c r="B968" s="417" t="s">
        <v>5191</v>
      </c>
      <c r="C968" s="416" t="s">
        <v>5976</v>
      </c>
      <c r="D968" s="415">
        <v>43817</v>
      </c>
      <c r="E968" s="414" t="s">
        <v>4</v>
      </c>
      <c r="F968" s="413" t="s">
        <v>5975</v>
      </c>
      <c r="G968" s="412"/>
      <c r="H968" s="411"/>
      <c r="I968" s="410"/>
      <c r="J968" s="409" t="s">
        <v>4893</v>
      </c>
      <c r="K968" s="408"/>
      <c r="L968" s="407"/>
      <c r="M968" s="406"/>
      <c r="P968" s="405"/>
      <c r="R968" s="405"/>
    </row>
    <row r="969" spans="1:18" s="396" customFormat="1" ht="22.5">
      <c r="A969" s="784">
        <v>191</v>
      </c>
      <c r="B969" s="437" t="s">
        <v>76</v>
      </c>
      <c r="C969" s="438" t="s">
        <v>78</v>
      </c>
      <c r="D969" s="437" t="s">
        <v>23</v>
      </c>
      <c r="E969" s="772" t="s">
        <v>80</v>
      </c>
      <c r="F969" s="772"/>
      <c r="G969" s="772" t="s">
        <v>71</v>
      </c>
      <c r="H969" s="773"/>
      <c r="I969" s="436"/>
      <c r="J969" s="435"/>
      <c r="K969" s="435"/>
      <c r="L969" s="435"/>
      <c r="M969" s="434"/>
      <c r="P969" s="405"/>
      <c r="R969" s="405"/>
    </row>
    <row r="970" spans="1:18" s="396" customFormat="1" ht="90">
      <c r="A970" s="785"/>
      <c r="B970" s="433" t="s">
        <v>5974</v>
      </c>
      <c r="C970" s="433" t="s">
        <v>5973</v>
      </c>
      <c r="D970" s="432">
        <v>43870</v>
      </c>
      <c r="E970" s="431"/>
      <c r="F970" s="430" t="s">
        <v>5972</v>
      </c>
      <c r="G970" s="774" t="s">
        <v>5971</v>
      </c>
      <c r="H970" s="775"/>
      <c r="I970" s="776"/>
      <c r="J970" s="429" t="s">
        <v>6</v>
      </c>
      <c r="K970" s="428"/>
      <c r="L970" s="425" t="s">
        <v>3</v>
      </c>
      <c r="M970" s="427">
        <v>830</v>
      </c>
      <c r="P970" s="405"/>
      <c r="R970" s="405"/>
    </row>
    <row r="971" spans="1:18" s="396" customFormat="1" ht="22.5">
      <c r="A971" s="785"/>
      <c r="B971" s="394" t="s">
        <v>77</v>
      </c>
      <c r="C971" s="374" t="s">
        <v>79</v>
      </c>
      <c r="D971" s="394" t="s">
        <v>22</v>
      </c>
      <c r="E971" s="758" t="s">
        <v>81</v>
      </c>
      <c r="F971" s="758"/>
      <c r="G971" s="777"/>
      <c r="H971" s="778"/>
      <c r="I971" s="779"/>
      <c r="J971" s="426" t="s">
        <v>17</v>
      </c>
      <c r="K971" s="425"/>
      <c r="L971" s="419"/>
      <c r="M971" s="424"/>
      <c r="P971" s="405"/>
      <c r="R971" s="405"/>
    </row>
    <row r="972" spans="1:18" s="396" customFormat="1">
      <c r="A972" s="785"/>
      <c r="B972" s="394"/>
      <c r="C972" s="374"/>
      <c r="D972" s="394"/>
      <c r="E972" s="394"/>
      <c r="F972" s="394"/>
      <c r="G972" s="423"/>
      <c r="H972" s="422"/>
      <c r="I972" s="421"/>
      <c r="J972" s="420" t="s">
        <v>5</v>
      </c>
      <c r="K972" s="419"/>
      <c r="L972" s="419" t="s">
        <v>3</v>
      </c>
      <c r="M972" s="418">
        <v>305.5</v>
      </c>
      <c r="P972" s="405"/>
      <c r="R972" s="405"/>
    </row>
    <row r="973" spans="1:18" s="396" customFormat="1" ht="13.5" thickBot="1">
      <c r="A973" s="786"/>
      <c r="B973" s="417" t="s">
        <v>4960</v>
      </c>
      <c r="C973" s="416" t="s">
        <v>5971</v>
      </c>
      <c r="D973" s="415">
        <v>43875</v>
      </c>
      <c r="E973" s="414" t="s">
        <v>4</v>
      </c>
      <c r="F973" s="413" t="s">
        <v>5970</v>
      </c>
      <c r="G973" s="412"/>
      <c r="H973" s="411"/>
      <c r="I973" s="410"/>
      <c r="J973" s="409" t="s">
        <v>4893</v>
      </c>
      <c r="K973" s="408"/>
      <c r="L973" s="407" t="s">
        <v>3</v>
      </c>
      <c r="M973" s="406">
        <v>207</v>
      </c>
      <c r="P973" s="405"/>
      <c r="R973" s="405"/>
    </row>
    <row r="974" spans="1:18" s="396" customFormat="1" ht="22.5">
      <c r="A974" s="784">
        <v>192</v>
      </c>
      <c r="B974" s="437" t="s">
        <v>76</v>
      </c>
      <c r="C974" s="438" t="s">
        <v>78</v>
      </c>
      <c r="D974" s="437" t="s">
        <v>23</v>
      </c>
      <c r="E974" s="772" t="s">
        <v>80</v>
      </c>
      <c r="F974" s="772"/>
      <c r="G974" s="772" t="s">
        <v>71</v>
      </c>
      <c r="H974" s="773"/>
      <c r="I974" s="436"/>
      <c r="J974" s="435"/>
      <c r="K974" s="435"/>
      <c r="L974" s="435"/>
      <c r="M974" s="434"/>
      <c r="P974" s="405"/>
      <c r="R974" s="405"/>
    </row>
    <row r="975" spans="1:18" s="396" customFormat="1" ht="112.5">
      <c r="A975" s="785"/>
      <c r="B975" s="433" t="s">
        <v>5969</v>
      </c>
      <c r="C975" s="433" t="s">
        <v>5968</v>
      </c>
      <c r="D975" s="432">
        <v>43759</v>
      </c>
      <c r="E975" s="431"/>
      <c r="F975" s="430" t="s">
        <v>5967</v>
      </c>
      <c r="G975" s="774" t="s">
        <v>5966</v>
      </c>
      <c r="H975" s="775"/>
      <c r="I975" s="776"/>
      <c r="J975" s="429" t="s">
        <v>6</v>
      </c>
      <c r="K975" s="428"/>
      <c r="L975" s="425" t="s">
        <v>3</v>
      </c>
      <c r="M975" s="427">
        <v>396</v>
      </c>
      <c r="P975" s="405"/>
      <c r="R975" s="405"/>
    </row>
    <row r="976" spans="1:18" s="396" customFormat="1" ht="22.5">
      <c r="A976" s="785"/>
      <c r="B976" s="394" t="s">
        <v>77</v>
      </c>
      <c r="C976" s="374" t="s">
        <v>79</v>
      </c>
      <c r="D976" s="394" t="s">
        <v>22</v>
      </c>
      <c r="E976" s="758" t="s">
        <v>81</v>
      </c>
      <c r="F976" s="758"/>
      <c r="G976" s="777"/>
      <c r="H976" s="778"/>
      <c r="I976" s="779"/>
      <c r="J976" s="426" t="s">
        <v>17</v>
      </c>
      <c r="K976" s="425"/>
      <c r="L976" s="419"/>
      <c r="M976" s="424"/>
      <c r="P976" s="405"/>
      <c r="R976" s="405"/>
    </row>
    <row r="977" spans="1:18" s="396" customFormat="1" ht="12.6" customHeight="1">
      <c r="A977" s="785"/>
      <c r="B977" s="394"/>
      <c r="C977" s="374"/>
      <c r="D977" s="394"/>
      <c r="E977" s="394"/>
      <c r="F977" s="394"/>
      <c r="G977" s="423"/>
      <c r="H977" s="422"/>
      <c r="I977" s="421"/>
      <c r="J977" s="420" t="s">
        <v>5</v>
      </c>
      <c r="K977" s="419"/>
      <c r="L977" s="419" t="s">
        <v>93</v>
      </c>
      <c r="M977" s="418">
        <v>272</v>
      </c>
      <c r="P977" s="405"/>
      <c r="R977" s="405"/>
    </row>
    <row r="978" spans="1:18" s="396" customFormat="1" hidden="1">
      <c r="A978" s="785"/>
      <c r="B978" s="442"/>
      <c r="C978" s="443"/>
      <c r="D978" s="442"/>
      <c r="E978" s="441"/>
      <c r="F978" s="440"/>
      <c r="G978" s="423"/>
      <c r="H978" s="422"/>
      <c r="I978" s="421"/>
      <c r="J978" s="420" t="s">
        <v>5843</v>
      </c>
      <c r="K978" s="419"/>
      <c r="L978" s="419" t="s">
        <v>93</v>
      </c>
      <c r="M978" s="418">
        <v>149.4</v>
      </c>
      <c r="P978" s="405"/>
      <c r="R978" s="405"/>
    </row>
    <row r="979" spans="1:18" s="396" customFormat="1" ht="13.5" thickBot="1">
      <c r="A979" s="786"/>
      <c r="B979" s="417" t="s">
        <v>4960</v>
      </c>
      <c r="C979" s="416" t="s">
        <v>5966</v>
      </c>
      <c r="D979" s="415">
        <v>43763</v>
      </c>
      <c r="E979" s="414" t="s">
        <v>4</v>
      </c>
      <c r="F979" s="413" t="s">
        <v>5243</v>
      </c>
      <c r="G979" s="412"/>
      <c r="H979" s="411"/>
      <c r="I979" s="410"/>
      <c r="J979" s="409" t="s">
        <v>5843</v>
      </c>
      <c r="K979" s="408"/>
      <c r="L979" s="407" t="s">
        <v>3</v>
      </c>
      <c r="M979" s="406">
        <v>200</v>
      </c>
      <c r="P979" s="405"/>
      <c r="R979" s="405"/>
    </row>
    <row r="980" spans="1:18" s="396" customFormat="1" ht="22.5">
      <c r="A980" s="784">
        <v>193</v>
      </c>
      <c r="B980" s="437" t="s">
        <v>76</v>
      </c>
      <c r="C980" s="438" t="s">
        <v>78</v>
      </c>
      <c r="D980" s="437" t="s">
        <v>23</v>
      </c>
      <c r="E980" s="772" t="s">
        <v>80</v>
      </c>
      <c r="F980" s="772"/>
      <c r="G980" s="772" t="s">
        <v>71</v>
      </c>
      <c r="H980" s="773"/>
      <c r="I980" s="436"/>
      <c r="J980" s="435"/>
      <c r="K980" s="435"/>
      <c r="L980" s="435"/>
      <c r="M980" s="434"/>
      <c r="P980" s="405"/>
      <c r="R980" s="405"/>
    </row>
    <row r="981" spans="1:18" s="396" customFormat="1" ht="123.75">
      <c r="A981" s="785"/>
      <c r="B981" s="433" t="s">
        <v>5965</v>
      </c>
      <c r="C981" s="433" t="s">
        <v>5964</v>
      </c>
      <c r="D981" s="432">
        <v>43753</v>
      </c>
      <c r="E981" s="431"/>
      <c r="F981" s="430" t="s">
        <v>5955</v>
      </c>
      <c r="G981" s="774" t="s">
        <v>5954</v>
      </c>
      <c r="H981" s="775"/>
      <c r="I981" s="776"/>
      <c r="J981" s="429" t="s">
        <v>6</v>
      </c>
      <c r="K981" s="428"/>
      <c r="L981" s="425" t="s">
        <v>3</v>
      </c>
      <c r="M981" s="427">
        <v>348</v>
      </c>
      <c r="P981" s="405"/>
      <c r="R981" s="405"/>
    </row>
    <row r="982" spans="1:18" s="396" customFormat="1" ht="22.5">
      <c r="A982" s="785"/>
      <c r="B982" s="394" t="s">
        <v>77</v>
      </c>
      <c r="C982" s="374" t="s">
        <v>79</v>
      </c>
      <c r="D982" s="394" t="s">
        <v>22</v>
      </c>
      <c r="E982" s="758" t="s">
        <v>81</v>
      </c>
      <c r="F982" s="758"/>
      <c r="G982" s="777"/>
      <c r="H982" s="778"/>
      <c r="I982" s="779"/>
      <c r="J982" s="426" t="s">
        <v>17</v>
      </c>
      <c r="K982" s="425"/>
      <c r="L982" s="419"/>
      <c r="M982" s="424"/>
      <c r="P982" s="405"/>
      <c r="R982" s="405"/>
    </row>
    <row r="983" spans="1:18" s="396" customFormat="1">
      <c r="A983" s="785"/>
      <c r="B983" s="394"/>
      <c r="C983" s="374"/>
      <c r="D983" s="394"/>
      <c r="E983" s="394"/>
      <c r="F983" s="394"/>
      <c r="G983" s="423"/>
      <c r="H983" s="422"/>
      <c r="I983" s="421"/>
      <c r="J983" s="420" t="s">
        <v>5</v>
      </c>
      <c r="K983" s="419"/>
      <c r="L983" s="419" t="s">
        <v>93</v>
      </c>
      <c r="M983" s="418">
        <v>181.75</v>
      </c>
      <c r="P983" s="405"/>
      <c r="R983" s="405"/>
    </row>
    <row r="984" spans="1:18" s="396" customFormat="1" ht="13.5" thickBot="1">
      <c r="A984" s="786"/>
      <c r="B984" s="417" t="s">
        <v>4960</v>
      </c>
      <c r="C984" s="416" t="s">
        <v>5953</v>
      </c>
      <c r="D984" s="415">
        <v>43756</v>
      </c>
      <c r="E984" s="414" t="s">
        <v>4</v>
      </c>
      <c r="F984" s="413" t="s">
        <v>5350</v>
      </c>
      <c r="G984" s="412"/>
      <c r="H984" s="411"/>
      <c r="I984" s="410"/>
      <c r="J984" s="409" t="s">
        <v>5789</v>
      </c>
      <c r="K984" s="408"/>
      <c r="L984" s="407" t="s">
        <v>3</v>
      </c>
      <c r="M984" s="406">
        <v>100</v>
      </c>
      <c r="P984" s="405"/>
      <c r="R984" s="405"/>
    </row>
    <row r="985" spans="1:18" s="396" customFormat="1" ht="22.5">
      <c r="A985" s="784">
        <v>194</v>
      </c>
      <c r="B985" s="437" t="s">
        <v>76</v>
      </c>
      <c r="C985" s="438" t="s">
        <v>78</v>
      </c>
      <c r="D985" s="437" t="s">
        <v>23</v>
      </c>
      <c r="E985" s="772" t="s">
        <v>80</v>
      </c>
      <c r="F985" s="772"/>
      <c r="G985" s="772" t="s">
        <v>71</v>
      </c>
      <c r="H985" s="773"/>
      <c r="I985" s="436"/>
      <c r="J985" s="435"/>
      <c r="K985" s="435"/>
      <c r="L985" s="435"/>
      <c r="M985" s="434"/>
      <c r="P985" s="405"/>
      <c r="R985" s="405"/>
    </row>
    <row r="986" spans="1:18" s="396" customFormat="1" ht="20.45" customHeight="1">
      <c r="A986" s="785"/>
      <c r="B986" s="433" t="s">
        <v>5963</v>
      </c>
      <c r="C986" s="433" t="s">
        <v>5962</v>
      </c>
      <c r="D986" s="432">
        <v>43745</v>
      </c>
      <c r="E986" s="431"/>
      <c r="F986" s="430" t="s">
        <v>5961</v>
      </c>
      <c r="G986" s="774" t="s">
        <v>5960</v>
      </c>
      <c r="H986" s="775"/>
      <c r="I986" s="776"/>
      <c r="J986" s="429" t="s">
        <v>6</v>
      </c>
      <c r="K986" s="428"/>
      <c r="L986" s="425"/>
      <c r="M986" s="427"/>
      <c r="P986" s="405"/>
      <c r="R986" s="405"/>
    </row>
    <row r="987" spans="1:18" s="396" customFormat="1" ht="22.5">
      <c r="A987" s="785"/>
      <c r="B987" s="394" t="s">
        <v>77</v>
      </c>
      <c r="C987" s="374" t="s">
        <v>79</v>
      </c>
      <c r="D987" s="394" t="s">
        <v>22</v>
      </c>
      <c r="E987" s="758" t="s">
        <v>81</v>
      </c>
      <c r="F987" s="758"/>
      <c r="G987" s="777"/>
      <c r="H987" s="778"/>
      <c r="I987" s="779"/>
      <c r="J987" s="426" t="s">
        <v>17</v>
      </c>
      <c r="K987" s="425"/>
      <c r="L987" s="419" t="s">
        <v>93</v>
      </c>
      <c r="M987" s="424">
        <v>597.99</v>
      </c>
      <c r="P987" s="405"/>
      <c r="R987" s="405"/>
    </row>
    <row r="988" spans="1:18" s="396" customFormat="1">
      <c r="A988" s="785"/>
      <c r="B988" s="394"/>
      <c r="C988" s="374"/>
      <c r="D988" s="394"/>
      <c r="E988" s="394"/>
      <c r="F988" s="394"/>
      <c r="G988" s="423"/>
      <c r="H988" s="422"/>
      <c r="I988" s="421"/>
      <c r="J988" s="420" t="s">
        <v>5</v>
      </c>
      <c r="K988" s="419"/>
      <c r="L988" s="419"/>
      <c r="M988" s="418"/>
      <c r="P988" s="405"/>
      <c r="R988" s="405"/>
    </row>
    <row r="989" spans="1:18" s="396" customFormat="1" ht="13.5" thickBot="1">
      <c r="A989" s="786"/>
      <c r="B989" s="417" t="s">
        <v>4960</v>
      </c>
      <c r="C989" s="416" t="s">
        <v>5959</v>
      </c>
      <c r="D989" s="415">
        <v>43746</v>
      </c>
      <c r="E989" s="414" t="s">
        <v>4</v>
      </c>
      <c r="F989" s="413" t="s">
        <v>5958</v>
      </c>
      <c r="G989" s="412"/>
      <c r="H989" s="411"/>
      <c r="I989" s="410"/>
      <c r="J989" s="409" t="s">
        <v>4893</v>
      </c>
      <c r="K989" s="408"/>
      <c r="L989" s="407"/>
      <c r="M989" s="406"/>
      <c r="P989" s="405"/>
      <c r="R989" s="405"/>
    </row>
    <row r="990" spans="1:18" s="396" customFormat="1" ht="22.5">
      <c r="A990" s="784">
        <v>195</v>
      </c>
      <c r="B990" s="437" t="s">
        <v>76</v>
      </c>
      <c r="C990" s="438" t="s">
        <v>78</v>
      </c>
      <c r="D990" s="437" t="s">
        <v>23</v>
      </c>
      <c r="E990" s="772" t="s">
        <v>80</v>
      </c>
      <c r="F990" s="772"/>
      <c r="G990" s="772" t="s">
        <v>71</v>
      </c>
      <c r="H990" s="773"/>
      <c r="I990" s="436"/>
      <c r="J990" s="435"/>
      <c r="K990" s="435"/>
      <c r="L990" s="435"/>
      <c r="M990" s="434"/>
      <c r="P990" s="405"/>
      <c r="R990" s="405"/>
    </row>
    <row r="991" spans="1:18" s="396" customFormat="1" ht="135">
      <c r="A991" s="785"/>
      <c r="B991" s="433" t="s">
        <v>5957</v>
      </c>
      <c r="C991" s="433" t="s">
        <v>5956</v>
      </c>
      <c r="D991" s="432">
        <v>43753</v>
      </c>
      <c r="E991" s="431"/>
      <c r="F991" s="430" t="s">
        <v>5955</v>
      </c>
      <c r="G991" s="774" t="s">
        <v>5954</v>
      </c>
      <c r="H991" s="775"/>
      <c r="I991" s="776"/>
      <c r="J991" s="429" t="s">
        <v>6</v>
      </c>
      <c r="K991" s="428"/>
      <c r="L991" s="425" t="s">
        <v>3</v>
      </c>
      <c r="M991" s="427">
        <v>348</v>
      </c>
      <c r="P991" s="405"/>
      <c r="R991" s="405"/>
    </row>
    <row r="992" spans="1:18" s="396" customFormat="1" ht="22.5">
      <c r="A992" s="785"/>
      <c r="B992" s="394" t="s">
        <v>77</v>
      </c>
      <c r="C992" s="374" t="s">
        <v>79</v>
      </c>
      <c r="D992" s="394" t="s">
        <v>22</v>
      </c>
      <c r="E992" s="758" t="s">
        <v>81</v>
      </c>
      <c r="F992" s="758"/>
      <c r="G992" s="777"/>
      <c r="H992" s="778"/>
      <c r="I992" s="779"/>
      <c r="J992" s="426" t="s">
        <v>17</v>
      </c>
      <c r="K992" s="425"/>
      <c r="L992" s="419"/>
      <c r="M992" s="424"/>
      <c r="P992" s="405"/>
      <c r="R992" s="405"/>
    </row>
    <row r="993" spans="1:18" s="396" customFormat="1">
      <c r="A993" s="785"/>
      <c r="B993" s="394"/>
      <c r="C993" s="374"/>
      <c r="D993" s="394"/>
      <c r="E993" s="394"/>
      <c r="F993" s="394"/>
      <c r="G993" s="423"/>
      <c r="H993" s="422"/>
      <c r="I993" s="421"/>
      <c r="J993" s="420" t="s">
        <v>5</v>
      </c>
      <c r="K993" s="419"/>
      <c r="L993" s="419" t="s">
        <v>93</v>
      </c>
      <c r="M993" s="418">
        <v>44</v>
      </c>
      <c r="P993" s="405"/>
      <c r="R993" s="405"/>
    </row>
    <row r="994" spans="1:18" s="396" customFormat="1" ht="13.5" thickBot="1">
      <c r="A994" s="786"/>
      <c r="B994" s="417" t="s">
        <v>4960</v>
      </c>
      <c r="C994" s="416" t="s">
        <v>5953</v>
      </c>
      <c r="D994" s="415">
        <v>43756</v>
      </c>
      <c r="E994" s="414" t="s">
        <v>4</v>
      </c>
      <c r="F994" s="413" t="s">
        <v>5350</v>
      </c>
      <c r="G994" s="412"/>
      <c r="H994" s="411"/>
      <c r="I994" s="410"/>
      <c r="J994" s="409" t="s">
        <v>5843</v>
      </c>
      <c r="K994" s="408"/>
      <c r="L994" s="407" t="s">
        <v>3</v>
      </c>
      <c r="M994" s="406">
        <v>100</v>
      </c>
      <c r="P994" s="405"/>
      <c r="R994" s="405"/>
    </row>
    <row r="995" spans="1:18" s="396" customFormat="1" ht="22.5">
      <c r="A995" s="784">
        <v>196</v>
      </c>
      <c r="B995" s="437" t="s">
        <v>76</v>
      </c>
      <c r="C995" s="438" t="s">
        <v>78</v>
      </c>
      <c r="D995" s="437" t="s">
        <v>23</v>
      </c>
      <c r="E995" s="772" t="s">
        <v>80</v>
      </c>
      <c r="F995" s="772"/>
      <c r="G995" s="772" t="s">
        <v>71</v>
      </c>
      <c r="H995" s="773"/>
      <c r="I995" s="436"/>
      <c r="J995" s="435"/>
      <c r="K995" s="435"/>
      <c r="L995" s="435"/>
      <c r="M995" s="434"/>
      <c r="P995" s="405"/>
      <c r="R995" s="405"/>
    </row>
    <row r="996" spans="1:18" s="396" customFormat="1" ht="90">
      <c r="A996" s="785"/>
      <c r="B996" s="433" t="s">
        <v>5952</v>
      </c>
      <c r="C996" s="433" t="s">
        <v>5951</v>
      </c>
      <c r="D996" s="432">
        <v>43887</v>
      </c>
      <c r="E996" s="431"/>
      <c r="F996" s="430" t="s">
        <v>5207</v>
      </c>
      <c r="G996" s="774" t="s">
        <v>5950</v>
      </c>
      <c r="H996" s="775"/>
      <c r="I996" s="776"/>
      <c r="J996" s="429" t="s">
        <v>6</v>
      </c>
      <c r="K996" s="428"/>
      <c r="L996" s="425" t="s">
        <v>3</v>
      </c>
      <c r="M996" s="427">
        <v>375</v>
      </c>
      <c r="P996" s="405"/>
      <c r="R996" s="405"/>
    </row>
    <row r="997" spans="1:18" s="396" customFormat="1" ht="22.5">
      <c r="A997" s="785"/>
      <c r="B997" s="394" t="s">
        <v>77</v>
      </c>
      <c r="C997" s="374" t="s">
        <v>79</v>
      </c>
      <c r="D997" s="394" t="s">
        <v>22</v>
      </c>
      <c r="E997" s="758" t="s">
        <v>81</v>
      </c>
      <c r="F997" s="758"/>
      <c r="G997" s="777"/>
      <c r="H997" s="778"/>
      <c r="I997" s="779"/>
      <c r="J997" s="426" t="s">
        <v>17</v>
      </c>
      <c r="K997" s="425"/>
      <c r="L997" s="419"/>
      <c r="M997" s="424"/>
      <c r="P997" s="405"/>
      <c r="R997" s="405"/>
    </row>
    <row r="998" spans="1:18" s="396" customFormat="1">
      <c r="A998" s="785"/>
      <c r="B998" s="394"/>
      <c r="C998" s="374"/>
      <c r="D998" s="394"/>
      <c r="E998" s="394"/>
      <c r="F998" s="394"/>
      <c r="G998" s="423"/>
      <c r="H998" s="422"/>
      <c r="I998" s="421"/>
      <c r="J998" s="420" t="s">
        <v>5</v>
      </c>
      <c r="K998" s="419"/>
      <c r="L998" s="419" t="s">
        <v>93</v>
      </c>
      <c r="M998" s="418">
        <v>40</v>
      </c>
      <c r="P998" s="405"/>
      <c r="R998" s="405"/>
    </row>
    <row r="999" spans="1:18" s="396" customFormat="1" ht="13.5" thickBot="1">
      <c r="A999" s="786"/>
      <c r="B999" s="417" t="s">
        <v>4991</v>
      </c>
      <c r="C999" s="416" t="s">
        <v>5950</v>
      </c>
      <c r="D999" s="415">
        <v>43891</v>
      </c>
      <c r="E999" s="414" t="s">
        <v>4</v>
      </c>
      <c r="F999" s="413" t="s">
        <v>5949</v>
      </c>
      <c r="G999" s="412"/>
      <c r="H999" s="411"/>
      <c r="I999" s="410"/>
      <c r="J999" s="409" t="s">
        <v>4893</v>
      </c>
      <c r="K999" s="408"/>
      <c r="L999" s="407"/>
      <c r="M999" s="406"/>
      <c r="P999" s="405"/>
      <c r="R999" s="405"/>
    </row>
    <row r="1000" spans="1:18" s="396" customFormat="1" ht="22.5">
      <c r="A1000" s="784">
        <v>197</v>
      </c>
      <c r="B1000" s="437" t="s">
        <v>76</v>
      </c>
      <c r="C1000" s="438" t="s">
        <v>78</v>
      </c>
      <c r="D1000" s="437" t="s">
        <v>23</v>
      </c>
      <c r="E1000" s="772" t="s">
        <v>80</v>
      </c>
      <c r="F1000" s="772"/>
      <c r="G1000" s="772" t="s">
        <v>71</v>
      </c>
      <c r="H1000" s="773"/>
      <c r="I1000" s="436"/>
      <c r="J1000" s="435"/>
      <c r="K1000" s="435"/>
      <c r="L1000" s="435"/>
      <c r="M1000" s="434"/>
      <c r="P1000" s="405"/>
      <c r="R1000" s="405"/>
    </row>
    <row r="1001" spans="1:18" s="396" customFormat="1" ht="20.45" customHeight="1">
      <c r="A1001" s="785"/>
      <c r="B1001" s="433" t="s">
        <v>5948</v>
      </c>
      <c r="C1001" s="433" t="s">
        <v>5947</v>
      </c>
      <c r="D1001" s="432">
        <v>43773</v>
      </c>
      <c r="E1001" s="431"/>
      <c r="F1001" s="430" t="s">
        <v>5946</v>
      </c>
      <c r="G1001" s="774" t="s">
        <v>5445</v>
      </c>
      <c r="H1001" s="775"/>
      <c r="I1001" s="776"/>
      <c r="J1001" s="429" t="s">
        <v>6</v>
      </c>
      <c r="K1001" s="428"/>
      <c r="L1001" s="425" t="s">
        <v>3</v>
      </c>
      <c r="M1001" s="427">
        <v>348</v>
      </c>
      <c r="P1001" s="405"/>
      <c r="R1001" s="405"/>
    </row>
    <row r="1002" spans="1:18" s="396" customFormat="1" ht="22.5">
      <c r="A1002" s="785"/>
      <c r="B1002" s="394" t="s">
        <v>77</v>
      </c>
      <c r="C1002" s="374" t="s">
        <v>79</v>
      </c>
      <c r="D1002" s="394" t="s">
        <v>22</v>
      </c>
      <c r="E1002" s="758" t="s">
        <v>81</v>
      </c>
      <c r="F1002" s="758"/>
      <c r="G1002" s="777"/>
      <c r="H1002" s="778"/>
      <c r="I1002" s="779"/>
      <c r="J1002" s="426" t="s">
        <v>17</v>
      </c>
      <c r="K1002" s="425"/>
      <c r="L1002" s="419"/>
      <c r="M1002" s="424"/>
      <c r="P1002" s="405"/>
      <c r="R1002" s="405"/>
    </row>
    <row r="1003" spans="1:18" s="396" customFormat="1">
      <c r="A1003" s="785"/>
      <c r="B1003" s="394"/>
      <c r="C1003" s="374"/>
      <c r="D1003" s="394"/>
      <c r="E1003" s="394"/>
      <c r="F1003" s="394"/>
      <c r="G1003" s="423"/>
      <c r="H1003" s="422"/>
      <c r="I1003" s="421"/>
      <c r="J1003" s="420" t="s">
        <v>5</v>
      </c>
      <c r="K1003" s="419"/>
      <c r="L1003" s="419" t="s">
        <v>3</v>
      </c>
      <c r="M1003" s="418">
        <v>357.5</v>
      </c>
      <c r="P1003" s="405"/>
      <c r="R1003" s="405"/>
    </row>
    <row r="1004" spans="1:18" s="396" customFormat="1" ht="13.5" thickBot="1">
      <c r="A1004" s="786"/>
      <c r="B1004" s="417" t="s">
        <v>4960</v>
      </c>
      <c r="C1004" s="416" t="s">
        <v>5445</v>
      </c>
      <c r="D1004" s="415">
        <v>43776</v>
      </c>
      <c r="E1004" s="414" t="s">
        <v>4</v>
      </c>
      <c r="F1004" s="413" t="s">
        <v>5382</v>
      </c>
      <c r="G1004" s="412"/>
      <c r="H1004" s="411"/>
      <c r="I1004" s="410"/>
      <c r="J1004" s="409" t="s">
        <v>4893</v>
      </c>
      <c r="K1004" s="408"/>
      <c r="L1004" s="407"/>
      <c r="M1004" s="406"/>
      <c r="P1004" s="405"/>
      <c r="R1004" s="405"/>
    </row>
    <row r="1005" spans="1:18" s="396" customFormat="1" ht="22.5">
      <c r="A1005" s="784">
        <v>198</v>
      </c>
      <c r="B1005" s="437" t="s">
        <v>76</v>
      </c>
      <c r="C1005" s="438" t="s">
        <v>78</v>
      </c>
      <c r="D1005" s="437" t="s">
        <v>23</v>
      </c>
      <c r="E1005" s="772" t="s">
        <v>80</v>
      </c>
      <c r="F1005" s="772"/>
      <c r="G1005" s="772" t="s">
        <v>71</v>
      </c>
      <c r="H1005" s="773"/>
      <c r="I1005" s="436"/>
      <c r="J1005" s="435"/>
      <c r="K1005" s="435"/>
      <c r="L1005" s="435"/>
      <c r="M1005" s="434"/>
      <c r="P1005" s="405"/>
      <c r="R1005" s="405"/>
    </row>
    <row r="1006" spans="1:18" s="396" customFormat="1" ht="56.25">
      <c r="A1006" s="785"/>
      <c r="B1006" s="433" t="s">
        <v>5945</v>
      </c>
      <c r="C1006" s="433" t="s">
        <v>5944</v>
      </c>
      <c r="D1006" s="432">
        <v>43801</v>
      </c>
      <c r="E1006" s="431"/>
      <c r="F1006" s="430" t="s">
        <v>5943</v>
      </c>
      <c r="G1006" s="774" t="s">
        <v>5942</v>
      </c>
      <c r="H1006" s="775"/>
      <c r="I1006" s="776"/>
      <c r="J1006" s="429" t="s">
        <v>6</v>
      </c>
      <c r="K1006" s="428"/>
      <c r="L1006" s="425" t="s">
        <v>3</v>
      </c>
      <c r="M1006" s="427">
        <v>504</v>
      </c>
      <c r="P1006" s="405"/>
      <c r="R1006" s="405"/>
    </row>
    <row r="1007" spans="1:18" s="396" customFormat="1" ht="22.5">
      <c r="A1007" s="785"/>
      <c r="B1007" s="394" t="s">
        <v>77</v>
      </c>
      <c r="C1007" s="374" t="s">
        <v>79</v>
      </c>
      <c r="D1007" s="394" t="s">
        <v>22</v>
      </c>
      <c r="E1007" s="758" t="s">
        <v>81</v>
      </c>
      <c r="F1007" s="758"/>
      <c r="G1007" s="777"/>
      <c r="H1007" s="778"/>
      <c r="I1007" s="779"/>
      <c r="J1007" s="426" t="s">
        <v>5843</v>
      </c>
      <c r="K1007" s="425"/>
      <c r="L1007" s="419" t="s">
        <v>93</v>
      </c>
      <c r="M1007" s="424">
        <v>170</v>
      </c>
      <c r="P1007" s="405"/>
      <c r="R1007" s="405"/>
    </row>
    <row r="1008" spans="1:18" s="396" customFormat="1">
      <c r="A1008" s="785"/>
      <c r="B1008" s="394"/>
      <c r="C1008" s="374"/>
      <c r="D1008" s="394"/>
      <c r="E1008" s="394"/>
      <c r="F1008" s="394"/>
      <c r="G1008" s="423"/>
      <c r="H1008" s="422"/>
      <c r="I1008" s="421"/>
      <c r="J1008" s="420" t="s">
        <v>5</v>
      </c>
      <c r="K1008" s="419"/>
      <c r="L1008" s="419" t="s">
        <v>3</v>
      </c>
      <c r="M1008" s="418">
        <v>210</v>
      </c>
      <c r="P1008" s="405"/>
      <c r="R1008" s="405"/>
    </row>
    <row r="1009" spans="1:18" s="396" customFormat="1" ht="13.5" thickBot="1">
      <c r="A1009" s="786"/>
      <c r="B1009" s="417" t="s">
        <v>4960</v>
      </c>
      <c r="C1009" s="416" t="s">
        <v>5942</v>
      </c>
      <c r="D1009" s="415">
        <v>43805</v>
      </c>
      <c r="E1009" s="414" t="s">
        <v>4</v>
      </c>
      <c r="F1009" s="413" t="s">
        <v>5667</v>
      </c>
      <c r="G1009" s="412"/>
      <c r="H1009" s="411"/>
      <c r="I1009" s="410"/>
      <c r="J1009" s="409" t="s">
        <v>4893</v>
      </c>
      <c r="K1009" s="408"/>
      <c r="L1009" s="407" t="s">
        <v>3</v>
      </c>
      <c r="M1009" s="406">
        <v>100</v>
      </c>
      <c r="P1009" s="405"/>
      <c r="R1009" s="405"/>
    </row>
    <row r="1010" spans="1:18" s="396" customFormat="1" ht="22.5">
      <c r="A1010" s="784">
        <v>199</v>
      </c>
      <c r="B1010" s="437" t="s">
        <v>76</v>
      </c>
      <c r="C1010" s="438" t="s">
        <v>78</v>
      </c>
      <c r="D1010" s="437" t="s">
        <v>23</v>
      </c>
      <c r="E1010" s="772" t="s">
        <v>80</v>
      </c>
      <c r="F1010" s="772"/>
      <c r="G1010" s="772" t="s">
        <v>71</v>
      </c>
      <c r="H1010" s="773"/>
      <c r="I1010" s="436"/>
      <c r="J1010" s="435"/>
      <c r="K1010" s="435"/>
      <c r="L1010" s="435"/>
      <c r="M1010" s="434"/>
      <c r="P1010" s="405"/>
      <c r="R1010" s="405"/>
    </row>
    <row r="1011" spans="1:18" s="396" customFormat="1" ht="101.25">
      <c r="A1011" s="785"/>
      <c r="B1011" s="433" t="s">
        <v>5941</v>
      </c>
      <c r="C1011" s="433" t="s">
        <v>5940</v>
      </c>
      <c r="D1011" s="432">
        <v>43784</v>
      </c>
      <c r="E1011" s="431"/>
      <c r="F1011" s="430" t="s">
        <v>4965</v>
      </c>
      <c r="G1011" s="774" t="s">
        <v>5114</v>
      </c>
      <c r="H1011" s="775"/>
      <c r="I1011" s="776"/>
      <c r="J1011" s="429" t="s">
        <v>6</v>
      </c>
      <c r="K1011" s="428"/>
      <c r="L1011" s="425" t="s">
        <v>3</v>
      </c>
      <c r="M1011" s="427">
        <v>368</v>
      </c>
      <c r="P1011" s="405"/>
      <c r="R1011" s="405"/>
    </row>
    <row r="1012" spans="1:18" s="396" customFormat="1" ht="22.5">
      <c r="A1012" s="785"/>
      <c r="B1012" s="394" t="s">
        <v>77</v>
      </c>
      <c r="C1012" s="374" t="s">
        <v>79</v>
      </c>
      <c r="D1012" s="394" t="s">
        <v>22</v>
      </c>
      <c r="E1012" s="758" t="s">
        <v>81</v>
      </c>
      <c r="F1012" s="758"/>
      <c r="G1012" s="777"/>
      <c r="H1012" s="778"/>
      <c r="I1012" s="779"/>
      <c r="J1012" s="426" t="s">
        <v>17</v>
      </c>
      <c r="K1012" s="425"/>
      <c r="L1012" s="419" t="s">
        <v>3</v>
      </c>
      <c r="M1012" s="424">
        <v>373.6</v>
      </c>
      <c r="P1012" s="405"/>
      <c r="R1012" s="405"/>
    </row>
    <row r="1013" spans="1:18" s="396" customFormat="1">
      <c r="A1013" s="785"/>
      <c r="B1013" s="394"/>
      <c r="C1013" s="374"/>
      <c r="D1013" s="394"/>
      <c r="E1013" s="394"/>
      <c r="F1013" s="394"/>
      <c r="G1013" s="423"/>
      <c r="H1013" s="422"/>
      <c r="I1013" s="421"/>
      <c r="J1013" s="420" t="s">
        <v>5</v>
      </c>
      <c r="K1013" s="419"/>
      <c r="L1013" s="419"/>
      <c r="M1013" s="418"/>
      <c r="P1013" s="405"/>
      <c r="R1013" s="405"/>
    </row>
    <row r="1014" spans="1:18" s="396" customFormat="1" ht="13.5" thickBot="1">
      <c r="A1014" s="786"/>
      <c r="B1014" s="417" t="s">
        <v>5939</v>
      </c>
      <c r="C1014" s="416" t="s">
        <v>5114</v>
      </c>
      <c r="D1014" s="415">
        <v>43786</v>
      </c>
      <c r="E1014" s="414" t="s">
        <v>4</v>
      </c>
      <c r="F1014" s="413" t="s">
        <v>5938</v>
      </c>
      <c r="G1014" s="412"/>
      <c r="H1014" s="411"/>
      <c r="I1014" s="410"/>
      <c r="J1014" s="409" t="s">
        <v>4893</v>
      </c>
      <c r="K1014" s="408"/>
      <c r="L1014" s="407"/>
      <c r="M1014" s="406"/>
      <c r="P1014" s="405"/>
      <c r="R1014" s="405"/>
    </row>
    <row r="1015" spans="1:18" s="396" customFormat="1" ht="22.5">
      <c r="A1015" s="784">
        <v>200</v>
      </c>
      <c r="B1015" s="437" t="s">
        <v>76</v>
      </c>
      <c r="C1015" s="438" t="s">
        <v>78</v>
      </c>
      <c r="D1015" s="437" t="s">
        <v>23</v>
      </c>
      <c r="E1015" s="772" t="s">
        <v>80</v>
      </c>
      <c r="F1015" s="772"/>
      <c r="G1015" s="772" t="s">
        <v>71</v>
      </c>
      <c r="H1015" s="773"/>
      <c r="I1015" s="436"/>
      <c r="J1015" s="435"/>
      <c r="K1015" s="435"/>
      <c r="L1015" s="435"/>
      <c r="M1015" s="434"/>
      <c r="P1015" s="405"/>
      <c r="R1015" s="405"/>
    </row>
    <row r="1016" spans="1:18" s="396" customFormat="1" ht="30.6" customHeight="1">
      <c r="A1016" s="785"/>
      <c r="B1016" s="433" t="s">
        <v>5937</v>
      </c>
      <c r="C1016" s="433" t="s">
        <v>5936</v>
      </c>
      <c r="D1016" s="432">
        <v>43861</v>
      </c>
      <c r="E1016" s="431"/>
      <c r="F1016" s="430" t="s">
        <v>5935</v>
      </c>
      <c r="G1016" s="774" t="s">
        <v>4973</v>
      </c>
      <c r="H1016" s="775"/>
      <c r="I1016" s="776"/>
      <c r="J1016" s="429" t="s">
        <v>6</v>
      </c>
      <c r="K1016" s="428"/>
      <c r="L1016" s="425" t="s">
        <v>3</v>
      </c>
      <c r="M1016" s="427">
        <v>2838</v>
      </c>
      <c r="P1016" s="405"/>
      <c r="R1016" s="405"/>
    </row>
    <row r="1017" spans="1:18" s="396" customFormat="1" ht="22.5">
      <c r="A1017" s="785"/>
      <c r="B1017" s="394" t="s">
        <v>77</v>
      </c>
      <c r="C1017" s="374" t="s">
        <v>79</v>
      </c>
      <c r="D1017" s="394" t="s">
        <v>22</v>
      </c>
      <c r="E1017" s="758" t="s">
        <v>81</v>
      </c>
      <c r="F1017" s="758"/>
      <c r="G1017" s="777"/>
      <c r="H1017" s="778"/>
      <c r="I1017" s="779"/>
      <c r="J1017" s="426" t="s">
        <v>17</v>
      </c>
      <c r="K1017" s="425"/>
      <c r="L1017" s="419" t="s">
        <v>3</v>
      </c>
      <c r="M1017" s="424">
        <v>4651.75</v>
      </c>
      <c r="P1017" s="405"/>
      <c r="R1017" s="405"/>
    </row>
    <row r="1018" spans="1:18" s="396" customFormat="1">
      <c r="A1018" s="785"/>
      <c r="B1018" s="394"/>
      <c r="C1018" s="374"/>
      <c r="D1018" s="394"/>
      <c r="E1018" s="394"/>
      <c r="F1018" s="394"/>
      <c r="G1018" s="423"/>
      <c r="H1018" s="422"/>
      <c r="I1018" s="421"/>
      <c r="J1018" s="420" t="s">
        <v>5</v>
      </c>
      <c r="K1018" s="419"/>
      <c r="L1018" s="419"/>
      <c r="M1018" s="418"/>
      <c r="P1018" s="405"/>
      <c r="R1018" s="405"/>
    </row>
    <row r="1019" spans="1:18" s="396" customFormat="1" ht="13.5" thickBot="1">
      <c r="A1019" s="786"/>
      <c r="B1019" s="417" t="s">
        <v>4928</v>
      </c>
      <c r="C1019" s="416" t="s">
        <v>4973</v>
      </c>
      <c r="D1019" s="415">
        <v>43875</v>
      </c>
      <c r="E1019" s="414" t="s">
        <v>4</v>
      </c>
      <c r="F1019" s="413" t="s">
        <v>5934</v>
      </c>
      <c r="G1019" s="412"/>
      <c r="H1019" s="411"/>
      <c r="I1019" s="410"/>
      <c r="J1019" s="409" t="s">
        <v>4893</v>
      </c>
      <c r="K1019" s="408"/>
      <c r="L1019" s="407"/>
      <c r="M1019" s="406"/>
      <c r="P1019" s="405"/>
      <c r="R1019" s="405"/>
    </row>
    <row r="1020" spans="1:18" s="396" customFormat="1" ht="22.5">
      <c r="A1020" s="784">
        <v>201</v>
      </c>
      <c r="B1020" s="437" t="s">
        <v>76</v>
      </c>
      <c r="C1020" s="438" t="s">
        <v>78</v>
      </c>
      <c r="D1020" s="437" t="s">
        <v>23</v>
      </c>
      <c r="E1020" s="772" t="s">
        <v>80</v>
      </c>
      <c r="F1020" s="772"/>
      <c r="G1020" s="772" t="s">
        <v>71</v>
      </c>
      <c r="H1020" s="773"/>
      <c r="I1020" s="436"/>
      <c r="J1020" s="435"/>
      <c r="K1020" s="435"/>
      <c r="L1020" s="435"/>
      <c r="M1020" s="434"/>
      <c r="P1020" s="405"/>
      <c r="R1020" s="405"/>
    </row>
    <row r="1021" spans="1:18" s="396" customFormat="1" ht="30.6" customHeight="1">
      <c r="A1021" s="785"/>
      <c r="B1021" s="433" t="s">
        <v>5929</v>
      </c>
      <c r="C1021" s="433" t="s">
        <v>5933</v>
      </c>
      <c r="D1021" s="432">
        <v>43740</v>
      </c>
      <c r="E1021" s="431"/>
      <c r="F1021" s="430" t="s">
        <v>5932</v>
      </c>
      <c r="G1021" s="774" t="s">
        <v>5931</v>
      </c>
      <c r="H1021" s="775"/>
      <c r="I1021" s="776"/>
      <c r="J1021" s="429" t="s">
        <v>6</v>
      </c>
      <c r="K1021" s="428"/>
      <c r="L1021" s="425" t="s">
        <v>3</v>
      </c>
      <c r="M1021" s="427">
        <v>900</v>
      </c>
      <c r="P1021" s="405"/>
      <c r="R1021" s="405"/>
    </row>
    <row r="1022" spans="1:18" s="396" customFormat="1" ht="22.5">
      <c r="A1022" s="785"/>
      <c r="B1022" s="394" t="s">
        <v>77</v>
      </c>
      <c r="C1022" s="374" t="s">
        <v>79</v>
      </c>
      <c r="D1022" s="394" t="s">
        <v>22</v>
      </c>
      <c r="E1022" s="758" t="s">
        <v>81</v>
      </c>
      <c r="F1022" s="758"/>
      <c r="G1022" s="777"/>
      <c r="H1022" s="778"/>
      <c r="I1022" s="779"/>
      <c r="J1022" s="426" t="s">
        <v>17</v>
      </c>
      <c r="K1022" s="425"/>
      <c r="L1022" s="419"/>
      <c r="M1022" s="424">
        <v>1344.73</v>
      </c>
      <c r="P1022" s="405"/>
      <c r="R1022" s="405"/>
    </row>
    <row r="1023" spans="1:18" s="396" customFormat="1">
      <c r="A1023" s="785"/>
      <c r="B1023" s="394"/>
      <c r="C1023" s="374"/>
      <c r="D1023" s="394"/>
      <c r="E1023" s="394"/>
      <c r="F1023" s="394"/>
      <c r="G1023" s="423"/>
      <c r="H1023" s="422"/>
      <c r="I1023" s="421"/>
      <c r="J1023" s="420" t="s">
        <v>5</v>
      </c>
      <c r="K1023" s="419"/>
      <c r="L1023" s="419"/>
      <c r="M1023" s="418"/>
      <c r="P1023" s="405"/>
      <c r="R1023" s="405"/>
    </row>
    <row r="1024" spans="1:18" s="396" customFormat="1" ht="13.5" thickBot="1">
      <c r="A1024" s="786"/>
      <c r="B1024" s="417" t="s">
        <v>292</v>
      </c>
      <c r="C1024" s="416" t="s">
        <v>5931</v>
      </c>
      <c r="D1024" s="415">
        <v>43749</v>
      </c>
      <c r="E1024" s="414" t="s">
        <v>4</v>
      </c>
      <c r="F1024" s="413" t="s">
        <v>5930</v>
      </c>
      <c r="G1024" s="412"/>
      <c r="H1024" s="411"/>
      <c r="I1024" s="410"/>
      <c r="J1024" s="409" t="s">
        <v>4893</v>
      </c>
      <c r="K1024" s="408"/>
      <c r="L1024" s="407"/>
      <c r="M1024" s="406"/>
      <c r="P1024" s="405"/>
      <c r="R1024" s="405"/>
    </row>
    <row r="1025" spans="1:18" s="396" customFormat="1" ht="22.5">
      <c r="A1025" s="784">
        <v>202</v>
      </c>
      <c r="B1025" s="437" t="s">
        <v>76</v>
      </c>
      <c r="C1025" s="438" t="s">
        <v>78</v>
      </c>
      <c r="D1025" s="437" t="s">
        <v>23</v>
      </c>
      <c r="E1025" s="772" t="s">
        <v>80</v>
      </c>
      <c r="F1025" s="772"/>
      <c r="G1025" s="772" t="s">
        <v>71</v>
      </c>
      <c r="H1025" s="773"/>
      <c r="I1025" s="436"/>
      <c r="J1025" s="435"/>
      <c r="K1025" s="435"/>
      <c r="L1025" s="435"/>
      <c r="M1025" s="434"/>
      <c r="P1025" s="405"/>
      <c r="R1025" s="405"/>
    </row>
    <row r="1026" spans="1:18" s="396" customFormat="1" ht="30.6" customHeight="1">
      <c r="A1026" s="785"/>
      <c r="B1026" s="433" t="s">
        <v>5929</v>
      </c>
      <c r="C1026" s="433" t="s">
        <v>5928</v>
      </c>
      <c r="D1026" s="432">
        <v>43759</v>
      </c>
      <c r="E1026" s="431"/>
      <c r="F1026" s="430" t="s">
        <v>4984</v>
      </c>
      <c r="G1026" s="774" t="s">
        <v>4983</v>
      </c>
      <c r="H1026" s="775"/>
      <c r="I1026" s="776"/>
      <c r="J1026" s="429" t="s">
        <v>6</v>
      </c>
      <c r="K1026" s="428"/>
      <c r="L1026" s="425"/>
      <c r="M1026" s="427"/>
      <c r="P1026" s="405"/>
      <c r="R1026" s="405"/>
    </row>
    <row r="1027" spans="1:18" s="396" customFormat="1" ht="22.5">
      <c r="A1027" s="785"/>
      <c r="B1027" s="394" t="s">
        <v>77</v>
      </c>
      <c r="C1027" s="374" t="s">
        <v>79</v>
      </c>
      <c r="D1027" s="394" t="s">
        <v>22</v>
      </c>
      <c r="E1027" s="758" t="s">
        <v>81</v>
      </c>
      <c r="F1027" s="758"/>
      <c r="G1027" s="777"/>
      <c r="H1027" s="778"/>
      <c r="I1027" s="779"/>
      <c r="J1027" s="426" t="s">
        <v>17</v>
      </c>
      <c r="K1027" s="425"/>
      <c r="L1027" s="419" t="s">
        <v>93</v>
      </c>
      <c r="M1027" s="424">
        <v>2559.35</v>
      </c>
      <c r="P1027" s="405"/>
      <c r="R1027" s="405"/>
    </row>
    <row r="1028" spans="1:18" s="396" customFormat="1">
      <c r="A1028" s="785"/>
      <c r="B1028" s="394"/>
      <c r="C1028" s="374"/>
      <c r="D1028" s="394"/>
      <c r="E1028" s="394"/>
      <c r="F1028" s="394"/>
      <c r="G1028" s="423"/>
      <c r="H1028" s="422"/>
      <c r="I1028" s="421"/>
      <c r="J1028" s="420" t="s">
        <v>5</v>
      </c>
      <c r="K1028" s="419"/>
      <c r="L1028" s="419"/>
      <c r="M1028" s="418"/>
      <c r="P1028" s="405"/>
      <c r="R1028" s="405"/>
    </row>
    <row r="1029" spans="1:18" s="396" customFormat="1" ht="13.5" thickBot="1">
      <c r="A1029" s="786"/>
      <c r="B1029" s="417" t="s">
        <v>292</v>
      </c>
      <c r="C1029" s="416" t="s">
        <v>4983</v>
      </c>
      <c r="D1029" s="415">
        <v>43762</v>
      </c>
      <c r="E1029" s="414" t="s">
        <v>4</v>
      </c>
      <c r="F1029" s="413" t="s">
        <v>5927</v>
      </c>
      <c r="G1029" s="412"/>
      <c r="H1029" s="411"/>
      <c r="I1029" s="410"/>
      <c r="J1029" s="409" t="s">
        <v>4893</v>
      </c>
      <c r="K1029" s="408"/>
      <c r="L1029" s="407"/>
      <c r="M1029" s="406"/>
      <c r="P1029" s="405"/>
      <c r="R1029" s="405"/>
    </row>
    <row r="1030" spans="1:18" s="396" customFormat="1" ht="22.5">
      <c r="A1030" s="784">
        <v>203</v>
      </c>
      <c r="B1030" s="437" t="s">
        <v>76</v>
      </c>
      <c r="C1030" s="438" t="s">
        <v>78</v>
      </c>
      <c r="D1030" s="437" t="s">
        <v>23</v>
      </c>
      <c r="E1030" s="772" t="s">
        <v>80</v>
      </c>
      <c r="F1030" s="772"/>
      <c r="G1030" s="772" t="s">
        <v>71</v>
      </c>
      <c r="H1030" s="773"/>
      <c r="I1030" s="436"/>
      <c r="J1030" s="435"/>
      <c r="K1030" s="435"/>
      <c r="L1030" s="435"/>
      <c r="M1030" s="434"/>
      <c r="P1030" s="405"/>
      <c r="R1030" s="405"/>
    </row>
    <row r="1031" spans="1:18" s="396" customFormat="1" ht="30.6" customHeight="1">
      <c r="A1031" s="785"/>
      <c r="B1031" s="433" t="s">
        <v>5925</v>
      </c>
      <c r="C1031" s="433" t="s">
        <v>5926</v>
      </c>
      <c r="D1031" s="432">
        <v>43740</v>
      </c>
      <c r="E1031" s="431"/>
      <c r="F1031" s="430" t="s">
        <v>4965</v>
      </c>
      <c r="G1031" s="774" t="s">
        <v>4953</v>
      </c>
      <c r="H1031" s="775"/>
      <c r="I1031" s="776"/>
      <c r="J1031" s="429" t="s">
        <v>6</v>
      </c>
      <c r="K1031" s="428"/>
      <c r="L1031" s="425"/>
      <c r="M1031" s="427"/>
      <c r="P1031" s="405"/>
      <c r="R1031" s="405"/>
    </row>
    <row r="1032" spans="1:18" s="396" customFormat="1" ht="22.5">
      <c r="A1032" s="785"/>
      <c r="B1032" s="394" t="s">
        <v>77</v>
      </c>
      <c r="C1032" s="374" t="s">
        <v>79</v>
      </c>
      <c r="D1032" s="394" t="s">
        <v>22</v>
      </c>
      <c r="E1032" s="758" t="s">
        <v>81</v>
      </c>
      <c r="F1032" s="758"/>
      <c r="G1032" s="777"/>
      <c r="H1032" s="778"/>
      <c r="I1032" s="779"/>
      <c r="J1032" s="426" t="s">
        <v>17</v>
      </c>
      <c r="K1032" s="425"/>
      <c r="L1032" s="419" t="s">
        <v>93</v>
      </c>
      <c r="M1032" s="424">
        <v>440.6</v>
      </c>
      <c r="P1032" s="405"/>
      <c r="R1032" s="405"/>
    </row>
    <row r="1033" spans="1:18" s="396" customFormat="1">
      <c r="A1033" s="785"/>
      <c r="B1033" s="394"/>
      <c r="C1033" s="374"/>
      <c r="D1033" s="394"/>
      <c r="E1033" s="394"/>
      <c r="F1033" s="394"/>
      <c r="G1033" s="423"/>
      <c r="H1033" s="422"/>
      <c r="I1033" s="421"/>
      <c r="J1033" s="420" t="s">
        <v>5</v>
      </c>
      <c r="K1033" s="419"/>
      <c r="L1033" s="419" t="s">
        <v>93</v>
      </c>
      <c r="M1033" s="418">
        <v>57</v>
      </c>
      <c r="P1033" s="405"/>
      <c r="R1033" s="405"/>
    </row>
    <row r="1034" spans="1:18" s="396" customFormat="1" ht="13.5" thickBot="1">
      <c r="A1034" s="786"/>
      <c r="B1034" s="417" t="s">
        <v>5262</v>
      </c>
      <c r="C1034" s="416" t="s">
        <v>4953</v>
      </c>
      <c r="D1034" s="415">
        <v>43744</v>
      </c>
      <c r="E1034" s="414" t="s">
        <v>4</v>
      </c>
      <c r="F1034" s="413" t="s">
        <v>5122</v>
      </c>
      <c r="G1034" s="412"/>
      <c r="H1034" s="411"/>
      <c r="I1034" s="410"/>
      <c r="J1034" s="409" t="s">
        <v>4893</v>
      </c>
      <c r="K1034" s="408"/>
      <c r="L1034" s="407"/>
      <c r="M1034" s="406"/>
      <c r="P1034" s="405"/>
      <c r="R1034" s="405"/>
    </row>
    <row r="1035" spans="1:18" s="396" customFormat="1" ht="22.5">
      <c r="A1035" s="784">
        <v>204</v>
      </c>
      <c r="B1035" s="437" t="s">
        <v>76</v>
      </c>
      <c r="C1035" s="438" t="s">
        <v>78</v>
      </c>
      <c r="D1035" s="437" t="s">
        <v>23</v>
      </c>
      <c r="E1035" s="772" t="s">
        <v>80</v>
      </c>
      <c r="F1035" s="772"/>
      <c r="G1035" s="772" t="s">
        <v>71</v>
      </c>
      <c r="H1035" s="773"/>
      <c r="I1035" s="436"/>
      <c r="J1035" s="435"/>
      <c r="K1035" s="435"/>
      <c r="L1035" s="435"/>
      <c r="M1035" s="434"/>
      <c r="P1035" s="405"/>
      <c r="R1035" s="405"/>
    </row>
    <row r="1036" spans="1:18" s="396" customFormat="1" ht="45">
      <c r="A1036" s="785"/>
      <c r="B1036" s="433" t="s">
        <v>5925</v>
      </c>
      <c r="C1036" s="433" t="s">
        <v>5924</v>
      </c>
      <c r="D1036" s="432">
        <v>43803</v>
      </c>
      <c r="E1036" s="431"/>
      <c r="F1036" s="430" t="s">
        <v>4965</v>
      </c>
      <c r="G1036" s="774" t="s">
        <v>5364</v>
      </c>
      <c r="H1036" s="775"/>
      <c r="I1036" s="776"/>
      <c r="J1036" s="429" t="s">
        <v>6</v>
      </c>
      <c r="K1036" s="428"/>
      <c r="L1036" s="425" t="s">
        <v>3</v>
      </c>
      <c r="M1036" s="427">
        <v>184</v>
      </c>
      <c r="P1036" s="405"/>
      <c r="R1036" s="405"/>
    </row>
    <row r="1037" spans="1:18" s="396" customFormat="1" ht="22.5">
      <c r="A1037" s="785"/>
      <c r="B1037" s="394" t="s">
        <v>77</v>
      </c>
      <c r="C1037" s="374" t="s">
        <v>79</v>
      </c>
      <c r="D1037" s="394" t="s">
        <v>22</v>
      </c>
      <c r="E1037" s="758" t="s">
        <v>81</v>
      </c>
      <c r="F1037" s="758"/>
      <c r="G1037" s="777"/>
      <c r="H1037" s="778"/>
      <c r="I1037" s="779"/>
      <c r="J1037" s="426" t="s">
        <v>17</v>
      </c>
      <c r="K1037" s="425"/>
      <c r="L1037" s="419" t="s">
        <v>93</v>
      </c>
      <c r="M1037" s="424">
        <v>658.6</v>
      </c>
      <c r="P1037" s="405"/>
      <c r="R1037" s="405"/>
    </row>
    <row r="1038" spans="1:18" s="396" customFormat="1">
      <c r="A1038" s="785"/>
      <c r="B1038" s="394"/>
      <c r="C1038" s="374"/>
      <c r="D1038" s="394"/>
      <c r="E1038" s="394"/>
      <c r="F1038" s="394"/>
      <c r="G1038" s="423"/>
      <c r="H1038" s="422"/>
      <c r="I1038" s="421"/>
      <c r="J1038" s="420" t="s">
        <v>5</v>
      </c>
      <c r="K1038" s="419"/>
      <c r="L1038" s="419" t="s">
        <v>93</v>
      </c>
      <c r="M1038" s="418">
        <v>71</v>
      </c>
      <c r="P1038" s="405"/>
      <c r="R1038" s="405"/>
    </row>
    <row r="1039" spans="1:18" s="396" customFormat="1" ht="13.5" thickBot="1">
      <c r="A1039" s="786"/>
      <c r="B1039" s="417" t="s">
        <v>5262</v>
      </c>
      <c r="C1039" s="416" t="s">
        <v>5364</v>
      </c>
      <c r="D1039" s="415">
        <v>43804</v>
      </c>
      <c r="E1039" s="414" t="s">
        <v>4</v>
      </c>
      <c r="F1039" s="413" t="s">
        <v>5923</v>
      </c>
      <c r="G1039" s="412"/>
      <c r="H1039" s="411"/>
      <c r="I1039" s="410"/>
      <c r="J1039" s="409" t="s">
        <v>4893</v>
      </c>
      <c r="K1039" s="408"/>
      <c r="L1039" s="407"/>
      <c r="M1039" s="406"/>
      <c r="P1039" s="405"/>
      <c r="R1039" s="405"/>
    </row>
    <row r="1040" spans="1:18" s="396" customFormat="1" ht="22.5">
      <c r="A1040" s="784">
        <v>205</v>
      </c>
      <c r="B1040" s="437" t="s">
        <v>76</v>
      </c>
      <c r="C1040" s="438" t="s">
        <v>78</v>
      </c>
      <c r="D1040" s="437" t="s">
        <v>23</v>
      </c>
      <c r="E1040" s="772" t="s">
        <v>80</v>
      </c>
      <c r="F1040" s="772"/>
      <c r="G1040" s="772" t="s">
        <v>71</v>
      </c>
      <c r="H1040" s="773"/>
      <c r="I1040" s="436"/>
      <c r="J1040" s="435"/>
      <c r="K1040" s="435"/>
      <c r="L1040" s="435"/>
      <c r="M1040" s="434"/>
      <c r="P1040" s="405"/>
      <c r="R1040" s="405"/>
    </row>
    <row r="1041" spans="1:18" s="396" customFormat="1" ht="20.45" customHeight="1">
      <c r="A1041" s="785"/>
      <c r="B1041" s="433" t="s">
        <v>5922</v>
      </c>
      <c r="C1041" s="433" t="s">
        <v>5921</v>
      </c>
      <c r="D1041" s="432">
        <v>43799</v>
      </c>
      <c r="E1041" s="431"/>
      <c r="F1041" s="430" t="s">
        <v>4984</v>
      </c>
      <c r="G1041" s="774" t="s">
        <v>4983</v>
      </c>
      <c r="H1041" s="775"/>
      <c r="I1041" s="776"/>
      <c r="J1041" s="429" t="s">
        <v>6</v>
      </c>
      <c r="K1041" s="428"/>
      <c r="L1041" s="425"/>
      <c r="M1041" s="427"/>
      <c r="P1041" s="405"/>
      <c r="R1041" s="405"/>
    </row>
    <row r="1042" spans="1:18" s="396" customFormat="1" ht="22.5">
      <c r="A1042" s="785"/>
      <c r="B1042" s="394" t="s">
        <v>77</v>
      </c>
      <c r="C1042" s="374" t="s">
        <v>79</v>
      </c>
      <c r="D1042" s="394" t="s">
        <v>22</v>
      </c>
      <c r="E1042" s="758" t="s">
        <v>81</v>
      </c>
      <c r="F1042" s="758"/>
      <c r="G1042" s="777"/>
      <c r="H1042" s="778"/>
      <c r="I1042" s="779"/>
      <c r="J1042" s="426" t="s">
        <v>17</v>
      </c>
      <c r="K1042" s="425"/>
      <c r="L1042" s="419" t="s">
        <v>3</v>
      </c>
      <c r="M1042" s="424">
        <v>1101.82</v>
      </c>
      <c r="P1042" s="405"/>
      <c r="R1042" s="405"/>
    </row>
    <row r="1043" spans="1:18" s="396" customFormat="1">
      <c r="A1043" s="785"/>
      <c r="B1043" s="394"/>
      <c r="C1043" s="374"/>
      <c r="D1043" s="394"/>
      <c r="E1043" s="394"/>
      <c r="F1043" s="394"/>
      <c r="G1043" s="423"/>
      <c r="H1043" s="422"/>
      <c r="I1043" s="421"/>
      <c r="J1043" s="420" t="s">
        <v>5</v>
      </c>
      <c r="K1043" s="419"/>
      <c r="L1043" s="419" t="s">
        <v>93</v>
      </c>
      <c r="M1043" s="418">
        <v>258</v>
      </c>
      <c r="P1043" s="405"/>
      <c r="R1043" s="405"/>
    </row>
    <row r="1044" spans="1:18" s="396" customFormat="1" ht="13.5" thickBot="1">
      <c r="A1044" s="786"/>
      <c r="B1044" s="417" t="s">
        <v>5262</v>
      </c>
      <c r="C1044" s="416" t="s">
        <v>4983</v>
      </c>
      <c r="D1044" s="415">
        <v>43805</v>
      </c>
      <c r="E1044" s="414" t="s">
        <v>4</v>
      </c>
      <c r="F1044" s="413" t="s">
        <v>5624</v>
      </c>
      <c r="G1044" s="412"/>
      <c r="H1044" s="411"/>
      <c r="I1044" s="410"/>
      <c r="J1044" s="409" t="s">
        <v>4893</v>
      </c>
      <c r="K1044" s="408"/>
      <c r="L1044" s="407" t="s">
        <v>3</v>
      </c>
      <c r="M1044" s="406">
        <v>100</v>
      </c>
      <c r="P1044" s="405"/>
      <c r="R1044" s="405"/>
    </row>
    <row r="1045" spans="1:18" s="396" customFormat="1" ht="22.5">
      <c r="A1045" s="784">
        <v>206</v>
      </c>
      <c r="B1045" s="437" t="s">
        <v>76</v>
      </c>
      <c r="C1045" s="438" t="s">
        <v>78</v>
      </c>
      <c r="D1045" s="437" t="s">
        <v>23</v>
      </c>
      <c r="E1045" s="772" t="s">
        <v>80</v>
      </c>
      <c r="F1045" s="772"/>
      <c r="G1045" s="772" t="s">
        <v>71</v>
      </c>
      <c r="H1045" s="773"/>
      <c r="I1045" s="436"/>
      <c r="J1045" s="435"/>
      <c r="K1045" s="435"/>
      <c r="L1045" s="435"/>
      <c r="M1045" s="434"/>
      <c r="P1045" s="405"/>
      <c r="R1045" s="405"/>
    </row>
    <row r="1046" spans="1:18" s="396" customFormat="1" ht="30.6" customHeight="1">
      <c r="A1046" s="785"/>
      <c r="B1046" s="433" t="s">
        <v>5918</v>
      </c>
      <c r="C1046" s="433" t="s">
        <v>5920</v>
      </c>
      <c r="D1046" s="432">
        <v>43806</v>
      </c>
      <c r="E1046" s="431"/>
      <c r="F1046" s="430" t="s">
        <v>5919</v>
      </c>
      <c r="G1046" s="774" t="s">
        <v>4983</v>
      </c>
      <c r="H1046" s="775"/>
      <c r="I1046" s="776"/>
      <c r="J1046" s="429" t="s">
        <v>6</v>
      </c>
      <c r="K1046" s="428"/>
      <c r="L1046" s="425" t="s">
        <v>3</v>
      </c>
      <c r="M1046" s="427">
        <v>1372</v>
      </c>
      <c r="P1046" s="405"/>
      <c r="R1046" s="405"/>
    </row>
    <row r="1047" spans="1:18" s="396" customFormat="1" ht="22.5">
      <c r="A1047" s="785"/>
      <c r="B1047" s="394" t="s">
        <v>77</v>
      </c>
      <c r="C1047" s="374" t="s">
        <v>79</v>
      </c>
      <c r="D1047" s="394" t="s">
        <v>22</v>
      </c>
      <c r="E1047" s="758" t="s">
        <v>81</v>
      </c>
      <c r="F1047" s="758"/>
      <c r="G1047" s="777"/>
      <c r="H1047" s="778"/>
      <c r="I1047" s="779"/>
      <c r="J1047" s="426" t="s">
        <v>17</v>
      </c>
      <c r="K1047" s="425"/>
      <c r="L1047" s="419" t="s">
        <v>3</v>
      </c>
      <c r="M1047" s="424">
        <v>1359.05</v>
      </c>
      <c r="P1047" s="405"/>
      <c r="R1047" s="405"/>
    </row>
    <row r="1048" spans="1:18" s="396" customFormat="1">
      <c r="A1048" s="785"/>
      <c r="B1048" s="394"/>
      <c r="C1048" s="374"/>
      <c r="D1048" s="394"/>
      <c r="E1048" s="394"/>
      <c r="F1048" s="394"/>
      <c r="G1048" s="423"/>
      <c r="H1048" s="422"/>
      <c r="I1048" s="421"/>
      <c r="J1048" s="420" t="s">
        <v>5</v>
      </c>
      <c r="K1048" s="419"/>
      <c r="L1048" s="419" t="s">
        <v>93</v>
      </c>
      <c r="M1048" s="418">
        <v>583</v>
      </c>
      <c r="P1048" s="405"/>
      <c r="R1048" s="405"/>
    </row>
    <row r="1049" spans="1:18" s="396" customFormat="1" ht="23.25" thickBot="1">
      <c r="A1049" s="786"/>
      <c r="B1049" s="417" t="s">
        <v>5278</v>
      </c>
      <c r="C1049" s="416" t="s">
        <v>4983</v>
      </c>
      <c r="D1049" s="415">
        <v>43813</v>
      </c>
      <c r="E1049" s="414" t="s">
        <v>4</v>
      </c>
      <c r="F1049" s="413" t="s">
        <v>5385</v>
      </c>
      <c r="G1049" s="412"/>
      <c r="H1049" s="411"/>
      <c r="I1049" s="410"/>
      <c r="J1049" s="409" t="s">
        <v>4893</v>
      </c>
      <c r="K1049" s="408"/>
      <c r="L1049" s="407" t="s">
        <v>3</v>
      </c>
      <c r="M1049" s="406">
        <v>100</v>
      </c>
      <c r="P1049" s="405"/>
      <c r="R1049" s="405"/>
    </row>
    <row r="1050" spans="1:18" s="396" customFormat="1" ht="22.5">
      <c r="A1050" s="784">
        <v>207</v>
      </c>
      <c r="B1050" s="437" t="s">
        <v>76</v>
      </c>
      <c r="C1050" s="438" t="s">
        <v>78</v>
      </c>
      <c r="D1050" s="437" t="s">
        <v>23</v>
      </c>
      <c r="E1050" s="772" t="s">
        <v>80</v>
      </c>
      <c r="F1050" s="772"/>
      <c r="G1050" s="772" t="s">
        <v>71</v>
      </c>
      <c r="H1050" s="773"/>
      <c r="I1050" s="436"/>
      <c r="J1050" s="435"/>
      <c r="K1050" s="435"/>
      <c r="L1050" s="435"/>
      <c r="M1050" s="434"/>
      <c r="P1050" s="405"/>
      <c r="R1050" s="405"/>
    </row>
    <row r="1051" spans="1:18" s="396" customFormat="1" ht="30.6" customHeight="1">
      <c r="A1051" s="785"/>
      <c r="B1051" s="433" t="s">
        <v>5918</v>
      </c>
      <c r="C1051" s="433" t="s">
        <v>5917</v>
      </c>
      <c r="D1051" s="432">
        <v>43859</v>
      </c>
      <c r="E1051" s="431"/>
      <c r="F1051" s="430" t="s">
        <v>5891</v>
      </c>
      <c r="G1051" s="774" t="s">
        <v>5889</v>
      </c>
      <c r="H1051" s="775"/>
      <c r="I1051" s="776"/>
      <c r="J1051" s="429" t="s">
        <v>6</v>
      </c>
      <c r="K1051" s="428"/>
      <c r="L1051" s="425" t="s">
        <v>3</v>
      </c>
      <c r="M1051" s="427">
        <v>316</v>
      </c>
      <c r="P1051" s="405"/>
      <c r="R1051" s="405"/>
    </row>
    <row r="1052" spans="1:18" s="396" customFormat="1" ht="22.5">
      <c r="A1052" s="785"/>
      <c r="B1052" s="394" t="s">
        <v>77</v>
      </c>
      <c r="C1052" s="374" t="s">
        <v>79</v>
      </c>
      <c r="D1052" s="394" t="s">
        <v>22</v>
      </c>
      <c r="E1052" s="758" t="s">
        <v>81</v>
      </c>
      <c r="F1052" s="758"/>
      <c r="G1052" s="777"/>
      <c r="H1052" s="778"/>
      <c r="I1052" s="779"/>
      <c r="J1052" s="426" t="s">
        <v>17</v>
      </c>
      <c r="K1052" s="425"/>
      <c r="L1052" s="419"/>
      <c r="M1052" s="424"/>
      <c r="P1052" s="405"/>
      <c r="R1052" s="405"/>
    </row>
    <row r="1053" spans="1:18" s="396" customFormat="1">
      <c r="A1053" s="785"/>
      <c r="B1053" s="394"/>
      <c r="C1053" s="374"/>
      <c r="D1053" s="394"/>
      <c r="E1053" s="394"/>
      <c r="F1053" s="394"/>
      <c r="G1053" s="423"/>
      <c r="H1053" s="422"/>
      <c r="I1053" s="421"/>
      <c r="J1053" s="420" t="s">
        <v>5</v>
      </c>
      <c r="K1053" s="419"/>
      <c r="L1053" s="419"/>
      <c r="M1053" s="418"/>
      <c r="P1053" s="405"/>
      <c r="R1053" s="405"/>
    </row>
    <row r="1054" spans="1:18" s="396" customFormat="1" ht="23.25" thickBot="1">
      <c r="A1054" s="786"/>
      <c r="B1054" s="417" t="s">
        <v>5278</v>
      </c>
      <c r="C1054" s="416" t="s">
        <v>5889</v>
      </c>
      <c r="D1054" s="415">
        <v>43861</v>
      </c>
      <c r="E1054" s="414" t="s">
        <v>4</v>
      </c>
      <c r="F1054" s="413" t="s">
        <v>5145</v>
      </c>
      <c r="G1054" s="412"/>
      <c r="H1054" s="411"/>
      <c r="I1054" s="410"/>
      <c r="J1054" s="409" t="s">
        <v>4893</v>
      </c>
      <c r="K1054" s="408"/>
      <c r="L1054" s="407" t="s">
        <v>3</v>
      </c>
      <c r="M1054" s="406">
        <v>86</v>
      </c>
      <c r="P1054" s="405"/>
      <c r="R1054" s="405"/>
    </row>
    <row r="1055" spans="1:18" s="396" customFormat="1" ht="22.5">
      <c r="A1055" s="784">
        <v>208</v>
      </c>
      <c r="B1055" s="437" t="s">
        <v>76</v>
      </c>
      <c r="C1055" s="438" t="s">
        <v>78</v>
      </c>
      <c r="D1055" s="437" t="s">
        <v>23</v>
      </c>
      <c r="E1055" s="772" t="s">
        <v>80</v>
      </c>
      <c r="F1055" s="772"/>
      <c r="G1055" s="772" t="s">
        <v>71</v>
      </c>
      <c r="H1055" s="773"/>
      <c r="I1055" s="436"/>
      <c r="J1055" s="435"/>
      <c r="K1055" s="435"/>
      <c r="L1055" s="435"/>
      <c r="M1055" s="434"/>
      <c r="P1055" s="405"/>
      <c r="R1055" s="405"/>
    </row>
    <row r="1056" spans="1:18" s="396" customFormat="1" ht="40.9" customHeight="1">
      <c r="A1056" s="785"/>
      <c r="B1056" s="433" t="s">
        <v>5916</v>
      </c>
      <c r="C1056" s="433" t="s">
        <v>5915</v>
      </c>
      <c r="D1056" s="432">
        <v>43768</v>
      </c>
      <c r="E1056" s="431"/>
      <c r="F1056" s="430" t="s">
        <v>5914</v>
      </c>
      <c r="G1056" s="774" t="s">
        <v>1955</v>
      </c>
      <c r="H1056" s="775"/>
      <c r="I1056" s="776"/>
      <c r="J1056" s="429" t="s">
        <v>6</v>
      </c>
      <c r="K1056" s="428"/>
      <c r="L1056" s="425" t="s">
        <v>3</v>
      </c>
      <c r="M1056" s="427">
        <v>832</v>
      </c>
      <c r="P1056" s="405"/>
      <c r="R1056" s="405"/>
    </row>
    <row r="1057" spans="1:18" s="396" customFormat="1" ht="22.5">
      <c r="A1057" s="785"/>
      <c r="B1057" s="394" t="s">
        <v>77</v>
      </c>
      <c r="C1057" s="374" t="s">
        <v>79</v>
      </c>
      <c r="D1057" s="394" t="s">
        <v>22</v>
      </c>
      <c r="E1057" s="758" t="s">
        <v>81</v>
      </c>
      <c r="F1057" s="758"/>
      <c r="G1057" s="777"/>
      <c r="H1057" s="778"/>
      <c r="I1057" s="779"/>
      <c r="J1057" s="426" t="s">
        <v>5913</v>
      </c>
      <c r="K1057" s="425"/>
      <c r="L1057" s="419" t="s">
        <v>93</v>
      </c>
      <c r="M1057" s="424">
        <v>2022.12</v>
      </c>
      <c r="P1057" s="405"/>
      <c r="R1057" s="405"/>
    </row>
    <row r="1058" spans="1:18" s="396" customFormat="1">
      <c r="A1058" s="785"/>
      <c r="B1058" s="394"/>
      <c r="C1058" s="374"/>
      <c r="D1058" s="394"/>
      <c r="E1058" s="394"/>
      <c r="F1058" s="394"/>
      <c r="G1058" s="423"/>
      <c r="H1058" s="422"/>
      <c r="I1058" s="421"/>
      <c r="J1058" s="420" t="s">
        <v>5</v>
      </c>
      <c r="K1058" s="419"/>
      <c r="L1058" s="419" t="s">
        <v>93</v>
      </c>
      <c r="M1058" s="418">
        <v>363</v>
      </c>
      <c r="P1058" s="405"/>
      <c r="R1058" s="405"/>
    </row>
    <row r="1059" spans="1:18" s="396" customFormat="1" ht="13.5" thickBot="1">
      <c r="A1059" s="786"/>
      <c r="B1059" s="417" t="s">
        <v>3449</v>
      </c>
      <c r="C1059" s="416" t="s">
        <v>1955</v>
      </c>
      <c r="D1059" s="415">
        <v>43772</v>
      </c>
      <c r="E1059" s="414" t="s">
        <v>4</v>
      </c>
      <c r="F1059" s="413" t="s">
        <v>5912</v>
      </c>
      <c r="G1059" s="412"/>
      <c r="H1059" s="411"/>
      <c r="I1059" s="410"/>
      <c r="J1059" s="409" t="s">
        <v>4893</v>
      </c>
      <c r="K1059" s="408"/>
      <c r="L1059" s="407"/>
      <c r="M1059" s="406"/>
      <c r="P1059" s="405"/>
      <c r="R1059" s="405"/>
    </row>
    <row r="1060" spans="1:18" s="396" customFormat="1" ht="22.5">
      <c r="A1060" s="784">
        <v>209</v>
      </c>
      <c r="B1060" s="437" t="s">
        <v>76</v>
      </c>
      <c r="C1060" s="438" t="s">
        <v>78</v>
      </c>
      <c r="D1060" s="437" t="s">
        <v>23</v>
      </c>
      <c r="E1060" s="772" t="s">
        <v>80</v>
      </c>
      <c r="F1060" s="772"/>
      <c r="G1060" s="772" t="s">
        <v>71</v>
      </c>
      <c r="H1060" s="773"/>
      <c r="I1060" s="436"/>
      <c r="J1060" s="435"/>
      <c r="K1060" s="435"/>
      <c r="L1060" s="435"/>
      <c r="M1060" s="434"/>
      <c r="P1060" s="405"/>
      <c r="R1060" s="405"/>
    </row>
    <row r="1061" spans="1:18" s="396" customFormat="1" ht="67.5">
      <c r="A1061" s="785"/>
      <c r="B1061" s="433" t="s">
        <v>5911</v>
      </c>
      <c r="C1061" s="433" t="s">
        <v>5910</v>
      </c>
      <c r="D1061" s="432">
        <v>43785</v>
      </c>
      <c r="E1061" s="431"/>
      <c r="F1061" s="430" t="s">
        <v>4636</v>
      </c>
      <c r="G1061" s="774" t="s">
        <v>5525</v>
      </c>
      <c r="H1061" s="775"/>
      <c r="I1061" s="776"/>
      <c r="J1061" s="429" t="s">
        <v>6</v>
      </c>
      <c r="K1061" s="428"/>
      <c r="L1061" s="425" t="s">
        <v>3</v>
      </c>
      <c r="M1061" s="427">
        <v>2130</v>
      </c>
      <c r="P1061" s="405"/>
      <c r="R1061" s="405"/>
    </row>
    <row r="1062" spans="1:18" s="396" customFormat="1" ht="22.5">
      <c r="A1062" s="785"/>
      <c r="B1062" s="394" t="s">
        <v>77</v>
      </c>
      <c r="C1062" s="374" t="s">
        <v>79</v>
      </c>
      <c r="D1062" s="394" t="s">
        <v>22</v>
      </c>
      <c r="E1062" s="758" t="s">
        <v>81</v>
      </c>
      <c r="F1062" s="758"/>
      <c r="G1062" s="777"/>
      <c r="H1062" s="778"/>
      <c r="I1062" s="779"/>
      <c r="J1062" s="426" t="s">
        <v>17</v>
      </c>
      <c r="K1062" s="425"/>
      <c r="L1062" s="419" t="s">
        <v>93</v>
      </c>
      <c r="M1062" s="424">
        <v>1221.57</v>
      </c>
      <c r="P1062" s="405"/>
      <c r="R1062" s="405"/>
    </row>
    <row r="1063" spans="1:18" s="396" customFormat="1">
      <c r="A1063" s="785"/>
      <c r="B1063" s="394"/>
      <c r="C1063" s="374"/>
      <c r="D1063" s="394"/>
      <c r="E1063" s="394"/>
      <c r="F1063" s="394"/>
      <c r="G1063" s="423"/>
      <c r="H1063" s="422"/>
      <c r="I1063" s="421"/>
      <c r="J1063" s="420" t="s">
        <v>5</v>
      </c>
      <c r="K1063" s="419"/>
      <c r="L1063" s="419" t="s">
        <v>3</v>
      </c>
      <c r="M1063" s="418">
        <v>990</v>
      </c>
      <c r="P1063" s="405"/>
      <c r="R1063" s="405"/>
    </row>
    <row r="1064" spans="1:18" s="396" customFormat="1" ht="13.5" thickBot="1">
      <c r="A1064" s="786"/>
      <c r="B1064" s="417" t="s">
        <v>5909</v>
      </c>
      <c r="C1064" s="416" t="s">
        <v>5525</v>
      </c>
      <c r="D1064" s="415">
        <v>43792</v>
      </c>
      <c r="E1064" s="414" t="s">
        <v>4</v>
      </c>
      <c r="F1064" s="413" t="s">
        <v>5001</v>
      </c>
      <c r="G1064" s="412"/>
      <c r="H1064" s="411"/>
      <c r="I1064" s="410"/>
      <c r="J1064" s="409" t="s">
        <v>4893</v>
      </c>
      <c r="K1064" s="408"/>
      <c r="L1064" s="407"/>
      <c r="M1064" s="406"/>
      <c r="P1064" s="405"/>
      <c r="R1064" s="405"/>
    </row>
    <row r="1065" spans="1:18" s="396" customFormat="1" ht="22.5">
      <c r="A1065" s="784">
        <v>210</v>
      </c>
      <c r="B1065" s="437" t="s">
        <v>76</v>
      </c>
      <c r="C1065" s="438" t="s">
        <v>78</v>
      </c>
      <c r="D1065" s="437" t="s">
        <v>23</v>
      </c>
      <c r="E1065" s="772" t="s">
        <v>80</v>
      </c>
      <c r="F1065" s="772"/>
      <c r="G1065" s="772" t="s">
        <v>71</v>
      </c>
      <c r="H1065" s="773"/>
      <c r="I1065" s="436"/>
      <c r="J1065" s="435"/>
      <c r="K1065" s="435"/>
      <c r="L1065" s="435"/>
      <c r="M1065" s="434"/>
      <c r="P1065" s="405"/>
      <c r="R1065" s="405"/>
    </row>
    <row r="1066" spans="1:18" s="396" customFormat="1" ht="30.6" customHeight="1">
      <c r="A1066" s="785"/>
      <c r="B1066" s="433" t="s">
        <v>5908</v>
      </c>
      <c r="C1066" s="433" t="s">
        <v>5907</v>
      </c>
      <c r="D1066" s="432">
        <v>43775</v>
      </c>
      <c r="E1066" s="431"/>
      <c r="F1066" s="430" t="s">
        <v>4949</v>
      </c>
      <c r="G1066" s="774" t="s">
        <v>5905</v>
      </c>
      <c r="H1066" s="775"/>
      <c r="I1066" s="776"/>
      <c r="J1066" s="429" t="s">
        <v>6</v>
      </c>
      <c r="K1066" s="428"/>
      <c r="L1066" s="425" t="s">
        <v>3</v>
      </c>
      <c r="M1066" s="427">
        <v>269</v>
      </c>
      <c r="P1066" s="405"/>
      <c r="R1066" s="405"/>
    </row>
    <row r="1067" spans="1:18" s="396" customFormat="1" ht="22.5">
      <c r="A1067" s="785"/>
      <c r="B1067" s="394" t="s">
        <v>77</v>
      </c>
      <c r="C1067" s="374" t="s">
        <v>79</v>
      </c>
      <c r="D1067" s="394" t="s">
        <v>22</v>
      </c>
      <c r="E1067" s="758" t="s">
        <v>81</v>
      </c>
      <c r="F1067" s="758"/>
      <c r="G1067" s="777"/>
      <c r="H1067" s="778"/>
      <c r="I1067" s="779"/>
      <c r="J1067" s="426" t="s">
        <v>17</v>
      </c>
      <c r="K1067" s="425"/>
      <c r="L1067" s="419" t="s">
        <v>93</v>
      </c>
      <c r="M1067" s="424">
        <v>49.9</v>
      </c>
      <c r="P1067" s="405"/>
      <c r="R1067" s="405"/>
    </row>
    <row r="1068" spans="1:18" s="396" customFormat="1">
      <c r="A1068" s="785"/>
      <c r="B1068" s="394"/>
      <c r="C1068" s="374"/>
      <c r="D1068" s="394"/>
      <c r="E1068" s="394"/>
      <c r="F1068" s="394"/>
      <c r="G1068" s="423"/>
      <c r="H1068" s="422"/>
      <c r="I1068" s="421"/>
      <c r="J1068" s="420" t="s">
        <v>5</v>
      </c>
      <c r="K1068" s="419"/>
      <c r="L1068" s="419"/>
      <c r="M1068" s="418"/>
      <c r="P1068" s="405"/>
      <c r="R1068" s="405"/>
    </row>
    <row r="1069" spans="1:18" s="396" customFormat="1" ht="13.5" thickBot="1">
      <c r="A1069" s="786"/>
      <c r="B1069" s="417" t="s">
        <v>5906</v>
      </c>
      <c r="C1069" s="416" t="s">
        <v>5905</v>
      </c>
      <c r="D1069" s="415">
        <v>43776</v>
      </c>
      <c r="E1069" s="414" t="s">
        <v>4</v>
      </c>
      <c r="F1069" s="413" t="s">
        <v>5904</v>
      </c>
      <c r="G1069" s="412"/>
      <c r="H1069" s="411"/>
      <c r="I1069" s="410"/>
      <c r="J1069" s="409" t="s">
        <v>4893</v>
      </c>
      <c r="K1069" s="408"/>
      <c r="L1069" s="407"/>
      <c r="M1069" s="406"/>
      <c r="P1069" s="405"/>
      <c r="R1069" s="405"/>
    </row>
    <row r="1070" spans="1:18" s="396" customFormat="1" ht="22.5">
      <c r="A1070" s="784">
        <v>211</v>
      </c>
      <c r="B1070" s="437" t="s">
        <v>76</v>
      </c>
      <c r="C1070" s="438" t="s">
        <v>78</v>
      </c>
      <c r="D1070" s="437" t="s">
        <v>23</v>
      </c>
      <c r="E1070" s="772" t="s">
        <v>80</v>
      </c>
      <c r="F1070" s="772"/>
      <c r="G1070" s="772" t="s">
        <v>71</v>
      </c>
      <c r="H1070" s="773"/>
      <c r="I1070" s="436"/>
      <c r="J1070" s="435"/>
      <c r="K1070" s="435"/>
      <c r="L1070" s="435"/>
      <c r="M1070" s="434"/>
      <c r="P1070" s="405"/>
      <c r="R1070" s="405"/>
    </row>
    <row r="1071" spans="1:18" s="396" customFormat="1" ht="22.5">
      <c r="A1071" s="785"/>
      <c r="B1071" s="433" t="s">
        <v>5903</v>
      </c>
      <c r="C1071" s="433" t="s">
        <v>5902</v>
      </c>
      <c r="D1071" s="432">
        <v>43807</v>
      </c>
      <c r="E1071" s="431"/>
      <c r="F1071" s="430" t="s">
        <v>5901</v>
      </c>
      <c r="G1071" s="774" t="s">
        <v>5900</v>
      </c>
      <c r="H1071" s="775"/>
      <c r="I1071" s="776"/>
      <c r="J1071" s="429" t="s">
        <v>6</v>
      </c>
      <c r="K1071" s="428"/>
      <c r="L1071" s="425" t="s">
        <v>3</v>
      </c>
      <c r="M1071" s="427">
        <v>398</v>
      </c>
      <c r="P1071" s="405"/>
      <c r="R1071" s="405"/>
    </row>
    <row r="1072" spans="1:18" s="396" customFormat="1" ht="22.5">
      <c r="A1072" s="785"/>
      <c r="B1072" s="394" t="s">
        <v>77</v>
      </c>
      <c r="C1072" s="374" t="s">
        <v>79</v>
      </c>
      <c r="D1072" s="394" t="s">
        <v>22</v>
      </c>
      <c r="E1072" s="758" t="s">
        <v>81</v>
      </c>
      <c r="F1072" s="758"/>
      <c r="G1072" s="777"/>
      <c r="H1072" s="778"/>
      <c r="I1072" s="779"/>
      <c r="J1072" s="426" t="s">
        <v>17</v>
      </c>
      <c r="K1072" s="425"/>
      <c r="L1072" s="419" t="s">
        <v>93</v>
      </c>
      <c r="M1072" s="424">
        <v>430.2</v>
      </c>
      <c r="P1072" s="405"/>
      <c r="R1072" s="405"/>
    </row>
    <row r="1073" spans="1:18" s="396" customFormat="1">
      <c r="A1073" s="785"/>
      <c r="B1073" s="394"/>
      <c r="C1073" s="374"/>
      <c r="D1073" s="394"/>
      <c r="E1073" s="394"/>
      <c r="F1073" s="394"/>
      <c r="G1073" s="423"/>
      <c r="H1073" s="422"/>
      <c r="I1073" s="421"/>
      <c r="J1073" s="420" t="s">
        <v>5</v>
      </c>
      <c r="K1073" s="419"/>
      <c r="L1073" s="419"/>
      <c r="M1073" s="418"/>
      <c r="P1073" s="405"/>
      <c r="R1073" s="405"/>
    </row>
    <row r="1074" spans="1:18" s="396" customFormat="1" ht="13.5" thickBot="1">
      <c r="A1074" s="786"/>
      <c r="B1074" s="417" t="s">
        <v>5262</v>
      </c>
      <c r="C1074" s="416" t="s">
        <v>5900</v>
      </c>
      <c r="D1074" s="415">
        <v>43809</v>
      </c>
      <c r="E1074" s="414" t="s">
        <v>4</v>
      </c>
      <c r="F1074" s="413" t="s">
        <v>5531</v>
      </c>
      <c r="G1074" s="412"/>
      <c r="H1074" s="411"/>
      <c r="I1074" s="410"/>
      <c r="J1074" s="409" t="s">
        <v>4675</v>
      </c>
      <c r="K1074" s="408"/>
      <c r="L1074" s="407" t="s">
        <v>93</v>
      </c>
      <c r="M1074" s="406">
        <v>300</v>
      </c>
      <c r="P1074" s="405"/>
      <c r="R1074" s="405"/>
    </row>
    <row r="1075" spans="1:18" s="396" customFormat="1" ht="22.5">
      <c r="A1075" s="784">
        <v>212</v>
      </c>
      <c r="B1075" s="437" t="s">
        <v>76</v>
      </c>
      <c r="C1075" s="438" t="s">
        <v>78</v>
      </c>
      <c r="D1075" s="437" t="s">
        <v>23</v>
      </c>
      <c r="E1075" s="772" t="s">
        <v>80</v>
      </c>
      <c r="F1075" s="772"/>
      <c r="G1075" s="772" t="s">
        <v>71</v>
      </c>
      <c r="H1075" s="773"/>
      <c r="I1075" s="436"/>
      <c r="J1075" s="435"/>
      <c r="K1075" s="435"/>
      <c r="L1075" s="435"/>
      <c r="M1075" s="434"/>
      <c r="P1075" s="405"/>
      <c r="R1075" s="405"/>
    </row>
    <row r="1076" spans="1:18" s="396" customFormat="1" ht="30.6" customHeight="1">
      <c r="A1076" s="785"/>
      <c r="B1076" s="433" t="s">
        <v>5899</v>
      </c>
      <c r="C1076" s="433" t="s">
        <v>5898</v>
      </c>
      <c r="D1076" s="432">
        <v>43778</v>
      </c>
      <c r="E1076" s="431"/>
      <c r="F1076" s="430" t="s">
        <v>5871</v>
      </c>
      <c r="G1076" s="774" t="s">
        <v>4562</v>
      </c>
      <c r="H1076" s="775"/>
      <c r="I1076" s="776"/>
      <c r="J1076" s="429" t="s">
        <v>6</v>
      </c>
      <c r="K1076" s="428"/>
      <c r="L1076" s="425" t="s">
        <v>3</v>
      </c>
      <c r="M1076" s="427">
        <v>3080</v>
      </c>
      <c r="P1076" s="405"/>
      <c r="R1076" s="405"/>
    </row>
    <row r="1077" spans="1:18" s="396" customFormat="1" ht="22.5">
      <c r="A1077" s="785"/>
      <c r="B1077" s="394" t="s">
        <v>77</v>
      </c>
      <c r="C1077" s="374" t="s">
        <v>79</v>
      </c>
      <c r="D1077" s="394" t="s">
        <v>22</v>
      </c>
      <c r="E1077" s="758" t="s">
        <v>81</v>
      </c>
      <c r="F1077" s="758"/>
      <c r="G1077" s="777"/>
      <c r="H1077" s="778"/>
      <c r="I1077" s="779"/>
      <c r="J1077" s="426" t="s">
        <v>17</v>
      </c>
      <c r="K1077" s="425"/>
      <c r="L1077" s="419" t="s">
        <v>3</v>
      </c>
      <c r="M1077" s="424">
        <v>1426.39</v>
      </c>
      <c r="P1077" s="405"/>
      <c r="R1077" s="405"/>
    </row>
    <row r="1078" spans="1:18" s="396" customFormat="1">
      <c r="A1078" s="785"/>
      <c r="B1078" s="394"/>
      <c r="C1078" s="374"/>
      <c r="D1078" s="394"/>
      <c r="E1078" s="394"/>
      <c r="F1078" s="394"/>
      <c r="G1078" s="423"/>
      <c r="H1078" s="422"/>
      <c r="I1078" s="421"/>
      <c r="J1078" s="420" t="s">
        <v>5</v>
      </c>
      <c r="K1078" s="419"/>
      <c r="L1078" s="419" t="s">
        <v>93</v>
      </c>
      <c r="M1078" s="418">
        <v>1206</v>
      </c>
      <c r="P1078" s="405"/>
      <c r="R1078" s="405"/>
    </row>
    <row r="1079" spans="1:18" s="396" customFormat="1" ht="23.25" thickBot="1">
      <c r="A1079" s="786"/>
      <c r="B1079" s="417" t="s">
        <v>5897</v>
      </c>
      <c r="C1079" s="416" t="s">
        <v>4562</v>
      </c>
      <c r="D1079" s="415">
        <v>43788</v>
      </c>
      <c r="E1079" s="414" t="s">
        <v>4</v>
      </c>
      <c r="F1079" s="413" t="s">
        <v>5870</v>
      </c>
      <c r="G1079" s="412"/>
      <c r="H1079" s="411"/>
      <c r="I1079" s="410"/>
      <c r="J1079" s="409" t="s">
        <v>4893</v>
      </c>
      <c r="K1079" s="408"/>
      <c r="L1079" s="407" t="s">
        <v>3</v>
      </c>
      <c r="M1079" s="406">
        <v>100</v>
      </c>
      <c r="P1079" s="405"/>
      <c r="R1079" s="405"/>
    </row>
    <row r="1080" spans="1:18" s="396" customFormat="1" ht="22.5">
      <c r="A1080" s="784">
        <v>213</v>
      </c>
      <c r="B1080" s="437" t="s">
        <v>76</v>
      </c>
      <c r="C1080" s="438" t="s">
        <v>78</v>
      </c>
      <c r="D1080" s="437" t="s">
        <v>23</v>
      </c>
      <c r="E1080" s="772" t="s">
        <v>80</v>
      </c>
      <c r="F1080" s="772"/>
      <c r="G1080" s="772" t="s">
        <v>71</v>
      </c>
      <c r="H1080" s="773"/>
      <c r="I1080" s="436"/>
      <c r="J1080" s="435"/>
      <c r="K1080" s="435"/>
      <c r="L1080" s="435"/>
      <c r="M1080" s="434"/>
      <c r="P1080" s="405"/>
      <c r="R1080" s="405"/>
    </row>
    <row r="1081" spans="1:18" s="396" customFormat="1" ht="20.45" customHeight="1">
      <c r="A1081" s="785"/>
      <c r="B1081" s="433" t="s">
        <v>5896</v>
      </c>
      <c r="C1081" s="433" t="s">
        <v>5895</v>
      </c>
      <c r="D1081" s="432">
        <v>43810</v>
      </c>
      <c r="E1081" s="431"/>
      <c r="F1081" s="430" t="s">
        <v>5071</v>
      </c>
      <c r="G1081" s="774" t="s">
        <v>5621</v>
      </c>
      <c r="H1081" s="775"/>
      <c r="I1081" s="776"/>
      <c r="J1081" s="429" t="s">
        <v>6</v>
      </c>
      <c r="K1081" s="428"/>
      <c r="L1081" s="425" t="s">
        <v>3</v>
      </c>
      <c r="M1081" s="427">
        <v>576</v>
      </c>
      <c r="P1081" s="405"/>
      <c r="R1081" s="405"/>
    </row>
    <row r="1082" spans="1:18" s="396" customFormat="1" ht="22.5">
      <c r="A1082" s="785"/>
      <c r="B1082" s="394" t="s">
        <v>77</v>
      </c>
      <c r="C1082" s="374" t="s">
        <v>79</v>
      </c>
      <c r="D1082" s="394" t="s">
        <v>22</v>
      </c>
      <c r="E1082" s="758" t="s">
        <v>81</v>
      </c>
      <c r="F1082" s="758"/>
      <c r="G1082" s="777"/>
      <c r="H1082" s="778"/>
      <c r="I1082" s="779"/>
      <c r="J1082" s="426" t="s">
        <v>17</v>
      </c>
      <c r="K1082" s="425"/>
      <c r="L1082" s="419" t="s">
        <v>93</v>
      </c>
      <c r="M1082" s="424">
        <v>1917.25</v>
      </c>
      <c r="P1082" s="405"/>
      <c r="R1082" s="405"/>
    </row>
    <row r="1083" spans="1:18" s="396" customFormat="1">
      <c r="A1083" s="785"/>
      <c r="B1083" s="394"/>
      <c r="C1083" s="374"/>
      <c r="D1083" s="394"/>
      <c r="E1083" s="394"/>
      <c r="F1083" s="394"/>
      <c r="G1083" s="423"/>
      <c r="H1083" s="422"/>
      <c r="I1083" s="421"/>
      <c r="J1083" s="420" t="s">
        <v>5</v>
      </c>
      <c r="K1083" s="419"/>
      <c r="L1083" s="419"/>
      <c r="M1083" s="418"/>
      <c r="P1083" s="405"/>
      <c r="R1083" s="405"/>
    </row>
    <row r="1084" spans="1:18" s="396" customFormat="1" ht="13.5" thickBot="1">
      <c r="A1084" s="786"/>
      <c r="B1084" s="417" t="s">
        <v>5711</v>
      </c>
      <c r="C1084" s="416" t="s">
        <v>5621</v>
      </c>
      <c r="D1084" s="415">
        <v>43813</v>
      </c>
      <c r="E1084" s="414" t="s">
        <v>4</v>
      </c>
      <c r="F1084" s="413" t="s">
        <v>5894</v>
      </c>
      <c r="G1084" s="412"/>
      <c r="H1084" s="411"/>
      <c r="I1084" s="410"/>
      <c r="J1084" s="409" t="s">
        <v>4893</v>
      </c>
      <c r="K1084" s="408"/>
      <c r="L1084" s="407"/>
      <c r="M1084" s="406"/>
      <c r="P1084" s="405"/>
      <c r="R1084" s="405"/>
    </row>
    <row r="1085" spans="1:18" s="396" customFormat="1" ht="22.5">
      <c r="A1085" s="784">
        <v>214</v>
      </c>
      <c r="B1085" s="437" t="s">
        <v>76</v>
      </c>
      <c r="C1085" s="438" t="s">
        <v>78</v>
      </c>
      <c r="D1085" s="437" t="s">
        <v>23</v>
      </c>
      <c r="E1085" s="772" t="s">
        <v>80</v>
      </c>
      <c r="F1085" s="772"/>
      <c r="G1085" s="772" t="s">
        <v>71</v>
      </c>
      <c r="H1085" s="773"/>
      <c r="I1085" s="436"/>
      <c r="J1085" s="435"/>
      <c r="K1085" s="435"/>
      <c r="L1085" s="435"/>
      <c r="M1085" s="434"/>
      <c r="P1085" s="405"/>
      <c r="R1085" s="405"/>
    </row>
    <row r="1086" spans="1:18" s="396" customFormat="1" ht="45">
      <c r="A1086" s="785"/>
      <c r="B1086" s="433" t="s">
        <v>5893</v>
      </c>
      <c r="C1086" s="433" t="s">
        <v>5892</v>
      </c>
      <c r="D1086" s="432">
        <v>43859</v>
      </c>
      <c r="E1086" s="431"/>
      <c r="F1086" s="430" t="s">
        <v>5891</v>
      </c>
      <c r="G1086" s="774" t="s">
        <v>5889</v>
      </c>
      <c r="H1086" s="775"/>
      <c r="I1086" s="776"/>
      <c r="J1086" s="429" t="s">
        <v>6</v>
      </c>
      <c r="K1086" s="428"/>
      <c r="L1086" s="425" t="s">
        <v>3</v>
      </c>
      <c r="M1086" s="427">
        <v>316</v>
      </c>
      <c r="P1086" s="405"/>
      <c r="R1086" s="405"/>
    </row>
    <row r="1087" spans="1:18" s="396" customFormat="1" ht="22.5">
      <c r="A1087" s="785"/>
      <c r="B1087" s="394" t="s">
        <v>77</v>
      </c>
      <c r="C1087" s="374" t="s">
        <v>79</v>
      </c>
      <c r="D1087" s="394" t="s">
        <v>22</v>
      </c>
      <c r="E1087" s="758" t="s">
        <v>81</v>
      </c>
      <c r="F1087" s="758"/>
      <c r="G1087" s="777"/>
      <c r="H1087" s="778"/>
      <c r="I1087" s="779"/>
      <c r="J1087" s="426" t="s">
        <v>17</v>
      </c>
      <c r="K1087" s="425"/>
      <c r="L1087" s="419"/>
      <c r="M1087" s="424"/>
      <c r="P1087" s="405"/>
      <c r="R1087" s="405"/>
    </row>
    <row r="1088" spans="1:18" s="396" customFormat="1" ht="13.5" thickBot="1">
      <c r="A1088" s="785"/>
      <c r="B1088" s="394"/>
      <c r="C1088" s="374"/>
      <c r="D1088" s="394"/>
      <c r="E1088" s="394"/>
      <c r="F1088" s="394"/>
      <c r="G1088" s="423"/>
      <c r="H1088" s="422"/>
      <c r="I1088" s="421"/>
      <c r="J1088" s="420" t="s">
        <v>5</v>
      </c>
      <c r="K1088" s="419"/>
      <c r="L1088" s="407" t="s">
        <v>3</v>
      </c>
      <c r="M1088" s="406">
        <v>56</v>
      </c>
      <c r="P1088" s="405"/>
      <c r="R1088" s="405"/>
    </row>
    <row r="1089" spans="1:18" s="396" customFormat="1" ht="13.5" thickBot="1">
      <c r="A1089" s="786"/>
      <c r="B1089" s="417" t="s">
        <v>5890</v>
      </c>
      <c r="C1089" s="416" t="s">
        <v>5889</v>
      </c>
      <c r="D1089" s="415">
        <v>43861</v>
      </c>
      <c r="E1089" s="414" t="s">
        <v>4</v>
      </c>
      <c r="F1089" s="413" t="s">
        <v>5145</v>
      </c>
      <c r="G1089" s="412"/>
      <c r="H1089" s="411"/>
      <c r="I1089" s="410"/>
      <c r="J1089" s="409" t="s">
        <v>4893</v>
      </c>
      <c r="K1089" s="408"/>
      <c r="P1089" s="405"/>
      <c r="R1089" s="405"/>
    </row>
    <row r="1090" spans="1:18" s="396" customFormat="1" ht="22.5">
      <c r="A1090" s="784">
        <v>215</v>
      </c>
      <c r="B1090" s="437" t="s">
        <v>76</v>
      </c>
      <c r="C1090" s="438" t="s">
        <v>78</v>
      </c>
      <c r="D1090" s="437" t="s">
        <v>23</v>
      </c>
      <c r="E1090" s="772" t="s">
        <v>80</v>
      </c>
      <c r="F1090" s="772"/>
      <c r="G1090" s="772" t="s">
        <v>71</v>
      </c>
      <c r="H1090" s="773"/>
      <c r="I1090" s="436"/>
      <c r="J1090" s="435"/>
      <c r="K1090" s="435"/>
      <c r="L1090" s="435"/>
      <c r="M1090" s="434"/>
      <c r="P1090" s="405"/>
      <c r="R1090" s="405"/>
    </row>
    <row r="1091" spans="1:18" s="396" customFormat="1" ht="45">
      <c r="A1091" s="785"/>
      <c r="B1091" s="433" t="s">
        <v>5888</v>
      </c>
      <c r="C1091" s="433" t="s">
        <v>5887</v>
      </c>
      <c r="D1091" s="432">
        <v>43783</v>
      </c>
      <c r="E1091" s="431"/>
      <c r="F1091" s="430" t="s">
        <v>5886</v>
      </c>
      <c r="G1091" s="774" t="s">
        <v>899</v>
      </c>
      <c r="H1091" s="775"/>
      <c r="I1091" s="776"/>
      <c r="J1091" s="429" t="s">
        <v>6</v>
      </c>
      <c r="K1091" s="428"/>
      <c r="L1091" s="425"/>
      <c r="M1091" s="427"/>
      <c r="P1091" s="405"/>
      <c r="R1091" s="405"/>
    </row>
    <row r="1092" spans="1:18" s="396" customFormat="1" ht="23.25" thickBot="1">
      <c r="A1092" s="785"/>
      <c r="B1092" s="394" t="s">
        <v>77</v>
      </c>
      <c r="C1092" s="374" t="s">
        <v>79</v>
      </c>
      <c r="D1092" s="394" t="s">
        <v>22</v>
      </c>
      <c r="E1092" s="758" t="s">
        <v>81</v>
      </c>
      <c r="F1092" s="758"/>
      <c r="G1092" s="777"/>
      <c r="H1092" s="778"/>
      <c r="I1092" s="779"/>
      <c r="J1092" s="426" t="s">
        <v>17</v>
      </c>
      <c r="K1092" s="425"/>
      <c r="L1092" s="407" t="s">
        <v>3</v>
      </c>
      <c r="M1092" s="406">
        <v>376.76</v>
      </c>
      <c r="P1092" s="405"/>
      <c r="R1092" s="405"/>
    </row>
    <row r="1093" spans="1:18" s="396" customFormat="1">
      <c r="A1093" s="785"/>
      <c r="B1093" s="394"/>
      <c r="C1093" s="374"/>
      <c r="D1093" s="394"/>
      <c r="E1093" s="394"/>
      <c r="F1093" s="394"/>
      <c r="G1093" s="423"/>
      <c r="H1093" s="422"/>
      <c r="I1093" s="421"/>
      <c r="J1093" s="420" t="s">
        <v>5</v>
      </c>
      <c r="K1093" s="419"/>
      <c r="L1093" s="419"/>
      <c r="M1093" s="418"/>
      <c r="P1093" s="405"/>
      <c r="R1093" s="405"/>
    </row>
    <row r="1094" spans="1:18" s="396" customFormat="1" ht="13.5" thickBot="1">
      <c r="A1094" s="786"/>
      <c r="B1094" s="417" t="s">
        <v>5466</v>
      </c>
      <c r="C1094" s="416" t="s">
        <v>899</v>
      </c>
      <c r="D1094" s="415">
        <v>43783</v>
      </c>
      <c r="E1094" s="414" t="s">
        <v>4</v>
      </c>
      <c r="F1094" s="413" t="s">
        <v>5885</v>
      </c>
      <c r="G1094" s="412"/>
      <c r="H1094" s="411"/>
      <c r="I1094" s="410"/>
      <c r="J1094" s="409" t="s">
        <v>4893</v>
      </c>
      <c r="K1094" s="408"/>
      <c r="P1094" s="405"/>
      <c r="R1094" s="405"/>
    </row>
    <row r="1095" spans="1:18" s="396" customFormat="1" ht="22.5">
      <c r="A1095" s="784">
        <v>216</v>
      </c>
      <c r="B1095" s="437" t="s">
        <v>76</v>
      </c>
      <c r="C1095" s="438" t="s">
        <v>78</v>
      </c>
      <c r="D1095" s="437" t="s">
        <v>23</v>
      </c>
      <c r="E1095" s="772" t="s">
        <v>80</v>
      </c>
      <c r="F1095" s="772"/>
      <c r="G1095" s="772" t="s">
        <v>71</v>
      </c>
      <c r="H1095" s="773"/>
      <c r="I1095" s="436"/>
      <c r="J1095" s="435"/>
      <c r="K1095" s="435"/>
      <c r="L1095" s="435"/>
      <c r="M1095" s="434"/>
      <c r="P1095" s="405"/>
      <c r="R1095" s="405"/>
    </row>
    <row r="1096" spans="1:18" s="396" customFormat="1" ht="67.5">
      <c r="A1096" s="785"/>
      <c r="B1096" s="433" t="s">
        <v>5884</v>
      </c>
      <c r="C1096" s="433" t="s">
        <v>5883</v>
      </c>
      <c r="D1096" s="432">
        <v>43780</v>
      </c>
      <c r="E1096" s="431"/>
      <c r="F1096" s="430" t="s">
        <v>5207</v>
      </c>
      <c r="G1096" s="774" t="s">
        <v>5882</v>
      </c>
      <c r="H1096" s="775"/>
      <c r="I1096" s="776"/>
      <c r="J1096" s="429" t="s">
        <v>6</v>
      </c>
      <c r="K1096" s="428"/>
      <c r="L1096" s="425" t="s">
        <v>3</v>
      </c>
      <c r="M1096" s="427">
        <v>458</v>
      </c>
      <c r="P1096" s="405"/>
      <c r="R1096" s="405"/>
    </row>
    <row r="1097" spans="1:18" s="396" customFormat="1" ht="22.5">
      <c r="A1097" s="785"/>
      <c r="B1097" s="394" t="s">
        <v>77</v>
      </c>
      <c r="C1097" s="374" t="s">
        <v>79</v>
      </c>
      <c r="D1097" s="394" t="s">
        <v>22</v>
      </c>
      <c r="E1097" s="758" t="s">
        <v>81</v>
      </c>
      <c r="F1097" s="758"/>
      <c r="G1097" s="777"/>
      <c r="H1097" s="778"/>
      <c r="I1097" s="779"/>
      <c r="J1097" s="426" t="s">
        <v>17</v>
      </c>
      <c r="K1097" s="425"/>
      <c r="L1097" s="419"/>
      <c r="M1097" s="424"/>
      <c r="P1097" s="405"/>
      <c r="R1097" s="405"/>
    </row>
    <row r="1098" spans="1:18" s="396" customFormat="1">
      <c r="A1098" s="785"/>
      <c r="B1098" s="394"/>
      <c r="C1098" s="374"/>
      <c r="D1098" s="394"/>
      <c r="E1098" s="394"/>
      <c r="F1098" s="394"/>
      <c r="G1098" s="423"/>
      <c r="H1098" s="422"/>
      <c r="I1098" s="421"/>
      <c r="J1098" s="420" t="s">
        <v>5</v>
      </c>
      <c r="K1098" s="419"/>
      <c r="L1098" s="419"/>
      <c r="M1098" s="418"/>
      <c r="P1098" s="405"/>
      <c r="R1098" s="405"/>
    </row>
    <row r="1099" spans="1:18" s="396" customFormat="1" ht="13.5" thickBot="1">
      <c r="A1099" s="786"/>
      <c r="B1099" s="417" t="s">
        <v>5262</v>
      </c>
      <c r="C1099" s="416" t="s">
        <v>5882</v>
      </c>
      <c r="D1099" s="415">
        <v>43782</v>
      </c>
      <c r="E1099" s="414" t="s">
        <v>4</v>
      </c>
      <c r="F1099" s="413" t="s">
        <v>5881</v>
      </c>
      <c r="G1099" s="412"/>
      <c r="H1099" s="411"/>
      <c r="I1099" s="410"/>
      <c r="J1099" s="409" t="s">
        <v>4893</v>
      </c>
      <c r="K1099" s="408"/>
      <c r="L1099" s="407"/>
      <c r="M1099" s="406"/>
      <c r="P1099" s="405"/>
      <c r="R1099" s="405"/>
    </row>
    <row r="1100" spans="1:18" s="396" customFormat="1" ht="22.5">
      <c r="A1100" s="784">
        <v>217</v>
      </c>
      <c r="B1100" s="437" t="s">
        <v>76</v>
      </c>
      <c r="C1100" s="438" t="s">
        <v>78</v>
      </c>
      <c r="D1100" s="437" t="s">
        <v>23</v>
      </c>
      <c r="E1100" s="772" t="s">
        <v>80</v>
      </c>
      <c r="F1100" s="772"/>
      <c r="G1100" s="772" t="s">
        <v>71</v>
      </c>
      <c r="H1100" s="773"/>
      <c r="I1100" s="436"/>
      <c r="J1100" s="435"/>
      <c r="K1100" s="435"/>
      <c r="L1100" s="435"/>
      <c r="M1100" s="434"/>
      <c r="P1100" s="405"/>
      <c r="R1100" s="405"/>
    </row>
    <row r="1101" spans="1:18" s="396" customFormat="1" ht="20.45" customHeight="1">
      <c r="A1101" s="785"/>
      <c r="B1101" s="433" t="s">
        <v>5880</v>
      </c>
      <c r="C1101" s="433" t="s">
        <v>5879</v>
      </c>
      <c r="D1101" s="432">
        <v>43740</v>
      </c>
      <c r="E1101" s="431"/>
      <c r="F1101" s="430" t="s">
        <v>4965</v>
      </c>
      <c r="G1101" s="774" t="s">
        <v>4953</v>
      </c>
      <c r="H1101" s="775"/>
      <c r="I1101" s="776"/>
      <c r="J1101" s="429" t="s">
        <v>6</v>
      </c>
      <c r="K1101" s="428"/>
      <c r="L1101" s="425" t="s">
        <v>3</v>
      </c>
      <c r="M1101" s="427">
        <v>480</v>
      </c>
      <c r="P1101" s="405"/>
      <c r="R1101" s="405"/>
    </row>
    <row r="1102" spans="1:18" s="396" customFormat="1" ht="22.5">
      <c r="A1102" s="785"/>
      <c r="B1102" s="394" t="s">
        <v>77</v>
      </c>
      <c r="C1102" s="374" t="s">
        <v>79</v>
      </c>
      <c r="D1102" s="394" t="s">
        <v>22</v>
      </c>
      <c r="E1102" s="758" t="s">
        <v>81</v>
      </c>
      <c r="F1102" s="758"/>
      <c r="G1102" s="777"/>
      <c r="H1102" s="778"/>
      <c r="I1102" s="779"/>
      <c r="J1102" s="426" t="s">
        <v>17</v>
      </c>
      <c r="K1102" s="425"/>
      <c r="L1102" s="419" t="s">
        <v>3</v>
      </c>
      <c r="M1102" s="424">
        <v>633.6</v>
      </c>
      <c r="P1102" s="405"/>
      <c r="R1102" s="405"/>
    </row>
    <row r="1103" spans="1:18" s="396" customFormat="1">
      <c r="A1103" s="785"/>
      <c r="B1103" s="394"/>
      <c r="C1103" s="374"/>
      <c r="D1103" s="394"/>
      <c r="E1103" s="394"/>
      <c r="F1103" s="394"/>
      <c r="G1103" s="423"/>
      <c r="H1103" s="422"/>
      <c r="I1103" s="421"/>
      <c r="J1103" s="420" t="s">
        <v>5</v>
      </c>
      <c r="K1103" s="419"/>
      <c r="L1103" s="419"/>
      <c r="M1103" s="418"/>
      <c r="P1103" s="405"/>
      <c r="R1103" s="405"/>
    </row>
    <row r="1104" spans="1:18" s="396" customFormat="1" ht="13.5" thickBot="1">
      <c r="A1104" s="786"/>
      <c r="B1104" s="417" t="s">
        <v>572</v>
      </c>
      <c r="C1104" s="416" t="s">
        <v>4953</v>
      </c>
      <c r="D1104" s="415">
        <v>43742</v>
      </c>
      <c r="E1104" s="414" t="s">
        <v>4</v>
      </c>
      <c r="F1104" s="413" t="s">
        <v>4927</v>
      </c>
      <c r="G1104" s="412"/>
      <c r="H1104" s="411"/>
      <c r="I1104" s="410"/>
      <c r="J1104" s="409" t="s">
        <v>4893</v>
      </c>
      <c r="K1104" s="408"/>
      <c r="L1104" s="407"/>
      <c r="M1104" s="406"/>
      <c r="P1104" s="405"/>
      <c r="R1104" s="405"/>
    </row>
    <row r="1105" spans="1:18" s="396" customFormat="1" ht="22.5">
      <c r="A1105" s="784">
        <v>218</v>
      </c>
      <c r="B1105" s="437" t="s">
        <v>76</v>
      </c>
      <c r="C1105" s="438" t="s">
        <v>78</v>
      </c>
      <c r="D1105" s="437" t="s">
        <v>23</v>
      </c>
      <c r="E1105" s="772" t="s">
        <v>80</v>
      </c>
      <c r="F1105" s="772"/>
      <c r="G1105" s="772" t="s">
        <v>71</v>
      </c>
      <c r="H1105" s="773"/>
      <c r="I1105" s="436"/>
      <c r="J1105" s="435"/>
      <c r="K1105" s="435"/>
      <c r="L1105" s="435"/>
      <c r="M1105" s="434"/>
      <c r="P1105" s="405"/>
      <c r="R1105" s="405"/>
    </row>
    <row r="1106" spans="1:18" s="396" customFormat="1" ht="20.45" customHeight="1">
      <c r="A1106" s="785"/>
      <c r="B1106" s="433" t="s">
        <v>5878</v>
      </c>
      <c r="C1106" s="433" t="s">
        <v>5877</v>
      </c>
      <c r="D1106" s="432">
        <v>43740</v>
      </c>
      <c r="E1106" s="431"/>
      <c r="F1106" s="430" t="s">
        <v>4965</v>
      </c>
      <c r="G1106" s="774" t="s">
        <v>4953</v>
      </c>
      <c r="H1106" s="775"/>
      <c r="I1106" s="776"/>
      <c r="J1106" s="429" t="s">
        <v>6</v>
      </c>
      <c r="K1106" s="428"/>
      <c r="L1106" s="425" t="s">
        <v>3</v>
      </c>
      <c r="M1106" s="427">
        <v>480</v>
      </c>
      <c r="P1106" s="405"/>
      <c r="R1106" s="405"/>
    </row>
    <row r="1107" spans="1:18" s="396" customFormat="1" ht="22.5">
      <c r="A1107" s="785"/>
      <c r="B1107" s="394" t="s">
        <v>77</v>
      </c>
      <c r="C1107" s="374" t="s">
        <v>79</v>
      </c>
      <c r="D1107" s="394" t="s">
        <v>22</v>
      </c>
      <c r="E1107" s="758" t="s">
        <v>81</v>
      </c>
      <c r="F1107" s="758"/>
      <c r="G1107" s="777"/>
      <c r="H1107" s="778"/>
      <c r="I1107" s="779"/>
      <c r="J1107" s="426" t="s">
        <v>17</v>
      </c>
      <c r="K1107" s="425"/>
      <c r="L1107" s="419" t="s">
        <v>3</v>
      </c>
      <c r="M1107" s="424">
        <v>521.6</v>
      </c>
      <c r="P1107" s="405"/>
      <c r="R1107" s="405"/>
    </row>
    <row r="1108" spans="1:18" s="396" customFormat="1">
      <c r="A1108" s="785"/>
      <c r="B1108" s="394"/>
      <c r="C1108" s="374"/>
      <c r="D1108" s="394"/>
      <c r="E1108" s="394"/>
      <c r="F1108" s="394"/>
      <c r="G1108" s="423"/>
      <c r="H1108" s="422"/>
      <c r="I1108" s="421"/>
      <c r="J1108" s="420" t="s">
        <v>5</v>
      </c>
      <c r="K1108" s="419"/>
      <c r="L1108" s="419"/>
      <c r="M1108" s="418"/>
      <c r="P1108" s="405"/>
      <c r="R1108" s="405"/>
    </row>
    <row r="1109" spans="1:18" s="396" customFormat="1" ht="13.5" thickBot="1">
      <c r="A1109" s="786"/>
      <c r="B1109" s="417" t="s">
        <v>5466</v>
      </c>
      <c r="C1109" s="416" t="s">
        <v>4953</v>
      </c>
      <c r="D1109" s="415">
        <v>43744</v>
      </c>
      <c r="E1109" s="414" t="s">
        <v>4</v>
      </c>
      <c r="F1109" s="413" t="s">
        <v>5122</v>
      </c>
      <c r="G1109" s="412"/>
      <c r="H1109" s="411"/>
      <c r="I1109" s="410"/>
      <c r="J1109" s="409" t="s">
        <v>4893</v>
      </c>
      <c r="K1109" s="408"/>
      <c r="L1109" s="407"/>
      <c r="M1109" s="406"/>
      <c r="P1109" s="405"/>
      <c r="R1109" s="405"/>
    </row>
    <row r="1110" spans="1:18" s="396" customFormat="1" ht="22.5">
      <c r="A1110" s="784">
        <v>219</v>
      </c>
      <c r="B1110" s="437" t="s">
        <v>76</v>
      </c>
      <c r="C1110" s="438" t="s">
        <v>78</v>
      </c>
      <c r="D1110" s="437" t="s">
        <v>23</v>
      </c>
      <c r="E1110" s="772" t="s">
        <v>80</v>
      </c>
      <c r="F1110" s="772"/>
      <c r="G1110" s="772" t="s">
        <v>71</v>
      </c>
      <c r="H1110" s="773"/>
      <c r="I1110" s="436"/>
      <c r="J1110" s="435"/>
      <c r="K1110" s="435"/>
      <c r="L1110" s="435"/>
      <c r="M1110" s="434"/>
      <c r="P1110" s="405"/>
      <c r="R1110" s="405"/>
    </row>
    <row r="1111" spans="1:18" s="396" customFormat="1" ht="20.45" customHeight="1">
      <c r="A1111" s="785"/>
      <c r="B1111" s="433" t="s">
        <v>5876</v>
      </c>
      <c r="C1111" s="433" t="s">
        <v>5875</v>
      </c>
      <c r="D1111" s="432">
        <v>43766</v>
      </c>
      <c r="E1111" s="431"/>
      <c r="F1111" s="430" t="s">
        <v>5846</v>
      </c>
      <c r="G1111" s="774" t="s">
        <v>5874</v>
      </c>
      <c r="H1111" s="775"/>
      <c r="I1111" s="776"/>
      <c r="J1111" s="429" t="s">
        <v>6</v>
      </c>
      <c r="K1111" s="428"/>
      <c r="L1111" s="425" t="s">
        <v>3</v>
      </c>
      <c r="M1111" s="427">
        <v>346</v>
      </c>
      <c r="P1111" s="405"/>
      <c r="R1111" s="405"/>
    </row>
    <row r="1112" spans="1:18" s="396" customFormat="1" ht="22.5">
      <c r="A1112" s="785"/>
      <c r="B1112" s="394" t="s">
        <v>77</v>
      </c>
      <c r="C1112" s="374" t="s">
        <v>79</v>
      </c>
      <c r="D1112" s="394" t="s">
        <v>22</v>
      </c>
      <c r="E1112" s="758" t="s">
        <v>81</v>
      </c>
      <c r="F1112" s="758"/>
      <c r="G1112" s="777"/>
      <c r="H1112" s="778"/>
      <c r="I1112" s="779"/>
      <c r="J1112" s="426" t="s">
        <v>17</v>
      </c>
      <c r="K1112" s="425"/>
      <c r="L1112" s="419" t="s">
        <v>3</v>
      </c>
      <c r="M1112" s="424">
        <v>776</v>
      </c>
      <c r="P1112" s="405"/>
      <c r="R1112" s="405"/>
    </row>
    <row r="1113" spans="1:18" s="396" customFormat="1">
      <c r="A1113" s="785"/>
      <c r="B1113" s="394"/>
      <c r="C1113" s="374"/>
      <c r="D1113" s="394"/>
      <c r="E1113" s="394"/>
      <c r="F1113" s="394"/>
      <c r="G1113" s="423"/>
      <c r="H1113" s="422"/>
      <c r="I1113" s="421"/>
      <c r="J1113" s="420" t="s">
        <v>5</v>
      </c>
      <c r="K1113" s="419"/>
      <c r="L1113" s="419"/>
      <c r="M1113" s="418"/>
      <c r="P1113" s="405"/>
      <c r="R1113" s="405"/>
    </row>
    <row r="1114" spans="1:18" s="396" customFormat="1" ht="13.5" thickBot="1">
      <c r="A1114" s="786"/>
      <c r="B1114" s="417" t="s">
        <v>5129</v>
      </c>
      <c r="C1114" s="416" t="s">
        <v>5874</v>
      </c>
      <c r="D1114" s="415">
        <v>43768</v>
      </c>
      <c r="E1114" s="414" t="s">
        <v>4</v>
      </c>
      <c r="F1114" s="413" t="s">
        <v>5683</v>
      </c>
      <c r="G1114" s="412"/>
      <c r="H1114" s="411"/>
      <c r="I1114" s="410"/>
      <c r="J1114" s="409" t="s">
        <v>4893</v>
      </c>
      <c r="K1114" s="408"/>
      <c r="L1114" s="407"/>
      <c r="M1114" s="406"/>
      <c r="P1114" s="405"/>
      <c r="R1114" s="405"/>
    </row>
    <row r="1115" spans="1:18" s="396" customFormat="1" ht="22.5">
      <c r="A1115" s="784">
        <v>220</v>
      </c>
      <c r="B1115" s="437" t="s">
        <v>76</v>
      </c>
      <c r="C1115" s="438" t="s">
        <v>78</v>
      </c>
      <c r="D1115" s="437" t="s">
        <v>23</v>
      </c>
      <c r="E1115" s="772" t="s">
        <v>80</v>
      </c>
      <c r="F1115" s="772"/>
      <c r="G1115" s="772" t="s">
        <v>71</v>
      </c>
      <c r="H1115" s="773"/>
      <c r="I1115" s="436"/>
      <c r="J1115" s="435"/>
      <c r="K1115" s="435"/>
      <c r="L1115" s="435"/>
      <c r="M1115" s="434"/>
      <c r="P1115" s="405"/>
      <c r="R1115" s="405"/>
    </row>
    <row r="1116" spans="1:18" s="396" customFormat="1" ht="40.9" customHeight="1">
      <c r="A1116" s="785"/>
      <c r="B1116" s="433" t="s">
        <v>5873</v>
      </c>
      <c r="C1116" s="433" t="s">
        <v>5872</v>
      </c>
      <c r="D1116" s="432">
        <v>43778</v>
      </c>
      <c r="E1116" s="431"/>
      <c r="F1116" s="430" t="s">
        <v>5871</v>
      </c>
      <c r="G1116" s="774" t="s">
        <v>4562</v>
      </c>
      <c r="H1116" s="775"/>
      <c r="I1116" s="776"/>
      <c r="J1116" s="429" t="s">
        <v>6</v>
      </c>
      <c r="K1116" s="428"/>
      <c r="L1116" s="425" t="s">
        <v>3</v>
      </c>
      <c r="M1116" s="427">
        <v>3850</v>
      </c>
      <c r="P1116" s="405"/>
      <c r="R1116" s="405"/>
    </row>
    <row r="1117" spans="1:18" s="396" customFormat="1" ht="22.5">
      <c r="A1117" s="785"/>
      <c r="B1117" s="394" t="s">
        <v>77</v>
      </c>
      <c r="C1117" s="374" t="s">
        <v>79</v>
      </c>
      <c r="D1117" s="394" t="s">
        <v>22</v>
      </c>
      <c r="E1117" s="758" t="s">
        <v>81</v>
      </c>
      <c r="F1117" s="758"/>
      <c r="G1117" s="777"/>
      <c r="H1117" s="778"/>
      <c r="I1117" s="779"/>
      <c r="J1117" s="426" t="s">
        <v>17</v>
      </c>
      <c r="K1117" s="425"/>
      <c r="L1117" s="419" t="s">
        <v>93</v>
      </c>
      <c r="M1117" s="424">
        <v>1426.4</v>
      </c>
      <c r="P1117" s="405"/>
      <c r="R1117" s="405"/>
    </row>
    <row r="1118" spans="1:18" s="396" customFormat="1">
      <c r="A1118" s="785"/>
      <c r="B1118" s="394"/>
      <c r="C1118" s="374"/>
      <c r="D1118" s="394"/>
      <c r="E1118" s="394"/>
      <c r="F1118" s="394"/>
      <c r="G1118" s="423"/>
      <c r="H1118" s="422"/>
      <c r="I1118" s="421"/>
      <c r="J1118" s="420" t="s">
        <v>5</v>
      </c>
      <c r="K1118" s="419"/>
      <c r="L1118" s="419" t="s">
        <v>93</v>
      </c>
      <c r="M1118" s="418">
        <v>168</v>
      </c>
      <c r="P1118" s="405"/>
      <c r="R1118" s="405"/>
    </row>
    <row r="1119" spans="1:18" s="396" customFormat="1" ht="13.5" thickBot="1">
      <c r="A1119" s="786"/>
      <c r="B1119" s="417" t="s">
        <v>5129</v>
      </c>
      <c r="C1119" s="416" t="s">
        <v>4562</v>
      </c>
      <c r="D1119" s="415">
        <v>43788</v>
      </c>
      <c r="E1119" s="414" t="s">
        <v>4</v>
      </c>
      <c r="F1119" s="413" t="s">
        <v>5870</v>
      </c>
      <c r="G1119" s="412"/>
      <c r="H1119" s="411"/>
      <c r="I1119" s="410"/>
      <c r="J1119" s="409" t="s">
        <v>4893</v>
      </c>
      <c r="K1119" s="408"/>
      <c r="L1119" s="407" t="s">
        <v>3</v>
      </c>
      <c r="M1119" s="406">
        <v>100</v>
      </c>
      <c r="P1119" s="405"/>
      <c r="R1119" s="405"/>
    </row>
    <row r="1120" spans="1:18" s="396" customFormat="1" ht="22.5">
      <c r="A1120" s="784">
        <v>221</v>
      </c>
      <c r="B1120" s="437" t="s">
        <v>76</v>
      </c>
      <c r="C1120" s="438" t="s">
        <v>78</v>
      </c>
      <c r="D1120" s="437" t="s">
        <v>23</v>
      </c>
      <c r="E1120" s="772" t="s">
        <v>80</v>
      </c>
      <c r="F1120" s="772"/>
      <c r="G1120" s="772" t="s">
        <v>71</v>
      </c>
      <c r="H1120" s="773"/>
      <c r="I1120" s="436"/>
      <c r="J1120" s="435"/>
      <c r="K1120" s="435"/>
      <c r="L1120" s="435"/>
      <c r="M1120" s="434"/>
      <c r="P1120" s="405"/>
      <c r="R1120" s="405"/>
    </row>
    <row r="1121" spans="1:18" s="396" customFormat="1" ht="30.6" customHeight="1">
      <c r="A1121" s="785"/>
      <c r="B1121" s="433" t="s">
        <v>5869</v>
      </c>
      <c r="C1121" s="433" t="s">
        <v>5868</v>
      </c>
      <c r="D1121" s="432">
        <v>43849</v>
      </c>
      <c r="E1121" s="431"/>
      <c r="F1121" s="430" t="s">
        <v>4984</v>
      </c>
      <c r="G1121" s="774" t="s">
        <v>4983</v>
      </c>
      <c r="H1121" s="775"/>
      <c r="I1121" s="776"/>
      <c r="J1121" s="429" t="s">
        <v>6</v>
      </c>
      <c r="K1121" s="428"/>
      <c r="L1121" s="425" t="s">
        <v>3</v>
      </c>
      <c r="M1121" s="427">
        <v>1248</v>
      </c>
      <c r="P1121" s="405"/>
      <c r="R1121" s="405"/>
    </row>
    <row r="1122" spans="1:18" s="396" customFormat="1" ht="22.5">
      <c r="A1122" s="785"/>
      <c r="B1122" s="394" t="s">
        <v>77</v>
      </c>
      <c r="C1122" s="374" t="s">
        <v>79</v>
      </c>
      <c r="D1122" s="394" t="s">
        <v>22</v>
      </c>
      <c r="E1122" s="758" t="s">
        <v>81</v>
      </c>
      <c r="F1122" s="758"/>
      <c r="G1122" s="777"/>
      <c r="H1122" s="778"/>
      <c r="I1122" s="779"/>
      <c r="J1122" s="426" t="s">
        <v>17</v>
      </c>
      <c r="K1122" s="425"/>
      <c r="L1122" s="419" t="s">
        <v>3</v>
      </c>
      <c r="M1122" s="424">
        <v>3186.5</v>
      </c>
      <c r="P1122" s="405"/>
      <c r="Q1122" s="396">
        <v>1426.4</v>
      </c>
      <c r="R1122" s="405"/>
    </row>
    <row r="1123" spans="1:18" s="396" customFormat="1">
      <c r="A1123" s="785"/>
      <c r="B1123" s="394"/>
      <c r="C1123" s="374"/>
      <c r="D1123" s="394"/>
      <c r="E1123" s="394"/>
      <c r="F1123" s="394"/>
      <c r="G1123" s="423"/>
      <c r="H1123" s="422"/>
      <c r="I1123" s="421"/>
      <c r="J1123" s="420" t="s">
        <v>5</v>
      </c>
      <c r="K1123" s="419"/>
      <c r="L1123" s="419"/>
      <c r="M1123" s="418"/>
      <c r="P1123" s="405"/>
      <c r="R1123" s="405"/>
    </row>
    <row r="1124" spans="1:18" s="396" customFormat="1" ht="13.5" thickBot="1">
      <c r="A1124" s="786"/>
      <c r="B1124" s="417" t="s">
        <v>4896</v>
      </c>
      <c r="C1124" s="416" t="s">
        <v>4983</v>
      </c>
      <c r="D1124" s="415">
        <v>43853</v>
      </c>
      <c r="E1124" s="414" t="s">
        <v>4</v>
      </c>
      <c r="F1124" s="413" t="s">
        <v>5706</v>
      </c>
      <c r="G1124" s="412"/>
      <c r="H1124" s="411"/>
      <c r="I1124" s="410"/>
      <c r="J1124" s="409" t="s">
        <v>4893</v>
      </c>
      <c r="K1124" s="408"/>
      <c r="L1124" s="407"/>
      <c r="M1124" s="406"/>
      <c r="P1124" s="405"/>
      <c r="R1124" s="405"/>
    </row>
    <row r="1125" spans="1:18" s="396" customFormat="1" ht="22.5">
      <c r="A1125" s="784">
        <v>222</v>
      </c>
      <c r="B1125" s="437" t="s">
        <v>76</v>
      </c>
      <c r="C1125" s="438" t="s">
        <v>78</v>
      </c>
      <c r="D1125" s="437" t="s">
        <v>23</v>
      </c>
      <c r="E1125" s="772" t="s">
        <v>80</v>
      </c>
      <c r="F1125" s="772"/>
      <c r="G1125" s="772" t="s">
        <v>71</v>
      </c>
      <c r="H1125" s="773"/>
      <c r="I1125" s="436"/>
      <c r="J1125" s="435"/>
      <c r="K1125" s="435"/>
      <c r="L1125" s="435"/>
      <c r="M1125" s="434"/>
      <c r="P1125" s="405"/>
      <c r="R1125" s="405"/>
    </row>
    <row r="1126" spans="1:18" s="396" customFormat="1" ht="45">
      <c r="A1126" s="785"/>
      <c r="B1126" s="433" t="s">
        <v>5867</v>
      </c>
      <c r="C1126" s="433" t="s">
        <v>5866</v>
      </c>
      <c r="D1126" s="432">
        <v>43740</v>
      </c>
      <c r="E1126" s="431"/>
      <c r="F1126" s="430" t="s">
        <v>4965</v>
      </c>
      <c r="G1126" s="774" t="s">
        <v>4953</v>
      </c>
      <c r="H1126" s="775"/>
      <c r="I1126" s="776"/>
      <c r="J1126" s="429" t="s">
        <v>6</v>
      </c>
      <c r="K1126" s="428"/>
      <c r="L1126" s="425" t="s">
        <v>3</v>
      </c>
      <c r="M1126" s="427">
        <v>480</v>
      </c>
      <c r="P1126" s="405"/>
      <c r="R1126" s="405"/>
    </row>
    <row r="1127" spans="1:18" s="396" customFormat="1" ht="22.5">
      <c r="A1127" s="785"/>
      <c r="B1127" s="394" t="s">
        <v>77</v>
      </c>
      <c r="C1127" s="374" t="s">
        <v>79</v>
      </c>
      <c r="D1127" s="394" t="s">
        <v>22</v>
      </c>
      <c r="E1127" s="758" t="s">
        <v>81</v>
      </c>
      <c r="F1127" s="758"/>
      <c r="G1127" s="777"/>
      <c r="H1127" s="778"/>
      <c r="I1127" s="779"/>
      <c r="J1127" s="426" t="s">
        <v>17</v>
      </c>
      <c r="K1127" s="425"/>
      <c r="L1127" s="419" t="s">
        <v>3</v>
      </c>
      <c r="M1127" s="424">
        <v>471.6</v>
      </c>
      <c r="P1127" s="405"/>
      <c r="R1127" s="405"/>
    </row>
    <row r="1128" spans="1:18" s="396" customFormat="1">
      <c r="A1128" s="785"/>
      <c r="B1128" s="394"/>
      <c r="C1128" s="374"/>
      <c r="D1128" s="394"/>
      <c r="E1128" s="394"/>
      <c r="F1128" s="394"/>
      <c r="G1128" s="423"/>
      <c r="H1128" s="422"/>
      <c r="I1128" s="421"/>
      <c r="J1128" s="420" t="s">
        <v>5</v>
      </c>
      <c r="K1128" s="419"/>
      <c r="L1128" s="419"/>
      <c r="M1128" s="418"/>
      <c r="P1128" s="405"/>
      <c r="R1128" s="405"/>
    </row>
    <row r="1129" spans="1:18" s="396" customFormat="1" ht="13.5" thickBot="1">
      <c r="A1129" s="786"/>
      <c r="B1129" s="417" t="s">
        <v>4954</v>
      </c>
      <c r="C1129" s="416" t="s">
        <v>4953</v>
      </c>
      <c r="D1129" s="415">
        <v>43743</v>
      </c>
      <c r="E1129" s="414" t="s">
        <v>4</v>
      </c>
      <c r="F1129" s="413" t="s">
        <v>4952</v>
      </c>
      <c r="G1129" s="412"/>
      <c r="H1129" s="411"/>
      <c r="I1129" s="410"/>
      <c r="J1129" s="409" t="s">
        <v>4893</v>
      </c>
      <c r="K1129" s="408"/>
      <c r="L1129" s="407"/>
      <c r="M1129" s="406"/>
      <c r="P1129" s="405"/>
      <c r="R1129" s="405"/>
    </row>
    <row r="1130" spans="1:18" s="396" customFormat="1" ht="22.5">
      <c r="A1130" s="784">
        <v>223</v>
      </c>
      <c r="B1130" s="437" t="s">
        <v>76</v>
      </c>
      <c r="C1130" s="438" t="s">
        <v>78</v>
      </c>
      <c r="D1130" s="437" t="s">
        <v>23</v>
      </c>
      <c r="E1130" s="772" t="s">
        <v>80</v>
      </c>
      <c r="F1130" s="772"/>
      <c r="G1130" s="772" t="s">
        <v>71</v>
      </c>
      <c r="H1130" s="773"/>
      <c r="I1130" s="436"/>
      <c r="J1130" s="435"/>
      <c r="K1130" s="435"/>
      <c r="L1130" s="435"/>
      <c r="M1130" s="434"/>
      <c r="P1130" s="405"/>
      <c r="R1130" s="405"/>
    </row>
    <row r="1131" spans="1:18" s="396" customFormat="1" ht="40.9" customHeight="1">
      <c r="A1131" s="785"/>
      <c r="B1131" s="433" t="s">
        <v>5865</v>
      </c>
      <c r="C1131" s="433" t="s">
        <v>5864</v>
      </c>
      <c r="D1131" s="432">
        <v>43794</v>
      </c>
      <c r="E1131" s="431"/>
      <c r="F1131" s="430" t="s">
        <v>5863</v>
      </c>
      <c r="G1131" s="774" t="s">
        <v>5668</v>
      </c>
      <c r="H1131" s="775"/>
      <c r="I1131" s="776"/>
      <c r="J1131" s="429" t="s">
        <v>6</v>
      </c>
      <c r="K1131" s="428"/>
      <c r="L1131" s="425"/>
      <c r="M1131" s="427"/>
      <c r="P1131" s="405"/>
      <c r="R1131" s="405"/>
    </row>
    <row r="1132" spans="1:18" s="396" customFormat="1" ht="23.25" thickBot="1">
      <c r="A1132" s="785"/>
      <c r="B1132" s="394" t="s">
        <v>77</v>
      </c>
      <c r="C1132" s="374" t="s">
        <v>79</v>
      </c>
      <c r="D1132" s="394" t="s">
        <v>22</v>
      </c>
      <c r="E1132" s="758" t="s">
        <v>81</v>
      </c>
      <c r="F1132" s="758"/>
      <c r="G1132" s="777"/>
      <c r="H1132" s="778"/>
      <c r="I1132" s="779"/>
      <c r="J1132" s="426" t="s">
        <v>17</v>
      </c>
      <c r="K1132" s="425"/>
      <c r="L1132" s="407" t="s">
        <v>3</v>
      </c>
      <c r="M1132" s="406">
        <v>337.64</v>
      </c>
      <c r="P1132" s="405"/>
      <c r="R1132" s="405"/>
    </row>
    <row r="1133" spans="1:18" s="396" customFormat="1">
      <c r="A1133" s="785"/>
      <c r="B1133" s="394"/>
      <c r="C1133" s="374"/>
      <c r="D1133" s="394"/>
      <c r="E1133" s="394"/>
      <c r="F1133" s="394"/>
      <c r="G1133" s="423"/>
      <c r="H1133" s="422"/>
      <c r="I1133" s="421"/>
      <c r="J1133" s="420" t="s">
        <v>5</v>
      </c>
      <c r="K1133" s="419"/>
      <c r="L1133" s="419"/>
      <c r="M1133" s="418"/>
      <c r="P1133" s="405"/>
      <c r="R1133" s="405"/>
    </row>
    <row r="1134" spans="1:18" s="396" customFormat="1" ht="13.5" thickBot="1">
      <c r="A1134" s="786"/>
      <c r="B1134" s="417" t="s">
        <v>3614</v>
      </c>
      <c r="C1134" s="416" t="s">
        <v>5668</v>
      </c>
      <c r="D1134" s="415">
        <v>43796</v>
      </c>
      <c r="E1134" s="414" t="s">
        <v>4</v>
      </c>
      <c r="F1134" s="413" t="s">
        <v>5862</v>
      </c>
      <c r="G1134" s="412"/>
      <c r="H1134" s="411"/>
      <c r="I1134" s="410"/>
      <c r="J1134" s="409" t="s">
        <v>4893</v>
      </c>
      <c r="K1134" s="408"/>
      <c r="P1134" s="405"/>
      <c r="R1134" s="405"/>
    </row>
    <row r="1135" spans="1:18" s="396" customFormat="1" ht="22.5">
      <c r="A1135" s="784">
        <v>224</v>
      </c>
      <c r="B1135" s="437" t="s">
        <v>76</v>
      </c>
      <c r="C1135" s="438" t="s">
        <v>78</v>
      </c>
      <c r="D1135" s="437" t="s">
        <v>23</v>
      </c>
      <c r="E1135" s="772" t="s">
        <v>80</v>
      </c>
      <c r="F1135" s="772"/>
      <c r="G1135" s="772" t="s">
        <v>71</v>
      </c>
      <c r="H1135" s="773"/>
      <c r="I1135" s="436"/>
      <c r="J1135" s="435"/>
      <c r="K1135" s="435"/>
      <c r="L1135" s="435"/>
      <c r="M1135" s="434"/>
      <c r="P1135" s="405"/>
      <c r="R1135" s="405"/>
    </row>
    <row r="1136" spans="1:18" s="396" customFormat="1" ht="20.45" customHeight="1">
      <c r="A1136" s="785"/>
      <c r="B1136" s="433" t="s">
        <v>5861</v>
      </c>
      <c r="C1136" s="433" t="s">
        <v>5860</v>
      </c>
      <c r="D1136" s="432">
        <v>43809</v>
      </c>
      <c r="E1136" s="431"/>
      <c r="F1136" s="430" t="s">
        <v>5859</v>
      </c>
      <c r="G1136" s="774" t="s">
        <v>5858</v>
      </c>
      <c r="H1136" s="775"/>
      <c r="I1136" s="776"/>
      <c r="J1136" s="429" t="s">
        <v>6</v>
      </c>
      <c r="K1136" s="428"/>
      <c r="L1136" s="425" t="s">
        <v>3</v>
      </c>
      <c r="M1136" s="427">
        <v>106</v>
      </c>
      <c r="P1136" s="405"/>
      <c r="R1136" s="405"/>
    </row>
    <row r="1137" spans="1:18" s="396" customFormat="1" ht="22.5">
      <c r="A1137" s="785"/>
      <c r="B1137" s="394" t="s">
        <v>77</v>
      </c>
      <c r="C1137" s="374" t="s">
        <v>79</v>
      </c>
      <c r="D1137" s="394" t="s">
        <v>22</v>
      </c>
      <c r="E1137" s="758" t="s">
        <v>81</v>
      </c>
      <c r="F1137" s="758"/>
      <c r="G1137" s="777"/>
      <c r="H1137" s="778"/>
      <c r="I1137" s="779"/>
      <c r="J1137" s="426" t="s">
        <v>17</v>
      </c>
      <c r="K1137" s="425"/>
      <c r="L1137" s="419" t="s">
        <v>3</v>
      </c>
      <c r="M1137" s="424">
        <v>267.48</v>
      </c>
      <c r="P1137" s="405"/>
      <c r="R1137" s="405"/>
    </row>
    <row r="1138" spans="1:18" s="396" customFormat="1">
      <c r="A1138" s="785"/>
      <c r="B1138" s="394"/>
      <c r="C1138" s="374"/>
      <c r="D1138" s="394"/>
      <c r="E1138" s="394"/>
      <c r="F1138" s="394"/>
      <c r="G1138" s="423"/>
      <c r="H1138" s="422"/>
      <c r="I1138" s="421"/>
      <c r="J1138" s="420" t="s">
        <v>5</v>
      </c>
      <c r="K1138" s="419"/>
      <c r="L1138" s="419"/>
      <c r="M1138" s="418"/>
      <c r="P1138" s="405"/>
      <c r="R1138" s="405"/>
    </row>
    <row r="1139" spans="1:18" s="396" customFormat="1" ht="13.5" thickBot="1">
      <c r="A1139" s="786"/>
      <c r="B1139" s="417" t="s">
        <v>2015</v>
      </c>
      <c r="C1139" s="416" t="s">
        <v>5858</v>
      </c>
      <c r="D1139" s="415">
        <v>43810</v>
      </c>
      <c r="E1139" s="414" t="s">
        <v>4</v>
      </c>
      <c r="F1139" s="413" t="s">
        <v>5247</v>
      </c>
      <c r="G1139" s="412"/>
      <c r="H1139" s="411"/>
      <c r="I1139" s="410"/>
      <c r="J1139" s="409" t="s">
        <v>4893</v>
      </c>
      <c r="K1139" s="408"/>
      <c r="L1139" s="407"/>
      <c r="M1139" s="406"/>
      <c r="P1139" s="405"/>
      <c r="R1139" s="405"/>
    </row>
    <row r="1140" spans="1:18" s="396" customFormat="1" ht="22.5">
      <c r="A1140" s="784">
        <v>225</v>
      </c>
      <c r="B1140" s="437" t="s">
        <v>76</v>
      </c>
      <c r="C1140" s="438" t="s">
        <v>78</v>
      </c>
      <c r="D1140" s="437" t="s">
        <v>23</v>
      </c>
      <c r="E1140" s="772" t="s">
        <v>80</v>
      </c>
      <c r="F1140" s="772"/>
      <c r="G1140" s="772" t="s">
        <v>71</v>
      </c>
      <c r="H1140" s="773"/>
      <c r="I1140" s="436"/>
      <c r="J1140" s="435"/>
      <c r="K1140" s="435"/>
      <c r="L1140" s="435"/>
      <c r="M1140" s="434"/>
      <c r="P1140" s="405"/>
      <c r="R1140" s="405"/>
    </row>
    <row r="1141" spans="1:18" s="396" customFormat="1" ht="56.25">
      <c r="A1141" s="785"/>
      <c r="B1141" s="433" t="s">
        <v>5853</v>
      </c>
      <c r="C1141" s="433" t="s">
        <v>5857</v>
      </c>
      <c r="D1141" s="432">
        <v>43848</v>
      </c>
      <c r="E1141" s="431"/>
      <c r="F1141" s="430" t="s">
        <v>5856</v>
      </c>
      <c r="G1141" s="774" t="s">
        <v>5855</v>
      </c>
      <c r="H1141" s="775"/>
      <c r="I1141" s="776"/>
      <c r="J1141" s="429" t="s">
        <v>6</v>
      </c>
      <c r="K1141" s="428"/>
      <c r="L1141" s="425" t="s">
        <v>3</v>
      </c>
      <c r="M1141" s="427">
        <v>306</v>
      </c>
      <c r="P1141" s="405"/>
      <c r="R1141" s="405"/>
    </row>
    <row r="1142" spans="1:18" s="396" customFormat="1" ht="22.5">
      <c r="A1142" s="785"/>
      <c r="B1142" s="394" t="s">
        <v>77</v>
      </c>
      <c r="C1142" s="374" t="s">
        <v>79</v>
      </c>
      <c r="D1142" s="394" t="s">
        <v>22</v>
      </c>
      <c r="E1142" s="758" t="s">
        <v>81</v>
      </c>
      <c r="F1142" s="758"/>
      <c r="G1142" s="777"/>
      <c r="H1142" s="778"/>
      <c r="I1142" s="779"/>
      <c r="J1142" s="426" t="s">
        <v>17</v>
      </c>
      <c r="K1142" s="425"/>
      <c r="L1142" s="419" t="s">
        <v>3</v>
      </c>
      <c r="M1142" s="424">
        <v>547</v>
      </c>
      <c r="P1142" s="405"/>
      <c r="R1142" s="405"/>
    </row>
    <row r="1143" spans="1:18" s="396" customFormat="1">
      <c r="A1143" s="785"/>
      <c r="B1143" s="394"/>
      <c r="C1143" s="374"/>
      <c r="D1143" s="394"/>
      <c r="E1143" s="394"/>
      <c r="F1143" s="394"/>
      <c r="G1143" s="423"/>
      <c r="H1143" s="422"/>
      <c r="I1143" s="421"/>
      <c r="J1143" s="420" t="s">
        <v>5</v>
      </c>
      <c r="K1143" s="419"/>
      <c r="L1143" s="419"/>
      <c r="M1143" s="418"/>
      <c r="P1143" s="405"/>
      <c r="R1143" s="405"/>
    </row>
    <row r="1144" spans="1:18" s="396" customFormat="1" ht="13.5" thickBot="1">
      <c r="A1144" s="786"/>
      <c r="B1144" s="417" t="s">
        <v>3449</v>
      </c>
      <c r="C1144" s="416" t="s">
        <v>5855</v>
      </c>
      <c r="D1144" s="415">
        <v>43850</v>
      </c>
      <c r="E1144" s="414" t="s">
        <v>4</v>
      </c>
      <c r="F1144" s="413" t="s">
        <v>5854</v>
      </c>
      <c r="G1144" s="412"/>
      <c r="H1144" s="411"/>
      <c r="I1144" s="410"/>
      <c r="J1144" s="409" t="s">
        <v>4675</v>
      </c>
      <c r="K1144" s="408"/>
      <c r="L1144" s="407" t="s">
        <v>3</v>
      </c>
      <c r="M1144" s="406">
        <v>315</v>
      </c>
      <c r="P1144" s="405"/>
      <c r="R1144" s="405"/>
    </row>
    <row r="1145" spans="1:18" s="396" customFormat="1" ht="22.5">
      <c r="A1145" s="784">
        <v>226</v>
      </c>
      <c r="B1145" s="437" t="s">
        <v>76</v>
      </c>
      <c r="C1145" s="438" t="s">
        <v>78</v>
      </c>
      <c r="D1145" s="437" t="s">
        <v>23</v>
      </c>
      <c r="E1145" s="772" t="s">
        <v>80</v>
      </c>
      <c r="F1145" s="772"/>
      <c r="G1145" s="772" t="s">
        <v>71</v>
      </c>
      <c r="H1145" s="773"/>
      <c r="I1145" s="436"/>
      <c r="J1145" s="435"/>
      <c r="K1145" s="435"/>
      <c r="L1145" s="435"/>
      <c r="M1145" s="434"/>
      <c r="P1145" s="405"/>
      <c r="R1145" s="405"/>
    </row>
    <row r="1146" spans="1:18" s="396" customFormat="1" ht="20.45" customHeight="1">
      <c r="A1146" s="785"/>
      <c r="B1146" s="433" t="s">
        <v>5853</v>
      </c>
      <c r="C1146" s="433" t="s">
        <v>5852</v>
      </c>
      <c r="D1146" s="432">
        <v>43889</v>
      </c>
      <c r="E1146" s="431"/>
      <c r="F1146" s="430" t="s">
        <v>5851</v>
      </c>
      <c r="G1146" s="774" t="s">
        <v>5850</v>
      </c>
      <c r="H1146" s="775"/>
      <c r="I1146" s="776"/>
      <c r="J1146" s="429" t="s">
        <v>6</v>
      </c>
      <c r="K1146" s="428"/>
      <c r="L1146" s="425" t="s">
        <v>3</v>
      </c>
      <c r="M1146" s="427">
        <v>194</v>
      </c>
      <c r="P1146" s="405"/>
      <c r="R1146" s="405"/>
    </row>
    <row r="1147" spans="1:18" s="396" customFormat="1" ht="22.5">
      <c r="A1147" s="785"/>
      <c r="B1147" s="394" t="s">
        <v>77</v>
      </c>
      <c r="C1147" s="374" t="s">
        <v>79</v>
      </c>
      <c r="D1147" s="394" t="s">
        <v>22</v>
      </c>
      <c r="E1147" s="758" t="s">
        <v>81</v>
      </c>
      <c r="F1147" s="758"/>
      <c r="G1147" s="777"/>
      <c r="H1147" s="778"/>
      <c r="I1147" s="779"/>
      <c r="J1147" s="426" t="s">
        <v>17</v>
      </c>
      <c r="K1147" s="425"/>
      <c r="L1147" s="419" t="s">
        <v>3</v>
      </c>
      <c r="M1147" s="424">
        <v>469.2</v>
      </c>
      <c r="P1147" s="405"/>
      <c r="R1147" s="405"/>
    </row>
    <row r="1148" spans="1:18" s="396" customFormat="1">
      <c r="A1148" s="785"/>
      <c r="B1148" s="394"/>
      <c r="C1148" s="374"/>
      <c r="D1148" s="394"/>
      <c r="E1148" s="394"/>
      <c r="F1148" s="394"/>
      <c r="G1148" s="423"/>
      <c r="H1148" s="422"/>
      <c r="I1148" s="421"/>
      <c r="J1148" s="420" t="s">
        <v>5</v>
      </c>
      <c r="K1148" s="419"/>
      <c r="L1148" s="419"/>
      <c r="M1148" s="418"/>
      <c r="P1148" s="405"/>
      <c r="R1148" s="405"/>
    </row>
    <row r="1149" spans="1:18" s="396" customFormat="1" ht="13.5" thickBot="1">
      <c r="A1149" s="786"/>
      <c r="B1149" s="417" t="s">
        <v>3449</v>
      </c>
      <c r="C1149" s="416" t="s">
        <v>5850</v>
      </c>
      <c r="D1149" s="415">
        <v>43891</v>
      </c>
      <c r="E1149" s="414" t="s">
        <v>4</v>
      </c>
      <c r="F1149" s="413" t="s">
        <v>5849</v>
      </c>
      <c r="G1149" s="412"/>
      <c r="H1149" s="411"/>
      <c r="I1149" s="410"/>
      <c r="J1149" s="409" t="s">
        <v>4675</v>
      </c>
      <c r="K1149" s="408"/>
      <c r="L1149" s="407" t="s">
        <v>3</v>
      </c>
      <c r="M1149" s="406">
        <v>400</v>
      </c>
      <c r="P1149" s="405"/>
      <c r="R1149" s="405"/>
    </row>
    <row r="1150" spans="1:18" s="396" customFormat="1" ht="22.5">
      <c r="A1150" s="784">
        <v>227</v>
      </c>
      <c r="B1150" s="437" t="s">
        <v>76</v>
      </c>
      <c r="C1150" s="438" t="s">
        <v>78</v>
      </c>
      <c r="D1150" s="437" t="s">
        <v>23</v>
      </c>
      <c r="E1150" s="772" t="s">
        <v>80</v>
      </c>
      <c r="F1150" s="772"/>
      <c r="G1150" s="772" t="s">
        <v>71</v>
      </c>
      <c r="H1150" s="773"/>
      <c r="I1150" s="436"/>
      <c r="J1150" s="435"/>
      <c r="K1150" s="435"/>
      <c r="L1150" s="435"/>
      <c r="M1150" s="434"/>
      <c r="P1150" s="405"/>
      <c r="R1150" s="405"/>
    </row>
    <row r="1151" spans="1:18" s="396" customFormat="1" ht="67.5">
      <c r="A1151" s="785"/>
      <c r="B1151" s="433" t="s">
        <v>5848</v>
      </c>
      <c r="C1151" s="433" t="s">
        <v>5847</v>
      </c>
      <c r="D1151" s="432">
        <v>43783</v>
      </c>
      <c r="E1151" s="431"/>
      <c r="F1151" s="430" t="s">
        <v>5846</v>
      </c>
      <c r="G1151" s="774" t="s">
        <v>5844</v>
      </c>
      <c r="H1151" s="775"/>
      <c r="I1151" s="776"/>
      <c r="J1151" s="429" t="s">
        <v>6</v>
      </c>
      <c r="K1151" s="428"/>
      <c r="L1151" s="425" t="s">
        <v>3</v>
      </c>
      <c r="M1151" s="427">
        <v>191.76</v>
      </c>
      <c r="P1151" s="405"/>
      <c r="R1151" s="405"/>
    </row>
    <row r="1152" spans="1:18" s="396" customFormat="1" ht="22.5">
      <c r="A1152" s="785"/>
      <c r="B1152" s="394" t="s">
        <v>77</v>
      </c>
      <c r="C1152" s="374" t="s">
        <v>79</v>
      </c>
      <c r="D1152" s="394" t="s">
        <v>22</v>
      </c>
      <c r="E1152" s="758" t="s">
        <v>81</v>
      </c>
      <c r="F1152" s="758"/>
      <c r="G1152" s="777"/>
      <c r="H1152" s="778"/>
      <c r="I1152" s="779"/>
      <c r="J1152" s="426" t="s">
        <v>17</v>
      </c>
      <c r="K1152" s="425"/>
      <c r="L1152" s="419" t="s">
        <v>3</v>
      </c>
      <c r="M1152" s="424">
        <v>613.29999999999995</v>
      </c>
      <c r="P1152" s="405"/>
      <c r="R1152" s="405"/>
    </row>
    <row r="1153" spans="1:18" s="396" customFormat="1">
      <c r="A1153" s="785"/>
      <c r="B1153" s="394"/>
      <c r="C1153" s="374"/>
      <c r="D1153" s="394"/>
      <c r="E1153" s="394"/>
      <c r="F1153" s="394"/>
      <c r="G1153" s="423"/>
      <c r="H1153" s="422"/>
      <c r="I1153" s="421"/>
      <c r="J1153" s="420" t="s">
        <v>5</v>
      </c>
      <c r="K1153" s="419"/>
      <c r="L1153" s="419"/>
      <c r="M1153" s="418"/>
      <c r="P1153" s="405"/>
      <c r="R1153" s="405"/>
    </row>
    <row r="1154" spans="1:18" s="396" customFormat="1" ht="13.5" thickBot="1">
      <c r="A1154" s="786"/>
      <c r="B1154" s="417" t="s">
        <v>5845</v>
      </c>
      <c r="C1154" s="416" t="s">
        <v>5844</v>
      </c>
      <c r="D1154" s="415">
        <v>43785</v>
      </c>
      <c r="E1154" s="414" t="s">
        <v>4</v>
      </c>
      <c r="F1154" s="413" t="s">
        <v>5810</v>
      </c>
      <c r="G1154" s="412"/>
      <c r="H1154" s="411"/>
      <c r="I1154" s="410"/>
      <c r="J1154" s="409" t="s">
        <v>5843</v>
      </c>
      <c r="K1154" s="408"/>
      <c r="L1154" s="407" t="s">
        <v>3</v>
      </c>
      <c r="M1154" s="406">
        <v>83.79</v>
      </c>
      <c r="P1154" s="405"/>
      <c r="R1154" s="405"/>
    </row>
    <row r="1155" spans="1:18" s="396" customFormat="1" ht="22.5">
      <c r="A1155" s="784">
        <v>228</v>
      </c>
      <c r="B1155" s="437" t="s">
        <v>76</v>
      </c>
      <c r="C1155" s="438" t="s">
        <v>78</v>
      </c>
      <c r="D1155" s="437" t="s">
        <v>23</v>
      </c>
      <c r="E1155" s="772" t="s">
        <v>80</v>
      </c>
      <c r="F1155" s="772"/>
      <c r="G1155" s="772" t="s">
        <v>71</v>
      </c>
      <c r="H1155" s="773"/>
      <c r="I1155" s="436"/>
      <c r="J1155" s="435"/>
      <c r="K1155" s="435"/>
      <c r="L1155" s="435"/>
      <c r="M1155" s="434"/>
      <c r="P1155" s="405"/>
      <c r="R1155" s="405"/>
    </row>
    <row r="1156" spans="1:18" s="396" customFormat="1" ht="20.45" customHeight="1">
      <c r="A1156" s="785"/>
      <c r="B1156" s="433" t="s">
        <v>5842</v>
      </c>
      <c r="C1156" s="433" t="s">
        <v>5841</v>
      </c>
      <c r="D1156" s="432">
        <v>43881</v>
      </c>
      <c r="E1156" s="431"/>
      <c r="F1156" s="430" t="s">
        <v>5067</v>
      </c>
      <c r="G1156" s="774" t="s">
        <v>5840</v>
      </c>
      <c r="H1156" s="775"/>
      <c r="I1156" s="776"/>
      <c r="J1156" s="429" t="s">
        <v>6</v>
      </c>
      <c r="K1156" s="428"/>
      <c r="L1156" s="425" t="s">
        <v>3</v>
      </c>
      <c r="M1156" s="427">
        <v>164</v>
      </c>
      <c r="P1156" s="405"/>
      <c r="R1156" s="405"/>
    </row>
    <row r="1157" spans="1:18" s="396" customFormat="1" ht="22.5">
      <c r="A1157" s="785"/>
      <c r="B1157" s="394" t="s">
        <v>77</v>
      </c>
      <c r="C1157" s="374" t="s">
        <v>79</v>
      </c>
      <c r="D1157" s="394" t="s">
        <v>22</v>
      </c>
      <c r="E1157" s="758" t="s">
        <v>81</v>
      </c>
      <c r="F1157" s="758"/>
      <c r="G1157" s="777"/>
      <c r="H1157" s="778"/>
      <c r="I1157" s="779"/>
      <c r="J1157" s="426" t="s">
        <v>17</v>
      </c>
      <c r="K1157" s="425"/>
      <c r="L1157" s="419" t="s">
        <v>3</v>
      </c>
      <c r="M1157" s="424">
        <v>456.8</v>
      </c>
      <c r="P1157" s="405"/>
      <c r="R1157" s="405"/>
    </row>
    <row r="1158" spans="1:18" s="396" customFormat="1">
      <c r="A1158" s="785"/>
      <c r="B1158" s="394"/>
      <c r="C1158" s="374"/>
      <c r="D1158" s="394"/>
      <c r="E1158" s="394"/>
      <c r="F1158" s="394"/>
      <c r="G1158" s="423"/>
      <c r="H1158" s="422"/>
      <c r="I1158" s="421"/>
      <c r="J1158" s="420" t="s">
        <v>5</v>
      </c>
      <c r="K1158" s="419"/>
      <c r="L1158" s="419"/>
      <c r="M1158" s="418"/>
      <c r="P1158" s="405"/>
      <c r="R1158" s="405"/>
    </row>
    <row r="1159" spans="1:18" s="396" customFormat="1" ht="13.5" thickBot="1">
      <c r="A1159" s="786"/>
      <c r="B1159" s="417" t="s">
        <v>5669</v>
      </c>
      <c r="C1159" s="416" t="s">
        <v>5840</v>
      </c>
      <c r="D1159" s="415">
        <v>43882</v>
      </c>
      <c r="E1159" s="414" t="s">
        <v>4</v>
      </c>
      <c r="F1159" s="413" t="s">
        <v>5839</v>
      </c>
      <c r="G1159" s="412"/>
      <c r="H1159" s="411"/>
      <c r="I1159" s="410"/>
      <c r="J1159" s="409" t="s">
        <v>4893</v>
      </c>
      <c r="K1159" s="408"/>
      <c r="L1159" s="407"/>
      <c r="M1159" s="406"/>
      <c r="P1159" s="405"/>
      <c r="R1159" s="405"/>
    </row>
    <row r="1160" spans="1:18" s="396" customFormat="1" ht="22.5">
      <c r="A1160" s="784">
        <v>229</v>
      </c>
      <c r="B1160" s="437" t="s">
        <v>76</v>
      </c>
      <c r="C1160" s="438" t="s">
        <v>78</v>
      </c>
      <c r="D1160" s="437" t="s">
        <v>23</v>
      </c>
      <c r="E1160" s="772" t="s">
        <v>80</v>
      </c>
      <c r="F1160" s="772"/>
      <c r="G1160" s="772" t="s">
        <v>71</v>
      </c>
      <c r="H1160" s="773"/>
      <c r="I1160" s="436"/>
      <c r="J1160" s="435"/>
      <c r="K1160" s="435"/>
      <c r="L1160" s="435"/>
      <c r="M1160" s="434"/>
      <c r="P1160" s="405"/>
      <c r="R1160" s="405"/>
    </row>
    <row r="1161" spans="1:18" s="396" customFormat="1" ht="33.75">
      <c r="A1161" s="785"/>
      <c r="B1161" s="433" t="s">
        <v>5838</v>
      </c>
      <c r="C1161" s="433" t="s">
        <v>5837</v>
      </c>
      <c r="D1161" s="432">
        <v>43773</v>
      </c>
      <c r="E1161" s="431"/>
      <c r="F1161" s="430" t="s">
        <v>5836</v>
      </c>
      <c r="G1161" s="774" t="s">
        <v>5834</v>
      </c>
      <c r="H1161" s="775"/>
      <c r="I1161" s="776"/>
      <c r="J1161" s="429" t="s">
        <v>6</v>
      </c>
      <c r="K1161" s="428"/>
      <c r="L1161" s="425" t="s">
        <v>3</v>
      </c>
      <c r="M1161" s="427">
        <v>600</v>
      </c>
      <c r="P1161" s="405"/>
      <c r="R1161" s="405"/>
    </row>
    <row r="1162" spans="1:18" s="396" customFormat="1" ht="23.25" thickBot="1">
      <c r="A1162" s="785"/>
      <c r="B1162" s="394" t="s">
        <v>77</v>
      </c>
      <c r="C1162" s="374" t="s">
        <v>79</v>
      </c>
      <c r="D1162" s="394" t="s">
        <v>22</v>
      </c>
      <c r="E1162" s="758" t="s">
        <v>81</v>
      </c>
      <c r="F1162" s="758"/>
      <c r="G1162" s="777"/>
      <c r="H1162" s="778"/>
      <c r="I1162" s="779"/>
      <c r="J1162" s="426" t="s">
        <v>17</v>
      </c>
      <c r="K1162" s="425"/>
      <c r="L1162" s="407" t="s">
        <v>3</v>
      </c>
      <c r="M1162" s="406">
        <v>1092</v>
      </c>
      <c r="P1162" s="405"/>
      <c r="R1162" s="405"/>
    </row>
    <row r="1163" spans="1:18" s="396" customFormat="1">
      <c r="A1163" s="785"/>
      <c r="B1163" s="394"/>
      <c r="C1163" s="374"/>
      <c r="D1163" s="394"/>
      <c r="E1163" s="394"/>
      <c r="F1163" s="394"/>
      <c r="G1163" s="423"/>
      <c r="H1163" s="422"/>
      <c r="I1163" s="421"/>
      <c r="J1163" s="420" t="s">
        <v>5</v>
      </c>
      <c r="K1163" s="419"/>
      <c r="L1163" s="419"/>
      <c r="M1163" s="418"/>
      <c r="P1163" s="405"/>
      <c r="R1163" s="405"/>
    </row>
    <row r="1164" spans="1:18" s="396" customFormat="1" ht="23.25" thickBot="1">
      <c r="A1164" s="786"/>
      <c r="B1164" s="417" t="s">
        <v>5835</v>
      </c>
      <c r="C1164" s="416" t="s">
        <v>5834</v>
      </c>
      <c r="D1164" s="415">
        <v>43778</v>
      </c>
      <c r="E1164" s="414" t="s">
        <v>4</v>
      </c>
      <c r="F1164" s="413" t="s">
        <v>5271</v>
      </c>
      <c r="G1164" s="412"/>
      <c r="H1164" s="411"/>
      <c r="I1164" s="410"/>
      <c r="J1164" s="409" t="s">
        <v>4893</v>
      </c>
      <c r="K1164" s="408"/>
      <c r="P1164" s="405"/>
      <c r="R1164" s="405"/>
    </row>
    <row r="1165" spans="1:18" s="396" customFormat="1" ht="22.5">
      <c r="A1165" s="784">
        <v>230</v>
      </c>
      <c r="B1165" s="437" t="s">
        <v>76</v>
      </c>
      <c r="C1165" s="438" t="s">
        <v>78</v>
      </c>
      <c r="D1165" s="437" t="s">
        <v>23</v>
      </c>
      <c r="E1165" s="772" t="s">
        <v>80</v>
      </c>
      <c r="F1165" s="772"/>
      <c r="G1165" s="772" t="s">
        <v>71</v>
      </c>
      <c r="H1165" s="773"/>
      <c r="I1165" s="436"/>
      <c r="J1165" s="435"/>
      <c r="K1165" s="435"/>
      <c r="L1165" s="435"/>
      <c r="M1165" s="434"/>
      <c r="P1165" s="405"/>
      <c r="R1165" s="405"/>
    </row>
    <row r="1166" spans="1:18" s="396" customFormat="1" ht="236.25">
      <c r="A1166" s="785"/>
      <c r="B1166" s="433" t="s">
        <v>5833</v>
      </c>
      <c r="C1166" s="433" t="s">
        <v>5832</v>
      </c>
      <c r="D1166" s="432">
        <v>43842</v>
      </c>
      <c r="E1166" s="431"/>
      <c r="F1166" s="430" t="s">
        <v>5831</v>
      </c>
      <c r="G1166" s="774" t="s">
        <v>5525</v>
      </c>
      <c r="H1166" s="775"/>
      <c r="I1166" s="776"/>
      <c r="J1166" s="429" t="s">
        <v>6</v>
      </c>
      <c r="K1166" s="428"/>
      <c r="L1166" s="425" t="s">
        <v>3</v>
      </c>
      <c r="M1166" s="427">
        <v>990</v>
      </c>
      <c r="P1166" s="405"/>
      <c r="R1166" s="405"/>
    </row>
    <row r="1167" spans="1:18" s="396" customFormat="1" ht="22.5">
      <c r="A1167" s="785"/>
      <c r="B1167" s="394" t="s">
        <v>77</v>
      </c>
      <c r="C1167" s="374" t="s">
        <v>79</v>
      </c>
      <c r="D1167" s="394" t="s">
        <v>22</v>
      </c>
      <c r="E1167" s="758" t="s">
        <v>81</v>
      </c>
      <c r="F1167" s="758"/>
      <c r="G1167" s="777"/>
      <c r="H1167" s="778"/>
      <c r="I1167" s="779"/>
      <c r="J1167" s="426" t="s">
        <v>17</v>
      </c>
      <c r="K1167" s="425"/>
      <c r="L1167" s="419" t="s">
        <v>3</v>
      </c>
      <c r="M1167" s="424">
        <v>1443.7</v>
      </c>
      <c r="P1167" s="405"/>
      <c r="R1167" s="405"/>
    </row>
    <row r="1168" spans="1:18" s="396" customFormat="1" ht="13.5" thickBot="1">
      <c r="A1168" s="785"/>
      <c r="B1168" s="394"/>
      <c r="C1168" s="374"/>
      <c r="D1168" s="394"/>
      <c r="E1168" s="394"/>
      <c r="F1168" s="394"/>
      <c r="G1168" s="423"/>
      <c r="H1168" s="422"/>
      <c r="I1168" s="421"/>
      <c r="J1168" s="420" t="s">
        <v>5</v>
      </c>
      <c r="K1168" s="419"/>
      <c r="L1168" s="407" t="s">
        <v>3</v>
      </c>
      <c r="M1168" s="406">
        <v>792</v>
      </c>
      <c r="P1168" s="405"/>
      <c r="R1168" s="405"/>
    </row>
    <row r="1169" spans="1:18" s="396" customFormat="1" ht="13.5" thickBot="1">
      <c r="A1169" s="786"/>
      <c r="B1169" s="417" t="s">
        <v>5830</v>
      </c>
      <c r="C1169" s="416" t="s">
        <v>5525</v>
      </c>
      <c r="D1169" s="415">
        <v>43854</v>
      </c>
      <c r="E1169" s="414" t="s">
        <v>4</v>
      </c>
      <c r="F1169" s="413" t="s">
        <v>5829</v>
      </c>
      <c r="G1169" s="412"/>
      <c r="H1169" s="411"/>
      <c r="I1169" s="410"/>
      <c r="J1169" s="409" t="s">
        <v>4893</v>
      </c>
      <c r="K1169" s="408"/>
      <c r="P1169" s="405"/>
      <c r="R1169" s="405"/>
    </row>
    <row r="1170" spans="1:18" s="396" customFormat="1" ht="22.5">
      <c r="A1170" s="784">
        <v>231</v>
      </c>
      <c r="B1170" s="437" t="s">
        <v>76</v>
      </c>
      <c r="C1170" s="438" t="s">
        <v>78</v>
      </c>
      <c r="D1170" s="437" t="s">
        <v>23</v>
      </c>
      <c r="E1170" s="772" t="s">
        <v>80</v>
      </c>
      <c r="F1170" s="772"/>
      <c r="G1170" s="772" t="s">
        <v>71</v>
      </c>
      <c r="H1170" s="773"/>
      <c r="I1170" s="436"/>
      <c r="J1170" s="435"/>
      <c r="K1170" s="435"/>
      <c r="L1170" s="435"/>
      <c r="M1170" s="434"/>
      <c r="P1170" s="405"/>
      <c r="R1170" s="405"/>
    </row>
    <row r="1171" spans="1:18" s="396" customFormat="1" ht="78.75">
      <c r="A1171" s="785"/>
      <c r="B1171" s="433" t="s">
        <v>5828</v>
      </c>
      <c r="C1171" s="433" t="s">
        <v>5827</v>
      </c>
      <c r="D1171" s="432">
        <v>43786</v>
      </c>
      <c r="E1171" s="431"/>
      <c r="F1171" s="430" t="s">
        <v>4965</v>
      </c>
      <c r="G1171" s="774" t="s">
        <v>4973</v>
      </c>
      <c r="H1171" s="775"/>
      <c r="I1171" s="776"/>
      <c r="J1171" s="429" t="s">
        <v>6</v>
      </c>
      <c r="K1171" s="428"/>
      <c r="L1171" s="425" t="s">
        <v>3</v>
      </c>
      <c r="M1171" s="427">
        <v>552</v>
      </c>
      <c r="P1171" s="405"/>
      <c r="R1171" s="405"/>
    </row>
    <row r="1172" spans="1:18" s="396" customFormat="1" ht="22.5">
      <c r="A1172" s="785"/>
      <c r="B1172" s="394" t="s">
        <v>77</v>
      </c>
      <c r="C1172" s="374" t="s">
        <v>79</v>
      </c>
      <c r="D1172" s="394" t="s">
        <v>22</v>
      </c>
      <c r="E1172" s="758" t="s">
        <v>81</v>
      </c>
      <c r="F1172" s="758"/>
      <c r="G1172" s="777"/>
      <c r="H1172" s="778"/>
      <c r="I1172" s="779"/>
      <c r="J1172" s="426" t="s">
        <v>17</v>
      </c>
      <c r="K1172" s="425"/>
      <c r="L1172" s="419" t="s">
        <v>3</v>
      </c>
      <c r="M1172" s="424">
        <v>396.6</v>
      </c>
      <c r="P1172" s="405"/>
      <c r="R1172" s="405"/>
    </row>
    <row r="1173" spans="1:18" s="396" customFormat="1">
      <c r="A1173" s="785"/>
      <c r="B1173" s="394"/>
      <c r="C1173" s="374"/>
      <c r="D1173" s="394"/>
      <c r="E1173" s="394"/>
      <c r="F1173" s="394"/>
      <c r="G1173" s="423"/>
      <c r="H1173" s="422"/>
      <c r="I1173" s="421"/>
      <c r="J1173" s="420" t="s">
        <v>5</v>
      </c>
      <c r="K1173" s="419"/>
      <c r="L1173" s="419"/>
      <c r="M1173" s="418"/>
      <c r="P1173" s="405"/>
      <c r="R1173" s="405"/>
    </row>
    <row r="1174" spans="1:18" s="396" customFormat="1" ht="13.5" thickBot="1">
      <c r="A1174" s="786"/>
      <c r="B1174" s="417" t="s">
        <v>5393</v>
      </c>
      <c r="C1174" s="416" t="s">
        <v>4973</v>
      </c>
      <c r="D1174" s="415">
        <v>43789</v>
      </c>
      <c r="E1174" s="414" t="s">
        <v>4</v>
      </c>
      <c r="F1174" s="413" t="s">
        <v>5826</v>
      </c>
      <c r="G1174" s="412"/>
      <c r="H1174" s="411"/>
      <c r="I1174" s="410"/>
      <c r="J1174" s="409" t="s">
        <v>4893</v>
      </c>
      <c r="K1174" s="408"/>
      <c r="L1174" s="407"/>
      <c r="M1174" s="406"/>
      <c r="P1174" s="405"/>
      <c r="R1174" s="405"/>
    </row>
    <row r="1175" spans="1:18" s="396" customFormat="1" ht="22.5">
      <c r="A1175" s="784">
        <v>232</v>
      </c>
      <c r="B1175" s="437" t="s">
        <v>76</v>
      </c>
      <c r="C1175" s="438" t="s">
        <v>78</v>
      </c>
      <c r="D1175" s="437" t="s">
        <v>23</v>
      </c>
      <c r="E1175" s="772" t="s">
        <v>80</v>
      </c>
      <c r="F1175" s="772"/>
      <c r="G1175" s="772" t="s">
        <v>71</v>
      </c>
      <c r="H1175" s="773"/>
      <c r="I1175" s="436"/>
      <c r="J1175" s="435"/>
      <c r="K1175" s="435"/>
      <c r="L1175" s="435"/>
      <c r="M1175" s="434"/>
      <c r="P1175" s="405"/>
      <c r="R1175" s="405"/>
    </row>
    <row r="1176" spans="1:18" s="396" customFormat="1" ht="20.45" customHeight="1">
      <c r="A1176" s="785"/>
      <c r="B1176" s="433" t="s">
        <v>5825</v>
      </c>
      <c r="C1176" s="433" t="s">
        <v>5824</v>
      </c>
      <c r="D1176" s="432">
        <v>43780</v>
      </c>
      <c r="E1176" s="431"/>
      <c r="F1176" s="430" t="s">
        <v>5801</v>
      </c>
      <c r="G1176" s="774" t="s">
        <v>5800</v>
      </c>
      <c r="H1176" s="775"/>
      <c r="I1176" s="776"/>
      <c r="J1176" s="429" t="s">
        <v>6</v>
      </c>
      <c r="K1176" s="428"/>
      <c r="L1176" s="425" t="s">
        <v>3</v>
      </c>
      <c r="M1176" s="427">
        <v>603</v>
      </c>
      <c r="P1176" s="405"/>
      <c r="R1176" s="405"/>
    </row>
    <row r="1177" spans="1:18" s="396" customFormat="1" ht="22.5">
      <c r="A1177" s="785"/>
      <c r="B1177" s="394" t="s">
        <v>77</v>
      </c>
      <c r="C1177" s="374" t="s">
        <v>79</v>
      </c>
      <c r="D1177" s="394" t="s">
        <v>22</v>
      </c>
      <c r="E1177" s="758" t="s">
        <v>81</v>
      </c>
      <c r="F1177" s="758"/>
      <c r="G1177" s="777"/>
      <c r="H1177" s="778"/>
      <c r="I1177" s="779"/>
      <c r="J1177" s="426" t="s">
        <v>17</v>
      </c>
      <c r="K1177" s="425"/>
      <c r="L1177" s="419"/>
      <c r="M1177" s="424"/>
      <c r="P1177" s="405"/>
      <c r="R1177" s="405"/>
    </row>
    <row r="1178" spans="1:18" s="396" customFormat="1">
      <c r="A1178" s="785"/>
      <c r="B1178" s="394"/>
      <c r="C1178" s="374"/>
      <c r="D1178" s="394"/>
      <c r="E1178" s="394"/>
      <c r="F1178" s="394"/>
      <c r="G1178" s="423"/>
      <c r="H1178" s="422"/>
      <c r="I1178" s="421"/>
      <c r="J1178" s="420" t="s">
        <v>5</v>
      </c>
      <c r="K1178" s="419"/>
      <c r="L1178" s="419"/>
      <c r="M1178" s="418"/>
      <c r="P1178" s="405"/>
      <c r="R1178" s="405"/>
    </row>
    <row r="1179" spans="1:18" s="396" customFormat="1" ht="13.5" thickBot="1">
      <c r="A1179" s="786"/>
      <c r="B1179" s="417" t="s">
        <v>2015</v>
      </c>
      <c r="C1179" s="416" t="s">
        <v>5800</v>
      </c>
      <c r="D1179" s="415">
        <v>43786</v>
      </c>
      <c r="E1179" s="414" t="s">
        <v>4</v>
      </c>
      <c r="F1179" s="413" t="s">
        <v>5799</v>
      </c>
      <c r="G1179" s="412"/>
      <c r="H1179" s="411"/>
      <c r="I1179" s="410"/>
      <c r="J1179" s="409" t="s">
        <v>4893</v>
      </c>
      <c r="K1179" s="408"/>
      <c r="L1179" s="407"/>
      <c r="M1179" s="406"/>
      <c r="P1179" s="405"/>
      <c r="R1179" s="405"/>
    </row>
    <row r="1180" spans="1:18" s="396" customFormat="1" ht="22.5">
      <c r="A1180" s="784">
        <v>233</v>
      </c>
      <c r="B1180" s="437" t="s">
        <v>76</v>
      </c>
      <c r="C1180" s="438" t="s">
        <v>78</v>
      </c>
      <c r="D1180" s="437" t="s">
        <v>23</v>
      </c>
      <c r="E1180" s="772" t="s">
        <v>80</v>
      </c>
      <c r="F1180" s="772"/>
      <c r="G1180" s="772" t="s">
        <v>71</v>
      </c>
      <c r="H1180" s="773"/>
      <c r="I1180" s="436"/>
      <c r="J1180" s="435"/>
      <c r="K1180" s="435"/>
      <c r="L1180" s="435"/>
      <c r="M1180" s="434"/>
      <c r="P1180" s="405"/>
      <c r="R1180" s="405"/>
    </row>
    <row r="1181" spans="1:18" s="396" customFormat="1" ht="30.6" customHeight="1">
      <c r="A1181" s="785"/>
      <c r="B1181" s="433" t="s">
        <v>5823</v>
      </c>
      <c r="C1181" s="433" t="s">
        <v>5808</v>
      </c>
      <c r="D1181" s="432">
        <v>43854</v>
      </c>
      <c r="E1181" s="431"/>
      <c r="F1181" s="430" t="s">
        <v>5167</v>
      </c>
      <c r="G1181" s="774" t="s">
        <v>4409</v>
      </c>
      <c r="H1181" s="775"/>
      <c r="I1181" s="776"/>
      <c r="J1181" s="429" t="s">
        <v>6</v>
      </c>
      <c r="K1181" s="428"/>
      <c r="L1181" s="425" t="s">
        <v>3</v>
      </c>
      <c r="M1181" s="427">
        <v>292</v>
      </c>
      <c r="P1181" s="405"/>
      <c r="R1181" s="405"/>
    </row>
    <row r="1182" spans="1:18" s="396" customFormat="1" ht="22.5">
      <c r="A1182" s="785"/>
      <c r="B1182" s="394" t="s">
        <v>77</v>
      </c>
      <c r="C1182" s="374" t="s">
        <v>79</v>
      </c>
      <c r="D1182" s="394" t="s">
        <v>22</v>
      </c>
      <c r="E1182" s="758" t="s">
        <v>81</v>
      </c>
      <c r="F1182" s="758"/>
      <c r="G1182" s="777"/>
      <c r="H1182" s="778"/>
      <c r="I1182" s="779"/>
      <c r="J1182" s="426" t="s">
        <v>17</v>
      </c>
      <c r="K1182" s="425"/>
      <c r="L1182" s="419" t="s">
        <v>3</v>
      </c>
      <c r="M1182" s="424">
        <v>446.6</v>
      </c>
      <c r="P1182" s="405"/>
      <c r="R1182" s="405"/>
    </row>
    <row r="1183" spans="1:18" s="396" customFormat="1">
      <c r="A1183" s="785"/>
      <c r="B1183" s="394"/>
      <c r="C1183" s="374"/>
      <c r="D1183" s="394"/>
      <c r="E1183" s="394"/>
      <c r="F1183" s="394"/>
      <c r="G1183" s="423"/>
      <c r="H1183" s="422"/>
      <c r="I1183" s="421"/>
      <c r="J1183" s="420" t="s">
        <v>5</v>
      </c>
      <c r="K1183" s="419"/>
      <c r="L1183" s="419" t="s">
        <v>3</v>
      </c>
      <c r="M1183" s="418">
        <v>28</v>
      </c>
      <c r="P1183" s="405"/>
      <c r="R1183" s="405"/>
    </row>
    <row r="1184" spans="1:18" s="396" customFormat="1" ht="13.5" thickBot="1">
      <c r="A1184" s="786"/>
      <c r="B1184" s="417" t="s">
        <v>2015</v>
      </c>
      <c r="C1184" s="416" t="s">
        <v>4409</v>
      </c>
      <c r="D1184" s="415">
        <v>43856</v>
      </c>
      <c r="E1184" s="414" t="s">
        <v>4</v>
      </c>
      <c r="F1184" s="413" t="s">
        <v>5807</v>
      </c>
      <c r="G1184" s="412"/>
      <c r="H1184" s="411"/>
      <c r="I1184" s="410"/>
      <c r="J1184" s="409" t="s">
        <v>4893</v>
      </c>
      <c r="K1184" s="408"/>
      <c r="L1184" s="407"/>
      <c r="M1184" s="406"/>
      <c r="P1184" s="405"/>
      <c r="R1184" s="405"/>
    </row>
    <row r="1185" spans="1:18" s="396" customFormat="1" ht="22.5">
      <c r="A1185" s="784">
        <v>234</v>
      </c>
      <c r="B1185" s="437" t="s">
        <v>76</v>
      </c>
      <c r="C1185" s="438" t="s">
        <v>78</v>
      </c>
      <c r="D1185" s="437" t="s">
        <v>23</v>
      </c>
      <c r="E1185" s="772" t="s">
        <v>80</v>
      </c>
      <c r="F1185" s="772"/>
      <c r="G1185" s="772" t="s">
        <v>71</v>
      </c>
      <c r="H1185" s="773"/>
      <c r="I1185" s="436"/>
      <c r="J1185" s="435"/>
      <c r="K1185" s="435"/>
      <c r="L1185" s="435"/>
      <c r="M1185" s="434"/>
      <c r="P1185" s="405"/>
      <c r="R1185" s="405"/>
    </row>
    <row r="1186" spans="1:18" s="396" customFormat="1" ht="30.6" customHeight="1">
      <c r="A1186" s="785"/>
      <c r="B1186" s="433" t="s">
        <v>5821</v>
      </c>
      <c r="C1186" s="433" t="s">
        <v>5822</v>
      </c>
      <c r="D1186" s="432">
        <v>43740</v>
      </c>
      <c r="E1186" s="431"/>
      <c r="F1186" s="430" t="s">
        <v>4965</v>
      </c>
      <c r="G1186" s="774" t="s">
        <v>4953</v>
      </c>
      <c r="H1186" s="775"/>
      <c r="I1186" s="776"/>
      <c r="J1186" s="429" t="s">
        <v>6</v>
      </c>
      <c r="K1186" s="428"/>
      <c r="L1186" s="425" t="s">
        <v>3</v>
      </c>
      <c r="M1186" s="427">
        <v>753</v>
      </c>
      <c r="P1186" s="405"/>
      <c r="R1186" s="405"/>
    </row>
    <row r="1187" spans="1:18" s="396" customFormat="1" ht="22.5">
      <c r="A1187" s="785"/>
      <c r="B1187" s="394" t="s">
        <v>77</v>
      </c>
      <c r="C1187" s="374" t="s">
        <v>79</v>
      </c>
      <c r="D1187" s="394" t="s">
        <v>22</v>
      </c>
      <c r="E1187" s="758" t="s">
        <v>81</v>
      </c>
      <c r="F1187" s="758"/>
      <c r="G1187" s="777"/>
      <c r="H1187" s="778"/>
      <c r="I1187" s="779"/>
      <c r="J1187" s="426" t="s">
        <v>17</v>
      </c>
      <c r="K1187" s="425"/>
      <c r="L1187" s="419"/>
      <c r="M1187" s="424"/>
      <c r="P1187" s="405"/>
      <c r="R1187" s="405"/>
    </row>
    <row r="1188" spans="1:18" s="396" customFormat="1">
      <c r="A1188" s="785"/>
      <c r="B1188" s="394"/>
      <c r="C1188" s="374"/>
      <c r="D1188" s="394"/>
      <c r="E1188" s="394"/>
      <c r="F1188" s="394"/>
      <c r="G1188" s="423"/>
      <c r="H1188" s="422"/>
      <c r="I1188" s="421"/>
      <c r="J1188" s="420" t="s">
        <v>5</v>
      </c>
      <c r="K1188" s="419"/>
      <c r="L1188" s="419"/>
      <c r="M1188" s="418"/>
      <c r="P1188" s="405"/>
      <c r="R1188" s="405"/>
    </row>
    <row r="1189" spans="1:18" s="396" customFormat="1" ht="13.5" thickBot="1">
      <c r="A1189" s="786"/>
      <c r="B1189" s="417" t="s">
        <v>4991</v>
      </c>
      <c r="C1189" s="416" t="s">
        <v>4953</v>
      </c>
      <c r="D1189" s="415">
        <v>43743</v>
      </c>
      <c r="E1189" s="414" t="s">
        <v>4</v>
      </c>
      <c r="F1189" s="413" t="s">
        <v>4952</v>
      </c>
      <c r="G1189" s="412"/>
      <c r="H1189" s="411"/>
      <c r="I1189" s="410"/>
      <c r="J1189" s="409" t="s">
        <v>4893</v>
      </c>
      <c r="K1189" s="408"/>
      <c r="L1189" s="407"/>
      <c r="M1189" s="406"/>
      <c r="P1189" s="405"/>
      <c r="R1189" s="405"/>
    </row>
    <row r="1190" spans="1:18" s="396" customFormat="1" ht="22.5">
      <c r="A1190" s="784">
        <v>235</v>
      </c>
      <c r="B1190" s="437" t="s">
        <v>76</v>
      </c>
      <c r="C1190" s="438" t="s">
        <v>78</v>
      </c>
      <c r="D1190" s="437" t="s">
        <v>23</v>
      </c>
      <c r="E1190" s="772" t="s">
        <v>80</v>
      </c>
      <c r="F1190" s="772"/>
      <c r="G1190" s="772" t="s">
        <v>71</v>
      </c>
      <c r="H1190" s="773"/>
      <c r="I1190" s="436"/>
      <c r="J1190" s="435"/>
      <c r="K1190" s="435"/>
      <c r="L1190" s="435"/>
      <c r="M1190" s="434"/>
      <c r="P1190" s="405"/>
      <c r="R1190" s="405"/>
    </row>
    <row r="1191" spans="1:18" s="396" customFormat="1" ht="30.6" customHeight="1">
      <c r="A1191" s="785"/>
      <c r="B1191" s="433" t="s">
        <v>5821</v>
      </c>
      <c r="C1191" s="433" t="s">
        <v>5820</v>
      </c>
      <c r="D1191" s="432">
        <v>43780</v>
      </c>
      <c r="E1191" s="431"/>
      <c r="F1191" s="430" t="s">
        <v>5801</v>
      </c>
      <c r="G1191" s="774" t="s">
        <v>5800</v>
      </c>
      <c r="H1191" s="775"/>
      <c r="I1191" s="776"/>
      <c r="J1191" s="429" t="s">
        <v>6</v>
      </c>
      <c r="K1191" s="428"/>
      <c r="L1191" s="425" t="s">
        <v>3</v>
      </c>
      <c r="M1191" s="427">
        <v>603</v>
      </c>
      <c r="P1191" s="405"/>
      <c r="R1191" s="405"/>
    </row>
    <row r="1192" spans="1:18" s="396" customFormat="1" ht="22.5">
      <c r="A1192" s="785"/>
      <c r="B1192" s="394" t="s">
        <v>77</v>
      </c>
      <c r="C1192" s="374" t="s">
        <v>79</v>
      </c>
      <c r="D1192" s="394" t="s">
        <v>22</v>
      </c>
      <c r="E1192" s="758" t="s">
        <v>81</v>
      </c>
      <c r="F1192" s="758"/>
      <c r="G1192" s="777"/>
      <c r="H1192" s="778"/>
      <c r="I1192" s="779"/>
      <c r="J1192" s="426" t="s">
        <v>17</v>
      </c>
      <c r="K1192" s="425"/>
      <c r="L1192" s="419"/>
      <c r="M1192" s="424"/>
      <c r="P1192" s="405"/>
      <c r="R1192" s="405"/>
    </row>
    <row r="1193" spans="1:18" s="396" customFormat="1">
      <c r="A1193" s="785"/>
      <c r="B1193" s="394"/>
      <c r="C1193" s="374"/>
      <c r="D1193" s="394"/>
      <c r="E1193" s="394"/>
      <c r="F1193" s="394"/>
      <c r="G1193" s="423"/>
      <c r="H1193" s="422"/>
      <c r="I1193" s="421"/>
      <c r="J1193" s="420" t="s">
        <v>5</v>
      </c>
      <c r="K1193" s="419"/>
      <c r="L1193" s="419"/>
      <c r="M1193" s="418"/>
      <c r="P1193" s="405"/>
      <c r="R1193" s="405"/>
    </row>
    <row r="1194" spans="1:18" s="396" customFormat="1" ht="13.5" thickBot="1">
      <c r="A1194" s="786"/>
      <c r="B1194" s="417" t="s">
        <v>4991</v>
      </c>
      <c r="C1194" s="416" t="s">
        <v>5800</v>
      </c>
      <c r="D1194" s="415">
        <v>43786</v>
      </c>
      <c r="E1194" s="414" t="s">
        <v>4</v>
      </c>
      <c r="F1194" s="413" t="s">
        <v>5799</v>
      </c>
      <c r="G1194" s="412"/>
      <c r="H1194" s="411"/>
      <c r="I1194" s="410"/>
      <c r="J1194" s="409" t="s">
        <v>4893</v>
      </c>
      <c r="K1194" s="408"/>
      <c r="L1194" s="407"/>
      <c r="M1194" s="406"/>
      <c r="P1194" s="405"/>
      <c r="R1194" s="405"/>
    </row>
    <row r="1195" spans="1:18" s="396" customFormat="1" ht="22.5">
      <c r="A1195" s="784">
        <v>236</v>
      </c>
      <c r="B1195" s="437" t="s">
        <v>76</v>
      </c>
      <c r="C1195" s="438" t="s">
        <v>78</v>
      </c>
      <c r="D1195" s="437" t="s">
        <v>23</v>
      </c>
      <c r="E1195" s="772" t="s">
        <v>80</v>
      </c>
      <c r="F1195" s="772"/>
      <c r="G1195" s="772" t="s">
        <v>71</v>
      </c>
      <c r="H1195" s="773"/>
      <c r="I1195" s="436"/>
      <c r="J1195" s="435"/>
      <c r="K1195" s="435"/>
      <c r="L1195" s="435"/>
      <c r="M1195" s="434"/>
      <c r="P1195" s="405"/>
      <c r="R1195" s="405"/>
    </row>
    <row r="1196" spans="1:18" s="396" customFormat="1" ht="56.25">
      <c r="A1196" s="785"/>
      <c r="B1196" s="433" t="s">
        <v>5819</v>
      </c>
      <c r="C1196" s="433" t="s">
        <v>5818</v>
      </c>
      <c r="D1196" s="432">
        <v>43787</v>
      </c>
      <c r="E1196" s="431"/>
      <c r="F1196" s="430" t="s">
        <v>4965</v>
      </c>
      <c r="G1196" s="774" t="s">
        <v>4973</v>
      </c>
      <c r="H1196" s="775"/>
      <c r="I1196" s="776"/>
      <c r="J1196" s="429" t="s">
        <v>6</v>
      </c>
      <c r="K1196" s="428"/>
      <c r="L1196" s="425" t="s">
        <v>3</v>
      </c>
      <c r="M1196" s="427">
        <v>848</v>
      </c>
      <c r="P1196" s="405"/>
      <c r="R1196" s="405"/>
    </row>
    <row r="1197" spans="1:18" s="396" customFormat="1" ht="22.5">
      <c r="A1197" s="785"/>
      <c r="B1197" s="394" t="s">
        <v>77</v>
      </c>
      <c r="C1197" s="374" t="s">
        <v>79</v>
      </c>
      <c r="D1197" s="394" t="s">
        <v>22</v>
      </c>
      <c r="E1197" s="758" t="s">
        <v>81</v>
      </c>
      <c r="F1197" s="758"/>
      <c r="G1197" s="777"/>
      <c r="H1197" s="778"/>
      <c r="I1197" s="779"/>
      <c r="J1197" s="426" t="s">
        <v>17</v>
      </c>
      <c r="K1197" s="425"/>
      <c r="L1197" s="419" t="s">
        <v>3</v>
      </c>
      <c r="M1197" s="424">
        <v>348.6</v>
      </c>
      <c r="P1197" s="405"/>
      <c r="R1197" s="405"/>
    </row>
    <row r="1198" spans="1:18" s="396" customFormat="1">
      <c r="A1198" s="785"/>
      <c r="B1198" s="394"/>
      <c r="C1198" s="374"/>
      <c r="D1198" s="394"/>
      <c r="E1198" s="394"/>
      <c r="F1198" s="394"/>
      <c r="G1198" s="423"/>
      <c r="H1198" s="422"/>
      <c r="I1198" s="421"/>
      <c r="J1198" s="420" t="s">
        <v>5</v>
      </c>
      <c r="K1198" s="419"/>
      <c r="L1198" s="419"/>
      <c r="M1198" s="418"/>
      <c r="P1198" s="405"/>
      <c r="R1198" s="405"/>
    </row>
    <row r="1199" spans="1:18" s="396" customFormat="1" ht="23.25" thickBot="1">
      <c r="A1199" s="786"/>
      <c r="B1199" s="417" t="s">
        <v>5272</v>
      </c>
      <c r="C1199" s="416" t="s">
        <v>4973</v>
      </c>
      <c r="D1199" s="415">
        <v>43789</v>
      </c>
      <c r="E1199" s="414" t="s">
        <v>4</v>
      </c>
      <c r="F1199" s="413" t="s">
        <v>5817</v>
      </c>
      <c r="G1199" s="412"/>
      <c r="H1199" s="411"/>
      <c r="I1199" s="410"/>
      <c r="J1199" s="409" t="s">
        <v>4893</v>
      </c>
      <c r="K1199" s="408"/>
      <c r="L1199" s="407"/>
      <c r="M1199" s="406"/>
      <c r="P1199" s="405"/>
      <c r="R1199" s="405"/>
    </row>
    <row r="1200" spans="1:18" s="396" customFormat="1" ht="22.5">
      <c r="A1200" s="784">
        <v>237</v>
      </c>
      <c r="B1200" s="437" t="s">
        <v>76</v>
      </c>
      <c r="C1200" s="438" t="s">
        <v>78</v>
      </c>
      <c r="D1200" s="437" t="s">
        <v>23</v>
      </c>
      <c r="E1200" s="772" t="s">
        <v>80</v>
      </c>
      <c r="F1200" s="772"/>
      <c r="G1200" s="772" t="s">
        <v>71</v>
      </c>
      <c r="H1200" s="773"/>
      <c r="I1200" s="436"/>
      <c r="J1200" s="435"/>
      <c r="K1200" s="435"/>
      <c r="L1200" s="435"/>
      <c r="M1200" s="434"/>
      <c r="P1200" s="405"/>
      <c r="R1200" s="405"/>
    </row>
    <row r="1201" spans="1:18" s="396" customFormat="1" ht="56.25">
      <c r="A1201" s="785"/>
      <c r="B1201" s="433" t="s">
        <v>5809</v>
      </c>
      <c r="C1201" s="433" t="s">
        <v>5816</v>
      </c>
      <c r="D1201" s="432">
        <v>43768</v>
      </c>
      <c r="E1201" s="431"/>
      <c r="F1201" s="430" t="s">
        <v>5475</v>
      </c>
      <c r="G1201" s="774" t="s">
        <v>5815</v>
      </c>
      <c r="H1201" s="775"/>
      <c r="I1201" s="776"/>
      <c r="J1201" s="429" t="s">
        <v>6</v>
      </c>
      <c r="K1201" s="428"/>
      <c r="L1201" s="425" t="s">
        <v>3</v>
      </c>
      <c r="M1201" s="427">
        <v>145</v>
      </c>
      <c r="P1201" s="405"/>
      <c r="R1201" s="405"/>
    </row>
    <row r="1202" spans="1:18" s="396" customFormat="1" ht="22.5">
      <c r="A1202" s="785"/>
      <c r="B1202" s="394" t="s">
        <v>77</v>
      </c>
      <c r="C1202" s="374" t="s">
        <v>79</v>
      </c>
      <c r="D1202" s="394" t="s">
        <v>22</v>
      </c>
      <c r="E1202" s="758" t="s">
        <v>81</v>
      </c>
      <c r="F1202" s="758"/>
      <c r="G1202" s="777"/>
      <c r="H1202" s="778"/>
      <c r="I1202" s="779"/>
      <c r="J1202" s="426" t="s">
        <v>17</v>
      </c>
      <c r="K1202" s="425"/>
      <c r="L1202" s="419" t="s">
        <v>3</v>
      </c>
      <c r="M1202" s="424">
        <v>406.59</v>
      </c>
      <c r="P1202" s="405"/>
      <c r="R1202" s="405"/>
    </row>
    <row r="1203" spans="1:18" s="396" customFormat="1">
      <c r="A1203" s="785"/>
      <c r="B1203" s="394"/>
      <c r="C1203" s="374"/>
      <c r="D1203" s="394"/>
      <c r="E1203" s="394"/>
      <c r="F1203" s="394"/>
      <c r="G1203" s="423"/>
      <c r="H1203" s="422"/>
      <c r="I1203" s="421"/>
      <c r="J1203" s="420" t="s">
        <v>5</v>
      </c>
      <c r="K1203" s="419"/>
      <c r="L1203" s="419"/>
      <c r="M1203" s="418"/>
      <c r="P1203" s="405"/>
      <c r="R1203" s="405"/>
    </row>
    <row r="1204" spans="1:18" s="396" customFormat="1" ht="13.5" thickBot="1">
      <c r="A1204" s="786"/>
      <c r="B1204" s="417" t="s">
        <v>292</v>
      </c>
      <c r="C1204" s="416" t="s">
        <v>5815</v>
      </c>
      <c r="D1204" s="415">
        <v>43769</v>
      </c>
      <c r="E1204" s="414" t="s">
        <v>4</v>
      </c>
      <c r="F1204" s="413" t="s">
        <v>5814</v>
      </c>
      <c r="G1204" s="412"/>
      <c r="H1204" s="411"/>
      <c r="I1204" s="410"/>
      <c r="J1204" s="409" t="s">
        <v>4893</v>
      </c>
      <c r="K1204" s="408"/>
      <c r="L1204" s="407"/>
      <c r="M1204" s="406"/>
      <c r="P1204" s="405"/>
      <c r="R1204" s="405"/>
    </row>
    <row r="1205" spans="1:18" s="396" customFormat="1" ht="22.5">
      <c r="A1205" s="784">
        <v>238</v>
      </c>
      <c r="B1205" s="437" t="s">
        <v>76</v>
      </c>
      <c r="C1205" s="438" t="s">
        <v>78</v>
      </c>
      <c r="D1205" s="437" t="s">
        <v>23</v>
      </c>
      <c r="E1205" s="772" t="s">
        <v>80</v>
      </c>
      <c r="F1205" s="772"/>
      <c r="G1205" s="772" t="s">
        <v>71</v>
      </c>
      <c r="H1205" s="773"/>
      <c r="I1205" s="436"/>
      <c r="J1205" s="435"/>
      <c r="K1205" s="435"/>
      <c r="L1205" s="435"/>
      <c r="M1205" s="434"/>
      <c r="P1205" s="405"/>
      <c r="R1205" s="405"/>
    </row>
    <row r="1206" spans="1:18" s="396" customFormat="1" ht="30.6" customHeight="1">
      <c r="A1206" s="785"/>
      <c r="B1206" s="433" t="s">
        <v>5809</v>
      </c>
      <c r="C1206" s="433" t="s">
        <v>5813</v>
      </c>
      <c r="D1206" s="432">
        <v>43783</v>
      </c>
      <c r="E1206" s="431"/>
      <c r="F1206" s="430" t="s">
        <v>5812</v>
      </c>
      <c r="G1206" s="774" t="s">
        <v>5811</v>
      </c>
      <c r="H1206" s="775"/>
      <c r="I1206" s="776"/>
      <c r="J1206" s="429" t="s">
        <v>6</v>
      </c>
      <c r="K1206" s="428"/>
      <c r="L1206" s="425" t="s">
        <v>3</v>
      </c>
      <c r="M1206" s="427">
        <v>192</v>
      </c>
      <c r="P1206" s="405"/>
      <c r="R1206" s="405"/>
    </row>
    <row r="1207" spans="1:18" s="396" customFormat="1" ht="22.5">
      <c r="A1207" s="785"/>
      <c r="B1207" s="394" t="s">
        <v>77</v>
      </c>
      <c r="C1207" s="374" t="s">
        <v>79</v>
      </c>
      <c r="D1207" s="394" t="s">
        <v>22</v>
      </c>
      <c r="E1207" s="758" t="s">
        <v>81</v>
      </c>
      <c r="F1207" s="758"/>
      <c r="G1207" s="777"/>
      <c r="H1207" s="778"/>
      <c r="I1207" s="779"/>
      <c r="J1207" s="426" t="s">
        <v>17</v>
      </c>
      <c r="K1207" s="425"/>
      <c r="L1207" s="419" t="s">
        <v>3</v>
      </c>
      <c r="M1207" s="424">
        <v>294.60000000000002</v>
      </c>
      <c r="P1207" s="405"/>
      <c r="R1207" s="405"/>
    </row>
    <row r="1208" spans="1:18" s="396" customFormat="1">
      <c r="A1208" s="785"/>
      <c r="B1208" s="394"/>
      <c r="C1208" s="374"/>
      <c r="D1208" s="394"/>
      <c r="E1208" s="394"/>
      <c r="F1208" s="394"/>
      <c r="G1208" s="423"/>
      <c r="H1208" s="422"/>
      <c r="I1208" s="421"/>
      <c r="J1208" s="420" t="s">
        <v>5</v>
      </c>
      <c r="K1208" s="419"/>
      <c r="L1208" s="419"/>
      <c r="M1208" s="418"/>
      <c r="P1208" s="405"/>
      <c r="R1208" s="405"/>
    </row>
    <row r="1209" spans="1:18" s="396" customFormat="1" ht="13.5" thickBot="1">
      <c r="A1209" s="786"/>
      <c r="B1209" s="417" t="s">
        <v>292</v>
      </c>
      <c r="C1209" s="416" t="s">
        <v>5811</v>
      </c>
      <c r="D1209" s="415">
        <v>43785</v>
      </c>
      <c r="E1209" s="414" t="s">
        <v>4</v>
      </c>
      <c r="F1209" s="413" t="s">
        <v>5810</v>
      </c>
      <c r="G1209" s="412"/>
      <c r="H1209" s="411"/>
      <c r="I1209" s="410"/>
      <c r="J1209" s="409" t="s">
        <v>4893</v>
      </c>
      <c r="K1209" s="408"/>
      <c r="L1209" s="407"/>
      <c r="M1209" s="406"/>
      <c r="P1209" s="405"/>
      <c r="R1209" s="405"/>
    </row>
    <row r="1210" spans="1:18" s="396" customFormat="1" ht="22.5">
      <c r="A1210" s="784">
        <v>239</v>
      </c>
      <c r="B1210" s="437" t="s">
        <v>76</v>
      </c>
      <c r="C1210" s="438" t="s">
        <v>78</v>
      </c>
      <c r="D1210" s="437" t="s">
        <v>23</v>
      </c>
      <c r="E1210" s="772" t="s">
        <v>80</v>
      </c>
      <c r="F1210" s="772"/>
      <c r="G1210" s="772" t="s">
        <v>71</v>
      </c>
      <c r="H1210" s="773"/>
      <c r="I1210" s="436"/>
      <c r="J1210" s="435"/>
      <c r="K1210" s="435"/>
      <c r="L1210" s="435"/>
      <c r="M1210" s="434"/>
      <c r="P1210" s="405"/>
      <c r="R1210" s="405"/>
    </row>
    <row r="1211" spans="1:18" s="396" customFormat="1" ht="67.5">
      <c r="A1211" s="785"/>
      <c r="B1211" s="433" t="s">
        <v>5809</v>
      </c>
      <c r="C1211" s="433" t="s">
        <v>5808</v>
      </c>
      <c r="D1211" s="432">
        <v>43854</v>
      </c>
      <c r="E1211" s="431"/>
      <c r="F1211" s="430" t="s">
        <v>5167</v>
      </c>
      <c r="G1211" s="774" t="s">
        <v>4409</v>
      </c>
      <c r="H1211" s="775"/>
      <c r="I1211" s="776"/>
      <c r="J1211" s="429" t="s">
        <v>6</v>
      </c>
      <c r="K1211" s="428"/>
      <c r="L1211" s="425" t="s">
        <v>3</v>
      </c>
      <c r="M1211" s="427">
        <v>292</v>
      </c>
      <c r="P1211" s="405"/>
      <c r="R1211" s="405"/>
    </row>
    <row r="1212" spans="1:18" s="396" customFormat="1" ht="22.5">
      <c r="A1212" s="785"/>
      <c r="B1212" s="394" t="s">
        <v>77</v>
      </c>
      <c r="C1212" s="374" t="s">
        <v>79</v>
      </c>
      <c r="D1212" s="394" t="s">
        <v>22</v>
      </c>
      <c r="E1212" s="758" t="s">
        <v>81</v>
      </c>
      <c r="F1212" s="758"/>
      <c r="G1212" s="777"/>
      <c r="H1212" s="778"/>
      <c r="I1212" s="779"/>
      <c r="J1212" s="426" t="s">
        <v>17</v>
      </c>
      <c r="K1212" s="425"/>
      <c r="L1212" s="419" t="s">
        <v>3</v>
      </c>
      <c r="M1212" s="424">
        <v>555.79</v>
      </c>
      <c r="P1212" s="405"/>
      <c r="R1212" s="405"/>
    </row>
    <row r="1213" spans="1:18" s="396" customFormat="1">
      <c r="A1213" s="785"/>
      <c r="B1213" s="394"/>
      <c r="C1213" s="374"/>
      <c r="D1213" s="394"/>
      <c r="E1213" s="394"/>
      <c r="F1213" s="394"/>
      <c r="G1213" s="423"/>
      <c r="H1213" s="422"/>
      <c r="I1213" s="421"/>
      <c r="J1213" s="420" t="s">
        <v>5</v>
      </c>
      <c r="K1213" s="419"/>
      <c r="L1213" s="419" t="s">
        <v>3</v>
      </c>
      <c r="M1213" s="418">
        <v>28</v>
      </c>
      <c r="P1213" s="405"/>
      <c r="R1213" s="405"/>
    </row>
    <row r="1214" spans="1:18" s="396" customFormat="1" ht="13.5" thickBot="1">
      <c r="A1214" s="786"/>
      <c r="B1214" s="417" t="s">
        <v>292</v>
      </c>
      <c r="C1214" s="416" t="s">
        <v>4409</v>
      </c>
      <c r="D1214" s="415">
        <v>43856</v>
      </c>
      <c r="E1214" s="414" t="s">
        <v>4</v>
      </c>
      <c r="F1214" s="413" t="s">
        <v>5807</v>
      </c>
      <c r="G1214" s="412"/>
      <c r="H1214" s="411"/>
      <c r="I1214" s="410"/>
      <c r="J1214" s="409" t="s">
        <v>4893</v>
      </c>
      <c r="K1214" s="408"/>
      <c r="L1214" s="407"/>
      <c r="M1214" s="406"/>
      <c r="P1214" s="405"/>
      <c r="R1214" s="405"/>
    </row>
    <row r="1215" spans="1:18" s="396" customFormat="1" ht="22.5">
      <c r="A1215" s="784">
        <v>240</v>
      </c>
      <c r="B1215" s="437" t="s">
        <v>76</v>
      </c>
      <c r="C1215" s="438" t="s">
        <v>78</v>
      </c>
      <c r="D1215" s="437" t="s">
        <v>23</v>
      </c>
      <c r="E1215" s="772" t="s">
        <v>80</v>
      </c>
      <c r="F1215" s="772"/>
      <c r="G1215" s="772" t="s">
        <v>71</v>
      </c>
      <c r="H1215" s="773"/>
      <c r="I1215" s="436"/>
      <c r="J1215" s="435"/>
      <c r="K1215" s="435"/>
      <c r="L1215" s="435"/>
      <c r="M1215" s="434"/>
      <c r="P1215" s="405"/>
      <c r="R1215" s="405"/>
    </row>
    <row r="1216" spans="1:18" s="396" customFormat="1" ht="67.5">
      <c r="A1216" s="785"/>
      <c r="B1216" s="433" t="s">
        <v>5806</v>
      </c>
      <c r="C1216" s="433" t="s">
        <v>5805</v>
      </c>
      <c r="D1216" s="432">
        <v>43780</v>
      </c>
      <c r="E1216" s="431"/>
      <c r="F1216" s="430" t="s">
        <v>5801</v>
      </c>
      <c r="G1216" s="774" t="s">
        <v>5800</v>
      </c>
      <c r="H1216" s="775"/>
      <c r="I1216" s="776"/>
      <c r="J1216" s="429" t="s">
        <v>6</v>
      </c>
      <c r="K1216" s="428"/>
      <c r="L1216" s="425" t="s">
        <v>3</v>
      </c>
      <c r="M1216" s="427">
        <v>603</v>
      </c>
      <c r="P1216" s="405"/>
      <c r="R1216" s="405"/>
    </row>
    <row r="1217" spans="1:18" s="396" customFormat="1" ht="22.5">
      <c r="A1217" s="785"/>
      <c r="B1217" s="394" t="s">
        <v>77</v>
      </c>
      <c r="C1217" s="374" t="s">
        <v>79</v>
      </c>
      <c r="D1217" s="394" t="s">
        <v>22</v>
      </c>
      <c r="E1217" s="758" t="s">
        <v>81</v>
      </c>
      <c r="F1217" s="758"/>
      <c r="G1217" s="777"/>
      <c r="H1217" s="778"/>
      <c r="I1217" s="779"/>
      <c r="J1217" s="426" t="s">
        <v>17</v>
      </c>
      <c r="K1217" s="425"/>
      <c r="L1217" s="419"/>
      <c r="M1217" s="424"/>
      <c r="P1217" s="405"/>
      <c r="R1217" s="405"/>
    </row>
    <row r="1218" spans="1:18" s="396" customFormat="1">
      <c r="A1218" s="785"/>
      <c r="B1218" s="394"/>
      <c r="C1218" s="374"/>
      <c r="D1218" s="394"/>
      <c r="E1218" s="394"/>
      <c r="F1218" s="394"/>
      <c r="G1218" s="423"/>
      <c r="H1218" s="422"/>
      <c r="I1218" s="421"/>
      <c r="J1218" s="420" t="s">
        <v>5</v>
      </c>
      <c r="K1218" s="419"/>
      <c r="L1218" s="419"/>
      <c r="M1218" s="418"/>
      <c r="P1218" s="405"/>
      <c r="R1218" s="405"/>
    </row>
    <row r="1219" spans="1:18" s="396" customFormat="1" ht="13.5" thickBot="1">
      <c r="A1219" s="786"/>
      <c r="B1219" s="417" t="s">
        <v>5804</v>
      </c>
      <c r="C1219" s="416" t="s">
        <v>5800</v>
      </c>
      <c r="D1219" s="415">
        <v>43785</v>
      </c>
      <c r="E1219" s="414" t="s">
        <v>4</v>
      </c>
      <c r="F1219" s="413" t="s">
        <v>5803</v>
      </c>
      <c r="G1219" s="412"/>
      <c r="H1219" s="411"/>
      <c r="I1219" s="410"/>
      <c r="J1219" s="409" t="s">
        <v>4893</v>
      </c>
      <c r="K1219" s="408"/>
      <c r="L1219" s="407"/>
      <c r="M1219" s="406"/>
      <c r="P1219" s="405"/>
      <c r="R1219" s="405"/>
    </row>
    <row r="1220" spans="1:18" s="396" customFormat="1" ht="22.5">
      <c r="A1220" s="784">
        <v>241</v>
      </c>
      <c r="B1220" s="437" t="s">
        <v>76</v>
      </c>
      <c r="C1220" s="438" t="s">
        <v>78</v>
      </c>
      <c r="D1220" s="437" t="s">
        <v>23</v>
      </c>
      <c r="E1220" s="772" t="s">
        <v>80</v>
      </c>
      <c r="F1220" s="772"/>
      <c r="G1220" s="772" t="s">
        <v>71</v>
      </c>
      <c r="H1220" s="773"/>
      <c r="I1220" s="436"/>
      <c r="J1220" s="435"/>
      <c r="K1220" s="435"/>
      <c r="L1220" s="435"/>
      <c r="M1220" s="434"/>
      <c r="P1220" s="405"/>
      <c r="R1220" s="405"/>
    </row>
    <row r="1221" spans="1:18" s="396" customFormat="1" ht="67.5">
      <c r="A1221" s="785"/>
      <c r="B1221" s="433" t="s">
        <v>5798</v>
      </c>
      <c r="C1221" s="433" t="s">
        <v>5802</v>
      </c>
      <c r="D1221" s="432">
        <v>43780</v>
      </c>
      <c r="E1221" s="431"/>
      <c r="F1221" s="430" t="s">
        <v>5801</v>
      </c>
      <c r="G1221" s="774" t="s">
        <v>5800</v>
      </c>
      <c r="H1221" s="775"/>
      <c r="I1221" s="776"/>
      <c r="J1221" s="429" t="s">
        <v>6</v>
      </c>
      <c r="K1221" s="428"/>
      <c r="L1221" s="425" t="s">
        <v>3</v>
      </c>
      <c r="M1221" s="427">
        <v>402</v>
      </c>
      <c r="P1221" s="405"/>
      <c r="R1221" s="405"/>
    </row>
    <row r="1222" spans="1:18" s="396" customFormat="1" ht="22.5">
      <c r="A1222" s="785"/>
      <c r="B1222" s="394" t="s">
        <v>77</v>
      </c>
      <c r="C1222" s="374" t="s">
        <v>79</v>
      </c>
      <c r="D1222" s="394" t="s">
        <v>22</v>
      </c>
      <c r="E1222" s="758" t="s">
        <v>81</v>
      </c>
      <c r="F1222" s="758"/>
      <c r="G1222" s="777"/>
      <c r="H1222" s="778"/>
      <c r="I1222" s="779"/>
      <c r="J1222" s="426" t="s">
        <v>17</v>
      </c>
      <c r="K1222" s="425"/>
      <c r="L1222" s="419"/>
      <c r="M1222" s="424"/>
      <c r="P1222" s="405"/>
      <c r="R1222" s="405"/>
    </row>
    <row r="1223" spans="1:18" s="396" customFormat="1">
      <c r="A1223" s="785"/>
      <c r="B1223" s="394"/>
      <c r="C1223" s="374"/>
      <c r="D1223" s="394"/>
      <c r="E1223" s="394"/>
      <c r="F1223" s="394"/>
      <c r="G1223" s="423"/>
      <c r="H1223" s="422"/>
      <c r="I1223" s="421"/>
      <c r="J1223" s="420" t="s">
        <v>5</v>
      </c>
      <c r="K1223" s="419"/>
      <c r="L1223" s="419"/>
      <c r="M1223" s="418"/>
      <c r="P1223" s="405"/>
      <c r="R1223" s="405"/>
    </row>
    <row r="1224" spans="1:18" s="396" customFormat="1" ht="13.5" thickBot="1">
      <c r="A1224" s="786"/>
      <c r="B1224" s="417" t="s">
        <v>5669</v>
      </c>
      <c r="C1224" s="416" t="s">
        <v>5800</v>
      </c>
      <c r="D1224" s="415">
        <v>43786</v>
      </c>
      <c r="E1224" s="414" t="s">
        <v>4</v>
      </c>
      <c r="F1224" s="413" t="s">
        <v>5799</v>
      </c>
      <c r="G1224" s="412"/>
      <c r="H1224" s="411"/>
      <c r="I1224" s="410"/>
      <c r="J1224" s="409" t="s">
        <v>4893</v>
      </c>
      <c r="K1224" s="408"/>
      <c r="L1224" s="407"/>
      <c r="M1224" s="406"/>
      <c r="P1224" s="405"/>
      <c r="R1224" s="405"/>
    </row>
    <row r="1225" spans="1:18" s="396" customFormat="1" ht="22.5">
      <c r="A1225" s="784">
        <v>242</v>
      </c>
      <c r="B1225" s="437" t="s">
        <v>76</v>
      </c>
      <c r="C1225" s="438" t="s">
        <v>78</v>
      </c>
      <c r="D1225" s="437" t="s">
        <v>23</v>
      </c>
      <c r="E1225" s="772" t="s">
        <v>80</v>
      </c>
      <c r="F1225" s="772"/>
      <c r="G1225" s="772" t="s">
        <v>71</v>
      </c>
      <c r="H1225" s="773"/>
      <c r="I1225" s="436"/>
      <c r="J1225" s="435"/>
      <c r="K1225" s="435"/>
      <c r="L1225" s="435"/>
      <c r="M1225" s="434"/>
      <c r="P1225" s="405"/>
      <c r="R1225" s="405"/>
    </row>
    <row r="1226" spans="1:18" s="396" customFormat="1" ht="56.25">
      <c r="A1226" s="785"/>
      <c r="B1226" s="433" t="s">
        <v>5798</v>
      </c>
      <c r="C1226" s="433" t="s">
        <v>5797</v>
      </c>
      <c r="D1226" s="432">
        <v>43776</v>
      </c>
      <c r="E1226" s="431"/>
      <c r="F1226" s="430" t="s">
        <v>5796</v>
      </c>
      <c r="G1226" s="774" t="s">
        <v>5650</v>
      </c>
      <c r="H1226" s="775"/>
      <c r="I1226" s="776"/>
      <c r="J1226" s="429" t="s">
        <v>6</v>
      </c>
      <c r="K1226" s="428"/>
      <c r="L1226" s="425" t="s">
        <v>3</v>
      </c>
      <c r="M1226" s="427">
        <v>96</v>
      </c>
      <c r="P1226" s="405"/>
      <c r="R1226" s="405"/>
    </row>
    <row r="1227" spans="1:18" s="396" customFormat="1" ht="22.5">
      <c r="A1227" s="785"/>
      <c r="B1227" s="394" t="s">
        <v>77</v>
      </c>
      <c r="C1227" s="374" t="s">
        <v>79</v>
      </c>
      <c r="D1227" s="394" t="s">
        <v>22</v>
      </c>
      <c r="E1227" s="758" t="s">
        <v>81</v>
      </c>
      <c r="F1227" s="758"/>
      <c r="G1227" s="777"/>
      <c r="H1227" s="778"/>
      <c r="I1227" s="779"/>
      <c r="J1227" s="426" t="s">
        <v>17</v>
      </c>
      <c r="K1227" s="425"/>
      <c r="L1227" s="419" t="s">
        <v>3</v>
      </c>
      <c r="M1227" s="424">
        <v>256.60000000000002</v>
      </c>
      <c r="P1227" s="405"/>
      <c r="R1227" s="405"/>
    </row>
    <row r="1228" spans="1:18" s="396" customFormat="1">
      <c r="A1228" s="785"/>
      <c r="B1228" s="394"/>
      <c r="C1228" s="374"/>
      <c r="D1228" s="394"/>
      <c r="E1228" s="394"/>
      <c r="F1228" s="394"/>
      <c r="G1228" s="423"/>
      <c r="H1228" s="422"/>
      <c r="I1228" s="421"/>
      <c r="J1228" s="420" t="s">
        <v>5</v>
      </c>
      <c r="K1228" s="419"/>
      <c r="L1228" s="419"/>
      <c r="M1228" s="418"/>
      <c r="P1228" s="405"/>
      <c r="R1228" s="405"/>
    </row>
    <row r="1229" spans="1:18" s="396" customFormat="1" ht="13.5" thickBot="1">
      <c r="A1229" s="786"/>
      <c r="B1229" s="417" t="s">
        <v>5669</v>
      </c>
      <c r="C1229" s="416" t="s">
        <v>5650</v>
      </c>
      <c r="D1229" s="415">
        <v>43777</v>
      </c>
      <c r="E1229" s="414" t="s">
        <v>4</v>
      </c>
      <c r="F1229" s="413" t="s">
        <v>5065</v>
      </c>
      <c r="G1229" s="412"/>
      <c r="H1229" s="411"/>
      <c r="I1229" s="410"/>
      <c r="J1229" s="409" t="s">
        <v>4893</v>
      </c>
      <c r="K1229" s="408"/>
      <c r="L1229" s="407"/>
      <c r="M1229" s="406"/>
      <c r="P1229" s="405"/>
      <c r="R1229" s="405"/>
    </row>
    <row r="1230" spans="1:18" s="396" customFormat="1" ht="22.5">
      <c r="A1230" s="784">
        <v>243</v>
      </c>
      <c r="B1230" s="437" t="s">
        <v>76</v>
      </c>
      <c r="C1230" s="438" t="s">
        <v>78</v>
      </c>
      <c r="D1230" s="437" t="s">
        <v>23</v>
      </c>
      <c r="E1230" s="772" t="s">
        <v>80</v>
      </c>
      <c r="F1230" s="772"/>
      <c r="G1230" s="772" t="s">
        <v>71</v>
      </c>
      <c r="H1230" s="773"/>
      <c r="I1230" s="436"/>
      <c r="J1230" s="435"/>
      <c r="K1230" s="435"/>
      <c r="L1230" s="435"/>
      <c r="M1230" s="434"/>
      <c r="P1230" s="405"/>
      <c r="R1230" s="405"/>
    </row>
    <row r="1231" spans="1:18" s="396" customFormat="1" ht="90">
      <c r="A1231" s="785"/>
      <c r="B1231" s="433" t="s">
        <v>5795</v>
      </c>
      <c r="C1231" s="433" t="s">
        <v>5794</v>
      </c>
      <c r="D1231" s="432">
        <v>43788</v>
      </c>
      <c r="E1231" s="431"/>
      <c r="F1231" s="430" t="s">
        <v>5793</v>
      </c>
      <c r="G1231" s="774" t="s">
        <v>5791</v>
      </c>
      <c r="H1231" s="775"/>
      <c r="I1231" s="776"/>
      <c r="J1231" s="429" t="s">
        <v>6</v>
      </c>
      <c r="K1231" s="428"/>
      <c r="L1231" s="425" t="s">
        <v>3</v>
      </c>
      <c r="M1231" s="427">
        <v>1035</v>
      </c>
      <c r="P1231" s="405"/>
      <c r="R1231" s="405"/>
    </row>
    <row r="1232" spans="1:18" s="396" customFormat="1" ht="22.5">
      <c r="A1232" s="785"/>
      <c r="B1232" s="394" t="s">
        <v>77</v>
      </c>
      <c r="C1232" s="374" t="s">
        <v>79</v>
      </c>
      <c r="D1232" s="394" t="s">
        <v>22</v>
      </c>
      <c r="E1232" s="758" t="s">
        <v>81</v>
      </c>
      <c r="F1232" s="758"/>
      <c r="G1232" s="777"/>
      <c r="H1232" s="778"/>
      <c r="I1232" s="779"/>
      <c r="J1232" s="426" t="s">
        <v>17</v>
      </c>
      <c r="K1232" s="425"/>
      <c r="L1232" s="419" t="s">
        <v>3</v>
      </c>
      <c r="M1232" s="424">
        <v>1637.9</v>
      </c>
      <c r="P1232" s="405"/>
      <c r="R1232" s="405"/>
    </row>
    <row r="1233" spans="1:18" s="396" customFormat="1">
      <c r="A1233" s="785"/>
      <c r="B1233" s="394"/>
      <c r="C1233" s="374"/>
      <c r="D1233" s="394"/>
      <c r="E1233" s="394"/>
      <c r="F1233" s="394"/>
      <c r="G1233" s="423"/>
      <c r="H1233" s="422"/>
      <c r="I1233" s="421"/>
      <c r="J1233" s="420" t="s">
        <v>4675</v>
      </c>
      <c r="K1233" s="419"/>
      <c r="L1233" s="419" t="s">
        <v>93</v>
      </c>
      <c r="M1233" s="418">
        <v>150</v>
      </c>
      <c r="P1233" s="405"/>
      <c r="R1233" s="405"/>
    </row>
    <row r="1234" spans="1:18" s="396" customFormat="1" ht="13.5" thickBot="1">
      <c r="A1234" s="786"/>
      <c r="B1234" s="417" t="s">
        <v>5792</v>
      </c>
      <c r="C1234" s="416" t="s">
        <v>5791</v>
      </c>
      <c r="D1234" s="415">
        <v>43793</v>
      </c>
      <c r="E1234" s="414" t="s">
        <v>4</v>
      </c>
      <c r="F1234" s="413" t="s">
        <v>5790</v>
      </c>
      <c r="G1234" s="412"/>
      <c r="H1234" s="411"/>
      <c r="I1234" s="410"/>
      <c r="J1234" s="409" t="s">
        <v>5789</v>
      </c>
      <c r="K1234" s="408"/>
      <c r="L1234" s="407" t="s">
        <v>3</v>
      </c>
      <c r="M1234" s="406">
        <v>183.25</v>
      </c>
      <c r="P1234" s="405"/>
      <c r="R1234" s="405"/>
    </row>
    <row r="1235" spans="1:18" s="396" customFormat="1" ht="22.5">
      <c r="A1235" s="784">
        <v>244</v>
      </c>
      <c r="B1235" s="437" t="s">
        <v>76</v>
      </c>
      <c r="C1235" s="438" t="s">
        <v>78</v>
      </c>
      <c r="D1235" s="437" t="s">
        <v>23</v>
      </c>
      <c r="E1235" s="772" t="s">
        <v>80</v>
      </c>
      <c r="F1235" s="772"/>
      <c r="G1235" s="772" t="s">
        <v>71</v>
      </c>
      <c r="H1235" s="773"/>
      <c r="I1235" s="436"/>
      <c r="J1235" s="435"/>
      <c r="K1235" s="435"/>
      <c r="L1235" s="435"/>
      <c r="M1235" s="434"/>
      <c r="P1235" s="405"/>
      <c r="R1235" s="405"/>
    </row>
    <row r="1236" spans="1:18" s="396" customFormat="1" ht="40.9" customHeight="1">
      <c r="A1236" s="785"/>
      <c r="B1236" s="433" t="s">
        <v>5788</v>
      </c>
      <c r="C1236" s="433" t="s">
        <v>5787</v>
      </c>
      <c r="D1236" s="432">
        <v>43790</v>
      </c>
      <c r="E1236" s="431"/>
      <c r="F1236" s="430" t="s">
        <v>5187</v>
      </c>
      <c r="G1236" s="774" t="s">
        <v>4968</v>
      </c>
      <c r="H1236" s="775"/>
      <c r="I1236" s="776"/>
      <c r="J1236" s="429" t="s">
        <v>6</v>
      </c>
      <c r="K1236" s="428"/>
      <c r="L1236" s="425" t="s">
        <v>3</v>
      </c>
      <c r="M1236" s="427">
        <v>980</v>
      </c>
      <c r="P1236" s="405"/>
      <c r="R1236" s="405"/>
    </row>
    <row r="1237" spans="1:18" s="396" customFormat="1" ht="22.5">
      <c r="A1237" s="785"/>
      <c r="B1237" s="394" t="s">
        <v>77</v>
      </c>
      <c r="C1237" s="374" t="s">
        <v>79</v>
      </c>
      <c r="D1237" s="394" t="s">
        <v>22</v>
      </c>
      <c r="E1237" s="758" t="s">
        <v>81</v>
      </c>
      <c r="F1237" s="758"/>
      <c r="G1237" s="777"/>
      <c r="H1237" s="778"/>
      <c r="I1237" s="779"/>
      <c r="J1237" s="426" t="s">
        <v>17</v>
      </c>
      <c r="K1237" s="425"/>
      <c r="L1237" s="419" t="s">
        <v>3</v>
      </c>
      <c r="M1237" s="424">
        <v>1755.42</v>
      </c>
      <c r="P1237" s="405"/>
      <c r="R1237" s="405"/>
    </row>
    <row r="1238" spans="1:18" s="396" customFormat="1">
      <c r="A1238" s="785"/>
      <c r="B1238" s="394"/>
      <c r="C1238" s="374"/>
      <c r="D1238" s="394"/>
      <c r="E1238" s="394"/>
      <c r="F1238" s="394"/>
      <c r="G1238" s="423"/>
      <c r="H1238" s="422"/>
      <c r="I1238" s="421"/>
      <c r="J1238" s="420" t="s">
        <v>5</v>
      </c>
      <c r="K1238" s="419"/>
      <c r="L1238" s="419" t="s">
        <v>93</v>
      </c>
      <c r="M1238" s="418">
        <v>116</v>
      </c>
      <c r="P1238" s="405"/>
      <c r="R1238" s="405"/>
    </row>
    <row r="1239" spans="1:18" s="396" customFormat="1" ht="23.25" thickBot="1">
      <c r="A1239" s="786"/>
      <c r="B1239" s="417" t="s">
        <v>5423</v>
      </c>
      <c r="C1239" s="416" t="s">
        <v>4968</v>
      </c>
      <c r="D1239" s="415">
        <v>43796</v>
      </c>
      <c r="E1239" s="414" t="s">
        <v>4</v>
      </c>
      <c r="F1239" s="413" t="s">
        <v>5786</v>
      </c>
      <c r="G1239" s="412"/>
      <c r="H1239" s="411"/>
      <c r="I1239" s="410"/>
      <c r="J1239" s="409" t="s">
        <v>4893</v>
      </c>
      <c r="K1239" s="408"/>
      <c r="L1239" s="407"/>
      <c r="M1239" s="406"/>
      <c r="P1239" s="405"/>
      <c r="R1239" s="405"/>
    </row>
    <row r="1240" spans="1:18" s="396" customFormat="1" ht="22.5">
      <c r="A1240" s="784">
        <v>245</v>
      </c>
      <c r="B1240" s="437" t="s">
        <v>76</v>
      </c>
      <c r="C1240" s="438" t="s">
        <v>78</v>
      </c>
      <c r="D1240" s="437" t="s">
        <v>23</v>
      </c>
      <c r="E1240" s="772" t="s">
        <v>80</v>
      </c>
      <c r="F1240" s="772"/>
      <c r="G1240" s="772" t="s">
        <v>71</v>
      </c>
      <c r="H1240" s="773"/>
      <c r="I1240" s="436"/>
      <c r="J1240" s="435"/>
      <c r="K1240" s="435"/>
      <c r="L1240" s="435"/>
      <c r="M1240" s="434"/>
      <c r="P1240" s="405"/>
      <c r="R1240" s="405"/>
    </row>
    <row r="1241" spans="1:18" s="396" customFormat="1" ht="45">
      <c r="A1241" s="785"/>
      <c r="B1241" s="433" t="s">
        <v>5785</v>
      </c>
      <c r="C1241" s="433" t="s">
        <v>5784</v>
      </c>
      <c r="D1241" s="432">
        <v>43788</v>
      </c>
      <c r="E1241" s="431"/>
      <c r="F1241" s="430" t="s">
        <v>5783</v>
      </c>
      <c r="G1241" s="774" t="s">
        <v>5782</v>
      </c>
      <c r="H1241" s="775"/>
      <c r="I1241" s="776"/>
      <c r="J1241" s="429" t="s">
        <v>6</v>
      </c>
      <c r="K1241" s="428"/>
      <c r="L1241" s="425" t="s">
        <v>3</v>
      </c>
      <c r="M1241" s="427">
        <v>368</v>
      </c>
      <c r="P1241" s="405"/>
      <c r="R1241" s="405"/>
    </row>
    <row r="1242" spans="1:18" s="396" customFormat="1" ht="22.5">
      <c r="A1242" s="785"/>
      <c r="B1242" s="394" t="s">
        <v>77</v>
      </c>
      <c r="C1242" s="374" t="s">
        <v>79</v>
      </c>
      <c r="D1242" s="394" t="s">
        <v>22</v>
      </c>
      <c r="E1242" s="758" t="s">
        <v>81</v>
      </c>
      <c r="F1242" s="758"/>
      <c r="G1242" s="777"/>
      <c r="H1242" s="778"/>
      <c r="I1242" s="779"/>
      <c r="J1242" s="426" t="s">
        <v>17</v>
      </c>
      <c r="K1242" s="425"/>
      <c r="L1242" s="419" t="s">
        <v>3</v>
      </c>
      <c r="M1242" s="424">
        <v>500</v>
      </c>
      <c r="P1242" s="405"/>
      <c r="R1242" s="405"/>
    </row>
    <row r="1243" spans="1:18" s="396" customFormat="1">
      <c r="A1243" s="785"/>
      <c r="B1243" s="394"/>
      <c r="C1243" s="374"/>
      <c r="D1243" s="394"/>
      <c r="E1243" s="394"/>
      <c r="F1243" s="394"/>
      <c r="G1243" s="423"/>
      <c r="H1243" s="422"/>
      <c r="I1243" s="421"/>
      <c r="J1243" s="420" t="s">
        <v>5</v>
      </c>
      <c r="K1243" s="419"/>
      <c r="L1243" s="419"/>
      <c r="M1243" s="418"/>
      <c r="P1243" s="405"/>
      <c r="R1243" s="405"/>
    </row>
    <row r="1244" spans="1:18" s="396" customFormat="1" ht="13.5" thickBot="1">
      <c r="A1244" s="786"/>
      <c r="B1244" s="417" t="s">
        <v>5129</v>
      </c>
      <c r="C1244" s="416" t="s">
        <v>5782</v>
      </c>
      <c r="D1244" s="415">
        <v>43790</v>
      </c>
      <c r="E1244" s="414" t="s">
        <v>4</v>
      </c>
      <c r="F1244" s="413" t="s">
        <v>5781</v>
      </c>
      <c r="G1244" s="412"/>
      <c r="H1244" s="411"/>
      <c r="I1244" s="410"/>
      <c r="J1244" s="409" t="s">
        <v>4675</v>
      </c>
      <c r="K1244" s="408"/>
      <c r="L1244" s="407" t="s">
        <v>3</v>
      </c>
      <c r="M1244" s="406">
        <v>490</v>
      </c>
      <c r="P1244" s="405"/>
      <c r="R1244" s="405"/>
    </row>
    <row r="1245" spans="1:18" s="396" customFormat="1" ht="22.5">
      <c r="A1245" s="784">
        <v>246</v>
      </c>
      <c r="B1245" s="437" t="s">
        <v>76</v>
      </c>
      <c r="C1245" s="438" t="s">
        <v>78</v>
      </c>
      <c r="D1245" s="437" t="s">
        <v>23</v>
      </c>
      <c r="E1245" s="772" t="s">
        <v>80</v>
      </c>
      <c r="F1245" s="772"/>
      <c r="G1245" s="772" t="s">
        <v>71</v>
      </c>
      <c r="H1245" s="773"/>
      <c r="I1245" s="436"/>
      <c r="J1245" s="435"/>
      <c r="K1245" s="435"/>
      <c r="L1245" s="435"/>
      <c r="M1245" s="434"/>
      <c r="P1245" s="405"/>
      <c r="R1245" s="405"/>
    </row>
    <row r="1246" spans="1:18" s="396" customFormat="1" ht="90">
      <c r="A1246" s="785"/>
      <c r="B1246" s="433" t="s">
        <v>5780</v>
      </c>
      <c r="C1246" s="433" t="s">
        <v>5779</v>
      </c>
      <c r="D1246" s="432">
        <v>43787</v>
      </c>
      <c r="E1246" s="431"/>
      <c r="F1246" s="430" t="s">
        <v>4636</v>
      </c>
      <c r="G1246" s="774" t="s">
        <v>5525</v>
      </c>
      <c r="H1246" s="775"/>
      <c r="I1246" s="776"/>
      <c r="J1246" s="429" t="s">
        <v>6</v>
      </c>
      <c r="K1246" s="428"/>
      <c r="L1246" s="425" t="s">
        <v>3</v>
      </c>
      <c r="M1246" s="427">
        <v>1420</v>
      </c>
      <c r="P1246" s="405"/>
      <c r="R1246" s="405"/>
    </row>
    <row r="1247" spans="1:18" s="396" customFormat="1" ht="22.5">
      <c r="A1247" s="785"/>
      <c r="B1247" s="394" t="s">
        <v>77</v>
      </c>
      <c r="C1247" s="374" t="s">
        <v>79</v>
      </c>
      <c r="D1247" s="394" t="s">
        <v>22</v>
      </c>
      <c r="E1247" s="758" t="s">
        <v>81</v>
      </c>
      <c r="F1247" s="758"/>
      <c r="G1247" s="777"/>
      <c r="H1247" s="778"/>
      <c r="I1247" s="779"/>
      <c r="J1247" s="426" t="s">
        <v>17</v>
      </c>
      <c r="K1247" s="425"/>
      <c r="L1247" s="419" t="s">
        <v>93</v>
      </c>
      <c r="M1247" s="424">
        <v>2866.93</v>
      </c>
      <c r="P1247" s="405"/>
      <c r="R1247" s="405"/>
    </row>
    <row r="1248" spans="1:18" s="396" customFormat="1">
      <c r="A1248" s="785"/>
      <c r="B1248" s="394"/>
      <c r="C1248" s="374"/>
      <c r="D1248" s="394"/>
      <c r="E1248" s="394"/>
      <c r="F1248" s="394"/>
      <c r="G1248" s="423"/>
      <c r="H1248" s="422"/>
      <c r="I1248" s="421"/>
      <c r="J1248" s="420" t="s">
        <v>5</v>
      </c>
      <c r="K1248" s="419"/>
      <c r="L1248" s="419"/>
      <c r="M1248" s="418"/>
      <c r="P1248" s="405"/>
      <c r="R1248" s="405"/>
    </row>
    <row r="1249" spans="1:18" s="396" customFormat="1" ht="13.5" thickBot="1">
      <c r="A1249" s="786"/>
      <c r="B1249" s="417" t="s">
        <v>5669</v>
      </c>
      <c r="C1249" s="416" t="s">
        <v>5525</v>
      </c>
      <c r="D1249" s="415">
        <v>43792</v>
      </c>
      <c r="E1249" s="414" t="s">
        <v>4</v>
      </c>
      <c r="F1249" s="413" t="s">
        <v>5778</v>
      </c>
      <c r="G1249" s="412"/>
      <c r="H1249" s="411"/>
      <c r="I1249" s="410"/>
      <c r="J1249" s="409" t="s">
        <v>4893</v>
      </c>
      <c r="K1249" s="408"/>
      <c r="L1249" s="407"/>
      <c r="M1249" s="406"/>
      <c r="P1249" s="405"/>
      <c r="R1249" s="405"/>
    </row>
    <row r="1250" spans="1:18" s="396" customFormat="1" ht="22.5">
      <c r="A1250" s="784">
        <v>247</v>
      </c>
      <c r="B1250" s="437" t="s">
        <v>76</v>
      </c>
      <c r="C1250" s="438" t="s">
        <v>78</v>
      </c>
      <c r="D1250" s="437" t="s">
        <v>23</v>
      </c>
      <c r="E1250" s="772" t="s">
        <v>80</v>
      </c>
      <c r="F1250" s="772"/>
      <c r="G1250" s="772" t="s">
        <v>71</v>
      </c>
      <c r="H1250" s="773"/>
      <c r="I1250" s="436"/>
      <c r="J1250" s="435"/>
      <c r="K1250" s="435"/>
      <c r="L1250" s="435"/>
      <c r="M1250" s="434"/>
      <c r="P1250" s="405"/>
      <c r="R1250" s="405"/>
    </row>
    <row r="1251" spans="1:18" s="396" customFormat="1" ht="67.5">
      <c r="A1251" s="785"/>
      <c r="B1251" s="433" t="s">
        <v>5777</v>
      </c>
      <c r="C1251" s="433" t="s">
        <v>5776</v>
      </c>
      <c r="D1251" s="432">
        <v>43763</v>
      </c>
      <c r="E1251" s="431"/>
      <c r="F1251" s="430" t="s">
        <v>5441</v>
      </c>
      <c r="G1251" s="774" t="s">
        <v>850</v>
      </c>
      <c r="H1251" s="775"/>
      <c r="I1251" s="776"/>
      <c r="J1251" s="429" t="s">
        <v>6</v>
      </c>
      <c r="K1251" s="428"/>
      <c r="L1251" s="425"/>
      <c r="M1251" s="427"/>
      <c r="P1251" s="405"/>
      <c r="R1251" s="405"/>
    </row>
    <row r="1252" spans="1:18" s="396" customFormat="1" ht="22.5">
      <c r="A1252" s="785"/>
      <c r="B1252" s="394" t="s">
        <v>77</v>
      </c>
      <c r="C1252" s="374" t="s">
        <v>79</v>
      </c>
      <c r="D1252" s="394" t="s">
        <v>22</v>
      </c>
      <c r="E1252" s="758" t="s">
        <v>81</v>
      </c>
      <c r="F1252" s="758"/>
      <c r="G1252" s="777"/>
      <c r="H1252" s="778"/>
      <c r="I1252" s="779"/>
      <c r="J1252" s="426" t="s">
        <v>17</v>
      </c>
      <c r="K1252" s="425"/>
      <c r="L1252" s="419" t="s">
        <v>3</v>
      </c>
      <c r="M1252" s="424">
        <v>400</v>
      </c>
      <c r="P1252" s="405"/>
      <c r="R1252" s="405"/>
    </row>
    <row r="1253" spans="1:18" s="396" customFormat="1">
      <c r="A1253" s="785"/>
      <c r="B1253" s="394"/>
      <c r="C1253" s="374"/>
      <c r="D1253" s="394"/>
      <c r="E1253" s="394"/>
      <c r="F1253" s="394"/>
      <c r="G1253" s="423"/>
      <c r="H1253" s="422"/>
      <c r="I1253" s="421"/>
      <c r="J1253" s="420" t="s">
        <v>5</v>
      </c>
      <c r="K1253" s="419"/>
      <c r="L1253" s="419"/>
      <c r="M1253" s="418"/>
      <c r="P1253" s="405"/>
      <c r="R1253" s="405"/>
    </row>
    <row r="1254" spans="1:18" s="396" customFormat="1" ht="13.5" thickBot="1">
      <c r="A1254" s="786"/>
      <c r="B1254" s="417" t="s">
        <v>572</v>
      </c>
      <c r="C1254" s="416" t="s">
        <v>850</v>
      </c>
      <c r="D1254" s="415">
        <v>43765</v>
      </c>
      <c r="E1254" s="414" t="s">
        <v>4</v>
      </c>
      <c r="F1254" s="413" t="s">
        <v>5598</v>
      </c>
      <c r="G1254" s="412"/>
      <c r="H1254" s="411"/>
      <c r="I1254" s="410"/>
      <c r="J1254" s="409" t="s">
        <v>4675</v>
      </c>
      <c r="K1254" s="408"/>
      <c r="L1254" s="407" t="s">
        <v>3</v>
      </c>
      <c r="M1254" s="406">
        <v>605</v>
      </c>
      <c r="P1254" s="405"/>
      <c r="R1254" s="405"/>
    </row>
    <row r="1255" spans="1:18" s="396" customFormat="1" ht="22.5">
      <c r="A1255" s="784">
        <v>248</v>
      </c>
      <c r="B1255" s="437" t="s">
        <v>76</v>
      </c>
      <c r="C1255" s="438" t="s">
        <v>78</v>
      </c>
      <c r="D1255" s="437" t="s">
        <v>23</v>
      </c>
      <c r="E1255" s="772" t="s">
        <v>80</v>
      </c>
      <c r="F1255" s="772"/>
      <c r="G1255" s="772" t="s">
        <v>71</v>
      </c>
      <c r="H1255" s="773"/>
      <c r="I1255" s="436"/>
      <c r="J1255" s="435"/>
      <c r="K1255" s="435"/>
      <c r="L1255" s="435"/>
      <c r="M1255" s="434"/>
      <c r="P1255" s="405"/>
      <c r="R1255" s="405"/>
    </row>
    <row r="1256" spans="1:18" s="396" customFormat="1" ht="33.75">
      <c r="A1256" s="785"/>
      <c r="B1256" s="433" t="s">
        <v>5771</v>
      </c>
      <c r="C1256" s="433" t="s">
        <v>5775</v>
      </c>
      <c r="D1256" s="432">
        <v>43745</v>
      </c>
      <c r="E1256" s="431"/>
      <c r="F1256" s="430" t="s">
        <v>5071</v>
      </c>
      <c r="G1256" s="774" t="s">
        <v>5621</v>
      </c>
      <c r="H1256" s="775"/>
      <c r="I1256" s="776"/>
      <c r="J1256" s="429" t="s">
        <v>6</v>
      </c>
      <c r="K1256" s="428"/>
      <c r="L1256" s="425" t="s">
        <v>3</v>
      </c>
      <c r="M1256" s="427">
        <v>576</v>
      </c>
      <c r="P1256" s="405"/>
      <c r="R1256" s="405"/>
    </row>
    <row r="1257" spans="1:18" s="396" customFormat="1" ht="22.5">
      <c r="A1257" s="785"/>
      <c r="B1257" s="394" t="s">
        <v>77</v>
      </c>
      <c r="C1257" s="374" t="s">
        <v>79</v>
      </c>
      <c r="D1257" s="394" t="s">
        <v>22</v>
      </c>
      <c r="E1257" s="758" t="s">
        <v>81</v>
      </c>
      <c r="F1257" s="758"/>
      <c r="G1257" s="777"/>
      <c r="H1257" s="778"/>
      <c r="I1257" s="779"/>
      <c r="J1257" s="426" t="s">
        <v>17</v>
      </c>
      <c r="K1257" s="425"/>
      <c r="L1257" s="419" t="s">
        <v>3</v>
      </c>
      <c r="M1257" s="424">
        <v>2969.33</v>
      </c>
      <c r="P1257" s="405"/>
      <c r="R1257" s="405"/>
    </row>
    <row r="1258" spans="1:18" s="396" customFormat="1">
      <c r="A1258" s="785"/>
      <c r="B1258" s="394"/>
      <c r="C1258" s="374"/>
      <c r="D1258" s="394"/>
      <c r="E1258" s="394"/>
      <c r="F1258" s="394"/>
      <c r="G1258" s="423"/>
      <c r="H1258" s="422"/>
      <c r="I1258" s="421"/>
      <c r="J1258" s="420" t="s">
        <v>5</v>
      </c>
      <c r="K1258" s="419"/>
      <c r="L1258" s="419"/>
      <c r="M1258" s="418"/>
      <c r="P1258" s="405"/>
      <c r="R1258" s="405"/>
    </row>
    <row r="1259" spans="1:18" s="396" customFormat="1" ht="13.5" thickBot="1">
      <c r="A1259" s="786"/>
      <c r="B1259" s="417" t="s">
        <v>5629</v>
      </c>
      <c r="C1259" s="416" t="s">
        <v>5621</v>
      </c>
      <c r="D1259" s="415">
        <v>43749</v>
      </c>
      <c r="E1259" s="414" t="s">
        <v>4</v>
      </c>
      <c r="F1259" s="413" t="s">
        <v>5079</v>
      </c>
      <c r="G1259" s="412"/>
      <c r="H1259" s="411"/>
      <c r="I1259" s="410"/>
      <c r="J1259" s="409" t="s">
        <v>4893</v>
      </c>
      <c r="K1259" s="408"/>
      <c r="L1259" s="407" t="s">
        <v>3</v>
      </c>
      <c r="M1259" s="406">
        <v>100</v>
      </c>
      <c r="P1259" s="405"/>
      <c r="R1259" s="405"/>
    </row>
    <row r="1260" spans="1:18" s="396" customFormat="1" ht="22.5">
      <c r="A1260" s="784">
        <v>249</v>
      </c>
      <c r="B1260" s="437" t="s">
        <v>76</v>
      </c>
      <c r="C1260" s="438" t="s">
        <v>78</v>
      </c>
      <c r="D1260" s="437" t="s">
        <v>23</v>
      </c>
      <c r="E1260" s="772" t="s">
        <v>80</v>
      </c>
      <c r="F1260" s="772"/>
      <c r="G1260" s="772" t="s">
        <v>71</v>
      </c>
      <c r="H1260" s="773"/>
      <c r="I1260" s="436"/>
      <c r="J1260" s="435"/>
      <c r="K1260" s="435"/>
      <c r="L1260" s="435"/>
      <c r="M1260" s="434"/>
      <c r="P1260" s="405"/>
      <c r="R1260" s="405"/>
    </row>
    <row r="1261" spans="1:18" s="396" customFormat="1" ht="33.75">
      <c r="A1261" s="785"/>
      <c r="B1261" s="433" t="s">
        <v>5771</v>
      </c>
      <c r="C1261" s="433" t="s">
        <v>5774</v>
      </c>
      <c r="D1261" s="432">
        <v>43775</v>
      </c>
      <c r="E1261" s="431"/>
      <c r="F1261" s="430" t="s">
        <v>5773</v>
      </c>
      <c r="G1261" s="774" t="s">
        <v>4895</v>
      </c>
      <c r="H1261" s="775"/>
      <c r="I1261" s="776"/>
      <c r="J1261" s="429" t="s">
        <v>6</v>
      </c>
      <c r="K1261" s="428"/>
      <c r="L1261" s="425"/>
      <c r="M1261" s="427"/>
      <c r="P1261" s="405"/>
      <c r="R1261" s="405"/>
    </row>
    <row r="1262" spans="1:18" s="396" customFormat="1" ht="22.5">
      <c r="A1262" s="785"/>
      <c r="B1262" s="394" t="s">
        <v>77</v>
      </c>
      <c r="C1262" s="374" t="s">
        <v>79</v>
      </c>
      <c r="D1262" s="394" t="s">
        <v>22</v>
      </c>
      <c r="E1262" s="758" t="s">
        <v>81</v>
      </c>
      <c r="F1262" s="758"/>
      <c r="G1262" s="777"/>
      <c r="H1262" s="778"/>
      <c r="I1262" s="779"/>
      <c r="J1262" s="426" t="s">
        <v>17</v>
      </c>
      <c r="K1262" s="425"/>
      <c r="L1262" s="419" t="s">
        <v>3</v>
      </c>
      <c r="M1262" s="424">
        <v>470.3</v>
      </c>
      <c r="P1262" s="405"/>
      <c r="R1262" s="405"/>
    </row>
    <row r="1263" spans="1:18" s="396" customFormat="1">
      <c r="A1263" s="785"/>
      <c r="B1263" s="394"/>
      <c r="C1263" s="374"/>
      <c r="D1263" s="394"/>
      <c r="E1263" s="394"/>
      <c r="F1263" s="394"/>
      <c r="G1263" s="423"/>
      <c r="H1263" s="422"/>
      <c r="I1263" s="421"/>
      <c r="J1263" s="420" t="s">
        <v>5</v>
      </c>
      <c r="K1263" s="419"/>
      <c r="L1263" s="419"/>
      <c r="M1263" s="418"/>
      <c r="P1263" s="405"/>
      <c r="R1263" s="405"/>
    </row>
    <row r="1264" spans="1:18" s="396" customFormat="1" ht="13.5" thickBot="1">
      <c r="A1264" s="786"/>
      <c r="B1264" s="417" t="s">
        <v>5629</v>
      </c>
      <c r="C1264" s="416" t="s">
        <v>4895</v>
      </c>
      <c r="D1264" s="415">
        <v>43775</v>
      </c>
      <c r="E1264" s="414" t="s">
        <v>4</v>
      </c>
      <c r="F1264" s="413" t="s">
        <v>5772</v>
      </c>
      <c r="G1264" s="412"/>
      <c r="H1264" s="411"/>
      <c r="I1264" s="410"/>
      <c r="J1264" s="409" t="s">
        <v>4893</v>
      </c>
      <c r="K1264" s="408"/>
      <c r="L1264" s="407"/>
      <c r="M1264" s="406"/>
      <c r="P1264" s="405"/>
      <c r="R1264" s="405"/>
    </row>
    <row r="1265" spans="1:18" s="396" customFormat="1" ht="22.5">
      <c r="A1265" s="784">
        <v>250</v>
      </c>
      <c r="B1265" s="437" t="s">
        <v>76</v>
      </c>
      <c r="C1265" s="438" t="s">
        <v>78</v>
      </c>
      <c r="D1265" s="437" t="s">
        <v>23</v>
      </c>
      <c r="E1265" s="772" t="s">
        <v>80</v>
      </c>
      <c r="F1265" s="772"/>
      <c r="G1265" s="772" t="s">
        <v>71</v>
      </c>
      <c r="H1265" s="773"/>
      <c r="I1265" s="436"/>
      <c r="J1265" s="435"/>
      <c r="K1265" s="435"/>
      <c r="L1265" s="435"/>
      <c r="M1265" s="434"/>
      <c r="P1265" s="405"/>
      <c r="R1265" s="405"/>
    </row>
    <row r="1266" spans="1:18" s="396" customFormat="1" ht="45">
      <c r="A1266" s="785"/>
      <c r="B1266" s="433" t="s">
        <v>5771</v>
      </c>
      <c r="C1266" s="433" t="s">
        <v>5770</v>
      </c>
      <c r="D1266" s="432">
        <v>43800</v>
      </c>
      <c r="E1266" s="431"/>
      <c r="F1266" s="430" t="s">
        <v>5769</v>
      </c>
      <c r="G1266" s="774" t="s">
        <v>5768</v>
      </c>
      <c r="H1266" s="775"/>
      <c r="I1266" s="776"/>
      <c r="J1266" s="429" t="s">
        <v>6</v>
      </c>
      <c r="K1266" s="428"/>
      <c r="L1266" s="425" t="s">
        <v>3</v>
      </c>
      <c r="M1266" s="427">
        <v>858</v>
      </c>
      <c r="P1266" s="405"/>
      <c r="R1266" s="405"/>
    </row>
    <row r="1267" spans="1:18" s="396" customFormat="1" ht="22.5">
      <c r="A1267" s="785"/>
      <c r="B1267" s="394" t="s">
        <v>77</v>
      </c>
      <c r="C1267" s="374" t="s">
        <v>79</v>
      </c>
      <c r="D1267" s="394" t="s">
        <v>22</v>
      </c>
      <c r="E1267" s="758" t="s">
        <v>81</v>
      </c>
      <c r="F1267" s="758"/>
      <c r="G1267" s="777"/>
      <c r="H1267" s="778"/>
      <c r="I1267" s="779"/>
      <c r="J1267" s="426" t="s">
        <v>17</v>
      </c>
      <c r="K1267" s="425"/>
      <c r="L1267" s="419" t="s">
        <v>3</v>
      </c>
      <c r="M1267" s="424">
        <v>2302.4899999999998</v>
      </c>
      <c r="P1267" s="405"/>
      <c r="R1267" s="405"/>
    </row>
    <row r="1268" spans="1:18" s="396" customFormat="1">
      <c r="A1268" s="785"/>
      <c r="B1268" s="394"/>
      <c r="C1268" s="374"/>
      <c r="D1268" s="394"/>
      <c r="E1268" s="394"/>
      <c r="F1268" s="394"/>
      <c r="G1268" s="423"/>
      <c r="H1268" s="422"/>
      <c r="I1268" s="421"/>
      <c r="J1268" s="420" t="s">
        <v>5</v>
      </c>
      <c r="K1268" s="419"/>
      <c r="L1268" s="419" t="s">
        <v>3</v>
      </c>
      <c r="M1268" s="418">
        <v>260</v>
      </c>
      <c r="P1268" s="405"/>
      <c r="R1268" s="405"/>
    </row>
    <row r="1269" spans="1:18" s="396" customFormat="1" ht="13.5" thickBot="1">
      <c r="A1269" s="786"/>
      <c r="B1269" s="417" t="s">
        <v>5629</v>
      </c>
      <c r="C1269" s="416" t="s">
        <v>5768</v>
      </c>
      <c r="D1269" s="415">
        <v>43803</v>
      </c>
      <c r="E1269" s="414" t="s">
        <v>4</v>
      </c>
      <c r="F1269" s="413" t="s">
        <v>5767</v>
      </c>
      <c r="G1269" s="412"/>
      <c r="H1269" s="411"/>
      <c r="I1269" s="410"/>
      <c r="J1269" s="409" t="s">
        <v>4893</v>
      </c>
      <c r="K1269" s="408"/>
      <c r="L1269" s="407"/>
      <c r="M1269" s="406"/>
      <c r="P1269" s="405"/>
      <c r="R1269" s="405"/>
    </row>
    <row r="1270" spans="1:18" s="396" customFormat="1" ht="22.5">
      <c r="A1270" s="784">
        <v>251</v>
      </c>
      <c r="B1270" s="437" t="s">
        <v>76</v>
      </c>
      <c r="C1270" s="438" t="s">
        <v>78</v>
      </c>
      <c r="D1270" s="437" t="s">
        <v>23</v>
      </c>
      <c r="E1270" s="772" t="s">
        <v>80</v>
      </c>
      <c r="F1270" s="772"/>
      <c r="G1270" s="772" t="s">
        <v>71</v>
      </c>
      <c r="H1270" s="773"/>
      <c r="I1270" s="436"/>
      <c r="J1270" s="435"/>
      <c r="K1270" s="435"/>
      <c r="L1270" s="435"/>
      <c r="M1270" s="434"/>
      <c r="P1270" s="405"/>
      <c r="R1270" s="405"/>
    </row>
    <row r="1271" spans="1:18" s="396" customFormat="1" ht="45">
      <c r="A1271" s="785"/>
      <c r="B1271" s="433" t="s">
        <v>5766</v>
      </c>
      <c r="C1271" s="433" t="s">
        <v>5765</v>
      </c>
      <c r="D1271" s="432">
        <v>43874</v>
      </c>
      <c r="E1271" s="431"/>
      <c r="F1271" s="430" t="s">
        <v>5764</v>
      </c>
      <c r="G1271" s="774" t="s">
        <v>5763</v>
      </c>
      <c r="H1271" s="775"/>
      <c r="I1271" s="776"/>
      <c r="J1271" s="429" t="s">
        <v>6</v>
      </c>
      <c r="K1271" s="428"/>
      <c r="L1271" s="425" t="s">
        <v>3</v>
      </c>
      <c r="M1271" s="427">
        <v>85</v>
      </c>
      <c r="P1271" s="405"/>
      <c r="R1271" s="405"/>
    </row>
    <row r="1272" spans="1:18" s="396" customFormat="1" ht="22.5">
      <c r="A1272" s="785"/>
      <c r="B1272" s="394" t="s">
        <v>77</v>
      </c>
      <c r="C1272" s="374" t="s">
        <v>79</v>
      </c>
      <c r="D1272" s="394" t="s">
        <v>22</v>
      </c>
      <c r="E1272" s="758" t="s">
        <v>81</v>
      </c>
      <c r="F1272" s="758"/>
      <c r="G1272" s="777"/>
      <c r="H1272" s="778"/>
      <c r="I1272" s="779"/>
      <c r="J1272" s="426" t="s">
        <v>17</v>
      </c>
      <c r="K1272" s="425"/>
      <c r="L1272" s="419" t="s">
        <v>3</v>
      </c>
      <c r="M1272" s="424">
        <v>484</v>
      </c>
      <c r="P1272" s="405"/>
      <c r="R1272" s="405"/>
    </row>
    <row r="1273" spans="1:18" s="396" customFormat="1">
      <c r="A1273" s="785"/>
      <c r="B1273" s="394"/>
      <c r="C1273" s="374"/>
      <c r="D1273" s="394"/>
      <c r="E1273" s="394"/>
      <c r="F1273" s="394"/>
      <c r="G1273" s="423"/>
      <c r="H1273" s="422"/>
      <c r="I1273" s="421"/>
      <c r="J1273" s="420" t="s">
        <v>5</v>
      </c>
      <c r="K1273" s="419"/>
      <c r="L1273" s="419"/>
      <c r="M1273" s="418"/>
      <c r="P1273" s="405"/>
      <c r="R1273" s="405"/>
    </row>
    <row r="1274" spans="1:18" s="396" customFormat="1" ht="13.5" thickBot="1">
      <c r="A1274" s="786"/>
      <c r="B1274" s="417" t="s">
        <v>4954</v>
      </c>
      <c r="C1274" s="416" t="s">
        <v>5763</v>
      </c>
      <c r="D1274" s="415">
        <v>43875</v>
      </c>
      <c r="E1274" s="414" t="s">
        <v>4</v>
      </c>
      <c r="F1274" s="413" t="s">
        <v>5195</v>
      </c>
      <c r="G1274" s="412"/>
      <c r="H1274" s="411"/>
      <c r="I1274" s="410"/>
      <c r="J1274" s="409" t="s">
        <v>4893</v>
      </c>
      <c r="K1274" s="408"/>
      <c r="L1274" s="407" t="s">
        <v>3</v>
      </c>
      <c r="M1274" s="406">
        <v>44.5</v>
      </c>
      <c r="P1274" s="405"/>
      <c r="R1274" s="405"/>
    </row>
    <row r="1275" spans="1:18" s="396" customFormat="1" ht="22.5">
      <c r="A1275" s="784">
        <v>252</v>
      </c>
      <c r="B1275" s="437" t="s">
        <v>76</v>
      </c>
      <c r="C1275" s="438" t="s">
        <v>78</v>
      </c>
      <c r="D1275" s="437" t="s">
        <v>23</v>
      </c>
      <c r="E1275" s="772" t="s">
        <v>80</v>
      </c>
      <c r="F1275" s="772"/>
      <c r="G1275" s="772" t="s">
        <v>71</v>
      </c>
      <c r="H1275" s="773"/>
      <c r="I1275" s="436"/>
      <c r="J1275" s="435"/>
      <c r="K1275" s="435"/>
      <c r="L1275" s="435"/>
      <c r="M1275" s="434"/>
      <c r="P1275" s="405"/>
      <c r="R1275" s="405"/>
    </row>
    <row r="1276" spans="1:18" s="396" customFormat="1" ht="56.25">
      <c r="A1276" s="785"/>
      <c r="B1276" s="433" t="s">
        <v>5762</v>
      </c>
      <c r="C1276" s="433" t="s">
        <v>5761</v>
      </c>
      <c r="D1276" s="432">
        <v>43751</v>
      </c>
      <c r="E1276" s="431"/>
      <c r="F1276" s="430" t="s">
        <v>5316</v>
      </c>
      <c r="G1276" s="774" t="s">
        <v>4983</v>
      </c>
      <c r="H1276" s="775"/>
      <c r="I1276" s="776"/>
      <c r="J1276" s="429" t="s">
        <v>6</v>
      </c>
      <c r="K1276" s="428"/>
      <c r="L1276" s="425" t="s">
        <v>3</v>
      </c>
      <c r="M1276" s="427">
        <v>700</v>
      </c>
      <c r="P1276" s="405"/>
      <c r="R1276" s="405"/>
    </row>
    <row r="1277" spans="1:18" s="396" customFormat="1" ht="22.5">
      <c r="A1277" s="785"/>
      <c r="B1277" s="394" t="s">
        <v>77</v>
      </c>
      <c r="C1277" s="374" t="s">
        <v>79</v>
      </c>
      <c r="D1277" s="394" t="s">
        <v>22</v>
      </c>
      <c r="E1277" s="758" t="s">
        <v>81</v>
      </c>
      <c r="F1277" s="758"/>
      <c r="G1277" s="777"/>
      <c r="H1277" s="778"/>
      <c r="I1277" s="779"/>
      <c r="J1277" s="426" t="s">
        <v>17</v>
      </c>
      <c r="K1277" s="425"/>
      <c r="L1277" s="419" t="s">
        <v>93</v>
      </c>
      <c r="M1277" s="424">
        <v>1135</v>
      </c>
      <c r="P1277" s="405"/>
      <c r="R1277" s="405"/>
    </row>
    <row r="1278" spans="1:18" s="396" customFormat="1">
      <c r="A1278" s="785"/>
      <c r="B1278" s="394"/>
      <c r="C1278" s="374"/>
      <c r="D1278" s="394"/>
      <c r="E1278" s="394"/>
      <c r="F1278" s="394"/>
      <c r="G1278" s="423"/>
      <c r="H1278" s="422"/>
      <c r="I1278" s="421"/>
      <c r="J1278" s="420" t="s">
        <v>5</v>
      </c>
      <c r="K1278" s="419"/>
      <c r="L1278" s="419"/>
      <c r="M1278" s="418"/>
      <c r="P1278" s="405"/>
      <c r="R1278" s="405"/>
    </row>
    <row r="1279" spans="1:18" s="396" customFormat="1" ht="13.5" thickBot="1">
      <c r="A1279" s="786"/>
      <c r="B1279" s="417" t="s">
        <v>5757</v>
      </c>
      <c r="C1279" s="416" t="s">
        <v>4983</v>
      </c>
      <c r="D1279" s="415">
        <v>43756</v>
      </c>
      <c r="E1279" s="414" t="s">
        <v>4</v>
      </c>
      <c r="F1279" s="413" t="s">
        <v>5760</v>
      </c>
      <c r="G1279" s="412"/>
      <c r="H1279" s="411"/>
      <c r="I1279" s="410"/>
      <c r="J1279" s="409" t="s">
        <v>4893</v>
      </c>
      <c r="K1279" s="408"/>
      <c r="L1279" s="407"/>
      <c r="M1279" s="406"/>
      <c r="P1279" s="405"/>
      <c r="R1279" s="405"/>
    </row>
    <row r="1280" spans="1:18" s="396" customFormat="1" ht="22.5">
      <c r="A1280" s="784">
        <v>253</v>
      </c>
      <c r="B1280" s="437" t="s">
        <v>76</v>
      </c>
      <c r="C1280" s="438" t="s">
        <v>78</v>
      </c>
      <c r="D1280" s="437" t="s">
        <v>23</v>
      </c>
      <c r="E1280" s="772" t="s">
        <v>80</v>
      </c>
      <c r="F1280" s="772"/>
      <c r="G1280" s="772" t="s">
        <v>71</v>
      </c>
      <c r="H1280" s="773"/>
      <c r="I1280" s="436"/>
      <c r="J1280" s="435"/>
      <c r="K1280" s="435"/>
      <c r="L1280" s="435"/>
      <c r="M1280" s="434"/>
      <c r="P1280" s="405"/>
      <c r="R1280" s="405"/>
    </row>
    <row r="1281" spans="1:18" s="396" customFormat="1" ht="67.5">
      <c r="A1281" s="785"/>
      <c r="B1281" s="433" t="s">
        <v>5759</v>
      </c>
      <c r="C1281" s="433" t="s">
        <v>5758</v>
      </c>
      <c r="D1281" s="432">
        <v>43739</v>
      </c>
      <c r="E1281" s="431"/>
      <c r="F1281" s="430" t="s">
        <v>4965</v>
      </c>
      <c r="G1281" s="774" t="s">
        <v>4953</v>
      </c>
      <c r="H1281" s="775"/>
      <c r="I1281" s="776"/>
      <c r="J1281" s="429" t="s">
        <v>6</v>
      </c>
      <c r="K1281" s="428"/>
      <c r="L1281" s="425" t="s">
        <v>3</v>
      </c>
      <c r="M1281" s="427">
        <v>572.45000000000005</v>
      </c>
      <c r="P1281" s="405"/>
      <c r="R1281" s="405"/>
    </row>
    <row r="1282" spans="1:18" s="396" customFormat="1" ht="22.5">
      <c r="A1282" s="785"/>
      <c r="B1282" s="394" t="s">
        <v>77</v>
      </c>
      <c r="C1282" s="374" t="s">
        <v>79</v>
      </c>
      <c r="D1282" s="394" t="s">
        <v>22</v>
      </c>
      <c r="E1282" s="758" t="s">
        <v>81</v>
      </c>
      <c r="F1282" s="758"/>
      <c r="G1282" s="777"/>
      <c r="H1282" s="778"/>
      <c r="I1282" s="779"/>
      <c r="J1282" s="426" t="s">
        <v>17</v>
      </c>
      <c r="K1282" s="425"/>
      <c r="L1282" s="419" t="s">
        <v>93</v>
      </c>
      <c r="M1282" s="424">
        <v>421.6</v>
      </c>
      <c r="P1282" s="405"/>
      <c r="R1282" s="405"/>
    </row>
    <row r="1283" spans="1:18" s="396" customFormat="1">
      <c r="A1283" s="785"/>
      <c r="B1283" s="394"/>
      <c r="C1283" s="374"/>
      <c r="D1283" s="394"/>
      <c r="E1283" s="394"/>
      <c r="F1283" s="394"/>
      <c r="G1283" s="423"/>
      <c r="H1283" s="422"/>
      <c r="I1283" s="421"/>
      <c r="J1283" s="420" t="s">
        <v>5</v>
      </c>
      <c r="K1283" s="419"/>
      <c r="L1283" s="419"/>
      <c r="M1283" s="418"/>
      <c r="P1283" s="405"/>
      <c r="R1283" s="405"/>
    </row>
    <row r="1284" spans="1:18" s="396" customFormat="1" ht="13.5" thickBot="1">
      <c r="A1284" s="786"/>
      <c r="B1284" s="417" t="s">
        <v>5757</v>
      </c>
      <c r="C1284" s="416" t="s">
        <v>4953</v>
      </c>
      <c r="D1284" s="415">
        <v>43744</v>
      </c>
      <c r="E1284" s="414" t="s">
        <v>4</v>
      </c>
      <c r="F1284" s="413" t="s">
        <v>5756</v>
      </c>
      <c r="G1284" s="412"/>
      <c r="H1284" s="411"/>
      <c r="I1284" s="410"/>
      <c r="J1284" s="409" t="s">
        <v>4675</v>
      </c>
      <c r="K1284" s="408"/>
      <c r="L1284" s="407" t="s">
        <v>3</v>
      </c>
      <c r="M1284" s="406">
        <v>1495</v>
      </c>
      <c r="P1284" s="405"/>
      <c r="R1284" s="405"/>
    </row>
    <row r="1285" spans="1:18" s="396" customFormat="1" ht="22.5">
      <c r="A1285" s="784">
        <v>254</v>
      </c>
      <c r="B1285" s="437" t="s">
        <v>76</v>
      </c>
      <c r="C1285" s="438" t="s">
        <v>78</v>
      </c>
      <c r="D1285" s="437" t="s">
        <v>23</v>
      </c>
      <c r="E1285" s="772" t="s">
        <v>80</v>
      </c>
      <c r="F1285" s="772"/>
      <c r="G1285" s="772" t="s">
        <v>71</v>
      </c>
      <c r="H1285" s="773"/>
      <c r="I1285" s="436"/>
      <c r="J1285" s="435"/>
      <c r="K1285" s="435"/>
      <c r="L1285" s="435"/>
      <c r="M1285" s="434"/>
      <c r="P1285" s="405"/>
      <c r="R1285" s="405"/>
    </row>
    <row r="1286" spans="1:18" s="396" customFormat="1" ht="22.5">
      <c r="A1286" s="785"/>
      <c r="B1286" s="433" t="s">
        <v>5726</v>
      </c>
      <c r="C1286" s="433" t="s">
        <v>5755</v>
      </c>
      <c r="D1286" s="432">
        <v>43739</v>
      </c>
      <c r="E1286" s="431"/>
      <c r="F1286" s="430" t="s">
        <v>4965</v>
      </c>
      <c r="G1286" s="774" t="s">
        <v>4953</v>
      </c>
      <c r="H1286" s="775"/>
      <c r="I1286" s="776"/>
      <c r="J1286" s="429" t="s">
        <v>6</v>
      </c>
      <c r="K1286" s="428"/>
      <c r="L1286" s="425"/>
      <c r="M1286" s="427"/>
      <c r="P1286" s="405"/>
      <c r="R1286" s="405"/>
    </row>
    <row r="1287" spans="1:18" s="396" customFormat="1" ht="22.5">
      <c r="A1287" s="785"/>
      <c r="B1287" s="394" t="s">
        <v>77</v>
      </c>
      <c r="C1287" s="374" t="s">
        <v>79</v>
      </c>
      <c r="D1287" s="394" t="s">
        <v>22</v>
      </c>
      <c r="E1287" s="758" t="s">
        <v>81</v>
      </c>
      <c r="F1287" s="758"/>
      <c r="G1287" s="777"/>
      <c r="H1287" s="778"/>
      <c r="I1287" s="779"/>
      <c r="J1287" s="426" t="s">
        <v>17</v>
      </c>
      <c r="K1287" s="425"/>
      <c r="L1287" s="419" t="s">
        <v>3</v>
      </c>
      <c r="M1287" s="424">
        <v>310.60000000000002</v>
      </c>
      <c r="P1287" s="405"/>
      <c r="R1287" s="405"/>
    </row>
    <row r="1288" spans="1:18" s="396" customFormat="1">
      <c r="A1288" s="785"/>
      <c r="B1288" s="394"/>
      <c r="C1288" s="374"/>
      <c r="D1288" s="394"/>
      <c r="E1288" s="394"/>
      <c r="F1288" s="394"/>
      <c r="G1288" s="423"/>
      <c r="H1288" s="422"/>
      <c r="I1288" s="421"/>
      <c r="J1288" s="420" t="s">
        <v>5</v>
      </c>
      <c r="K1288" s="419"/>
      <c r="L1288" s="419"/>
      <c r="M1288" s="418"/>
      <c r="P1288" s="405"/>
      <c r="R1288" s="405"/>
    </row>
    <row r="1289" spans="1:18" s="396" customFormat="1" ht="13.5" thickBot="1">
      <c r="A1289" s="786"/>
      <c r="B1289" s="417" t="s">
        <v>4991</v>
      </c>
      <c r="C1289" s="416" t="s">
        <v>4953</v>
      </c>
      <c r="D1289" s="415">
        <v>43739</v>
      </c>
      <c r="E1289" s="414" t="s">
        <v>4</v>
      </c>
      <c r="F1289" s="413" t="s">
        <v>5754</v>
      </c>
      <c r="G1289" s="412"/>
      <c r="H1289" s="411"/>
      <c r="I1289" s="410"/>
      <c r="J1289" s="409" t="s">
        <v>4893</v>
      </c>
      <c r="K1289" s="408"/>
      <c r="L1289" s="407"/>
      <c r="M1289" s="406"/>
      <c r="P1289" s="405"/>
      <c r="R1289" s="405"/>
    </row>
    <row r="1290" spans="1:18" s="396" customFormat="1" ht="22.5">
      <c r="A1290" s="784">
        <v>255</v>
      </c>
      <c r="B1290" s="437" t="s">
        <v>76</v>
      </c>
      <c r="C1290" s="438" t="s">
        <v>78</v>
      </c>
      <c r="D1290" s="437" t="s">
        <v>23</v>
      </c>
      <c r="E1290" s="772" t="s">
        <v>80</v>
      </c>
      <c r="F1290" s="772"/>
      <c r="G1290" s="772" t="s">
        <v>71</v>
      </c>
      <c r="H1290" s="773"/>
      <c r="I1290" s="436"/>
      <c r="J1290" s="435"/>
      <c r="K1290" s="435"/>
      <c r="L1290" s="435"/>
      <c r="M1290" s="434"/>
      <c r="P1290" s="405"/>
      <c r="R1290" s="405"/>
    </row>
    <row r="1291" spans="1:18" s="396" customFormat="1" ht="33.75">
      <c r="A1291" s="785"/>
      <c r="B1291" s="433" t="s">
        <v>5726</v>
      </c>
      <c r="C1291" s="433" t="s">
        <v>5753</v>
      </c>
      <c r="D1291" s="432">
        <v>43763</v>
      </c>
      <c r="E1291" s="431"/>
      <c r="F1291" s="430" t="s">
        <v>5752</v>
      </c>
      <c r="G1291" s="774" t="s">
        <v>5650</v>
      </c>
      <c r="H1291" s="775"/>
      <c r="I1291" s="776"/>
      <c r="J1291" s="429" t="s">
        <v>6</v>
      </c>
      <c r="K1291" s="428"/>
      <c r="L1291" s="425" t="s">
        <v>3</v>
      </c>
      <c r="M1291" s="427">
        <v>135</v>
      </c>
      <c r="P1291" s="405"/>
      <c r="R1291" s="405"/>
    </row>
    <row r="1292" spans="1:18" s="396" customFormat="1" ht="22.5">
      <c r="A1292" s="785"/>
      <c r="B1292" s="394" t="s">
        <v>77</v>
      </c>
      <c r="C1292" s="374" t="s">
        <v>79</v>
      </c>
      <c r="D1292" s="394" t="s">
        <v>22</v>
      </c>
      <c r="E1292" s="758" t="s">
        <v>81</v>
      </c>
      <c r="F1292" s="758"/>
      <c r="G1292" s="777"/>
      <c r="H1292" s="778"/>
      <c r="I1292" s="779"/>
      <c r="J1292" s="426" t="s">
        <v>17</v>
      </c>
      <c r="K1292" s="425"/>
      <c r="L1292" s="419" t="s">
        <v>3</v>
      </c>
      <c r="M1292" s="424">
        <v>314.60000000000002</v>
      </c>
      <c r="P1292" s="405"/>
      <c r="R1292" s="405"/>
    </row>
    <row r="1293" spans="1:18" s="396" customFormat="1">
      <c r="A1293" s="785"/>
      <c r="B1293" s="394"/>
      <c r="C1293" s="374"/>
      <c r="D1293" s="394"/>
      <c r="E1293" s="394"/>
      <c r="F1293" s="394"/>
      <c r="G1293" s="423"/>
      <c r="H1293" s="422"/>
      <c r="I1293" s="421"/>
      <c r="J1293" s="420" t="s">
        <v>5</v>
      </c>
      <c r="K1293" s="419"/>
      <c r="L1293" s="419"/>
      <c r="M1293" s="418"/>
      <c r="P1293" s="405"/>
      <c r="R1293" s="405"/>
    </row>
    <row r="1294" spans="1:18" s="396" customFormat="1" ht="13.5" thickBot="1">
      <c r="A1294" s="786"/>
      <c r="B1294" s="417" t="s">
        <v>4991</v>
      </c>
      <c r="C1294" s="416" t="s">
        <v>5650</v>
      </c>
      <c r="D1294" s="415">
        <v>43764</v>
      </c>
      <c r="E1294" s="414" t="s">
        <v>4</v>
      </c>
      <c r="F1294" s="413" t="s">
        <v>5632</v>
      </c>
      <c r="G1294" s="412"/>
      <c r="H1294" s="411"/>
      <c r="I1294" s="410"/>
      <c r="J1294" s="409" t="s">
        <v>4893</v>
      </c>
      <c r="K1294" s="408"/>
      <c r="L1294" s="407"/>
      <c r="M1294" s="406"/>
      <c r="P1294" s="405"/>
      <c r="R1294" s="405"/>
    </row>
    <row r="1295" spans="1:18" s="396" customFormat="1" ht="22.5">
      <c r="A1295" s="784">
        <v>256</v>
      </c>
      <c r="B1295" s="437" t="s">
        <v>76</v>
      </c>
      <c r="C1295" s="438" t="s">
        <v>78</v>
      </c>
      <c r="D1295" s="437" t="s">
        <v>23</v>
      </c>
      <c r="E1295" s="772" t="s">
        <v>80</v>
      </c>
      <c r="F1295" s="772"/>
      <c r="G1295" s="772" t="s">
        <v>71</v>
      </c>
      <c r="H1295" s="773"/>
      <c r="I1295" s="436"/>
      <c r="J1295" s="435"/>
      <c r="K1295" s="435"/>
      <c r="L1295" s="435"/>
      <c r="M1295" s="434"/>
      <c r="P1295" s="405"/>
      <c r="R1295" s="405"/>
    </row>
    <row r="1296" spans="1:18" s="396" customFormat="1" ht="22.5">
      <c r="A1296" s="785"/>
      <c r="B1296" s="433" t="s">
        <v>5726</v>
      </c>
      <c r="C1296" s="433" t="s">
        <v>5751</v>
      </c>
      <c r="D1296" s="432">
        <v>43775</v>
      </c>
      <c r="E1296" s="431"/>
      <c r="F1296" s="430" t="s">
        <v>5750</v>
      </c>
      <c r="G1296" s="774" t="s">
        <v>5749</v>
      </c>
      <c r="H1296" s="775"/>
      <c r="I1296" s="776"/>
      <c r="J1296" s="429" t="s">
        <v>6</v>
      </c>
      <c r="K1296" s="428"/>
      <c r="L1296" s="425" t="s">
        <v>3</v>
      </c>
      <c r="M1296" s="427">
        <v>96</v>
      </c>
      <c r="P1296" s="405"/>
      <c r="R1296" s="405"/>
    </row>
    <row r="1297" spans="1:18" s="396" customFormat="1" ht="22.5">
      <c r="A1297" s="785"/>
      <c r="B1297" s="394" t="s">
        <v>77</v>
      </c>
      <c r="C1297" s="374" t="s">
        <v>79</v>
      </c>
      <c r="D1297" s="394" t="s">
        <v>22</v>
      </c>
      <c r="E1297" s="758" t="s">
        <v>81</v>
      </c>
      <c r="F1297" s="758"/>
      <c r="G1297" s="777"/>
      <c r="H1297" s="778"/>
      <c r="I1297" s="779"/>
      <c r="J1297" s="426" t="s">
        <v>17</v>
      </c>
      <c r="K1297" s="425"/>
      <c r="L1297" s="419" t="s">
        <v>3</v>
      </c>
      <c r="M1297" s="424">
        <v>506.6</v>
      </c>
      <c r="P1297" s="405"/>
      <c r="R1297" s="405"/>
    </row>
    <row r="1298" spans="1:18" s="396" customFormat="1">
      <c r="A1298" s="785"/>
      <c r="B1298" s="394"/>
      <c r="C1298" s="374"/>
      <c r="D1298" s="394"/>
      <c r="E1298" s="394"/>
      <c r="F1298" s="394"/>
      <c r="G1298" s="423"/>
      <c r="H1298" s="422"/>
      <c r="I1298" s="421"/>
      <c r="J1298" s="420" t="s">
        <v>5</v>
      </c>
      <c r="K1298" s="419"/>
      <c r="L1298" s="419"/>
      <c r="M1298" s="418"/>
      <c r="P1298" s="405"/>
      <c r="R1298" s="405"/>
    </row>
    <row r="1299" spans="1:18" s="396" customFormat="1" ht="13.5" thickBot="1">
      <c r="A1299" s="786"/>
      <c r="B1299" s="417" t="s">
        <v>4991</v>
      </c>
      <c r="C1299" s="416" t="s">
        <v>5749</v>
      </c>
      <c r="D1299" s="415">
        <v>43777</v>
      </c>
      <c r="E1299" s="414" t="s">
        <v>4</v>
      </c>
      <c r="F1299" s="413" t="s">
        <v>5748</v>
      </c>
      <c r="G1299" s="412"/>
      <c r="H1299" s="411"/>
      <c r="I1299" s="410"/>
      <c r="J1299" s="409" t="s">
        <v>4893</v>
      </c>
      <c r="K1299" s="408"/>
      <c r="L1299" s="407"/>
      <c r="M1299" s="406"/>
      <c r="P1299" s="405"/>
      <c r="R1299" s="405"/>
    </row>
    <row r="1300" spans="1:18" s="396" customFormat="1" ht="22.5">
      <c r="A1300" s="784">
        <v>257</v>
      </c>
      <c r="B1300" s="437" t="s">
        <v>76</v>
      </c>
      <c r="C1300" s="438" t="s">
        <v>78</v>
      </c>
      <c r="D1300" s="437" t="s">
        <v>23</v>
      </c>
      <c r="E1300" s="772" t="s">
        <v>80</v>
      </c>
      <c r="F1300" s="772"/>
      <c r="G1300" s="772" t="s">
        <v>71</v>
      </c>
      <c r="H1300" s="773"/>
      <c r="I1300" s="436"/>
      <c r="J1300" s="435"/>
      <c r="K1300" s="435"/>
      <c r="L1300" s="435"/>
      <c r="M1300" s="434"/>
      <c r="P1300" s="405"/>
      <c r="R1300" s="405"/>
    </row>
    <row r="1301" spans="1:18" s="396" customFormat="1" ht="33.75">
      <c r="A1301" s="785"/>
      <c r="B1301" s="433" t="s">
        <v>5726</v>
      </c>
      <c r="C1301" s="433" t="s">
        <v>5747</v>
      </c>
      <c r="D1301" s="432">
        <v>43786</v>
      </c>
      <c r="E1301" s="431"/>
      <c r="F1301" s="430" t="s">
        <v>5746</v>
      </c>
      <c r="G1301" s="774" t="s">
        <v>5745</v>
      </c>
      <c r="H1301" s="775"/>
      <c r="I1301" s="776"/>
      <c r="J1301" s="429" t="s">
        <v>6</v>
      </c>
      <c r="K1301" s="428"/>
      <c r="L1301" s="425" t="s">
        <v>3</v>
      </c>
      <c r="M1301" s="427">
        <v>113</v>
      </c>
      <c r="P1301" s="405"/>
      <c r="R1301" s="405"/>
    </row>
    <row r="1302" spans="1:18" s="396" customFormat="1" ht="22.5">
      <c r="A1302" s="785"/>
      <c r="B1302" s="394" t="s">
        <v>77</v>
      </c>
      <c r="C1302" s="374" t="s">
        <v>79</v>
      </c>
      <c r="D1302" s="394" t="s">
        <v>22</v>
      </c>
      <c r="E1302" s="758" t="s">
        <v>81</v>
      </c>
      <c r="F1302" s="758"/>
      <c r="G1302" s="777"/>
      <c r="H1302" s="778"/>
      <c r="I1302" s="779"/>
      <c r="J1302" s="426" t="s">
        <v>17</v>
      </c>
      <c r="K1302" s="425"/>
      <c r="L1302" s="419" t="s">
        <v>3</v>
      </c>
      <c r="M1302" s="424">
        <v>485.1</v>
      </c>
      <c r="P1302" s="405"/>
      <c r="R1302" s="405"/>
    </row>
    <row r="1303" spans="1:18" s="396" customFormat="1">
      <c r="A1303" s="785"/>
      <c r="B1303" s="394"/>
      <c r="C1303" s="374"/>
      <c r="D1303" s="394"/>
      <c r="E1303" s="394"/>
      <c r="F1303" s="394"/>
      <c r="G1303" s="423"/>
      <c r="H1303" s="422"/>
      <c r="I1303" s="421"/>
      <c r="J1303" s="420" t="s">
        <v>5</v>
      </c>
      <c r="K1303" s="419"/>
      <c r="L1303" s="419"/>
      <c r="M1303" s="418"/>
      <c r="P1303" s="405"/>
      <c r="R1303" s="405"/>
    </row>
    <row r="1304" spans="1:18" s="396" customFormat="1" ht="13.5" thickBot="1">
      <c r="A1304" s="786"/>
      <c r="B1304" s="417" t="s">
        <v>4991</v>
      </c>
      <c r="C1304" s="416" t="s">
        <v>5745</v>
      </c>
      <c r="D1304" s="415">
        <v>43787</v>
      </c>
      <c r="E1304" s="414" t="s">
        <v>4</v>
      </c>
      <c r="F1304" s="413" t="s">
        <v>5744</v>
      </c>
      <c r="G1304" s="412"/>
      <c r="H1304" s="411"/>
      <c r="I1304" s="410"/>
      <c r="J1304" s="409" t="s">
        <v>4893</v>
      </c>
      <c r="K1304" s="408"/>
      <c r="L1304" s="407"/>
      <c r="M1304" s="406"/>
      <c r="P1304" s="405"/>
      <c r="R1304" s="405"/>
    </row>
    <row r="1305" spans="1:18" s="396" customFormat="1" ht="22.5">
      <c r="A1305" s="784">
        <v>258</v>
      </c>
      <c r="B1305" s="437" t="s">
        <v>76</v>
      </c>
      <c r="C1305" s="438" t="s">
        <v>78</v>
      </c>
      <c r="D1305" s="437" t="s">
        <v>23</v>
      </c>
      <c r="E1305" s="772" t="s">
        <v>80</v>
      </c>
      <c r="F1305" s="772"/>
      <c r="G1305" s="772" t="s">
        <v>71</v>
      </c>
      <c r="H1305" s="773"/>
      <c r="I1305" s="436"/>
      <c r="J1305" s="435"/>
      <c r="K1305" s="435"/>
      <c r="L1305" s="435"/>
      <c r="M1305" s="434"/>
      <c r="P1305" s="405"/>
      <c r="R1305" s="405"/>
    </row>
    <row r="1306" spans="1:18" s="396" customFormat="1" ht="78.75">
      <c r="A1306" s="785"/>
      <c r="B1306" s="433" t="s">
        <v>5726</v>
      </c>
      <c r="C1306" s="433" t="s">
        <v>5743</v>
      </c>
      <c r="D1306" s="432">
        <v>43789</v>
      </c>
      <c r="E1306" s="431"/>
      <c r="F1306" s="430" t="s">
        <v>5475</v>
      </c>
      <c r="G1306" s="774" t="s">
        <v>5650</v>
      </c>
      <c r="H1306" s="775"/>
      <c r="I1306" s="776"/>
      <c r="J1306" s="429" t="s">
        <v>6</v>
      </c>
      <c r="K1306" s="428"/>
      <c r="L1306" s="425"/>
      <c r="M1306" s="427"/>
      <c r="P1306" s="405"/>
      <c r="R1306" s="405"/>
    </row>
    <row r="1307" spans="1:18" s="396" customFormat="1" ht="22.5">
      <c r="A1307" s="785"/>
      <c r="B1307" s="394" t="s">
        <v>77</v>
      </c>
      <c r="C1307" s="374" t="s">
        <v>79</v>
      </c>
      <c r="D1307" s="394" t="s">
        <v>22</v>
      </c>
      <c r="E1307" s="758" t="s">
        <v>81</v>
      </c>
      <c r="F1307" s="758"/>
      <c r="G1307" s="777"/>
      <c r="H1307" s="778"/>
      <c r="I1307" s="779"/>
      <c r="J1307" s="426" t="s">
        <v>17</v>
      </c>
      <c r="K1307" s="425"/>
      <c r="L1307" s="419" t="s">
        <v>3</v>
      </c>
      <c r="M1307" s="424">
        <v>382.6</v>
      </c>
      <c r="P1307" s="405"/>
      <c r="R1307" s="405"/>
    </row>
    <row r="1308" spans="1:18" s="396" customFormat="1">
      <c r="A1308" s="785"/>
      <c r="B1308" s="394"/>
      <c r="C1308" s="374"/>
      <c r="D1308" s="394"/>
      <c r="E1308" s="394"/>
      <c r="F1308" s="394"/>
      <c r="G1308" s="423"/>
      <c r="H1308" s="422"/>
      <c r="I1308" s="421"/>
      <c r="J1308" s="420" t="s">
        <v>5</v>
      </c>
      <c r="K1308" s="419"/>
      <c r="L1308" s="419"/>
      <c r="M1308" s="418"/>
      <c r="P1308" s="405"/>
      <c r="R1308" s="405"/>
    </row>
    <row r="1309" spans="1:18" s="396" customFormat="1" ht="13.5" thickBot="1">
      <c r="A1309" s="786"/>
      <c r="B1309" s="417" t="s">
        <v>4991</v>
      </c>
      <c r="C1309" s="416" t="s">
        <v>5650</v>
      </c>
      <c r="D1309" s="415">
        <v>43789</v>
      </c>
      <c r="E1309" s="414" t="s">
        <v>4</v>
      </c>
      <c r="F1309" s="413" t="s">
        <v>5742</v>
      </c>
      <c r="G1309" s="412"/>
      <c r="H1309" s="411"/>
      <c r="I1309" s="410"/>
      <c r="J1309" s="409" t="s">
        <v>4893</v>
      </c>
      <c r="K1309" s="408"/>
      <c r="L1309" s="407"/>
      <c r="M1309" s="406"/>
      <c r="P1309" s="405"/>
      <c r="R1309" s="405"/>
    </row>
    <row r="1310" spans="1:18" s="396" customFormat="1" ht="22.5">
      <c r="A1310" s="784">
        <v>259</v>
      </c>
      <c r="B1310" s="437" t="s">
        <v>76</v>
      </c>
      <c r="C1310" s="438" t="s">
        <v>78</v>
      </c>
      <c r="D1310" s="437" t="s">
        <v>23</v>
      </c>
      <c r="E1310" s="772" t="s">
        <v>80</v>
      </c>
      <c r="F1310" s="772"/>
      <c r="G1310" s="772" t="s">
        <v>71</v>
      </c>
      <c r="H1310" s="773"/>
      <c r="I1310" s="436"/>
      <c r="J1310" s="435"/>
      <c r="K1310" s="435"/>
      <c r="L1310" s="435"/>
      <c r="M1310" s="434"/>
      <c r="P1310" s="405"/>
      <c r="R1310" s="405"/>
    </row>
    <row r="1311" spans="1:18" s="396" customFormat="1" ht="20.45" customHeight="1">
      <c r="A1311" s="785"/>
      <c r="B1311" s="433" t="s">
        <v>5726</v>
      </c>
      <c r="C1311" s="433" t="s">
        <v>5741</v>
      </c>
      <c r="D1311" s="432">
        <v>43864</v>
      </c>
      <c r="E1311" s="431"/>
      <c r="F1311" s="430" t="s">
        <v>5740</v>
      </c>
      <c r="G1311" s="774" t="s">
        <v>5739</v>
      </c>
      <c r="H1311" s="775"/>
      <c r="I1311" s="776"/>
      <c r="J1311" s="429" t="s">
        <v>6</v>
      </c>
      <c r="K1311" s="428"/>
      <c r="L1311" s="425" t="s">
        <v>3</v>
      </c>
      <c r="M1311" s="427">
        <v>690</v>
      </c>
      <c r="P1311" s="405"/>
      <c r="R1311" s="405"/>
    </row>
    <row r="1312" spans="1:18" s="396" customFormat="1" ht="22.5">
      <c r="A1312" s="785"/>
      <c r="B1312" s="394" t="s">
        <v>77</v>
      </c>
      <c r="C1312" s="374" t="s">
        <v>79</v>
      </c>
      <c r="D1312" s="394" t="s">
        <v>22</v>
      </c>
      <c r="E1312" s="758" t="s">
        <v>81</v>
      </c>
      <c r="F1312" s="758"/>
      <c r="G1312" s="777"/>
      <c r="H1312" s="778"/>
      <c r="I1312" s="779"/>
      <c r="J1312" s="426" t="s">
        <v>17</v>
      </c>
      <c r="K1312" s="425"/>
      <c r="L1312" s="419" t="s">
        <v>3</v>
      </c>
      <c r="M1312" s="424">
        <v>1669</v>
      </c>
      <c r="P1312" s="405"/>
      <c r="R1312" s="405"/>
    </row>
    <row r="1313" spans="1:18" s="396" customFormat="1">
      <c r="A1313" s="785"/>
      <c r="B1313" s="394"/>
      <c r="C1313" s="374"/>
      <c r="D1313" s="394"/>
      <c r="E1313" s="394"/>
      <c r="F1313" s="394"/>
      <c r="G1313" s="423"/>
      <c r="H1313" s="422"/>
      <c r="I1313" s="421"/>
      <c r="J1313" s="420" t="s">
        <v>5</v>
      </c>
      <c r="K1313" s="419"/>
      <c r="L1313" s="419"/>
      <c r="M1313" s="418"/>
      <c r="P1313" s="405"/>
      <c r="R1313" s="405"/>
    </row>
    <row r="1314" spans="1:18" s="396" customFormat="1" ht="13.5" thickBot="1">
      <c r="A1314" s="786"/>
      <c r="B1314" s="417" t="s">
        <v>4991</v>
      </c>
      <c r="C1314" s="416" t="s">
        <v>5739</v>
      </c>
      <c r="D1314" s="415">
        <v>43868</v>
      </c>
      <c r="E1314" s="414" t="s">
        <v>4</v>
      </c>
      <c r="F1314" s="413" t="s">
        <v>5738</v>
      </c>
      <c r="G1314" s="412"/>
      <c r="H1314" s="411"/>
      <c r="I1314" s="410"/>
      <c r="J1314" s="409" t="s">
        <v>4893</v>
      </c>
      <c r="K1314" s="408"/>
      <c r="L1314" s="407"/>
      <c r="M1314" s="406"/>
      <c r="P1314" s="405"/>
      <c r="R1314" s="405"/>
    </row>
    <row r="1315" spans="1:18" s="396" customFormat="1" ht="22.5">
      <c r="A1315" s="784">
        <v>260</v>
      </c>
      <c r="B1315" s="437" t="s">
        <v>76</v>
      </c>
      <c r="C1315" s="438" t="s">
        <v>78</v>
      </c>
      <c r="D1315" s="437" t="s">
        <v>23</v>
      </c>
      <c r="E1315" s="772" t="s">
        <v>80</v>
      </c>
      <c r="F1315" s="772"/>
      <c r="G1315" s="772" t="s">
        <v>71</v>
      </c>
      <c r="H1315" s="773"/>
      <c r="I1315" s="436"/>
      <c r="J1315" s="435"/>
      <c r="K1315" s="435"/>
      <c r="L1315" s="435"/>
      <c r="M1315" s="434"/>
      <c r="P1315" s="405"/>
      <c r="R1315" s="405"/>
    </row>
    <row r="1316" spans="1:18" s="396" customFormat="1" ht="33.75">
      <c r="A1316" s="785"/>
      <c r="B1316" s="433" t="s">
        <v>5726</v>
      </c>
      <c r="C1316" s="433" t="s">
        <v>5737</v>
      </c>
      <c r="D1316" s="432">
        <v>43845</v>
      </c>
      <c r="E1316" s="431"/>
      <c r="F1316" s="430" t="s">
        <v>5736</v>
      </c>
      <c r="G1316" s="774" t="s">
        <v>5735</v>
      </c>
      <c r="H1316" s="775"/>
      <c r="I1316" s="776"/>
      <c r="J1316" s="429" t="s">
        <v>6</v>
      </c>
      <c r="K1316" s="428"/>
      <c r="L1316" s="425" t="s">
        <v>3</v>
      </c>
      <c r="M1316" s="427">
        <v>114</v>
      </c>
      <c r="P1316" s="405"/>
      <c r="R1316" s="405"/>
    </row>
    <row r="1317" spans="1:18" s="396" customFormat="1" ht="22.5">
      <c r="A1317" s="785"/>
      <c r="B1317" s="394" t="s">
        <v>77</v>
      </c>
      <c r="C1317" s="374" t="s">
        <v>79</v>
      </c>
      <c r="D1317" s="394" t="s">
        <v>22</v>
      </c>
      <c r="E1317" s="758" t="s">
        <v>81</v>
      </c>
      <c r="F1317" s="758"/>
      <c r="G1317" s="777"/>
      <c r="H1317" s="778"/>
      <c r="I1317" s="779"/>
      <c r="J1317" s="426" t="s">
        <v>17</v>
      </c>
      <c r="K1317" s="425"/>
      <c r="L1317" s="419" t="s">
        <v>3</v>
      </c>
      <c r="M1317" s="424">
        <v>474.22</v>
      </c>
      <c r="P1317" s="405"/>
      <c r="R1317" s="405"/>
    </row>
    <row r="1318" spans="1:18" s="396" customFormat="1">
      <c r="A1318" s="785"/>
      <c r="B1318" s="394"/>
      <c r="C1318" s="374"/>
      <c r="D1318" s="394"/>
      <c r="E1318" s="394"/>
      <c r="F1318" s="394"/>
      <c r="G1318" s="423"/>
      <c r="H1318" s="422"/>
      <c r="I1318" s="421"/>
      <c r="J1318" s="420" t="s">
        <v>5</v>
      </c>
      <c r="K1318" s="419"/>
      <c r="L1318" s="419"/>
      <c r="M1318" s="418"/>
      <c r="P1318" s="405"/>
      <c r="R1318" s="405"/>
    </row>
    <row r="1319" spans="1:18" s="396" customFormat="1" ht="13.5" thickBot="1">
      <c r="A1319" s="786"/>
      <c r="B1319" s="417" t="s">
        <v>4991</v>
      </c>
      <c r="C1319" s="416" t="s">
        <v>5735</v>
      </c>
      <c r="D1319" s="415">
        <v>43846</v>
      </c>
      <c r="E1319" s="414" t="s">
        <v>4</v>
      </c>
      <c r="F1319" s="413" t="s">
        <v>5734</v>
      </c>
      <c r="G1319" s="412"/>
      <c r="H1319" s="411"/>
      <c r="I1319" s="410"/>
      <c r="J1319" s="409" t="s">
        <v>4893</v>
      </c>
      <c r="K1319" s="408"/>
      <c r="L1319" s="407"/>
      <c r="M1319" s="406"/>
      <c r="P1319" s="405"/>
      <c r="R1319" s="405"/>
    </row>
    <row r="1320" spans="1:18" s="396" customFormat="1" ht="22.5">
      <c r="A1320" s="784">
        <v>261</v>
      </c>
      <c r="B1320" s="437" t="s">
        <v>76</v>
      </c>
      <c r="C1320" s="438" t="s">
        <v>78</v>
      </c>
      <c r="D1320" s="437" t="s">
        <v>23</v>
      </c>
      <c r="E1320" s="772" t="s">
        <v>80</v>
      </c>
      <c r="F1320" s="772"/>
      <c r="G1320" s="772" t="s">
        <v>71</v>
      </c>
      <c r="H1320" s="773"/>
      <c r="I1320" s="436"/>
      <c r="J1320" s="435"/>
      <c r="K1320" s="435"/>
      <c r="L1320" s="435"/>
      <c r="M1320" s="434"/>
      <c r="P1320" s="405"/>
      <c r="R1320" s="405"/>
    </row>
    <row r="1321" spans="1:18" s="396" customFormat="1" ht="56.25">
      <c r="A1321" s="785"/>
      <c r="B1321" s="433" t="s">
        <v>5726</v>
      </c>
      <c r="C1321" s="433" t="s">
        <v>5733</v>
      </c>
      <c r="D1321" s="432">
        <v>43856</v>
      </c>
      <c r="E1321" s="431"/>
      <c r="F1321" s="430" t="s">
        <v>5207</v>
      </c>
      <c r="G1321" s="774" t="s">
        <v>5732</v>
      </c>
      <c r="H1321" s="775"/>
      <c r="I1321" s="776"/>
      <c r="J1321" s="429" t="s">
        <v>6</v>
      </c>
      <c r="K1321" s="428"/>
      <c r="L1321" s="425" t="s">
        <v>3</v>
      </c>
      <c r="M1321" s="427">
        <v>125</v>
      </c>
      <c r="P1321" s="405"/>
      <c r="R1321" s="405"/>
    </row>
    <row r="1322" spans="1:18" s="396" customFormat="1" ht="22.5">
      <c r="A1322" s="785"/>
      <c r="B1322" s="394" t="s">
        <v>77</v>
      </c>
      <c r="C1322" s="374" t="s">
        <v>79</v>
      </c>
      <c r="D1322" s="394" t="s">
        <v>22</v>
      </c>
      <c r="E1322" s="758" t="s">
        <v>81</v>
      </c>
      <c r="F1322" s="758"/>
      <c r="G1322" s="777"/>
      <c r="H1322" s="778"/>
      <c r="I1322" s="779"/>
      <c r="J1322" s="426" t="s">
        <v>17</v>
      </c>
      <c r="K1322" s="425"/>
      <c r="L1322" s="419" t="s">
        <v>3</v>
      </c>
      <c r="M1322" s="424">
        <v>348.6</v>
      </c>
      <c r="P1322" s="405"/>
      <c r="R1322" s="405"/>
    </row>
    <row r="1323" spans="1:18" s="396" customFormat="1">
      <c r="A1323" s="785"/>
      <c r="B1323" s="394"/>
      <c r="C1323" s="374"/>
      <c r="D1323" s="394"/>
      <c r="E1323" s="394"/>
      <c r="F1323" s="394"/>
      <c r="G1323" s="423"/>
      <c r="H1323" s="422"/>
      <c r="I1323" s="421"/>
      <c r="J1323" s="420" t="s">
        <v>5</v>
      </c>
      <c r="K1323" s="419"/>
      <c r="L1323" s="419"/>
      <c r="M1323" s="418"/>
      <c r="P1323" s="405"/>
      <c r="R1323" s="405"/>
    </row>
    <row r="1324" spans="1:18" s="396" customFormat="1" ht="13.5" thickBot="1">
      <c r="A1324" s="786"/>
      <c r="B1324" s="417" t="s">
        <v>4991</v>
      </c>
      <c r="C1324" s="416" t="s">
        <v>5732</v>
      </c>
      <c r="D1324" s="415">
        <v>43857</v>
      </c>
      <c r="E1324" s="414" t="s">
        <v>4</v>
      </c>
      <c r="F1324" s="413" t="s">
        <v>5731</v>
      </c>
      <c r="G1324" s="412"/>
      <c r="H1324" s="411"/>
      <c r="I1324" s="410"/>
      <c r="J1324" s="409" t="s">
        <v>4893</v>
      </c>
      <c r="K1324" s="408"/>
      <c r="L1324" s="407"/>
      <c r="M1324" s="406"/>
      <c r="P1324" s="405"/>
      <c r="R1324" s="405"/>
    </row>
    <row r="1325" spans="1:18" s="396" customFormat="1" ht="22.5">
      <c r="A1325" s="784">
        <v>262</v>
      </c>
      <c r="B1325" s="437" t="s">
        <v>76</v>
      </c>
      <c r="C1325" s="438" t="s">
        <v>78</v>
      </c>
      <c r="D1325" s="437" t="s">
        <v>23</v>
      </c>
      <c r="E1325" s="772" t="s">
        <v>80</v>
      </c>
      <c r="F1325" s="772"/>
      <c r="G1325" s="772" t="s">
        <v>71</v>
      </c>
      <c r="H1325" s="773"/>
      <c r="I1325" s="436"/>
      <c r="J1325" s="435"/>
      <c r="K1325" s="435"/>
      <c r="L1325" s="435"/>
      <c r="M1325" s="434"/>
      <c r="P1325" s="405"/>
      <c r="R1325" s="405"/>
    </row>
    <row r="1326" spans="1:18" s="396" customFormat="1" ht="20.45" customHeight="1">
      <c r="A1326" s="785"/>
      <c r="B1326" s="433" t="s">
        <v>5726</v>
      </c>
      <c r="C1326" s="433" t="s">
        <v>5730</v>
      </c>
      <c r="D1326" s="432">
        <v>43886</v>
      </c>
      <c r="E1326" s="431"/>
      <c r="F1326" s="430" t="s">
        <v>5729</v>
      </c>
      <c r="G1326" s="774" t="s">
        <v>5728</v>
      </c>
      <c r="H1326" s="775"/>
      <c r="I1326" s="776"/>
      <c r="J1326" s="429" t="s">
        <v>6</v>
      </c>
      <c r="K1326" s="428"/>
      <c r="L1326" s="425" t="s">
        <v>3</v>
      </c>
      <c r="M1326" s="427">
        <v>999</v>
      </c>
      <c r="P1326" s="405"/>
      <c r="R1326" s="405"/>
    </row>
    <row r="1327" spans="1:18" s="396" customFormat="1" ht="22.5">
      <c r="A1327" s="785"/>
      <c r="B1327" s="394" t="s">
        <v>77</v>
      </c>
      <c r="C1327" s="374" t="s">
        <v>79</v>
      </c>
      <c r="D1327" s="394" t="s">
        <v>22</v>
      </c>
      <c r="E1327" s="758" t="s">
        <v>81</v>
      </c>
      <c r="F1327" s="758"/>
      <c r="G1327" s="777"/>
      <c r="H1327" s="778"/>
      <c r="I1327" s="779"/>
      <c r="J1327" s="426" t="s">
        <v>17</v>
      </c>
      <c r="K1327" s="425"/>
      <c r="L1327" s="419" t="s">
        <v>3</v>
      </c>
      <c r="M1327" s="424">
        <v>1354.58</v>
      </c>
      <c r="P1327" s="405"/>
      <c r="R1327" s="405"/>
    </row>
    <row r="1328" spans="1:18" s="396" customFormat="1">
      <c r="A1328" s="785"/>
      <c r="B1328" s="394"/>
      <c r="C1328" s="374"/>
      <c r="D1328" s="394"/>
      <c r="E1328" s="394"/>
      <c r="F1328" s="394"/>
      <c r="G1328" s="423"/>
      <c r="H1328" s="422"/>
      <c r="I1328" s="421"/>
      <c r="J1328" s="420" t="s">
        <v>5</v>
      </c>
      <c r="K1328" s="419"/>
      <c r="L1328" s="419"/>
      <c r="M1328" s="418"/>
      <c r="P1328" s="405"/>
      <c r="R1328" s="405"/>
    </row>
    <row r="1329" spans="1:18" s="396" customFormat="1" ht="13.5" thickBot="1">
      <c r="A1329" s="786"/>
      <c r="B1329" s="417" t="s">
        <v>4991</v>
      </c>
      <c r="C1329" s="416" t="s">
        <v>5728</v>
      </c>
      <c r="D1329" s="415">
        <v>43890</v>
      </c>
      <c r="E1329" s="414" t="s">
        <v>4</v>
      </c>
      <c r="F1329" s="413" t="s">
        <v>5727</v>
      </c>
      <c r="G1329" s="412"/>
      <c r="H1329" s="411"/>
      <c r="I1329" s="410"/>
      <c r="J1329" s="409" t="s">
        <v>4893</v>
      </c>
      <c r="K1329" s="408"/>
      <c r="L1329" s="407"/>
      <c r="M1329" s="406"/>
      <c r="P1329" s="405"/>
      <c r="R1329" s="405"/>
    </row>
    <row r="1330" spans="1:18" s="396" customFormat="1" ht="22.5">
      <c r="A1330" s="784">
        <v>263</v>
      </c>
      <c r="B1330" s="437" t="s">
        <v>76</v>
      </c>
      <c r="C1330" s="438" t="s">
        <v>78</v>
      </c>
      <c r="D1330" s="437" t="s">
        <v>23</v>
      </c>
      <c r="E1330" s="772" t="s">
        <v>80</v>
      </c>
      <c r="F1330" s="772"/>
      <c r="G1330" s="772" t="s">
        <v>71</v>
      </c>
      <c r="H1330" s="773"/>
      <c r="I1330" s="436"/>
      <c r="J1330" s="435"/>
      <c r="K1330" s="435"/>
      <c r="L1330" s="435"/>
      <c r="M1330" s="434"/>
      <c r="P1330" s="405"/>
      <c r="R1330" s="405"/>
    </row>
    <row r="1331" spans="1:18" s="396" customFormat="1" ht="33.75">
      <c r="A1331" s="785"/>
      <c r="B1331" s="433" t="s">
        <v>5726</v>
      </c>
      <c r="C1331" s="433" t="s">
        <v>5725</v>
      </c>
      <c r="D1331" s="432">
        <v>43880</v>
      </c>
      <c r="E1331" s="431"/>
      <c r="F1331" s="430" t="s">
        <v>5659</v>
      </c>
      <c r="G1331" s="774" t="s">
        <v>5657</v>
      </c>
      <c r="H1331" s="775"/>
      <c r="I1331" s="776"/>
      <c r="J1331" s="429" t="s">
        <v>6</v>
      </c>
      <c r="K1331" s="428"/>
      <c r="L1331" s="425" t="s">
        <v>3</v>
      </c>
      <c r="M1331" s="427">
        <v>109</v>
      </c>
      <c r="P1331" s="405"/>
      <c r="R1331" s="405"/>
    </row>
    <row r="1332" spans="1:18" s="396" customFormat="1" ht="22.5">
      <c r="A1332" s="785"/>
      <c r="B1332" s="394" t="s">
        <v>77</v>
      </c>
      <c r="C1332" s="374" t="s">
        <v>79</v>
      </c>
      <c r="D1332" s="394" t="s">
        <v>22</v>
      </c>
      <c r="E1332" s="758" t="s">
        <v>81</v>
      </c>
      <c r="F1332" s="758"/>
      <c r="G1332" s="777"/>
      <c r="H1332" s="778"/>
      <c r="I1332" s="779"/>
      <c r="J1332" s="426" t="s">
        <v>17</v>
      </c>
      <c r="K1332" s="425"/>
      <c r="L1332" s="419" t="s">
        <v>3</v>
      </c>
      <c r="M1332" s="424">
        <v>357.8</v>
      </c>
      <c r="P1332" s="405"/>
      <c r="R1332" s="405"/>
    </row>
    <row r="1333" spans="1:18" s="396" customFormat="1">
      <c r="A1333" s="785"/>
      <c r="B1333" s="394"/>
      <c r="C1333" s="374"/>
      <c r="D1333" s="394"/>
      <c r="E1333" s="394"/>
      <c r="F1333" s="394"/>
      <c r="G1333" s="423"/>
      <c r="H1333" s="422"/>
      <c r="I1333" s="421"/>
      <c r="J1333" s="420" t="s">
        <v>5</v>
      </c>
      <c r="K1333" s="419"/>
      <c r="L1333" s="419" t="s">
        <v>3</v>
      </c>
      <c r="M1333" s="418">
        <v>51</v>
      </c>
      <c r="P1333" s="405"/>
      <c r="R1333" s="405"/>
    </row>
    <row r="1334" spans="1:18" s="396" customFormat="1" ht="13.5" thickBot="1">
      <c r="A1334" s="786"/>
      <c r="B1334" s="417" t="s">
        <v>4991</v>
      </c>
      <c r="C1334" s="416" t="s">
        <v>5657</v>
      </c>
      <c r="D1334" s="415">
        <v>43881</v>
      </c>
      <c r="E1334" s="414" t="s">
        <v>4</v>
      </c>
      <c r="F1334" s="413" t="s">
        <v>5656</v>
      </c>
      <c r="G1334" s="412"/>
      <c r="H1334" s="411"/>
      <c r="I1334" s="410"/>
      <c r="J1334" s="409" t="s">
        <v>4893</v>
      </c>
      <c r="K1334" s="408"/>
      <c r="L1334" s="407"/>
      <c r="M1334" s="406"/>
      <c r="P1334" s="405"/>
      <c r="R1334" s="405"/>
    </row>
    <row r="1335" spans="1:18" s="396" customFormat="1" ht="22.5">
      <c r="A1335" s="784">
        <v>264</v>
      </c>
      <c r="B1335" s="437" t="s">
        <v>76</v>
      </c>
      <c r="C1335" s="438" t="s">
        <v>78</v>
      </c>
      <c r="D1335" s="437" t="s">
        <v>23</v>
      </c>
      <c r="E1335" s="772" t="s">
        <v>80</v>
      </c>
      <c r="F1335" s="772"/>
      <c r="G1335" s="772" t="s">
        <v>71</v>
      </c>
      <c r="H1335" s="773"/>
      <c r="I1335" s="436"/>
      <c r="J1335" s="435"/>
      <c r="K1335" s="435"/>
      <c r="L1335" s="435"/>
      <c r="M1335" s="434"/>
      <c r="P1335" s="405"/>
      <c r="R1335" s="405"/>
    </row>
    <row r="1336" spans="1:18" s="396" customFormat="1" ht="30.6" customHeight="1">
      <c r="A1336" s="785"/>
      <c r="B1336" s="433" t="s">
        <v>5724</v>
      </c>
      <c r="C1336" s="433" t="s">
        <v>5723</v>
      </c>
      <c r="D1336" s="432">
        <v>43750</v>
      </c>
      <c r="E1336" s="431"/>
      <c r="F1336" s="430" t="s">
        <v>5316</v>
      </c>
      <c r="G1336" s="774" t="s">
        <v>4983</v>
      </c>
      <c r="H1336" s="775"/>
      <c r="I1336" s="776"/>
      <c r="J1336" s="429" t="s">
        <v>6</v>
      </c>
      <c r="K1336" s="428"/>
      <c r="L1336" s="425" t="s">
        <v>3</v>
      </c>
      <c r="M1336" s="427">
        <v>1050</v>
      </c>
      <c r="P1336" s="405"/>
      <c r="R1336" s="405"/>
    </row>
    <row r="1337" spans="1:18" s="396" customFormat="1" ht="22.5">
      <c r="A1337" s="785"/>
      <c r="B1337" s="394" t="s">
        <v>77</v>
      </c>
      <c r="C1337" s="374" t="s">
        <v>79</v>
      </c>
      <c r="D1337" s="394" t="s">
        <v>22</v>
      </c>
      <c r="E1337" s="758" t="s">
        <v>81</v>
      </c>
      <c r="F1337" s="758"/>
      <c r="G1337" s="777"/>
      <c r="H1337" s="778"/>
      <c r="I1337" s="779"/>
      <c r="J1337" s="426" t="s">
        <v>17</v>
      </c>
      <c r="K1337" s="425"/>
      <c r="L1337" s="419" t="s">
        <v>93</v>
      </c>
      <c r="M1337" s="424">
        <v>1261</v>
      </c>
      <c r="P1337" s="405"/>
      <c r="R1337" s="405"/>
    </row>
    <row r="1338" spans="1:18" s="396" customFormat="1">
      <c r="A1338" s="785"/>
      <c r="B1338" s="394"/>
      <c r="C1338" s="374"/>
      <c r="D1338" s="394"/>
      <c r="E1338" s="394"/>
      <c r="F1338" s="394"/>
      <c r="G1338" s="423"/>
      <c r="H1338" s="422"/>
      <c r="I1338" s="421"/>
      <c r="J1338" s="420" t="s">
        <v>5</v>
      </c>
      <c r="K1338" s="419"/>
      <c r="L1338" s="419"/>
      <c r="M1338" s="418"/>
      <c r="P1338" s="405"/>
      <c r="R1338" s="405"/>
    </row>
    <row r="1339" spans="1:18" s="396" customFormat="1" ht="13.5" thickBot="1">
      <c r="A1339" s="786"/>
      <c r="B1339" s="417" t="s">
        <v>5691</v>
      </c>
      <c r="C1339" s="416" t="s">
        <v>4983</v>
      </c>
      <c r="D1339" s="415">
        <v>43757</v>
      </c>
      <c r="E1339" s="414" t="s">
        <v>4</v>
      </c>
      <c r="F1339" s="413" t="s">
        <v>5504</v>
      </c>
      <c r="G1339" s="412"/>
      <c r="H1339" s="411"/>
      <c r="I1339" s="410"/>
      <c r="J1339" s="409" t="s">
        <v>4893</v>
      </c>
      <c r="K1339" s="408"/>
      <c r="L1339" s="407"/>
      <c r="M1339" s="406"/>
      <c r="P1339" s="405"/>
      <c r="R1339" s="405"/>
    </row>
    <row r="1340" spans="1:18" s="396" customFormat="1" ht="22.5">
      <c r="A1340" s="784">
        <v>265</v>
      </c>
      <c r="B1340" s="437" t="s">
        <v>76</v>
      </c>
      <c r="C1340" s="438" t="s">
        <v>78</v>
      </c>
      <c r="D1340" s="437" t="s">
        <v>23</v>
      </c>
      <c r="E1340" s="772" t="s">
        <v>80</v>
      </c>
      <c r="F1340" s="772"/>
      <c r="G1340" s="772" t="s">
        <v>71</v>
      </c>
      <c r="H1340" s="773"/>
      <c r="I1340" s="436"/>
      <c r="J1340" s="435"/>
      <c r="K1340" s="435"/>
      <c r="L1340" s="435"/>
      <c r="M1340" s="434"/>
      <c r="P1340" s="405"/>
      <c r="R1340" s="405"/>
    </row>
    <row r="1341" spans="1:18" s="396" customFormat="1" ht="30.6" customHeight="1">
      <c r="A1341" s="785"/>
      <c r="B1341" s="433" t="s">
        <v>5722</v>
      </c>
      <c r="C1341" s="433" t="s">
        <v>5721</v>
      </c>
      <c r="D1341" s="432">
        <v>43890</v>
      </c>
      <c r="E1341" s="431"/>
      <c r="F1341" s="430" t="s">
        <v>5357</v>
      </c>
      <c r="G1341" s="774" t="s">
        <v>5356</v>
      </c>
      <c r="H1341" s="775"/>
      <c r="I1341" s="776"/>
      <c r="J1341" s="429" t="s">
        <v>6</v>
      </c>
      <c r="K1341" s="428"/>
      <c r="L1341" s="425" t="s">
        <v>3</v>
      </c>
      <c r="M1341" s="427">
        <v>1795</v>
      </c>
      <c r="P1341" s="405"/>
      <c r="R1341" s="405"/>
    </row>
    <row r="1342" spans="1:18" s="396" customFormat="1" ht="22.5">
      <c r="A1342" s="785"/>
      <c r="B1342" s="394" t="s">
        <v>77</v>
      </c>
      <c r="C1342" s="374" t="s">
        <v>79</v>
      </c>
      <c r="D1342" s="394" t="s">
        <v>22</v>
      </c>
      <c r="E1342" s="758" t="s">
        <v>81</v>
      </c>
      <c r="F1342" s="758"/>
      <c r="G1342" s="777"/>
      <c r="H1342" s="778"/>
      <c r="I1342" s="779"/>
      <c r="J1342" s="426" t="s">
        <v>17</v>
      </c>
      <c r="K1342" s="425"/>
      <c r="L1342" s="419" t="s">
        <v>3</v>
      </c>
      <c r="M1342" s="424">
        <v>1737</v>
      </c>
      <c r="P1342" s="405"/>
      <c r="R1342" s="405"/>
    </row>
    <row r="1343" spans="1:18" s="396" customFormat="1">
      <c r="A1343" s="785"/>
      <c r="B1343" s="394"/>
      <c r="C1343" s="374"/>
      <c r="D1343" s="394"/>
      <c r="E1343" s="394"/>
      <c r="F1343" s="394"/>
      <c r="G1343" s="423"/>
      <c r="H1343" s="422"/>
      <c r="I1343" s="421"/>
      <c r="J1343" s="420" t="s">
        <v>5</v>
      </c>
      <c r="K1343" s="419"/>
      <c r="L1343" s="419"/>
      <c r="M1343" s="418"/>
      <c r="P1343" s="405"/>
      <c r="R1343" s="405"/>
    </row>
    <row r="1344" spans="1:18" s="396" customFormat="1" ht="13.5" thickBot="1">
      <c r="A1344" s="786"/>
      <c r="B1344" s="417" t="s">
        <v>5720</v>
      </c>
      <c r="C1344" s="416" t="s">
        <v>5356</v>
      </c>
      <c r="D1344" s="415">
        <v>43896</v>
      </c>
      <c r="E1344" s="414" t="s">
        <v>4</v>
      </c>
      <c r="F1344" s="413" t="s">
        <v>5719</v>
      </c>
      <c r="G1344" s="412"/>
      <c r="H1344" s="411"/>
      <c r="I1344" s="410"/>
      <c r="J1344" s="409" t="s">
        <v>4893</v>
      </c>
      <c r="K1344" s="408"/>
      <c r="L1344" s="407"/>
      <c r="M1344" s="406"/>
      <c r="P1344" s="405"/>
      <c r="R1344" s="405"/>
    </row>
    <row r="1345" spans="1:18" s="396" customFormat="1" ht="22.5">
      <c r="A1345" s="784">
        <v>266</v>
      </c>
      <c r="B1345" s="437" t="s">
        <v>76</v>
      </c>
      <c r="C1345" s="438" t="s">
        <v>78</v>
      </c>
      <c r="D1345" s="437" t="s">
        <v>23</v>
      </c>
      <c r="E1345" s="772" t="s">
        <v>80</v>
      </c>
      <c r="F1345" s="772"/>
      <c r="G1345" s="772" t="s">
        <v>71</v>
      </c>
      <c r="H1345" s="773"/>
      <c r="I1345" s="436"/>
      <c r="J1345" s="435"/>
      <c r="K1345" s="435"/>
      <c r="L1345" s="435"/>
      <c r="M1345" s="434"/>
      <c r="P1345" s="405"/>
      <c r="R1345" s="405"/>
    </row>
    <row r="1346" spans="1:18" s="396" customFormat="1" ht="202.5">
      <c r="A1346" s="785"/>
      <c r="B1346" s="433" t="s">
        <v>5718</v>
      </c>
      <c r="C1346" s="433" t="s">
        <v>5717</v>
      </c>
      <c r="D1346" s="432">
        <v>43804</v>
      </c>
      <c r="E1346" s="431"/>
      <c r="F1346" s="430" t="s">
        <v>5207</v>
      </c>
      <c r="G1346" s="774" t="s">
        <v>5715</v>
      </c>
      <c r="H1346" s="775"/>
      <c r="I1346" s="776"/>
      <c r="J1346" s="429" t="s">
        <v>6</v>
      </c>
      <c r="K1346" s="428"/>
      <c r="L1346" s="425" t="s">
        <v>3</v>
      </c>
      <c r="M1346" s="427">
        <v>444.39</v>
      </c>
      <c r="P1346" s="405"/>
      <c r="R1346" s="405"/>
    </row>
    <row r="1347" spans="1:18" s="396" customFormat="1" ht="22.5">
      <c r="A1347" s="785"/>
      <c r="B1347" s="394" t="s">
        <v>77</v>
      </c>
      <c r="C1347" s="374" t="s">
        <v>79</v>
      </c>
      <c r="D1347" s="394" t="s">
        <v>22</v>
      </c>
      <c r="E1347" s="758" t="s">
        <v>81</v>
      </c>
      <c r="F1347" s="758"/>
      <c r="G1347" s="777"/>
      <c r="H1347" s="778"/>
      <c r="I1347" s="779"/>
      <c r="J1347" s="426" t="s">
        <v>17</v>
      </c>
      <c r="K1347" s="425"/>
      <c r="L1347" s="419" t="s">
        <v>3</v>
      </c>
      <c r="M1347" s="424">
        <v>273.95999999999998</v>
      </c>
      <c r="P1347" s="405"/>
      <c r="R1347" s="405"/>
    </row>
    <row r="1348" spans="1:18" s="396" customFormat="1">
      <c r="A1348" s="785"/>
      <c r="B1348" s="394"/>
      <c r="C1348" s="374"/>
      <c r="D1348" s="394"/>
      <c r="E1348" s="394"/>
      <c r="F1348" s="394"/>
      <c r="G1348" s="423"/>
      <c r="H1348" s="422"/>
      <c r="I1348" s="421"/>
      <c r="J1348" s="420" t="s">
        <v>5</v>
      </c>
      <c r="K1348" s="419"/>
      <c r="L1348" s="419" t="s">
        <v>93</v>
      </c>
      <c r="M1348" s="418">
        <v>74</v>
      </c>
      <c r="P1348" s="405"/>
      <c r="R1348" s="405"/>
    </row>
    <row r="1349" spans="1:18" s="396" customFormat="1" ht="13.5" thickBot="1">
      <c r="A1349" s="786"/>
      <c r="B1349" s="417" t="s">
        <v>5716</v>
      </c>
      <c r="C1349" s="416" t="s">
        <v>5715</v>
      </c>
      <c r="D1349" s="415">
        <v>43807</v>
      </c>
      <c r="E1349" s="414" t="s">
        <v>4</v>
      </c>
      <c r="F1349" s="413" t="s">
        <v>5714</v>
      </c>
      <c r="G1349" s="412"/>
      <c r="H1349" s="411"/>
      <c r="I1349" s="410"/>
      <c r="J1349" s="409" t="s">
        <v>4893</v>
      </c>
      <c r="K1349" s="408"/>
      <c r="L1349" s="407"/>
      <c r="M1349" s="406"/>
      <c r="P1349" s="405"/>
      <c r="R1349" s="405"/>
    </row>
    <row r="1350" spans="1:18" s="396" customFormat="1" ht="22.5">
      <c r="A1350" s="784">
        <v>267</v>
      </c>
      <c r="B1350" s="437" t="s">
        <v>76</v>
      </c>
      <c r="C1350" s="438" t="s">
        <v>78</v>
      </c>
      <c r="D1350" s="437" t="s">
        <v>23</v>
      </c>
      <c r="E1350" s="772" t="s">
        <v>80</v>
      </c>
      <c r="F1350" s="772"/>
      <c r="G1350" s="772" t="s">
        <v>71</v>
      </c>
      <c r="H1350" s="773"/>
      <c r="I1350" s="436"/>
      <c r="J1350" s="435"/>
      <c r="K1350" s="435"/>
      <c r="L1350" s="435"/>
      <c r="M1350" s="434"/>
      <c r="P1350" s="405"/>
      <c r="R1350" s="405"/>
    </row>
    <row r="1351" spans="1:18" s="396" customFormat="1" ht="225">
      <c r="A1351" s="785"/>
      <c r="B1351" s="433" t="s">
        <v>5713</v>
      </c>
      <c r="C1351" s="433" t="s">
        <v>5712</v>
      </c>
      <c r="D1351" s="432">
        <v>43849</v>
      </c>
      <c r="E1351" s="431"/>
      <c r="F1351" s="430" t="s">
        <v>4984</v>
      </c>
      <c r="G1351" s="774" t="s">
        <v>4983</v>
      </c>
      <c r="H1351" s="775"/>
      <c r="I1351" s="776"/>
      <c r="J1351" s="429" t="s">
        <v>6</v>
      </c>
      <c r="K1351" s="428"/>
      <c r="L1351" s="425" t="s">
        <v>3</v>
      </c>
      <c r="M1351" s="427">
        <v>936</v>
      </c>
      <c r="P1351" s="405"/>
      <c r="R1351" s="405"/>
    </row>
    <row r="1352" spans="1:18" s="396" customFormat="1" ht="22.5">
      <c r="A1352" s="785"/>
      <c r="B1352" s="394" t="s">
        <v>77</v>
      </c>
      <c r="C1352" s="374" t="s">
        <v>79</v>
      </c>
      <c r="D1352" s="394" t="s">
        <v>22</v>
      </c>
      <c r="E1352" s="758" t="s">
        <v>81</v>
      </c>
      <c r="F1352" s="758"/>
      <c r="G1352" s="777"/>
      <c r="H1352" s="778"/>
      <c r="I1352" s="779"/>
      <c r="J1352" s="426" t="s">
        <v>17</v>
      </c>
      <c r="K1352" s="425"/>
      <c r="L1352" s="419" t="s">
        <v>3</v>
      </c>
      <c r="M1352" s="424">
        <v>3193.43</v>
      </c>
      <c r="P1352" s="405"/>
      <c r="R1352" s="405"/>
    </row>
    <row r="1353" spans="1:18" s="396" customFormat="1">
      <c r="A1353" s="785"/>
      <c r="B1353" s="394"/>
      <c r="C1353" s="374"/>
      <c r="D1353" s="394"/>
      <c r="E1353" s="394"/>
      <c r="F1353" s="394"/>
      <c r="G1353" s="423"/>
      <c r="H1353" s="422"/>
      <c r="I1353" s="421"/>
      <c r="J1353" s="420" t="s">
        <v>5</v>
      </c>
      <c r="K1353" s="419"/>
      <c r="L1353" s="419"/>
      <c r="M1353" s="418"/>
      <c r="P1353" s="405"/>
      <c r="R1353" s="405"/>
    </row>
    <row r="1354" spans="1:18" s="396" customFormat="1" ht="13.5" thickBot="1">
      <c r="A1354" s="786"/>
      <c r="B1354" s="417" t="s">
        <v>5711</v>
      </c>
      <c r="C1354" s="416" t="s">
        <v>4983</v>
      </c>
      <c r="D1354" s="415">
        <v>43853</v>
      </c>
      <c r="E1354" s="414" t="s">
        <v>4</v>
      </c>
      <c r="F1354" s="413" t="s">
        <v>5706</v>
      </c>
      <c r="G1354" s="412"/>
      <c r="H1354" s="411"/>
      <c r="I1354" s="410"/>
      <c r="J1354" s="409" t="s">
        <v>4893</v>
      </c>
      <c r="K1354" s="408"/>
      <c r="L1354" s="407"/>
      <c r="M1354" s="406"/>
      <c r="P1354" s="405"/>
      <c r="R1354" s="405"/>
    </row>
    <row r="1355" spans="1:18" s="396" customFormat="1" ht="22.5">
      <c r="A1355" s="784">
        <v>268</v>
      </c>
      <c r="B1355" s="437" t="s">
        <v>76</v>
      </c>
      <c r="C1355" s="438" t="s">
        <v>78</v>
      </c>
      <c r="D1355" s="437" t="s">
        <v>23</v>
      </c>
      <c r="E1355" s="772" t="s">
        <v>80</v>
      </c>
      <c r="F1355" s="772"/>
      <c r="G1355" s="772" t="s">
        <v>71</v>
      </c>
      <c r="H1355" s="773"/>
      <c r="I1355" s="436"/>
      <c r="J1355" s="435"/>
      <c r="K1355" s="435"/>
      <c r="L1355" s="435"/>
      <c r="M1355" s="434"/>
      <c r="P1355" s="405"/>
      <c r="R1355" s="405"/>
    </row>
    <row r="1356" spans="1:18" s="396" customFormat="1" ht="67.5">
      <c r="A1356" s="785"/>
      <c r="B1356" s="433" t="s">
        <v>5709</v>
      </c>
      <c r="C1356" s="433" t="s">
        <v>5710</v>
      </c>
      <c r="D1356" s="432">
        <v>43758</v>
      </c>
      <c r="E1356" s="431"/>
      <c r="F1356" s="430" t="s">
        <v>5475</v>
      </c>
      <c r="G1356" s="774" t="s">
        <v>4968</v>
      </c>
      <c r="H1356" s="775"/>
      <c r="I1356" s="776"/>
      <c r="J1356" s="429" t="s">
        <v>6</v>
      </c>
      <c r="K1356" s="428"/>
      <c r="L1356" s="425" t="s">
        <v>3</v>
      </c>
      <c r="M1356" s="427">
        <v>392</v>
      </c>
      <c r="P1356" s="405"/>
      <c r="R1356" s="405"/>
    </row>
    <row r="1357" spans="1:18" s="396" customFormat="1" ht="22.5">
      <c r="A1357" s="785"/>
      <c r="B1357" s="394" t="s">
        <v>77</v>
      </c>
      <c r="C1357" s="374" t="s">
        <v>79</v>
      </c>
      <c r="D1357" s="394" t="s">
        <v>22</v>
      </c>
      <c r="E1357" s="758" t="s">
        <v>81</v>
      </c>
      <c r="F1357" s="758"/>
      <c r="G1357" s="777"/>
      <c r="H1357" s="778"/>
      <c r="I1357" s="779"/>
      <c r="J1357" s="426" t="s">
        <v>17</v>
      </c>
      <c r="K1357" s="425"/>
      <c r="L1357" s="419" t="s">
        <v>93</v>
      </c>
      <c r="M1357" s="424">
        <v>1705</v>
      </c>
      <c r="P1357" s="405"/>
      <c r="R1357" s="405"/>
    </row>
    <row r="1358" spans="1:18" s="396" customFormat="1">
      <c r="A1358" s="785"/>
      <c r="B1358" s="394"/>
      <c r="C1358" s="374"/>
      <c r="D1358" s="394"/>
      <c r="E1358" s="394"/>
      <c r="F1358" s="394"/>
      <c r="G1358" s="423"/>
      <c r="H1358" s="422"/>
      <c r="I1358" s="421"/>
      <c r="J1358" s="420" t="s">
        <v>5</v>
      </c>
      <c r="K1358" s="419"/>
      <c r="L1358" s="419"/>
      <c r="M1358" s="418"/>
      <c r="P1358" s="405"/>
      <c r="R1358" s="405"/>
    </row>
    <row r="1359" spans="1:18" s="396" customFormat="1" ht="13.5" thickBot="1">
      <c r="A1359" s="786"/>
      <c r="B1359" s="417" t="s">
        <v>5707</v>
      </c>
      <c r="C1359" s="416" t="s">
        <v>4968</v>
      </c>
      <c r="D1359" s="415">
        <v>43761</v>
      </c>
      <c r="E1359" s="414" t="s">
        <v>4</v>
      </c>
      <c r="F1359" s="413" t="s">
        <v>5702</v>
      </c>
      <c r="G1359" s="412"/>
      <c r="H1359" s="411"/>
      <c r="I1359" s="410"/>
      <c r="J1359" s="409" t="s">
        <v>4893</v>
      </c>
      <c r="K1359" s="408"/>
      <c r="L1359" s="407"/>
      <c r="M1359" s="406"/>
      <c r="P1359" s="405"/>
      <c r="R1359" s="405"/>
    </row>
    <row r="1360" spans="1:18" s="396" customFormat="1" ht="22.5">
      <c r="A1360" s="784">
        <v>269</v>
      </c>
      <c r="B1360" s="437" t="s">
        <v>76</v>
      </c>
      <c r="C1360" s="438" t="s">
        <v>78</v>
      </c>
      <c r="D1360" s="437" t="s">
        <v>23</v>
      </c>
      <c r="E1360" s="772" t="s">
        <v>80</v>
      </c>
      <c r="F1360" s="772"/>
      <c r="G1360" s="772" t="s">
        <v>71</v>
      </c>
      <c r="H1360" s="773"/>
      <c r="I1360" s="436"/>
      <c r="J1360" s="435"/>
      <c r="K1360" s="435"/>
      <c r="L1360" s="435"/>
      <c r="M1360" s="434"/>
      <c r="P1360" s="405"/>
      <c r="R1360" s="405"/>
    </row>
    <row r="1361" spans="1:18" s="396" customFormat="1" ht="56.25">
      <c r="A1361" s="785"/>
      <c r="B1361" s="433" t="s">
        <v>5709</v>
      </c>
      <c r="C1361" s="433" t="s">
        <v>5708</v>
      </c>
      <c r="D1361" s="432">
        <v>43849</v>
      </c>
      <c r="E1361" s="431"/>
      <c r="F1361" s="430" t="s">
        <v>4984</v>
      </c>
      <c r="G1361" s="774" t="s">
        <v>4983</v>
      </c>
      <c r="H1361" s="775"/>
      <c r="I1361" s="776"/>
      <c r="J1361" s="429" t="s">
        <v>6</v>
      </c>
      <c r="K1361" s="428"/>
      <c r="L1361" s="425" t="s">
        <v>3</v>
      </c>
      <c r="M1361" s="427">
        <v>936</v>
      </c>
      <c r="P1361" s="405"/>
      <c r="R1361" s="405"/>
    </row>
    <row r="1362" spans="1:18" s="396" customFormat="1" ht="22.5">
      <c r="A1362" s="785"/>
      <c r="B1362" s="394" t="s">
        <v>77</v>
      </c>
      <c r="C1362" s="374" t="s">
        <v>79</v>
      </c>
      <c r="D1362" s="394" t="s">
        <v>22</v>
      </c>
      <c r="E1362" s="758" t="s">
        <v>81</v>
      </c>
      <c r="F1362" s="758"/>
      <c r="G1362" s="777"/>
      <c r="H1362" s="778"/>
      <c r="I1362" s="779"/>
      <c r="J1362" s="426" t="s">
        <v>17</v>
      </c>
      <c r="K1362" s="425"/>
      <c r="L1362" s="419" t="s">
        <v>3</v>
      </c>
      <c r="M1362" s="424">
        <v>3178.32</v>
      </c>
      <c r="P1362" s="405"/>
      <c r="R1362" s="405"/>
    </row>
    <row r="1363" spans="1:18" s="396" customFormat="1">
      <c r="A1363" s="785"/>
      <c r="B1363" s="394"/>
      <c r="C1363" s="374"/>
      <c r="D1363" s="394"/>
      <c r="E1363" s="394"/>
      <c r="F1363" s="394"/>
      <c r="G1363" s="423"/>
      <c r="H1363" s="422"/>
      <c r="I1363" s="421"/>
      <c r="J1363" s="420" t="s">
        <v>5</v>
      </c>
      <c r="K1363" s="419"/>
      <c r="L1363" s="419"/>
      <c r="M1363" s="418"/>
      <c r="P1363" s="405"/>
      <c r="R1363" s="405"/>
    </row>
    <row r="1364" spans="1:18" s="396" customFormat="1" ht="13.5" thickBot="1">
      <c r="A1364" s="786"/>
      <c r="B1364" s="417" t="s">
        <v>5707</v>
      </c>
      <c r="C1364" s="416" t="s">
        <v>4983</v>
      </c>
      <c r="D1364" s="415">
        <v>43853</v>
      </c>
      <c r="E1364" s="414" t="s">
        <v>4</v>
      </c>
      <c r="F1364" s="413" t="s">
        <v>5706</v>
      </c>
      <c r="G1364" s="412"/>
      <c r="H1364" s="411"/>
      <c r="I1364" s="410"/>
      <c r="J1364" s="409" t="s">
        <v>4893</v>
      </c>
      <c r="K1364" s="408"/>
      <c r="L1364" s="407"/>
      <c r="M1364" s="406"/>
      <c r="P1364" s="405"/>
      <c r="R1364" s="405"/>
    </row>
    <row r="1365" spans="1:18" s="396" customFormat="1" ht="22.5">
      <c r="A1365" s="784">
        <v>270</v>
      </c>
      <c r="B1365" s="437" t="s">
        <v>76</v>
      </c>
      <c r="C1365" s="438" t="s">
        <v>78</v>
      </c>
      <c r="D1365" s="437" t="s">
        <v>23</v>
      </c>
      <c r="E1365" s="772" t="s">
        <v>80</v>
      </c>
      <c r="F1365" s="772"/>
      <c r="G1365" s="772" t="s">
        <v>71</v>
      </c>
      <c r="H1365" s="773"/>
      <c r="I1365" s="436"/>
      <c r="J1365" s="435"/>
      <c r="K1365" s="435"/>
      <c r="L1365" s="435"/>
      <c r="M1365" s="434"/>
      <c r="P1365" s="405"/>
      <c r="R1365" s="405"/>
    </row>
    <row r="1366" spans="1:18" s="396" customFormat="1" ht="90">
      <c r="A1366" s="785"/>
      <c r="B1366" s="433" t="s">
        <v>5705</v>
      </c>
      <c r="C1366" s="433" t="s">
        <v>5704</v>
      </c>
      <c r="D1366" s="432">
        <v>43758</v>
      </c>
      <c r="E1366" s="431"/>
      <c r="F1366" s="430" t="s">
        <v>5187</v>
      </c>
      <c r="G1366" s="774" t="s">
        <v>4968</v>
      </c>
      <c r="H1366" s="775"/>
      <c r="I1366" s="776"/>
      <c r="J1366" s="429" t="s">
        <v>6</v>
      </c>
      <c r="K1366" s="428"/>
      <c r="L1366" s="425" t="s">
        <v>3</v>
      </c>
      <c r="M1366" s="427">
        <v>392</v>
      </c>
      <c r="P1366" s="405"/>
      <c r="R1366" s="405"/>
    </row>
    <row r="1367" spans="1:18" s="396" customFormat="1" ht="22.5">
      <c r="A1367" s="785"/>
      <c r="B1367" s="394" t="s">
        <v>77</v>
      </c>
      <c r="C1367" s="374" t="s">
        <v>79</v>
      </c>
      <c r="D1367" s="394" t="s">
        <v>22</v>
      </c>
      <c r="E1367" s="758" t="s">
        <v>81</v>
      </c>
      <c r="F1367" s="758"/>
      <c r="G1367" s="777"/>
      <c r="H1367" s="778"/>
      <c r="I1367" s="779"/>
      <c r="J1367" s="426" t="s">
        <v>17</v>
      </c>
      <c r="K1367" s="425"/>
      <c r="L1367" s="419" t="s">
        <v>93</v>
      </c>
      <c r="M1367" s="424">
        <v>1707.79</v>
      </c>
      <c r="P1367" s="405"/>
      <c r="R1367" s="405"/>
    </row>
    <row r="1368" spans="1:18" s="396" customFormat="1">
      <c r="A1368" s="785"/>
      <c r="B1368" s="394"/>
      <c r="C1368" s="374"/>
      <c r="D1368" s="394"/>
      <c r="E1368" s="394"/>
      <c r="F1368" s="394"/>
      <c r="G1368" s="423"/>
      <c r="H1368" s="422"/>
      <c r="I1368" s="421"/>
      <c r="J1368" s="420" t="s">
        <v>5</v>
      </c>
      <c r="K1368" s="419"/>
      <c r="L1368" s="419"/>
      <c r="M1368" s="418"/>
      <c r="P1368" s="405"/>
      <c r="R1368" s="405"/>
    </row>
    <row r="1369" spans="1:18" s="396" customFormat="1" ht="13.5" thickBot="1">
      <c r="A1369" s="786"/>
      <c r="B1369" s="417" t="s">
        <v>5703</v>
      </c>
      <c r="C1369" s="416" t="s">
        <v>4968</v>
      </c>
      <c r="D1369" s="415">
        <v>43761</v>
      </c>
      <c r="E1369" s="414" t="s">
        <v>4</v>
      </c>
      <c r="F1369" s="413" t="s">
        <v>5702</v>
      </c>
      <c r="G1369" s="412"/>
      <c r="H1369" s="411"/>
      <c r="I1369" s="410"/>
      <c r="J1369" s="409" t="s">
        <v>4893</v>
      </c>
      <c r="K1369" s="408"/>
      <c r="L1369" s="407"/>
      <c r="M1369" s="406"/>
      <c r="P1369" s="405"/>
      <c r="R1369" s="405"/>
    </row>
    <row r="1370" spans="1:18" s="396" customFormat="1" ht="22.5">
      <c r="A1370" s="784">
        <v>271</v>
      </c>
      <c r="B1370" s="437" t="s">
        <v>76</v>
      </c>
      <c r="C1370" s="438" t="s">
        <v>78</v>
      </c>
      <c r="D1370" s="437" t="s">
        <v>23</v>
      </c>
      <c r="E1370" s="772" t="s">
        <v>80</v>
      </c>
      <c r="F1370" s="772"/>
      <c r="G1370" s="772" t="s">
        <v>71</v>
      </c>
      <c r="H1370" s="773"/>
      <c r="I1370" s="436"/>
      <c r="J1370" s="435"/>
      <c r="K1370" s="435"/>
      <c r="L1370" s="435"/>
      <c r="M1370" s="434"/>
      <c r="P1370" s="405"/>
      <c r="R1370" s="405"/>
    </row>
    <row r="1371" spans="1:18" s="396" customFormat="1" ht="30.6" customHeight="1">
      <c r="A1371" s="785"/>
      <c r="B1371" s="433" t="s">
        <v>5701</v>
      </c>
      <c r="C1371" s="433" t="s">
        <v>5700</v>
      </c>
      <c r="D1371" s="432">
        <v>43782</v>
      </c>
      <c r="E1371" s="431"/>
      <c r="F1371" s="430" t="s">
        <v>5699</v>
      </c>
      <c r="G1371" s="774" t="s">
        <v>5697</v>
      </c>
      <c r="H1371" s="775"/>
      <c r="I1371" s="776"/>
      <c r="J1371" s="429" t="s">
        <v>6</v>
      </c>
      <c r="K1371" s="428"/>
      <c r="L1371" s="425" t="s">
        <v>3</v>
      </c>
      <c r="M1371" s="427">
        <v>244</v>
      </c>
      <c r="P1371" s="405"/>
      <c r="R1371" s="405"/>
    </row>
    <row r="1372" spans="1:18" s="396" customFormat="1" ht="22.5">
      <c r="A1372" s="785"/>
      <c r="B1372" s="394" t="s">
        <v>77</v>
      </c>
      <c r="C1372" s="374" t="s">
        <v>79</v>
      </c>
      <c r="D1372" s="394" t="s">
        <v>22</v>
      </c>
      <c r="E1372" s="758" t="s">
        <v>81</v>
      </c>
      <c r="F1372" s="758"/>
      <c r="G1372" s="777"/>
      <c r="H1372" s="778"/>
      <c r="I1372" s="779"/>
      <c r="J1372" s="426" t="s">
        <v>17</v>
      </c>
      <c r="K1372" s="425"/>
      <c r="L1372" s="419" t="s">
        <v>3</v>
      </c>
      <c r="M1372" s="424">
        <v>290.60000000000002</v>
      </c>
      <c r="P1372" s="405"/>
      <c r="R1372" s="405"/>
    </row>
    <row r="1373" spans="1:18" s="396" customFormat="1">
      <c r="A1373" s="785"/>
      <c r="B1373" s="394"/>
      <c r="C1373" s="374"/>
      <c r="D1373" s="394"/>
      <c r="E1373" s="394"/>
      <c r="F1373" s="394"/>
      <c r="G1373" s="423"/>
      <c r="H1373" s="422"/>
      <c r="I1373" s="421"/>
      <c r="J1373" s="420" t="s">
        <v>4675</v>
      </c>
      <c r="K1373" s="419"/>
      <c r="L1373" s="419" t="s">
        <v>3</v>
      </c>
      <c r="M1373" s="418">
        <v>650</v>
      </c>
      <c r="P1373" s="405"/>
      <c r="R1373" s="405"/>
    </row>
    <row r="1374" spans="1:18" s="396" customFormat="1" ht="13.5" thickBot="1">
      <c r="A1374" s="786"/>
      <c r="B1374" s="417" t="s">
        <v>5698</v>
      </c>
      <c r="C1374" s="416" t="s">
        <v>5697</v>
      </c>
      <c r="D1374" s="415">
        <v>43784</v>
      </c>
      <c r="E1374" s="414" t="s">
        <v>4</v>
      </c>
      <c r="F1374" s="413" t="s">
        <v>5696</v>
      </c>
      <c r="G1374" s="412"/>
      <c r="H1374" s="411"/>
      <c r="I1374" s="410"/>
      <c r="J1374" s="409" t="s">
        <v>5</v>
      </c>
      <c r="K1374" s="408"/>
      <c r="L1374" s="407" t="s">
        <v>3</v>
      </c>
      <c r="M1374" s="406">
        <v>32</v>
      </c>
      <c r="P1374" s="405"/>
      <c r="R1374" s="405"/>
    </row>
    <row r="1375" spans="1:18" s="396" customFormat="1" ht="22.5">
      <c r="A1375" s="784">
        <v>272</v>
      </c>
      <c r="B1375" s="437" t="s">
        <v>76</v>
      </c>
      <c r="C1375" s="438" t="s">
        <v>78</v>
      </c>
      <c r="D1375" s="437" t="s">
        <v>23</v>
      </c>
      <c r="E1375" s="772" t="s">
        <v>80</v>
      </c>
      <c r="F1375" s="772"/>
      <c r="G1375" s="772" t="s">
        <v>71</v>
      </c>
      <c r="H1375" s="773"/>
      <c r="I1375" s="436"/>
      <c r="J1375" s="435"/>
      <c r="K1375" s="435"/>
      <c r="L1375" s="435"/>
      <c r="M1375" s="434"/>
      <c r="P1375" s="405"/>
      <c r="R1375" s="405"/>
    </row>
    <row r="1376" spans="1:18" s="396" customFormat="1" ht="90">
      <c r="A1376" s="785"/>
      <c r="B1376" s="433" t="s">
        <v>5695</v>
      </c>
      <c r="C1376" s="433" t="s">
        <v>5694</v>
      </c>
      <c r="D1376" s="432">
        <v>43739</v>
      </c>
      <c r="E1376" s="431"/>
      <c r="F1376" s="430" t="s">
        <v>4965</v>
      </c>
      <c r="G1376" s="774" t="s">
        <v>4953</v>
      </c>
      <c r="H1376" s="775"/>
      <c r="I1376" s="776"/>
      <c r="J1376" s="429" t="s">
        <v>6</v>
      </c>
      <c r="K1376" s="428"/>
      <c r="L1376" s="425"/>
      <c r="M1376" s="427"/>
      <c r="P1376" s="405"/>
      <c r="R1376" s="405"/>
    </row>
    <row r="1377" spans="1:18" s="396" customFormat="1" ht="22.5">
      <c r="A1377" s="785"/>
      <c r="B1377" s="394" t="s">
        <v>77</v>
      </c>
      <c r="C1377" s="374" t="s">
        <v>79</v>
      </c>
      <c r="D1377" s="394" t="s">
        <v>22</v>
      </c>
      <c r="E1377" s="758" t="s">
        <v>81</v>
      </c>
      <c r="F1377" s="758"/>
      <c r="G1377" s="777"/>
      <c r="H1377" s="778"/>
      <c r="I1377" s="779"/>
      <c r="J1377" s="426" t="s">
        <v>17</v>
      </c>
      <c r="K1377" s="425"/>
      <c r="L1377" s="419" t="s">
        <v>3</v>
      </c>
      <c r="M1377" s="424">
        <v>268.60000000000002</v>
      </c>
      <c r="P1377" s="405"/>
      <c r="R1377" s="405"/>
    </row>
    <row r="1378" spans="1:18" s="396" customFormat="1">
      <c r="A1378" s="785"/>
      <c r="B1378" s="394"/>
      <c r="C1378" s="374"/>
      <c r="D1378" s="394"/>
      <c r="E1378" s="394"/>
      <c r="F1378" s="394"/>
      <c r="G1378" s="423"/>
      <c r="H1378" s="422"/>
      <c r="I1378" s="421"/>
      <c r="J1378" s="420" t="s">
        <v>5</v>
      </c>
      <c r="K1378" s="419"/>
      <c r="L1378" s="419"/>
      <c r="M1378" s="418"/>
      <c r="P1378" s="405"/>
      <c r="R1378" s="405"/>
    </row>
    <row r="1379" spans="1:18" s="396" customFormat="1" ht="13.5" thickBot="1">
      <c r="A1379" s="786"/>
      <c r="B1379" s="417" t="s">
        <v>5674</v>
      </c>
      <c r="C1379" s="416" t="s">
        <v>4953</v>
      </c>
      <c r="D1379" s="415">
        <v>43743</v>
      </c>
      <c r="E1379" s="414" t="s">
        <v>4</v>
      </c>
      <c r="F1379" s="413" t="s">
        <v>5665</v>
      </c>
      <c r="G1379" s="412"/>
      <c r="H1379" s="411"/>
      <c r="I1379" s="410"/>
      <c r="J1379" s="409" t="s">
        <v>4893</v>
      </c>
      <c r="K1379" s="408"/>
      <c r="L1379" s="407"/>
      <c r="M1379" s="406"/>
      <c r="P1379" s="405"/>
      <c r="R1379" s="405"/>
    </row>
    <row r="1380" spans="1:18" s="396" customFormat="1" ht="22.5">
      <c r="A1380" s="784">
        <v>273</v>
      </c>
      <c r="B1380" s="437" t="s">
        <v>76</v>
      </c>
      <c r="C1380" s="438" t="s">
        <v>78</v>
      </c>
      <c r="D1380" s="437" t="s">
        <v>23</v>
      </c>
      <c r="E1380" s="772" t="s">
        <v>80</v>
      </c>
      <c r="F1380" s="772"/>
      <c r="G1380" s="772" t="s">
        <v>71</v>
      </c>
      <c r="H1380" s="773"/>
      <c r="I1380" s="436"/>
      <c r="J1380" s="435"/>
      <c r="K1380" s="435"/>
      <c r="L1380" s="435"/>
      <c r="M1380" s="434"/>
      <c r="P1380" s="405"/>
      <c r="R1380" s="405"/>
    </row>
    <row r="1381" spans="1:18" s="396" customFormat="1" ht="213.75">
      <c r="A1381" s="785"/>
      <c r="B1381" s="433" t="s">
        <v>5693</v>
      </c>
      <c r="C1381" s="433" t="s">
        <v>5692</v>
      </c>
      <c r="D1381" s="432">
        <v>43916</v>
      </c>
      <c r="E1381" s="431"/>
      <c r="F1381" s="430" t="s">
        <v>5441</v>
      </c>
      <c r="G1381" s="774" t="s">
        <v>5690</v>
      </c>
      <c r="H1381" s="775"/>
      <c r="I1381" s="776"/>
      <c r="J1381" s="429" t="s">
        <v>6</v>
      </c>
      <c r="K1381" s="428"/>
      <c r="L1381" s="425" t="s">
        <v>3</v>
      </c>
      <c r="M1381" s="427">
        <v>300</v>
      </c>
      <c r="P1381" s="405"/>
      <c r="R1381" s="405"/>
    </row>
    <row r="1382" spans="1:18" s="396" customFormat="1" ht="22.5">
      <c r="A1382" s="785"/>
      <c r="B1382" s="394" t="s">
        <v>77</v>
      </c>
      <c r="C1382" s="374" t="s">
        <v>79</v>
      </c>
      <c r="D1382" s="394" t="s">
        <v>22</v>
      </c>
      <c r="E1382" s="758" t="s">
        <v>81</v>
      </c>
      <c r="F1382" s="758"/>
      <c r="G1382" s="777"/>
      <c r="H1382" s="778"/>
      <c r="I1382" s="779"/>
      <c r="J1382" s="426" t="s">
        <v>17</v>
      </c>
      <c r="K1382" s="425"/>
      <c r="L1382" s="419" t="s">
        <v>3</v>
      </c>
      <c r="M1382" s="424">
        <v>558.88</v>
      </c>
      <c r="P1382" s="405"/>
      <c r="R1382" s="405"/>
    </row>
    <row r="1383" spans="1:18" s="396" customFormat="1">
      <c r="A1383" s="785"/>
      <c r="B1383" s="394"/>
      <c r="C1383" s="374"/>
      <c r="D1383" s="394"/>
      <c r="E1383" s="394"/>
      <c r="F1383" s="394"/>
      <c r="G1383" s="423"/>
      <c r="H1383" s="422"/>
      <c r="I1383" s="421"/>
      <c r="J1383" s="420" t="s">
        <v>5</v>
      </c>
      <c r="K1383" s="419"/>
      <c r="L1383" s="419"/>
      <c r="M1383" s="418"/>
      <c r="P1383" s="405"/>
      <c r="R1383" s="405"/>
    </row>
    <row r="1384" spans="1:18" s="396" customFormat="1" ht="13.5" thickBot="1">
      <c r="A1384" s="786"/>
      <c r="B1384" s="417" t="s">
        <v>5691</v>
      </c>
      <c r="C1384" s="416" t="s">
        <v>5690</v>
      </c>
      <c r="D1384" s="415">
        <v>43917</v>
      </c>
      <c r="E1384" s="414" t="s">
        <v>4</v>
      </c>
      <c r="F1384" s="413" t="s">
        <v>5689</v>
      </c>
      <c r="G1384" s="412"/>
      <c r="H1384" s="411"/>
      <c r="I1384" s="410"/>
      <c r="J1384" s="409" t="s">
        <v>4675</v>
      </c>
      <c r="K1384" s="408"/>
      <c r="L1384" s="407" t="s">
        <v>3</v>
      </c>
      <c r="M1384" s="406">
        <v>580</v>
      </c>
      <c r="P1384" s="405"/>
      <c r="R1384" s="405"/>
    </row>
    <row r="1385" spans="1:18" s="396" customFormat="1" ht="22.5">
      <c r="A1385" s="784">
        <v>274</v>
      </c>
      <c r="B1385" s="437" t="s">
        <v>76</v>
      </c>
      <c r="C1385" s="438" t="s">
        <v>78</v>
      </c>
      <c r="D1385" s="437" t="s">
        <v>23</v>
      </c>
      <c r="E1385" s="772" t="s">
        <v>80</v>
      </c>
      <c r="F1385" s="772"/>
      <c r="G1385" s="772" t="s">
        <v>71</v>
      </c>
      <c r="H1385" s="773"/>
      <c r="I1385" s="436"/>
      <c r="J1385" s="435"/>
      <c r="K1385" s="435"/>
      <c r="L1385" s="435"/>
      <c r="M1385" s="434"/>
      <c r="P1385" s="405"/>
      <c r="R1385" s="405"/>
    </row>
    <row r="1386" spans="1:18" s="396" customFormat="1" ht="56.25">
      <c r="A1386" s="785"/>
      <c r="B1386" s="433" t="s">
        <v>5680</v>
      </c>
      <c r="C1386" s="433" t="s">
        <v>5688</v>
      </c>
      <c r="D1386" s="432">
        <v>43739</v>
      </c>
      <c r="E1386" s="431"/>
      <c r="F1386" s="430" t="s">
        <v>4965</v>
      </c>
      <c r="G1386" s="774" t="s">
        <v>4953</v>
      </c>
      <c r="H1386" s="775"/>
      <c r="I1386" s="776"/>
      <c r="J1386" s="429" t="s">
        <v>6</v>
      </c>
      <c r="K1386" s="428"/>
      <c r="L1386" s="425" t="s">
        <v>3</v>
      </c>
      <c r="M1386" s="427">
        <v>480</v>
      </c>
      <c r="P1386" s="405"/>
      <c r="R1386" s="405"/>
    </row>
    <row r="1387" spans="1:18" s="396" customFormat="1" ht="22.5">
      <c r="A1387" s="785"/>
      <c r="B1387" s="394" t="s">
        <v>77</v>
      </c>
      <c r="C1387" s="374" t="s">
        <v>79</v>
      </c>
      <c r="D1387" s="394" t="s">
        <v>22</v>
      </c>
      <c r="E1387" s="758" t="s">
        <v>81</v>
      </c>
      <c r="F1387" s="758"/>
      <c r="G1387" s="777"/>
      <c r="H1387" s="778"/>
      <c r="I1387" s="779"/>
      <c r="J1387" s="426" t="s">
        <v>17</v>
      </c>
      <c r="K1387" s="425"/>
      <c r="L1387" s="419" t="s">
        <v>3</v>
      </c>
      <c r="M1387" s="424">
        <v>366.6</v>
      </c>
      <c r="P1387" s="405"/>
      <c r="R1387" s="405"/>
    </row>
    <row r="1388" spans="1:18" s="396" customFormat="1">
      <c r="A1388" s="785"/>
      <c r="B1388" s="394"/>
      <c r="C1388" s="374"/>
      <c r="D1388" s="394"/>
      <c r="E1388" s="394"/>
      <c r="F1388" s="394"/>
      <c r="G1388" s="423"/>
      <c r="H1388" s="422"/>
      <c r="I1388" s="421"/>
      <c r="J1388" s="420" t="s">
        <v>5</v>
      </c>
      <c r="K1388" s="419"/>
      <c r="L1388" s="419"/>
      <c r="M1388" s="418"/>
      <c r="P1388" s="405"/>
      <c r="R1388" s="405"/>
    </row>
    <row r="1389" spans="1:18" s="396" customFormat="1" ht="13.5" thickBot="1">
      <c r="A1389" s="786"/>
      <c r="B1389" s="417" t="s">
        <v>4991</v>
      </c>
      <c r="C1389" s="416" t="s">
        <v>4953</v>
      </c>
      <c r="D1389" s="415">
        <v>43743</v>
      </c>
      <c r="E1389" s="414" t="s">
        <v>4</v>
      </c>
      <c r="F1389" s="413" t="s">
        <v>5665</v>
      </c>
      <c r="G1389" s="412"/>
      <c r="H1389" s="411"/>
      <c r="I1389" s="410"/>
      <c r="J1389" s="409" t="s">
        <v>4893</v>
      </c>
      <c r="K1389" s="408"/>
      <c r="L1389" s="407"/>
      <c r="M1389" s="406"/>
      <c r="P1389" s="405"/>
      <c r="R1389" s="405"/>
    </row>
    <row r="1390" spans="1:18" s="396" customFormat="1" ht="22.5">
      <c r="A1390" s="784">
        <v>275</v>
      </c>
      <c r="B1390" s="437" t="s">
        <v>76</v>
      </c>
      <c r="C1390" s="438" t="s">
        <v>78</v>
      </c>
      <c r="D1390" s="437" t="s">
        <v>23</v>
      </c>
      <c r="E1390" s="772" t="s">
        <v>80</v>
      </c>
      <c r="F1390" s="772"/>
      <c r="G1390" s="772" t="s">
        <v>71</v>
      </c>
      <c r="H1390" s="773"/>
      <c r="I1390" s="436"/>
      <c r="J1390" s="435"/>
      <c r="K1390" s="435"/>
      <c r="L1390" s="435"/>
      <c r="M1390" s="434"/>
      <c r="P1390" s="405"/>
      <c r="R1390" s="405"/>
    </row>
    <row r="1391" spans="1:18" s="396" customFormat="1" ht="30.6" customHeight="1">
      <c r="A1391" s="785"/>
      <c r="B1391" s="433" t="s">
        <v>5680</v>
      </c>
      <c r="C1391" s="433" t="s">
        <v>5687</v>
      </c>
      <c r="D1391" s="432">
        <v>43748</v>
      </c>
      <c r="E1391" s="431"/>
      <c r="F1391" s="430" t="s">
        <v>4939</v>
      </c>
      <c r="G1391" s="774" t="s">
        <v>5686</v>
      </c>
      <c r="H1391" s="775"/>
      <c r="I1391" s="776"/>
      <c r="J1391" s="429" t="s">
        <v>6</v>
      </c>
      <c r="K1391" s="428"/>
      <c r="L1391" s="425" t="s">
        <v>3</v>
      </c>
      <c r="M1391" s="427">
        <v>335</v>
      </c>
      <c r="P1391" s="405"/>
      <c r="R1391" s="405"/>
    </row>
    <row r="1392" spans="1:18" s="396" customFormat="1" ht="22.5">
      <c r="A1392" s="785"/>
      <c r="B1392" s="394" t="s">
        <v>77</v>
      </c>
      <c r="C1392" s="374" t="s">
        <v>79</v>
      </c>
      <c r="D1392" s="394" t="s">
        <v>22</v>
      </c>
      <c r="E1392" s="758" t="s">
        <v>81</v>
      </c>
      <c r="F1392" s="758"/>
      <c r="G1392" s="777"/>
      <c r="H1392" s="778"/>
      <c r="I1392" s="779"/>
      <c r="J1392" s="426" t="s">
        <v>17</v>
      </c>
      <c r="K1392" s="425"/>
      <c r="L1392" s="419" t="s">
        <v>3</v>
      </c>
      <c r="M1392" s="424">
        <v>514.61</v>
      </c>
      <c r="P1392" s="405"/>
      <c r="R1392" s="405"/>
    </row>
    <row r="1393" spans="1:18" s="396" customFormat="1">
      <c r="A1393" s="785"/>
      <c r="B1393" s="394"/>
      <c r="C1393" s="374"/>
      <c r="D1393" s="394"/>
      <c r="E1393" s="394"/>
      <c r="F1393" s="394"/>
      <c r="G1393" s="423"/>
      <c r="H1393" s="422"/>
      <c r="I1393" s="421"/>
      <c r="J1393" s="420" t="s">
        <v>5</v>
      </c>
      <c r="K1393" s="419"/>
      <c r="L1393" s="419" t="s">
        <v>3</v>
      </c>
      <c r="M1393" s="418">
        <v>18</v>
      </c>
      <c r="P1393" s="405"/>
      <c r="R1393" s="405"/>
    </row>
    <row r="1394" spans="1:18" s="396" customFormat="1" ht="13.5" thickBot="1">
      <c r="A1394" s="786"/>
      <c r="B1394" s="417" t="s">
        <v>4991</v>
      </c>
      <c r="C1394" s="416" t="s">
        <v>5686</v>
      </c>
      <c r="D1394" s="415">
        <v>43749</v>
      </c>
      <c r="E1394" s="414" t="s">
        <v>4</v>
      </c>
      <c r="F1394" s="413" t="s">
        <v>5685</v>
      </c>
      <c r="G1394" s="412"/>
      <c r="H1394" s="411"/>
      <c r="I1394" s="410"/>
      <c r="J1394" s="409" t="s">
        <v>4893</v>
      </c>
      <c r="K1394" s="408"/>
      <c r="L1394" s="407"/>
      <c r="M1394" s="406"/>
      <c r="P1394" s="405"/>
      <c r="R1394" s="405"/>
    </row>
    <row r="1395" spans="1:18" s="396" customFormat="1" ht="22.5">
      <c r="A1395" s="784">
        <v>276</v>
      </c>
      <c r="B1395" s="437" t="s">
        <v>76</v>
      </c>
      <c r="C1395" s="438" t="s">
        <v>78</v>
      </c>
      <c r="D1395" s="437" t="s">
        <v>23</v>
      </c>
      <c r="E1395" s="772" t="s">
        <v>80</v>
      </c>
      <c r="F1395" s="772"/>
      <c r="G1395" s="772" t="s">
        <v>71</v>
      </c>
      <c r="H1395" s="773"/>
      <c r="I1395" s="436"/>
      <c r="J1395" s="435"/>
      <c r="K1395" s="435"/>
      <c r="L1395" s="435"/>
      <c r="M1395" s="434"/>
      <c r="P1395" s="405"/>
      <c r="R1395" s="405"/>
    </row>
    <row r="1396" spans="1:18" s="396" customFormat="1" ht="78.75">
      <c r="A1396" s="785"/>
      <c r="B1396" s="433" t="s">
        <v>5680</v>
      </c>
      <c r="C1396" s="433" t="s">
        <v>5684</v>
      </c>
      <c r="D1396" s="432">
        <v>43766</v>
      </c>
      <c r="E1396" s="431"/>
      <c r="F1396" s="430" t="s">
        <v>4965</v>
      </c>
      <c r="G1396" s="774" t="s">
        <v>4953</v>
      </c>
      <c r="H1396" s="775"/>
      <c r="I1396" s="776"/>
      <c r="J1396" s="429" t="s">
        <v>6</v>
      </c>
      <c r="K1396" s="428"/>
      <c r="L1396" s="425" t="s">
        <v>3</v>
      </c>
      <c r="M1396" s="427">
        <v>530</v>
      </c>
      <c r="P1396" s="405"/>
      <c r="R1396" s="405"/>
    </row>
    <row r="1397" spans="1:18" s="396" customFormat="1" ht="22.5">
      <c r="A1397" s="785"/>
      <c r="B1397" s="394" t="s">
        <v>77</v>
      </c>
      <c r="C1397" s="374" t="s">
        <v>79</v>
      </c>
      <c r="D1397" s="394" t="s">
        <v>22</v>
      </c>
      <c r="E1397" s="758" t="s">
        <v>81</v>
      </c>
      <c r="F1397" s="758"/>
      <c r="G1397" s="777"/>
      <c r="H1397" s="778"/>
      <c r="I1397" s="779"/>
      <c r="J1397" s="426" t="s">
        <v>17</v>
      </c>
      <c r="K1397" s="425"/>
      <c r="L1397" s="419" t="s">
        <v>3</v>
      </c>
      <c r="M1397" s="424">
        <v>423.6</v>
      </c>
      <c r="P1397" s="405"/>
      <c r="R1397" s="405"/>
    </row>
    <row r="1398" spans="1:18" s="396" customFormat="1">
      <c r="A1398" s="785"/>
      <c r="B1398" s="394"/>
      <c r="C1398" s="374"/>
      <c r="D1398" s="394"/>
      <c r="E1398" s="394"/>
      <c r="F1398" s="394"/>
      <c r="G1398" s="423"/>
      <c r="H1398" s="422"/>
      <c r="I1398" s="421"/>
      <c r="J1398" s="420" t="s">
        <v>5</v>
      </c>
      <c r="K1398" s="419"/>
      <c r="L1398" s="419" t="s">
        <v>3</v>
      </c>
      <c r="M1398" s="418">
        <v>108</v>
      </c>
      <c r="P1398" s="405"/>
      <c r="R1398" s="405"/>
    </row>
    <row r="1399" spans="1:18" s="396" customFormat="1" ht="13.5" thickBot="1">
      <c r="A1399" s="786"/>
      <c r="B1399" s="417" t="s">
        <v>4991</v>
      </c>
      <c r="C1399" s="416" t="s">
        <v>4953</v>
      </c>
      <c r="D1399" s="415">
        <v>43768</v>
      </c>
      <c r="E1399" s="414" t="s">
        <v>4</v>
      </c>
      <c r="F1399" s="413" t="s">
        <v>5683</v>
      </c>
      <c r="G1399" s="412"/>
      <c r="H1399" s="411"/>
      <c r="I1399" s="410"/>
      <c r="J1399" s="409" t="s">
        <v>4893</v>
      </c>
      <c r="K1399" s="408"/>
      <c r="L1399" s="407" t="s">
        <v>3</v>
      </c>
      <c r="M1399" s="406">
        <v>60</v>
      </c>
      <c r="P1399" s="405"/>
      <c r="R1399" s="405"/>
    </row>
    <row r="1400" spans="1:18" s="396" customFormat="1" ht="22.5">
      <c r="A1400" s="784">
        <v>277</v>
      </c>
      <c r="B1400" s="437" t="s">
        <v>76</v>
      </c>
      <c r="C1400" s="438" t="s">
        <v>78</v>
      </c>
      <c r="D1400" s="437" t="s">
        <v>23</v>
      </c>
      <c r="E1400" s="772" t="s">
        <v>80</v>
      </c>
      <c r="F1400" s="772"/>
      <c r="G1400" s="772" t="s">
        <v>71</v>
      </c>
      <c r="H1400" s="773"/>
      <c r="I1400" s="436"/>
      <c r="J1400" s="435"/>
      <c r="K1400" s="435"/>
      <c r="L1400" s="435"/>
      <c r="M1400" s="434"/>
      <c r="P1400" s="405"/>
      <c r="R1400" s="405"/>
    </row>
    <row r="1401" spans="1:18" s="396" customFormat="1" ht="20.45" customHeight="1">
      <c r="A1401" s="785"/>
      <c r="B1401" s="433" t="s">
        <v>5680</v>
      </c>
      <c r="C1401" s="433" t="s">
        <v>5682</v>
      </c>
      <c r="D1401" s="432">
        <v>43810</v>
      </c>
      <c r="E1401" s="431"/>
      <c r="F1401" s="430" t="s">
        <v>4911</v>
      </c>
      <c r="G1401" s="774" t="s">
        <v>5681</v>
      </c>
      <c r="H1401" s="775"/>
      <c r="I1401" s="776"/>
      <c r="J1401" s="429" t="s">
        <v>6</v>
      </c>
      <c r="K1401" s="428"/>
      <c r="L1401" s="425" t="s">
        <v>3</v>
      </c>
      <c r="M1401" s="427">
        <v>368</v>
      </c>
      <c r="P1401" s="405"/>
      <c r="R1401" s="405"/>
    </row>
    <row r="1402" spans="1:18" s="396" customFormat="1" ht="22.5">
      <c r="A1402" s="785"/>
      <c r="B1402" s="394" t="s">
        <v>77</v>
      </c>
      <c r="C1402" s="374" t="s">
        <v>79</v>
      </c>
      <c r="D1402" s="394" t="s">
        <v>22</v>
      </c>
      <c r="E1402" s="758" t="s">
        <v>81</v>
      </c>
      <c r="F1402" s="758"/>
      <c r="G1402" s="777"/>
      <c r="H1402" s="778"/>
      <c r="I1402" s="779"/>
      <c r="J1402" s="426" t="s">
        <v>17</v>
      </c>
      <c r="K1402" s="425"/>
      <c r="L1402" s="419" t="s">
        <v>3</v>
      </c>
      <c r="M1402" s="424">
        <v>566.61</v>
      </c>
      <c r="P1402" s="405"/>
      <c r="R1402" s="405"/>
    </row>
    <row r="1403" spans="1:18" s="396" customFormat="1">
      <c r="A1403" s="785"/>
      <c r="B1403" s="394"/>
      <c r="C1403" s="374"/>
      <c r="D1403" s="394"/>
      <c r="E1403" s="394"/>
      <c r="F1403" s="394"/>
      <c r="G1403" s="423"/>
      <c r="H1403" s="422"/>
      <c r="I1403" s="421"/>
      <c r="J1403" s="420" t="s">
        <v>5</v>
      </c>
      <c r="K1403" s="419"/>
      <c r="L1403" s="419" t="s">
        <v>3</v>
      </c>
      <c r="M1403" s="418">
        <v>74</v>
      </c>
      <c r="P1403" s="405"/>
      <c r="R1403" s="405"/>
    </row>
    <row r="1404" spans="1:18" s="396" customFormat="1" ht="13.5" thickBot="1">
      <c r="A1404" s="786"/>
      <c r="B1404" s="417" t="s">
        <v>4991</v>
      </c>
      <c r="C1404" s="416" t="s">
        <v>5681</v>
      </c>
      <c r="D1404" s="415">
        <v>43812</v>
      </c>
      <c r="E1404" s="414" t="s">
        <v>4</v>
      </c>
      <c r="F1404" s="413" t="s">
        <v>4904</v>
      </c>
      <c r="G1404" s="412"/>
      <c r="H1404" s="411"/>
      <c r="I1404" s="410"/>
      <c r="J1404" s="409" t="s">
        <v>4893</v>
      </c>
      <c r="K1404" s="408"/>
      <c r="L1404" s="407"/>
      <c r="M1404" s="406"/>
      <c r="P1404" s="405"/>
      <c r="R1404" s="405"/>
    </row>
    <row r="1405" spans="1:18" s="396" customFormat="1" ht="22.5">
      <c r="A1405" s="784">
        <v>278</v>
      </c>
      <c r="B1405" s="437" t="s">
        <v>76</v>
      </c>
      <c r="C1405" s="438" t="s">
        <v>78</v>
      </c>
      <c r="D1405" s="437" t="s">
        <v>23</v>
      </c>
      <c r="E1405" s="772" t="s">
        <v>80</v>
      </c>
      <c r="F1405" s="772"/>
      <c r="G1405" s="772" t="s">
        <v>71</v>
      </c>
      <c r="H1405" s="773"/>
      <c r="I1405" s="436"/>
      <c r="J1405" s="435"/>
      <c r="K1405" s="435"/>
      <c r="L1405" s="435"/>
      <c r="M1405" s="434"/>
      <c r="P1405" s="405"/>
      <c r="R1405" s="405"/>
    </row>
    <row r="1406" spans="1:18" s="396" customFormat="1" ht="78.75">
      <c r="A1406" s="785"/>
      <c r="B1406" s="433" t="s">
        <v>5680</v>
      </c>
      <c r="C1406" s="433" t="s">
        <v>5679</v>
      </c>
      <c r="D1406" s="432">
        <v>43858</v>
      </c>
      <c r="E1406" s="431"/>
      <c r="F1406" s="430" t="s">
        <v>5212</v>
      </c>
      <c r="G1406" s="774" t="s">
        <v>5678</v>
      </c>
      <c r="H1406" s="775"/>
      <c r="I1406" s="776"/>
      <c r="J1406" s="429" t="s">
        <v>6</v>
      </c>
      <c r="K1406" s="428"/>
      <c r="L1406" s="425" t="s">
        <v>3</v>
      </c>
      <c r="M1406" s="427">
        <v>533.46</v>
      </c>
      <c r="P1406" s="405"/>
      <c r="R1406" s="405"/>
    </row>
    <row r="1407" spans="1:18" s="396" customFormat="1" ht="22.5">
      <c r="A1407" s="785"/>
      <c r="B1407" s="394" t="s">
        <v>77</v>
      </c>
      <c r="C1407" s="374" t="s">
        <v>79</v>
      </c>
      <c r="D1407" s="394" t="s">
        <v>22</v>
      </c>
      <c r="E1407" s="758" t="s">
        <v>81</v>
      </c>
      <c r="F1407" s="758"/>
      <c r="G1407" s="777"/>
      <c r="H1407" s="778"/>
      <c r="I1407" s="779"/>
      <c r="J1407" s="426" t="s">
        <v>17</v>
      </c>
      <c r="K1407" s="425"/>
      <c r="L1407" s="419" t="s">
        <v>3</v>
      </c>
      <c r="M1407" s="424">
        <v>365.6</v>
      </c>
      <c r="P1407" s="405"/>
      <c r="R1407" s="405"/>
    </row>
    <row r="1408" spans="1:18" s="396" customFormat="1">
      <c r="A1408" s="785"/>
      <c r="B1408" s="394"/>
      <c r="C1408" s="374"/>
      <c r="D1408" s="394"/>
      <c r="E1408" s="394"/>
      <c r="F1408" s="394"/>
      <c r="G1408" s="423"/>
      <c r="H1408" s="422"/>
      <c r="I1408" s="421"/>
      <c r="J1408" s="420" t="s">
        <v>5</v>
      </c>
      <c r="K1408" s="419"/>
      <c r="L1408" s="419" t="s">
        <v>3</v>
      </c>
      <c r="M1408" s="418">
        <v>112</v>
      </c>
      <c r="P1408" s="405"/>
      <c r="R1408" s="405"/>
    </row>
    <row r="1409" spans="1:18" s="396" customFormat="1" ht="13.5" thickBot="1">
      <c r="A1409" s="786"/>
      <c r="B1409" s="417" t="s">
        <v>4991</v>
      </c>
      <c r="C1409" s="416" t="s">
        <v>5678</v>
      </c>
      <c r="D1409" s="415">
        <v>43860</v>
      </c>
      <c r="E1409" s="414" t="s">
        <v>4</v>
      </c>
      <c r="F1409" s="413" t="s">
        <v>5540</v>
      </c>
      <c r="G1409" s="412"/>
      <c r="H1409" s="411"/>
      <c r="I1409" s="410"/>
      <c r="J1409" s="409" t="s">
        <v>4893</v>
      </c>
      <c r="K1409" s="408"/>
      <c r="L1409" s="407"/>
      <c r="M1409" s="406"/>
      <c r="P1409" s="405"/>
      <c r="R1409" s="405"/>
    </row>
    <row r="1410" spans="1:18" s="396" customFormat="1" ht="22.5">
      <c r="A1410" s="784">
        <v>279</v>
      </c>
      <c r="B1410" s="437" t="s">
        <v>76</v>
      </c>
      <c r="C1410" s="438" t="s">
        <v>78</v>
      </c>
      <c r="D1410" s="437" t="s">
        <v>23</v>
      </c>
      <c r="E1410" s="772" t="s">
        <v>80</v>
      </c>
      <c r="F1410" s="772"/>
      <c r="G1410" s="772" t="s">
        <v>71</v>
      </c>
      <c r="H1410" s="773"/>
      <c r="I1410" s="436"/>
      <c r="J1410" s="435"/>
      <c r="K1410" s="435"/>
      <c r="L1410" s="435"/>
      <c r="M1410" s="434"/>
      <c r="P1410" s="405"/>
      <c r="R1410" s="405"/>
    </row>
    <row r="1411" spans="1:18" s="396" customFormat="1" ht="67.5">
      <c r="A1411" s="785"/>
      <c r="B1411" s="433" t="s">
        <v>5677</v>
      </c>
      <c r="C1411" s="433" t="s">
        <v>5676</v>
      </c>
      <c r="D1411" s="432">
        <v>43762</v>
      </c>
      <c r="E1411" s="431"/>
      <c r="F1411" s="430" t="s">
        <v>5675</v>
      </c>
      <c r="G1411" s="774" t="s">
        <v>5650</v>
      </c>
      <c r="H1411" s="775"/>
      <c r="I1411" s="776"/>
      <c r="J1411" s="429" t="s">
        <v>6</v>
      </c>
      <c r="K1411" s="428"/>
      <c r="L1411" s="425" t="s">
        <v>3</v>
      </c>
      <c r="M1411" s="427">
        <v>104.45</v>
      </c>
      <c r="P1411" s="405"/>
      <c r="R1411" s="405"/>
    </row>
    <row r="1412" spans="1:18" s="396" customFormat="1" ht="22.5">
      <c r="A1412" s="785"/>
      <c r="B1412" s="394" t="s">
        <v>77</v>
      </c>
      <c r="C1412" s="374" t="s">
        <v>79</v>
      </c>
      <c r="D1412" s="394" t="s">
        <v>22</v>
      </c>
      <c r="E1412" s="758" t="s">
        <v>81</v>
      </c>
      <c r="F1412" s="758"/>
      <c r="G1412" s="777"/>
      <c r="H1412" s="778"/>
      <c r="I1412" s="779"/>
      <c r="J1412" s="426" t="s">
        <v>17</v>
      </c>
      <c r="K1412" s="425"/>
      <c r="L1412" s="419" t="s">
        <v>3</v>
      </c>
      <c r="M1412" s="424">
        <v>355.96</v>
      </c>
      <c r="P1412" s="405"/>
      <c r="R1412" s="405"/>
    </row>
    <row r="1413" spans="1:18" s="396" customFormat="1">
      <c r="A1413" s="785"/>
      <c r="B1413" s="394"/>
      <c r="C1413" s="374"/>
      <c r="D1413" s="394"/>
      <c r="E1413" s="394"/>
      <c r="F1413" s="394"/>
      <c r="G1413" s="423"/>
      <c r="H1413" s="422"/>
      <c r="I1413" s="421"/>
      <c r="J1413" s="420" t="s">
        <v>5</v>
      </c>
      <c r="K1413" s="419"/>
      <c r="L1413" s="419"/>
      <c r="M1413" s="418"/>
      <c r="P1413" s="405"/>
      <c r="R1413" s="405"/>
    </row>
    <row r="1414" spans="1:18" s="396" customFormat="1" ht="13.5" thickBot="1">
      <c r="A1414" s="786"/>
      <c r="B1414" s="417" t="s">
        <v>5674</v>
      </c>
      <c r="C1414" s="416" t="s">
        <v>5650</v>
      </c>
      <c r="D1414" s="415">
        <v>43763</v>
      </c>
      <c r="E1414" s="414" t="s">
        <v>4</v>
      </c>
      <c r="F1414" s="413" t="s">
        <v>5673</v>
      </c>
      <c r="G1414" s="412"/>
      <c r="H1414" s="411"/>
      <c r="I1414" s="410"/>
      <c r="J1414" s="409" t="s">
        <v>4893</v>
      </c>
      <c r="K1414" s="408"/>
      <c r="L1414" s="407"/>
      <c r="M1414" s="406"/>
      <c r="P1414" s="405"/>
      <c r="R1414" s="405"/>
    </row>
    <row r="1415" spans="1:18" s="396" customFormat="1" ht="22.5">
      <c r="A1415" s="784">
        <v>280</v>
      </c>
      <c r="B1415" s="437" t="s">
        <v>76</v>
      </c>
      <c r="C1415" s="438" t="s">
        <v>78</v>
      </c>
      <c r="D1415" s="437" t="s">
        <v>23</v>
      </c>
      <c r="E1415" s="772" t="s">
        <v>80</v>
      </c>
      <c r="F1415" s="772"/>
      <c r="G1415" s="772" t="s">
        <v>71</v>
      </c>
      <c r="H1415" s="773"/>
      <c r="I1415" s="436"/>
      <c r="J1415" s="435"/>
      <c r="K1415" s="435"/>
      <c r="L1415" s="435"/>
      <c r="M1415" s="434"/>
      <c r="P1415" s="405"/>
      <c r="R1415" s="405"/>
    </row>
    <row r="1416" spans="1:18" s="396" customFormat="1" ht="101.25">
      <c r="A1416" s="785"/>
      <c r="B1416" s="433" t="s">
        <v>5672</v>
      </c>
      <c r="C1416" s="433" t="s">
        <v>5671</v>
      </c>
      <c r="D1416" s="432">
        <v>43801</v>
      </c>
      <c r="E1416" s="431"/>
      <c r="F1416" s="430" t="s">
        <v>5670</v>
      </c>
      <c r="G1416" s="774" t="s">
        <v>5668</v>
      </c>
      <c r="H1416" s="775"/>
      <c r="I1416" s="776"/>
      <c r="J1416" s="429" t="s">
        <v>6</v>
      </c>
      <c r="K1416" s="428"/>
      <c r="L1416" s="425" t="s">
        <v>3</v>
      </c>
      <c r="M1416" s="427">
        <v>816</v>
      </c>
      <c r="P1416" s="405"/>
      <c r="R1416" s="405"/>
    </row>
    <row r="1417" spans="1:18" s="396" customFormat="1" ht="22.5">
      <c r="A1417" s="785"/>
      <c r="B1417" s="394" t="s">
        <v>77</v>
      </c>
      <c r="C1417" s="374" t="s">
        <v>79</v>
      </c>
      <c r="D1417" s="394" t="s">
        <v>22</v>
      </c>
      <c r="E1417" s="758" t="s">
        <v>81</v>
      </c>
      <c r="F1417" s="758"/>
      <c r="G1417" s="777"/>
      <c r="H1417" s="778"/>
      <c r="I1417" s="779"/>
      <c r="J1417" s="426" t="s">
        <v>17</v>
      </c>
      <c r="K1417" s="425"/>
      <c r="L1417" s="419" t="s">
        <v>3</v>
      </c>
      <c r="M1417" s="424">
        <v>754.79</v>
      </c>
      <c r="P1417" s="405"/>
      <c r="R1417" s="405"/>
    </row>
    <row r="1418" spans="1:18" s="396" customFormat="1">
      <c r="A1418" s="785"/>
      <c r="B1418" s="394"/>
      <c r="C1418" s="374"/>
      <c r="D1418" s="394"/>
      <c r="E1418" s="394"/>
      <c r="F1418" s="394"/>
      <c r="G1418" s="423"/>
      <c r="H1418" s="422"/>
      <c r="I1418" s="421"/>
      <c r="J1418" s="420" t="s">
        <v>5</v>
      </c>
      <c r="K1418" s="419"/>
      <c r="L1418" s="419" t="s">
        <v>93</v>
      </c>
      <c r="M1418" s="418">
        <v>135</v>
      </c>
      <c r="P1418" s="405"/>
      <c r="R1418" s="405"/>
    </row>
    <row r="1419" spans="1:18" s="396" customFormat="1" ht="13.5" thickBot="1">
      <c r="A1419" s="786"/>
      <c r="B1419" s="417" t="s">
        <v>5669</v>
      </c>
      <c r="C1419" s="416" t="s">
        <v>5668</v>
      </c>
      <c r="D1419" s="415">
        <v>43805</v>
      </c>
      <c r="E1419" s="414" t="s">
        <v>4</v>
      </c>
      <c r="F1419" s="413" t="s">
        <v>5667</v>
      </c>
      <c r="G1419" s="412"/>
      <c r="H1419" s="411"/>
      <c r="I1419" s="410"/>
      <c r="J1419" s="409" t="s">
        <v>4893</v>
      </c>
      <c r="K1419" s="408"/>
      <c r="L1419" s="407"/>
      <c r="M1419" s="406"/>
      <c r="P1419" s="405"/>
      <c r="R1419" s="405"/>
    </row>
    <row r="1420" spans="1:18" s="396" customFormat="1" ht="22.5">
      <c r="A1420" s="784">
        <v>281</v>
      </c>
      <c r="B1420" s="437" t="s">
        <v>76</v>
      </c>
      <c r="C1420" s="438" t="s">
        <v>78</v>
      </c>
      <c r="D1420" s="437" t="s">
        <v>23</v>
      </c>
      <c r="E1420" s="772" t="s">
        <v>80</v>
      </c>
      <c r="F1420" s="772"/>
      <c r="G1420" s="772" t="s">
        <v>71</v>
      </c>
      <c r="H1420" s="773"/>
      <c r="I1420" s="436"/>
      <c r="J1420" s="435"/>
      <c r="K1420" s="435"/>
      <c r="L1420" s="435"/>
      <c r="M1420" s="434"/>
      <c r="P1420" s="405"/>
      <c r="R1420" s="405"/>
    </row>
    <row r="1421" spans="1:18" s="396" customFormat="1" ht="90">
      <c r="A1421" s="785"/>
      <c r="B1421" s="433" t="s">
        <v>5661</v>
      </c>
      <c r="C1421" s="433" t="s">
        <v>5666</v>
      </c>
      <c r="D1421" s="432">
        <v>43739</v>
      </c>
      <c r="E1421" s="431"/>
      <c r="F1421" s="430" t="s">
        <v>4965</v>
      </c>
      <c r="G1421" s="774" t="s">
        <v>4953</v>
      </c>
      <c r="H1421" s="775"/>
      <c r="I1421" s="776"/>
      <c r="J1421" s="429" t="s">
        <v>6</v>
      </c>
      <c r="K1421" s="428"/>
      <c r="L1421" s="425" t="s">
        <v>3</v>
      </c>
      <c r="M1421" s="427">
        <v>551.76</v>
      </c>
      <c r="P1421" s="405"/>
      <c r="R1421" s="405"/>
    </row>
    <row r="1422" spans="1:18" s="396" customFormat="1" ht="22.5">
      <c r="A1422" s="785"/>
      <c r="B1422" s="394" t="s">
        <v>77</v>
      </c>
      <c r="C1422" s="374" t="s">
        <v>79</v>
      </c>
      <c r="D1422" s="394" t="s">
        <v>22</v>
      </c>
      <c r="E1422" s="758" t="s">
        <v>81</v>
      </c>
      <c r="F1422" s="758"/>
      <c r="G1422" s="777"/>
      <c r="H1422" s="778"/>
      <c r="I1422" s="779"/>
      <c r="J1422" s="426" t="s">
        <v>17</v>
      </c>
      <c r="K1422" s="425"/>
      <c r="L1422" s="419" t="s">
        <v>3</v>
      </c>
      <c r="M1422" s="424">
        <v>279.95999999999998</v>
      </c>
      <c r="P1422" s="405"/>
      <c r="R1422" s="405"/>
    </row>
    <row r="1423" spans="1:18" s="396" customFormat="1">
      <c r="A1423" s="785"/>
      <c r="B1423" s="394"/>
      <c r="C1423" s="374"/>
      <c r="D1423" s="394"/>
      <c r="E1423" s="394"/>
      <c r="F1423" s="394"/>
      <c r="G1423" s="423"/>
      <c r="H1423" s="422"/>
      <c r="I1423" s="421"/>
      <c r="J1423" s="420" t="s">
        <v>5</v>
      </c>
      <c r="K1423" s="419"/>
      <c r="L1423" s="419"/>
      <c r="M1423" s="418"/>
      <c r="P1423" s="405"/>
      <c r="R1423" s="405"/>
    </row>
    <row r="1424" spans="1:18" s="396" customFormat="1" ht="13.5" thickBot="1">
      <c r="A1424" s="786"/>
      <c r="B1424" s="417" t="s">
        <v>5658</v>
      </c>
      <c r="C1424" s="416" t="s">
        <v>4953</v>
      </c>
      <c r="D1424" s="415">
        <v>43743</v>
      </c>
      <c r="E1424" s="414" t="s">
        <v>4</v>
      </c>
      <c r="F1424" s="413" t="s">
        <v>5665</v>
      </c>
      <c r="G1424" s="412"/>
      <c r="H1424" s="411"/>
      <c r="I1424" s="410"/>
      <c r="J1424" s="409" t="s">
        <v>4893</v>
      </c>
      <c r="K1424" s="408"/>
      <c r="L1424" s="407"/>
      <c r="M1424" s="406"/>
      <c r="P1424" s="405"/>
      <c r="R1424" s="405"/>
    </row>
    <row r="1425" spans="1:18" s="396" customFormat="1" ht="22.5">
      <c r="A1425" s="784">
        <v>282</v>
      </c>
      <c r="B1425" s="437" t="s">
        <v>76</v>
      </c>
      <c r="C1425" s="438" t="s">
        <v>78</v>
      </c>
      <c r="D1425" s="437" t="s">
        <v>23</v>
      </c>
      <c r="E1425" s="772" t="s">
        <v>80</v>
      </c>
      <c r="F1425" s="772"/>
      <c r="G1425" s="772" t="s">
        <v>71</v>
      </c>
      <c r="H1425" s="773"/>
      <c r="I1425" s="436"/>
      <c r="J1425" s="435"/>
      <c r="K1425" s="435"/>
      <c r="L1425" s="435"/>
      <c r="M1425" s="434"/>
      <c r="P1425" s="405"/>
      <c r="R1425" s="405"/>
    </row>
    <row r="1426" spans="1:18" s="396" customFormat="1" ht="90">
      <c r="A1426" s="785"/>
      <c r="B1426" s="433" t="s">
        <v>5661</v>
      </c>
      <c r="C1426" s="433" t="s">
        <v>5664</v>
      </c>
      <c r="D1426" s="432">
        <v>43767</v>
      </c>
      <c r="E1426" s="431"/>
      <c r="F1426" s="430" t="s">
        <v>5663</v>
      </c>
      <c r="G1426" s="774" t="s">
        <v>5657</v>
      </c>
      <c r="H1426" s="775"/>
      <c r="I1426" s="776"/>
      <c r="J1426" s="429" t="s">
        <v>6</v>
      </c>
      <c r="K1426" s="428"/>
      <c r="L1426" s="425" t="s">
        <v>3</v>
      </c>
      <c r="M1426" s="427">
        <v>185</v>
      </c>
      <c r="P1426" s="405"/>
      <c r="R1426" s="405"/>
    </row>
    <row r="1427" spans="1:18" s="396" customFormat="1" ht="22.5">
      <c r="A1427" s="785"/>
      <c r="B1427" s="394" t="s">
        <v>77</v>
      </c>
      <c r="C1427" s="374" t="s">
        <v>79</v>
      </c>
      <c r="D1427" s="394" t="s">
        <v>22</v>
      </c>
      <c r="E1427" s="758" t="s">
        <v>81</v>
      </c>
      <c r="F1427" s="758"/>
      <c r="G1427" s="777"/>
      <c r="H1427" s="778"/>
      <c r="I1427" s="779"/>
      <c r="J1427" s="426" t="s">
        <v>17</v>
      </c>
      <c r="K1427" s="425"/>
      <c r="L1427" s="419" t="s">
        <v>3</v>
      </c>
      <c r="M1427" s="424">
        <v>321.60000000000002</v>
      </c>
      <c r="P1427" s="405"/>
      <c r="R1427" s="405"/>
    </row>
    <row r="1428" spans="1:18" s="396" customFormat="1">
      <c r="A1428" s="785"/>
      <c r="B1428" s="394"/>
      <c r="C1428" s="374"/>
      <c r="D1428" s="394"/>
      <c r="E1428" s="394"/>
      <c r="F1428" s="394"/>
      <c r="G1428" s="423"/>
      <c r="H1428" s="422"/>
      <c r="I1428" s="421"/>
      <c r="J1428" s="420" t="s">
        <v>5</v>
      </c>
      <c r="K1428" s="419"/>
      <c r="L1428" s="419" t="s">
        <v>3</v>
      </c>
      <c r="M1428" s="418">
        <v>71.75</v>
      </c>
      <c r="P1428" s="405"/>
      <c r="R1428" s="405"/>
    </row>
    <row r="1429" spans="1:18" s="396" customFormat="1" ht="13.5" thickBot="1">
      <c r="A1429" s="786"/>
      <c r="B1429" s="417" t="s">
        <v>5658</v>
      </c>
      <c r="C1429" s="416" t="s">
        <v>5657</v>
      </c>
      <c r="D1429" s="415">
        <v>43768</v>
      </c>
      <c r="E1429" s="414" t="s">
        <v>4</v>
      </c>
      <c r="F1429" s="413" t="s">
        <v>5662</v>
      </c>
      <c r="G1429" s="412"/>
      <c r="H1429" s="411"/>
      <c r="I1429" s="410"/>
      <c r="J1429" s="409" t="s">
        <v>4893</v>
      </c>
      <c r="K1429" s="408"/>
      <c r="L1429" s="407" t="s">
        <v>3</v>
      </c>
      <c r="M1429" s="406">
        <v>80.010000000000005</v>
      </c>
      <c r="P1429" s="405"/>
      <c r="R1429" s="405"/>
    </row>
    <row r="1430" spans="1:18" s="396" customFormat="1" ht="22.5">
      <c r="A1430" s="784">
        <v>283</v>
      </c>
      <c r="B1430" s="437" t="s">
        <v>76</v>
      </c>
      <c r="C1430" s="438" t="s">
        <v>78</v>
      </c>
      <c r="D1430" s="437" t="s">
        <v>23</v>
      </c>
      <c r="E1430" s="772" t="s">
        <v>80</v>
      </c>
      <c r="F1430" s="772"/>
      <c r="G1430" s="772" t="s">
        <v>71</v>
      </c>
      <c r="H1430" s="773"/>
      <c r="I1430" s="436"/>
      <c r="J1430" s="435"/>
      <c r="K1430" s="435"/>
      <c r="L1430" s="435"/>
      <c r="M1430" s="434"/>
      <c r="P1430" s="405"/>
      <c r="R1430" s="405"/>
    </row>
    <row r="1431" spans="1:18" s="396" customFormat="1" ht="20.45" customHeight="1">
      <c r="A1431" s="785"/>
      <c r="B1431" s="433" t="s">
        <v>5661</v>
      </c>
      <c r="C1431" s="433" t="s">
        <v>5660</v>
      </c>
      <c r="D1431" s="432">
        <v>43880</v>
      </c>
      <c r="E1431" s="431"/>
      <c r="F1431" s="430" t="s">
        <v>5659</v>
      </c>
      <c r="G1431" s="774" t="s">
        <v>5657</v>
      </c>
      <c r="H1431" s="775"/>
      <c r="I1431" s="776"/>
      <c r="J1431" s="429" t="s">
        <v>6</v>
      </c>
      <c r="K1431" s="428"/>
      <c r="L1431" s="425" t="s">
        <v>3</v>
      </c>
      <c r="M1431" s="427">
        <v>116.63</v>
      </c>
      <c r="P1431" s="405"/>
      <c r="R1431" s="405"/>
    </row>
    <row r="1432" spans="1:18" s="396" customFormat="1" ht="22.5">
      <c r="A1432" s="785"/>
      <c r="B1432" s="394" t="s">
        <v>77</v>
      </c>
      <c r="C1432" s="374" t="s">
        <v>79</v>
      </c>
      <c r="D1432" s="394" t="s">
        <v>22</v>
      </c>
      <c r="E1432" s="758" t="s">
        <v>81</v>
      </c>
      <c r="F1432" s="758"/>
      <c r="G1432" s="777"/>
      <c r="H1432" s="778"/>
      <c r="I1432" s="779"/>
      <c r="J1432" s="426" t="s">
        <v>17</v>
      </c>
      <c r="K1432" s="425"/>
      <c r="L1432" s="419" t="s">
        <v>3</v>
      </c>
      <c r="M1432" s="424">
        <v>289.8</v>
      </c>
      <c r="P1432" s="405"/>
      <c r="R1432" s="405"/>
    </row>
    <row r="1433" spans="1:18" s="396" customFormat="1">
      <c r="A1433" s="785"/>
      <c r="B1433" s="394"/>
      <c r="C1433" s="374"/>
      <c r="D1433" s="394"/>
      <c r="E1433" s="394"/>
      <c r="F1433" s="394"/>
      <c r="G1433" s="423"/>
      <c r="H1433" s="422"/>
      <c r="I1433" s="421"/>
      <c r="J1433" s="420" t="s">
        <v>5</v>
      </c>
      <c r="K1433" s="419"/>
      <c r="L1433" s="419" t="s">
        <v>93</v>
      </c>
      <c r="M1433" s="418">
        <v>23</v>
      </c>
      <c r="P1433" s="405"/>
      <c r="R1433" s="405"/>
    </row>
    <row r="1434" spans="1:18" s="396" customFormat="1" ht="13.5" thickBot="1">
      <c r="A1434" s="786"/>
      <c r="B1434" s="417" t="s">
        <v>5658</v>
      </c>
      <c r="C1434" s="416" t="s">
        <v>5657</v>
      </c>
      <c r="D1434" s="415">
        <v>43881</v>
      </c>
      <c r="E1434" s="414" t="s">
        <v>4</v>
      </c>
      <c r="F1434" s="413" t="s">
        <v>5656</v>
      </c>
      <c r="G1434" s="412"/>
      <c r="H1434" s="411"/>
      <c r="I1434" s="410"/>
      <c r="J1434" s="409" t="s">
        <v>4893</v>
      </c>
      <c r="K1434" s="408"/>
      <c r="L1434" s="407" t="s">
        <v>3</v>
      </c>
      <c r="M1434" s="406">
        <v>75</v>
      </c>
      <c r="P1434" s="405"/>
      <c r="R1434" s="405"/>
    </row>
    <row r="1435" spans="1:18" s="396" customFormat="1" ht="22.5">
      <c r="A1435" s="784">
        <v>284</v>
      </c>
      <c r="B1435" s="437" t="s">
        <v>76</v>
      </c>
      <c r="C1435" s="438" t="s">
        <v>78</v>
      </c>
      <c r="D1435" s="437" t="s">
        <v>23</v>
      </c>
      <c r="E1435" s="772" t="s">
        <v>80</v>
      </c>
      <c r="F1435" s="772"/>
      <c r="G1435" s="772" t="s">
        <v>71</v>
      </c>
      <c r="H1435" s="773"/>
      <c r="I1435" s="436"/>
      <c r="J1435" s="435"/>
      <c r="K1435" s="435"/>
      <c r="L1435" s="435"/>
      <c r="M1435" s="434"/>
      <c r="P1435" s="405"/>
      <c r="R1435" s="405"/>
    </row>
    <row r="1436" spans="1:18" s="396" customFormat="1" ht="90">
      <c r="A1436" s="785"/>
      <c r="B1436" s="433" t="s">
        <v>5653</v>
      </c>
      <c r="C1436" s="433" t="s">
        <v>5655</v>
      </c>
      <c r="D1436" s="432">
        <v>43755</v>
      </c>
      <c r="E1436" s="431"/>
      <c r="F1436" s="430" t="s">
        <v>4916</v>
      </c>
      <c r="G1436" s="774" t="s">
        <v>5650</v>
      </c>
      <c r="H1436" s="775"/>
      <c r="I1436" s="776"/>
      <c r="J1436" s="429" t="s">
        <v>6</v>
      </c>
      <c r="K1436" s="428"/>
      <c r="L1436" s="425" t="s">
        <v>3</v>
      </c>
      <c r="M1436" s="427">
        <v>513.84</v>
      </c>
      <c r="P1436" s="405"/>
      <c r="R1436" s="405"/>
    </row>
    <row r="1437" spans="1:18" s="396" customFormat="1" ht="22.5">
      <c r="A1437" s="785"/>
      <c r="B1437" s="394" t="s">
        <v>77</v>
      </c>
      <c r="C1437" s="374" t="s">
        <v>79</v>
      </c>
      <c r="D1437" s="394" t="s">
        <v>22</v>
      </c>
      <c r="E1437" s="758" t="s">
        <v>81</v>
      </c>
      <c r="F1437" s="758"/>
      <c r="G1437" s="777"/>
      <c r="H1437" s="778"/>
      <c r="I1437" s="779"/>
      <c r="J1437" s="426" t="s">
        <v>17</v>
      </c>
      <c r="K1437" s="425"/>
      <c r="L1437" s="419" t="s">
        <v>3</v>
      </c>
      <c r="M1437" s="424">
        <v>246.6</v>
      </c>
      <c r="P1437" s="405"/>
      <c r="R1437" s="405"/>
    </row>
    <row r="1438" spans="1:18" s="396" customFormat="1">
      <c r="A1438" s="785"/>
      <c r="B1438" s="394"/>
      <c r="C1438" s="374"/>
      <c r="D1438" s="394"/>
      <c r="E1438" s="394"/>
      <c r="F1438" s="394"/>
      <c r="G1438" s="423"/>
      <c r="H1438" s="422"/>
      <c r="I1438" s="421"/>
      <c r="J1438" s="420" t="s">
        <v>5</v>
      </c>
      <c r="K1438" s="419"/>
      <c r="L1438" s="419" t="s">
        <v>3</v>
      </c>
      <c r="M1438" s="418">
        <v>34</v>
      </c>
      <c r="P1438" s="405"/>
      <c r="R1438" s="405"/>
    </row>
    <row r="1439" spans="1:18" s="396" customFormat="1" ht="13.5" thickBot="1">
      <c r="A1439" s="786"/>
      <c r="B1439" s="417" t="s">
        <v>5651</v>
      </c>
      <c r="C1439" s="416" t="s">
        <v>5650</v>
      </c>
      <c r="D1439" s="415">
        <v>43757</v>
      </c>
      <c r="E1439" s="414" t="s">
        <v>4</v>
      </c>
      <c r="F1439" s="413" t="s">
        <v>5654</v>
      </c>
      <c r="G1439" s="412"/>
      <c r="H1439" s="411"/>
      <c r="I1439" s="410"/>
      <c r="J1439" s="409" t="s">
        <v>4893</v>
      </c>
      <c r="K1439" s="408"/>
      <c r="L1439" s="407"/>
      <c r="M1439" s="406"/>
      <c r="P1439" s="405"/>
      <c r="R1439" s="405"/>
    </row>
    <row r="1440" spans="1:18" s="396" customFormat="1" ht="22.5">
      <c r="A1440" s="784">
        <v>285</v>
      </c>
      <c r="B1440" s="437" t="s">
        <v>76</v>
      </c>
      <c r="C1440" s="438" t="s">
        <v>78</v>
      </c>
      <c r="D1440" s="437" t="s">
        <v>23</v>
      </c>
      <c r="E1440" s="772" t="s">
        <v>80</v>
      </c>
      <c r="F1440" s="772"/>
      <c r="G1440" s="772" t="s">
        <v>71</v>
      </c>
      <c r="H1440" s="773"/>
      <c r="I1440" s="436"/>
      <c r="J1440" s="435"/>
      <c r="K1440" s="435"/>
      <c r="L1440" s="435"/>
      <c r="M1440" s="434"/>
      <c r="P1440" s="405"/>
      <c r="R1440" s="405"/>
    </row>
    <row r="1441" spans="1:18" s="396" customFormat="1" ht="123.75">
      <c r="A1441" s="785"/>
      <c r="B1441" s="433" t="s">
        <v>5653</v>
      </c>
      <c r="C1441" s="433" t="s">
        <v>5652</v>
      </c>
      <c r="D1441" s="432">
        <v>43870</v>
      </c>
      <c r="E1441" s="431"/>
      <c r="F1441" s="430" t="s">
        <v>4916</v>
      </c>
      <c r="G1441" s="774" t="s">
        <v>5650</v>
      </c>
      <c r="H1441" s="775"/>
      <c r="I1441" s="776"/>
      <c r="J1441" s="429" t="s">
        <v>6</v>
      </c>
      <c r="K1441" s="428"/>
      <c r="L1441" s="425" t="s">
        <v>3</v>
      </c>
      <c r="M1441" s="427">
        <v>434.88</v>
      </c>
      <c r="P1441" s="405"/>
      <c r="R1441" s="405"/>
    </row>
    <row r="1442" spans="1:18" s="396" customFormat="1" ht="22.5">
      <c r="A1442" s="785"/>
      <c r="B1442" s="394" t="s">
        <v>77</v>
      </c>
      <c r="C1442" s="374" t="s">
        <v>79</v>
      </c>
      <c r="D1442" s="394" t="s">
        <v>22</v>
      </c>
      <c r="E1442" s="758" t="s">
        <v>81</v>
      </c>
      <c r="F1442" s="758"/>
      <c r="G1442" s="777"/>
      <c r="H1442" s="778"/>
      <c r="I1442" s="779"/>
      <c r="J1442" s="426" t="s">
        <v>17</v>
      </c>
      <c r="K1442" s="425"/>
      <c r="L1442" s="419" t="s">
        <v>3</v>
      </c>
      <c r="M1442" s="424">
        <v>307.8</v>
      </c>
      <c r="P1442" s="405"/>
      <c r="R1442" s="405"/>
    </row>
    <row r="1443" spans="1:18" s="396" customFormat="1">
      <c r="A1443" s="785"/>
      <c r="B1443" s="394"/>
      <c r="C1443" s="374"/>
      <c r="D1443" s="394"/>
      <c r="E1443" s="394"/>
      <c r="F1443" s="394"/>
      <c r="G1443" s="423"/>
      <c r="H1443" s="422"/>
      <c r="I1443" s="421"/>
      <c r="J1443" s="420" t="s">
        <v>5</v>
      </c>
      <c r="K1443" s="419"/>
      <c r="L1443" s="419" t="s">
        <v>93</v>
      </c>
      <c r="M1443" s="418">
        <v>108</v>
      </c>
      <c r="P1443" s="405"/>
      <c r="R1443" s="405"/>
    </row>
    <row r="1444" spans="1:18" s="396" customFormat="1" ht="13.5" thickBot="1">
      <c r="A1444" s="786"/>
      <c r="B1444" s="417" t="s">
        <v>5651</v>
      </c>
      <c r="C1444" s="416" t="s">
        <v>5650</v>
      </c>
      <c r="D1444" s="415">
        <v>43872</v>
      </c>
      <c r="E1444" s="414" t="s">
        <v>4</v>
      </c>
      <c r="F1444" s="413" t="s">
        <v>5649</v>
      </c>
      <c r="G1444" s="412"/>
      <c r="H1444" s="411"/>
      <c r="I1444" s="410"/>
      <c r="J1444" s="409" t="s">
        <v>4893</v>
      </c>
      <c r="K1444" s="408"/>
      <c r="L1444" s="407"/>
      <c r="M1444" s="406"/>
      <c r="P1444" s="405"/>
      <c r="R1444" s="405"/>
    </row>
    <row r="1445" spans="1:18" s="396" customFormat="1" ht="22.5">
      <c r="A1445" s="784">
        <v>286</v>
      </c>
      <c r="B1445" s="437" t="s">
        <v>76</v>
      </c>
      <c r="C1445" s="438" t="s">
        <v>78</v>
      </c>
      <c r="D1445" s="437" t="s">
        <v>23</v>
      </c>
      <c r="E1445" s="772" t="s">
        <v>80</v>
      </c>
      <c r="F1445" s="772"/>
      <c r="G1445" s="772" t="s">
        <v>71</v>
      </c>
      <c r="H1445" s="773"/>
      <c r="I1445" s="436"/>
      <c r="J1445" s="435"/>
      <c r="K1445" s="435"/>
      <c r="L1445" s="435"/>
      <c r="M1445" s="434"/>
      <c r="P1445" s="405"/>
      <c r="R1445" s="405"/>
    </row>
    <row r="1446" spans="1:18" s="396" customFormat="1" ht="30.6" customHeight="1">
      <c r="A1446" s="785"/>
      <c r="B1446" s="433" t="s">
        <v>5648</v>
      </c>
      <c r="C1446" s="433" t="s">
        <v>5647</v>
      </c>
      <c r="D1446" s="432">
        <v>43807</v>
      </c>
      <c r="E1446" s="431"/>
      <c r="F1446" s="430" t="s">
        <v>4916</v>
      </c>
      <c r="G1446" s="774" t="s">
        <v>4953</v>
      </c>
      <c r="H1446" s="775"/>
      <c r="I1446" s="776"/>
      <c r="J1446" s="429" t="s">
        <v>6</v>
      </c>
      <c r="K1446" s="428"/>
      <c r="L1446" s="425" t="s">
        <v>3</v>
      </c>
      <c r="M1446" s="427">
        <v>383.82</v>
      </c>
      <c r="P1446" s="405"/>
      <c r="R1446" s="405"/>
    </row>
    <row r="1447" spans="1:18" s="396" customFormat="1" ht="22.5">
      <c r="A1447" s="785"/>
      <c r="B1447" s="394" t="s">
        <v>77</v>
      </c>
      <c r="C1447" s="374" t="s">
        <v>79</v>
      </c>
      <c r="D1447" s="394" t="s">
        <v>22</v>
      </c>
      <c r="E1447" s="758" t="s">
        <v>81</v>
      </c>
      <c r="F1447" s="758"/>
      <c r="G1447" s="777"/>
      <c r="H1447" s="778"/>
      <c r="I1447" s="779"/>
      <c r="J1447" s="426" t="s">
        <v>17</v>
      </c>
      <c r="K1447" s="425"/>
      <c r="L1447" s="419" t="s">
        <v>3</v>
      </c>
      <c r="M1447" s="424">
        <v>366</v>
      </c>
      <c r="P1447" s="405"/>
      <c r="R1447" s="405"/>
    </row>
    <row r="1448" spans="1:18" s="396" customFormat="1">
      <c r="A1448" s="785"/>
      <c r="B1448" s="394"/>
      <c r="C1448" s="374"/>
      <c r="D1448" s="394"/>
      <c r="E1448" s="394"/>
      <c r="F1448" s="394"/>
      <c r="G1448" s="423"/>
      <c r="H1448" s="422"/>
      <c r="I1448" s="421"/>
      <c r="J1448" s="420" t="s">
        <v>5</v>
      </c>
      <c r="K1448" s="419"/>
      <c r="L1448" s="419"/>
      <c r="M1448" s="418"/>
      <c r="P1448" s="405"/>
      <c r="R1448" s="405"/>
    </row>
    <row r="1449" spans="1:18" s="396" customFormat="1" ht="13.5" thickBot="1">
      <c r="A1449" s="786"/>
      <c r="B1449" s="417" t="s">
        <v>572</v>
      </c>
      <c r="C1449" s="416" t="s">
        <v>4953</v>
      </c>
      <c r="D1449" s="415">
        <v>43809</v>
      </c>
      <c r="E1449" s="414" t="s">
        <v>4</v>
      </c>
      <c r="F1449" s="413" t="s">
        <v>5531</v>
      </c>
      <c r="G1449" s="412"/>
      <c r="H1449" s="411"/>
      <c r="I1449" s="410"/>
      <c r="J1449" s="409" t="s">
        <v>4893</v>
      </c>
      <c r="K1449" s="408"/>
      <c r="L1449" s="407"/>
      <c r="M1449" s="406"/>
      <c r="P1449" s="405"/>
      <c r="R1449" s="405"/>
    </row>
    <row r="1450" spans="1:18" s="396" customFormat="1" ht="22.5">
      <c r="A1450" s="784">
        <v>287</v>
      </c>
      <c r="B1450" s="437" t="s">
        <v>76</v>
      </c>
      <c r="C1450" s="438" t="s">
        <v>78</v>
      </c>
      <c r="D1450" s="437" t="s">
        <v>23</v>
      </c>
      <c r="E1450" s="772" t="s">
        <v>80</v>
      </c>
      <c r="F1450" s="772"/>
      <c r="G1450" s="772" t="s">
        <v>71</v>
      </c>
      <c r="H1450" s="773"/>
      <c r="I1450" s="436"/>
      <c r="J1450" s="435"/>
      <c r="K1450" s="435"/>
      <c r="L1450" s="435"/>
      <c r="M1450" s="434"/>
      <c r="P1450" s="405"/>
      <c r="R1450" s="405"/>
    </row>
    <row r="1451" spans="1:18" s="396" customFormat="1" ht="22.5">
      <c r="A1451" s="785"/>
      <c r="B1451" s="433" t="s">
        <v>5646</v>
      </c>
      <c r="C1451" s="433" t="s">
        <v>5645</v>
      </c>
      <c r="D1451" s="432">
        <v>43785</v>
      </c>
      <c r="E1451" s="431"/>
      <c r="F1451" s="430" t="s">
        <v>5644</v>
      </c>
      <c r="G1451" s="774" t="s">
        <v>5643</v>
      </c>
      <c r="H1451" s="775"/>
      <c r="I1451" s="776"/>
      <c r="J1451" s="429" t="s">
        <v>6</v>
      </c>
      <c r="K1451" s="428"/>
      <c r="L1451" s="425" t="s">
        <v>3</v>
      </c>
      <c r="M1451" s="427">
        <v>944</v>
      </c>
      <c r="P1451" s="405"/>
      <c r="R1451" s="405"/>
    </row>
    <row r="1452" spans="1:18" s="396" customFormat="1" ht="22.5">
      <c r="A1452" s="785"/>
      <c r="B1452" s="394" t="s">
        <v>77</v>
      </c>
      <c r="C1452" s="374" t="s">
        <v>79</v>
      </c>
      <c r="D1452" s="394" t="s">
        <v>22</v>
      </c>
      <c r="E1452" s="758" t="s">
        <v>81</v>
      </c>
      <c r="F1452" s="758"/>
      <c r="G1452" s="777"/>
      <c r="H1452" s="778"/>
      <c r="I1452" s="779"/>
      <c r="J1452" s="426" t="s">
        <v>17</v>
      </c>
      <c r="K1452" s="425"/>
      <c r="L1452" s="419" t="s">
        <v>3</v>
      </c>
      <c r="M1452" s="424">
        <v>3629.45</v>
      </c>
      <c r="P1452" s="405"/>
      <c r="R1452" s="405"/>
    </row>
    <row r="1453" spans="1:18" s="396" customFormat="1">
      <c r="A1453" s="785"/>
      <c r="B1453" s="394"/>
      <c r="C1453" s="374"/>
      <c r="D1453" s="394"/>
      <c r="E1453" s="394"/>
      <c r="F1453" s="394"/>
      <c r="G1453" s="423"/>
      <c r="H1453" s="422"/>
      <c r="I1453" s="421"/>
      <c r="J1453" s="420" t="s">
        <v>5</v>
      </c>
      <c r="K1453" s="419"/>
      <c r="L1453" s="419"/>
      <c r="M1453" s="418"/>
      <c r="P1453" s="405"/>
      <c r="R1453" s="405"/>
    </row>
    <row r="1454" spans="1:18" s="396" customFormat="1" ht="13.5" thickBot="1">
      <c r="A1454" s="786"/>
      <c r="B1454" s="417" t="s">
        <v>4991</v>
      </c>
      <c r="C1454" s="416" t="s">
        <v>5643</v>
      </c>
      <c r="D1454" s="415">
        <v>43790</v>
      </c>
      <c r="E1454" s="414" t="s">
        <v>4</v>
      </c>
      <c r="F1454" s="413" t="s">
        <v>5261</v>
      </c>
      <c r="G1454" s="412"/>
      <c r="H1454" s="411"/>
      <c r="I1454" s="410"/>
      <c r="J1454" s="409" t="s">
        <v>4893</v>
      </c>
      <c r="K1454" s="408"/>
      <c r="L1454" s="407"/>
      <c r="M1454" s="406"/>
      <c r="P1454" s="405"/>
      <c r="R1454" s="405"/>
    </row>
    <row r="1455" spans="1:18" s="396" customFormat="1" ht="22.5">
      <c r="A1455" s="784">
        <v>288</v>
      </c>
      <c r="B1455" s="437" t="s">
        <v>76</v>
      </c>
      <c r="C1455" s="438" t="s">
        <v>78</v>
      </c>
      <c r="D1455" s="437" t="s">
        <v>23</v>
      </c>
      <c r="E1455" s="772" t="s">
        <v>80</v>
      </c>
      <c r="F1455" s="772"/>
      <c r="G1455" s="772" t="s">
        <v>71</v>
      </c>
      <c r="H1455" s="773"/>
      <c r="I1455" s="436"/>
      <c r="J1455" s="435"/>
      <c r="K1455" s="435"/>
      <c r="L1455" s="435"/>
      <c r="M1455" s="434"/>
      <c r="P1455" s="405"/>
      <c r="R1455" s="405"/>
    </row>
    <row r="1456" spans="1:18" s="396" customFormat="1" ht="112.5">
      <c r="A1456" s="785"/>
      <c r="B1456" s="433" t="s">
        <v>5642</v>
      </c>
      <c r="C1456" s="433" t="s">
        <v>5641</v>
      </c>
      <c r="D1456" s="432">
        <v>43740</v>
      </c>
      <c r="E1456" s="431"/>
      <c r="F1456" s="430" t="s">
        <v>4965</v>
      </c>
      <c r="G1456" s="774" t="s">
        <v>4953</v>
      </c>
      <c r="H1456" s="775"/>
      <c r="I1456" s="776"/>
      <c r="J1456" s="429" t="s">
        <v>6</v>
      </c>
      <c r="K1456" s="428"/>
      <c r="L1456" s="425" t="s">
        <v>3</v>
      </c>
      <c r="M1456" s="427">
        <v>550</v>
      </c>
      <c r="P1456" s="405"/>
      <c r="R1456" s="405"/>
    </row>
    <row r="1457" spans="1:18" s="396" customFormat="1" ht="22.5">
      <c r="A1457" s="785"/>
      <c r="B1457" s="394" t="s">
        <v>77</v>
      </c>
      <c r="C1457" s="374" t="s">
        <v>79</v>
      </c>
      <c r="D1457" s="394" t="s">
        <v>22</v>
      </c>
      <c r="E1457" s="758" t="s">
        <v>81</v>
      </c>
      <c r="F1457" s="758"/>
      <c r="G1457" s="777"/>
      <c r="H1457" s="778"/>
      <c r="I1457" s="779"/>
      <c r="J1457" s="426" t="s">
        <v>17</v>
      </c>
      <c r="K1457" s="425"/>
      <c r="L1457" s="419" t="s">
        <v>3</v>
      </c>
      <c r="M1457" s="424">
        <v>401.6</v>
      </c>
      <c r="P1457" s="405"/>
      <c r="R1457" s="405"/>
    </row>
    <row r="1458" spans="1:18" s="396" customFormat="1">
      <c r="A1458" s="785"/>
      <c r="B1458" s="394"/>
      <c r="C1458" s="374"/>
      <c r="D1458" s="394"/>
      <c r="E1458" s="394"/>
      <c r="F1458" s="394"/>
      <c r="G1458" s="423"/>
      <c r="H1458" s="422"/>
      <c r="I1458" s="421"/>
      <c r="J1458" s="420" t="s">
        <v>5</v>
      </c>
      <c r="K1458" s="419"/>
      <c r="L1458" s="419"/>
      <c r="M1458" s="418"/>
      <c r="P1458" s="405"/>
      <c r="R1458" s="405"/>
    </row>
    <row r="1459" spans="1:18" s="396" customFormat="1" ht="13.5" thickBot="1">
      <c r="A1459" s="786"/>
      <c r="B1459" s="417" t="s">
        <v>572</v>
      </c>
      <c r="C1459" s="416" t="s">
        <v>4953</v>
      </c>
      <c r="D1459" s="415">
        <v>43743</v>
      </c>
      <c r="E1459" s="414" t="s">
        <v>4</v>
      </c>
      <c r="F1459" s="413" t="s">
        <v>4952</v>
      </c>
      <c r="G1459" s="412"/>
      <c r="H1459" s="411"/>
      <c r="I1459" s="410"/>
      <c r="J1459" s="409" t="s">
        <v>4893</v>
      </c>
      <c r="K1459" s="408"/>
      <c r="L1459" s="407"/>
      <c r="M1459" s="406"/>
      <c r="P1459" s="405"/>
      <c r="R1459" s="405"/>
    </row>
    <row r="1460" spans="1:18" s="396" customFormat="1" ht="22.5">
      <c r="A1460" s="784">
        <v>289</v>
      </c>
      <c r="B1460" s="437" t="s">
        <v>76</v>
      </c>
      <c r="C1460" s="438" t="s">
        <v>78</v>
      </c>
      <c r="D1460" s="437" t="s">
        <v>23</v>
      </c>
      <c r="E1460" s="772" t="s">
        <v>80</v>
      </c>
      <c r="F1460" s="772"/>
      <c r="G1460" s="772" t="s">
        <v>71</v>
      </c>
      <c r="H1460" s="773"/>
      <c r="I1460" s="436"/>
      <c r="J1460" s="435"/>
      <c r="K1460" s="435"/>
      <c r="L1460" s="435"/>
      <c r="M1460" s="434"/>
      <c r="P1460" s="405"/>
      <c r="R1460" s="405"/>
    </row>
    <row r="1461" spans="1:18" s="396" customFormat="1" ht="30.6" customHeight="1">
      <c r="A1461" s="785"/>
      <c r="B1461" s="433" t="s">
        <v>5640</v>
      </c>
      <c r="C1461" s="433" t="s">
        <v>5639</v>
      </c>
      <c r="D1461" s="432">
        <v>43740</v>
      </c>
      <c r="E1461" s="431"/>
      <c r="F1461" s="430" t="s">
        <v>4965</v>
      </c>
      <c r="G1461" s="774" t="s">
        <v>4953</v>
      </c>
      <c r="H1461" s="775"/>
      <c r="I1461" s="776"/>
      <c r="J1461" s="429" t="s">
        <v>6</v>
      </c>
      <c r="K1461" s="428"/>
      <c r="L1461" s="425"/>
      <c r="M1461" s="427"/>
      <c r="P1461" s="405"/>
      <c r="R1461" s="405"/>
    </row>
    <row r="1462" spans="1:18" s="396" customFormat="1" ht="22.5">
      <c r="A1462" s="785"/>
      <c r="B1462" s="394" t="s">
        <v>77</v>
      </c>
      <c r="C1462" s="374" t="s">
        <v>79</v>
      </c>
      <c r="D1462" s="394" t="s">
        <v>22</v>
      </c>
      <c r="E1462" s="758" t="s">
        <v>81</v>
      </c>
      <c r="F1462" s="758"/>
      <c r="G1462" s="777"/>
      <c r="H1462" s="778"/>
      <c r="I1462" s="779"/>
      <c r="J1462" s="426" t="s">
        <v>17</v>
      </c>
      <c r="K1462" s="425"/>
      <c r="L1462" s="419" t="s">
        <v>3</v>
      </c>
      <c r="M1462" s="424">
        <v>380.6</v>
      </c>
      <c r="P1462" s="405"/>
      <c r="R1462" s="405"/>
    </row>
    <row r="1463" spans="1:18" s="396" customFormat="1">
      <c r="A1463" s="785"/>
      <c r="B1463" s="394"/>
      <c r="C1463" s="374"/>
      <c r="D1463" s="394"/>
      <c r="E1463" s="394"/>
      <c r="F1463" s="394"/>
      <c r="G1463" s="423"/>
      <c r="H1463" s="422"/>
      <c r="I1463" s="421"/>
      <c r="J1463" s="420" t="s">
        <v>5</v>
      </c>
      <c r="K1463" s="419"/>
      <c r="L1463" s="419"/>
      <c r="M1463" s="418"/>
      <c r="P1463" s="405"/>
      <c r="R1463" s="405"/>
    </row>
    <row r="1464" spans="1:18" s="396" customFormat="1" ht="13.5" thickBot="1">
      <c r="A1464" s="786"/>
      <c r="B1464" s="417" t="s">
        <v>4928</v>
      </c>
      <c r="C1464" s="416" t="s">
        <v>4953</v>
      </c>
      <c r="D1464" s="415">
        <v>43743</v>
      </c>
      <c r="E1464" s="414" t="s">
        <v>4</v>
      </c>
      <c r="F1464" s="413" t="s">
        <v>4952</v>
      </c>
      <c r="G1464" s="412"/>
      <c r="H1464" s="411"/>
      <c r="I1464" s="410"/>
      <c r="J1464" s="409" t="s">
        <v>4893</v>
      </c>
      <c r="K1464" s="408"/>
      <c r="L1464" s="407"/>
      <c r="M1464" s="406"/>
      <c r="P1464" s="405"/>
      <c r="R1464" s="405"/>
    </row>
    <row r="1465" spans="1:18" s="396" customFormat="1" ht="22.5">
      <c r="A1465" s="784">
        <v>290</v>
      </c>
      <c r="B1465" s="437" t="s">
        <v>76</v>
      </c>
      <c r="C1465" s="438" t="s">
        <v>78</v>
      </c>
      <c r="D1465" s="437" t="s">
        <v>23</v>
      </c>
      <c r="E1465" s="772" t="s">
        <v>80</v>
      </c>
      <c r="F1465" s="772"/>
      <c r="G1465" s="772" t="s">
        <v>71</v>
      </c>
      <c r="H1465" s="773"/>
      <c r="I1465" s="436"/>
      <c r="J1465" s="435"/>
      <c r="K1465" s="435"/>
      <c r="L1465" s="435"/>
      <c r="M1465" s="434"/>
      <c r="P1465" s="405"/>
      <c r="R1465" s="405"/>
    </row>
    <row r="1466" spans="1:18" s="396" customFormat="1" ht="67.5">
      <c r="A1466" s="785"/>
      <c r="B1466" s="433" t="s">
        <v>5638</v>
      </c>
      <c r="C1466" s="433" t="s">
        <v>5637</v>
      </c>
      <c r="D1466" s="432">
        <v>43742</v>
      </c>
      <c r="E1466" s="431"/>
      <c r="F1466" s="430" t="s">
        <v>4965</v>
      </c>
      <c r="G1466" s="774" t="s">
        <v>4953</v>
      </c>
      <c r="H1466" s="775"/>
      <c r="I1466" s="776"/>
      <c r="J1466" s="429" t="s">
        <v>6</v>
      </c>
      <c r="K1466" s="428"/>
      <c r="L1466" s="425" t="s">
        <v>3</v>
      </c>
      <c r="M1466" s="427">
        <v>240</v>
      </c>
      <c r="P1466" s="405"/>
      <c r="R1466" s="405"/>
    </row>
    <row r="1467" spans="1:18" s="396" customFormat="1" ht="22.5">
      <c r="A1467" s="785"/>
      <c r="B1467" s="394" t="s">
        <v>77</v>
      </c>
      <c r="C1467" s="374" t="s">
        <v>79</v>
      </c>
      <c r="D1467" s="394" t="s">
        <v>22</v>
      </c>
      <c r="E1467" s="758" t="s">
        <v>81</v>
      </c>
      <c r="F1467" s="758"/>
      <c r="G1467" s="777"/>
      <c r="H1467" s="778"/>
      <c r="I1467" s="779"/>
      <c r="J1467" s="426" t="s">
        <v>17</v>
      </c>
      <c r="K1467" s="425"/>
      <c r="L1467" s="419" t="s">
        <v>3</v>
      </c>
      <c r="M1467" s="424">
        <v>501.6</v>
      </c>
      <c r="P1467" s="405"/>
      <c r="R1467" s="405"/>
    </row>
    <row r="1468" spans="1:18" s="396" customFormat="1">
      <c r="A1468" s="785"/>
      <c r="B1468" s="394"/>
      <c r="C1468" s="374"/>
      <c r="D1468" s="394"/>
      <c r="E1468" s="394"/>
      <c r="F1468" s="394"/>
      <c r="G1468" s="423"/>
      <c r="H1468" s="422"/>
      <c r="I1468" s="421"/>
      <c r="J1468" s="420" t="s">
        <v>5</v>
      </c>
      <c r="K1468" s="419"/>
      <c r="L1468" s="419"/>
      <c r="M1468" s="418"/>
      <c r="P1468" s="405"/>
      <c r="R1468" s="405"/>
    </row>
    <row r="1469" spans="1:18" s="396" customFormat="1" ht="13.5" thickBot="1">
      <c r="A1469" s="786"/>
      <c r="B1469" s="417" t="s">
        <v>5636</v>
      </c>
      <c r="C1469" s="416" t="s">
        <v>4953</v>
      </c>
      <c r="D1469" s="415">
        <v>43743</v>
      </c>
      <c r="E1469" s="414" t="s">
        <v>4</v>
      </c>
      <c r="F1469" s="413" t="s">
        <v>5635</v>
      </c>
      <c r="G1469" s="412"/>
      <c r="H1469" s="411"/>
      <c r="I1469" s="410"/>
      <c r="J1469" s="409" t="s">
        <v>4893</v>
      </c>
      <c r="K1469" s="408"/>
      <c r="L1469" s="407"/>
      <c r="M1469" s="406"/>
      <c r="P1469" s="405"/>
      <c r="R1469" s="405"/>
    </row>
    <row r="1470" spans="1:18" s="396" customFormat="1" ht="22.5">
      <c r="A1470" s="784">
        <v>291</v>
      </c>
      <c r="B1470" s="437" t="s">
        <v>76</v>
      </c>
      <c r="C1470" s="438" t="s">
        <v>78</v>
      </c>
      <c r="D1470" s="437" t="s">
        <v>23</v>
      </c>
      <c r="E1470" s="772" t="s">
        <v>80</v>
      </c>
      <c r="F1470" s="772"/>
      <c r="G1470" s="772" t="s">
        <v>71</v>
      </c>
      <c r="H1470" s="773"/>
      <c r="I1470" s="436"/>
      <c r="J1470" s="435"/>
      <c r="K1470" s="435"/>
      <c r="L1470" s="435"/>
      <c r="M1470" s="434"/>
      <c r="P1470" s="405"/>
      <c r="R1470" s="405"/>
    </row>
    <row r="1471" spans="1:18" s="396" customFormat="1" ht="56.25">
      <c r="A1471" s="785"/>
      <c r="B1471" s="433" t="s">
        <v>5634</v>
      </c>
      <c r="C1471" s="433" t="s">
        <v>5633</v>
      </c>
      <c r="D1471" s="432">
        <v>43763</v>
      </c>
      <c r="E1471" s="431"/>
      <c r="F1471" s="430" t="s">
        <v>5441</v>
      </c>
      <c r="G1471" s="774" t="s">
        <v>850</v>
      </c>
      <c r="H1471" s="775"/>
      <c r="I1471" s="776"/>
      <c r="J1471" s="429" t="s">
        <v>6</v>
      </c>
      <c r="K1471" s="428"/>
      <c r="L1471" s="425"/>
      <c r="M1471" s="427"/>
      <c r="P1471" s="405"/>
      <c r="R1471" s="405"/>
    </row>
    <row r="1472" spans="1:18" s="396" customFormat="1" ht="22.5">
      <c r="A1472" s="785"/>
      <c r="B1472" s="394" t="s">
        <v>77</v>
      </c>
      <c r="C1472" s="374" t="s">
        <v>79</v>
      </c>
      <c r="D1472" s="394" t="s">
        <v>22</v>
      </c>
      <c r="E1472" s="758" t="s">
        <v>81</v>
      </c>
      <c r="F1472" s="758"/>
      <c r="G1472" s="777"/>
      <c r="H1472" s="778"/>
      <c r="I1472" s="779"/>
      <c r="J1472" s="426" t="s">
        <v>17</v>
      </c>
      <c r="K1472" s="425"/>
      <c r="L1472" s="419" t="s">
        <v>3</v>
      </c>
      <c r="M1472" s="424">
        <v>653.76</v>
      </c>
      <c r="P1472" s="405"/>
      <c r="R1472" s="405"/>
    </row>
    <row r="1473" spans="1:18" s="396" customFormat="1">
      <c r="A1473" s="785"/>
      <c r="B1473" s="394"/>
      <c r="C1473" s="374"/>
      <c r="D1473" s="394"/>
      <c r="E1473" s="394"/>
      <c r="F1473" s="394"/>
      <c r="G1473" s="423"/>
      <c r="H1473" s="422"/>
      <c r="I1473" s="421"/>
      <c r="J1473" s="420" t="s">
        <v>5</v>
      </c>
      <c r="K1473" s="419"/>
      <c r="L1473" s="419"/>
      <c r="M1473" s="418"/>
      <c r="P1473" s="405"/>
      <c r="R1473" s="405"/>
    </row>
    <row r="1474" spans="1:18" s="396" customFormat="1" ht="13.5" thickBot="1">
      <c r="A1474" s="786"/>
      <c r="B1474" s="417" t="s">
        <v>4991</v>
      </c>
      <c r="C1474" s="416" t="s">
        <v>850</v>
      </c>
      <c r="D1474" s="415">
        <v>43764</v>
      </c>
      <c r="E1474" s="414" t="s">
        <v>4</v>
      </c>
      <c r="F1474" s="413" t="s">
        <v>5632</v>
      </c>
      <c r="G1474" s="412"/>
      <c r="H1474" s="411"/>
      <c r="I1474" s="410"/>
      <c r="J1474" s="409" t="s">
        <v>4497</v>
      </c>
      <c r="K1474" s="408"/>
      <c r="L1474" s="407" t="s">
        <v>3</v>
      </c>
      <c r="M1474" s="406">
        <v>605</v>
      </c>
      <c r="P1474" s="405"/>
      <c r="R1474" s="405"/>
    </row>
    <row r="1475" spans="1:18" s="396" customFormat="1" ht="22.5">
      <c r="A1475" s="784">
        <v>292</v>
      </c>
      <c r="B1475" s="437" t="s">
        <v>76</v>
      </c>
      <c r="C1475" s="438" t="s">
        <v>78</v>
      </c>
      <c r="D1475" s="437" t="s">
        <v>23</v>
      </c>
      <c r="E1475" s="772" t="s">
        <v>80</v>
      </c>
      <c r="F1475" s="772"/>
      <c r="G1475" s="772" t="s">
        <v>71</v>
      </c>
      <c r="H1475" s="773"/>
      <c r="I1475" s="436"/>
      <c r="J1475" s="435"/>
      <c r="K1475" s="435"/>
      <c r="L1475" s="435"/>
      <c r="M1475" s="434"/>
      <c r="P1475" s="405"/>
      <c r="R1475" s="405"/>
    </row>
    <row r="1476" spans="1:18" s="396" customFormat="1" ht="112.5">
      <c r="A1476" s="785"/>
      <c r="B1476" s="433" t="s">
        <v>5631</v>
      </c>
      <c r="C1476" s="433" t="s">
        <v>5630</v>
      </c>
      <c r="D1476" s="432">
        <v>43741</v>
      </c>
      <c r="E1476" s="431"/>
      <c r="F1476" s="430" t="s">
        <v>5207</v>
      </c>
      <c r="G1476" s="774" t="s">
        <v>5628</v>
      </c>
      <c r="H1476" s="775"/>
      <c r="I1476" s="776"/>
      <c r="J1476" s="429" t="s">
        <v>6</v>
      </c>
      <c r="K1476" s="428"/>
      <c r="L1476" s="425" t="s">
        <v>3</v>
      </c>
      <c r="M1476" s="427">
        <v>916</v>
      </c>
      <c r="P1476" s="405"/>
      <c r="R1476" s="405"/>
    </row>
    <row r="1477" spans="1:18" s="396" customFormat="1" ht="22.5">
      <c r="A1477" s="785"/>
      <c r="B1477" s="394" t="s">
        <v>77</v>
      </c>
      <c r="C1477" s="374" t="s">
        <v>79</v>
      </c>
      <c r="D1477" s="394" t="s">
        <v>22</v>
      </c>
      <c r="E1477" s="758" t="s">
        <v>81</v>
      </c>
      <c r="F1477" s="758"/>
      <c r="G1477" s="777"/>
      <c r="H1477" s="778"/>
      <c r="I1477" s="779"/>
      <c r="J1477" s="426" t="s">
        <v>17</v>
      </c>
      <c r="K1477" s="425"/>
      <c r="L1477" s="419" t="s">
        <v>3</v>
      </c>
      <c r="M1477" s="424">
        <v>600</v>
      </c>
      <c r="P1477" s="405"/>
      <c r="R1477" s="405"/>
    </row>
    <row r="1478" spans="1:18" s="396" customFormat="1">
      <c r="A1478" s="785"/>
      <c r="B1478" s="394"/>
      <c r="C1478" s="374"/>
      <c r="D1478" s="394"/>
      <c r="E1478" s="394"/>
      <c r="F1478" s="394"/>
      <c r="G1478" s="423"/>
      <c r="H1478" s="422"/>
      <c r="I1478" s="421"/>
      <c r="J1478" s="420" t="s">
        <v>5</v>
      </c>
      <c r="K1478" s="419"/>
      <c r="L1478" s="419"/>
      <c r="M1478" s="418"/>
      <c r="P1478" s="405"/>
      <c r="R1478" s="405"/>
    </row>
    <row r="1479" spans="1:18" s="396" customFormat="1" ht="13.5" thickBot="1">
      <c r="A1479" s="786"/>
      <c r="B1479" s="417" t="s">
        <v>5629</v>
      </c>
      <c r="C1479" s="416" t="s">
        <v>5628</v>
      </c>
      <c r="D1479" s="415">
        <v>43745</v>
      </c>
      <c r="E1479" s="414" t="s">
        <v>4</v>
      </c>
      <c r="F1479" s="413" t="s">
        <v>5627</v>
      </c>
      <c r="G1479" s="412"/>
      <c r="H1479" s="411"/>
      <c r="I1479" s="410"/>
      <c r="J1479" s="409" t="s">
        <v>4893</v>
      </c>
      <c r="K1479" s="408"/>
      <c r="L1479" s="407"/>
      <c r="M1479" s="406"/>
      <c r="P1479" s="405"/>
      <c r="R1479" s="405"/>
    </row>
    <row r="1480" spans="1:18" s="396" customFormat="1" ht="22.5">
      <c r="A1480" s="784">
        <v>293</v>
      </c>
      <c r="B1480" s="437" t="s">
        <v>76</v>
      </c>
      <c r="C1480" s="438" t="s">
        <v>78</v>
      </c>
      <c r="D1480" s="437" t="s">
        <v>23</v>
      </c>
      <c r="E1480" s="772" t="s">
        <v>80</v>
      </c>
      <c r="F1480" s="772"/>
      <c r="G1480" s="772" t="s">
        <v>71</v>
      </c>
      <c r="H1480" s="773"/>
      <c r="I1480" s="436"/>
      <c r="J1480" s="435"/>
      <c r="K1480" s="435"/>
      <c r="L1480" s="435"/>
      <c r="M1480" s="434"/>
      <c r="P1480" s="405"/>
      <c r="R1480" s="405"/>
    </row>
    <row r="1481" spans="1:18" s="396" customFormat="1" ht="30.6" customHeight="1">
      <c r="A1481" s="785"/>
      <c r="B1481" s="433" t="s">
        <v>5626</v>
      </c>
      <c r="C1481" s="433" t="s">
        <v>5625</v>
      </c>
      <c r="D1481" s="432">
        <v>43799</v>
      </c>
      <c r="E1481" s="431"/>
      <c r="F1481" s="430" t="s">
        <v>4984</v>
      </c>
      <c r="G1481" s="774" t="s">
        <v>4983</v>
      </c>
      <c r="H1481" s="775"/>
      <c r="I1481" s="776"/>
      <c r="J1481" s="429" t="s">
        <v>6</v>
      </c>
      <c r="K1481" s="428"/>
      <c r="L1481" s="425" t="s">
        <v>3</v>
      </c>
      <c r="M1481" s="427">
        <v>1560</v>
      </c>
      <c r="P1481" s="405"/>
      <c r="R1481" s="405"/>
    </row>
    <row r="1482" spans="1:18" s="396" customFormat="1" ht="22.5">
      <c r="A1482" s="785"/>
      <c r="B1482" s="394" t="s">
        <v>77</v>
      </c>
      <c r="C1482" s="374" t="s">
        <v>79</v>
      </c>
      <c r="D1482" s="394" t="s">
        <v>22</v>
      </c>
      <c r="E1482" s="758" t="s">
        <v>81</v>
      </c>
      <c r="F1482" s="758"/>
      <c r="G1482" s="777"/>
      <c r="H1482" s="778"/>
      <c r="I1482" s="779"/>
      <c r="J1482" s="426" t="s">
        <v>17</v>
      </c>
      <c r="K1482" s="425"/>
      <c r="L1482" s="419" t="s">
        <v>3</v>
      </c>
      <c r="M1482" s="424">
        <v>13458.9</v>
      </c>
      <c r="P1482" s="405"/>
      <c r="R1482" s="405"/>
    </row>
    <row r="1483" spans="1:18" s="396" customFormat="1">
      <c r="A1483" s="785"/>
      <c r="B1483" s="394"/>
      <c r="C1483" s="374"/>
      <c r="D1483" s="394"/>
      <c r="E1483" s="394"/>
      <c r="F1483" s="394"/>
      <c r="G1483" s="423"/>
      <c r="H1483" s="422"/>
      <c r="I1483" s="421"/>
      <c r="J1483" s="420" t="s">
        <v>5</v>
      </c>
      <c r="K1483" s="419"/>
      <c r="L1483" s="419" t="s">
        <v>3</v>
      </c>
      <c r="M1483" s="418">
        <v>805</v>
      </c>
      <c r="P1483" s="405"/>
      <c r="R1483" s="405"/>
    </row>
    <row r="1484" spans="1:18" s="396" customFormat="1" ht="13.5" thickBot="1">
      <c r="A1484" s="786"/>
      <c r="B1484" s="417" t="s">
        <v>3449</v>
      </c>
      <c r="C1484" s="416" t="s">
        <v>4983</v>
      </c>
      <c r="D1484" s="415">
        <v>43805</v>
      </c>
      <c r="E1484" s="414" t="s">
        <v>4</v>
      </c>
      <c r="F1484" s="413" t="s">
        <v>5624</v>
      </c>
      <c r="G1484" s="412"/>
      <c r="H1484" s="411"/>
      <c r="I1484" s="410"/>
      <c r="J1484" s="409"/>
      <c r="K1484" s="408"/>
      <c r="L1484" s="407"/>
      <c r="M1484" s="406"/>
      <c r="P1484" s="405"/>
      <c r="R1484" s="405"/>
    </row>
    <row r="1485" spans="1:18" s="396" customFormat="1" ht="22.5">
      <c r="A1485" s="784">
        <v>294</v>
      </c>
      <c r="B1485" s="437" t="s">
        <v>76</v>
      </c>
      <c r="C1485" s="438" t="s">
        <v>78</v>
      </c>
      <c r="D1485" s="437" t="s">
        <v>23</v>
      </c>
      <c r="E1485" s="772" t="s">
        <v>80</v>
      </c>
      <c r="F1485" s="772"/>
      <c r="G1485" s="772" t="s">
        <v>71</v>
      </c>
      <c r="H1485" s="773"/>
      <c r="I1485" s="436"/>
      <c r="J1485" s="435"/>
      <c r="K1485" s="435"/>
      <c r="L1485" s="435"/>
      <c r="M1485" s="434"/>
      <c r="P1485" s="405"/>
      <c r="R1485" s="405"/>
    </row>
    <row r="1486" spans="1:18" s="396" customFormat="1" ht="20.45" customHeight="1">
      <c r="A1486" s="785"/>
      <c r="B1486" s="433" t="s">
        <v>5623</v>
      </c>
      <c r="C1486" s="433" t="s">
        <v>5622</v>
      </c>
      <c r="D1486" s="432">
        <v>43744</v>
      </c>
      <c r="E1486" s="431"/>
      <c r="F1486" s="430" t="s">
        <v>5071</v>
      </c>
      <c r="G1486" s="774" t="s">
        <v>5621</v>
      </c>
      <c r="H1486" s="775"/>
      <c r="I1486" s="776"/>
      <c r="J1486" s="429" t="s">
        <v>6</v>
      </c>
      <c r="K1486" s="428"/>
      <c r="L1486" s="425" t="s">
        <v>3</v>
      </c>
      <c r="M1486" s="427">
        <v>864</v>
      </c>
      <c r="P1486" s="405"/>
      <c r="R1486" s="405"/>
    </row>
    <row r="1487" spans="1:18" s="396" customFormat="1" ht="22.5">
      <c r="A1487" s="785"/>
      <c r="B1487" s="394" t="s">
        <v>77</v>
      </c>
      <c r="C1487" s="374" t="s">
        <v>79</v>
      </c>
      <c r="D1487" s="394" t="s">
        <v>22</v>
      </c>
      <c r="E1487" s="758" t="s">
        <v>81</v>
      </c>
      <c r="F1487" s="758"/>
      <c r="G1487" s="777"/>
      <c r="H1487" s="778"/>
      <c r="I1487" s="779"/>
      <c r="J1487" s="426" t="s">
        <v>17</v>
      </c>
      <c r="K1487" s="425"/>
      <c r="L1487" s="419" t="s">
        <v>3</v>
      </c>
      <c r="M1487" s="424">
        <v>3353.04</v>
      </c>
      <c r="P1487" s="405"/>
      <c r="R1487" s="405"/>
    </row>
    <row r="1488" spans="1:18" s="396" customFormat="1">
      <c r="A1488" s="785"/>
      <c r="B1488" s="394"/>
      <c r="C1488" s="374"/>
      <c r="D1488" s="394"/>
      <c r="E1488" s="394"/>
      <c r="F1488" s="394"/>
      <c r="G1488" s="423"/>
      <c r="H1488" s="422"/>
      <c r="I1488" s="421"/>
      <c r="J1488" s="420" t="s">
        <v>5</v>
      </c>
      <c r="K1488" s="419"/>
      <c r="L1488" s="419"/>
      <c r="M1488" s="418"/>
      <c r="P1488" s="405"/>
      <c r="R1488" s="405"/>
    </row>
    <row r="1489" spans="1:18" s="396" customFormat="1" ht="13.5" thickBot="1">
      <c r="A1489" s="786"/>
      <c r="B1489" s="417" t="s">
        <v>1916</v>
      </c>
      <c r="C1489" s="416" t="s">
        <v>5621</v>
      </c>
      <c r="D1489" s="415">
        <v>43748</v>
      </c>
      <c r="E1489" s="414" t="s">
        <v>4</v>
      </c>
      <c r="F1489" s="413" t="s">
        <v>4942</v>
      </c>
      <c r="G1489" s="412"/>
      <c r="H1489" s="411"/>
      <c r="I1489" s="410"/>
      <c r="J1489" s="409" t="s">
        <v>4893</v>
      </c>
      <c r="K1489" s="408"/>
      <c r="L1489" s="407" t="s">
        <v>3</v>
      </c>
      <c r="M1489" s="406">
        <v>100</v>
      </c>
      <c r="P1489" s="405"/>
      <c r="R1489" s="405"/>
    </row>
    <row r="1490" spans="1:18" s="396" customFormat="1" ht="22.5">
      <c r="A1490" s="784">
        <v>295</v>
      </c>
      <c r="B1490" s="437" t="s">
        <v>76</v>
      </c>
      <c r="C1490" s="438" t="s">
        <v>78</v>
      </c>
      <c r="D1490" s="437" t="s">
        <v>23</v>
      </c>
      <c r="E1490" s="772" t="s">
        <v>80</v>
      </c>
      <c r="F1490" s="772"/>
      <c r="G1490" s="772" t="s">
        <v>71</v>
      </c>
      <c r="H1490" s="773"/>
      <c r="I1490" s="436"/>
      <c r="J1490" s="435"/>
      <c r="K1490" s="435"/>
      <c r="L1490" s="435"/>
      <c r="M1490" s="434"/>
      <c r="P1490" s="405"/>
      <c r="R1490" s="405"/>
    </row>
    <row r="1491" spans="1:18" s="396" customFormat="1" ht="67.5">
      <c r="A1491" s="785"/>
      <c r="B1491" s="433" t="s">
        <v>5619</v>
      </c>
      <c r="C1491" s="433" t="s">
        <v>5620</v>
      </c>
      <c r="D1491" s="432">
        <v>43741</v>
      </c>
      <c r="E1491" s="431"/>
      <c r="F1491" s="430" t="s">
        <v>4965</v>
      </c>
      <c r="G1491" s="774" t="s">
        <v>4953</v>
      </c>
      <c r="H1491" s="775"/>
      <c r="I1491" s="776"/>
      <c r="J1491" s="429" t="s">
        <v>6</v>
      </c>
      <c r="K1491" s="428"/>
      <c r="L1491" s="425" t="s">
        <v>3</v>
      </c>
      <c r="M1491" s="427">
        <v>530</v>
      </c>
      <c r="P1491" s="405"/>
      <c r="R1491" s="405"/>
    </row>
    <row r="1492" spans="1:18" s="396" customFormat="1" ht="22.5">
      <c r="A1492" s="785"/>
      <c r="B1492" s="394" t="s">
        <v>77</v>
      </c>
      <c r="C1492" s="374" t="s">
        <v>79</v>
      </c>
      <c r="D1492" s="394" t="s">
        <v>22</v>
      </c>
      <c r="E1492" s="758" t="s">
        <v>81</v>
      </c>
      <c r="F1492" s="758"/>
      <c r="G1492" s="777"/>
      <c r="H1492" s="778"/>
      <c r="I1492" s="779"/>
      <c r="J1492" s="426" t="s">
        <v>17</v>
      </c>
      <c r="K1492" s="425"/>
      <c r="L1492" s="419" t="s">
        <v>3</v>
      </c>
      <c r="M1492" s="424">
        <v>444.6</v>
      </c>
      <c r="P1492" s="405"/>
      <c r="R1492" s="405"/>
    </row>
    <row r="1493" spans="1:18" s="396" customFormat="1">
      <c r="A1493" s="785"/>
      <c r="B1493" s="394"/>
      <c r="C1493" s="374"/>
      <c r="D1493" s="394"/>
      <c r="E1493" s="394"/>
      <c r="F1493" s="394"/>
      <c r="G1493" s="423"/>
      <c r="H1493" s="422"/>
      <c r="I1493" s="421"/>
      <c r="J1493" s="420" t="s">
        <v>5</v>
      </c>
      <c r="K1493" s="419"/>
      <c r="L1493" s="419"/>
      <c r="M1493" s="418"/>
      <c r="P1493" s="405"/>
      <c r="R1493" s="405"/>
    </row>
    <row r="1494" spans="1:18" s="396" customFormat="1" ht="13.5" thickBot="1">
      <c r="A1494" s="786"/>
      <c r="B1494" s="417" t="s">
        <v>1916</v>
      </c>
      <c r="C1494" s="416" t="s">
        <v>4953</v>
      </c>
      <c r="D1494" s="415">
        <v>43743</v>
      </c>
      <c r="E1494" s="414" t="s">
        <v>4</v>
      </c>
      <c r="F1494" s="413" t="s">
        <v>5469</v>
      </c>
      <c r="G1494" s="412"/>
      <c r="H1494" s="411"/>
      <c r="I1494" s="410"/>
      <c r="J1494" s="409"/>
      <c r="K1494" s="408"/>
      <c r="L1494" s="407"/>
      <c r="M1494" s="406"/>
      <c r="P1494" s="405"/>
      <c r="R1494" s="405"/>
    </row>
    <row r="1495" spans="1:18" s="396" customFormat="1" ht="22.5">
      <c r="A1495" s="784">
        <v>296</v>
      </c>
      <c r="B1495" s="437" t="s">
        <v>76</v>
      </c>
      <c r="C1495" s="438" t="s">
        <v>78</v>
      </c>
      <c r="D1495" s="437" t="s">
        <v>23</v>
      </c>
      <c r="E1495" s="772" t="s">
        <v>80</v>
      </c>
      <c r="F1495" s="772"/>
      <c r="G1495" s="772" t="s">
        <v>71</v>
      </c>
      <c r="H1495" s="773"/>
      <c r="I1495" s="436"/>
      <c r="J1495" s="435"/>
      <c r="K1495" s="435"/>
      <c r="L1495" s="435"/>
      <c r="M1495" s="434"/>
      <c r="P1495" s="405"/>
      <c r="R1495" s="405"/>
    </row>
    <row r="1496" spans="1:18" s="396" customFormat="1" ht="30.6" customHeight="1">
      <c r="A1496" s="785"/>
      <c r="B1496" s="433" t="s">
        <v>5619</v>
      </c>
      <c r="C1496" s="433" t="s">
        <v>5618</v>
      </c>
      <c r="D1496" s="432">
        <v>43808</v>
      </c>
      <c r="E1496" s="431"/>
      <c r="F1496" s="430" t="s">
        <v>5617</v>
      </c>
      <c r="G1496" s="774" t="s">
        <v>4983</v>
      </c>
      <c r="H1496" s="775"/>
      <c r="I1496" s="776"/>
      <c r="J1496" s="429" t="s">
        <v>6</v>
      </c>
      <c r="K1496" s="428"/>
      <c r="L1496" s="425" t="s">
        <v>3</v>
      </c>
      <c r="M1496" s="427">
        <v>314</v>
      </c>
      <c r="P1496" s="405"/>
      <c r="R1496" s="405"/>
    </row>
    <row r="1497" spans="1:18" s="396" customFormat="1" ht="22.5">
      <c r="A1497" s="785"/>
      <c r="B1497" s="394" t="s">
        <v>77</v>
      </c>
      <c r="C1497" s="374" t="s">
        <v>79</v>
      </c>
      <c r="D1497" s="394" t="s">
        <v>22</v>
      </c>
      <c r="E1497" s="758" t="s">
        <v>81</v>
      </c>
      <c r="F1497" s="758"/>
      <c r="G1497" s="777"/>
      <c r="H1497" s="778"/>
      <c r="I1497" s="779"/>
      <c r="J1497" s="426" t="s">
        <v>17</v>
      </c>
      <c r="K1497" s="425"/>
      <c r="L1497" s="419" t="s">
        <v>3</v>
      </c>
      <c r="M1497" s="424">
        <v>318.39999999999998</v>
      </c>
      <c r="P1497" s="405"/>
      <c r="R1497" s="405"/>
    </row>
    <row r="1498" spans="1:18" s="396" customFormat="1">
      <c r="A1498" s="785"/>
      <c r="B1498" s="394"/>
      <c r="C1498" s="374"/>
      <c r="D1498" s="394"/>
      <c r="E1498" s="394"/>
      <c r="F1498" s="394"/>
      <c r="G1498" s="423"/>
      <c r="H1498" s="422"/>
      <c r="I1498" s="421"/>
      <c r="J1498" s="420" t="s">
        <v>5</v>
      </c>
      <c r="K1498" s="419"/>
      <c r="L1498" s="419" t="s">
        <v>3</v>
      </c>
      <c r="M1498" s="418">
        <v>60</v>
      </c>
      <c r="P1498" s="405"/>
      <c r="R1498" s="405"/>
    </row>
    <row r="1499" spans="1:18" s="396" customFormat="1" ht="13.5" thickBot="1">
      <c r="A1499" s="786"/>
      <c r="B1499" s="417" t="s">
        <v>1916</v>
      </c>
      <c r="C1499" s="416" t="s">
        <v>4983</v>
      </c>
      <c r="D1499" s="415">
        <v>43810</v>
      </c>
      <c r="E1499" s="414" t="s">
        <v>4</v>
      </c>
      <c r="F1499" s="413" t="s">
        <v>5616</v>
      </c>
      <c r="G1499" s="412"/>
      <c r="H1499" s="411"/>
      <c r="I1499" s="410"/>
      <c r="J1499" s="409"/>
      <c r="K1499" s="408"/>
      <c r="L1499" s="407"/>
      <c r="M1499" s="406"/>
      <c r="P1499" s="405"/>
      <c r="R1499" s="405"/>
    </row>
    <row r="1500" spans="1:18" s="396" customFormat="1" ht="22.5">
      <c r="A1500" s="784">
        <v>297</v>
      </c>
      <c r="B1500" s="437" t="s">
        <v>76</v>
      </c>
      <c r="C1500" s="438" t="s">
        <v>78</v>
      </c>
      <c r="D1500" s="437" t="s">
        <v>23</v>
      </c>
      <c r="E1500" s="772" t="s">
        <v>80</v>
      </c>
      <c r="F1500" s="772"/>
      <c r="G1500" s="772" t="s">
        <v>71</v>
      </c>
      <c r="H1500" s="773"/>
      <c r="I1500" s="436"/>
      <c r="J1500" s="435"/>
      <c r="K1500" s="435"/>
      <c r="L1500" s="435"/>
      <c r="M1500" s="434"/>
      <c r="P1500" s="405"/>
      <c r="R1500" s="405"/>
    </row>
    <row r="1501" spans="1:18" s="396" customFormat="1" ht="30.6" customHeight="1">
      <c r="A1501" s="785"/>
      <c r="B1501" s="433" t="s">
        <v>5615</v>
      </c>
      <c r="C1501" s="433" t="s">
        <v>5614</v>
      </c>
      <c r="D1501" s="432">
        <v>43740</v>
      </c>
      <c r="E1501" s="431"/>
      <c r="F1501" s="430" t="s">
        <v>4965</v>
      </c>
      <c r="G1501" s="774" t="s">
        <v>4953</v>
      </c>
      <c r="H1501" s="775"/>
      <c r="I1501" s="776"/>
      <c r="J1501" s="429" t="s">
        <v>6</v>
      </c>
      <c r="K1501" s="428"/>
      <c r="L1501" s="425" t="s">
        <v>3</v>
      </c>
      <c r="M1501" s="427">
        <v>555</v>
      </c>
      <c r="P1501" s="405"/>
      <c r="R1501" s="405"/>
    </row>
    <row r="1502" spans="1:18" s="396" customFormat="1" ht="22.5">
      <c r="A1502" s="785"/>
      <c r="B1502" s="394" t="s">
        <v>77</v>
      </c>
      <c r="C1502" s="374" t="s">
        <v>79</v>
      </c>
      <c r="D1502" s="394" t="s">
        <v>22</v>
      </c>
      <c r="E1502" s="758" t="s">
        <v>81</v>
      </c>
      <c r="F1502" s="758"/>
      <c r="G1502" s="777"/>
      <c r="H1502" s="778"/>
      <c r="I1502" s="779"/>
      <c r="J1502" s="426" t="s">
        <v>17</v>
      </c>
      <c r="K1502" s="425"/>
      <c r="L1502" s="419" t="s">
        <v>3</v>
      </c>
      <c r="M1502" s="424">
        <v>245.3</v>
      </c>
      <c r="P1502" s="405"/>
      <c r="R1502" s="405"/>
    </row>
    <row r="1503" spans="1:18" s="396" customFormat="1">
      <c r="A1503" s="785"/>
      <c r="B1503" s="394"/>
      <c r="C1503" s="374"/>
      <c r="D1503" s="394"/>
      <c r="E1503" s="394"/>
      <c r="F1503" s="394"/>
      <c r="G1503" s="423"/>
      <c r="H1503" s="422"/>
      <c r="I1503" s="421"/>
      <c r="J1503" s="420" t="s">
        <v>5</v>
      </c>
      <c r="K1503" s="419"/>
      <c r="L1503" s="419"/>
      <c r="M1503" s="418"/>
      <c r="P1503" s="405"/>
      <c r="R1503" s="405"/>
    </row>
    <row r="1504" spans="1:18" s="396" customFormat="1" ht="13.5" thickBot="1">
      <c r="A1504" s="786"/>
      <c r="B1504" s="417" t="s">
        <v>572</v>
      </c>
      <c r="C1504" s="416" t="s">
        <v>4953</v>
      </c>
      <c r="D1504" s="415">
        <v>43743</v>
      </c>
      <c r="E1504" s="414" t="s">
        <v>4</v>
      </c>
      <c r="F1504" s="413" t="s">
        <v>4952</v>
      </c>
      <c r="G1504" s="412"/>
      <c r="H1504" s="411"/>
      <c r="I1504" s="410"/>
      <c r="J1504" s="409"/>
      <c r="K1504" s="408"/>
      <c r="L1504" s="407"/>
      <c r="M1504" s="406"/>
      <c r="P1504" s="405"/>
      <c r="R1504" s="405"/>
    </row>
    <row r="1505" spans="1:18" s="396" customFormat="1" ht="22.5">
      <c r="A1505" s="784">
        <v>298</v>
      </c>
      <c r="B1505" s="437" t="s">
        <v>76</v>
      </c>
      <c r="C1505" s="438" t="s">
        <v>78</v>
      </c>
      <c r="D1505" s="437" t="s">
        <v>23</v>
      </c>
      <c r="E1505" s="772" t="s">
        <v>80</v>
      </c>
      <c r="F1505" s="772"/>
      <c r="G1505" s="772" t="s">
        <v>71</v>
      </c>
      <c r="H1505" s="773"/>
      <c r="I1505" s="436"/>
      <c r="J1505" s="435"/>
      <c r="K1505" s="435"/>
      <c r="L1505" s="435"/>
      <c r="M1505" s="434"/>
      <c r="P1505" s="405"/>
      <c r="R1505" s="405"/>
    </row>
    <row r="1506" spans="1:18" s="396" customFormat="1" ht="56.25">
      <c r="A1506" s="785"/>
      <c r="B1506" s="433" t="s">
        <v>5612</v>
      </c>
      <c r="C1506" s="433" t="s">
        <v>5613</v>
      </c>
      <c r="D1506" s="432">
        <v>43740</v>
      </c>
      <c r="E1506" s="431"/>
      <c r="F1506" s="430" t="s">
        <v>4965</v>
      </c>
      <c r="G1506" s="774" t="s">
        <v>4953</v>
      </c>
      <c r="H1506" s="775"/>
      <c r="I1506" s="776"/>
      <c r="J1506" s="429" t="s">
        <v>6</v>
      </c>
      <c r="K1506" s="428"/>
      <c r="L1506" s="425" t="s">
        <v>3</v>
      </c>
      <c r="M1506" s="427">
        <v>1040</v>
      </c>
      <c r="P1506" s="405"/>
      <c r="R1506" s="405"/>
    </row>
    <row r="1507" spans="1:18" s="396" customFormat="1" ht="22.5">
      <c r="A1507" s="785"/>
      <c r="B1507" s="394" t="s">
        <v>77</v>
      </c>
      <c r="C1507" s="374" t="s">
        <v>79</v>
      </c>
      <c r="D1507" s="394" t="s">
        <v>22</v>
      </c>
      <c r="E1507" s="758" t="s">
        <v>81</v>
      </c>
      <c r="F1507" s="758"/>
      <c r="G1507" s="777"/>
      <c r="H1507" s="778"/>
      <c r="I1507" s="779"/>
      <c r="J1507" s="426" t="s">
        <v>17</v>
      </c>
      <c r="K1507" s="425"/>
      <c r="L1507" s="419" t="s">
        <v>3</v>
      </c>
      <c r="M1507" s="424">
        <v>459.6</v>
      </c>
      <c r="P1507" s="405"/>
      <c r="R1507" s="405"/>
    </row>
    <row r="1508" spans="1:18" s="396" customFormat="1">
      <c r="A1508" s="785"/>
      <c r="B1508" s="394"/>
      <c r="C1508" s="374"/>
      <c r="D1508" s="394"/>
      <c r="E1508" s="394"/>
      <c r="F1508" s="394"/>
      <c r="G1508" s="423"/>
      <c r="H1508" s="422"/>
      <c r="I1508" s="421"/>
      <c r="J1508" s="420" t="s">
        <v>5</v>
      </c>
      <c r="K1508" s="419"/>
      <c r="L1508" s="419"/>
      <c r="M1508" s="418"/>
      <c r="P1508" s="405"/>
      <c r="R1508" s="405"/>
    </row>
    <row r="1509" spans="1:18" s="396" customFormat="1" ht="13.5" thickBot="1">
      <c r="A1509" s="786"/>
      <c r="B1509" s="417" t="s">
        <v>4991</v>
      </c>
      <c r="C1509" s="416" t="s">
        <v>4953</v>
      </c>
      <c r="D1509" s="415">
        <v>43744</v>
      </c>
      <c r="E1509" s="414" t="s">
        <v>4</v>
      </c>
      <c r="F1509" s="413" t="s">
        <v>5122</v>
      </c>
      <c r="G1509" s="412"/>
      <c r="H1509" s="411"/>
      <c r="I1509" s="410"/>
      <c r="J1509" s="409"/>
      <c r="K1509" s="408"/>
      <c r="L1509" s="407"/>
      <c r="M1509" s="406"/>
      <c r="P1509" s="405"/>
      <c r="R1509" s="405"/>
    </row>
    <row r="1510" spans="1:18" s="396" customFormat="1" ht="22.5">
      <c r="A1510" s="784">
        <v>299</v>
      </c>
      <c r="B1510" s="437" t="s">
        <v>76</v>
      </c>
      <c r="C1510" s="438" t="s">
        <v>78</v>
      </c>
      <c r="D1510" s="437" t="s">
        <v>23</v>
      </c>
      <c r="E1510" s="772" t="s">
        <v>80</v>
      </c>
      <c r="F1510" s="772"/>
      <c r="G1510" s="772" t="s">
        <v>71</v>
      </c>
      <c r="H1510" s="773"/>
      <c r="I1510" s="436"/>
      <c r="J1510" s="435"/>
      <c r="K1510" s="435"/>
      <c r="L1510" s="435"/>
      <c r="M1510" s="434"/>
      <c r="P1510" s="405"/>
      <c r="R1510" s="405"/>
    </row>
    <row r="1511" spans="1:18" s="396" customFormat="1" ht="90">
      <c r="A1511" s="785"/>
      <c r="B1511" s="433" t="s">
        <v>5612</v>
      </c>
      <c r="C1511" s="433" t="s">
        <v>5611</v>
      </c>
      <c r="D1511" s="432">
        <v>43807</v>
      </c>
      <c r="E1511" s="431"/>
      <c r="F1511" s="430" t="s">
        <v>4916</v>
      </c>
      <c r="G1511" s="774" t="s">
        <v>4953</v>
      </c>
      <c r="H1511" s="775"/>
      <c r="I1511" s="776"/>
      <c r="J1511" s="429" t="s">
        <v>6</v>
      </c>
      <c r="K1511" s="428"/>
      <c r="L1511" s="425" t="s">
        <v>3</v>
      </c>
      <c r="M1511" s="427">
        <v>418</v>
      </c>
      <c r="P1511" s="405"/>
      <c r="R1511" s="405"/>
    </row>
    <row r="1512" spans="1:18" s="396" customFormat="1" ht="22.5">
      <c r="A1512" s="785"/>
      <c r="B1512" s="394" t="s">
        <v>77</v>
      </c>
      <c r="C1512" s="374" t="s">
        <v>79</v>
      </c>
      <c r="D1512" s="394" t="s">
        <v>22</v>
      </c>
      <c r="E1512" s="758" t="s">
        <v>81</v>
      </c>
      <c r="F1512" s="758"/>
      <c r="G1512" s="777"/>
      <c r="H1512" s="778"/>
      <c r="I1512" s="779"/>
      <c r="J1512" s="426" t="s">
        <v>17</v>
      </c>
      <c r="K1512" s="425"/>
      <c r="L1512" s="419" t="s">
        <v>3</v>
      </c>
      <c r="M1512" s="424">
        <v>698.6</v>
      </c>
      <c r="P1512" s="405"/>
      <c r="R1512" s="405"/>
    </row>
    <row r="1513" spans="1:18" s="396" customFormat="1">
      <c r="A1513" s="785"/>
      <c r="B1513" s="394"/>
      <c r="C1513" s="374"/>
      <c r="D1513" s="394"/>
      <c r="E1513" s="394"/>
      <c r="F1513" s="394"/>
      <c r="G1513" s="423"/>
      <c r="H1513" s="422"/>
      <c r="I1513" s="421"/>
      <c r="J1513" s="420" t="s">
        <v>5</v>
      </c>
      <c r="K1513" s="419"/>
      <c r="L1513" s="419" t="s">
        <v>3</v>
      </c>
      <c r="M1513" s="418">
        <v>108</v>
      </c>
      <c r="P1513" s="405"/>
      <c r="R1513" s="405"/>
    </row>
    <row r="1514" spans="1:18" s="396" customFormat="1" ht="13.5" thickBot="1">
      <c r="A1514" s="786"/>
      <c r="B1514" s="417" t="s">
        <v>4991</v>
      </c>
      <c r="C1514" s="416" t="s">
        <v>4953</v>
      </c>
      <c r="D1514" s="415">
        <v>43809</v>
      </c>
      <c r="E1514" s="414" t="s">
        <v>4</v>
      </c>
      <c r="F1514" s="413" t="s">
        <v>5531</v>
      </c>
      <c r="G1514" s="412"/>
      <c r="H1514" s="411"/>
      <c r="I1514" s="410"/>
      <c r="J1514" s="409"/>
      <c r="K1514" s="408"/>
      <c r="L1514" s="407"/>
      <c r="M1514" s="406"/>
      <c r="P1514" s="405"/>
      <c r="R1514" s="405"/>
    </row>
    <row r="1515" spans="1:18" s="396" customFormat="1" ht="22.5">
      <c r="A1515" s="784">
        <v>300</v>
      </c>
      <c r="B1515" s="437" t="s">
        <v>76</v>
      </c>
      <c r="C1515" s="438" t="s">
        <v>78</v>
      </c>
      <c r="D1515" s="437" t="s">
        <v>23</v>
      </c>
      <c r="E1515" s="772" t="s">
        <v>80</v>
      </c>
      <c r="F1515" s="772"/>
      <c r="G1515" s="772" t="s">
        <v>71</v>
      </c>
      <c r="H1515" s="773"/>
      <c r="I1515" s="436"/>
      <c r="J1515" s="435"/>
      <c r="K1515" s="435"/>
      <c r="L1515" s="435"/>
      <c r="M1515" s="434"/>
      <c r="P1515" s="405"/>
      <c r="R1515" s="405"/>
    </row>
    <row r="1516" spans="1:18" s="396" customFormat="1" ht="30.6" customHeight="1">
      <c r="A1516" s="785"/>
      <c r="B1516" s="433" t="s">
        <v>5610</v>
      </c>
      <c r="C1516" s="433" t="s">
        <v>5609</v>
      </c>
      <c r="D1516" s="432">
        <v>43740</v>
      </c>
      <c r="E1516" s="431"/>
      <c r="F1516" s="430" t="s">
        <v>4965</v>
      </c>
      <c r="G1516" s="774" t="s">
        <v>4953</v>
      </c>
      <c r="H1516" s="775"/>
      <c r="I1516" s="776"/>
      <c r="J1516" s="429" t="s">
        <v>6</v>
      </c>
      <c r="K1516" s="428"/>
      <c r="L1516" s="425" t="s">
        <v>3</v>
      </c>
      <c r="M1516" s="427">
        <v>1011</v>
      </c>
      <c r="P1516" s="405"/>
      <c r="R1516" s="405"/>
    </row>
    <row r="1517" spans="1:18" s="396" customFormat="1" ht="22.5">
      <c r="A1517" s="785"/>
      <c r="B1517" s="394" t="s">
        <v>77</v>
      </c>
      <c r="C1517" s="374" t="s">
        <v>79</v>
      </c>
      <c r="D1517" s="394" t="s">
        <v>22</v>
      </c>
      <c r="E1517" s="758" t="s">
        <v>81</v>
      </c>
      <c r="F1517" s="758"/>
      <c r="G1517" s="777"/>
      <c r="H1517" s="778"/>
      <c r="I1517" s="779"/>
      <c r="J1517" s="426" t="s">
        <v>17</v>
      </c>
      <c r="K1517" s="425"/>
      <c r="L1517" s="419" t="s">
        <v>3</v>
      </c>
      <c r="M1517" s="424">
        <v>488.6</v>
      </c>
      <c r="P1517" s="405"/>
      <c r="R1517" s="405"/>
    </row>
    <row r="1518" spans="1:18" s="396" customFormat="1">
      <c r="A1518" s="785"/>
      <c r="B1518" s="394"/>
      <c r="C1518" s="374"/>
      <c r="D1518" s="394"/>
      <c r="E1518" s="394"/>
      <c r="F1518" s="394"/>
      <c r="G1518" s="423"/>
      <c r="H1518" s="422"/>
      <c r="I1518" s="421"/>
      <c r="J1518" s="420" t="s">
        <v>5</v>
      </c>
      <c r="K1518" s="419"/>
      <c r="L1518" s="419"/>
      <c r="M1518" s="418"/>
      <c r="P1518" s="405"/>
      <c r="R1518" s="405"/>
    </row>
    <row r="1519" spans="1:18" s="396" customFormat="1" ht="13.5" thickBot="1">
      <c r="A1519" s="786"/>
      <c r="B1519" s="417" t="s">
        <v>3614</v>
      </c>
      <c r="C1519" s="416" t="s">
        <v>4953</v>
      </c>
      <c r="D1519" s="415">
        <v>43744</v>
      </c>
      <c r="E1519" s="414" t="s">
        <v>4</v>
      </c>
      <c r="F1519" s="413" t="s">
        <v>5122</v>
      </c>
      <c r="G1519" s="412"/>
      <c r="H1519" s="411"/>
      <c r="I1519" s="410"/>
      <c r="J1519" s="409"/>
      <c r="K1519" s="408"/>
      <c r="L1519" s="407"/>
      <c r="M1519" s="406"/>
      <c r="P1519" s="405"/>
      <c r="R1519" s="405"/>
    </row>
    <row r="1520" spans="1:18" s="396" customFormat="1" ht="22.5">
      <c r="A1520" s="784">
        <v>301</v>
      </c>
      <c r="B1520" s="437" t="s">
        <v>76</v>
      </c>
      <c r="C1520" s="438" t="s">
        <v>78</v>
      </c>
      <c r="D1520" s="437" t="s">
        <v>23</v>
      </c>
      <c r="E1520" s="772" t="s">
        <v>80</v>
      </c>
      <c r="F1520" s="772"/>
      <c r="G1520" s="772" t="s">
        <v>71</v>
      </c>
      <c r="H1520" s="773"/>
      <c r="I1520" s="436"/>
      <c r="J1520" s="435"/>
      <c r="K1520" s="435"/>
      <c r="L1520" s="435"/>
      <c r="M1520" s="434"/>
      <c r="P1520" s="405"/>
      <c r="R1520" s="405"/>
    </row>
    <row r="1521" spans="1:18" s="396" customFormat="1" ht="40.9" customHeight="1">
      <c r="A1521" s="785"/>
      <c r="B1521" s="433" t="s">
        <v>5606</v>
      </c>
      <c r="C1521" s="433" t="s">
        <v>5608</v>
      </c>
      <c r="D1521" s="432">
        <v>43740</v>
      </c>
      <c r="E1521" s="431"/>
      <c r="F1521" s="430" t="s">
        <v>4965</v>
      </c>
      <c r="G1521" s="774" t="s">
        <v>4953</v>
      </c>
      <c r="H1521" s="775"/>
      <c r="I1521" s="776"/>
      <c r="J1521" s="429" t="s">
        <v>6</v>
      </c>
      <c r="K1521" s="428"/>
      <c r="L1521" s="425" t="s">
        <v>3</v>
      </c>
      <c r="M1521" s="427">
        <v>480</v>
      </c>
      <c r="P1521" s="405"/>
      <c r="R1521" s="405"/>
    </row>
    <row r="1522" spans="1:18" s="396" customFormat="1" ht="22.5">
      <c r="A1522" s="785"/>
      <c r="B1522" s="394" t="s">
        <v>77</v>
      </c>
      <c r="C1522" s="374" t="s">
        <v>79</v>
      </c>
      <c r="D1522" s="394" t="s">
        <v>22</v>
      </c>
      <c r="E1522" s="758" t="s">
        <v>81</v>
      </c>
      <c r="F1522" s="758"/>
      <c r="G1522" s="777"/>
      <c r="H1522" s="778"/>
      <c r="I1522" s="779"/>
      <c r="J1522" s="426" t="s">
        <v>17</v>
      </c>
      <c r="K1522" s="425"/>
      <c r="L1522" s="419" t="s">
        <v>3</v>
      </c>
      <c r="M1522" s="424">
        <v>246.6</v>
      </c>
      <c r="P1522" s="405"/>
      <c r="R1522" s="405"/>
    </row>
    <row r="1523" spans="1:18" s="396" customFormat="1">
      <c r="A1523" s="785"/>
      <c r="B1523" s="394"/>
      <c r="C1523" s="374"/>
      <c r="D1523" s="394"/>
      <c r="E1523" s="394"/>
      <c r="F1523" s="394"/>
      <c r="G1523" s="423"/>
      <c r="H1523" s="422"/>
      <c r="I1523" s="421"/>
      <c r="J1523" s="420" t="s">
        <v>5</v>
      </c>
      <c r="K1523" s="419"/>
      <c r="L1523" s="419"/>
      <c r="M1523" s="418"/>
      <c r="P1523" s="405"/>
      <c r="R1523" s="405"/>
    </row>
    <row r="1524" spans="1:18" s="396" customFormat="1" ht="13.5" thickBot="1">
      <c r="A1524" s="786"/>
      <c r="B1524" s="417" t="s">
        <v>5604</v>
      </c>
      <c r="C1524" s="416" t="s">
        <v>4953</v>
      </c>
      <c r="D1524" s="415">
        <v>43744</v>
      </c>
      <c r="E1524" s="414" t="s">
        <v>4</v>
      </c>
      <c r="F1524" s="413" t="s">
        <v>5122</v>
      </c>
      <c r="G1524" s="412"/>
      <c r="H1524" s="411"/>
      <c r="I1524" s="410"/>
      <c r="J1524" s="409" t="s">
        <v>4893</v>
      </c>
      <c r="K1524" s="408"/>
      <c r="L1524" s="407"/>
      <c r="M1524" s="406"/>
      <c r="P1524" s="405"/>
      <c r="R1524" s="405"/>
    </row>
    <row r="1525" spans="1:18" s="396" customFormat="1" ht="22.5">
      <c r="A1525" s="784">
        <v>302</v>
      </c>
      <c r="B1525" s="437" t="s">
        <v>76</v>
      </c>
      <c r="C1525" s="438" t="s">
        <v>78</v>
      </c>
      <c r="D1525" s="437" t="s">
        <v>23</v>
      </c>
      <c r="E1525" s="772" t="s">
        <v>80</v>
      </c>
      <c r="F1525" s="772"/>
      <c r="G1525" s="772" t="s">
        <v>71</v>
      </c>
      <c r="H1525" s="773"/>
      <c r="I1525" s="436"/>
      <c r="J1525" s="435"/>
      <c r="K1525" s="435"/>
      <c r="L1525" s="435"/>
      <c r="M1525" s="434"/>
      <c r="P1525" s="405"/>
      <c r="R1525" s="405"/>
    </row>
    <row r="1526" spans="1:18" s="396" customFormat="1" ht="40.9" customHeight="1">
      <c r="A1526" s="785"/>
      <c r="B1526" s="433" t="s">
        <v>5606</v>
      </c>
      <c r="C1526" s="433" t="s">
        <v>5607</v>
      </c>
      <c r="D1526" s="432">
        <v>43773</v>
      </c>
      <c r="E1526" s="431"/>
      <c r="F1526" s="430" t="s">
        <v>4965</v>
      </c>
      <c r="G1526" s="774" t="s">
        <v>5579</v>
      </c>
      <c r="H1526" s="775"/>
      <c r="I1526" s="776"/>
      <c r="J1526" s="429" t="s">
        <v>6</v>
      </c>
      <c r="K1526" s="428"/>
      <c r="L1526" s="425" t="s">
        <v>3</v>
      </c>
      <c r="M1526" s="427">
        <v>368</v>
      </c>
      <c r="P1526" s="405"/>
      <c r="R1526" s="405"/>
    </row>
    <row r="1527" spans="1:18" s="396" customFormat="1" ht="22.5">
      <c r="A1527" s="785"/>
      <c r="B1527" s="394" t="s">
        <v>77</v>
      </c>
      <c r="C1527" s="374" t="s">
        <v>79</v>
      </c>
      <c r="D1527" s="394" t="s">
        <v>22</v>
      </c>
      <c r="E1527" s="758" t="s">
        <v>81</v>
      </c>
      <c r="F1527" s="758"/>
      <c r="G1527" s="777"/>
      <c r="H1527" s="778"/>
      <c r="I1527" s="779"/>
      <c r="J1527" s="426" t="s">
        <v>17</v>
      </c>
      <c r="K1527" s="425"/>
      <c r="L1527" s="419" t="s">
        <v>3</v>
      </c>
      <c r="M1527" s="424">
        <v>300</v>
      </c>
      <c r="P1527" s="405"/>
      <c r="R1527" s="405"/>
    </row>
    <row r="1528" spans="1:18" s="396" customFormat="1">
      <c r="A1528" s="785"/>
      <c r="B1528" s="394"/>
      <c r="C1528" s="374"/>
      <c r="D1528" s="394"/>
      <c r="E1528" s="394"/>
      <c r="F1528" s="394"/>
      <c r="G1528" s="423"/>
      <c r="H1528" s="422"/>
      <c r="I1528" s="421"/>
      <c r="J1528" s="420" t="s">
        <v>5</v>
      </c>
      <c r="K1528" s="419"/>
      <c r="L1528" s="419" t="s">
        <v>3</v>
      </c>
      <c r="M1528" s="418">
        <v>152</v>
      </c>
      <c r="P1528" s="405"/>
      <c r="R1528" s="405"/>
    </row>
    <row r="1529" spans="1:18" s="396" customFormat="1" ht="13.5" thickBot="1">
      <c r="A1529" s="786"/>
      <c r="B1529" s="417" t="s">
        <v>5604</v>
      </c>
      <c r="C1529" s="416" t="s">
        <v>5579</v>
      </c>
      <c r="D1529" s="415">
        <v>43776</v>
      </c>
      <c r="E1529" s="414" t="s">
        <v>4</v>
      </c>
      <c r="F1529" s="413" t="s">
        <v>5382</v>
      </c>
      <c r="G1529" s="412"/>
      <c r="H1529" s="411"/>
      <c r="I1529" s="410"/>
      <c r="J1529" s="409"/>
      <c r="K1529" s="408"/>
      <c r="L1529" s="407"/>
      <c r="M1529" s="406"/>
      <c r="P1529" s="405"/>
      <c r="R1529" s="405"/>
    </row>
    <row r="1530" spans="1:18" s="396" customFormat="1" ht="22.5">
      <c r="A1530" s="784">
        <v>303</v>
      </c>
      <c r="B1530" s="437" t="s">
        <v>76</v>
      </c>
      <c r="C1530" s="438" t="s">
        <v>78</v>
      </c>
      <c r="D1530" s="437" t="s">
        <v>23</v>
      </c>
      <c r="E1530" s="772" t="s">
        <v>80</v>
      </c>
      <c r="F1530" s="772"/>
      <c r="G1530" s="772" t="s">
        <v>71</v>
      </c>
      <c r="H1530" s="773"/>
      <c r="I1530" s="436"/>
      <c r="J1530" s="435"/>
      <c r="K1530" s="435"/>
      <c r="L1530" s="435"/>
      <c r="M1530" s="434"/>
      <c r="P1530" s="405"/>
      <c r="R1530" s="405"/>
    </row>
    <row r="1531" spans="1:18" s="396" customFormat="1" ht="40.9" customHeight="1">
      <c r="A1531" s="785"/>
      <c r="B1531" s="433" t="s">
        <v>5606</v>
      </c>
      <c r="C1531" s="433" t="s">
        <v>5605</v>
      </c>
      <c r="D1531" s="432">
        <v>43807</v>
      </c>
      <c r="E1531" s="431"/>
      <c r="F1531" s="430" t="s">
        <v>4916</v>
      </c>
      <c r="G1531" s="774" t="s">
        <v>4953</v>
      </c>
      <c r="H1531" s="775"/>
      <c r="I1531" s="776"/>
      <c r="J1531" s="429" t="s">
        <v>6</v>
      </c>
      <c r="K1531" s="428"/>
      <c r="L1531" s="425" t="s">
        <v>3</v>
      </c>
      <c r="M1531" s="427">
        <v>368</v>
      </c>
      <c r="P1531" s="405"/>
      <c r="R1531" s="405"/>
    </row>
    <row r="1532" spans="1:18" s="396" customFormat="1" ht="22.5">
      <c r="A1532" s="785"/>
      <c r="B1532" s="394" t="s">
        <v>77</v>
      </c>
      <c r="C1532" s="374" t="s">
        <v>79</v>
      </c>
      <c r="D1532" s="394" t="s">
        <v>22</v>
      </c>
      <c r="E1532" s="758" t="s">
        <v>81</v>
      </c>
      <c r="F1532" s="758"/>
      <c r="G1532" s="777"/>
      <c r="H1532" s="778"/>
      <c r="I1532" s="779"/>
      <c r="J1532" s="426" t="s">
        <v>17</v>
      </c>
      <c r="K1532" s="425"/>
      <c r="L1532" s="419" t="s">
        <v>3</v>
      </c>
      <c r="M1532" s="424">
        <v>317</v>
      </c>
      <c r="P1532" s="405"/>
      <c r="R1532" s="405"/>
    </row>
    <row r="1533" spans="1:18" s="396" customFormat="1">
      <c r="A1533" s="785"/>
      <c r="B1533" s="394"/>
      <c r="C1533" s="374"/>
      <c r="D1533" s="394"/>
      <c r="E1533" s="394"/>
      <c r="F1533" s="394"/>
      <c r="G1533" s="423"/>
      <c r="H1533" s="422"/>
      <c r="I1533" s="421"/>
      <c r="J1533" s="420" t="s">
        <v>5</v>
      </c>
      <c r="K1533" s="419"/>
      <c r="L1533" s="419"/>
      <c r="M1533" s="418"/>
      <c r="P1533" s="405"/>
      <c r="R1533" s="405"/>
    </row>
    <row r="1534" spans="1:18" s="396" customFormat="1" ht="13.5" thickBot="1">
      <c r="A1534" s="786"/>
      <c r="B1534" s="417" t="s">
        <v>5604</v>
      </c>
      <c r="C1534" s="416" t="s">
        <v>4953</v>
      </c>
      <c r="D1534" s="415">
        <v>43809</v>
      </c>
      <c r="E1534" s="414" t="s">
        <v>4</v>
      </c>
      <c r="F1534" s="413" t="s">
        <v>5531</v>
      </c>
      <c r="G1534" s="412"/>
      <c r="H1534" s="411"/>
      <c r="I1534" s="410"/>
      <c r="J1534" s="409" t="s">
        <v>4893</v>
      </c>
      <c r="K1534" s="408"/>
      <c r="L1534" s="407"/>
      <c r="M1534" s="406"/>
      <c r="P1534" s="405"/>
      <c r="R1534" s="405"/>
    </row>
    <row r="1535" spans="1:18" s="396" customFormat="1" ht="22.5">
      <c r="A1535" s="784">
        <v>304</v>
      </c>
      <c r="B1535" s="437" t="s">
        <v>76</v>
      </c>
      <c r="C1535" s="438" t="s">
        <v>78</v>
      </c>
      <c r="D1535" s="437" t="s">
        <v>23</v>
      </c>
      <c r="E1535" s="772" t="s">
        <v>80</v>
      </c>
      <c r="F1535" s="772"/>
      <c r="G1535" s="772" t="s">
        <v>71</v>
      </c>
      <c r="H1535" s="773"/>
      <c r="I1535" s="436"/>
      <c r="J1535" s="435"/>
      <c r="K1535" s="435"/>
      <c r="L1535" s="435"/>
      <c r="M1535" s="434"/>
      <c r="P1535" s="405"/>
      <c r="R1535" s="405"/>
    </row>
    <row r="1536" spans="1:18" s="396" customFormat="1" ht="30.6" customHeight="1">
      <c r="A1536" s="785"/>
      <c r="B1536" s="433" t="s">
        <v>5603</v>
      </c>
      <c r="C1536" s="433" t="s">
        <v>5602</v>
      </c>
      <c r="D1536" s="432">
        <v>43763</v>
      </c>
      <c r="E1536" s="431"/>
      <c r="F1536" s="430" t="s">
        <v>5601</v>
      </c>
      <c r="G1536" s="774" t="s">
        <v>5599</v>
      </c>
      <c r="H1536" s="775"/>
      <c r="I1536" s="776"/>
      <c r="J1536" s="429" t="s">
        <v>6</v>
      </c>
      <c r="K1536" s="428"/>
      <c r="L1536" s="425" t="s">
        <v>3</v>
      </c>
      <c r="M1536" s="427">
        <v>314</v>
      </c>
      <c r="P1536" s="405"/>
      <c r="R1536" s="405"/>
    </row>
    <row r="1537" spans="1:18" s="396" customFormat="1" ht="22.5">
      <c r="A1537" s="785"/>
      <c r="B1537" s="394" t="s">
        <v>77</v>
      </c>
      <c r="C1537" s="374" t="s">
        <v>79</v>
      </c>
      <c r="D1537" s="394" t="s">
        <v>22</v>
      </c>
      <c r="E1537" s="758" t="s">
        <v>81</v>
      </c>
      <c r="F1537" s="758"/>
      <c r="G1537" s="777"/>
      <c r="H1537" s="778"/>
      <c r="I1537" s="779"/>
      <c r="J1537" s="426" t="s">
        <v>17</v>
      </c>
      <c r="K1537" s="425"/>
      <c r="L1537" s="419"/>
      <c r="M1537" s="424"/>
      <c r="P1537" s="405"/>
      <c r="R1537" s="405"/>
    </row>
    <row r="1538" spans="1:18" s="396" customFormat="1">
      <c r="A1538" s="785"/>
      <c r="B1538" s="394"/>
      <c r="C1538" s="374"/>
      <c r="D1538" s="394"/>
      <c r="E1538" s="394"/>
      <c r="F1538" s="394"/>
      <c r="G1538" s="423"/>
      <c r="H1538" s="422"/>
      <c r="I1538" s="421"/>
      <c r="J1538" s="420" t="s">
        <v>5</v>
      </c>
      <c r="K1538" s="419"/>
      <c r="L1538" s="419"/>
      <c r="M1538" s="418"/>
      <c r="P1538" s="405"/>
      <c r="R1538" s="405"/>
    </row>
    <row r="1539" spans="1:18" s="396" customFormat="1" ht="23.25" thickBot="1">
      <c r="A1539" s="786"/>
      <c r="B1539" s="417" t="s">
        <v>5600</v>
      </c>
      <c r="C1539" s="416" t="s">
        <v>5599</v>
      </c>
      <c r="D1539" s="415">
        <v>43765</v>
      </c>
      <c r="E1539" s="414" t="s">
        <v>4</v>
      </c>
      <c r="F1539" s="413" t="s">
        <v>5598</v>
      </c>
      <c r="G1539" s="412"/>
      <c r="H1539" s="411"/>
      <c r="I1539" s="410"/>
      <c r="J1539" s="409" t="s">
        <v>4497</v>
      </c>
      <c r="K1539" s="408"/>
      <c r="L1539" s="407" t="s">
        <v>3</v>
      </c>
      <c r="M1539" s="406">
        <v>350</v>
      </c>
      <c r="P1539" s="405"/>
      <c r="R1539" s="405"/>
    </row>
    <row r="1540" spans="1:18" s="396" customFormat="1" ht="22.5">
      <c r="A1540" s="784">
        <v>305</v>
      </c>
      <c r="B1540" s="437" t="s">
        <v>76</v>
      </c>
      <c r="C1540" s="438" t="s">
        <v>78</v>
      </c>
      <c r="D1540" s="437" t="s">
        <v>23</v>
      </c>
      <c r="E1540" s="772" t="s">
        <v>80</v>
      </c>
      <c r="F1540" s="772"/>
      <c r="G1540" s="772" t="s">
        <v>71</v>
      </c>
      <c r="H1540" s="773"/>
      <c r="I1540" s="436"/>
      <c r="J1540" s="435"/>
      <c r="K1540" s="435"/>
      <c r="L1540" s="435"/>
      <c r="M1540" s="434"/>
      <c r="P1540" s="405"/>
      <c r="R1540" s="405"/>
    </row>
    <row r="1541" spans="1:18" s="396" customFormat="1" ht="123.75">
      <c r="A1541" s="785"/>
      <c r="B1541" s="433" t="s">
        <v>5595</v>
      </c>
      <c r="C1541" s="433" t="s">
        <v>5597</v>
      </c>
      <c r="D1541" s="432">
        <v>43757</v>
      </c>
      <c r="E1541" s="431"/>
      <c r="F1541" s="430" t="s">
        <v>5590</v>
      </c>
      <c r="G1541" s="774" t="s">
        <v>5589</v>
      </c>
      <c r="H1541" s="775"/>
      <c r="I1541" s="776"/>
      <c r="J1541" s="429" t="s">
        <v>6</v>
      </c>
      <c r="K1541" s="428"/>
      <c r="L1541" s="425" t="s">
        <v>3</v>
      </c>
      <c r="M1541" s="427">
        <v>1050</v>
      </c>
      <c r="P1541" s="405"/>
      <c r="R1541" s="405"/>
    </row>
    <row r="1542" spans="1:18" s="396" customFormat="1" ht="22.5">
      <c r="A1542" s="785"/>
      <c r="B1542" s="394" t="s">
        <v>77</v>
      </c>
      <c r="C1542" s="374" t="s">
        <v>79</v>
      </c>
      <c r="D1542" s="394" t="s">
        <v>22</v>
      </c>
      <c r="E1542" s="758" t="s">
        <v>81</v>
      </c>
      <c r="F1542" s="758"/>
      <c r="G1542" s="777"/>
      <c r="H1542" s="778"/>
      <c r="I1542" s="779"/>
      <c r="J1542" s="426" t="s">
        <v>17</v>
      </c>
      <c r="K1542" s="425"/>
      <c r="L1542" s="419" t="s">
        <v>3</v>
      </c>
      <c r="M1542" s="424">
        <v>4563</v>
      </c>
      <c r="P1542" s="405"/>
      <c r="R1542" s="405"/>
    </row>
    <row r="1543" spans="1:18" s="396" customFormat="1">
      <c r="A1543" s="785"/>
      <c r="B1543" s="394"/>
      <c r="C1543" s="374"/>
      <c r="D1543" s="394"/>
      <c r="E1543" s="394"/>
      <c r="F1543" s="394"/>
      <c r="G1543" s="423"/>
      <c r="H1543" s="422"/>
      <c r="I1543" s="421"/>
      <c r="J1543" s="420" t="s">
        <v>5</v>
      </c>
      <c r="K1543" s="419"/>
      <c r="L1543" s="419" t="s">
        <v>3</v>
      </c>
      <c r="M1543" s="418">
        <v>546</v>
      </c>
      <c r="P1543" s="405"/>
      <c r="R1543" s="405"/>
    </row>
    <row r="1544" spans="1:18" s="396" customFormat="1" ht="13.5" thickBot="1">
      <c r="A1544" s="786"/>
      <c r="B1544" s="417" t="s">
        <v>4928</v>
      </c>
      <c r="C1544" s="416" t="s">
        <v>5589</v>
      </c>
      <c r="D1544" s="415">
        <v>43763</v>
      </c>
      <c r="E1544" s="414" t="s">
        <v>4</v>
      </c>
      <c r="F1544" s="413" t="s">
        <v>5596</v>
      </c>
      <c r="G1544" s="412"/>
      <c r="H1544" s="411"/>
      <c r="I1544" s="410"/>
      <c r="J1544" s="409"/>
      <c r="K1544" s="408"/>
      <c r="L1544" s="407"/>
      <c r="M1544" s="406"/>
      <c r="P1544" s="405"/>
      <c r="R1544" s="405"/>
    </row>
    <row r="1545" spans="1:18" s="396" customFormat="1" ht="22.5">
      <c r="A1545" s="784">
        <v>306</v>
      </c>
      <c r="B1545" s="437" t="s">
        <v>76</v>
      </c>
      <c r="C1545" s="438" t="s">
        <v>78</v>
      </c>
      <c r="D1545" s="437" t="s">
        <v>23</v>
      </c>
      <c r="E1545" s="772" t="s">
        <v>80</v>
      </c>
      <c r="F1545" s="772"/>
      <c r="G1545" s="772" t="s">
        <v>71</v>
      </c>
      <c r="H1545" s="773"/>
      <c r="I1545" s="436"/>
      <c r="J1545" s="435"/>
      <c r="K1545" s="435"/>
      <c r="L1545" s="435"/>
      <c r="M1545" s="434"/>
      <c r="P1545" s="405"/>
      <c r="R1545" s="405"/>
    </row>
    <row r="1546" spans="1:18" s="396" customFormat="1" ht="78.75">
      <c r="A1546" s="785"/>
      <c r="B1546" s="433" t="s">
        <v>5595</v>
      </c>
      <c r="C1546" s="433" t="s">
        <v>5594</v>
      </c>
      <c r="D1546" s="432">
        <v>43813</v>
      </c>
      <c r="E1546" s="431"/>
      <c r="F1546" s="430" t="s">
        <v>5590</v>
      </c>
      <c r="G1546" s="774" t="s">
        <v>5589</v>
      </c>
      <c r="H1546" s="775"/>
      <c r="I1546" s="776"/>
      <c r="J1546" s="429" t="s">
        <v>6</v>
      </c>
      <c r="K1546" s="428"/>
      <c r="L1546" s="425" t="s">
        <v>3</v>
      </c>
      <c r="M1546" s="427">
        <v>840</v>
      </c>
      <c r="P1546" s="405"/>
      <c r="R1546" s="405"/>
    </row>
    <row r="1547" spans="1:18" s="396" customFormat="1" ht="22.5">
      <c r="A1547" s="785"/>
      <c r="B1547" s="394" t="s">
        <v>77</v>
      </c>
      <c r="C1547" s="374" t="s">
        <v>79</v>
      </c>
      <c r="D1547" s="394" t="s">
        <v>22</v>
      </c>
      <c r="E1547" s="758" t="s">
        <v>81</v>
      </c>
      <c r="F1547" s="758"/>
      <c r="G1547" s="777"/>
      <c r="H1547" s="778"/>
      <c r="I1547" s="779"/>
      <c r="J1547" s="426" t="s">
        <v>17</v>
      </c>
      <c r="K1547" s="425"/>
      <c r="L1547" s="419" t="s">
        <v>3</v>
      </c>
      <c r="M1547" s="424">
        <v>6518</v>
      </c>
      <c r="P1547" s="405"/>
      <c r="R1547" s="405"/>
    </row>
    <row r="1548" spans="1:18" s="396" customFormat="1">
      <c r="A1548" s="785"/>
      <c r="B1548" s="394"/>
      <c r="C1548" s="374"/>
      <c r="D1548" s="394"/>
      <c r="E1548" s="394"/>
      <c r="F1548" s="394"/>
      <c r="G1548" s="423"/>
      <c r="H1548" s="422"/>
      <c r="I1548" s="421"/>
      <c r="J1548" s="420" t="s">
        <v>5</v>
      </c>
      <c r="K1548" s="419"/>
      <c r="L1548" s="419" t="s">
        <v>3</v>
      </c>
      <c r="M1548" s="418">
        <v>364</v>
      </c>
      <c r="P1548" s="405"/>
      <c r="R1548" s="405"/>
    </row>
    <row r="1549" spans="1:18" s="396" customFormat="1" ht="13.5" thickBot="1">
      <c r="A1549" s="786"/>
      <c r="B1549" s="417" t="s">
        <v>4928</v>
      </c>
      <c r="C1549" s="416" t="s">
        <v>5589</v>
      </c>
      <c r="D1549" s="415">
        <v>43818</v>
      </c>
      <c r="E1549" s="414" t="s">
        <v>4</v>
      </c>
      <c r="F1549" s="413" t="s">
        <v>5593</v>
      </c>
      <c r="G1549" s="412"/>
      <c r="H1549" s="411"/>
      <c r="I1549" s="410"/>
      <c r="J1549" s="409"/>
      <c r="K1549" s="408"/>
      <c r="L1549" s="407"/>
      <c r="M1549" s="406"/>
      <c r="P1549" s="405"/>
      <c r="R1549" s="405"/>
    </row>
    <row r="1550" spans="1:18" s="396" customFormat="1" ht="22.5">
      <c r="A1550" s="784">
        <v>307</v>
      </c>
      <c r="B1550" s="437" t="s">
        <v>76</v>
      </c>
      <c r="C1550" s="438" t="s">
        <v>78</v>
      </c>
      <c r="D1550" s="437" t="s">
        <v>23</v>
      </c>
      <c r="E1550" s="772" t="s">
        <v>80</v>
      </c>
      <c r="F1550" s="772"/>
      <c r="G1550" s="772" t="s">
        <v>71</v>
      </c>
      <c r="H1550" s="773"/>
      <c r="I1550" s="436"/>
      <c r="J1550" s="435"/>
      <c r="K1550" s="435"/>
      <c r="L1550" s="435"/>
      <c r="M1550" s="434"/>
      <c r="P1550" s="405"/>
      <c r="R1550" s="405"/>
    </row>
    <row r="1551" spans="1:18" s="396" customFormat="1" ht="123.75">
      <c r="A1551" s="785"/>
      <c r="B1551" s="433" t="s">
        <v>5592</v>
      </c>
      <c r="C1551" s="433" t="s">
        <v>5591</v>
      </c>
      <c r="D1551" s="432">
        <v>43756</v>
      </c>
      <c r="E1551" s="431"/>
      <c r="F1551" s="430" t="s">
        <v>5590</v>
      </c>
      <c r="G1551" s="774" t="s">
        <v>5589</v>
      </c>
      <c r="H1551" s="775"/>
      <c r="I1551" s="776"/>
      <c r="J1551" s="429" t="s">
        <v>6</v>
      </c>
      <c r="K1551" s="428"/>
      <c r="L1551" s="425" t="s">
        <v>3</v>
      </c>
      <c r="M1551" s="427">
        <v>1050</v>
      </c>
      <c r="P1551" s="405"/>
      <c r="R1551" s="405"/>
    </row>
    <row r="1552" spans="1:18" s="396" customFormat="1" ht="22.5">
      <c r="A1552" s="785"/>
      <c r="B1552" s="394" t="s">
        <v>77</v>
      </c>
      <c r="C1552" s="374" t="s">
        <v>79</v>
      </c>
      <c r="D1552" s="394" t="s">
        <v>22</v>
      </c>
      <c r="E1552" s="758" t="s">
        <v>81</v>
      </c>
      <c r="F1552" s="758"/>
      <c r="G1552" s="777"/>
      <c r="H1552" s="778"/>
      <c r="I1552" s="779"/>
      <c r="J1552" s="426" t="s">
        <v>17</v>
      </c>
      <c r="K1552" s="425"/>
      <c r="L1552" s="419" t="s">
        <v>3</v>
      </c>
      <c r="M1552" s="424">
        <v>4563</v>
      </c>
      <c r="P1552" s="405"/>
      <c r="R1552" s="405"/>
    </row>
    <row r="1553" spans="1:18" s="396" customFormat="1">
      <c r="A1553" s="785"/>
      <c r="B1553" s="394"/>
      <c r="C1553" s="374"/>
      <c r="D1553" s="394"/>
      <c r="E1553" s="394"/>
      <c r="F1553" s="394"/>
      <c r="G1553" s="423"/>
      <c r="H1553" s="422"/>
      <c r="I1553" s="421"/>
      <c r="J1553" s="420" t="s">
        <v>5</v>
      </c>
      <c r="K1553" s="419"/>
      <c r="L1553" s="419" t="s">
        <v>3</v>
      </c>
      <c r="M1553" s="418">
        <v>546</v>
      </c>
      <c r="P1553" s="405"/>
      <c r="R1553" s="405"/>
    </row>
    <row r="1554" spans="1:18" s="396" customFormat="1" ht="13.5" thickBot="1">
      <c r="A1554" s="786"/>
      <c r="B1554" s="417" t="s">
        <v>4896</v>
      </c>
      <c r="C1554" s="416" t="s">
        <v>5589</v>
      </c>
      <c r="D1554" s="415">
        <v>43763</v>
      </c>
      <c r="E1554" s="414" t="s">
        <v>4</v>
      </c>
      <c r="F1554" s="413" t="s">
        <v>5588</v>
      </c>
      <c r="G1554" s="412"/>
      <c r="H1554" s="411"/>
      <c r="I1554" s="410"/>
      <c r="J1554" s="409"/>
      <c r="K1554" s="408"/>
      <c r="L1554" s="407"/>
      <c r="M1554" s="406"/>
      <c r="P1554" s="405"/>
      <c r="R1554" s="405"/>
    </row>
    <row r="1555" spans="1:18" s="396" customFormat="1" ht="22.5">
      <c r="A1555" s="784">
        <v>308</v>
      </c>
      <c r="B1555" s="437" t="s">
        <v>76</v>
      </c>
      <c r="C1555" s="438" t="s">
        <v>78</v>
      </c>
      <c r="D1555" s="437" t="s">
        <v>23</v>
      </c>
      <c r="E1555" s="772" t="s">
        <v>80</v>
      </c>
      <c r="F1555" s="772"/>
      <c r="G1555" s="772" t="s">
        <v>71</v>
      </c>
      <c r="H1555" s="773"/>
      <c r="I1555" s="436"/>
      <c r="J1555" s="435"/>
      <c r="K1555" s="435"/>
      <c r="L1555" s="435"/>
      <c r="M1555" s="434"/>
      <c r="P1555" s="405"/>
      <c r="R1555" s="405"/>
    </row>
    <row r="1556" spans="1:18" s="396" customFormat="1" ht="20.45" customHeight="1">
      <c r="A1556" s="785"/>
      <c r="B1556" s="433" t="s">
        <v>5587</v>
      </c>
      <c r="C1556" s="433" t="s">
        <v>5577</v>
      </c>
      <c r="D1556" s="432">
        <v>43778</v>
      </c>
      <c r="E1556" s="431"/>
      <c r="F1556" s="430" t="s">
        <v>5576</v>
      </c>
      <c r="G1556" s="774" t="s">
        <v>5575</v>
      </c>
      <c r="H1556" s="775"/>
      <c r="I1556" s="776"/>
      <c r="J1556" s="429" t="s">
        <v>6</v>
      </c>
      <c r="K1556" s="428"/>
      <c r="L1556" s="425"/>
      <c r="M1556" s="427"/>
      <c r="P1556" s="405"/>
      <c r="R1556" s="405"/>
    </row>
    <row r="1557" spans="1:18" s="396" customFormat="1" ht="22.5">
      <c r="A1557" s="785"/>
      <c r="B1557" s="394" t="s">
        <v>77</v>
      </c>
      <c r="C1557" s="374" t="s">
        <v>79</v>
      </c>
      <c r="D1557" s="394" t="s">
        <v>22</v>
      </c>
      <c r="E1557" s="758" t="s">
        <v>81</v>
      </c>
      <c r="F1557" s="758"/>
      <c r="G1557" s="777"/>
      <c r="H1557" s="778"/>
      <c r="I1557" s="779"/>
      <c r="J1557" s="426" t="s">
        <v>17</v>
      </c>
      <c r="K1557" s="425"/>
      <c r="L1557" s="419" t="s">
        <v>3</v>
      </c>
      <c r="M1557" s="424">
        <v>1719.89</v>
      </c>
      <c r="P1557" s="405"/>
      <c r="R1557" s="405"/>
    </row>
    <row r="1558" spans="1:18" s="396" customFormat="1">
      <c r="A1558" s="785"/>
      <c r="B1558" s="394"/>
      <c r="C1558" s="374"/>
      <c r="D1558" s="394"/>
      <c r="E1558" s="394"/>
      <c r="F1558" s="394"/>
      <c r="G1558" s="423"/>
      <c r="H1558" s="422"/>
      <c r="I1558" s="421"/>
      <c r="J1558" s="420" t="s">
        <v>5</v>
      </c>
      <c r="K1558" s="419"/>
      <c r="L1558" s="419" t="s">
        <v>3</v>
      </c>
      <c r="M1558" s="418">
        <v>152</v>
      </c>
      <c r="P1558" s="405"/>
      <c r="R1558" s="405"/>
    </row>
    <row r="1559" spans="1:18" s="396" customFormat="1" ht="13.5" thickBot="1">
      <c r="A1559" s="786"/>
      <c r="B1559" s="417" t="s">
        <v>2015</v>
      </c>
      <c r="C1559" s="416" t="s">
        <v>5575</v>
      </c>
      <c r="D1559" s="415">
        <v>43785</v>
      </c>
      <c r="E1559" s="414" t="s">
        <v>4</v>
      </c>
      <c r="F1559" s="413" t="s">
        <v>5352</v>
      </c>
      <c r="G1559" s="412"/>
      <c r="H1559" s="411"/>
      <c r="I1559" s="410"/>
      <c r="J1559" s="409" t="s">
        <v>4893</v>
      </c>
      <c r="K1559" s="408"/>
      <c r="L1559" s="407"/>
      <c r="M1559" s="406"/>
      <c r="P1559" s="405"/>
      <c r="R1559" s="405"/>
    </row>
    <row r="1560" spans="1:18" s="396" customFormat="1" ht="22.5">
      <c r="A1560" s="784">
        <v>309</v>
      </c>
      <c r="B1560" s="437" t="s">
        <v>76</v>
      </c>
      <c r="C1560" s="438" t="s">
        <v>78</v>
      </c>
      <c r="D1560" s="437" t="s">
        <v>23</v>
      </c>
      <c r="E1560" s="772" t="s">
        <v>80</v>
      </c>
      <c r="F1560" s="772"/>
      <c r="G1560" s="772" t="s">
        <v>71</v>
      </c>
      <c r="H1560" s="773"/>
      <c r="I1560" s="436"/>
      <c r="J1560" s="435"/>
      <c r="K1560" s="435"/>
      <c r="L1560" s="435"/>
      <c r="M1560" s="434"/>
      <c r="P1560" s="405"/>
      <c r="R1560" s="405"/>
    </row>
    <row r="1561" spans="1:18" s="396" customFormat="1" ht="40.9" customHeight="1">
      <c r="A1561" s="785"/>
      <c r="B1561" s="433" t="s">
        <v>5586</v>
      </c>
      <c r="C1561" s="433" t="s">
        <v>5585</v>
      </c>
      <c r="D1561" s="432">
        <v>43780</v>
      </c>
      <c r="E1561" s="431"/>
      <c r="F1561" s="430" t="s">
        <v>5584</v>
      </c>
      <c r="G1561" s="774" t="s">
        <v>5583</v>
      </c>
      <c r="H1561" s="775"/>
      <c r="I1561" s="776"/>
      <c r="J1561" s="429" t="s">
        <v>6</v>
      </c>
      <c r="K1561" s="428"/>
      <c r="L1561" s="425" t="s">
        <v>3</v>
      </c>
      <c r="M1561" s="427">
        <v>111</v>
      </c>
      <c r="P1561" s="405"/>
      <c r="R1561" s="405"/>
    </row>
    <row r="1562" spans="1:18" s="396" customFormat="1" ht="22.5">
      <c r="A1562" s="785"/>
      <c r="B1562" s="394" t="s">
        <v>77</v>
      </c>
      <c r="C1562" s="374" t="s">
        <v>79</v>
      </c>
      <c r="D1562" s="394" t="s">
        <v>22</v>
      </c>
      <c r="E1562" s="758" t="s">
        <v>81</v>
      </c>
      <c r="F1562" s="758"/>
      <c r="G1562" s="777"/>
      <c r="H1562" s="778"/>
      <c r="I1562" s="779"/>
      <c r="J1562" s="426" t="s">
        <v>17</v>
      </c>
      <c r="K1562" s="425"/>
      <c r="L1562" s="419" t="s">
        <v>3</v>
      </c>
      <c r="M1562" s="424">
        <v>335.6</v>
      </c>
      <c r="P1562" s="405"/>
      <c r="R1562" s="405"/>
    </row>
    <row r="1563" spans="1:18" s="396" customFormat="1">
      <c r="A1563" s="785"/>
      <c r="B1563" s="394"/>
      <c r="C1563" s="374"/>
      <c r="D1563" s="394"/>
      <c r="E1563" s="394"/>
      <c r="F1563" s="394"/>
      <c r="G1563" s="423"/>
      <c r="H1563" s="422"/>
      <c r="I1563" s="421"/>
      <c r="J1563" s="420" t="s">
        <v>5</v>
      </c>
      <c r="K1563" s="419"/>
      <c r="L1563" s="419"/>
      <c r="M1563" s="418"/>
      <c r="P1563" s="405"/>
      <c r="R1563" s="405"/>
    </row>
    <row r="1564" spans="1:18" s="396" customFormat="1" ht="31.15" customHeight="1" thickBot="1">
      <c r="A1564" s="786"/>
      <c r="B1564" s="417" t="s">
        <v>3449</v>
      </c>
      <c r="C1564" s="416" t="s">
        <v>5583</v>
      </c>
      <c r="D1564" s="415">
        <v>43781</v>
      </c>
      <c r="E1564" s="414" t="s">
        <v>4</v>
      </c>
      <c r="F1564" s="413" t="s">
        <v>5582</v>
      </c>
      <c r="G1564" s="412"/>
      <c r="H1564" s="411"/>
      <c r="I1564" s="410"/>
      <c r="J1564" s="409" t="s">
        <v>4893</v>
      </c>
      <c r="K1564" s="408"/>
      <c r="L1564" s="407"/>
      <c r="M1564" s="406"/>
      <c r="P1564" s="405"/>
      <c r="R1564" s="405"/>
    </row>
    <row r="1565" spans="1:18" s="396" customFormat="1" ht="22.5">
      <c r="A1565" s="784">
        <v>310</v>
      </c>
      <c r="B1565" s="437" t="s">
        <v>76</v>
      </c>
      <c r="C1565" s="438" t="s">
        <v>78</v>
      </c>
      <c r="D1565" s="437" t="s">
        <v>23</v>
      </c>
      <c r="E1565" s="772" t="s">
        <v>80</v>
      </c>
      <c r="F1565" s="772"/>
      <c r="G1565" s="772" t="s">
        <v>71</v>
      </c>
      <c r="H1565" s="773"/>
      <c r="I1565" s="436"/>
      <c r="J1565" s="435"/>
      <c r="K1565" s="435"/>
      <c r="L1565" s="435"/>
      <c r="M1565" s="434"/>
      <c r="P1565" s="405"/>
      <c r="R1565" s="405"/>
    </row>
    <row r="1566" spans="1:18" s="396" customFormat="1" ht="20.45" customHeight="1">
      <c r="A1566" s="785"/>
      <c r="B1566" s="433" t="s">
        <v>5578</v>
      </c>
      <c r="C1566" s="433" t="s">
        <v>5581</v>
      </c>
      <c r="D1566" s="432">
        <v>43744</v>
      </c>
      <c r="E1566" s="431"/>
      <c r="F1566" s="430" t="s">
        <v>5580</v>
      </c>
      <c r="G1566" s="774" t="s">
        <v>5579</v>
      </c>
      <c r="H1566" s="775"/>
      <c r="I1566" s="776"/>
      <c r="J1566" s="429" t="s">
        <v>6</v>
      </c>
      <c r="K1566" s="428"/>
      <c r="L1566" s="425" t="s">
        <v>3</v>
      </c>
      <c r="M1566" s="427">
        <v>696</v>
      </c>
      <c r="P1566" s="405"/>
      <c r="R1566" s="405"/>
    </row>
    <row r="1567" spans="1:18" s="396" customFormat="1" ht="23.25" thickBot="1">
      <c r="A1567" s="785"/>
      <c r="B1567" s="394" t="s">
        <v>77</v>
      </c>
      <c r="C1567" s="374" t="s">
        <v>79</v>
      </c>
      <c r="D1567" s="394" t="s">
        <v>22</v>
      </c>
      <c r="E1567" s="758" t="s">
        <v>81</v>
      </c>
      <c r="F1567" s="758"/>
      <c r="G1567" s="777"/>
      <c r="H1567" s="778"/>
      <c r="I1567" s="779"/>
      <c r="J1567" s="426" t="s">
        <v>17</v>
      </c>
      <c r="K1567" s="425"/>
      <c r="L1567" s="407" t="s">
        <v>3</v>
      </c>
      <c r="M1567" s="406">
        <v>1867.12</v>
      </c>
      <c r="P1567" s="405"/>
      <c r="R1567" s="405"/>
    </row>
    <row r="1568" spans="1:18" s="396" customFormat="1">
      <c r="A1568" s="785"/>
      <c r="B1568" s="394"/>
      <c r="C1568" s="374"/>
      <c r="D1568" s="394"/>
      <c r="E1568" s="394"/>
      <c r="F1568" s="394"/>
      <c r="G1568" s="423"/>
      <c r="H1568" s="422"/>
      <c r="I1568" s="421"/>
      <c r="J1568" s="420" t="s">
        <v>5</v>
      </c>
      <c r="K1568" s="419"/>
      <c r="L1568" s="419"/>
      <c r="M1568" s="418"/>
      <c r="P1568" s="405"/>
      <c r="R1568" s="405"/>
    </row>
    <row r="1569" spans="1:18" s="396" customFormat="1" ht="13.5" thickBot="1">
      <c r="A1569" s="786"/>
      <c r="B1569" s="417" t="s">
        <v>2015</v>
      </c>
      <c r="C1569" s="416" t="s">
        <v>5579</v>
      </c>
      <c r="D1569" s="415">
        <v>43748</v>
      </c>
      <c r="E1569" s="414" t="s">
        <v>4</v>
      </c>
      <c r="F1569" s="413" t="s">
        <v>4942</v>
      </c>
      <c r="G1569" s="412"/>
      <c r="H1569" s="411"/>
      <c r="I1569" s="410"/>
      <c r="J1569" s="409" t="s">
        <v>4893</v>
      </c>
      <c r="K1569" s="408"/>
      <c r="L1569" s="407"/>
      <c r="M1569" s="406"/>
      <c r="P1569" s="405"/>
      <c r="R1569" s="405"/>
    </row>
    <row r="1570" spans="1:18" s="396" customFormat="1" ht="22.5">
      <c r="A1570" s="784">
        <v>311</v>
      </c>
      <c r="B1570" s="437" t="s">
        <v>76</v>
      </c>
      <c r="C1570" s="438" t="s">
        <v>78</v>
      </c>
      <c r="D1570" s="437" t="s">
        <v>23</v>
      </c>
      <c r="E1570" s="772" t="s">
        <v>80</v>
      </c>
      <c r="F1570" s="772"/>
      <c r="G1570" s="772" t="s">
        <v>71</v>
      </c>
      <c r="H1570" s="773"/>
      <c r="I1570" s="436"/>
      <c r="J1570" s="435"/>
      <c r="K1570" s="435"/>
      <c r="L1570" s="435"/>
      <c r="M1570" s="434"/>
      <c r="P1570" s="405"/>
      <c r="R1570" s="405"/>
    </row>
    <row r="1571" spans="1:18" s="396" customFormat="1" ht="30.6" customHeight="1">
      <c r="A1571" s="785"/>
      <c r="B1571" s="433" t="s">
        <v>5578</v>
      </c>
      <c r="C1571" s="433" t="s">
        <v>5577</v>
      </c>
      <c r="D1571" s="432">
        <v>43777</v>
      </c>
      <c r="E1571" s="431"/>
      <c r="F1571" s="430" t="s">
        <v>5576</v>
      </c>
      <c r="G1571" s="774" t="s">
        <v>5575</v>
      </c>
      <c r="H1571" s="775"/>
      <c r="I1571" s="776"/>
      <c r="J1571" s="429" t="s">
        <v>6</v>
      </c>
      <c r="K1571" s="428"/>
      <c r="L1571" s="425" t="s">
        <v>3</v>
      </c>
      <c r="M1571" s="427">
        <v>1030</v>
      </c>
      <c r="P1571" s="405"/>
      <c r="R1571" s="405"/>
    </row>
    <row r="1572" spans="1:18" s="396" customFormat="1" ht="22.5">
      <c r="A1572" s="785"/>
      <c r="B1572" s="394" t="s">
        <v>77</v>
      </c>
      <c r="C1572" s="374" t="s">
        <v>79</v>
      </c>
      <c r="D1572" s="394" t="s">
        <v>22</v>
      </c>
      <c r="E1572" s="758" t="s">
        <v>81</v>
      </c>
      <c r="F1572" s="758"/>
      <c r="G1572" s="777"/>
      <c r="H1572" s="778"/>
      <c r="I1572" s="779"/>
      <c r="J1572" s="426" t="s">
        <v>17</v>
      </c>
      <c r="K1572" s="425"/>
      <c r="L1572" s="419" t="s">
        <v>3</v>
      </c>
      <c r="M1572" s="424">
        <v>1725.93</v>
      </c>
      <c r="P1572" s="405"/>
      <c r="R1572" s="405"/>
    </row>
    <row r="1573" spans="1:18" s="396" customFormat="1">
      <c r="A1573" s="785"/>
      <c r="B1573" s="394"/>
      <c r="C1573" s="374"/>
      <c r="D1573" s="394"/>
      <c r="E1573" s="394"/>
      <c r="F1573" s="394"/>
      <c r="G1573" s="423"/>
      <c r="H1573" s="422"/>
      <c r="I1573" s="421"/>
      <c r="J1573" s="420" t="s">
        <v>5</v>
      </c>
      <c r="K1573" s="419"/>
      <c r="L1573" s="419" t="s">
        <v>3</v>
      </c>
      <c r="M1573" s="418">
        <v>103</v>
      </c>
      <c r="P1573" s="405"/>
      <c r="R1573" s="405"/>
    </row>
    <row r="1574" spans="1:18" s="396" customFormat="1" ht="13.5" thickBot="1">
      <c r="A1574" s="786"/>
      <c r="B1574" s="417" t="s">
        <v>2015</v>
      </c>
      <c r="C1574" s="416" t="s">
        <v>5575</v>
      </c>
      <c r="D1574" s="415">
        <v>43789</v>
      </c>
      <c r="E1574" s="414" t="s">
        <v>4</v>
      </c>
      <c r="F1574" s="413" t="s">
        <v>5574</v>
      </c>
      <c r="G1574" s="412"/>
      <c r="H1574" s="411"/>
      <c r="I1574" s="410"/>
      <c r="J1574" s="409" t="s">
        <v>4893</v>
      </c>
      <c r="K1574" s="408"/>
      <c r="L1574" s="407"/>
      <c r="M1574" s="406"/>
      <c r="P1574" s="405"/>
      <c r="R1574" s="405"/>
    </row>
    <row r="1575" spans="1:18" s="396" customFormat="1" ht="22.5">
      <c r="A1575" s="784">
        <v>312</v>
      </c>
      <c r="B1575" s="437" t="s">
        <v>76</v>
      </c>
      <c r="C1575" s="438" t="s">
        <v>78</v>
      </c>
      <c r="D1575" s="437" t="s">
        <v>23</v>
      </c>
      <c r="E1575" s="772" t="s">
        <v>80</v>
      </c>
      <c r="F1575" s="772"/>
      <c r="G1575" s="772" t="s">
        <v>71</v>
      </c>
      <c r="H1575" s="773"/>
      <c r="I1575" s="436"/>
      <c r="J1575" s="435"/>
      <c r="K1575" s="435"/>
      <c r="L1575" s="435"/>
      <c r="M1575" s="434"/>
      <c r="P1575" s="405"/>
      <c r="R1575" s="405"/>
    </row>
    <row r="1576" spans="1:18" s="396" customFormat="1" ht="30.6" customHeight="1">
      <c r="A1576" s="785"/>
      <c r="B1576" s="433" t="s">
        <v>5570</v>
      </c>
      <c r="C1576" s="433" t="s">
        <v>5573</v>
      </c>
      <c r="D1576" s="432">
        <v>43781</v>
      </c>
      <c r="E1576" s="431"/>
      <c r="F1576" s="430" t="s">
        <v>5187</v>
      </c>
      <c r="G1576" s="774" t="s">
        <v>5572</v>
      </c>
      <c r="H1576" s="775"/>
      <c r="I1576" s="776"/>
      <c r="J1576" s="429" t="s">
        <v>6</v>
      </c>
      <c r="K1576" s="428"/>
      <c r="L1576" s="425" t="s">
        <v>3</v>
      </c>
      <c r="M1576" s="427">
        <v>588</v>
      </c>
      <c r="P1576" s="405"/>
      <c r="R1576" s="405"/>
    </row>
    <row r="1577" spans="1:18" s="396" customFormat="1" ht="22.5">
      <c r="A1577" s="785"/>
      <c r="B1577" s="394" t="s">
        <v>77</v>
      </c>
      <c r="C1577" s="374" t="s">
        <v>79</v>
      </c>
      <c r="D1577" s="394" t="s">
        <v>22</v>
      </c>
      <c r="E1577" s="758" t="s">
        <v>81</v>
      </c>
      <c r="F1577" s="758"/>
      <c r="G1577" s="777"/>
      <c r="H1577" s="778"/>
      <c r="I1577" s="779"/>
      <c r="J1577" s="426" t="s">
        <v>17</v>
      </c>
      <c r="K1577" s="425"/>
      <c r="L1577" s="419" t="s">
        <v>3</v>
      </c>
      <c r="M1577" s="424">
        <v>3000</v>
      </c>
      <c r="P1577" s="405"/>
      <c r="R1577" s="405"/>
    </row>
    <row r="1578" spans="1:18" s="396" customFormat="1">
      <c r="A1578" s="785"/>
      <c r="B1578" s="394"/>
      <c r="C1578" s="374"/>
      <c r="D1578" s="394"/>
      <c r="E1578" s="394"/>
      <c r="F1578" s="394"/>
      <c r="G1578" s="423"/>
      <c r="H1578" s="422"/>
      <c r="I1578" s="421"/>
      <c r="J1578" s="420" t="s">
        <v>5</v>
      </c>
      <c r="K1578" s="419"/>
      <c r="L1578" s="419"/>
      <c r="M1578" s="418"/>
      <c r="P1578" s="405"/>
      <c r="R1578" s="405"/>
    </row>
    <row r="1579" spans="1:18" s="396" customFormat="1" ht="23.25" thickBot="1">
      <c r="A1579" s="786"/>
      <c r="B1579" s="417" t="s">
        <v>4910</v>
      </c>
      <c r="C1579" s="416" t="s">
        <v>5572</v>
      </c>
      <c r="D1579" s="415">
        <v>43785</v>
      </c>
      <c r="E1579" s="414" t="s">
        <v>4</v>
      </c>
      <c r="F1579" s="413" t="s">
        <v>5571</v>
      </c>
      <c r="G1579" s="412"/>
      <c r="H1579" s="411"/>
      <c r="I1579" s="410"/>
      <c r="J1579" s="409" t="s">
        <v>4893</v>
      </c>
      <c r="K1579" s="408"/>
      <c r="L1579" s="407" t="s">
        <v>3</v>
      </c>
      <c r="M1579" s="406">
        <v>50</v>
      </c>
      <c r="P1579" s="405"/>
      <c r="R1579" s="405"/>
    </row>
    <row r="1580" spans="1:18" s="396" customFormat="1" ht="22.5">
      <c r="A1580" s="784">
        <v>313</v>
      </c>
      <c r="B1580" s="437" t="s">
        <v>76</v>
      </c>
      <c r="C1580" s="438" t="s">
        <v>78</v>
      </c>
      <c r="D1580" s="437" t="s">
        <v>23</v>
      </c>
      <c r="E1580" s="772" t="s">
        <v>80</v>
      </c>
      <c r="F1580" s="772"/>
      <c r="G1580" s="772" t="s">
        <v>71</v>
      </c>
      <c r="H1580" s="773"/>
      <c r="I1580" s="436"/>
      <c r="J1580" s="435"/>
      <c r="K1580" s="435"/>
      <c r="L1580" s="435"/>
      <c r="M1580" s="434"/>
      <c r="P1580" s="405"/>
      <c r="R1580" s="405"/>
    </row>
    <row r="1581" spans="1:18" s="396" customFormat="1" ht="101.25">
      <c r="A1581" s="785"/>
      <c r="B1581" s="433" t="s">
        <v>5570</v>
      </c>
      <c r="C1581" s="433" t="s">
        <v>5569</v>
      </c>
      <c r="D1581" s="432">
        <v>43805</v>
      </c>
      <c r="E1581" s="431"/>
      <c r="F1581" s="430" t="s">
        <v>5568</v>
      </c>
      <c r="G1581" s="774" t="s">
        <v>1336</v>
      </c>
      <c r="H1581" s="775"/>
      <c r="I1581" s="776"/>
      <c r="J1581" s="429" t="s">
        <v>6</v>
      </c>
      <c r="K1581" s="428"/>
      <c r="L1581" s="425" t="s">
        <v>3</v>
      </c>
      <c r="M1581" s="427">
        <v>564</v>
      </c>
      <c r="P1581" s="405"/>
      <c r="R1581" s="405"/>
    </row>
    <row r="1582" spans="1:18" s="396" customFormat="1" ht="22.5">
      <c r="A1582" s="785"/>
      <c r="B1582" s="394" t="s">
        <v>77</v>
      </c>
      <c r="C1582" s="374" t="s">
        <v>79</v>
      </c>
      <c r="D1582" s="394" t="s">
        <v>22</v>
      </c>
      <c r="E1582" s="758" t="s">
        <v>81</v>
      </c>
      <c r="F1582" s="758"/>
      <c r="G1582" s="777"/>
      <c r="H1582" s="778"/>
      <c r="I1582" s="779"/>
      <c r="J1582" s="426" t="s">
        <v>17</v>
      </c>
      <c r="K1582" s="425"/>
      <c r="L1582" s="419" t="s">
        <v>3</v>
      </c>
      <c r="M1582" s="424">
        <v>3000</v>
      </c>
      <c r="P1582" s="405"/>
      <c r="R1582" s="405"/>
    </row>
    <row r="1583" spans="1:18" s="396" customFormat="1">
      <c r="A1583" s="785"/>
      <c r="B1583" s="394"/>
      <c r="C1583" s="374"/>
      <c r="D1583" s="394"/>
      <c r="E1583" s="394"/>
      <c r="F1583" s="394"/>
      <c r="G1583" s="423"/>
      <c r="H1583" s="422"/>
      <c r="I1583" s="421"/>
      <c r="J1583" s="420" t="s">
        <v>5</v>
      </c>
      <c r="K1583" s="419"/>
      <c r="L1583" s="419" t="s">
        <v>3</v>
      </c>
      <c r="M1583" s="418">
        <v>218</v>
      </c>
      <c r="P1583" s="405"/>
      <c r="R1583" s="405"/>
    </row>
    <row r="1584" spans="1:18" s="396" customFormat="1" ht="23.25" thickBot="1">
      <c r="A1584" s="786"/>
      <c r="B1584" s="417" t="s">
        <v>4910</v>
      </c>
      <c r="C1584" s="416" t="s">
        <v>1336</v>
      </c>
      <c r="D1584" s="415">
        <v>43811</v>
      </c>
      <c r="E1584" s="414" t="s">
        <v>4</v>
      </c>
      <c r="F1584" s="413" t="s">
        <v>5567</v>
      </c>
      <c r="G1584" s="412"/>
      <c r="H1584" s="411"/>
      <c r="I1584" s="410"/>
      <c r="J1584" s="409" t="s">
        <v>4497</v>
      </c>
      <c r="K1584" s="408"/>
      <c r="L1584" s="407" t="s">
        <v>3</v>
      </c>
      <c r="M1584" s="406">
        <v>100</v>
      </c>
      <c r="P1584" s="405"/>
      <c r="R1584" s="405"/>
    </row>
    <row r="1585" spans="1:18" s="396" customFormat="1" ht="22.5">
      <c r="A1585" s="784">
        <v>314</v>
      </c>
      <c r="B1585" s="437" t="s">
        <v>76</v>
      </c>
      <c r="C1585" s="438" t="s">
        <v>78</v>
      </c>
      <c r="D1585" s="437" t="s">
        <v>23</v>
      </c>
      <c r="E1585" s="772" t="s">
        <v>80</v>
      </c>
      <c r="F1585" s="772"/>
      <c r="G1585" s="772" t="s">
        <v>71</v>
      </c>
      <c r="H1585" s="773"/>
      <c r="I1585" s="436"/>
      <c r="J1585" s="435"/>
      <c r="K1585" s="435"/>
      <c r="L1585" s="435"/>
      <c r="M1585" s="434"/>
      <c r="P1585" s="405"/>
      <c r="R1585" s="405"/>
    </row>
    <row r="1586" spans="1:18" s="396" customFormat="1" ht="33.75">
      <c r="A1586" s="785"/>
      <c r="B1586" s="433" t="s">
        <v>5566</v>
      </c>
      <c r="C1586" s="433" t="s">
        <v>5565</v>
      </c>
      <c r="D1586" s="432">
        <v>43803</v>
      </c>
      <c r="E1586" s="431"/>
      <c r="F1586" s="430" t="s">
        <v>4965</v>
      </c>
      <c r="G1586" s="774" t="s">
        <v>5364</v>
      </c>
      <c r="H1586" s="775"/>
      <c r="I1586" s="776"/>
      <c r="J1586" s="429" t="s">
        <v>6</v>
      </c>
      <c r="K1586" s="428"/>
      <c r="L1586" s="425"/>
      <c r="M1586" s="427"/>
      <c r="P1586" s="405"/>
      <c r="R1586" s="405"/>
    </row>
    <row r="1587" spans="1:18" s="396" customFormat="1" ht="22.5">
      <c r="A1587" s="785"/>
      <c r="B1587" s="394" t="s">
        <v>77</v>
      </c>
      <c r="C1587" s="374" t="s">
        <v>79</v>
      </c>
      <c r="D1587" s="394" t="s">
        <v>22</v>
      </c>
      <c r="E1587" s="758" t="s">
        <v>81</v>
      </c>
      <c r="F1587" s="758"/>
      <c r="G1587" s="777"/>
      <c r="H1587" s="778"/>
      <c r="I1587" s="779"/>
      <c r="J1587" s="426" t="s">
        <v>17</v>
      </c>
      <c r="K1587" s="425"/>
      <c r="L1587" s="419" t="s">
        <v>3</v>
      </c>
      <c r="M1587" s="424">
        <v>621.55999999999995</v>
      </c>
      <c r="P1587" s="405"/>
      <c r="R1587" s="405"/>
    </row>
    <row r="1588" spans="1:18" s="396" customFormat="1">
      <c r="A1588" s="785"/>
      <c r="B1588" s="394"/>
      <c r="C1588" s="374"/>
      <c r="D1588" s="394"/>
      <c r="E1588" s="394"/>
      <c r="F1588" s="394"/>
      <c r="G1588" s="423"/>
      <c r="H1588" s="422"/>
      <c r="I1588" s="421"/>
      <c r="J1588" s="420" t="s">
        <v>5</v>
      </c>
      <c r="K1588" s="419"/>
      <c r="L1588" s="419" t="s">
        <v>3</v>
      </c>
      <c r="M1588" s="418">
        <v>34</v>
      </c>
      <c r="P1588" s="405"/>
      <c r="R1588" s="405"/>
    </row>
    <row r="1589" spans="1:18" s="396" customFormat="1" ht="23.25" thickBot="1">
      <c r="A1589" s="786"/>
      <c r="B1589" s="417" t="s">
        <v>4910</v>
      </c>
      <c r="C1589" s="416" t="s">
        <v>5364</v>
      </c>
      <c r="D1589" s="415">
        <v>43803</v>
      </c>
      <c r="E1589" s="414" t="s">
        <v>4</v>
      </c>
      <c r="F1589" s="413" t="s">
        <v>5564</v>
      </c>
      <c r="G1589" s="412"/>
      <c r="H1589" s="411"/>
      <c r="I1589" s="410"/>
      <c r="J1589" s="409" t="s">
        <v>4893</v>
      </c>
      <c r="K1589" s="408"/>
      <c r="L1589" s="407"/>
      <c r="M1589" s="406"/>
      <c r="P1589" s="405"/>
      <c r="R1589" s="405"/>
    </row>
    <row r="1590" spans="1:18" s="396" customFormat="1" ht="22.5">
      <c r="A1590" s="784">
        <v>315</v>
      </c>
      <c r="B1590" s="437" t="s">
        <v>76</v>
      </c>
      <c r="C1590" s="438" t="s">
        <v>78</v>
      </c>
      <c r="D1590" s="437" t="s">
        <v>23</v>
      </c>
      <c r="E1590" s="772" t="s">
        <v>80</v>
      </c>
      <c r="F1590" s="772"/>
      <c r="G1590" s="772" t="s">
        <v>71</v>
      </c>
      <c r="H1590" s="773"/>
      <c r="I1590" s="436"/>
      <c r="J1590" s="435"/>
      <c r="K1590" s="435"/>
      <c r="L1590" s="435"/>
      <c r="M1590" s="434"/>
      <c r="P1590" s="405"/>
      <c r="R1590" s="405"/>
    </row>
    <row r="1591" spans="1:18" s="396" customFormat="1" ht="20.45" customHeight="1">
      <c r="A1591" s="785"/>
      <c r="B1591" s="433" t="s">
        <v>5563</v>
      </c>
      <c r="C1591" s="433" t="s">
        <v>5562</v>
      </c>
      <c r="D1591" s="432">
        <v>43895</v>
      </c>
      <c r="E1591" s="431"/>
      <c r="F1591" s="430" t="s">
        <v>5561</v>
      </c>
      <c r="G1591" s="774" t="s">
        <v>5560</v>
      </c>
      <c r="H1591" s="775"/>
      <c r="I1591" s="776"/>
      <c r="J1591" s="429" t="s">
        <v>6</v>
      </c>
      <c r="K1591" s="428"/>
      <c r="L1591" s="425" t="s">
        <v>3</v>
      </c>
      <c r="M1591" s="427">
        <v>258</v>
      </c>
      <c r="P1591" s="405"/>
      <c r="R1591" s="405"/>
    </row>
    <row r="1592" spans="1:18" s="396" customFormat="1" ht="22.5">
      <c r="A1592" s="785"/>
      <c r="B1592" s="394" t="s">
        <v>77</v>
      </c>
      <c r="C1592" s="374" t="s">
        <v>79</v>
      </c>
      <c r="D1592" s="394" t="s">
        <v>22</v>
      </c>
      <c r="E1592" s="758" t="s">
        <v>81</v>
      </c>
      <c r="F1592" s="758"/>
      <c r="G1592" s="777"/>
      <c r="H1592" s="778"/>
      <c r="I1592" s="779"/>
      <c r="J1592" s="426" t="s">
        <v>17</v>
      </c>
      <c r="K1592" s="425"/>
      <c r="L1592" s="419" t="s">
        <v>3</v>
      </c>
      <c r="M1592" s="424">
        <v>517.79999999999995</v>
      </c>
      <c r="P1592" s="405"/>
      <c r="R1592" s="405"/>
    </row>
    <row r="1593" spans="1:18" s="396" customFormat="1">
      <c r="A1593" s="785"/>
      <c r="B1593" s="394"/>
      <c r="C1593" s="374"/>
      <c r="D1593" s="394"/>
      <c r="E1593" s="394"/>
      <c r="F1593" s="394"/>
      <c r="G1593" s="423"/>
      <c r="H1593" s="422"/>
      <c r="I1593" s="421"/>
      <c r="J1593" s="420" t="s">
        <v>5</v>
      </c>
      <c r="K1593" s="419"/>
      <c r="L1593" s="419"/>
      <c r="M1593" s="418"/>
      <c r="P1593" s="405"/>
      <c r="R1593" s="405"/>
    </row>
    <row r="1594" spans="1:18" s="396" customFormat="1" ht="13.5" thickBot="1">
      <c r="A1594" s="786"/>
      <c r="B1594" s="417" t="s">
        <v>5427</v>
      </c>
      <c r="C1594" s="416" t="s">
        <v>5560</v>
      </c>
      <c r="D1594" s="415">
        <v>43897</v>
      </c>
      <c r="E1594" s="414" t="s">
        <v>4</v>
      </c>
      <c r="F1594" s="413" t="s">
        <v>5559</v>
      </c>
      <c r="G1594" s="412"/>
      <c r="H1594" s="411"/>
      <c r="I1594" s="410"/>
      <c r="J1594" s="409" t="s">
        <v>4893</v>
      </c>
      <c r="K1594" s="408"/>
      <c r="L1594" s="407" t="s">
        <v>3</v>
      </c>
      <c r="M1594" s="406">
        <v>112</v>
      </c>
      <c r="P1594" s="405"/>
      <c r="R1594" s="405"/>
    </row>
    <row r="1595" spans="1:18" s="396" customFormat="1" ht="22.5">
      <c r="A1595" s="784">
        <v>316</v>
      </c>
      <c r="B1595" s="437" t="s">
        <v>76</v>
      </c>
      <c r="C1595" s="438" t="s">
        <v>78</v>
      </c>
      <c r="D1595" s="437" t="s">
        <v>23</v>
      </c>
      <c r="E1595" s="772" t="s">
        <v>80</v>
      </c>
      <c r="F1595" s="772"/>
      <c r="G1595" s="772" t="s">
        <v>71</v>
      </c>
      <c r="H1595" s="773"/>
      <c r="I1595" s="436"/>
      <c r="J1595" s="435"/>
      <c r="K1595" s="435"/>
      <c r="L1595" s="435"/>
      <c r="M1595" s="434"/>
      <c r="P1595" s="405"/>
      <c r="R1595" s="405"/>
    </row>
    <row r="1596" spans="1:18" s="396" customFormat="1" ht="30.6" customHeight="1">
      <c r="A1596" s="785"/>
      <c r="B1596" s="433" t="s">
        <v>5558</v>
      </c>
      <c r="C1596" s="433" t="s">
        <v>5557</v>
      </c>
      <c r="D1596" s="432">
        <v>43753</v>
      </c>
      <c r="E1596" s="431"/>
      <c r="F1596" s="430" t="s">
        <v>5556</v>
      </c>
      <c r="G1596" s="774" t="s">
        <v>2528</v>
      </c>
      <c r="H1596" s="775"/>
      <c r="I1596" s="776"/>
      <c r="J1596" s="429" t="s">
        <v>6</v>
      </c>
      <c r="K1596" s="428"/>
      <c r="L1596" s="425" t="s">
        <v>3</v>
      </c>
      <c r="M1596" s="427">
        <v>120</v>
      </c>
      <c r="P1596" s="405"/>
      <c r="R1596" s="405"/>
    </row>
    <row r="1597" spans="1:18" s="396" customFormat="1" ht="22.5">
      <c r="A1597" s="785"/>
      <c r="B1597" s="394" t="s">
        <v>77</v>
      </c>
      <c r="C1597" s="374" t="s">
        <v>79</v>
      </c>
      <c r="D1597" s="394" t="s">
        <v>22</v>
      </c>
      <c r="E1597" s="758" t="s">
        <v>81</v>
      </c>
      <c r="F1597" s="758"/>
      <c r="G1597" s="777"/>
      <c r="H1597" s="778"/>
      <c r="I1597" s="779"/>
      <c r="J1597" s="426" t="s">
        <v>17</v>
      </c>
      <c r="K1597" s="425"/>
      <c r="L1597" s="419" t="s">
        <v>3</v>
      </c>
      <c r="M1597" s="424">
        <f>466.65*2</f>
        <v>933.3</v>
      </c>
      <c r="P1597" s="405"/>
      <c r="R1597" s="405"/>
    </row>
    <row r="1598" spans="1:18" s="396" customFormat="1">
      <c r="A1598" s="785"/>
      <c r="B1598" s="394"/>
      <c r="C1598" s="374"/>
      <c r="D1598" s="394"/>
      <c r="E1598" s="394"/>
      <c r="F1598" s="394"/>
      <c r="G1598" s="423"/>
      <c r="H1598" s="422"/>
      <c r="I1598" s="421"/>
      <c r="J1598" s="420" t="s">
        <v>5</v>
      </c>
      <c r="K1598" s="419"/>
      <c r="L1598" s="419" t="s">
        <v>3</v>
      </c>
      <c r="M1598" s="418">
        <v>56</v>
      </c>
      <c r="P1598" s="405"/>
      <c r="R1598" s="405"/>
    </row>
    <row r="1599" spans="1:18" s="396" customFormat="1" ht="13.5" thickBot="1">
      <c r="A1599" s="786"/>
      <c r="B1599" s="417" t="s">
        <v>5129</v>
      </c>
      <c r="C1599" s="416" t="s">
        <v>2528</v>
      </c>
      <c r="D1599" s="415">
        <v>43754</v>
      </c>
      <c r="E1599" s="414" t="s">
        <v>4</v>
      </c>
      <c r="F1599" s="413" t="s">
        <v>5555</v>
      </c>
      <c r="G1599" s="412"/>
      <c r="H1599" s="411"/>
      <c r="I1599" s="410"/>
      <c r="J1599" s="409" t="s">
        <v>4893</v>
      </c>
      <c r="K1599" s="408"/>
      <c r="L1599" s="407"/>
      <c r="M1599" s="406"/>
      <c r="P1599" s="405"/>
      <c r="R1599" s="405"/>
    </row>
    <row r="1600" spans="1:18" s="396" customFormat="1" ht="22.5">
      <c r="A1600" s="784">
        <v>317</v>
      </c>
      <c r="B1600" s="437" t="s">
        <v>76</v>
      </c>
      <c r="C1600" s="438" t="s">
        <v>78</v>
      </c>
      <c r="D1600" s="437" t="s">
        <v>23</v>
      </c>
      <c r="E1600" s="772" t="s">
        <v>80</v>
      </c>
      <c r="F1600" s="772"/>
      <c r="G1600" s="772" t="s">
        <v>71</v>
      </c>
      <c r="H1600" s="773"/>
      <c r="I1600" s="436"/>
      <c r="J1600" s="435"/>
      <c r="K1600" s="435"/>
      <c r="L1600" s="435"/>
      <c r="M1600" s="434"/>
      <c r="P1600" s="405"/>
      <c r="R1600" s="405"/>
    </row>
    <row r="1601" spans="1:18" s="396" customFormat="1" ht="30.6" customHeight="1">
      <c r="A1601" s="785"/>
      <c r="B1601" s="433" t="s">
        <v>5554</v>
      </c>
      <c r="C1601" s="433" t="s">
        <v>5553</v>
      </c>
      <c r="D1601" s="432">
        <v>43879</v>
      </c>
      <c r="E1601" s="431"/>
      <c r="F1601" s="430" t="s">
        <v>5537</v>
      </c>
      <c r="G1601" s="774" t="s">
        <v>5536</v>
      </c>
      <c r="H1601" s="775"/>
      <c r="I1601" s="776"/>
      <c r="J1601" s="429" t="s">
        <v>6</v>
      </c>
      <c r="K1601" s="428"/>
      <c r="L1601" s="425" t="s">
        <v>3</v>
      </c>
      <c r="M1601" s="427">
        <v>930</v>
      </c>
      <c r="P1601" s="405"/>
      <c r="R1601" s="405"/>
    </row>
    <row r="1602" spans="1:18" s="396" customFormat="1" ht="22.5">
      <c r="A1602" s="785"/>
      <c r="B1602" s="394" t="s">
        <v>77</v>
      </c>
      <c r="C1602" s="374" t="s">
        <v>79</v>
      </c>
      <c r="D1602" s="394" t="s">
        <v>22</v>
      </c>
      <c r="E1602" s="758" t="s">
        <v>81</v>
      </c>
      <c r="F1602" s="758"/>
      <c r="G1602" s="777"/>
      <c r="H1602" s="778"/>
      <c r="I1602" s="779"/>
      <c r="J1602" s="426" t="s">
        <v>17</v>
      </c>
      <c r="K1602" s="425"/>
      <c r="L1602" s="419" t="s">
        <v>3</v>
      </c>
      <c r="M1602" s="424">
        <v>1324.85</v>
      </c>
      <c r="P1602" s="405"/>
      <c r="R1602" s="405"/>
    </row>
    <row r="1603" spans="1:18" s="396" customFormat="1">
      <c r="A1603" s="785"/>
      <c r="B1603" s="394"/>
      <c r="C1603" s="374"/>
      <c r="D1603" s="394"/>
      <c r="E1603" s="394"/>
      <c r="F1603" s="394"/>
      <c r="G1603" s="423"/>
      <c r="H1603" s="422"/>
      <c r="I1603" s="421"/>
      <c r="J1603" s="420" t="s">
        <v>5</v>
      </c>
      <c r="K1603" s="419"/>
      <c r="L1603" s="419"/>
      <c r="M1603" s="418"/>
      <c r="P1603" s="405"/>
      <c r="R1603" s="405"/>
    </row>
    <row r="1604" spans="1:18" s="396" customFormat="1" ht="13.5" thickBot="1">
      <c r="A1604" s="786"/>
      <c r="B1604" s="417" t="s">
        <v>5027</v>
      </c>
      <c r="C1604" s="416" t="s">
        <v>5536</v>
      </c>
      <c r="D1604" s="415">
        <v>43886</v>
      </c>
      <c r="E1604" s="414" t="s">
        <v>4</v>
      </c>
      <c r="F1604" s="413" t="s">
        <v>5552</v>
      </c>
      <c r="G1604" s="412"/>
      <c r="H1604" s="411"/>
      <c r="I1604" s="410"/>
      <c r="J1604" s="409" t="s">
        <v>4893</v>
      </c>
      <c r="K1604" s="408"/>
      <c r="L1604" s="407" t="s">
        <v>3</v>
      </c>
      <c r="M1604" s="406">
        <v>20</v>
      </c>
      <c r="P1604" s="405"/>
      <c r="R1604" s="405"/>
    </row>
    <row r="1605" spans="1:18" s="396" customFormat="1" ht="22.5">
      <c r="A1605" s="784">
        <v>318</v>
      </c>
      <c r="B1605" s="437" t="s">
        <v>76</v>
      </c>
      <c r="C1605" s="438" t="s">
        <v>78</v>
      </c>
      <c r="D1605" s="437" t="s">
        <v>23</v>
      </c>
      <c r="E1605" s="772" t="s">
        <v>80</v>
      </c>
      <c r="F1605" s="772"/>
      <c r="G1605" s="772" t="s">
        <v>71</v>
      </c>
      <c r="H1605" s="773"/>
      <c r="I1605" s="436"/>
      <c r="J1605" s="435"/>
      <c r="K1605" s="435"/>
      <c r="L1605" s="435"/>
      <c r="M1605" s="434"/>
      <c r="P1605" s="405"/>
      <c r="R1605" s="405"/>
    </row>
    <row r="1606" spans="1:18" s="396" customFormat="1" ht="78.75">
      <c r="A1606" s="785"/>
      <c r="B1606" s="433" t="s">
        <v>5551</v>
      </c>
      <c r="C1606" s="433" t="s">
        <v>5550</v>
      </c>
      <c r="D1606" s="432">
        <v>43745</v>
      </c>
      <c r="E1606" s="431"/>
      <c r="F1606" s="430" t="s">
        <v>5549</v>
      </c>
      <c r="G1606" s="774" t="s">
        <v>5548</v>
      </c>
      <c r="H1606" s="775"/>
      <c r="I1606" s="776"/>
      <c r="J1606" s="429" t="s">
        <v>6</v>
      </c>
      <c r="K1606" s="428"/>
      <c r="L1606" s="425"/>
      <c r="M1606" s="427"/>
      <c r="P1606" s="405"/>
      <c r="R1606" s="405"/>
    </row>
    <row r="1607" spans="1:18" s="396" customFormat="1" ht="22.5">
      <c r="A1607" s="785"/>
      <c r="B1607" s="394" t="s">
        <v>77</v>
      </c>
      <c r="C1607" s="374" t="s">
        <v>79</v>
      </c>
      <c r="D1607" s="394" t="s">
        <v>22</v>
      </c>
      <c r="E1607" s="758" t="s">
        <v>81</v>
      </c>
      <c r="F1607" s="758"/>
      <c r="G1607" s="777"/>
      <c r="H1607" s="778"/>
      <c r="I1607" s="779"/>
      <c r="J1607" s="426" t="s">
        <v>17</v>
      </c>
      <c r="K1607" s="425"/>
      <c r="L1607" s="419"/>
      <c r="M1607" s="424"/>
      <c r="P1607" s="405"/>
      <c r="R1607" s="405"/>
    </row>
    <row r="1608" spans="1:18" s="396" customFormat="1">
      <c r="A1608" s="785"/>
      <c r="B1608" s="394"/>
      <c r="C1608" s="374"/>
      <c r="D1608" s="394"/>
      <c r="E1608" s="394"/>
      <c r="F1608" s="394"/>
      <c r="G1608" s="423"/>
      <c r="H1608" s="422"/>
      <c r="I1608" s="421"/>
      <c r="J1608" s="420" t="s">
        <v>5</v>
      </c>
      <c r="K1608" s="419"/>
      <c r="L1608" s="419" t="s">
        <v>3</v>
      </c>
      <c r="M1608" s="418">
        <v>116</v>
      </c>
      <c r="P1608" s="405"/>
      <c r="R1608" s="405"/>
    </row>
    <row r="1609" spans="1:18" s="396" customFormat="1" ht="13.5" thickBot="1">
      <c r="A1609" s="786"/>
      <c r="B1609" s="417" t="s">
        <v>5129</v>
      </c>
      <c r="C1609" s="416" t="s">
        <v>5548</v>
      </c>
      <c r="D1609" s="415">
        <v>43749</v>
      </c>
      <c r="E1609" s="414" t="s">
        <v>4</v>
      </c>
      <c r="F1609" s="413" t="s">
        <v>5079</v>
      </c>
      <c r="G1609" s="412"/>
      <c r="H1609" s="411"/>
      <c r="I1609" s="410"/>
      <c r="J1609" s="409" t="s">
        <v>4497</v>
      </c>
      <c r="K1609" s="408"/>
      <c r="L1609" s="407" t="s">
        <v>3</v>
      </c>
      <c r="M1609" s="406">
        <v>450</v>
      </c>
      <c r="P1609" s="405"/>
      <c r="R1609" s="405"/>
    </row>
    <row r="1610" spans="1:18" s="396" customFormat="1" ht="22.5">
      <c r="A1610" s="784">
        <v>319</v>
      </c>
      <c r="B1610" s="437" t="s">
        <v>76</v>
      </c>
      <c r="C1610" s="438" t="s">
        <v>78</v>
      </c>
      <c r="D1610" s="437" t="s">
        <v>23</v>
      </c>
      <c r="E1610" s="772" t="s">
        <v>80</v>
      </c>
      <c r="F1610" s="772"/>
      <c r="G1610" s="772" t="s">
        <v>71</v>
      </c>
      <c r="H1610" s="773"/>
      <c r="I1610" s="436"/>
      <c r="J1610" s="435"/>
      <c r="K1610" s="435"/>
      <c r="L1610" s="435"/>
      <c r="M1610" s="434"/>
      <c r="P1610" s="405"/>
      <c r="R1610" s="405"/>
    </row>
    <row r="1611" spans="1:18" s="396" customFormat="1" ht="20.45" customHeight="1">
      <c r="A1611" s="785"/>
      <c r="B1611" s="433" t="s">
        <v>5546</v>
      </c>
      <c r="C1611" s="433" t="s">
        <v>5547</v>
      </c>
      <c r="D1611" s="432">
        <v>43807</v>
      </c>
      <c r="E1611" s="431"/>
      <c r="F1611" s="430" t="s">
        <v>4916</v>
      </c>
      <c r="G1611" s="774" t="s">
        <v>218</v>
      </c>
      <c r="H1611" s="775"/>
      <c r="I1611" s="776"/>
      <c r="J1611" s="429" t="s">
        <v>6</v>
      </c>
      <c r="K1611" s="428"/>
      <c r="L1611" s="425" t="s">
        <v>3</v>
      </c>
      <c r="M1611" s="427">
        <v>368</v>
      </c>
      <c r="P1611" s="405"/>
      <c r="R1611" s="405"/>
    </row>
    <row r="1612" spans="1:18" s="396" customFormat="1" ht="22.5">
      <c r="A1612" s="785"/>
      <c r="B1612" s="394" t="s">
        <v>77</v>
      </c>
      <c r="C1612" s="374" t="s">
        <v>79</v>
      </c>
      <c r="D1612" s="394" t="s">
        <v>22</v>
      </c>
      <c r="E1612" s="758" t="s">
        <v>81</v>
      </c>
      <c r="F1612" s="758"/>
      <c r="G1612" s="777"/>
      <c r="H1612" s="778"/>
      <c r="I1612" s="779"/>
      <c r="J1612" s="426" t="s">
        <v>17</v>
      </c>
      <c r="K1612" s="425"/>
      <c r="L1612" s="419" t="s">
        <v>3</v>
      </c>
      <c r="M1612" s="424">
        <v>199.73</v>
      </c>
      <c r="P1612" s="405"/>
      <c r="R1612" s="405"/>
    </row>
    <row r="1613" spans="1:18" s="396" customFormat="1">
      <c r="A1613" s="785"/>
      <c r="B1613" s="394"/>
      <c r="C1613" s="374"/>
      <c r="D1613" s="394"/>
      <c r="E1613" s="394"/>
      <c r="F1613" s="394"/>
      <c r="G1613" s="423"/>
      <c r="H1613" s="422"/>
      <c r="I1613" s="421"/>
      <c r="J1613" s="420" t="s">
        <v>5</v>
      </c>
      <c r="K1613" s="419"/>
      <c r="L1613" s="419" t="s">
        <v>3</v>
      </c>
      <c r="M1613" s="418">
        <v>108</v>
      </c>
      <c r="P1613" s="405"/>
      <c r="R1613" s="405"/>
    </row>
    <row r="1614" spans="1:18" s="396" customFormat="1" ht="23.25" thickBot="1">
      <c r="A1614" s="786"/>
      <c r="B1614" s="417" t="s">
        <v>4910</v>
      </c>
      <c r="C1614" s="416" t="s">
        <v>218</v>
      </c>
      <c r="D1614" s="415">
        <v>43809</v>
      </c>
      <c r="E1614" s="414" t="s">
        <v>4</v>
      </c>
      <c r="F1614" s="413" t="s">
        <v>5531</v>
      </c>
      <c r="G1614" s="412"/>
      <c r="H1614" s="411"/>
      <c r="I1614" s="410"/>
      <c r="J1614" s="409" t="s">
        <v>4893</v>
      </c>
      <c r="K1614" s="408"/>
      <c r="L1614" s="407"/>
      <c r="M1614" s="406"/>
      <c r="P1614" s="405"/>
      <c r="R1614" s="405"/>
    </row>
    <row r="1615" spans="1:18" s="396" customFormat="1" ht="22.5">
      <c r="A1615" s="784">
        <v>320</v>
      </c>
      <c r="B1615" s="437" t="s">
        <v>76</v>
      </c>
      <c r="C1615" s="438" t="s">
        <v>78</v>
      </c>
      <c r="D1615" s="437" t="s">
        <v>23</v>
      </c>
      <c r="E1615" s="772" t="s">
        <v>80</v>
      </c>
      <c r="F1615" s="772"/>
      <c r="G1615" s="772" t="s">
        <v>71</v>
      </c>
      <c r="H1615" s="773"/>
      <c r="I1615" s="436"/>
      <c r="J1615" s="435"/>
      <c r="K1615" s="435"/>
      <c r="L1615" s="435"/>
      <c r="M1615" s="434"/>
      <c r="P1615" s="405"/>
      <c r="R1615" s="405"/>
    </row>
    <row r="1616" spans="1:18" s="396" customFormat="1" ht="33.75">
      <c r="A1616" s="785"/>
      <c r="B1616" s="433" t="s">
        <v>5546</v>
      </c>
      <c r="C1616" s="433" t="s">
        <v>5545</v>
      </c>
      <c r="D1616" s="432">
        <v>43849</v>
      </c>
      <c r="E1616" s="431"/>
      <c r="F1616" s="430" t="s">
        <v>5163</v>
      </c>
      <c r="G1616" s="774" t="s">
        <v>5544</v>
      </c>
      <c r="H1616" s="775"/>
      <c r="I1616" s="776"/>
      <c r="J1616" s="429" t="s">
        <v>6</v>
      </c>
      <c r="K1616" s="428"/>
      <c r="L1616" s="425" t="s">
        <v>3</v>
      </c>
      <c r="M1616" s="427">
        <v>438</v>
      </c>
      <c r="P1616" s="405"/>
      <c r="R1616" s="405"/>
    </row>
    <row r="1617" spans="1:18" s="396" customFormat="1" ht="22.5">
      <c r="A1617" s="785"/>
      <c r="B1617" s="394" t="s">
        <v>77</v>
      </c>
      <c r="C1617" s="374" t="s">
        <v>79</v>
      </c>
      <c r="D1617" s="394" t="s">
        <v>22</v>
      </c>
      <c r="E1617" s="758" t="s">
        <v>81</v>
      </c>
      <c r="F1617" s="758"/>
      <c r="G1617" s="777"/>
      <c r="H1617" s="778"/>
      <c r="I1617" s="779"/>
      <c r="J1617" s="426" t="s">
        <v>17</v>
      </c>
      <c r="K1617" s="425"/>
      <c r="L1617" s="419" t="s">
        <v>3</v>
      </c>
      <c r="M1617" s="424">
        <v>3877.74</v>
      </c>
      <c r="P1617" s="405"/>
      <c r="R1617" s="405"/>
    </row>
    <row r="1618" spans="1:18" s="396" customFormat="1">
      <c r="A1618" s="785"/>
      <c r="B1618" s="394"/>
      <c r="C1618" s="374"/>
      <c r="D1618" s="394"/>
      <c r="E1618" s="394"/>
      <c r="F1618" s="394"/>
      <c r="G1618" s="423"/>
      <c r="H1618" s="422"/>
      <c r="I1618" s="421"/>
      <c r="J1618" s="420" t="s">
        <v>5</v>
      </c>
      <c r="K1618" s="419"/>
      <c r="L1618" s="419" t="s">
        <v>3</v>
      </c>
      <c r="M1618" s="418">
        <v>59</v>
      </c>
      <c r="P1618" s="405"/>
      <c r="R1618" s="405"/>
    </row>
    <row r="1619" spans="1:18" s="396" customFormat="1" ht="23.25" thickBot="1">
      <c r="A1619" s="786"/>
      <c r="B1619" s="417" t="s">
        <v>4910</v>
      </c>
      <c r="C1619" s="416" t="s">
        <v>5544</v>
      </c>
      <c r="D1619" s="415">
        <v>43852</v>
      </c>
      <c r="E1619" s="414" t="s">
        <v>4</v>
      </c>
      <c r="F1619" s="413" t="s">
        <v>5543</v>
      </c>
      <c r="G1619" s="412"/>
      <c r="H1619" s="411"/>
      <c r="I1619" s="410"/>
      <c r="J1619" s="409" t="s">
        <v>4893</v>
      </c>
      <c r="K1619" s="408"/>
      <c r="L1619" s="407"/>
      <c r="M1619" s="406"/>
      <c r="P1619" s="405"/>
      <c r="R1619" s="405"/>
    </row>
    <row r="1620" spans="1:18" s="396" customFormat="1" ht="22.5">
      <c r="A1620" s="784">
        <v>321</v>
      </c>
      <c r="B1620" s="437" t="s">
        <v>76</v>
      </c>
      <c r="C1620" s="438" t="s">
        <v>78</v>
      </c>
      <c r="D1620" s="437" t="s">
        <v>23</v>
      </c>
      <c r="E1620" s="772" t="s">
        <v>80</v>
      </c>
      <c r="F1620" s="772"/>
      <c r="G1620" s="772" t="s">
        <v>71</v>
      </c>
      <c r="H1620" s="773"/>
      <c r="I1620" s="436"/>
      <c r="J1620" s="435"/>
      <c r="K1620" s="435"/>
      <c r="L1620" s="435"/>
      <c r="M1620" s="434"/>
      <c r="P1620" s="405"/>
      <c r="R1620" s="405"/>
    </row>
    <row r="1621" spans="1:18" s="396" customFormat="1" ht="20.45" customHeight="1">
      <c r="A1621" s="785"/>
      <c r="B1621" s="433" t="s">
        <v>5542</v>
      </c>
      <c r="C1621" s="433" t="s">
        <v>5541</v>
      </c>
      <c r="D1621" s="432">
        <v>43858</v>
      </c>
      <c r="E1621" s="431"/>
      <c r="F1621" s="430" t="s">
        <v>4916</v>
      </c>
      <c r="G1621" s="774" t="s">
        <v>5528</v>
      </c>
      <c r="H1621" s="775"/>
      <c r="I1621" s="776"/>
      <c r="J1621" s="429" t="s">
        <v>6</v>
      </c>
      <c r="K1621" s="428"/>
      <c r="L1621" s="425" t="s">
        <v>3</v>
      </c>
      <c r="M1621" s="427">
        <v>368</v>
      </c>
      <c r="P1621" s="405"/>
      <c r="R1621" s="405"/>
    </row>
    <row r="1622" spans="1:18" s="396" customFormat="1" ht="22.5">
      <c r="A1622" s="785"/>
      <c r="B1622" s="394" t="s">
        <v>77</v>
      </c>
      <c r="C1622" s="374" t="s">
        <v>79</v>
      </c>
      <c r="D1622" s="394" t="s">
        <v>22</v>
      </c>
      <c r="E1622" s="758" t="s">
        <v>81</v>
      </c>
      <c r="F1622" s="758"/>
      <c r="G1622" s="777"/>
      <c r="H1622" s="778"/>
      <c r="I1622" s="779"/>
      <c r="J1622" s="426" t="s">
        <v>17</v>
      </c>
      <c r="K1622" s="425"/>
      <c r="L1622" s="419" t="s">
        <v>3</v>
      </c>
      <c r="M1622" s="424">
        <v>283.60000000000002</v>
      </c>
      <c r="P1622" s="405"/>
      <c r="R1622" s="405"/>
    </row>
    <row r="1623" spans="1:18" s="396" customFormat="1">
      <c r="A1623" s="785"/>
      <c r="B1623" s="394"/>
      <c r="C1623" s="374"/>
      <c r="D1623" s="394"/>
      <c r="E1623" s="394"/>
      <c r="F1623" s="394"/>
      <c r="G1623" s="423"/>
      <c r="H1623" s="422"/>
      <c r="I1623" s="421"/>
      <c r="J1623" s="420" t="s">
        <v>5</v>
      </c>
      <c r="K1623" s="419"/>
      <c r="L1623" s="419"/>
      <c r="M1623" s="418"/>
      <c r="P1623" s="405"/>
      <c r="R1623" s="405"/>
    </row>
    <row r="1624" spans="1:18" s="396" customFormat="1" ht="23.25" thickBot="1">
      <c r="A1624" s="786"/>
      <c r="B1624" s="417" t="s">
        <v>4910</v>
      </c>
      <c r="C1624" s="416" t="s">
        <v>5528</v>
      </c>
      <c r="D1624" s="415">
        <v>43860</v>
      </c>
      <c r="E1624" s="414" t="s">
        <v>4</v>
      </c>
      <c r="F1624" s="413" t="s">
        <v>5540</v>
      </c>
      <c r="G1624" s="412"/>
      <c r="H1624" s="411"/>
      <c r="I1624" s="410"/>
      <c r="J1624" s="409" t="s">
        <v>4497</v>
      </c>
      <c r="K1624" s="408"/>
      <c r="L1624" s="407" t="s">
        <v>3</v>
      </c>
      <c r="M1624" s="406">
        <v>790</v>
      </c>
      <c r="P1624" s="405"/>
      <c r="R1624" s="405"/>
    </row>
    <row r="1625" spans="1:18" s="396" customFormat="1" ht="22.5">
      <c r="A1625" s="784">
        <v>322</v>
      </c>
      <c r="B1625" s="437" t="s">
        <v>76</v>
      </c>
      <c r="C1625" s="438" t="s">
        <v>78</v>
      </c>
      <c r="D1625" s="437" t="s">
        <v>23</v>
      </c>
      <c r="E1625" s="772" t="s">
        <v>80</v>
      </c>
      <c r="F1625" s="772"/>
      <c r="G1625" s="772" t="s">
        <v>71</v>
      </c>
      <c r="H1625" s="773"/>
      <c r="I1625" s="436"/>
      <c r="J1625" s="435"/>
      <c r="K1625" s="435"/>
      <c r="L1625" s="435"/>
      <c r="M1625" s="434"/>
      <c r="P1625" s="405"/>
      <c r="R1625" s="405"/>
    </row>
    <row r="1626" spans="1:18" s="396" customFormat="1" ht="33.75">
      <c r="A1626" s="785"/>
      <c r="B1626" s="433" t="s">
        <v>5539</v>
      </c>
      <c r="C1626" s="433" t="s">
        <v>5538</v>
      </c>
      <c r="D1626" s="432">
        <v>43878</v>
      </c>
      <c r="E1626" s="431"/>
      <c r="F1626" s="430" t="s">
        <v>5537</v>
      </c>
      <c r="G1626" s="774" t="s">
        <v>5536</v>
      </c>
      <c r="H1626" s="775"/>
      <c r="I1626" s="776"/>
      <c r="J1626" s="429" t="s">
        <v>6</v>
      </c>
      <c r="K1626" s="428"/>
      <c r="L1626" s="425" t="s">
        <v>3</v>
      </c>
      <c r="M1626" s="427">
        <v>1116</v>
      </c>
      <c r="P1626" s="405"/>
      <c r="R1626" s="405"/>
    </row>
    <row r="1627" spans="1:18" s="396" customFormat="1" ht="22.5">
      <c r="A1627" s="785"/>
      <c r="B1627" s="394" t="s">
        <v>77</v>
      </c>
      <c r="C1627" s="374" t="s">
        <v>79</v>
      </c>
      <c r="D1627" s="394" t="s">
        <v>22</v>
      </c>
      <c r="E1627" s="758" t="s">
        <v>81</v>
      </c>
      <c r="F1627" s="758"/>
      <c r="G1627" s="777"/>
      <c r="H1627" s="778"/>
      <c r="I1627" s="779"/>
      <c r="J1627" s="426" t="s">
        <v>17</v>
      </c>
      <c r="K1627" s="425"/>
      <c r="L1627" s="419" t="s">
        <v>3</v>
      </c>
      <c r="M1627" s="424">
        <v>1095.8499999999999</v>
      </c>
      <c r="P1627" s="405"/>
      <c r="R1627" s="405"/>
    </row>
    <row r="1628" spans="1:18" s="396" customFormat="1">
      <c r="A1628" s="785"/>
      <c r="B1628" s="394"/>
      <c r="C1628" s="374"/>
      <c r="D1628" s="394"/>
      <c r="E1628" s="394"/>
      <c r="F1628" s="394"/>
      <c r="G1628" s="423"/>
      <c r="H1628" s="422"/>
      <c r="I1628" s="421"/>
      <c r="J1628" s="420" t="s">
        <v>5</v>
      </c>
      <c r="K1628" s="419"/>
      <c r="L1628" s="419"/>
      <c r="M1628" s="418"/>
      <c r="P1628" s="405"/>
      <c r="R1628" s="405"/>
    </row>
    <row r="1629" spans="1:18" s="396" customFormat="1" ht="13.5" thickBot="1">
      <c r="A1629" s="786"/>
      <c r="B1629" s="417" t="s">
        <v>4991</v>
      </c>
      <c r="C1629" s="416" t="s">
        <v>5536</v>
      </c>
      <c r="D1629" s="415">
        <v>43886</v>
      </c>
      <c r="E1629" s="414" t="s">
        <v>4</v>
      </c>
      <c r="F1629" s="413" t="s">
        <v>5535</v>
      </c>
      <c r="G1629" s="412"/>
      <c r="H1629" s="411"/>
      <c r="I1629" s="410"/>
      <c r="J1629" s="409" t="s">
        <v>4893</v>
      </c>
      <c r="K1629" s="408"/>
      <c r="L1629" s="407" t="s">
        <v>3</v>
      </c>
      <c r="M1629" s="406">
        <v>20</v>
      </c>
      <c r="P1629" s="405"/>
      <c r="R1629" s="405"/>
    </row>
    <row r="1630" spans="1:18" s="396" customFormat="1" ht="22.5">
      <c r="A1630" s="784">
        <v>323</v>
      </c>
      <c r="B1630" s="437" t="s">
        <v>76</v>
      </c>
      <c r="C1630" s="438" t="s">
        <v>78</v>
      </c>
      <c r="D1630" s="437" t="s">
        <v>23</v>
      </c>
      <c r="E1630" s="772" t="s">
        <v>80</v>
      </c>
      <c r="F1630" s="772"/>
      <c r="G1630" s="772" t="s">
        <v>71</v>
      </c>
      <c r="H1630" s="773"/>
      <c r="I1630" s="436"/>
      <c r="J1630" s="435"/>
      <c r="K1630" s="435"/>
      <c r="L1630" s="435"/>
      <c r="M1630" s="434"/>
      <c r="P1630" s="405"/>
      <c r="R1630" s="405"/>
    </row>
    <row r="1631" spans="1:18" s="396" customFormat="1" ht="30.6" customHeight="1">
      <c r="A1631" s="785"/>
      <c r="B1631" s="433" t="s">
        <v>5530</v>
      </c>
      <c r="C1631" s="433" t="s">
        <v>5534</v>
      </c>
      <c r="D1631" s="432">
        <v>43763</v>
      </c>
      <c r="E1631" s="431"/>
      <c r="F1631" s="430" t="s">
        <v>5441</v>
      </c>
      <c r="G1631" s="774" t="s">
        <v>850</v>
      </c>
      <c r="H1631" s="775"/>
      <c r="I1631" s="776"/>
      <c r="J1631" s="429" t="s">
        <v>6</v>
      </c>
      <c r="K1631" s="428"/>
      <c r="L1631" s="425"/>
      <c r="M1631" s="427"/>
      <c r="P1631" s="405"/>
      <c r="R1631" s="405"/>
    </row>
    <row r="1632" spans="1:18" s="396" customFormat="1" ht="22.5">
      <c r="A1632" s="785"/>
      <c r="B1632" s="394" t="s">
        <v>77</v>
      </c>
      <c r="C1632" s="374" t="s">
        <v>79</v>
      </c>
      <c r="D1632" s="394" t="s">
        <v>22</v>
      </c>
      <c r="E1632" s="758" t="s">
        <v>81</v>
      </c>
      <c r="F1632" s="758"/>
      <c r="G1632" s="777"/>
      <c r="H1632" s="778"/>
      <c r="I1632" s="779"/>
      <c r="J1632" s="426" t="s">
        <v>17</v>
      </c>
      <c r="K1632" s="425"/>
      <c r="L1632" s="419" t="s">
        <v>3</v>
      </c>
      <c r="M1632" s="424">
        <v>746.68</v>
      </c>
      <c r="P1632" s="405"/>
      <c r="R1632" s="405"/>
    </row>
    <row r="1633" spans="1:18" s="396" customFormat="1">
      <c r="A1633" s="785"/>
      <c r="B1633" s="394"/>
      <c r="C1633" s="374"/>
      <c r="D1633" s="394"/>
      <c r="E1633" s="394"/>
      <c r="F1633" s="394"/>
      <c r="G1633" s="423"/>
      <c r="H1633" s="422"/>
      <c r="I1633" s="421"/>
      <c r="J1633" s="420" t="s">
        <v>5</v>
      </c>
      <c r="K1633" s="419"/>
      <c r="L1633" s="419"/>
      <c r="M1633" s="418"/>
      <c r="P1633" s="405"/>
      <c r="R1633" s="405"/>
    </row>
    <row r="1634" spans="1:18" s="396" customFormat="1" ht="13.5" thickBot="1">
      <c r="A1634" s="786"/>
      <c r="B1634" s="417" t="s">
        <v>4991</v>
      </c>
      <c r="C1634" s="416" t="s">
        <v>850</v>
      </c>
      <c r="D1634" s="415">
        <v>43766</v>
      </c>
      <c r="E1634" s="414" t="s">
        <v>4</v>
      </c>
      <c r="F1634" s="413" t="s">
        <v>5533</v>
      </c>
      <c r="G1634" s="412"/>
      <c r="H1634" s="411"/>
      <c r="I1634" s="410"/>
      <c r="J1634" s="409" t="s">
        <v>4497</v>
      </c>
      <c r="K1634" s="408"/>
      <c r="L1634" s="407" t="s">
        <v>3</v>
      </c>
      <c r="M1634" s="406">
        <v>605</v>
      </c>
      <c r="P1634" s="405"/>
      <c r="R1634" s="405"/>
    </row>
    <row r="1635" spans="1:18" s="396" customFormat="1" ht="22.5">
      <c r="A1635" s="784">
        <v>324</v>
      </c>
      <c r="B1635" s="437" t="s">
        <v>76</v>
      </c>
      <c r="C1635" s="438" t="s">
        <v>78</v>
      </c>
      <c r="D1635" s="437" t="s">
        <v>23</v>
      </c>
      <c r="E1635" s="772" t="s">
        <v>80</v>
      </c>
      <c r="F1635" s="772"/>
      <c r="G1635" s="772" t="s">
        <v>71</v>
      </c>
      <c r="H1635" s="773"/>
      <c r="I1635" s="436"/>
      <c r="J1635" s="435"/>
      <c r="K1635" s="435"/>
      <c r="L1635" s="435"/>
      <c r="M1635" s="434"/>
      <c r="P1635" s="405"/>
      <c r="R1635" s="405"/>
    </row>
    <row r="1636" spans="1:18" s="396" customFormat="1" ht="20.45" customHeight="1">
      <c r="A1636" s="785"/>
      <c r="B1636" s="433" t="s">
        <v>5530</v>
      </c>
      <c r="C1636" s="433" t="s">
        <v>5532</v>
      </c>
      <c r="D1636" s="432">
        <v>43807</v>
      </c>
      <c r="E1636" s="431"/>
      <c r="F1636" s="430" t="s">
        <v>4916</v>
      </c>
      <c r="G1636" s="774" t="s">
        <v>218</v>
      </c>
      <c r="H1636" s="775"/>
      <c r="I1636" s="776"/>
      <c r="J1636" s="429" t="s">
        <v>6</v>
      </c>
      <c r="K1636" s="428"/>
      <c r="L1636" s="425" t="s">
        <v>3</v>
      </c>
      <c r="M1636" s="427">
        <v>368</v>
      </c>
      <c r="P1636" s="405"/>
      <c r="R1636" s="405"/>
    </row>
    <row r="1637" spans="1:18" s="396" customFormat="1" ht="22.5">
      <c r="A1637" s="785"/>
      <c r="B1637" s="394" t="s">
        <v>77</v>
      </c>
      <c r="C1637" s="374" t="s">
        <v>79</v>
      </c>
      <c r="D1637" s="394" t="s">
        <v>22</v>
      </c>
      <c r="E1637" s="758" t="s">
        <v>81</v>
      </c>
      <c r="F1637" s="758"/>
      <c r="G1637" s="777"/>
      <c r="H1637" s="778"/>
      <c r="I1637" s="779"/>
      <c r="J1637" s="426" t="s">
        <v>17</v>
      </c>
      <c r="K1637" s="425"/>
      <c r="L1637" s="419" t="s">
        <v>3</v>
      </c>
      <c r="M1637" s="424">
        <v>291.92</v>
      </c>
      <c r="P1637" s="405"/>
      <c r="R1637" s="405"/>
    </row>
    <row r="1638" spans="1:18" s="396" customFormat="1">
      <c r="A1638" s="785"/>
      <c r="B1638" s="394"/>
      <c r="C1638" s="374"/>
      <c r="D1638" s="394"/>
      <c r="E1638" s="394"/>
      <c r="F1638" s="394"/>
      <c r="G1638" s="423"/>
      <c r="H1638" s="422"/>
      <c r="I1638" s="421"/>
      <c r="J1638" s="420" t="s">
        <v>5</v>
      </c>
      <c r="K1638" s="419"/>
      <c r="L1638" s="419" t="s">
        <v>3</v>
      </c>
      <c r="M1638" s="418">
        <v>108</v>
      </c>
      <c r="P1638" s="405"/>
      <c r="R1638" s="405"/>
    </row>
    <row r="1639" spans="1:18" s="396" customFormat="1" ht="13.5" thickBot="1">
      <c r="A1639" s="786"/>
      <c r="B1639" s="417" t="s">
        <v>4991</v>
      </c>
      <c r="C1639" s="416" t="s">
        <v>218</v>
      </c>
      <c r="D1639" s="415">
        <v>43809</v>
      </c>
      <c r="E1639" s="414" t="s">
        <v>4</v>
      </c>
      <c r="F1639" s="413" t="s">
        <v>5531</v>
      </c>
      <c r="G1639" s="412"/>
      <c r="H1639" s="411"/>
      <c r="I1639" s="410"/>
      <c r="J1639" s="409" t="s">
        <v>4893</v>
      </c>
      <c r="K1639" s="408"/>
      <c r="L1639" s="407"/>
      <c r="M1639" s="406"/>
      <c r="P1639" s="405"/>
      <c r="R1639" s="405"/>
    </row>
    <row r="1640" spans="1:18" s="396" customFormat="1" ht="22.5">
      <c r="A1640" s="784">
        <v>325</v>
      </c>
      <c r="B1640" s="437" t="s">
        <v>76</v>
      </c>
      <c r="C1640" s="438" t="s">
        <v>78</v>
      </c>
      <c r="D1640" s="437" t="s">
        <v>23</v>
      </c>
      <c r="E1640" s="772" t="s">
        <v>80</v>
      </c>
      <c r="F1640" s="772"/>
      <c r="G1640" s="772" t="s">
        <v>71</v>
      </c>
      <c r="H1640" s="773"/>
      <c r="I1640" s="436"/>
      <c r="J1640" s="435"/>
      <c r="K1640" s="435"/>
      <c r="L1640" s="435"/>
      <c r="M1640" s="434"/>
      <c r="P1640" s="405"/>
      <c r="R1640" s="405"/>
    </row>
    <row r="1641" spans="1:18" s="396" customFormat="1" ht="30.6" customHeight="1">
      <c r="A1641" s="785"/>
      <c r="B1641" s="433" t="s">
        <v>5530</v>
      </c>
      <c r="C1641" s="433" t="s">
        <v>5529</v>
      </c>
      <c r="D1641" s="432">
        <v>43857</v>
      </c>
      <c r="E1641" s="431"/>
      <c r="F1641" s="430" t="s">
        <v>4916</v>
      </c>
      <c r="G1641" s="774" t="s">
        <v>5528</v>
      </c>
      <c r="H1641" s="775"/>
      <c r="I1641" s="776"/>
      <c r="J1641" s="429" t="s">
        <v>6</v>
      </c>
      <c r="K1641" s="428"/>
      <c r="L1641" s="425" t="s">
        <v>3</v>
      </c>
      <c r="M1641" s="427">
        <v>184</v>
      </c>
      <c r="P1641" s="405"/>
      <c r="R1641" s="405"/>
    </row>
    <row r="1642" spans="1:18" s="396" customFormat="1" ht="22.5">
      <c r="A1642" s="785"/>
      <c r="B1642" s="394" t="s">
        <v>77</v>
      </c>
      <c r="C1642" s="374" t="s">
        <v>79</v>
      </c>
      <c r="D1642" s="394" t="s">
        <v>22</v>
      </c>
      <c r="E1642" s="758" t="s">
        <v>81</v>
      </c>
      <c r="F1642" s="758"/>
      <c r="G1642" s="777"/>
      <c r="H1642" s="778"/>
      <c r="I1642" s="779"/>
      <c r="J1642" s="426" t="s">
        <v>17</v>
      </c>
      <c r="K1642" s="425"/>
      <c r="L1642" s="419" t="s">
        <v>3</v>
      </c>
      <c r="M1642" s="424">
        <v>511.4</v>
      </c>
      <c r="P1642" s="405"/>
      <c r="R1642" s="405"/>
    </row>
    <row r="1643" spans="1:18" s="396" customFormat="1">
      <c r="A1643" s="785"/>
      <c r="B1643" s="394"/>
      <c r="C1643" s="374"/>
      <c r="D1643" s="394"/>
      <c r="E1643" s="394"/>
      <c r="F1643" s="394"/>
      <c r="G1643" s="423"/>
      <c r="H1643" s="422"/>
      <c r="I1643" s="421"/>
      <c r="J1643" s="420" t="s">
        <v>5</v>
      </c>
      <c r="K1643" s="419"/>
      <c r="L1643" s="419"/>
      <c r="M1643" s="418"/>
      <c r="P1643" s="405"/>
      <c r="R1643" s="405"/>
    </row>
    <row r="1644" spans="1:18" s="396" customFormat="1" ht="13.5" thickBot="1">
      <c r="A1644" s="786"/>
      <c r="B1644" s="417" t="s">
        <v>4991</v>
      </c>
      <c r="C1644" s="416" t="s">
        <v>5528</v>
      </c>
      <c r="D1644" s="415">
        <v>43860</v>
      </c>
      <c r="E1644" s="414" t="s">
        <v>4</v>
      </c>
      <c r="F1644" s="413" t="s">
        <v>5527</v>
      </c>
      <c r="G1644" s="412"/>
      <c r="H1644" s="411"/>
      <c r="I1644" s="410"/>
      <c r="J1644" s="409" t="s">
        <v>4497</v>
      </c>
      <c r="K1644" s="408"/>
      <c r="L1644" s="407" t="s">
        <v>3</v>
      </c>
      <c r="M1644" s="406">
        <v>790</v>
      </c>
      <c r="P1644" s="405"/>
      <c r="R1644" s="405"/>
    </row>
    <row r="1645" spans="1:18" s="396" customFormat="1" ht="22.5">
      <c r="A1645" s="784">
        <v>326</v>
      </c>
      <c r="B1645" s="437" t="s">
        <v>76</v>
      </c>
      <c r="C1645" s="438" t="s">
        <v>78</v>
      </c>
      <c r="D1645" s="437" t="s">
        <v>23</v>
      </c>
      <c r="E1645" s="772" t="s">
        <v>80</v>
      </c>
      <c r="F1645" s="772"/>
      <c r="G1645" s="772" t="s">
        <v>71</v>
      </c>
      <c r="H1645" s="773"/>
      <c r="I1645" s="436"/>
      <c r="J1645" s="435"/>
      <c r="K1645" s="435"/>
      <c r="L1645" s="435"/>
      <c r="M1645" s="434"/>
      <c r="P1645" s="405"/>
      <c r="R1645" s="405"/>
    </row>
    <row r="1646" spans="1:18" s="396" customFormat="1" ht="20.45" customHeight="1">
      <c r="A1646" s="785"/>
      <c r="B1646" s="433" t="s">
        <v>5524</v>
      </c>
      <c r="C1646" s="433" t="s">
        <v>5526</v>
      </c>
      <c r="D1646" s="432">
        <v>43785</v>
      </c>
      <c r="E1646" s="431"/>
      <c r="F1646" s="430" t="s">
        <v>4636</v>
      </c>
      <c r="G1646" s="774" t="s">
        <v>5525</v>
      </c>
      <c r="H1646" s="775"/>
      <c r="I1646" s="776"/>
      <c r="J1646" s="429" t="s">
        <v>6</v>
      </c>
      <c r="K1646" s="428"/>
      <c r="L1646" s="425" t="s">
        <v>3</v>
      </c>
      <c r="M1646" s="427">
        <v>1775</v>
      </c>
      <c r="P1646" s="405"/>
      <c r="R1646" s="405"/>
    </row>
    <row r="1647" spans="1:18" s="396" customFormat="1" ht="22.5">
      <c r="A1647" s="785"/>
      <c r="B1647" s="394" t="s">
        <v>77</v>
      </c>
      <c r="C1647" s="374" t="s">
        <v>79</v>
      </c>
      <c r="D1647" s="394" t="s">
        <v>22</v>
      </c>
      <c r="E1647" s="758" t="s">
        <v>81</v>
      </c>
      <c r="F1647" s="758"/>
      <c r="G1647" s="777"/>
      <c r="H1647" s="778"/>
      <c r="I1647" s="779"/>
      <c r="J1647" s="426" t="s">
        <v>17</v>
      </c>
      <c r="K1647" s="425"/>
      <c r="L1647" s="419" t="s">
        <v>3</v>
      </c>
      <c r="M1647" s="424">
        <v>1219.1500000000001</v>
      </c>
      <c r="P1647" s="405"/>
      <c r="R1647" s="405"/>
    </row>
    <row r="1648" spans="1:18" s="396" customFormat="1">
      <c r="A1648" s="785"/>
      <c r="B1648" s="394"/>
      <c r="C1648" s="374"/>
      <c r="D1648" s="394"/>
      <c r="E1648" s="394"/>
      <c r="F1648" s="394"/>
      <c r="G1648" s="423"/>
      <c r="H1648" s="422"/>
      <c r="I1648" s="421"/>
      <c r="J1648" s="420" t="s">
        <v>5</v>
      </c>
      <c r="K1648" s="419"/>
      <c r="L1648" s="419" t="s">
        <v>3</v>
      </c>
      <c r="M1648" s="418">
        <v>530</v>
      </c>
      <c r="P1648" s="405"/>
      <c r="R1648" s="405"/>
    </row>
    <row r="1649" spans="1:18" s="396" customFormat="1" ht="13.5" thickBot="1">
      <c r="A1649" s="786"/>
      <c r="B1649" s="417" t="s">
        <v>5521</v>
      </c>
      <c r="C1649" s="416" t="s">
        <v>5525</v>
      </c>
      <c r="D1649" s="415">
        <v>43792</v>
      </c>
      <c r="E1649" s="414" t="s">
        <v>4</v>
      </c>
      <c r="F1649" s="413" t="s">
        <v>5001</v>
      </c>
      <c r="G1649" s="412"/>
      <c r="H1649" s="411"/>
      <c r="I1649" s="410"/>
      <c r="J1649" s="409" t="s">
        <v>4893</v>
      </c>
      <c r="K1649" s="408"/>
      <c r="L1649" s="407"/>
      <c r="M1649" s="406"/>
      <c r="P1649" s="405"/>
      <c r="R1649" s="405"/>
    </row>
    <row r="1650" spans="1:18" s="396" customFormat="1" ht="22.5">
      <c r="A1650" s="784">
        <v>327</v>
      </c>
      <c r="B1650" s="437" t="s">
        <v>76</v>
      </c>
      <c r="C1650" s="438" t="s">
        <v>78</v>
      </c>
      <c r="D1650" s="437" t="s">
        <v>23</v>
      </c>
      <c r="E1650" s="772" t="s">
        <v>80</v>
      </c>
      <c r="F1650" s="772"/>
      <c r="G1650" s="772" t="s">
        <v>71</v>
      </c>
      <c r="H1650" s="773"/>
      <c r="I1650" s="436"/>
      <c r="J1650" s="435"/>
      <c r="K1650" s="435"/>
      <c r="L1650" s="435"/>
      <c r="M1650" s="434"/>
      <c r="P1650" s="405"/>
      <c r="R1650" s="405"/>
    </row>
    <row r="1651" spans="1:18" s="396" customFormat="1" ht="20.45" customHeight="1">
      <c r="A1651" s="785"/>
      <c r="B1651" s="433" t="s">
        <v>5524</v>
      </c>
      <c r="C1651" s="433" t="s">
        <v>5523</v>
      </c>
      <c r="D1651" s="432">
        <v>43836</v>
      </c>
      <c r="E1651" s="431"/>
      <c r="F1651" s="430" t="s">
        <v>5522</v>
      </c>
      <c r="G1651" s="774" t="s">
        <v>5520</v>
      </c>
      <c r="H1651" s="775"/>
      <c r="I1651" s="776"/>
      <c r="J1651" s="429" t="s">
        <v>6</v>
      </c>
      <c r="K1651" s="428"/>
      <c r="L1651" s="425" t="s">
        <v>3</v>
      </c>
      <c r="M1651" s="427">
        <v>640</v>
      </c>
      <c r="P1651" s="405"/>
      <c r="R1651" s="405"/>
    </row>
    <row r="1652" spans="1:18" s="396" customFormat="1" ht="22.5">
      <c r="A1652" s="785"/>
      <c r="B1652" s="394" t="s">
        <v>77</v>
      </c>
      <c r="C1652" s="374" t="s">
        <v>79</v>
      </c>
      <c r="D1652" s="394" t="s">
        <v>22</v>
      </c>
      <c r="E1652" s="758" t="s">
        <v>81</v>
      </c>
      <c r="F1652" s="758"/>
      <c r="G1652" s="777"/>
      <c r="H1652" s="778"/>
      <c r="I1652" s="779"/>
      <c r="J1652" s="426" t="s">
        <v>17</v>
      </c>
      <c r="K1652" s="425"/>
      <c r="L1652" s="419" t="s">
        <v>3</v>
      </c>
      <c r="M1652" s="424">
        <v>2927.2</v>
      </c>
      <c r="P1652" s="405"/>
      <c r="R1652" s="405"/>
    </row>
    <row r="1653" spans="1:18" s="396" customFormat="1">
      <c r="A1653" s="785"/>
      <c r="B1653" s="394"/>
      <c r="C1653" s="374"/>
      <c r="D1653" s="394"/>
      <c r="E1653" s="394"/>
      <c r="F1653" s="394"/>
      <c r="G1653" s="423"/>
      <c r="H1653" s="422"/>
      <c r="I1653" s="421"/>
      <c r="J1653" s="420" t="s">
        <v>5</v>
      </c>
      <c r="K1653" s="419"/>
      <c r="L1653" s="419" t="s">
        <v>3</v>
      </c>
      <c r="M1653" s="418">
        <v>86</v>
      </c>
      <c r="P1653" s="405"/>
      <c r="R1653" s="405"/>
    </row>
    <row r="1654" spans="1:18" s="396" customFormat="1" ht="13.5" thickBot="1">
      <c r="A1654" s="786"/>
      <c r="B1654" s="417" t="s">
        <v>5521</v>
      </c>
      <c r="C1654" s="416" t="s">
        <v>5520</v>
      </c>
      <c r="D1654" s="415">
        <v>43841</v>
      </c>
      <c r="E1654" s="414" t="s">
        <v>4</v>
      </c>
      <c r="F1654" s="413" t="s">
        <v>5519</v>
      </c>
      <c r="G1654" s="412"/>
      <c r="H1654" s="411"/>
      <c r="I1654" s="410"/>
      <c r="J1654" s="409" t="s">
        <v>4893</v>
      </c>
      <c r="K1654" s="408"/>
      <c r="L1654" s="407"/>
      <c r="M1654" s="406"/>
      <c r="P1654" s="405"/>
      <c r="R1654" s="405"/>
    </row>
    <row r="1655" spans="1:18" s="396" customFormat="1" ht="22.5">
      <c r="A1655" s="784">
        <v>328</v>
      </c>
      <c r="B1655" s="437" t="s">
        <v>76</v>
      </c>
      <c r="C1655" s="438" t="s">
        <v>78</v>
      </c>
      <c r="D1655" s="437" t="s">
        <v>23</v>
      </c>
      <c r="E1655" s="772" t="s">
        <v>80</v>
      </c>
      <c r="F1655" s="772"/>
      <c r="G1655" s="772" t="s">
        <v>71</v>
      </c>
      <c r="H1655" s="773"/>
      <c r="I1655" s="436"/>
      <c r="J1655" s="435"/>
      <c r="K1655" s="435"/>
      <c r="L1655" s="435"/>
      <c r="M1655" s="434"/>
      <c r="P1655" s="405"/>
      <c r="R1655" s="405"/>
    </row>
    <row r="1656" spans="1:18" s="396" customFormat="1" ht="180">
      <c r="A1656" s="785"/>
      <c r="B1656" s="433" t="s">
        <v>5518</v>
      </c>
      <c r="C1656" s="433" t="s">
        <v>5517</v>
      </c>
      <c r="D1656" s="432">
        <v>43805</v>
      </c>
      <c r="E1656" s="431"/>
      <c r="F1656" s="430" t="s">
        <v>5516</v>
      </c>
      <c r="G1656" s="774" t="s">
        <v>4921</v>
      </c>
      <c r="H1656" s="775"/>
      <c r="I1656" s="776"/>
      <c r="J1656" s="429" t="s">
        <v>6</v>
      </c>
      <c r="K1656" s="428"/>
      <c r="L1656" s="425" t="s">
        <v>3</v>
      </c>
      <c r="M1656" s="427">
        <v>1027</v>
      </c>
      <c r="P1656" s="405"/>
      <c r="R1656" s="405"/>
    </row>
    <row r="1657" spans="1:18" s="396" customFormat="1" ht="22.5">
      <c r="A1657" s="785"/>
      <c r="B1657" s="394" t="s">
        <v>77</v>
      </c>
      <c r="C1657" s="374" t="s">
        <v>79</v>
      </c>
      <c r="D1657" s="394" t="s">
        <v>22</v>
      </c>
      <c r="E1657" s="758" t="s">
        <v>81</v>
      </c>
      <c r="F1657" s="758"/>
      <c r="G1657" s="777"/>
      <c r="H1657" s="778"/>
      <c r="I1657" s="779"/>
      <c r="J1657" s="426" t="s">
        <v>17</v>
      </c>
      <c r="K1657" s="425"/>
      <c r="L1657" s="419" t="s">
        <v>3</v>
      </c>
      <c r="M1657" s="424">
        <v>2940.25</v>
      </c>
      <c r="P1657" s="405"/>
      <c r="R1657" s="405"/>
    </row>
    <row r="1658" spans="1:18" s="396" customFormat="1">
      <c r="A1658" s="785"/>
      <c r="B1658" s="394"/>
      <c r="C1658" s="374"/>
      <c r="D1658" s="394"/>
      <c r="E1658" s="394"/>
      <c r="F1658" s="394"/>
      <c r="G1658" s="423"/>
      <c r="H1658" s="422"/>
      <c r="I1658" s="421"/>
      <c r="J1658" s="420" t="s">
        <v>5</v>
      </c>
      <c r="K1658" s="419"/>
      <c r="L1658" s="419" t="s">
        <v>3</v>
      </c>
      <c r="M1658" s="418">
        <v>540</v>
      </c>
      <c r="P1658" s="405"/>
      <c r="R1658" s="405"/>
    </row>
    <row r="1659" spans="1:18" s="396" customFormat="1" ht="13.5" thickBot="1">
      <c r="A1659" s="786"/>
      <c r="B1659" s="417" t="s">
        <v>572</v>
      </c>
      <c r="C1659" s="416" t="s">
        <v>4921</v>
      </c>
      <c r="D1659" s="415">
        <v>43813</v>
      </c>
      <c r="E1659" s="414" t="s">
        <v>4</v>
      </c>
      <c r="F1659" s="413" t="s">
        <v>5515</v>
      </c>
      <c r="G1659" s="412"/>
      <c r="H1659" s="411"/>
      <c r="I1659" s="410"/>
      <c r="J1659" s="409" t="s">
        <v>4893</v>
      </c>
      <c r="K1659" s="408"/>
      <c r="L1659" s="407"/>
      <c r="M1659" s="406"/>
      <c r="P1659" s="405"/>
      <c r="R1659" s="405"/>
    </row>
    <row r="1660" spans="1:18" s="396" customFormat="1" ht="22.5">
      <c r="A1660" s="784">
        <v>329</v>
      </c>
      <c r="B1660" s="437" t="s">
        <v>76</v>
      </c>
      <c r="C1660" s="438" t="s">
        <v>78</v>
      </c>
      <c r="D1660" s="437" t="s">
        <v>23</v>
      </c>
      <c r="E1660" s="772" t="s">
        <v>80</v>
      </c>
      <c r="F1660" s="772"/>
      <c r="G1660" s="772" t="s">
        <v>71</v>
      </c>
      <c r="H1660" s="773"/>
      <c r="I1660" s="436"/>
      <c r="J1660" s="435"/>
      <c r="K1660" s="435"/>
      <c r="L1660" s="435"/>
      <c r="M1660" s="434"/>
      <c r="P1660" s="405"/>
      <c r="R1660" s="405"/>
    </row>
    <row r="1661" spans="1:18" s="396" customFormat="1" ht="20.45" customHeight="1">
      <c r="A1661" s="785"/>
      <c r="B1661" s="433" t="s">
        <v>5514</v>
      </c>
      <c r="C1661" s="433" t="s">
        <v>5513</v>
      </c>
      <c r="D1661" s="432">
        <v>43804</v>
      </c>
      <c r="E1661" s="431"/>
      <c r="F1661" s="430" t="s">
        <v>5512</v>
      </c>
      <c r="G1661" s="774" t="s">
        <v>4921</v>
      </c>
      <c r="H1661" s="775"/>
      <c r="I1661" s="776"/>
      <c r="J1661" s="429" t="s">
        <v>6</v>
      </c>
      <c r="K1661" s="428"/>
      <c r="L1661" s="425" t="s">
        <v>3</v>
      </c>
      <c r="M1661" s="427">
        <v>960</v>
      </c>
      <c r="P1661" s="405"/>
      <c r="R1661" s="405"/>
    </row>
    <row r="1662" spans="1:18" s="396" customFormat="1" ht="22.5">
      <c r="A1662" s="785"/>
      <c r="B1662" s="394" t="s">
        <v>77</v>
      </c>
      <c r="C1662" s="374" t="s">
        <v>79</v>
      </c>
      <c r="D1662" s="394" t="s">
        <v>22</v>
      </c>
      <c r="E1662" s="758" t="s">
        <v>81</v>
      </c>
      <c r="F1662" s="758"/>
      <c r="G1662" s="777"/>
      <c r="H1662" s="778"/>
      <c r="I1662" s="779"/>
      <c r="J1662" s="426" t="s">
        <v>17</v>
      </c>
      <c r="K1662" s="425"/>
      <c r="L1662" s="419" t="s">
        <v>3</v>
      </c>
      <c r="M1662" s="424">
        <v>2940.25</v>
      </c>
      <c r="P1662" s="405"/>
      <c r="R1662" s="405"/>
    </row>
    <row r="1663" spans="1:18" s="396" customFormat="1">
      <c r="A1663" s="785"/>
      <c r="B1663" s="394"/>
      <c r="C1663" s="374"/>
      <c r="D1663" s="394"/>
      <c r="E1663" s="394"/>
      <c r="F1663" s="394"/>
      <c r="G1663" s="423"/>
      <c r="H1663" s="422"/>
      <c r="I1663" s="421"/>
      <c r="J1663" s="420" t="s">
        <v>5</v>
      </c>
      <c r="K1663" s="419"/>
      <c r="L1663" s="419" t="s">
        <v>3</v>
      </c>
      <c r="M1663" s="418">
        <v>540</v>
      </c>
      <c r="P1663" s="405"/>
      <c r="R1663" s="405"/>
    </row>
    <row r="1664" spans="1:18" s="396" customFormat="1" ht="31.15" customHeight="1" thickBot="1">
      <c r="A1664" s="786"/>
      <c r="B1664" s="417" t="s">
        <v>5511</v>
      </c>
      <c r="C1664" s="416" t="s">
        <v>4921</v>
      </c>
      <c r="D1664" s="415">
        <v>43813</v>
      </c>
      <c r="E1664" s="414" t="s">
        <v>4</v>
      </c>
      <c r="F1664" s="413" t="s">
        <v>5510</v>
      </c>
      <c r="G1664" s="412"/>
      <c r="H1664" s="411"/>
      <c r="I1664" s="410"/>
      <c r="J1664" s="409" t="s">
        <v>4893</v>
      </c>
      <c r="K1664" s="408"/>
      <c r="L1664" s="407"/>
      <c r="M1664" s="406"/>
      <c r="P1664" s="405"/>
      <c r="R1664" s="405"/>
    </row>
    <row r="1665" spans="1:18" s="396" customFormat="1" ht="22.5">
      <c r="A1665" s="784">
        <v>330</v>
      </c>
      <c r="B1665" s="437" t="s">
        <v>76</v>
      </c>
      <c r="C1665" s="438" t="s">
        <v>78</v>
      </c>
      <c r="D1665" s="437" t="s">
        <v>23</v>
      </c>
      <c r="E1665" s="772" t="s">
        <v>80</v>
      </c>
      <c r="F1665" s="772"/>
      <c r="G1665" s="772" t="s">
        <v>71</v>
      </c>
      <c r="H1665" s="773"/>
      <c r="I1665" s="436"/>
      <c r="J1665" s="435"/>
      <c r="K1665" s="435"/>
      <c r="L1665" s="435"/>
      <c r="M1665" s="434"/>
      <c r="P1665" s="405"/>
      <c r="R1665" s="405"/>
    </row>
    <row r="1666" spans="1:18" s="396" customFormat="1" ht="45">
      <c r="A1666" s="785"/>
      <c r="B1666" s="433" t="s">
        <v>5509</v>
      </c>
      <c r="C1666" s="433" t="s">
        <v>5508</v>
      </c>
      <c r="D1666" s="432">
        <v>43749</v>
      </c>
      <c r="E1666" s="431"/>
      <c r="F1666" s="430" t="s">
        <v>5051</v>
      </c>
      <c r="G1666" s="774" t="s">
        <v>4973</v>
      </c>
      <c r="H1666" s="775"/>
      <c r="I1666" s="776"/>
      <c r="J1666" s="429" t="s">
        <v>6</v>
      </c>
      <c r="K1666" s="428"/>
      <c r="L1666" s="425" t="s">
        <v>3</v>
      </c>
      <c r="M1666" s="427">
        <v>1043</v>
      </c>
      <c r="P1666" s="405"/>
      <c r="R1666" s="405"/>
    </row>
    <row r="1667" spans="1:18" s="396" customFormat="1" ht="22.5">
      <c r="A1667" s="785"/>
      <c r="B1667" s="394" t="s">
        <v>77</v>
      </c>
      <c r="C1667" s="374" t="s">
        <v>79</v>
      </c>
      <c r="D1667" s="394" t="s">
        <v>22</v>
      </c>
      <c r="E1667" s="758" t="s">
        <v>81</v>
      </c>
      <c r="F1667" s="758"/>
      <c r="G1667" s="777"/>
      <c r="H1667" s="778"/>
      <c r="I1667" s="779"/>
      <c r="J1667" s="426" t="s">
        <v>17</v>
      </c>
      <c r="K1667" s="425"/>
      <c r="L1667" s="419" t="s">
        <v>3</v>
      </c>
      <c r="M1667" s="424">
        <v>2281.4299999999998</v>
      </c>
      <c r="P1667" s="405"/>
      <c r="R1667" s="405"/>
    </row>
    <row r="1668" spans="1:18" s="396" customFormat="1">
      <c r="A1668" s="785"/>
      <c r="B1668" s="394"/>
      <c r="C1668" s="374"/>
      <c r="D1668" s="394"/>
      <c r="E1668" s="394"/>
      <c r="F1668" s="394"/>
      <c r="G1668" s="423"/>
      <c r="H1668" s="422"/>
      <c r="I1668" s="421"/>
      <c r="J1668" s="420" t="s">
        <v>5</v>
      </c>
      <c r="K1668" s="419"/>
      <c r="L1668" s="419"/>
      <c r="M1668" s="418"/>
      <c r="P1668" s="405"/>
      <c r="R1668" s="405"/>
    </row>
    <row r="1669" spans="1:18" s="396" customFormat="1" ht="13.5" thickBot="1">
      <c r="A1669" s="786"/>
      <c r="B1669" s="417" t="s">
        <v>5129</v>
      </c>
      <c r="C1669" s="416" t="s">
        <v>4973</v>
      </c>
      <c r="D1669" s="415">
        <v>43757</v>
      </c>
      <c r="E1669" s="414" t="s">
        <v>4</v>
      </c>
      <c r="F1669" s="413" t="s">
        <v>5507</v>
      </c>
      <c r="G1669" s="412"/>
      <c r="H1669" s="411"/>
      <c r="I1669" s="410"/>
      <c r="J1669" s="409" t="s">
        <v>4893</v>
      </c>
      <c r="K1669" s="408"/>
      <c r="L1669" s="407"/>
      <c r="M1669" s="406"/>
      <c r="P1669" s="405"/>
      <c r="R1669" s="405"/>
    </row>
    <row r="1670" spans="1:18" s="396" customFormat="1" ht="22.5">
      <c r="A1670" s="784">
        <v>331</v>
      </c>
      <c r="B1670" s="437" t="s">
        <v>76</v>
      </c>
      <c r="C1670" s="438" t="s">
        <v>78</v>
      </c>
      <c r="D1670" s="437" t="s">
        <v>23</v>
      </c>
      <c r="E1670" s="772" t="s">
        <v>80</v>
      </c>
      <c r="F1670" s="772"/>
      <c r="G1670" s="772" t="s">
        <v>71</v>
      </c>
      <c r="H1670" s="773"/>
      <c r="I1670" s="436"/>
      <c r="J1670" s="435"/>
      <c r="K1670" s="435"/>
      <c r="L1670" s="435"/>
      <c r="M1670" s="434"/>
      <c r="P1670" s="405"/>
      <c r="R1670" s="405"/>
    </row>
    <row r="1671" spans="1:18" s="396" customFormat="1" ht="45">
      <c r="A1671" s="785"/>
      <c r="B1671" s="433" t="s">
        <v>5506</v>
      </c>
      <c r="C1671" s="433" t="s">
        <v>5505</v>
      </c>
      <c r="D1671" s="432">
        <v>43750</v>
      </c>
      <c r="E1671" s="431"/>
      <c r="F1671" s="430" t="s">
        <v>5051</v>
      </c>
      <c r="G1671" s="774" t="s">
        <v>4973</v>
      </c>
      <c r="H1671" s="775"/>
      <c r="I1671" s="776"/>
      <c r="J1671" s="429" t="s">
        <v>6</v>
      </c>
      <c r="K1671" s="428"/>
      <c r="L1671" s="425" t="s">
        <v>3</v>
      </c>
      <c r="M1671" s="427">
        <v>894</v>
      </c>
      <c r="P1671" s="405"/>
      <c r="R1671" s="405"/>
    </row>
    <row r="1672" spans="1:18" s="396" customFormat="1" ht="22.5">
      <c r="A1672" s="785"/>
      <c r="B1672" s="394" t="s">
        <v>77</v>
      </c>
      <c r="C1672" s="374" t="s">
        <v>79</v>
      </c>
      <c r="D1672" s="394" t="s">
        <v>22</v>
      </c>
      <c r="E1672" s="758" t="s">
        <v>81</v>
      </c>
      <c r="F1672" s="758"/>
      <c r="G1672" s="777"/>
      <c r="H1672" s="778"/>
      <c r="I1672" s="779"/>
      <c r="J1672" s="426" t="s">
        <v>17</v>
      </c>
      <c r="K1672" s="425"/>
      <c r="L1672" s="419" t="s">
        <v>3</v>
      </c>
      <c r="M1672" s="424">
        <v>2281.63</v>
      </c>
      <c r="P1672" s="405"/>
      <c r="R1672" s="405"/>
    </row>
    <row r="1673" spans="1:18" s="396" customFormat="1">
      <c r="A1673" s="785"/>
      <c r="B1673" s="394"/>
      <c r="C1673" s="374"/>
      <c r="D1673" s="394"/>
      <c r="E1673" s="394"/>
      <c r="F1673" s="394"/>
      <c r="G1673" s="423"/>
      <c r="H1673" s="422"/>
      <c r="I1673" s="421"/>
      <c r="J1673" s="420" t="s">
        <v>5</v>
      </c>
      <c r="K1673" s="419"/>
      <c r="L1673" s="419"/>
      <c r="M1673" s="418"/>
      <c r="P1673" s="405"/>
      <c r="R1673" s="405"/>
    </row>
    <row r="1674" spans="1:18" s="396" customFormat="1" ht="13.5" thickBot="1">
      <c r="A1674" s="786"/>
      <c r="B1674" s="417" t="s">
        <v>5129</v>
      </c>
      <c r="C1674" s="416" t="s">
        <v>4973</v>
      </c>
      <c r="D1674" s="415">
        <v>43757</v>
      </c>
      <c r="E1674" s="414" t="s">
        <v>4</v>
      </c>
      <c r="F1674" s="413" t="s">
        <v>5504</v>
      </c>
      <c r="G1674" s="412"/>
      <c r="H1674" s="411"/>
      <c r="I1674" s="410"/>
      <c r="J1674" s="409" t="s">
        <v>4893</v>
      </c>
      <c r="K1674" s="408"/>
      <c r="L1674" s="407"/>
      <c r="M1674" s="406"/>
      <c r="P1674" s="405"/>
      <c r="R1674" s="405"/>
    </row>
    <row r="1675" spans="1:18" s="396" customFormat="1" ht="22.5">
      <c r="A1675" s="784">
        <v>332</v>
      </c>
      <c r="B1675" s="437" t="s">
        <v>76</v>
      </c>
      <c r="C1675" s="438" t="s">
        <v>78</v>
      </c>
      <c r="D1675" s="437" t="s">
        <v>23</v>
      </c>
      <c r="E1675" s="772" t="s">
        <v>80</v>
      </c>
      <c r="F1675" s="772"/>
      <c r="G1675" s="772" t="s">
        <v>71</v>
      </c>
      <c r="H1675" s="773"/>
      <c r="I1675" s="436"/>
      <c r="J1675" s="435"/>
      <c r="K1675" s="435"/>
      <c r="L1675" s="435"/>
      <c r="M1675" s="434"/>
      <c r="P1675" s="405"/>
      <c r="R1675" s="405"/>
    </row>
    <row r="1676" spans="1:18" s="396" customFormat="1" ht="78.75">
      <c r="A1676" s="785"/>
      <c r="B1676" s="433" t="s">
        <v>5503</v>
      </c>
      <c r="C1676" s="433" t="s">
        <v>5502</v>
      </c>
      <c r="D1676" s="432">
        <v>43876</v>
      </c>
      <c r="E1676" s="431"/>
      <c r="F1676" s="430" t="s">
        <v>5076</v>
      </c>
      <c r="G1676" s="774" t="s">
        <v>1721</v>
      </c>
      <c r="H1676" s="775"/>
      <c r="I1676" s="776"/>
      <c r="J1676" s="429" t="s">
        <v>6</v>
      </c>
      <c r="K1676" s="428"/>
      <c r="L1676" s="425" t="s">
        <v>3</v>
      </c>
      <c r="M1676" s="427">
        <v>584</v>
      </c>
      <c r="P1676" s="405"/>
      <c r="R1676" s="405"/>
    </row>
    <row r="1677" spans="1:18" s="396" customFormat="1" ht="22.5">
      <c r="A1677" s="785"/>
      <c r="B1677" s="394" t="s">
        <v>77</v>
      </c>
      <c r="C1677" s="374" t="s">
        <v>79</v>
      </c>
      <c r="D1677" s="394" t="s">
        <v>22</v>
      </c>
      <c r="E1677" s="758" t="s">
        <v>81</v>
      </c>
      <c r="F1677" s="758"/>
      <c r="G1677" s="777"/>
      <c r="H1677" s="778"/>
      <c r="I1677" s="779"/>
      <c r="J1677" s="426" t="s">
        <v>17</v>
      </c>
      <c r="K1677" s="425"/>
      <c r="L1677" s="419" t="s">
        <v>3</v>
      </c>
      <c r="M1677" s="424">
        <v>1780.82</v>
      </c>
      <c r="P1677" s="405"/>
      <c r="R1677" s="405"/>
    </row>
    <row r="1678" spans="1:18" s="396" customFormat="1">
      <c r="A1678" s="785"/>
      <c r="B1678" s="394"/>
      <c r="C1678" s="374"/>
      <c r="D1678" s="394"/>
      <c r="E1678" s="394"/>
      <c r="F1678" s="394"/>
      <c r="G1678" s="423"/>
      <c r="H1678" s="422"/>
      <c r="I1678" s="421"/>
      <c r="J1678" s="420" t="s">
        <v>5</v>
      </c>
      <c r="K1678" s="419"/>
      <c r="L1678" s="419" t="s">
        <v>3</v>
      </c>
      <c r="M1678" s="418">
        <v>200</v>
      </c>
      <c r="P1678" s="405"/>
      <c r="R1678" s="405"/>
    </row>
    <row r="1679" spans="1:18" s="396" customFormat="1" ht="23.25" thickBot="1">
      <c r="A1679" s="786"/>
      <c r="B1679" s="417" t="s">
        <v>5501</v>
      </c>
      <c r="C1679" s="416" t="s">
        <v>1721</v>
      </c>
      <c r="D1679" s="415">
        <v>43882</v>
      </c>
      <c r="E1679" s="414" t="s">
        <v>4</v>
      </c>
      <c r="F1679" s="413" t="s">
        <v>5074</v>
      </c>
      <c r="G1679" s="412"/>
      <c r="H1679" s="411"/>
      <c r="I1679" s="410"/>
      <c r="J1679" s="409" t="s">
        <v>4893</v>
      </c>
      <c r="K1679" s="408"/>
      <c r="L1679" s="407" t="s">
        <v>3</v>
      </c>
      <c r="M1679" s="406">
        <v>150</v>
      </c>
      <c r="P1679" s="405"/>
      <c r="R1679" s="405"/>
    </row>
    <row r="1680" spans="1:18" s="396" customFormat="1" ht="22.5">
      <c r="A1680" s="784">
        <v>333</v>
      </c>
      <c r="B1680" s="437" t="s">
        <v>76</v>
      </c>
      <c r="C1680" s="438" t="s">
        <v>78</v>
      </c>
      <c r="D1680" s="437" t="s">
        <v>23</v>
      </c>
      <c r="E1680" s="772" t="s">
        <v>80</v>
      </c>
      <c r="F1680" s="772"/>
      <c r="G1680" s="772" t="s">
        <v>71</v>
      </c>
      <c r="H1680" s="773"/>
      <c r="I1680" s="436"/>
      <c r="J1680" s="435"/>
      <c r="K1680" s="435"/>
      <c r="L1680" s="435"/>
      <c r="M1680" s="434"/>
      <c r="P1680" s="405"/>
      <c r="R1680" s="405"/>
    </row>
    <row r="1681" spans="1:18" s="396" customFormat="1" ht="213.75">
      <c r="A1681" s="785"/>
      <c r="B1681" s="433" t="s">
        <v>5500</v>
      </c>
      <c r="C1681" s="433" t="s">
        <v>5499</v>
      </c>
      <c r="D1681" s="432">
        <v>43784</v>
      </c>
      <c r="E1681" s="431"/>
      <c r="F1681" s="430" t="s">
        <v>5498</v>
      </c>
      <c r="G1681" s="774" t="s">
        <v>3234</v>
      </c>
      <c r="H1681" s="775"/>
      <c r="I1681" s="776"/>
      <c r="J1681" s="429" t="s">
        <v>6</v>
      </c>
      <c r="K1681" s="428"/>
      <c r="L1681" s="425" t="s">
        <v>3</v>
      </c>
      <c r="M1681" s="427">
        <v>1323</v>
      </c>
      <c r="P1681" s="405"/>
      <c r="R1681" s="405"/>
    </row>
    <row r="1682" spans="1:18" s="396" customFormat="1" ht="22.5">
      <c r="A1682" s="785"/>
      <c r="B1682" s="394" t="s">
        <v>77</v>
      </c>
      <c r="C1682" s="374" t="s">
        <v>79</v>
      </c>
      <c r="D1682" s="394" t="s">
        <v>22</v>
      </c>
      <c r="E1682" s="758" t="s">
        <v>81</v>
      </c>
      <c r="F1682" s="758"/>
      <c r="G1682" s="777"/>
      <c r="H1682" s="778"/>
      <c r="I1682" s="779"/>
      <c r="J1682" s="426" t="s">
        <v>17</v>
      </c>
      <c r="K1682" s="425"/>
      <c r="L1682" s="419" t="s">
        <v>3</v>
      </c>
      <c r="M1682" s="424">
        <v>2045.54</v>
      </c>
      <c r="P1682" s="405"/>
      <c r="R1682" s="405"/>
    </row>
    <row r="1683" spans="1:18" s="396" customFormat="1">
      <c r="A1683" s="785"/>
      <c r="B1683" s="394"/>
      <c r="C1683" s="374"/>
      <c r="D1683" s="394"/>
      <c r="E1683" s="394"/>
      <c r="F1683" s="394"/>
      <c r="G1683" s="423"/>
      <c r="H1683" s="422"/>
      <c r="I1683" s="421"/>
      <c r="J1683" s="420" t="s">
        <v>5</v>
      </c>
      <c r="K1683" s="419"/>
      <c r="L1683" s="419" t="s">
        <v>3</v>
      </c>
      <c r="M1683" s="418">
        <v>300</v>
      </c>
      <c r="P1683" s="405"/>
      <c r="R1683" s="405"/>
    </row>
    <row r="1684" spans="1:18" s="396" customFormat="1" ht="13.5" thickBot="1">
      <c r="A1684" s="786"/>
      <c r="B1684" s="417" t="s">
        <v>4954</v>
      </c>
      <c r="C1684" s="416" t="s">
        <v>3234</v>
      </c>
      <c r="D1684" s="415">
        <v>43795</v>
      </c>
      <c r="E1684" s="414" t="s">
        <v>4</v>
      </c>
      <c r="F1684" s="413" t="s">
        <v>5497</v>
      </c>
      <c r="G1684" s="412"/>
      <c r="H1684" s="411"/>
      <c r="I1684" s="410"/>
      <c r="J1684" s="409" t="s">
        <v>4893</v>
      </c>
      <c r="K1684" s="408"/>
      <c r="L1684" s="407"/>
      <c r="M1684" s="406"/>
      <c r="P1684" s="405"/>
      <c r="R1684" s="405"/>
    </row>
    <row r="1685" spans="1:18" s="396" customFormat="1" ht="22.5">
      <c r="A1685" s="784">
        <v>334</v>
      </c>
      <c r="B1685" s="437" t="s">
        <v>76</v>
      </c>
      <c r="C1685" s="438" t="s">
        <v>78</v>
      </c>
      <c r="D1685" s="437" t="s">
        <v>23</v>
      </c>
      <c r="E1685" s="772" t="s">
        <v>80</v>
      </c>
      <c r="F1685" s="772"/>
      <c r="G1685" s="772" t="s">
        <v>71</v>
      </c>
      <c r="H1685" s="773"/>
      <c r="I1685" s="436"/>
      <c r="J1685" s="435"/>
      <c r="K1685" s="435"/>
      <c r="L1685" s="435"/>
      <c r="M1685" s="434"/>
      <c r="P1685" s="405"/>
      <c r="R1685" s="405"/>
    </row>
    <row r="1686" spans="1:18" s="396" customFormat="1" ht="22.5">
      <c r="A1686" s="785"/>
      <c r="B1686" s="433" t="s">
        <v>5496</v>
      </c>
      <c r="C1686" s="433" t="s">
        <v>5495</v>
      </c>
      <c r="D1686" s="432">
        <v>43854</v>
      </c>
      <c r="E1686" s="431"/>
      <c r="F1686" s="430" t="s">
        <v>5494</v>
      </c>
      <c r="G1686" s="774" t="s">
        <v>5492</v>
      </c>
      <c r="H1686" s="775"/>
      <c r="I1686" s="776"/>
      <c r="J1686" s="429" t="s">
        <v>4497</v>
      </c>
      <c r="K1686" s="428"/>
      <c r="L1686" s="425" t="s">
        <v>3</v>
      </c>
      <c r="M1686" s="427">
        <v>375</v>
      </c>
      <c r="P1686" s="405"/>
      <c r="R1686" s="405"/>
    </row>
    <row r="1687" spans="1:18" s="396" customFormat="1" ht="22.5">
      <c r="A1687" s="785"/>
      <c r="B1687" s="394" t="s">
        <v>77</v>
      </c>
      <c r="C1687" s="374" t="s">
        <v>79</v>
      </c>
      <c r="D1687" s="394" t="s">
        <v>22</v>
      </c>
      <c r="E1687" s="758" t="s">
        <v>81</v>
      </c>
      <c r="F1687" s="758"/>
      <c r="G1687" s="777"/>
      <c r="H1687" s="778"/>
      <c r="I1687" s="779"/>
      <c r="J1687" s="426" t="s">
        <v>17</v>
      </c>
      <c r="K1687" s="425"/>
      <c r="L1687" s="419" t="s">
        <v>3</v>
      </c>
      <c r="M1687" s="424">
        <v>896.8</v>
      </c>
      <c r="P1687" s="405"/>
      <c r="R1687" s="405"/>
    </row>
    <row r="1688" spans="1:18" s="396" customFormat="1">
      <c r="A1688" s="785"/>
      <c r="B1688" s="394"/>
      <c r="C1688" s="374"/>
      <c r="D1688" s="394"/>
      <c r="E1688" s="394"/>
      <c r="F1688" s="394"/>
      <c r="G1688" s="423"/>
      <c r="H1688" s="422"/>
      <c r="I1688" s="421"/>
      <c r="J1688" s="420" t="s">
        <v>5</v>
      </c>
      <c r="K1688" s="419"/>
      <c r="L1688" s="419" t="s">
        <v>3</v>
      </c>
      <c r="M1688" s="418">
        <v>14</v>
      </c>
      <c r="P1688" s="405"/>
      <c r="R1688" s="405"/>
    </row>
    <row r="1689" spans="1:18" s="396" customFormat="1" ht="23.25" thickBot="1">
      <c r="A1689" s="786"/>
      <c r="B1689" s="417" t="s">
        <v>5493</v>
      </c>
      <c r="C1689" s="416" t="s">
        <v>5492</v>
      </c>
      <c r="D1689" s="415">
        <v>43854</v>
      </c>
      <c r="E1689" s="414" t="s">
        <v>4</v>
      </c>
      <c r="F1689" s="413" t="s">
        <v>5491</v>
      </c>
      <c r="G1689" s="412"/>
      <c r="H1689" s="411"/>
      <c r="I1689" s="410"/>
      <c r="J1689" s="409" t="s">
        <v>4893</v>
      </c>
      <c r="K1689" s="408"/>
      <c r="L1689" s="407" t="s">
        <v>3</v>
      </c>
      <c r="M1689" s="406">
        <v>46</v>
      </c>
      <c r="P1689" s="405"/>
      <c r="R1689" s="405"/>
    </row>
    <row r="1690" spans="1:18" s="396" customFormat="1" ht="22.5">
      <c r="A1690" s="784">
        <v>335</v>
      </c>
      <c r="B1690" s="437" t="s">
        <v>76</v>
      </c>
      <c r="C1690" s="438" t="s">
        <v>78</v>
      </c>
      <c r="D1690" s="437" t="s">
        <v>23</v>
      </c>
      <c r="E1690" s="772" t="s">
        <v>80</v>
      </c>
      <c r="F1690" s="772"/>
      <c r="G1690" s="772" t="s">
        <v>71</v>
      </c>
      <c r="H1690" s="773"/>
      <c r="I1690" s="436"/>
      <c r="J1690" s="435"/>
      <c r="K1690" s="435"/>
      <c r="L1690" s="435"/>
      <c r="M1690" s="434"/>
      <c r="P1690" s="405"/>
      <c r="R1690" s="405"/>
    </row>
    <row r="1691" spans="1:18" s="396" customFormat="1" ht="123.75">
      <c r="A1691" s="785"/>
      <c r="B1691" s="433" t="s">
        <v>5490</v>
      </c>
      <c r="C1691" s="433" t="s">
        <v>5489</v>
      </c>
      <c r="D1691" s="432">
        <v>43893</v>
      </c>
      <c r="E1691" s="431"/>
      <c r="F1691" s="430" t="s">
        <v>5007</v>
      </c>
      <c r="G1691" s="774" t="s">
        <v>5488</v>
      </c>
      <c r="H1691" s="775"/>
      <c r="I1691" s="776"/>
      <c r="J1691" s="429" t="s">
        <v>6</v>
      </c>
      <c r="K1691" s="428"/>
      <c r="L1691" s="425" t="s">
        <v>3</v>
      </c>
      <c r="M1691" s="427">
        <v>390</v>
      </c>
      <c r="P1691" s="405"/>
      <c r="R1691" s="405"/>
    </row>
    <row r="1692" spans="1:18" s="396" customFormat="1" ht="22.5">
      <c r="A1692" s="785"/>
      <c r="B1692" s="394" t="s">
        <v>77</v>
      </c>
      <c r="C1692" s="374" t="s">
        <v>79</v>
      </c>
      <c r="D1692" s="394" t="s">
        <v>22</v>
      </c>
      <c r="E1692" s="758" t="s">
        <v>81</v>
      </c>
      <c r="F1692" s="758"/>
      <c r="G1692" s="777"/>
      <c r="H1692" s="778"/>
      <c r="I1692" s="779"/>
      <c r="J1692" s="426" t="s">
        <v>17</v>
      </c>
      <c r="K1692" s="425"/>
      <c r="L1692" s="419" t="s">
        <v>3</v>
      </c>
      <c r="M1692" s="424">
        <v>912.94</v>
      </c>
      <c r="P1692" s="405"/>
      <c r="R1692" s="405"/>
    </row>
    <row r="1693" spans="1:18" s="396" customFormat="1">
      <c r="A1693" s="785"/>
      <c r="B1693" s="394"/>
      <c r="C1693" s="374"/>
      <c r="D1693" s="394"/>
      <c r="E1693" s="394"/>
      <c r="F1693" s="394"/>
      <c r="G1693" s="423"/>
      <c r="H1693" s="422"/>
      <c r="I1693" s="421"/>
      <c r="J1693" s="420" t="s">
        <v>5</v>
      </c>
      <c r="K1693" s="419"/>
      <c r="L1693" s="419"/>
      <c r="M1693" s="418"/>
      <c r="P1693" s="405"/>
      <c r="R1693" s="405"/>
    </row>
    <row r="1694" spans="1:18" s="396" customFormat="1" ht="13.5" thickBot="1">
      <c r="A1694" s="786"/>
      <c r="B1694" s="417" t="s">
        <v>4991</v>
      </c>
      <c r="C1694" s="416" t="s">
        <v>5488</v>
      </c>
      <c r="D1694" s="415">
        <v>43898</v>
      </c>
      <c r="E1694" s="414" t="s">
        <v>4</v>
      </c>
      <c r="F1694" s="413" t="s">
        <v>5487</v>
      </c>
      <c r="G1694" s="412"/>
      <c r="H1694" s="411"/>
      <c r="I1694" s="410"/>
      <c r="J1694" s="409" t="s">
        <v>4893</v>
      </c>
      <c r="K1694" s="408"/>
      <c r="L1694" s="407"/>
      <c r="M1694" s="406"/>
      <c r="P1694" s="405"/>
      <c r="R1694" s="405"/>
    </row>
    <row r="1695" spans="1:18" s="396" customFormat="1" ht="22.5">
      <c r="A1695" s="784">
        <v>336</v>
      </c>
      <c r="B1695" s="437" t="s">
        <v>76</v>
      </c>
      <c r="C1695" s="438" t="s">
        <v>78</v>
      </c>
      <c r="D1695" s="437" t="s">
        <v>23</v>
      </c>
      <c r="E1695" s="772" t="s">
        <v>80</v>
      </c>
      <c r="F1695" s="772"/>
      <c r="G1695" s="772" t="s">
        <v>71</v>
      </c>
      <c r="H1695" s="773"/>
      <c r="I1695" s="436"/>
      <c r="J1695" s="435"/>
      <c r="K1695" s="435"/>
      <c r="L1695" s="435"/>
      <c r="M1695" s="434"/>
      <c r="P1695" s="405"/>
      <c r="R1695" s="405"/>
    </row>
    <row r="1696" spans="1:18" s="396" customFormat="1" ht="30.6" customHeight="1">
      <c r="A1696" s="785"/>
      <c r="B1696" s="433" t="s">
        <v>5486</v>
      </c>
      <c r="C1696" s="433" t="s">
        <v>5485</v>
      </c>
      <c r="D1696" s="432">
        <v>43789</v>
      </c>
      <c r="E1696" s="431"/>
      <c r="F1696" s="430" t="s">
        <v>5475</v>
      </c>
      <c r="G1696" s="774" t="s">
        <v>5473</v>
      </c>
      <c r="H1696" s="775"/>
      <c r="I1696" s="776"/>
      <c r="J1696" s="429" t="s">
        <v>6</v>
      </c>
      <c r="K1696" s="428"/>
      <c r="L1696" s="425" t="s">
        <v>3</v>
      </c>
      <c r="M1696" s="427">
        <v>290</v>
      </c>
      <c r="P1696" s="405"/>
      <c r="R1696" s="405"/>
    </row>
    <row r="1697" spans="1:18" s="396" customFormat="1" ht="22.5">
      <c r="A1697" s="785"/>
      <c r="B1697" s="394" t="s">
        <v>77</v>
      </c>
      <c r="C1697" s="374" t="s">
        <v>79</v>
      </c>
      <c r="D1697" s="394" t="s">
        <v>22</v>
      </c>
      <c r="E1697" s="758" t="s">
        <v>81</v>
      </c>
      <c r="F1697" s="758"/>
      <c r="G1697" s="777"/>
      <c r="H1697" s="778"/>
      <c r="I1697" s="779"/>
      <c r="J1697" s="426" t="s">
        <v>17</v>
      </c>
      <c r="K1697" s="425"/>
      <c r="L1697" s="419" t="s">
        <v>3</v>
      </c>
      <c r="M1697" s="424">
        <v>238</v>
      </c>
      <c r="P1697" s="405"/>
      <c r="R1697" s="405"/>
    </row>
    <row r="1698" spans="1:18" s="396" customFormat="1">
      <c r="A1698" s="785"/>
      <c r="B1698" s="394"/>
      <c r="C1698" s="374"/>
      <c r="D1698" s="394"/>
      <c r="E1698" s="394"/>
      <c r="F1698" s="394"/>
      <c r="G1698" s="423"/>
      <c r="H1698" s="422"/>
      <c r="I1698" s="421"/>
      <c r="J1698" s="420" t="s">
        <v>5</v>
      </c>
      <c r="K1698" s="419"/>
      <c r="L1698" s="419" t="s">
        <v>3</v>
      </c>
      <c r="M1698" s="418">
        <v>86</v>
      </c>
      <c r="P1698" s="405"/>
      <c r="R1698" s="405"/>
    </row>
    <row r="1699" spans="1:18" s="396" customFormat="1" ht="13.5" thickBot="1">
      <c r="A1699" s="786"/>
      <c r="B1699" s="417" t="s">
        <v>5484</v>
      </c>
      <c r="C1699" s="416" t="s">
        <v>5473</v>
      </c>
      <c r="D1699" s="415">
        <v>43791</v>
      </c>
      <c r="E1699" s="414" t="s">
        <v>4</v>
      </c>
      <c r="F1699" s="413" t="s">
        <v>5472</v>
      </c>
      <c r="G1699" s="412"/>
      <c r="H1699" s="411"/>
      <c r="I1699" s="410"/>
      <c r="J1699" s="409" t="s">
        <v>4893</v>
      </c>
      <c r="K1699" s="408"/>
      <c r="L1699" s="407" t="s">
        <v>3</v>
      </c>
      <c r="M1699" s="406">
        <v>110</v>
      </c>
      <c r="P1699" s="405"/>
      <c r="R1699" s="405"/>
    </row>
    <row r="1700" spans="1:18" s="396" customFormat="1" ht="22.5">
      <c r="A1700" s="784">
        <v>337</v>
      </c>
      <c r="B1700" s="437" t="s">
        <v>76</v>
      </c>
      <c r="C1700" s="438" t="s">
        <v>78</v>
      </c>
      <c r="D1700" s="437" t="s">
        <v>23</v>
      </c>
      <c r="E1700" s="772" t="s">
        <v>80</v>
      </c>
      <c r="F1700" s="772"/>
      <c r="G1700" s="772" t="s">
        <v>71</v>
      </c>
      <c r="H1700" s="773"/>
      <c r="I1700" s="436"/>
      <c r="J1700" s="435"/>
      <c r="K1700" s="435"/>
      <c r="L1700" s="435"/>
      <c r="M1700" s="434"/>
      <c r="P1700" s="405"/>
      <c r="R1700" s="405"/>
    </row>
    <row r="1701" spans="1:18" s="396" customFormat="1" ht="30.6" customHeight="1">
      <c r="A1701" s="785"/>
      <c r="B1701" s="433" t="s">
        <v>5483</v>
      </c>
      <c r="C1701" s="433" t="s">
        <v>5482</v>
      </c>
      <c r="D1701" s="432">
        <v>43780</v>
      </c>
      <c r="E1701" s="431"/>
      <c r="F1701" s="430" t="s">
        <v>5071</v>
      </c>
      <c r="G1701" s="774" t="s">
        <v>4997</v>
      </c>
      <c r="H1701" s="775"/>
      <c r="I1701" s="776"/>
      <c r="J1701" s="429" t="s">
        <v>6</v>
      </c>
      <c r="K1701" s="428"/>
      <c r="L1701" s="425" t="s">
        <v>3</v>
      </c>
      <c r="M1701" s="427">
        <v>864</v>
      </c>
      <c r="P1701" s="405"/>
      <c r="R1701" s="405"/>
    </row>
    <row r="1702" spans="1:18" s="396" customFormat="1" ht="22.5">
      <c r="A1702" s="785"/>
      <c r="B1702" s="394" t="s">
        <v>77</v>
      </c>
      <c r="C1702" s="374" t="s">
        <v>79</v>
      </c>
      <c r="D1702" s="394" t="s">
        <v>22</v>
      </c>
      <c r="E1702" s="758" t="s">
        <v>81</v>
      </c>
      <c r="F1702" s="758"/>
      <c r="G1702" s="777"/>
      <c r="H1702" s="778"/>
      <c r="I1702" s="779"/>
      <c r="J1702" s="426" t="s">
        <v>17</v>
      </c>
      <c r="K1702" s="425"/>
      <c r="L1702" s="419" t="s">
        <v>3</v>
      </c>
      <c r="M1702" s="424">
        <v>2835.25</v>
      </c>
      <c r="P1702" s="405"/>
      <c r="R1702" s="405"/>
    </row>
    <row r="1703" spans="1:18" s="396" customFormat="1">
      <c r="A1703" s="785"/>
      <c r="B1703" s="394"/>
      <c r="C1703" s="374"/>
      <c r="D1703" s="394"/>
      <c r="E1703" s="394"/>
      <c r="F1703" s="394"/>
      <c r="G1703" s="423"/>
      <c r="H1703" s="422"/>
      <c r="I1703" s="421"/>
      <c r="J1703" s="420" t="s">
        <v>5</v>
      </c>
      <c r="K1703" s="419"/>
      <c r="L1703" s="419" t="s">
        <v>3</v>
      </c>
      <c r="M1703" s="418">
        <v>200</v>
      </c>
      <c r="P1703" s="405"/>
      <c r="R1703" s="405"/>
    </row>
    <row r="1704" spans="1:18" s="396" customFormat="1" ht="13.5" thickBot="1">
      <c r="A1704" s="786"/>
      <c r="B1704" s="417" t="s">
        <v>5481</v>
      </c>
      <c r="C1704" s="416" t="s">
        <v>4997</v>
      </c>
      <c r="D1704" s="415">
        <v>43784</v>
      </c>
      <c r="E1704" s="414" t="s">
        <v>4</v>
      </c>
      <c r="F1704" s="413" t="s">
        <v>5010</v>
      </c>
      <c r="G1704" s="412"/>
      <c r="H1704" s="411"/>
      <c r="I1704" s="410"/>
      <c r="J1704" s="409" t="s">
        <v>4893</v>
      </c>
      <c r="K1704" s="408"/>
      <c r="L1704" s="407"/>
      <c r="M1704" s="406"/>
      <c r="P1704" s="405"/>
      <c r="R1704" s="405"/>
    </row>
    <row r="1705" spans="1:18" s="396" customFormat="1" ht="22.5">
      <c r="A1705" s="784">
        <v>338</v>
      </c>
      <c r="B1705" s="437" t="s">
        <v>76</v>
      </c>
      <c r="C1705" s="438" t="s">
        <v>78</v>
      </c>
      <c r="D1705" s="437" t="s">
        <v>23</v>
      </c>
      <c r="E1705" s="772" t="s">
        <v>80</v>
      </c>
      <c r="F1705" s="772"/>
      <c r="G1705" s="772" t="s">
        <v>71</v>
      </c>
      <c r="H1705" s="773"/>
      <c r="I1705" s="436"/>
      <c r="J1705" s="435"/>
      <c r="K1705" s="435"/>
      <c r="L1705" s="435"/>
      <c r="M1705" s="434"/>
      <c r="P1705" s="405"/>
      <c r="R1705" s="405"/>
    </row>
    <row r="1706" spans="1:18" s="396" customFormat="1" ht="56.25">
      <c r="A1706" s="785"/>
      <c r="B1706" s="433" t="s">
        <v>5480</v>
      </c>
      <c r="C1706" s="433" t="s">
        <v>5479</v>
      </c>
      <c r="D1706" s="432">
        <v>43856</v>
      </c>
      <c r="E1706" s="431"/>
      <c r="F1706" s="430" t="s">
        <v>4984</v>
      </c>
      <c r="G1706" s="774" t="s">
        <v>4983</v>
      </c>
      <c r="H1706" s="775"/>
      <c r="I1706" s="776"/>
      <c r="J1706" s="429" t="s">
        <v>6</v>
      </c>
      <c r="K1706" s="428"/>
      <c r="L1706" s="425" t="s">
        <v>3</v>
      </c>
      <c r="M1706" s="427">
        <v>936</v>
      </c>
      <c r="P1706" s="405"/>
      <c r="R1706" s="405"/>
    </row>
    <row r="1707" spans="1:18" s="396" customFormat="1" ht="22.5">
      <c r="A1707" s="785"/>
      <c r="B1707" s="394" t="s">
        <v>77</v>
      </c>
      <c r="C1707" s="374" t="s">
        <v>79</v>
      </c>
      <c r="D1707" s="394" t="s">
        <v>22</v>
      </c>
      <c r="E1707" s="758" t="s">
        <v>81</v>
      </c>
      <c r="F1707" s="758"/>
      <c r="G1707" s="777"/>
      <c r="H1707" s="778"/>
      <c r="I1707" s="779"/>
      <c r="J1707" s="426" t="s">
        <v>17</v>
      </c>
      <c r="K1707" s="425"/>
      <c r="L1707" s="419" t="s">
        <v>3</v>
      </c>
      <c r="M1707" s="424">
        <v>2373.16</v>
      </c>
      <c r="P1707" s="405"/>
      <c r="R1707" s="405"/>
    </row>
    <row r="1708" spans="1:18" s="396" customFormat="1">
      <c r="A1708" s="785"/>
      <c r="B1708" s="394"/>
      <c r="C1708" s="374"/>
      <c r="D1708" s="394"/>
      <c r="E1708" s="394"/>
      <c r="F1708" s="394"/>
      <c r="G1708" s="423"/>
      <c r="H1708" s="422"/>
      <c r="I1708" s="421"/>
      <c r="J1708" s="420" t="s">
        <v>5</v>
      </c>
      <c r="K1708" s="419"/>
      <c r="L1708" s="419"/>
      <c r="M1708" s="418"/>
      <c r="P1708" s="405"/>
      <c r="R1708" s="405"/>
    </row>
    <row r="1709" spans="1:18" s="396" customFormat="1" ht="13.5" thickBot="1">
      <c r="A1709" s="786"/>
      <c r="B1709" s="417" t="s">
        <v>4905</v>
      </c>
      <c r="C1709" s="416" t="s">
        <v>4983</v>
      </c>
      <c r="D1709" s="415">
        <v>43861</v>
      </c>
      <c r="E1709" s="414" t="s">
        <v>4</v>
      </c>
      <c r="F1709" s="413" t="s">
        <v>5478</v>
      </c>
      <c r="G1709" s="412"/>
      <c r="H1709" s="411"/>
      <c r="I1709" s="410"/>
      <c r="J1709" s="409" t="s">
        <v>4893</v>
      </c>
      <c r="K1709" s="408"/>
      <c r="L1709" s="407" t="s">
        <v>3</v>
      </c>
      <c r="M1709" s="406">
        <v>24</v>
      </c>
      <c r="P1709" s="405"/>
      <c r="R1709" s="405"/>
    </row>
    <row r="1710" spans="1:18" s="396" customFormat="1" ht="22.5">
      <c r="A1710" s="784">
        <v>339</v>
      </c>
      <c r="B1710" s="437" t="s">
        <v>76</v>
      </c>
      <c r="C1710" s="438" t="s">
        <v>78</v>
      </c>
      <c r="D1710" s="437" t="s">
        <v>23</v>
      </c>
      <c r="E1710" s="772" t="s">
        <v>80</v>
      </c>
      <c r="F1710" s="772"/>
      <c r="G1710" s="772" t="s">
        <v>71</v>
      </c>
      <c r="H1710" s="773"/>
      <c r="I1710" s="436"/>
      <c r="J1710" s="435"/>
      <c r="K1710" s="435"/>
      <c r="L1710" s="435"/>
      <c r="M1710" s="434"/>
      <c r="P1710" s="405"/>
      <c r="R1710" s="405"/>
    </row>
    <row r="1711" spans="1:18" s="396" customFormat="1" ht="78.75">
      <c r="A1711" s="785"/>
      <c r="B1711" s="433" t="s">
        <v>5477</v>
      </c>
      <c r="C1711" s="433" t="s">
        <v>5476</v>
      </c>
      <c r="D1711" s="432">
        <v>43789</v>
      </c>
      <c r="E1711" s="431"/>
      <c r="F1711" s="430" t="s">
        <v>5475</v>
      </c>
      <c r="G1711" s="774" t="s">
        <v>5473</v>
      </c>
      <c r="H1711" s="775"/>
      <c r="I1711" s="776"/>
      <c r="J1711" s="429" t="s">
        <v>6</v>
      </c>
      <c r="K1711" s="428"/>
      <c r="L1711" s="425" t="s">
        <v>3</v>
      </c>
      <c r="M1711" s="427">
        <v>290</v>
      </c>
      <c r="P1711" s="405"/>
      <c r="R1711" s="405"/>
    </row>
    <row r="1712" spans="1:18" s="396" customFormat="1" ht="22.5">
      <c r="A1712" s="785"/>
      <c r="B1712" s="394" t="s">
        <v>77</v>
      </c>
      <c r="C1712" s="374" t="s">
        <v>79</v>
      </c>
      <c r="D1712" s="394" t="s">
        <v>22</v>
      </c>
      <c r="E1712" s="758" t="s">
        <v>81</v>
      </c>
      <c r="F1712" s="758"/>
      <c r="G1712" s="777"/>
      <c r="H1712" s="778"/>
      <c r="I1712" s="779"/>
      <c r="J1712" s="426" t="s">
        <v>17</v>
      </c>
      <c r="K1712" s="425"/>
      <c r="L1712" s="419" t="s">
        <v>3</v>
      </c>
      <c r="M1712" s="424">
        <v>238</v>
      </c>
      <c r="P1712" s="405"/>
      <c r="R1712" s="405"/>
    </row>
    <row r="1713" spans="1:18" s="396" customFormat="1">
      <c r="A1713" s="785"/>
      <c r="B1713" s="394"/>
      <c r="C1713" s="374"/>
      <c r="D1713" s="394"/>
      <c r="E1713" s="394"/>
      <c r="F1713" s="394"/>
      <c r="G1713" s="423"/>
      <c r="H1713" s="422"/>
      <c r="I1713" s="421"/>
      <c r="J1713" s="420" t="s">
        <v>5</v>
      </c>
      <c r="K1713" s="419"/>
      <c r="L1713" s="419" t="s">
        <v>3</v>
      </c>
      <c r="M1713" s="418">
        <v>86</v>
      </c>
      <c r="P1713" s="405"/>
      <c r="R1713" s="405"/>
    </row>
    <row r="1714" spans="1:18" s="396" customFormat="1" ht="13.5" thickBot="1">
      <c r="A1714" s="786"/>
      <c r="B1714" s="417" t="s">
        <v>5474</v>
      </c>
      <c r="C1714" s="416" t="s">
        <v>5473</v>
      </c>
      <c r="D1714" s="415">
        <v>43791</v>
      </c>
      <c r="E1714" s="414" t="s">
        <v>4</v>
      </c>
      <c r="F1714" s="413" t="s">
        <v>5472</v>
      </c>
      <c r="G1714" s="412"/>
      <c r="H1714" s="411"/>
      <c r="I1714" s="410"/>
      <c r="J1714" s="409" t="s">
        <v>4893</v>
      </c>
      <c r="K1714" s="408"/>
      <c r="L1714" s="407" t="s">
        <v>3</v>
      </c>
      <c r="M1714" s="406">
        <v>110</v>
      </c>
      <c r="P1714" s="405"/>
      <c r="R1714" s="405"/>
    </row>
    <row r="1715" spans="1:18" s="396" customFormat="1" ht="22.5">
      <c r="A1715" s="784">
        <v>340</v>
      </c>
      <c r="B1715" s="437" t="s">
        <v>76</v>
      </c>
      <c r="C1715" s="438" t="s">
        <v>78</v>
      </c>
      <c r="D1715" s="437" t="s">
        <v>23</v>
      </c>
      <c r="E1715" s="772" t="s">
        <v>80</v>
      </c>
      <c r="F1715" s="772"/>
      <c r="G1715" s="772" t="s">
        <v>71</v>
      </c>
      <c r="H1715" s="773"/>
      <c r="I1715" s="436"/>
      <c r="J1715" s="435"/>
      <c r="K1715" s="435"/>
      <c r="L1715" s="435"/>
      <c r="M1715" s="434"/>
      <c r="P1715" s="405"/>
      <c r="R1715" s="405"/>
    </row>
    <row r="1716" spans="1:18" s="396" customFormat="1" ht="30.6" customHeight="1">
      <c r="A1716" s="785"/>
      <c r="B1716" s="433" t="s">
        <v>5471</v>
      </c>
      <c r="C1716" s="433" t="s">
        <v>5470</v>
      </c>
      <c r="D1716" s="432">
        <v>43741</v>
      </c>
      <c r="E1716" s="431"/>
      <c r="F1716" s="430" t="s">
        <v>4965</v>
      </c>
      <c r="G1716" s="774" t="s">
        <v>4953</v>
      </c>
      <c r="H1716" s="775"/>
      <c r="I1716" s="776"/>
      <c r="J1716" s="429" t="s">
        <v>6</v>
      </c>
      <c r="K1716" s="428"/>
      <c r="L1716" s="425"/>
      <c r="M1716" s="427"/>
      <c r="P1716" s="405"/>
      <c r="R1716" s="405"/>
    </row>
    <row r="1717" spans="1:18" s="396" customFormat="1" ht="22.5">
      <c r="A1717" s="785"/>
      <c r="B1717" s="394" t="s">
        <v>77</v>
      </c>
      <c r="C1717" s="374" t="s">
        <v>79</v>
      </c>
      <c r="D1717" s="394" t="s">
        <v>22</v>
      </c>
      <c r="E1717" s="758" t="s">
        <v>81</v>
      </c>
      <c r="F1717" s="758"/>
      <c r="G1717" s="777"/>
      <c r="H1717" s="778"/>
      <c r="I1717" s="779"/>
      <c r="J1717" s="426" t="s">
        <v>17</v>
      </c>
      <c r="K1717" s="425"/>
      <c r="L1717" s="419" t="s">
        <v>3</v>
      </c>
      <c r="M1717" s="424">
        <v>460.3</v>
      </c>
      <c r="P1717" s="405"/>
      <c r="R1717" s="405"/>
    </row>
    <row r="1718" spans="1:18" s="396" customFormat="1">
      <c r="A1718" s="785"/>
      <c r="B1718" s="394"/>
      <c r="C1718" s="374"/>
      <c r="D1718" s="394"/>
      <c r="E1718" s="394"/>
      <c r="F1718" s="394"/>
      <c r="G1718" s="423"/>
      <c r="H1718" s="422"/>
      <c r="I1718" s="421"/>
      <c r="J1718" s="420" t="s">
        <v>5</v>
      </c>
      <c r="K1718" s="419"/>
      <c r="L1718" s="419"/>
      <c r="M1718" s="418"/>
      <c r="P1718" s="405"/>
      <c r="R1718" s="405"/>
    </row>
    <row r="1719" spans="1:18" s="396" customFormat="1" ht="13.5" thickBot="1">
      <c r="A1719" s="786"/>
      <c r="B1719" s="417" t="s">
        <v>4905</v>
      </c>
      <c r="C1719" s="416" t="s">
        <v>4953</v>
      </c>
      <c r="D1719" s="415">
        <v>43743</v>
      </c>
      <c r="E1719" s="414" t="s">
        <v>4</v>
      </c>
      <c r="F1719" s="413" t="s">
        <v>5469</v>
      </c>
      <c r="G1719" s="412"/>
      <c r="H1719" s="411"/>
      <c r="I1719" s="410"/>
      <c r="J1719" s="409" t="s">
        <v>4893</v>
      </c>
      <c r="K1719" s="408"/>
      <c r="L1719" s="407"/>
      <c r="M1719" s="406"/>
      <c r="P1719" s="405"/>
      <c r="R1719" s="405"/>
    </row>
    <row r="1720" spans="1:18" s="396" customFormat="1" ht="22.5">
      <c r="A1720" s="784">
        <v>341</v>
      </c>
      <c r="B1720" s="437" t="s">
        <v>76</v>
      </c>
      <c r="C1720" s="438" t="s">
        <v>78</v>
      </c>
      <c r="D1720" s="437" t="s">
        <v>23</v>
      </c>
      <c r="E1720" s="772" t="s">
        <v>80</v>
      </c>
      <c r="F1720" s="772"/>
      <c r="G1720" s="772" t="s">
        <v>71</v>
      </c>
      <c r="H1720" s="773"/>
      <c r="I1720" s="436"/>
      <c r="J1720" s="435"/>
      <c r="K1720" s="435"/>
      <c r="L1720" s="435"/>
      <c r="M1720" s="434"/>
      <c r="P1720" s="405"/>
      <c r="R1720" s="405"/>
    </row>
    <row r="1721" spans="1:18" s="396" customFormat="1" ht="90">
      <c r="A1721" s="785"/>
      <c r="B1721" s="433" t="s">
        <v>5468</v>
      </c>
      <c r="C1721" s="433" t="s">
        <v>5467</v>
      </c>
      <c r="D1721" s="432">
        <v>43892</v>
      </c>
      <c r="E1721" s="431"/>
      <c r="F1721" s="430" t="s">
        <v>5254</v>
      </c>
      <c r="G1721" s="774" t="s">
        <v>5248</v>
      </c>
      <c r="H1721" s="775"/>
      <c r="I1721" s="776"/>
      <c r="J1721" s="429" t="s">
        <v>6</v>
      </c>
      <c r="K1721" s="428"/>
      <c r="L1721" s="425" t="s">
        <v>3</v>
      </c>
      <c r="M1721" s="427">
        <v>240</v>
      </c>
      <c r="P1721" s="405"/>
      <c r="R1721" s="405"/>
    </row>
    <row r="1722" spans="1:18" s="396" customFormat="1" ht="22.5">
      <c r="A1722" s="785"/>
      <c r="B1722" s="394" t="s">
        <v>77</v>
      </c>
      <c r="C1722" s="374" t="s">
        <v>79</v>
      </c>
      <c r="D1722" s="394" t="s">
        <v>22</v>
      </c>
      <c r="E1722" s="758" t="s">
        <v>81</v>
      </c>
      <c r="F1722" s="758"/>
      <c r="G1722" s="777"/>
      <c r="H1722" s="778"/>
      <c r="I1722" s="779"/>
      <c r="J1722" s="426" t="s">
        <v>17</v>
      </c>
      <c r="K1722" s="425"/>
      <c r="L1722" s="419" t="s">
        <v>3</v>
      </c>
      <c r="M1722" s="424">
        <v>456.96</v>
      </c>
      <c r="P1722" s="405"/>
      <c r="R1722" s="405"/>
    </row>
    <row r="1723" spans="1:18" s="396" customFormat="1">
      <c r="A1723" s="785"/>
      <c r="B1723" s="394"/>
      <c r="C1723" s="374"/>
      <c r="D1723" s="394"/>
      <c r="E1723" s="394"/>
      <c r="F1723" s="394"/>
      <c r="G1723" s="423"/>
      <c r="H1723" s="422"/>
      <c r="I1723" s="421"/>
      <c r="J1723" s="420" t="s">
        <v>5</v>
      </c>
      <c r="K1723" s="419"/>
      <c r="L1723" s="419"/>
      <c r="M1723" s="418"/>
      <c r="P1723" s="405"/>
      <c r="R1723" s="405"/>
    </row>
    <row r="1724" spans="1:18" s="396" customFormat="1" ht="13.5" thickBot="1">
      <c r="A1724" s="786"/>
      <c r="B1724" s="417" t="s">
        <v>5466</v>
      </c>
      <c r="C1724" s="416" t="s">
        <v>5248</v>
      </c>
      <c r="D1724" s="415">
        <v>43895</v>
      </c>
      <c r="E1724" s="414" t="s">
        <v>4</v>
      </c>
      <c r="F1724" s="413" t="s">
        <v>5465</v>
      </c>
      <c r="G1724" s="412"/>
      <c r="H1724" s="411"/>
      <c r="I1724" s="410"/>
      <c r="J1724" s="409" t="s">
        <v>4893</v>
      </c>
      <c r="K1724" s="408"/>
      <c r="L1724" s="407" t="s">
        <v>3</v>
      </c>
      <c r="M1724" s="406">
        <v>73</v>
      </c>
      <c r="P1724" s="405"/>
      <c r="R1724" s="405"/>
    </row>
    <row r="1725" spans="1:18" s="396" customFormat="1" ht="22.5">
      <c r="A1725" s="784">
        <v>342</v>
      </c>
      <c r="B1725" s="437" t="s">
        <v>76</v>
      </c>
      <c r="C1725" s="438" t="s">
        <v>78</v>
      </c>
      <c r="D1725" s="437" t="s">
        <v>23</v>
      </c>
      <c r="E1725" s="772" t="s">
        <v>80</v>
      </c>
      <c r="F1725" s="772"/>
      <c r="G1725" s="772" t="s">
        <v>71</v>
      </c>
      <c r="H1725" s="773"/>
      <c r="I1725" s="436"/>
      <c r="J1725" s="435"/>
      <c r="K1725" s="435"/>
      <c r="L1725" s="435"/>
      <c r="M1725" s="434"/>
      <c r="P1725" s="405"/>
      <c r="R1725" s="405"/>
    </row>
    <row r="1726" spans="1:18" s="396" customFormat="1" ht="20.45" customHeight="1">
      <c r="A1726" s="785"/>
      <c r="B1726" s="433" t="s">
        <v>5464</v>
      </c>
      <c r="C1726" s="433" t="s">
        <v>5463</v>
      </c>
      <c r="D1726" s="432">
        <v>43789</v>
      </c>
      <c r="E1726" s="431"/>
      <c r="F1726" s="430" t="s">
        <v>4984</v>
      </c>
      <c r="G1726" s="774" t="s">
        <v>4983</v>
      </c>
      <c r="H1726" s="775"/>
      <c r="I1726" s="776"/>
      <c r="J1726" s="429" t="s">
        <v>6</v>
      </c>
      <c r="K1726" s="428"/>
      <c r="L1726" s="425" t="s">
        <v>3</v>
      </c>
      <c r="M1726" s="427">
        <v>992</v>
      </c>
      <c r="P1726" s="405"/>
      <c r="R1726" s="405"/>
    </row>
    <row r="1727" spans="1:18" s="396" customFormat="1" ht="22.5">
      <c r="A1727" s="785"/>
      <c r="B1727" s="394" t="s">
        <v>77</v>
      </c>
      <c r="C1727" s="374" t="s">
        <v>79</v>
      </c>
      <c r="D1727" s="394" t="s">
        <v>22</v>
      </c>
      <c r="E1727" s="758" t="s">
        <v>81</v>
      </c>
      <c r="F1727" s="758"/>
      <c r="G1727" s="777"/>
      <c r="H1727" s="778"/>
      <c r="I1727" s="779"/>
      <c r="J1727" s="426" t="s">
        <v>17</v>
      </c>
      <c r="K1727" s="425"/>
      <c r="L1727" s="419" t="s">
        <v>3</v>
      </c>
      <c r="M1727" s="424">
        <v>2430.62</v>
      </c>
      <c r="P1727" s="405"/>
      <c r="R1727" s="405"/>
    </row>
    <row r="1728" spans="1:18" s="396" customFormat="1">
      <c r="A1728" s="785"/>
      <c r="B1728" s="394"/>
      <c r="C1728" s="374"/>
      <c r="D1728" s="394"/>
      <c r="E1728" s="394"/>
      <c r="F1728" s="394"/>
      <c r="G1728" s="423"/>
      <c r="H1728" s="422"/>
      <c r="I1728" s="421"/>
      <c r="J1728" s="420" t="s">
        <v>5</v>
      </c>
      <c r="K1728" s="419"/>
      <c r="L1728" s="419" t="s">
        <v>3</v>
      </c>
      <c r="M1728" s="418">
        <v>250</v>
      </c>
      <c r="P1728" s="405"/>
      <c r="R1728" s="405"/>
    </row>
    <row r="1729" spans="1:18" s="396" customFormat="1" ht="23.25" thickBot="1">
      <c r="A1729" s="786"/>
      <c r="B1729" s="417" t="s">
        <v>4910</v>
      </c>
      <c r="C1729" s="416" t="s">
        <v>4983</v>
      </c>
      <c r="D1729" s="415">
        <v>43793</v>
      </c>
      <c r="E1729" s="414" t="s">
        <v>4</v>
      </c>
      <c r="F1729" s="413" t="s">
        <v>5462</v>
      </c>
      <c r="G1729" s="412"/>
      <c r="H1729" s="411"/>
      <c r="I1729" s="410"/>
      <c r="J1729" s="409" t="s">
        <v>4893</v>
      </c>
      <c r="K1729" s="408"/>
      <c r="L1729" s="407"/>
      <c r="M1729" s="406"/>
      <c r="P1729" s="405"/>
      <c r="R1729" s="405"/>
    </row>
    <row r="1730" spans="1:18" s="396" customFormat="1" ht="22.5">
      <c r="A1730" s="784">
        <v>343</v>
      </c>
      <c r="B1730" s="437" t="s">
        <v>76</v>
      </c>
      <c r="C1730" s="438" t="s">
        <v>78</v>
      </c>
      <c r="D1730" s="437" t="s">
        <v>23</v>
      </c>
      <c r="E1730" s="772" t="s">
        <v>80</v>
      </c>
      <c r="F1730" s="772"/>
      <c r="G1730" s="772" t="s">
        <v>71</v>
      </c>
      <c r="H1730" s="773"/>
      <c r="I1730" s="436"/>
      <c r="J1730" s="435"/>
      <c r="K1730" s="435"/>
      <c r="L1730" s="435"/>
      <c r="M1730" s="434"/>
      <c r="P1730" s="405"/>
      <c r="R1730" s="405"/>
    </row>
    <row r="1731" spans="1:18" s="396" customFormat="1" ht="30.6" customHeight="1">
      <c r="A1731" s="785"/>
      <c r="B1731" s="433" t="s">
        <v>5461</v>
      </c>
      <c r="C1731" s="433" t="s">
        <v>5460</v>
      </c>
      <c r="D1731" s="432">
        <v>43788</v>
      </c>
      <c r="E1731" s="431"/>
      <c r="F1731" s="430" t="s">
        <v>4984</v>
      </c>
      <c r="G1731" s="774" t="s">
        <v>4983</v>
      </c>
      <c r="H1731" s="775"/>
      <c r="I1731" s="776"/>
      <c r="J1731" s="429" t="s">
        <v>6</v>
      </c>
      <c r="K1731" s="428"/>
      <c r="L1731" s="425" t="s">
        <v>3</v>
      </c>
      <c r="M1731" s="427">
        <v>624</v>
      </c>
      <c r="P1731" s="405"/>
      <c r="R1731" s="405"/>
    </row>
    <row r="1732" spans="1:18" s="396" customFormat="1" ht="22.5">
      <c r="A1732" s="785"/>
      <c r="B1732" s="394" t="s">
        <v>77</v>
      </c>
      <c r="C1732" s="374" t="s">
        <v>79</v>
      </c>
      <c r="D1732" s="394" t="s">
        <v>22</v>
      </c>
      <c r="E1732" s="758" t="s">
        <v>81</v>
      </c>
      <c r="F1732" s="758"/>
      <c r="G1732" s="777"/>
      <c r="H1732" s="778"/>
      <c r="I1732" s="779"/>
      <c r="J1732" s="426" t="s">
        <v>17</v>
      </c>
      <c r="K1732" s="425"/>
      <c r="L1732" s="419" t="s">
        <v>3</v>
      </c>
      <c r="M1732" s="424">
        <v>2500.09</v>
      </c>
      <c r="P1732" s="405"/>
      <c r="R1732" s="405"/>
    </row>
    <row r="1733" spans="1:18" s="396" customFormat="1">
      <c r="A1733" s="785"/>
      <c r="B1733" s="394"/>
      <c r="C1733" s="374"/>
      <c r="D1733" s="394"/>
      <c r="E1733" s="394"/>
      <c r="F1733" s="394"/>
      <c r="G1733" s="423"/>
      <c r="H1733" s="422"/>
      <c r="I1733" s="421"/>
      <c r="J1733" s="420" t="s">
        <v>5</v>
      </c>
      <c r="K1733" s="419"/>
      <c r="L1733" s="419" t="s">
        <v>3</v>
      </c>
      <c r="M1733" s="418">
        <v>258</v>
      </c>
      <c r="P1733" s="405"/>
      <c r="R1733" s="405"/>
    </row>
    <row r="1734" spans="1:18" s="396" customFormat="1" ht="13.5" thickBot="1">
      <c r="A1734" s="786"/>
      <c r="B1734" s="417" t="s">
        <v>4991</v>
      </c>
      <c r="C1734" s="416" t="s">
        <v>4983</v>
      </c>
      <c r="D1734" s="415">
        <v>43791</v>
      </c>
      <c r="E1734" s="414" t="s">
        <v>4</v>
      </c>
      <c r="F1734" s="413" t="s">
        <v>5459</v>
      </c>
      <c r="G1734" s="412"/>
      <c r="H1734" s="411"/>
      <c r="I1734" s="410"/>
      <c r="J1734" s="409" t="s">
        <v>4893</v>
      </c>
      <c r="K1734" s="408"/>
      <c r="L1734" s="407"/>
      <c r="M1734" s="406"/>
      <c r="P1734" s="405"/>
      <c r="R1734" s="405"/>
    </row>
    <row r="1735" spans="1:18" s="396" customFormat="1" ht="22.5">
      <c r="A1735" s="784">
        <v>344</v>
      </c>
      <c r="B1735" s="437" t="s">
        <v>76</v>
      </c>
      <c r="C1735" s="438" t="s">
        <v>78</v>
      </c>
      <c r="D1735" s="437" t="s">
        <v>23</v>
      </c>
      <c r="E1735" s="772" t="s">
        <v>80</v>
      </c>
      <c r="F1735" s="772"/>
      <c r="G1735" s="772" t="s">
        <v>71</v>
      </c>
      <c r="H1735" s="773"/>
      <c r="I1735" s="436"/>
      <c r="J1735" s="435"/>
      <c r="K1735" s="435"/>
      <c r="L1735" s="435"/>
      <c r="M1735" s="434"/>
      <c r="P1735" s="405"/>
      <c r="R1735" s="405"/>
    </row>
    <row r="1736" spans="1:18" s="396" customFormat="1" ht="30.6" customHeight="1">
      <c r="A1736" s="785"/>
      <c r="B1736" s="433" t="s">
        <v>5458</v>
      </c>
      <c r="C1736" s="433" t="s">
        <v>5457</v>
      </c>
      <c r="D1736" s="432">
        <v>43765</v>
      </c>
      <c r="E1736" s="431"/>
      <c r="F1736" s="430" t="s">
        <v>5023</v>
      </c>
      <c r="G1736" s="774" t="s">
        <v>5022</v>
      </c>
      <c r="H1736" s="775"/>
      <c r="I1736" s="776"/>
      <c r="J1736" s="429" t="s">
        <v>6</v>
      </c>
      <c r="K1736" s="428"/>
      <c r="L1736" s="425" t="s">
        <v>3</v>
      </c>
      <c r="M1736" s="427">
        <v>912</v>
      </c>
      <c r="P1736" s="405"/>
      <c r="R1736" s="405"/>
    </row>
    <row r="1737" spans="1:18" s="396" customFormat="1" ht="22.5">
      <c r="A1737" s="785"/>
      <c r="B1737" s="394" t="s">
        <v>77</v>
      </c>
      <c r="C1737" s="374" t="s">
        <v>79</v>
      </c>
      <c r="D1737" s="394" t="s">
        <v>22</v>
      </c>
      <c r="E1737" s="758" t="s">
        <v>81</v>
      </c>
      <c r="F1737" s="758"/>
      <c r="G1737" s="777"/>
      <c r="H1737" s="778"/>
      <c r="I1737" s="779"/>
      <c r="J1737" s="426" t="s">
        <v>17</v>
      </c>
      <c r="K1737" s="425"/>
      <c r="L1737" s="419" t="s">
        <v>3</v>
      </c>
      <c r="M1737" s="424">
        <v>1825.15</v>
      </c>
      <c r="P1737" s="405"/>
      <c r="R1737" s="405"/>
    </row>
    <row r="1738" spans="1:18" s="396" customFormat="1">
      <c r="A1738" s="785"/>
      <c r="B1738" s="394"/>
      <c r="C1738" s="374"/>
      <c r="D1738" s="394"/>
      <c r="E1738" s="394"/>
      <c r="F1738" s="394"/>
      <c r="G1738" s="423"/>
      <c r="H1738" s="422"/>
      <c r="I1738" s="421"/>
      <c r="J1738" s="420" t="s">
        <v>5</v>
      </c>
      <c r="K1738" s="419"/>
      <c r="L1738" s="419" t="s">
        <v>3</v>
      </c>
      <c r="M1738" s="418">
        <v>192</v>
      </c>
      <c r="P1738" s="405"/>
      <c r="R1738" s="405"/>
    </row>
    <row r="1739" spans="1:18" s="396" customFormat="1" ht="13.5" thickBot="1">
      <c r="A1739" s="786"/>
      <c r="B1739" s="417" t="s">
        <v>4896</v>
      </c>
      <c r="C1739" s="416" t="s">
        <v>5022</v>
      </c>
      <c r="D1739" s="415">
        <v>43770</v>
      </c>
      <c r="E1739" s="414" t="s">
        <v>4</v>
      </c>
      <c r="F1739" s="413" t="s">
        <v>5456</v>
      </c>
      <c r="G1739" s="412"/>
      <c r="H1739" s="411"/>
      <c r="I1739" s="410"/>
      <c r="J1739" s="409" t="s">
        <v>4893</v>
      </c>
      <c r="K1739" s="408"/>
      <c r="L1739" s="407"/>
      <c r="M1739" s="406"/>
      <c r="P1739" s="405"/>
      <c r="R1739" s="405"/>
    </row>
    <row r="1740" spans="1:18" s="396" customFormat="1" ht="22.5">
      <c r="A1740" s="784">
        <v>345</v>
      </c>
      <c r="B1740" s="437" t="s">
        <v>76</v>
      </c>
      <c r="C1740" s="438" t="s">
        <v>78</v>
      </c>
      <c r="D1740" s="437" t="s">
        <v>23</v>
      </c>
      <c r="E1740" s="772" t="s">
        <v>80</v>
      </c>
      <c r="F1740" s="772"/>
      <c r="G1740" s="772" t="s">
        <v>71</v>
      </c>
      <c r="H1740" s="773"/>
      <c r="I1740" s="436"/>
      <c r="J1740" s="435"/>
      <c r="K1740" s="435"/>
      <c r="L1740" s="435"/>
      <c r="M1740" s="434"/>
      <c r="P1740" s="405"/>
      <c r="R1740" s="405"/>
    </row>
    <row r="1741" spans="1:18" s="396" customFormat="1" ht="30.6" customHeight="1">
      <c r="A1741" s="785"/>
      <c r="B1741" s="433" t="s">
        <v>5455</v>
      </c>
      <c r="C1741" s="433" t="s">
        <v>5454</v>
      </c>
      <c r="D1741" s="432">
        <v>43772</v>
      </c>
      <c r="E1741" s="431"/>
      <c r="F1741" s="430" t="s">
        <v>5453</v>
      </c>
      <c r="G1741" s="774" t="s">
        <v>1687</v>
      </c>
      <c r="H1741" s="775"/>
      <c r="I1741" s="776"/>
      <c r="J1741" s="429" t="s">
        <v>6</v>
      </c>
      <c r="K1741" s="428"/>
      <c r="L1741" s="425" t="s">
        <v>3</v>
      </c>
      <c r="M1741" s="427">
        <v>309</v>
      </c>
      <c r="P1741" s="405"/>
      <c r="R1741" s="405"/>
    </row>
    <row r="1742" spans="1:18" s="396" customFormat="1" ht="22.5">
      <c r="A1742" s="785"/>
      <c r="B1742" s="394" t="s">
        <v>77</v>
      </c>
      <c r="C1742" s="374" t="s">
        <v>79</v>
      </c>
      <c r="D1742" s="394" t="s">
        <v>22</v>
      </c>
      <c r="E1742" s="758" t="s">
        <v>81</v>
      </c>
      <c r="F1742" s="758"/>
      <c r="G1742" s="777"/>
      <c r="H1742" s="778"/>
      <c r="I1742" s="779"/>
      <c r="J1742" s="426" t="s">
        <v>17</v>
      </c>
      <c r="K1742" s="425"/>
      <c r="L1742" s="419" t="s">
        <v>3</v>
      </c>
      <c r="M1742" s="424">
        <v>219.3</v>
      </c>
      <c r="P1742" s="405"/>
      <c r="R1742" s="405"/>
    </row>
    <row r="1743" spans="1:18" s="396" customFormat="1">
      <c r="A1743" s="785"/>
      <c r="B1743" s="394"/>
      <c r="C1743" s="374"/>
      <c r="D1743" s="394"/>
      <c r="E1743" s="394"/>
      <c r="F1743" s="394"/>
      <c r="G1743" s="423"/>
      <c r="H1743" s="422"/>
      <c r="I1743" s="421"/>
      <c r="J1743" s="420" t="s">
        <v>5</v>
      </c>
      <c r="K1743" s="419"/>
      <c r="L1743" s="419" t="s">
        <v>3</v>
      </c>
      <c r="M1743" s="418">
        <v>108</v>
      </c>
      <c r="P1743" s="405"/>
      <c r="R1743" s="405"/>
    </row>
    <row r="1744" spans="1:18" s="396" customFormat="1" ht="13.5" thickBot="1">
      <c r="A1744" s="786"/>
      <c r="B1744" s="417" t="s">
        <v>792</v>
      </c>
      <c r="C1744" s="416" t="s">
        <v>1687</v>
      </c>
      <c r="D1744" s="415">
        <v>43775</v>
      </c>
      <c r="E1744" s="414" t="s">
        <v>4</v>
      </c>
      <c r="F1744" s="413" t="s">
        <v>5452</v>
      </c>
      <c r="G1744" s="412"/>
      <c r="H1744" s="411"/>
      <c r="I1744" s="410"/>
      <c r="J1744" s="409" t="s">
        <v>4893</v>
      </c>
      <c r="K1744" s="408"/>
      <c r="L1744" s="407"/>
      <c r="M1744" s="406"/>
      <c r="P1744" s="405"/>
      <c r="R1744" s="405"/>
    </row>
    <row r="1745" spans="1:18" s="396" customFormat="1" ht="22.5">
      <c r="A1745" s="784">
        <v>346</v>
      </c>
      <c r="B1745" s="437" t="s">
        <v>76</v>
      </c>
      <c r="C1745" s="438" t="s">
        <v>78</v>
      </c>
      <c r="D1745" s="437" t="s">
        <v>23</v>
      </c>
      <c r="E1745" s="772" t="s">
        <v>80</v>
      </c>
      <c r="F1745" s="772"/>
      <c r="G1745" s="772" t="s">
        <v>71</v>
      </c>
      <c r="H1745" s="773"/>
      <c r="I1745" s="436"/>
      <c r="J1745" s="435"/>
      <c r="K1745" s="435"/>
      <c r="L1745" s="435"/>
      <c r="M1745" s="434"/>
      <c r="P1745" s="405"/>
      <c r="R1745" s="405"/>
    </row>
    <row r="1746" spans="1:18" s="396" customFormat="1" ht="56.25">
      <c r="A1746" s="785"/>
      <c r="B1746" s="433" t="s">
        <v>5451</v>
      </c>
      <c r="C1746" s="433" t="s">
        <v>5450</v>
      </c>
      <c r="D1746" s="432">
        <v>43764</v>
      </c>
      <c r="E1746" s="431"/>
      <c r="F1746" s="430" t="s">
        <v>5023</v>
      </c>
      <c r="G1746" s="774" t="s">
        <v>5022</v>
      </c>
      <c r="H1746" s="775"/>
      <c r="I1746" s="776"/>
      <c r="J1746" s="429" t="s">
        <v>6</v>
      </c>
      <c r="K1746" s="428"/>
      <c r="L1746" s="425" t="s">
        <v>3</v>
      </c>
      <c r="M1746" s="427">
        <v>1140</v>
      </c>
      <c r="P1746" s="405"/>
      <c r="R1746" s="405"/>
    </row>
    <row r="1747" spans="1:18" s="396" customFormat="1" ht="22.5">
      <c r="A1747" s="785"/>
      <c r="B1747" s="394" t="s">
        <v>77</v>
      </c>
      <c r="C1747" s="374" t="s">
        <v>79</v>
      </c>
      <c r="D1747" s="394" t="s">
        <v>22</v>
      </c>
      <c r="E1747" s="758" t="s">
        <v>81</v>
      </c>
      <c r="F1747" s="758"/>
      <c r="G1747" s="777"/>
      <c r="H1747" s="778"/>
      <c r="I1747" s="779"/>
      <c r="J1747" s="426" t="s">
        <v>17</v>
      </c>
      <c r="K1747" s="425"/>
      <c r="L1747" s="419" t="s">
        <v>3</v>
      </c>
      <c r="M1747" s="424">
        <v>1836.83</v>
      </c>
      <c r="P1747" s="405"/>
      <c r="R1747" s="405"/>
    </row>
    <row r="1748" spans="1:18" s="396" customFormat="1">
      <c r="A1748" s="785"/>
      <c r="B1748" s="394"/>
      <c r="C1748" s="374"/>
      <c r="D1748" s="394"/>
      <c r="E1748" s="394"/>
      <c r="F1748" s="394"/>
      <c r="G1748" s="423"/>
      <c r="H1748" s="422"/>
      <c r="I1748" s="421"/>
      <c r="J1748" s="420" t="s">
        <v>5</v>
      </c>
      <c r="K1748" s="419"/>
      <c r="L1748" s="419" t="s">
        <v>3</v>
      </c>
      <c r="M1748" s="418">
        <v>372</v>
      </c>
      <c r="P1748" s="405"/>
      <c r="R1748" s="405"/>
    </row>
    <row r="1749" spans="1:18" s="396" customFormat="1" ht="13.5" thickBot="1">
      <c r="A1749" s="786"/>
      <c r="B1749" s="417" t="s">
        <v>3449</v>
      </c>
      <c r="C1749" s="416" t="s">
        <v>5022</v>
      </c>
      <c r="D1749" s="415">
        <v>43770</v>
      </c>
      <c r="E1749" s="414" t="s">
        <v>4</v>
      </c>
      <c r="F1749" s="413" t="s">
        <v>5449</v>
      </c>
      <c r="G1749" s="412"/>
      <c r="H1749" s="411"/>
      <c r="I1749" s="410"/>
      <c r="J1749" s="409" t="s">
        <v>4893</v>
      </c>
      <c r="K1749" s="408"/>
      <c r="L1749" s="407"/>
      <c r="M1749" s="406"/>
      <c r="P1749" s="405"/>
      <c r="R1749" s="405"/>
    </row>
    <row r="1750" spans="1:18" s="396" customFormat="1" ht="22.5">
      <c r="A1750" s="784">
        <v>347</v>
      </c>
      <c r="B1750" s="437" t="s">
        <v>76</v>
      </c>
      <c r="C1750" s="438" t="s">
        <v>78</v>
      </c>
      <c r="D1750" s="437" t="s">
        <v>23</v>
      </c>
      <c r="E1750" s="772" t="s">
        <v>80</v>
      </c>
      <c r="F1750" s="772"/>
      <c r="G1750" s="772" t="s">
        <v>71</v>
      </c>
      <c r="H1750" s="773"/>
      <c r="I1750" s="436"/>
      <c r="J1750" s="435"/>
      <c r="K1750" s="435"/>
      <c r="L1750" s="435"/>
      <c r="M1750" s="434"/>
      <c r="P1750" s="405"/>
      <c r="R1750" s="405"/>
    </row>
    <row r="1751" spans="1:18" s="396" customFormat="1" ht="20.45" customHeight="1">
      <c r="A1751" s="785"/>
      <c r="B1751" s="433" t="s">
        <v>5448</v>
      </c>
      <c r="C1751" s="433" t="s">
        <v>5447</v>
      </c>
      <c r="D1751" s="432">
        <v>43865</v>
      </c>
      <c r="E1751" s="431"/>
      <c r="F1751" s="430" t="s">
        <v>5446</v>
      </c>
      <c r="G1751" s="774" t="s">
        <v>5445</v>
      </c>
      <c r="H1751" s="775"/>
      <c r="I1751" s="776"/>
      <c r="J1751" s="429" t="s">
        <v>6</v>
      </c>
      <c r="K1751" s="428"/>
      <c r="L1751" s="425" t="s">
        <v>3</v>
      </c>
      <c r="M1751" s="427">
        <v>294</v>
      </c>
      <c r="P1751" s="405"/>
      <c r="R1751" s="405"/>
    </row>
    <row r="1752" spans="1:18" s="396" customFormat="1" ht="22.5">
      <c r="A1752" s="785"/>
      <c r="B1752" s="394" t="s">
        <v>77</v>
      </c>
      <c r="C1752" s="374" t="s">
        <v>79</v>
      </c>
      <c r="D1752" s="394" t="s">
        <v>22</v>
      </c>
      <c r="E1752" s="758" t="s">
        <v>81</v>
      </c>
      <c r="F1752" s="758"/>
      <c r="G1752" s="777"/>
      <c r="H1752" s="778"/>
      <c r="I1752" s="779"/>
      <c r="J1752" s="426" t="s">
        <v>17</v>
      </c>
      <c r="K1752" s="425"/>
      <c r="L1752" s="419"/>
      <c r="M1752" s="424"/>
      <c r="P1752" s="405"/>
      <c r="R1752" s="405"/>
    </row>
    <row r="1753" spans="1:18" s="396" customFormat="1">
      <c r="A1753" s="785"/>
      <c r="B1753" s="394"/>
      <c r="C1753" s="374"/>
      <c r="D1753" s="394"/>
      <c r="E1753" s="394"/>
      <c r="F1753" s="394"/>
      <c r="G1753" s="423"/>
      <c r="H1753" s="422"/>
      <c r="I1753" s="421"/>
      <c r="J1753" s="420" t="s">
        <v>5</v>
      </c>
      <c r="K1753" s="419"/>
      <c r="L1753" s="419" t="s">
        <v>3</v>
      </c>
      <c r="M1753" s="418">
        <v>90</v>
      </c>
      <c r="P1753" s="405"/>
      <c r="R1753" s="405"/>
    </row>
    <row r="1754" spans="1:18" s="396" customFormat="1" ht="23.25" thickBot="1">
      <c r="A1754" s="786"/>
      <c r="B1754" s="417" t="s">
        <v>5365</v>
      </c>
      <c r="C1754" s="416" t="s">
        <v>5445</v>
      </c>
      <c r="D1754" s="415">
        <v>43868</v>
      </c>
      <c r="E1754" s="414" t="s">
        <v>4</v>
      </c>
      <c r="F1754" s="413" t="s">
        <v>5444</v>
      </c>
      <c r="G1754" s="412"/>
      <c r="H1754" s="411"/>
      <c r="I1754" s="410"/>
      <c r="J1754" s="409" t="s">
        <v>4893</v>
      </c>
      <c r="K1754" s="408"/>
      <c r="L1754" s="407"/>
      <c r="M1754" s="406"/>
      <c r="P1754" s="405"/>
      <c r="R1754" s="405"/>
    </row>
    <row r="1755" spans="1:18" s="396" customFormat="1" ht="22.5">
      <c r="A1755" s="784">
        <v>348</v>
      </c>
      <c r="B1755" s="437" t="s">
        <v>76</v>
      </c>
      <c r="C1755" s="438" t="s">
        <v>78</v>
      </c>
      <c r="D1755" s="437" t="s">
        <v>23</v>
      </c>
      <c r="E1755" s="772" t="s">
        <v>80</v>
      </c>
      <c r="F1755" s="772"/>
      <c r="G1755" s="772" t="s">
        <v>71</v>
      </c>
      <c r="H1755" s="773"/>
      <c r="I1755" s="436"/>
      <c r="J1755" s="435"/>
      <c r="K1755" s="435"/>
      <c r="L1755" s="435"/>
      <c r="M1755" s="434"/>
      <c r="P1755" s="405"/>
      <c r="R1755" s="405"/>
    </row>
    <row r="1756" spans="1:18" s="396" customFormat="1" ht="90">
      <c r="A1756" s="785"/>
      <c r="B1756" s="433" t="s">
        <v>5443</v>
      </c>
      <c r="C1756" s="433" t="s">
        <v>5442</v>
      </c>
      <c r="D1756" s="432">
        <v>43764</v>
      </c>
      <c r="E1756" s="431"/>
      <c r="F1756" s="430" t="s">
        <v>5441</v>
      </c>
      <c r="G1756" s="774" t="s">
        <v>850</v>
      </c>
      <c r="H1756" s="775"/>
      <c r="I1756" s="776"/>
      <c r="J1756" s="429" t="s">
        <v>6</v>
      </c>
      <c r="K1756" s="428"/>
      <c r="L1756" s="425" t="s">
        <v>3</v>
      </c>
      <c r="M1756" s="427">
        <v>157</v>
      </c>
      <c r="P1756" s="405"/>
      <c r="R1756" s="405"/>
    </row>
    <row r="1757" spans="1:18" s="396" customFormat="1" ht="22.5">
      <c r="A1757" s="785"/>
      <c r="B1757" s="394" t="s">
        <v>77</v>
      </c>
      <c r="C1757" s="374" t="s">
        <v>79</v>
      </c>
      <c r="D1757" s="394" t="s">
        <v>22</v>
      </c>
      <c r="E1757" s="758" t="s">
        <v>81</v>
      </c>
      <c r="F1757" s="758"/>
      <c r="G1757" s="777"/>
      <c r="H1757" s="778"/>
      <c r="I1757" s="779"/>
      <c r="J1757" s="426" t="s">
        <v>17</v>
      </c>
      <c r="K1757" s="425"/>
      <c r="L1757" s="419" t="s">
        <v>3</v>
      </c>
      <c r="M1757" s="424">
        <v>335.33</v>
      </c>
      <c r="P1757" s="405"/>
      <c r="R1757" s="405"/>
    </row>
    <row r="1758" spans="1:18" s="396" customFormat="1">
      <c r="A1758" s="785"/>
      <c r="B1758" s="394"/>
      <c r="C1758" s="374"/>
      <c r="D1758" s="394"/>
      <c r="E1758" s="394"/>
      <c r="F1758" s="394"/>
      <c r="G1758" s="423"/>
      <c r="H1758" s="422"/>
      <c r="I1758" s="421"/>
      <c r="J1758" s="420" t="s">
        <v>5</v>
      </c>
      <c r="K1758" s="419"/>
      <c r="L1758" s="419"/>
      <c r="M1758" s="418"/>
      <c r="P1758" s="405"/>
      <c r="R1758" s="405"/>
    </row>
    <row r="1759" spans="1:18" s="396" customFormat="1" ht="13.5" thickBot="1">
      <c r="A1759" s="786"/>
      <c r="B1759" s="417" t="s">
        <v>4954</v>
      </c>
      <c r="C1759" s="416" t="s">
        <v>850</v>
      </c>
      <c r="D1759" s="415">
        <v>43767</v>
      </c>
      <c r="E1759" s="414" t="s">
        <v>4</v>
      </c>
      <c r="F1759" s="413" t="s">
        <v>5440</v>
      </c>
      <c r="G1759" s="412"/>
      <c r="H1759" s="411"/>
      <c r="I1759" s="410"/>
      <c r="J1759" s="409" t="s">
        <v>4893</v>
      </c>
      <c r="K1759" s="408"/>
      <c r="L1759" s="407"/>
      <c r="M1759" s="406"/>
      <c r="P1759" s="405"/>
      <c r="R1759" s="405"/>
    </row>
    <row r="1760" spans="1:18" s="396" customFormat="1" ht="22.5">
      <c r="A1760" s="784">
        <v>349</v>
      </c>
      <c r="B1760" s="437" t="s">
        <v>76</v>
      </c>
      <c r="C1760" s="438" t="s">
        <v>78</v>
      </c>
      <c r="D1760" s="437" t="s">
        <v>23</v>
      </c>
      <c r="E1760" s="772" t="s">
        <v>80</v>
      </c>
      <c r="F1760" s="772"/>
      <c r="G1760" s="772" t="s">
        <v>71</v>
      </c>
      <c r="H1760" s="773"/>
      <c r="I1760" s="436"/>
      <c r="J1760" s="435"/>
      <c r="K1760" s="435"/>
      <c r="L1760" s="435"/>
      <c r="M1760" s="434"/>
      <c r="P1760" s="405"/>
      <c r="R1760" s="405"/>
    </row>
    <row r="1761" spans="1:18" s="396" customFormat="1" ht="67.5">
      <c r="A1761" s="785"/>
      <c r="B1761" s="433" t="s">
        <v>5439</v>
      </c>
      <c r="C1761" s="433" t="s">
        <v>5438</v>
      </c>
      <c r="D1761" s="432">
        <v>43912</v>
      </c>
      <c r="E1761" s="431"/>
      <c r="F1761" s="430" t="s">
        <v>5437</v>
      </c>
      <c r="G1761" s="774" t="s">
        <v>426</v>
      </c>
      <c r="H1761" s="775"/>
      <c r="I1761" s="776"/>
      <c r="J1761" s="429" t="s">
        <v>6</v>
      </c>
      <c r="K1761" s="428"/>
      <c r="L1761" s="425" t="s">
        <v>3</v>
      </c>
      <c r="M1761" s="427">
        <v>309</v>
      </c>
      <c r="P1761" s="405"/>
      <c r="R1761" s="405"/>
    </row>
    <row r="1762" spans="1:18" s="396" customFormat="1" ht="22.5">
      <c r="A1762" s="785"/>
      <c r="B1762" s="394" t="s">
        <v>77</v>
      </c>
      <c r="C1762" s="374" t="s">
        <v>79</v>
      </c>
      <c r="D1762" s="394" t="s">
        <v>22</v>
      </c>
      <c r="E1762" s="758" t="s">
        <v>81</v>
      </c>
      <c r="F1762" s="758"/>
      <c r="G1762" s="777"/>
      <c r="H1762" s="778"/>
      <c r="I1762" s="779"/>
      <c r="J1762" s="426" t="s">
        <v>17</v>
      </c>
      <c r="K1762" s="425"/>
      <c r="L1762" s="419" t="s">
        <v>3</v>
      </c>
      <c r="M1762" s="424">
        <v>794.5</v>
      </c>
      <c r="P1762" s="405"/>
      <c r="R1762" s="405"/>
    </row>
    <row r="1763" spans="1:18" s="396" customFormat="1">
      <c r="A1763" s="785"/>
      <c r="B1763" s="394"/>
      <c r="C1763" s="374"/>
      <c r="D1763" s="394"/>
      <c r="E1763" s="394"/>
      <c r="F1763" s="394"/>
      <c r="G1763" s="423"/>
      <c r="H1763" s="422"/>
      <c r="I1763" s="421"/>
      <c r="J1763" s="420" t="s">
        <v>5</v>
      </c>
      <c r="K1763" s="419"/>
      <c r="L1763" s="419"/>
      <c r="M1763" s="418"/>
      <c r="P1763" s="405"/>
      <c r="R1763" s="405"/>
    </row>
    <row r="1764" spans="1:18" s="396" customFormat="1" ht="13.5" thickBot="1">
      <c r="A1764" s="786"/>
      <c r="B1764" s="417" t="s">
        <v>5436</v>
      </c>
      <c r="C1764" s="416" t="s">
        <v>426</v>
      </c>
      <c r="D1764" s="415">
        <v>43915</v>
      </c>
      <c r="E1764" s="414" t="s">
        <v>4</v>
      </c>
      <c r="F1764" s="413" t="s">
        <v>5017</v>
      </c>
      <c r="G1764" s="412"/>
      <c r="H1764" s="411"/>
      <c r="I1764" s="410"/>
      <c r="J1764" s="409" t="s">
        <v>4893</v>
      </c>
      <c r="K1764" s="408"/>
      <c r="L1764" s="407" t="s">
        <v>3</v>
      </c>
      <c r="M1764" s="406">
        <v>126</v>
      </c>
      <c r="P1764" s="405"/>
      <c r="R1764" s="405"/>
    </row>
    <row r="1765" spans="1:18" s="396" customFormat="1" ht="22.5">
      <c r="A1765" s="784">
        <v>350</v>
      </c>
      <c r="B1765" s="437" t="s">
        <v>76</v>
      </c>
      <c r="C1765" s="438" t="s">
        <v>78</v>
      </c>
      <c r="D1765" s="437" t="s">
        <v>23</v>
      </c>
      <c r="E1765" s="772" t="s">
        <v>80</v>
      </c>
      <c r="F1765" s="772"/>
      <c r="G1765" s="772" t="s">
        <v>71</v>
      </c>
      <c r="H1765" s="773"/>
      <c r="I1765" s="436"/>
      <c r="J1765" s="435"/>
      <c r="K1765" s="435"/>
      <c r="L1765" s="435"/>
      <c r="M1765" s="434"/>
      <c r="P1765" s="405"/>
      <c r="R1765" s="405"/>
    </row>
    <row r="1766" spans="1:18" s="396" customFormat="1" ht="40.9" customHeight="1">
      <c r="A1766" s="785"/>
      <c r="B1766" s="433" t="s">
        <v>5435</v>
      </c>
      <c r="C1766" s="433" t="s">
        <v>5434</v>
      </c>
      <c r="D1766" s="432">
        <v>43744</v>
      </c>
      <c r="E1766" s="431"/>
      <c r="F1766" s="430" t="s">
        <v>5187</v>
      </c>
      <c r="G1766" s="774" t="s">
        <v>4968</v>
      </c>
      <c r="H1766" s="775"/>
      <c r="I1766" s="776"/>
      <c r="J1766" s="429" t="s">
        <v>6</v>
      </c>
      <c r="K1766" s="428"/>
      <c r="L1766" s="425" t="s">
        <v>3</v>
      </c>
      <c r="M1766" s="427">
        <v>588</v>
      </c>
      <c r="P1766" s="405"/>
      <c r="R1766" s="405"/>
    </row>
    <row r="1767" spans="1:18" s="396" customFormat="1" ht="22.5">
      <c r="A1767" s="785"/>
      <c r="B1767" s="394" t="s">
        <v>77</v>
      </c>
      <c r="C1767" s="374" t="s">
        <v>79</v>
      </c>
      <c r="D1767" s="394" t="s">
        <v>22</v>
      </c>
      <c r="E1767" s="758" t="s">
        <v>81</v>
      </c>
      <c r="F1767" s="758"/>
      <c r="G1767" s="777"/>
      <c r="H1767" s="778"/>
      <c r="I1767" s="779"/>
      <c r="J1767" s="426" t="s">
        <v>17</v>
      </c>
      <c r="K1767" s="425"/>
      <c r="L1767" s="419" t="s">
        <v>3</v>
      </c>
      <c r="M1767" s="424">
        <v>2289.6999999999998</v>
      </c>
      <c r="P1767" s="405"/>
      <c r="R1767" s="405"/>
    </row>
    <row r="1768" spans="1:18" s="396" customFormat="1">
      <c r="A1768" s="785"/>
      <c r="B1768" s="394"/>
      <c r="C1768" s="374"/>
      <c r="D1768" s="394"/>
      <c r="E1768" s="394"/>
      <c r="F1768" s="394"/>
      <c r="G1768" s="423"/>
      <c r="H1768" s="422"/>
      <c r="I1768" s="421"/>
      <c r="J1768" s="420" t="s">
        <v>5</v>
      </c>
      <c r="K1768" s="419"/>
      <c r="L1768" s="419"/>
      <c r="M1768" s="418"/>
      <c r="P1768" s="405"/>
      <c r="R1768" s="405"/>
    </row>
    <row r="1769" spans="1:18" s="396" customFormat="1" ht="13.5" thickBot="1">
      <c r="A1769" s="786"/>
      <c r="B1769" s="417" t="s">
        <v>792</v>
      </c>
      <c r="C1769" s="416" t="s">
        <v>4968</v>
      </c>
      <c r="D1769" s="415">
        <v>43748</v>
      </c>
      <c r="E1769" s="414" t="s">
        <v>4</v>
      </c>
      <c r="F1769" s="413" t="s">
        <v>4942</v>
      </c>
      <c r="G1769" s="412"/>
      <c r="H1769" s="411"/>
      <c r="I1769" s="410"/>
      <c r="J1769" s="409" t="s">
        <v>4893</v>
      </c>
      <c r="K1769" s="408"/>
      <c r="L1769" s="407"/>
      <c r="M1769" s="406"/>
      <c r="P1769" s="405"/>
      <c r="R1769" s="405"/>
    </row>
    <row r="1770" spans="1:18" s="396" customFormat="1" ht="22.5">
      <c r="A1770" s="784">
        <v>351</v>
      </c>
      <c r="B1770" s="437" t="s">
        <v>76</v>
      </c>
      <c r="C1770" s="438" t="s">
        <v>78</v>
      </c>
      <c r="D1770" s="437" t="s">
        <v>23</v>
      </c>
      <c r="E1770" s="772" t="s">
        <v>80</v>
      </c>
      <c r="F1770" s="772"/>
      <c r="G1770" s="772" t="s">
        <v>71</v>
      </c>
      <c r="H1770" s="773"/>
      <c r="I1770" s="436"/>
      <c r="J1770" s="435"/>
      <c r="K1770" s="435"/>
      <c r="L1770" s="435"/>
      <c r="M1770" s="434"/>
      <c r="P1770" s="405"/>
      <c r="R1770" s="405"/>
    </row>
    <row r="1771" spans="1:18" s="396" customFormat="1" ht="20.45" customHeight="1">
      <c r="A1771" s="785"/>
      <c r="B1771" s="433" t="s">
        <v>5433</v>
      </c>
      <c r="C1771" s="433" t="s">
        <v>5432</v>
      </c>
      <c r="D1771" s="432">
        <v>43761</v>
      </c>
      <c r="E1771" s="431"/>
      <c r="F1771" s="430" t="s">
        <v>5431</v>
      </c>
      <c r="G1771" s="774" t="s">
        <v>343</v>
      </c>
      <c r="H1771" s="775"/>
      <c r="I1771" s="776"/>
      <c r="J1771" s="429" t="s">
        <v>6</v>
      </c>
      <c r="K1771" s="428"/>
      <c r="L1771" s="425" t="s">
        <v>3</v>
      </c>
      <c r="M1771" s="427">
        <f>149+22.35</f>
        <v>171.35</v>
      </c>
      <c r="P1771" s="405"/>
      <c r="R1771" s="405"/>
    </row>
    <row r="1772" spans="1:18" s="396" customFormat="1" ht="22.5">
      <c r="A1772" s="785"/>
      <c r="B1772" s="394" t="s">
        <v>77</v>
      </c>
      <c r="C1772" s="374" t="s">
        <v>79</v>
      </c>
      <c r="D1772" s="394" t="s">
        <v>22</v>
      </c>
      <c r="E1772" s="758" t="s">
        <v>81</v>
      </c>
      <c r="F1772" s="758"/>
      <c r="G1772" s="777"/>
      <c r="H1772" s="778"/>
      <c r="I1772" s="779"/>
      <c r="J1772" s="426" t="s">
        <v>17</v>
      </c>
      <c r="K1772" s="425"/>
      <c r="L1772" s="419" t="s">
        <v>3</v>
      </c>
      <c r="M1772" s="424">
        <v>332.4</v>
      </c>
      <c r="P1772" s="405"/>
      <c r="R1772" s="405"/>
    </row>
    <row r="1773" spans="1:18" s="396" customFormat="1">
      <c r="A1773" s="785"/>
      <c r="B1773" s="394"/>
      <c r="C1773" s="374"/>
      <c r="D1773" s="394"/>
      <c r="E1773" s="394"/>
      <c r="F1773" s="394"/>
      <c r="G1773" s="423"/>
      <c r="H1773" s="422"/>
      <c r="I1773" s="421"/>
      <c r="J1773" s="420" t="s">
        <v>5</v>
      </c>
      <c r="K1773" s="419"/>
      <c r="L1773" s="419" t="s">
        <v>3</v>
      </c>
      <c r="M1773" s="418">
        <v>65</v>
      </c>
      <c r="P1773" s="405"/>
      <c r="R1773" s="405"/>
    </row>
    <row r="1774" spans="1:18" s="396" customFormat="1" ht="31.15" customHeight="1" thickBot="1">
      <c r="A1774" s="786"/>
      <c r="B1774" s="417" t="s">
        <v>4910</v>
      </c>
      <c r="C1774" s="416" t="s">
        <v>343</v>
      </c>
      <c r="D1774" s="415">
        <v>43762</v>
      </c>
      <c r="E1774" s="414" t="s">
        <v>4</v>
      </c>
      <c r="F1774" s="413" t="s">
        <v>5430</v>
      </c>
      <c r="G1774" s="412"/>
      <c r="H1774" s="411"/>
      <c r="I1774" s="410"/>
      <c r="J1774" s="409" t="s">
        <v>4893</v>
      </c>
      <c r="K1774" s="408"/>
      <c r="L1774" s="407" t="s">
        <v>3</v>
      </c>
      <c r="M1774" s="406">
        <v>130</v>
      </c>
      <c r="P1774" s="405"/>
      <c r="R1774" s="405"/>
    </row>
    <row r="1775" spans="1:18" s="396" customFormat="1" ht="22.5">
      <c r="A1775" s="784">
        <v>352</v>
      </c>
      <c r="B1775" s="437" t="s">
        <v>76</v>
      </c>
      <c r="C1775" s="438" t="s">
        <v>78</v>
      </c>
      <c r="D1775" s="437" t="s">
        <v>23</v>
      </c>
      <c r="E1775" s="772" t="s">
        <v>80</v>
      </c>
      <c r="F1775" s="772"/>
      <c r="G1775" s="772" t="s">
        <v>71</v>
      </c>
      <c r="H1775" s="773"/>
      <c r="I1775" s="436"/>
      <c r="J1775" s="435"/>
      <c r="K1775" s="435"/>
      <c r="L1775" s="435"/>
      <c r="M1775" s="434"/>
      <c r="P1775" s="405"/>
      <c r="R1775" s="405"/>
    </row>
    <row r="1776" spans="1:18" s="396" customFormat="1" ht="30.6" customHeight="1">
      <c r="A1776" s="785"/>
      <c r="B1776" s="433" t="s">
        <v>5429</v>
      </c>
      <c r="C1776" s="433" t="s">
        <v>5428</v>
      </c>
      <c r="D1776" s="432">
        <v>43752</v>
      </c>
      <c r="E1776" s="431"/>
      <c r="F1776" s="430" t="s">
        <v>5387</v>
      </c>
      <c r="G1776" s="774" t="s">
        <v>4983</v>
      </c>
      <c r="H1776" s="775"/>
      <c r="I1776" s="776"/>
      <c r="J1776" s="429" t="s">
        <v>6</v>
      </c>
      <c r="K1776" s="428"/>
      <c r="L1776" s="425" t="s">
        <v>3</v>
      </c>
      <c r="M1776" s="427">
        <v>1272</v>
      </c>
      <c r="P1776" s="405"/>
      <c r="R1776" s="405"/>
    </row>
    <row r="1777" spans="1:18" s="396" customFormat="1" ht="22.5">
      <c r="A1777" s="785"/>
      <c r="B1777" s="394" t="s">
        <v>77</v>
      </c>
      <c r="C1777" s="374" t="s">
        <v>79</v>
      </c>
      <c r="D1777" s="394" t="s">
        <v>22</v>
      </c>
      <c r="E1777" s="758" t="s">
        <v>81</v>
      </c>
      <c r="F1777" s="758"/>
      <c r="G1777" s="777"/>
      <c r="H1777" s="778"/>
      <c r="I1777" s="779"/>
      <c r="J1777" s="426" t="s">
        <v>17</v>
      </c>
      <c r="K1777" s="425"/>
      <c r="L1777" s="419" t="s">
        <v>3</v>
      </c>
      <c r="M1777" s="424">
        <v>5009.21</v>
      </c>
      <c r="P1777" s="405"/>
      <c r="R1777" s="405"/>
    </row>
    <row r="1778" spans="1:18" s="396" customFormat="1">
      <c r="A1778" s="785"/>
      <c r="B1778" s="394"/>
      <c r="C1778" s="374"/>
      <c r="D1778" s="394"/>
      <c r="E1778" s="394"/>
      <c r="F1778" s="394"/>
      <c r="G1778" s="423"/>
      <c r="H1778" s="422"/>
      <c r="I1778" s="421"/>
      <c r="J1778" s="420" t="s">
        <v>5</v>
      </c>
      <c r="K1778" s="419"/>
      <c r="L1778" s="419" t="s">
        <v>3</v>
      </c>
      <c r="M1778" s="418">
        <v>354</v>
      </c>
      <c r="P1778" s="405"/>
      <c r="R1778" s="405"/>
    </row>
    <row r="1779" spans="1:18" s="396" customFormat="1" ht="13.5" thickBot="1">
      <c r="A1779" s="786"/>
      <c r="B1779" s="417" t="s">
        <v>5427</v>
      </c>
      <c r="C1779" s="416" t="s">
        <v>4983</v>
      </c>
      <c r="D1779" s="415">
        <v>43757</v>
      </c>
      <c r="E1779" s="414" t="s">
        <v>4</v>
      </c>
      <c r="F1779" s="413" t="s">
        <v>5426</v>
      </c>
      <c r="G1779" s="412"/>
      <c r="H1779" s="411"/>
      <c r="I1779" s="410"/>
      <c r="J1779" s="409" t="s">
        <v>4893</v>
      </c>
      <c r="K1779" s="408"/>
      <c r="L1779" s="407"/>
      <c r="M1779" s="406"/>
      <c r="P1779" s="405"/>
      <c r="R1779" s="405"/>
    </row>
    <row r="1780" spans="1:18" s="396" customFormat="1" ht="22.5">
      <c r="A1780" s="784">
        <v>353</v>
      </c>
      <c r="B1780" s="437" t="s">
        <v>76</v>
      </c>
      <c r="C1780" s="438" t="s">
        <v>78</v>
      </c>
      <c r="D1780" s="437" t="s">
        <v>23</v>
      </c>
      <c r="E1780" s="772" t="s">
        <v>80</v>
      </c>
      <c r="F1780" s="772"/>
      <c r="G1780" s="772" t="s">
        <v>71</v>
      </c>
      <c r="H1780" s="773"/>
      <c r="I1780" s="436"/>
      <c r="J1780" s="435"/>
      <c r="K1780" s="435"/>
      <c r="L1780" s="435"/>
      <c r="M1780" s="434"/>
      <c r="P1780" s="405"/>
      <c r="R1780" s="405"/>
    </row>
    <row r="1781" spans="1:18" s="396" customFormat="1" ht="30.6" customHeight="1">
      <c r="A1781" s="785"/>
      <c r="B1781" s="433" t="s">
        <v>5425</v>
      </c>
      <c r="C1781" s="433" t="s">
        <v>5424</v>
      </c>
      <c r="D1781" s="432">
        <v>43848</v>
      </c>
      <c r="E1781" s="431"/>
      <c r="F1781" s="430" t="s">
        <v>5028</v>
      </c>
      <c r="G1781" s="774" t="s">
        <v>5422</v>
      </c>
      <c r="H1781" s="775"/>
      <c r="I1781" s="776"/>
      <c r="J1781" s="429" t="s">
        <v>6</v>
      </c>
      <c r="K1781" s="428"/>
      <c r="L1781" s="425" t="s">
        <v>3</v>
      </c>
      <c r="M1781" s="427">
        <v>927</v>
      </c>
      <c r="P1781" s="405"/>
      <c r="R1781" s="405"/>
    </row>
    <row r="1782" spans="1:18" s="396" customFormat="1" ht="22.5">
      <c r="A1782" s="785"/>
      <c r="B1782" s="394" t="s">
        <v>77</v>
      </c>
      <c r="C1782" s="374" t="s">
        <v>79</v>
      </c>
      <c r="D1782" s="394" t="s">
        <v>22</v>
      </c>
      <c r="E1782" s="758" t="s">
        <v>81</v>
      </c>
      <c r="F1782" s="758"/>
      <c r="G1782" s="777"/>
      <c r="H1782" s="778"/>
      <c r="I1782" s="779"/>
      <c r="J1782" s="426" t="s">
        <v>17</v>
      </c>
      <c r="K1782" s="425"/>
      <c r="L1782" s="419" t="s">
        <v>3</v>
      </c>
      <c r="M1782" s="424">
        <v>1793.35</v>
      </c>
      <c r="P1782" s="405"/>
      <c r="R1782" s="405"/>
    </row>
    <row r="1783" spans="1:18" s="396" customFormat="1">
      <c r="A1783" s="785"/>
      <c r="B1783" s="394"/>
      <c r="C1783" s="374"/>
      <c r="D1783" s="394"/>
      <c r="E1783" s="394"/>
      <c r="F1783" s="394"/>
      <c r="G1783" s="423"/>
      <c r="H1783" s="422"/>
      <c r="I1783" s="421"/>
      <c r="J1783" s="420" t="s">
        <v>5</v>
      </c>
      <c r="K1783" s="419"/>
      <c r="L1783" s="419" t="s">
        <v>3</v>
      </c>
      <c r="M1783" s="418">
        <v>396</v>
      </c>
      <c r="P1783" s="405"/>
      <c r="R1783" s="405"/>
    </row>
    <row r="1784" spans="1:18" s="396" customFormat="1" ht="23.25" thickBot="1">
      <c r="A1784" s="786"/>
      <c r="B1784" s="417" t="s">
        <v>5423</v>
      </c>
      <c r="C1784" s="416" t="s">
        <v>5422</v>
      </c>
      <c r="D1784" s="415">
        <v>43853</v>
      </c>
      <c r="E1784" s="414" t="s">
        <v>4</v>
      </c>
      <c r="F1784" s="413" t="s">
        <v>5421</v>
      </c>
      <c r="G1784" s="412"/>
      <c r="H1784" s="411"/>
      <c r="I1784" s="410"/>
      <c r="J1784" s="409" t="s">
        <v>4893</v>
      </c>
      <c r="K1784" s="408"/>
      <c r="L1784" s="407" t="s">
        <v>3</v>
      </c>
      <c r="M1784" s="406">
        <v>400</v>
      </c>
      <c r="P1784" s="405"/>
      <c r="R1784" s="405"/>
    </row>
    <row r="1785" spans="1:18" s="396" customFormat="1" ht="22.5">
      <c r="A1785" s="784">
        <v>354</v>
      </c>
      <c r="B1785" s="437" t="s">
        <v>76</v>
      </c>
      <c r="C1785" s="438" t="s">
        <v>78</v>
      </c>
      <c r="D1785" s="437" t="s">
        <v>23</v>
      </c>
      <c r="E1785" s="772" t="s">
        <v>80</v>
      </c>
      <c r="F1785" s="772"/>
      <c r="G1785" s="772" t="s">
        <v>71</v>
      </c>
      <c r="H1785" s="773"/>
      <c r="I1785" s="436"/>
      <c r="J1785" s="435"/>
      <c r="K1785" s="435"/>
      <c r="L1785" s="435"/>
      <c r="M1785" s="434"/>
      <c r="P1785" s="405"/>
      <c r="R1785" s="405"/>
    </row>
    <row r="1786" spans="1:18" s="396" customFormat="1" ht="30.6" customHeight="1">
      <c r="A1786" s="785"/>
      <c r="B1786" s="433" t="s">
        <v>5420</v>
      </c>
      <c r="C1786" s="433" t="s">
        <v>5419</v>
      </c>
      <c r="D1786" s="432">
        <v>43811</v>
      </c>
      <c r="E1786" s="431"/>
      <c r="F1786" s="430" t="s">
        <v>5418</v>
      </c>
      <c r="G1786" s="774" t="s">
        <v>5417</v>
      </c>
      <c r="H1786" s="775"/>
      <c r="I1786" s="776"/>
      <c r="J1786" s="429" t="s">
        <v>6</v>
      </c>
      <c r="K1786" s="428"/>
      <c r="L1786" s="425"/>
      <c r="M1786" s="427"/>
      <c r="P1786" s="405"/>
      <c r="R1786" s="405"/>
    </row>
    <row r="1787" spans="1:18" s="396" customFormat="1" ht="22.5">
      <c r="A1787" s="785"/>
      <c r="B1787" s="394" t="s">
        <v>77</v>
      </c>
      <c r="C1787" s="374" t="s">
        <v>79</v>
      </c>
      <c r="D1787" s="394" t="s">
        <v>22</v>
      </c>
      <c r="E1787" s="758" t="s">
        <v>81</v>
      </c>
      <c r="F1787" s="758"/>
      <c r="G1787" s="777"/>
      <c r="H1787" s="778"/>
      <c r="I1787" s="779"/>
      <c r="J1787" s="426" t="s">
        <v>17</v>
      </c>
      <c r="K1787" s="425"/>
      <c r="L1787" s="419"/>
      <c r="M1787" s="424"/>
      <c r="P1787" s="405"/>
      <c r="R1787" s="405"/>
    </row>
    <row r="1788" spans="1:18" s="396" customFormat="1">
      <c r="A1788" s="785"/>
      <c r="B1788" s="394"/>
      <c r="C1788" s="374"/>
      <c r="D1788" s="394"/>
      <c r="E1788" s="394"/>
      <c r="F1788" s="394"/>
      <c r="G1788" s="423"/>
      <c r="H1788" s="422"/>
      <c r="I1788" s="421"/>
      <c r="J1788" s="420" t="s">
        <v>5</v>
      </c>
      <c r="K1788" s="419"/>
      <c r="L1788" s="419"/>
      <c r="M1788" s="418"/>
      <c r="P1788" s="405"/>
      <c r="R1788" s="405"/>
    </row>
    <row r="1789" spans="1:18" s="396" customFormat="1" ht="13.5" thickBot="1">
      <c r="A1789" s="786"/>
      <c r="B1789" s="417" t="s">
        <v>3614</v>
      </c>
      <c r="C1789" s="416" t="s">
        <v>5417</v>
      </c>
      <c r="D1789" s="415">
        <v>43811</v>
      </c>
      <c r="E1789" s="414" t="s">
        <v>4</v>
      </c>
      <c r="F1789" s="413" t="s">
        <v>5416</v>
      </c>
      <c r="G1789" s="412"/>
      <c r="H1789" s="411"/>
      <c r="I1789" s="410"/>
      <c r="J1789" s="409" t="s">
        <v>4893</v>
      </c>
      <c r="K1789" s="408"/>
      <c r="L1789" s="407" t="s">
        <v>3</v>
      </c>
      <c r="M1789" s="406">
        <v>336.6</v>
      </c>
      <c r="P1789" s="405"/>
      <c r="R1789" s="405"/>
    </row>
    <row r="1790" spans="1:18" s="396" customFormat="1" ht="22.5">
      <c r="A1790" s="784">
        <v>355</v>
      </c>
      <c r="B1790" s="437" t="s">
        <v>76</v>
      </c>
      <c r="C1790" s="438" t="s">
        <v>78</v>
      </c>
      <c r="D1790" s="437" t="s">
        <v>23</v>
      </c>
      <c r="E1790" s="772" t="s">
        <v>80</v>
      </c>
      <c r="F1790" s="772"/>
      <c r="G1790" s="772" t="s">
        <v>71</v>
      </c>
      <c r="H1790" s="773"/>
      <c r="I1790" s="436"/>
      <c r="J1790" s="435"/>
      <c r="K1790" s="435"/>
      <c r="L1790" s="435"/>
      <c r="M1790" s="434"/>
      <c r="P1790" s="405"/>
      <c r="R1790" s="405"/>
    </row>
    <row r="1791" spans="1:18" s="396" customFormat="1" ht="45">
      <c r="A1791" s="785"/>
      <c r="B1791" s="433" t="s">
        <v>5415</v>
      </c>
      <c r="C1791" s="433" t="s">
        <v>5414</v>
      </c>
      <c r="D1791" s="432">
        <v>43814</v>
      </c>
      <c r="E1791" s="431"/>
      <c r="F1791" s="430" t="s">
        <v>4911</v>
      </c>
      <c r="G1791" s="774" t="s">
        <v>307</v>
      </c>
      <c r="H1791" s="775"/>
      <c r="I1791" s="776"/>
      <c r="J1791" s="429" t="s">
        <v>6</v>
      </c>
      <c r="K1791" s="428"/>
      <c r="L1791" s="425" t="s">
        <v>3</v>
      </c>
      <c r="M1791" s="427">
        <f>290+104.28</f>
        <v>394.28</v>
      </c>
      <c r="P1791" s="405"/>
      <c r="R1791" s="405"/>
    </row>
    <row r="1792" spans="1:18" s="396" customFormat="1" ht="22.5">
      <c r="A1792" s="785"/>
      <c r="B1792" s="394" t="s">
        <v>77</v>
      </c>
      <c r="C1792" s="374" t="s">
        <v>79</v>
      </c>
      <c r="D1792" s="394" t="s">
        <v>22</v>
      </c>
      <c r="E1792" s="758" t="s">
        <v>81</v>
      </c>
      <c r="F1792" s="758"/>
      <c r="G1792" s="777"/>
      <c r="H1792" s="778"/>
      <c r="I1792" s="779"/>
      <c r="J1792" s="426" t="s">
        <v>17</v>
      </c>
      <c r="K1792" s="425"/>
      <c r="L1792" s="419" t="s">
        <v>3</v>
      </c>
      <c r="M1792" s="424">
        <v>807.23</v>
      </c>
      <c r="P1792" s="405"/>
      <c r="R1792" s="405"/>
    </row>
    <row r="1793" spans="1:18" s="396" customFormat="1">
      <c r="A1793" s="785"/>
      <c r="B1793" s="394"/>
      <c r="C1793" s="374"/>
      <c r="D1793" s="394"/>
      <c r="E1793" s="394"/>
      <c r="F1793" s="394"/>
      <c r="G1793" s="423"/>
      <c r="H1793" s="422"/>
      <c r="I1793" s="421"/>
      <c r="J1793" s="420" t="s">
        <v>5</v>
      </c>
      <c r="K1793" s="419"/>
      <c r="L1793" s="419"/>
      <c r="M1793" s="418"/>
      <c r="P1793" s="405"/>
      <c r="R1793" s="405"/>
    </row>
    <row r="1794" spans="1:18" s="396" customFormat="1" ht="13.5" thickBot="1">
      <c r="A1794" s="786"/>
      <c r="B1794" s="417" t="s">
        <v>5413</v>
      </c>
      <c r="C1794" s="416" t="s">
        <v>307</v>
      </c>
      <c r="D1794" s="415">
        <v>43816</v>
      </c>
      <c r="E1794" s="414" t="s">
        <v>4</v>
      </c>
      <c r="F1794" s="413" t="s">
        <v>5412</v>
      </c>
      <c r="G1794" s="412"/>
      <c r="H1794" s="411"/>
      <c r="I1794" s="410"/>
      <c r="J1794" s="409" t="s">
        <v>4893</v>
      </c>
      <c r="K1794" s="408"/>
      <c r="L1794" s="407" t="s">
        <v>3</v>
      </c>
      <c r="M1794" s="406">
        <f>149.5</f>
        <v>149.5</v>
      </c>
      <c r="P1794" s="405"/>
      <c r="R1794" s="405"/>
    </row>
    <row r="1795" spans="1:18" s="396" customFormat="1" ht="22.5">
      <c r="A1795" s="784">
        <v>356</v>
      </c>
      <c r="B1795" s="437" t="s">
        <v>76</v>
      </c>
      <c r="C1795" s="438" t="s">
        <v>78</v>
      </c>
      <c r="D1795" s="437" t="s">
        <v>23</v>
      </c>
      <c r="E1795" s="772" t="s">
        <v>80</v>
      </c>
      <c r="F1795" s="772"/>
      <c r="G1795" s="772" t="s">
        <v>71</v>
      </c>
      <c r="H1795" s="773"/>
      <c r="I1795" s="436"/>
      <c r="J1795" s="435"/>
      <c r="K1795" s="435"/>
      <c r="L1795" s="435"/>
      <c r="M1795" s="434"/>
      <c r="P1795" s="405"/>
      <c r="R1795" s="405"/>
    </row>
    <row r="1796" spans="1:18" s="396" customFormat="1" ht="30.6" customHeight="1">
      <c r="A1796" s="785"/>
      <c r="B1796" s="433" t="s">
        <v>5411</v>
      </c>
      <c r="C1796" s="433" t="s">
        <v>5410</v>
      </c>
      <c r="D1796" s="432">
        <v>43770</v>
      </c>
      <c r="E1796" s="431"/>
      <c r="F1796" s="430" t="s">
        <v>5409</v>
      </c>
      <c r="G1796" s="774" t="s">
        <v>5408</v>
      </c>
      <c r="H1796" s="775"/>
      <c r="I1796" s="776"/>
      <c r="J1796" s="429" t="s">
        <v>6</v>
      </c>
      <c r="K1796" s="428"/>
      <c r="L1796" s="425" t="s">
        <v>3</v>
      </c>
      <c r="M1796" s="427">
        <v>2270</v>
      </c>
      <c r="P1796" s="405"/>
      <c r="R1796" s="405"/>
    </row>
    <row r="1797" spans="1:18" s="396" customFormat="1" ht="22.5">
      <c r="A1797" s="785"/>
      <c r="B1797" s="394" t="s">
        <v>77</v>
      </c>
      <c r="C1797" s="374" t="s">
        <v>79</v>
      </c>
      <c r="D1797" s="394" t="s">
        <v>22</v>
      </c>
      <c r="E1797" s="758" t="s">
        <v>81</v>
      </c>
      <c r="F1797" s="758"/>
      <c r="G1797" s="777"/>
      <c r="H1797" s="778"/>
      <c r="I1797" s="779"/>
      <c r="J1797" s="426" t="s">
        <v>17</v>
      </c>
      <c r="K1797" s="425"/>
      <c r="L1797" s="419" t="s">
        <v>3</v>
      </c>
      <c r="M1797" s="424">
        <v>2197.0300000000002</v>
      </c>
      <c r="P1797" s="405"/>
      <c r="R1797" s="405"/>
    </row>
    <row r="1798" spans="1:18" s="396" customFormat="1">
      <c r="A1798" s="785"/>
      <c r="B1798" s="394"/>
      <c r="C1798" s="374"/>
      <c r="D1798" s="394"/>
      <c r="E1798" s="394"/>
      <c r="F1798" s="394"/>
      <c r="G1798" s="423"/>
      <c r="H1798" s="422"/>
      <c r="I1798" s="421"/>
      <c r="J1798" s="420" t="s">
        <v>5</v>
      </c>
      <c r="K1798" s="419"/>
      <c r="L1798" s="419" t="s">
        <v>3</v>
      </c>
      <c r="M1798" s="418">
        <v>1498</v>
      </c>
      <c r="P1798" s="405"/>
      <c r="R1798" s="405"/>
    </row>
    <row r="1799" spans="1:18" s="396" customFormat="1" ht="23.25" thickBot="1">
      <c r="A1799" s="786"/>
      <c r="B1799" s="417" t="s">
        <v>5002</v>
      </c>
      <c r="C1799" s="416" t="s">
        <v>5408</v>
      </c>
      <c r="D1799" s="415">
        <v>43785</v>
      </c>
      <c r="E1799" s="414" t="s">
        <v>4</v>
      </c>
      <c r="F1799" s="413" t="s">
        <v>5407</v>
      </c>
      <c r="G1799" s="412"/>
      <c r="H1799" s="411"/>
      <c r="I1799" s="410"/>
      <c r="J1799" s="409" t="s">
        <v>4893</v>
      </c>
      <c r="K1799" s="408"/>
      <c r="L1799" s="407"/>
      <c r="M1799" s="406"/>
      <c r="P1799" s="405"/>
      <c r="R1799" s="405"/>
    </row>
    <row r="1800" spans="1:18" s="396" customFormat="1" ht="22.5">
      <c r="A1800" s="784">
        <v>357</v>
      </c>
      <c r="B1800" s="437" t="s">
        <v>76</v>
      </c>
      <c r="C1800" s="438" t="s">
        <v>78</v>
      </c>
      <c r="D1800" s="437" t="s">
        <v>23</v>
      </c>
      <c r="E1800" s="772" t="s">
        <v>80</v>
      </c>
      <c r="F1800" s="772"/>
      <c r="G1800" s="772" t="s">
        <v>71</v>
      </c>
      <c r="H1800" s="773"/>
      <c r="I1800" s="436"/>
      <c r="J1800" s="435"/>
      <c r="K1800" s="435"/>
      <c r="L1800" s="435"/>
      <c r="M1800" s="434"/>
      <c r="P1800" s="405"/>
      <c r="R1800" s="405"/>
    </row>
    <row r="1801" spans="1:18" s="396" customFormat="1" ht="30.6" customHeight="1">
      <c r="A1801" s="785"/>
      <c r="B1801" s="433" t="s">
        <v>5406</v>
      </c>
      <c r="C1801" s="433" t="s">
        <v>5405</v>
      </c>
      <c r="D1801" s="432">
        <v>43771</v>
      </c>
      <c r="E1801" s="431"/>
      <c r="F1801" s="430" t="s">
        <v>5071</v>
      </c>
      <c r="G1801" s="774" t="s">
        <v>5404</v>
      </c>
      <c r="H1801" s="775"/>
      <c r="I1801" s="776"/>
      <c r="J1801" s="429" t="s">
        <v>6</v>
      </c>
      <c r="K1801" s="428"/>
      <c r="L1801" s="425" t="s">
        <v>3</v>
      </c>
      <c r="M1801" s="427">
        <v>1728</v>
      </c>
      <c r="P1801" s="405"/>
      <c r="R1801" s="405"/>
    </row>
    <row r="1802" spans="1:18" s="396" customFormat="1" ht="22.5">
      <c r="A1802" s="785"/>
      <c r="B1802" s="394" t="s">
        <v>77</v>
      </c>
      <c r="C1802" s="374" t="s">
        <v>79</v>
      </c>
      <c r="D1802" s="394" t="s">
        <v>22</v>
      </c>
      <c r="E1802" s="758" t="s">
        <v>81</v>
      </c>
      <c r="F1802" s="758"/>
      <c r="G1802" s="777"/>
      <c r="H1802" s="778"/>
      <c r="I1802" s="779"/>
      <c r="J1802" s="426" t="s">
        <v>17</v>
      </c>
      <c r="K1802" s="425"/>
      <c r="L1802" s="419" t="s">
        <v>3</v>
      </c>
      <c r="M1802" s="424">
        <v>1807.05</v>
      </c>
      <c r="P1802" s="405"/>
      <c r="R1802" s="405"/>
    </row>
    <row r="1803" spans="1:18" s="396" customFormat="1">
      <c r="A1803" s="785"/>
      <c r="B1803" s="394"/>
      <c r="C1803" s="374"/>
      <c r="D1803" s="394"/>
      <c r="E1803" s="394"/>
      <c r="F1803" s="394"/>
      <c r="G1803" s="423"/>
      <c r="H1803" s="422"/>
      <c r="I1803" s="421"/>
      <c r="J1803" s="420" t="s">
        <v>5</v>
      </c>
      <c r="K1803" s="419"/>
      <c r="L1803" s="419" t="s">
        <v>3</v>
      </c>
      <c r="M1803" s="418">
        <v>846</v>
      </c>
      <c r="P1803" s="405"/>
      <c r="R1803" s="405"/>
    </row>
    <row r="1804" spans="1:18" s="396" customFormat="1" ht="13.5" thickBot="1">
      <c r="A1804" s="786"/>
      <c r="B1804" s="417" t="s">
        <v>3449</v>
      </c>
      <c r="C1804" s="416" t="s">
        <v>5404</v>
      </c>
      <c r="D1804" s="415">
        <v>43778</v>
      </c>
      <c r="E1804" s="414" t="s">
        <v>4</v>
      </c>
      <c r="F1804" s="413" t="s">
        <v>5360</v>
      </c>
      <c r="G1804" s="412"/>
      <c r="H1804" s="411"/>
      <c r="I1804" s="410"/>
      <c r="J1804" s="409" t="s">
        <v>4893</v>
      </c>
      <c r="K1804" s="408"/>
      <c r="L1804" s="407"/>
      <c r="M1804" s="406"/>
      <c r="P1804" s="405"/>
      <c r="R1804" s="405"/>
    </row>
    <row r="1805" spans="1:18" s="396" customFormat="1" ht="22.5">
      <c r="A1805" s="784">
        <v>358</v>
      </c>
      <c r="B1805" s="437" t="s">
        <v>76</v>
      </c>
      <c r="C1805" s="438" t="s">
        <v>78</v>
      </c>
      <c r="D1805" s="437" t="s">
        <v>23</v>
      </c>
      <c r="E1805" s="772" t="s">
        <v>80</v>
      </c>
      <c r="F1805" s="772"/>
      <c r="G1805" s="772" t="s">
        <v>71</v>
      </c>
      <c r="H1805" s="773"/>
      <c r="I1805" s="436"/>
      <c r="J1805" s="435"/>
      <c r="K1805" s="435"/>
      <c r="L1805" s="435"/>
      <c r="M1805" s="434"/>
      <c r="P1805" s="405"/>
      <c r="R1805" s="405"/>
    </row>
    <row r="1806" spans="1:18" s="396" customFormat="1" ht="30.6" customHeight="1">
      <c r="A1806" s="785"/>
      <c r="B1806" s="433" t="s">
        <v>5403</v>
      </c>
      <c r="C1806" s="433" t="s">
        <v>5402</v>
      </c>
      <c r="D1806" s="432">
        <v>43772</v>
      </c>
      <c r="E1806" s="431"/>
      <c r="F1806" s="430" t="s">
        <v>4984</v>
      </c>
      <c r="G1806" s="774" t="s">
        <v>4983</v>
      </c>
      <c r="H1806" s="775"/>
      <c r="I1806" s="776"/>
      <c r="J1806" s="429" t="s">
        <v>6</v>
      </c>
      <c r="K1806" s="428"/>
      <c r="L1806" s="425" t="s">
        <v>3</v>
      </c>
      <c r="M1806" s="427">
        <v>1248</v>
      </c>
      <c r="P1806" s="405"/>
      <c r="R1806" s="405"/>
    </row>
    <row r="1807" spans="1:18" s="396" customFormat="1" ht="22.5">
      <c r="A1807" s="785"/>
      <c r="B1807" s="394" t="s">
        <v>77</v>
      </c>
      <c r="C1807" s="374" t="s">
        <v>79</v>
      </c>
      <c r="D1807" s="394" t="s">
        <v>22</v>
      </c>
      <c r="E1807" s="758" t="s">
        <v>81</v>
      </c>
      <c r="F1807" s="758"/>
      <c r="G1807" s="777"/>
      <c r="H1807" s="778"/>
      <c r="I1807" s="779"/>
      <c r="J1807" s="426" t="s">
        <v>17</v>
      </c>
      <c r="K1807" s="425"/>
      <c r="L1807" s="419" t="s">
        <v>3</v>
      </c>
      <c r="M1807" s="424">
        <v>2602.46</v>
      </c>
      <c r="P1807" s="405"/>
      <c r="R1807" s="405"/>
    </row>
    <row r="1808" spans="1:18" s="396" customFormat="1">
      <c r="A1808" s="785"/>
      <c r="B1808" s="394"/>
      <c r="C1808" s="374"/>
      <c r="D1808" s="394"/>
      <c r="E1808" s="394"/>
      <c r="F1808" s="394"/>
      <c r="G1808" s="423"/>
      <c r="H1808" s="422"/>
      <c r="I1808" s="421"/>
      <c r="J1808" s="420" t="s">
        <v>5</v>
      </c>
      <c r="K1808" s="419"/>
      <c r="L1808" s="419"/>
      <c r="M1808" s="418"/>
      <c r="P1808" s="405"/>
      <c r="R1808" s="405"/>
    </row>
    <row r="1809" spans="1:18" s="396" customFormat="1" ht="13.5" thickBot="1">
      <c r="A1809" s="786"/>
      <c r="B1809" s="417" t="s">
        <v>2015</v>
      </c>
      <c r="C1809" s="416" t="s">
        <v>4983</v>
      </c>
      <c r="D1809" s="415">
        <v>43776</v>
      </c>
      <c r="E1809" s="414" t="s">
        <v>4</v>
      </c>
      <c r="F1809" s="413" t="s">
        <v>5109</v>
      </c>
      <c r="G1809" s="412"/>
      <c r="H1809" s="411"/>
      <c r="I1809" s="410"/>
      <c r="J1809" s="409" t="s">
        <v>4893</v>
      </c>
      <c r="K1809" s="408"/>
      <c r="L1809" s="407"/>
      <c r="M1809" s="406"/>
      <c r="P1809" s="405"/>
      <c r="R1809" s="405"/>
    </row>
    <row r="1810" spans="1:18" s="396" customFormat="1" ht="22.5">
      <c r="A1810" s="784">
        <v>359</v>
      </c>
      <c r="B1810" s="437" t="s">
        <v>76</v>
      </c>
      <c r="C1810" s="438" t="s">
        <v>78</v>
      </c>
      <c r="D1810" s="437" t="s">
        <v>23</v>
      </c>
      <c r="E1810" s="772" t="s">
        <v>80</v>
      </c>
      <c r="F1810" s="772"/>
      <c r="G1810" s="772" t="s">
        <v>71</v>
      </c>
      <c r="H1810" s="773"/>
      <c r="I1810" s="436"/>
      <c r="J1810" s="435"/>
      <c r="K1810" s="435"/>
      <c r="L1810" s="435"/>
      <c r="M1810" s="434"/>
      <c r="P1810" s="405"/>
      <c r="R1810" s="405"/>
    </row>
    <row r="1811" spans="1:18" s="396" customFormat="1" ht="20.45" customHeight="1">
      <c r="A1811" s="785"/>
      <c r="B1811" s="433" t="s">
        <v>5401</v>
      </c>
      <c r="C1811" s="433" t="s">
        <v>5400</v>
      </c>
      <c r="D1811" s="432">
        <v>43814</v>
      </c>
      <c r="E1811" s="431"/>
      <c r="F1811" s="430" t="s">
        <v>4911</v>
      </c>
      <c r="G1811" s="774" t="s">
        <v>307</v>
      </c>
      <c r="H1811" s="775"/>
      <c r="I1811" s="776"/>
      <c r="J1811" s="429" t="s">
        <v>6</v>
      </c>
      <c r="K1811" s="428"/>
      <c r="L1811" s="425" t="s">
        <v>3</v>
      </c>
      <c r="M1811" s="427">
        <v>552</v>
      </c>
      <c r="P1811" s="405"/>
      <c r="R1811" s="405"/>
    </row>
    <row r="1812" spans="1:18" s="396" customFormat="1" ht="22.5">
      <c r="A1812" s="785"/>
      <c r="B1812" s="394" t="s">
        <v>77</v>
      </c>
      <c r="C1812" s="374" t="s">
        <v>79</v>
      </c>
      <c r="D1812" s="394" t="s">
        <v>22</v>
      </c>
      <c r="E1812" s="758" t="s">
        <v>81</v>
      </c>
      <c r="F1812" s="758"/>
      <c r="G1812" s="777"/>
      <c r="H1812" s="778"/>
      <c r="I1812" s="779"/>
      <c r="J1812" s="426" t="s">
        <v>17</v>
      </c>
      <c r="K1812" s="425"/>
      <c r="L1812" s="419" t="s">
        <v>3</v>
      </c>
      <c r="M1812" s="424">
        <v>891.28</v>
      </c>
      <c r="P1812" s="405"/>
      <c r="R1812" s="405"/>
    </row>
    <row r="1813" spans="1:18" s="396" customFormat="1">
      <c r="A1813" s="785"/>
      <c r="B1813" s="394"/>
      <c r="C1813" s="374"/>
      <c r="D1813" s="394"/>
      <c r="E1813" s="394"/>
      <c r="F1813" s="394"/>
      <c r="G1813" s="423"/>
      <c r="H1813" s="422"/>
      <c r="I1813" s="421"/>
      <c r="J1813" s="420" t="s">
        <v>5</v>
      </c>
      <c r="K1813" s="419"/>
      <c r="L1813" s="419" t="s">
        <v>3</v>
      </c>
      <c r="M1813" s="418">
        <v>71</v>
      </c>
      <c r="P1813" s="405"/>
      <c r="R1813" s="405"/>
    </row>
    <row r="1814" spans="1:18" s="396" customFormat="1" ht="13.5" thickBot="1">
      <c r="A1814" s="786"/>
      <c r="B1814" s="417" t="s">
        <v>4991</v>
      </c>
      <c r="C1814" s="416" t="s">
        <v>307</v>
      </c>
      <c r="D1814" s="415">
        <v>43817</v>
      </c>
      <c r="E1814" s="414" t="s">
        <v>4</v>
      </c>
      <c r="F1814" s="413" t="s">
        <v>5399</v>
      </c>
      <c r="G1814" s="412"/>
      <c r="H1814" s="411"/>
      <c r="I1814" s="410"/>
      <c r="J1814" s="409" t="s">
        <v>4893</v>
      </c>
      <c r="K1814" s="408"/>
      <c r="L1814" s="407" t="s">
        <v>3</v>
      </c>
      <c r="M1814" s="406">
        <v>149.5</v>
      </c>
      <c r="P1814" s="405"/>
      <c r="R1814" s="405"/>
    </row>
    <row r="1815" spans="1:18" s="396" customFormat="1" ht="22.5">
      <c r="A1815" s="784">
        <v>360</v>
      </c>
      <c r="B1815" s="437" t="s">
        <v>76</v>
      </c>
      <c r="C1815" s="438" t="s">
        <v>78</v>
      </c>
      <c r="D1815" s="437" t="s">
        <v>23</v>
      </c>
      <c r="E1815" s="772" t="s">
        <v>80</v>
      </c>
      <c r="F1815" s="772"/>
      <c r="G1815" s="772" t="s">
        <v>71</v>
      </c>
      <c r="H1815" s="773"/>
      <c r="I1815" s="436"/>
      <c r="J1815" s="435"/>
      <c r="K1815" s="435"/>
      <c r="L1815" s="435"/>
      <c r="M1815" s="434"/>
      <c r="P1815" s="405"/>
      <c r="R1815" s="405"/>
    </row>
    <row r="1816" spans="1:18" s="396" customFormat="1" ht="30.6" customHeight="1">
      <c r="A1816" s="785"/>
      <c r="B1816" s="433" t="s">
        <v>5398</v>
      </c>
      <c r="C1816" s="433" t="s">
        <v>5397</v>
      </c>
      <c r="D1816" s="432">
        <v>43876</v>
      </c>
      <c r="E1816" s="431"/>
      <c r="F1816" s="430" t="s">
        <v>5396</v>
      </c>
      <c r="G1816" s="774" t="s">
        <v>423</v>
      </c>
      <c r="H1816" s="775"/>
      <c r="I1816" s="776"/>
      <c r="J1816" s="429" t="s">
        <v>6</v>
      </c>
      <c r="K1816" s="428"/>
      <c r="L1816" s="425" t="s">
        <v>3</v>
      </c>
      <c r="M1816" s="427">
        <v>756</v>
      </c>
      <c r="P1816" s="405"/>
      <c r="R1816" s="405"/>
    </row>
    <row r="1817" spans="1:18" s="396" customFormat="1" ht="22.5">
      <c r="A1817" s="785"/>
      <c r="B1817" s="394" t="s">
        <v>77</v>
      </c>
      <c r="C1817" s="374" t="s">
        <v>79</v>
      </c>
      <c r="D1817" s="394" t="s">
        <v>22</v>
      </c>
      <c r="E1817" s="758" t="s">
        <v>81</v>
      </c>
      <c r="F1817" s="758"/>
      <c r="G1817" s="777"/>
      <c r="H1817" s="778"/>
      <c r="I1817" s="779"/>
      <c r="J1817" s="426" t="s">
        <v>17</v>
      </c>
      <c r="K1817" s="425"/>
      <c r="L1817" s="419" t="s">
        <v>3</v>
      </c>
      <c r="M1817" s="424">
        <v>1692</v>
      </c>
      <c r="P1817" s="405"/>
      <c r="R1817" s="405"/>
    </row>
    <row r="1818" spans="1:18" s="396" customFormat="1">
      <c r="A1818" s="785"/>
      <c r="B1818" s="394"/>
      <c r="C1818" s="374"/>
      <c r="D1818" s="394"/>
      <c r="E1818" s="394"/>
      <c r="F1818" s="394"/>
      <c r="G1818" s="423"/>
      <c r="H1818" s="422"/>
      <c r="I1818" s="421"/>
      <c r="J1818" s="420" t="s">
        <v>5</v>
      </c>
      <c r="K1818" s="419"/>
      <c r="L1818" s="419" t="s">
        <v>3</v>
      </c>
      <c r="M1818" s="418">
        <v>851.5</v>
      </c>
      <c r="P1818" s="405"/>
      <c r="R1818" s="405"/>
    </row>
    <row r="1819" spans="1:18" s="396" customFormat="1" ht="31.15" customHeight="1" thickBot="1">
      <c r="A1819" s="786"/>
      <c r="B1819" s="417" t="s">
        <v>4954</v>
      </c>
      <c r="C1819" s="416" t="s">
        <v>423</v>
      </c>
      <c r="D1819" s="415">
        <v>43882</v>
      </c>
      <c r="E1819" s="414" t="s">
        <v>4</v>
      </c>
      <c r="F1819" s="413" t="s">
        <v>5074</v>
      </c>
      <c r="G1819" s="412"/>
      <c r="H1819" s="411"/>
      <c r="I1819" s="410"/>
      <c r="J1819" s="409" t="s">
        <v>4893</v>
      </c>
      <c r="K1819" s="408"/>
      <c r="L1819" s="407" t="s">
        <v>3</v>
      </c>
      <c r="M1819" s="406">
        <v>100</v>
      </c>
      <c r="P1819" s="405"/>
      <c r="R1819" s="405"/>
    </row>
    <row r="1820" spans="1:18" s="396" customFormat="1" ht="22.5">
      <c r="A1820" s="784">
        <v>361</v>
      </c>
      <c r="B1820" s="437" t="s">
        <v>76</v>
      </c>
      <c r="C1820" s="438" t="s">
        <v>78</v>
      </c>
      <c r="D1820" s="437" t="s">
        <v>23</v>
      </c>
      <c r="E1820" s="772" t="s">
        <v>80</v>
      </c>
      <c r="F1820" s="772"/>
      <c r="G1820" s="772" t="s">
        <v>71</v>
      </c>
      <c r="H1820" s="773"/>
      <c r="I1820" s="436"/>
      <c r="J1820" s="435"/>
      <c r="K1820" s="435"/>
      <c r="L1820" s="435"/>
      <c r="M1820" s="434"/>
      <c r="P1820" s="405"/>
      <c r="R1820" s="405"/>
    </row>
    <row r="1821" spans="1:18" s="396" customFormat="1" ht="78.75">
      <c r="A1821" s="785"/>
      <c r="B1821" s="433" t="s">
        <v>5395</v>
      </c>
      <c r="C1821" s="433" t="s">
        <v>5394</v>
      </c>
      <c r="D1821" s="432">
        <v>43890</v>
      </c>
      <c r="E1821" s="431"/>
      <c r="F1821" s="430" t="s">
        <v>4984</v>
      </c>
      <c r="G1821" s="774" t="s">
        <v>4983</v>
      </c>
      <c r="H1821" s="775"/>
      <c r="I1821" s="776"/>
      <c r="J1821" s="429" t="s">
        <v>6</v>
      </c>
      <c r="K1821" s="428"/>
      <c r="L1821" s="425" t="s">
        <v>3</v>
      </c>
      <c r="M1821" s="427">
        <v>4056</v>
      </c>
      <c r="P1821" s="405"/>
      <c r="R1821" s="405"/>
    </row>
    <row r="1822" spans="1:18" s="396" customFormat="1" ht="22.5">
      <c r="A1822" s="785"/>
      <c r="B1822" s="394" t="s">
        <v>77</v>
      </c>
      <c r="C1822" s="374" t="s">
        <v>79</v>
      </c>
      <c r="D1822" s="394" t="s">
        <v>22</v>
      </c>
      <c r="E1822" s="758" t="s">
        <v>81</v>
      </c>
      <c r="F1822" s="758"/>
      <c r="G1822" s="777"/>
      <c r="H1822" s="778"/>
      <c r="I1822" s="779"/>
      <c r="J1822" s="426" t="s">
        <v>17</v>
      </c>
      <c r="K1822" s="425"/>
      <c r="L1822" s="419" t="s">
        <v>3</v>
      </c>
      <c r="M1822" s="424">
        <v>1330.3</v>
      </c>
      <c r="P1822" s="405"/>
      <c r="R1822" s="405"/>
    </row>
    <row r="1823" spans="1:18" s="396" customFormat="1">
      <c r="A1823" s="785"/>
      <c r="B1823" s="394"/>
      <c r="C1823" s="374"/>
      <c r="D1823" s="394"/>
      <c r="E1823" s="394"/>
      <c r="F1823" s="394"/>
      <c r="G1823" s="423"/>
      <c r="H1823" s="422"/>
      <c r="I1823" s="421"/>
      <c r="J1823" s="420" t="s">
        <v>5</v>
      </c>
      <c r="K1823" s="419"/>
      <c r="L1823" s="419" t="s">
        <v>3</v>
      </c>
      <c r="M1823" s="418">
        <v>2254</v>
      </c>
      <c r="P1823" s="405"/>
      <c r="R1823" s="405"/>
    </row>
    <row r="1824" spans="1:18" s="396" customFormat="1" ht="13.5" thickBot="1">
      <c r="A1824" s="786"/>
      <c r="B1824" s="417" t="s">
        <v>5393</v>
      </c>
      <c r="C1824" s="416" t="s">
        <v>4983</v>
      </c>
      <c r="D1824" s="415">
        <v>43904</v>
      </c>
      <c r="E1824" s="414" t="s">
        <v>4</v>
      </c>
      <c r="F1824" s="413" t="s">
        <v>5392</v>
      </c>
      <c r="G1824" s="412"/>
      <c r="H1824" s="411"/>
      <c r="I1824" s="410"/>
      <c r="J1824" s="409" t="s">
        <v>4893</v>
      </c>
      <c r="K1824" s="408"/>
      <c r="L1824" s="407" t="s">
        <v>3</v>
      </c>
      <c r="M1824" s="406">
        <v>75</v>
      </c>
      <c r="P1824" s="405"/>
      <c r="R1824" s="405"/>
    </row>
    <row r="1825" spans="1:18" s="396" customFormat="1" ht="22.5">
      <c r="A1825" s="784">
        <v>362</v>
      </c>
      <c r="B1825" s="437" t="s">
        <v>76</v>
      </c>
      <c r="C1825" s="438" t="s">
        <v>78</v>
      </c>
      <c r="D1825" s="437" t="s">
        <v>23</v>
      </c>
      <c r="E1825" s="772" t="s">
        <v>80</v>
      </c>
      <c r="F1825" s="772"/>
      <c r="G1825" s="772" t="s">
        <v>71</v>
      </c>
      <c r="H1825" s="773"/>
      <c r="I1825" s="436"/>
      <c r="J1825" s="435"/>
      <c r="K1825" s="435"/>
      <c r="L1825" s="435"/>
      <c r="M1825" s="434"/>
      <c r="P1825" s="405"/>
      <c r="R1825" s="405"/>
    </row>
    <row r="1826" spans="1:18" s="396" customFormat="1" ht="67.5">
      <c r="A1826" s="785"/>
      <c r="B1826" s="433" t="s">
        <v>5389</v>
      </c>
      <c r="C1826" s="433" t="s">
        <v>5391</v>
      </c>
      <c r="D1826" s="432">
        <v>43773</v>
      </c>
      <c r="E1826" s="431"/>
      <c r="F1826" s="430" t="s">
        <v>4798</v>
      </c>
      <c r="G1826" s="774" t="s">
        <v>5390</v>
      </c>
      <c r="H1826" s="775"/>
      <c r="I1826" s="776"/>
      <c r="J1826" s="429" t="s">
        <v>6</v>
      </c>
      <c r="K1826" s="428"/>
      <c r="L1826" s="425" t="s">
        <v>3</v>
      </c>
      <c r="M1826" s="427">
        <v>876</v>
      </c>
      <c r="P1826" s="405"/>
      <c r="R1826" s="405"/>
    </row>
    <row r="1827" spans="1:18" s="396" customFormat="1" ht="22.5">
      <c r="A1827" s="785"/>
      <c r="B1827" s="394" t="s">
        <v>77</v>
      </c>
      <c r="C1827" s="374" t="s">
        <v>79</v>
      </c>
      <c r="D1827" s="394" t="s">
        <v>22</v>
      </c>
      <c r="E1827" s="758" t="s">
        <v>81</v>
      </c>
      <c r="F1827" s="758"/>
      <c r="G1827" s="777"/>
      <c r="H1827" s="778"/>
      <c r="I1827" s="779"/>
      <c r="J1827" s="426" t="s">
        <v>17</v>
      </c>
      <c r="K1827" s="425"/>
      <c r="L1827" s="419" t="s">
        <v>3</v>
      </c>
      <c r="M1827" s="424">
        <v>3311.46</v>
      </c>
      <c r="P1827" s="405"/>
      <c r="R1827" s="405"/>
    </row>
    <row r="1828" spans="1:18" s="396" customFormat="1">
      <c r="A1828" s="785"/>
      <c r="B1828" s="394"/>
      <c r="C1828" s="374"/>
      <c r="D1828" s="394"/>
      <c r="E1828" s="394"/>
      <c r="F1828" s="394"/>
      <c r="G1828" s="423"/>
      <c r="H1828" s="422"/>
      <c r="I1828" s="421"/>
      <c r="J1828" s="420" t="s">
        <v>5</v>
      </c>
      <c r="K1828" s="419"/>
      <c r="L1828" s="419" t="s">
        <v>3</v>
      </c>
      <c r="M1828" s="418">
        <v>660</v>
      </c>
      <c r="P1828" s="405"/>
      <c r="R1828" s="405"/>
    </row>
    <row r="1829" spans="1:18" s="396" customFormat="1" ht="23.25" thickBot="1">
      <c r="A1829" s="786"/>
      <c r="B1829" s="417" t="s">
        <v>4910</v>
      </c>
      <c r="C1829" s="416" t="s">
        <v>5390</v>
      </c>
      <c r="D1829" s="415">
        <v>43778</v>
      </c>
      <c r="E1829" s="414" t="s">
        <v>4</v>
      </c>
      <c r="F1829" s="413" t="s">
        <v>5271</v>
      </c>
      <c r="G1829" s="412"/>
      <c r="H1829" s="411"/>
      <c r="I1829" s="410"/>
      <c r="J1829" s="409" t="s">
        <v>4893</v>
      </c>
      <c r="K1829" s="408"/>
      <c r="L1829" s="407" t="s">
        <v>3</v>
      </c>
      <c r="M1829" s="406">
        <v>75</v>
      </c>
      <c r="P1829" s="405"/>
      <c r="R1829" s="405"/>
    </row>
    <row r="1830" spans="1:18" s="396" customFormat="1" ht="22.5">
      <c r="A1830" s="784">
        <v>363</v>
      </c>
      <c r="B1830" s="437" t="s">
        <v>76</v>
      </c>
      <c r="C1830" s="438" t="s">
        <v>78</v>
      </c>
      <c r="D1830" s="437" t="s">
        <v>23</v>
      </c>
      <c r="E1830" s="772" t="s">
        <v>80</v>
      </c>
      <c r="F1830" s="772"/>
      <c r="G1830" s="772" t="s">
        <v>71</v>
      </c>
      <c r="H1830" s="773"/>
      <c r="I1830" s="436"/>
      <c r="J1830" s="435"/>
      <c r="K1830" s="435"/>
      <c r="L1830" s="435"/>
      <c r="M1830" s="434"/>
      <c r="P1830" s="405"/>
      <c r="R1830" s="405"/>
    </row>
    <row r="1831" spans="1:18" s="396" customFormat="1" ht="78.75">
      <c r="A1831" s="785"/>
      <c r="B1831" s="433" t="s">
        <v>5389</v>
      </c>
      <c r="C1831" s="433" t="s">
        <v>5388</v>
      </c>
      <c r="D1831" s="432">
        <v>43806</v>
      </c>
      <c r="E1831" s="431"/>
      <c r="F1831" s="430" t="s">
        <v>5387</v>
      </c>
      <c r="G1831" s="774" t="s">
        <v>5386</v>
      </c>
      <c r="H1831" s="775"/>
      <c r="I1831" s="776"/>
      <c r="J1831" s="429" t="s">
        <v>6</v>
      </c>
      <c r="K1831" s="428"/>
      <c r="L1831" s="425" t="s">
        <v>3</v>
      </c>
      <c r="M1831" s="427">
        <v>2120</v>
      </c>
      <c r="P1831" s="405"/>
      <c r="R1831" s="405"/>
    </row>
    <row r="1832" spans="1:18" s="396" customFormat="1" ht="22.5">
      <c r="A1832" s="785"/>
      <c r="B1832" s="394" t="s">
        <v>77</v>
      </c>
      <c r="C1832" s="374" t="s">
        <v>79</v>
      </c>
      <c r="D1832" s="394" t="s">
        <v>22</v>
      </c>
      <c r="E1832" s="758" t="s">
        <v>81</v>
      </c>
      <c r="F1832" s="758"/>
      <c r="G1832" s="777"/>
      <c r="H1832" s="778"/>
      <c r="I1832" s="779"/>
      <c r="J1832" s="426" t="s">
        <v>17</v>
      </c>
      <c r="K1832" s="425"/>
      <c r="L1832" s="419" t="s">
        <v>3</v>
      </c>
      <c r="M1832" s="424">
        <v>2059.75</v>
      </c>
      <c r="P1832" s="405"/>
      <c r="R1832" s="405"/>
    </row>
    <row r="1833" spans="1:18" s="396" customFormat="1">
      <c r="A1833" s="785"/>
      <c r="B1833" s="394"/>
      <c r="C1833" s="374"/>
      <c r="D1833" s="394"/>
      <c r="E1833" s="394"/>
      <c r="F1833" s="394"/>
      <c r="G1833" s="423"/>
      <c r="H1833" s="422"/>
      <c r="I1833" s="421"/>
      <c r="J1833" s="420" t="s">
        <v>5</v>
      </c>
      <c r="K1833" s="419"/>
      <c r="L1833" s="419" t="s">
        <v>3</v>
      </c>
      <c r="M1833" s="418">
        <v>1065.75</v>
      </c>
      <c r="P1833" s="405"/>
      <c r="R1833" s="405"/>
    </row>
    <row r="1834" spans="1:18" s="396" customFormat="1" ht="23.25" thickBot="1">
      <c r="A1834" s="786"/>
      <c r="B1834" s="417" t="s">
        <v>4910</v>
      </c>
      <c r="C1834" s="416" t="s">
        <v>5386</v>
      </c>
      <c r="D1834" s="415">
        <v>43813</v>
      </c>
      <c r="E1834" s="414" t="s">
        <v>4</v>
      </c>
      <c r="F1834" s="413" t="s">
        <v>5385</v>
      </c>
      <c r="G1834" s="412"/>
      <c r="H1834" s="411"/>
      <c r="I1834" s="410"/>
      <c r="J1834" s="409" t="s">
        <v>4893</v>
      </c>
      <c r="K1834" s="408"/>
      <c r="L1834" s="407" t="s">
        <v>3</v>
      </c>
      <c r="M1834" s="406">
        <v>75</v>
      </c>
      <c r="P1834" s="405"/>
      <c r="R1834" s="405"/>
    </row>
    <row r="1835" spans="1:18" s="396" customFormat="1" ht="22.5">
      <c r="A1835" s="784">
        <v>364</v>
      </c>
      <c r="B1835" s="437" t="s">
        <v>76</v>
      </c>
      <c r="C1835" s="438" t="s">
        <v>78</v>
      </c>
      <c r="D1835" s="437" t="s">
        <v>23</v>
      </c>
      <c r="E1835" s="772" t="s">
        <v>80</v>
      </c>
      <c r="F1835" s="772"/>
      <c r="G1835" s="772" t="s">
        <v>71</v>
      </c>
      <c r="H1835" s="773"/>
      <c r="I1835" s="436"/>
      <c r="J1835" s="435"/>
      <c r="K1835" s="435"/>
      <c r="L1835" s="435"/>
      <c r="M1835" s="434"/>
      <c r="P1835" s="405"/>
      <c r="R1835" s="405"/>
    </row>
    <row r="1836" spans="1:18" s="396" customFormat="1" ht="20.45" customHeight="1">
      <c r="A1836" s="785"/>
      <c r="B1836" s="433" t="s">
        <v>5384</v>
      </c>
      <c r="C1836" s="433" t="s">
        <v>5383</v>
      </c>
      <c r="D1836" s="432">
        <v>43773</v>
      </c>
      <c r="E1836" s="431"/>
      <c r="F1836" s="430" t="s">
        <v>5183</v>
      </c>
      <c r="G1836" s="774" t="s">
        <v>3234</v>
      </c>
      <c r="H1836" s="775"/>
      <c r="I1836" s="776"/>
      <c r="J1836" s="429" t="s">
        <v>6</v>
      </c>
      <c r="K1836" s="428"/>
      <c r="L1836" s="425" t="s">
        <v>3</v>
      </c>
      <c r="M1836" s="427">
        <v>894</v>
      </c>
      <c r="P1836" s="405"/>
      <c r="R1836" s="405"/>
    </row>
    <row r="1837" spans="1:18" s="396" customFormat="1" ht="22.5">
      <c r="A1837" s="785"/>
      <c r="B1837" s="394" t="s">
        <v>77</v>
      </c>
      <c r="C1837" s="374" t="s">
        <v>79</v>
      </c>
      <c r="D1837" s="394" t="s">
        <v>22</v>
      </c>
      <c r="E1837" s="758" t="s">
        <v>81</v>
      </c>
      <c r="F1837" s="758"/>
      <c r="G1837" s="777"/>
      <c r="H1837" s="778"/>
      <c r="I1837" s="779"/>
      <c r="J1837" s="426" t="s">
        <v>17</v>
      </c>
      <c r="K1837" s="425"/>
      <c r="L1837" s="419" t="s">
        <v>3</v>
      </c>
      <c r="M1837" s="424">
        <v>491.61</v>
      </c>
      <c r="P1837" s="405"/>
      <c r="R1837" s="405"/>
    </row>
    <row r="1838" spans="1:18" s="396" customFormat="1">
      <c r="A1838" s="785"/>
      <c r="B1838" s="394"/>
      <c r="C1838" s="374"/>
      <c r="D1838" s="394"/>
      <c r="E1838" s="394"/>
      <c r="F1838" s="394"/>
      <c r="G1838" s="423"/>
      <c r="H1838" s="422"/>
      <c r="I1838" s="421"/>
      <c r="J1838" s="420" t="s">
        <v>5</v>
      </c>
      <c r="K1838" s="419"/>
      <c r="L1838" s="419"/>
      <c r="M1838" s="418"/>
      <c r="P1838" s="405"/>
      <c r="R1838" s="405"/>
    </row>
    <row r="1839" spans="1:18" s="396" customFormat="1" ht="23.25" thickBot="1">
      <c r="A1839" s="786"/>
      <c r="B1839" s="417" t="s">
        <v>4910</v>
      </c>
      <c r="C1839" s="416" t="s">
        <v>3234</v>
      </c>
      <c r="D1839" s="415">
        <v>43776</v>
      </c>
      <c r="E1839" s="414" t="s">
        <v>4</v>
      </c>
      <c r="F1839" s="413" t="s">
        <v>5382</v>
      </c>
      <c r="G1839" s="412"/>
      <c r="H1839" s="411"/>
      <c r="I1839" s="410"/>
      <c r="J1839" s="409" t="s">
        <v>4893</v>
      </c>
      <c r="K1839" s="408"/>
      <c r="L1839" s="407"/>
      <c r="M1839" s="406"/>
      <c r="P1839" s="405"/>
      <c r="R1839" s="405"/>
    </row>
    <row r="1840" spans="1:18" s="396" customFormat="1" ht="22.5">
      <c r="A1840" s="784">
        <v>365</v>
      </c>
      <c r="B1840" s="437" t="s">
        <v>76</v>
      </c>
      <c r="C1840" s="438" t="s">
        <v>78</v>
      </c>
      <c r="D1840" s="437" t="s">
        <v>23</v>
      </c>
      <c r="E1840" s="772" t="s">
        <v>80</v>
      </c>
      <c r="F1840" s="772"/>
      <c r="G1840" s="772" t="s">
        <v>71</v>
      </c>
      <c r="H1840" s="773"/>
      <c r="I1840" s="436"/>
      <c r="J1840" s="435"/>
      <c r="K1840" s="435"/>
      <c r="L1840" s="435"/>
      <c r="M1840" s="434"/>
      <c r="P1840" s="405"/>
      <c r="R1840" s="405"/>
    </row>
    <row r="1841" spans="1:18" s="396" customFormat="1" ht="30.6" customHeight="1">
      <c r="A1841" s="785"/>
      <c r="B1841" s="433" t="s">
        <v>5381</v>
      </c>
      <c r="C1841" s="433" t="s">
        <v>5380</v>
      </c>
      <c r="D1841" s="432">
        <v>43912</v>
      </c>
      <c r="E1841" s="431"/>
      <c r="F1841" s="430" t="s">
        <v>5379</v>
      </c>
      <c r="G1841" s="774" t="s">
        <v>5080</v>
      </c>
      <c r="H1841" s="775"/>
      <c r="I1841" s="776"/>
      <c r="J1841" s="429" t="s">
        <v>6</v>
      </c>
      <c r="K1841" s="428"/>
      <c r="L1841" s="425" t="s">
        <v>3</v>
      </c>
      <c r="M1841" s="427">
        <v>600</v>
      </c>
      <c r="P1841" s="405"/>
      <c r="R1841" s="405"/>
    </row>
    <row r="1842" spans="1:18" s="396" customFormat="1" ht="22.5">
      <c r="A1842" s="785"/>
      <c r="B1842" s="394" t="s">
        <v>77</v>
      </c>
      <c r="C1842" s="374" t="s">
        <v>79</v>
      </c>
      <c r="D1842" s="394" t="s">
        <v>22</v>
      </c>
      <c r="E1842" s="758" t="s">
        <v>81</v>
      </c>
      <c r="F1842" s="758"/>
      <c r="G1842" s="777"/>
      <c r="H1842" s="778"/>
      <c r="I1842" s="779"/>
      <c r="J1842" s="426" t="s">
        <v>17</v>
      </c>
      <c r="K1842" s="425"/>
      <c r="L1842" s="419" t="s">
        <v>3</v>
      </c>
      <c r="M1842" s="424">
        <v>402.85</v>
      </c>
      <c r="P1842" s="405"/>
      <c r="R1842" s="405"/>
    </row>
    <row r="1843" spans="1:18" s="396" customFormat="1">
      <c r="A1843" s="785"/>
      <c r="B1843" s="394"/>
      <c r="C1843" s="374"/>
      <c r="D1843" s="394"/>
      <c r="E1843" s="394"/>
      <c r="F1843" s="394"/>
      <c r="G1843" s="423"/>
      <c r="H1843" s="422"/>
      <c r="I1843" s="421"/>
      <c r="J1843" s="420" t="s">
        <v>5</v>
      </c>
      <c r="K1843" s="419"/>
      <c r="L1843" s="419" t="s">
        <v>3</v>
      </c>
      <c r="M1843" s="418">
        <v>200</v>
      </c>
      <c r="P1843" s="405"/>
      <c r="R1843" s="405"/>
    </row>
    <row r="1844" spans="1:18" s="396" customFormat="1" ht="23.25" thickBot="1">
      <c r="A1844" s="786"/>
      <c r="B1844" s="417" t="s">
        <v>4910</v>
      </c>
      <c r="C1844" s="416" t="s">
        <v>5080</v>
      </c>
      <c r="D1844" s="415">
        <v>43915</v>
      </c>
      <c r="E1844" s="414" t="s">
        <v>4</v>
      </c>
      <c r="F1844" s="413" t="s">
        <v>5017</v>
      </c>
      <c r="G1844" s="412"/>
      <c r="H1844" s="411"/>
      <c r="I1844" s="410"/>
      <c r="J1844" s="409" t="s">
        <v>4893</v>
      </c>
      <c r="K1844" s="408"/>
      <c r="L1844" s="407"/>
      <c r="M1844" s="406"/>
      <c r="P1844" s="405"/>
      <c r="R1844" s="405"/>
    </row>
    <row r="1845" spans="1:18" s="396" customFormat="1" ht="22.5">
      <c r="A1845" s="784">
        <v>366</v>
      </c>
      <c r="B1845" s="437" t="s">
        <v>76</v>
      </c>
      <c r="C1845" s="438" t="s">
        <v>78</v>
      </c>
      <c r="D1845" s="437" t="s">
        <v>23</v>
      </c>
      <c r="E1845" s="772" t="s">
        <v>80</v>
      </c>
      <c r="F1845" s="772"/>
      <c r="G1845" s="772" t="s">
        <v>71</v>
      </c>
      <c r="H1845" s="773"/>
      <c r="I1845" s="436"/>
      <c r="J1845" s="435"/>
      <c r="K1845" s="435"/>
      <c r="L1845" s="435"/>
      <c r="M1845" s="434"/>
      <c r="P1845" s="405"/>
      <c r="R1845" s="405"/>
    </row>
    <row r="1846" spans="1:18" s="396" customFormat="1" ht="30.6" customHeight="1">
      <c r="A1846" s="785"/>
      <c r="B1846" s="433" t="s">
        <v>5378</v>
      </c>
      <c r="C1846" s="433" t="s">
        <v>5377</v>
      </c>
      <c r="D1846" s="432">
        <v>43739</v>
      </c>
      <c r="E1846" s="431"/>
      <c r="F1846" s="430" t="s">
        <v>4965</v>
      </c>
      <c r="G1846" s="774" t="s">
        <v>4953</v>
      </c>
      <c r="H1846" s="775"/>
      <c r="I1846" s="776"/>
      <c r="J1846" s="429" t="s">
        <v>6</v>
      </c>
      <c r="K1846" s="428"/>
      <c r="L1846" s="425" t="s">
        <v>3</v>
      </c>
      <c r="M1846" s="427">
        <v>480</v>
      </c>
      <c r="P1846" s="405"/>
      <c r="R1846" s="405"/>
    </row>
    <row r="1847" spans="1:18" s="396" customFormat="1" ht="22.5">
      <c r="A1847" s="785"/>
      <c r="B1847" s="394" t="s">
        <v>77</v>
      </c>
      <c r="C1847" s="374" t="s">
        <v>79</v>
      </c>
      <c r="D1847" s="394" t="s">
        <v>22</v>
      </c>
      <c r="E1847" s="758" t="s">
        <v>81</v>
      </c>
      <c r="F1847" s="758"/>
      <c r="G1847" s="777"/>
      <c r="H1847" s="778"/>
      <c r="I1847" s="779"/>
      <c r="J1847" s="426" t="s">
        <v>17</v>
      </c>
      <c r="K1847" s="425"/>
      <c r="L1847" s="419" t="s">
        <v>3</v>
      </c>
      <c r="M1847" s="424">
        <v>246.6</v>
      </c>
      <c r="P1847" s="405"/>
      <c r="R1847" s="405"/>
    </row>
    <row r="1848" spans="1:18" s="396" customFormat="1">
      <c r="A1848" s="785"/>
      <c r="B1848" s="394"/>
      <c r="C1848" s="374"/>
      <c r="D1848" s="394"/>
      <c r="E1848" s="394"/>
      <c r="F1848" s="394"/>
      <c r="G1848" s="423"/>
      <c r="H1848" s="422"/>
      <c r="I1848" s="421"/>
      <c r="J1848" s="420" t="s">
        <v>5</v>
      </c>
      <c r="K1848" s="419"/>
      <c r="L1848" s="419"/>
      <c r="M1848" s="418"/>
      <c r="P1848" s="405"/>
      <c r="R1848" s="405"/>
    </row>
    <row r="1849" spans="1:18" s="396" customFormat="1" ht="23.25" thickBot="1">
      <c r="A1849" s="786"/>
      <c r="B1849" s="417" t="s">
        <v>5376</v>
      </c>
      <c r="C1849" s="416" t="s">
        <v>4953</v>
      </c>
      <c r="D1849" s="415">
        <v>43741</v>
      </c>
      <c r="E1849" s="414" t="s">
        <v>4</v>
      </c>
      <c r="F1849" s="413" t="s">
        <v>5375</v>
      </c>
      <c r="G1849" s="412"/>
      <c r="H1849" s="411"/>
      <c r="I1849" s="410"/>
      <c r="J1849" s="409" t="s">
        <v>4893</v>
      </c>
      <c r="K1849" s="408"/>
      <c r="L1849" s="407"/>
      <c r="M1849" s="406"/>
      <c r="P1849" s="405"/>
      <c r="R1849" s="405"/>
    </row>
    <row r="1850" spans="1:18" s="396" customFormat="1" ht="22.5">
      <c r="A1850" s="784">
        <v>367</v>
      </c>
      <c r="B1850" s="437" t="s">
        <v>76</v>
      </c>
      <c r="C1850" s="438" t="s">
        <v>78</v>
      </c>
      <c r="D1850" s="437" t="s">
        <v>23</v>
      </c>
      <c r="E1850" s="772" t="s">
        <v>80</v>
      </c>
      <c r="F1850" s="772"/>
      <c r="G1850" s="772" t="s">
        <v>71</v>
      </c>
      <c r="H1850" s="773"/>
      <c r="I1850" s="436"/>
      <c r="J1850" s="435"/>
      <c r="K1850" s="435"/>
      <c r="L1850" s="435"/>
      <c r="M1850" s="434"/>
      <c r="P1850" s="405"/>
      <c r="R1850" s="405"/>
    </row>
    <row r="1851" spans="1:18" s="396" customFormat="1" ht="56.25">
      <c r="A1851" s="785"/>
      <c r="B1851" s="433" t="s">
        <v>5374</v>
      </c>
      <c r="C1851" s="433" t="s">
        <v>5373</v>
      </c>
      <c r="D1851" s="432">
        <v>43750</v>
      </c>
      <c r="E1851" s="431"/>
      <c r="F1851" s="430" t="s">
        <v>4984</v>
      </c>
      <c r="G1851" s="774" t="s">
        <v>307</v>
      </c>
      <c r="H1851" s="775"/>
      <c r="I1851" s="776"/>
      <c r="J1851" s="429" t="s">
        <v>6</v>
      </c>
      <c r="K1851" s="428"/>
      <c r="L1851" s="425" t="s">
        <v>3</v>
      </c>
      <c r="M1851" s="427">
        <v>936</v>
      </c>
      <c r="P1851" s="405"/>
      <c r="R1851" s="405"/>
    </row>
    <row r="1852" spans="1:18" s="396" customFormat="1" ht="22.5">
      <c r="A1852" s="785"/>
      <c r="B1852" s="394" t="s">
        <v>77</v>
      </c>
      <c r="C1852" s="374" t="s">
        <v>79</v>
      </c>
      <c r="D1852" s="394" t="s">
        <v>22</v>
      </c>
      <c r="E1852" s="758" t="s">
        <v>81</v>
      </c>
      <c r="F1852" s="758"/>
      <c r="G1852" s="777"/>
      <c r="H1852" s="778"/>
      <c r="I1852" s="779"/>
      <c r="J1852" s="426" t="s">
        <v>17</v>
      </c>
      <c r="K1852" s="425"/>
      <c r="L1852" s="419" t="s">
        <v>3</v>
      </c>
      <c r="M1852" s="424">
        <v>3398.23</v>
      </c>
      <c r="P1852" s="405"/>
      <c r="R1852" s="405"/>
    </row>
    <row r="1853" spans="1:18" s="396" customFormat="1">
      <c r="A1853" s="785"/>
      <c r="B1853" s="394"/>
      <c r="C1853" s="374"/>
      <c r="D1853" s="394"/>
      <c r="E1853" s="394"/>
      <c r="F1853" s="394"/>
      <c r="G1853" s="423"/>
      <c r="H1853" s="422"/>
      <c r="I1853" s="421"/>
      <c r="J1853" s="420" t="s">
        <v>5</v>
      </c>
      <c r="K1853" s="419"/>
      <c r="L1853" s="419" t="s">
        <v>3</v>
      </c>
      <c r="M1853" s="418">
        <v>258</v>
      </c>
      <c r="P1853" s="405"/>
      <c r="R1853" s="405"/>
    </row>
    <row r="1854" spans="1:18" s="396" customFormat="1" ht="13.5" thickBot="1">
      <c r="A1854" s="786"/>
      <c r="B1854" s="417" t="s">
        <v>3614</v>
      </c>
      <c r="C1854" s="416" t="s">
        <v>307</v>
      </c>
      <c r="D1854" s="415">
        <v>43753</v>
      </c>
      <c r="E1854" s="414" t="s">
        <v>4</v>
      </c>
      <c r="F1854" s="413" t="s">
        <v>5372</v>
      </c>
      <c r="G1854" s="412"/>
      <c r="H1854" s="411"/>
      <c r="I1854" s="410"/>
      <c r="J1854" s="409" t="s">
        <v>4893</v>
      </c>
      <c r="K1854" s="408"/>
      <c r="L1854" s="407"/>
      <c r="M1854" s="406"/>
      <c r="P1854" s="405"/>
      <c r="R1854" s="405"/>
    </row>
    <row r="1855" spans="1:18" s="396" customFormat="1" ht="22.5">
      <c r="A1855" s="784">
        <v>368</v>
      </c>
      <c r="B1855" s="437" t="s">
        <v>76</v>
      </c>
      <c r="C1855" s="438" t="s">
        <v>78</v>
      </c>
      <c r="D1855" s="437" t="s">
        <v>23</v>
      </c>
      <c r="E1855" s="772" t="s">
        <v>80</v>
      </c>
      <c r="F1855" s="772"/>
      <c r="G1855" s="772" t="s">
        <v>71</v>
      </c>
      <c r="H1855" s="773"/>
      <c r="I1855" s="436"/>
      <c r="J1855" s="435"/>
      <c r="K1855" s="435"/>
      <c r="L1855" s="435"/>
      <c r="M1855" s="434"/>
      <c r="P1855" s="405"/>
      <c r="R1855" s="405"/>
    </row>
    <row r="1856" spans="1:18" s="396" customFormat="1" ht="56.25">
      <c r="A1856" s="785"/>
      <c r="B1856" s="433" t="s">
        <v>5370</v>
      </c>
      <c r="C1856" s="433" t="s">
        <v>5371</v>
      </c>
      <c r="D1856" s="432">
        <v>43743</v>
      </c>
      <c r="E1856" s="431"/>
      <c r="F1856" s="430" t="s">
        <v>4984</v>
      </c>
      <c r="G1856" s="774" t="s">
        <v>4983</v>
      </c>
      <c r="H1856" s="775"/>
      <c r="I1856" s="776"/>
      <c r="J1856" s="429" t="s">
        <v>6</v>
      </c>
      <c r="K1856" s="428"/>
      <c r="L1856" s="425" t="s">
        <v>3</v>
      </c>
      <c r="M1856" s="427">
        <v>1248</v>
      </c>
      <c r="P1856" s="405"/>
      <c r="R1856" s="405"/>
    </row>
    <row r="1857" spans="1:18" s="396" customFormat="1" ht="22.5">
      <c r="A1857" s="785"/>
      <c r="B1857" s="394" t="s">
        <v>77</v>
      </c>
      <c r="C1857" s="374" t="s">
        <v>79</v>
      </c>
      <c r="D1857" s="394" t="s">
        <v>22</v>
      </c>
      <c r="E1857" s="758" t="s">
        <v>81</v>
      </c>
      <c r="F1857" s="758"/>
      <c r="G1857" s="777"/>
      <c r="H1857" s="778"/>
      <c r="I1857" s="779"/>
      <c r="J1857" s="426" t="s">
        <v>17</v>
      </c>
      <c r="K1857" s="425"/>
      <c r="L1857" s="419" t="s">
        <v>3</v>
      </c>
      <c r="M1857" s="424">
        <v>1094.28</v>
      </c>
      <c r="P1857" s="405"/>
      <c r="R1857" s="405"/>
    </row>
    <row r="1858" spans="1:18" s="396" customFormat="1">
      <c r="A1858" s="785"/>
      <c r="B1858" s="394"/>
      <c r="C1858" s="374"/>
      <c r="D1858" s="394"/>
      <c r="E1858" s="394"/>
      <c r="F1858" s="394"/>
      <c r="G1858" s="423"/>
      <c r="H1858" s="422"/>
      <c r="I1858" s="421"/>
      <c r="J1858" s="420" t="s">
        <v>5</v>
      </c>
      <c r="K1858" s="419"/>
      <c r="L1858" s="419"/>
      <c r="M1858" s="418"/>
      <c r="P1858" s="405"/>
      <c r="R1858" s="405"/>
    </row>
    <row r="1859" spans="1:18" s="396" customFormat="1" ht="23.25" thickBot="1">
      <c r="A1859" s="786"/>
      <c r="B1859" s="417" t="s">
        <v>5365</v>
      </c>
      <c r="C1859" s="416" t="s">
        <v>4983</v>
      </c>
      <c r="D1859" s="415">
        <v>43748</v>
      </c>
      <c r="E1859" s="414" t="s">
        <v>4</v>
      </c>
      <c r="F1859" s="413" t="s">
        <v>4982</v>
      </c>
      <c r="G1859" s="412"/>
      <c r="H1859" s="411"/>
      <c r="I1859" s="410"/>
      <c r="J1859" s="409" t="s">
        <v>4893</v>
      </c>
      <c r="K1859" s="408"/>
      <c r="L1859" s="407"/>
      <c r="M1859" s="406"/>
      <c r="P1859" s="405"/>
      <c r="R1859" s="405"/>
    </row>
    <row r="1860" spans="1:18" s="396" customFormat="1" ht="22.5">
      <c r="A1860" s="784">
        <v>369</v>
      </c>
      <c r="B1860" s="437" t="s">
        <v>76</v>
      </c>
      <c r="C1860" s="438" t="s">
        <v>78</v>
      </c>
      <c r="D1860" s="437" t="s">
        <v>23</v>
      </c>
      <c r="E1860" s="772" t="s">
        <v>80</v>
      </c>
      <c r="F1860" s="772"/>
      <c r="G1860" s="772" t="s">
        <v>71</v>
      </c>
      <c r="H1860" s="773"/>
      <c r="I1860" s="436"/>
      <c r="J1860" s="435"/>
      <c r="K1860" s="435"/>
      <c r="L1860" s="435"/>
      <c r="M1860" s="434"/>
      <c r="P1860" s="405"/>
      <c r="R1860" s="405"/>
    </row>
    <row r="1861" spans="1:18" s="396" customFormat="1" ht="30.6" customHeight="1">
      <c r="A1861" s="785"/>
      <c r="B1861" s="433" t="s">
        <v>5370</v>
      </c>
      <c r="C1861" s="433" t="s">
        <v>5369</v>
      </c>
      <c r="D1861" s="432">
        <v>43778</v>
      </c>
      <c r="E1861" s="431"/>
      <c r="F1861" s="430" t="s">
        <v>4984</v>
      </c>
      <c r="G1861" s="774" t="s">
        <v>4983</v>
      </c>
      <c r="H1861" s="775"/>
      <c r="I1861" s="776"/>
      <c r="J1861" s="429" t="s">
        <v>6</v>
      </c>
      <c r="K1861" s="428"/>
      <c r="L1861" s="425" t="s">
        <v>3</v>
      </c>
      <c r="M1861" s="427">
        <v>1248</v>
      </c>
      <c r="P1861" s="405"/>
      <c r="R1861" s="405"/>
    </row>
    <row r="1862" spans="1:18" s="396" customFormat="1" ht="22.5">
      <c r="A1862" s="785"/>
      <c r="B1862" s="394" t="s">
        <v>77</v>
      </c>
      <c r="C1862" s="374" t="s">
        <v>79</v>
      </c>
      <c r="D1862" s="394" t="s">
        <v>22</v>
      </c>
      <c r="E1862" s="758" t="s">
        <v>81</v>
      </c>
      <c r="F1862" s="758"/>
      <c r="G1862" s="777"/>
      <c r="H1862" s="778"/>
      <c r="I1862" s="779"/>
      <c r="J1862" s="426" t="s">
        <v>17</v>
      </c>
      <c r="K1862" s="425"/>
      <c r="L1862" s="419" t="s">
        <v>3</v>
      </c>
      <c r="M1862" s="424">
        <v>2556.23</v>
      </c>
      <c r="P1862" s="405"/>
      <c r="R1862" s="405"/>
    </row>
    <row r="1863" spans="1:18" s="396" customFormat="1">
      <c r="A1863" s="785"/>
      <c r="B1863" s="394"/>
      <c r="C1863" s="374"/>
      <c r="D1863" s="394"/>
      <c r="E1863" s="394"/>
      <c r="F1863" s="394"/>
      <c r="G1863" s="423"/>
      <c r="H1863" s="422"/>
      <c r="I1863" s="421"/>
      <c r="J1863" s="420" t="s">
        <v>5</v>
      </c>
      <c r="K1863" s="419"/>
      <c r="L1863" s="419"/>
      <c r="M1863" s="418"/>
      <c r="P1863" s="405"/>
      <c r="R1863" s="405"/>
    </row>
    <row r="1864" spans="1:18" s="396" customFormat="1" ht="23.25" thickBot="1">
      <c r="A1864" s="786"/>
      <c r="B1864" s="417" t="s">
        <v>5365</v>
      </c>
      <c r="C1864" s="416" t="s">
        <v>4983</v>
      </c>
      <c r="D1864" s="415">
        <v>43783</v>
      </c>
      <c r="E1864" s="414" t="s">
        <v>4</v>
      </c>
      <c r="F1864" s="413" t="s">
        <v>5368</v>
      </c>
      <c r="G1864" s="412"/>
      <c r="H1864" s="411"/>
      <c r="I1864" s="410"/>
      <c r="J1864" s="409" t="s">
        <v>4893</v>
      </c>
      <c r="K1864" s="408"/>
      <c r="L1864" s="407"/>
      <c r="M1864" s="406"/>
      <c r="P1864" s="405"/>
      <c r="R1864" s="405"/>
    </row>
    <row r="1865" spans="1:18" s="396" customFormat="1" ht="22.5">
      <c r="A1865" s="784">
        <v>370</v>
      </c>
      <c r="B1865" s="437" t="s">
        <v>76</v>
      </c>
      <c r="C1865" s="438" t="s">
        <v>78</v>
      </c>
      <c r="D1865" s="437" t="s">
        <v>23</v>
      </c>
      <c r="E1865" s="772" t="s">
        <v>80</v>
      </c>
      <c r="F1865" s="772"/>
      <c r="G1865" s="772" t="s">
        <v>71</v>
      </c>
      <c r="H1865" s="773"/>
      <c r="I1865" s="436"/>
      <c r="J1865" s="435"/>
      <c r="K1865" s="435"/>
      <c r="L1865" s="435"/>
      <c r="M1865" s="434"/>
      <c r="P1865" s="405"/>
      <c r="R1865" s="405"/>
    </row>
    <row r="1866" spans="1:18" s="396" customFormat="1" ht="40.9" customHeight="1">
      <c r="A1866" s="785"/>
      <c r="B1866" s="433" t="s">
        <v>5367</v>
      </c>
      <c r="C1866" s="433" t="s">
        <v>5366</v>
      </c>
      <c r="D1866" s="432">
        <v>43802</v>
      </c>
      <c r="E1866" s="431"/>
      <c r="F1866" s="430" t="s">
        <v>4965</v>
      </c>
      <c r="G1866" s="774" t="s">
        <v>5364</v>
      </c>
      <c r="H1866" s="775"/>
      <c r="I1866" s="776"/>
      <c r="J1866" s="429" t="s">
        <v>6</v>
      </c>
      <c r="K1866" s="428"/>
      <c r="L1866" s="425" t="s">
        <v>3</v>
      </c>
      <c r="M1866" s="427">
        <v>368</v>
      </c>
      <c r="P1866" s="405"/>
      <c r="R1866" s="405"/>
    </row>
    <row r="1867" spans="1:18" s="396" customFormat="1" ht="22.5">
      <c r="A1867" s="785"/>
      <c r="B1867" s="394" t="s">
        <v>77</v>
      </c>
      <c r="C1867" s="374" t="s">
        <v>79</v>
      </c>
      <c r="D1867" s="394" t="s">
        <v>22</v>
      </c>
      <c r="E1867" s="758" t="s">
        <v>81</v>
      </c>
      <c r="F1867" s="758"/>
      <c r="G1867" s="777"/>
      <c r="H1867" s="778"/>
      <c r="I1867" s="779"/>
      <c r="J1867" s="426" t="s">
        <v>17</v>
      </c>
      <c r="K1867" s="425"/>
      <c r="L1867" s="419" t="s">
        <v>3</v>
      </c>
      <c r="M1867" s="424">
        <v>784.99</v>
      </c>
      <c r="P1867" s="405"/>
      <c r="R1867" s="405"/>
    </row>
    <row r="1868" spans="1:18" s="396" customFormat="1">
      <c r="A1868" s="785"/>
      <c r="B1868" s="394"/>
      <c r="C1868" s="374"/>
      <c r="D1868" s="394"/>
      <c r="E1868" s="394"/>
      <c r="F1868" s="394"/>
      <c r="G1868" s="423"/>
      <c r="H1868" s="422"/>
      <c r="I1868" s="421"/>
      <c r="J1868" s="420" t="s">
        <v>5</v>
      </c>
      <c r="K1868" s="419"/>
      <c r="L1868" s="419" t="s">
        <v>3</v>
      </c>
      <c r="M1868" s="418">
        <v>53</v>
      </c>
      <c r="P1868" s="405"/>
      <c r="R1868" s="405"/>
    </row>
    <row r="1869" spans="1:18" s="396" customFormat="1" ht="23.25" thickBot="1">
      <c r="A1869" s="786"/>
      <c r="B1869" s="417" t="s">
        <v>5365</v>
      </c>
      <c r="C1869" s="416" t="s">
        <v>5364</v>
      </c>
      <c r="D1869" s="415">
        <v>43804</v>
      </c>
      <c r="E1869" s="414" t="s">
        <v>4</v>
      </c>
      <c r="F1869" s="413" t="s">
        <v>5363</v>
      </c>
      <c r="G1869" s="412"/>
      <c r="H1869" s="411"/>
      <c r="I1869" s="410"/>
      <c r="J1869" s="409" t="s">
        <v>4893</v>
      </c>
      <c r="K1869" s="408"/>
      <c r="L1869" s="407" t="s">
        <v>3</v>
      </c>
      <c r="M1869" s="406">
        <v>56</v>
      </c>
      <c r="P1869" s="405"/>
      <c r="R1869" s="405"/>
    </row>
    <row r="1870" spans="1:18" s="396" customFormat="1" ht="22.5">
      <c r="A1870" s="784">
        <v>371</v>
      </c>
      <c r="B1870" s="437" t="s">
        <v>76</v>
      </c>
      <c r="C1870" s="438" t="s">
        <v>78</v>
      </c>
      <c r="D1870" s="437" t="s">
        <v>23</v>
      </c>
      <c r="E1870" s="772" t="s">
        <v>80</v>
      </c>
      <c r="F1870" s="772"/>
      <c r="G1870" s="772" t="s">
        <v>71</v>
      </c>
      <c r="H1870" s="773"/>
      <c r="I1870" s="436"/>
      <c r="J1870" s="435"/>
      <c r="K1870" s="435"/>
      <c r="L1870" s="435"/>
      <c r="M1870" s="434"/>
      <c r="P1870" s="405"/>
      <c r="R1870" s="405"/>
    </row>
    <row r="1871" spans="1:18" s="396" customFormat="1" ht="20.45" customHeight="1">
      <c r="A1871" s="785"/>
      <c r="B1871" s="433" t="s">
        <v>5362</v>
      </c>
      <c r="C1871" s="433" t="s">
        <v>5361</v>
      </c>
      <c r="D1871" s="432">
        <v>43771</v>
      </c>
      <c r="E1871" s="431"/>
      <c r="F1871" s="430" t="s">
        <v>5023</v>
      </c>
      <c r="G1871" s="774" t="s">
        <v>4983</v>
      </c>
      <c r="H1871" s="775"/>
      <c r="I1871" s="776"/>
      <c r="J1871" s="429" t="s">
        <v>6</v>
      </c>
      <c r="K1871" s="428"/>
      <c r="L1871" s="425" t="s">
        <v>3</v>
      </c>
      <c r="M1871" s="427">
        <v>1368</v>
      </c>
      <c r="P1871" s="405"/>
      <c r="R1871" s="405"/>
    </row>
    <row r="1872" spans="1:18" s="396" customFormat="1" ht="22.5">
      <c r="A1872" s="785"/>
      <c r="B1872" s="394" t="s">
        <v>77</v>
      </c>
      <c r="C1872" s="374" t="s">
        <v>79</v>
      </c>
      <c r="D1872" s="394" t="s">
        <v>22</v>
      </c>
      <c r="E1872" s="758" t="s">
        <v>81</v>
      </c>
      <c r="F1872" s="758"/>
      <c r="G1872" s="777"/>
      <c r="H1872" s="778"/>
      <c r="I1872" s="779"/>
      <c r="J1872" s="426" t="s">
        <v>17</v>
      </c>
      <c r="K1872" s="425"/>
      <c r="L1872" s="419" t="s">
        <v>3</v>
      </c>
      <c r="M1872" s="424">
        <v>1374.97</v>
      </c>
      <c r="P1872" s="405"/>
      <c r="R1872" s="405"/>
    </row>
    <row r="1873" spans="1:18" s="396" customFormat="1">
      <c r="A1873" s="785"/>
      <c r="B1873" s="394"/>
      <c r="C1873" s="374"/>
      <c r="D1873" s="394"/>
      <c r="E1873" s="394"/>
      <c r="F1873" s="394"/>
      <c r="G1873" s="423"/>
      <c r="H1873" s="422"/>
      <c r="I1873" s="421"/>
      <c r="J1873" s="420" t="s">
        <v>5</v>
      </c>
      <c r="K1873" s="419"/>
      <c r="L1873" s="419" t="s">
        <v>3</v>
      </c>
      <c r="M1873" s="418">
        <v>1088</v>
      </c>
      <c r="P1873" s="405"/>
      <c r="R1873" s="405"/>
    </row>
    <row r="1874" spans="1:18" s="396" customFormat="1" ht="13.5" thickBot="1">
      <c r="A1874" s="786"/>
      <c r="B1874" s="417" t="s">
        <v>437</v>
      </c>
      <c r="C1874" s="416" t="s">
        <v>4983</v>
      </c>
      <c r="D1874" s="415">
        <v>43778</v>
      </c>
      <c r="E1874" s="414" t="s">
        <v>4</v>
      </c>
      <c r="F1874" s="413" t="s">
        <v>5360</v>
      </c>
      <c r="G1874" s="412"/>
      <c r="H1874" s="411"/>
      <c r="I1874" s="410"/>
      <c r="J1874" s="409" t="s">
        <v>4893</v>
      </c>
      <c r="K1874" s="408"/>
      <c r="L1874" s="407"/>
      <c r="M1874" s="406"/>
      <c r="P1874" s="405"/>
      <c r="R1874" s="405"/>
    </row>
    <row r="1875" spans="1:18" s="396" customFormat="1" ht="22.5">
      <c r="A1875" s="784">
        <v>372</v>
      </c>
      <c r="B1875" s="437" t="s">
        <v>76</v>
      </c>
      <c r="C1875" s="438" t="s">
        <v>78</v>
      </c>
      <c r="D1875" s="437" t="s">
        <v>23</v>
      </c>
      <c r="E1875" s="772" t="s">
        <v>80</v>
      </c>
      <c r="F1875" s="772"/>
      <c r="G1875" s="772" t="s">
        <v>71</v>
      </c>
      <c r="H1875" s="773"/>
      <c r="I1875" s="436"/>
      <c r="J1875" s="435"/>
      <c r="K1875" s="435"/>
      <c r="L1875" s="435"/>
      <c r="M1875" s="434"/>
      <c r="P1875" s="405"/>
      <c r="R1875" s="405"/>
    </row>
    <row r="1876" spans="1:18" s="396" customFormat="1" ht="40.9" customHeight="1">
      <c r="A1876" s="785"/>
      <c r="B1876" s="433" t="s">
        <v>5359</v>
      </c>
      <c r="C1876" s="433" t="s">
        <v>5358</v>
      </c>
      <c r="D1876" s="432">
        <v>43892</v>
      </c>
      <c r="E1876" s="431"/>
      <c r="F1876" s="430" t="s">
        <v>5357</v>
      </c>
      <c r="G1876" s="774" t="s">
        <v>5356</v>
      </c>
      <c r="H1876" s="775"/>
      <c r="I1876" s="776"/>
      <c r="J1876" s="429" t="s">
        <v>6</v>
      </c>
      <c r="K1876" s="428"/>
      <c r="L1876" s="425" t="s">
        <v>3</v>
      </c>
      <c r="M1876" s="427">
        <v>1077</v>
      </c>
      <c r="P1876" s="405"/>
      <c r="R1876" s="405"/>
    </row>
    <row r="1877" spans="1:18" s="396" customFormat="1" ht="22.5">
      <c r="A1877" s="785"/>
      <c r="B1877" s="394" t="s">
        <v>77</v>
      </c>
      <c r="C1877" s="374" t="s">
        <v>79</v>
      </c>
      <c r="D1877" s="394" t="s">
        <v>22</v>
      </c>
      <c r="E1877" s="758" t="s">
        <v>81</v>
      </c>
      <c r="F1877" s="758"/>
      <c r="G1877" s="777"/>
      <c r="H1877" s="778"/>
      <c r="I1877" s="779"/>
      <c r="J1877" s="426" t="s">
        <v>17</v>
      </c>
      <c r="K1877" s="425"/>
      <c r="L1877" s="419" t="s">
        <v>3</v>
      </c>
      <c r="M1877" s="424">
        <v>1737</v>
      </c>
      <c r="P1877" s="405"/>
      <c r="R1877" s="405"/>
    </row>
    <row r="1878" spans="1:18" s="396" customFormat="1">
      <c r="A1878" s="785"/>
      <c r="B1878" s="394"/>
      <c r="C1878" s="374"/>
      <c r="D1878" s="394"/>
      <c r="E1878" s="394"/>
      <c r="F1878" s="394"/>
      <c r="G1878" s="423"/>
      <c r="H1878" s="422"/>
      <c r="I1878" s="421"/>
      <c r="J1878" s="420" t="s">
        <v>5</v>
      </c>
      <c r="K1878" s="419"/>
      <c r="L1878" s="419"/>
      <c r="M1878" s="418"/>
      <c r="P1878" s="405"/>
      <c r="R1878" s="405"/>
    </row>
    <row r="1879" spans="1:18" s="396" customFormat="1" ht="13.5" thickBot="1">
      <c r="A1879" s="786"/>
      <c r="B1879" s="417" t="s">
        <v>3449</v>
      </c>
      <c r="C1879" s="416" t="s">
        <v>5356</v>
      </c>
      <c r="D1879" s="415">
        <v>43896</v>
      </c>
      <c r="E1879" s="414" t="s">
        <v>4</v>
      </c>
      <c r="F1879" s="413" t="s">
        <v>5355</v>
      </c>
      <c r="G1879" s="412"/>
      <c r="H1879" s="411"/>
      <c r="I1879" s="410"/>
      <c r="J1879" s="409" t="s">
        <v>4893</v>
      </c>
      <c r="K1879" s="408"/>
      <c r="L1879" s="407" t="s">
        <v>3</v>
      </c>
      <c r="M1879" s="406">
        <v>357</v>
      </c>
      <c r="P1879" s="405"/>
      <c r="R1879" s="405"/>
    </row>
    <row r="1880" spans="1:18" s="396" customFormat="1" ht="22.5">
      <c r="A1880" s="784">
        <v>373</v>
      </c>
      <c r="B1880" s="437" t="s">
        <v>76</v>
      </c>
      <c r="C1880" s="438" t="s">
        <v>78</v>
      </c>
      <c r="D1880" s="437" t="s">
        <v>23</v>
      </c>
      <c r="E1880" s="772" t="s">
        <v>80</v>
      </c>
      <c r="F1880" s="772"/>
      <c r="G1880" s="772" t="s">
        <v>71</v>
      </c>
      <c r="H1880" s="773"/>
      <c r="I1880" s="436"/>
      <c r="J1880" s="435"/>
      <c r="K1880" s="435"/>
      <c r="L1880" s="435"/>
      <c r="M1880" s="434"/>
      <c r="P1880" s="405"/>
      <c r="R1880" s="405"/>
    </row>
    <row r="1881" spans="1:18" s="396" customFormat="1" ht="20.45" customHeight="1">
      <c r="A1881" s="785"/>
      <c r="B1881" s="433" t="s">
        <v>5354</v>
      </c>
      <c r="C1881" s="433" t="s">
        <v>5353</v>
      </c>
      <c r="D1881" s="432">
        <v>43778</v>
      </c>
      <c r="E1881" s="431"/>
      <c r="F1881" s="430" t="s">
        <v>4902</v>
      </c>
      <c r="G1881" s="774" t="s">
        <v>4983</v>
      </c>
      <c r="H1881" s="775"/>
      <c r="I1881" s="776"/>
      <c r="J1881" s="429" t="s">
        <v>6</v>
      </c>
      <c r="K1881" s="428"/>
      <c r="L1881" s="425" t="s">
        <v>3</v>
      </c>
      <c r="M1881" s="427">
        <v>850</v>
      </c>
      <c r="P1881" s="405"/>
      <c r="R1881" s="405"/>
    </row>
    <row r="1882" spans="1:18" s="396" customFormat="1" ht="22.5">
      <c r="A1882" s="785"/>
      <c r="B1882" s="394" t="s">
        <v>77</v>
      </c>
      <c r="C1882" s="374" t="s">
        <v>79</v>
      </c>
      <c r="D1882" s="394" t="s">
        <v>22</v>
      </c>
      <c r="E1882" s="758" t="s">
        <v>81</v>
      </c>
      <c r="F1882" s="758"/>
      <c r="G1882" s="777"/>
      <c r="H1882" s="778"/>
      <c r="I1882" s="779"/>
      <c r="J1882" s="426" t="s">
        <v>17</v>
      </c>
      <c r="K1882" s="425"/>
      <c r="L1882" s="419" t="s">
        <v>3</v>
      </c>
      <c r="M1882" s="424">
        <v>3190</v>
      </c>
      <c r="P1882" s="405"/>
      <c r="R1882" s="405"/>
    </row>
    <row r="1883" spans="1:18" s="396" customFormat="1">
      <c r="A1883" s="785"/>
      <c r="B1883" s="394"/>
      <c r="C1883" s="374"/>
      <c r="D1883" s="394"/>
      <c r="E1883" s="394"/>
      <c r="F1883" s="394"/>
      <c r="G1883" s="423"/>
      <c r="H1883" s="422"/>
      <c r="I1883" s="421"/>
      <c r="J1883" s="420" t="s">
        <v>5</v>
      </c>
      <c r="K1883" s="419"/>
      <c r="L1883" s="419" t="s">
        <v>3</v>
      </c>
      <c r="M1883" s="418">
        <v>120</v>
      </c>
      <c r="P1883" s="405"/>
      <c r="R1883" s="405"/>
    </row>
    <row r="1884" spans="1:18" s="396" customFormat="1" ht="13.5" thickBot="1">
      <c r="A1884" s="786"/>
      <c r="B1884" s="417" t="s">
        <v>4954</v>
      </c>
      <c r="C1884" s="416" t="s">
        <v>4983</v>
      </c>
      <c r="D1884" s="415">
        <v>43785</v>
      </c>
      <c r="E1884" s="414" t="s">
        <v>4</v>
      </c>
      <c r="F1884" s="413" t="s">
        <v>5352</v>
      </c>
      <c r="G1884" s="412"/>
      <c r="H1884" s="411"/>
      <c r="I1884" s="410"/>
      <c r="J1884" s="409" t="s">
        <v>4893</v>
      </c>
      <c r="K1884" s="408"/>
      <c r="L1884" s="407"/>
      <c r="M1884" s="406"/>
      <c r="P1884" s="405"/>
      <c r="R1884" s="405"/>
    </row>
    <row r="1885" spans="1:18" s="396" customFormat="1" ht="22.5">
      <c r="A1885" s="784">
        <v>374</v>
      </c>
      <c r="B1885" s="437" t="s">
        <v>76</v>
      </c>
      <c r="C1885" s="438" t="s">
        <v>78</v>
      </c>
      <c r="D1885" s="437" t="s">
        <v>23</v>
      </c>
      <c r="E1885" s="772" t="s">
        <v>80</v>
      </c>
      <c r="F1885" s="772"/>
      <c r="G1885" s="772" t="s">
        <v>71</v>
      </c>
      <c r="H1885" s="773"/>
      <c r="I1885" s="436"/>
      <c r="J1885" s="435"/>
      <c r="K1885" s="435"/>
      <c r="L1885" s="435"/>
      <c r="M1885" s="434"/>
      <c r="P1885" s="405"/>
      <c r="R1885" s="405"/>
    </row>
    <row r="1886" spans="1:18" s="396" customFormat="1" ht="30.6" customHeight="1">
      <c r="A1886" s="785"/>
      <c r="B1886" s="433" t="s">
        <v>5349</v>
      </c>
      <c r="C1886" s="433" t="s">
        <v>5351</v>
      </c>
      <c r="D1886" s="432">
        <v>43753</v>
      </c>
      <c r="E1886" s="431"/>
      <c r="F1886" s="430" t="s">
        <v>4984</v>
      </c>
      <c r="G1886" s="774" t="s">
        <v>4973</v>
      </c>
      <c r="H1886" s="775"/>
      <c r="I1886" s="776"/>
      <c r="J1886" s="429" t="s">
        <v>6</v>
      </c>
      <c r="K1886" s="428"/>
      <c r="L1886" s="425"/>
      <c r="M1886" s="427"/>
      <c r="P1886" s="405"/>
      <c r="R1886" s="405"/>
    </row>
    <row r="1887" spans="1:18" s="396" customFormat="1" ht="22.5">
      <c r="A1887" s="785"/>
      <c r="B1887" s="394" t="s">
        <v>77</v>
      </c>
      <c r="C1887" s="374" t="s">
        <v>79</v>
      </c>
      <c r="D1887" s="394" t="s">
        <v>22</v>
      </c>
      <c r="E1887" s="758" t="s">
        <v>81</v>
      </c>
      <c r="F1887" s="758"/>
      <c r="G1887" s="777"/>
      <c r="H1887" s="778"/>
      <c r="I1887" s="779"/>
      <c r="J1887" s="426" t="s">
        <v>17</v>
      </c>
      <c r="K1887" s="425"/>
      <c r="L1887" s="419" t="s">
        <v>3</v>
      </c>
      <c r="M1887" s="424">
        <v>2824.13</v>
      </c>
      <c r="P1887" s="405"/>
      <c r="R1887" s="405"/>
    </row>
    <row r="1888" spans="1:18" s="396" customFormat="1">
      <c r="A1888" s="785"/>
      <c r="B1888" s="394"/>
      <c r="C1888" s="374"/>
      <c r="D1888" s="394"/>
      <c r="E1888" s="394"/>
      <c r="F1888" s="394"/>
      <c r="G1888" s="423"/>
      <c r="H1888" s="422"/>
      <c r="I1888" s="421"/>
      <c r="J1888" s="420" t="s">
        <v>5</v>
      </c>
      <c r="K1888" s="419"/>
      <c r="L1888" s="419"/>
      <c r="M1888" s="418"/>
      <c r="P1888" s="405"/>
      <c r="R1888" s="405"/>
    </row>
    <row r="1889" spans="1:18" s="396" customFormat="1" ht="13.5" thickBot="1">
      <c r="A1889" s="786"/>
      <c r="B1889" s="417" t="s">
        <v>4896</v>
      </c>
      <c r="C1889" s="416" t="s">
        <v>4973</v>
      </c>
      <c r="D1889" s="415">
        <v>43756</v>
      </c>
      <c r="E1889" s="414" t="s">
        <v>4</v>
      </c>
      <c r="F1889" s="413" t="s">
        <v>5350</v>
      </c>
      <c r="G1889" s="412"/>
      <c r="H1889" s="411"/>
      <c r="I1889" s="410"/>
      <c r="J1889" s="409" t="s">
        <v>4893</v>
      </c>
      <c r="K1889" s="408"/>
      <c r="L1889" s="407"/>
      <c r="M1889" s="406"/>
      <c r="P1889" s="405"/>
      <c r="R1889" s="405"/>
    </row>
    <row r="1890" spans="1:18" s="396" customFormat="1" ht="22.5">
      <c r="A1890" s="784">
        <v>375</v>
      </c>
      <c r="B1890" s="437" t="s">
        <v>76</v>
      </c>
      <c r="C1890" s="438" t="s">
        <v>78</v>
      </c>
      <c r="D1890" s="437" t="s">
        <v>23</v>
      </c>
      <c r="E1890" s="772" t="s">
        <v>80</v>
      </c>
      <c r="F1890" s="772"/>
      <c r="G1890" s="772" t="s">
        <v>71</v>
      </c>
      <c r="H1890" s="773"/>
      <c r="I1890" s="436"/>
      <c r="J1890" s="435"/>
      <c r="K1890" s="435"/>
      <c r="L1890" s="435"/>
      <c r="M1890" s="434"/>
      <c r="P1890" s="405"/>
      <c r="R1890" s="405"/>
    </row>
    <row r="1891" spans="1:18" s="396" customFormat="1" ht="56.25">
      <c r="A1891" s="785"/>
      <c r="B1891" s="433" t="s">
        <v>5349</v>
      </c>
      <c r="C1891" s="433" t="s">
        <v>5348</v>
      </c>
      <c r="D1891" s="432">
        <v>43800</v>
      </c>
      <c r="E1891" s="431"/>
      <c r="F1891" s="430" t="s">
        <v>4984</v>
      </c>
      <c r="G1891" s="774" t="s">
        <v>4983</v>
      </c>
      <c r="H1891" s="775"/>
      <c r="I1891" s="776"/>
      <c r="J1891" s="429" t="s">
        <v>6</v>
      </c>
      <c r="K1891" s="428"/>
      <c r="L1891" s="425" t="s">
        <v>3</v>
      </c>
      <c r="M1891" s="427">
        <v>936</v>
      </c>
      <c r="P1891" s="405"/>
      <c r="R1891" s="405"/>
    </row>
    <row r="1892" spans="1:18" s="396" customFormat="1" ht="22.5">
      <c r="A1892" s="785"/>
      <c r="B1892" s="394" t="s">
        <v>77</v>
      </c>
      <c r="C1892" s="374" t="s">
        <v>79</v>
      </c>
      <c r="D1892" s="394" t="s">
        <v>22</v>
      </c>
      <c r="E1892" s="758" t="s">
        <v>81</v>
      </c>
      <c r="F1892" s="758"/>
      <c r="G1892" s="777"/>
      <c r="H1892" s="778"/>
      <c r="I1892" s="779"/>
      <c r="J1892" s="426" t="s">
        <v>17</v>
      </c>
      <c r="K1892" s="425"/>
      <c r="L1892" s="419" t="s">
        <v>3</v>
      </c>
      <c r="M1892" s="424">
        <v>2529.0500000000002</v>
      </c>
      <c r="P1892" s="405"/>
      <c r="R1892" s="405"/>
    </row>
    <row r="1893" spans="1:18" s="396" customFormat="1">
      <c r="A1893" s="785"/>
      <c r="B1893" s="394"/>
      <c r="C1893" s="374"/>
      <c r="D1893" s="394"/>
      <c r="E1893" s="394"/>
      <c r="F1893" s="394"/>
      <c r="G1893" s="423"/>
      <c r="H1893" s="422"/>
      <c r="I1893" s="421"/>
      <c r="J1893" s="420" t="s">
        <v>5</v>
      </c>
      <c r="K1893" s="419"/>
      <c r="L1893" s="419" t="s">
        <v>3</v>
      </c>
      <c r="M1893" s="418">
        <v>483</v>
      </c>
      <c r="P1893" s="405"/>
      <c r="R1893" s="405"/>
    </row>
    <row r="1894" spans="1:18" s="396" customFormat="1" ht="13.5" thickBot="1">
      <c r="A1894" s="786"/>
      <c r="B1894" s="417" t="s">
        <v>4896</v>
      </c>
      <c r="C1894" s="416" t="s">
        <v>4983</v>
      </c>
      <c r="D1894" s="415">
        <v>43805</v>
      </c>
      <c r="E1894" s="414" t="s">
        <v>4</v>
      </c>
      <c r="F1894" s="413" t="s">
        <v>5347</v>
      </c>
      <c r="G1894" s="412"/>
      <c r="H1894" s="411"/>
      <c r="I1894" s="410"/>
      <c r="J1894" s="409" t="s">
        <v>4893</v>
      </c>
      <c r="K1894" s="408"/>
      <c r="L1894" s="407"/>
      <c r="M1894" s="406"/>
      <c r="P1894" s="405"/>
      <c r="R1894" s="405"/>
    </row>
    <row r="1895" spans="1:18" s="396" customFormat="1" ht="22.5">
      <c r="A1895" s="784">
        <v>376</v>
      </c>
      <c r="B1895" s="437" t="s">
        <v>76</v>
      </c>
      <c r="C1895" s="438" t="s">
        <v>78</v>
      </c>
      <c r="D1895" s="437" t="s">
        <v>23</v>
      </c>
      <c r="E1895" s="772" t="s">
        <v>80</v>
      </c>
      <c r="F1895" s="772"/>
      <c r="G1895" s="772" t="s">
        <v>71</v>
      </c>
      <c r="H1895" s="773"/>
      <c r="I1895" s="436"/>
      <c r="J1895" s="435"/>
      <c r="K1895" s="435"/>
      <c r="L1895" s="435"/>
      <c r="M1895" s="434"/>
      <c r="P1895" s="405"/>
      <c r="R1895" s="405"/>
    </row>
    <row r="1896" spans="1:18" s="396" customFormat="1" ht="40.9" customHeight="1">
      <c r="A1896" s="785"/>
      <c r="B1896" s="433" t="s">
        <v>5346</v>
      </c>
      <c r="C1896" s="433" t="s">
        <v>5345</v>
      </c>
      <c r="D1896" s="432">
        <v>43779</v>
      </c>
      <c r="E1896" s="431"/>
      <c r="F1896" s="430" t="s">
        <v>5344</v>
      </c>
      <c r="G1896" s="774" t="s">
        <v>4983</v>
      </c>
      <c r="H1896" s="775"/>
      <c r="I1896" s="776"/>
      <c r="J1896" s="429" t="s">
        <v>6</v>
      </c>
      <c r="K1896" s="428"/>
      <c r="L1896" s="425" t="s">
        <v>3</v>
      </c>
      <c r="M1896" s="427">
        <v>1104</v>
      </c>
      <c r="P1896" s="405"/>
      <c r="R1896" s="405"/>
    </row>
    <row r="1897" spans="1:18" s="396" customFormat="1" ht="22.5">
      <c r="A1897" s="785"/>
      <c r="B1897" s="394" t="s">
        <v>77</v>
      </c>
      <c r="C1897" s="374" t="s">
        <v>79</v>
      </c>
      <c r="D1897" s="394" t="s">
        <v>22</v>
      </c>
      <c r="E1897" s="758" t="s">
        <v>81</v>
      </c>
      <c r="F1897" s="758"/>
      <c r="G1897" s="777"/>
      <c r="H1897" s="778"/>
      <c r="I1897" s="779"/>
      <c r="J1897" s="426" t="s">
        <v>17</v>
      </c>
      <c r="K1897" s="425"/>
      <c r="L1897" s="419"/>
      <c r="M1897" s="424"/>
      <c r="P1897" s="405"/>
      <c r="R1897" s="405"/>
    </row>
    <row r="1898" spans="1:18" s="396" customFormat="1">
      <c r="A1898" s="785"/>
      <c r="B1898" s="394"/>
      <c r="C1898" s="374"/>
      <c r="D1898" s="394"/>
      <c r="E1898" s="394"/>
      <c r="F1898" s="394"/>
      <c r="G1898" s="423"/>
      <c r="H1898" s="422"/>
      <c r="I1898" s="421"/>
      <c r="J1898" s="420" t="s">
        <v>5</v>
      </c>
      <c r="K1898" s="419"/>
      <c r="L1898" s="419" t="s">
        <v>3</v>
      </c>
      <c r="M1898" s="418">
        <v>276</v>
      </c>
      <c r="P1898" s="405"/>
      <c r="R1898" s="405"/>
    </row>
    <row r="1899" spans="1:18" s="396" customFormat="1" ht="13.5" thickBot="1">
      <c r="A1899" s="786"/>
      <c r="B1899" s="417" t="s">
        <v>5106</v>
      </c>
      <c r="C1899" s="416" t="s">
        <v>4983</v>
      </c>
      <c r="D1899" s="415">
        <v>43785</v>
      </c>
      <c r="E1899" s="414" t="s">
        <v>4</v>
      </c>
      <c r="F1899" s="413" t="s">
        <v>5091</v>
      </c>
      <c r="G1899" s="412"/>
      <c r="H1899" s="411"/>
      <c r="I1899" s="410"/>
      <c r="J1899" s="409" t="s">
        <v>4893</v>
      </c>
      <c r="K1899" s="408"/>
      <c r="L1899" s="407"/>
      <c r="M1899" s="406"/>
      <c r="P1899" s="405"/>
      <c r="R1899" s="405"/>
    </row>
    <row r="1900" spans="1:18" s="396" customFormat="1" ht="22.5">
      <c r="A1900" s="784">
        <v>377</v>
      </c>
      <c r="B1900" s="437" t="s">
        <v>76</v>
      </c>
      <c r="C1900" s="438" t="s">
        <v>78</v>
      </c>
      <c r="D1900" s="437" t="s">
        <v>23</v>
      </c>
      <c r="E1900" s="772" t="s">
        <v>80</v>
      </c>
      <c r="F1900" s="772"/>
      <c r="G1900" s="772" t="s">
        <v>71</v>
      </c>
      <c r="H1900" s="773"/>
      <c r="I1900" s="436"/>
      <c r="J1900" s="435"/>
      <c r="K1900" s="435"/>
      <c r="L1900" s="435"/>
      <c r="M1900" s="434"/>
      <c r="P1900" s="405"/>
      <c r="R1900" s="405"/>
    </row>
    <row r="1901" spans="1:18" s="396" customFormat="1" ht="30.6" customHeight="1">
      <c r="A1901" s="785"/>
      <c r="B1901" s="433" t="s">
        <v>5343</v>
      </c>
      <c r="C1901" s="433" t="s">
        <v>5342</v>
      </c>
      <c r="D1901" s="432">
        <v>43847</v>
      </c>
      <c r="E1901" s="431"/>
      <c r="F1901" s="430" t="s">
        <v>5341</v>
      </c>
      <c r="G1901" s="774" t="s">
        <v>4983</v>
      </c>
      <c r="H1901" s="775"/>
      <c r="I1901" s="776"/>
      <c r="J1901" s="429" t="s">
        <v>6</v>
      </c>
      <c r="K1901" s="428"/>
      <c r="L1901" s="425" t="s">
        <v>3</v>
      </c>
      <c r="M1901" s="427">
        <v>777</v>
      </c>
      <c r="P1901" s="405"/>
      <c r="R1901" s="405"/>
    </row>
    <row r="1902" spans="1:18" s="396" customFormat="1" ht="22.5">
      <c r="A1902" s="785"/>
      <c r="B1902" s="394" t="s">
        <v>77</v>
      </c>
      <c r="C1902" s="374" t="s">
        <v>79</v>
      </c>
      <c r="D1902" s="394" t="s">
        <v>22</v>
      </c>
      <c r="E1902" s="758" t="s">
        <v>81</v>
      </c>
      <c r="F1902" s="758"/>
      <c r="G1902" s="777"/>
      <c r="H1902" s="778"/>
      <c r="I1902" s="779"/>
      <c r="J1902" s="426" t="s">
        <v>17</v>
      </c>
      <c r="K1902" s="425"/>
      <c r="L1902" s="419" t="s">
        <v>3</v>
      </c>
      <c r="M1902" s="424">
        <v>1213.4100000000001</v>
      </c>
      <c r="P1902" s="405"/>
      <c r="R1902" s="405"/>
    </row>
    <row r="1903" spans="1:18" s="396" customFormat="1">
      <c r="A1903" s="785"/>
      <c r="B1903" s="394"/>
      <c r="C1903" s="374"/>
      <c r="D1903" s="394"/>
      <c r="E1903" s="394"/>
      <c r="F1903" s="394"/>
      <c r="G1903" s="423"/>
      <c r="H1903" s="422"/>
      <c r="I1903" s="421"/>
      <c r="J1903" s="420" t="s">
        <v>5</v>
      </c>
      <c r="K1903" s="419"/>
      <c r="L1903" s="419" t="s">
        <v>3</v>
      </c>
      <c r="M1903" s="418">
        <v>250</v>
      </c>
      <c r="P1903" s="405"/>
      <c r="R1903" s="405"/>
    </row>
    <row r="1904" spans="1:18" s="396" customFormat="1" ht="13.5" thickBot="1">
      <c r="A1904" s="786"/>
      <c r="B1904" s="417" t="s">
        <v>4896</v>
      </c>
      <c r="C1904" s="416" t="s">
        <v>4983</v>
      </c>
      <c r="D1904" s="415">
        <v>43852</v>
      </c>
      <c r="E1904" s="414" t="s">
        <v>4</v>
      </c>
      <c r="F1904" s="413" t="s">
        <v>5340</v>
      </c>
      <c r="G1904" s="412"/>
      <c r="H1904" s="411"/>
      <c r="I1904" s="410"/>
      <c r="J1904" s="409" t="s">
        <v>4893</v>
      </c>
      <c r="K1904" s="408"/>
      <c r="L1904" s="407"/>
      <c r="M1904" s="406"/>
      <c r="P1904" s="405"/>
      <c r="R1904" s="405"/>
    </row>
    <row r="1905" spans="1:18" s="396" customFormat="1" ht="22.5">
      <c r="A1905" s="784">
        <v>378</v>
      </c>
      <c r="B1905" s="437" t="s">
        <v>76</v>
      </c>
      <c r="C1905" s="438" t="s">
        <v>78</v>
      </c>
      <c r="D1905" s="437" t="s">
        <v>23</v>
      </c>
      <c r="E1905" s="772" t="s">
        <v>80</v>
      </c>
      <c r="F1905" s="772"/>
      <c r="G1905" s="772" t="s">
        <v>71</v>
      </c>
      <c r="H1905" s="773"/>
      <c r="I1905" s="436"/>
      <c r="J1905" s="435"/>
      <c r="K1905" s="435"/>
      <c r="L1905" s="435"/>
      <c r="M1905" s="434"/>
      <c r="P1905" s="405"/>
      <c r="R1905" s="405"/>
    </row>
    <row r="1906" spans="1:18" s="396" customFormat="1" ht="20.45" customHeight="1">
      <c r="A1906" s="785"/>
      <c r="B1906" s="433" t="s">
        <v>5339</v>
      </c>
      <c r="C1906" s="433" t="s">
        <v>5338</v>
      </c>
      <c r="D1906" s="432">
        <v>43801</v>
      </c>
      <c r="E1906" s="431"/>
      <c r="F1906" s="430" t="s">
        <v>5316</v>
      </c>
      <c r="G1906" s="774" t="s">
        <v>4983</v>
      </c>
      <c r="H1906" s="775"/>
      <c r="I1906" s="776"/>
      <c r="J1906" s="429" t="s">
        <v>6</v>
      </c>
      <c r="K1906" s="428"/>
      <c r="L1906" s="425" t="s">
        <v>3</v>
      </c>
      <c r="M1906" s="427">
        <v>700</v>
      </c>
      <c r="P1906" s="405"/>
      <c r="R1906" s="405"/>
    </row>
    <row r="1907" spans="1:18" s="396" customFormat="1" ht="22.5">
      <c r="A1907" s="785"/>
      <c r="B1907" s="394" t="s">
        <v>77</v>
      </c>
      <c r="C1907" s="374" t="s">
        <v>79</v>
      </c>
      <c r="D1907" s="394" t="s">
        <v>22</v>
      </c>
      <c r="E1907" s="758" t="s">
        <v>81</v>
      </c>
      <c r="F1907" s="758"/>
      <c r="G1907" s="777"/>
      <c r="H1907" s="778"/>
      <c r="I1907" s="779"/>
      <c r="J1907" s="426" t="s">
        <v>17</v>
      </c>
      <c r="K1907" s="425"/>
      <c r="L1907" s="419"/>
      <c r="M1907" s="424"/>
      <c r="P1907" s="405"/>
      <c r="R1907" s="405"/>
    </row>
    <row r="1908" spans="1:18" s="396" customFormat="1">
      <c r="A1908" s="785"/>
      <c r="B1908" s="394"/>
      <c r="C1908" s="374"/>
      <c r="D1908" s="394"/>
      <c r="E1908" s="394"/>
      <c r="F1908" s="394"/>
      <c r="G1908" s="423"/>
      <c r="H1908" s="422"/>
      <c r="I1908" s="421"/>
      <c r="J1908" s="420" t="s">
        <v>5</v>
      </c>
      <c r="K1908" s="419"/>
      <c r="L1908" s="419"/>
      <c r="M1908" s="418"/>
      <c r="P1908" s="405"/>
      <c r="R1908" s="405"/>
    </row>
    <row r="1909" spans="1:18" s="396" customFormat="1" ht="13.5" thickBot="1">
      <c r="A1909" s="786"/>
      <c r="B1909" s="417" t="s">
        <v>3614</v>
      </c>
      <c r="C1909" s="416" t="s">
        <v>4983</v>
      </c>
      <c r="D1909" s="415">
        <v>43806</v>
      </c>
      <c r="E1909" s="414" t="s">
        <v>4</v>
      </c>
      <c r="F1909" s="413" t="s">
        <v>5337</v>
      </c>
      <c r="G1909" s="412"/>
      <c r="H1909" s="411"/>
      <c r="I1909" s="410"/>
      <c r="J1909" s="409" t="s">
        <v>4893</v>
      </c>
      <c r="K1909" s="408"/>
      <c r="L1909" s="407"/>
      <c r="M1909" s="406"/>
      <c r="P1909" s="405"/>
      <c r="R1909" s="405"/>
    </row>
    <row r="1910" spans="1:18" s="396" customFormat="1" ht="22.5">
      <c r="A1910" s="784">
        <v>379</v>
      </c>
      <c r="B1910" s="437" t="s">
        <v>76</v>
      </c>
      <c r="C1910" s="438" t="s">
        <v>78</v>
      </c>
      <c r="D1910" s="437" t="s">
        <v>23</v>
      </c>
      <c r="E1910" s="772" t="s">
        <v>80</v>
      </c>
      <c r="F1910" s="772"/>
      <c r="G1910" s="772" t="s">
        <v>71</v>
      </c>
      <c r="H1910" s="773"/>
      <c r="I1910" s="436"/>
      <c r="J1910" s="435"/>
      <c r="K1910" s="435"/>
      <c r="L1910" s="435"/>
      <c r="M1910" s="434"/>
      <c r="P1910" s="405"/>
      <c r="R1910" s="405"/>
    </row>
    <row r="1911" spans="1:18" s="396" customFormat="1" ht="30.6" customHeight="1">
      <c r="A1911" s="785"/>
      <c r="B1911" s="433" t="s">
        <v>5336</v>
      </c>
      <c r="C1911" s="433" t="s">
        <v>5335</v>
      </c>
      <c r="D1911" s="432">
        <v>43809</v>
      </c>
      <c r="E1911" s="431"/>
      <c r="F1911" s="430" t="s">
        <v>4984</v>
      </c>
      <c r="G1911" s="774" t="s">
        <v>4983</v>
      </c>
      <c r="H1911" s="775"/>
      <c r="I1911" s="776"/>
      <c r="J1911" s="429" t="s">
        <v>6</v>
      </c>
      <c r="K1911" s="428"/>
      <c r="L1911" s="425"/>
      <c r="M1911" s="427"/>
      <c r="P1911" s="405"/>
      <c r="R1911" s="405"/>
    </row>
    <row r="1912" spans="1:18" s="396" customFormat="1" ht="22.5">
      <c r="A1912" s="785"/>
      <c r="B1912" s="394" t="s">
        <v>77</v>
      </c>
      <c r="C1912" s="374" t="s">
        <v>79</v>
      </c>
      <c r="D1912" s="394" t="s">
        <v>22</v>
      </c>
      <c r="E1912" s="758" t="s">
        <v>81</v>
      </c>
      <c r="F1912" s="758"/>
      <c r="G1912" s="777"/>
      <c r="H1912" s="778"/>
      <c r="I1912" s="779"/>
      <c r="J1912" s="426" t="s">
        <v>17</v>
      </c>
      <c r="K1912" s="425"/>
      <c r="L1912" s="419" t="s">
        <v>3</v>
      </c>
      <c r="M1912" s="424">
        <v>2585</v>
      </c>
      <c r="P1912" s="405"/>
      <c r="R1912" s="405"/>
    </row>
    <row r="1913" spans="1:18" s="396" customFormat="1">
      <c r="A1913" s="785"/>
      <c r="B1913" s="394"/>
      <c r="C1913" s="374"/>
      <c r="D1913" s="394"/>
      <c r="E1913" s="394"/>
      <c r="F1913" s="394"/>
      <c r="G1913" s="423"/>
      <c r="H1913" s="422"/>
      <c r="I1913" s="421"/>
      <c r="J1913" s="420" t="s">
        <v>5</v>
      </c>
      <c r="K1913" s="419"/>
      <c r="L1913" s="419" t="s">
        <v>3</v>
      </c>
      <c r="M1913" s="418">
        <v>200</v>
      </c>
      <c r="P1913" s="405"/>
      <c r="R1913" s="405"/>
    </row>
    <row r="1914" spans="1:18" s="396" customFormat="1" ht="13.5" thickBot="1">
      <c r="A1914" s="786"/>
      <c r="B1914" s="417" t="s">
        <v>3614</v>
      </c>
      <c r="C1914" s="416" t="s">
        <v>4983</v>
      </c>
      <c r="D1914" s="415">
        <v>43813</v>
      </c>
      <c r="E1914" s="414" t="s">
        <v>4</v>
      </c>
      <c r="F1914" s="413" t="s">
        <v>5140</v>
      </c>
      <c r="G1914" s="412"/>
      <c r="H1914" s="411"/>
      <c r="I1914" s="410"/>
      <c r="J1914" s="409" t="s">
        <v>4893</v>
      </c>
      <c r="K1914" s="408"/>
      <c r="L1914" s="407"/>
      <c r="M1914" s="406"/>
      <c r="P1914" s="405"/>
      <c r="R1914" s="405"/>
    </row>
    <row r="1915" spans="1:18" s="396" customFormat="1" ht="22.5">
      <c r="A1915" s="784">
        <v>380</v>
      </c>
      <c r="B1915" s="437" t="s">
        <v>76</v>
      </c>
      <c r="C1915" s="438" t="s">
        <v>78</v>
      </c>
      <c r="D1915" s="437" t="s">
        <v>23</v>
      </c>
      <c r="E1915" s="772" t="s">
        <v>80</v>
      </c>
      <c r="F1915" s="772"/>
      <c r="G1915" s="772" t="s">
        <v>71</v>
      </c>
      <c r="H1915" s="773"/>
      <c r="I1915" s="436"/>
      <c r="J1915" s="435"/>
      <c r="K1915" s="435"/>
      <c r="L1915" s="435"/>
      <c r="M1915" s="434"/>
      <c r="P1915" s="405"/>
      <c r="R1915" s="405"/>
    </row>
    <row r="1916" spans="1:18" s="396" customFormat="1" ht="30.6" customHeight="1">
      <c r="A1916" s="785"/>
      <c r="B1916" s="433" t="s">
        <v>5326</v>
      </c>
      <c r="C1916" s="433" t="s">
        <v>5334</v>
      </c>
      <c r="D1916" s="432">
        <v>43766</v>
      </c>
      <c r="E1916" s="431"/>
      <c r="F1916" s="430" t="s">
        <v>4636</v>
      </c>
      <c r="G1916" s="774" t="s">
        <v>5333</v>
      </c>
      <c r="H1916" s="775"/>
      <c r="I1916" s="776"/>
      <c r="J1916" s="429" t="s">
        <v>6</v>
      </c>
      <c r="K1916" s="428"/>
      <c r="L1916" s="425"/>
      <c r="M1916" s="427"/>
      <c r="P1916" s="405"/>
      <c r="R1916" s="405"/>
    </row>
    <row r="1917" spans="1:18" s="396" customFormat="1" ht="22.5">
      <c r="A1917" s="785"/>
      <c r="B1917" s="394" t="s">
        <v>77</v>
      </c>
      <c r="C1917" s="374" t="s">
        <v>79</v>
      </c>
      <c r="D1917" s="394" t="s">
        <v>22</v>
      </c>
      <c r="E1917" s="758" t="s">
        <v>81</v>
      </c>
      <c r="F1917" s="758"/>
      <c r="G1917" s="777"/>
      <c r="H1917" s="778"/>
      <c r="I1917" s="779"/>
      <c r="J1917" s="426" t="s">
        <v>17</v>
      </c>
      <c r="K1917" s="425"/>
      <c r="L1917" s="419" t="s">
        <v>3</v>
      </c>
      <c r="M1917" s="424">
        <v>12000.94</v>
      </c>
      <c r="P1917" s="405"/>
      <c r="R1917" s="405"/>
    </row>
    <row r="1918" spans="1:18" s="396" customFormat="1">
      <c r="A1918" s="785"/>
      <c r="B1918" s="394"/>
      <c r="C1918" s="374"/>
      <c r="D1918" s="394"/>
      <c r="E1918" s="394"/>
      <c r="F1918" s="394"/>
      <c r="G1918" s="423"/>
      <c r="H1918" s="422"/>
      <c r="I1918" s="421"/>
      <c r="J1918" s="420" t="s">
        <v>5</v>
      </c>
      <c r="K1918" s="419"/>
      <c r="L1918" s="419"/>
      <c r="M1918" s="418"/>
      <c r="P1918" s="405"/>
      <c r="R1918" s="405"/>
    </row>
    <row r="1919" spans="1:18" s="396" customFormat="1" ht="13.5" thickBot="1">
      <c r="A1919" s="786"/>
      <c r="B1919" s="417" t="s">
        <v>3449</v>
      </c>
      <c r="C1919" s="416" t="s">
        <v>5333</v>
      </c>
      <c r="D1919" s="415">
        <v>43771</v>
      </c>
      <c r="E1919" s="414" t="s">
        <v>4</v>
      </c>
      <c r="F1919" s="413" t="s">
        <v>5332</v>
      </c>
      <c r="G1919" s="412"/>
      <c r="H1919" s="411"/>
      <c r="I1919" s="410"/>
      <c r="J1919" s="409" t="s">
        <v>4893</v>
      </c>
      <c r="K1919" s="408"/>
      <c r="L1919" s="407"/>
      <c r="M1919" s="406"/>
      <c r="P1919" s="405"/>
      <c r="R1919" s="405"/>
    </row>
    <row r="1920" spans="1:18" s="396" customFormat="1" ht="22.5">
      <c r="A1920" s="784">
        <v>381</v>
      </c>
      <c r="B1920" s="437" t="s">
        <v>76</v>
      </c>
      <c r="C1920" s="438" t="s">
        <v>78</v>
      </c>
      <c r="D1920" s="437" t="s">
        <v>23</v>
      </c>
      <c r="E1920" s="772" t="s">
        <v>80</v>
      </c>
      <c r="F1920" s="772"/>
      <c r="G1920" s="772" t="s">
        <v>71</v>
      </c>
      <c r="H1920" s="773"/>
      <c r="I1920" s="436"/>
      <c r="J1920" s="435"/>
      <c r="K1920" s="435"/>
      <c r="L1920" s="435"/>
      <c r="M1920" s="434"/>
      <c r="P1920" s="405"/>
      <c r="R1920" s="405"/>
    </row>
    <row r="1921" spans="1:18" s="396" customFormat="1" ht="30.6" customHeight="1">
      <c r="A1921" s="785"/>
      <c r="B1921" s="433" t="s">
        <v>5326</v>
      </c>
      <c r="C1921" s="433" t="s">
        <v>5331</v>
      </c>
      <c r="D1921" s="432">
        <v>43779</v>
      </c>
      <c r="E1921" s="431"/>
      <c r="F1921" s="430" t="s">
        <v>5076</v>
      </c>
      <c r="G1921" s="774" t="s">
        <v>307</v>
      </c>
      <c r="H1921" s="775"/>
      <c r="I1921" s="776"/>
      <c r="J1921" s="429" t="s">
        <v>6</v>
      </c>
      <c r="K1921" s="428"/>
      <c r="L1921" s="425" t="s">
        <v>3</v>
      </c>
      <c r="M1921" s="427">
        <v>730</v>
      </c>
      <c r="P1921" s="405"/>
      <c r="R1921" s="405"/>
    </row>
    <row r="1922" spans="1:18" s="396" customFormat="1" ht="22.5">
      <c r="A1922" s="785"/>
      <c r="B1922" s="394" t="s">
        <v>77</v>
      </c>
      <c r="C1922" s="374" t="s">
        <v>79</v>
      </c>
      <c r="D1922" s="394" t="s">
        <v>22</v>
      </c>
      <c r="E1922" s="758" t="s">
        <v>81</v>
      </c>
      <c r="F1922" s="758"/>
      <c r="G1922" s="777"/>
      <c r="H1922" s="778"/>
      <c r="I1922" s="779"/>
      <c r="J1922" s="426" t="s">
        <v>17</v>
      </c>
      <c r="K1922" s="425"/>
      <c r="L1922" s="419" t="s">
        <v>3</v>
      </c>
      <c r="M1922" s="424">
        <v>10202.450000000001</v>
      </c>
      <c r="P1922" s="405"/>
      <c r="R1922" s="405"/>
    </row>
    <row r="1923" spans="1:18" s="396" customFormat="1">
      <c r="A1923" s="785"/>
      <c r="B1923" s="394"/>
      <c r="C1923" s="374"/>
      <c r="D1923" s="394"/>
      <c r="E1923" s="394"/>
      <c r="F1923" s="394"/>
      <c r="G1923" s="423"/>
      <c r="H1923" s="422"/>
      <c r="I1923" s="421"/>
      <c r="J1923" s="420" t="s">
        <v>5</v>
      </c>
      <c r="K1923" s="419"/>
      <c r="L1923" s="419" t="s">
        <v>3</v>
      </c>
      <c r="M1923" s="418">
        <v>266</v>
      </c>
      <c r="P1923" s="405"/>
      <c r="R1923" s="405"/>
    </row>
    <row r="1924" spans="1:18" s="396" customFormat="1" ht="13.5" thickBot="1">
      <c r="A1924" s="786"/>
      <c r="B1924" s="417" t="s">
        <v>3449</v>
      </c>
      <c r="C1924" s="416" t="s">
        <v>307</v>
      </c>
      <c r="D1924" s="415">
        <v>43785</v>
      </c>
      <c r="E1924" s="414" t="s">
        <v>4</v>
      </c>
      <c r="F1924" s="413" t="s">
        <v>5091</v>
      </c>
      <c r="G1924" s="412"/>
      <c r="H1924" s="411"/>
      <c r="I1924" s="410"/>
      <c r="J1924" s="409" t="s">
        <v>4893</v>
      </c>
      <c r="K1924" s="408"/>
      <c r="L1924" s="407" t="s">
        <v>3</v>
      </c>
      <c r="M1924" s="406">
        <f>10430.45-10202.45</f>
        <v>228</v>
      </c>
      <c r="P1924" s="405"/>
      <c r="R1924" s="405"/>
    </row>
    <row r="1925" spans="1:18" s="396" customFormat="1" ht="22.5">
      <c r="A1925" s="784">
        <v>382</v>
      </c>
      <c r="B1925" s="437" t="s">
        <v>76</v>
      </c>
      <c r="C1925" s="438" t="s">
        <v>78</v>
      </c>
      <c r="D1925" s="437" t="s">
        <v>23</v>
      </c>
      <c r="E1925" s="772" t="s">
        <v>80</v>
      </c>
      <c r="F1925" s="772"/>
      <c r="G1925" s="772" t="s">
        <v>71</v>
      </c>
      <c r="H1925" s="773"/>
      <c r="I1925" s="436"/>
      <c r="J1925" s="435"/>
      <c r="K1925" s="435"/>
      <c r="L1925" s="435"/>
      <c r="M1925" s="434"/>
      <c r="P1925" s="405"/>
      <c r="R1925" s="405"/>
    </row>
    <row r="1926" spans="1:18" s="396" customFormat="1" ht="30.6" customHeight="1">
      <c r="A1926" s="785"/>
      <c r="B1926" s="433" t="s">
        <v>5326</v>
      </c>
      <c r="C1926" s="433" t="s">
        <v>5330</v>
      </c>
      <c r="D1926" s="432">
        <v>43850</v>
      </c>
      <c r="E1926" s="431"/>
      <c r="F1926" s="430" t="s">
        <v>5329</v>
      </c>
      <c r="G1926" s="774" t="s">
        <v>5328</v>
      </c>
      <c r="H1926" s="775"/>
      <c r="I1926" s="776"/>
      <c r="J1926" s="429" t="s">
        <v>6</v>
      </c>
      <c r="K1926" s="428"/>
      <c r="L1926" s="425"/>
      <c r="M1926" s="427"/>
      <c r="P1926" s="405"/>
      <c r="R1926" s="405"/>
    </row>
    <row r="1927" spans="1:18" s="396" customFormat="1" ht="22.5">
      <c r="A1927" s="785"/>
      <c r="B1927" s="394" t="s">
        <v>77</v>
      </c>
      <c r="C1927" s="374" t="s">
        <v>79</v>
      </c>
      <c r="D1927" s="394" t="s">
        <v>22</v>
      </c>
      <c r="E1927" s="758" t="s">
        <v>81</v>
      </c>
      <c r="F1927" s="758"/>
      <c r="G1927" s="777"/>
      <c r="H1927" s="778"/>
      <c r="I1927" s="779"/>
      <c r="J1927" s="426" t="s">
        <v>17</v>
      </c>
      <c r="K1927" s="425"/>
      <c r="L1927" s="419" t="s">
        <v>3</v>
      </c>
      <c r="M1927" s="424">
        <v>5701.67</v>
      </c>
      <c r="P1927" s="405"/>
      <c r="R1927" s="405"/>
    </row>
    <row r="1928" spans="1:18" s="396" customFormat="1">
      <c r="A1928" s="785"/>
      <c r="B1928" s="394"/>
      <c r="C1928" s="374"/>
      <c r="D1928" s="394"/>
      <c r="E1928" s="394"/>
      <c r="F1928" s="394"/>
      <c r="G1928" s="423"/>
      <c r="H1928" s="422"/>
      <c r="I1928" s="421"/>
      <c r="J1928" s="420" t="s">
        <v>5</v>
      </c>
      <c r="K1928" s="419"/>
      <c r="L1928" s="419"/>
      <c r="M1928" s="418"/>
      <c r="P1928" s="405"/>
      <c r="R1928" s="405"/>
    </row>
    <row r="1929" spans="1:18" s="396" customFormat="1" ht="13.5" thickBot="1">
      <c r="A1929" s="786"/>
      <c r="B1929" s="417" t="s">
        <v>3449</v>
      </c>
      <c r="C1929" s="416" t="s">
        <v>5328</v>
      </c>
      <c r="D1929" s="415">
        <v>43854</v>
      </c>
      <c r="E1929" s="414" t="s">
        <v>4</v>
      </c>
      <c r="F1929" s="413" t="s">
        <v>5327</v>
      </c>
      <c r="G1929" s="412"/>
      <c r="H1929" s="411"/>
      <c r="I1929" s="410"/>
      <c r="J1929" s="409" t="s">
        <v>4893</v>
      </c>
      <c r="K1929" s="408"/>
      <c r="L1929" s="407"/>
      <c r="M1929" s="406"/>
      <c r="P1929" s="405"/>
      <c r="R1929" s="405"/>
    </row>
    <row r="1930" spans="1:18" s="396" customFormat="1" ht="22.5">
      <c r="A1930" s="784">
        <v>383</v>
      </c>
      <c r="B1930" s="437" t="s">
        <v>76</v>
      </c>
      <c r="C1930" s="438" t="s">
        <v>78</v>
      </c>
      <c r="D1930" s="437" t="s">
        <v>23</v>
      </c>
      <c r="E1930" s="772" t="s">
        <v>80</v>
      </c>
      <c r="F1930" s="772"/>
      <c r="G1930" s="772" t="s">
        <v>71</v>
      </c>
      <c r="H1930" s="773"/>
      <c r="I1930" s="436"/>
      <c r="J1930" s="435"/>
      <c r="K1930" s="435"/>
      <c r="L1930" s="435"/>
      <c r="M1930" s="434"/>
      <c r="P1930" s="405"/>
      <c r="R1930" s="405"/>
    </row>
    <row r="1931" spans="1:18" s="396" customFormat="1" ht="30.6" customHeight="1">
      <c r="A1931" s="785"/>
      <c r="B1931" s="433" t="s">
        <v>5326</v>
      </c>
      <c r="C1931" s="433" t="s">
        <v>5325</v>
      </c>
      <c r="D1931" s="432">
        <v>43911</v>
      </c>
      <c r="E1931" s="431"/>
      <c r="F1931" s="430" t="s">
        <v>5324</v>
      </c>
      <c r="G1931" s="774" t="s">
        <v>5323</v>
      </c>
      <c r="H1931" s="775"/>
      <c r="I1931" s="776"/>
      <c r="J1931" s="429" t="s">
        <v>6</v>
      </c>
      <c r="K1931" s="428"/>
      <c r="L1931" s="425"/>
      <c r="M1931" s="427"/>
      <c r="P1931" s="405"/>
      <c r="R1931" s="405"/>
    </row>
    <row r="1932" spans="1:18" s="396" customFormat="1" ht="22.5">
      <c r="A1932" s="785"/>
      <c r="B1932" s="394" t="s">
        <v>77</v>
      </c>
      <c r="C1932" s="374" t="s">
        <v>79</v>
      </c>
      <c r="D1932" s="394" t="s">
        <v>22</v>
      </c>
      <c r="E1932" s="758" t="s">
        <v>81</v>
      </c>
      <c r="F1932" s="758"/>
      <c r="G1932" s="777"/>
      <c r="H1932" s="778"/>
      <c r="I1932" s="779"/>
      <c r="J1932" s="426" t="s">
        <v>17</v>
      </c>
      <c r="K1932" s="425"/>
      <c r="L1932" s="419" t="s">
        <v>3</v>
      </c>
      <c r="M1932" s="424">
        <v>4575.3599999999997</v>
      </c>
      <c r="P1932" s="405"/>
      <c r="R1932" s="405"/>
    </row>
    <row r="1933" spans="1:18" s="396" customFormat="1">
      <c r="A1933" s="785"/>
      <c r="B1933" s="394"/>
      <c r="C1933" s="374"/>
      <c r="D1933" s="394"/>
      <c r="E1933" s="394"/>
      <c r="F1933" s="394"/>
      <c r="G1933" s="423"/>
      <c r="H1933" s="422"/>
      <c r="I1933" s="421"/>
      <c r="J1933" s="420" t="s">
        <v>5</v>
      </c>
      <c r="K1933" s="419"/>
      <c r="L1933" s="419"/>
      <c r="M1933" s="418"/>
      <c r="P1933" s="405"/>
      <c r="R1933" s="405"/>
    </row>
    <row r="1934" spans="1:18" s="396" customFormat="1" ht="13.5" thickBot="1">
      <c r="A1934" s="786"/>
      <c r="B1934" s="417" t="s">
        <v>3449</v>
      </c>
      <c r="C1934" s="416" t="s">
        <v>5323</v>
      </c>
      <c r="D1934" s="415">
        <v>43918</v>
      </c>
      <c r="E1934" s="414" t="s">
        <v>4</v>
      </c>
      <c r="F1934" s="413" t="s">
        <v>5322</v>
      </c>
      <c r="G1934" s="412"/>
      <c r="H1934" s="411"/>
      <c r="I1934" s="410"/>
      <c r="J1934" s="409" t="s">
        <v>4893</v>
      </c>
      <c r="K1934" s="408"/>
      <c r="L1934" s="407"/>
      <c r="M1934" s="406"/>
      <c r="P1934" s="405"/>
      <c r="R1934" s="405"/>
    </row>
    <row r="1935" spans="1:18" s="396" customFormat="1" ht="22.5">
      <c r="A1935" s="784">
        <v>384</v>
      </c>
      <c r="B1935" s="437" t="s">
        <v>76</v>
      </c>
      <c r="C1935" s="438" t="s">
        <v>78</v>
      </c>
      <c r="D1935" s="437" t="s">
        <v>23</v>
      </c>
      <c r="E1935" s="772" t="s">
        <v>80</v>
      </c>
      <c r="F1935" s="772"/>
      <c r="G1935" s="772" t="s">
        <v>71</v>
      </c>
      <c r="H1935" s="773"/>
      <c r="I1935" s="436"/>
      <c r="J1935" s="435"/>
      <c r="K1935" s="435"/>
      <c r="L1935" s="435"/>
      <c r="M1935" s="434"/>
      <c r="P1935" s="405"/>
      <c r="R1935" s="405"/>
    </row>
    <row r="1936" spans="1:18" s="396" customFormat="1" ht="40.9" customHeight="1">
      <c r="A1936" s="785"/>
      <c r="B1936" s="433" t="s">
        <v>5321</v>
      </c>
      <c r="C1936" s="433" t="s">
        <v>5320</v>
      </c>
      <c r="D1936" s="432">
        <v>43881</v>
      </c>
      <c r="E1936" s="431"/>
      <c r="F1936" s="430" t="s">
        <v>5037</v>
      </c>
      <c r="G1936" s="774" t="s">
        <v>5286</v>
      </c>
      <c r="H1936" s="775"/>
      <c r="I1936" s="776"/>
      <c r="J1936" s="429" t="s">
        <v>6</v>
      </c>
      <c r="K1936" s="428"/>
      <c r="L1936" s="425" t="s">
        <v>3</v>
      </c>
      <c r="M1936" s="427">
        <v>2300</v>
      </c>
      <c r="P1936" s="405"/>
      <c r="R1936" s="405"/>
    </row>
    <row r="1937" spans="1:18" s="396" customFormat="1" ht="22.5">
      <c r="A1937" s="785"/>
      <c r="B1937" s="394" t="s">
        <v>77</v>
      </c>
      <c r="C1937" s="374" t="s">
        <v>79</v>
      </c>
      <c r="D1937" s="394" t="s">
        <v>22</v>
      </c>
      <c r="E1937" s="758" t="s">
        <v>81</v>
      </c>
      <c r="F1937" s="758"/>
      <c r="G1937" s="777"/>
      <c r="H1937" s="778"/>
      <c r="I1937" s="779"/>
      <c r="J1937" s="426" t="s">
        <v>17</v>
      </c>
      <c r="K1937" s="425"/>
      <c r="L1937" s="419" t="s">
        <v>3</v>
      </c>
      <c r="M1937" s="424">
        <v>2286</v>
      </c>
      <c r="P1937" s="405"/>
      <c r="R1937" s="405"/>
    </row>
    <row r="1938" spans="1:18" s="396" customFormat="1">
      <c r="A1938" s="785"/>
      <c r="B1938" s="394"/>
      <c r="C1938" s="374"/>
      <c r="D1938" s="394"/>
      <c r="E1938" s="394"/>
      <c r="F1938" s="394"/>
      <c r="G1938" s="423"/>
      <c r="H1938" s="422"/>
      <c r="I1938" s="421"/>
      <c r="J1938" s="420" t="s">
        <v>5</v>
      </c>
      <c r="K1938" s="419"/>
      <c r="L1938" s="419" t="s">
        <v>3</v>
      </c>
      <c r="M1938" s="418">
        <v>504</v>
      </c>
      <c r="P1938" s="405"/>
      <c r="R1938" s="405"/>
    </row>
    <row r="1939" spans="1:18" s="396" customFormat="1" ht="13.5" thickBot="1">
      <c r="A1939" s="786"/>
      <c r="B1939" s="417" t="s">
        <v>4928</v>
      </c>
      <c r="C1939" s="416" t="s">
        <v>5286</v>
      </c>
      <c r="D1939" s="415">
        <v>43892</v>
      </c>
      <c r="E1939" s="414" t="s">
        <v>4</v>
      </c>
      <c r="F1939" s="413" t="s">
        <v>5319</v>
      </c>
      <c r="G1939" s="412"/>
      <c r="H1939" s="411"/>
      <c r="I1939" s="410"/>
      <c r="J1939" s="409" t="s">
        <v>4893</v>
      </c>
      <c r="K1939" s="408"/>
      <c r="L1939" s="407"/>
      <c r="M1939" s="406"/>
      <c r="P1939" s="405"/>
      <c r="R1939" s="405"/>
    </row>
    <row r="1940" spans="1:18" s="396" customFormat="1" ht="22.5">
      <c r="A1940" s="784">
        <v>385</v>
      </c>
      <c r="B1940" s="437" t="s">
        <v>76</v>
      </c>
      <c r="C1940" s="438" t="s">
        <v>78</v>
      </c>
      <c r="D1940" s="437" t="s">
        <v>23</v>
      </c>
      <c r="E1940" s="772" t="s">
        <v>80</v>
      </c>
      <c r="F1940" s="772"/>
      <c r="G1940" s="772" t="s">
        <v>71</v>
      </c>
      <c r="H1940" s="773"/>
      <c r="I1940" s="436"/>
      <c r="J1940" s="435"/>
      <c r="K1940" s="435"/>
      <c r="L1940" s="435"/>
      <c r="M1940" s="434"/>
      <c r="P1940" s="405"/>
      <c r="R1940" s="405"/>
    </row>
    <row r="1941" spans="1:18" s="396" customFormat="1" ht="45">
      <c r="A1941" s="785"/>
      <c r="B1941" s="433" t="s">
        <v>5318</v>
      </c>
      <c r="C1941" s="433" t="s">
        <v>5317</v>
      </c>
      <c r="D1941" s="432">
        <v>43801</v>
      </c>
      <c r="E1941" s="431"/>
      <c r="F1941" s="430" t="s">
        <v>5316</v>
      </c>
      <c r="G1941" s="774" t="s">
        <v>4983</v>
      </c>
      <c r="H1941" s="775"/>
      <c r="I1941" s="776"/>
      <c r="J1941" s="429" t="s">
        <v>6</v>
      </c>
      <c r="K1941" s="428"/>
      <c r="L1941" s="425" t="s">
        <v>3</v>
      </c>
      <c r="M1941" s="427">
        <v>875</v>
      </c>
      <c r="P1941" s="405"/>
      <c r="R1941" s="405"/>
    </row>
    <row r="1942" spans="1:18" s="396" customFormat="1" ht="22.5">
      <c r="A1942" s="785"/>
      <c r="B1942" s="394" t="s">
        <v>77</v>
      </c>
      <c r="C1942" s="374" t="s">
        <v>79</v>
      </c>
      <c r="D1942" s="394" t="s">
        <v>22</v>
      </c>
      <c r="E1942" s="758" t="s">
        <v>81</v>
      </c>
      <c r="F1942" s="758"/>
      <c r="G1942" s="777"/>
      <c r="H1942" s="778"/>
      <c r="I1942" s="779"/>
      <c r="J1942" s="426" t="s">
        <v>17</v>
      </c>
      <c r="K1942" s="425"/>
      <c r="L1942" s="419" t="s">
        <v>3</v>
      </c>
      <c r="M1942" s="424">
        <v>995</v>
      </c>
      <c r="P1942" s="405"/>
      <c r="R1942" s="405"/>
    </row>
    <row r="1943" spans="1:18" s="396" customFormat="1">
      <c r="A1943" s="785"/>
      <c r="B1943" s="394"/>
      <c r="C1943" s="374"/>
      <c r="D1943" s="394"/>
      <c r="E1943" s="394"/>
      <c r="F1943" s="394"/>
      <c r="G1943" s="423"/>
      <c r="H1943" s="422"/>
      <c r="I1943" s="421"/>
      <c r="J1943" s="420" t="s">
        <v>5</v>
      </c>
      <c r="K1943" s="419"/>
      <c r="L1943" s="419"/>
      <c r="M1943" s="418"/>
      <c r="P1943" s="405"/>
      <c r="R1943" s="405"/>
    </row>
    <row r="1944" spans="1:18" s="396" customFormat="1" ht="13.5" thickBot="1">
      <c r="A1944" s="786"/>
      <c r="B1944" s="417" t="s">
        <v>3449</v>
      </c>
      <c r="C1944" s="416" t="s">
        <v>4983</v>
      </c>
      <c r="D1944" s="415">
        <v>43808</v>
      </c>
      <c r="E1944" s="414" t="s">
        <v>4</v>
      </c>
      <c r="F1944" s="413" t="s">
        <v>5315</v>
      </c>
      <c r="G1944" s="412"/>
      <c r="H1944" s="411"/>
      <c r="I1944" s="410"/>
      <c r="J1944" s="409" t="s">
        <v>4893</v>
      </c>
      <c r="K1944" s="408"/>
      <c r="L1944" s="407"/>
      <c r="M1944" s="406"/>
      <c r="P1944" s="405"/>
      <c r="R1944" s="405"/>
    </row>
    <row r="1945" spans="1:18" s="396" customFormat="1" ht="22.5">
      <c r="A1945" s="784">
        <v>386</v>
      </c>
      <c r="B1945" s="437" t="s">
        <v>76</v>
      </c>
      <c r="C1945" s="438" t="s">
        <v>78</v>
      </c>
      <c r="D1945" s="437" t="s">
        <v>23</v>
      </c>
      <c r="E1945" s="772" t="s">
        <v>80</v>
      </c>
      <c r="F1945" s="772"/>
      <c r="G1945" s="772" t="s">
        <v>71</v>
      </c>
      <c r="H1945" s="773"/>
      <c r="I1945" s="436"/>
      <c r="J1945" s="435"/>
      <c r="K1945" s="435"/>
      <c r="L1945" s="435"/>
      <c r="M1945" s="434"/>
      <c r="P1945" s="405"/>
      <c r="R1945" s="405"/>
    </row>
    <row r="1946" spans="1:18" s="396" customFormat="1" ht="30.6" customHeight="1">
      <c r="A1946" s="785"/>
      <c r="B1946" s="433" t="s">
        <v>5314</v>
      </c>
      <c r="C1946" s="433" t="s">
        <v>5313</v>
      </c>
      <c r="D1946" s="432">
        <v>43884</v>
      </c>
      <c r="E1946" s="431"/>
      <c r="F1946" s="430" t="s">
        <v>4984</v>
      </c>
      <c r="G1946" s="774" t="s">
        <v>4983</v>
      </c>
      <c r="H1946" s="775"/>
      <c r="I1946" s="776"/>
      <c r="J1946" s="429" t="s">
        <v>6</v>
      </c>
      <c r="K1946" s="428"/>
      <c r="L1946" s="425"/>
      <c r="M1946" s="427"/>
      <c r="P1946" s="405"/>
      <c r="R1946" s="405"/>
    </row>
    <row r="1947" spans="1:18" s="396" customFormat="1" ht="22.5">
      <c r="A1947" s="785"/>
      <c r="B1947" s="394" t="s">
        <v>77</v>
      </c>
      <c r="C1947" s="374" t="s">
        <v>79</v>
      </c>
      <c r="D1947" s="394" t="s">
        <v>22</v>
      </c>
      <c r="E1947" s="758" t="s">
        <v>81</v>
      </c>
      <c r="F1947" s="758"/>
      <c r="G1947" s="777"/>
      <c r="H1947" s="778"/>
      <c r="I1947" s="779"/>
      <c r="J1947" s="426" t="s">
        <v>17</v>
      </c>
      <c r="K1947" s="425"/>
      <c r="L1947" s="419" t="s">
        <v>3</v>
      </c>
      <c r="M1947" s="424">
        <v>2405.6999999999998</v>
      </c>
      <c r="P1947" s="405"/>
      <c r="R1947" s="405"/>
    </row>
    <row r="1948" spans="1:18" s="396" customFormat="1">
      <c r="A1948" s="785"/>
      <c r="B1948" s="394"/>
      <c r="C1948" s="374"/>
      <c r="D1948" s="394"/>
      <c r="E1948" s="394"/>
      <c r="F1948" s="394"/>
      <c r="G1948" s="423"/>
      <c r="H1948" s="422"/>
      <c r="I1948" s="421"/>
      <c r="J1948" s="420" t="s">
        <v>5</v>
      </c>
      <c r="K1948" s="419"/>
      <c r="L1948" s="419" t="s">
        <v>3</v>
      </c>
      <c r="M1948" s="418">
        <v>387</v>
      </c>
      <c r="P1948" s="405"/>
      <c r="R1948" s="405"/>
    </row>
    <row r="1949" spans="1:18" s="396" customFormat="1" ht="13.5" thickBot="1">
      <c r="A1949" s="786"/>
      <c r="B1949" s="417" t="s">
        <v>4928</v>
      </c>
      <c r="C1949" s="416" t="s">
        <v>4983</v>
      </c>
      <c r="D1949" s="415">
        <v>43888</v>
      </c>
      <c r="E1949" s="414" t="s">
        <v>4</v>
      </c>
      <c r="F1949" s="413" t="s">
        <v>5312</v>
      </c>
      <c r="G1949" s="412"/>
      <c r="H1949" s="411"/>
      <c r="I1949" s="410"/>
      <c r="J1949" s="409" t="s">
        <v>4893</v>
      </c>
      <c r="K1949" s="408"/>
      <c r="L1949" s="407"/>
      <c r="M1949" s="406"/>
      <c r="P1949" s="405"/>
      <c r="R1949" s="405"/>
    </row>
    <row r="1950" spans="1:18" s="396" customFormat="1" ht="22.5">
      <c r="A1950" s="784">
        <v>387</v>
      </c>
      <c r="B1950" s="437" t="s">
        <v>76</v>
      </c>
      <c r="C1950" s="438" t="s">
        <v>78</v>
      </c>
      <c r="D1950" s="437" t="s">
        <v>23</v>
      </c>
      <c r="E1950" s="772" t="s">
        <v>80</v>
      </c>
      <c r="F1950" s="772"/>
      <c r="G1950" s="772" t="s">
        <v>71</v>
      </c>
      <c r="H1950" s="773"/>
      <c r="I1950" s="436"/>
      <c r="J1950" s="435"/>
      <c r="K1950" s="435"/>
      <c r="L1950" s="435"/>
      <c r="M1950" s="434"/>
      <c r="P1950" s="405"/>
      <c r="R1950" s="405"/>
    </row>
    <row r="1951" spans="1:18" s="396" customFormat="1" ht="20.45" customHeight="1">
      <c r="A1951" s="785"/>
      <c r="B1951" s="433" t="s">
        <v>5311</v>
      </c>
      <c r="C1951" s="433" t="s">
        <v>5310</v>
      </c>
      <c r="D1951" s="432">
        <v>43788</v>
      </c>
      <c r="E1951" s="431"/>
      <c r="F1951" s="430" t="s">
        <v>5309</v>
      </c>
      <c r="G1951" s="774" t="s">
        <v>307</v>
      </c>
      <c r="H1951" s="775"/>
      <c r="I1951" s="776"/>
      <c r="J1951" s="429" t="s">
        <v>6</v>
      </c>
      <c r="K1951" s="428"/>
      <c r="L1951" s="425" t="s">
        <v>3</v>
      </c>
      <c r="M1951" s="427">
        <v>1001</v>
      </c>
      <c r="P1951" s="405"/>
      <c r="R1951" s="405"/>
    </row>
    <row r="1952" spans="1:18" s="396" customFormat="1" ht="22.5">
      <c r="A1952" s="785"/>
      <c r="B1952" s="394" t="s">
        <v>77</v>
      </c>
      <c r="C1952" s="374" t="s">
        <v>79</v>
      </c>
      <c r="D1952" s="394" t="s">
        <v>22</v>
      </c>
      <c r="E1952" s="758" t="s">
        <v>81</v>
      </c>
      <c r="F1952" s="758"/>
      <c r="G1952" s="777"/>
      <c r="H1952" s="778"/>
      <c r="I1952" s="779"/>
      <c r="J1952" s="426" t="s">
        <v>17</v>
      </c>
      <c r="K1952" s="425"/>
      <c r="L1952" s="419" t="s">
        <v>3</v>
      </c>
      <c r="M1952" s="424">
        <v>7878.95</v>
      </c>
      <c r="P1952" s="405"/>
      <c r="R1952" s="405"/>
    </row>
    <row r="1953" spans="1:18" s="396" customFormat="1">
      <c r="A1953" s="785"/>
      <c r="B1953" s="394"/>
      <c r="C1953" s="374"/>
      <c r="D1953" s="394"/>
      <c r="E1953" s="394"/>
      <c r="F1953" s="394"/>
      <c r="G1953" s="423"/>
      <c r="H1953" s="422"/>
      <c r="I1953" s="421"/>
      <c r="J1953" s="420" t="s">
        <v>5</v>
      </c>
      <c r="K1953" s="419"/>
      <c r="L1953" s="419"/>
      <c r="M1953" s="418"/>
      <c r="P1953" s="405"/>
      <c r="R1953" s="405"/>
    </row>
    <row r="1954" spans="1:18" s="396" customFormat="1" ht="13.5" thickBot="1">
      <c r="A1954" s="786"/>
      <c r="B1954" s="417" t="s">
        <v>4896</v>
      </c>
      <c r="C1954" s="416" t="s">
        <v>307</v>
      </c>
      <c r="D1954" s="415">
        <v>43796</v>
      </c>
      <c r="E1954" s="414" t="s">
        <v>4</v>
      </c>
      <c r="F1954" s="413" t="s">
        <v>5308</v>
      </c>
      <c r="G1954" s="412"/>
      <c r="H1954" s="411"/>
      <c r="I1954" s="410"/>
      <c r="J1954" s="409" t="s">
        <v>4893</v>
      </c>
      <c r="K1954" s="408"/>
      <c r="L1954" s="407"/>
      <c r="M1954" s="406"/>
      <c r="P1954" s="405"/>
      <c r="R1954" s="405"/>
    </row>
    <row r="1955" spans="1:18" s="396" customFormat="1" ht="22.5">
      <c r="A1955" s="784">
        <v>388</v>
      </c>
      <c r="B1955" s="437" t="s">
        <v>76</v>
      </c>
      <c r="C1955" s="438" t="s">
        <v>78</v>
      </c>
      <c r="D1955" s="437" t="s">
        <v>23</v>
      </c>
      <c r="E1955" s="772" t="s">
        <v>80</v>
      </c>
      <c r="F1955" s="772"/>
      <c r="G1955" s="772" t="s">
        <v>71</v>
      </c>
      <c r="H1955" s="773"/>
      <c r="I1955" s="436"/>
      <c r="J1955" s="435"/>
      <c r="K1955" s="435"/>
      <c r="L1955" s="435"/>
      <c r="M1955" s="434"/>
      <c r="P1955" s="405"/>
      <c r="R1955" s="405"/>
    </row>
    <row r="1956" spans="1:18" s="396" customFormat="1" ht="22.5">
      <c r="A1956" s="785"/>
      <c r="B1956" s="433" t="s">
        <v>5307</v>
      </c>
      <c r="C1956" s="433" t="s">
        <v>5306</v>
      </c>
      <c r="D1956" s="432">
        <v>43882</v>
      </c>
      <c r="E1956" s="431"/>
      <c r="F1956" s="430" t="s">
        <v>5037</v>
      </c>
      <c r="G1956" s="774" t="s">
        <v>5286</v>
      </c>
      <c r="H1956" s="775"/>
      <c r="I1956" s="776"/>
      <c r="J1956" s="429" t="s">
        <v>6</v>
      </c>
      <c r="K1956" s="428"/>
      <c r="L1956" s="425" t="s">
        <v>3</v>
      </c>
      <c r="M1956" s="427">
        <v>1080</v>
      </c>
      <c r="P1956" s="405"/>
      <c r="R1956" s="405"/>
    </row>
    <row r="1957" spans="1:18" s="396" customFormat="1" ht="22.5">
      <c r="A1957" s="785"/>
      <c r="B1957" s="394" t="s">
        <v>77</v>
      </c>
      <c r="C1957" s="374" t="s">
        <v>79</v>
      </c>
      <c r="D1957" s="394" t="s">
        <v>22</v>
      </c>
      <c r="E1957" s="758" t="s">
        <v>81</v>
      </c>
      <c r="F1957" s="758"/>
      <c r="G1957" s="777"/>
      <c r="H1957" s="778"/>
      <c r="I1957" s="779"/>
      <c r="J1957" s="426" t="s">
        <v>17</v>
      </c>
      <c r="K1957" s="425"/>
      <c r="L1957" s="419" t="s">
        <v>3</v>
      </c>
      <c r="M1957" s="424">
        <v>2516</v>
      </c>
      <c r="P1957" s="405"/>
      <c r="R1957" s="405"/>
    </row>
    <row r="1958" spans="1:18" s="396" customFormat="1">
      <c r="A1958" s="785"/>
      <c r="B1958" s="394"/>
      <c r="C1958" s="374"/>
      <c r="D1958" s="394"/>
      <c r="E1958" s="394"/>
      <c r="F1958" s="394"/>
      <c r="G1958" s="423"/>
      <c r="H1958" s="422"/>
      <c r="I1958" s="421"/>
      <c r="J1958" s="420" t="s">
        <v>5</v>
      </c>
      <c r="K1958" s="419"/>
      <c r="L1958" s="419" t="s">
        <v>3</v>
      </c>
      <c r="M1958" s="418">
        <v>222</v>
      </c>
      <c r="P1958" s="405"/>
      <c r="R1958" s="405"/>
    </row>
    <row r="1959" spans="1:18" s="396" customFormat="1" ht="13.5" thickBot="1">
      <c r="A1959" s="786"/>
      <c r="B1959" s="417" t="s">
        <v>3449</v>
      </c>
      <c r="C1959" s="416" t="s">
        <v>5286</v>
      </c>
      <c r="D1959" s="415">
        <v>43890</v>
      </c>
      <c r="E1959" s="414" t="s">
        <v>4</v>
      </c>
      <c r="F1959" s="413" t="s">
        <v>5056</v>
      </c>
      <c r="G1959" s="412"/>
      <c r="H1959" s="411"/>
      <c r="I1959" s="410"/>
      <c r="J1959" s="409" t="s">
        <v>4893</v>
      </c>
      <c r="K1959" s="408"/>
      <c r="L1959" s="407"/>
      <c r="M1959" s="406"/>
      <c r="P1959" s="405"/>
      <c r="R1959" s="405"/>
    </row>
    <row r="1960" spans="1:18" s="396" customFormat="1" ht="22.5">
      <c r="A1960" s="784">
        <v>389</v>
      </c>
      <c r="B1960" s="437" t="s">
        <v>76</v>
      </c>
      <c r="C1960" s="438" t="s">
        <v>78</v>
      </c>
      <c r="D1960" s="437" t="s">
        <v>23</v>
      </c>
      <c r="E1960" s="772" t="s">
        <v>80</v>
      </c>
      <c r="F1960" s="772"/>
      <c r="G1960" s="772" t="s">
        <v>71</v>
      </c>
      <c r="H1960" s="773"/>
      <c r="I1960" s="436"/>
      <c r="J1960" s="435"/>
      <c r="K1960" s="435"/>
      <c r="L1960" s="435"/>
      <c r="M1960" s="434"/>
      <c r="P1960" s="405"/>
      <c r="R1960" s="405"/>
    </row>
    <row r="1961" spans="1:18" s="396" customFormat="1" ht="40.9" customHeight="1">
      <c r="A1961" s="785"/>
      <c r="B1961" s="433" t="s">
        <v>5305</v>
      </c>
      <c r="C1961" s="433" t="s">
        <v>5304</v>
      </c>
      <c r="D1961" s="432">
        <v>43746</v>
      </c>
      <c r="E1961" s="431"/>
      <c r="F1961" s="430" t="s">
        <v>5279</v>
      </c>
      <c r="G1961" s="774" t="s">
        <v>5283</v>
      </c>
      <c r="H1961" s="775"/>
      <c r="I1961" s="776"/>
      <c r="J1961" s="429" t="s">
        <v>6</v>
      </c>
      <c r="K1961" s="428"/>
      <c r="L1961" s="425" t="s">
        <v>3</v>
      </c>
      <c r="M1961" s="427">
        <v>1668</v>
      </c>
      <c r="P1961" s="405"/>
      <c r="R1961" s="405"/>
    </row>
    <row r="1962" spans="1:18" s="396" customFormat="1" ht="22.5">
      <c r="A1962" s="785"/>
      <c r="B1962" s="394" t="s">
        <v>77</v>
      </c>
      <c r="C1962" s="374" t="s">
        <v>79</v>
      </c>
      <c r="D1962" s="394" t="s">
        <v>22</v>
      </c>
      <c r="E1962" s="758" t="s">
        <v>81</v>
      </c>
      <c r="F1962" s="758"/>
      <c r="G1962" s="777"/>
      <c r="H1962" s="778"/>
      <c r="I1962" s="779"/>
      <c r="J1962" s="426" t="s">
        <v>17</v>
      </c>
      <c r="K1962" s="425"/>
      <c r="L1962" s="419" t="s">
        <v>3</v>
      </c>
      <c r="M1962" s="424">
        <v>1725</v>
      </c>
      <c r="P1962" s="405"/>
      <c r="R1962" s="405"/>
    </row>
    <row r="1963" spans="1:18" s="396" customFormat="1">
      <c r="A1963" s="785"/>
      <c r="B1963" s="394"/>
      <c r="C1963" s="374"/>
      <c r="D1963" s="394"/>
      <c r="E1963" s="394"/>
      <c r="F1963" s="394"/>
      <c r="G1963" s="423"/>
      <c r="H1963" s="422"/>
      <c r="I1963" s="421"/>
      <c r="J1963" s="420" t="s">
        <v>5</v>
      </c>
      <c r="K1963" s="419"/>
      <c r="L1963" s="419"/>
      <c r="M1963" s="418"/>
      <c r="P1963" s="405"/>
      <c r="R1963" s="405"/>
    </row>
    <row r="1964" spans="1:18" s="396" customFormat="1" ht="23.25" thickBot="1">
      <c r="A1964" s="786"/>
      <c r="B1964" s="417" t="s">
        <v>5303</v>
      </c>
      <c r="C1964" s="416" t="s">
        <v>5283</v>
      </c>
      <c r="D1964" s="415">
        <v>43753</v>
      </c>
      <c r="E1964" s="414" t="s">
        <v>4</v>
      </c>
      <c r="F1964" s="413" t="s">
        <v>5282</v>
      </c>
      <c r="G1964" s="412"/>
      <c r="H1964" s="411"/>
      <c r="I1964" s="410"/>
      <c r="J1964" s="409" t="s">
        <v>4893</v>
      </c>
      <c r="K1964" s="408"/>
      <c r="L1964" s="407"/>
      <c r="M1964" s="406"/>
      <c r="P1964" s="405"/>
      <c r="R1964" s="405"/>
    </row>
    <row r="1965" spans="1:18" s="396" customFormat="1" ht="22.5">
      <c r="A1965" s="784">
        <v>390</v>
      </c>
      <c r="B1965" s="437" t="s">
        <v>76</v>
      </c>
      <c r="C1965" s="438" t="s">
        <v>78</v>
      </c>
      <c r="D1965" s="437" t="s">
        <v>23</v>
      </c>
      <c r="E1965" s="772" t="s">
        <v>80</v>
      </c>
      <c r="F1965" s="772"/>
      <c r="G1965" s="772" t="s">
        <v>71</v>
      </c>
      <c r="H1965" s="773"/>
      <c r="I1965" s="436"/>
      <c r="J1965" s="435"/>
      <c r="K1965" s="435"/>
      <c r="L1965" s="435"/>
      <c r="M1965" s="434"/>
      <c r="P1965" s="405"/>
      <c r="R1965" s="405"/>
    </row>
    <row r="1966" spans="1:18" s="396" customFormat="1" ht="30.6" customHeight="1">
      <c r="A1966" s="785"/>
      <c r="B1966" s="433" t="s">
        <v>5302</v>
      </c>
      <c r="C1966" s="433" t="s">
        <v>5301</v>
      </c>
      <c r="D1966" s="432">
        <v>43882</v>
      </c>
      <c r="E1966" s="431"/>
      <c r="F1966" s="430" t="s">
        <v>5037</v>
      </c>
      <c r="G1966" s="774" t="s">
        <v>5286</v>
      </c>
      <c r="H1966" s="775"/>
      <c r="I1966" s="776"/>
      <c r="J1966" s="429" t="s">
        <v>6</v>
      </c>
      <c r="K1966" s="428"/>
      <c r="L1966" s="425"/>
      <c r="M1966" s="427"/>
      <c r="P1966" s="405"/>
      <c r="R1966" s="405"/>
    </row>
    <row r="1967" spans="1:18" s="396" customFormat="1" ht="22.5">
      <c r="A1967" s="785"/>
      <c r="B1967" s="394" t="s">
        <v>77</v>
      </c>
      <c r="C1967" s="374" t="s">
        <v>79</v>
      </c>
      <c r="D1967" s="394" t="s">
        <v>22</v>
      </c>
      <c r="E1967" s="758" t="s">
        <v>81</v>
      </c>
      <c r="F1967" s="758"/>
      <c r="G1967" s="777"/>
      <c r="H1967" s="778"/>
      <c r="I1967" s="779"/>
      <c r="J1967" s="426" t="s">
        <v>17</v>
      </c>
      <c r="K1967" s="425"/>
      <c r="L1967" s="419" t="s">
        <v>3</v>
      </c>
      <c r="M1967" s="424">
        <v>1738</v>
      </c>
      <c r="P1967" s="405"/>
      <c r="R1967" s="405"/>
    </row>
    <row r="1968" spans="1:18" s="396" customFormat="1">
      <c r="A1968" s="785"/>
      <c r="B1968" s="394"/>
      <c r="C1968" s="374"/>
      <c r="D1968" s="394"/>
      <c r="E1968" s="394"/>
      <c r="F1968" s="394"/>
      <c r="G1968" s="423"/>
      <c r="H1968" s="422"/>
      <c r="I1968" s="421"/>
      <c r="J1968" s="420" t="s">
        <v>5</v>
      </c>
      <c r="K1968" s="419"/>
      <c r="L1968" s="419" t="s">
        <v>3</v>
      </c>
      <c r="M1968" s="418">
        <v>222</v>
      </c>
      <c r="P1968" s="405"/>
      <c r="R1968" s="405"/>
    </row>
    <row r="1969" spans="1:18" s="396" customFormat="1" ht="31.15" customHeight="1" thickBot="1">
      <c r="A1969" s="786"/>
      <c r="B1969" s="417" t="s">
        <v>5300</v>
      </c>
      <c r="C1969" s="416" t="s">
        <v>5286</v>
      </c>
      <c r="D1969" s="415">
        <v>43890</v>
      </c>
      <c r="E1969" s="414" t="s">
        <v>4</v>
      </c>
      <c r="F1969" s="413" t="s">
        <v>5056</v>
      </c>
      <c r="G1969" s="412"/>
      <c r="H1969" s="411"/>
      <c r="I1969" s="410"/>
      <c r="J1969" s="409" t="s">
        <v>4893</v>
      </c>
      <c r="K1969" s="408"/>
      <c r="L1969" s="407"/>
      <c r="M1969" s="406"/>
      <c r="P1969" s="405"/>
      <c r="R1969" s="405"/>
    </row>
    <row r="1970" spans="1:18" s="396" customFormat="1" ht="22.5">
      <c r="A1970" s="784">
        <v>391</v>
      </c>
      <c r="B1970" s="437" t="s">
        <v>76</v>
      </c>
      <c r="C1970" s="438" t="s">
        <v>78</v>
      </c>
      <c r="D1970" s="437" t="s">
        <v>23</v>
      </c>
      <c r="E1970" s="772" t="s">
        <v>80</v>
      </c>
      <c r="F1970" s="772"/>
      <c r="G1970" s="772" t="s">
        <v>71</v>
      </c>
      <c r="H1970" s="773"/>
      <c r="I1970" s="436"/>
      <c r="J1970" s="435"/>
      <c r="K1970" s="435"/>
      <c r="L1970" s="435"/>
      <c r="M1970" s="434"/>
      <c r="P1970" s="405"/>
      <c r="R1970" s="405"/>
    </row>
    <row r="1971" spans="1:18" s="396" customFormat="1" ht="40.9" customHeight="1">
      <c r="A1971" s="785"/>
      <c r="B1971" s="433" t="s">
        <v>5299</v>
      </c>
      <c r="C1971" s="433" t="s">
        <v>5298</v>
      </c>
      <c r="D1971" s="432">
        <v>43899</v>
      </c>
      <c r="E1971" s="431"/>
      <c r="F1971" s="430" t="s">
        <v>5071</v>
      </c>
      <c r="G1971" s="774" t="s">
        <v>5297</v>
      </c>
      <c r="H1971" s="775"/>
      <c r="I1971" s="776"/>
      <c r="J1971" s="429" t="s">
        <v>6</v>
      </c>
      <c r="K1971" s="428"/>
      <c r="L1971" s="425" t="s">
        <v>3</v>
      </c>
      <c r="M1971" s="427">
        <v>912</v>
      </c>
      <c r="P1971" s="405"/>
      <c r="R1971" s="405"/>
    </row>
    <row r="1972" spans="1:18" s="396" customFormat="1" ht="22.5">
      <c r="A1972" s="785"/>
      <c r="B1972" s="394" t="s">
        <v>77</v>
      </c>
      <c r="C1972" s="374" t="s">
        <v>79</v>
      </c>
      <c r="D1972" s="394" t="s">
        <v>22</v>
      </c>
      <c r="E1972" s="758" t="s">
        <v>81</v>
      </c>
      <c r="F1972" s="758"/>
      <c r="G1972" s="777"/>
      <c r="H1972" s="778"/>
      <c r="I1972" s="779"/>
      <c r="J1972" s="426" t="s">
        <v>17</v>
      </c>
      <c r="K1972" s="425"/>
      <c r="L1972" s="419" t="s">
        <v>3</v>
      </c>
      <c r="M1972" s="424">
        <v>1107</v>
      </c>
      <c r="P1972" s="405"/>
      <c r="R1972" s="405"/>
    </row>
    <row r="1973" spans="1:18" s="396" customFormat="1">
      <c r="A1973" s="785"/>
      <c r="B1973" s="394"/>
      <c r="C1973" s="374"/>
      <c r="D1973" s="394"/>
      <c r="E1973" s="394"/>
      <c r="F1973" s="394"/>
      <c r="G1973" s="423"/>
      <c r="H1973" s="422"/>
      <c r="I1973" s="421"/>
      <c r="J1973" s="420" t="s">
        <v>5</v>
      </c>
      <c r="K1973" s="419"/>
      <c r="L1973" s="419"/>
      <c r="M1973" s="418"/>
      <c r="P1973" s="405"/>
      <c r="R1973" s="405"/>
    </row>
    <row r="1974" spans="1:18" s="396" customFormat="1" ht="13.5" thickBot="1">
      <c r="A1974" s="786"/>
      <c r="B1974" s="417" t="s">
        <v>3449</v>
      </c>
      <c r="C1974" s="416" t="s">
        <v>5297</v>
      </c>
      <c r="D1974" s="415">
        <v>43903</v>
      </c>
      <c r="E1974" s="414" t="s">
        <v>4</v>
      </c>
      <c r="F1974" s="413" t="s">
        <v>5296</v>
      </c>
      <c r="G1974" s="412"/>
      <c r="H1974" s="411"/>
      <c r="I1974" s="410"/>
      <c r="J1974" s="409" t="s">
        <v>4893</v>
      </c>
      <c r="K1974" s="408"/>
      <c r="L1974" s="407"/>
      <c r="M1974" s="406"/>
      <c r="P1974" s="405"/>
      <c r="R1974" s="405"/>
    </row>
    <row r="1975" spans="1:18" s="396" customFormat="1" ht="22.5">
      <c r="A1975" s="784">
        <v>392</v>
      </c>
      <c r="B1975" s="437" t="s">
        <v>76</v>
      </c>
      <c r="C1975" s="438" t="s">
        <v>78</v>
      </c>
      <c r="D1975" s="437" t="s">
        <v>23</v>
      </c>
      <c r="E1975" s="772" t="s">
        <v>80</v>
      </c>
      <c r="F1975" s="772"/>
      <c r="G1975" s="772" t="s">
        <v>71</v>
      </c>
      <c r="H1975" s="773"/>
      <c r="I1975" s="436"/>
      <c r="J1975" s="435"/>
      <c r="K1975" s="435"/>
      <c r="L1975" s="435"/>
      <c r="M1975" s="434"/>
      <c r="P1975" s="405"/>
      <c r="R1975" s="405"/>
    </row>
    <row r="1976" spans="1:18" s="396" customFormat="1" ht="56.25">
      <c r="A1976" s="785"/>
      <c r="B1976" s="433" t="s">
        <v>5295</v>
      </c>
      <c r="C1976" s="433" t="s">
        <v>5294</v>
      </c>
      <c r="D1976" s="432">
        <v>43779</v>
      </c>
      <c r="E1976" s="431"/>
      <c r="F1976" s="430" t="s">
        <v>5076</v>
      </c>
      <c r="G1976" s="774" t="s">
        <v>307</v>
      </c>
      <c r="H1976" s="775"/>
      <c r="I1976" s="776"/>
      <c r="J1976" s="429" t="s">
        <v>6</v>
      </c>
      <c r="K1976" s="428"/>
      <c r="L1976" s="425" t="s">
        <v>3</v>
      </c>
      <c r="M1976" s="427">
        <v>730</v>
      </c>
      <c r="P1976" s="405"/>
      <c r="R1976" s="405"/>
    </row>
    <row r="1977" spans="1:18" s="396" customFormat="1" ht="22.5">
      <c r="A1977" s="785"/>
      <c r="B1977" s="394" t="s">
        <v>77</v>
      </c>
      <c r="C1977" s="374" t="s">
        <v>79</v>
      </c>
      <c r="D1977" s="394" t="s">
        <v>22</v>
      </c>
      <c r="E1977" s="758" t="s">
        <v>81</v>
      </c>
      <c r="F1977" s="758"/>
      <c r="G1977" s="777"/>
      <c r="H1977" s="778"/>
      <c r="I1977" s="779"/>
      <c r="J1977" s="426" t="s">
        <v>17</v>
      </c>
      <c r="K1977" s="425"/>
      <c r="L1977" s="419" t="s">
        <v>3</v>
      </c>
      <c r="M1977" s="424">
        <v>12714.15</v>
      </c>
      <c r="P1977" s="405"/>
      <c r="R1977" s="405"/>
    </row>
    <row r="1978" spans="1:18" s="396" customFormat="1">
      <c r="A1978" s="785"/>
      <c r="B1978" s="394"/>
      <c r="C1978" s="374"/>
      <c r="D1978" s="394"/>
      <c r="E1978" s="394"/>
      <c r="F1978" s="394"/>
      <c r="G1978" s="423"/>
      <c r="H1978" s="422"/>
      <c r="I1978" s="421"/>
      <c r="J1978" s="420" t="s">
        <v>5</v>
      </c>
      <c r="K1978" s="419"/>
      <c r="L1978" s="419" t="s">
        <v>3</v>
      </c>
      <c r="M1978" s="418">
        <v>209</v>
      </c>
      <c r="P1978" s="405"/>
      <c r="R1978" s="405"/>
    </row>
    <row r="1979" spans="1:18" s="396" customFormat="1" ht="13.5" thickBot="1">
      <c r="A1979" s="786"/>
      <c r="B1979" s="417" t="s">
        <v>5129</v>
      </c>
      <c r="C1979" s="416" t="s">
        <v>307</v>
      </c>
      <c r="D1979" s="415">
        <v>43785</v>
      </c>
      <c r="E1979" s="414" t="s">
        <v>4</v>
      </c>
      <c r="F1979" s="413" t="s">
        <v>5091</v>
      </c>
      <c r="G1979" s="412"/>
      <c r="H1979" s="411"/>
      <c r="I1979" s="410"/>
      <c r="J1979" s="409" t="s">
        <v>4893</v>
      </c>
      <c r="K1979" s="408"/>
      <c r="L1979" s="407"/>
      <c r="M1979" s="406"/>
      <c r="P1979" s="405"/>
      <c r="R1979" s="405"/>
    </row>
    <row r="1980" spans="1:18" s="396" customFormat="1" ht="22.5">
      <c r="A1980" s="784">
        <v>393</v>
      </c>
      <c r="B1980" s="437" t="s">
        <v>76</v>
      </c>
      <c r="C1980" s="438" t="s">
        <v>78</v>
      </c>
      <c r="D1980" s="437" t="s">
        <v>23</v>
      </c>
      <c r="E1980" s="772" t="s">
        <v>80</v>
      </c>
      <c r="F1980" s="772"/>
      <c r="G1980" s="772" t="s">
        <v>71</v>
      </c>
      <c r="H1980" s="773"/>
      <c r="I1980" s="436"/>
      <c r="J1980" s="435"/>
      <c r="K1980" s="435"/>
      <c r="L1980" s="435"/>
      <c r="M1980" s="434"/>
      <c r="P1980" s="405"/>
      <c r="R1980" s="405"/>
    </row>
    <row r="1981" spans="1:18" s="396" customFormat="1" ht="30.6" customHeight="1">
      <c r="A1981" s="785"/>
      <c r="B1981" s="433" t="s">
        <v>5293</v>
      </c>
      <c r="C1981" s="433" t="s">
        <v>5292</v>
      </c>
      <c r="D1981" s="432">
        <v>43760</v>
      </c>
      <c r="E1981" s="431"/>
      <c r="F1981" s="430" t="s">
        <v>5291</v>
      </c>
      <c r="G1981" s="774" t="s">
        <v>4973</v>
      </c>
      <c r="H1981" s="775"/>
      <c r="I1981" s="776"/>
      <c r="J1981" s="429" t="s">
        <v>6</v>
      </c>
      <c r="K1981" s="428"/>
      <c r="L1981" s="425"/>
      <c r="M1981" s="427"/>
      <c r="P1981" s="405"/>
      <c r="R1981" s="405"/>
    </row>
    <row r="1982" spans="1:18" s="396" customFormat="1" ht="22.5">
      <c r="A1982" s="785"/>
      <c r="B1982" s="394" t="s">
        <v>77</v>
      </c>
      <c r="C1982" s="374" t="s">
        <v>79</v>
      </c>
      <c r="D1982" s="394" t="s">
        <v>22</v>
      </c>
      <c r="E1982" s="758" t="s">
        <v>81</v>
      </c>
      <c r="F1982" s="758"/>
      <c r="G1982" s="777"/>
      <c r="H1982" s="778"/>
      <c r="I1982" s="779"/>
      <c r="J1982" s="426" t="s">
        <v>17</v>
      </c>
      <c r="K1982" s="425"/>
      <c r="L1982" s="419" t="s">
        <v>3</v>
      </c>
      <c r="M1982" s="424">
        <v>2393.35</v>
      </c>
      <c r="P1982" s="405"/>
      <c r="R1982" s="405"/>
    </row>
    <row r="1983" spans="1:18" s="396" customFormat="1">
      <c r="A1983" s="785"/>
      <c r="B1983" s="394"/>
      <c r="C1983" s="374"/>
      <c r="D1983" s="394"/>
      <c r="E1983" s="394"/>
      <c r="F1983" s="394"/>
      <c r="G1983" s="423"/>
      <c r="H1983" s="422"/>
      <c r="I1983" s="421"/>
      <c r="J1983" s="420" t="s">
        <v>5</v>
      </c>
      <c r="K1983" s="419"/>
      <c r="L1983" s="419"/>
      <c r="M1983" s="418"/>
      <c r="P1983" s="405"/>
      <c r="R1983" s="405"/>
    </row>
    <row r="1984" spans="1:18" s="396" customFormat="1" ht="13.5" thickBot="1">
      <c r="A1984" s="786"/>
      <c r="B1984" s="417" t="s">
        <v>5290</v>
      </c>
      <c r="C1984" s="416" t="s">
        <v>4973</v>
      </c>
      <c r="D1984" s="415">
        <v>43770</v>
      </c>
      <c r="E1984" s="414" t="s">
        <v>4</v>
      </c>
      <c r="F1984" s="413" t="s">
        <v>5289</v>
      </c>
      <c r="G1984" s="412"/>
      <c r="H1984" s="411"/>
      <c r="I1984" s="410"/>
      <c r="J1984" s="409" t="s">
        <v>4893</v>
      </c>
      <c r="K1984" s="408"/>
      <c r="L1984" s="407"/>
      <c r="M1984" s="406"/>
      <c r="P1984" s="405"/>
      <c r="R1984" s="405"/>
    </row>
    <row r="1985" spans="1:18" s="396" customFormat="1" ht="22.5">
      <c r="A1985" s="784">
        <v>394</v>
      </c>
      <c r="B1985" s="437" t="s">
        <v>76</v>
      </c>
      <c r="C1985" s="438" t="s">
        <v>78</v>
      </c>
      <c r="D1985" s="437" t="s">
        <v>23</v>
      </c>
      <c r="E1985" s="772" t="s">
        <v>80</v>
      </c>
      <c r="F1985" s="772"/>
      <c r="G1985" s="772" t="s">
        <v>71</v>
      </c>
      <c r="H1985" s="773"/>
      <c r="I1985" s="436"/>
      <c r="J1985" s="435"/>
      <c r="K1985" s="435"/>
      <c r="L1985" s="435"/>
      <c r="M1985" s="434"/>
      <c r="P1985" s="405"/>
      <c r="R1985" s="405"/>
    </row>
    <row r="1986" spans="1:18" s="396" customFormat="1" ht="30.6" customHeight="1">
      <c r="A1986" s="785"/>
      <c r="B1986" s="433" t="s">
        <v>5288</v>
      </c>
      <c r="C1986" s="433" t="s">
        <v>5287</v>
      </c>
      <c r="D1986" s="432">
        <v>43881</v>
      </c>
      <c r="E1986" s="431"/>
      <c r="F1986" s="430" t="s">
        <v>5037</v>
      </c>
      <c r="G1986" s="774" t="s">
        <v>5286</v>
      </c>
      <c r="H1986" s="775"/>
      <c r="I1986" s="776"/>
      <c r="J1986" s="429" t="s">
        <v>6</v>
      </c>
      <c r="K1986" s="428"/>
      <c r="L1986" s="425"/>
      <c r="M1986" s="427"/>
      <c r="P1986" s="405"/>
      <c r="R1986" s="405"/>
    </row>
    <row r="1987" spans="1:18" s="396" customFormat="1" ht="22.5">
      <c r="A1987" s="785"/>
      <c r="B1987" s="394" t="s">
        <v>77</v>
      </c>
      <c r="C1987" s="374" t="s">
        <v>79</v>
      </c>
      <c r="D1987" s="394" t="s">
        <v>22</v>
      </c>
      <c r="E1987" s="758" t="s">
        <v>81</v>
      </c>
      <c r="F1987" s="758"/>
      <c r="G1987" s="777"/>
      <c r="H1987" s="778"/>
      <c r="I1987" s="779"/>
      <c r="J1987" s="426" t="s">
        <v>17</v>
      </c>
      <c r="K1987" s="425"/>
      <c r="L1987" s="419" t="s">
        <v>3</v>
      </c>
      <c r="M1987" s="424">
        <v>3800</v>
      </c>
      <c r="P1987" s="405"/>
      <c r="R1987" s="405"/>
    </row>
    <row r="1988" spans="1:18" s="396" customFormat="1">
      <c r="A1988" s="785"/>
      <c r="B1988" s="394"/>
      <c r="C1988" s="374"/>
      <c r="D1988" s="394"/>
      <c r="E1988" s="394"/>
      <c r="F1988" s="394"/>
      <c r="G1988" s="423"/>
      <c r="H1988" s="422"/>
      <c r="I1988" s="421"/>
      <c r="J1988" s="420" t="s">
        <v>5</v>
      </c>
      <c r="K1988" s="419"/>
      <c r="L1988" s="419" t="s">
        <v>3</v>
      </c>
      <c r="M1988" s="418">
        <v>432</v>
      </c>
      <c r="P1988" s="405"/>
      <c r="R1988" s="405"/>
    </row>
    <row r="1989" spans="1:18" s="396" customFormat="1" ht="13.5" thickBot="1">
      <c r="A1989" s="786"/>
      <c r="B1989" s="417" t="s">
        <v>4960</v>
      </c>
      <c r="C1989" s="416" t="s">
        <v>5286</v>
      </c>
      <c r="D1989" s="415">
        <v>43891</v>
      </c>
      <c r="E1989" s="414" t="s">
        <v>4</v>
      </c>
      <c r="F1989" s="413" t="s">
        <v>5285</v>
      </c>
      <c r="G1989" s="412"/>
      <c r="H1989" s="411"/>
      <c r="I1989" s="410"/>
      <c r="J1989" s="409" t="s">
        <v>4893</v>
      </c>
      <c r="K1989" s="408"/>
      <c r="L1989" s="407"/>
      <c r="M1989" s="406"/>
      <c r="P1989" s="405"/>
      <c r="R1989" s="405"/>
    </row>
    <row r="1990" spans="1:18" s="396" customFormat="1" ht="22.5">
      <c r="A1990" s="784">
        <v>395</v>
      </c>
      <c r="B1990" s="437" t="s">
        <v>76</v>
      </c>
      <c r="C1990" s="438" t="s">
        <v>78</v>
      </c>
      <c r="D1990" s="437" t="s">
        <v>23</v>
      </c>
      <c r="E1990" s="772" t="s">
        <v>80</v>
      </c>
      <c r="F1990" s="772"/>
      <c r="G1990" s="772" t="s">
        <v>71</v>
      </c>
      <c r="H1990" s="773"/>
      <c r="I1990" s="436"/>
      <c r="J1990" s="435"/>
      <c r="K1990" s="435"/>
      <c r="L1990" s="435"/>
      <c r="M1990" s="434"/>
      <c r="P1990" s="405"/>
      <c r="R1990" s="405"/>
    </row>
    <row r="1991" spans="1:18" s="396" customFormat="1" ht="40.9" customHeight="1">
      <c r="A1991" s="785"/>
      <c r="B1991" s="433" t="s">
        <v>5281</v>
      </c>
      <c r="C1991" s="433" t="s">
        <v>5284</v>
      </c>
      <c r="D1991" s="432">
        <v>43746</v>
      </c>
      <c r="E1991" s="431"/>
      <c r="F1991" s="430" t="s">
        <v>5279</v>
      </c>
      <c r="G1991" s="774" t="s">
        <v>5283</v>
      </c>
      <c r="H1991" s="775"/>
      <c r="I1991" s="776"/>
      <c r="J1991" s="429" t="s">
        <v>6</v>
      </c>
      <c r="K1991" s="428"/>
      <c r="L1991" s="425" t="s">
        <v>3</v>
      </c>
      <c r="M1991" s="427">
        <v>1390</v>
      </c>
      <c r="P1991" s="405"/>
      <c r="R1991" s="405"/>
    </row>
    <row r="1992" spans="1:18" s="396" customFormat="1" ht="22.5">
      <c r="A1992" s="785"/>
      <c r="B1992" s="394" t="s">
        <v>77</v>
      </c>
      <c r="C1992" s="374" t="s">
        <v>79</v>
      </c>
      <c r="D1992" s="394" t="s">
        <v>22</v>
      </c>
      <c r="E1992" s="758" t="s">
        <v>81</v>
      </c>
      <c r="F1992" s="758"/>
      <c r="G1992" s="777"/>
      <c r="H1992" s="778"/>
      <c r="I1992" s="779"/>
      <c r="J1992" s="426" t="s">
        <v>17</v>
      </c>
      <c r="K1992" s="425"/>
      <c r="L1992" s="419" t="s">
        <v>3</v>
      </c>
      <c r="M1992" s="424">
        <v>1300</v>
      </c>
      <c r="P1992" s="405"/>
      <c r="R1992" s="405"/>
    </row>
    <row r="1993" spans="1:18" s="396" customFormat="1">
      <c r="A1993" s="785"/>
      <c r="B1993" s="394"/>
      <c r="C1993" s="374"/>
      <c r="D1993" s="394"/>
      <c r="E1993" s="394"/>
      <c r="F1993" s="394"/>
      <c r="G1993" s="423"/>
      <c r="H1993" s="422"/>
      <c r="I1993" s="421"/>
      <c r="J1993" s="420" t="s">
        <v>5</v>
      </c>
      <c r="K1993" s="419"/>
      <c r="L1993" s="419"/>
      <c r="M1993" s="418"/>
      <c r="P1993" s="405"/>
      <c r="R1993" s="405"/>
    </row>
    <row r="1994" spans="1:18" s="396" customFormat="1" ht="23.25" thickBot="1">
      <c r="A1994" s="786"/>
      <c r="B1994" s="417" t="s">
        <v>5278</v>
      </c>
      <c r="C1994" s="416" t="s">
        <v>5283</v>
      </c>
      <c r="D1994" s="415">
        <v>43753</v>
      </c>
      <c r="E1994" s="414" t="s">
        <v>4</v>
      </c>
      <c r="F1994" s="413" t="s">
        <v>5282</v>
      </c>
      <c r="G1994" s="412"/>
      <c r="H1994" s="411"/>
      <c r="I1994" s="410"/>
      <c r="J1994" s="409" t="s">
        <v>4893</v>
      </c>
      <c r="K1994" s="408"/>
      <c r="L1994" s="407"/>
      <c r="M1994" s="406"/>
      <c r="P1994" s="405"/>
      <c r="R1994" s="405"/>
    </row>
    <row r="1995" spans="1:18" s="396" customFormat="1" ht="22.5">
      <c r="A1995" s="784">
        <v>396</v>
      </c>
      <c r="B1995" s="437" t="s">
        <v>76</v>
      </c>
      <c r="C1995" s="438" t="s">
        <v>78</v>
      </c>
      <c r="D1995" s="437" t="s">
        <v>23</v>
      </c>
      <c r="E1995" s="772" t="s">
        <v>80</v>
      </c>
      <c r="F1995" s="772"/>
      <c r="G1995" s="772" t="s">
        <v>71</v>
      </c>
      <c r="H1995" s="773"/>
      <c r="I1995" s="436"/>
      <c r="J1995" s="435"/>
      <c r="K1995" s="435"/>
      <c r="L1995" s="435"/>
      <c r="M1995" s="434"/>
      <c r="P1995" s="405"/>
      <c r="R1995" s="405"/>
    </row>
    <row r="1996" spans="1:18" s="396" customFormat="1" ht="20.45" customHeight="1">
      <c r="A1996" s="785"/>
      <c r="B1996" s="433" t="s">
        <v>5281</v>
      </c>
      <c r="C1996" s="433" t="s">
        <v>5280</v>
      </c>
      <c r="D1996" s="432">
        <v>43847</v>
      </c>
      <c r="E1996" s="431"/>
      <c r="F1996" s="430" t="s">
        <v>5279</v>
      </c>
      <c r="G1996" s="774" t="s">
        <v>5277</v>
      </c>
      <c r="H1996" s="775"/>
      <c r="I1996" s="776"/>
      <c r="J1996" s="429" t="s">
        <v>6</v>
      </c>
      <c r="K1996" s="428"/>
      <c r="L1996" s="425" t="s">
        <v>3</v>
      </c>
      <c r="M1996" s="427">
        <v>1946</v>
      </c>
      <c r="P1996" s="405"/>
      <c r="R1996" s="405"/>
    </row>
    <row r="1997" spans="1:18" s="396" customFormat="1" ht="22.5">
      <c r="A1997" s="785"/>
      <c r="B1997" s="394" t="s">
        <v>77</v>
      </c>
      <c r="C1997" s="374" t="s">
        <v>79</v>
      </c>
      <c r="D1997" s="394" t="s">
        <v>22</v>
      </c>
      <c r="E1997" s="758" t="s">
        <v>81</v>
      </c>
      <c r="F1997" s="758"/>
      <c r="G1997" s="777"/>
      <c r="H1997" s="778"/>
      <c r="I1997" s="779"/>
      <c r="J1997" s="426" t="s">
        <v>17</v>
      </c>
      <c r="K1997" s="425"/>
      <c r="L1997" s="419" t="s">
        <v>3</v>
      </c>
      <c r="M1997" s="424">
        <v>2156</v>
      </c>
      <c r="P1997" s="405"/>
      <c r="R1997" s="405"/>
    </row>
    <row r="1998" spans="1:18" s="396" customFormat="1">
      <c r="A1998" s="785"/>
      <c r="B1998" s="394"/>
      <c r="C1998" s="374"/>
      <c r="D1998" s="394"/>
      <c r="E1998" s="394"/>
      <c r="F1998" s="394"/>
      <c r="G1998" s="423"/>
      <c r="H1998" s="422"/>
      <c r="I1998" s="421"/>
      <c r="J1998" s="420" t="s">
        <v>5</v>
      </c>
      <c r="K1998" s="419"/>
      <c r="L1998" s="419"/>
      <c r="M1998" s="418"/>
      <c r="P1998" s="405"/>
      <c r="R1998" s="405"/>
    </row>
    <row r="1999" spans="1:18" s="396" customFormat="1" ht="23.25" thickBot="1">
      <c r="A1999" s="786"/>
      <c r="B1999" s="417" t="s">
        <v>5278</v>
      </c>
      <c r="C1999" s="416" t="s">
        <v>5277</v>
      </c>
      <c r="D1999" s="415">
        <v>43855</v>
      </c>
      <c r="E1999" s="414" t="s">
        <v>4</v>
      </c>
      <c r="F1999" s="413" t="s">
        <v>5276</v>
      </c>
      <c r="G1999" s="412"/>
      <c r="H1999" s="411"/>
      <c r="I1999" s="410"/>
      <c r="J1999" s="409" t="s">
        <v>4893</v>
      </c>
      <c r="K1999" s="408"/>
      <c r="L1999" s="407"/>
      <c r="M1999" s="406"/>
      <c r="P1999" s="405"/>
      <c r="R1999" s="405"/>
    </row>
    <row r="2000" spans="1:18" s="396" customFormat="1" ht="22.5">
      <c r="A2000" s="784">
        <v>397</v>
      </c>
      <c r="B2000" s="437" t="s">
        <v>76</v>
      </c>
      <c r="C2000" s="438" t="s">
        <v>78</v>
      </c>
      <c r="D2000" s="437" t="s">
        <v>23</v>
      </c>
      <c r="E2000" s="772" t="s">
        <v>80</v>
      </c>
      <c r="F2000" s="772"/>
      <c r="G2000" s="772" t="s">
        <v>71</v>
      </c>
      <c r="H2000" s="773"/>
      <c r="I2000" s="436"/>
      <c r="J2000" s="435"/>
      <c r="K2000" s="435"/>
      <c r="L2000" s="435"/>
      <c r="M2000" s="434"/>
      <c r="P2000" s="405"/>
      <c r="R2000" s="405"/>
    </row>
    <row r="2001" spans="1:18" s="396" customFormat="1" ht="112.5">
      <c r="A2001" s="785"/>
      <c r="B2001" s="433" t="s">
        <v>5275</v>
      </c>
      <c r="C2001" s="433" t="s">
        <v>5274</v>
      </c>
      <c r="D2001" s="432">
        <v>43773</v>
      </c>
      <c r="E2001" s="431"/>
      <c r="F2001" s="430" t="s">
        <v>5273</v>
      </c>
      <c r="G2001" s="774" t="s">
        <v>4973</v>
      </c>
      <c r="H2001" s="775"/>
      <c r="I2001" s="776"/>
      <c r="J2001" s="429" t="s">
        <v>6</v>
      </c>
      <c r="K2001" s="428"/>
      <c r="L2001" s="425" t="s">
        <v>3</v>
      </c>
      <c r="M2001" s="427">
        <v>522</v>
      </c>
      <c r="P2001" s="405"/>
      <c r="R2001" s="405"/>
    </row>
    <row r="2002" spans="1:18" s="396" customFormat="1" ht="22.5">
      <c r="A2002" s="785"/>
      <c r="B2002" s="394" t="s">
        <v>77</v>
      </c>
      <c r="C2002" s="374" t="s">
        <v>79</v>
      </c>
      <c r="D2002" s="394" t="s">
        <v>22</v>
      </c>
      <c r="E2002" s="758" t="s">
        <v>81</v>
      </c>
      <c r="F2002" s="758"/>
      <c r="G2002" s="777"/>
      <c r="H2002" s="778"/>
      <c r="I2002" s="779"/>
      <c r="J2002" s="426" t="s">
        <v>17</v>
      </c>
      <c r="K2002" s="425"/>
      <c r="L2002" s="419" t="s">
        <v>3</v>
      </c>
      <c r="M2002" s="424">
        <v>2243.9499999999998</v>
      </c>
      <c r="P2002" s="405"/>
      <c r="R2002" s="405"/>
    </row>
    <row r="2003" spans="1:18" s="396" customFormat="1">
      <c r="A2003" s="785"/>
      <c r="B2003" s="394"/>
      <c r="C2003" s="374"/>
      <c r="D2003" s="394"/>
      <c r="E2003" s="394"/>
      <c r="F2003" s="394"/>
      <c r="G2003" s="423"/>
      <c r="H2003" s="422"/>
      <c r="I2003" s="421"/>
      <c r="J2003" s="420" t="s">
        <v>5</v>
      </c>
      <c r="K2003" s="419"/>
      <c r="L2003" s="419" t="s">
        <v>3</v>
      </c>
      <c r="M2003" s="418">
        <v>219</v>
      </c>
      <c r="P2003" s="405"/>
      <c r="R2003" s="405"/>
    </row>
    <row r="2004" spans="1:18" s="396" customFormat="1" ht="23.25" thickBot="1">
      <c r="A2004" s="786"/>
      <c r="B2004" s="417" t="s">
        <v>5272</v>
      </c>
      <c r="C2004" s="416" t="s">
        <v>4973</v>
      </c>
      <c r="D2004" s="415">
        <v>43778</v>
      </c>
      <c r="E2004" s="414" t="s">
        <v>4</v>
      </c>
      <c r="F2004" s="413" t="s">
        <v>5271</v>
      </c>
      <c r="G2004" s="412"/>
      <c r="H2004" s="411"/>
      <c r="I2004" s="410"/>
      <c r="J2004" s="409" t="s">
        <v>4893</v>
      </c>
      <c r="K2004" s="408"/>
      <c r="L2004" s="407"/>
      <c r="M2004" s="406"/>
      <c r="P2004" s="405"/>
      <c r="R2004" s="405"/>
    </row>
    <row r="2005" spans="1:18" s="396" customFormat="1" ht="22.5">
      <c r="A2005" s="784">
        <v>398</v>
      </c>
      <c r="B2005" s="437" t="s">
        <v>76</v>
      </c>
      <c r="C2005" s="438" t="s">
        <v>78</v>
      </c>
      <c r="D2005" s="437" t="s">
        <v>23</v>
      </c>
      <c r="E2005" s="772" t="s">
        <v>80</v>
      </c>
      <c r="F2005" s="772"/>
      <c r="G2005" s="772" t="s">
        <v>71</v>
      </c>
      <c r="H2005" s="773"/>
      <c r="I2005" s="436"/>
      <c r="J2005" s="435"/>
      <c r="K2005" s="435"/>
      <c r="L2005" s="435"/>
      <c r="M2005" s="434"/>
      <c r="P2005" s="405"/>
      <c r="R2005" s="405"/>
    </row>
    <row r="2006" spans="1:18" s="396" customFormat="1" ht="67.5">
      <c r="A2006" s="785"/>
      <c r="B2006" s="433" t="s">
        <v>5270</v>
      </c>
      <c r="C2006" s="433" t="s">
        <v>5269</v>
      </c>
      <c r="D2006" s="432">
        <v>43779</v>
      </c>
      <c r="E2006" s="431"/>
      <c r="F2006" s="430" t="s">
        <v>5268</v>
      </c>
      <c r="G2006" s="774" t="s">
        <v>5267</v>
      </c>
      <c r="H2006" s="775"/>
      <c r="I2006" s="776"/>
      <c r="J2006" s="429" t="s">
        <v>6</v>
      </c>
      <c r="K2006" s="428"/>
      <c r="L2006" s="425" t="s">
        <v>3</v>
      </c>
      <c r="M2006" s="427">
        <v>944</v>
      </c>
      <c r="P2006" s="405"/>
      <c r="R2006" s="405"/>
    </row>
    <row r="2007" spans="1:18" s="396" customFormat="1" ht="22.5">
      <c r="A2007" s="785"/>
      <c r="B2007" s="394" t="s">
        <v>77</v>
      </c>
      <c r="C2007" s="374" t="s">
        <v>79</v>
      </c>
      <c r="D2007" s="394" t="s">
        <v>22</v>
      </c>
      <c r="E2007" s="758" t="s">
        <v>81</v>
      </c>
      <c r="F2007" s="758"/>
      <c r="G2007" s="777"/>
      <c r="H2007" s="778"/>
      <c r="I2007" s="779"/>
      <c r="J2007" s="426" t="s">
        <v>17</v>
      </c>
      <c r="K2007" s="425"/>
      <c r="L2007" s="419" t="s">
        <v>3</v>
      </c>
      <c r="M2007" s="424">
        <v>694.35</v>
      </c>
      <c r="P2007" s="405"/>
      <c r="R2007" s="405"/>
    </row>
    <row r="2008" spans="1:18" s="396" customFormat="1">
      <c r="A2008" s="785"/>
      <c r="B2008" s="394"/>
      <c r="C2008" s="374"/>
      <c r="D2008" s="394"/>
      <c r="E2008" s="394"/>
      <c r="F2008" s="394"/>
      <c r="G2008" s="423"/>
      <c r="H2008" s="422"/>
      <c r="I2008" s="421"/>
      <c r="J2008" s="420" t="s">
        <v>5</v>
      </c>
      <c r="K2008" s="419"/>
      <c r="L2008" s="419" t="s">
        <v>3</v>
      </c>
      <c r="M2008" s="418">
        <v>400</v>
      </c>
      <c r="P2008" s="405"/>
      <c r="R2008" s="405"/>
    </row>
    <row r="2009" spans="1:18" s="396" customFormat="1" ht="13.5" thickBot="1">
      <c r="A2009" s="786"/>
      <c r="B2009" s="417" t="s">
        <v>4954</v>
      </c>
      <c r="C2009" s="416" t="s">
        <v>5267</v>
      </c>
      <c r="D2009" s="415">
        <v>43783</v>
      </c>
      <c r="E2009" s="414" t="s">
        <v>4</v>
      </c>
      <c r="F2009" s="413" t="s">
        <v>5266</v>
      </c>
      <c r="G2009" s="412"/>
      <c r="H2009" s="411"/>
      <c r="I2009" s="410"/>
      <c r="J2009" s="409" t="s">
        <v>4893</v>
      </c>
      <c r="K2009" s="408"/>
      <c r="L2009" s="407"/>
      <c r="M2009" s="406"/>
      <c r="P2009" s="405"/>
      <c r="R2009" s="405"/>
    </row>
    <row r="2010" spans="1:18" s="396" customFormat="1" ht="22.5">
      <c r="A2010" s="784">
        <v>399</v>
      </c>
      <c r="B2010" s="437" t="s">
        <v>76</v>
      </c>
      <c r="C2010" s="438" t="s">
        <v>78</v>
      </c>
      <c r="D2010" s="437" t="s">
        <v>23</v>
      </c>
      <c r="E2010" s="772" t="s">
        <v>80</v>
      </c>
      <c r="F2010" s="772"/>
      <c r="G2010" s="772" t="s">
        <v>71</v>
      </c>
      <c r="H2010" s="773"/>
      <c r="I2010" s="436"/>
      <c r="J2010" s="435"/>
      <c r="K2010" s="435"/>
      <c r="L2010" s="435"/>
      <c r="M2010" s="434"/>
      <c r="P2010" s="405"/>
      <c r="R2010" s="405"/>
    </row>
    <row r="2011" spans="1:18" s="396" customFormat="1" ht="30.6" customHeight="1">
      <c r="A2011" s="785"/>
      <c r="B2011" s="433" t="s">
        <v>5265</v>
      </c>
      <c r="C2011" s="433" t="s">
        <v>5264</v>
      </c>
      <c r="D2011" s="432">
        <v>43785</v>
      </c>
      <c r="E2011" s="431"/>
      <c r="F2011" s="430" t="s">
        <v>5263</v>
      </c>
      <c r="G2011" s="774" t="s">
        <v>4983</v>
      </c>
      <c r="H2011" s="775"/>
      <c r="I2011" s="776"/>
      <c r="J2011" s="429" t="s">
        <v>6</v>
      </c>
      <c r="K2011" s="428"/>
      <c r="L2011" s="425" t="s">
        <v>3</v>
      </c>
      <c r="M2011" s="427">
        <v>908</v>
      </c>
      <c r="P2011" s="405"/>
      <c r="R2011" s="405"/>
    </row>
    <row r="2012" spans="1:18" s="396" customFormat="1" ht="22.5">
      <c r="A2012" s="785"/>
      <c r="B2012" s="394" t="s">
        <v>77</v>
      </c>
      <c r="C2012" s="374" t="s">
        <v>79</v>
      </c>
      <c r="D2012" s="394" t="s">
        <v>22</v>
      </c>
      <c r="E2012" s="758" t="s">
        <v>81</v>
      </c>
      <c r="F2012" s="758"/>
      <c r="G2012" s="777"/>
      <c r="H2012" s="778"/>
      <c r="I2012" s="779"/>
      <c r="J2012" s="426" t="s">
        <v>17</v>
      </c>
      <c r="K2012" s="425"/>
      <c r="L2012" s="419" t="s">
        <v>3</v>
      </c>
      <c r="M2012" s="424">
        <v>8649.9</v>
      </c>
      <c r="P2012" s="405"/>
      <c r="R2012" s="405"/>
    </row>
    <row r="2013" spans="1:18" s="396" customFormat="1">
      <c r="A2013" s="785"/>
      <c r="B2013" s="394"/>
      <c r="C2013" s="374"/>
      <c r="D2013" s="394"/>
      <c r="E2013" s="394"/>
      <c r="F2013" s="394"/>
      <c r="G2013" s="423"/>
      <c r="H2013" s="422"/>
      <c r="I2013" s="421"/>
      <c r="J2013" s="420" t="s">
        <v>5</v>
      </c>
      <c r="K2013" s="419"/>
      <c r="L2013" s="419" t="s">
        <v>3</v>
      </c>
      <c r="M2013" s="418">
        <v>300</v>
      </c>
      <c r="P2013" s="405"/>
      <c r="R2013" s="405"/>
    </row>
    <row r="2014" spans="1:18" s="396" customFormat="1" ht="13.5" thickBot="1">
      <c r="A2014" s="786"/>
      <c r="B2014" s="417" t="s">
        <v>5262</v>
      </c>
      <c r="C2014" s="416" t="s">
        <v>4983</v>
      </c>
      <c r="D2014" s="415">
        <v>43790</v>
      </c>
      <c r="E2014" s="414" t="s">
        <v>4</v>
      </c>
      <c r="F2014" s="413" t="s">
        <v>5261</v>
      </c>
      <c r="G2014" s="412"/>
      <c r="H2014" s="411"/>
      <c r="I2014" s="410"/>
      <c r="J2014" s="409" t="s">
        <v>4893</v>
      </c>
      <c r="K2014" s="408"/>
      <c r="L2014" s="407"/>
      <c r="M2014" s="406"/>
      <c r="P2014" s="405"/>
      <c r="R2014" s="405"/>
    </row>
    <row r="2015" spans="1:18" s="396" customFormat="1" ht="22.5">
      <c r="A2015" s="784">
        <v>400</v>
      </c>
      <c r="B2015" s="437" t="s">
        <v>76</v>
      </c>
      <c r="C2015" s="438" t="s">
        <v>78</v>
      </c>
      <c r="D2015" s="437" t="s">
        <v>23</v>
      </c>
      <c r="E2015" s="772" t="s">
        <v>80</v>
      </c>
      <c r="F2015" s="772"/>
      <c r="G2015" s="772" t="s">
        <v>71</v>
      </c>
      <c r="H2015" s="773"/>
      <c r="I2015" s="436"/>
      <c r="J2015" s="435"/>
      <c r="K2015" s="435"/>
      <c r="L2015" s="435"/>
      <c r="M2015" s="434"/>
      <c r="P2015" s="405"/>
      <c r="R2015" s="405"/>
    </row>
    <row r="2016" spans="1:18" s="396" customFormat="1" ht="30.6" customHeight="1">
      <c r="A2016" s="785"/>
      <c r="B2016" s="433" t="s">
        <v>5260</v>
      </c>
      <c r="C2016" s="433" t="s">
        <v>5259</v>
      </c>
      <c r="D2016" s="432">
        <v>43756</v>
      </c>
      <c r="E2016" s="431"/>
      <c r="F2016" s="430" t="s">
        <v>5258</v>
      </c>
      <c r="G2016" s="774" t="s">
        <v>4973</v>
      </c>
      <c r="H2016" s="775"/>
      <c r="I2016" s="776"/>
      <c r="J2016" s="429" t="s">
        <v>6</v>
      </c>
      <c r="K2016" s="428"/>
      <c r="L2016" s="425" t="s">
        <v>3</v>
      </c>
      <c r="M2016" s="427">
        <v>1750</v>
      </c>
      <c r="P2016" s="405"/>
      <c r="R2016" s="405"/>
    </row>
    <row r="2017" spans="1:18" s="396" customFormat="1" ht="22.5">
      <c r="A2017" s="785"/>
      <c r="B2017" s="394" t="s">
        <v>77</v>
      </c>
      <c r="C2017" s="374" t="s">
        <v>79</v>
      </c>
      <c r="D2017" s="394" t="s">
        <v>22</v>
      </c>
      <c r="E2017" s="758" t="s">
        <v>81</v>
      </c>
      <c r="F2017" s="758"/>
      <c r="G2017" s="777"/>
      <c r="H2017" s="778"/>
      <c r="I2017" s="779"/>
      <c r="J2017" s="426" t="s">
        <v>17</v>
      </c>
      <c r="K2017" s="425"/>
      <c r="L2017" s="419" t="s">
        <v>3</v>
      </c>
      <c r="M2017" s="424">
        <v>2700.55</v>
      </c>
      <c r="P2017" s="405"/>
      <c r="R2017" s="405"/>
    </row>
    <row r="2018" spans="1:18" s="396" customFormat="1">
      <c r="A2018" s="785"/>
      <c r="B2018" s="394"/>
      <c r="C2018" s="374"/>
      <c r="D2018" s="394"/>
      <c r="E2018" s="394"/>
      <c r="F2018" s="394"/>
      <c r="G2018" s="423"/>
      <c r="H2018" s="422"/>
      <c r="I2018" s="421"/>
      <c r="J2018" s="420" t="s">
        <v>5</v>
      </c>
      <c r="K2018" s="419"/>
      <c r="L2018" s="419" t="s">
        <v>3</v>
      </c>
      <c r="M2018" s="418">
        <v>432</v>
      </c>
      <c r="P2018" s="405"/>
      <c r="R2018" s="405"/>
    </row>
    <row r="2019" spans="1:18" s="396" customFormat="1" ht="13.5" thickBot="1">
      <c r="A2019" s="786"/>
      <c r="B2019" s="417" t="s">
        <v>4960</v>
      </c>
      <c r="C2019" s="416" t="s">
        <v>4973</v>
      </c>
      <c r="D2019" s="415">
        <v>43764</v>
      </c>
      <c r="E2019" s="414" t="s">
        <v>4</v>
      </c>
      <c r="F2019" s="413" t="s">
        <v>5257</v>
      </c>
      <c r="G2019" s="412"/>
      <c r="H2019" s="411"/>
      <c r="I2019" s="410"/>
      <c r="J2019" s="409" t="s">
        <v>4893</v>
      </c>
      <c r="K2019" s="408"/>
      <c r="L2019" s="407"/>
      <c r="M2019" s="406"/>
      <c r="P2019" s="405"/>
      <c r="R2019" s="405"/>
    </row>
    <row r="2020" spans="1:18" s="396" customFormat="1" ht="22.5">
      <c r="A2020" s="784">
        <v>401</v>
      </c>
      <c r="B2020" s="437" t="s">
        <v>76</v>
      </c>
      <c r="C2020" s="438" t="s">
        <v>78</v>
      </c>
      <c r="D2020" s="437" t="s">
        <v>23</v>
      </c>
      <c r="E2020" s="772" t="s">
        <v>80</v>
      </c>
      <c r="F2020" s="772"/>
      <c r="G2020" s="772" t="s">
        <v>71</v>
      </c>
      <c r="H2020" s="773"/>
      <c r="I2020" s="436"/>
      <c r="J2020" s="435"/>
      <c r="K2020" s="435"/>
      <c r="L2020" s="435"/>
      <c r="M2020" s="434"/>
      <c r="P2020" s="405"/>
      <c r="R2020" s="405"/>
    </row>
    <row r="2021" spans="1:18" s="396" customFormat="1" ht="30.6" customHeight="1">
      <c r="A2021" s="785"/>
      <c r="B2021" s="433" t="s">
        <v>5256</v>
      </c>
      <c r="C2021" s="433" t="s">
        <v>5255</v>
      </c>
      <c r="D2021" s="432">
        <v>43804</v>
      </c>
      <c r="E2021" s="431"/>
      <c r="F2021" s="430" t="s">
        <v>5254</v>
      </c>
      <c r="G2021" s="774" t="s">
        <v>5253</v>
      </c>
      <c r="H2021" s="775"/>
      <c r="I2021" s="776"/>
      <c r="J2021" s="429" t="s">
        <v>6</v>
      </c>
      <c r="K2021" s="428"/>
      <c r="L2021" s="425" t="s">
        <v>3</v>
      </c>
      <c r="M2021" s="427">
        <v>200</v>
      </c>
      <c r="P2021" s="405"/>
      <c r="R2021" s="405"/>
    </row>
    <row r="2022" spans="1:18" s="396" customFormat="1" ht="22.5">
      <c r="A2022" s="785"/>
      <c r="B2022" s="394" t="s">
        <v>77</v>
      </c>
      <c r="C2022" s="374" t="s">
        <v>79</v>
      </c>
      <c r="D2022" s="394" t="s">
        <v>22</v>
      </c>
      <c r="E2022" s="758" t="s">
        <v>81</v>
      </c>
      <c r="F2022" s="758"/>
      <c r="G2022" s="777"/>
      <c r="H2022" s="778"/>
      <c r="I2022" s="779"/>
      <c r="J2022" s="426" t="s">
        <v>17</v>
      </c>
      <c r="K2022" s="425"/>
      <c r="L2022" s="419" t="s">
        <v>3</v>
      </c>
      <c r="M2022" s="424">
        <v>1200</v>
      </c>
      <c r="P2022" s="405"/>
      <c r="R2022" s="405"/>
    </row>
    <row r="2023" spans="1:18" s="396" customFormat="1">
      <c r="A2023" s="785"/>
      <c r="B2023" s="394"/>
      <c r="C2023" s="374"/>
      <c r="D2023" s="394"/>
      <c r="E2023" s="394"/>
      <c r="F2023" s="394"/>
      <c r="G2023" s="423"/>
      <c r="H2023" s="422"/>
      <c r="I2023" s="421"/>
      <c r="J2023" s="420" t="s">
        <v>5</v>
      </c>
      <c r="K2023" s="419"/>
      <c r="L2023" s="419"/>
      <c r="M2023" s="418"/>
      <c r="P2023" s="405"/>
      <c r="R2023" s="405"/>
    </row>
    <row r="2024" spans="1:18" s="396" customFormat="1" ht="13.5" thickBot="1">
      <c r="A2024" s="786"/>
      <c r="B2024" s="417" t="s">
        <v>4991</v>
      </c>
      <c r="C2024" s="416" t="s">
        <v>5253</v>
      </c>
      <c r="D2024" s="415">
        <v>43805</v>
      </c>
      <c r="E2024" s="414" t="s">
        <v>4</v>
      </c>
      <c r="F2024" s="413" t="s">
        <v>5252</v>
      </c>
      <c r="G2024" s="412"/>
      <c r="H2024" s="411"/>
      <c r="I2024" s="410"/>
      <c r="J2024" s="409" t="s">
        <v>4893</v>
      </c>
      <c r="K2024" s="408"/>
      <c r="L2024" s="407"/>
      <c r="M2024" s="406"/>
      <c r="P2024" s="405"/>
      <c r="R2024" s="405"/>
    </row>
    <row r="2025" spans="1:18" s="396" customFormat="1" ht="22.5">
      <c r="A2025" s="784">
        <v>402</v>
      </c>
      <c r="B2025" s="437" t="s">
        <v>76</v>
      </c>
      <c r="C2025" s="438" t="s">
        <v>78</v>
      </c>
      <c r="D2025" s="437" t="s">
        <v>23</v>
      </c>
      <c r="E2025" s="772" t="s">
        <v>80</v>
      </c>
      <c r="F2025" s="772"/>
      <c r="G2025" s="772" t="s">
        <v>71</v>
      </c>
      <c r="H2025" s="773"/>
      <c r="I2025" s="436"/>
      <c r="J2025" s="435"/>
      <c r="K2025" s="435"/>
      <c r="L2025" s="435"/>
      <c r="M2025" s="434"/>
      <c r="P2025" s="405"/>
      <c r="R2025" s="405"/>
    </row>
    <row r="2026" spans="1:18" s="396" customFormat="1" ht="78.75">
      <c r="A2026" s="785"/>
      <c r="B2026" s="433" t="s">
        <v>5251</v>
      </c>
      <c r="C2026" s="433" t="s">
        <v>5250</v>
      </c>
      <c r="D2026" s="432">
        <v>43809</v>
      </c>
      <c r="E2026" s="431"/>
      <c r="F2026" s="430" t="s">
        <v>5249</v>
      </c>
      <c r="G2026" s="774" t="s">
        <v>5248</v>
      </c>
      <c r="H2026" s="775"/>
      <c r="I2026" s="776"/>
      <c r="J2026" s="429" t="s">
        <v>6</v>
      </c>
      <c r="K2026" s="428"/>
      <c r="L2026" s="425" t="s">
        <v>3</v>
      </c>
      <c r="M2026" s="427">
        <v>116</v>
      </c>
      <c r="P2026" s="405"/>
      <c r="R2026" s="405"/>
    </row>
    <row r="2027" spans="1:18" s="396" customFormat="1" ht="22.5">
      <c r="A2027" s="785"/>
      <c r="B2027" s="394" t="s">
        <v>77</v>
      </c>
      <c r="C2027" s="374" t="s">
        <v>79</v>
      </c>
      <c r="D2027" s="394" t="s">
        <v>22</v>
      </c>
      <c r="E2027" s="758" t="s">
        <v>81</v>
      </c>
      <c r="F2027" s="758"/>
      <c r="G2027" s="777"/>
      <c r="H2027" s="778"/>
      <c r="I2027" s="779"/>
      <c r="J2027" s="426" t="s">
        <v>17</v>
      </c>
      <c r="K2027" s="425"/>
      <c r="L2027" s="419" t="s">
        <v>3</v>
      </c>
      <c r="M2027" s="424">
        <v>384.85</v>
      </c>
      <c r="P2027" s="405"/>
      <c r="R2027" s="405"/>
    </row>
    <row r="2028" spans="1:18" s="396" customFormat="1">
      <c r="A2028" s="785"/>
      <c r="B2028" s="394"/>
      <c r="C2028" s="374"/>
      <c r="D2028" s="394"/>
      <c r="E2028" s="394"/>
      <c r="F2028" s="394"/>
      <c r="G2028" s="423"/>
      <c r="H2028" s="422"/>
      <c r="I2028" s="421"/>
      <c r="J2028" s="420" t="s">
        <v>5</v>
      </c>
      <c r="K2028" s="419"/>
      <c r="L2028" s="419"/>
      <c r="M2028" s="418"/>
      <c r="P2028" s="405"/>
      <c r="R2028" s="405"/>
    </row>
    <row r="2029" spans="1:18" s="396" customFormat="1" ht="13.5" thickBot="1">
      <c r="A2029" s="786"/>
      <c r="B2029" s="417" t="s">
        <v>3449</v>
      </c>
      <c r="C2029" s="416" t="s">
        <v>5248</v>
      </c>
      <c r="D2029" s="415">
        <v>43810</v>
      </c>
      <c r="E2029" s="414" t="s">
        <v>4</v>
      </c>
      <c r="F2029" s="413" t="s">
        <v>5247</v>
      </c>
      <c r="G2029" s="412"/>
      <c r="H2029" s="411"/>
      <c r="I2029" s="410"/>
      <c r="J2029" s="409" t="s">
        <v>4893</v>
      </c>
      <c r="K2029" s="408"/>
      <c r="L2029" s="407"/>
      <c r="M2029" s="406"/>
      <c r="P2029" s="405"/>
      <c r="R2029" s="405"/>
    </row>
    <row r="2030" spans="1:18" s="396" customFormat="1" ht="22.5">
      <c r="A2030" s="784">
        <v>403</v>
      </c>
      <c r="B2030" s="437" t="s">
        <v>76</v>
      </c>
      <c r="C2030" s="438" t="s">
        <v>78</v>
      </c>
      <c r="D2030" s="437" t="s">
        <v>23</v>
      </c>
      <c r="E2030" s="772" t="s">
        <v>80</v>
      </c>
      <c r="F2030" s="772"/>
      <c r="G2030" s="772" t="s">
        <v>71</v>
      </c>
      <c r="H2030" s="773"/>
      <c r="I2030" s="436"/>
      <c r="J2030" s="435"/>
      <c r="K2030" s="435"/>
      <c r="L2030" s="435"/>
      <c r="M2030" s="434"/>
      <c r="P2030" s="405"/>
      <c r="R2030" s="405"/>
    </row>
    <row r="2031" spans="1:18" s="396" customFormat="1" ht="123.75">
      <c r="A2031" s="785"/>
      <c r="B2031" s="433" t="s">
        <v>5246</v>
      </c>
      <c r="C2031" s="433" t="s">
        <v>5245</v>
      </c>
      <c r="D2031" s="432">
        <v>43759</v>
      </c>
      <c r="E2031" s="431"/>
      <c r="F2031" s="430" t="s">
        <v>5183</v>
      </c>
      <c r="G2031" s="774" t="s">
        <v>5244</v>
      </c>
      <c r="H2031" s="775"/>
      <c r="I2031" s="776"/>
      <c r="J2031" s="429" t="s">
        <v>6</v>
      </c>
      <c r="K2031" s="428"/>
      <c r="L2031" s="425" t="s">
        <v>3</v>
      </c>
      <c r="M2031" s="427">
        <v>1138</v>
      </c>
      <c r="P2031" s="405"/>
      <c r="R2031" s="405"/>
    </row>
    <row r="2032" spans="1:18" s="396" customFormat="1" ht="22.5">
      <c r="A2032" s="785"/>
      <c r="B2032" s="394" t="s">
        <v>77</v>
      </c>
      <c r="C2032" s="374" t="s">
        <v>79</v>
      </c>
      <c r="D2032" s="394" t="s">
        <v>22</v>
      </c>
      <c r="E2032" s="758" t="s">
        <v>81</v>
      </c>
      <c r="F2032" s="758"/>
      <c r="G2032" s="777"/>
      <c r="H2032" s="778"/>
      <c r="I2032" s="779"/>
      <c r="J2032" s="426" t="s">
        <v>17</v>
      </c>
      <c r="K2032" s="425"/>
      <c r="L2032" s="419" t="s">
        <v>3</v>
      </c>
      <c r="M2032" s="424">
        <v>2868.44</v>
      </c>
      <c r="P2032" s="405"/>
      <c r="R2032" s="405"/>
    </row>
    <row r="2033" spans="1:18" s="396" customFormat="1">
      <c r="A2033" s="785"/>
      <c r="B2033" s="394"/>
      <c r="C2033" s="374"/>
      <c r="D2033" s="394"/>
      <c r="E2033" s="394"/>
      <c r="F2033" s="394"/>
      <c r="G2033" s="423"/>
      <c r="H2033" s="422"/>
      <c r="I2033" s="421"/>
      <c r="J2033" s="420" t="s">
        <v>5</v>
      </c>
      <c r="K2033" s="419"/>
      <c r="L2033" s="419" t="s">
        <v>3</v>
      </c>
      <c r="M2033" s="418">
        <v>173</v>
      </c>
      <c r="P2033" s="405"/>
      <c r="R2033" s="405"/>
    </row>
    <row r="2034" spans="1:18" s="396" customFormat="1" ht="13.5" thickBot="1">
      <c r="A2034" s="786"/>
      <c r="B2034" s="417" t="s">
        <v>4928</v>
      </c>
      <c r="C2034" s="416" t="s">
        <v>5244</v>
      </c>
      <c r="D2034" s="415">
        <v>43763</v>
      </c>
      <c r="E2034" s="414" t="s">
        <v>4</v>
      </c>
      <c r="F2034" s="413" t="s">
        <v>5243</v>
      </c>
      <c r="G2034" s="412"/>
      <c r="H2034" s="411"/>
      <c r="I2034" s="410"/>
      <c r="J2034" s="409" t="s">
        <v>4893</v>
      </c>
      <c r="K2034" s="408"/>
      <c r="L2034" s="407"/>
      <c r="M2034" s="406"/>
      <c r="P2034" s="405"/>
      <c r="R2034" s="405"/>
    </row>
    <row r="2035" spans="1:18" s="396" customFormat="1" ht="22.5">
      <c r="A2035" s="784">
        <v>404</v>
      </c>
      <c r="B2035" s="437" t="s">
        <v>76</v>
      </c>
      <c r="C2035" s="438" t="s">
        <v>78</v>
      </c>
      <c r="D2035" s="437" t="s">
        <v>23</v>
      </c>
      <c r="E2035" s="772" t="s">
        <v>80</v>
      </c>
      <c r="F2035" s="772"/>
      <c r="G2035" s="772" t="s">
        <v>71</v>
      </c>
      <c r="H2035" s="773"/>
      <c r="I2035" s="436"/>
      <c r="J2035" s="435"/>
      <c r="K2035" s="435"/>
      <c r="L2035" s="435"/>
      <c r="M2035" s="434"/>
      <c r="P2035" s="405"/>
      <c r="R2035" s="405"/>
    </row>
    <row r="2036" spans="1:18" s="396" customFormat="1" ht="123.75">
      <c r="A2036" s="785"/>
      <c r="B2036" s="433" t="s">
        <v>5242</v>
      </c>
      <c r="C2036" s="433" t="s">
        <v>5241</v>
      </c>
      <c r="D2036" s="432">
        <v>43867</v>
      </c>
      <c r="E2036" s="431"/>
      <c r="F2036" s="430" t="s">
        <v>5240</v>
      </c>
      <c r="G2036" s="774" t="s">
        <v>5238</v>
      </c>
      <c r="H2036" s="775"/>
      <c r="I2036" s="776"/>
      <c r="J2036" s="429" t="s">
        <v>6</v>
      </c>
      <c r="K2036" s="428"/>
      <c r="L2036" s="425" t="s">
        <v>3</v>
      </c>
      <c r="M2036" s="427">
        <v>125</v>
      </c>
      <c r="P2036" s="405"/>
      <c r="R2036" s="405"/>
    </row>
    <row r="2037" spans="1:18" s="396" customFormat="1" ht="22.5">
      <c r="A2037" s="785"/>
      <c r="B2037" s="394" t="s">
        <v>77</v>
      </c>
      <c r="C2037" s="374" t="s">
        <v>79</v>
      </c>
      <c r="D2037" s="394" t="s">
        <v>22</v>
      </c>
      <c r="E2037" s="758" t="s">
        <v>81</v>
      </c>
      <c r="F2037" s="758"/>
      <c r="G2037" s="777"/>
      <c r="H2037" s="778"/>
      <c r="I2037" s="779"/>
      <c r="J2037" s="426" t="s">
        <v>17</v>
      </c>
      <c r="K2037" s="425"/>
      <c r="L2037" s="419" t="s">
        <v>3</v>
      </c>
      <c r="M2037" s="424">
        <v>296.8</v>
      </c>
      <c r="P2037" s="405"/>
      <c r="R2037" s="405"/>
    </row>
    <row r="2038" spans="1:18" s="396" customFormat="1">
      <c r="A2038" s="785"/>
      <c r="B2038" s="394"/>
      <c r="C2038" s="374"/>
      <c r="D2038" s="394"/>
      <c r="E2038" s="394"/>
      <c r="F2038" s="394"/>
      <c r="G2038" s="423"/>
      <c r="H2038" s="422"/>
      <c r="I2038" s="421"/>
      <c r="J2038" s="420" t="s">
        <v>5</v>
      </c>
      <c r="K2038" s="419"/>
      <c r="L2038" s="419"/>
      <c r="M2038" s="418"/>
      <c r="P2038" s="405"/>
      <c r="R2038" s="405"/>
    </row>
    <row r="2039" spans="1:18" s="396" customFormat="1" ht="13.5" thickBot="1">
      <c r="A2039" s="786"/>
      <c r="B2039" s="417" t="s">
        <v>5239</v>
      </c>
      <c r="C2039" s="416" t="s">
        <v>5238</v>
      </c>
      <c r="D2039" s="415">
        <v>43868</v>
      </c>
      <c r="E2039" s="414" t="s">
        <v>4</v>
      </c>
      <c r="F2039" s="413" t="s">
        <v>5237</v>
      </c>
      <c r="G2039" s="412"/>
      <c r="H2039" s="411"/>
      <c r="I2039" s="410"/>
      <c r="J2039" s="409" t="s">
        <v>4893</v>
      </c>
      <c r="K2039" s="408"/>
      <c r="L2039" s="407"/>
      <c r="M2039" s="406"/>
      <c r="P2039" s="405"/>
      <c r="R2039" s="405"/>
    </row>
    <row r="2040" spans="1:18" s="396" customFormat="1" ht="22.5">
      <c r="A2040" s="784">
        <v>405</v>
      </c>
      <c r="B2040" s="437" t="s">
        <v>76</v>
      </c>
      <c r="C2040" s="438" t="s">
        <v>78</v>
      </c>
      <c r="D2040" s="437" t="s">
        <v>23</v>
      </c>
      <c r="E2040" s="772" t="s">
        <v>80</v>
      </c>
      <c r="F2040" s="772"/>
      <c r="G2040" s="772" t="s">
        <v>71</v>
      </c>
      <c r="H2040" s="773"/>
      <c r="I2040" s="436"/>
      <c r="J2040" s="435"/>
      <c r="K2040" s="435"/>
      <c r="L2040" s="435"/>
      <c r="M2040" s="434"/>
      <c r="P2040" s="405"/>
      <c r="R2040" s="405"/>
    </row>
    <row r="2041" spans="1:18" s="396" customFormat="1" ht="191.25">
      <c r="A2041" s="785"/>
      <c r="B2041" s="433" t="s">
        <v>5236</v>
      </c>
      <c r="C2041" s="433" t="s">
        <v>5235</v>
      </c>
      <c r="D2041" s="432">
        <v>43879</v>
      </c>
      <c r="E2041" s="431"/>
      <c r="F2041" s="430" t="s">
        <v>4965</v>
      </c>
      <c r="G2041" s="774" t="s">
        <v>5230</v>
      </c>
      <c r="H2041" s="775"/>
      <c r="I2041" s="776"/>
      <c r="J2041" s="429" t="s">
        <v>6</v>
      </c>
      <c r="K2041" s="428"/>
      <c r="L2041" s="425" t="s">
        <v>3</v>
      </c>
      <c r="M2041" s="427">
        <v>184</v>
      </c>
      <c r="P2041" s="405"/>
      <c r="R2041" s="405"/>
    </row>
    <row r="2042" spans="1:18" s="396" customFormat="1" ht="22.5">
      <c r="A2042" s="785"/>
      <c r="B2042" s="394" t="s">
        <v>77</v>
      </c>
      <c r="C2042" s="374" t="s">
        <v>79</v>
      </c>
      <c r="D2042" s="394" t="s">
        <v>22</v>
      </c>
      <c r="E2042" s="758" t="s">
        <v>81</v>
      </c>
      <c r="F2042" s="758"/>
      <c r="G2042" s="777"/>
      <c r="H2042" s="778"/>
      <c r="I2042" s="779"/>
      <c r="J2042" s="426" t="s">
        <v>17</v>
      </c>
      <c r="K2042" s="425"/>
      <c r="L2042" s="419" t="s">
        <v>3</v>
      </c>
      <c r="M2042" s="424">
        <v>194.8</v>
      </c>
      <c r="P2042" s="405"/>
      <c r="R2042" s="405"/>
    </row>
    <row r="2043" spans="1:18" s="396" customFormat="1">
      <c r="A2043" s="785"/>
      <c r="B2043" s="394"/>
      <c r="C2043" s="374"/>
      <c r="D2043" s="394"/>
      <c r="E2043" s="394"/>
      <c r="F2043" s="394"/>
      <c r="G2043" s="423"/>
      <c r="H2043" s="422"/>
      <c r="I2043" s="421"/>
      <c r="J2043" s="420" t="s">
        <v>5</v>
      </c>
      <c r="K2043" s="419"/>
      <c r="L2043" s="419"/>
      <c r="M2043" s="418"/>
      <c r="P2043" s="405"/>
      <c r="R2043" s="405"/>
    </row>
    <row r="2044" spans="1:18" s="396" customFormat="1" ht="13.5" thickBot="1">
      <c r="A2044" s="786"/>
      <c r="B2044" s="417" t="s">
        <v>3614</v>
      </c>
      <c r="C2044" s="416" t="s">
        <v>5230</v>
      </c>
      <c r="D2044" s="415">
        <v>43880</v>
      </c>
      <c r="E2044" s="414" t="s">
        <v>4</v>
      </c>
      <c r="F2044" s="413" t="s">
        <v>5229</v>
      </c>
      <c r="G2044" s="412"/>
      <c r="H2044" s="411"/>
      <c r="I2044" s="410"/>
      <c r="J2044" s="409" t="s">
        <v>4893</v>
      </c>
      <c r="K2044" s="408"/>
      <c r="L2044" s="407"/>
      <c r="M2044" s="406"/>
      <c r="P2044" s="405"/>
      <c r="R2044" s="405"/>
    </row>
    <row r="2045" spans="1:18" s="396" customFormat="1" ht="22.5">
      <c r="A2045" s="784">
        <v>406</v>
      </c>
      <c r="B2045" s="437" t="s">
        <v>76</v>
      </c>
      <c r="C2045" s="438" t="s">
        <v>78</v>
      </c>
      <c r="D2045" s="437" t="s">
        <v>23</v>
      </c>
      <c r="E2045" s="772" t="s">
        <v>80</v>
      </c>
      <c r="F2045" s="772"/>
      <c r="G2045" s="772" t="s">
        <v>71</v>
      </c>
      <c r="H2045" s="773"/>
      <c r="I2045" s="436"/>
      <c r="J2045" s="435"/>
      <c r="K2045" s="435"/>
      <c r="L2045" s="435"/>
      <c r="M2045" s="434"/>
      <c r="P2045" s="405"/>
      <c r="R2045" s="405"/>
    </row>
    <row r="2046" spans="1:18" s="396" customFormat="1" ht="157.5">
      <c r="A2046" s="785"/>
      <c r="B2046" s="433" t="s">
        <v>5234</v>
      </c>
      <c r="C2046" s="433" t="s">
        <v>5233</v>
      </c>
      <c r="D2046" s="432">
        <v>43879</v>
      </c>
      <c r="E2046" s="431"/>
      <c r="F2046" s="430" t="s">
        <v>4965</v>
      </c>
      <c r="G2046" s="774" t="s">
        <v>5230</v>
      </c>
      <c r="H2046" s="775"/>
      <c r="I2046" s="776"/>
      <c r="J2046" s="429" t="s">
        <v>6</v>
      </c>
      <c r="K2046" s="428"/>
      <c r="L2046" s="425" t="s">
        <v>3</v>
      </c>
      <c r="M2046" s="427">
        <v>208</v>
      </c>
      <c r="P2046" s="405"/>
      <c r="R2046" s="405"/>
    </row>
    <row r="2047" spans="1:18" s="396" customFormat="1" ht="22.5">
      <c r="A2047" s="785"/>
      <c r="B2047" s="394" t="s">
        <v>77</v>
      </c>
      <c r="C2047" s="374" t="s">
        <v>79</v>
      </c>
      <c r="D2047" s="394" t="s">
        <v>22</v>
      </c>
      <c r="E2047" s="758" t="s">
        <v>81</v>
      </c>
      <c r="F2047" s="758"/>
      <c r="G2047" s="777"/>
      <c r="H2047" s="778"/>
      <c r="I2047" s="779"/>
      <c r="J2047" s="426" t="s">
        <v>17</v>
      </c>
      <c r="K2047" s="425"/>
      <c r="L2047" s="419" t="s">
        <v>3</v>
      </c>
      <c r="M2047" s="424">
        <v>194.8</v>
      </c>
      <c r="P2047" s="405"/>
      <c r="R2047" s="405"/>
    </row>
    <row r="2048" spans="1:18" s="396" customFormat="1">
      <c r="A2048" s="785"/>
      <c r="B2048" s="394"/>
      <c r="C2048" s="374"/>
      <c r="D2048" s="394"/>
      <c r="E2048" s="394"/>
      <c r="F2048" s="394"/>
      <c r="G2048" s="423"/>
      <c r="H2048" s="422"/>
      <c r="I2048" s="421"/>
      <c r="J2048" s="420" t="s">
        <v>5</v>
      </c>
      <c r="K2048" s="419"/>
      <c r="L2048" s="419"/>
      <c r="M2048" s="418"/>
      <c r="P2048" s="405"/>
      <c r="R2048" s="405"/>
    </row>
    <row r="2049" spans="1:18" s="396" customFormat="1" ht="13.5" thickBot="1">
      <c r="A2049" s="786"/>
      <c r="B2049" s="417" t="s">
        <v>5171</v>
      </c>
      <c r="C2049" s="416" t="s">
        <v>5230</v>
      </c>
      <c r="D2049" s="415">
        <v>43880</v>
      </c>
      <c r="E2049" s="414" t="s">
        <v>4</v>
      </c>
      <c r="F2049" s="413" t="s">
        <v>5229</v>
      </c>
      <c r="G2049" s="412"/>
      <c r="H2049" s="411"/>
      <c r="I2049" s="410"/>
      <c r="J2049" s="409" t="s">
        <v>4893</v>
      </c>
      <c r="K2049" s="408"/>
      <c r="L2049" s="407"/>
      <c r="M2049" s="406"/>
      <c r="P2049" s="405"/>
      <c r="R2049" s="405"/>
    </row>
    <row r="2050" spans="1:18" s="396" customFormat="1" ht="22.5">
      <c r="A2050" s="784">
        <v>407</v>
      </c>
      <c r="B2050" s="437" t="s">
        <v>76</v>
      </c>
      <c r="C2050" s="438" t="s">
        <v>78</v>
      </c>
      <c r="D2050" s="437" t="s">
        <v>23</v>
      </c>
      <c r="E2050" s="772" t="s">
        <v>80</v>
      </c>
      <c r="F2050" s="772"/>
      <c r="G2050" s="772" t="s">
        <v>71</v>
      </c>
      <c r="H2050" s="773"/>
      <c r="I2050" s="436"/>
      <c r="J2050" s="435"/>
      <c r="K2050" s="435"/>
      <c r="L2050" s="435"/>
      <c r="M2050" s="434"/>
      <c r="P2050" s="405"/>
      <c r="R2050" s="405"/>
    </row>
    <row r="2051" spans="1:18" s="396" customFormat="1" ht="180">
      <c r="A2051" s="785"/>
      <c r="B2051" s="433" t="s">
        <v>5232</v>
      </c>
      <c r="C2051" s="433" t="s">
        <v>5231</v>
      </c>
      <c r="D2051" s="432">
        <v>43879</v>
      </c>
      <c r="E2051" s="431"/>
      <c r="F2051" s="430" t="s">
        <v>4965</v>
      </c>
      <c r="G2051" s="774" t="s">
        <v>5230</v>
      </c>
      <c r="H2051" s="775"/>
      <c r="I2051" s="776"/>
      <c r="J2051" s="429" t="s">
        <v>6</v>
      </c>
      <c r="K2051" s="428"/>
      <c r="L2051" s="425" t="s">
        <v>3</v>
      </c>
      <c r="M2051" s="427">
        <v>184</v>
      </c>
      <c r="P2051" s="405"/>
      <c r="R2051" s="405"/>
    </row>
    <row r="2052" spans="1:18" s="396" customFormat="1" ht="22.5">
      <c r="A2052" s="785"/>
      <c r="B2052" s="394" t="s">
        <v>77</v>
      </c>
      <c r="C2052" s="374" t="s">
        <v>79</v>
      </c>
      <c r="D2052" s="394" t="s">
        <v>22</v>
      </c>
      <c r="E2052" s="758" t="s">
        <v>81</v>
      </c>
      <c r="F2052" s="758"/>
      <c r="G2052" s="777"/>
      <c r="H2052" s="778"/>
      <c r="I2052" s="779"/>
      <c r="J2052" s="426" t="s">
        <v>17</v>
      </c>
      <c r="K2052" s="425"/>
      <c r="L2052" s="419" t="s">
        <v>3</v>
      </c>
      <c r="M2052" s="424">
        <v>194.8</v>
      </c>
      <c r="P2052" s="405"/>
      <c r="R2052" s="405"/>
    </row>
    <row r="2053" spans="1:18" s="396" customFormat="1">
      <c r="A2053" s="785"/>
      <c r="B2053" s="394"/>
      <c r="C2053" s="374"/>
      <c r="D2053" s="394"/>
      <c r="E2053" s="394"/>
      <c r="F2053" s="394"/>
      <c r="G2053" s="423"/>
      <c r="H2053" s="422"/>
      <c r="I2053" s="421"/>
      <c r="J2053" s="420" t="s">
        <v>5</v>
      </c>
      <c r="K2053" s="419"/>
      <c r="L2053" s="419"/>
      <c r="M2053" s="418"/>
      <c r="P2053" s="405"/>
      <c r="R2053" s="405"/>
    </row>
    <row r="2054" spans="1:18" s="396" customFormat="1" ht="13.5" thickBot="1">
      <c r="A2054" s="786"/>
      <c r="B2054" s="417" t="s">
        <v>3449</v>
      </c>
      <c r="C2054" s="416" t="s">
        <v>5230</v>
      </c>
      <c r="D2054" s="415">
        <v>43880</v>
      </c>
      <c r="E2054" s="414" t="s">
        <v>4</v>
      </c>
      <c r="F2054" s="413" t="s">
        <v>5229</v>
      </c>
      <c r="G2054" s="412"/>
      <c r="H2054" s="411"/>
      <c r="I2054" s="410"/>
      <c r="J2054" s="409" t="s">
        <v>4893</v>
      </c>
      <c r="K2054" s="408"/>
      <c r="L2054" s="407"/>
      <c r="M2054" s="406"/>
      <c r="P2054" s="405"/>
      <c r="R2054" s="405"/>
    </row>
    <row r="2055" spans="1:18" s="396" customFormat="1" ht="22.5">
      <c r="A2055" s="784">
        <v>408</v>
      </c>
      <c r="B2055" s="437" t="s">
        <v>76</v>
      </c>
      <c r="C2055" s="438" t="s">
        <v>78</v>
      </c>
      <c r="D2055" s="437" t="s">
        <v>23</v>
      </c>
      <c r="E2055" s="772" t="s">
        <v>80</v>
      </c>
      <c r="F2055" s="772"/>
      <c r="G2055" s="772" t="s">
        <v>71</v>
      </c>
      <c r="H2055" s="773"/>
      <c r="I2055" s="436"/>
      <c r="J2055" s="435"/>
      <c r="K2055" s="435"/>
      <c r="L2055" s="435"/>
      <c r="M2055" s="434"/>
      <c r="P2055" s="405"/>
      <c r="R2055" s="405"/>
    </row>
    <row r="2056" spans="1:18" s="396" customFormat="1" ht="90">
      <c r="A2056" s="785"/>
      <c r="B2056" s="433" t="s">
        <v>5228</v>
      </c>
      <c r="C2056" s="433" t="s">
        <v>5227</v>
      </c>
      <c r="D2056" s="432">
        <v>43781</v>
      </c>
      <c r="E2056" s="431"/>
      <c r="F2056" s="430" t="s">
        <v>5183</v>
      </c>
      <c r="G2056" s="774" t="s">
        <v>5225</v>
      </c>
      <c r="H2056" s="775"/>
      <c r="I2056" s="776"/>
      <c r="J2056" s="429" t="s">
        <v>6</v>
      </c>
      <c r="K2056" s="428"/>
      <c r="L2056" s="425" t="s">
        <v>3</v>
      </c>
      <c r="M2056" s="427">
        <v>197</v>
      </c>
      <c r="P2056" s="405"/>
      <c r="R2056" s="405"/>
    </row>
    <row r="2057" spans="1:18" s="396" customFormat="1" ht="22.5">
      <c r="A2057" s="785"/>
      <c r="B2057" s="394" t="s">
        <v>77</v>
      </c>
      <c r="C2057" s="374" t="s">
        <v>79</v>
      </c>
      <c r="D2057" s="394" t="s">
        <v>22</v>
      </c>
      <c r="E2057" s="758" t="s">
        <v>81</v>
      </c>
      <c r="F2057" s="758"/>
      <c r="G2057" s="777"/>
      <c r="H2057" s="778"/>
      <c r="I2057" s="779"/>
      <c r="J2057" s="426" t="s">
        <v>17</v>
      </c>
      <c r="K2057" s="425"/>
      <c r="L2057" s="419" t="s">
        <v>3</v>
      </c>
      <c r="M2057" s="424">
        <v>379</v>
      </c>
      <c r="P2057" s="405"/>
      <c r="R2057" s="405"/>
    </row>
    <row r="2058" spans="1:18" s="396" customFormat="1">
      <c r="A2058" s="785"/>
      <c r="B2058" s="394"/>
      <c r="C2058" s="374"/>
      <c r="D2058" s="394"/>
      <c r="E2058" s="394"/>
      <c r="F2058" s="394"/>
      <c r="G2058" s="423"/>
      <c r="H2058" s="422"/>
      <c r="I2058" s="421"/>
      <c r="J2058" s="420" t="s">
        <v>5</v>
      </c>
      <c r="K2058" s="419"/>
      <c r="L2058" s="419"/>
      <c r="M2058" s="418"/>
      <c r="P2058" s="405"/>
      <c r="R2058" s="405"/>
    </row>
    <row r="2059" spans="1:18" s="396" customFormat="1" ht="13.5" thickBot="1">
      <c r="A2059" s="786"/>
      <c r="B2059" s="417" t="s">
        <v>5226</v>
      </c>
      <c r="C2059" s="416" t="s">
        <v>5225</v>
      </c>
      <c r="D2059" s="415">
        <v>43782</v>
      </c>
      <c r="E2059" s="414" t="s">
        <v>4</v>
      </c>
      <c r="F2059" s="413" t="s">
        <v>5224</v>
      </c>
      <c r="G2059" s="412"/>
      <c r="H2059" s="411"/>
      <c r="I2059" s="410"/>
      <c r="J2059" s="409" t="s">
        <v>4893</v>
      </c>
      <c r="K2059" s="408"/>
      <c r="L2059" s="407"/>
      <c r="M2059" s="406"/>
      <c r="P2059" s="405"/>
      <c r="R2059" s="405"/>
    </row>
    <row r="2060" spans="1:18" s="396" customFormat="1" ht="22.5">
      <c r="A2060" s="784">
        <v>409</v>
      </c>
      <c r="B2060" s="437" t="s">
        <v>76</v>
      </c>
      <c r="C2060" s="438" t="s">
        <v>78</v>
      </c>
      <c r="D2060" s="437" t="s">
        <v>23</v>
      </c>
      <c r="E2060" s="772" t="s">
        <v>80</v>
      </c>
      <c r="F2060" s="772"/>
      <c r="G2060" s="772" t="s">
        <v>71</v>
      </c>
      <c r="H2060" s="773"/>
      <c r="I2060" s="436"/>
      <c r="J2060" s="435"/>
      <c r="K2060" s="435"/>
      <c r="L2060" s="435"/>
      <c r="M2060" s="434"/>
      <c r="P2060" s="405"/>
      <c r="R2060" s="405"/>
    </row>
    <row r="2061" spans="1:18" s="396" customFormat="1" ht="258.75">
      <c r="A2061" s="785"/>
      <c r="B2061" s="433" t="s">
        <v>5203</v>
      </c>
      <c r="C2061" s="433" t="s">
        <v>5223</v>
      </c>
      <c r="D2061" s="432">
        <v>43744</v>
      </c>
      <c r="E2061" s="431"/>
      <c r="F2061" s="430" t="s">
        <v>5215</v>
      </c>
      <c r="G2061" s="774" t="s">
        <v>4973</v>
      </c>
      <c r="H2061" s="775"/>
      <c r="I2061" s="776"/>
      <c r="J2061" s="429" t="s">
        <v>6</v>
      </c>
      <c r="K2061" s="428"/>
      <c r="L2061" s="425" t="s">
        <v>3</v>
      </c>
      <c r="M2061" s="427">
        <v>876</v>
      </c>
      <c r="P2061" s="405"/>
      <c r="R2061" s="405"/>
    </row>
    <row r="2062" spans="1:18" s="396" customFormat="1" ht="22.5">
      <c r="A2062" s="785"/>
      <c r="B2062" s="394" t="s">
        <v>77</v>
      </c>
      <c r="C2062" s="374" t="s">
        <v>79</v>
      </c>
      <c r="D2062" s="394" t="s">
        <v>22</v>
      </c>
      <c r="E2062" s="758" t="s">
        <v>81</v>
      </c>
      <c r="F2062" s="758"/>
      <c r="G2062" s="777"/>
      <c r="H2062" s="778"/>
      <c r="I2062" s="779"/>
      <c r="J2062" s="426" t="s">
        <v>17</v>
      </c>
      <c r="K2062" s="425"/>
      <c r="L2062" s="419" t="s">
        <v>3</v>
      </c>
      <c r="M2062" s="424">
        <v>2528.9299999999998</v>
      </c>
      <c r="P2062" s="405"/>
      <c r="R2062" s="405"/>
    </row>
    <row r="2063" spans="1:18" s="396" customFormat="1">
      <c r="A2063" s="785"/>
      <c r="B2063" s="394"/>
      <c r="C2063" s="374"/>
      <c r="D2063" s="394"/>
      <c r="E2063" s="394"/>
      <c r="F2063" s="394"/>
      <c r="G2063" s="423"/>
      <c r="H2063" s="422"/>
      <c r="I2063" s="421"/>
      <c r="J2063" s="420" t="s">
        <v>5</v>
      </c>
      <c r="K2063" s="419"/>
      <c r="L2063" s="419"/>
      <c r="M2063" s="418"/>
      <c r="P2063" s="405"/>
      <c r="R2063" s="405"/>
    </row>
    <row r="2064" spans="1:18" s="396" customFormat="1" ht="13.5" thickBot="1">
      <c r="A2064" s="786"/>
      <c r="B2064" s="417" t="s">
        <v>3614</v>
      </c>
      <c r="C2064" s="416" t="s">
        <v>4973</v>
      </c>
      <c r="D2064" s="415">
        <v>43749</v>
      </c>
      <c r="E2064" s="414" t="s">
        <v>4</v>
      </c>
      <c r="F2064" s="413" t="s">
        <v>5222</v>
      </c>
      <c r="G2064" s="412"/>
      <c r="H2064" s="411"/>
      <c r="I2064" s="410"/>
      <c r="J2064" s="409" t="s">
        <v>4893</v>
      </c>
      <c r="K2064" s="408"/>
      <c r="L2064" s="407"/>
      <c r="M2064" s="406"/>
      <c r="P2064" s="405"/>
      <c r="R2064" s="405"/>
    </row>
    <row r="2065" spans="1:18" s="396" customFormat="1" ht="22.5">
      <c r="A2065" s="784">
        <v>410</v>
      </c>
      <c r="B2065" s="437" t="s">
        <v>76</v>
      </c>
      <c r="C2065" s="438" t="s">
        <v>78</v>
      </c>
      <c r="D2065" s="437" t="s">
        <v>23</v>
      </c>
      <c r="E2065" s="772" t="s">
        <v>80</v>
      </c>
      <c r="F2065" s="772"/>
      <c r="G2065" s="772" t="s">
        <v>71</v>
      </c>
      <c r="H2065" s="773"/>
      <c r="I2065" s="436"/>
      <c r="J2065" s="435"/>
      <c r="K2065" s="435"/>
      <c r="L2065" s="435"/>
      <c r="M2065" s="434"/>
      <c r="P2065" s="405"/>
      <c r="R2065" s="405"/>
    </row>
    <row r="2066" spans="1:18" s="396" customFormat="1" ht="180">
      <c r="A2066" s="785"/>
      <c r="B2066" s="433" t="s">
        <v>5221</v>
      </c>
      <c r="C2066" s="433" t="s">
        <v>5220</v>
      </c>
      <c r="D2066" s="432">
        <v>43803</v>
      </c>
      <c r="E2066" s="431"/>
      <c r="F2066" s="430" t="s">
        <v>5219</v>
      </c>
      <c r="G2066" s="774" t="s">
        <v>5218</v>
      </c>
      <c r="H2066" s="775"/>
      <c r="I2066" s="776"/>
      <c r="J2066" s="429" t="s">
        <v>6</v>
      </c>
      <c r="K2066" s="428"/>
      <c r="L2066" s="425" t="s">
        <v>3</v>
      </c>
      <c r="M2066" s="427">
        <v>252</v>
      </c>
      <c r="P2066" s="405"/>
      <c r="R2066" s="405"/>
    </row>
    <row r="2067" spans="1:18" s="396" customFormat="1" ht="22.5">
      <c r="A2067" s="785"/>
      <c r="B2067" s="394" t="s">
        <v>77</v>
      </c>
      <c r="C2067" s="374" t="s">
        <v>79</v>
      </c>
      <c r="D2067" s="394" t="s">
        <v>22</v>
      </c>
      <c r="E2067" s="758" t="s">
        <v>81</v>
      </c>
      <c r="F2067" s="758"/>
      <c r="G2067" s="777"/>
      <c r="H2067" s="778"/>
      <c r="I2067" s="779"/>
      <c r="J2067" s="426" t="s">
        <v>17</v>
      </c>
      <c r="K2067" s="425"/>
      <c r="L2067" s="419" t="s">
        <v>3</v>
      </c>
      <c r="M2067" s="424">
        <v>446.99</v>
      </c>
      <c r="P2067" s="405"/>
      <c r="R2067" s="405"/>
    </row>
    <row r="2068" spans="1:18" s="396" customFormat="1">
      <c r="A2068" s="785"/>
      <c r="B2068" s="394"/>
      <c r="C2068" s="374"/>
      <c r="D2068" s="394"/>
      <c r="E2068" s="394"/>
      <c r="F2068" s="394"/>
      <c r="G2068" s="423"/>
      <c r="H2068" s="422"/>
      <c r="I2068" s="421"/>
      <c r="J2068" s="420" t="s">
        <v>5</v>
      </c>
      <c r="K2068" s="419"/>
      <c r="L2068" s="419"/>
      <c r="M2068" s="418"/>
      <c r="P2068" s="405"/>
      <c r="R2068" s="405"/>
    </row>
    <row r="2069" spans="1:18" s="396" customFormat="1" ht="13.5" thickBot="1">
      <c r="A2069" s="786"/>
      <c r="B2069" s="417" t="s">
        <v>4991</v>
      </c>
      <c r="C2069" s="416" t="s">
        <v>5218</v>
      </c>
      <c r="D2069" s="415">
        <v>43805</v>
      </c>
      <c r="E2069" s="414" t="s">
        <v>4</v>
      </c>
      <c r="F2069" s="413" t="s">
        <v>5217</v>
      </c>
      <c r="G2069" s="412"/>
      <c r="H2069" s="411"/>
      <c r="I2069" s="410"/>
      <c r="J2069" s="409" t="s">
        <v>4893</v>
      </c>
      <c r="K2069" s="408"/>
      <c r="L2069" s="407"/>
      <c r="M2069" s="406"/>
      <c r="P2069" s="405"/>
      <c r="R2069" s="405"/>
    </row>
    <row r="2070" spans="1:18" s="396" customFormat="1" ht="22.5">
      <c r="A2070" s="784">
        <v>411</v>
      </c>
      <c r="B2070" s="437" t="s">
        <v>76</v>
      </c>
      <c r="C2070" s="438" t="s">
        <v>78</v>
      </c>
      <c r="D2070" s="437" t="s">
        <v>23</v>
      </c>
      <c r="E2070" s="772" t="s">
        <v>80</v>
      </c>
      <c r="F2070" s="772"/>
      <c r="G2070" s="772" t="s">
        <v>71</v>
      </c>
      <c r="H2070" s="773"/>
      <c r="I2070" s="436"/>
      <c r="J2070" s="435"/>
      <c r="K2070" s="435"/>
      <c r="L2070" s="435"/>
      <c r="M2070" s="434"/>
      <c r="P2070" s="405"/>
      <c r="R2070" s="405"/>
    </row>
    <row r="2071" spans="1:18" s="396" customFormat="1" ht="157.5">
      <c r="A2071" s="785"/>
      <c r="B2071" s="433" t="s">
        <v>5194</v>
      </c>
      <c r="C2071" s="433" t="s">
        <v>5216</v>
      </c>
      <c r="D2071" s="432">
        <v>43744</v>
      </c>
      <c r="E2071" s="431"/>
      <c r="F2071" s="430" t="s">
        <v>5215</v>
      </c>
      <c r="G2071" s="774" t="s">
        <v>4973</v>
      </c>
      <c r="H2071" s="775"/>
      <c r="I2071" s="776"/>
      <c r="J2071" s="429" t="s">
        <v>6</v>
      </c>
      <c r="K2071" s="428"/>
      <c r="L2071" s="425"/>
      <c r="M2071" s="427"/>
      <c r="P2071" s="405"/>
      <c r="R2071" s="405"/>
    </row>
    <row r="2072" spans="1:18" s="396" customFormat="1" ht="22.5">
      <c r="A2072" s="785"/>
      <c r="B2072" s="394" t="s">
        <v>77</v>
      </c>
      <c r="C2072" s="374" t="s">
        <v>79</v>
      </c>
      <c r="D2072" s="394" t="s">
        <v>22</v>
      </c>
      <c r="E2072" s="758" t="s">
        <v>81</v>
      </c>
      <c r="F2072" s="758"/>
      <c r="G2072" s="777"/>
      <c r="H2072" s="778"/>
      <c r="I2072" s="779"/>
      <c r="J2072" s="426" t="s">
        <v>17</v>
      </c>
      <c r="K2072" s="425"/>
      <c r="L2072" s="419" t="s">
        <v>3</v>
      </c>
      <c r="M2072" s="424">
        <v>2392.9299999999998</v>
      </c>
      <c r="P2072" s="405"/>
      <c r="R2072" s="405"/>
    </row>
    <row r="2073" spans="1:18" s="396" customFormat="1">
      <c r="A2073" s="785"/>
      <c r="B2073" s="394"/>
      <c r="C2073" s="374"/>
      <c r="D2073" s="394"/>
      <c r="E2073" s="394"/>
      <c r="F2073" s="394"/>
      <c r="G2073" s="423"/>
      <c r="H2073" s="422"/>
      <c r="I2073" s="421"/>
      <c r="J2073" s="420" t="s">
        <v>5</v>
      </c>
      <c r="K2073" s="419"/>
      <c r="L2073" s="419"/>
      <c r="M2073" s="418"/>
      <c r="P2073" s="405"/>
      <c r="R2073" s="405"/>
    </row>
    <row r="2074" spans="1:18" s="396" customFormat="1" ht="13.5" thickBot="1">
      <c r="A2074" s="786"/>
      <c r="B2074" s="417" t="s">
        <v>5191</v>
      </c>
      <c r="C2074" s="416" t="s">
        <v>4973</v>
      </c>
      <c r="D2074" s="415">
        <v>43750</v>
      </c>
      <c r="E2074" s="414" t="s">
        <v>4</v>
      </c>
      <c r="F2074" s="413" t="s">
        <v>5175</v>
      </c>
      <c r="G2074" s="412"/>
      <c r="H2074" s="411"/>
      <c r="I2074" s="410"/>
      <c r="J2074" s="409" t="s">
        <v>4893</v>
      </c>
      <c r="K2074" s="408"/>
      <c r="L2074" s="407"/>
      <c r="M2074" s="406"/>
      <c r="P2074" s="405"/>
      <c r="R2074" s="405"/>
    </row>
    <row r="2075" spans="1:18" s="396" customFormat="1" ht="22.5">
      <c r="A2075" s="784">
        <v>412</v>
      </c>
      <c r="B2075" s="437" t="s">
        <v>76</v>
      </c>
      <c r="C2075" s="438" t="s">
        <v>78</v>
      </c>
      <c r="D2075" s="437" t="s">
        <v>23</v>
      </c>
      <c r="E2075" s="772" t="s">
        <v>80</v>
      </c>
      <c r="F2075" s="772"/>
      <c r="G2075" s="772" t="s">
        <v>71</v>
      </c>
      <c r="H2075" s="773"/>
      <c r="I2075" s="436"/>
      <c r="J2075" s="435"/>
      <c r="K2075" s="435"/>
      <c r="L2075" s="435"/>
      <c r="M2075" s="434"/>
      <c r="P2075" s="405"/>
      <c r="R2075" s="405"/>
    </row>
    <row r="2076" spans="1:18" s="396" customFormat="1" ht="303.75">
      <c r="A2076" s="785"/>
      <c r="B2076" s="433" t="s">
        <v>5214</v>
      </c>
      <c r="C2076" s="433" t="s">
        <v>5213</v>
      </c>
      <c r="D2076" s="432">
        <v>43739</v>
      </c>
      <c r="E2076" s="431"/>
      <c r="F2076" s="430" t="s">
        <v>5212</v>
      </c>
      <c r="G2076" s="774" t="s">
        <v>5211</v>
      </c>
      <c r="H2076" s="775"/>
      <c r="I2076" s="776"/>
      <c r="J2076" s="429" t="s">
        <v>6</v>
      </c>
      <c r="K2076" s="428"/>
      <c r="L2076" s="425" t="s">
        <v>3</v>
      </c>
      <c r="M2076" s="427">
        <v>663</v>
      </c>
      <c r="P2076" s="405"/>
      <c r="R2076" s="405"/>
    </row>
    <row r="2077" spans="1:18" s="396" customFormat="1" ht="22.5">
      <c r="A2077" s="785"/>
      <c r="B2077" s="394" t="s">
        <v>77</v>
      </c>
      <c r="C2077" s="374" t="s">
        <v>79</v>
      </c>
      <c r="D2077" s="394" t="s">
        <v>22</v>
      </c>
      <c r="E2077" s="758" t="s">
        <v>81</v>
      </c>
      <c r="F2077" s="758"/>
      <c r="G2077" s="777"/>
      <c r="H2077" s="778"/>
      <c r="I2077" s="779"/>
      <c r="J2077" s="426" t="s">
        <v>17</v>
      </c>
      <c r="K2077" s="425"/>
      <c r="L2077" s="419" t="s">
        <v>3</v>
      </c>
      <c r="M2077" s="424">
        <v>372.6</v>
      </c>
      <c r="P2077" s="405"/>
      <c r="R2077" s="405"/>
    </row>
    <row r="2078" spans="1:18" s="396" customFormat="1">
      <c r="A2078" s="785"/>
      <c r="B2078" s="394"/>
      <c r="C2078" s="374"/>
      <c r="D2078" s="394"/>
      <c r="E2078" s="394"/>
      <c r="F2078" s="394"/>
      <c r="G2078" s="423"/>
      <c r="H2078" s="422"/>
      <c r="I2078" s="421"/>
      <c r="J2078" s="420" t="s">
        <v>5</v>
      </c>
      <c r="K2078" s="419"/>
      <c r="L2078" s="419"/>
      <c r="M2078" s="418"/>
      <c r="P2078" s="405"/>
      <c r="R2078" s="405"/>
    </row>
    <row r="2079" spans="1:18" s="396" customFormat="1" ht="13.5" thickBot="1">
      <c r="A2079" s="786"/>
      <c r="B2079" s="417" t="s">
        <v>572</v>
      </c>
      <c r="C2079" s="416" t="s">
        <v>5211</v>
      </c>
      <c r="D2079" s="415">
        <v>43742</v>
      </c>
      <c r="E2079" s="414" t="s">
        <v>4</v>
      </c>
      <c r="F2079" s="413" t="s">
        <v>5210</v>
      </c>
      <c r="G2079" s="412"/>
      <c r="H2079" s="411"/>
      <c r="I2079" s="410"/>
      <c r="J2079" s="409" t="s">
        <v>4893</v>
      </c>
      <c r="K2079" s="408"/>
      <c r="L2079" s="407"/>
      <c r="M2079" s="406"/>
      <c r="P2079" s="405"/>
      <c r="R2079" s="405"/>
    </row>
    <row r="2080" spans="1:18" s="396" customFormat="1" ht="22.5">
      <c r="A2080" s="784">
        <v>413</v>
      </c>
      <c r="B2080" s="437" t="s">
        <v>76</v>
      </c>
      <c r="C2080" s="438" t="s">
        <v>78</v>
      </c>
      <c r="D2080" s="437" t="s">
        <v>23</v>
      </c>
      <c r="E2080" s="772" t="s">
        <v>80</v>
      </c>
      <c r="F2080" s="772"/>
      <c r="G2080" s="772" t="s">
        <v>71</v>
      </c>
      <c r="H2080" s="773"/>
      <c r="I2080" s="436"/>
      <c r="J2080" s="435"/>
      <c r="K2080" s="435"/>
      <c r="L2080" s="435"/>
      <c r="M2080" s="434"/>
      <c r="P2080" s="405"/>
      <c r="R2080" s="405"/>
    </row>
    <row r="2081" spans="1:18" s="396" customFormat="1" ht="157.5">
      <c r="A2081" s="785"/>
      <c r="B2081" s="433" t="s">
        <v>5209</v>
      </c>
      <c r="C2081" s="433" t="s">
        <v>5208</v>
      </c>
      <c r="D2081" s="432">
        <v>43773</v>
      </c>
      <c r="E2081" s="431"/>
      <c r="F2081" s="430" t="s">
        <v>5207</v>
      </c>
      <c r="G2081" s="774" t="s">
        <v>5205</v>
      </c>
      <c r="H2081" s="775"/>
      <c r="I2081" s="776"/>
      <c r="J2081" s="429" t="s">
        <v>6</v>
      </c>
      <c r="K2081" s="428"/>
      <c r="L2081" s="425" t="s">
        <v>3</v>
      </c>
      <c r="M2081" s="427">
        <v>584</v>
      </c>
      <c r="P2081" s="405"/>
      <c r="R2081" s="405"/>
    </row>
    <row r="2082" spans="1:18" s="396" customFormat="1" ht="22.5">
      <c r="A2082" s="785"/>
      <c r="B2082" s="394" t="s">
        <v>77</v>
      </c>
      <c r="C2082" s="374" t="s">
        <v>79</v>
      </c>
      <c r="D2082" s="394" t="s">
        <v>22</v>
      </c>
      <c r="E2082" s="758" t="s">
        <v>81</v>
      </c>
      <c r="F2082" s="758"/>
      <c r="G2082" s="777"/>
      <c r="H2082" s="778"/>
      <c r="I2082" s="779"/>
      <c r="J2082" s="426" t="s">
        <v>17</v>
      </c>
      <c r="K2082" s="425"/>
      <c r="L2082" s="419" t="s">
        <v>3</v>
      </c>
      <c r="M2082" s="424">
        <v>334.6</v>
      </c>
      <c r="P2082" s="405"/>
      <c r="R2082" s="405"/>
    </row>
    <row r="2083" spans="1:18" s="396" customFormat="1">
      <c r="A2083" s="785"/>
      <c r="B2083" s="394"/>
      <c r="C2083" s="374"/>
      <c r="D2083" s="394"/>
      <c r="E2083" s="394"/>
      <c r="F2083" s="394"/>
      <c r="G2083" s="423"/>
      <c r="H2083" s="422"/>
      <c r="I2083" s="421"/>
      <c r="J2083" s="426" t="s">
        <v>5197</v>
      </c>
      <c r="K2083" s="425"/>
      <c r="L2083" s="419" t="s">
        <v>3</v>
      </c>
      <c r="M2083" s="424">
        <v>879</v>
      </c>
      <c r="P2083" s="405"/>
      <c r="R2083" s="405"/>
    </row>
    <row r="2084" spans="1:18" s="396" customFormat="1">
      <c r="A2084" s="785"/>
      <c r="B2084" s="394"/>
      <c r="C2084" s="374"/>
      <c r="D2084" s="394"/>
      <c r="E2084" s="394"/>
      <c r="F2084" s="394"/>
      <c r="G2084" s="423"/>
      <c r="H2084" s="422"/>
      <c r="I2084" s="421"/>
      <c r="J2084" s="420" t="s">
        <v>5</v>
      </c>
      <c r="K2084" s="419"/>
      <c r="L2084" s="419"/>
      <c r="M2084" s="418"/>
      <c r="P2084" s="405"/>
      <c r="R2084" s="405"/>
    </row>
    <row r="2085" spans="1:18" s="396" customFormat="1" ht="13.5" thickBot="1">
      <c r="A2085" s="786"/>
      <c r="B2085" s="417" t="s">
        <v>5206</v>
      </c>
      <c r="C2085" s="416" t="s">
        <v>5205</v>
      </c>
      <c r="D2085" s="415">
        <v>43779</v>
      </c>
      <c r="E2085" s="414" t="s">
        <v>4</v>
      </c>
      <c r="F2085" s="413" t="s">
        <v>5204</v>
      </c>
      <c r="G2085" s="412"/>
      <c r="H2085" s="411"/>
      <c r="I2085" s="410"/>
      <c r="J2085" s="409" t="s">
        <v>4893</v>
      </c>
      <c r="K2085" s="408"/>
      <c r="L2085" s="407"/>
      <c r="M2085" s="406"/>
      <c r="P2085" s="405"/>
      <c r="R2085" s="405"/>
    </row>
    <row r="2086" spans="1:18" s="396" customFormat="1" ht="22.5">
      <c r="A2086" s="784">
        <v>414</v>
      </c>
      <c r="B2086" s="437" t="s">
        <v>76</v>
      </c>
      <c r="C2086" s="438" t="s">
        <v>78</v>
      </c>
      <c r="D2086" s="437" t="s">
        <v>23</v>
      </c>
      <c r="E2086" s="772" t="s">
        <v>80</v>
      </c>
      <c r="F2086" s="772"/>
      <c r="G2086" s="772" t="s">
        <v>71</v>
      </c>
      <c r="H2086" s="773"/>
      <c r="I2086" s="436"/>
      <c r="J2086" s="435"/>
      <c r="K2086" s="435"/>
      <c r="L2086" s="435"/>
      <c r="M2086" s="434"/>
      <c r="P2086" s="405"/>
      <c r="R2086" s="405"/>
    </row>
    <row r="2087" spans="1:18" s="396" customFormat="1" ht="112.5">
      <c r="A2087" s="785"/>
      <c r="B2087" s="433" t="s">
        <v>5203</v>
      </c>
      <c r="C2087" s="433" t="s">
        <v>5202</v>
      </c>
      <c r="D2087" s="432">
        <v>43877</v>
      </c>
      <c r="E2087" s="431"/>
      <c r="F2087" s="430" t="s">
        <v>5192</v>
      </c>
      <c r="G2087" s="774" t="s">
        <v>4973</v>
      </c>
      <c r="H2087" s="775"/>
      <c r="I2087" s="776"/>
      <c r="J2087" s="429" t="s">
        <v>6</v>
      </c>
      <c r="K2087" s="428"/>
      <c r="L2087" s="425" t="s">
        <v>3</v>
      </c>
      <c r="M2087" s="427">
        <v>828</v>
      </c>
      <c r="P2087" s="405"/>
      <c r="R2087" s="405"/>
    </row>
    <row r="2088" spans="1:18" s="396" customFormat="1" ht="22.5">
      <c r="A2088" s="785"/>
      <c r="B2088" s="394" t="s">
        <v>77</v>
      </c>
      <c r="C2088" s="374" t="s">
        <v>79</v>
      </c>
      <c r="D2088" s="394" t="s">
        <v>22</v>
      </c>
      <c r="E2088" s="758" t="s">
        <v>81</v>
      </c>
      <c r="F2088" s="758"/>
      <c r="G2088" s="777"/>
      <c r="H2088" s="778"/>
      <c r="I2088" s="779"/>
      <c r="J2088" s="426" t="s">
        <v>17</v>
      </c>
      <c r="K2088" s="425"/>
      <c r="L2088" s="419" t="s">
        <v>3</v>
      </c>
      <c r="M2088" s="424">
        <v>2016.45</v>
      </c>
      <c r="P2088" s="405"/>
      <c r="R2088" s="405"/>
    </row>
    <row r="2089" spans="1:18" s="396" customFormat="1">
      <c r="A2089" s="785"/>
      <c r="B2089" s="394"/>
      <c r="C2089" s="374"/>
      <c r="D2089" s="394"/>
      <c r="E2089" s="394"/>
      <c r="F2089" s="394"/>
      <c r="G2089" s="423"/>
      <c r="H2089" s="422"/>
      <c r="I2089" s="421"/>
      <c r="J2089" s="420" t="s">
        <v>5</v>
      </c>
      <c r="K2089" s="419"/>
      <c r="L2089" s="419"/>
      <c r="M2089" s="418"/>
      <c r="P2089" s="405"/>
      <c r="R2089" s="405"/>
    </row>
    <row r="2090" spans="1:18" s="396" customFormat="1" ht="13.5" thickBot="1">
      <c r="A2090" s="786"/>
      <c r="B2090" s="417" t="s">
        <v>3614</v>
      </c>
      <c r="C2090" s="416" t="s">
        <v>4973</v>
      </c>
      <c r="D2090" s="415">
        <v>43890</v>
      </c>
      <c r="E2090" s="414" t="s">
        <v>4</v>
      </c>
      <c r="F2090" s="413" t="s">
        <v>5190</v>
      </c>
      <c r="G2090" s="412"/>
      <c r="H2090" s="411"/>
      <c r="I2090" s="410"/>
      <c r="J2090" s="409" t="s">
        <v>4893</v>
      </c>
      <c r="K2090" s="408"/>
      <c r="L2090" s="407"/>
      <c r="M2090" s="406"/>
      <c r="P2090" s="405"/>
      <c r="R2090" s="405"/>
    </row>
    <row r="2091" spans="1:18" s="396" customFormat="1" ht="22.5">
      <c r="A2091" s="784">
        <v>415</v>
      </c>
      <c r="B2091" s="437" t="s">
        <v>76</v>
      </c>
      <c r="C2091" s="438" t="s">
        <v>78</v>
      </c>
      <c r="D2091" s="437" t="s">
        <v>23</v>
      </c>
      <c r="E2091" s="772" t="s">
        <v>80</v>
      </c>
      <c r="F2091" s="772"/>
      <c r="G2091" s="772" t="s">
        <v>71</v>
      </c>
      <c r="H2091" s="773"/>
      <c r="I2091" s="436"/>
      <c r="J2091" s="435"/>
      <c r="K2091" s="435"/>
      <c r="L2091" s="435"/>
      <c r="M2091" s="434"/>
      <c r="P2091" s="405"/>
      <c r="R2091" s="405"/>
    </row>
    <row r="2092" spans="1:18" s="396" customFormat="1" ht="146.25">
      <c r="A2092" s="785"/>
      <c r="B2092" s="433" t="s">
        <v>5201</v>
      </c>
      <c r="C2092" s="433" t="s">
        <v>5200</v>
      </c>
      <c r="D2092" s="432">
        <v>43878</v>
      </c>
      <c r="E2092" s="431"/>
      <c r="F2092" s="430" t="s">
        <v>5187</v>
      </c>
      <c r="G2092" s="774" t="s">
        <v>4973</v>
      </c>
      <c r="H2092" s="775"/>
      <c r="I2092" s="776"/>
      <c r="J2092" s="429" t="s">
        <v>6</v>
      </c>
      <c r="K2092" s="428"/>
      <c r="L2092" s="425" t="s">
        <v>3</v>
      </c>
      <c r="M2092" s="427">
        <v>588</v>
      </c>
      <c r="P2092" s="405"/>
      <c r="R2092" s="405"/>
    </row>
    <row r="2093" spans="1:18" s="396" customFormat="1" ht="22.5">
      <c r="A2093" s="785"/>
      <c r="B2093" s="394" t="s">
        <v>77</v>
      </c>
      <c r="C2093" s="374" t="s">
        <v>79</v>
      </c>
      <c r="D2093" s="394" t="s">
        <v>22</v>
      </c>
      <c r="E2093" s="758" t="s">
        <v>81</v>
      </c>
      <c r="F2093" s="758"/>
      <c r="G2093" s="777"/>
      <c r="H2093" s="778"/>
      <c r="I2093" s="779"/>
      <c r="J2093" s="426" t="s">
        <v>17</v>
      </c>
      <c r="K2093" s="425"/>
      <c r="L2093" s="419" t="s">
        <v>3</v>
      </c>
      <c r="M2093" s="424">
        <v>4387.05</v>
      </c>
      <c r="P2093" s="405"/>
      <c r="R2093" s="405"/>
    </row>
    <row r="2094" spans="1:18" s="396" customFormat="1">
      <c r="A2094" s="785"/>
      <c r="B2094" s="394"/>
      <c r="C2094" s="374"/>
      <c r="D2094" s="394"/>
      <c r="E2094" s="394"/>
      <c r="F2094" s="394"/>
      <c r="G2094" s="423"/>
      <c r="H2094" s="422"/>
      <c r="I2094" s="421"/>
      <c r="J2094" s="420" t="s">
        <v>5</v>
      </c>
      <c r="K2094" s="419"/>
      <c r="L2094" s="419"/>
      <c r="M2094" s="418"/>
      <c r="P2094" s="405"/>
      <c r="R2094" s="405"/>
    </row>
    <row r="2095" spans="1:18" s="396" customFormat="1" ht="13.5" thickBot="1">
      <c r="A2095" s="786"/>
      <c r="B2095" s="417" t="s">
        <v>4905</v>
      </c>
      <c r="C2095" s="416" t="s">
        <v>4973</v>
      </c>
      <c r="D2095" s="415">
        <v>43882</v>
      </c>
      <c r="E2095" s="414" t="s">
        <v>4</v>
      </c>
      <c r="F2095" s="413" t="s">
        <v>5186</v>
      </c>
      <c r="G2095" s="412"/>
      <c r="H2095" s="411"/>
      <c r="I2095" s="410"/>
      <c r="J2095" s="409" t="s">
        <v>4893</v>
      </c>
      <c r="K2095" s="408"/>
      <c r="L2095" s="407"/>
      <c r="M2095" s="406"/>
      <c r="P2095" s="405"/>
      <c r="R2095" s="405"/>
    </row>
    <row r="2096" spans="1:18" s="396" customFormat="1" ht="22.5">
      <c r="A2096" s="784">
        <v>416</v>
      </c>
      <c r="B2096" s="437" t="s">
        <v>76</v>
      </c>
      <c r="C2096" s="438" t="s">
        <v>78</v>
      </c>
      <c r="D2096" s="437" t="s">
        <v>23</v>
      </c>
      <c r="E2096" s="772" t="s">
        <v>80</v>
      </c>
      <c r="F2096" s="772"/>
      <c r="G2096" s="772" t="s">
        <v>71</v>
      </c>
      <c r="H2096" s="773"/>
      <c r="I2096" s="436"/>
      <c r="J2096" s="435"/>
      <c r="K2096" s="435"/>
      <c r="L2096" s="435"/>
      <c r="M2096" s="434"/>
      <c r="P2096" s="405"/>
      <c r="R2096" s="405"/>
    </row>
    <row r="2097" spans="1:18" s="396" customFormat="1" ht="123.75">
      <c r="A2097" s="785"/>
      <c r="B2097" s="433" t="s">
        <v>5194</v>
      </c>
      <c r="C2097" s="433" t="s">
        <v>5199</v>
      </c>
      <c r="D2097" s="432">
        <v>43874</v>
      </c>
      <c r="E2097" s="431"/>
      <c r="F2097" s="430" t="s">
        <v>5198</v>
      </c>
      <c r="G2097" s="774" t="s">
        <v>5196</v>
      </c>
      <c r="H2097" s="775"/>
      <c r="I2097" s="776"/>
      <c r="J2097" s="429" t="s">
        <v>6</v>
      </c>
      <c r="K2097" s="428"/>
      <c r="L2097" s="425" t="s">
        <v>3</v>
      </c>
      <c r="M2097" s="427">
        <v>225.7</v>
      </c>
      <c r="P2097" s="405"/>
      <c r="R2097" s="405"/>
    </row>
    <row r="2098" spans="1:18" s="396" customFormat="1" ht="22.5">
      <c r="A2098" s="785"/>
      <c r="B2098" s="394" t="s">
        <v>77</v>
      </c>
      <c r="C2098" s="374" t="s">
        <v>79</v>
      </c>
      <c r="D2098" s="394" t="s">
        <v>22</v>
      </c>
      <c r="E2098" s="758" t="s">
        <v>81</v>
      </c>
      <c r="F2098" s="758"/>
      <c r="G2098" s="777"/>
      <c r="H2098" s="778"/>
      <c r="I2098" s="779"/>
      <c r="J2098" s="426" t="s">
        <v>17</v>
      </c>
      <c r="K2098" s="425"/>
      <c r="L2098" s="419" t="s">
        <v>3</v>
      </c>
      <c r="M2098" s="424">
        <v>455.8</v>
      </c>
      <c r="P2098" s="405"/>
      <c r="R2098" s="405"/>
    </row>
    <row r="2099" spans="1:18" s="396" customFormat="1">
      <c r="A2099" s="785"/>
      <c r="B2099" s="394"/>
      <c r="C2099" s="374"/>
      <c r="D2099" s="394"/>
      <c r="E2099" s="394"/>
      <c r="F2099" s="394"/>
      <c r="G2099" s="423"/>
      <c r="H2099" s="422"/>
      <c r="I2099" s="421"/>
      <c r="J2099" s="426" t="s">
        <v>5197</v>
      </c>
      <c r="K2099" s="425"/>
      <c r="L2099" s="419" t="s">
        <v>3</v>
      </c>
      <c r="M2099" s="424">
        <v>160</v>
      </c>
      <c r="P2099" s="405"/>
      <c r="R2099" s="405"/>
    </row>
    <row r="2100" spans="1:18" s="396" customFormat="1">
      <c r="A2100" s="785"/>
      <c r="B2100" s="394"/>
      <c r="C2100" s="374"/>
      <c r="D2100" s="394"/>
      <c r="E2100" s="394"/>
      <c r="F2100" s="394"/>
      <c r="G2100" s="423"/>
      <c r="H2100" s="422"/>
      <c r="I2100" s="421"/>
      <c r="J2100" s="420" t="s">
        <v>5</v>
      </c>
      <c r="K2100" s="419"/>
      <c r="L2100" s="419"/>
      <c r="M2100" s="418"/>
      <c r="P2100" s="405"/>
      <c r="R2100" s="405"/>
    </row>
    <row r="2101" spans="1:18" s="396" customFormat="1" ht="13.5" thickBot="1">
      <c r="A2101" s="786"/>
      <c r="B2101" s="417" t="s">
        <v>5191</v>
      </c>
      <c r="C2101" s="416" t="s">
        <v>5196</v>
      </c>
      <c r="D2101" s="415">
        <v>43875</v>
      </c>
      <c r="E2101" s="414" t="s">
        <v>4</v>
      </c>
      <c r="F2101" s="413" t="s">
        <v>5195</v>
      </c>
      <c r="G2101" s="412"/>
      <c r="H2101" s="411"/>
      <c r="I2101" s="410"/>
      <c r="J2101" s="409" t="s">
        <v>4893</v>
      </c>
      <c r="K2101" s="408"/>
      <c r="L2101" s="407"/>
      <c r="M2101" s="406"/>
      <c r="P2101" s="405"/>
      <c r="R2101" s="405"/>
    </row>
    <row r="2102" spans="1:18" s="396" customFormat="1" ht="22.5">
      <c r="A2102" s="784">
        <v>417</v>
      </c>
      <c r="B2102" s="437" t="s">
        <v>76</v>
      </c>
      <c r="C2102" s="438" t="s">
        <v>78</v>
      </c>
      <c r="D2102" s="437" t="s">
        <v>23</v>
      </c>
      <c r="E2102" s="772" t="s">
        <v>80</v>
      </c>
      <c r="F2102" s="772"/>
      <c r="G2102" s="772" t="s">
        <v>71</v>
      </c>
      <c r="H2102" s="773"/>
      <c r="I2102" s="436"/>
      <c r="J2102" s="435"/>
      <c r="K2102" s="435"/>
      <c r="L2102" s="435"/>
      <c r="M2102" s="434"/>
      <c r="P2102" s="405"/>
      <c r="R2102" s="405"/>
    </row>
    <row r="2103" spans="1:18" s="396" customFormat="1" ht="112.5">
      <c r="A2103" s="785"/>
      <c r="B2103" s="433" t="s">
        <v>5194</v>
      </c>
      <c r="C2103" s="433" t="s">
        <v>5193</v>
      </c>
      <c r="D2103" s="432">
        <v>43877</v>
      </c>
      <c r="E2103" s="431"/>
      <c r="F2103" s="430" t="s">
        <v>5192</v>
      </c>
      <c r="G2103" s="774" t="s">
        <v>4973</v>
      </c>
      <c r="H2103" s="775"/>
      <c r="I2103" s="776"/>
      <c r="J2103" s="429" t="s">
        <v>6</v>
      </c>
      <c r="K2103" s="428"/>
      <c r="L2103" s="425" t="s">
        <v>3</v>
      </c>
      <c r="M2103" s="427">
        <v>2066</v>
      </c>
      <c r="P2103" s="405"/>
      <c r="R2103" s="405"/>
    </row>
    <row r="2104" spans="1:18" s="396" customFormat="1" ht="22.5">
      <c r="A2104" s="785"/>
      <c r="B2104" s="394" t="s">
        <v>77</v>
      </c>
      <c r="C2104" s="374" t="s">
        <v>79</v>
      </c>
      <c r="D2104" s="394" t="s">
        <v>22</v>
      </c>
      <c r="E2104" s="758" t="s">
        <v>81</v>
      </c>
      <c r="F2104" s="758"/>
      <c r="G2104" s="777"/>
      <c r="H2104" s="778"/>
      <c r="I2104" s="779"/>
      <c r="J2104" s="426" t="s">
        <v>17</v>
      </c>
      <c r="K2104" s="425"/>
      <c r="L2104" s="419" t="s">
        <v>3</v>
      </c>
      <c r="M2104" s="424">
        <v>2016.45</v>
      </c>
      <c r="P2104" s="405"/>
      <c r="R2104" s="405"/>
    </row>
    <row r="2105" spans="1:18" s="396" customFormat="1">
      <c r="A2105" s="785"/>
      <c r="B2105" s="394"/>
      <c r="C2105" s="374"/>
      <c r="D2105" s="394"/>
      <c r="E2105" s="394"/>
      <c r="F2105" s="394"/>
      <c r="G2105" s="423"/>
      <c r="H2105" s="422"/>
      <c r="I2105" s="421"/>
      <c r="J2105" s="420" t="s">
        <v>5</v>
      </c>
      <c r="K2105" s="419"/>
      <c r="L2105" s="419"/>
      <c r="M2105" s="418"/>
      <c r="P2105" s="405"/>
      <c r="R2105" s="405"/>
    </row>
    <row r="2106" spans="1:18" s="396" customFormat="1" ht="13.5" thickBot="1">
      <c r="A2106" s="786"/>
      <c r="B2106" s="417" t="s">
        <v>5191</v>
      </c>
      <c r="C2106" s="416" t="s">
        <v>4973</v>
      </c>
      <c r="D2106" s="415">
        <v>43890</v>
      </c>
      <c r="E2106" s="414" t="s">
        <v>4</v>
      </c>
      <c r="F2106" s="413" t="s">
        <v>5190</v>
      </c>
      <c r="G2106" s="412"/>
      <c r="H2106" s="411"/>
      <c r="I2106" s="410"/>
      <c r="J2106" s="409" t="s">
        <v>4893</v>
      </c>
      <c r="K2106" s="408"/>
      <c r="L2106" s="407"/>
      <c r="M2106" s="406"/>
      <c r="P2106" s="405"/>
      <c r="R2106" s="405"/>
    </row>
    <row r="2107" spans="1:18" s="396" customFormat="1" ht="22.5">
      <c r="A2107" s="784">
        <v>418</v>
      </c>
      <c r="B2107" s="437" t="s">
        <v>76</v>
      </c>
      <c r="C2107" s="438" t="s">
        <v>78</v>
      </c>
      <c r="D2107" s="437" t="s">
        <v>23</v>
      </c>
      <c r="E2107" s="772" t="s">
        <v>80</v>
      </c>
      <c r="F2107" s="772"/>
      <c r="G2107" s="772" t="s">
        <v>71</v>
      </c>
      <c r="H2107" s="773"/>
      <c r="I2107" s="436"/>
      <c r="J2107" s="435"/>
      <c r="K2107" s="435"/>
      <c r="L2107" s="435"/>
      <c r="M2107" s="434"/>
      <c r="P2107" s="405"/>
      <c r="R2107" s="405"/>
    </row>
    <row r="2108" spans="1:18" s="396" customFormat="1" ht="236.25">
      <c r="A2108" s="785"/>
      <c r="B2108" s="433" t="s">
        <v>5189</v>
      </c>
      <c r="C2108" s="433" t="s">
        <v>5188</v>
      </c>
      <c r="D2108" s="432">
        <v>43878</v>
      </c>
      <c r="E2108" s="431"/>
      <c r="F2108" s="430" t="s">
        <v>5187</v>
      </c>
      <c r="G2108" s="774" t="s">
        <v>4973</v>
      </c>
      <c r="H2108" s="775"/>
      <c r="I2108" s="776"/>
      <c r="J2108" s="429" t="s">
        <v>6</v>
      </c>
      <c r="K2108" s="428"/>
      <c r="L2108" s="425" t="s">
        <v>3</v>
      </c>
      <c r="M2108" s="427">
        <v>588</v>
      </c>
      <c r="P2108" s="405"/>
      <c r="R2108" s="405"/>
    </row>
    <row r="2109" spans="1:18" s="396" customFormat="1" ht="22.5">
      <c r="A2109" s="785"/>
      <c r="B2109" s="394" t="s">
        <v>77</v>
      </c>
      <c r="C2109" s="374" t="s">
        <v>79</v>
      </c>
      <c r="D2109" s="394" t="s">
        <v>22</v>
      </c>
      <c r="E2109" s="758" t="s">
        <v>81</v>
      </c>
      <c r="F2109" s="758"/>
      <c r="G2109" s="777"/>
      <c r="H2109" s="778"/>
      <c r="I2109" s="779"/>
      <c r="J2109" s="426" t="s">
        <v>17</v>
      </c>
      <c r="K2109" s="425"/>
      <c r="L2109" s="419"/>
      <c r="M2109" s="424"/>
      <c r="P2109" s="405"/>
      <c r="R2109" s="405"/>
    </row>
    <row r="2110" spans="1:18" s="396" customFormat="1">
      <c r="A2110" s="785"/>
      <c r="B2110" s="394"/>
      <c r="C2110" s="374"/>
      <c r="D2110" s="394"/>
      <c r="E2110" s="394"/>
      <c r="F2110" s="394"/>
      <c r="G2110" s="423"/>
      <c r="H2110" s="422"/>
      <c r="I2110" s="421"/>
      <c r="J2110" s="420" t="s">
        <v>5</v>
      </c>
      <c r="K2110" s="419"/>
      <c r="L2110" s="419"/>
      <c r="M2110" s="418"/>
      <c r="P2110" s="405"/>
      <c r="R2110" s="405"/>
    </row>
    <row r="2111" spans="1:18" s="396" customFormat="1" ht="13.5" thickBot="1">
      <c r="A2111" s="786"/>
      <c r="B2111" s="417" t="s">
        <v>4140</v>
      </c>
      <c r="C2111" s="416" t="s">
        <v>4973</v>
      </c>
      <c r="D2111" s="415">
        <v>43882</v>
      </c>
      <c r="E2111" s="414" t="s">
        <v>4</v>
      </c>
      <c r="F2111" s="413" t="s">
        <v>5186</v>
      </c>
      <c r="G2111" s="412"/>
      <c r="H2111" s="411"/>
      <c r="I2111" s="410"/>
      <c r="J2111" s="409" t="s">
        <v>4893</v>
      </c>
      <c r="K2111" s="408"/>
      <c r="L2111" s="407"/>
      <c r="M2111" s="406"/>
      <c r="P2111" s="405"/>
      <c r="R2111" s="405"/>
    </row>
    <row r="2112" spans="1:18" s="396" customFormat="1" ht="22.5">
      <c r="A2112" s="784">
        <v>419</v>
      </c>
      <c r="B2112" s="437" t="s">
        <v>76</v>
      </c>
      <c r="C2112" s="438" t="s">
        <v>78</v>
      </c>
      <c r="D2112" s="437" t="s">
        <v>23</v>
      </c>
      <c r="E2112" s="772" t="s">
        <v>80</v>
      </c>
      <c r="F2112" s="772"/>
      <c r="G2112" s="772" t="s">
        <v>71</v>
      </c>
      <c r="H2112" s="773"/>
      <c r="I2112" s="436"/>
      <c r="J2112" s="435"/>
      <c r="K2112" s="435"/>
      <c r="L2112" s="435"/>
      <c r="M2112" s="434"/>
      <c r="P2112" s="405"/>
      <c r="R2112" s="405"/>
    </row>
    <row r="2113" spans="1:18" s="396" customFormat="1" ht="281.25">
      <c r="A2113" s="785"/>
      <c r="B2113" s="433" t="s">
        <v>5185</v>
      </c>
      <c r="C2113" s="433" t="s">
        <v>5184</v>
      </c>
      <c r="D2113" s="432">
        <v>43801</v>
      </c>
      <c r="E2113" s="431"/>
      <c r="F2113" s="430" t="s">
        <v>5183</v>
      </c>
      <c r="G2113" s="774" t="s">
        <v>4973</v>
      </c>
      <c r="H2113" s="775"/>
      <c r="I2113" s="776"/>
      <c r="J2113" s="429" t="s">
        <v>6</v>
      </c>
      <c r="K2113" s="428"/>
      <c r="L2113" s="425" t="s">
        <v>3</v>
      </c>
      <c r="M2113" s="427">
        <v>589</v>
      </c>
      <c r="P2113" s="405"/>
      <c r="R2113" s="405"/>
    </row>
    <row r="2114" spans="1:18" s="396" customFormat="1" ht="22.5">
      <c r="A2114" s="785"/>
      <c r="B2114" s="394" t="s">
        <v>77</v>
      </c>
      <c r="C2114" s="374" t="s">
        <v>79</v>
      </c>
      <c r="D2114" s="394" t="s">
        <v>22</v>
      </c>
      <c r="E2114" s="758" t="s">
        <v>81</v>
      </c>
      <c r="F2114" s="758"/>
      <c r="G2114" s="777"/>
      <c r="H2114" s="778"/>
      <c r="I2114" s="779"/>
      <c r="J2114" s="426" t="s">
        <v>17</v>
      </c>
      <c r="K2114" s="425"/>
      <c r="L2114" s="419" t="s">
        <v>3</v>
      </c>
      <c r="M2114" s="424">
        <v>418.6</v>
      </c>
      <c r="P2114" s="405"/>
      <c r="R2114" s="405"/>
    </row>
    <row r="2115" spans="1:18" s="396" customFormat="1">
      <c r="A2115" s="785"/>
      <c r="B2115" s="394"/>
      <c r="C2115" s="374"/>
      <c r="D2115" s="394"/>
      <c r="E2115" s="394"/>
      <c r="F2115" s="394"/>
      <c r="G2115" s="423"/>
      <c r="H2115" s="422"/>
      <c r="I2115" s="421"/>
      <c r="J2115" s="420" t="s">
        <v>5</v>
      </c>
      <c r="K2115" s="419"/>
      <c r="L2115" s="419"/>
      <c r="M2115" s="418"/>
      <c r="P2115" s="405"/>
      <c r="R2115" s="405"/>
    </row>
    <row r="2116" spans="1:18" s="396" customFormat="1" ht="23.25" thickBot="1">
      <c r="A2116" s="786"/>
      <c r="B2116" s="417" t="s">
        <v>5182</v>
      </c>
      <c r="C2116" s="416" t="s">
        <v>4973</v>
      </c>
      <c r="D2116" s="415">
        <v>43803</v>
      </c>
      <c r="E2116" s="414" t="s">
        <v>4</v>
      </c>
      <c r="F2116" s="413" t="s">
        <v>5181</v>
      </c>
      <c r="G2116" s="412"/>
      <c r="H2116" s="411"/>
      <c r="I2116" s="410"/>
      <c r="J2116" s="409" t="s">
        <v>4893</v>
      </c>
      <c r="K2116" s="408"/>
      <c r="L2116" s="407"/>
      <c r="M2116" s="406"/>
      <c r="P2116" s="405"/>
      <c r="R2116" s="405"/>
    </row>
    <row r="2117" spans="1:18" s="396" customFormat="1" ht="22.5">
      <c r="A2117" s="784">
        <v>420</v>
      </c>
      <c r="B2117" s="437" t="s">
        <v>76</v>
      </c>
      <c r="C2117" s="438" t="s">
        <v>78</v>
      </c>
      <c r="D2117" s="437" t="s">
        <v>23</v>
      </c>
      <c r="E2117" s="772" t="s">
        <v>80</v>
      </c>
      <c r="F2117" s="772"/>
      <c r="G2117" s="772" t="s">
        <v>71</v>
      </c>
      <c r="H2117" s="773"/>
      <c r="I2117" s="436"/>
      <c r="J2117" s="435"/>
      <c r="K2117" s="435"/>
      <c r="L2117" s="435"/>
      <c r="M2117" s="434"/>
      <c r="P2117" s="405"/>
      <c r="R2117" s="405"/>
    </row>
    <row r="2118" spans="1:18" s="396" customFormat="1" ht="67.5">
      <c r="A2118" s="785"/>
      <c r="B2118" s="433" t="s">
        <v>5180</v>
      </c>
      <c r="C2118" s="433" t="s">
        <v>5179</v>
      </c>
      <c r="D2118" s="432">
        <v>43784</v>
      </c>
      <c r="E2118" s="431"/>
      <c r="F2118" s="430" t="s">
        <v>4965</v>
      </c>
      <c r="G2118" s="774" t="s">
        <v>5114</v>
      </c>
      <c r="H2118" s="775"/>
      <c r="I2118" s="776"/>
      <c r="J2118" s="429" t="s">
        <v>6</v>
      </c>
      <c r="K2118" s="428"/>
      <c r="L2118" s="425" t="s">
        <v>3</v>
      </c>
      <c r="M2118" s="427">
        <v>507</v>
      </c>
      <c r="P2118" s="405"/>
      <c r="R2118" s="405"/>
    </row>
    <row r="2119" spans="1:18" s="396" customFormat="1" ht="22.5">
      <c r="A2119" s="785"/>
      <c r="B2119" s="394" t="s">
        <v>77</v>
      </c>
      <c r="C2119" s="374" t="s">
        <v>79</v>
      </c>
      <c r="D2119" s="394" t="s">
        <v>22</v>
      </c>
      <c r="E2119" s="758" t="s">
        <v>81</v>
      </c>
      <c r="F2119" s="758"/>
      <c r="G2119" s="777"/>
      <c r="H2119" s="778"/>
      <c r="I2119" s="779"/>
      <c r="J2119" s="426" t="s">
        <v>17</v>
      </c>
      <c r="K2119" s="425"/>
      <c r="L2119" s="419" t="s">
        <v>3</v>
      </c>
      <c r="M2119" s="424">
        <v>332.6</v>
      </c>
      <c r="P2119" s="405"/>
      <c r="R2119" s="405"/>
    </row>
    <row r="2120" spans="1:18" s="396" customFormat="1">
      <c r="A2120" s="785"/>
      <c r="B2120" s="394"/>
      <c r="C2120" s="374"/>
      <c r="D2120" s="394"/>
      <c r="E2120" s="394"/>
      <c r="F2120" s="394"/>
      <c r="G2120" s="423"/>
      <c r="H2120" s="422"/>
      <c r="I2120" s="421"/>
      <c r="J2120" s="420" t="s">
        <v>5</v>
      </c>
      <c r="K2120" s="419"/>
      <c r="L2120" s="419" t="s">
        <v>3</v>
      </c>
      <c r="M2120" s="418">
        <v>36</v>
      </c>
      <c r="P2120" s="405"/>
      <c r="R2120" s="405"/>
    </row>
    <row r="2121" spans="1:18" s="396" customFormat="1" ht="13.5" thickBot="1">
      <c r="A2121" s="786"/>
      <c r="B2121" s="417" t="s">
        <v>4991</v>
      </c>
      <c r="C2121" s="416" t="s">
        <v>5114</v>
      </c>
      <c r="D2121" s="415">
        <v>43787</v>
      </c>
      <c r="E2121" s="414" t="s">
        <v>4</v>
      </c>
      <c r="F2121" s="413" t="s">
        <v>5178</v>
      </c>
      <c r="G2121" s="412"/>
      <c r="H2121" s="411"/>
      <c r="I2121" s="410"/>
      <c r="J2121" s="409" t="s">
        <v>4893</v>
      </c>
      <c r="K2121" s="408"/>
      <c r="L2121" s="407"/>
      <c r="M2121" s="406"/>
      <c r="P2121" s="405"/>
      <c r="R2121" s="405"/>
    </row>
    <row r="2122" spans="1:18" s="396" customFormat="1" ht="22.5">
      <c r="A2122" s="784">
        <v>421</v>
      </c>
      <c r="B2122" s="437" t="s">
        <v>76</v>
      </c>
      <c r="C2122" s="438" t="s">
        <v>78</v>
      </c>
      <c r="D2122" s="437" t="s">
        <v>23</v>
      </c>
      <c r="E2122" s="772" t="s">
        <v>80</v>
      </c>
      <c r="F2122" s="772"/>
      <c r="G2122" s="772" t="s">
        <v>71</v>
      </c>
      <c r="H2122" s="773"/>
      <c r="I2122" s="436"/>
      <c r="J2122" s="435"/>
      <c r="K2122" s="435"/>
      <c r="L2122" s="435"/>
      <c r="M2122" s="434"/>
      <c r="P2122" s="405"/>
      <c r="R2122" s="405"/>
    </row>
    <row r="2123" spans="1:18" s="396" customFormat="1" ht="56.25">
      <c r="A2123" s="785"/>
      <c r="B2123" s="433" t="s">
        <v>5177</v>
      </c>
      <c r="C2123" s="433" t="s">
        <v>5176</v>
      </c>
      <c r="D2123" s="432">
        <v>43744</v>
      </c>
      <c r="E2123" s="431"/>
      <c r="F2123" s="430" t="s">
        <v>4911</v>
      </c>
      <c r="G2123" s="774" t="s">
        <v>5080</v>
      </c>
      <c r="H2123" s="775"/>
      <c r="I2123" s="776"/>
      <c r="J2123" s="429" t="s">
        <v>6</v>
      </c>
      <c r="K2123" s="428"/>
      <c r="L2123" s="425" t="s">
        <v>3</v>
      </c>
      <c r="M2123" s="427">
        <v>1104</v>
      </c>
      <c r="P2123" s="405"/>
      <c r="R2123" s="405"/>
    </row>
    <row r="2124" spans="1:18" s="396" customFormat="1" ht="22.5">
      <c r="A2124" s="785"/>
      <c r="B2124" s="394" t="s">
        <v>77</v>
      </c>
      <c r="C2124" s="374" t="s">
        <v>79</v>
      </c>
      <c r="D2124" s="394" t="s">
        <v>22</v>
      </c>
      <c r="E2124" s="758" t="s">
        <v>81</v>
      </c>
      <c r="F2124" s="758"/>
      <c r="G2124" s="777"/>
      <c r="H2124" s="778"/>
      <c r="I2124" s="779"/>
      <c r="J2124" s="426" t="s">
        <v>17</v>
      </c>
      <c r="K2124" s="425"/>
      <c r="L2124" s="419" t="s">
        <v>3</v>
      </c>
      <c r="M2124" s="424">
        <v>716.6</v>
      </c>
      <c r="P2124" s="405"/>
      <c r="R2124" s="405"/>
    </row>
    <row r="2125" spans="1:18" s="396" customFormat="1">
      <c r="A2125" s="785"/>
      <c r="B2125" s="394"/>
      <c r="C2125" s="374"/>
      <c r="D2125" s="394"/>
      <c r="E2125" s="394"/>
      <c r="F2125" s="394"/>
      <c r="G2125" s="423"/>
      <c r="H2125" s="422"/>
      <c r="I2125" s="421"/>
      <c r="J2125" s="420" t="s">
        <v>5</v>
      </c>
      <c r="K2125" s="419"/>
      <c r="L2125" s="419"/>
      <c r="M2125" s="418"/>
      <c r="P2125" s="405"/>
      <c r="R2125" s="405"/>
    </row>
    <row r="2126" spans="1:18" s="396" customFormat="1" ht="13.5" thickBot="1">
      <c r="A2126" s="786"/>
      <c r="B2126" s="417" t="s">
        <v>4905</v>
      </c>
      <c r="C2126" s="416" t="s">
        <v>5080</v>
      </c>
      <c r="D2126" s="415">
        <v>43750</v>
      </c>
      <c r="E2126" s="414" t="s">
        <v>4</v>
      </c>
      <c r="F2126" s="413" t="s">
        <v>5175</v>
      </c>
      <c r="G2126" s="412"/>
      <c r="H2126" s="411"/>
      <c r="I2126" s="410"/>
      <c r="J2126" s="409" t="s">
        <v>4893</v>
      </c>
      <c r="K2126" s="408"/>
      <c r="L2126" s="407"/>
      <c r="M2126" s="406"/>
      <c r="P2126" s="405"/>
      <c r="R2126" s="405"/>
    </row>
    <row r="2127" spans="1:18" s="396" customFormat="1" ht="22.5">
      <c r="A2127" s="784">
        <v>422</v>
      </c>
      <c r="B2127" s="437" t="s">
        <v>76</v>
      </c>
      <c r="C2127" s="438" t="s">
        <v>78</v>
      </c>
      <c r="D2127" s="437" t="s">
        <v>23</v>
      </c>
      <c r="E2127" s="772" t="s">
        <v>80</v>
      </c>
      <c r="F2127" s="772"/>
      <c r="G2127" s="772" t="s">
        <v>71</v>
      </c>
      <c r="H2127" s="773"/>
      <c r="I2127" s="436"/>
      <c r="J2127" s="435"/>
      <c r="K2127" s="435"/>
      <c r="L2127" s="435"/>
      <c r="M2127" s="434"/>
      <c r="P2127" s="405"/>
      <c r="R2127" s="405"/>
    </row>
    <row r="2128" spans="1:18" s="396" customFormat="1" ht="67.5">
      <c r="A2128" s="785"/>
      <c r="B2128" s="433" t="s">
        <v>5174</v>
      </c>
      <c r="C2128" s="433" t="s">
        <v>5173</v>
      </c>
      <c r="D2128" s="432">
        <v>43913</v>
      </c>
      <c r="E2128" s="431"/>
      <c r="F2128" s="430" t="s">
        <v>5172</v>
      </c>
      <c r="G2128" s="774" t="s">
        <v>4409</v>
      </c>
      <c r="H2128" s="775"/>
      <c r="I2128" s="776"/>
      <c r="J2128" s="429" t="s">
        <v>6</v>
      </c>
      <c r="K2128" s="428"/>
      <c r="L2128" s="425" t="s">
        <v>3</v>
      </c>
      <c r="M2128" s="427">
        <v>322</v>
      </c>
      <c r="P2128" s="405"/>
      <c r="R2128" s="405"/>
    </row>
    <row r="2129" spans="1:18" s="396" customFormat="1" ht="22.5">
      <c r="A2129" s="785"/>
      <c r="B2129" s="394" t="s">
        <v>77</v>
      </c>
      <c r="C2129" s="374" t="s">
        <v>79</v>
      </c>
      <c r="D2129" s="394" t="s">
        <v>22</v>
      </c>
      <c r="E2129" s="758" t="s">
        <v>81</v>
      </c>
      <c r="F2129" s="758"/>
      <c r="G2129" s="777"/>
      <c r="H2129" s="778"/>
      <c r="I2129" s="779"/>
      <c r="J2129" s="426" t="s">
        <v>17</v>
      </c>
      <c r="K2129" s="425"/>
      <c r="L2129" s="419" t="s">
        <v>3</v>
      </c>
      <c r="M2129" s="424">
        <v>492.8</v>
      </c>
      <c r="P2129" s="405"/>
      <c r="R2129" s="405"/>
    </row>
    <row r="2130" spans="1:18" s="396" customFormat="1">
      <c r="A2130" s="785"/>
      <c r="B2130" s="394"/>
      <c r="C2130" s="374"/>
      <c r="D2130" s="394"/>
      <c r="E2130" s="394"/>
      <c r="F2130" s="394"/>
      <c r="G2130" s="423"/>
      <c r="H2130" s="422"/>
      <c r="I2130" s="421"/>
      <c r="J2130" s="420" t="s">
        <v>5</v>
      </c>
      <c r="K2130" s="419"/>
      <c r="L2130" s="419"/>
      <c r="M2130" s="418"/>
      <c r="P2130" s="405"/>
      <c r="R2130" s="405"/>
    </row>
    <row r="2131" spans="1:18" s="396" customFormat="1" ht="13.5" thickBot="1">
      <c r="A2131" s="786"/>
      <c r="B2131" s="417" t="s">
        <v>5171</v>
      </c>
      <c r="C2131" s="416" t="s">
        <v>4409</v>
      </c>
      <c r="D2131" s="415">
        <v>43915</v>
      </c>
      <c r="E2131" s="414" t="s">
        <v>4</v>
      </c>
      <c r="F2131" s="413" t="s">
        <v>5170</v>
      </c>
      <c r="G2131" s="412"/>
      <c r="H2131" s="411"/>
      <c r="I2131" s="410"/>
      <c r="J2131" s="409" t="s">
        <v>4893</v>
      </c>
      <c r="K2131" s="408"/>
      <c r="L2131" s="407"/>
      <c r="M2131" s="406"/>
      <c r="P2131" s="405"/>
      <c r="R2131" s="405"/>
    </row>
    <row r="2132" spans="1:18" s="396" customFormat="1" ht="22.5">
      <c r="A2132" s="784">
        <v>423</v>
      </c>
      <c r="B2132" s="437" t="s">
        <v>76</v>
      </c>
      <c r="C2132" s="438" t="s">
        <v>78</v>
      </c>
      <c r="D2132" s="437" t="s">
        <v>23</v>
      </c>
      <c r="E2132" s="772" t="s">
        <v>80</v>
      </c>
      <c r="F2132" s="772"/>
      <c r="G2132" s="772" t="s">
        <v>71</v>
      </c>
      <c r="H2132" s="773"/>
      <c r="I2132" s="436"/>
      <c r="J2132" s="435"/>
      <c r="K2132" s="435"/>
      <c r="L2132" s="435"/>
      <c r="M2132" s="434"/>
      <c r="P2132" s="405"/>
      <c r="R2132" s="405"/>
    </row>
    <row r="2133" spans="1:18" s="396" customFormat="1" ht="45">
      <c r="A2133" s="785"/>
      <c r="B2133" s="433" t="s">
        <v>5169</v>
      </c>
      <c r="C2133" s="433" t="s">
        <v>5168</v>
      </c>
      <c r="D2133" s="432">
        <v>43855</v>
      </c>
      <c r="E2133" s="431"/>
      <c r="F2133" s="430" t="s">
        <v>5167</v>
      </c>
      <c r="G2133" s="774" t="s">
        <v>4409</v>
      </c>
      <c r="H2133" s="775"/>
      <c r="I2133" s="776"/>
      <c r="J2133" s="429" t="s">
        <v>6</v>
      </c>
      <c r="K2133" s="428"/>
      <c r="L2133" s="425" t="s">
        <v>3</v>
      </c>
      <c r="M2133" s="427">
        <v>438</v>
      </c>
      <c r="P2133" s="405"/>
      <c r="R2133" s="405"/>
    </row>
    <row r="2134" spans="1:18" s="396" customFormat="1" ht="22.5">
      <c r="A2134" s="785"/>
      <c r="B2134" s="394" t="s">
        <v>77</v>
      </c>
      <c r="C2134" s="374" t="s">
        <v>79</v>
      </c>
      <c r="D2134" s="394" t="s">
        <v>22</v>
      </c>
      <c r="E2134" s="758" t="s">
        <v>81</v>
      </c>
      <c r="F2134" s="758"/>
      <c r="G2134" s="777"/>
      <c r="H2134" s="778"/>
      <c r="I2134" s="779"/>
      <c r="J2134" s="426" t="s">
        <v>17</v>
      </c>
      <c r="K2134" s="425"/>
      <c r="L2134" s="419" t="s">
        <v>3</v>
      </c>
      <c r="M2134" s="424">
        <v>348.61</v>
      </c>
      <c r="P2134" s="405"/>
      <c r="R2134" s="405"/>
    </row>
    <row r="2135" spans="1:18" s="396" customFormat="1">
      <c r="A2135" s="785"/>
      <c r="B2135" s="394"/>
      <c r="C2135" s="374"/>
      <c r="D2135" s="394"/>
      <c r="E2135" s="394"/>
      <c r="F2135" s="394"/>
      <c r="G2135" s="423"/>
      <c r="H2135" s="422"/>
      <c r="I2135" s="421"/>
      <c r="J2135" s="420" t="s">
        <v>5</v>
      </c>
      <c r="K2135" s="419"/>
      <c r="L2135" s="419" t="s">
        <v>3</v>
      </c>
      <c r="M2135" s="418">
        <v>69</v>
      </c>
      <c r="P2135" s="405"/>
      <c r="R2135" s="405"/>
    </row>
    <row r="2136" spans="1:18" s="396" customFormat="1" ht="23.25" thickBot="1">
      <c r="A2136" s="786"/>
      <c r="B2136" s="417" t="s">
        <v>4910</v>
      </c>
      <c r="C2136" s="416" t="s">
        <v>4409</v>
      </c>
      <c r="D2136" s="415">
        <v>43858</v>
      </c>
      <c r="E2136" s="414" t="s">
        <v>4</v>
      </c>
      <c r="F2136" s="413" t="s">
        <v>5166</v>
      </c>
      <c r="G2136" s="412"/>
      <c r="H2136" s="411"/>
      <c r="I2136" s="410"/>
      <c r="J2136" s="409" t="s">
        <v>4893</v>
      </c>
      <c r="K2136" s="408"/>
      <c r="L2136" s="407"/>
      <c r="M2136" s="406"/>
      <c r="P2136" s="405"/>
      <c r="R2136" s="405"/>
    </row>
    <row r="2137" spans="1:18" s="396" customFormat="1" ht="22.5">
      <c r="A2137" s="784">
        <v>424</v>
      </c>
      <c r="B2137" s="437" t="s">
        <v>76</v>
      </c>
      <c r="C2137" s="438" t="s">
        <v>78</v>
      </c>
      <c r="D2137" s="437" t="s">
        <v>23</v>
      </c>
      <c r="E2137" s="772" t="s">
        <v>80</v>
      </c>
      <c r="F2137" s="772"/>
      <c r="G2137" s="772" t="s">
        <v>71</v>
      </c>
      <c r="H2137" s="773"/>
      <c r="I2137" s="436"/>
      <c r="J2137" s="435"/>
      <c r="K2137" s="435"/>
      <c r="L2137" s="435"/>
      <c r="M2137" s="434"/>
      <c r="P2137" s="405"/>
      <c r="R2137" s="405"/>
    </row>
    <row r="2138" spans="1:18" s="396" customFormat="1" ht="56.25">
      <c r="A2138" s="785"/>
      <c r="B2138" s="433" t="s">
        <v>5165</v>
      </c>
      <c r="C2138" s="433" t="s">
        <v>5164</v>
      </c>
      <c r="D2138" s="432">
        <v>43809</v>
      </c>
      <c r="E2138" s="431"/>
      <c r="F2138" s="430" t="s">
        <v>5163</v>
      </c>
      <c r="G2138" s="774" t="s">
        <v>5162</v>
      </c>
      <c r="H2138" s="775"/>
      <c r="I2138" s="776"/>
      <c r="J2138" s="429" t="s">
        <v>6</v>
      </c>
      <c r="K2138" s="428"/>
      <c r="L2138" s="425" t="s">
        <v>3</v>
      </c>
      <c r="M2138" s="427">
        <v>657</v>
      </c>
      <c r="P2138" s="405"/>
      <c r="R2138" s="405"/>
    </row>
    <row r="2139" spans="1:18" s="396" customFormat="1" ht="22.5">
      <c r="A2139" s="785"/>
      <c r="B2139" s="394" t="s">
        <v>77</v>
      </c>
      <c r="C2139" s="374" t="s">
        <v>79</v>
      </c>
      <c r="D2139" s="394" t="s">
        <v>22</v>
      </c>
      <c r="E2139" s="758" t="s">
        <v>81</v>
      </c>
      <c r="F2139" s="758"/>
      <c r="G2139" s="777"/>
      <c r="H2139" s="778"/>
      <c r="I2139" s="779"/>
      <c r="J2139" s="426" t="s">
        <v>17</v>
      </c>
      <c r="K2139" s="425"/>
      <c r="L2139" s="419" t="s">
        <v>3</v>
      </c>
      <c r="M2139" s="424">
        <v>1854.69</v>
      </c>
      <c r="P2139" s="405"/>
      <c r="R2139" s="405"/>
    </row>
    <row r="2140" spans="1:18" s="396" customFormat="1">
      <c r="A2140" s="785"/>
      <c r="B2140" s="394"/>
      <c r="C2140" s="374"/>
      <c r="D2140" s="394"/>
      <c r="E2140" s="394"/>
      <c r="F2140" s="394"/>
      <c r="G2140" s="423"/>
      <c r="H2140" s="422"/>
      <c r="I2140" s="421"/>
      <c r="J2140" s="420" t="s">
        <v>5</v>
      </c>
      <c r="K2140" s="419"/>
      <c r="L2140" s="419"/>
      <c r="M2140" s="418"/>
      <c r="P2140" s="405"/>
      <c r="R2140" s="405"/>
    </row>
    <row r="2141" spans="1:18" s="396" customFormat="1" ht="13.5" thickBot="1">
      <c r="A2141" s="786"/>
      <c r="B2141" s="417" t="s">
        <v>3449</v>
      </c>
      <c r="C2141" s="416" t="s">
        <v>5162</v>
      </c>
      <c r="D2141" s="415">
        <v>43813</v>
      </c>
      <c r="E2141" s="414" t="s">
        <v>4</v>
      </c>
      <c r="F2141" s="413" t="s">
        <v>5140</v>
      </c>
      <c r="G2141" s="412"/>
      <c r="H2141" s="411"/>
      <c r="I2141" s="410"/>
      <c r="J2141" s="409" t="s">
        <v>4893</v>
      </c>
      <c r="K2141" s="408"/>
      <c r="L2141" s="407"/>
      <c r="M2141" s="406"/>
      <c r="P2141" s="405"/>
      <c r="R2141" s="405"/>
    </row>
    <row r="2142" spans="1:18" s="396" customFormat="1" ht="22.5">
      <c r="A2142" s="784">
        <v>425</v>
      </c>
      <c r="B2142" s="437" t="s">
        <v>76</v>
      </c>
      <c r="C2142" s="438" t="s">
        <v>78</v>
      </c>
      <c r="D2142" s="437" t="s">
        <v>23</v>
      </c>
      <c r="E2142" s="772" t="s">
        <v>80</v>
      </c>
      <c r="F2142" s="772"/>
      <c r="G2142" s="772" t="s">
        <v>71</v>
      </c>
      <c r="H2142" s="773"/>
      <c r="I2142" s="436"/>
      <c r="J2142" s="435"/>
      <c r="K2142" s="435"/>
      <c r="L2142" s="435"/>
      <c r="M2142" s="434"/>
      <c r="P2142" s="405"/>
      <c r="R2142" s="405"/>
    </row>
    <row r="2143" spans="1:18" s="396" customFormat="1" ht="45">
      <c r="A2143" s="785"/>
      <c r="B2143" s="433" t="s">
        <v>5161</v>
      </c>
      <c r="C2143" s="433" t="s">
        <v>5160</v>
      </c>
      <c r="D2143" s="432">
        <v>43760</v>
      </c>
      <c r="E2143" s="431"/>
      <c r="F2143" s="430" t="s">
        <v>5159</v>
      </c>
      <c r="G2143" s="774" t="s">
        <v>5158</v>
      </c>
      <c r="H2143" s="775"/>
      <c r="I2143" s="776"/>
      <c r="J2143" s="429" t="s">
        <v>6</v>
      </c>
      <c r="K2143" s="428"/>
      <c r="L2143" s="425" t="s">
        <v>3</v>
      </c>
      <c r="M2143" s="427">
        <v>209.44</v>
      </c>
      <c r="P2143" s="405"/>
      <c r="R2143" s="405"/>
    </row>
    <row r="2144" spans="1:18" s="396" customFormat="1" ht="22.5">
      <c r="A2144" s="785"/>
      <c r="B2144" s="394" t="s">
        <v>77</v>
      </c>
      <c r="C2144" s="374" t="s">
        <v>79</v>
      </c>
      <c r="D2144" s="394" t="s">
        <v>22</v>
      </c>
      <c r="E2144" s="758" t="s">
        <v>81</v>
      </c>
      <c r="F2144" s="758"/>
      <c r="G2144" s="777"/>
      <c r="H2144" s="778"/>
      <c r="I2144" s="779"/>
      <c r="J2144" s="426" t="s">
        <v>17</v>
      </c>
      <c r="K2144" s="425"/>
      <c r="L2144" s="419"/>
      <c r="M2144" s="424"/>
      <c r="P2144" s="405"/>
      <c r="R2144" s="405"/>
    </row>
    <row r="2145" spans="1:18" s="396" customFormat="1">
      <c r="A2145" s="785"/>
      <c r="B2145" s="394"/>
      <c r="C2145" s="374"/>
      <c r="D2145" s="394"/>
      <c r="E2145" s="394"/>
      <c r="F2145" s="394"/>
      <c r="G2145" s="423"/>
      <c r="H2145" s="422"/>
      <c r="I2145" s="421"/>
      <c r="J2145" s="420" t="s">
        <v>5</v>
      </c>
      <c r="K2145" s="419"/>
      <c r="L2145" s="419" t="s">
        <v>3</v>
      </c>
      <c r="M2145" s="418">
        <v>122.75</v>
      </c>
      <c r="P2145" s="405"/>
      <c r="R2145" s="405"/>
    </row>
    <row r="2146" spans="1:18" s="396" customFormat="1" ht="13.5" thickBot="1">
      <c r="A2146" s="786"/>
      <c r="B2146" s="417" t="s">
        <v>4960</v>
      </c>
      <c r="C2146" s="416" t="s">
        <v>5158</v>
      </c>
      <c r="D2146" s="415">
        <v>43762</v>
      </c>
      <c r="E2146" s="414" t="s">
        <v>4</v>
      </c>
      <c r="F2146" s="413" t="s">
        <v>5157</v>
      </c>
      <c r="G2146" s="412"/>
      <c r="H2146" s="411"/>
      <c r="I2146" s="410"/>
      <c r="J2146" s="409" t="s">
        <v>4893</v>
      </c>
      <c r="K2146" s="408"/>
      <c r="L2146" s="407" t="s">
        <v>3</v>
      </c>
      <c r="M2146" s="406">
        <v>10</v>
      </c>
      <c r="P2146" s="405"/>
      <c r="R2146" s="405"/>
    </row>
    <row r="2147" spans="1:18" s="396" customFormat="1" ht="22.5">
      <c r="A2147" s="784">
        <v>426</v>
      </c>
      <c r="B2147" s="437" t="s">
        <v>76</v>
      </c>
      <c r="C2147" s="438" t="s">
        <v>78</v>
      </c>
      <c r="D2147" s="437" t="s">
        <v>23</v>
      </c>
      <c r="E2147" s="772" t="s">
        <v>80</v>
      </c>
      <c r="F2147" s="772"/>
      <c r="G2147" s="772" t="s">
        <v>71</v>
      </c>
      <c r="H2147" s="773"/>
      <c r="I2147" s="436"/>
      <c r="J2147" s="435"/>
      <c r="K2147" s="435"/>
      <c r="L2147" s="435"/>
      <c r="M2147" s="434"/>
      <c r="P2147" s="405"/>
      <c r="R2147" s="405"/>
    </row>
    <row r="2148" spans="1:18" s="396" customFormat="1" ht="112.5">
      <c r="A2148" s="785"/>
      <c r="B2148" s="433" t="s">
        <v>5156</v>
      </c>
      <c r="C2148" s="433" t="s">
        <v>5155</v>
      </c>
      <c r="D2148" s="432">
        <v>43762</v>
      </c>
      <c r="E2148" s="431"/>
      <c r="F2148" s="430" t="s">
        <v>5133</v>
      </c>
      <c r="G2148" s="774" t="s">
        <v>4983</v>
      </c>
      <c r="H2148" s="775"/>
      <c r="I2148" s="776"/>
      <c r="J2148" s="429" t="s">
        <v>6</v>
      </c>
      <c r="K2148" s="428"/>
      <c r="L2148" s="425" t="s">
        <v>3</v>
      </c>
      <c r="M2148" s="427">
        <v>2610</v>
      </c>
      <c r="P2148" s="405"/>
      <c r="R2148" s="405"/>
    </row>
    <row r="2149" spans="1:18" s="396" customFormat="1" ht="22.5">
      <c r="A2149" s="785"/>
      <c r="B2149" s="394" t="s">
        <v>77</v>
      </c>
      <c r="C2149" s="374" t="s">
        <v>79</v>
      </c>
      <c r="D2149" s="394" t="s">
        <v>22</v>
      </c>
      <c r="E2149" s="758" t="s">
        <v>81</v>
      </c>
      <c r="F2149" s="758"/>
      <c r="G2149" s="777"/>
      <c r="H2149" s="778"/>
      <c r="I2149" s="779"/>
      <c r="J2149" s="426" t="s">
        <v>17</v>
      </c>
      <c r="K2149" s="425"/>
      <c r="L2149" s="419" t="s">
        <v>3</v>
      </c>
      <c r="M2149" s="424">
        <v>1020</v>
      </c>
      <c r="P2149" s="405"/>
      <c r="R2149" s="405"/>
    </row>
    <row r="2150" spans="1:18" s="396" customFormat="1">
      <c r="A2150" s="785"/>
      <c r="B2150" s="394"/>
      <c r="C2150" s="374"/>
      <c r="D2150" s="394"/>
      <c r="E2150" s="394"/>
      <c r="F2150" s="394"/>
      <c r="G2150" s="423"/>
      <c r="H2150" s="422"/>
      <c r="I2150" s="421"/>
      <c r="J2150" s="420" t="s">
        <v>5</v>
      </c>
      <c r="K2150" s="419"/>
      <c r="L2150" s="419"/>
      <c r="M2150" s="418"/>
      <c r="P2150" s="405"/>
      <c r="R2150" s="405"/>
    </row>
    <row r="2151" spans="1:18" s="396" customFormat="1" ht="23.25" thickBot="1">
      <c r="A2151" s="786"/>
      <c r="B2151" s="417" t="s">
        <v>4910</v>
      </c>
      <c r="C2151" s="416" t="s">
        <v>4983</v>
      </c>
      <c r="D2151" s="415">
        <v>43773</v>
      </c>
      <c r="E2151" s="414" t="s">
        <v>4</v>
      </c>
      <c r="F2151" s="413" t="s">
        <v>5132</v>
      </c>
      <c r="G2151" s="412"/>
      <c r="H2151" s="411"/>
      <c r="I2151" s="410"/>
      <c r="J2151" s="409" t="s">
        <v>4893</v>
      </c>
      <c r="K2151" s="408"/>
      <c r="L2151" s="407"/>
      <c r="M2151" s="406"/>
      <c r="P2151" s="405"/>
      <c r="R2151" s="405"/>
    </row>
    <row r="2152" spans="1:18" s="396" customFormat="1" ht="22.5">
      <c r="A2152" s="784">
        <v>427</v>
      </c>
      <c r="B2152" s="437" t="s">
        <v>76</v>
      </c>
      <c r="C2152" s="438" t="s">
        <v>78</v>
      </c>
      <c r="D2152" s="437" t="s">
        <v>23</v>
      </c>
      <c r="E2152" s="772" t="s">
        <v>80</v>
      </c>
      <c r="F2152" s="772"/>
      <c r="G2152" s="772" t="s">
        <v>71</v>
      </c>
      <c r="H2152" s="773"/>
      <c r="I2152" s="436"/>
      <c r="J2152" s="435"/>
      <c r="K2152" s="435"/>
      <c r="L2152" s="435"/>
      <c r="M2152" s="434"/>
      <c r="P2152" s="405"/>
      <c r="R2152" s="405"/>
    </row>
    <row r="2153" spans="1:18" s="396" customFormat="1" ht="45">
      <c r="A2153" s="785"/>
      <c r="B2153" s="433" t="s">
        <v>5154</v>
      </c>
      <c r="C2153" s="433" t="s">
        <v>5153</v>
      </c>
      <c r="D2153" s="432">
        <v>43776</v>
      </c>
      <c r="E2153" s="431"/>
      <c r="F2153" s="430" t="s">
        <v>5152</v>
      </c>
      <c r="G2153" s="774" t="s">
        <v>5151</v>
      </c>
      <c r="H2153" s="775"/>
      <c r="I2153" s="776"/>
      <c r="J2153" s="429" t="s">
        <v>6</v>
      </c>
      <c r="K2153" s="428"/>
      <c r="L2153" s="425" t="s">
        <v>3</v>
      </c>
      <c r="M2153" s="427">
        <v>1065</v>
      </c>
      <c r="P2153" s="405"/>
      <c r="R2153" s="405"/>
    </row>
    <row r="2154" spans="1:18" s="396" customFormat="1" ht="22.5">
      <c r="A2154" s="785"/>
      <c r="B2154" s="394" t="s">
        <v>77</v>
      </c>
      <c r="C2154" s="374" t="s">
        <v>79</v>
      </c>
      <c r="D2154" s="394" t="s">
        <v>22</v>
      </c>
      <c r="E2154" s="758" t="s">
        <v>81</v>
      </c>
      <c r="F2154" s="758"/>
      <c r="G2154" s="777"/>
      <c r="H2154" s="778"/>
      <c r="I2154" s="779"/>
      <c r="J2154" s="426" t="s">
        <v>17</v>
      </c>
      <c r="K2154" s="425"/>
      <c r="L2154" s="419" t="s">
        <v>3</v>
      </c>
      <c r="M2154" s="424">
        <v>2035</v>
      </c>
      <c r="P2154" s="405"/>
      <c r="R2154" s="405"/>
    </row>
    <row r="2155" spans="1:18" s="396" customFormat="1">
      <c r="A2155" s="785"/>
      <c r="B2155" s="394"/>
      <c r="C2155" s="374"/>
      <c r="D2155" s="394"/>
      <c r="E2155" s="394"/>
      <c r="F2155" s="394"/>
      <c r="G2155" s="423"/>
      <c r="H2155" s="422"/>
      <c r="I2155" s="421"/>
      <c r="J2155" s="420" t="s">
        <v>5</v>
      </c>
      <c r="K2155" s="419"/>
      <c r="L2155" s="419" t="s">
        <v>3</v>
      </c>
      <c r="M2155" s="418">
        <v>855</v>
      </c>
      <c r="P2155" s="405"/>
      <c r="R2155" s="405"/>
    </row>
    <row r="2156" spans="1:18" s="396" customFormat="1" ht="13.5" thickBot="1">
      <c r="A2156" s="786"/>
      <c r="B2156" s="417" t="s">
        <v>4991</v>
      </c>
      <c r="C2156" s="416" t="s">
        <v>5151</v>
      </c>
      <c r="D2156" s="415">
        <v>43780</v>
      </c>
      <c r="E2156" s="414" t="s">
        <v>4</v>
      </c>
      <c r="F2156" s="413" t="s">
        <v>5150</v>
      </c>
      <c r="G2156" s="412"/>
      <c r="H2156" s="411"/>
      <c r="I2156" s="410"/>
      <c r="J2156" s="409" t="s">
        <v>4893</v>
      </c>
      <c r="K2156" s="408"/>
      <c r="L2156" s="407"/>
      <c r="M2156" s="406"/>
      <c r="P2156" s="405"/>
      <c r="R2156" s="405"/>
    </row>
    <row r="2157" spans="1:18" s="396" customFormat="1" ht="22.5">
      <c r="A2157" s="784">
        <v>428</v>
      </c>
      <c r="B2157" s="437" t="s">
        <v>76</v>
      </c>
      <c r="C2157" s="438" t="s">
        <v>78</v>
      </c>
      <c r="D2157" s="437" t="s">
        <v>23</v>
      </c>
      <c r="E2157" s="772" t="s">
        <v>80</v>
      </c>
      <c r="F2157" s="772"/>
      <c r="G2157" s="772" t="s">
        <v>71</v>
      </c>
      <c r="H2157" s="773"/>
      <c r="I2157" s="436"/>
      <c r="J2157" s="435"/>
      <c r="K2157" s="435"/>
      <c r="L2157" s="435"/>
      <c r="M2157" s="434"/>
      <c r="P2157" s="405"/>
      <c r="R2157" s="405"/>
    </row>
    <row r="2158" spans="1:18" s="396" customFormat="1" ht="56.25">
      <c r="A2158" s="785"/>
      <c r="B2158" s="433" t="s">
        <v>5149</v>
      </c>
      <c r="C2158" s="433" t="s">
        <v>5148</v>
      </c>
      <c r="D2158" s="432">
        <v>43859</v>
      </c>
      <c r="E2158" s="431"/>
      <c r="F2158" s="430" t="s">
        <v>5147</v>
      </c>
      <c r="G2158" s="774" t="s">
        <v>5146</v>
      </c>
      <c r="H2158" s="775"/>
      <c r="I2158" s="776"/>
      <c r="J2158" s="429" t="s">
        <v>6</v>
      </c>
      <c r="K2158" s="428"/>
      <c r="L2158" s="425" t="s">
        <v>3</v>
      </c>
      <c r="M2158" s="427">
        <v>456</v>
      </c>
      <c r="P2158" s="405"/>
      <c r="R2158" s="405"/>
    </row>
    <row r="2159" spans="1:18" s="396" customFormat="1" ht="22.5">
      <c r="A2159" s="785"/>
      <c r="B2159" s="394" t="s">
        <v>77</v>
      </c>
      <c r="C2159" s="374" t="s">
        <v>79</v>
      </c>
      <c r="D2159" s="394" t="s">
        <v>22</v>
      </c>
      <c r="E2159" s="758" t="s">
        <v>81</v>
      </c>
      <c r="F2159" s="758"/>
      <c r="G2159" s="777"/>
      <c r="H2159" s="778"/>
      <c r="I2159" s="779"/>
      <c r="J2159" s="426" t="s">
        <v>17</v>
      </c>
      <c r="K2159" s="425"/>
      <c r="L2159" s="419" t="s">
        <v>3</v>
      </c>
      <c r="M2159" s="424">
        <v>515.30999999999995</v>
      </c>
      <c r="P2159" s="405"/>
      <c r="R2159" s="405"/>
    </row>
    <row r="2160" spans="1:18" s="396" customFormat="1">
      <c r="A2160" s="785"/>
      <c r="B2160" s="394"/>
      <c r="C2160" s="374"/>
      <c r="D2160" s="394"/>
      <c r="E2160" s="394"/>
      <c r="F2160" s="394"/>
      <c r="G2160" s="423"/>
      <c r="H2160" s="422"/>
      <c r="I2160" s="421"/>
      <c r="J2160" s="420" t="s">
        <v>5</v>
      </c>
      <c r="K2160" s="419"/>
      <c r="L2160" s="419"/>
      <c r="M2160" s="418"/>
      <c r="P2160" s="405"/>
      <c r="R2160" s="405"/>
    </row>
    <row r="2161" spans="1:18" s="396" customFormat="1" ht="13.5" thickBot="1">
      <c r="A2161" s="786"/>
      <c r="B2161" s="417" t="s">
        <v>4991</v>
      </c>
      <c r="C2161" s="416" t="s">
        <v>5146</v>
      </c>
      <c r="D2161" s="415">
        <v>43861</v>
      </c>
      <c r="E2161" s="414" t="s">
        <v>4</v>
      </c>
      <c r="F2161" s="413" t="s">
        <v>5145</v>
      </c>
      <c r="G2161" s="412"/>
      <c r="H2161" s="411"/>
      <c r="I2161" s="410"/>
      <c r="J2161" s="409" t="s">
        <v>4893</v>
      </c>
      <c r="K2161" s="408"/>
      <c r="L2161" s="407"/>
      <c r="M2161" s="406"/>
      <c r="P2161" s="405"/>
      <c r="R2161" s="405"/>
    </row>
    <row r="2162" spans="1:18" s="396" customFormat="1" ht="22.5">
      <c r="A2162" s="784">
        <v>429</v>
      </c>
      <c r="B2162" s="437" t="s">
        <v>76</v>
      </c>
      <c r="C2162" s="438" t="s">
        <v>78</v>
      </c>
      <c r="D2162" s="437" t="s">
        <v>23</v>
      </c>
      <c r="E2162" s="772" t="s">
        <v>80</v>
      </c>
      <c r="F2162" s="772"/>
      <c r="G2162" s="772" t="s">
        <v>71</v>
      </c>
      <c r="H2162" s="773"/>
      <c r="I2162" s="436"/>
      <c r="J2162" s="435"/>
      <c r="K2162" s="435"/>
      <c r="L2162" s="435"/>
      <c r="M2162" s="434"/>
      <c r="P2162" s="405"/>
      <c r="R2162" s="405"/>
    </row>
    <row r="2163" spans="1:18" s="396" customFormat="1" ht="78.75">
      <c r="A2163" s="785"/>
      <c r="B2163" s="433" t="s">
        <v>5144</v>
      </c>
      <c r="C2163" s="433" t="s">
        <v>5143</v>
      </c>
      <c r="D2163" s="432">
        <v>43745</v>
      </c>
      <c r="E2163" s="431"/>
      <c r="F2163" s="430" t="s">
        <v>5081</v>
      </c>
      <c r="G2163" s="774" t="s">
        <v>5080</v>
      </c>
      <c r="H2163" s="775"/>
      <c r="I2163" s="776"/>
      <c r="J2163" s="429" t="s">
        <v>6</v>
      </c>
      <c r="K2163" s="428"/>
      <c r="L2163" s="425" t="s">
        <v>3</v>
      </c>
      <c r="M2163" s="427">
        <v>976</v>
      </c>
      <c r="P2163" s="405"/>
      <c r="R2163" s="405"/>
    </row>
    <row r="2164" spans="1:18" s="396" customFormat="1" ht="22.5">
      <c r="A2164" s="785"/>
      <c r="B2164" s="394" t="s">
        <v>77</v>
      </c>
      <c r="C2164" s="374" t="s">
        <v>79</v>
      </c>
      <c r="D2164" s="394" t="s">
        <v>22</v>
      </c>
      <c r="E2164" s="758" t="s">
        <v>81</v>
      </c>
      <c r="F2164" s="758"/>
      <c r="G2164" s="777"/>
      <c r="H2164" s="778"/>
      <c r="I2164" s="779"/>
      <c r="J2164" s="426" t="s">
        <v>17</v>
      </c>
      <c r="K2164" s="425"/>
      <c r="L2164" s="419" t="s">
        <v>3</v>
      </c>
      <c r="M2164" s="424">
        <v>788.9</v>
      </c>
      <c r="P2164" s="405"/>
      <c r="R2164" s="405"/>
    </row>
    <row r="2165" spans="1:18" s="396" customFormat="1">
      <c r="A2165" s="785"/>
      <c r="B2165" s="394"/>
      <c r="C2165" s="374"/>
      <c r="D2165" s="394"/>
      <c r="E2165" s="394"/>
      <c r="F2165" s="394"/>
      <c r="G2165" s="423"/>
      <c r="H2165" s="422"/>
      <c r="I2165" s="421"/>
      <c r="J2165" s="420" t="s">
        <v>5</v>
      </c>
      <c r="K2165" s="419"/>
      <c r="L2165" s="419"/>
      <c r="M2165" s="418"/>
      <c r="P2165" s="405"/>
      <c r="R2165" s="405"/>
    </row>
    <row r="2166" spans="1:18" s="396" customFormat="1" ht="13.5" thickBot="1">
      <c r="A2166" s="786"/>
      <c r="B2166" s="417" t="s">
        <v>3614</v>
      </c>
      <c r="C2166" s="416" t="s">
        <v>5080</v>
      </c>
      <c r="D2166" s="415">
        <v>43749</v>
      </c>
      <c r="E2166" s="414" t="s">
        <v>4</v>
      </c>
      <c r="F2166" s="413" t="s">
        <v>5079</v>
      </c>
      <c r="G2166" s="412"/>
      <c r="H2166" s="411"/>
      <c r="I2166" s="410"/>
      <c r="J2166" s="409" t="s">
        <v>4893</v>
      </c>
      <c r="K2166" s="408"/>
      <c r="L2166" s="407"/>
      <c r="M2166" s="406"/>
      <c r="P2166" s="405"/>
      <c r="R2166" s="405"/>
    </row>
    <row r="2167" spans="1:18" s="396" customFormat="1" ht="22.5">
      <c r="A2167" s="784">
        <v>430</v>
      </c>
      <c r="B2167" s="437" t="s">
        <v>76</v>
      </c>
      <c r="C2167" s="438" t="s">
        <v>78</v>
      </c>
      <c r="D2167" s="437" t="s">
        <v>23</v>
      </c>
      <c r="E2167" s="772" t="s">
        <v>80</v>
      </c>
      <c r="F2167" s="772"/>
      <c r="G2167" s="772" t="s">
        <v>71</v>
      </c>
      <c r="H2167" s="773"/>
      <c r="I2167" s="436"/>
      <c r="J2167" s="435"/>
      <c r="K2167" s="435"/>
      <c r="L2167" s="435"/>
      <c r="M2167" s="434"/>
      <c r="P2167" s="405"/>
      <c r="R2167" s="405"/>
    </row>
    <row r="2168" spans="1:18" s="396" customFormat="1" ht="202.5">
      <c r="A2168" s="785"/>
      <c r="B2168" s="433" t="s">
        <v>5142</v>
      </c>
      <c r="C2168" s="433" t="s">
        <v>5141</v>
      </c>
      <c r="D2168" s="432">
        <v>43809</v>
      </c>
      <c r="E2168" s="431"/>
      <c r="F2168" s="430" t="s">
        <v>4984</v>
      </c>
      <c r="G2168" s="774" t="s">
        <v>4983</v>
      </c>
      <c r="H2168" s="775"/>
      <c r="I2168" s="776"/>
      <c r="J2168" s="429" t="s">
        <v>6</v>
      </c>
      <c r="K2168" s="428"/>
      <c r="L2168" s="425" t="s">
        <v>3</v>
      </c>
      <c r="M2168" s="427">
        <v>936</v>
      </c>
      <c r="P2168" s="405"/>
      <c r="R2168" s="405"/>
    </row>
    <row r="2169" spans="1:18" s="396" customFormat="1" ht="22.5">
      <c r="A2169" s="785"/>
      <c r="B2169" s="394" t="s">
        <v>77</v>
      </c>
      <c r="C2169" s="374" t="s">
        <v>79</v>
      </c>
      <c r="D2169" s="394" t="s">
        <v>22</v>
      </c>
      <c r="E2169" s="758" t="s">
        <v>81</v>
      </c>
      <c r="F2169" s="758"/>
      <c r="G2169" s="777"/>
      <c r="H2169" s="778"/>
      <c r="I2169" s="779"/>
      <c r="J2169" s="426" t="s">
        <v>17</v>
      </c>
      <c r="K2169" s="425"/>
      <c r="L2169" s="419" t="s">
        <v>3</v>
      </c>
      <c r="M2169" s="424">
        <v>2471.3000000000002</v>
      </c>
      <c r="P2169" s="405"/>
      <c r="R2169" s="405"/>
    </row>
    <row r="2170" spans="1:18" s="396" customFormat="1">
      <c r="A2170" s="785"/>
      <c r="B2170" s="394"/>
      <c r="C2170" s="374"/>
      <c r="D2170" s="394"/>
      <c r="E2170" s="394"/>
      <c r="F2170" s="394"/>
      <c r="G2170" s="423"/>
      <c r="H2170" s="422"/>
      <c r="I2170" s="421"/>
      <c r="J2170" s="420" t="s">
        <v>5</v>
      </c>
      <c r="K2170" s="419"/>
      <c r="L2170" s="419" t="s">
        <v>3</v>
      </c>
      <c r="M2170" s="418">
        <v>483</v>
      </c>
      <c r="P2170" s="405"/>
      <c r="R2170" s="405"/>
    </row>
    <row r="2171" spans="1:18" s="396" customFormat="1" ht="13.5" thickBot="1">
      <c r="A2171" s="786"/>
      <c r="B2171" s="417" t="s">
        <v>4896</v>
      </c>
      <c r="C2171" s="416" t="s">
        <v>4983</v>
      </c>
      <c r="D2171" s="415">
        <v>43813</v>
      </c>
      <c r="E2171" s="414" t="s">
        <v>4</v>
      </c>
      <c r="F2171" s="413" t="s">
        <v>5140</v>
      </c>
      <c r="G2171" s="412"/>
      <c r="H2171" s="411"/>
      <c r="I2171" s="410"/>
      <c r="J2171" s="409" t="s">
        <v>4893</v>
      </c>
      <c r="K2171" s="408"/>
      <c r="L2171" s="419"/>
      <c r="M2171" s="424"/>
      <c r="P2171" s="405"/>
      <c r="R2171" s="405"/>
    </row>
    <row r="2172" spans="1:18" s="396" customFormat="1" ht="22.5">
      <c r="A2172" s="784">
        <v>431</v>
      </c>
      <c r="B2172" s="437" t="s">
        <v>76</v>
      </c>
      <c r="C2172" s="438" t="s">
        <v>78</v>
      </c>
      <c r="D2172" s="437" t="s">
        <v>23</v>
      </c>
      <c r="E2172" s="772" t="s">
        <v>80</v>
      </c>
      <c r="F2172" s="772"/>
      <c r="G2172" s="772" t="s">
        <v>71</v>
      </c>
      <c r="H2172" s="773"/>
      <c r="I2172" s="436"/>
      <c r="J2172" s="435"/>
      <c r="K2172" s="435"/>
      <c r="L2172" s="435"/>
      <c r="M2172" s="434"/>
      <c r="P2172" s="405"/>
      <c r="R2172" s="405"/>
    </row>
    <row r="2173" spans="1:18" s="396" customFormat="1" ht="56.25">
      <c r="A2173" s="785"/>
      <c r="B2173" s="433" t="s">
        <v>5139</v>
      </c>
      <c r="C2173" s="433" t="s">
        <v>5138</v>
      </c>
      <c r="D2173" s="432">
        <v>43743</v>
      </c>
      <c r="E2173" s="431"/>
      <c r="F2173" s="430" t="s">
        <v>4984</v>
      </c>
      <c r="G2173" s="774" t="s">
        <v>4983</v>
      </c>
      <c r="H2173" s="775"/>
      <c r="I2173" s="776"/>
      <c r="J2173" s="429" t="s">
        <v>6</v>
      </c>
      <c r="K2173" s="428"/>
      <c r="L2173" s="425"/>
      <c r="M2173" s="427"/>
      <c r="P2173" s="405"/>
      <c r="R2173" s="405"/>
    </row>
    <row r="2174" spans="1:18" s="396" customFormat="1" ht="22.5">
      <c r="A2174" s="785"/>
      <c r="B2174" s="394" t="s">
        <v>77</v>
      </c>
      <c r="C2174" s="374" t="s">
        <v>79</v>
      </c>
      <c r="D2174" s="394" t="s">
        <v>22</v>
      </c>
      <c r="E2174" s="758" t="s">
        <v>81</v>
      </c>
      <c r="F2174" s="758"/>
      <c r="G2174" s="777"/>
      <c r="H2174" s="778"/>
      <c r="I2174" s="779"/>
      <c r="J2174" s="426" t="s">
        <v>17</v>
      </c>
      <c r="K2174" s="425"/>
      <c r="L2174" s="419" t="s">
        <v>3</v>
      </c>
      <c r="M2174" s="424">
        <v>2796.67</v>
      </c>
      <c r="P2174" s="405"/>
      <c r="R2174" s="405"/>
    </row>
    <row r="2175" spans="1:18" s="396" customFormat="1">
      <c r="A2175" s="785"/>
      <c r="B2175" s="394"/>
      <c r="C2175" s="374"/>
      <c r="D2175" s="394"/>
      <c r="E2175" s="394"/>
      <c r="F2175" s="394"/>
      <c r="G2175" s="423"/>
      <c r="H2175" s="422"/>
      <c r="I2175" s="421"/>
      <c r="J2175" s="420" t="s">
        <v>5</v>
      </c>
      <c r="K2175" s="419"/>
      <c r="L2175" s="419"/>
      <c r="M2175" s="418"/>
      <c r="P2175" s="405"/>
      <c r="R2175" s="405"/>
    </row>
    <row r="2176" spans="1:18" s="396" customFormat="1" ht="13.5" thickBot="1">
      <c r="A2176" s="786"/>
      <c r="B2176" s="417" t="s">
        <v>792</v>
      </c>
      <c r="C2176" s="416" t="s">
        <v>4983</v>
      </c>
      <c r="D2176" s="415">
        <v>43748</v>
      </c>
      <c r="E2176" s="414" t="s">
        <v>4</v>
      </c>
      <c r="F2176" s="413" t="s">
        <v>4982</v>
      </c>
      <c r="G2176" s="412"/>
      <c r="H2176" s="411"/>
      <c r="I2176" s="410"/>
      <c r="J2176" s="409" t="s">
        <v>4893</v>
      </c>
      <c r="K2176" s="408"/>
      <c r="L2176" s="407"/>
      <c r="M2176" s="406"/>
      <c r="P2176" s="405"/>
      <c r="R2176" s="405"/>
    </row>
    <row r="2177" spans="1:18" s="396" customFormat="1" ht="22.5">
      <c r="A2177" s="784">
        <v>432</v>
      </c>
      <c r="B2177" s="437" t="s">
        <v>76</v>
      </c>
      <c r="C2177" s="438" t="s">
        <v>78</v>
      </c>
      <c r="D2177" s="437" t="s">
        <v>23</v>
      </c>
      <c r="E2177" s="772" t="s">
        <v>80</v>
      </c>
      <c r="F2177" s="772"/>
      <c r="G2177" s="772" t="s">
        <v>71</v>
      </c>
      <c r="H2177" s="773"/>
      <c r="I2177" s="436"/>
      <c r="J2177" s="435"/>
      <c r="K2177" s="435"/>
      <c r="L2177" s="435"/>
      <c r="M2177" s="434"/>
      <c r="P2177" s="405"/>
      <c r="R2177" s="405"/>
    </row>
    <row r="2178" spans="1:18" s="396" customFormat="1" ht="112.5">
      <c r="A2178" s="785"/>
      <c r="B2178" s="433" t="s">
        <v>5137</v>
      </c>
      <c r="C2178" s="433" t="s">
        <v>5136</v>
      </c>
      <c r="D2178" s="432">
        <v>43762</v>
      </c>
      <c r="E2178" s="431"/>
      <c r="F2178" s="430" t="s">
        <v>5133</v>
      </c>
      <c r="G2178" s="774" t="s">
        <v>4983</v>
      </c>
      <c r="H2178" s="775"/>
      <c r="I2178" s="776"/>
      <c r="J2178" s="429" t="s">
        <v>6</v>
      </c>
      <c r="K2178" s="428"/>
      <c r="L2178" s="425" t="s">
        <v>3</v>
      </c>
      <c r="M2178" s="427">
        <v>2610</v>
      </c>
      <c r="P2178" s="405"/>
      <c r="R2178" s="405"/>
    </row>
    <row r="2179" spans="1:18" s="396" customFormat="1" ht="22.5">
      <c r="A2179" s="785"/>
      <c r="B2179" s="394" t="s">
        <v>77</v>
      </c>
      <c r="C2179" s="374" t="s">
        <v>79</v>
      </c>
      <c r="D2179" s="394" t="s">
        <v>22</v>
      </c>
      <c r="E2179" s="758" t="s">
        <v>81</v>
      </c>
      <c r="F2179" s="758"/>
      <c r="G2179" s="777"/>
      <c r="H2179" s="778"/>
      <c r="I2179" s="779"/>
      <c r="J2179" s="426" t="s">
        <v>17</v>
      </c>
      <c r="K2179" s="425"/>
      <c r="L2179" s="419" t="s">
        <v>3</v>
      </c>
      <c r="M2179" s="424">
        <v>895</v>
      </c>
      <c r="P2179" s="405"/>
      <c r="R2179" s="405"/>
    </row>
    <row r="2180" spans="1:18" s="396" customFormat="1">
      <c r="A2180" s="785"/>
      <c r="B2180" s="394"/>
      <c r="C2180" s="374"/>
      <c r="D2180" s="394"/>
      <c r="E2180" s="394"/>
      <c r="F2180" s="394"/>
      <c r="G2180" s="423"/>
      <c r="H2180" s="422"/>
      <c r="I2180" s="421"/>
      <c r="J2180" s="420" t="s">
        <v>5</v>
      </c>
      <c r="K2180" s="419"/>
      <c r="L2180" s="419" t="s">
        <v>3</v>
      </c>
      <c r="M2180" s="418">
        <v>312</v>
      </c>
      <c r="P2180" s="405"/>
      <c r="R2180" s="405"/>
    </row>
    <row r="2181" spans="1:18" s="396" customFormat="1" ht="23.25" thickBot="1">
      <c r="A2181" s="786"/>
      <c r="B2181" s="417" t="s">
        <v>4910</v>
      </c>
      <c r="C2181" s="416" t="s">
        <v>4983</v>
      </c>
      <c r="D2181" s="415">
        <v>43773</v>
      </c>
      <c r="E2181" s="414" t="s">
        <v>4</v>
      </c>
      <c r="F2181" s="413" t="s">
        <v>5132</v>
      </c>
      <c r="G2181" s="412"/>
      <c r="H2181" s="411"/>
      <c r="I2181" s="410"/>
      <c r="J2181" s="409" t="s">
        <v>4893</v>
      </c>
      <c r="K2181" s="408"/>
      <c r="L2181" s="407"/>
      <c r="M2181" s="406"/>
      <c r="P2181" s="405"/>
      <c r="R2181" s="405"/>
    </row>
    <row r="2182" spans="1:18" s="396" customFormat="1" ht="22.5">
      <c r="A2182" s="784">
        <v>433</v>
      </c>
      <c r="B2182" s="437" t="s">
        <v>76</v>
      </c>
      <c r="C2182" s="438" t="s">
        <v>78</v>
      </c>
      <c r="D2182" s="437" t="s">
        <v>23</v>
      </c>
      <c r="E2182" s="772" t="s">
        <v>80</v>
      </c>
      <c r="F2182" s="772"/>
      <c r="G2182" s="772" t="s">
        <v>71</v>
      </c>
      <c r="H2182" s="773"/>
      <c r="I2182" s="436"/>
      <c r="J2182" s="435"/>
      <c r="K2182" s="435"/>
      <c r="L2182" s="435"/>
      <c r="M2182" s="434"/>
      <c r="P2182" s="405"/>
      <c r="R2182" s="405"/>
    </row>
    <row r="2183" spans="1:18" s="396" customFormat="1" ht="90">
      <c r="A2183" s="785"/>
      <c r="B2183" s="433" t="s">
        <v>5135</v>
      </c>
      <c r="C2183" s="433" t="s">
        <v>5134</v>
      </c>
      <c r="D2183" s="432">
        <v>43762</v>
      </c>
      <c r="E2183" s="431"/>
      <c r="F2183" s="430" t="s">
        <v>5133</v>
      </c>
      <c r="G2183" s="774" t="s">
        <v>4983</v>
      </c>
      <c r="H2183" s="775"/>
      <c r="I2183" s="776"/>
      <c r="J2183" s="429" t="s">
        <v>6</v>
      </c>
      <c r="K2183" s="428"/>
      <c r="L2183" s="425" t="s">
        <v>3</v>
      </c>
      <c r="M2183" s="427">
        <v>2610</v>
      </c>
      <c r="P2183" s="405"/>
      <c r="R2183" s="405"/>
    </row>
    <row r="2184" spans="1:18" s="396" customFormat="1" ht="22.5">
      <c r="A2184" s="785"/>
      <c r="B2184" s="394" t="s">
        <v>77</v>
      </c>
      <c r="C2184" s="374" t="s">
        <v>79</v>
      </c>
      <c r="D2184" s="394" t="s">
        <v>22</v>
      </c>
      <c r="E2184" s="758" t="s">
        <v>81</v>
      </c>
      <c r="F2184" s="758"/>
      <c r="G2184" s="777"/>
      <c r="H2184" s="778"/>
      <c r="I2184" s="779"/>
      <c r="J2184" s="426" t="s">
        <v>17</v>
      </c>
      <c r="K2184" s="425"/>
      <c r="L2184" s="419" t="s">
        <v>3</v>
      </c>
      <c r="M2184" s="424">
        <v>895</v>
      </c>
      <c r="P2184" s="405"/>
      <c r="R2184" s="405"/>
    </row>
    <row r="2185" spans="1:18" s="396" customFormat="1">
      <c r="A2185" s="785"/>
      <c r="B2185" s="394"/>
      <c r="C2185" s="374"/>
      <c r="D2185" s="394"/>
      <c r="E2185" s="394"/>
      <c r="F2185" s="394"/>
      <c r="G2185" s="423"/>
      <c r="H2185" s="422"/>
      <c r="I2185" s="421"/>
      <c r="J2185" s="420" t="s">
        <v>5</v>
      </c>
      <c r="K2185" s="419"/>
      <c r="L2185" s="419"/>
      <c r="M2185" s="418"/>
      <c r="P2185" s="405"/>
      <c r="R2185" s="405"/>
    </row>
    <row r="2186" spans="1:18" s="396" customFormat="1" ht="13.5" thickBot="1">
      <c r="A2186" s="786"/>
      <c r="B2186" s="417" t="s">
        <v>792</v>
      </c>
      <c r="C2186" s="416" t="s">
        <v>4983</v>
      </c>
      <c r="D2186" s="415">
        <v>43773</v>
      </c>
      <c r="E2186" s="414" t="s">
        <v>4</v>
      </c>
      <c r="F2186" s="413" t="s">
        <v>5132</v>
      </c>
      <c r="G2186" s="412"/>
      <c r="H2186" s="411"/>
      <c r="I2186" s="410"/>
      <c r="J2186" s="409" t="s">
        <v>4893</v>
      </c>
      <c r="K2186" s="408"/>
      <c r="L2186" s="407"/>
      <c r="M2186" s="406"/>
      <c r="P2186" s="405"/>
      <c r="R2186" s="405"/>
    </row>
    <row r="2187" spans="1:18" s="396" customFormat="1" ht="22.5">
      <c r="A2187" s="784">
        <v>434</v>
      </c>
      <c r="B2187" s="437" t="s">
        <v>76</v>
      </c>
      <c r="C2187" s="438" t="s">
        <v>78</v>
      </c>
      <c r="D2187" s="437" t="s">
        <v>23</v>
      </c>
      <c r="E2187" s="772" t="s">
        <v>80</v>
      </c>
      <c r="F2187" s="772"/>
      <c r="G2187" s="772" t="s">
        <v>71</v>
      </c>
      <c r="H2187" s="773"/>
      <c r="I2187" s="436"/>
      <c r="J2187" s="435"/>
      <c r="K2187" s="435"/>
      <c r="L2187" s="435"/>
      <c r="M2187" s="434"/>
      <c r="P2187" s="405"/>
      <c r="R2187" s="405"/>
    </row>
    <row r="2188" spans="1:18" s="396" customFormat="1" ht="168.75">
      <c r="A2188" s="785"/>
      <c r="B2188" s="433" t="s">
        <v>5131</v>
      </c>
      <c r="C2188" s="433" t="s">
        <v>5130</v>
      </c>
      <c r="D2188" s="432">
        <v>43745</v>
      </c>
      <c r="E2188" s="431"/>
      <c r="F2188" s="430" t="s">
        <v>5081</v>
      </c>
      <c r="G2188" s="774" t="s">
        <v>5080</v>
      </c>
      <c r="H2188" s="775"/>
      <c r="I2188" s="776"/>
      <c r="J2188" s="429" t="s">
        <v>6</v>
      </c>
      <c r="K2188" s="428"/>
      <c r="L2188" s="425" t="s">
        <v>3</v>
      </c>
      <c r="M2188" s="427">
        <v>976</v>
      </c>
      <c r="P2188" s="405"/>
      <c r="R2188" s="405"/>
    </row>
    <row r="2189" spans="1:18" s="396" customFormat="1" ht="22.5">
      <c r="A2189" s="785"/>
      <c r="B2189" s="394" t="s">
        <v>77</v>
      </c>
      <c r="C2189" s="374" t="s">
        <v>79</v>
      </c>
      <c r="D2189" s="394" t="s">
        <v>22</v>
      </c>
      <c r="E2189" s="758" t="s">
        <v>81</v>
      </c>
      <c r="F2189" s="758"/>
      <c r="G2189" s="777"/>
      <c r="H2189" s="778"/>
      <c r="I2189" s="779"/>
      <c r="J2189" s="426" t="s">
        <v>17</v>
      </c>
      <c r="K2189" s="425"/>
      <c r="L2189" s="419" t="s">
        <v>3</v>
      </c>
      <c r="M2189" s="424">
        <v>788.9</v>
      </c>
      <c r="P2189" s="405"/>
      <c r="R2189" s="405"/>
    </row>
    <row r="2190" spans="1:18" s="396" customFormat="1">
      <c r="A2190" s="785"/>
      <c r="B2190" s="394"/>
      <c r="C2190" s="374"/>
      <c r="D2190" s="394"/>
      <c r="E2190" s="394"/>
      <c r="F2190" s="394"/>
      <c r="G2190" s="423"/>
      <c r="H2190" s="422"/>
      <c r="I2190" s="421"/>
      <c r="J2190" s="420" t="s">
        <v>5</v>
      </c>
      <c r="K2190" s="419"/>
      <c r="L2190" s="419"/>
      <c r="M2190" s="418"/>
      <c r="P2190" s="405"/>
      <c r="R2190" s="405"/>
    </row>
    <row r="2191" spans="1:18" s="396" customFormat="1" ht="13.5" thickBot="1">
      <c r="A2191" s="786"/>
      <c r="B2191" s="417" t="s">
        <v>5129</v>
      </c>
      <c r="C2191" s="416" t="s">
        <v>5080</v>
      </c>
      <c r="D2191" s="415">
        <v>43749</v>
      </c>
      <c r="E2191" s="414" t="s">
        <v>4</v>
      </c>
      <c r="F2191" s="413" t="s">
        <v>5079</v>
      </c>
      <c r="G2191" s="412"/>
      <c r="H2191" s="411"/>
      <c r="I2191" s="410"/>
      <c r="J2191" s="409" t="s">
        <v>4893</v>
      </c>
      <c r="K2191" s="408"/>
      <c r="L2191" s="407"/>
      <c r="M2191" s="406"/>
      <c r="P2191" s="405"/>
      <c r="R2191" s="405"/>
    </row>
    <row r="2192" spans="1:18" s="396" customFormat="1" ht="22.5">
      <c r="A2192" s="784">
        <v>435</v>
      </c>
      <c r="B2192" s="437" t="s">
        <v>76</v>
      </c>
      <c r="C2192" s="438" t="s">
        <v>78</v>
      </c>
      <c r="D2192" s="437" t="s">
        <v>23</v>
      </c>
      <c r="E2192" s="772" t="s">
        <v>80</v>
      </c>
      <c r="F2192" s="772"/>
      <c r="G2192" s="772" t="s">
        <v>71</v>
      </c>
      <c r="H2192" s="773"/>
      <c r="I2192" s="436"/>
      <c r="J2192" s="435"/>
      <c r="K2192" s="435"/>
      <c r="L2192" s="435"/>
      <c r="M2192" s="434"/>
      <c r="P2192" s="405"/>
      <c r="R2192" s="405"/>
    </row>
    <row r="2193" spans="1:18" s="396" customFormat="1" ht="78.75">
      <c r="A2193" s="785"/>
      <c r="B2193" s="433" t="s">
        <v>5128</v>
      </c>
      <c r="C2193" s="433" t="s">
        <v>5127</v>
      </c>
      <c r="D2193" s="432">
        <v>43745</v>
      </c>
      <c r="E2193" s="431"/>
      <c r="F2193" s="430" t="s">
        <v>5081</v>
      </c>
      <c r="G2193" s="774" t="s">
        <v>5080</v>
      </c>
      <c r="H2193" s="775"/>
      <c r="I2193" s="776"/>
      <c r="J2193" s="429" t="s">
        <v>6</v>
      </c>
      <c r="K2193" s="428"/>
      <c r="L2193" s="425" t="s">
        <v>3</v>
      </c>
      <c r="M2193" s="427">
        <v>488</v>
      </c>
      <c r="P2193" s="405"/>
      <c r="R2193" s="405"/>
    </row>
    <row r="2194" spans="1:18" s="396" customFormat="1" ht="22.5">
      <c r="A2194" s="785"/>
      <c r="B2194" s="394" t="s">
        <v>77</v>
      </c>
      <c r="C2194" s="374" t="s">
        <v>79</v>
      </c>
      <c r="D2194" s="394" t="s">
        <v>22</v>
      </c>
      <c r="E2194" s="758" t="s">
        <v>81</v>
      </c>
      <c r="F2194" s="758"/>
      <c r="G2194" s="777"/>
      <c r="H2194" s="778"/>
      <c r="I2194" s="779"/>
      <c r="J2194" s="426" t="s">
        <v>17</v>
      </c>
      <c r="K2194" s="425"/>
      <c r="L2194" s="419" t="s">
        <v>3</v>
      </c>
      <c r="M2194" s="424">
        <v>828.9</v>
      </c>
      <c r="P2194" s="405"/>
      <c r="R2194" s="405"/>
    </row>
    <row r="2195" spans="1:18" s="396" customFormat="1">
      <c r="A2195" s="785"/>
      <c r="B2195" s="394"/>
      <c r="C2195" s="374"/>
      <c r="D2195" s="394"/>
      <c r="E2195" s="394"/>
      <c r="F2195" s="394"/>
      <c r="G2195" s="423"/>
      <c r="H2195" s="422"/>
      <c r="I2195" s="421"/>
      <c r="J2195" s="420" t="s">
        <v>5</v>
      </c>
      <c r="K2195" s="419"/>
      <c r="L2195" s="419"/>
      <c r="M2195" s="418"/>
      <c r="P2195" s="405"/>
      <c r="R2195" s="405"/>
    </row>
    <row r="2196" spans="1:18" s="396" customFormat="1" ht="13.5" thickBot="1">
      <c r="A2196" s="786"/>
      <c r="B2196" s="417" t="s">
        <v>5126</v>
      </c>
      <c r="C2196" s="416" t="s">
        <v>5080</v>
      </c>
      <c r="D2196" s="415">
        <v>43747</v>
      </c>
      <c r="E2196" s="414" t="s">
        <v>4</v>
      </c>
      <c r="F2196" s="413" t="s">
        <v>5125</v>
      </c>
      <c r="G2196" s="412"/>
      <c r="H2196" s="411"/>
      <c r="I2196" s="410"/>
      <c r="J2196" s="409" t="s">
        <v>4893</v>
      </c>
      <c r="K2196" s="408"/>
      <c r="L2196" s="407"/>
      <c r="M2196" s="406"/>
      <c r="O2196" s="439"/>
      <c r="P2196" s="405"/>
      <c r="R2196" s="405"/>
    </row>
    <row r="2197" spans="1:18" s="396" customFormat="1" ht="22.5">
      <c r="A2197" s="784">
        <v>436</v>
      </c>
      <c r="B2197" s="437" t="s">
        <v>76</v>
      </c>
      <c r="C2197" s="438" t="s">
        <v>78</v>
      </c>
      <c r="D2197" s="437" t="s">
        <v>23</v>
      </c>
      <c r="E2197" s="772" t="s">
        <v>80</v>
      </c>
      <c r="F2197" s="772"/>
      <c r="G2197" s="772" t="s">
        <v>71</v>
      </c>
      <c r="H2197" s="773"/>
      <c r="I2197" s="436"/>
      <c r="J2197" s="435"/>
      <c r="K2197" s="435"/>
      <c r="L2197" s="435"/>
      <c r="M2197" s="434"/>
      <c r="P2197" s="405"/>
      <c r="R2197" s="405"/>
    </row>
    <row r="2198" spans="1:18" s="396" customFormat="1" ht="101.25">
      <c r="A2198" s="785"/>
      <c r="B2198" s="433" t="s">
        <v>5124</v>
      </c>
      <c r="C2198" s="433" t="s">
        <v>5123</v>
      </c>
      <c r="D2198" s="432">
        <v>43740</v>
      </c>
      <c r="E2198" s="431"/>
      <c r="F2198" s="430" t="s">
        <v>4965</v>
      </c>
      <c r="G2198" s="774" t="s">
        <v>4953</v>
      </c>
      <c r="H2198" s="775"/>
      <c r="I2198" s="776"/>
      <c r="J2198" s="429" t="s">
        <v>6</v>
      </c>
      <c r="K2198" s="428"/>
      <c r="L2198" s="425" t="s">
        <v>3</v>
      </c>
      <c r="M2198" s="427">
        <v>720</v>
      </c>
      <c r="P2198" s="405"/>
      <c r="R2198" s="405"/>
    </row>
    <row r="2199" spans="1:18" s="396" customFormat="1" ht="22.5">
      <c r="A2199" s="785"/>
      <c r="B2199" s="394" t="s">
        <v>77</v>
      </c>
      <c r="C2199" s="374" t="s">
        <v>79</v>
      </c>
      <c r="D2199" s="394" t="s">
        <v>22</v>
      </c>
      <c r="E2199" s="758" t="s">
        <v>81</v>
      </c>
      <c r="F2199" s="758"/>
      <c r="G2199" s="777"/>
      <c r="H2199" s="778"/>
      <c r="I2199" s="779"/>
      <c r="J2199" s="426" t="s">
        <v>17</v>
      </c>
      <c r="K2199" s="425"/>
      <c r="L2199" s="419" t="s">
        <v>3</v>
      </c>
      <c r="M2199" s="424">
        <v>406.6</v>
      </c>
      <c r="P2199" s="405"/>
      <c r="R2199" s="405"/>
    </row>
    <row r="2200" spans="1:18" s="396" customFormat="1">
      <c r="A2200" s="785"/>
      <c r="B2200" s="394"/>
      <c r="C2200" s="374"/>
      <c r="D2200" s="394"/>
      <c r="E2200" s="394"/>
      <c r="F2200" s="394"/>
      <c r="G2200" s="423"/>
      <c r="H2200" s="422"/>
      <c r="I2200" s="421"/>
      <c r="J2200" s="420" t="s">
        <v>5</v>
      </c>
      <c r="K2200" s="419"/>
      <c r="L2200" s="419"/>
      <c r="M2200" s="418"/>
      <c r="P2200" s="405"/>
      <c r="R2200" s="405"/>
    </row>
    <row r="2201" spans="1:18" s="396" customFormat="1" ht="13.5" thickBot="1">
      <c r="A2201" s="786"/>
      <c r="B2201" s="417" t="s">
        <v>4954</v>
      </c>
      <c r="C2201" s="416" t="s">
        <v>4953</v>
      </c>
      <c r="D2201" s="415">
        <v>43744</v>
      </c>
      <c r="E2201" s="414" t="s">
        <v>4</v>
      </c>
      <c r="F2201" s="413" t="s">
        <v>5122</v>
      </c>
      <c r="G2201" s="412"/>
      <c r="H2201" s="411"/>
      <c r="I2201" s="410"/>
      <c r="J2201" s="409" t="s">
        <v>4893</v>
      </c>
      <c r="K2201" s="408"/>
      <c r="L2201" s="407"/>
      <c r="M2201" s="406"/>
      <c r="P2201" s="405"/>
      <c r="R2201" s="405"/>
    </row>
    <row r="2202" spans="1:18" s="396" customFormat="1" ht="22.5">
      <c r="A2202" s="784">
        <v>437</v>
      </c>
      <c r="B2202" s="437" t="s">
        <v>76</v>
      </c>
      <c r="C2202" s="438" t="s">
        <v>78</v>
      </c>
      <c r="D2202" s="437" t="s">
        <v>23</v>
      </c>
      <c r="E2202" s="772" t="s">
        <v>80</v>
      </c>
      <c r="F2202" s="772"/>
      <c r="G2202" s="772" t="s">
        <v>71</v>
      </c>
      <c r="H2202" s="773"/>
      <c r="I2202" s="436"/>
      <c r="J2202" s="435"/>
      <c r="K2202" s="435"/>
      <c r="L2202" s="435"/>
      <c r="M2202" s="434"/>
      <c r="P2202" s="405"/>
      <c r="R2202" s="405"/>
    </row>
    <row r="2203" spans="1:18" s="396" customFormat="1" ht="22.5">
      <c r="A2203" s="785"/>
      <c r="B2203" s="433" t="s">
        <v>5121</v>
      </c>
      <c r="C2203" s="433" t="s">
        <v>5120</v>
      </c>
      <c r="D2203" s="432">
        <v>43783</v>
      </c>
      <c r="E2203" s="431"/>
      <c r="F2203" s="430" t="s">
        <v>5119</v>
      </c>
      <c r="G2203" s="774" t="s">
        <v>5118</v>
      </c>
      <c r="H2203" s="775"/>
      <c r="I2203" s="776"/>
      <c r="J2203" s="429" t="s">
        <v>6</v>
      </c>
      <c r="K2203" s="428"/>
      <c r="L2203" s="425" t="s">
        <v>3</v>
      </c>
      <c r="M2203" s="427">
        <v>130</v>
      </c>
      <c r="P2203" s="405"/>
      <c r="R2203" s="405"/>
    </row>
    <row r="2204" spans="1:18" s="396" customFormat="1" ht="22.5">
      <c r="A2204" s="785"/>
      <c r="B2204" s="394" t="s">
        <v>77</v>
      </c>
      <c r="C2204" s="374" t="s">
        <v>79</v>
      </c>
      <c r="D2204" s="394" t="s">
        <v>22</v>
      </c>
      <c r="E2204" s="758" t="s">
        <v>81</v>
      </c>
      <c r="F2204" s="758"/>
      <c r="G2204" s="777"/>
      <c r="H2204" s="778"/>
      <c r="I2204" s="779"/>
      <c r="J2204" s="426" t="s">
        <v>17</v>
      </c>
      <c r="K2204" s="425"/>
      <c r="L2204" s="419" t="s">
        <v>3</v>
      </c>
      <c r="M2204" s="424">
        <v>562.24</v>
      </c>
      <c r="P2204" s="405"/>
      <c r="R2204" s="405"/>
    </row>
    <row r="2205" spans="1:18" s="396" customFormat="1">
      <c r="A2205" s="785"/>
      <c r="B2205" s="394"/>
      <c r="C2205" s="374"/>
      <c r="D2205" s="394"/>
      <c r="E2205" s="394"/>
      <c r="F2205" s="394"/>
      <c r="G2205" s="423"/>
      <c r="H2205" s="422"/>
      <c r="I2205" s="421"/>
      <c r="J2205" s="420" t="s">
        <v>5</v>
      </c>
      <c r="K2205" s="419"/>
      <c r="L2205" s="419"/>
      <c r="M2205" s="418"/>
      <c r="P2205" s="405"/>
      <c r="R2205" s="405"/>
    </row>
    <row r="2206" spans="1:18" s="396" customFormat="1" ht="13.5" thickBot="1">
      <c r="A2206" s="786"/>
      <c r="B2206" s="417" t="s">
        <v>3449</v>
      </c>
      <c r="C2206" s="416" t="s">
        <v>5118</v>
      </c>
      <c r="D2206" s="415">
        <v>43784</v>
      </c>
      <c r="E2206" s="414" t="s">
        <v>4</v>
      </c>
      <c r="F2206" s="413" t="s">
        <v>5117</v>
      </c>
      <c r="G2206" s="412"/>
      <c r="H2206" s="411"/>
      <c r="I2206" s="410"/>
      <c r="J2206" s="409" t="s">
        <v>4893</v>
      </c>
      <c r="K2206" s="408"/>
      <c r="L2206" s="407"/>
      <c r="M2206" s="406"/>
      <c r="P2206" s="405"/>
      <c r="R2206" s="405"/>
    </row>
    <row r="2207" spans="1:18" s="396" customFormat="1" ht="22.5">
      <c r="A2207" s="784">
        <v>438</v>
      </c>
      <c r="B2207" s="437" t="s">
        <v>76</v>
      </c>
      <c r="C2207" s="438" t="s">
        <v>78</v>
      </c>
      <c r="D2207" s="437" t="s">
        <v>23</v>
      </c>
      <c r="E2207" s="772" t="s">
        <v>80</v>
      </c>
      <c r="F2207" s="772"/>
      <c r="G2207" s="772" t="s">
        <v>71</v>
      </c>
      <c r="H2207" s="773"/>
      <c r="I2207" s="436"/>
      <c r="J2207" s="435"/>
      <c r="K2207" s="435"/>
      <c r="L2207" s="435"/>
      <c r="M2207" s="434"/>
      <c r="P2207" s="405"/>
      <c r="R2207" s="405"/>
    </row>
    <row r="2208" spans="1:18" s="396" customFormat="1" ht="45">
      <c r="A2208" s="785"/>
      <c r="B2208" s="433" t="s">
        <v>5116</v>
      </c>
      <c r="C2208" s="433" t="s">
        <v>5115</v>
      </c>
      <c r="D2208" s="432">
        <v>43912</v>
      </c>
      <c r="E2208" s="431"/>
      <c r="F2208" s="430" t="s">
        <v>4965</v>
      </c>
      <c r="G2208" s="774" t="s">
        <v>5114</v>
      </c>
      <c r="H2208" s="775"/>
      <c r="I2208" s="776"/>
      <c r="J2208" s="429" t="s">
        <v>6</v>
      </c>
      <c r="K2208" s="428"/>
      <c r="L2208" s="425" t="s">
        <v>3</v>
      </c>
      <c r="M2208" s="427">
        <v>279</v>
      </c>
      <c r="P2208" s="405"/>
      <c r="R2208" s="405"/>
    </row>
    <row r="2209" spans="1:18" s="396" customFormat="1" ht="22.5">
      <c r="A2209" s="785"/>
      <c r="B2209" s="394" t="s">
        <v>77</v>
      </c>
      <c r="C2209" s="374" t="s">
        <v>79</v>
      </c>
      <c r="D2209" s="394" t="s">
        <v>22</v>
      </c>
      <c r="E2209" s="758" t="s">
        <v>81</v>
      </c>
      <c r="F2209" s="758"/>
      <c r="G2209" s="777"/>
      <c r="H2209" s="778"/>
      <c r="I2209" s="779"/>
      <c r="J2209" s="426" t="s">
        <v>17</v>
      </c>
      <c r="K2209" s="425"/>
      <c r="L2209" s="419" t="s">
        <v>3</v>
      </c>
      <c r="M2209" s="424">
        <v>380.8</v>
      </c>
      <c r="P2209" s="405"/>
      <c r="R2209" s="405"/>
    </row>
    <row r="2210" spans="1:18" s="396" customFormat="1">
      <c r="A2210" s="785"/>
      <c r="B2210" s="394"/>
      <c r="C2210" s="374"/>
      <c r="D2210" s="394"/>
      <c r="E2210" s="394"/>
      <c r="F2210" s="394"/>
      <c r="G2210" s="423"/>
      <c r="H2210" s="422"/>
      <c r="I2210" s="421"/>
      <c r="J2210" s="420" t="s">
        <v>5</v>
      </c>
      <c r="K2210" s="419"/>
      <c r="L2210" s="419"/>
      <c r="M2210" s="418"/>
      <c r="P2210" s="405"/>
      <c r="R2210" s="405"/>
    </row>
    <row r="2211" spans="1:18" s="396" customFormat="1" ht="13.5" thickBot="1">
      <c r="A2211" s="786"/>
      <c r="B2211" s="417" t="s">
        <v>4991</v>
      </c>
      <c r="C2211" s="416" t="s">
        <v>5114</v>
      </c>
      <c r="D2211" s="415">
        <v>43914</v>
      </c>
      <c r="E2211" s="414" t="s">
        <v>4</v>
      </c>
      <c r="F2211" s="413" t="s">
        <v>5113</v>
      </c>
      <c r="G2211" s="412"/>
      <c r="H2211" s="411"/>
      <c r="I2211" s="410"/>
      <c r="J2211" s="409" t="s">
        <v>4893</v>
      </c>
      <c r="K2211" s="408"/>
      <c r="L2211" s="407"/>
      <c r="M2211" s="406"/>
      <c r="P2211" s="405"/>
      <c r="R2211" s="405"/>
    </row>
    <row r="2212" spans="1:18" s="396" customFormat="1" ht="22.5">
      <c r="A2212" s="784">
        <v>439</v>
      </c>
      <c r="B2212" s="437" t="s">
        <v>76</v>
      </c>
      <c r="C2212" s="438" t="s">
        <v>78</v>
      </c>
      <c r="D2212" s="437" t="s">
        <v>23</v>
      </c>
      <c r="E2212" s="772" t="s">
        <v>80</v>
      </c>
      <c r="F2212" s="772"/>
      <c r="G2212" s="772" t="s">
        <v>71</v>
      </c>
      <c r="H2212" s="773"/>
      <c r="I2212" s="436"/>
      <c r="J2212" s="435"/>
      <c r="K2212" s="435"/>
      <c r="L2212" s="435"/>
      <c r="M2212" s="434"/>
      <c r="P2212" s="405"/>
      <c r="R2212" s="405"/>
    </row>
    <row r="2213" spans="1:18" s="396" customFormat="1" ht="56.25">
      <c r="A2213" s="785"/>
      <c r="B2213" s="433" t="s">
        <v>5112</v>
      </c>
      <c r="C2213" s="433" t="s">
        <v>5111</v>
      </c>
      <c r="D2213" s="432">
        <v>43772</v>
      </c>
      <c r="E2213" s="431"/>
      <c r="F2213" s="430" t="s">
        <v>5110</v>
      </c>
      <c r="G2213" s="774" t="s">
        <v>4968</v>
      </c>
      <c r="H2213" s="775"/>
      <c r="I2213" s="776"/>
      <c r="J2213" s="429" t="s">
        <v>6</v>
      </c>
      <c r="K2213" s="428"/>
      <c r="L2213" s="425" t="s">
        <v>3</v>
      </c>
      <c r="M2213" s="427">
        <v>784</v>
      </c>
      <c r="P2213" s="405"/>
      <c r="R2213" s="405"/>
    </row>
    <row r="2214" spans="1:18" s="396" customFormat="1" ht="22.5">
      <c r="A2214" s="785"/>
      <c r="B2214" s="394" t="s">
        <v>77</v>
      </c>
      <c r="C2214" s="374" t="s">
        <v>79</v>
      </c>
      <c r="D2214" s="394" t="s">
        <v>22</v>
      </c>
      <c r="E2214" s="758" t="s">
        <v>81</v>
      </c>
      <c r="F2214" s="758"/>
      <c r="G2214" s="777"/>
      <c r="H2214" s="778"/>
      <c r="I2214" s="779"/>
      <c r="J2214" s="426" t="s">
        <v>17</v>
      </c>
      <c r="K2214" s="425"/>
      <c r="L2214" s="419" t="s">
        <v>3</v>
      </c>
      <c r="M2214" s="424">
        <v>2176.1</v>
      </c>
      <c r="P2214" s="405"/>
      <c r="R2214" s="405"/>
    </row>
    <row r="2215" spans="1:18" s="396" customFormat="1">
      <c r="A2215" s="785"/>
      <c r="B2215" s="394"/>
      <c r="C2215" s="374"/>
      <c r="D2215" s="394"/>
      <c r="E2215" s="394"/>
      <c r="F2215" s="394"/>
      <c r="G2215" s="423"/>
      <c r="H2215" s="422"/>
      <c r="I2215" s="421"/>
      <c r="J2215" s="420" t="s">
        <v>5</v>
      </c>
      <c r="K2215" s="419"/>
      <c r="L2215" s="419"/>
      <c r="M2215" s="418"/>
      <c r="P2215" s="405"/>
      <c r="R2215" s="405"/>
    </row>
    <row r="2216" spans="1:18" s="396" customFormat="1" ht="13.5" thickBot="1">
      <c r="A2216" s="786"/>
      <c r="B2216" s="417" t="s">
        <v>4991</v>
      </c>
      <c r="C2216" s="416" t="s">
        <v>4968</v>
      </c>
      <c r="D2216" s="415">
        <v>43776</v>
      </c>
      <c r="E2216" s="414" t="s">
        <v>4</v>
      </c>
      <c r="F2216" s="413" t="s">
        <v>5109</v>
      </c>
      <c r="G2216" s="412"/>
      <c r="H2216" s="411"/>
      <c r="I2216" s="410"/>
      <c r="J2216" s="409" t="s">
        <v>4893</v>
      </c>
      <c r="K2216" s="408"/>
      <c r="L2216" s="407"/>
      <c r="M2216" s="406"/>
      <c r="P2216" s="405"/>
      <c r="R2216" s="405"/>
    </row>
    <row r="2217" spans="1:18" s="396" customFormat="1" ht="22.5">
      <c r="A2217" s="784">
        <v>440</v>
      </c>
      <c r="B2217" s="437" t="s">
        <v>76</v>
      </c>
      <c r="C2217" s="438" t="s">
        <v>78</v>
      </c>
      <c r="D2217" s="437" t="s">
        <v>23</v>
      </c>
      <c r="E2217" s="772" t="s">
        <v>80</v>
      </c>
      <c r="F2217" s="772"/>
      <c r="G2217" s="772" t="s">
        <v>71</v>
      </c>
      <c r="H2217" s="773"/>
      <c r="I2217" s="436"/>
      <c r="J2217" s="435"/>
      <c r="K2217" s="435"/>
      <c r="L2217" s="435"/>
      <c r="M2217" s="434"/>
      <c r="P2217" s="405"/>
      <c r="R2217" s="405"/>
    </row>
    <row r="2218" spans="1:18" s="396" customFormat="1" ht="213.75">
      <c r="A2218" s="785"/>
      <c r="B2218" s="433" t="s">
        <v>5108</v>
      </c>
      <c r="C2218" s="433" t="s">
        <v>5107</v>
      </c>
      <c r="D2218" s="432">
        <v>43772</v>
      </c>
      <c r="E2218" s="431"/>
      <c r="F2218" s="430" t="s">
        <v>4984</v>
      </c>
      <c r="G2218" s="774" t="s">
        <v>4983</v>
      </c>
      <c r="H2218" s="775"/>
      <c r="I2218" s="776"/>
      <c r="J2218" s="429" t="s">
        <v>6</v>
      </c>
      <c r="K2218" s="428"/>
      <c r="L2218" s="425" t="s">
        <v>3</v>
      </c>
      <c r="M2218" s="427">
        <v>1248</v>
      </c>
      <c r="P2218" s="405"/>
      <c r="R2218" s="405"/>
    </row>
    <row r="2219" spans="1:18" s="396" customFormat="1" ht="22.5">
      <c r="A2219" s="785"/>
      <c r="B2219" s="394" t="s">
        <v>77</v>
      </c>
      <c r="C2219" s="374" t="s">
        <v>79</v>
      </c>
      <c r="D2219" s="394" t="s">
        <v>22</v>
      </c>
      <c r="E2219" s="758" t="s">
        <v>81</v>
      </c>
      <c r="F2219" s="758"/>
      <c r="G2219" s="777"/>
      <c r="H2219" s="778"/>
      <c r="I2219" s="779"/>
      <c r="J2219" s="426" t="s">
        <v>17</v>
      </c>
      <c r="K2219" s="425"/>
      <c r="L2219" s="419" t="s">
        <v>3</v>
      </c>
      <c r="M2219" s="424">
        <v>2517.4299999999998</v>
      </c>
      <c r="P2219" s="405"/>
      <c r="R2219" s="405"/>
    </row>
    <row r="2220" spans="1:18" s="396" customFormat="1">
      <c r="A2220" s="785"/>
      <c r="B2220" s="394"/>
      <c r="C2220" s="374"/>
      <c r="D2220" s="394"/>
      <c r="E2220" s="394"/>
      <c r="F2220" s="394"/>
      <c r="G2220" s="423"/>
      <c r="H2220" s="422"/>
      <c r="I2220" s="421"/>
      <c r="J2220" s="420" t="s">
        <v>5</v>
      </c>
      <c r="K2220" s="419"/>
      <c r="L2220" s="419"/>
      <c r="M2220" s="418"/>
      <c r="P2220" s="405"/>
      <c r="R2220" s="405"/>
    </row>
    <row r="2221" spans="1:18" s="396" customFormat="1" ht="13.5" thickBot="1">
      <c r="A2221" s="786"/>
      <c r="B2221" s="417" t="s">
        <v>5106</v>
      </c>
      <c r="C2221" s="416" t="s">
        <v>4983</v>
      </c>
      <c r="D2221" s="415">
        <v>43777</v>
      </c>
      <c r="E2221" s="414" t="s">
        <v>4</v>
      </c>
      <c r="F2221" s="413" t="s">
        <v>5105</v>
      </c>
      <c r="G2221" s="412"/>
      <c r="H2221" s="411"/>
      <c r="I2221" s="410"/>
      <c r="J2221" s="409" t="s">
        <v>4893</v>
      </c>
      <c r="K2221" s="408"/>
      <c r="L2221" s="407"/>
      <c r="M2221" s="406"/>
      <c r="P2221" s="405"/>
      <c r="R2221" s="405"/>
    </row>
    <row r="2222" spans="1:18" s="396" customFormat="1" ht="22.5">
      <c r="A2222" s="784">
        <v>441</v>
      </c>
      <c r="B2222" s="437" t="s">
        <v>76</v>
      </c>
      <c r="C2222" s="438" t="s">
        <v>78</v>
      </c>
      <c r="D2222" s="437" t="s">
        <v>23</v>
      </c>
      <c r="E2222" s="772" t="s">
        <v>80</v>
      </c>
      <c r="F2222" s="772"/>
      <c r="G2222" s="772" t="s">
        <v>71</v>
      </c>
      <c r="H2222" s="773"/>
      <c r="I2222" s="436"/>
      <c r="J2222" s="435"/>
      <c r="K2222" s="435"/>
      <c r="L2222" s="435"/>
      <c r="M2222" s="434"/>
      <c r="P2222" s="405"/>
      <c r="R2222" s="405"/>
    </row>
    <row r="2223" spans="1:18" s="396" customFormat="1" ht="45">
      <c r="A2223" s="785"/>
      <c r="B2223" s="433" t="s">
        <v>5104</v>
      </c>
      <c r="C2223" s="433" t="s">
        <v>5103</v>
      </c>
      <c r="D2223" s="432">
        <v>43866</v>
      </c>
      <c r="E2223" s="431"/>
      <c r="F2223" s="430" t="s">
        <v>5102</v>
      </c>
      <c r="G2223" s="774" t="s">
        <v>5101</v>
      </c>
      <c r="H2223" s="775"/>
      <c r="I2223" s="776"/>
      <c r="J2223" s="429" t="s">
        <v>6</v>
      </c>
      <c r="K2223" s="428"/>
      <c r="L2223" s="425" t="s">
        <v>3</v>
      </c>
      <c r="M2223" s="427">
        <v>198</v>
      </c>
      <c r="P2223" s="405"/>
      <c r="R2223" s="405"/>
    </row>
    <row r="2224" spans="1:18" s="396" customFormat="1" ht="22.5">
      <c r="A2224" s="785"/>
      <c r="B2224" s="394" t="s">
        <v>77</v>
      </c>
      <c r="C2224" s="374" t="s">
        <v>79</v>
      </c>
      <c r="D2224" s="394" t="s">
        <v>22</v>
      </c>
      <c r="E2224" s="758" t="s">
        <v>81</v>
      </c>
      <c r="F2224" s="758"/>
      <c r="G2224" s="777"/>
      <c r="H2224" s="778"/>
      <c r="I2224" s="779"/>
      <c r="J2224" s="426" t="s">
        <v>17</v>
      </c>
      <c r="K2224" s="425"/>
      <c r="L2224" s="419" t="s">
        <v>3</v>
      </c>
      <c r="M2224" s="424">
        <v>563.65</v>
      </c>
      <c r="P2224" s="405"/>
      <c r="R2224" s="405"/>
    </row>
    <row r="2225" spans="1:18" s="396" customFormat="1">
      <c r="A2225" s="785"/>
      <c r="B2225" s="394"/>
      <c r="C2225" s="374"/>
      <c r="D2225" s="394"/>
      <c r="E2225" s="394"/>
      <c r="F2225" s="394"/>
      <c r="G2225" s="423"/>
      <c r="H2225" s="422"/>
      <c r="I2225" s="421"/>
      <c r="J2225" s="420" t="s">
        <v>5</v>
      </c>
      <c r="K2225" s="419"/>
      <c r="L2225" s="419"/>
      <c r="M2225" s="418"/>
      <c r="P2225" s="405"/>
      <c r="R2225" s="405"/>
    </row>
    <row r="2226" spans="1:18" s="396" customFormat="1" ht="13.5" thickBot="1">
      <c r="A2226" s="786"/>
      <c r="B2226" s="417" t="s">
        <v>3449</v>
      </c>
      <c r="C2226" s="416" t="s">
        <v>5101</v>
      </c>
      <c r="D2226" s="415">
        <v>43868</v>
      </c>
      <c r="E2226" s="414" t="s">
        <v>4</v>
      </c>
      <c r="F2226" s="413" t="s">
        <v>5100</v>
      </c>
      <c r="G2226" s="412"/>
      <c r="H2226" s="411"/>
      <c r="I2226" s="410"/>
      <c r="J2226" s="409" t="s">
        <v>4893</v>
      </c>
      <c r="K2226" s="408"/>
      <c r="L2226" s="407"/>
      <c r="M2226" s="406"/>
      <c r="P2226" s="405"/>
      <c r="R2226" s="405"/>
    </row>
    <row r="2227" spans="1:18" s="396" customFormat="1" ht="22.5">
      <c r="A2227" s="784">
        <v>442</v>
      </c>
      <c r="B2227" s="437" t="s">
        <v>76</v>
      </c>
      <c r="C2227" s="438" t="s">
        <v>78</v>
      </c>
      <c r="D2227" s="437" t="s">
        <v>23</v>
      </c>
      <c r="E2227" s="772" t="s">
        <v>80</v>
      </c>
      <c r="F2227" s="772"/>
      <c r="G2227" s="772" t="s">
        <v>71</v>
      </c>
      <c r="H2227" s="773"/>
      <c r="I2227" s="436"/>
      <c r="J2227" s="435"/>
      <c r="K2227" s="435"/>
      <c r="L2227" s="435"/>
      <c r="M2227" s="434"/>
      <c r="P2227" s="405"/>
      <c r="R2227" s="405"/>
    </row>
    <row r="2228" spans="1:18" s="396" customFormat="1" ht="45">
      <c r="A2228" s="785"/>
      <c r="B2228" s="433" t="s">
        <v>5097</v>
      </c>
      <c r="C2228" s="433" t="s">
        <v>5099</v>
      </c>
      <c r="D2228" s="432">
        <v>43780</v>
      </c>
      <c r="E2228" s="431"/>
      <c r="F2228" s="430" t="s">
        <v>4984</v>
      </c>
      <c r="G2228" s="774" t="s">
        <v>4983</v>
      </c>
      <c r="H2228" s="775"/>
      <c r="I2228" s="776"/>
      <c r="J2228" s="429" t="s">
        <v>6</v>
      </c>
      <c r="K2228" s="428"/>
      <c r="L2228" s="425" t="s">
        <v>3</v>
      </c>
      <c r="M2228" s="427">
        <v>2496</v>
      </c>
      <c r="P2228" s="405"/>
      <c r="R2228" s="405"/>
    </row>
    <row r="2229" spans="1:18" s="396" customFormat="1" ht="22.5">
      <c r="A2229" s="785"/>
      <c r="B2229" s="394" t="s">
        <v>77</v>
      </c>
      <c r="C2229" s="374" t="s">
        <v>79</v>
      </c>
      <c r="D2229" s="394" t="s">
        <v>22</v>
      </c>
      <c r="E2229" s="758" t="s">
        <v>81</v>
      </c>
      <c r="F2229" s="758"/>
      <c r="G2229" s="777"/>
      <c r="H2229" s="778"/>
      <c r="I2229" s="779"/>
      <c r="J2229" s="426" t="s">
        <v>17</v>
      </c>
      <c r="K2229" s="425"/>
      <c r="L2229" s="419" t="s">
        <v>3</v>
      </c>
      <c r="M2229" s="424">
        <v>986.32</v>
      </c>
      <c r="P2229" s="405"/>
      <c r="R2229" s="405"/>
    </row>
    <row r="2230" spans="1:18" s="396" customFormat="1">
      <c r="A2230" s="785"/>
      <c r="B2230" s="394"/>
      <c r="C2230" s="374"/>
      <c r="D2230" s="394"/>
      <c r="E2230" s="394"/>
      <c r="F2230" s="394"/>
      <c r="G2230" s="423"/>
      <c r="H2230" s="422"/>
      <c r="I2230" s="421"/>
      <c r="J2230" s="420" t="s">
        <v>5</v>
      </c>
      <c r="K2230" s="419"/>
      <c r="L2230" s="419" t="s">
        <v>3</v>
      </c>
      <c r="M2230" s="418">
        <v>1730.75</v>
      </c>
      <c r="P2230" s="405"/>
      <c r="R2230" s="405"/>
    </row>
    <row r="2231" spans="1:18" s="396" customFormat="1" ht="13.5" thickBot="1">
      <c r="A2231" s="786"/>
      <c r="B2231" s="417" t="s">
        <v>4991</v>
      </c>
      <c r="C2231" s="416" t="s">
        <v>4983</v>
      </c>
      <c r="D2231" s="415">
        <v>43791</v>
      </c>
      <c r="E2231" s="414" t="s">
        <v>4</v>
      </c>
      <c r="F2231" s="413" t="s">
        <v>5098</v>
      </c>
      <c r="G2231" s="412"/>
      <c r="H2231" s="411"/>
      <c r="I2231" s="410"/>
      <c r="J2231" s="409" t="s">
        <v>4893</v>
      </c>
      <c r="K2231" s="408"/>
      <c r="L2231" s="407"/>
      <c r="M2231" s="406"/>
      <c r="P2231" s="405"/>
      <c r="R2231" s="405"/>
    </row>
    <row r="2232" spans="1:18" s="396" customFormat="1" ht="22.5">
      <c r="A2232" s="784">
        <v>443</v>
      </c>
      <c r="B2232" s="437" t="s">
        <v>76</v>
      </c>
      <c r="C2232" s="438" t="s">
        <v>78</v>
      </c>
      <c r="D2232" s="437" t="s">
        <v>23</v>
      </c>
      <c r="E2232" s="772" t="s">
        <v>80</v>
      </c>
      <c r="F2232" s="772"/>
      <c r="G2232" s="772" t="s">
        <v>71</v>
      </c>
      <c r="H2232" s="773"/>
      <c r="I2232" s="436"/>
      <c r="J2232" s="435"/>
      <c r="K2232" s="435"/>
      <c r="L2232" s="435"/>
      <c r="M2232" s="434"/>
      <c r="P2232" s="405"/>
      <c r="R2232" s="405"/>
    </row>
    <row r="2233" spans="1:18" s="396" customFormat="1" ht="45">
      <c r="A2233" s="785"/>
      <c r="B2233" s="433" t="s">
        <v>5097</v>
      </c>
      <c r="C2233" s="433" t="s">
        <v>5096</v>
      </c>
      <c r="D2233" s="432">
        <v>43870</v>
      </c>
      <c r="E2233" s="431"/>
      <c r="F2233" s="430" t="s">
        <v>4984</v>
      </c>
      <c r="G2233" s="774" t="s">
        <v>4983</v>
      </c>
      <c r="H2233" s="775"/>
      <c r="I2233" s="776"/>
      <c r="J2233" s="429" t="s">
        <v>6</v>
      </c>
      <c r="K2233" s="428"/>
      <c r="L2233" s="425"/>
      <c r="M2233" s="427"/>
      <c r="P2233" s="405"/>
      <c r="R2233" s="405"/>
    </row>
    <row r="2234" spans="1:18" s="396" customFormat="1" ht="22.5">
      <c r="A2234" s="785"/>
      <c r="B2234" s="394" t="s">
        <v>77</v>
      </c>
      <c r="C2234" s="374" t="s">
        <v>79</v>
      </c>
      <c r="D2234" s="394" t="s">
        <v>22</v>
      </c>
      <c r="E2234" s="758" t="s">
        <v>81</v>
      </c>
      <c r="F2234" s="758"/>
      <c r="G2234" s="777"/>
      <c r="H2234" s="778"/>
      <c r="I2234" s="779"/>
      <c r="J2234" s="426" t="s">
        <v>17</v>
      </c>
      <c r="K2234" s="425"/>
      <c r="L2234" s="419" t="s">
        <v>3</v>
      </c>
      <c r="M2234" s="424">
        <v>2566.25</v>
      </c>
      <c r="P2234" s="405"/>
      <c r="R2234" s="405"/>
    </row>
    <row r="2235" spans="1:18" s="396" customFormat="1">
      <c r="A2235" s="785"/>
      <c r="B2235" s="394"/>
      <c r="C2235" s="374"/>
      <c r="D2235" s="394"/>
      <c r="E2235" s="394"/>
      <c r="F2235" s="394"/>
      <c r="G2235" s="423"/>
      <c r="H2235" s="422"/>
      <c r="I2235" s="421"/>
      <c r="J2235" s="420" t="s">
        <v>5</v>
      </c>
      <c r="K2235" s="419"/>
      <c r="L2235" s="419" t="s">
        <v>3</v>
      </c>
      <c r="M2235" s="418">
        <v>1046.5</v>
      </c>
      <c r="P2235" s="405"/>
      <c r="R2235" s="405"/>
    </row>
    <row r="2236" spans="1:18" s="396" customFormat="1" ht="13.5" thickBot="1">
      <c r="A2236" s="786"/>
      <c r="B2236" s="417" t="s">
        <v>4991</v>
      </c>
      <c r="C2236" s="416" t="s">
        <v>4983</v>
      </c>
      <c r="D2236" s="415">
        <v>43876</v>
      </c>
      <c r="E2236" s="414" t="s">
        <v>4</v>
      </c>
      <c r="F2236" s="413" t="s">
        <v>5095</v>
      </c>
      <c r="G2236" s="412"/>
      <c r="H2236" s="411"/>
      <c r="I2236" s="410"/>
      <c r="J2236" s="409" t="s">
        <v>4893</v>
      </c>
      <c r="K2236" s="408"/>
      <c r="L2236" s="407"/>
      <c r="M2236" s="406"/>
      <c r="P2236" s="405"/>
      <c r="R2236" s="405"/>
    </row>
    <row r="2237" spans="1:18" s="396" customFormat="1" ht="22.5">
      <c r="A2237" s="784">
        <v>444</v>
      </c>
      <c r="B2237" s="437" t="s">
        <v>76</v>
      </c>
      <c r="C2237" s="438" t="s">
        <v>78</v>
      </c>
      <c r="D2237" s="437" t="s">
        <v>23</v>
      </c>
      <c r="E2237" s="772" t="s">
        <v>80</v>
      </c>
      <c r="F2237" s="772"/>
      <c r="G2237" s="772" t="s">
        <v>71</v>
      </c>
      <c r="H2237" s="773"/>
      <c r="I2237" s="436"/>
      <c r="J2237" s="435"/>
      <c r="K2237" s="435"/>
      <c r="L2237" s="435"/>
      <c r="M2237" s="434"/>
      <c r="P2237" s="405"/>
      <c r="R2237" s="405"/>
    </row>
    <row r="2238" spans="1:18" s="396" customFormat="1" ht="22.5">
      <c r="A2238" s="785"/>
      <c r="B2238" s="433" t="s">
        <v>5094</v>
      </c>
      <c r="C2238" s="433" t="s">
        <v>5093</v>
      </c>
      <c r="D2238" s="432">
        <v>43779</v>
      </c>
      <c r="E2238" s="431"/>
      <c r="F2238" s="430" t="s">
        <v>5092</v>
      </c>
      <c r="G2238" s="774" t="s">
        <v>4983</v>
      </c>
      <c r="H2238" s="775"/>
      <c r="I2238" s="776"/>
      <c r="J2238" s="429" t="s">
        <v>6</v>
      </c>
      <c r="K2238" s="428"/>
      <c r="L2238" s="425"/>
      <c r="M2238" s="427">
        <v>1000</v>
      </c>
      <c r="P2238" s="405"/>
      <c r="R2238" s="405"/>
    </row>
    <row r="2239" spans="1:18" s="396" customFormat="1" ht="22.5">
      <c r="A2239" s="785"/>
      <c r="B2239" s="394" t="s">
        <v>77</v>
      </c>
      <c r="C2239" s="374" t="s">
        <v>79</v>
      </c>
      <c r="D2239" s="394" t="s">
        <v>22</v>
      </c>
      <c r="E2239" s="758" t="s">
        <v>81</v>
      </c>
      <c r="F2239" s="758"/>
      <c r="G2239" s="777"/>
      <c r="H2239" s="778"/>
      <c r="I2239" s="779"/>
      <c r="J2239" s="426" t="s">
        <v>17</v>
      </c>
      <c r="K2239" s="425"/>
      <c r="L2239" s="419" t="s">
        <v>3</v>
      </c>
      <c r="M2239" s="424">
        <v>1214</v>
      </c>
      <c r="P2239" s="405"/>
      <c r="R2239" s="405"/>
    </row>
    <row r="2240" spans="1:18" s="396" customFormat="1">
      <c r="A2240" s="785"/>
      <c r="B2240" s="394"/>
      <c r="C2240" s="374"/>
      <c r="D2240" s="394"/>
      <c r="E2240" s="394"/>
      <c r="F2240" s="394"/>
      <c r="G2240" s="423"/>
      <c r="H2240" s="422"/>
      <c r="I2240" s="421"/>
      <c r="J2240" s="420" t="s">
        <v>5</v>
      </c>
      <c r="K2240" s="419"/>
      <c r="L2240" s="419" t="s">
        <v>3</v>
      </c>
      <c r="M2240" s="418">
        <v>88</v>
      </c>
      <c r="P2240" s="405"/>
      <c r="R2240" s="405"/>
    </row>
    <row r="2241" spans="1:18" s="396" customFormat="1" ht="13.5" thickBot="1">
      <c r="A2241" s="786"/>
      <c r="B2241" s="417" t="s">
        <v>4928</v>
      </c>
      <c r="C2241" s="416" t="s">
        <v>4983</v>
      </c>
      <c r="D2241" s="415">
        <v>43785</v>
      </c>
      <c r="E2241" s="414" t="s">
        <v>4</v>
      </c>
      <c r="F2241" s="413" t="s">
        <v>5091</v>
      </c>
      <c r="G2241" s="412"/>
      <c r="H2241" s="411"/>
      <c r="I2241" s="410"/>
      <c r="J2241" s="409" t="s">
        <v>4893</v>
      </c>
      <c r="K2241" s="408"/>
      <c r="L2241" s="407"/>
      <c r="M2241" s="406"/>
      <c r="P2241" s="405"/>
      <c r="R2241" s="405"/>
    </row>
    <row r="2242" spans="1:18" s="396" customFormat="1" ht="22.5">
      <c r="A2242" s="784">
        <v>445</v>
      </c>
      <c r="B2242" s="437" t="s">
        <v>76</v>
      </c>
      <c r="C2242" s="438" t="s">
        <v>78</v>
      </c>
      <c r="D2242" s="437" t="s">
        <v>23</v>
      </c>
      <c r="E2242" s="772" t="s">
        <v>80</v>
      </c>
      <c r="F2242" s="772"/>
      <c r="G2242" s="772" t="s">
        <v>71</v>
      </c>
      <c r="H2242" s="773"/>
      <c r="I2242" s="436"/>
      <c r="J2242" s="435"/>
      <c r="K2242" s="435"/>
      <c r="L2242" s="435"/>
      <c r="M2242" s="434"/>
      <c r="P2242" s="405"/>
      <c r="R2242" s="405"/>
    </row>
    <row r="2243" spans="1:18" s="396" customFormat="1" ht="45">
      <c r="A2243" s="785"/>
      <c r="B2243" s="433" t="s">
        <v>5090</v>
      </c>
      <c r="C2243" s="433" t="s">
        <v>5089</v>
      </c>
      <c r="D2243" s="432">
        <v>43810</v>
      </c>
      <c r="E2243" s="431"/>
      <c r="F2243" s="430" t="s">
        <v>4965</v>
      </c>
      <c r="G2243" s="774" t="s">
        <v>5088</v>
      </c>
      <c r="H2243" s="775"/>
      <c r="I2243" s="776"/>
      <c r="J2243" s="429" t="s">
        <v>6</v>
      </c>
      <c r="K2243" s="428"/>
      <c r="L2243" s="425"/>
      <c r="M2243" s="427"/>
      <c r="P2243" s="405"/>
      <c r="R2243" s="405"/>
    </row>
    <row r="2244" spans="1:18" s="396" customFormat="1" ht="22.5">
      <c r="A2244" s="785"/>
      <c r="B2244" s="394" t="s">
        <v>77</v>
      </c>
      <c r="C2244" s="374" t="s">
        <v>79</v>
      </c>
      <c r="D2244" s="394" t="s">
        <v>22</v>
      </c>
      <c r="E2244" s="758" t="s">
        <v>81</v>
      </c>
      <c r="F2244" s="758"/>
      <c r="G2244" s="777"/>
      <c r="H2244" s="778"/>
      <c r="I2244" s="779"/>
      <c r="J2244" s="426" t="s">
        <v>17</v>
      </c>
      <c r="K2244" s="425"/>
      <c r="L2244" s="419" t="s">
        <v>3</v>
      </c>
      <c r="M2244" s="424">
        <v>331.45</v>
      </c>
      <c r="P2244" s="405"/>
      <c r="R2244" s="405"/>
    </row>
    <row r="2245" spans="1:18" s="396" customFormat="1">
      <c r="A2245" s="785"/>
      <c r="B2245" s="394"/>
      <c r="C2245" s="374"/>
      <c r="D2245" s="394"/>
      <c r="E2245" s="394"/>
      <c r="F2245" s="394"/>
      <c r="G2245" s="423"/>
      <c r="H2245" s="422"/>
      <c r="I2245" s="421"/>
      <c r="J2245" s="420" t="s">
        <v>5</v>
      </c>
      <c r="K2245" s="419"/>
      <c r="L2245" s="419"/>
      <c r="M2245" s="418"/>
      <c r="P2245" s="405"/>
      <c r="R2245" s="405"/>
    </row>
    <row r="2246" spans="1:18" s="396" customFormat="1" ht="13.5" thickBot="1">
      <c r="A2246" s="786"/>
      <c r="B2246" s="417" t="s">
        <v>3449</v>
      </c>
      <c r="C2246" s="416" t="s">
        <v>5088</v>
      </c>
      <c r="D2246" s="415">
        <v>43814</v>
      </c>
      <c r="E2246" s="414" t="s">
        <v>4</v>
      </c>
      <c r="F2246" s="413" t="s">
        <v>5087</v>
      </c>
      <c r="G2246" s="412"/>
      <c r="H2246" s="411"/>
      <c r="I2246" s="410"/>
      <c r="J2246" s="409" t="s">
        <v>4893</v>
      </c>
      <c r="K2246" s="408"/>
      <c r="L2246" s="407"/>
      <c r="M2246" s="406"/>
      <c r="P2246" s="405"/>
      <c r="R2246" s="405"/>
    </row>
    <row r="2247" spans="1:18" s="396" customFormat="1" ht="22.5">
      <c r="A2247" s="784">
        <v>446</v>
      </c>
      <c r="B2247" s="437" t="s">
        <v>76</v>
      </c>
      <c r="C2247" s="438" t="s">
        <v>78</v>
      </c>
      <c r="D2247" s="437" t="s">
        <v>23</v>
      </c>
      <c r="E2247" s="772" t="s">
        <v>80</v>
      </c>
      <c r="F2247" s="772"/>
      <c r="G2247" s="772" t="s">
        <v>71</v>
      </c>
      <c r="H2247" s="773"/>
      <c r="I2247" s="436"/>
      <c r="J2247" s="435"/>
      <c r="K2247" s="435"/>
      <c r="L2247" s="435"/>
      <c r="M2247" s="434"/>
      <c r="P2247" s="405"/>
      <c r="R2247" s="405"/>
    </row>
    <row r="2248" spans="1:18" s="396" customFormat="1" ht="33.75">
      <c r="A2248" s="785"/>
      <c r="B2248" s="433" t="s">
        <v>5086</v>
      </c>
      <c r="C2248" s="433" t="s">
        <v>5085</v>
      </c>
      <c r="D2248" s="432">
        <v>43741</v>
      </c>
      <c r="E2248" s="431"/>
      <c r="F2248" s="430" t="s">
        <v>4965</v>
      </c>
      <c r="G2248" s="774" t="s">
        <v>4953</v>
      </c>
      <c r="H2248" s="775"/>
      <c r="I2248" s="776"/>
      <c r="J2248" s="429" t="s">
        <v>6</v>
      </c>
      <c r="K2248" s="428"/>
      <c r="L2248" s="425"/>
      <c r="M2248" s="427"/>
      <c r="P2248" s="405"/>
      <c r="R2248" s="405"/>
    </row>
    <row r="2249" spans="1:18" s="396" customFormat="1" ht="22.5">
      <c r="A2249" s="785"/>
      <c r="B2249" s="394" t="s">
        <v>77</v>
      </c>
      <c r="C2249" s="374" t="s">
        <v>79</v>
      </c>
      <c r="D2249" s="394" t="s">
        <v>22</v>
      </c>
      <c r="E2249" s="758" t="s">
        <v>81</v>
      </c>
      <c r="F2249" s="758"/>
      <c r="G2249" s="777"/>
      <c r="H2249" s="778"/>
      <c r="I2249" s="779"/>
      <c r="J2249" s="426" t="s">
        <v>17</v>
      </c>
      <c r="K2249" s="425"/>
      <c r="L2249" s="419" t="s">
        <v>3</v>
      </c>
      <c r="M2249" s="424">
        <v>441.1</v>
      </c>
      <c r="P2249" s="405"/>
      <c r="R2249" s="405"/>
    </row>
    <row r="2250" spans="1:18" s="396" customFormat="1">
      <c r="A2250" s="785"/>
      <c r="B2250" s="394"/>
      <c r="C2250" s="374"/>
      <c r="D2250" s="394"/>
      <c r="E2250" s="394"/>
      <c r="F2250" s="394"/>
      <c r="G2250" s="423"/>
      <c r="H2250" s="422"/>
      <c r="I2250" s="421"/>
      <c r="J2250" s="420" t="s">
        <v>5</v>
      </c>
      <c r="K2250" s="419"/>
      <c r="L2250" s="419"/>
      <c r="M2250" s="418"/>
      <c r="P2250" s="405"/>
      <c r="R2250" s="405"/>
    </row>
    <row r="2251" spans="1:18" s="396" customFormat="1" ht="13.5" thickBot="1">
      <c r="A2251" s="786"/>
      <c r="B2251" s="417" t="s">
        <v>5036</v>
      </c>
      <c r="C2251" s="416" t="s">
        <v>4953</v>
      </c>
      <c r="D2251" s="415">
        <v>43744</v>
      </c>
      <c r="E2251" s="414" t="s">
        <v>4</v>
      </c>
      <c r="F2251" s="413" t="s">
        <v>5084</v>
      </c>
      <c r="G2251" s="412"/>
      <c r="H2251" s="411"/>
      <c r="I2251" s="410"/>
      <c r="J2251" s="409" t="s">
        <v>4893</v>
      </c>
      <c r="K2251" s="408"/>
      <c r="L2251" s="407"/>
      <c r="M2251" s="406"/>
      <c r="P2251" s="405"/>
      <c r="R2251" s="405"/>
    </row>
    <row r="2252" spans="1:18" s="396" customFormat="1" ht="22.5">
      <c r="A2252" s="784">
        <v>447</v>
      </c>
      <c r="B2252" s="437" t="s">
        <v>76</v>
      </c>
      <c r="C2252" s="438" t="s">
        <v>78</v>
      </c>
      <c r="D2252" s="437" t="s">
        <v>23</v>
      </c>
      <c r="E2252" s="772" t="s">
        <v>80</v>
      </c>
      <c r="F2252" s="772"/>
      <c r="G2252" s="772" t="s">
        <v>71</v>
      </c>
      <c r="H2252" s="773"/>
      <c r="I2252" s="436"/>
      <c r="J2252" s="435"/>
      <c r="K2252" s="435"/>
      <c r="L2252" s="435"/>
      <c r="M2252" s="434"/>
      <c r="P2252" s="405"/>
      <c r="R2252" s="405"/>
    </row>
    <row r="2253" spans="1:18" s="396" customFormat="1" ht="202.5">
      <c r="A2253" s="785"/>
      <c r="B2253" s="433" t="s">
        <v>5083</v>
      </c>
      <c r="C2253" s="433" t="s">
        <v>5082</v>
      </c>
      <c r="D2253" s="432">
        <v>43745</v>
      </c>
      <c r="E2253" s="431"/>
      <c r="F2253" s="430" t="s">
        <v>5081</v>
      </c>
      <c r="G2253" s="774" t="s">
        <v>5080</v>
      </c>
      <c r="H2253" s="775"/>
      <c r="I2253" s="776"/>
      <c r="J2253" s="429" t="s">
        <v>6</v>
      </c>
      <c r="K2253" s="428"/>
      <c r="L2253" s="425" t="s">
        <v>3</v>
      </c>
      <c r="M2253" s="427">
        <v>976</v>
      </c>
      <c r="P2253" s="405"/>
      <c r="R2253" s="405"/>
    </row>
    <row r="2254" spans="1:18" s="396" customFormat="1" ht="22.5">
      <c r="A2254" s="785"/>
      <c r="B2254" s="394" t="s">
        <v>77</v>
      </c>
      <c r="C2254" s="374" t="s">
        <v>79</v>
      </c>
      <c r="D2254" s="394" t="s">
        <v>22</v>
      </c>
      <c r="E2254" s="758" t="s">
        <v>81</v>
      </c>
      <c r="F2254" s="758"/>
      <c r="G2254" s="777"/>
      <c r="H2254" s="778"/>
      <c r="I2254" s="779"/>
      <c r="J2254" s="426" t="s">
        <v>17</v>
      </c>
      <c r="K2254" s="425"/>
      <c r="L2254" s="419" t="s">
        <v>3</v>
      </c>
      <c r="M2254" s="424">
        <v>803.9</v>
      </c>
      <c r="P2254" s="405"/>
      <c r="R2254" s="405"/>
    </row>
    <row r="2255" spans="1:18" s="396" customFormat="1">
      <c r="A2255" s="785"/>
      <c r="B2255" s="394"/>
      <c r="C2255" s="374"/>
      <c r="D2255" s="394"/>
      <c r="E2255" s="394"/>
      <c r="F2255" s="394"/>
      <c r="G2255" s="423"/>
      <c r="H2255" s="422"/>
      <c r="I2255" s="421"/>
      <c r="J2255" s="420" t="s">
        <v>5</v>
      </c>
      <c r="K2255" s="419"/>
      <c r="L2255" s="419"/>
      <c r="M2255" s="418"/>
      <c r="P2255" s="405"/>
      <c r="R2255" s="405"/>
    </row>
    <row r="2256" spans="1:18" s="396" customFormat="1" ht="13.5" thickBot="1">
      <c r="A2256" s="786"/>
      <c r="B2256" s="417" t="s">
        <v>4896</v>
      </c>
      <c r="C2256" s="416" t="s">
        <v>5080</v>
      </c>
      <c r="D2256" s="415">
        <v>43749</v>
      </c>
      <c r="E2256" s="414" t="s">
        <v>4</v>
      </c>
      <c r="F2256" s="413" t="s">
        <v>5079</v>
      </c>
      <c r="G2256" s="412"/>
      <c r="H2256" s="411"/>
      <c r="I2256" s="410"/>
      <c r="J2256" s="409" t="s">
        <v>4893</v>
      </c>
      <c r="K2256" s="408"/>
      <c r="L2256" s="407"/>
      <c r="M2256" s="406"/>
      <c r="P2256" s="405"/>
      <c r="R2256" s="405"/>
    </row>
    <row r="2257" spans="1:18" s="396" customFormat="1" ht="22.5">
      <c r="A2257" s="784">
        <v>448</v>
      </c>
      <c r="B2257" s="437" t="s">
        <v>76</v>
      </c>
      <c r="C2257" s="438" t="s">
        <v>78</v>
      </c>
      <c r="D2257" s="437" t="s">
        <v>23</v>
      </c>
      <c r="E2257" s="772" t="s">
        <v>80</v>
      </c>
      <c r="F2257" s="772"/>
      <c r="G2257" s="772" t="s">
        <v>71</v>
      </c>
      <c r="H2257" s="773"/>
      <c r="I2257" s="436"/>
      <c r="J2257" s="435"/>
      <c r="K2257" s="435"/>
      <c r="L2257" s="435"/>
      <c r="M2257" s="434"/>
      <c r="P2257" s="405"/>
      <c r="R2257" s="405"/>
    </row>
    <row r="2258" spans="1:18" s="396" customFormat="1" ht="33.75">
      <c r="A2258" s="785"/>
      <c r="B2258" s="433" t="s">
        <v>5078</v>
      </c>
      <c r="C2258" s="433" t="s">
        <v>5077</v>
      </c>
      <c r="D2258" s="432">
        <v>43876</v>
      </c>
      <c r="E2258" s="431"/>
      <c r="F2258" s="430" t="s">
        <v>5076</v>
      </c>
      <c r="G2258" s="774" t="s">
        <v>1721</v>
      </c>
      <c r="H2258" s="775"/>
      <c r="I2258" s="776"/>
      <c r="J2258" s="429" t="s">
        <v>6</v>
      </c>
      <c r="K2258" s="428"/>
      <c r="L2258" s="425" t="s">
        <v>3</v>
      </c>
      <c r="M2258" s="427">
        <v>730</v>
      </c>
      <c r="P2258" s="405"/>
      <c r="R2258" s="405"/>
    </row>
    <row r="2259" spans="1:18" s="396" customFormat="1" ht="22.5">
      <c r="A2259" s="785"/>
      <c r="B2259" s="394" t="s">
        <v>77</v>
      </c>
      <c r="C2259" s="374" t="s">
        <v>79</v>
      </c>
      <c r="D2259" s="394" t="s">
        <v>22</v>
      </c>
      <c r="E2259" s="758" t="s">
        <v>81</v>
      </c>
      <c r="F2259" s="758"/>
      <c r="G2259" s="777"/>
      <c r="H2259" s="778"/>
      <c r="I2259" s="779"/>
      <c r="J2259" s="426" t="s">
        <v>17</v>
      </c>
      <c r="K2259" s="425"/>
      <c r="L2259" s="419" t="s">
        <v>3</v>
      </c>
      <c r="M2259" s="424">
        <v>1764.45</v>
      </c>
      <c r="P2259" s="405"/>
      <c r="R2259" s="405"/>
    </row>
    <row r="2260" spans="1:18" s="396" customFormat="1">
      <c r="A2260" s="785"/>
      <c r="B2260" s="394"/>
      <c r="C2260" s="374"/>
      <c r="D2260" s="394"/>
      <c r="E2260" s="394"/>
      <c r="F2260" s="394"/>
      <c r="G2260" s="423"/>
      <c r="H2260" s="422"/>
      <c r="I2260" s="421"/>
      <c r="J2260" s="420" t="s">
        <v>5</v>
      </c>
      <c r="K2260" s="419"/>
      <c r="L2260" s="419" t="s">
        <v>3</v>
      </c>
      <c r="M2260" s="418">
        <v>380</v>
      </c>
      <c r="P2260" s="405"/>
      <c r="R2260" s="405"/>
    </row>
    <row r="2261" spans="1:18" s="396" customFormat="1" ht="13.5" thickBot="1">
      <c r="A2261" s="786"/>
      <c r="B2261" s="417" t="s">
        <v>5075</v>
      </c>
      <c r="C2261" s="416" t="s">
        <v>1721</v>
      </c>
      <c r="D2261" s="415">
        <v>43882</v>
      </c>
      <c r="E2261" s="414" t="s">
        <v>4</v>
      </c>
      <c r="F2261" s="413" t="s">
        <v>5074</v>
      </c>
      <c r="G2261" s="412"/>
      <c r="H2261" s="411"/>
      <c r="I2261" s="410"/>
      <c r="J2261" s="409" t="s">
        <v>4893</v>
      </c>
      <c r="K2261" s="408"/>
      <c r="L2261" s="407"/>
      <c r="M2261" s="406"/>
      <c r="P2261" s="405"/>
      <c r="R2261" s="405"/>
    </row>
    <row r="2262" spans="1:18" s="396" customFormat="1" ht="22.5">
      <c r="A2262" s="784">
        <v>449</v>
      </c>
      <c r="B2262" s="437" t="s">
        <v>76</v>
      </c>
      <c r="C2262" s="438" t="s">
        <v>78</v>
      </c>
      <c r="D2262" s="437" t="s">
        <v>23</v>
      </c>
      <c r="E2262" s="772" t="s">
        <v>80</v>
      </c>
      <c r="F2262" s="772"/>
      <c r="G2262" s="772" t="s">
        <v>71</v>
      </c>
      <c r="H2262" s="773"/>
      <c r="I2262" s="436"/>
      <c r="J2262" s="435"/>
      <c r="K2262" s="435"/>
      <c r="L2262" s="435"/>
      <c r="M2262" s="434"/>
      <c r="P2262" s="405"/>
      <c r="R2262" s="405"/>
    </row>
    <row r="2263" spans="1:18" s="396" customFormat="1" ht="45">
      <c r="A2263" s="785"/>
      <c r="B2263" s="433" t="s">
        <v>5073</v>
      </c>
      <c r="C2263" s="433" t="s">
        <v>5072</v>
      </c>
      <c r="D2263" s="432">
        <v>43913</v>
      </c>
      <c r="E2263" s="431"/>
      <c r="F2263" s="430" t="s">
        <v>5071</v>
      </c>
      <c r="G2263" s="774" t="s">
        <v>4983</v>
      </c>
      <c r="H2263" s="775"/>
      <c r="I2263" s="776"/>
      <c r="J2263" s="429" t="s">
        <v>6</v>
      </c>
      <c r="K2263" s="428"/>
      <c r="L2263" s="425" t="s">
        <v>3</v>
      </c>
      <c r="M2263" s="427">
        <v>1216</v>
      </c>
      <c r="P2263" s="405"/>
      <c r="R2263" s="405"/>
    </row>
    <row r="2264" spans="1:18" s="396" customFormat="1" ht="22.5">
      <c r="A2264" s="785"/>
      <c r="B2264" s="394" t="s">
        <v>77</v>
      </c>
      <c r="C2264" s="374" t="s">
        <v>79</v>
      </c>
      <c r="D2264" s="394" t="s">
        <v>22</v>
      </c>
      <c r="E2264" s="758" t="s">
        <v>81</v>
      </c>
      <c r="F2264" s="758"/>
      <c r="G2264" s="777"/>
      <c r="H2264" s="778"/>
      <c r="I2264" s="779"/>
      <c r="J2264" s="426" t="s">
        <v>17</v>
      </c>
      <c r="K2264" s="425"/>
      <c r="L2264" s="419" t="s">
        <v>3</v>
      </c>
      <c r="M2264" s="424">
        <v>3500</v>
      </c>
      <c r="P2264" s="405"/>
      <c r="R2264" s="405"/>
    </row>
    <row r="2265" spans="1:18" s="396" customFormat="1">
      <c r="A2265" s="785"/>
      <c r="B2265" s="394"/>
      <c r="C2265" s="374"/>
      <c r="D2265" s="394"/>
      <c r="E2265" s="394"/>
      <c r="F2265" s="394"/>
      <c r="G2265" s="423"/>
      <c r="H2265" s="422"/>
      <c r="I2265" s="421"/>
      <c r="J2265" s="420" t="s">
        <v>5</v>
      </c>
      <c r="K2265" s="419"/>
      <c r="L2265" s="419" t="s">
        <v>3</v>
      </c>
      <c r="M2265" s="418">
        <v>596</v>
      </c>
      <c r="P2265" s="405"/>
      <c r="R2265" s="405"/>
    </row>
    <row r="2266" spans="1:18" s="396" customFormat="1" ht="23.25" thickBot="1">
      <c r="A2266" s="786"/>
      <c r="B2266" s="417" t="s">
        <v>2068</v>
      </c>
      <c r="C2266" s="416" t="s">
        <v>4983</v>
      </c>
      <c r="D2266" s="415">
        <v>43917</v>
      </c>
      <c r="E2266" s="414" t="s">
        <v>4</v>
      </c>
      <c r="F2266" s="413" t="s">
        <v>5070</v>
      </c>
      <c r="G2266" s="412"/>
      <c r="H2266" s="411"/>
      <c r="I2266" s="410"/>
      <c r="J2266" s="409" t="s">
        <v>4893</v>
      </c>
      <c r="K2266" s="408"/>
      <c r="L2266" s="407"/>
      <c r="M2266" s="406"/>
      <c r="P2266" s="405"/>
      <c r="R2266" s="405"/>
    </row>
    <row r="2267" spans="1:18" s="396" customFormat="1" ht="22.5">
      <c r="A2267" s="784">
        <v>450</v>
      </c>
      <c r="B2267" s="437" t="s">
        <v>76</v>
      </c>
      <c r="C2267" s="438" t="s">
        <v>78</v>
      </c>
      <c r="D2267" s="437" t="s">
        <v>23</v>
      </c>
      <c r="E2267" s="772" t="s">
        <v>80</v>
      </c>
      <c r="F2267" s="772"/>
      <c r="G2267" s="772" t="s">
        <v>71</v>
      </c>
      <c r="H2267" s="773"/>
      <c r="I2267" s="436"/>
      <c r="J2267" s="435"/>
      <c r="K2267" s="435"/>
      <c r="L2267" s="435"/>
      <c r="M2267" s="434"/>
      <c r="P2267" s="405"/>
      <c r="R2267" s="405"/>
    </row>
    <row r="2268" spans="1:18" s="396" customFormat="1" ht="67.5">
      <c r="A2268" s="785"/>
      <c r="B2268" s="433" t="s">
        <v>5069</v>
      </c>
      <c r="C2268" s="433" t="s">
        <v>5068</v>
      </c>
      <c r="D2268" s="432">
        <v>43776</v>
      </c>
      <c r="E2268" s="431"/>
      <c r="F2268" s="430" t="s">
        <v>5067</v>
      </c>
      <c r="G2268" s="774" t="s">
        <v>3054</v>
      </c>
      <c r="H2268" s="775"/>
      <c r="I2268" s="776"/>
      <c r="J2268" s="429" t="s">
        <v>6</v>
      </c>
      <c r="K2268" s="428"/>
      <c r="L2268" s="425" t="s">
        <v>3</v>
      </c>
      <c r="M2268" s="427">
        <v>164</v>
      </c>
      <c r="P2268" s="405"/>
      <c r="R2268" s="405"/>
    </row>
    <row r="2269" spans="1:18" s="396" customFormat="1" ht="22.5">
      <c r="A2269" s="785"/>
      <c r="B2269" s="394" t="s">
        <v>77</v>
      </c>
      <c r="C2269" s="374" t="s">
        <v>79</v>
      </c>
      <c r="D2269" s="394" t="s">
        <v>22</v>
      </c>
      <c r="E2269" s="758" t="s">
        <v>81</v>
      </c>
      <c r="F2269" s="758"/>
      <c r="G2269" s="777"/>
      <c r="H2269" s="778"/>
      <c r="I2269" s="779"/>
      <c r="J2269" s="426" t="s">
        <v>17</v>
      </c>
      <c r="K2269" s="425"/>
      <c r="L2269" s="419" t="s">
        <v>3</v>
      </c>
      <c r="M2269" s="424">
        <v>406.6</v>
      </c>
      <c r="P2269" s="405"/>
      <c r="R2269" s="405"/>
    </row>
    <row r="2270" spans="1:18" s="396" customFormat="1">
      <c r="A2270" s="785"/>
      <c r="B2270" s="394"/>
      <c r="C2270" s="374"/>
      <c r="D2270" s="394"/>
      <c r="E2270" s="394"/>
      <c r="F2270" s="394"/>
      <c r="G2270" s="423"/>
      <c r="H2270" s="422"/>
      <c r="I2270" s="421"/>
      <c r="J2270" s="420" t="s">
        <v>5</v>
      </c>
      <c r="K2270" s="419"/>
      <c r="L2270" s="419"/>
      <c r="M2270" s="418"/>
      <c r="P2270" s="405"/>
      <c r="R2270" s="405"/>
    </row>
    <row r="2271" spans="1:18" s="396" customFormat="1" ht="23.25" thickBot="1">
      <c r="A2271" s="786"/>
      <c r="B2271" s="417" t="s">
        <v>5066</v>
      </c>
      <c r="C2271" s="416" t="s">
        <v>3054</v>
      </c>
      <c r="D2271" s="415">
        <v>43777</v>
      </c>
      <c r="E2271" s="414" t="s">
        <v>4</v>
      </c>
      <c r="F2271" s="413" t="s">
        <v>5065</v>
      </c>
      <c r="G2271" s="412"/>
      <c r="H2271" s="411"/>
      <c r="I2271" s="410"/>
      <c r="J2271" s="409" t="s">
        <v>4893</v>
      </c>
      <c r="K2271" s="408"/>
      <c r="L2271" s="407"/>
      <c r="M2271" s="406"/>
      <c r="P2271" s="405"/>
      <c r="R2271" s="405"/>
    </row>
    <row r="2272" spans="1:18" s="396" customFormat="1" ht="22.5">
      <c r="A2272" s="784">
        <v>451</v>
      </c>
      <c r="B2272" s="437" t="s">
        <v>76</v>
      </c>
      <c r="C2272" s="438" t="s">
        <v>78</v>
      </c>
      <c r="D2272" s="437" t="s">
        <v>23</v>
      </c>
      <c r="E2272" s="772" t="s">
        <v>80</v>
      </c>
      <c r="F2272" s="772"/>
      <c r="G2272" s="772" t="s">
        <v>71</v>
      </c>
      <c r="H2272" s="773"/>
      <c r="I2272" s="436"/>
      <c r="J2272" s="435"/>
      <c r="K2272" s="435"/>
      <c r="L2272" s="435"/>
      <c r="M2272" s="434"/>
      <c r="P2272" s="405"/>
      <c r="R2272" s="405"/>
    </row>
    <row r="2273" spans="1:18" s="396" customFormat="1" ht="45">
      <c r="A2273" s="785"/>
      <c r="B2273" s="433" t="s">
        <v>5064</v>
      </c>
      <c r="C2273" s="433" t="s">
        <v>5063</v>
      </c>
      <c r="D2273" s="432">
        <v>43740</v>
      </c>
      <c r="E2273" s="431"/>
      <c r="F2273" s="430" t="s">
        <v>4965</v>
      </c>
      <c r="G2273" s="774" t="s">
        <v>4953</v>
      </c>
      <c r="H2273" s="775"/>
      <c r="I2273" s="776"/>
      <c r="J2273" s="429" t="s">
        <v>6</v>
      </c>
      <c r="K2273" s="428"/>
      <c r="L2273" s="425" t="s">
        <v>3</v>
      </c>
      <c r="M2273" s="427">
        <v>274</v>
      </c>
      <c r="P2273" s="405"/>
      <c r="R2273" s="405"/>
    </row>
    <row r="2274" spans="1:18" s="396" customFormat="1" ht="22.5">
      <c r="A2274" s="785"/>
      <c r="B2274" s="394" t="s">
        <v>77</v>
      </c>
      <c r="C2274" s="374" t="s">
        <v>79</v>
      </c>
      <c r="D2274" s="394" t="s">
        <v>22</v>
      </c>
      <c r="E2274" s="758" t="s">
        <v>81</v>
      </c>
      <c r="F2274" s="758"/>
      <c r="G2274" s="777"/>
      <c r="H2274" s="778"/>
      <c r="I2274" s="779"/>
      <c r="J2274" s="426" t="s">
        <v>17</v>
      </c>
      <c r="K2274" s="425"/>
      <c r="L2274" s="419" t="s">
        <v>3</v>
      </c>
      <c r="M2274" s="424">
        <v>377.6</v>
      </c>
      <c r="P2274" s="405"/>
      <c r="R2274" s="405"/>
    </row>
    <row r="2275" spans="1:18" s="396" customFormat="1">
      <c r="A2275" s="785"/>
      <c r="B2275" s="394"/>
      <c r="C2275" s="374"/>
      <c r="D2275" s="394"/>
      <c r="E2275" s="394"/>
      <c r="F2275" s="394"/>
      <c r="G2275" s="423"/>
      <c r="H2275" s="422"/>
      <c r="I2275" s="421"/>
      <c r="J2275" s="420" t="s">
        <v>5</v>
      </c>
      <c r="K2275" s="419"/>
      <c r="L2275" s="419"/>
      <c r="M2275" s="418"/>
      <c r="P2275" s="405"/>
      <c r="R2275" s="405"/>
    </row>
    <row r="2276" spans="1:18" s="396" customFormat="1" ht="23.25" thickBot="1">
      <c r="A2276" s="786"/>
      <c r="B2276" s="417" t="s">
        <v>5062</v>
      </c>
      <c r="C2276" s="416" t="s">
        <v>4953</v>
      </c>
      <c r="D2276" s="415">
        <v>43741</v>
      </c>
      <c r="E2276" s="414" t="s">
        <v>4</v>
      </c>
      <c r="F2276" s="413" t="s">
        <v>5061</v>
      </c>
      <c r="G2276" s="412"/>
      <c r="H2276" s="411"/>
      <c r="I2276" s="410"/>
      <c r="J2276" s="409" t="s">
        <v>4893</v>
      </c>
      <c r="K2276" s="408"/>
      <c r="L2276" s="407"/>
      <c r="M2276" s="406"/>
      <c r="P2276" s="405"/>
      <c r="R2276" s="405"/>
    </row>
    <row r="2277" spans="1:18" s="396" customFormat="1" ht="22.5">
      <c r="A2277" s="784">
        <v>452</v>
      </c>
      <c r="B2277" s="437" t="s">
        <v>76</v>
      </c>
      <c r="C2277" s="438" t="s">
        <v>78</v>
      </c>
      <c r="D2277" s="437" t="s">
        <v>23</v>
      </c>
      <c r="E2277" s="772" t="s">
        <v>80</v>
      </c>
      <c r="F2277" s="772"/>
      <c r="G2277" s="772" t="s">
        <v>71</v>
      </c>
      <c r="H2277" s="773"/>
      <c r="I2277" s="436"/>
      <c r="J2277" s="435"/>
      <c r="K2277" s="435"/>
      <c r="L2277" s="435"/>
      <c r="M2277" s="434"/>
      <c r="P2277" s="405"/>
      <c r="R2277" s="405"/>
    </row>
    <row r="2278" spans="1:18" s="396" customFormat="1" ht="22.5">
      <c r="A2278" s="785"/>
      <c r="B2278" s="433" t="s">
        <v>5058</v>
      </c>
      <c r="C2278" s="433" t="s">
        <v>5060</v>
      </c>
      <c r="D2278" s="432">
        <v>43743</v>
      </c>
      <c r="E2278" s="431"/>
      <c r="F2278" s="430" t="s">
        <v>5051</v>
      </c>
      <c r="G2278" s="774" t="s">
        <v>4973</v>
      </c>
      <c r="H2278" s="775"/>
      <c r="I2278" s="776"/>
      <c r="J2278" s="429" t="s">
        <v>6</v>
      </c>
      <c r="K2278" s="428"/>
      <c r="L2278" s="425" t="s">
        <v>3</v>
      </c>
      <c r="M2278" s="427">
        <v>2533</v>
      </c>
      <c r="P2278" s="405"/>
      <c r="R2278" s="405"/>
    </row>
    <row r="2279" spans="1:18" s="396" customFormat="1" ht="22.5">
      <c r="A2279" s="785"/>
      <c r="B2279" s="394" t="s">
        <v>77</v>
      </c>
      <c r="C2279" s="374" t="s">
        <v>79</v>
      </c>
      <c r="D2279" s="394" t="s">
        <v>22</v>
      </c>
      <c r="E2279" s="758" t="s">
        <v>81</v>
      </c>
      <c r="F2279" s="758"/>
      <c r="G2279" s="777"/>
      <c r="H2279" s="778"/>
      <c r="I2279" s="779"/>
      <c r="J2279" s="426" t="s">
        <v>17</v>
      </c>
      <c r="K2279" s="425"/>
      <c r="L2279" s="419" t="s">
        <v>3</v>
      </c>
      <c r="M2279" s="424">
        <v>2258.63</v>
      </c>
      <c r="P2279" s="405"/>
      <c r="R2279" s="405"/>
    </row>
    <row r="2280" spans="1:18" s="396" customFormat="1">
      <c r="A2280" s="785"/>
      <c r="B2280" s="394"/>
      <c r="C2280" s="374"/>
      <c r="D2280" s="394"/>
      <c r="E2280" s="394"/>
      <c r="F2280" s="394"/>
      <c r="G2280" s="423"/>
      <c r="H2280" s="422"/>
      <c r="I2280" s="421"/>
      <c r="J2280" s="420" t="s">
        <v>5</v>
      </c>
      <c r="K2280" s="419"/>
      <c r="L2280" s="419" t="s">
        <v>3</v>
      </c>
      <c r="M2280" s="418">
        <v>1168.5</v>
      </c>
      <c r="P2280" s="405"/>
      <c r="R2280" s="405"/>
    </row>
    <row r="2281" spans="1:18" s="396" customFormat="1" ht="13.5" thickBot="1">
      <c r="A2281" s="786"/>
      <c r="B2281" s="417" t="s">
        <v>4896</v>
      </c>
      <c r="C2281" s="416" t="s">
        <v>4973</v>
      </c>
      <c r="D2281" s="415">
        <v>43762</v>
      </c>
      <c r="E2281" s="414" t="s">
        <v>4</v>
      </c>
      <c r="F2281" s="413" t="s">
        <v>5059</v>
      </c>
      <c r="G2281" s="412"/>
      <c r="H2281" s="411"/>
      <c r="I2281" s="410"/>
      <c r="J2281" s="409" t="s">
        <v>4893</v>
      </c>
      <c r="K2281" s="408"/>
      <c r="L2281" s="407"/>
      <c r="M2281" s="406"/>
      <c r="P2281" s="405"/>
      <c r="R2281" s="405"/>
    </row>
    <row r="2282" spans="1:18" s="396" customFormat="1" ht="22.5">
      <c r="A2282" s="784">
        <v>453</v>
      </c>
      <c r="B2282" s="437" t="s">
        <v>76</v>
      </c>
      <c r="C2282" s="438" t="s">
        <v>78</v>
      </c>
      <c r="D2282" s="437" t="s">
        <v>23</v>
      </c>
      <c r="E2282" s="772" t="s">
        <v>80</v>
      </c>
      <c r="F2282" s="772"/>
      <c r="G2282" s="772" t="s">
        <v>71</v>
      </c>
      <c r="H2282" s="773"/>
      <c r="I2282" s="436"/>
      <c r="J2282" s="435"/>
      <c r="K2282" s="435"/>
      <c r="L2282" s="435"/>
      <c r="M2282" s="434"/>
      <c r="P2282" s="405"/>
      <c r="R2282" s="405"/>
    </row>
    <row r="2283" spans="1:18" s="396" customFormat="1" ht="22.5">
      <c r="A2283" s="785"/>
      <c r="B2283" s="433" t="s">
        <v>5058</v>
      </c>
      <c r="C2283" s="433" t="s">
        <v>5057</v>
      </c>
      <c r="D2283" s="432">
        <v>43882</v>
      </c>
      <c r="E2283" s="431"/>
      <c r="F2283" s="430" t="s">
        <v>5051</v>
      </c>
      <c r="G2283" s="774" t="s">
        <v>4973</v>
      </c>
      <c r="H2283" s="775"/>
      <c r="I2283" s="776"/>
      <c r="J2283" s="429" t="s">
        <v>6</v>
      </c>
      <c r="K2283" s="428"/>
      <c r="L2283" s="425" t="s">
        <v>3</v>
      </c>
      <c r="M2283" s="427">
        <v>1159</v>
      </c>
      <c r="P2283" s="405"/>
      <c r="R2283" s="405"/>
    </row>
    <row r="2284" spans="1:18" s="396" customFormat="1" ht="22.5">
      <c r="A2284" s="785"/>
      <c r="B2284" s="394" t="s">
        <v>77</v>
      </c>
      <c r="C2284" s="374" t="s">
        <v>79</v>
      </c>
      <c r="D2284" s="394" t="s">
        <v>22</v>
      </c>
      <c r="E2284" s="758" t="s">
        <v>81</v>
      </c>
      <c r="F2284" s="758"/>
      <c r="G2284" s="777"/>
      <c r="H2284" s="778"/>
      <c r="I2284" s="779"/>
      <c r="J2284" s="426" t="s">
        <v>17</v>
      </c>
      <c r="K2284" s="425"/>
      <c r="L2284" s="419" t="s">
        <v>3</v>
      </c>
      <c r="M2284" s="424">
        <v>2158</v>
      </c>
      <c r="P2284" s="405"/>
      <c r="R2284" s="405"/>
    </row>
    <row r="2285" spans="1:18" s="396" customFormat="1">
      <c r="A2285" s="785"/>
      <c r="B2285" s="394"/>
      <c r="C2285" s="374"/>
      <c r="D2285" s="394"/>
      <c r="E2285" s="394"/>
      <c r="F2285" s="394"/>
      <c r="G2285" s="423"/>
      <c r="H2285" s="422"/>
      <c r="I2285" s="421"/>
      <c r="J2285" s="420" t="s">
        <v>5</v>
      </c>
      <c r="K2285" s="419"/>
      <c r="L2285" s="419"/>
      <c r="M2285" s="418"/>
      <c r="P2285" s="405"/>
      <c r="R2285" s="405"/>
    </row>
    <row r="2286" spans="1:18" s="396" customFormat="1" ht="13.5" thickBot="1">
      <c r="A2286" s="786"/>
      <c r="B2286" s="417" t="s">
        <v>4896</v>
      </c>
      <c r="C2286" s="416" t="s">
        <v>4973</v>
      </c>
      <c r="D2286" s="415">
        <v>43890</v>
      </c>
      <c r="E2286" s="414" t="s">
        <v>4</v>
      </c>
      <c r="F2286" s="413" t="s">
        <v>5056</v>
      </c>
      <c r="G2286" s="412"/>
      <c r="H2286" s="411"/>
      <c r="I2286" s="410"/>
      <c r="J2286" s="409" t="s">
        <v>4893</v>
      </c>
      <c r="K2286" s="408"/>
      <c r="L2286" s="407"/>
      <c r="M2286" s="406"/>
      <c r="P2286" s="405"/>
      <c r="R2286" s="405"/>
    </row>
    <row r="2287" spans="1:18" s="396" customFormat="1" ht="22.5">
      <c r="A2287" s="784">
        <v>454</v>
      </c>
      <c r="B2287" s="437" t="s">
        <v>76</v>
      </c>
      <c r="C2287" s="438" t="s">
        <v>78</v>
      </c>
      <c r="D2287" s="437" t="s">
        <v>23</v>
      </c>
      <c r="E2287" s="772" t="s">
        <v>80</v>
      </c>
      <c r="F2287" s="772"/>
      <c r="G2287" s="772" t="s">
        <v>71</v>
      </c>
      <c r="H2287" s="773"/>
      <c r="I2287" s="436"/>
      <c r="J2287" s="435"/>
      <c r="K2287" s="435"/>
      <c r="L2287" s="435"/>
      <c r="M2287" s="434"/>
      <c r="P2287" s="405"/>
      <c r="R2287" s="405"/>
    </row>
    <row r="2288" spans="1:18" s="396" customFormat="1" ht="33.75">
      <c r="A2288" s="785"/>
      <c r="B2288" s="433" t="s">
        <v>5053</v>
      </c>
      <c r="C2288" s="433" t="s">
        <v>5055</v>
      </c>
      <c r="D2288" s="432">
        <v>43743</v>
      </c>
      <c r="E2288" s="431"/>
      <c r="F2288" s="430" t="s">
        <v>5051</v>
      </c>
      <c r="G2288" s="774" t="s">
        <v>4973</v>
      </c>
      <c r="H2288" s="775"/>
      <c r="I2288" s="776"/>
      <c r="J2288" s="429" t="s">
        <v>6</v>
      </c>
      <c r="K2288" s="428"/>
      <c r="L2288" s="425" t="s">
        <v>3</v>
      </c>
      <c r="M2288" s="427">
        <v>1908</v>
      </c>
      <c r="P2288" s="405"/>
      <c r="R2288" s="405"/>
    </row>
    <row r="2289" spans="1:18" s="396" customFormat="1" ht="22.5">
      <c r="A2289" s="785"/>
      <c r="B2289" s="394" t="s">
        <v>77</v>
      </c>
      <c r="C2289" s="374" t="s">
        <v>79</v>
      </c>
      <c r="D2289" s="394" t="s">
        <v>22</v>
      </c>
      <c r="E2289" s="758" t="s">
        <v>81</v>
      </c>
      <c r="F2289" s="758"/>
      <c r="G2289" s="777"/>
      <c r="H2289" s="778"/>
      <c r="I2289" s="779"/>
      <c r="J2289" s="426" t="s">
        <v>17</v>
      </c>
      <c r="K2289" s="425"/>
      <c r="L2289" s="419" t="s">
        <v>3</v>
      </c>
      <c r="M2289" s="424">
        <v>2171.4299999999998</v>
      </c>
      <c r="P2289" s="405"/>
      <c r="R2289" s="405"/>
    </row>
    <row r="2290" spans="1:18" s="396" customFormat="1">
      <c r="A2290" s="785"/>
      <c r="B2290" s="394"/>
      <c r="C2290" s="374"/>
      <c r="D2290" s="394"/>
      <c r="E2290" s="394"/>
      <c r="F2290" s="394"/>
      <c r="G2290" s="423"/>
      <c r="H2290" s="422"/>
      <c r="I2290" s="421"/>
      <c r="J2290" s="420" t="s">
        <v>5</v>
      </c>
      <c r="K2290" s="419"/>
      <c r="L2290" s="419"/>
      <c r="M2290" s="418"/>
      <c r="P2290" s="405"/>
      <c r="R2290" s="405"/>
    </row>
    <row r="2291" spans="1:18" s="396" customFormat="1" ht="13.5" thickBot="1">
      <c r="A2291" s="786"/>
      <c r="B2291" s="417" t="s">
        <v>3449</v>
      </c>
      <c r="C2291" s="416" t="s">
        <v>4973</v>
      </c>
      <c r="D2291" s="415">
        <v>43757</v>
      </c>
      <c r="E2291" s="414" t="s">
        <v>4</v>
      </c>
      <c r="F2291" s="413" t="s">
        <v>5054</v>
      </c>
      <c r="G2291" s="412"/>
      <c r="H2291" s="411"/>
      <c r="I2291" s="410"/>
      <c r="J2291" s="409" t="s">
        <v>4893</v>
      </c>
      <c r="K2291" s="408"/>
      <c r="L2291" s="407"/>
      <c r="M2291" s="406"/>
      <c r="P2291" s="405"/>
      <c r="R2291" s="405"/>
    </row>
    <row r="2292" spans="1:18" s="396" customFormat="1" ht="22.5">
      <c r="A2292" s="784">
        <v>455</v>
      </c>
      <c r="B2292" s="437" t="s">
        <v>76</v>
      </c>
      <c r="C2292" s="438" t="s">
        <v>78</v>
      </c>
      <c r="D2292" s="437" t="s">
        <v>23</v>
      </c>
      <c r="E2292" s="772" t="s">
        <v>80</v>
      </c>
      <c r="F2292" s="772"/>
      <c r="G2292" s="772" t="s">
        <v>71</v>
      </c>
      <c r="H2292" s="773"/>
      <c r="I2292" s="436"/>
      <c r="J2292" s="435"/>
      <c r="K2292" s="435"/>
      <c r="L2292" s="435"/>
      <c r="M2292" s="434"/>
      <c r="P2292" s="405"/>
      <c r="R2292" s="405"/>
    </row>
    <row r="2293" spans="1:18" s="396" customFormat="1" ht="90">
      <c r="A2293" s="785"/>
      <c r="B2293" s="433" t="s">
        <v>5053</v>
      </c>
      <c r="C2293" s="433" t="s">
        <v>5052</v>
      </c>
      <c r="D2293" s="432">
        <v>43882</v>
      </c>
      <c r="E2293" s="431"/>
      <c r="F2293" s="430" t="s">
        <v>5051</v>
      </c>
      <c r="G2293" s="774" t="s">
        <v>4973</v>
      </c>
      <c r="H2293" s="775"/>
      <c r="I2293" s="776"/>
      <c r="J2293" s="429" t="s">
        <v>6</v>
      </c>
      <c r="K2293" s="428"/>
      <c r="L2293" s="425" t="s">
        <v>3</v>
      </c>
      <c r="M2293" s="427">
        <v>3180</v>
      </c>
      <c r="P2293" s="405"/>
      <c r="R2293" s="405"/>
    </row>
    <row r="2294" spans="1:18" s="396" customFormat="1" ht="22.5">
      <c r="A2294" s="785"/>
      <c r="B2294" s="394" t="s">
        <v>77</v>
      </c>
      <c r="C2294" s="374" t="s">
        <v>79</v>
      </c>
      <c r="D2294" s="394" t="s">
        <v>22</v>
      </c>
      <c r="E2294" s="758" t="s">
        <v>81</v>
      </c>
      <c r="F2294" s="758"/>
      <c r="G2294" s="777"/>
      <c r="H2294" s="778"/>
      <c r="I2294" s="779"/>
      <c r="J2294" s="426" t="s">
        <v>17</v>
      </c>
      <c r="K2294" s="425"/>
      <c r="L2294" s="419" t="s">
        <v>3</v>
      </c>
      <c r="M2294" s="424">
        <v>1888</v>
      </c>
      <c r="P2294" s="405"/>
      <c r="R2294" s="405"/>
    </row>
    <row r="2295" spans="1:18" s="396" customFormat="1">
      <c r="A2295" s="785"/>
      <c r="B2295" s="394"/>
      <c r="C2295" s="374"/>
      <c r="D2295" s="394"/>
      <c r="E2295" s="394"/>
      <c r="F2295" s="394"/>
      <c r="G2295" s="423"/>
      <c r="H2295" s="422"/>
      <c r="I2295" s="421"/>
      <c r="J2295" s="420" t="s">
        <v>5</v>
      </c>
      <c r="K2295" s="419"/>
      <c r="L2295" s="419"/>
      <c r="M2295" s="418"/>
      <c r="P2295" s="405"/>
      <c r="R2295" s="405"/>
    </row>
    <row r="2296" spans="1:18" s="396" customFormat="1" ht="13.5" thickBot="1">
      <c r="A2296" s="786"/>
      <c r="B2296" s="417" t="s">
        <v>3449</v>
      </c>
      <c r="C2296" s="416" t="s">
        <v>4973</v>
      </c>
      <c r="D2296" s="415">
        <v>43895</v>
      </c>
      <c r="E2296" s="414" t="s">
        <v>4</v>
      </c>
      <c r="F2296" s="413" t="s">
        <v>5050</v>
      </c>
      <c r="G2296" s="412"/>
      <c r="H2296" s="411"/>
      <c r="I2296" s="410"/>
      <c r="J2296" s="409" t="s">
        <v>4893</v>
      </c>
      <c r="K2296" s="408"/>
      <c r="L2296" s="407"/>
      <c r="M2296" s="406"/>
      <c r="P2296" s="405"/>
      <c r="R2296" s="405"/>
    </row>
    <row r="2297" spans="1:18" s="396" customFormat="1" ht="22.5">
      <c r="A2297" s="784">
        <v>456</v>
      </c>
      <c r="B2297" s="437" t="s">
        <v>76</v>
      </c>
      <c r="C2297" s="438" t="s">
        <v>78</v>
      </c>
      <c r="D2297" s="437" t="s">
        <v>23</v>
      </c>
      <c r="E2297" s="772" t="s">
        <v>80</v>
      </c>
      <c r="F2297" s="772"/>
      <c r="G2297" s="772" t="s">
        <v>71</v>
      </c>
      <c r="H2297" s="773"/>
      <c r="I2297" s="436"/>
      <c r="J2297" s="435"/>
      <c r="K2297" s="435"/>
      <c r="L2297" s="435"/>
      <c r="M2297" s="434"/>
      <c r="P2297" s="405"/>
      <c r="R2297" s="405"/>
    </row>
    <row r="2298" spans="1:18" s="396" customFormat="1" ht="33.75">
      <c r="A2298" s="785"/>
      <c r="B2298" s="433" t="s">
        <v>5049</v>
      </c>
      <c r="C2298" s="433" t="s">
        <v>5048</v>
      </c>
      <c r="D2298" s="432">
        <v>43748</v>
      </c>
      <c r="E2298" s="431"/>
      <c r="F2298" s="430" t="s">
        <v>5032</v>
      </c>
      <c r="G2298" s="774" t="s">
        <v>4973</v>
      </c>
      <c r="H2298" s="775"/>
      <c r="I2298" s="776"/>
      <c r="J2298" s="429" t="s">
        <v>6</v>
      </c>
      <c r="K2298" s="428"/>
      <c r="L2298" s="425" t="s">
        <v>3</v>
      </c>
      <c r="M2298" s="427">
        <v>1440</v>
      </c>
      <c r="P2298" s="405"/>
      <c r="R2298" s="405"/>
    </row>
    <row r="2299" spans="1:18" s="396" customFormat="1" ht="22.5">
      <c r="A2299" s="785"/>
      <c r="B2299" s="394" t="s">
        <v>77</v>
      </c>
      <c r="C2299" s="374" t="s">
        <v>79</v>
      </c>
      <c r="D2299" s="394" t="s">
        <v>22</v>
      </c>
      <c r="E2299" s="758" t="s">
        <v>81</v>
      </c>
      <c r="F2299" s="758"/>
      <c r="G2299" s="777"/>
      <c r="H2299" s="778"/>
      <c r="I2299" s="779"/>
      <c r="J2299" s="426" t="s">
        <v>17</v>
      </c>
      <c r="K2299" s="425"/>
      <c r="L2299" s="419" t="s">
        <v>3</v>
      </c>
      <c r="M2299" s="424">
        <v>2152.0100000000002</v>
      </c>
      <c r="P2299" s="405"/>
      <c r="R2299" s="405"/>
    </row>
    <row r="2300" spans="1:18" s="396" customFormat="1">
      <c r="A2300" s="785"/>
      <c r="B2300" s="394"/>
      <c r="C2300" s="374"/>
      <c r="D2300" s="394"/>
      <c r="E2300" s="394"/>
      <c r="F2300" s="394"/>
      <c r="G2300" s="423"/>
      <c r="H2300" s="422"/>
      <c r="I2300" s="421"/>
      <c r="J2300" s="420" t="s">
        <v>5</v>
      </c>
      <c r="K2300" s="419"/>
      <c r="L2300" s="419"/>
      <c r="M2300" s="418"/>
      <c r="P2300" s="405"/>
      <c r="R2300" s="405"/>
    </row>
    <row r="2301" spans="1:18" s="396" customFormat="1" ht="13.5" thickBot="1">
      <c r="A2301" s="786"/>
      <c r="B2301" s="417" t="s">
        <v>2015</v>
      </c>
      <c r="C2301" s="416" t="s">
        <v>4973</v>
      </c>
      <c r="D2301" s="415">
        <v>43756</v>
      </c>
      <c r="E2301" s="414" t="s">
        <v>4</v>
      </c>
      <c r="F2301" s="413" t="s">
        <v>5031</v>
      </c>
      <c r="G2301" s="412"/>
      <c r="H2301" s="411"/>
      <c r="I2301" s="410"/>
      <c r="J2301" s="409" t="s">
        <v>4893</v>
      </c>
      <c r="K2301" s="408"/>
      <c r="L2301" s="407"/>
      <c r="M2301" s="424"/>
      <c r="P2301" s="405"/>
      <c r="R2301" s="405"/>
    </row>
    <row r="2302" spans="1:18" s="396" customFormat="1" ht="22.5">
      <c r="A2302" s="784">
        <v>457</v>
      </c>
      <c r="B2302" s="437" t="s">
        <v>76</v>
      </c>
      <c r="C2302" s="438" t="s">
        <v>78</v>
      </c>
      <c r="D2302" s="437" t="s">
        <v>23</v>
      </c>
      <c r="E2302" s="772" t="s">
        <v>80</v>
      </c>
      <c r="F2302" s="772"/>
      <c r="G2302" s="772" t="s">
        <v>71</v>
      </c>
      <c r="H2302" s="773"/>
      <c r="I2302" s="436"/>
      <c r="J2302" s="435"/>
      <c r="K2302" s="435"/>
      <c r="L2302" s="435"/>
      <c r="M2302" s="434"/>
      <c r="P2302" s="405"/>
      <c r="R2302" s="405"/>
    </row>
    <row r="2303" spans="1:18" s="396" customFormat="1" ht="33.75">
      <c r="A2303" s="785"/>
      <c r="B2303" s="433" t="s">
        <v>5039</v>
      </c>
      <c r="C2303" s="433" t="s">
        <v>5047</v>
      </c>
      <c r="D2303" s="432">
        <v>43786</v>
      </c>
      <c r="E2303" s="431"/>
      <c r="F2303" s="430" t="s">
        <v>5046</v>
      </c>
      <c r="G2303" s="774" t="s">
        <v>4973</v>
      </c>
      <c r="H2303" s="775"/>
      <c r="I2303" s="776"/>
      <c r="J2303" s="429" t="s">
        <v>6</v>
      </c>
      <c r="K2303" s="428"/>
      <c r="L2303" s="425"/>
      <c r="M2303" s="427"/>
      <c r="P2303" s="405"/>
      <c r="R2303" s="405"/>
    </row>
    <row r="2304" spans="1:18" s="396" customFormat="1" ht="22.5">
      <c r="A2304" s="785"/>
      <c r="B2304" s="394" t="s">
        <v>77</v>
      </c>
      <c r="C2304" s="374" t="s">
        <v>79</v>
      </c>
      <c r="D2304" s="394" t="s">
        <v>22</v>
      </c>
      <c r="E2304" s="758" t="s">
        <v>81</v>
      </c>
      <c r="F2304" s="758"/>
      <c r="G2304" s="777"/>
      <c r="H2304" s="778"/>
      <c r="I2304" s="779"/>
      <c r="J2304" s="426" t="s">
        <v>17</v>
      </c>
      <c r="K2304" s="425"/>
      <c r="L2304" s="419" t="s">
        <v>3</v>
      </c>
      <c r="M2304" s="424">
        <v>6070</v>
      </c>
      <c r="P2304" s="405"/>
      <c r="R2304" s="405"/>
    </row>
    <row r="2305" spans="1:18" s="396" customFormat="1">
      <c r="A2305" s="785"/>
      <c r="B2305" s="394"/>
      <c r="C2305" s="374"/>
      <c r="D2305" s="394"/>
      <c r="E2305" s="394"/>
      <c r="F2305" s="394"/>
      <c r="G2305" s="423"/>
      <c r="H2305" s="422"/>
      <c r="I2305" s="421"/>
      <c r="J2305" s="420" t="s">
        <v>5</v>
      </c>
      <c r="K2305" s="419"/>
      <c r="L2305" s="419"/>
      <c r="M2305" s="418"/>
      <c r="P2305" s="405"/>
      <c r="R2305" s="405"/>
    </row>
    <row r="2306" spans="1:18" s="396" customFormat="1" ht="13.5" thickBot="1">
      <c r="A2306" s="786"/>
      <c r="B2306" s="417" t="s">
        <v>5036</v>
      </c>
      <c r="C2306" s="416" t="s">
        <v>4973</v>
      </c>
      <c r="D2306" s="415">
        <v>43792</v>
      </c>
      <c r="E2306" s="414" t="s">
        <v>4</v>
      </c>
      <c r="F2306" s="413" t="s">
        <v>5045</v>
      </c>
      <c r="G2306" s="412"/>
      <c r="H2306" s="411"/>
      <c r="I2306" s="410"/>
      <c r="J2306" s="409" t="s">
        <v>4893</v>
      </c>
      <c r="K2306" s="408"/>
      <c r="L2306" s="407"/>
      <c r="M2306" s="406"/>
      <c r="P2306" s="405"/>
      <c r="R2306" s="405"/>
    </row>
    <row r="2307" spans="1:18" s="396" customFormat="1" ht="22.5">
      <c r="A2307" s="784">
        <v>458</v>
      </c>
      <c r="B2307" s="437" t="s">
        <v>76</v>
      </c>
      <c r="C2307" s="438" t="s">
        <v>78</v>
      </c>
      <c r="D2307" s="437" t="s">
        <v>23</v>
      </c>
      <c r="E2307" s="772" t="s">
        <v>80</v>
      </c>
      <c r="F2307" s="772"/>
      <c r="G2307" s="772" t="s">
        <v>71</v>
      </c>
      <c r="H2307" s="773"/>
      <c r="I2307" s="436"/>
      <c r="J2307" s="435"/>
      <c r="K2307" s="435"/>
      <c r="L2307" s="435"/>
      <c r="M2307" s="434"/>
      <c r="P2307" s="405"/>
      <c r="R2307" s="405"/>
    </row>
    <row r="2308" spans="1:18" s="396" customFormat="1" ht="33.75">
      <c r="A2308" s="785"/>
      <c r="B2308" s="433" t="s">
        <v>5039</v>
      </c>
      <c r="C2308" s="433" t="s">
        <v>5044</v>
      </c>
      <c r="D2308" s="432">
        <v>43800</v>
      </c>
      <c r="E2308" s="431"/>
      <c r="F2308" s="430" t="s">
        <v>4984</v>
      </c>
      <c r="G2308" s="774" t="s">
        <v>4973</v>
      </c>
      <c r="H2308" s="775"/>
      <c r="I2308" s="776"/>
      <c r="J2308" s="429" t="s">
        <v>6</v>
      </c>
      <c r="K2308" s="428"/>
      <c r="L2308" s="425"/>
      <c r="M2308" s="427"/>
      <c r="P2308" s="405"/>
      <c r="R2308" s="405"/>
    </row>
    <row r="2309" spans="1:18" s="396" customFormat="1" ht="22.5">
      <c r="A2309" s="785"/>
      <c r="B2309" s="394" t="s">
        <v>77</v>
      </c>
      <c r="C2309" s="374" t="s">
        <v>79</v>
      </c>
      <c r="D2309" s="394" t="s">
        <v>22</v>
      </c>
      <c r="E2309" s="758" t="s">
        <v>81</v>
      </c>
      <c r="F2309" s="758"/>
      <c r="G2309" s="777"/>
      <c r="H2309" s="778"/>
      <c r="I2309" s="779"/>
      <c r="J2309" s="426" t="s">
        <v>17</v>
      </c>
      <c r="K2309" s="425"/>
      <c r="L2309" s="419" t="s">
        <v>3</v>
      </c>
      <c r="M2309" s="424">
        <v>4830</v>
      </c>
      <c r="P2309" s="405"/>
      <c r="R2309" s="405"/>
    </row>
    <row r="2310" spans="1:18" s="396" customFormat="1">
      <c r="A2310" s="785"/>
      <c r="B2310" s="394"/>
      <c r="C2310" s="374"/>
      <c r="D2310" s="394"/>
      <c r="E2310" s="394"/>
      <c r="F2310" s="394"/>
      <c r="G2310" s="423"/>
      <c r="H2310" s="422"/>
      <c r="I2310" s="421"/>
      <c r="J2310" s="420" t="s">
        <v>5</v>
      </c>
      <c r="K2310" s="419"/>
      <c r="L2310" s="419"/>
      <c r="M2310" s="418"/>
      <c r="P2310" s="405"/>
      <c r="R2310" s="405"/>
    </row>
    <row r="2311" spans="1:18" s="396" customFormat="1" ht="13.5" thickBot="1">
      <c r="A2311" s="786"/>
      <c r="B2311" s="417" t="s">
        <v>5036</v>
      </c>
      <c r="C2311" s="416" t="s">
        <v>4973</v>
      </c>
      <c r="D2311" s="415">
        <v>43804</v>
      </c>
      <c r="E2311" s="414" t="s">
        <v>4</v>
      </c>
      <c r="F2311" s="413" t="s">
        <v>5043</v>
      </c>
      <c r="G2311" s="412"/>
      <c r="H2311" s="411"/>
      <c r="I2311" s="410"/>
      <c r="J2311" s="409" t="s">
        <v>4893</v>
      </c>
      <c r="K2311" s="408"/>
      <c r="L2311" s="407"/>
      <c r="M2311" s="406"/>
      <c r="P2311" s="405"/>
      <c r="R2311" s="405"/>
    </row>
    <row r="2312" spans="1:18" s="396" customFormat="1" ht="22.5">
      <c r="A2312" s="784">
        <v>459</v>
      </c>
      <c r="B2312" s="437" t="s">
        <v>76</v>
      </c>
      <c r="C2312" s="438" t="s">
        <v>78</v>
      </c>
      <c r="D2312" s="437" t="s">
        <v>23</v>
      </c>
      <c r="E2312" s="772" t="s">
        <v>80</v>
      </c>
      <c r="F2312" s="772"/>
      <c r="G2312" s="772" t="s">
        <v>71</v>
      </c>
      <c r="H2312" s="773"/>
      <c r="I2312" s="436"/>
      <c r="J2312" s="435"/>
      <c r="K2312" s="435"/>
      <c r="L2312" s="435"/>
      <c r="M2312" s="434"/>
      <c r="P2312" s="405"/>
      <c r="R2312" s="405"/>
    </row>
    <row r="2313" spans="1:18" s="396" customFormat="1" ht="33.75">
      <c r="A2313" s="785"/>
      <c r="B2313" s="433" t="s">
        <v>5039</v>
      </c>
      <c r="C2313" s="433" t="s">
        <v>5042</v>
      </c>
      <c r="D2313" s="432">
        <v>43854</v>
      </c>
      <c r="E2313" s="431"/>
      <c r="F2313" s="430" t="s">
        <v>5041</v>
      </c>
      <c r="G2313" s="774" t="s">
        <v>4973</v>
      </c>
      <c r="H2313" s="775"/>
      <c r="I2313" s="776"/>
      <c r="J2313" s="429" t="s">
        <v>6</v>
      </c>
      <c r="K2313" s="428"/>
      <c r="L2313" s="425"/>
      <c r="M2313" s="427"/>
      <c r="P2313" s="405"/>
      <c r="R2313" s="405"/>
    </row>
    <row r="2314" spans="1:18" s="396" customFormat="1" ht="22.5">
      <c r="A2314" s="785"/>
      <c r="B2314" s="394" t="s">
        <v>77</v>
      </c>
      <c r="C2314" s="374" t="s">
        <v>79</v>
      </c>
      <c r="D2314" s="394" t="s">
        <v>22</v>
      </c>
      <c r="E2314" s="758" t="s">
        <v>81</v>
      </c>
      <c r="F2314" s="758"/>
      <c r="G2314" s="777"/>
      <c r="H2314" s="778"/>
      <c r="I2314" s="779"/>
      <c r="J2314" s="426" t="s">
        <v>17</v>
      </c>
      <c r="K2314" s="425"/>
      <c r="L2314" s="419" t="s">
        <v>3</v>
      </c>
      <c r="M2314" s="424">
        <v>10005.85</v>
      </c>
      <c r="P2314" s="405"/>
      <c r="R2314" s="405"/>
    </row>
    <row r="2315" spans="1:18" s="396" customFormat="1">
      <c r="A2315" s="785"/>
      <c r="B2315" s="394"/>
      <c r="C2315" s="374"/>
      <c r="D2315" s="394"/>
      <c r="E2315" s="394"/>
      <c r="F2315" s="394"/>
      <c r="G2315" s="423"/>
      <c r="H2315" s="422"/>
      <c r="I2315" s="421"/>
      <c r="J2315" s="420" t="s">
        <v>5</v>
      </c>
      <c r="K2315" s="419"/>
      <c r="L2315" s="419"/>
      <c r="M2315" s="418"/>
      <c r="P2315" s="405"/>
      <c r="R2315" s="405"/>
    </row>
    <row r="2316" spans="1:18" s="396" customFormat="1" ht="13.5" thickBot="1">
      <c r="A2316" s="786"/>
      <c r="B2316" s="417" t="s">
        <v>5036</v>
      </c>
      <c r="C2316" s="416" t="s">
        <v>4973</v>
      </c>
      <c r="D2316" s="415">
        <v>43860</v>
      </c>
      <c r="E2316" s="414" t="s">
        <v>4</v>
      </c>
      <c r="F2316" s="413" t="s">
        <v>5040</v>
      </c>
      <c r="G2316" s="412"/>
      <c r="H2316" s="411"/>
      <c r="I2316" s="410"/>
      <c r="J2316" s="409" t="s">
        <v>4893</v>
      </c>
      <c r="K2316" s="408"/>
      <c r="L2316" s="407"/>
      <c r="M2316" s="406"/>
      <c r="P2316" s="405"/>
      <c r="R2316" s="405"/>
    </row>
    <row r="2317" spans="1:18" s="396" customFormat="1" ht="22.5">
      <c r="A2317" s="784">
        <v>460</v>
      </c>
      <c r="B2317" s="437" t="s">
        <v>76</v>
      </c>
      <c r="C2317" s="438" t="s">
        <v>78</v>
      </c>
      <c r="D2317" s="437" t="s">
        <v>23</v>
      </c>
      <c r="E2317" s="772" t="s">
        <v>80</v>
      </c>
      <c r="F2317" s="772"/>
      <c r="G2317" s="772" t="s">
        <v>71</v>
      </c>
      <c r="H2317" s="773"/>
      <c r="I2317" s="436"/>
      <c r="J2317" s="435"/>
      <c r="K2317" s="435"/>
      <c r="L2317" s="435"/>
      <c r="M2317" s="434"/>
      <c r="P2317" s="405"/>
      <c r="R2317" s="405"/>
    </row>
    <row r="2318" spans="1:18" s="396" customFormat="1" ht="33.75">
      <c r="A2318" s="785"/>
      <c r="B2318" s="433" t="s">
        <v>5039</v>
      </c>
      <c r="C2318" s="433" t="s">
        <v>5038</v>
      </c>
      <c r="D2318" s="432">
        <v>43898</v>
      </c>
      <c r="E2318" s="431"/>
      <c r="F2318" s="430" t="s">
        <v>5037</v>
      </c>
      <c r="G2318" s="774" t="s">
        <v>4973</v>
      </c>
      <c r="H2318" s="775"/>
      <c r="I2318" s="776"/>
      <c r="J2318" s="429" t="s">
        <v>6</v>
      </c>
      <c r="K2318" s="428"/>
      <c r="L2318" s="425"/>
      <c r="M2318" s="427"/>
      <c r="P2318" s="405"/>
      <c r="R2318" s="405"/>
    </row>
    <row r="2319" spans="1:18" s="396" customFormat="1" ht="22.5">
      <c r="A2319" s="785"/>
      <c r="B2319" s="394" t="s">
        <v>77</v>
      </c>
      <c r="C2319" s="374" t="s">
        <v>79</v>
      </c>
      <c r="D2319" s="394" t="s">
        <v>22</v>
      </c>
      <c r="E2319" s="758" t="s">
        <v>81</v>
      </c>
      <c r="F2319" s="758"/>
      <c r="G2319" s="777"/>
      <c r="H2319" s="778"/>
      <c r="I2319" s="779"/>
      <c r="J2319" s="426" t="s">
        <v>17</v>
      </c>
      <c r="K2319" s="425"/>
      <c r="L2319" s="419" t="s">
        <v>3</v>
      </c>
      <c r="M2319" s="424">
        <v>7265</v>
      </c>
      <c r="P2319" s="405"/>
      <c r="R2319" s="405"/>
    </row>
    <row r="2320" spans="1:18" s="396" customFormat="1">
      <c r="A2320" s="785"/>
      <c r="B2320" s="394"/>
      <c r="C2320" s="374"/>
      <c r="D2320" s="394"/>
      <c r="E2320" s="394"/>
      <c r="F2320" s="394"/>
      <c r="G2320" s="423"/>
      <c r="H2320" s="422"/>
      <c r="I2320" s="421"/>
      <c r="J2320" s="420" t="s">
        <v>5</v>
      </c>
      <c r="K2320" s="419"/>
      <c r="L2320" s="419"/>
      <c r="M2320" s="418"/>
      <c r="P2320" s="405"/>
      <c r="R2320" s="405"/>
    </row>
    <row r="2321" spans="1:18" s="396" customFormat="1" ht="13.5" thickBot="1">
      <c r="A2321" s="786"/>
      <c r="B2321" s="417" t="s">
        <v>5036</v>
      </c>
      <c r="C2321" s="416" t="s">
        <v>4973</v>
      </c>
      <c r="D2321" s="415">
        <v>43904</v>
      </c>
      <c r="E2321" s="414" t="s">
        <v>4</v>
      </c>
      <c r="F2321" s="413" t="s">
        <v>5035</v>
      </c>
      <c r="G2321" s="412"/>
      <c r="H2321" s="411"/>
      <c r="I2321" s="410"/>
      <c r="J2321" s="409" t="s">
        <v>4893</v>
      </c>
      <c r="K2321" s="408"/>
      <c r="L2321" s="407"/>
      <c r="M2321" s="406"/>
      <c r="P2321" s="405"/>
      <c r="R2321" s="405"/>
    </row>
    <row r="2322" spans="1:18" s="396" customFormat="1" ht="22.5">
      <c r="A2322" s="784">
        <v>461</v>
      </c>
      <c r="B2322" s="437" t="s">
        <v>76</v>
      </c>
      <c r="C2322" s="438" t="s">
        <v>78</v>
      </c>
      <c r="D2322" s="437" t="s">
        <v>23</v>
      </c>
      <c r="E2322" s="772" t="s">
        <v>80</v>
      </c>
      <c r="F2322" s="772"/>
      <c r="G2322" s="772" t="s">
        <v>71</v>
      </c>
      <c r="H2322" s="773"/>
      <c r="I2322" s="436"/>
      <c r="J2322" s="435"/>
      <c r="K2322" s="435"/>
      <c r="L2322" s="435"/>
      <c r="M2322" s="434"/>
      <c r="P2322" s="405"/>
      <c r="R2322" s="405"/>
    </row>
    <row r="2323" spans="1:18" s="396" customFormat="1" ht="22.5">
      <c r="A2323" s="785"/>
      <c r="B2323" s="433" t="s">
        <v>5034</v>
      </c>
      <c r="C2323" s="433" t="s">
        <v>5033</v>
      </c>
      <c r="D2323" s="432">
        <v>43748</v>
      </c>
      <c r="E2323" s="431"/>
      <c r="F2323" s="430" t="s">
        <v>5032</v>
      </c>
      <c r="G2323" s="774" t="s">
        <v>4973</v>
      </c>
      <c r="H2323" s="775"/>
      <c r="I2323" s="776"/>
      <c r="J2323" s="429" t="s">
        <v>6</v>
      </c>
      <c r="K2323" s="428"/>
      <c r="L2323" s="425" t="s">
        <v>3</v>
      </c>
      <c r="M2323" s="427">
        <v>1440</v>
      </c>
      <c r="P2323" s="405"/>
      <c r="R2323" s="405"/>
    </row>
    <row r="2324" spans="1:18" s="396" customFormat="1" ht="22.5">
      <c r="A2324" s="785"/>
      <c r="B2324" s="394" t="s">
        <v>77</v>
      </c>
      <c r="C2324" s="374" t="s">
        <v>79</v>
      </c>
      <c r="D2324" s="394" t="s">
        <v>22</v>
      </c>
      <c r="E2324" s="758" t="s">
        <v>81</v>
      </c>
      <c r="F2324" s="758"/>
      <c r="G2324" s="777"/>
      <c r="H2324" s="778"/>
      <c r="I2324" s="779"/>
      <c r="J2324" s="426" t="s">
        <v>17</v>
      </c>
      <c r="K2324" s="425"/>
      <c r="L2324" s="419" t="s">
        <v>3</v>
      </c>
      <c r="M2324" s="424">
        <v>2152.0100000000002</v>
      </c>
      <c r="P2324" s="405"/>
      <c r="R2324" s="405"/>
    </row>
    <row r="2325" spans="1:18" s="396" customFormat="1">
      <c r="A2325" s="785"/>
      <c r="B2325" s="394"/>
      <c r="C2325" s="374"/>
      <c r="D2325" s="394"/>
      <c r="E2325" s="394"/>
      <c r="F2325" s="394"/>
      <c r="G2325" s="423"/>
      <c r="H2325" s="422"/>
      <c r="I2325" s="421"/>
      <c r="J2325" s="420" t="s">
        <v>5</v>
      </c>
      <c r="K2325" s="419"/>
      <c r="L2325" s="419"/>
      <c r="M2325" s="418"/>
      <c r="P2325" s="405"/>
      <c r="R2325" s="405"/>
    </row>
    <row r="2326" spans="1:18" s="396" customFormat="1" ht="23.25" thickBot="1">
      <c r="A2326" s="786"/>
      <c r="B2326" s="417" t="s">
        <v>5002</v>
      </c>
      <c r="C2326" s="416" t="s">
        <v>4973</v>
      </c>
      <c r="D2326" s="415">
        <v>43756</v>
      </c>
      <c r="E2326" s="414" t="s">
        <v>4</v>
      </c>
      <c r="F2326" s="413" t="s">
        <v>5031</v>
      </c>
      <c r="G2326" s="412"/>
      <c r="H2326" s="411"/>
      <c r="I2326" s="410"/>
      <c r="J2326" s="409" t="s">
        <v>4893</v>
      </c>
      <c r="K2326" s="408"/>
      <c r="L2326" s="407"/>
      <c r="M2326" s="406"/>
      <c r="P2326" s="405"/>
      <c r="R2326" s="405"/>
    </row>
    <row r="2327" spans="1:18" s="396" customFormat="1" ht="22.5">
      <c r="A2327" s="784">
        <v>462</v>
      </c>
      <c r="B2327" s="437" t="s">
        <v>76</v>
      </c>
      <c r="C2327" s="438" t="s">
        <v>78</v>
      </c>
      <c r="D2327" s="437" t="s">
        <v>23</v>
      </c>
      <c r="E2327" s="772" t="s">
        <v>80</v>
      </c>
      <c r="F2327" s="772"/>
      <c r="G2327" s="772" t="s">
        <v>71</v>
      </c>
      <c r="H2327" s="773"/>
      <c r="I2327" s="436"/>
      <c r="J2327" s="435"/>
      <c r="K2327" s="435"/>
      <c r="L2327" s="435"/>
      <c r="M2327" s="434"/>
      <c r="P2327" s="405"/>
      <c r="R2327" s="405"/>
    </row>
    <row r="2328" spans="1:18" s="396" customFormat="1" ht="21.6" customHeight="1">
      <c r="A2328" s="785"/>
      <c r="B2328" s="433" t="s">
        <v>5030</v>
      </c>
      <c r="C2328" s="433" t="s">
        <v>5029</v>
      </c>
      <c r="D2328" s="432">
        <v>43758</v>
      </c>
      <c r="E2328" s="431"/>
      <c r="F2328" s="430" t="s">
        <v>5028</v>
      </c>
      <c r="G2328" s="774" t="s">
        <v>5026</v>
      </c>
      <c r="H2328" s="775"/>
      <c r="I2328" s="776"/>
      <c r="J2328" s="429" t="s">
        <v>6</v>
      </c>
      <c r="K2328" s="428"/>
      <c r="L2328" s="425" t="s">
        <v>3</v>
      </c>
      <c r="M2328" s="427">
        <v>927</v>
      </c>
      <c r="P2328" s="405"/>
      <c r="R2328" s="405"/>
    </row>
    <row r="2329" spans="1:18" s="396" customFormat="1" ht="22.5">
      <c r="A2329" s="785"/>
      <c r="B2329" s="394" t="s">
        <v>77</v>
      </c>
      <c r="C2329" s="374" t="s">
        <v>79</v>
      </c>
      <c r="D2329" s="394" t="s">
        <v>22</v>
      </c>
      <c r="E2329" s="758" t="s">
        <v>81</v>
      </c>
      <c r="F2329" s="758"/>
      <c r="G2329" s="777"/>
      <c r="H2329" s="778"/>
      <c r="I2329" s="779"/>
      <c r="J2329" s="426" t="s">
        <v>17</v>
      </c>
      <c r="K2329" s="425"/>
      <c r="L2329" s="419" t="s">
        <v>3</v>
      </c>
      <c r="M2329" s="424">
        <v>2878.3</v>
      </c>
      <c r="P2329" s="405"/>
      <c r="R2329" s="405"/>
    </row>
    <row r="2330" spans="1:18" s="396" customFormat="1">
      <c r="A2330" s="785"/>
      <c r="B2330" s="394"/>
      <c r="C2330" s="374"/>
      <c r="D2330" s="394"/>
      <c r="E2330" s="394"/>
      <c r="F2330" s="394"/>
      <c r="G2330" s="423"/>
      <c r="H2330" s="422"/>
      <c r="I2330" s="421"/>
      <c r="J2330" s="420" t="s">
        <v>5</v>
      </c>
      <c r="K2330" s="419"/>
      <c r="L2330" s="419" t="s">
        <v>3</v>
      </c>
      <c r="M2330" s="418">
        <v>233</v>
      </c>
      <c r="P2330" s="405"/>
      <c r="R2330" s="405"/>
    </row>
    <row r="2331" spans="1:18" s="396" customFormat="1" ht="13.5" thickBot="1">
      <c r="A2331" s="786"/>
      <c r="B2331" s="417" t="s">
        <v>5027</v>
      </c>
      <c r="C2331" s="416" t="s">
        <v>5026</v>
      </c>
      <c r="D2331" s="415">
        <v>43763</v>
      </c>
      <c r="E2331" s="414" t="s">
        <v>4</v>
      </c>
      <c r="F2331" s="413" t="s">
        <v>4972</v>
      </c>
      <c r="G2331" s="412"/>
      <c r="H2331" s="411"/>
      <c r="I2331" s="410"/>
      <c r="J2331" s="409" t="s">
        <v>4893</v>
      </c>
      <c r="K2331" s="408"/>
      <c r="L2331" s="407"/>
      <c r="M2331" s="406"/>
      <c r="P2331" s="405"/>
      <c r="R2331" s="405"/>
    </row>
    <row r="2332" spans="1:18" s="396" customFormat="1" ht="22.5">
      <c r="A2332" s="784">
        <v>463</v>
      </c>
      <c r="B2332" s="437" t="s">
        <v>76</v>
      </c>
      <c r="C2332" s="438" t="s">
        <v>78</v>
      </c>
      <c r="D2332" s="437" t="s">
        <v>23</v>
      </c>
      <c r="E2332" s="772" t="s">
        <v>80</v>
      </c>
      <c r="F2332" s="772"/>
      <c r="G2332" s="772" t="s">
        <v>71</v>
      </c>
      <c r="H2332" s="773"/>
      <c r="I2332" s="436"/>
      <c r="J2332" s="435"/>
      <c r="K2332" s="435"/>
      <c r="L2332" s="435"/>
      <c r="M2332" s="434"/>
      <c r="P2332" s="405"/>
      <c r="R2332" s="405"/>
    </row>
    <row r="2333" spans="1:18" s="396" customFormat="1" ht="78.75">
      <c r="A2333" s="785"/>
      <c r="B2333" s="433" t="s">
        <v>5025</v>
      </c>
      <c r="C2333" s="433" t="s">
        <v>5024</v>
      </c>
      <c r="D2333" s="432">
        <v>43765</v>
      </c>
      <c r="E2333" s="431"/>
      <c r="F2333" s="430" t="s">
        <v>5023</v>
      </c>
      <c r="G2333" s="774" t="s">
        <v>5022</v>
      </c>
      <c r="H2333" s="775"/>
      <c r="I2333" s="776"/>
      <c r="J2333" s="429" t="s">
        <v>6</v>
      </c>
      <c r="K2333" s="428"/>
      <c r="L2333" s="425" t="s">
        <v>3</v>
      </c>
      <c r="M2333" s="427">
        <v>1140</v>
      </c>
      <c r="P2333" s="405"/>
      <c r="R2333" s="405"/>
    </row>
    <row r="2334" spans="1:18" s="396" customFormat="1" ht="22.5">
      <c r="A2334" s="785"/>
      <c r="B2334" s="394" t="s">
        <v>77</v>
      </c>
      <c r="C2334" s="374" t="s">
        <v>79</v>
      </c>
      <c r="D2334" s="394" t="s">
        <v>22</v>
      </c>
      <c r="E2334" s="758" t="s">
        <v>81</v>
      </c>
      <c r="F2334" s="758"/>
      <c r="G2334" s="777"/>
      <c r="H2334" s="778"/>
      <c r="I2334" s="779"/>
      <c r="J2334" s="426" t="s">
        <v>17</v>
      </c>
      <c r="K2334" s="425"/>
      <c r="L2334" s="419" t="s">
        <v>3</v>
      </c>
      <c r="M2334" s="424">
        <v>9178.75</v>
      </c>
      <c r="P2334" s="405"/>
      <c r="R2334" s="405"/>
    </row>
    <row r="2335" spans="1:18" s="396" customFormat="1">
      <c r="A2335" s="785"/>
      <c r="B2335" s="394"/>
      <c r="C2335" s="374"/>
      <c r="D2335" s="394"/>
      <c r="E2335" s="394"/>
      <c r="F2335" s="394"/>
      <c r="G2335" s="423"/>
      <c r="H2335" s="422"/>
      <c r="I2335" s="421"/>
      <c r="J2335" s="420" t="s">
        <v>5</v>
      </c>
      <c r="K2335" s="419"/>
      <c r="L2335" s="419" t="s">
        <v>3</v>
      </c>
      <c r="M2335" s="418">
        <v>204</v>
      </c>
      <c r="P2335" s="405"/>
      <c r="R2335" s="405"/>
    </row>
    <row r="2336" spans="1:18" s="396" customFormat="1" ht="13.5" thickBot="1">
      <c r="A2336" s="786"/>
      <c r="B2336" s="417" t="s">
        <v>4991</v>
      </c>
      <c r="C2336" s="416" t="s">
        <v>5022</v>
      </c>
      <c r="D2336" s="415">
        <v>43771</v>
      </c>
      <c r="E2336" s="414" t="s">
        <v>4</v>
      </c>
      <c r="F2336" s="413" t="s">
        <v>5021</v>
      </c>
      <c r="G2336" s="412"/>
      <c r="H2336" s="411"/>
      <c r="I2336" s="410"/>
      <c r="J2336" s="409" t="s">
        <v>4893</v>
      </c>
      <c r="K2336" s="408"/>
      <c r="L2336" s="407"/>
      <c r="M2336" s="406"/>
      <c r="P2336" s="405"/>
      <c r="R2336" s="405"/>
    </row>
    <row r="2337" spans="1:18" s="396" customFormat="1" ht="22.5">
      <c r="A2337" s="784">
        <v>464</v>
      </c>
      <c r="B2337" s="437" t="s">
        <v>76</v>
      </c>
      <c r="C2337" s="438" t="s">
        <v>78</v>
      </c>
      <c r="D2337" s="437" t="s">
        <v>23</v>
      </c>
      <c r="E2337" s="772" t="s">
        <v>80</v>
      </c>
      <c r="F2337" s="772"/>
      <c r="G2337" s="772" t="s">
        <v>71</v>
      </c>
      <c r="H2337" s="773"/>
      <c r="I2337" s="436"/>
      <c r="J2337" s="435"/>
      <c r="K2337" s="435"/>
      <c r="L2337" s="435"/>
      <c r="M2337" s="434"/>
      <c r="P2337" s="405"/>
      <c r="R2337" s="405"/>
    </row>
    <row r="2338" spans="1:18" s="396" customFormat="1" ht="45">
      <c r="A2338" s="785"/>
      <c r="B2338" s="433" t="s">
        <v>5020</v>
      </c>
      <c r="C2338" s="433" t="s">
        <v>5019</v>
      </c>
      <c r="D2338" s="432">
        <v>43912</v>
      </c>
      <c r="E2338" s="431"/>
      <c r="F2338" s="430" t="s">
        <v>4911</v>
      </c>
      <c r="G2338" s="774" t="s">
        <v>307</v>
      </c>
      <c r="H2338" s="775"/>
      <c r="I2338" s="776"/>
      <c r="J2338" s="429" t="s">
        <v>6</v>
      </c>
      <c r="K2338" s="428"/>
      <c r="L2338" s="425" t="s">
        <v>3</v>
      </c>
      <c r="M2338" s="427">
        <v>368</v>
      </c>
      <c r="P2338" s="405"/>
      <c r="R2338" s="405"/>
    </row>
    <row r="2339" spans="1:18" s="396" customFormat="1" ht="22.5">
      <c r="A2339" s="785"/>
      <c r="B2339" s="394" t="s">
        <v>77</v>
      </c>
      <c r="C2339" s="374" t="s">
        <v>79</v>
      </c>
      <c r="D2339" s="394" t="s">
        <v>22</v>
      </c>
      <c r="E2339" s="758" t="s">
        <v>81</v>
      </c>
      <c r="F2339" s="758"/>
      <c r="G2339" s="777"/>
      <c r="H2339" s="778"/>
      <c r="I2339" s="779"/>
      <c r="J2339" s="426" t="s">
        <v>17</v>
      </c>
      <c r="K2339" s="425"/>
      <c r="L2339" s="419" t="s">
        <v>3</v>
      </c>
      <c r="M2339" s="424">
        <v>769.75</v>
      </c>
      <c r="P2339" s="405"/>
      <c r="R2339" s="405"/>
    </row>
    <row r="2340" spans="1:18" s="396" customFormat="1">
      <c r="A2340" s="785"/>
      <c r="B2340" s="394"/>
      <c r="C2340" s="374"/>
      <c r="D2340" s="394"/>
      <c r="E2340" s="394"/>
      <c r="F2340" s="394"/>
      <c r="G2340" s="423"/>
      <c r="H2340" s="422"/>
      <c r="I2340" s="421"/>
      <c r="J2340" s="420" t="s">
        <v>5</v>
      </c>
      <c r="K2340" s="419"/>
      <c r="L2340" s="419"/>
      <c r="M2340" s="418"/>
      <c r="P2340" s="405"/>
      <c r="R2340" s="405"/>
    </row>
    <row r="2341" spans="1:18" s="396" customFormat="1" ht="23.25" thickBot="1">
      <c r="A2341" s="786"/>
      <c r="B2341" s="417" t="s">
        <v>5018</v>
      </c>
      <c r="C2341" s="416" t="s">
        <v>307</v>
      </c>
      <c r="D2341" s="415">
        <v>43915</v>
      </c>
      <c r="E2341" s="414" t="s">
        <v>4</v>
      </c>
      <c r="F2341" s="413" t="s">
        <v>5017</v>
      </c>
      <c r="G2341" s="412"/>
      <c r="H2341" s="411"/>
      <c r="I2341" s="410"/>
      <c r="J2341" s="409" t="s">
        <v>4893</v>
      </c>
      <c r="K2341" s="408"/>
      <c r="L2341" s="407"/>
      <c r="M2341" s="406"/>
      <c r="P2341" s="405"/>
      <c r="R2341" s="405"/>
    </row>
    <row r="2342" spans="1:18" s="396" customFormat="1" ht="22.5">
      <c r="A2342" s="784">
        <v>465</v>
      </c>
      <c r="B2342" s="437" t="s">
        <v>76</v>
      </c>
      <c r="C2342" s="438" t="s">
        <v>78</v>
      </c>
      <c r="D2342" s="437" t="s">
        <v>23</v>
      </c>
      <c r="E2342" s="772" t="s">
        <v>80</v>
      </c>
      <c r="F2342" s="772"/>
      <c r="G2342" s="772" t="s">
        <v>71</v>
      </c>
      <c r="H2342" s="773"/>
      <c r="I2342" s="436"/>
      <c r="J2342" s="435"/>
      <c r="K2342" s="435"/>
      <c r="L2342" s="435"/>
      <c r="M2342" s="434"/>
      <c r="P2342" s="405"/>
      <c r="R2342" s="405"/>
    </row>
    <row r="2343" spans="1:18" s="396" customFormat="1" ht="56.25">
      <c r="A2343" s="785"/>
      <c r="B2343" s="433" t="s">
        <v>5016</v>
      </c>
      <c r="C2343" s="433" t="s">
        <v>5015</v>
      </c>
      <c r="D2343" s="432">
        <v>43785</v>
      </c>
      <c r="E2343" s="431"/>
      <c r="F2343" s="430" t="s">
        <v>5003</v>
      </c>
      <c r="G2343" s="774" t="s">
        <v>4973</v>
      </c>
      <c r="H2343" s="775"/>
      <c r="I2343" s="776"/>
      <c r="J2343" s="429" t="s">
        <v>6</v>
      </c>
      <c r="K2343" s="428"/>
      <c r="L2343" s="425" t="s">
        <v>3</v>
      </c>
      <c r="M2343" s="427">
        <v>1100</v>
      </c>
      <c r="P2343" s="405"/>
      <c r="R2343" s="405"/>
    </row>
    <row r="2344" spans="1:18" s="396" customFormat="1" ht="22.5">
      <c r="A2344" s="785"/>
      <c r="B2344" s="394" t="s">
        <v>77</v>
      </c>
      <c r="C2344" s="374" t="s">
        <v>79</v>
      </c>
      <c r="D2344" s="394" t="s">
        <v>22</v>
      </c>
      <c r="E2344" s="758" t="s">
        <v>81</v>
      </c>
      <c r="F2344" s="758"/>
      <c r="G2344" s="777"/>
      <c r="H2344" s="778"/>
      <c r="I2344" s="779"/>
      <c r="J2344" s="426" t="s">
        <v>17</v>
      </c>
      <c r="K2344" s="425"/>
      <c r="L2344" s="419" t="s">
        <v>3</v>
      </c>
      <c r="M2344" s="424">
        <v>2344.25</v>
      </c>
      <c r="P2344" s="405"/>
      <c r="R2344" s="405"/>
    </row>
    <row r="2345" spans="1:18" s="396" customFormat="1">
      <c r="A2345" s="785"/>
      <c r="B2345" s="394"/>
      <c r="C2345" s="374"/>
      <c r="D2345" s="394"/>
      <c r="E2345" s="394"/>
      <c r="F2345" s="394"/>
      <c r="G2345" s="423"/>
      <c r="H2345" s="422"/>
      <c r="I2345" s="421"/>
      <c r="J2345" s="420" t="s">
        <v>5</v>
      </c>
      <c r="K2345" s="419"/>
      <c r="L2345" s="419"/>
      <c r="M2345" s="418"/>
      <c r="P2345" s="405"/>
      <c r="R2345" s="405"/>
    </row>
    <row r="2346" spans="1:18" s="396" customFormat="1" ht="13.5" thickBot="1">
      <c r="A2346" s="786"/>
      <c r="B2346" s="417" t="s">
        <v>4974</v>
      </c>
      <c r="C2346" s="416" t="s">
        <v>4973</v>
      </c>
      <c r="D2346" s="415">
        <v>43792</v>
      </c>
      <c r="E2346" s="414" t="s">
        <v>4</v>
      </c>
      <c r="F2346" s="413" t="s">
        <v>5001</v>
      </c>
      <c r="G2346" s="412"/>
      <c r="H2346" s="411"/>
      <c r="I2346" s="410"/>
      <c r="J2346" s="409" t="s">
        <v>4893</v>
      </c>
      <c r="K2346" s="408"/>
      <c r="L2346" s="407"/>
      <c r="M2346" s="406"/>
      <c r="P2346" s="405"/>
      <c r="R2346" s="405"/>
    </row>
    <row r="2347" spans="1:18" s="396" customFormat="1" ht="22.5">
      <c r="A2347" s="784">
        <v>466</v>
      </c>
      <c r="B2347" s="437" t="s">
        <v>76</v>
      </c>
      <c r="C2347" s="438" t="s">
        <v>78</v>
      </c>
      <c r="D2347" s="437" t="s">
        <v>23</v>
      </c>
      <c r="E2347" s="772" t="s">
        <v>80</v>
      </c>
      <c r="F2347" s="772"/>
      <c r="G2347" s="772" t="s">
        <v>71</v>
      </c>
      <c r="H2347" s="773"/>
      <c r="I2347" s="436"/>
      <c r="J2347" s="435"/>
      <c r="K2347" s="435"/>
      <c r="L2347" s="435"/>
      <c r="M2347" s="434"/>
      <c r="P2347" s="405"/>
      <c r="R2347" s="405"/>
    </row>
    <row r="2348" spans="1:18" s="396" customFormat="1" ht="90">
      <c r="A2348" s="785"/>
      <c r="B2348" s="433" t="s">
        <v>5014</v>
      </c>
      <c r="C2348" s="433" t="s">
        <v>5013</v>
      </c>
      <c r="D2348" s="432">
        <v>43780</v>
      </c>
      <c r="E2348" s="431"/>
      <c r="F2348" s="430" t="s">
        <v>5012</v>
      </c>
      <c r="G2348" s="774" t="s">
        <v>4983</v>
      </c>
      <c r="H2348" s="775"/>
      <c r="I2348" s="776"/>
      <c r="J2348" s="429" t="s">
        <v>6</v>
      </c>
      <c r="K2348" s="428"/>
      <c r="L2348" s="425" t="s">
        <v>3</v>
      </c>
      <c r="M2348" s="427">
        <v>892</v>
      </c>
      <c r="P2348" s="405"/>
      <c r="R2348" s="405"/>
    </row>
    <row r="2349" spans="1:18" s="396" customFormat="1" ht="22.5">
      <c r="A2349" s="785"/>
      <c r="B2349" s="394" t="s">
        <v>77</v>
      </c>
      <c r="C2349" s="374" t="s">
        <v>79</v>
      </c>
      <c r="D2349" s="394" t="s">
        <v>22</v>
      </c>
      <c r="E2349" s="758" t="s">
        <v>81</v>
      </c>
      <c r="F2349" s="758"/>
      <c r="G2349" s="777"/>
      <c r="H2349" s="778"/>
      <c r="I2349" s="779"/>
      <c r="J2349" s="426" t="s">
        <v>17</v>
      </c>
      <c r="K2349" s="425"/>
      <c r="L2349" s="419" t="s">
        <v>3</v>
      </c>
      <c r="M2349" s="424">
        <v>2107.86</v>
      </c>
      <c r="P2349" s="405"/>
      <c r="R2349" s="405"/>
    </row>
    <row r="2350" spans="1:18" s="396" customFormat="1">
      <c r="A2350" s="785"/>
      <c r="B2350" s="394"/>
      <c r="C2350" s="374"/>
      <c r="D2350" s="394"/>
      <c r="E2350" s="394"/>
      <c r="F2350" s="394"/>
      <c r="G2350" s="423"/>
      <c r="H2350" s="422"/>
      <c r="I2350" s="421"/>
      <c r="J2350" s="420" t="s">
        <v>5</v>
      </c>
      <c r="K2350" s="419"/>
      <c r="L2350" s="419" t="s">
        <v>3</v>
      </c>
      <c r="M2350" s="418">
        <v>269.25</v>
      </c>
      <c r="P2350" s="405"/>
      <c r="R2350" s="405"/>
    </row>
    <row r="2351" spans="1:18" s="396" customFormat="1" ht="23.25" thickBot="1">
      <c r="A2351" s="786"/>
      <c r="B2351" s="417" t="s">
        <v>5011</v>
      </c>
      <c r="C2351" s="416" t="s">
        <v>4983</v>
      </c>
      <c r="D2351" s="415">
        <v>43784</v>
      </c>
      <c r="E2351" s="414" t="s">
        <v>4</v>
      </c>
      <c r="F2351" s="413" t="s">
        <v>5010</v>
      </c>
      <c r="G2351" s="412"/>
      <c r="H2351" s="411"/>
      <c r="I2351" s="410"/>
      <c r="J2351" s="409" t="s">
        <v>4893</v>
      </c>
      <c r="K2351" s="408"/>
      <c r="L2351" s="407"/>
      <c r="M2351" s="406"/>
      <c r="P2351" s="405"/>
      <c r="R2351" s="405"/>
    </row>
    <row r="2352" spans="1:18" s="396" customFormat="1" ht="22.5">
      <c r="A2352" s="784">
        <v>467</v>
      </c>
      <c r="B2352" s="437" t="s">
        <v>76</v>
      </c>
      <c r="C2352" s="438" t="s">
        <v>78</v>
      </c>
      <c r="D2352" s="437" t="s">
        <v>23</v>
      </c>
      <c r="E2352" s="772" t="s">
        <v>80</v>
      </c>
      <c r="F2352" s="772"/>
      <c r="G2352" s="772" t="s">
        <v>71</v>
      </c>
      <c r="H2352" s="773"/>
      <c r="I2352" s="436"/>
      <c r="J2352" s="435"/>
      <c r="K2352" s="435"/>
      <c r="L2352" s="435"/>
      <c r="M2352" s="434"/>
      <c r="P2352" s="405"/>
      <c r="R2352" s="405"/>
    </row>
    <row r="2353" spans="1:18" s="396" customFormat="1" ht="33.75">
      <c r="A2353" s="785"/>
      <c r="B2353" s="433" t="s">
        <v>5009</v>
      </c>
      <c r="C2353" s="433" t="s">
        <v>5008</v>
      </c>
      <c r="D2353" s="432">
        <v>43773</v>
      </c>
      <c r="E2353" s="431"/>
      <c r="F2353" s="430" t="s">
        <v>5007</v>
      </c>
      <c r="G2353" s="774" t="s">
        <v>5006</v>
      </c>
      <c r="H2353" s="775"/>
      <c r="I2353" s="776"/>
      <c r="J2353" s="429" t="s">
        <v>6</v>
      </c>
      <c r="K2353" s="428"/>
      <c r="L2353" s="425" t="s">
        <v>3</v>
      </c>
      <c r="M2353" s="427">
        <v>186</v>
      </c>
      <c r="P2353" s="405"/>
      <c r="R2353" s="405"/>
    </row>
    <row r="2354" spans="1:18" s="396" customFormat="1" ht="22.5">
      <c r="A2354" s="785"/>
      <c r="B2354" s="394" t="s">
        <v>77</v>
      </c>
      <c r="C2354" s="374" t="s">
        <v>79</v>
      </c>
      <c r="D2354" s="394" t="s">
        <v>22</v>
      </c>
      <c r="E2354" s="758" t="s">
        <v>81</v>
      </c>
      <c r="F2354" s="758"/>
      <c r="G2354" s="777"/>
      <c r="H2354" s="778"/>
      <c r="I2354" s="779"/>
      <c r="J2354" s="426" t="s">
        <v>17</v>
      </c>
      <c r="K2354" s="425"/>
      <c r="L2354" s="419" t="s">
        <v>3</v>
      </c>
      <c r="M2354" s="424">
        <v>459.3</v>
      </c>
      <c r="P2354" s="405"/>
      <c r="R2354" s="405"/>
    </row>
    <row r="2355" spans="1:18" s="396" customFormat="1">
      <c r="A2355" s="785"/>
      <c r="B2355" s="394"/>
      <c r="C2355" s="374"/>
      <c r="D2355" s="394"/>
      <c r="E2355" s="394"/>
      <c r="F2355" s="394"/>
      <c r="G2355" s="423"/>
      <c r="H2355" s="422"/>
      <c r="I2355" s="421"/>
      <c r="J2355" s="420" t="s">
        <v>5</v>
      </c>
      <c r="K2355" s="419"/>
      <c r="L2355" s="419"/>
      <c r="M2355" s="418"/>
      <c r="P2355" s="405"/>
      <c r="R2355" s="405"/>
    </row>
    <row r="2356" spans="1:18" s="396" customFormat="1" ht="13.5" thickBot="1">
      <c r="A2356" s="786"/>
      <c r="B2356" s="417" t="s">
        <v>4991</v>
      </c>
      <c r="C2356" s="416" t="s">
        <v>5006</v>
      </c>
      <c r="D2356" s="415">
        <v>43775</v>
      </c>
      <c r="E2356" s="414" t="s">
        <v>4</v>
      </c>
      <c r="F2356" s="413" t="s">
        <v>4469</v>
      </c>
      <c r="G2356" s="412"/>
      <c r="H2356" s="411"/>
      <c r="I2356" s="410"/>
      <c r="J2356" s="409" t="s">
        <v>4893</v>
      </c>
      <c r="K2356" s="408"/>
      <c r="L2356" s="407"/>
      <c r="M2356" s="406"/>
      <c r="P2356" s="405"/>
      <c r="R2356" s="405"/>
    </row>
    <row r="2357" spans="1:18" s="396" customFormat="1" ht="22.5">
      <c r="A2357" s="784">
        <v>468</v>
      </c>
      <c r="B2357" s="437" t="s">
        <v>76</v>
      </c>
      <c r="C2357" s="438" t="s">
        <v>78</v>
      </c>
      <c r="D2357" s="437" t="s">
        <v>23</v>
      </c>
      <c r="E2357" s="772" t="s">
        <v>80</v>
      </c>
      <c r="F2357" s="772"/>
      <c r="G2357" s="772" t="s">
        <v>71</v>
      </c>
      <c r="H2357" s="773"/>
      <c r="I2357" s="436"/>
      <c r="J2357" s="435"/>
      <c r="K2357" s="435"/>
      <c r="L2357" s="435"/>
      <c r="M2357" s="434"/>
      <c r="P2357" s="405"/>
      <c r="R2357" s="405"/>
    </row>
    <row r="2358" spans="1:18" s="396" customFormat="1" ht="22.5">
      <c r="A2358" s="785"/>
      <c r="B2358" s="433" t="s">
        <v>5005</v>
      </c>
      <c r="C2358" s="433" t="s">
        <v>5004</v>
      </c>
      <c r="D2358" s="432">
        <v>43785</v>
      </c>
      <c r="E2358" s="431"/>
      <c r="F2358" s="430" t="s">
        <v>5003</v>
      </c>
      <c r="G2358" s="774" t="s">
        <v>4973</v>
      </c>
      <c r="H2358" s="775"/>
      <c r="I2358" s="776"/>
      <c r="J2358" s="429" t="s">
        <v>6</v>
      </c>
      <c r="K2358" s="428"/>
      <c r="L2358" s="425" t="s">
        <v>3</v>
      </c>
      <c r="M2358" s="427">
        <v>1100</v>
      </c>
      <c r="P2358" s="405"/>
      <c r="R2358" s="405"/>
    </row>
    <row r="2359" spans="1:18" s="396" customFormat="1" ht="22.5">
      <c r="A2359" s="785"/>
      <c r="B2359" s="394" t="s">
        <v>77</v>
      </c>
      <c r="C2359" s="374" t="s">
        <v>79</v>
      </c>
      <c r="D2359" s="394" t="s">
        <v>22</v>
      </c>
      <c r="E2359" s="758" t="s">
        <v>81</v>
      </c>
      <c r="F2359" s="758"/>
      <c r="G2359" s="777"/>
      <c r="H2359" s="778"/>
      <c r="I2359" s="779"/>
      <c r="J2359" s="426" t="s">
        <v>17</v>
      </c>
      <c r="K2359" s="425"/>
      <c r="L2359" s="419" t="s">
        <v>3</v>
      </c>
      <c r="M2359" s="424">
        <v>2344.25</v>
      </c>
      <c r="P2359" s="405"/>
      <c r="R2359" s="405"/>
    </row>
    <row r="2360" spans="1:18" s="396" customFormat="1">
      <c r="A2360" s="785"/>
      <c r="B2360" s="394"/>
      <c r="C2360" s="374"/>
      <c r="D2360" s="394"/>
      <c r="E2360" s="394"/>
      <c r="F2360" s="394"/>
      <c r="G2360" s="423"/>
      <c r="H2360" s="422"/>
      <c r="I2360" s="421"/>
      <c r="J2360" s="420" t="s">
        <v>5</v>
      </c>
      <c r="K2360" s="419"/>
      <c r="L2360" s="419"/>
      <c r="M2360" s="418"/>
      <c r="P2360" s="405"/>
      <c r="R2360" s="405"/>
    </row>
    <row r="2361" spans="1:18" s="396" customFormat="1" ht="23.25" thickBot="1">
      <c r="A2361" s="786"/>
      <c r="B2361" s="417" t="s">
        <v>5002</v>
      </c>
      <c r="C2361" s="416" t="s">
        <v>4973</v>
      </c>
      <c r="D2361" s="415">
        <v>43792</v>
      </c>
      <c r="E2361" s="414" t="s">
        <v>4</v>
      </c>
      <c r="F2361" s="413" t="s">
        <v>5001</v>
      </c>
      <c r="G2361" s="412"/>
      <c r="H2361" s="411"/>
      <c r="I2361" s="410"/>
      <c r="J2361" s="409" t="s">
        <v>4893</v>
      </c>
      <c r="K2361" s="408"/>
      <c r="L2361" s="407"/>
      <c r="M2361" s="406"/>
      <c r="P2361" s="405"/>
      <c r="R2361" s="405"/>
    </row>
    <row r="2362" spans="1:18" s="396" customFormat="1" ht="22.5">
      <c r="A2362" s="784">
        <v>469</v>
      </c>
      <c r="B2362" s="437" t="s">
        <v>76</v>
      </c>
      <c r="C2362" s="438" t="s">
        <v>78</v>
      </c>
      <c r="D2362" s="437" t="s">
        <v>23</v>
      </c>
      <c r="E2362" s="772" t="s">
        <v>80</v>
      </c>
      <c r="F2362" s="772"/>
      <c r="G2362" s="772" t="s">
        <v>71</v>
      </c>
      <c r="H2362" s="773"/>
      <c r="I2362" s="436"/>
      <c r="J2362" s="435"/>
      <c r="K2362" s="435"/>
      <c r="L2362" s="435"/>
      <c r="M2362" s="434"/>
      <c r="P2362" s="405"/>
      <c r="R2362" s="405"/>
    </row>
    <row r="2363" spans="1:18" s="396" customFormat="1" ht="78.75">
      <c r="A2363" s="785"/>
      <c r="B2363" s="433" t="s">
        <v>5000</v>
      </c>
      <c r="C2363" s="433" t="s">
        <v>4999</v>
      </c>
      <c r="D2363" s="432">
        <v>43772</v>
      </c>
      <c r="E2363" s="431"/>
      <c r="F2363" s="430" t="s">
        <v>4998</v>
      </c>
      <c r="G2363" s="774" t="s">
        <v>4997</v>
      </c>
      <c r="H2363" s="775"/>
      <c r="I2363" s="776"/>
      <c r="J2363" s="429" t="s">
        <v>6</v>
      </c>
      <c r="K2363" s="428"/>
      <c r="L2363" s="425" t="s">
        <v>3</v>
      </c>
      <c r="M2363" s="427">
        <v>534</v>
      </c>
      <c r="P2363" s="405"/>
      <c r="R2363" s="405"/>
    </row>
    <row r="2364" spans="1:18" s="396" customFormat="1" ht="22.5">
      <c r="A2364" s="785"/>
      <c r="B2364" s="394" t="s">
        <v>77</v>
      </c>
      <c r="C2364" s="374" t="s">
        <v>79</v>
      </c>
      <c r="D2364" s="394" t="s">
        <v>22</v>
      </c>
      <c r="E2364" s="758" t="s">
        <v>81</v>
      </c>
      <c r="F2364" s="758"/>
      <c r="G2364" s="777"/>
      <c r="H2364" s="778"/>
      <c r="I2364" s="779"/>
      <c r="J2364" s="426" t="s">
        <v>17</v>
      </c>
      <c r="K2364" s="425"/>
      <c r="L2364" s="419" t="s">
        <v>3</v>
      </c>
      <c r="M2364" s="424">
        <v>1645.03</v>
      </c>
      <c r="P2364" s="405"/>
      <c r="R2364" s="405"/>
    </row>
    <row r="2365" spans="1:18" s="396" customFormat="1">
      <c r="A2365" s="785"/>
      <c r="B2365" s="394"/>
      <c r="C2365" s="374"/>
      <c r="D2365" s="394"/>
      <c r="E2365" s="394"/>
      <c r="F2365" s="394"/>
      <c r="G2365" s="423"/>
      <c r="H2365" s="422"/>
      <c r="I2365" s="421"/>
      <c r="J2365" s="420" t="s">
        <v>5</v>
      </c>
      <c r="K2365" s="419"/>
      <c r="L2365" s="419"/>
      <c r="M2365" s="418"/>
      <c r="P2365" s="405"/>
      <c r="R2365" s="405"/>
    </row>
    <row r="2366" spans="1:18" s="396" customFormat="1" ht="13.5" thickBot="1">
      <c r="A2366" s="786"/>
      <c r="B2366" s="417" t="s">
        <v>4954</v>
      </c>
      <c r="C2366" s="416" t="s">
        <v>4997</v>
      </c>
      <c r="D2366" s="415">
        <v>43780</v>
      </c>
      <c r="E2366" s="414" t="s">
        <v>4</v>
      </c>
      <c r="F2366" s="413" t="s">
        <v>4996</v>
      </c>
      <c r="G2366" s="412"/>
      <c r="H2366" s="411"/>
      <c r="I2366" s="410"/>
      <c r="J2366" s="409" t="s">
        <v>4893</v>
      </c>
      <c r="K2366" s="408"/>
      <c r="L2366" s="407"/>
      <c r="M2366" s="406"/>
      <c r="P2366" s="405"/>
      <c r="R2366" s="405"/>
    </row>
    <row r="2367" spans="1:18" s="396" customFormat="1" ht="22.5">
      <c r="A2367" s="784">
        <v>470</v>
      </c>
      <c r="B2367" s="437" t="s">
        <v>76</v>
      </c>
      <c r="C2367" s="438" t="s">
        <v>78</v>
      </c>
      <c r="D2367" s="437" t="s">
        <v>23</v>
      </c>
      <c r="E2367" s="772" t="s">
        <v>80</v>
      </c>
      <c r="F2367" s="772"/>
      <c r="G2367" s="772" t="s">
        <v>71</v>
      </c>
      <c r="H2367" s="773"/>
      <c r="I2367" s="436"/>
      <c r="J2367" s="435"/>
      <c r="K2367" s="435"/>
      <c r="L2367" s="435"/>
      <c r="M2367" s="434"/>
      <c r="P2367" s="405"/>
      <c r="R2367" s="405"/>
    </row>
    <row r="2368" spans="1:18" s="396" customFormat="1" ht="33.75">
      <c r="A2368" s="785"/>
      <c r="B2368" s="433" t="s">
        <v>4993</v>
      </c>
      <c r="C2368" s="433" t="s">
        <v>4995</v>
      </c>
      <c r="D2368" s="432">
        <v>43743</v>
      </c>
      <c r="E2368" s="431"/>
      <c r="F2368" s="430" t="s">
        <v>4984</v>
      </c>
      <c r="G2368" s="774" t="s">
        <v>4983</v>
      </c>
      <c r="H2368" s="775"/>
      <c r="I2368" s="776"/>
      <c r="J2368" s="429" t="s">
        <v>6</v>
      </c>
      <c r="K2368" s="428"/>
      <c r="L2368" s="425"/>
      <c r="M2368" s="427"/>
      <c r="P2368" s="405"/>
      <c r="R2368" s="405"/>
    </row>
    <row r="2369" spans="1:18" s="396" customFormat="1" ht="22.5">
      <c r="A2369" s="785"/>
      <c r="B2369" s="394" t="s">
        <v>77</v>
      </c>
      <c r="C2369" s="374" t="s">
        <v>79</v>
      </c>
      <c r="D2369" s="394" t="s">
        <v>22</v>
      </c>
      <c r="E2369" s="758" t="s">
        <v>81</v>
      </c>
      <c r="F2369" s="758"/>
      <c r="G2369" s="777"/>
      <c r="H2369" s="778"/>
      <c r="I2369" s="779"/>
      <c r="J2369" s="426" t="s">
        <v>17</v>
      </c>
      <c r="K2369" s="425"/>
      <c r="L2369" s="419" t="s">
        <v>3</v>
      </c>
      <c r="M2369" s="424">
        <v>3279.11</v>
      </c>
      <c r="P2369" s="405"/>
      <c r="R2369" s="405"/>
    </row>
    <row r="2370" spans="1:18" s="396" customFormat="1">
      <c r="A2370" s="785"/>
      <c r="B2370" s="394"/>
      <c r="C2370" s="374"/>
      <c r="D2370" s="394"/>
      <c r="E2370" s="394"/>
      <c r="F2370" s="394"/>
      <c r="G2370" s="423"/>
      <c r="H2370" s="422"/>
      <c r="I2370" s="421"/>
      <c r="J2370" s="420" t="s">
        <v>5</v>
      </c>
      <c r="K2370" s="419"/>
      <c r="L2370" s="419"/>
      <c r="M2370" s="418"/>
      <c r="P2370" s="405"/>
      <c r="R2370" s="405"/>
    </row>
    <row r="2371" spans="1:18" s="396" customFormat="1" ht="13.5" thickBot="1">
      <c r="A2371" s="786"/>
      <c r="B2371" s="417" t="s">
        <v>4991</v>
      </c>
      <c r="C2371" s="416" t="s">
        <v>4983</v>
      </c>
      <c r="D2371" s="415">
        <v>43746</v>
      </c>
      <c r="E2371" s="414" t="s">
        <v>4</v>
      </c>
      <c r="F2371" s="413" t="s">
        <v>4994</v>
      </c>
      <c r="G2371" s="412"/>
      <c r="H2371" s="411"/>
      <c r="I2371" s="410"/>
      <c r="J2371" s="409" t="s">
        <v>4893</v>
      </c>
      <c r="K2371" s="408"/>
      <c r="L2371" s="407"/>
      <c r="M2371" s="406"/>
      <c r="P2371" s="405"/>
      <c r="R2371" s="405"/>
    </row>
    <row r="2372" spans="1:18" s="396" customFormat="1" ht="22.5">
      <c r="A2372" s="784">
        <v>471</v>
      </c>
      <c r="B2372" s="437" t="s">
        <v>76</v>
      </c>
      <c r="C2372" s="438" t="s">
        <v>78</v>
      </c>
      <c r="D2372" s="437" t="s">
        <v>23</v>
      </c>
      <c r="E2372" s="772" t="s">
        <v>80</v>
      </c>
      <c r="F2372" s="772"/>
      <c r="G2372" s="772" t="s">
        <v>71</v>
      </c>
      <c r="H2372" s="773"/>
      <c r="I2372" s="436"/>
      <c r="J2372" s="435"/>
      <c r="K2372" s="435"/>
      <c r="L2372" s="435"/>
      <c r="M2372" s="434"/>
      <c r="P2372" s="405"/>
      <c r="R2372" s="405"/>
    </row>
    <row r="2373" spans="1:18" s="396" customFormat="1" ht="67.5">
      <c r="A2373" s="785"/>
      <c r="B2373" s="433" t="s">
        <v>4993</v>
      </c>
      <c r="C2373" s="433" t="s">
        <v>4992</v>
      </c>
      <c r="D2373" s="432">
        <v>43758</v>
      </c>
      <c r="E2373" s="431"/>
      <c r="F2373" s="430" t="s">
        <v>4975</v>
      </c>
      <c r="G2373" s="774" t="s">
        <v>4973</v>
      </c>
      <c r="H2373" s="775"/>
      <c r="I2373" s="776"/>
      <c r="J2373" s="429" t="s">
        <v>6</v>
      </c>
      <c r="K2373" s="428"/>
      <c r="L2373" s="425" t="s">
        <v>3</v>
      </c>
      <c r="M2373" s="427">
        <v>660</v>
      </c>
      <c r="P2373" s="405"/>
      <c r="R2373" s="405"/>
    </row>
    <row r="2374" spans="1:18" s="396" customFormat="1" ht="22.5">
      <c r="A2374" s="785"/>
      <c r="B2374" s="394" t="s">
        <v>77</v>
      </c>
      <c r="C2374" s="374" t="s">
        <v>79</v>
      </c>
      <c r="D2374" s="394" t="s">
        <v>22</v>
      </c>
      <c r="E2374" s="758" t="s">
        <v>81</v>
      </c>
      <c r="F2374" s="758"/>
      <c r="G2374" s="777"/>
      <c r="H2374" s="778"/>
      <c r="I2374" s="779"/>
      <c r="J2374" s="426" t="s">
        <v>17</v>
      </c>
      <c r="K2374" s="425"/>
      <c r="L2374" s="419" t="s">
        <v>3</v>
      </c>
      <c r="M2374" s="424">
        <v>3262.85</v>
      </c>
      <c r="P2374" s="405"/>
      <c r="R2374" s="405"/>
    </row>
    <row r="2375" spans="1:18" s="396" customFormat="1">
      <c r="A2375" s="785"/>
      <c r="B2375" s="394"/>
      <c r="C2375" s="374"/>
      <c r="D2375" s="394"/>
      <c r="E2375" s="394"/>
      <c r="F2375" s="394"/>
      <c r="G2375" s="423"/>
      <c r="H2375" s="422"/>
      <c r="I2375" s="421"/>
      <c r="J2375" s="420" t="s">
        <v>5</v>
      </c>
      <c r="K2375" s="419"/>
      <c r="L2375" s="419" t="s">
        <v>3</v>
      </c>
      <c r="M2375" s="418">
        <v>454.5</v>
      </c>
      <c r="P2375" s="405"/>
      <c r="R2375" s="405"/>
    </row>
    <row r="2376" spans="1:18" s="396" customFormat="1" ht="13.5" thickBot="1">
      <c r="A2376" s="786"/>
      <c r="B2376" s="417" t="s">
        <v>4991</v>
      </c>
      <c r="C2376" s="416" t="s">
        <v>4973</v>
      </c>
      <c r="D2376" s="415">
        <v>43763</v>
      </c>
      <c r="E2376" s="414" t="s">
        <v>4</v>
      </c>
      <c r="F2376" s="413" t="s">
        <v>4972</v>
      </c>
      <c r="G2376" s="412"/>
      <c r="H2376" s="411"/>
      <c r="I2376" s="410"/>
      <c r="J2376" s="409" t="s">
        <v>4893</v>
      </c>
      <c r="K2376" s="408"/>
      <c r="L2376" s="407"/>
      <c r="M2376" s="406"/>
      <c r="P2376" s="405"/>
      <c r="R2376" s="405"/>
    </row>
    <row r="2377" spans="1:18" s="396" customFormat="1" ht="22.5">
      <c r="A2377" s="784">
        <v>472</v>
      </c>
      <c r="B2377" s="437" t="s">
        <v>76</v>
      </c>
      <c r="C2377" s="438" t="s">
        <v>78</v>
      </c>
      <c r="D2377" s="437" t="s">
        <v>23</v>
      </c>
      <c r="E2377" s="772" t="s">
        <v>80</v>
      </c>
      <c r="F2377" s="772"/>
      <c r="G2377" s="772" t="s">
        <v>71</v>
      </c>
      <c r="H2377" s="773"/>
      <c r="I2377" s="436"/>
      <c r="J2377" s="435"/>
      <c r="K2377" s="435"/>
      <c r="L2377" s="435"/>
      <c r="M2377" s="434"/>
      <c r="P2377" s="405"/>
      <c r="R2377" s="405"/>
    </row>
    <row r="2378" spans="1:18" s="396" customFormat="1" ht="33.75">
      <c r="A2378" s="785"/>
      <c r="B2378" s="433" t="s">
        <v>4989</v>
      </c>
      <c r="C2378" s="433" t="s">
        <v>4990</v>
      </c>
      <c r="D2378" s="432">
        <v>43758</v>
      </c>
      <c r="E2378" s="431"/>
      <c r="F2378" s="430" t="s">
        <v>4975</v>
      </c>
      <c r="G2378" s="774" t="s">
        <v>4973</v>
      </c>
      <c r="H2378" s="775"/>
      <c r="I2378" s="776"/>
      <c r="J2378" s="429" t="s">
        <v>6</v>
      </c>
      <c r="K2378" s="428"/>
      <c r="L2378" s="425"/>
      <c r="M2378" s="427"/>
      <c r="P2378" s="405"/>
      <c r="R2378" s="405"/>
    </row>
    <row r="2379" spans="1:18" s="396" customFormat="1" ht="22.5">
      <c r="A2379" s="785"/>
      <c r="B2379" s="394" t="s">
        <v>77</v>
      </c>
      <c r="C2379" s="374" t="s">
        <v>79</v>
      </c>
      <c r="D2379" s="394" t="s">
        <v>22</v>
      </c>
      <c r="E2379" s="758" t="s">
        <v>81</v>
      </c>
      <c r="F2379" s="758"/>
      <c r="G2379" s="777"/>
      <c r="H2379" s="778"/>
      <c r="I2379" s="779"/>
      <c r="J2379" s="426" t="s">
        <v>17</v>
      </c>
      <c r="K2379" s="425"/>
      <c r="L2379" s="419" t="s">
        <v>3</v>
      </c>
      <c r="M2379" s="424">
        <v>3183.03</v>
      </c>
      <c r="P2379" s="405"/>
      <c r="R2379" s="405"/>
    </row>
    <row r="2380" spans="1:18" s="396" customFormat="1">
      <c r="A2380" s="785"/>
      <c r="B2380" s="394"/>
      <c r="C2380" s="374"/>
      <c r="D2380" s="394"/>
      <c r="E2380" s="394"/>
      <c r="F2380" s="394"/>
      <c r="G2380" s="423"/>
      <c r="H2380" s="422"/>
      <c r="I2380" s="421"/>
      <c r="J2380" s="420" t="s">
        <v>5</v>
      </c>
      <c r="K2380" s="419"/>
      <c r="L2380" s="419"/>
      <c r="M2380" s="418"/>
      <c r="P2380" s="405"/>
      <c r="R2380" s="405"/>
    </row>
    <row r="2381" spans="1:18" s="396" customFormat="1" ht="13.5" thickBot="1">
      <c r="A2381" s="786"/>
      <c r="B2381" s="417" t="s">
        <v>4140</v>
      </c>
      <c r="C2381" s="416" t="s">
        <v>4973</v>
      </c>
      <c r="D2381" s="415">
        <v>43763</v>
      </c>
      <c r="E2381" s="414" t="s">
        <v>4</v>
      </c>
      <c r="F2381" s="413" t="s">
        <v>4972</v>
      </c>
      <c r="G2381" s="412"/>
      <c r="H2381" s="411"/>
      <c r="I2381" s="410"/>
      <c r="J2381" s="409" t="s">
        <v>4893</v>
      </c>
      <c r="K2381" s="408"/>
      <c r="L2381" s="407"/>
      <c r="M2381" s="406"/>
      <c r="P2381" s="405"/>
      <c r="R2381" s="405"/>
    </row>
    <row r="2382" spans="1:18" s="396" customFormat="1" ht="22.5">
      <c r="A2382" s="784">
        <v>473</v>
      </c>
      <c r="B2382" s="437" t="s">
        <v>76</v>
      </c>
      <c r="C2382" s="438" t="s">
        <v>78</v>
      </c>
      <c r="D2382" s="437" t="s">
        <v>23</v>
      </c>
      <c r="E2382" s="772" t="s">
        <v>80</v>
      </c>
      <c r="F2382" s="772"/>
      <c r="G2382" s="772" t="s">
        <v>71</v>
      </c>
      <c r="H2382" s="773"/>
      <c r="I2382" s="436"/>
      <c r="J2382" s="435"/>
      <c r="K2382" s="435"/>
      <c r="L2382" s="435"/>
      <c r="M2382" s="434"/>
      <c r="P2382" s="405"/>
      <c r="R2382" s="405"/>
    </row>
    <row r="2383" spans="1:18" s="396" customFormat="1" ht="33.75">
      <c r="A2383" s="785"/>
      <c r="B2383" s="433" t="s">
        <v>4989</v>
      </c>
      <c r="C2383" s="433" t="s">
        <v>4988</v>
      </c>
      <c r="D2383" s="432">
        <v>43814</v>
      </c>
      <c r="E2383" s="431"/>
      <c r="F2383" s="430" t="s">
        <v>4987</v>
      </c>
      <c r="G2383" s="774" t="s">
        <v>4973</v>
      </c>
      <c r="H2383" s="775"/>
      <c r="I2383" s="776"/>
      <c r="J2383" s="429" t="s">
        <v>6</v>
      </c>
      <c r="K2383" s="428"/>
      <c r="L2383" s="425"/>
      <c r="M2383" s="427"/>
      <c r="P2383" s="405"/>
      <c r="R2383" s="405"/>
    </row>
    <row r="2384" spans="1:18" s="396" customFormat="1" ht="22.5">
      <c r="A2384" s="785"/>
      <c r="B2384" s="394" t="s">
        <v>77</v>
      </c>
      <c r="C2384" s="374" t="s">
        <v>79</v>
      </c>
      <c r="D2384" s="394" t="s">
        <v>22</v>
      </c>
      <c r="E2384" s="758" t="s">
        <v>81</v>
      </c>
      <c r="F2384" s="758"/>
      <c r="G2384" s="777"/>
      <c r="H2384" s="778"/>
      <c r="I2384" s="779"/>
      <c r="J2384" s="426" t="s">
        <v>17</v>
      </c>
      <c r="K2384" s="425"/>
      <c r="L2384" s="419" t="s">
        <v>3</v>
      </c>
      <c r="M2384" s="424">
        <v>2243.4499999999998</v>
      </c>
      <c r="P2384" s="405"/>
      <c r="R2384" s="405"/>
    </row>
    <row r="2385" spans="1:18" s="396" customFormat="1">
      <c r="A2385" s="785"/>
      <c r="B2385" s="394"/>
      <c r="C2385" s="374"/>
      <c r="D2385" s="394"/>
      <c r="E2385" s="394"/>
      <c r="F2385" s="394"/>
      <c r="G2385" s="423"/>
      <c r="H2385" s="422"/>
      <c r="I2385" s="421"/>
      <c r="J2385" s="420" t="s">
        <v>5</v>
      </c>
      <c r="K2385" s="419"/>
      <c r="L2385" s="419"/>
      <c r="M2385" s="418"/>
      <c r="P2385" s="405"/>
      <c r="R2385" s="405"/>
    </row>
    <row r="2386" spans="1:18" s="396" customFormat="1" ht="13.5" thickBot="1">
      <c r="A2386" s="786"/>
      <c r="B2386" s="417" t="s">
        <v>4140</v>
      </c>
      <c r="C2386" s="416" t="s">
        <v>4973</v>
      </c>
      <c r="D2386" s="415">
        <v>43819</v>
      </c>
      <c r="E2386" s="414" t="s">
        <v>4</v>
      </c>
      <c r="F2386" s="413" t="s">
        <v>4986</v>
      </c>
      <c r="G2386" s="412"/>
      <c r="H2386" s="411"/>
      <c r="I2386" s="410"/>
      <c r="J2386" s="409" t="s">
        <v>4893</v>
      </c>
      <c r="K2386" s="408"/>
      <c r="L2386" s="407"/>
      <c r="M2386" s="406"/>
      <c r="P2386" s="405"/>
      <c r="R2386" s="405"/>
    </row>
    <row r="2387" spans="1:18" s="396" customFormat="1" ht="22.5">
      <c r="A2387" s="784">
        <v>474</v>
      </c>
      <c r="B2387" s="437" t="s">
        <v>76</v>
      </c>
      <c r="C2387" s="438" t="s">
        <v>78</v>
      </c>
      <c r="D2387" s="437" t="s">
        <v>23</v>
      </c>
      <c r="E2387" s="772" t="s">
        <v>80</v>
      </c>
      <c r="F2387" s="772"/>
      <c r="G2387" s="772" t="s">
        <v>71</v>
      </c>
      <c r="H2387" s="773"/>
      <c r="I2387" s="436"/>
      <c r="J2387" s="435"/>
      <c r="K2387" s="435"/>
      <c r="L2387" s="435"/>
      <c r="M2387" s="434"/>
      <c r="P2387" s="405"/>
      <c r="R2387" s="405"/>
    </row>
    <row r="2388" spans="1:18" s="396" customFormat="1" ht="56.25">
      <c r="A2388" s="785"/>
      <c r="B2388" s="433" t="s">
        <v>4981</v>
      </c>
      <c r="C2388" s="433" t="s">
        <v>4985</v>
      </c>
      <c r="D2388" s="432">
        <v>43743</v>
      </c>
      <c r="E2388" s="431"/>
      <c r="F2388" s="430" t="s">
        <v>4984</v>
      </c>
      <c r="G2388" s="774" t="s">
        <v>4983</v>
      </c>
      <c r="H2388" s="775"/>
      <c r="I2388" s="776"/>
      <c r="J2388" s="429" t="s">
        <v>6</v>
      </c>
      <c r="K2388" s="428"/>
      <c r="L2388" s="425"/>
      <c r="M2388" s="427"/>
      <c r="P2388" s="405"/>
      <c r="R2388" s="405"/>
    </row>
    <row r="2389" spans="1:18" s="396" customFormat="1" ht="22.5">
      <c r="A2389" s="785"/>
      <c r="B2389" s="394" t="s">
        <v>77</v>
      </c>
      <c r="C2389" s="374" t="s">
        <v>79</v>
      </c>
      <c r="D2389" s="394" t="s">
        <v>22</v>
      </c>
      <c r="E2389" s="758" t="s">
        <v>81</v>
      </c>
      <c r="F2389" s="758"/>
      <c r="G2389" s="777"/>
      <c r="H2389" s="778"/>
      <c r="I2389" s="779"/>
      <c r="J2389" s="426" t="s">
        <v>17</v>
      </c>
      <c r="K2389" s="425"/>
      <c r="L2389" s="419" t="s">
        <v>3</v>
      </c>
      <c r="M2389" s="424">
        <v>3317.53</v>
      </c>
      <c r="P2389" s="405"/>
      <c r="R2389" s="405"/>
    </row>
    <row r="2390" spans="1:18" s="396" customFormat="1">
      <c r="A2390" s="785"/>
      <c r="B2390" s="394"/>
      <c r="C2390" s="374"/>
      <c r="D2390" s="394"/>
      <c r="E2390" s="394"/>
      <c r="F2390" s="394"/>
      <c r="G2390" s="423"/>
      <c r="H2390" s="422"/>
      <c r="I2390" s="421"/>
      <c r="J2390" s="420" t="s">
        <v>5</v>
      </c>
      <c r="K2390" s="419"/>
      <c r="L2390" s="419"/>
      <c r="M2390" s="418"/>
      <c r="P2390" s="405"/>
      <c r="R2390" s="405"/>
    </row>
    <row r="2391" spans="1:18" s="396" customFormat="1" ht="13.5" thickBot="1">
      <c r="A2391" s="786"/>
      <c r="B2391" s="417" t="s">
        <v>4979</v>
      </c>
      <c r="C2391" s="416" t="s">
        <v>4983</v>
      </c>
      <c r="D2391" s="415">
        <v>43748</v>
      </c>
      <c r="E2391" s="414" t="s">
        <v>4</v>
      </c>
      <c r="F2391" s="413" t="s">
        <v>4982</v>
      </c>
      <c r="G2391" s="412"/>
      <c r="H2391" s="411"/>
      <c r="I2391" s="410"/>
      <c r="J2391" s="409" t="s">
        <v>4893</v>
      </c>
      <c r="K2391" s="408"/>
      <c r="L2391" s="407"/>
      <c r="M2391" s="406"/>
      <c r="P2391" s="405"/>
      <c r="R2391" s="405"/>
    </row>
    <row r="2392" spans="1:18" s="396" customFormat="1" ht="22.5">
      <c r="A2392" s="784">
        <v>475</v>
      </c>
      <c r="B2392" s="437" t="s">
        <v>76</v>
      </c>
      <c r="C2392" s="438" t="s">
        <v>78</v>
      </c>
      <c r="D2392" s="437" t="s">
        <v>23</v>
      </c>
      <c r="E2392" s="772" t="s">
        <v>80</v>
      </c>
      <c r="F2392" s="772"/>
      <c r="G2392" s="772" t="s">
        <v>71</v>
      </c>
      <c r="H2392" s="773"/>
      <c r="I2392" s="436"/>
      <c r="J2392" s="435"/>
      <c r="K2392" s="435"/>
      <c r="L2392" s="435"/>
      <c r="M2392" s="434"/>
      <c r="P2392" s="405"/>
      <c r="R2392" s="405"/>
    </row>
    <row r="2393" spans="1:18" s="396" customFormat="1" ht="56.25">
      <c r="A2393" s="785"/>
      <c r="B2393" s="433" t="s">
        <v>4981</v>
      </c>
      <c r="C2393" s="433" t="s">
        <v>4980</v>
      </c>
      <c r="D2393" s="432">
        <v>43757</v>
      </c>
      <c r="E2393" s="431"/>
      <c r="F2393" s="430" t="s">
        <v>4975</v>
      </c>
      <c r="G2393" s="774" t="s">
        <v>4973</v>
      </c>
      <c r="H2393" s="775"/>
      <c r="I2393" s="776"/>
      <c r="J2393" s="429" t="s">
        <v>6</v>
      </c>
      <c r="K2393" s="428"/>
      <c r="L2393" s="425"/>
      <c r="M2393" s="427"/>
      <c r="P2393" s="405"/>
      <c r="R2393" s="405"/>
    </row>
    <row r="2394" spans="1:18" s="396" customFormat="1" ht="22.5">
      <c r="A2394" s="785"/>
      <c r="B2394" s="394" t="s">
        <v>77</v>
      </c>
      <c r="C2394" s="374" t="s">
        <v>79</v>
      </c>
      <c r="D2394" s="394" t="s">
        <v>22</v>
      </c>
      <c r="E2394" s="758" t="s">
        <v>81</v>
      </c>
      <c r="F2394" s="758"/>
      <c r="G2394" s="777"/>
      <c r="H2394" s="778"/>
      <c r="I2394" s="779"/>
      <c r="J2394" s="426" t="s">
        <v>17</v>
      </c>
      <c r="K2394" s="425"/>
      <c r="L2394" s="419" t="s">
        <v>3</v>
      </c>
      <c r="M2394" s="424">
        <v>2450.13</v>
      </c>
      <c r="P2394" s="405"/>
      <c r="R2394" s="405"/>
    </row>
    <row r="2395" spans="1:18" s="396" customFormat="1">
      <c r="A2395" s="785"/>
      <c r="B2395" s="394"/>
      <c r="C2395" s="374"/>
      <c r="D2395" s="394"/>
      <c r="E2395" s="394"/>
      <c r="F2395" s="394"/>
      <c r="G2395" s="423"/>
      <c r="H2395" s="422"/>
      <c r="I2395" s="421"/>
      <c r="J2395" s="420" t="s">
        <v>5</v>
      </c>
      <c r="K2395" s="419"/>
      <c r="L2395" s="419"/>
      <c r="M2395" s="418"/>
      <c r="P2395" s="405"/>
      <c r="R2395" s="405"/>
    </row>
    <row r="2396" spans="1:18" s="396" customFormat="1" ht="13.5" thickBot="1">
      <c r="A2396" s="786"/>
      <c r="B2396" s="417" t="s">
        <v>4979</v>
      </c>
      <c r="C2396" s="416" t="s">
        <v>4973</v>
      </c>
      <c r="D2396" s="415">
        <v>43764</v>
      </c>
      <c r="E2396" s="414" t="s">
        <v>4</v>
      </c>
      <c r="F2396" s="413" t="s">
        <v>4978</v>
      </c>
      <c r="G2396" s="412"/>
      <c r="H2396" s="411"/>
      <c r="I2396" s="410"/>
      <c r="J2396" s="409" t="s">
        <v>4893</v>
      </c>
      <c r="K2396" s="408"/>
      <c r="L2396" s="407"/>
      <c r="M2396" s="406"/>
      <c r="P2396" s="405"/>
      <c r="R2396" s="405"/>
    </row>
    <row r="2397" spans="1:18" s="396" customFormat="1" ht="22.5">
      <c r="A2397" s="784">
        <v>476</v>
      </c>
      <c r="B2397" s="437" t="s">
        <v>76</v>
      </c>
      <c r="C2397" s="438" t="s">
        <v>78</v>
      </c>
      <c r="D2397" s="437" t="s">
        <v>23</v>
      </c>
      <c r="E2397" s="772" t="s">
        <v>80</v>
      </c>
      <c r="F2397" s="772"/>
      <c r="G2397" s="772" t="s">
        <v>71</v>
      </c>
      <c r="H2397" s="773"/>
      <c r="I2397" s="436"/>
      <c r="J2397" s="435"/>
      <c r="K2397" s="435"/>
      <c r="L2397" s="435"/>
      <c r="M2397" s="434"/>
      <c r="P2397" s="405"/>
      <c r="R2397" s="405"/>
    </row>
    <row r="2398" spans="1:18" s="396" customFormat="1" ht="56.25">
      <c r="A2398" s="785"/>
      <c r="B2398" s="433" t="s">
        <v>4977</v>
      </c>
      <c r="C2398" s="433" t="s">
        <v>4976</v>
      </c>
      <c r="D2398" s="432">
        <v>43758</v>
      </c>
      <c r="E2398" s="431"/>
      <c r="F2398" s="430" t="s">
        <v>4975</v>
      </c>
      <c r="G2398" s="774" t="s">
        <v>4973</v>
      </c>
      <c r="H2398" s="775"/>
      <c r="I2398" s="776"/>
      <c r="J2398" s="429" t="s">
        <v>6</v>
      </c>
      <c r="K2398" s="428"/>
      <c r="L2398" s="425"/>
      <c r="M2398" s="427"/>
      <c r="P2398" s="405"/>
      <c r="R2398" s="405"/>
    </row>
    <row r="2399" spans="1:18" s="396" customFormat="1" ht="22.5">
      <c r="A2399" s="785"/>
      <c r="B2399" s="394" t="s">
        <v>77</v>
      </c>
      <c r="C2399" s="374" t="s">
        <v>79</v>
      </c>
      <c r="D2399" s="394" t="s">
        <v>22</v>
      </c>
      <c r="E2399" s="758" t="s">
        <v>81</v>
      </c>
      <c r="F2399" s="758"/>
      <c r="G2399" s="777"/>
      <c r="H2399" s="778"/>
      <c r="I2399" s="779"/>
      <c r="J2399" s="426" t="s">
        <v>17</v>
      </c>
      <c r="K2399" s="425"/>
      <c r="L2399" s="419" t="s">
        <v>3</v>
      </c>
      <c r="M2399" s="424">
        <v>3204.73</v>
      </c>
      <c r="P2399" s="405"/>
      <c r="R2399" s="405"/>
    </row>
    <row r="2400" spans="1:18" s="396" customFormat="1">
      <c r="A2400" s="785"/>
      <c r="B2400" s="394"/>
      <c r="C2400" s="374"/>
      <c r="D2400" s="394"/>
      <c r="E2400" s="394"/>
      <c r="F2400" s="394"/>
      <c r="G2400" s="423"/>
      <c r="H2400" s="422"/>
      <c r="I2400" s="421"/>
      <c r="J2400" s="420" t="s">
        <v>5</v>
      </c>
      <c r="K2400" s="419"/>
      <c r="L2400" s="419"/>
      <c r="M2400" s="418"/>
      <c r="P2400" s="405"/>
      <c r="R2400" s="405"/>
    </row>
    <row r="2401" spans="1:18" s="396" customFormat="1" ht="13.5" thickBot="1">
      <c r="A2401" s="786"/>
      <c r="B2401" s="417" t="s">
        <v>4974</v>
      </c>
      <c r="C2401" s="416" t="s">
        <v>4973</v>
      </c>
      <c r="D2401" s="415">
        <v>43763</v>
      </c>
      <c r="E2401" s="414" t="s">
        <v>4</v>
      </c>
      <c r="F2401" s="413" t="s">
        <v>4972</v>
      </c>
      <c r="G2401" s="412"/>
      <c r="H2401" s="411"/>
      <c r="I2401" s="410"/>
      <c r="J2401" s="409" t="s">
        <v>4893</v>
      </c>
      <c r="K2401" s="408"/>
      <c r="L2401" s="407"/>
      <c r="M2401" s="406"/>
      <c r="P2401" s="405"/>
      <c r="R2401" s="405"/>
    </row>
    <row r="2402" spans="1:18" s="396" customFormat="1" ht="22.5">
      <c r="A2402" s="784">
        <v>477</v>
      </c>
      <c r="B2402" s="437" t="s">
        <v>76</v>
      </c>
      <c r="C2402" s="438" t="s">
        <v>78</v>
      </c>
      <c r="D2402" s="437" t="s">
        <v>23</v>
      </c>
      <c r="E2402" s="772" t="s">
        <v>80</v>
      </c>
      <c r="F2402" s="772"/>
      <c r="G2402" s="772" t="s">
        <v>71</v>
      </c>
      <c r="H2402" s="773"/>
      <c r="I2402" s="436"/>
      <c r="J2402" s="435"/>
      <c r="K2402" s="435"/>
      <c r="L2402" s="435"/>
      <c r="M2402" s="434"/>
      <c r="P2402" s="405"/>
      <c r="R2402" s="405"/>
    </row>
    <row r="2403" spans="1:18" s="396" customFormat="1" ht="22.5">
      <c r="A2403" s="785"/>
      <c r="B2403" s="433" t="s">
        <v>4971</v>
      </c>
      <c r="C2403" s="433" t="s">
        <v>4970</v>
      </c>
      <c r="D2403" s="432">
        <v>43739</v>
      </c>
      <c r="E2403" s="431"/>
      <c r="F2403" s="430" t="s">
        <v>4969</v>
      </c>
      <c r="G2403" s="774" t="s">
        <v>4968</v>
      </c>
      <c r="H2403" s="775"/>
      <c r="I2403" s="776"/>
      <c r="J2403" s="429" t="s">
        <v>6</v>
      </c>
      <c r="K2403" s="428"/>
      <c r="L2403" s="425" t="s">
        <v>3</v>
      </c>
      <c r="M2403" s="427">
        <v>405</v>
      </c>
      <c r="P2403" s="405"/>
      <c r="R2403" s="405"/>
    </row>
    <row r="2404" spans="1:18" s="396" customFormat="1" ht="22.5">
      <c r="A2404" s="785"/>
      <c r="B2404" s="394" t="s">
        <v>77</v>
      </c>
      <c r="C2404" s="374" t="s">
        <v>79</v>
      </c>
      <c r="D2404" s="394" t="s">
        <v>22</v>
      </c>
      <c r="E2404" s="758" t="s">
        <v>81</v>
      </c>
      <c r="F2404" s="758"/>
      <c r="G2404" s="777"/>
      <c r="H2404" s="778"/>
      <c r="I2404" s="779"/>
      <c r="J2404" s="426" t="s">
        <v>17</v>
      </c>
      <c r="K2404" s="425"/>
      <c r="L2404" s="419"/>
      <c r="M2404" s="424"/>
      <c r="P2404" s="405"/>
      <c r="R2404" s="405"/>
    </row>
    <row r="2405" spans="1:18" s="396" customFormat="1">
      <c r="A2405" s="785"/>
      <c r="B2405" s="394"/>
      <c r="C2405" s="374"/>
      <c r="D2405" s="394"/>
      <c r="E2405" s="394"/>
      <c r="F2405" s="394"/>
      <c r="G2405" s="423"/>
      <c r="H2405" s="422"/>
      <c r="I2405" s="421"/>
      <c r="J2405" s="420" t="s">
        <v>5</v>
      </c>
      <c r="K2405" s="419"/>
      <c r="L2405" s="419"/>
      <c r="M2405" s="418"/>
      <c r="P2405" s="405"/>
      <c r="R2405" s="405"/>
    </row>
    <row r="2406" spans="1:18" s="396" customFormat="1" ht="13.5" thickBot="1">
      <c r="A2406" s="786"/>
      <c r="B2406" s="417" t="s">
        <v>3449</v>
      </c>
      <c r="C2406" s="416" t="s">
        <v>4968</v>
      </c>
      <c r="D2406" s="415">
        <v>43740</v>
      </c>
      <c r="E2406" s="414" t="s">
        <v>4</v>
      </c>
      <c r="F2406" s="413" t="s">
        <v>4914</v>
      </c>
      <c r="G2406" s="412"/>
      <c r="H2406" s="411"/>
      <c r="I2406" s="410"/>
      <c r="J2406" s="409" t="s">
        <v>4893</v>
      </c>
      <c r="K2406" s="408"/>
      <c r="L2406" s="407" t="s">
        <v>3</v>
      </c>
      <c r="M2406" s="406">
        <v>200</v>
      </c>
      <c r="P2406" s="405"/>
      <c r="R2406" s="405"/>
    </row>
    <row r="2407" spans="1:18" s="396" customFormat="1" ht="25.9" customHeight="1">
      <c r="A2407" s="784">
        <v>478</v>
      </c>
      <c r="B2407" s="437" t="s">
        <v>76</v>
      </c>
      <c r="C2407" s="438" t="s">
        <v>78</v>
      </c>
      <c r="D2407" s="437" t="s">
        <v>23</v>
      </c>
      <c r="E2407" s="772" t="s">
        <v>80</v>
      </c>
      <c r="F2407" s="772"/>
      <c r="G2407" s="772" t="s">
        <v>71</v>
      </c>
      <c r="H2407" s="773"/>
      <c r="I2407" s="436"/>
      <c r="J2407" s="435"/>
      <c r="K2407" s="435"/>
      <c r="L2407" s="435"/>
      <c r="M2407" s="434"/>
      <c r="P2407" s="405"/>
      <c r="R2407" s="405"/>
    </row>
    <row r="2408" spans="1:18" s="396" customFormat="1" ht="168.75">
      <c r="A2408" s="785"/>
      <c r="B2408" s="433" t="s">
        <v>4967</v>
      </c>
      <c r="C2408" s="433" t="s">
        <v>4966</v>
      </c>
      <c r="D2408" s="432">
        <v>43739</v>
      </c>
      <c r="E2408" s="431"/>
      <c r="F2408" s="430" t="s">
        <v>4965</v>
      </c>
      <c r="G2408" s="774" t="s">
        <v>4953</v>
      </c>
      <c r="H2408" s="775"/>
      <c r="I2408" s="776"/>
      <c r="J2408" s="429" t="s">
        <v>6</v>
      </c>
      <c r="K2408" s="428"/>
      <c r="L2408" s="425" t="s">
        <v>3</v>
      </c>
      <c r="M2408" s="427">
        <v>480</v>
      </c>
      <c r="P2408" s="405"/>
      <c r="R2408" s="405"/>
    </row>
    <row r="2409" spans="1:18" s="396" customFormat="1" ht="22.5">
      <c r="A2409" s="785"/>
      <c r="B2409" s="394" t="s">
        <v>77</v>
      </c>
      <c r="C2409" s="374" t="s">
        <v>79</v>
      </c>
      <c r="D2409" s="394" t="s">
        <v>22</v>
      </c>
      <c r="E2409" s="758" t="s">
        <v>81</v>
      </c>
      <c r="F2409" s="758"/>
      <c r="G2409" s="777"/>
      <c r="H2409" s="778"/>
      <c r="I2409" s="779"/>
      <c r="J2409" s="426" t="s">
        <v>17</v>
      </c>
      <c r="K2409" s="425"/>
      <c r="L2409" s="419" t="s">
        <v>3</v>
      </c>
      <c r="M2409" s="424">
        <v>165.3</v>
      </c>
      <c r="P2409" s="405"/>
      <c r="R2409" s="405"/>
    </row>
    <row r="2410" spans="1:18" s="396" customFormat="1">
      <c r="A2410" s="785"/>
      <c r="B2410" s="394"/>
      <c r="C2410" s="374"/>
      <c r="D2410" s="394"/>
      <c r="E2410" s="394"/>
      <c r="F2410" s="394"/>
      <c r="G2410" s="423"/>
      <c r="H2410" s="422"/>
      <c r="I2410" s="421"/>
      <c r="J2410" s="420" t="s">
        <v>5</v>
      </c>
      <c r="K2410" s="419"/>
      <c r="L2410" s="419"/>
      <c r="M2410" s="418"/>
      <c r="P2410" s="405"/>
      <c r="R2410" s="405"/>
    </row>
    <row r="2411" spans="1:18" s="396" customFormat="1" ht="13.5" thickBot="1">
      <c r="A2411" s="786"/>
      <c r="B2411" s="417" t="s">
        <v>4905</v>
      </c>
      <c r="C2411" s="416" t="s">
        <v>4953</v>
      </c>
      <c r="D2411" s="415">
        <v>43745</v>
      </c>
      <c r="E2411" s="414" t="s">
        <v>4</v>
      </c>
      <c r="F2411" s="413" t="s">
        <v>4964</v>
      </c>
      <c r="G2411" s="412"/>
      <c r="H2411" s="411"/>
      <c r="I2411" s="410"/>
      <c r="J2411" s="409" t="s">
        <v>4893</v>
      </c>
      <c r="K2411" s="408"/>
      <c r="L2411" s="407"/>
      <c r="M2411" s="406"/>
      <c r="P2411" s="405"/>
      <c r="R2411" s="405"/>
    </row>
    <row r="2412" spans="1:18" s="396" customFormat="1" ht="22.5">
      <c r="A2412" s="784">
        <v>479</v>
      </c>
      <c r="B2412" s="437" t="s">
        <v>76</v>
      </c>
      <c r="C2412" s="438" t="s">
        <v>78</v>
      </c>
      <c r="D2412" s="437" t="s">
        <v>23</v>
      </c>
      <c r="E2412" s="772" t="s">
        <v>80</v>
      </c>
      <c r="F2412" s="772"/>
      <c r="G2412" s="772" t="s">
        <v>71</v>
      </c>
      <c r="H2412" s="773"/>
      <c r="I2412" s="436"/>
      <c r="J2412" s="435"/>
      <c r="K2412" s="435"/>
      <c r="L2412" s="435"/>
      <c r="M2412" s="434"/>
      <c r="P2412" s="405"/>
      <c r="R2412" s="405"/>
    </row>
    <row r="2413" spans="1:18" s="396" customFormat="1" ht="123.75">
      <c r="A2413" s="785"/>
      <c r="B2413" s="433" t="s">
        <v>4963</v>
      </c>
      <c r="C2413" s="433" t="s">
        <v>4962</v>
      </c>
      <c r="D2413" s="432">
        <v>43845</v>
      </c>
      <c r="E2413" s="431"/>
      <c r="F2413" s="430" t="s">
        <v>4961</v>
      </c>
      <c r="G2413" s="774" t="s">
        <v>4959</v>
      </c>
      <c r="H2413" s="775"/>
      <c r="I2413" s="776"/>
      <c r="J2413" s="429" t="s">
        <v>6</v>
      </c>
      <c r="K2413" s="428"/>
      <c r="L2413" s="425"/>
      <c r="M2413" s="427"/>
      <c r="P2413" s="405"/>
      <c r="R2413" s="405"/>
    </row>
    <row r="2414" spans="1:18" s="396" customFormat="1" ht="22.5">
      <c r="A2414" s="785"/>
      <c r="B2414" s="394" t="s">
        <v>77</v>
      </c>
      <c r="C2414" s="374" t="s">
        <v>79</v>
      </c>
      <c r="D2414" s="394" t="s">
        <v>22</v>
      </c>
      <c r="E2414" s="758" t="s">
        <v>81</v>
      </c>
      <c r="F2414" s="758"/>
      <c r="G2414" s="777"/>
      <c r="H2414" s="778"/>
      <c r="I2414" s="779"/>
      <c r="J2414" s="426" t="s">
        <v>17</v>
      </c>
      <c r="K2414" s="425"/>
      <c r="L2414" s="419" t="s">
        <v>3</v>
      </c>
      <c r="M2414" s="424">
        <v>437.96</v>
      </c>
      <c r="P2414" s="405"/>
      <c r="R2414" s="405"/>
    </row>
    <row r="2415" spans="1:18" s="396" customFormat="1">
      <c r="A2415" s="785"/>
      <c r="B2415" s="394"/>
      <c r="C2415" s="374"/>
      <c r="D2415" s="394"/>
      <c r="E2415" s="394"/>
      <c r="F2415" s="394"/>
      <c r="G2415" s="423"/>
      <c r="H2415" s="422"/>
      <c r="I2415" s="421"/>
      <c r="J2415" s="420" t="s">
        <v>5</v>
      </c>
      <c r="K2415" s="419"/>
      <c r="L2415" s="419"/>
      <c r="M2415" s="418"/>
      <c r="P2415" s="405"/>
      <c r="R2415" s="405"/>
    </row>
    <row r="2416" spans="1:18" s="396" customFormat="1" ht="13.5" thickBot="1">
      <c r="A2416" s="786"/>
      <c r="B2416" s="417" t="s">
        <v>4960</v>
      </c>
      <c r="C2416" s="416" t="s">
        <v>4959</v>
      </c>
      <c r="D2416" s="415">
        <v>43847</v>
      </c>
      <c r="E2416" s="414" t="s">
        <v>4</v>
      </c>
      <c r="F2416" s="413" t="s">
        <v>4958</v>
      </c>
      <c r="G2416" s="412"/>
      <c r="H2416" s="411"/>
      <c r="I2416" s="410"/>
      <c r="J2416" s="409" t="s">
        <v>4893</v>
      </c>
      <c r="K2416" s="408"/>
      <c r="L2416" s="407" t="s">
        <v>3</v>
      </c>
      <c r="M2416" s="406">
        <v>19</v>
      </c>
      <c r="P2416" s="405"/>
      <c r="R2416" s="405"/>
    </row>
    <row r="2417" spans="1:18" s="396" customFormat="1" ht="22.5">
      <c r="A2417" s="784">
        <v>480</v>
      </c>
      <c r="B2417" s="437" t="s">
        <v>76</v>
      </c>
      <c r="C2417" s="438" t="s">
        <v>78</v>
      </c>
      <c r="D2417" s="437" t="s">
        <v>23</v>
      </c>
      <c r="E2417" s="772" t="s">
        <v>80</v>
      </c>
      <c r="F2417" s="772"/>
      <c r="G2417" s="772" t="s">
        <v>71</v>
      </c>
      <c r="H2417" s="773"/>
      <c r="I2417" s="436"/>
      <c r="J2417" s="435"/>
      <c r="K2417" s="435"/>
      <c r="L2417" s="435"/>
      <c r="M2417" s="434"/>
      <c r="P2417" s="405"/>
      <c r="R2417" s="405"/>
    </row>
    <row r="2418" spans="1:18" s="396" customFormat="1" ht="45">
      <c r="A2418" s="785"/>
      <c r="B2418" s="433" t="s">
        <v>4957</v>
      </c>
      <c r="C2418" s="433" t="s">
        <v>4956</v>
      </c>
      <c r="D2418" s="432">
        <v>43740</v>
      </c>
      <c r="E2418" s="431"/>
      <c r="F2418" s="430" t="s">
        <v>4955</v>
      </c>
      <c r="G2418" s="774" t="s">
        <v>4953</v>
      </c>
      <c r="H2418" s="775"/>
      <c r="I2418" s="776"/>
      <c r="J2418" s="429" t="s">
        <v>6</v>
      </c>
      <c r="K2418" s="428"/>
      <c r="L2418" s="425" t="s">
        <v>3</v>
      </c>
      <c r="M2418" s="427">
        <v>544</v>
      </c>
      <c r="P2418" s="405"/>
      <c r="R2418" s="405"/>
    </row>
    <row r="2419" spans="1:18" s="396" customFormat="1" ht="22.5">
      <c r="A2419" s="785"/>
      <c r="B2419" s="394" t="s">
        <v>77</v>
      </c>
      <c r="C2419" s="374" t="s">
        <v>79</v>
      </c>
      <c r="D2419" s="394" t="s">
        <v>22</v>
      </c>
      <c r="E2419" s="758" t="s">
        <v>81</v>
      </c>
      <c r="F2419" s="758"/>
      <c r="G2419" s="777"/>
      <c r="H2419" s="778"/>
      <c r="I2419" s="779"/>
      <c r="J2419" s="426" t="s">
        <v>17</v>
      </c>
      <c r="K2419" s="425"/>
      <c r="L2419" s="419" t="s">
        <v>3</v>
      </c>
      <c r="M2419" s="424">
        <v>380.6</v>
      </c>
      <c r="P2419" s="405"/>
      <c r="R2419" s="405"/>
    </row>
    <row r="2420" spans="1:18" s="396" customFormat="1">
      <c r="A2420" s="785"/>
      <c r="B2420" s="394"/>
      <c r="C2420" s="374"/>
      <c r="D2420" s="394"/>
      <c r="E2420" s="394"/>
      <c r="F2420" s="394"/>
      <c r="G2420" s="423"/>
      <c r="H2420" s="422"/>
      <c r="I2420" s="421"/>
      <c r="J2420" s="420" t="s">
        <v>5</v>
      </c>
      <c r="K2420" s="419"/>
      <c r="L2420" s="419"/>
      <c r="M2420" s="418"/>
      <c r="P2420" s="405"/>
      <c r="R2420" s="405"/>
    </row>
    <row r="2421" spans="1:18" s="396" customFormat="1" ht="13.5" thickBot="1">
      <c r="A2421" s="786"/>
      <c r="B2421" s="417" t="s">
        <v>4954</v>
      </c>
      <c r="C2421" s="416" t="s">
        <v>4953</v>
      </c>
      <c r="D2421" s="415">
        <v>43743</v>
      </c>
      <c r="E2421" s="414" t="s">
        <v>4</v>
      </c>
      <c r="F2421" s="413" t="s">
        <v>4952</v>
      </c>
      <c r="G2421" s="412"/>
      <c r="H2421" s="411"/>
      <c r="I2421" s="410"/>
      <c r="J2421" s="409" t="s">
        <v>4893</v>
      </c>
      <c r="K2421" s="408"/>
      <c r="L2421" s="407"/>
      <c r="M2421" s="406"/>
      <c r="P2421" s="405"/>
      <c r="R2421" s="405"/>
    </row>
    <row r="2422" spans="1:18" s="396" customFormat="1" ht="22.5">
      <c r="A2422" s="784">
        <v>481</v>
      </c>
      <c r="B2422" s="437" t="s">
        <v>76</v>
      </c>
      <c r="C2422" s="438" t="s">
        <v>78</v>
      </c>
      <c r="D2422" s="437" t="s">
        <v>23</v>
      </c>
      <c r="E2422" s="772" t="s">
        <v>80</v>
      </c>
      <c r="F2422" s="772"/>
      <c r="G2422" s="772" t="s">
        <v>71</v>
      </c>
      <c r="H2422" s="773"/>
      <c r="I2422" s="436"/>
      <c r="J2422" s="435"/>
      <c r="K2422" s="435"/>
      <c r="L2422" s="435"/>
      <c r="M2422" s="434"/>
      <c r="P2422" s="405"/>
      <c r="R2422" s="405"/>
    </row>
    <row r="2423" spans="1:18" s="396" customFormat="1" ht="112.5">
      <c r="A2423" s="785"/>
      <c r="B2423" s="433" t="s">
        <v>4951</v>
      </c>
      <c r="C2423" s="433" t="s">
        <v>4950</v>
      </c>
      <c r="D2423" s="432">
        <v>43765</v>
      </c>
      <c r="E2423" s="431"/>
      <c r="F2423" s="430" t="s">
        <v>4949</v>
      </c>
      <c r="G2423" s="774" t="s">
        <v>4948</v>
      </c>
      <c r="H2423" s="775"/>
      <c r="I2423" s="776"/>
      <c r="J2423" s="429" t="s">
        <v>6</v>
      </c>
      <c r="K2423" s="428"/>
      <c r="L2423" s="425" t="s">
        <v>3</v>
      </c>
      <c r="M2423" s="427">
        <v>538</v>
      </c>
      <c r="P2423" s="405"/>
      <c r="R2423" s="405"/>
    </row>
    <row r="2424" spans="1:18" s="396" customFormat="1" ht="22.5">
      <c r="A2424" s="785"/>
      <c r="B2424" s="394" t="s">
        <v>77</v>
      </c>
      <c r="C2424" s="374" t="s">
        <v>79</v>
      </c>
      <c r="D2424" s="394" t="s">
        <v>22</v>
      </c>
      <c r="E2424" s="758" t="s">
        <v>81</v>
      </c>
      <c r="F2424" s="758"/>
      <c r="G2424" s="777"/>
      <c r="H2424" s="778"/>
      <c r="I2424" s="779"/>
      <c r="J2424" s="426" t="s">
        <v>17</v>
      </c>
      <c r="K2424" s="425"/>
      <c r="L2424" s="419" t="s">
        <v>3</v>
      </c>
      <c r="M2424" s="424">
        <v>357.56</v>
      </c>
      <c r="P2424" s="405"/>
      <c r="R2424" s="405"/>
    </row>
    <row r="2425" spans="1:18" s="396" customFormat="1">
      <c r="A2425" s="785"/>
      <c r="B2425" s="394"/>
      <c r="C2425" s="374"/>
      <c r="D2425" s="394"/>
      <c r="E2425" s="394"/>
      <c r="F2425" s="394"/>
      <c r="G2425" s="423"/>
      <c r="H2425" s="422"/>
      <c r="I2425" s="421"/>
      <c r="J2425" s="420" t="s">
        <v>5</v>
      </c>
      <c r="K2425" s="419"/>
      <c r="L2425" s="419"/>
      <c r="M2425" s="418"/>
      <c r="P2425" s="405"/>
      <c r="R2425" s="405"/>
    </row>
    <row r="2426" spans="1:18" s="396" customFormat="1" ht="13.5" thickBot="1">
      <c r="A2426" s="786"/>
      <c r="B2426" s="417" t="s">
        <v>4896</v>
      </c>
      <c r="C2426" s="416" t="s">
        <v>4948</v>
      </c>
      <c r="D2426" s="415">
        <v>43767</v>
      </c>
      <c r="E2426" s="414" t="s">
        <v>4</v>
      </c>
      <c r="F2426" s="413" t="s">
        <v>4947</v>
      </c>
      <c r="G2426" s="412"/>
      <c r="H2426" s="411"/>
      <c r="I2426" s="410"/>
      <c r="J2426" s="409" t="s">
        <v>4893</v>
      </c>
      <c r="K2426" s="408"/>
      <c r="L2426" s="407"/>
      <c r="M2426" s="406"/>
      <c r="P2426" s="405"/>
      <c r="R2426" s="405"/>
    </row>
    <row r="2427" spans="1:18" s="396" customFormat="1" ht="22.5">
      <c r="A2427" s="784">
        <v>482</v>
      </c>
      <c r="B2427" s="437" t="s">
        <v>76</v>
      </c>
      <c r="C2427" s="438" t="s">
        <v>78</v>
      </c>
      <c r="D2427" s="437" t="s">
        <v>23</v>
      </c>
      <c r="E2427" s="772" t="s">
        <v>80</v>
      </c>
      <c r="F2427" s="772"/>
      <c r="G2427" s="772" t="s">
        <v>71</v>
      </c>
      <c r="H2427" s="773"/>
      <c r="I2427" s="436"/>
      <c r="J2427" s="435"/>
      <c r="K2427" s="435"/>
      <c r="L2427" s="435"/>
      <c r="M2427" s="434"/>
      <c r="P2427" s="405"/>
      <c r="R2427" s="405"/>
    </row>
    <row r="2428" spans="1:18" s="396" customFormat="1" ht="146.25">
      <c r="A2428" s="785"/>
      <c r="B2428" s="433" t="s">
        <v>4946</v>
      </c>
      <c r="C2428" s="433" t="s">
        <v>4945</v>
      </c>
      <c r="D2428" s="432">
        <v>43744</v>
      </c>
      <c r="E2428" s="431"/>
      <c r="F2428" s="430" t="s">
        <v>4944</v>
      </c>
      <c r="G2428" s="774" t="s">
        <v>4943</v>
      </c>
      <c r="H2428" s="775"/>
      <c r="I2428" s="776"/>
      <c r="J2428" s="429" t="s">
        <v>6</v>
      </c>
      <c r="K2428" s="428"/>
      <c r="L2428" s="425" t="s">
        <v>3</v>
      </c>
      <c r="M2428" s="427">
        <v>543</v>
      </c>
      <c r="P2428" s="405"/>
      <c r="R2428" s="405"/>
    </row>
    <row r="2429" spans="1:18" s="396" customFormat="1" ht="22.5">
      <c r="A2429" s="785"/>
      <c r="B2429" s="394" t="s">
        <v>77</v>
      </c>
      <c r="C2429" s="374" t="s">
        <v>79</v>
      </c>
      <c r="D2429" s="394" t="s">
        <v>22</v>
      </c>
      <c r="E2429" s="758" t="s">
        <v>81</v>
      </c>
      <c r="F2429" s="758"/>
      <c r="G2429" s="777"/>
      <c r="H2429" s="778"/>
      <c r="I2429" s="779"/>
      <c r="J2429" s="426" t="s">
        <v>17</v>
      </c>
      <c r="K2429" s="425"/>
      <c r="L2429" s="419" t="s">
        <v>3</v>
      </c>
      <c r="M2429" s="424">
        <v>2054</v>
      </c>
      <c r="P2429" s="405"/>
      <c r="R2429" s="405"/>
    </row>
    <row r="2430" spans="1:18" s="396" customFormat="1">
      <c r="A2430" s="785"/>
      <c r="B2430" s="394"/>
      <c r="C2430" s="374"/>
      <c r="D2430" s="394"/>
      <c r="E2430" s="394"/>
      <c r="F2430" s="394"/>
      <c r="G2430" s="423"/>
      <c r="H2430" s="422"/>
      <c r="I2430" s="421"/>
      <c r="J2430" s="420" t="s">
        <v>5</v>
      </c>
      <c r="K2430" s="419"/>
      <c r="L2430" s="419"/>
      <c r="M2430" s="418"/>
      <c r="P2430" s="405"/>
      <c r="R2430" s="405"/>
    </row>
    <row r="2431" spans="1:18" s="396" customFormat="1" ht="13.5" thickBot="1">
      <c r="A2431" s="786"/>
      <c r="B2431" s="417" t="s">
        <v>3449</v>
      </c>
      <c r="C2431" s="416" t="s">
        <v>4943</v>
      </c>
      <c r="D2431" s="415">
        <v>43748</v>
      </c>
      <c r="E2431" s="414" t="s">
        <v>4</v>
      </c>
      <c r="F2431" s="413" t="s">
        <v>4942</v>
      </c>
      <c r="G2431" s="412"/>
      <c r="H2431" s="411"/>
      <c r="I2431" s="410"/>
      <c r="J2431" s="409" t="s">
        <v>4893</v>
      </c>
      <c r="K2431" s="408"/>
      <c r="L2431" s="419"/>
      <c r="M2431" s="424"/>
      <c r="P2431" s="405"/>
      <c r="R2431" s="405"/>
    </row>
    <row r="2432" spans="1:18" s="396" customFormat="1" ht="22.5">
      <c r="A2432" s="784">
        <v>483</v>
      </c>
      <c r="B2432" s="437" t="s">
        <v>76</v>
      </c>
      <c r="C2432" s="438" t="s">
        <v>78</v>
      </c>
      <c r="D2432" s="437" t="s">
        <v>23</v>
      </c>
      <c r="E2432" s="772" t="s">
        <v>80</v>
      </c>
      <c r="F2432" s="772"/>
      <c r="G2432" s="772" t="s">
        <v>71</v>
      </c>
      <c r="H2432" s="773"/>
      <c r="I2432" s="436"/>
      <c r="J2432" s="435"/>
      <c r="K2432" s="435"/>
      <c r="L2432" s="435"/>
      <c r="M2432" s="434"/>
      <c r="P2432" s="405"/>
      <c r="R2432" s="405"/>
    </row>
    <row r="2433" spans="1:18" s="396" customFormat="1" ht="90">
      <c r="A2433" s="785"/>
      <c r="B2433" s="433" t="s">
        <v>4941</v>
      </c>
      <c r="C2433" s="433" t="s">
        <v>4940</v>
      </c>
      <c r="D2433" s="432">
        <v>43897</v>
      </c>
      <c r="E2433" s="431"/>
      <c r="F2433" s="430" t="s">
        <v>4939</v>
      </c>
      <c r="G2433" s="774" t="s">
        <v>4938</v>
      </c>
      <c r="H2433" s="775"/>
      <c r="I2433" s="776"/>
      <c r="J2433" s="429" t="s">
        <v>6</v>
      </c>
      <c r="K2433" s="428"/>
      <c r="L2433" s="425"/>
      <c r="M2433" s="427"/>
      <c r="P2433" s="405"/>
      <c r="R2433" s="405"/>
    </row>
    <row r="2434" spans="1:18" s="396" customFormat="1" ht="22.5">
      <c r="A2434" s="785"/>
      <c r="B2434" s="394" t="s">
        <v>77</v>
      </c>
      <c r="C2434" s="374" t="s">
        <v>79</v>
      </c>
      <c r="D2434" s="394" t="s">
        <v>22</v>
      </c>
      <c r="E2434" s="758" t="s">
        <v>81</v>
      </c>
      <c r="F2434" s="758"/>
      <c r="G2434" s="777"/>
      <c r="H2434" s="778"/>
      <c r="I2434" s="779"/>
      <c r="J2434" s="426" t="s">
        <v>17</v>
      </c>
      <c r="K2434" s="425"/>
      <c r="L2434" s="419" t="s">
        <v>3</v>
      </c>
      <c r="M2434" s="424">
        <v>256.8</v>
      </c>
      <c r="P2434" s="405"/>
      <c r="R2434" s="405"/>
    </row>
    <row r="2435" spans="1:18" s="396" customFormat="1">
      <c r="A2435" s="785"/>
      <c r="B2435" s="394"/>
      <c r="C2435" s="374"/>
      <c r="D2435" s="394"/>
      <c r="E2435" s="394"/>
      <c r="F2435" s="394"/>
      <c r="G2435" s="423"/>
      <c r="H2435" s="422"/>
      <c r="I2435" s="421"/>
      <c r="J2435" s="420" t="s">
        <v>5</v>
      </c>
      <c r="K2435" s="419"/>
      <c r="L2435" s="419"/>
      <c r="M2435" s="418"/>
      <c r="P2435" s="405"/>
      <c r="R2435" s="405"/>
    </row>
    <row r="2436" spans="1:18" s="396" customFormat="1" ht="13.5" thickBot="1">
      <c r="A2436" s="786"/>
      <c r="B2436" s="417" t="s">
        <v>4896</v>
      </c>
      <c r="C2436" s="416" t="s">
        <v>4938</v>
      </c>
      <c r="D2436" s="415">
        <v>43902</v>
      </c>
      <c r="E2436" s="414" t="s">
        <v>4</v>
      </c>
      <c r="F2436" s="413" t="s">
        <v>4937</v>
      </c>
      <c r="G2436" s="412"/>
      <c r="H2436" s="411"/>
      <c r="I2436" s="410"/>
      <c r="J2436" s="409" t="s">
        <v>4893</v>
      </c>
      <c r="K2436" s="408"/>
      <c r="L2436" s="407"/>
      <c r="M2436" s="406"/>
      <c r="P2436" s="405"/>
      <c r="R2436" s="405"/>
    </row>
    <row r="2437" spans="1:18" s="396" customFormat="1" ht="22.5">
      <c r="A2437" s="784">
        <v>484</v>
      </c>
      <c r="B2437" s="437" t="s">
        <v>76</v>
      </c>
      <c r="C2437" s="438" t="s">
        <v>78</v>
      </c>
      <c r="D2437" s="437" t="s">
        <v>23</v>
      </c>
      <c r="E2437" s="772" t="s">
        <v>80</v>
      </c>
      <c r="F2437" s="772"/>
      <c r="G2437" s="772" t="s">
        <v>71</v>
      </c>
      <c r="H2437" s="773"/>
      <c r="I2437" s="436"/>
      <c r="J2437" s="435"/>
      <c r="K2437" s="435"/>
      <c r="L2437" s="435"/>
      <c r="M2437" s="434"/>
      <c r="P2437" s="405"/>
      <c r="R2437" s="405"/>
    </row>
    <row r="2438" spans="1:18" s="396" customFormat="1" ht="45">
      <c r="A2438" s="785"/>
      <c r="B2438" s="433" t="s">
        <v>4936</v>
      </c>
      <c r="C2438" s="433" t="s">
        <v>4935</v>
      </c>
      <c r="D2438" s="432">
        <v>43766</v>
      </c>
      <c r="E2438" s="431"/>
      <c r="F2438" s="430" t="s">
        <v>4934</v>
      </c>
      <c r="G2438" s="774" t="s">
        <v>4933</v>
      </c>
      <c r="H2438" s="775"/>
      <c r="I2438" s="776"/>
      <c r="J2438" s="429" t="s">
        <v>6</v>
      </c>
      <c r="K2438" s="428"/>
      <c r="L2438" s="425" t="s">
        <v>3</v>
      </c>
      <c r="M2438" s="427">
        <v>165</v>
      </c>
      <c r="P2438" s="405"/>
      <c r="R2438" s="405"/>
    </row>
    <row r="2439" spans="1:18" s="396" customFormat="1" ht="22.5">
      <c r="A2439" s="785"/>
      <c r="B2439" s="394" t="s">
        <v>77</v>
      </c>
      <c r="C2439" s="374" t="s">
        <v>79</v>
      </c>
      <c r="D2439" s="394" t="s">
        <v>22</v>
      </c>
      <c r="E2439" s="758" t="s">
        <v>81</v>
      </c>
      <c r="F2439" s="758"/>
      <c r="G2439" s="777"/>
      <c r="H2439" s="778"/>
      <c r="I2439" s="779"/>
      <c r="J2439" s="426" t="s">
        <v>17</v>
      </c>
      <c r="K2439" s="425"/>
      <c r="L2439" s="419" t="s">
        <v>3</v>
      </c>
      <c r="M2439" s="424">
        <v>384.76</v>
      </c>
      <c r="P2439" s="405"/>
      <c r="R2439" s="405"/>
    </row>
    <row r="2440" spans="1:18" s="396" customFormat="1">
      <c r="A2440" s="785"/>
      <c r="B2440" s="394"/>
      <c r="C2440" s="374"/>
      <c r="D2440" s="394"/>
      <c r="E2440" s="394"/>
      <c r="F2440" s="394"/>
      <c r="G2440" s="423"/>
      <c r="H2440" s="422"/>
      <c r="I2440" s="421"/>
      <c r="J2440" s="420" t="s">
        <v>5</v>
      </c>
      <c r="K2440" s="419"/>
      <c r="L2440" s="419" t="s">
        <v>3</v>
      </c>
      <c r="M2440" s="418">
        <v>42</v>
      </c>
      <c r="P2440" s="405"/>
      <c r="R2440" s="405"/>
    </row>
    <row r="2441" spans="1:18" s="396" customFormat="1" ht="13.5" thickBot="1">
      <c r="A2441" s="786"/>
      <c r="B2441" s="417" t="s">
        <v>2420</v>
      </c>
      <c r="C2441" s="416" t="s">
        <v>4933</v>
      </c>
      <c r="D2441" s="415">
        <v>43767</v>
      </c>
      <c r="E2441" s="414" t="s">
        <v>4</v>
      </c>
      <c r="F2441" s="413" t="s">
        <v>4932</v>
      </c>
      <c r="G2441" s="412"/>
      <c r="H2441" s="411"/>
      <c r="I2441" s="410"/>
      <c r="J2441" s="409" t="s">
        <v>4893</v>
      </c>
      <c r="K2441" s="408"/>
      <c r="L2441" s="407"/>
      <c r="M2441" s="406"/>
      <c r="P2441" s="405"/>
      <c r="R2441" s="405"/>
    </row>
    <row r="2442" spans="1:18" s="396" customFormat="1" ht="22.5">
      <c r="A2442" s="784">
        <v>485</v>
      </c>
      <c r="B2442" s="437" t="s">
        <v>76</v>
      </c>
      <c r="C2442" s="438" t="s">
        <v>78</v>
      </c>
      <c r="D2442" s="437" t="s">
        <v>23</v>
      </c>
      <c r="E2442" s="772" t="s">
        <v>80</v>
      </c>
      <c r="F2442" s="772"/>
      <c r="G2442" s="772" t="s">
        <v>71</v>
      </c>
      <c r="H2442" s="773"/>
      <c r="I2442" s="436"/>
      <c r="J2442" s="435"/>
      <c r="K2442" s="435"/>
      <c r="L2442" s="435"/>
      <c r="M2442" s="434"/>
      <c r="P2442" s="405"/>
      <c r="R2442" s="405"/>
    </row>
    <row r="2443" spans="1:18" s="396" customFormat="1" ht="101.25">
      <c r="A2443" s="785"/>
      <c r="B2443" s="433" t="s">
        <v>4931</v>
      </c>
      <c r="C2443" s="433" t="s">
        <v>4930</v>
      </c>
      <c r="D2443" s="432">
        <v>43740</v>
      </c>
      <c r="E2443" s="431"/>
      <c r="F2443" s="430" t="s">
        <v>4929</v>
      </c>
      <c r="G2443" s="774" t="s">
        <v>3606</v>
      </c>
      <c r="H2443" s="775"/>
      <c r="I2443" s="776"/>
      <c r="J2443" s="429" t="s">
        <v>6</v>
      </c>
      <c r="K2443" s="428"/>
      <c r="L2443" s="425" t="s">
        <v>3</v>
      </c>
      <c r="M2443" s="427">
        <v>304</v>
      </c>
      <c r="P2443" s="405"/>
      <c r="R2443" s="405"/>
    </row>
    <row r="2444" spans="1:18" s="396" customFormat="1" ht="22.5">
      <c r="A2444" s="785"/>
      <c r="B2444" s="394" t="s">
        <v>77</v>
      </c>
      <c r="C2444" s="374" t="s">
        <v>79</v>
      </c>
      <c r="D2444" s="394" t="s">
        <v>22</v>
      </c>
      <c r="E2444" s="758" t="s">
        <v>81</v>
      </c>
      <c r="F2444" s="758"/>
      <c r="G2444" s="777"/>
      <c r="H2444" s="778"/>
      <c r="I2444" s="779"/>
      <c r="J2444" s="426" t="s">
        <v>17</v>
      </c>
      <c r="K2444" s="425"/>
      <c r="L2444" s="419" t="s">
        <v>3</v>
      </c>
      <c r="M2444" s="424">
        <v>256.95999999999998</v>
      </c>
      <c r="P2444" s="405"/>
      <c r="R2444" s="405"/>
    </row>
    <row r="2445" spans="1:18" s="396" customFormat="1">
      <c r="A2445" s="785"/>
      <c r="B2445" s="394"/>
      <c r="C2445" s="374"/>
      <c r="D2445" s="394"/>
      <c r="E2445" s="394"/>
      <c r="F2445" s="394"/>
      <c r="G2445" s="423"/>
      <c r="H2445" s="422"/>
      <c r="I2445" s="421"/>
      <c r="J2445" s="420" t="s">
        <v>5</v>
      </c>
      <c r="K2445" s="419"/>
      <c r="L2445" s="419"/>
      <c r="M2445" s="418"/>
      <c r="P2445" s="405"/>
      <c r="R2445" s="405"/>
    </row>
    <row r="2446" spans="1:18" s="396" customFormat="1" ht="13.5" thickBot="1">
      <c r="A2446" s="786"/>
      <c r="B2446" s="417" t="s">
        <v>4928</v>
      </c>
      <c r="C2446" s="416" t="s">
        <v>3606</v>
      </c>
      <c r="D2446" s="415">
        <v>43742</v>
      </c>
      <c r="E2446" s="414" t="s">
        <v>4</v>
      </c>
      <c r="F2446" s="413" t="s">
        <v>4927</v>
      </c>
      <c r="G2446" s="412"/>
      <c r="H2446" s="411"/>
      <c r="I2446" s="410"/>
      <c r="J2446" s="409" t="s">
        <v>4893</v>
      </c>
      <c r="K2446" s="408"/>
      <c r="L2446" s="407"/>
      <c r="M2446" s="406"/>
      <c r="P2446" s="405"/>
      <c r="R2446" s="405"/>
    </row>
    <row r="2447" spans="1:18" s="396" customFormat="1" ht="22.5">
      <c r="A2447" s="784">
        <v>486</v>
      </c>
      <c r="B2447" s="437" t="s">
        <v>76</v>
      </c>
      <c r="C2447" s="438" t="s">
        <v>78</v>
      </c>
      <c r="D2447" s="437" t="s">
        <v>23</v>
      </c>
      <c r="E2447" s="772" t="s">
        <v>80</v>
      </c>
      <c r="F2447" s="772"/>
      <c r="G2447" s="772" t="s">
        <v>71</v>
      </c>
      <c r="H2447" s="773"/>
      <c r="I2447" s="436"/>
      <c r="J2447" s="435"/>
      <c r="K2447" s="435"/>
      <c r="L2447" s="435"/>
      <c r="M2447" s="434"/>
      <c r="P2447" s="405"/>
      <c r="R2447" s="405"/>
    </row>
    <row r="2448" spans="1:18" s="396" customFormat="1" ht="56.25">
      <c r="A2448" s="785"/>
      <c r="B2448" s="433" t="s">
        <v>4926</v>
      </c>
      <c r="C2448" s="433" t="s">
        <v>4925</v>
      </c>
      <c r="D2448" s="432">
        <v>43810</v>
      </c>
      <c r="E2448" s="431"/>
      <c r="F2448" s="430" t="s">
        <v>4906</v>
      </c>
      <c r="G2448" s="774" t="s">
        <v>4083</v>
      </c>
      <c r="H2448" s="775"/>
      <c r="I2448" s="776"/>
      <c r="J2448" s="429" t="s">
        <v>6</v>
      </c>
      <c r="K2448" s="428"/>
      <c r="L2448" s="425" t="s">
        <v>3</v>
      </c>
      <c r="M2448" s="427">
        <v>368</v>
      </c>
      <c r="P2448" s="405"/>
      <c r="R2448" s="405"/>
    </row>
    <row r="2449" spans="1:18" s="396" customFormat="1" ht="22.5">
      <c r="A2449" s="785"/>
      <c r="B2449" s="394" t="s">
        <v>77</v>
      </c>
      <c r="C2449" s="374" t="s">
        <v>79</v>
      </c>
      <c r="D2449" s="394" t="s">
        <v>22</v>
      </c>
      <c r="E2449" s="758" t="s">
        <v>81</v>
      </c>
      <c r="F2449" s="758"/>
      <c r="G2449" s="777"/>
      <c r="H2449" s="778"/>
      <c r="I2449" s="779"/>
      <c r="J2449" s="426" t="s">
        <v>17</v>
      </c>
      <c r="K2449" s="425"/>
      <c r="L2449" s="419" t="s">
        <v>3</v>
      </c>
      <c r="M2449" s="424">
        <v>278.89999999999998</v>
      </c>
      <c r="P2449" s="405"/>
      <c r="R2449" s="405"/>
    </row>
    <row r="2450" spans="1:18" s="396" customFormat="1">
      <c r="A2450" s="785"/>
      <c r="B2450" s="394"/>
      <c r="C2450" s="374"/>
      <c r="D2450" s="394"/>
      <c r="E2450" s="394"/>
      <c r="F2450" s="394"/>
      <c r="G2450" s="423"/>
      <c r="H2450" s="422"/>
      <c r="I2450" s="421"/>
      <c r="J2450" s="420" t="s">
        <v>5</v>
      </c>
      <c r="K2450" s="419"/>
      <c r="L2450" s="419"/>
      <c r="M2450" s="418"/>
      <c r="P2450" s="405"/>
      <c r="R2450" s="405"/>
    </row>
    <row r="2451" spans="1:18" s="396" customFormat="1" ht="13.5" thickBot="1">
      <c r="A2451" s="786"/>
      <c r="B2451" s="417" t="s">
        <v>792</v>
      </c>
      <c r="C2451" s="416" t="s">
        <v>4083</v>
      </c>
      <c r="D2451" s="415">
        <v>43812</v>
      </c>
      <c r="E2451" s="414" t="s">
        <v>4</v>
      </c>
      <c r="F2451" s="413" t="s">
        <v>4904</v>
      </c>
      <c r="G2451" s="412"/>
      <c r="H2451" s="411"/>
      <c r="I2451" s="410"/>
      <c r="J2451" s="409" t="s">
        <v>4893</v>
      </c>
      <c r="K2451" s="408"/>
      <c r="L2451" s="407"/>
      <c r="M2451" s="406"/>
      <c r="P2451" s="405"/>
      <c r="R2451" s="405"/>
    </row>
    <row r="2452" spans="1:18" s="396" customFormat="1" ht="22.5">
      <c r="A2452" s="784">
        <v>487</v>
      </c>
      <c r="B2452" s="437" t="s">
        <v>76</v>
      </c>
      <c r="C2452" s="438" t="s">
        <v>78</v>
      </c>
      <c r="D2452" s="437" t="s">
        <v>23</v>
      </c>
      <c r="E2452" s="772" t="s">
        <v>80</v>
      </c>
      <c r="F2452" s="772"/>
      <c r="G2452" s="772" t="s">
        <v>71</v>
      </c>
      <c r="H2452" s="773"/>
      <c r="I2452" s="436"/>
      <c r="J2452" s="435"/>
      <c r="K2452" s="435"/>
      <c r="L2452" s="435"/>
      <c r="M2452" s="434"/>
      <c r="P2452" s="405"/>
      <c r="R2452" s="405"/>
    </row>
    <row r="2453" spans="1:18" s="396" customFormat="1" ht="56.25">
      <c r="A2453" s="785"/>
      <c r="B2453" s="433" t="s">
        <v>4924</v>
      </c>
      <c r="C2453" s="433" t="s">
        <v>4923</v>
      </c>
      <c r="D2453" s="432">
        <v>43760</v>
      </c>
      <c r="E2453" s="431"/>
      <c r="F2453" s="430" t="s">
        <v>4922</v>
      </c>
      <c r="G2453" s="774" t="s">
        <v>4921</v>
      </c>
      <c r="H2453" s="775"/>
      <c r="I2453" s="776"/>
      <c r="J2453" s="429" t="s">
        <v>6</v>
      </c>
      <c r="K2453" s="428"/>
      <c r="L2453" s="425" t="s">
        <v>3</v>
      </c>
      <c r="M2453" s="427">
        <v>105</v>
      </c>
      <c r="P2453" s="405"/>
      <c r="R2453" s="405"/>
    </row>
    <row r="2454" spans="1:18" s="396" customFormat="1" ht="22.5">
      <c r="A2454" s="785"/>
      <c r="B2454" s="394" t="s">
        <v>77</v>
      </c>
      <c r="C2454" s="374" t="s">
        <v>79</v>
      </c>
      <c r="D2454" s="394" t="s">
        <v>22</v>
      </c>
      <c r="E2454" s="758" t="s">
        <v>81</v>
      </c>
      <c r="F2454" s="758"/>
      <c r="G2454" s="777"/>
      <c r="H2454" s="778"/>
      <c r="I2454" s="779"/>
      <c r="J2454" s="426" t="s">
        <v>17</v>
      </c>
      <c r="K2454" s="425"/>
      <c r="L2454" s="419" t="s">
        <v>3</v>
      </c>
      <c r="M2454" s="424">
        <v>271.64</v>
      </c>
      <c r="P2454" s="405"/>
      <c r="R2454" s="405"/>
    </row>
    <row r="2455" spans="1:18" s="396" customFormat="1">
      <c r="A2455" s="785"/>
      <c r="B2455" s="394"/>
      <c r="C2455" s="374"/>
      <c r="D2455" s="394"/>
      <c r="E2455" s="394"/>
      <c r="F2455" s="394"/>
      <c r="G2455" s="423"/>
      <c r="H2455" s="422"/>
      <c r="I2455" s="421"/>
      <c r="J2455" s="420" t="s">
        <v>5</v>
      </c>
      <c r="K2455" s="419"/>
      <c r="L2455" s="419" t="s">
        <v>3</v>
      </c>
      <c r="M2455" s="418">
        <v>15</v>
      </c>
      <c r="P2455" s="405"/>
      <c r="R2455" s="405"/>
    </row>
    <row r="2456" spans="1:18" s="396" customFormat="1" ht="23.25" thickBot="1">
      <c r="A2456" s="786"/>
      <c r="B2456" s="417" t="s">
        <v>4910</v>
      </c>
      <c r="C2456" s="416" t="s">
        <v>4921</v>
      </c>
      <c r="D2456" s="415">
        <v>43761</v>
      </c>
      <c r="E2456" s="414" t="s">
        <v>4</v>
      </c>
      <c r="F2456" s="413" t="s">
        <v>4920</v>
      </c>
      <c r="G2456" s="412"/>
      <c r="H2456" s="411"/>
      <c r="I2456" s="410"/>
      <c r="J2456" s="409" t="s">
        <v>4893</v>
      </c>
      <c r="K2456" s="408"/>
      <c r="L2456" s="407"/>
      <c r="M2456" s="406"/>
      <c r="P2456" s="405"/>
      <c r="R2456" s="405"/>
    </row>
    <row r="2457" spans="1:18" s="396" customFormat="1" ht="22.5">
      <c r="A2457" s="784">
        <v>488</v>
      </c>
      <c r="B2457" s="437" t="s">
        <v>76</v>
      </c>
      <c r="C2457" s="438" t="s">
        <v>78</v>
      </c>
      <c r="D2457" s="437" t="s">
        <v>23</v>
      </c>
      <c r="E2457" s="772" t="s">
        <v>80</v>
      </c>
      <c r="F2457" s="772"/>
      <c r="G2457" s="772" t="s">
        <v>71</v>
      </c>
      <c r="H2457" s="773"/>
      <c r="I2457" s="436"/>
      <c r="J2457" s="435"/>
      <c r="K2457" s="435"/>
      <c r="L2457" s="435"/>
      <c r="M2457" s="434"/>
      <c r="P2457" s="405"/>
      <c r="R2457" s="405"/>
    </row>
    <row r="2458" spans="1:18" s="396" customFormat="1" ht="56.25">
      <c r="A2458" s="785"/>
      <c r="B2458" s="433" t="s">
        <v>4919</v>
      </c>
      <c r="C2458" s="433" t="s">
        <v>4918</v>
      </c>
      <c r="D2458" s="432">
        <v>43810</v>
      </c>
      <c r="E2458" s="431"/>
      <c r="F2458" s="430" t="s">
        <v>4906</v>
      </c>
      <c r="G2458" s="774" t="s">
        <v>4083</v>
      </c>
      <c r="H2458" s="775"/>
      <c r="I2458" s="776"/>
      <c r="J2458" s="429" t="s">
        <v>6</v>
      </c>
      <c r="K2458" s="428"/>
      <c r="L2458" s="425" t="s">
        <v>3</v>
      </c>
      <c r="M2458" s="427">
        <v>368</v>
      </c>
      <c r="P2458" s="405"/>
      <c r="R2458" s="405"/>
    </row>
    <row r="2459" spans="1:18" s="396" customFormat="1" ht="22.5">
      <c r="A2459" s="785"/>
      <c r="B2459" s="394" t="s">
        <v>77</v>
      </c>
      <c r="C2459" s="374" t="s">
        <v>79</v>
      </c>
      <c r="D2459" s="394" t="s">
        <v>22</v>
      </c>
      <c r="E2459" s="758" t="s">
        <v>81</v>
      </c>
      <c r="F2459" s="758"/>
      <c r="G2459" s="777"/>
      <c r="H2459" s="778"/>
      <c r="I2459" s="779"/>
      <c r="J2459" s="426" t="s">
        <v>17</v>
      </c>
      <c r="K2459" s="425"/>
      <c r="L2459" s="419" t="s">
        <v>3</v>
      </c>
      <c r="M2459" s="424">
        <v>567.63</v>
      </c>
      <c r="P2459" s="405"/>
      <c r="R2459" s="405"/>
    </row>
    <row r="2460" spans="1:18" s="396" customFormat="1">
      <c r="A2460" s="785"/>
      <c r="B2460" s="394"/>
      <c r="C2460" s="374"/>
      <c r="D2460" s="394"/>
      <c r="E2460" s="394"/>
      <c r="F2460" s="394"/>
      <c r="G2460" s="423"/>
      <c r="H2460" s="422"/>
      <c r="I2460" s="421"/>
      <c r="J2460" s="420" t="s">
        <v>5</v>
      </c>
      <c r="K2460" s="419"/>
      <c r="L2460" s="419"/>
      <c r="M2460" s="418"/>
      <c r="P2460" s="405"/>
      <c r="R2460" s="405"/>
    </row>
    <row r="2461" spans="1:18" s="396" customFormat="1" ht="13.5" thickBot="1">
      <c r="A2461" s="786"/>
      <c r="B2461" s="417" t="s">
        <v>2015</v>
      </c>
      <c r="C2461" s="416" t="s">
        <v>4083</v>
      </c>
      <c r="D2461" s="415">
        <v>43812</v>
      </c>
      <c r="E2461" s="414" t="s">
        <v>4</v>
      </c>
      <c r="F2461" s="413" t="s">
        <v>4904</v>
      </c>
      <c r="G2461" s="412"/>
      <c r="H2461" s="411"/>
      <c r="I2461" s="410"/>
      <c r="J2461" s="409" t="s">
        <v>4893</v>
      </c>
      <c r="K2461" s="408"/>
      <c r="L2461" s="407"/>
      <c r="M2461" s="406"/>
      <c r="P2461" s="405"/>
      <c r="R2461" s="405"/>
    </row>
    <row r="2462" spans="1:18" s="396" customFormat="1" ht="22.5">
      <c r="A2462" s="784">
        <v>489</v>
      </c>
      <c r="B2462" s="437" t="s">
        <v>76</v>
      </c>
      <c r="C2462" s="438" t="s">
        <v>78</v>
      </c>
      <c r="D2462" s="437" t="s">
        <v>23</v>
      </c>
      <c r="E2462" s="772" t="s">
        <v>80</v>
      </c>
      <c r="F2462" s="772"/>
      <c r="G2462" s="772" t="s">
        <v>71</v>
      </c>
      <c r="H2462" s="773"/>
      <c r="I2462" s="436"/>
      <c r="J2462" s="435"/>
      <c r="K2462" s="435"/>
      <c r="L2462" s="435"/>
      <c r="M2462" s="434"/>
      <c r="P2462" s="405"/>
      <c r="R2462" s="405"/>
    </row>
    <row r="2463" spans="1:18" s="396" customFormat="1" ht="78.75">
      <c r="A2463" s="785"/>
      <c r="B2463" s="433" t="s">
        <v>4913</v>
      </c>
      <c r="C2463" s="433" t="s">
        <v>4917</v>
      </c>
      <c r="D2463" s="432">
        <v>43739</v>
      </c>
      <c r="E2463" s="431"/>
      <c r="F2463" s="430" t="s">
        <v>4916</v>
      </c>
      <c r="G2463" s="774" t="s">
        <v>4915</v>
      </c>
      <c r="H2463" s="775"/>
      <c r="I2463" s="776"/>
      <c r="J2463" s="429" t="s">
        <v>6</v>
      </c>
      <c r="K2463" s="428"/>
      <c r="L2463" s="425" t="s">
        <v>3</v>
      </c>
      <c r="M2463" s="427">
        <v>240</v>
      </c>
      <c r="P2463" s="405"/>
      <c r="R2463" s="405"/>
    </row>
    <row r="2464" spans="1:18" s="396" customFormat="1" ht="22.5">
      <c r="A2464" s="785"/>
      <c r="B2464" s="394" t="s">
        <v>77</v>
      </c>
      <c r="C2464" s="374" t="s">
        <v>79</v>
      </c>
      <c r="D2464" s="394" t="s">
        <v>22</v>
      </c>
      <c r="E2464" s="758" t="s">
        <v>81</v>
      </c>
      <c r="F2464" s="758"/>
      <c r="G2464" s="777"/>
      <c r="H2464" s="778"/>
      <c r="I2464" s="779"/>
      <c r="J2464" s="426" t="s">
        <v>17</v>
      </c>
      <c r="K2464" s="425"/>
      <c r="L2464" s="419" t="s">
        <v>3</v>
      </c>
      <c r="M2464" s="424">
        <v>290.60000000000002</v>
      </c>
      <c r="P2464" s="405"/>
      <c r="R2464" s="405"/>
    </row>
    <row r="2465" spans="1:18" s="396" customFormat="1">
      <c r="A2465" s="785"/>
      <c r="B2465" s="394"/>
      <c r="C2465" s="374"/>
      <c r="D2465" s="394"/>
      <c r="E2465" s="394"/>
      <c r="F2465" s="394"/>
      <c r="G2465" s="423"/>
      <c r="H2465" s="422"/>
      <c r="I2465" s="421"/>
      <c r="J2465" s="420" t="s">
        <v>5</v>
      </c>
      <c r="K2465" s="419"/>
      <c r="L2465" s="419" t="s">
        <v>3</v>
      </c>
      <c r="M2465" s="418">
        <v>19</v>
      </c>
      <c r="P2465" s="405"/>
      <c r="R2465" s="405"/>
    </row>
    <row r="2466" spans="1:18" s="396" customFormat="1" ht="23.25" thickBot="1">
      <c r="A2466" s="786"/>
      <c r="B2466" s="417" t="s">
        <v>4910</v>
      </c>
      <c r="C2466" s="416" t="s">
        <v>4915</v>
      </c>
      <c r="D2466" s="415">
        <v>43740</v>
      </c>
      <c r="E2466" s="414" t="s">
        <v>4</v>
      </c>
      <c r="F2466" s="413" t="s">
        <v>4914</v>
      </c>
      <c r="G2466" s="412"/>
      <c r="H2466" s="411"/>
      <c r="I2466" s="410"/>
      <c r="J2466" s="409" t="s">
        <v>4893</v>
      </c>
      <c r="K2466" s="408"/>
      <c r="L2466" s="407"/>
      <c r="M2466" s="406"/>
      <c r="P2466" s="405"/>
      <c r="R2466" s="405"/>
    </row>
    <row r="2467" spans="1:18" s="396" customFormat="1" ht="22.5">
      <c r="A2467" s="784">
        <v>490</v>
      </c>
      <c r="B2467" s="437" t="s">
        <v>76</v>
      </c>
      <c r="C2467" s="438" t="s">
        <v>78</v>
      </c>
      <c r="D2467" s="437" t="s">
        <v>23</v>
      </c>
      <c r="E2467" s="772" t="s">
        <v>80</v>
      </c>
      <c r="F2467" s="772"/>
      <c r="G2467" s="772" t="s">
        <v>71</v>
      </c>
      <c r="H2467" s="773"/>
      <c r="I2467" s="436"/>
      <c r="J2467" s="435"/>
      <c r="K2467" s="435"/>
      <c r="L2467" s="435"/>
      <c r="M2467" s="434"/>
      <c r="P2467" s="405"/>
      <c r="R2467" s="405"/>
    </row>
    <row r="2468" spans="1:18" s="396" customFormat="1" ht="101.25">
      <c r="A2468" s="785"/>
      <c r="B2468" s="433" t="s">
        <v>4913</v>
      </c>
      <c r="C2468" s="433" t="s">
        <v>4912</v>
      </c>
      <c r="D2468" s="432">
        <v>43860</v>
      </c>
      <c r="E2468" s="431"/>
      <c r="F2468" s="430" t="s">
        <v>4911</v>
      </c>
      <c r="G2468" s="774" t="s">
        <v>307</v>
      </c>
      <c r="H2468" s="775"/>
      <c r="I2468" s="776"/>
      <c r="J2468" s="429" t="s">
        <v>6</v>
      </c>
      <c r="K2468" s="428"/>
      <c r="L2468" s="425" t="s">
        <v>3</v>
      </c>
      <c r="M2468" s="427">
        <v>378</v>
      </c>
      <c r="P2468" s="405"/>
      <c r="R2468" s="405"/>
    </row>
    <row r="2469" spans="1:18" s="396" customFormat="1" ht="22.5">
      <c r="A2469" s="785"/>
      <c r="B2469" s="394" t="s">
        <v>77</v>
      </c>
      <c r="C2469" s="374" t="s">
        <v>79</v>
      </c>
      <c r="D2469" s="394" t="s">
        <v>22</v>
      </c>
      <c r="E2469" s="758" t="s">
        <v>81</v>
      </c>
      <c r="F2469" s="758"/>
      <c r="G2469" s="777"/>
      <c r="H2469" s="778"/>
      <c r="I2469" s="779"/>
      <c r="J2469" s="426" t="s">
        <v>17</v>
      </c>
      <c r="K2469" s="425"/>
      <c r="L2469" s="419" t="s">
        <v>3</v>
      </c>
      <c r="M2469" s="424">
        <v>513.24</v>
      </c>
      <c r="P2469" s="405"/>
      <c r="R2469" s="405"/>
    </row>
    <row r="2470" spans="1:18" s="396" customFormat="1">
      <c r="A2470" s="785"/>
      <c r="B2470" s="394"/>
      <c r="C2470" s="374"/>
      <c r="D2470" s="394"/>
      <c r="E2470" s="394"/>
      <c r="F2470" s="394"/>
      <c r="G2470" s="423"/>
      <c r="H2470" s="422"/>
      <c r="I2470" s="421"/>
      <c r="J2470" s="420" t="s">
        <v>5</v>
      </c>
      <c r="K2470" s="419"/>
      <c r="L2470" s="419"/>
      <c r="M2470" s="418"/>
      <c r="P2470" s="405"/>
      <c r="R2470" s="405"/>
    </row>
    <row r="2471" spans="1:18" s="396" customFormat="1" ht="23.25" thickBot="1">
      <c r="A2471" s="786"/>
      <c r="B2471" s="417" t="s">
        <v>4910</v>
      </c>
      <c r="C2471" s="416" t="s">
        <v>307</v>
      </c>
      <c r="D2471" s="415">
        <v>43862</v>
      </c>
      <c r="E2471" s="414" t="s">
        <v>4</v>
      </c>
      <c r="F2471" s="413" t="s">
        <v>4909</v>
      </c>
      <c r="G2471" s="412"/>
      <c r="H2471" s="411"/>
      <c r="I2471" s="410"/>
      <c r="J2471" s="409" t="s">
        <v>4893</v>
      </c>
      <c r="K2471" s="408"/>
      <c r="L2471" s="407"/>
      <c r="M2471" s="406"/>
      <c r="P2471" s="405"/>
      <c r="R2471" s="405"/>
    </row>
    <row r="2472" spans="1:18" s="396" customFormat="1" ht="22.5">
      <c r="A2472" s="784">
        <v>491</v>
      </c>
      <c r="B2472" s="437" t="s">
        <v>76</v>
      </c>
      <c r="C2472" s="438" t="s">
        <v>78</v>
      </c>
      <c r="D2472" s="437" t="s">
        <v>23</v>
      </c>
      <c r="E2472" s="772" t="s">
        <v>80</v>
      </c>
      <c r="F2472" s="772"/>
      <c r="G2472" s="772" t="s">
        <v>71</v>
      </c>
      <c r="H2472" s="773"/>
      <c r="I2472" s="436"/>
      <c r="J2472" s="435"/>
      <c r="K2472" s="435"/>
      <c r="L2472" s="435"/>
      <c r="M2472" s="434"/>
      <c r="P2472" s="405"/>
      <c r="R2472" s="405"/>
    </row>
    <row r="2473" spans="1:18" s="396" customFormat="1" ht="112.5">
      <c r="A2473" s="785"/>
      <c r="B2473" s="433" t="s">
        <v>4908</v>
      </c>
      <c r="C2473" s="433" t="s">
        <v>4907</v>
      </c>
      <c r="D2473" s="432">
        <v>43810</v>
      </c>
      <c r="E2473" s="431"/>
      <c r="F2473" s="430" t="s">
        <v>4906</v>
      </c>
      <c r="G2473" s="774" t="s">
        <v>4083</v>
      </c>
      <c r="H2473" s="775"/>
      <c r="I2473" s="776"/>
      <c r="J2473" s="429" t="s">
        <v>6</v>
      </c>
      <c r="K2473" s="428"/>
      <c r="L2473" s="425" t="s">
        <v>3</v>
      </c>
      <c r="M2473" s="427">
        <v>368</v>
      </c>
      <c r="P2473" s="405"/>
      <c r="R2473" s="405"/>
    </row>
    <row r="2474" spans="1:18" s="396" customFormat="1" ht="22.5">
      <c r="A2474" s="785"/>
      <c r="B2474" s="394" t="s">
        <v>77</v>
      </c>
      <c r="C2474" s="374" t="s">
        <v>79</v>
      </c>
      <c r="D2474" s="394" t="s">
        <v>22</v>
      </c>
      <c r="E2474" s="758" t="s">
        <v>81</v>
      </c>
      <c r="F2474" s="758"/>
      <c r="G2474" s="777"/>
      <c r="H2474" s="778"/>
      <c r="I2474" s="779"/>
      <c r="J2474" s="426" t="s">
        <v>17</v>
      </c>
      <c r="K2474" s="425"/>
      <c r="L2474" s="419" t="s">
        <v>3</v>
      </c>
      <c r="M2474" s="424">
        <v>569.27</v>
      </c>
      <c r="P2474" s="405"/>
      <c r="R2474" s="405"/>
    </row>
    <row r="2475" spans="1:18" s="396" customFormat="1">
      <c r="A2475" s="785"/>
      <c r="B2475" s="394"/>
      <c r="C2475" s="374"/>
      <c r="D2475" s="394"/>
      <c r="E2475" s="394"/>
      <c r="F2475" s="394"/>
      <c r="G2475" s="423"/>
      <c r="H2475" s="422"/>
      <c r="I2475" s="421"/>
      <c r="J2475" s="420" t="s">
        <v>5</v>
      </c>
      <c r="K2475" s="419"/>
      <c r="L2475" s="419"/>
      <c r="M2475" s="418"/>
      <c r="P2475" s="405"/>
      <c r="R2475" s="405"/>
    </row>
    <row r="2476" spans="1:18" s="396" customFormat="1" ht="13.5" thickBot="1">
      <c r="A2476" s="786"/>
      <c r="B2476" s="417" t="s">
        <v>4905</v>
      </c>
      <c r="C2476" s="416" t="s">
        <v>4083</v>
      </c>
      <c r="D2476" s="415">
        <v>43812</v>
      </c>
      <c r="E2476" s="414" t="s">
        <v>4</v>
      </c>
      <c r="F2476" s="413" t="s">
        <v>4904</v>
      </c>
      <c r="G2476" s="412"/>
      <c r="H2476" s="411"/>
      <c r="I2476" s="410"/>
      <c r="J2476" s="409" t="s">
        <v>4893</v>
      </c>
      <c r="K2476" s="408"/>
      <c r="L2476" s="407"/>
      <c r="M2476" s="406"/>
      <c r="P2476" s="405"/>
      <c r="R2476" s="405"/>
    </row>
    <row r="2477" spans="1:18" s="396" customFormat="1" ht="22.5">
      <c r="A2477" s="784">
        <v>492</v>
      </c>
      <c r="B2477" s="437" t="s">
        <v>76</v>
      </c>
      <c r="C2477" s="438" t="s">
        <v>78</v>
      </c>
      <c r="D2477" s="437" t="s">
        <v>23</v>
      </c>
      <c r="E2477" s="772" t="s">
        <v>80</v>
      </c>
      <c r="F2477" s="772"/>
      <c r="G2477" s="772" t="s">
        <v>71</v>
      </c>
      <c r="H2477" s="773"/>
      <c r="I2477" s="436"/>
      <c r="J2477" s="435"/>
      <c r="K2477" s="435"/>
      <c r="L2477" s="435"/>
      <c r="M2477" s="434"/>
      <c r="P2477" s="405"/>
      <c r="R2477" s="405"/>
    </row>
    <row r="2478" spans="1:18" s="396" customFormat="1" ht="56.25">
      <c r="A2478" s="785"/>
      <c r="B2478" s="433" t="s">
        <v>4899</v>
      </c>
      <c r="C2478" s="433" t="s">
        <v>4903</v>
      </c>
      <c r="D2478" s="432">
        <v>43758</v>
      </c>
      <c r="E2478" s="431"/>
      <c r="F2478" s="430" t="s">
        <v>4902</v>
      </c>
      <c r="G2478" s="774" t="s">
        <v>4901</v>
      </c>
      <c r="H2478" s="775"/>
      <c r="I2478" s="776"/>
      <c r="J2478" s="429" t="s">
        <v>6</v>
      </c>
      <c r="K2478" s="428"/>
      <c r="L2478" s="425" t="s">
        <v>3</v>
      </c>
      <c r="M2478" s="427">
        <v>777</v>
      </c>
      <c r="P2478" s="405"/>
      <c r="R2478" s="405"/>
    </row>
    <row r="2479" spans="1:18" s="396" customFormat="1" ht="22.5">
      <c r="A2479" s="785"/>
      <c r="B2479" s="394" t="s">
        <v>77</v>
      </c>
      <c r="C2479" s="374" t="s">
        <v>79</v>
      </c>
      <c r="D2479" s="394" t="s">
        <v>22</v>
      </c>
      <c r="E2479" s="758" t="s">
        <v>81</v>
      </c>
      <c r="F2479" s="758"/>
      <c r="G2479" s="777"/>
      <c r="H2479" s="778"/>
      <c r="I2479" s="779"/>
      <c r="J2479" s="426" t="s">
        <v>17</v>
      </c>
      <c r="K2479" s="425"/>
      <c r="L2479" s="419" t="s">
        <v>3</v>
      </c>
      <c r="M2479" s="424">
        <v>1665.63</v>
      </c>
      <c r="P2479" s="405"/>
      <c r="R2479" s="405"/>
    </row>
    <row r="2480" spans="1:18" s="396" customFormat="1">
      <c r="A2480" s="785"/>
      <c r="B2480" s="394"/>
      <c r="C2480" s="374"/>
      <c r="D2480" s="394"/>
      <c r="E2480" s="394"/>
      <c r="F2480" s="394"/>
      <c r="G2480" s="423"/>
      <c r="H2480" s="422"/>
      <c r="I2480" s="421"/>
      <c r="J2480" s="420" t="s">
        <v>5</v>
      </c>
      <c r="K2480" s="419"/>
      <c r="L2480" s="419" t="s">
        <v>3</v>
      </c>
      <c r="M2480" s="418">
        <v>342</v>
      </c>
      <c r="P2480" s="405"/>
      <c r="R2480" s="405"/>
    </row>
    <row r="2481" spans="1:18" s="396" customFormat="1" ht="13.5" thickBot="1">
      <c r="A2481" s="786"/>
      <c r="B2481" s="417" t="s">
        <v>4896</v>
      </c>
      <c r="C2481" s="416" t="s">
        <v>4901</v>
      </c>
      <c r="D2481" s="415">
        <v>43764</v>
      </c>
      <c r="E2481" s="414" t="s">
        <v>4</v>
      </c>
      <c r="F2481" s="413" t="s">
        <v>4900</v>
      </c>
      <c r="G2481" s="412"/>
      <c r="H2481" s="411"/>
      <c r="I2481" s="410"/>
      <c r="J2481" s="409" t="s">
        <v>4893</v>
      </c>
      <c r="K2481" s="408"/>
      <c r="L2481" s="407"/>
      <c r="M2481" s="406"/>
      <c r="P2481" s="405"/>
      <c r="R2481" s="405"/>
    </row>
    <row r="2482" spans="1:18" s="396" customFormat="1" ht="22.5">
      <c r="A2482" s="784">
        <v>493</v>
      </c>
      <c r="B2482" s="437" t="s">
        <v>76</v>
      </c>
      <c r="C2482" s="438" t="s">
        <v>78</v>
      </c>
      <c r="D2482" s="437" t="s">
        <v>23</v>
      </c>
      <c r="E2482" s="772" t="s">
        <v>80</v>
      </c>
      <c r="F2482" s="772"/>
      <c r="G2482" s="772" t="s">
        <v>71</v>
      </c>
      <c r="H2482" s="773"/>
      <c r="I2482" s="436"/>
      <c r="J2482" s="435"/>
      <c r="K2482" s="435"/>
      <c r="L2482" s="435"/>
      <c r="M2482" s="434"/>
      <c r="P2482" s="405"/>
      <c r="R2482" s="405"/>
    </row>
    <row r="2483" spans="1:18" s="396" customFormat="1" ht="33.75">
      <c r="A2483" s="785"/>
      <c r="B2483" s="433" t="s">
        <v>4899</v>
      </c>
      <c r="C2483" s="433" t="s">
        <v>4898</v>
      </c>
      <c r="D2483" s="432">
        <v>43747</v>
      </c>
      <c r="E2483" s="431"/>
      <c r="F2483" s="430" t="s">
        <v>4897</v>
      </c>
      <c r="G2483" s="774" t="s">
        <v>4895</v>
      </c>
      <c r="H2483" s="775"/>
      <c r="I2483" s="776"/>
      <c r="J2483" s="429" t="s">
        <v>6</v>
      </c>
      <c r="K2483" s="428"/>
      <c r="L2483" s="425" t="s">
        <v>3</v>
      </c>
      <c r="M2483" s="427">
        <v>82</v>
      </c>
      <c r="P2483" s="405"/>
      <c r="R2483" s="405"/>
    </row>
    <row r="2484" spans="1:18" s="396" customFormat="1" ht="22.5">
      <c r="A2484" s="785"/>
      <c r="B2484" s="394" t="s">
        <v>77</v>
      </c>
      <c r="C2484" s="374" t="s">
        <v>79</v>
      </c>
      <c r="D2484" s="394" t="s">
        <v>22</v>
      </c>
      <c r="E2484" s="758" t="s">
        <v>81</v>
      </c>
      <c r="F2484" s="758"/>
      <c r="G2484" s="777"/>
      <c r="H2484" s="778"/>
      <c r="I2484" s="779"/>
      <c r="J2484" s="426" t="s">
        <v>17</v>
      </c>
      <c r="K2484" s="425"/>
      <c r="L2484" s="419" t="s">
        <v>3</v>
      </c>
      <c r="M2484" s="424">
        <v>426.6</v>
      </c>
      <c r="P2484" s="405"/>
      <c r="R2484" s="405"/>
    </row>
    <row r="2485" spans="1:18" s="396" customFormat="1">
      <c r="A2485" s="785"/>
      <c r="B2485" s="394"/>
      <c r="C2485" s="374"/>
      <c r="D2485" s="394"/>
      <c r="E2485" s="394"/>
      <c r="F2485" s="394"/>
      <c r="G2485" s="423"/>
      <c r="H2485" s="422"/>
      <c r="I2485" s="421"/>
      <c r="J2485" s="420" t="s">
        <v>5</v>
      </c>
      <c r="K2485" s="419"/>
      <c r="L2485" s="419"/>
      <c r="M2485" s="418"/>
      <c r="P2485" s="405"/>
      <c r="R2485" s="405"/>
    </row>
    <row r="2486" spans="1:18" s="396" customFormat="1" ht="13.5" thickBot="1">
      <c r="A2486" s="786"/>
      <c r="B2486" s="417" t="s">
        <v>4896</v>
      </c>
      <c r="C2486" s="416" t="s">
        <v>4895</v>
      </c>
      <c r="D2486" s="415">
        <v>43748</v>
      </c>
      <c r="E2486" s="414" t="s">
        <v>4</v>
      </c>
      <c r="F2486" s="413" t="s">
        <v>4894</v>
      </c>
      <c r="G2486" s="412"/>
      <c r="H2486" s="411"/>
      <c r="I2486" s="410"/>
      <c r="J2486" s="409" t="s">
        <v>4893</v>
      </c>
      <c r="K2486" s="408"/>
      <c r="L2486" s="407" t="s">
        <v>3</v>
      </c>
      <c r="M2486" s="406">
        <v>75</v>
      </c>
      <c r="P2486" s="405"/>
      <c r="R2486" s="405"/>
    </row>
  </sheetData>
  <mergeCells count="2988">
    <mergeCell ref="A2477:A2481"/>
    <mergeCell ref="E2477:F2477"/>
    <mergeCell ref="G2477:H2477"/>
    <mergeCell ref="G2478:I2478"/>
    <mergeCell ref="E2479:F2479"/>
    <mergeCell ref="G2479:I2479"/>
    <mergeCell ref="A2472:A2476"/>
    <mergeCell ref="E2472:F2472"/>
    <mergeCell ref="G2472:H2472"/>
    <mergeCell ref="G2473:I2473"/>
    <mergeCell ref="E2474:F2474"/>
    <mergeCell ref="G2474:I2474"/>
    <mergeCell ref="A2482:A2486"/>
    <mergeCell ref="E2482:F2482"/>
    <mergeCell ref="G2482:H2482"/>
    <mergeCell ref="G2483:I2483"/>
    <mergeCell ref="E2484:F2484"/>
    <mergeCell ref="G2484:I2484"/>
    <mergeCell ref="A2457:A2461"/>
    <mergeCell ref="E2457:F2457"/>
    <mergeCell ref="G2457:H2457"/>
    <mergeCell ref="G2458:I2458"/>
    <mergeCell ref="E2459:F2459"/>
    <mergeCell ref="G2459:I2459"/>
    <mergeCell ref="A2452:A2456"/>
    <mergeCell ref="E2452:F2452"/>
    <mergeCell ref="G2452:H2452"/>
    <mergeCell ref="G2453:I2453"/>
    <mergeCell ref="E2454:F2454"/>
    <mergeCell ref="G2454:I2454"/>
    <mergeCell ref="A2467:A2471"/>
    <mergeCell ref="E2467:F2467"/>
    <mergeCell ref="G2467:H2467"/>
    <mergeCell ref="G2468:I2468"/>
    <mergeCell ref="E2469:F2469"/>
    <mergeCell ref="G2469:I2469"/>
    <mergeCell ref="A2462:A2466"/>
    <mergeCell ref="E2462:F2462"/>
    <mergeCell ref="G2462:H2462"/>
    <mergeCell ref="G2463:I2463"/>
    <mergeCell ref="E2464:F2464"/>
    <mergeCell ref="G2464:I2464"/>
    <mergeCell ref="A2437:A2441"/>
    <mergeCell ref="E2437:F2437"/>
    <mergeCell ref="G2437:H2437"/>
    <mergeCell ref="G2438:I2438"/>
    <mergeCell ref="E2439:F2439"/>
    <mergeCell ref="G2439:I2439"/>
    <mergeCell ref="A2432:A2436"/>
    <mergeCell ref="E2432:F2432"/>
    <mergeCell ref="G2432:H2432"/>
    <mergeCell ref="G2433:I2433"/>
    <mergeCell ref="E2434:F2434"/>
    <mergeCell ref="G2434:I2434"/>
    <mergeCell ref="A2447:A2451"/>
    <mergeCell ref="E2447:F2447"/>
    <mergeCell ref="G2447:H2447"/>
    <mergeCell ref="G2448:I2448"/>
    <mergeCell ref="E2449:F2449"/>
    <mergeCell ref="G2449:I2449"/>
    <mergeCell ref="A2442:A2446"/>
    <mergeCell ref="E2442:F2442"/>
    <mergeCell ref="G2442:H2442"/>
    <mergeCell ref="G2443:I2443"/>
    <mergeCell ref="E2444:F2444"/>
    <mergeCell ref="G2444:I2444"/>
    <mergeCell ref="A2417:A2421"/>
    <mergeCell ref="E2417:F2417"/>
    <mergeCell ref="G2417:H2417"/>
    <mergeCell ref="G2418:I2418"/>
    <mergeCell ref="E2419:F2419"/>
    <mergeCell ref="G2419:I2419"/>
    <mergeCell ref="A2412:A2416"/>
    <mergeCell ref="E2412:F2412"/>
    <mergeCell ref="G2412:H2412"/>
    <mergeCell ref="G2413:I2413"/>
    <mergeCell ref="E2414:F2414"/>
    <mergeCell ref="G2414:I2414"/>
    <mergeCell ref="A2427:A2431"/>
    <mergeCell ref="E2427:F2427"/>
    <mergeCell ref="G2427:H2427"/>
    <mergeCell ref="G2428:I2428"/>
    <mergeCell ref="E2429:F2429"/>
    <mergeCell ref="G2429:I2429"/>
    <mergeCell ref="A2422:A2426"/>
    <mergeCell ref="E2422:F2422"/>
    <mergeCell ref="G2422:H2422"/>
    <mergeCell ref="G2423:I2423"/>
    <mergeCell ref="E2424:F2424"/>
    <mergeCell ref="G2424:I2424"/>
    <mergeCell ref="A2397:A2401"/>
    <mergeCell ref="E2397:F2397"/>
    <mergeCell ref="G2397:H2397"/>
    <mergeCell ref="G2398:I2398"/>
    <mergeCell ref="E2399:F2399"/>
    <mergeCell ref="G2399:I2399"/>
    <mergeCell ref="A2392:A2396"/>
    <mergeCell ref="E2392:F2392"/>
    <mergeCell ref="G2392:H2392"/>
    <mergeCell ref="G2393:I2393"/>
    <mergeCell ref="E2394:F2394"/>
    <mergeCell ref="G2394:I2394"/>
    <mergeCell ref="A2407:A2411"/>
    <mergeCell ref="E2407:F2407"/>
    <mergeCell ref="G2407:H2407"/>
    <mergeCell ref="G2408:I2408"/>
    <mergeCell ref="E2409:F2409"/>
    <mergeCell ref="G2409:I2409"/>
    <mergeCell ref="A2402:A2406"/>
    <mergeCell ref="E2402:F2402"/>
    <mergeCell ref="G2402:H2402"/>
    <mergeCell ref="G2403:I2403"/>
    <mergeCell ref="E2404:F2404"/>
    <mergeCell ref="G2404:I2404"/>
    <mergeCell ref="A2377:A2381"/>
    <mergeCell ref="E2377:F2377"/>
    <mergeCell ref="G2377:H2377"/>
    <mergeCell ref="G2378:I2378"/>
    <mergeCell ref="E2379:F2379"/>
    <mergeCell ref="G2379:I2379"/>
    <mergeCell ref="A2372:A2376"/>
    <mergeCell ref="E2372:F2372"/>
    <mergeCell ref="G2372:H2372"/>
    <mergeCell ref="G2373:I2373"/>
    <mergeCell ref="E2374:F2374"/>
    <mergeCell ref="G2374:I2374"/>
    <mergeCell ref="A2387:A2391"/>
    <mergeCell ref="E2387:F2387"/>
    <mergeCell ref="G2387:H2387"/>
    <mergeCell ref="G2388:I2388"/>
    <mergeCell ref="E2389:F2389"/>
    <mergeCell ref="G2389:I2389"/>
    <mergeCell ref="A2382:A2386"/>
    <mergeCell ref="E2382:F2382"/>
    <mergeCell ref="G2382:H2382"/>
    <mergeCell ref="G2383:I2383"/>
    <mergeCell ref="E2384:F2384"/>
    <mergeCell ref="G2384:I2384"/>
    <mergeCell ref="A2357:A2361"/>
    <mergeCell ref="E2357:F2357"/>
    <mergeCell ref="G2357:H2357"/>
    <mergeCell ref="G2358:I2358"/>
    <mergeCell ref="E2359:F2359"/>
    <mergeCell ref="G2359:I2359"/>
    <mergeCell ref="A2352:A2356"/>
    <mergeCell ref="E2352:F2352"/>
    <mergeCell ref="G2352:H2352"/>
    <mergeCell ref="G2353:I2353"/>
    <mergeCell ref="E2354:F2354"/>
    <mergeCell ref="G2354:I2354"/>
    <mergeCell ref="A2367:A2371"/>
    <mergeCell ref="E2367:F2367"/>
    <mergeCell ref="G2367:H2367"/>
    <mergeCell ref="G2368:I2368"/>
    <mergeCell ref="E2369:F2369"/>
    <mergeCell ref="G2369:I2369"/>
    <mergeCell ref="A2362:A2366"/>
    <mergeCell ref="E2362:F2362"/>
    <mergeCell ref="G2362:H2362"/>
    <mergeCell ref="G2363:I2363"/>
    <mergeCell ref="E2364:F2364"/>
    <mergeCell ref="G2364:I2364"/>
    <mergeCell ref="A2337:A2341"/>
    <mergeCell ref="E2337:F2337"/>
    <mergeCell ref="G2337:H2337"/>
    <mergeCell ref="G2338:I2338"/>
    <mergeCell ref="E2339:F2339"/>
    <mergeCell ref="G2339:I2339"/>
    <mergeCell ref="A2332:A2336"/>
    <mergeCell ref="E2332:F2332"/>
    <mergeCell ref="G2332:H2332"/>
    <mergeCell ref="G2333:I2333"/>
    <mergeCell ref="E2334:F2334"/>
    <mergeCell ref="G2334:I2334"/>
    <mergeCell ref="A2347:A2351"/>
    <mergeCell ref="E2347:F2347"/>
    <mergeCell ref="G2347:H2347"/>
    <mergeCell ref="G2348:I2348"/>
    <mergeCell ref="E2349:F2349"/>
    <mergeCell ref="G2349:I2349"/>
    <mergeCell ref="A2342:A2346"/>
    <mergeCell ref="E2342:F2342"/>
    <mergeCell ref="G2342:H2342"/>
    <mergeCell ref="G2343:I2343"/>
    <mergeCell ref="E2344:F2344"/>
    <mergeCell ref="G2344:I2344"/>
    <mergeCell ref="A2317:A2321"/>
    <mergeCell ref="E2317:F2317"/>
    <mergeCell ref="G2317:H2317"/>
    <mergeCell ref="G2318:I2318"/>
    <mergeCell ref="E2319:F2319"/>
    <mergeCell ref="G2319:I2319"/>
    <mergeCell ref="A2312:A2316"/>
    <mergeCell ref="E2312:F2312"/>
    <mergeCell ref="G2312:H2312"/>
    <mergeCell ref="G2313:I2313"/>
    <mergeCell ref="E2314:F2314"/>
    <mergeCell ref="G2314:I2314"/>
    <mergeCell ref="A2327:A2331"/>
    <mergeCell ref="E2327:F2327"/>
    <mergeCell ref="G2327:H2327"/>
    <mergeCell ref="G2328:I2328"/>
    <mergeCell ref="E2329:F2329"/>
    <mergeCell ref="G2329:I2329"/>
    <mergeCell ref="A2322:A2326"/>
    <mergeCell ref="E2322:F2322"/>
    <mergeCell ref="G2322:H2322"/>
    <mergeCell ref="G2323:I2323"/>
    <mergeCell ref="E2324:F2324"/>
    <mergeCell ref="G2324:I2324"/>
    <mergeCell ref="A2297:A2301"/>
    <mergeCell ref="E2297:F2297"/>
    <mergeCell ref="G2297:H2297"/>
    <mergeCell ref="G2298:I2298"/>
    <mergeCell ref="E2299:F2299"/>
    <mergeCell ref="G2299:I2299"/>
    <mergeCell ref="A2292:A2296"/>
    <mergeCell ref="E2292:F2292"/>
    <mergeCell ref="G2292:H2292"/>
    <mergeCell ref="G2293:I2293"/>
    <mergeCell ref="E2294:F2294"/>
    <mergeCell ref="G2294:I2294"/>
    <mergeCell ref="A2307:A2311"/>
    <mergeCell ref="E2307:F2307"/>
    <mergeCell ref="G2307:H2307"/>
    <mergeCell ref="G2308:I2308"/>
    <mergeCell ref="E2309:F2309"/>
    <mergeCell ref="G2309:I2309"/>
    <mergeCell ref="A2302:A2306"/>
    <mergeCell ref="E2302:F2302"/>
    <mergeCell ref="G2302:H2302"/>
    <mergeCell ref="G2303:I2303"/>
    <mergeCell ref="E2304:F2304"/>
    <mergeCell ref="G2304:I2304"/>
    <mergeCell ref="A2277:A2281"/>
    <mergeCell ref="E2277:F2277"/>
    <mergeCell ref="G2277:H2277"/>
    <mergeCell ref="G2278:I2278"/>
    <mergeCell ref="E2279:F2279"/>
    <mergeCell ref="G2279:I2279"/>
    <mergeCell ref="A2272:A2276"/>
    <mergeCell ref="E2272:F2272"/>
    <mergeCell ref="G2272:H2272"/>
    <mergeCell ref="G2273:I2273"/>
    <mergeCell ref="E2274:F2274"/>
    <mergeCell ref="G2274:I2274"/>
    <mergeCell ref="A2287:A2291"/>
    <mergeCell ref="E2287:F2287"/>
    <mergeCell ref="G2287:H2287"/>
    <mergeCell ref="G2288:I2288"/>
    <mergeCell ref="E2289:F2289"/>
    <mergeCell ref="G2289:I2289"/>
    <mergeCell ref="A2282:A2286"/>
    <mergeCell ref="E2282:F2282"/>
    <mergeCell ref="G2282:H2282"/>
    <mergeCell ref="G2283:I2283"/>
    <mergeCell ref="E2284:F2284"/>
    <mergeCell ref="G2284:I2284"/>
    <mergeCell ref="A2257:A2261"/>
    <mergeCell ref="E2257:F2257"/>
    <mergeCell ref="G2257:H2257"/>
    <mergeCell ref="G2258:I2258"/>
    <mergeCell ref="E2259:F2259"/>
    <mergeCell ref="G2259:I2259"/>
    <mergeCell ref="A2252:A2256"/>
    <mergeCell ref="E2252:F2252"/>
    <mergeCell ref="G2252:H2252"/>
    <mergeCell ref="G2253:I2253"/>
    <mergeCell ref="E2254:F2254"/>
    <mergeCell ref="G2254:I2254"/>
    <mergeCell ref="A2267:A2271"/>
    <mergeCell ref="E2267:F2267"/>
    <mergeCell ref="G2267:H2267"/>
    <mergeCell ref="G2268:I2268"/>
    <mergeCell ref="E2269:F2269"/>
    <mergeCell ref="G2269:I2269"/>
    <mergeCell ref="A2262:A2266"/>
    <mergeCell ref="E2262:F2262"/>
    <mergeCell ref="G2262:H2262"/>
    <mergeCell ref="G2263:I2263"/>
    <mergeCell ref="E2264:F2264"/>
    <mergeCell ref="G2264:I2264"/>
    <mergeCell ref="A2237:A2241"/>
    <mergeCell ref="E2237:F2237"/>
    <mergeCell ref="G2237:H2237"/>
    <mergeCell ref="G2238:I2238"/>
    <mergeCell ref="E2239:F2239"/>
    <mergeCell ref="G2239:I2239"/>
    <mergeCell ref="A2232:A2236"/>
    <mergeCell ref="E2232:F2232"/>
    <mergeCell ref="G2232:H2232"/>
    <mergeCell ref="G2233:I2233"/>
    <mergeCell ref="E2234:F2234"/>
    <mergeCell ref="G2234:I2234"/>
    <mergeCell ref="A2247:A2251"/>
    <mergeCell ref="E2247:F2247"/>
    <mergeCell ref="G2247:H2247"/>
    <mergeCell ref="G2248:I2248"/>
    <mergeCell ref="E2249:F2249"/>
    <mergeCell ref="G2249:I2249"/>
    <mergeCell ref="A2242:A2246"/>
    <mergeCell ref="E2242:F2242"/>
    <mergeCell ref="G2242:H2242"/>
    <mergeCell ref="G2243:I2243"/>
    <mergeCell ref="E2244:F2244"/>
    <mergeCell ref="G2244:I2244"/>
    <mergeCell ref="A2217:A2221"/>
    <mergeCell ref="E2217:F2217"/>
    <mergeCell ref="G2217:H2217"/>
    <mergeCell ref="G2218:I2218"/>
    <mergeCell ref="E2219:F2219"/>
    <mergeCell ref="G2219:I2219"/>
    <mergeCell ref="A2212:A2216"/>
    <mergeCell ref="E2212:F2212"/>
    <mergeCell ref="G2212:H2212"/>
    <mergeCell ref="G2213:I2213"/>
    <mergeCell ref="E2214:F2214"/>
    <mergeCell ref="G2214:I2214"/>
    <mergeCell ref="A2227:A2231"/>
    <mergeCell ref="E2227:F2227"/>
    <mergeCell ref="G2227:H2227"/>
    <mergeCell ref="G2228:I2228"/>
    <mergeCell ref="E2229:F2229"/>
    <mergeCell ref="G2229:I2229"/>
    <mergeCell ref="A2222:A2226"/>
    <mergeCell ref="E2222:F2222"/>
    <mergeCell ref="G2222:H2222"/>
    <mergeCell ref="G2223:I2223"/>
    <mergeCell ref="E2224:F2224"/>
    <mergeCell ref="G2224:I2224"/>
    <mergeCell ref="A2197:A2201"/>
    <mergeCell ref="E2197:F2197"/>
    <mergeCell ref="G2197:H2197"/>
    <mergeCell ref="G2198:I2198"/>
    <mergeCell ref="E2199:F2199"/>
    <mergeCell ref="G2199:I2199"/>
    <mergeCell ref="A2192:A2196"/>
    <mergeCell ref="E2192:F2192"/>
    <mergeCell ref="G2192:H2192"/>
    <mergeCell ref="G2193:I2193"/>
    <mergeCell ref="E2194:F2194"/>
    <mergeCell ref="G2194:I2194"/>
    <mergeCell ref="A2207:A2211"/>
    <mergeCell ref="E2207:F2207"/>
    <mergeCell ref="G2207:H2207"/>
    <mergeCell ref="G2208:I2208"/>
    <mergeCell ref="E2209:F2209"/>
    <mergeCell ref="G2209:I2209"/>
    <mergeCell ref="A2202:A2206"/>
    <mergeCell ref="E2202:F2202"/>
    <mergeCell ref="G2202:H2202"/>
    <mergeCell ref="G2203:I2203"/>
    <mergeCell ref="E2204:F2204"/>
    <mergeCell ref="G2204:I2204"/>
    <mergeCell ref="A2177:A2181"/>
    <mergeCell ref="E2177:F2177"/>
    <mergeCell ref="G2177:H2177"/>
    <mergeCell ref="G2178:I2178"/>
    <mergeCell ref="E2179:F2179"/>
    <mergeCell ref="G2179:I2179"/>
    <mergeCell ref="A2172:A2176"/>
    <mergeCell ref="E2172:F2172"/>
    <mergeCell ref="G2172:H2172"/>
    <mergeCell ref="G2173:I2173"/>
    <mergeCell ref="E2174:F2174"/>
    <mergeCell ref="G2174:I2174"/>
    <mergeCell ref="A2187:A2191"/>
    <mergeCell ref="E2187:F2187"/>
    <mergeCell ref="G2187:H2187"/>
    <mergeCell ref="G2188:I2188"/>
    <mergeCell ref="E2189:F2189"/>
    <mergeCell ref="G2189:I2189"/>
    <mergeCell ref="A2182:A2186"/>
    <mergeCell ref="E2182:F2182"/>
    <mergeCell ref="G2182:H2182"/>
    <mergeCell ref="G2183:I2183"/>
    <mergeCell ref="E2184:F2184"/>
    <mergeCell ref="G2184:I2184"/>
    <mergeCell ref="A2157:A2161"/>
    <mergeCell ref="E2157:F2157"/>
    <mergeCell ref="G2157:H2157"/>
    <mergeCell ref="G2158:I2158"/>
    <mergeCell ref="E2159:F2159"/>
    <mergeCell ref="G2159:I2159"/>
    <mergeCell ref="A2152:A2156"/>
    <mergeCell ref="E2152:F2152"/>
    <mergeCell ref="G2152:H2152"/>
    <mergeCell ref="G2153:I2153"/>
    <mergeCell ref="E2154:F2154"/>
    <mergeCell ref="G2154:I2154"/>
    <mergeCell ref="A2167:A2171"/>
    <mergeCell ref="E2167:F2167"/>
    <mergeCell ref="G2167:H2167"/>
    <mergeCell ref="G2168:I2168"/>
    <mergeCell ref="E2169:F2169"/>
    <mergeCell ref="G2169:I2169"/>
    <mergeCell ref="A2162:A2166"/>
    <mergeCell ref="E2162:F2162"/>
    <mergeCell ref="G2162:H2162"/>
    <mergeCell ref="G2163:I2163"/>
    <mergeCell ref="E2164:F2164"/>
    <mergeCell ref="G2164:I2164"/>
    <mergeCell ref="A2137:A2141"/>
    <mergeCell ref="E2137:F2137"/>
    <mergeCell ref="G2137:H2137"/>
    <mergeCell ref="G2138:I2138"/>
    <mergeCell ref="E2139:F2139"/>
    <mergeCell ref="G2139:I2139"/>
    <mergeCell ref="A2132:A2136"/>
    <mergeCell ref="E2132:F2132"/>
    <mergeCell ref="G2132:H2132"/>
    <mergeCell ref="G2133:I2133"/>
    <mergeCell ref="E2134:F2134"/>
    <mergeCell ref="G2134:I2134"/>
    <mergeCell ref="A2147:A2151"/>
    <mergeCell ref="E2147:F2147"/>
    <mergeCell ref="G2147:H2147"/>
    <mergeCell ref="G2148:I2148"/>
    <mergeCell ref="E2149:F2149"/>
    <mergeCell ref="G2149:I2149"/>
    <mergeCell ref="A2142:A2146"/>
    <mergeCell ref="E2142:F2142"/>
    <mergeCell ref="G2142:H2142"/>
    <mergeCell ref="G2143:I2143"/>
    <mergeCell ref="E2144:F2144"/>
    <mergeCell ref="G2144:I2144"/>
    <mergeCell ref="A2117:A2121"/>
    <mergeCell ref="E2117:F2117"/>
    <mergeCell ref="G2117:H2117"/>
    <mergeCell ref="G2118:I2118"/>
    <mergeCell ref="E2119:F2119"/>
    <mergeCell ref="G2119:I2119"/>
    <mergeCell ref="A2112:A2116"/>
    <mergeCell ref="E2112:F2112"/>
    <mergeCell ref="G2112:H2112"/>
    <mergeCell ref="G2113:I2113"/>
    <mergeCell ref="E2114:F2114"/>
    <mergeCell ref="G2114:I2114"/>
    <mergeCell ref="A2127:A2131"/>
    <mergeCell ref="E2127:F2127"/>
    <mergeCell ref="G2127:H2127"/>
    <mergeCell ref="G2128:I2128"/>
    <mergeCell ref="E2129:F2129"/>
    <mergeCell ref="G2129:I2129"/>
    <mergeCell ref="A2122:A2126"/>
    <mergeCell ref="E2122:F2122"/>
    <mergeCell ref="G2122:H2122"/>
    <mergeCell ref="G2123:I2123"/>
    <mergeCell ref="E2124:F2124"/>
    <mergeCell ref="G2124:I2124"/>
    <mergeCell ref="A2096:A2101"/>
    <mergeCell ref="E2096:F2096"/>
    <mergeCell ref="G2096:H2096"/>
    <mergeCell ref="G2097:I2097"/>
    <mergeCell ref="E2098:F2098"/>
    <mergeCell ref="G2098:I2098"/>
    <mergeCell ref="A2091:A2095"/>
    <mergeCell ref="E2091:F2091"/>
    <mergeCell ref="G2091:H2091"/>
    <mergeCell ref="G2092:I2092"/>
    <mergeCell ref="E2093:F2093"/>
    <mergeCell ref="G2093:I2093"/>
    <mergeCell ref="A2107:A2111"/>
    <mergeCell ref="E2107:F2107"/>
    <mergeCell ref="G2107:H2107"/>
    <mergeCell ref="G2108:I2108"/>
    <mergeCell ref="E2109:F2109"/>
    <mergeCell ref="G2109:I2109"/>
    <mergeCell ref="A2102:A2106"/>
    <mergeCell ref="E2102:F2102"/>
    <mergeCell ref="G2102:H2102"/>
    <mergeCell ref="G2103:I2103"/>
    <mergeCell ref="E2104:F2104"/>
    <mergeCell ref="G2104:I2104"/>
    <mergeCell ref="A2075:A2079"/>
    <mergeCell ref="E2075:F2075"/>
    <mergeCell ref="G2075:H2075"/>
    <mergeCell ref="G2076:I2076"/>
    <mergeCell ref="E2077:F2077"/>
    <mergeCell ref="G2077:I2077"/>
    <mergeCell ref="A2070:A2074"/>
    <mergeCell ref="E2070:F2070"/>
    <mergeCell ref="G2070:H2070"/>
    <mergeCell ref="G2071:I2071"/>
    <mergeCell ref="E2072:F2072"/>
    <mergeCell ref="G2072:I2072"/>
    <mergeCell ref="A2086:A2090"/>
    <mergeCell ref="E2086:F2086"/>
    <mergeCell ref="G2086:H2086"/>
    <mergeCell ref="G2087:I2087"/>
    <mergeCell ref="E2088:F2088"/>
    <mergeCell ref="G2088:I2088"/>
    <mergeCell ref="A2080:A2085"/>
    <mergeCell ref="E2080:F2080"/>
    <mergeCell ref="G2080:H2080"/>
    <mergeCell ref="G2081:I2081"/>
    <mergeCell ref="E2082:F2082"/>
    <mergeCell ref="G2082:I2082"/>
    <mergeCell ref="A2055:A2059"/>
    <mergeCell ref="E2055:F2055"/>
    <mergeCell ref="G2055:H2055"/>
    <mergeCell ref="G2056:I2056"/>
    <mergeCell ref="E2057:F2057"/>
    <mergeCell ref="G2057:I2057"/>
    <mergeCell ref="A2050:A2054"/>
    <mergeCell ref="E2050:F2050"/>
    <mergeCell ref="G2050:H2050"/>
    <mergeCell ref="G2051:I2051"/>
    <mergeCell ref="E2052:F2052"/>
    <mergeCell ref="G2052:I2052"/>
    <mergeCell ref="A2065:A2069"/>
    <mergeCell ref="E2065:F2065"/>
    <mergeCell ref="G2065:H2065"/>
    <mergeCell ref="G2066:I2066"/>
    <mergeCell ref="E2067:F2067"/>
    <mergeCell ref="G2067:I2067"/>
    <mergeCell ref="A2060:A2064"/>
    <mergeCell ref="E2060:F2060"/>
    <mergeCell ref="G2060:H2060"/>
    <mergeCell ref="G2061:I2061"/>
    <mergeCell ref="E2062:F2062"/>
    <mergeCell ref="G2062:I2062"/>
    <mergeCell ref="A2035:A2039"/>
    <mergeCell ref="E2035:F2035"/>
    <mergeCell ref="G2035:H2035"/>
    <mergeCell ref="G2036:I2036"/>
    <mergeCell ref="E2037:F2037"/>
    <mergeCell ref="G2037:I2037"/>
    <mergeCell ref="A2030:A2034"/>
    <mergeCell ref="E2030:F2030"/>
    <mergeCell ref="G2030:H2030"/>
    <mergeCell ref="G2031:I2031"/>
    <mergeCell ref="E2032:F2032"/>
    <mergeCell ref="G2032:I2032"/>
    <mergeCell ref="A2045:A2049"/>
    <mergeCell ref="E2045:F2045"/>
    <mergeCell ref="G2045:H2045"/>
    <mergeCell ref="G2046:I2046"/>
    <mergeCell ref="E2047:F2047"/>
    <mergeCell ref="G2047:I2047"/>
    <mergeCell ref="A2040:A2044"/>
    <mergeCell ref="E2040:F2040"/>
    <mergeCell ref="G2040:H2040"/>
    <mergeCell ref="G2041:I2041"/>
    <mergeCell ref="E2042:F2042"/>
    <mergeCell ref="G2042:I2042"/>
    <mergeCell ref="A2015:A2019"/>
    <mergeCell ref="E2015:F2015"/>
    <mergeCell ref="G2015:H2015"/>
    <mergeCell ref="G2016:I2016"/>
    <mergeCell ref="E2017:F2017"/>
    <mergeCell ref="G2017:I2017"/>
    <mergeCell ref="A2010:A2014"/>
    <mergeCell ref="E2010:F2010"/>
    <mergeCell ref="G2010:H2010"/>
    <mergeCell ref="G2011:I2011"/>
    <mergeCell ref="E2012:F2012"/>
    <mergeCell ref="G2012:I2012"/>
    <mergeCell ref="A2025:A2029"/>
    <mergeCell ref="E2025:F2025"/>
    <mergeCell ref="G2025:H2025"/>
    <mergeCell ref="G2026:I2026"/>
    <mergeCell ref="E2027:F2027"/>
    <mergeCell ref="G2027:I2027"/>
    <mergeCell ref="A2020:A2024"/>
    <mergeCell ref="E2020:F2020"/>
    <mergeCell ref="G2020:H2020"/>
    <mergeCell ref="G2021:I2021"/>
    <mergeCell ref="E2022:F2022"/>
    <mergeCell ref="G2022:I2022"/>
    <mergeCell ref="A1995:A1999"/>
    <mergeCell ref="E1995:F1995"/>
    <mergeCell ref="G1995:H1995"/>
    <mergeCell ref="G1996:I1996"/>
    <mergeCell ref="E1997:F1997"/>
    <mergeCell ref="G1997:I1997"/>
    <mergeCell ref="A1990:A1994"/>
    <mergeCell ref="E1990:F1990"/>
    <mergeCell ref="G1990:H1990"/>
    <mergeCell ref="G1991:I1991"/>
    <mergeCell ref="E1992:F1992"/>
    <mergeCell ref="G1992:I1992"/>
    <mergeCell ref="A2005:A2009"/>
    <mergeCell ref="E2005:F2005"/>
    <mergeCell ref="G2005:H2005"/>
    <mergeCell ref="G2006:I2006"/>
    <mergeCell ref="E2007:F2007"/>
    <mergeCell ref="G2007:I2007"/>
    <mergeCell ref="A2000:A2004"/>
    <mergeCell ref="E2000:F2000"/>
    <mergeCell ref="G2000:H2000"/>
    <mergeCell ref="G2001:I2001"/>
    <mergeCell ref="E2002:F2002"/>
    <mergeCell ref="G2002:I2002"/>
    <mergeCell ref="A1975:A1979"/>
    <mergeCell ref="E1975:F1975"/>
    <mergeCell ref="G1975:H1975"/>
    <mergeCell ref="G1976:I1976"/>
    <mergeCell ref="E1977:F1977"/>
    <mergeCell ref="G1977:I1977"/>
    <mergeCell ref="A1970:A1974"/>
    <mergeCell ref="E1970:F1970"/>
    <mergeCell ref="G1970:H1970"/>
    <mergeCell ref="G1971:I1971"/>
    <mergeCell ref="E1972:F1972"/>
    <mergeCell ref="G1972:I1972"/>
    <mergeCell ref="A1985:A1989"/>
    <mergeCell ref="E1985:F1985"/>
    <mergeCell ref="G1985:H1985"/>
    <mergeCell ref="G1986:I1986"/>
    <mergeCell ref="E1987:F1987"/>
    <mergeCell ref="G1987:I1987"/>
    <mergeCell ref="A1980:A1984"/>
    <mergeCell ref="E1980:F1980"/>
    <mergeCell ref="G1980:H1980"/>
    <mergeCell ref="G1981:I1981"/>
    <mergeCell ref="E1982:F1982"/>
    <mergeCell ref="G1982:I1982"/>
    <mergeCell ref="A1955:A1959"/>
    <mergeCell ref="E1955:F1955"/>
    <mergeCell ref="G1955:H1955"/>
    <mergeCell ref="G1956:I1956"/>
    <mergeCell ref="E1957:F1957"/>
    <mergeCell ref="G1957:I1957"/>
    <mergeCell ref="A1950:A1954"/>
    <mergeCell ref="E1950:F1950"/>
    <mergeCell ref="G1950:H1950"/>
    <mergeCell ref="G1951:I1951"/>
    <mergeCell ref="E1952:F1952"/>
    <mergeCell ref="G1952:I1952"/>
    <mergeCell ref="A1965:A1969"/>
    <mergeCell ref="E1965:F1965"/>
    <mergeCell ref="G1965:H1965"/>
    <mergeCell ref="G1966:I1966"/>
    <mergeCell ref="E1967:F1967"/>
    <mergeCell ref="G1967:I1967"/>
    <mergeCell ref="A1960:A1964"/>
    <mergeCell ref="E1960:F1960"/>
    <mergeCell ref="G1960:H1960"/>
    <mergeCell ref="G1961:I1961"/>
    <mergeCell ref="E1962:F1962"/>
    <mergeCell ref="G1962:I1962"/>
    <mergeCell ref="A1935:A1939"/>
    <mergeCell ref="E1935:F1935"/>
    <mergeCell ref="G1935:H1935"/>
    <mergeCell ref="G1936:I1936"/>
    <mergeCell ref="E1937:F1937"/>
    <mergeCell ref="G1937:I1937"/>
    <mergeCell ref="A1930:A1934"/>
    <mergeCell ref="E1930:F1930"/>
    <mergeCell ref="G1930:H1930"/>
    <mergeCell ref="G1931:I1931"/>
    <mergeCell ref="E1932:F1932"/>
    <mergeCell ref="G1932:I1932"/>
    <mergeCell ref="A1945:A1949"/>
    <mergeCell ref="E1945:F1945"/>
    <mergeCell ref="G1945:H1945"/>
    <mergeCell ref="G1946:I1946"/>
    <mergeCell ref="E1947:F1947"/>
    <mergeCell ref="G1947:I1947"/>
    <mergeCell ref="A1940:A1944"/>
    <mergeCell ref="E1940:F1940"/>
    <mergeCell ref="G1940:H1940"/>
    <mergeCell ref="G1941:I1941"/>
    <mergeCell ref="E1942:F1942"/>
    <mergeCell ref="G1942:I1942"/>
    <mergeCell ref="A1915:A1919"/>
    <mergeCell ref="E1915:F1915"/>
    <mergeCell ref="G1915:H1915"/>
    <mergeCell ref="G1916:I1916"/>
    <mergeCell ref="E1917:F1917"/>
    <mergeCell ref="G1917:I1917"/>
    <mergeCell ref="A1910:A1914"/>
    <mergeCell ref="E1910:F1910"/>
    <mergeCell ref="G1910:H1910"/>
    <mergeCell ref="G1911:I1911"/>
    <mergeCell ref="E1912:F1912"/>
    <mergeCell ref="G1912:I1912"/>
    <mergeCell ref="A1925:A1929"/>
    <mergeCell ref="E1925:F1925"/>
    <mergeCell ref="G1925:H1925"/>
    <mergeCell ref="G1926:I1926"/>
    <mergeCell ref="E1927:F1927"/>
    <mergeCell ref="G1927:I1927"/>
    <mergeCell ref="A1920:A1924"/>
    <mergeCell ref="E1920:F1920"/>
    <mergeCell ref="G1920:H1920"/>
    <mergeCell ref="G1921:I1921"/>
    <mergeCell ref="E1922:F1922"/>
    <mergeCell ref="G1922:I1922"/>
    <mergeCell ref="A1895:A1899"/>
    <mergeCell ref="E1895:F1895"/>
    <mergeCell ref="G1895:H1895"/>
    <mergeCell ref="G1896:I1896"/>
    <mergeCell ref="E1897:F1897"/>
    <mergeCell ref="G1897:I1897"/>
    <mergeCell ref="A1890:A1894"/>
    <mergeCell ref="E1890:F1890"/>
    <mergeCell ref="G1890:H1890"/>
    <mergeCell ref="G1891:I1891"/>
    <mergeCell ref="E1892:F1892"/>
    <mergeCell ref="G1892:I1892"/>
    <mergeCell ref="A1905:A1909"/>
    <mergeCell ref="E1905:F1905"/>
    <mergeCell ref="G1905:H1905"/>
    <mergeCell ref="G1906:I1906"/>
    <mergeCell ref="E1907:F1907"/>
    <mergeCell ref="G1907:I1907"/>
    <mergeCell ref="A1900:A1904"/>
    <mergeCell ref="E1900:F1900"/>
    <mergeCell ref="G1900:H1900"/>
    <mergeCell ref="G1901:I1901"/>
    <mergeCell ref="E1902:F1902"/>
    <mergeCell ref="G1902:I1902"/>
    <mergeCell ref="A1875:A1879"/>
    <mergeCell ref="E1875:F1875"/>
    <mergeCell ref="G1875:H1875"/>
    <mergeCell ref="G1876:I1876"/>
    <mergeCell ref="E1877:F1877"/>
    <mergeCell ref="G1877:I1877"/>
    <mergeCell ref="A1870:A1874"/>
    <mergeCell ref="E1870:F1870"/>
    <mergeCell ref="G1870:H1870"/>
    <mergeCell ref="G1871:I1871"/>
    <mergeCell ref="E1872:F1872"/>
    <mergeCell ref="G1872:I1872"/>
    <mergeCell ref="A1885:A1889"/>
    <mergeCell ref="E1885:F1885"/>
    <mergeCell ref="G1885:H1885"/>
    <mergeCell ref="G1886:I1886"/>
    <mergeCell ref="E1887:F1887"/>
    <mergeCell ref="G1887:I1887"/>
    <mergeCell ref="A1880:A1884"/>
    <mergeCell ref="E1880:F1880"/>
    <mergeCell ref="G1880:H1880"/>
    <mergeCell ref="G1881:I1881"/>
    <mergeCell ref="E1882:F1882"/>
    <mergeCell ref="G1882:I1882"/>
    <mergeCell ref="A1855:A1859"/>
    <mergeCell ref="E1855:F1855"/>
    <mergeCell ref="G1855:H1855"/>
    <mergeCell ref="G1856:I1856"/>
    <mergeCell ref="E1857:F1857"/>
    <mergeCell ref="G1857:I1857"/>
    <mergeCell ref="A1850:A1854"/>
    <mergeCell ref="E1850:F1850"/>
    <mergeCell ref="G1850:H1850"/>
    <mergeCell ref="G1851:I1851"/>
    <mergeCell ref="E1852:F1852"/>
    <mergeCell ref="G1852:I1852"/>
    <mergeCell ref="A1865:A1869"/>
    <mergeCell ref="E1865:F1865"/>
    <mergeCell ref="G1865:H1865"/>
    <mergeCell ref="G1866:I1866"/>
    <mergeCell ref="E1867:F1867"/>
    <mergeCell ref="G1867:I1867"/>
    <mergeCell ref="A1860:A1864"/>
    <mergeCell ref="E1860:F1860"/>
    <mergeCell ref="G1860:H1860"/>
    <mergeCell ref="G1861:I1861"/>
    <mergeCell ref="E1862:F1862"/>
    <mergeCell ref="G1862:I1862"/>
    <mergeCell ref="A1835:A1839"/>
    <mergeCell ref="E1835:F1835"/>
    <mergeCell ref="G1835:H1835"/>
    <mergeCell ref="G1836:I1836"/>
    <mergeCell ref="E1837:F1837"/>
    <mergeCell ref="G1837:I1837"/>
    <mergeCell ref="A1830:A1834"/>
    <mergeCell ref="E1830:F1830"/>
    <mergeCell ref="G1830:H1830"/>
    <mergeCell ref="G1831:I1831"/>
    <mergeCell ref="E1832:F1832"/>
    <mergeCell ref="G1832:I1832"/>
    <mergeCell ref="A1845:A1849"/>
    <mergeCell ref="E1845:F1845"/>
    <mergeCell ref="G1845:H1845"/>
    <mergeCell ref="G1846:I1846"/>
    <mergeCell ref="E1847:F1847"/>
    <mergeCell ref="G1847:I1847"/>
    <mergeCell ref="A1840:A1844"/>
    <mergeCell ref="E1840:F1840"/>
    <mergeCell ref="G1840:H1840"/>
    <mergeCell ref="G1841:I1841"/>
    <mergeCell ref="E1842:F1842"/>
    <mergeCell ref="G1842:I1842"/>
    <mergeCell ref="A1815:A1819"/>
    <mergeCell ref="E1815:F1815"/>
    <mergeCell ref="G1815:H1815"/>
    <mergeCell ref="G1816:I1816"/>
    <mergeCell ref="E1817:F1817"/>
    <mergeCell ref="G1817:I1817"/>
    <mergeCell ref="A1810:A1814"/>
    <mergeCell ref="E1810:F1810"/>
    <mergeCell ref="G1810:H1810"/>
    <mergeCell ref="G1811:I1811"/>
    <mergeCell ref="E1812:F1812"/>
    <mergeCell ref="G1812:I1812"/>
    <mergeCell ref="A1825:A1829"/>
    <mergeCell ref="E1825:F1825"/>
    <mergeCell ref="G1825:H1825"/>
    <mergeCell ref="G1826:I1826"/>
    <mergeCell ref="E1827:F1827"/>
    <mergeCell ref="G1827:I1827"/>
    <mergeCell ref="A1820:A1824"/>
    <mergeCell ref="E1820:F1820"/>
    <mergeCell ref="G1820:H1820"/>
    <mergeCell ref="G1821:I1821"/>
    <mergeCell ref="E1822:F1822"/>
    <mergeCell ref="G1822:I1822"/>
    <mergeCell ref="A1795:A1799"/>
    <mergeCell ref="E1795:F1795"/>
    <mergeCell ref="G1795:H1795"/>
    <mergeCell ref="G1796:I1796"/>
    <mergeCell ref="E1797:F1797"/>
    <mergeCell ref="G1797:I1797"/>
    <mergeCell ref="A1790:A1794"/>
    <mergeCell ref="E1790:F1790"/>
    <mergeCell ref="G1790:H1790"/>
    <mergeCell ref="G1791:I1791"/>
    <mergeCell ref="E1792:F1792"/>
    <mergeCell ref="G1792:I1792"/>
    <mergeCell ref="A1805:A1809"/>
    <mergeCell ref="E1805:F1805"/>
    <mergeCell ref="G1805:H1805"/>
    <mergeCell ref="G1806:I1806"/>
    <mergeCell ref="E1807:F1807"/>
    <mergeCell ref="G1807:I1807"/>
    <mergeCell ref="A1800:A1804"/>
    <mergeCell ref="E1800:F1800"/>
    <mergeCell ref="G1800:H1800"/>
    <mergeCell ref="G1801:I1801"/>
    <mergeCell ref="E1802:F1802"/>
    <mergeCell ref="G1802:I1802"/>
    <mergeCell ref="A1775:A1779"/>
    <mergeCell ref="E1775:F1775"/>
    <mergeCell ref="G1775:H1775"/>
    <mergeCell ref="G1776:I1776"/>
    <mergeCell ref="E1777:F1777"/>
    <mergeCell ref="G1777:I1777"/>
    <mergeCell ref="A1770:A1774"/>
    <mergeCell ref="E1770:F1770"/>
    <mergeCell ref="G1770:H1770"/>
    <mergeCell ref="G1771:I1771"/>
    <mergeCell ref="E1772:F1772"/>
    <mergeCell ref="G1772:I1772"/>
    <mergeCell ref="A1785:A1789"/>
    <mergeCell ref="E1785:F1785"/>
    <mergeCell ref="G1785:H1785"/>
    <mergeCell ref="G1786:I1786"/>
    <mergeCell ref="E1787:F1787"/>
    <mergeCell ref="G1787:I1787"/>
    <mergeCell ref="A1780:A1784"/>
    <mergeCell ref="E1780:F1780"/>
    <mergeCell ref="G1780:H1780"/>
    <mergeCell ref="G1781:I1781"/>
    <mergeCell ref="E1782:F1782"/>
    <mergeCell ref="G1782:I1782"/>
    <mergeCell ref="A1755:A1759"/>
    <mergeCell ref="E1755:F1755"/>
    <mergeCell ref="G1755:H1755"/>
    <mergeCell ref="G1756:I1756"/>
    <mergeCell ref="E1757:F1757"/>
    <mergeCell ref="G1757:I1757"/>
    <mergeCell ref="A1750:A1754"/>
    <mergeCell ref="E1750:F1750"/>
    <mergeCell ref="G1750:H1750"/>
    <mergeCell ref="G1751:I1751"/>
    <mergeCell ref="E1752:F1752"/>
    <mergeCell ref="G1752:I1752"/>
    <mergeCell ref="A1765:A1769"/>
    <mergeCell ref="E1765:F1765"/>
    <mergeCell ref="G1765:H1765"/>
    <mergeCell ref="G1766:I1766"/>
    <mergeCell ref="E1767:F1767"/>
    <mergeCell ref="G1767:I1767"/>
    <mergeCell ref="A1760:A1764"/>
    <mergeCell ref="E1760:F1760"/>
    <mergeCell ref="G1760:H1760"/>
    <mergeCell ref="G1761:I1761"/>
    <mergeCell ref="E1762:F1762"/>
    <mergeCell ref="G1762:I1762"/>
    <mergeCell ref="A1735:A1739"/>
    <mergeCell ref="E1735:F1735"/>
    <mergeCell ref="G1735:H1735"/>
    <mergeCell ref="G1736:I1736"/>
    <mergeCell ref="E1737:F1737"/>
    <mergeCell ref="G1737:I1737"/>
    <mergeCell ref="A1730:A1734"/>
    <mergeCell ref="E1730:F1730"/>
    <mergeCell ref="G1730:H1730"/>
    <mergeCell ref="G1731:I1731"/>
    <mergeCell ref="E1732:F1732"/>
    <mergeCell ref="G1732:I1732"/>
    <mergeCell ref="A1745:A1749"/>
    <mergeCell ref="E1745:F1745"/>
    <mergeCell ref="G1745:H1745"/>
    <mergeCell ref="G1746:I1746"/>
    <mergeCell ref="E1747:F1747"/>
    <mergeCell ref="G1747:I1747"/>
    <mergeCell ref="A1740:A1744"/>
    <mergeCell ref="E1740:F1740"/>
    <mergeCell ref="G1740:H1740"/>
    <mergeCell ref="G1741:I1741"/>
    <mergeCell ref="E1742:F1742"/>
    <mergeCell ref="G1742:I1742"/>
    <mergeCell ref="A1715:A1719"/>
    <mergeCell ref="E1715:F1715"/>
    <mergeCell ref="G1715:H1715"/>
    <mergeCell ref="G1716:I1716"/>
    <mergeCell ref="E1717:F1717"/>
    <mergeCell ref="G1717:I1717"/>
    <mergeCell ref="A1710:A1714"/>
    <mergeCell ref="E1710:F1710"/>
    <mergeCell ref="G1710:H1710"/>
    <mergeCell ref="G1711:I1711"/>
    <mergeCell ref="E1712:F1712"/>
    <mergeCell ref="G1712:I1712"/>
    <mergeCell ref="A1725:A1729"/>
    <mergeCell ref="E1725:F1725"/>
    <mergeCell ref="G1725:H1725"/>
    <mergeCell ref="G1726:I1726"/>
    <mergeCell ref="E1727:F1727"/>
    <mergeCell ref="G1727:I1727"/>
    <mergeCell ref="A1720:A1724"/>
    <mergeCell ref="E1720:F1720"/>
    <mergeCell ref="G1720:H1720"/>
    <mergeCell ref="G1721:I1721"/>
    <mergeCell ref="E1722:F1722"/>
    <mergeCell ref="G1722:I1722"/>
    <mergeCell ref="A1695:A1699"/>
    <mergeCell ref="E1695:F1695"/>
    <mergeCell ref="G1695:H1695"/>
    <mergeCell ref="G1696:I1696"/>
    <mergeCell ref="E1697:F1697"/>
    <mergeCell ref="G1697:I1697"/>
    <mergeCell ref="A1690:A1694"/>
    <mergeCell ref="E1690:F1690"/>
    <mergeCell ref="G1690:H1690"/>
    <mergeCell ref="G1691:I1691"/>
    <mergeCell ref="E1692:F1692"/>
    <mergeCell ref="G1692:I1692"/>
    <mergeCell ref="A1705:A1709"/>
    <mergeCell ref="E1705:F1705"/>
    <mergeCell ref="G1705:H1705"/>
    <mergeCell ref="G1706:I1706"/>
    <mergeCell ref="E1707:F1707"/>
    <mergeCell ref="G1707:I1707"/>
    <mergeCell ref="A1700:A1704"/>
    <mergeCell ref="E1700:F1700"/>
    <mergeCell ref="G1700:H1700"/>
    <mergeCell ref="G1701:I1701"/>
    <mergeCell ref="E1702:F1702"/>
    <mergeCell ref="G1702:I1702"/>
    <mergeCell ref="A1675:A1679"/>
    <mergeCell ref="E1675:F1675"/>
    <mergeCell ref="G1675:H1675"/>
    <mergeCell ref="G1676:I1676"/>
    <mergeCell ref="E1677:F1677"/>
    <mergeCell ref="G1677:I1677"/>
    <mergeCell ref="A1670:A1674"/>
    <mergeCell ref="E1670:F1670"/>
    <mergeCell ref="G1670:H1670"/>
    <mergeCell ref="G1671:I1671"/>
    <mergeCell ref="E1672:F1672"/>
    <mergeCell ref="G1672:I1672"/>
    <mergeCell ref="A1685:A1689"/>
    <mergeCell ref="E1685:F1685"/>
    <mergeCell ref="G1685:H1685"/>
    <mergeCell ref="G1686:I1686"/>
    <mergeCell ref="E1687:F1687"/>
    <mergeCell ref="G1687:I1687"/>
    <mergeCell ref="A1680:A1684"/>
    <mergeCell ref="E1680:F1680"/>
    <mergeCell ref="G1680:H1680"/>
    <mergeCell ref="G1681:I1681"/>
    <mergeCell ref="E1682:F1682"/>
    <mergeCell ref="G1682:I1682"/>
    <mergeCell ref="A1655:A1659"/>
    <mergeCell ref="E1655:F1655"/>
    <mergeCell ref="G1655:H1655"/>
    <mergeCell ref="G1656:I1656"/>
    <mergeCell ref="E1657:F1657"/>
    <mergeCell ref="G1657:I1657"/>
    <mergeCell ref="A1650:A1654"/>
    <mergeCell ref="E1650:F1650"/>
    <mergeCell ref="G1650:H1650"/>
    <mergeCell ref="G1651:I1651"/>
    <mergeCell ref="E1652:F1652"/>
    <mergeCell ref="G1652:I1652"/>
    <mergeCell ref="A1665:A1669"/>
    <mergeCell ref="E1665:F1665"/>
    <mergeCell ref="G1665:H1665"/>
    <mergeCell ref="G1666:I1666"/>
    <mergeCell ref="E1667:F1667"/>
    <mergeCell ref="G1667:I1667"/>
    <mergeCell ref="A1660:A1664"/>
    <mergeCell ref="E1660:F1660"/>
    <mergeCell ref="G1660:H1660"/>
    <mergeCell ref="G1661:I1661"/>
    <mergeCell ref="E1662:F1662"/>
    <mergeCell ref="G1662:I1662"/>
    <mergeCell ref="A1635:A1639"/>
    <mergeCell ref="E1635:F1635"/>
    <mergeCell ref="G1635:H1635"/>
    <mergeCell ref="G1636:I1636"/>
    <mergeCell ref="E1637:F1637"/>
    <mergeCell ref="G1637:I1637"/>
    <mergeCell ref="A1630:A1634"/>
    <mergeCell ref="E1630:F1630"/>
    <mergeCell ref="G1630:H1630"/>
    <mergeCell ref="G1631:I1631"/>
    <mergeCell ref="E1632:F1632"/>
    <mergeCell ref="G1632:I1632"/>
    <mergeCell ref="A1645:A1649"/>
    <mergeCell ref="E1645:F1645"/>
    <mergeCell ref="G1645:H1645"/>
    <mergeCell ref="G1646:I1646"/>
    <mergeCell ref="E1647:F1647"/>
    <mergeCell ref="G1647:I1647"/>
    <mergeCell ref="A1640:A1644"/>
    <mergeCell ref="E1640:F1640"/>
    <mergeCell ref="G1640:H1640"/>
    <mergeCell ref="G1641:I1641"/>
    <mergeCell ref="E1642:F1642"/>
    <mergeCell ref="G1642:I1642"/>
    <mergeCell ref="A1615:A1619"/>
    <mergeCell ref="E1615:F1615"/>
    <mergeCell ref="G1615:H1615"/>
    <mergeCell ref="G1616:I1616"/>
    <mergeCell ref="E1617:F1617"/>
    <mergeCell ref="G1617:I1617"/>
    <mergeCell ref="A1610:A1614"/>
    <mergeCell ref="E1610:F1610"/>
    <mergeCell ref="G1610:H1610"/>
    <mergeCell ref="G1611:I1611"/>
    <mergeCell ref="E1612:F1612"/>
    <mergeCell ref="G1612:I1612"/>
    <mergeCell ref="A1625:A1629"/>
    <mergeCell ref="E1625:F1625"/>
    <mergeCell ref="G1625:H1625"/>
    <mergeCell ref="G1626:I1626"/>
    <mergeCell ref="E1627:F1627"/>
    <mergeCell ref="G1627:I1627"/>
    <mergeCell ref="A1620:A1624"/>
    <mergeCell ref="E1620:F1620"/>
    <mergeCell ref="G1620:H1620"/>
    <mergeCell ref="G1621:I1621"/>
    <mergeCell ref="E1622:F1622"/>
    <mergeCell ref="G1622:I1622"/>
    <mergeCell ref="A1595:A1599"/>
    <mergeCell ref="E1595:F1595"/>
    <mergeCell ref="G1595:H1595"/>
    <mergeCell ref="G1596:I1596"/>
    <mergeCell ref="E1597:F1597"/>
    <mergeCell ref="G1597:I1597"/>
    <mergeCell ref="A1590:A1594"/>
    <mergeCell ref="E1590:F1590"/>
    <mergeCell ref="G1590:H1590"/>
    <mergeCell ref="G1591:I1591"/>
    <mergeCell ref="E1592:F1592"/>
    <mergeCell ref="G1592:I1592"/>
    <mergeCell ref="A1605:A1609"/>
    <mergeCell ref="E1605:F1605"/>
    <mergeCell ref="G1605:H1605"/>
    <mergeCell ref="G1606:I1606"/>
    <mergeCell ref="E1607:F1607"/>
    <mergeCell ref="G1607:I1607"/>
    <mergeCell ref="A1600:A1604"/>
    <mergeCell ref="E1600:F1600"/>
    <mergeCell ref="G1600:H1600"/>
    <mergeCell ref="G1601:I1601"/>
    <mergeCell ref="E1602:F1602"/>
    <mergeCell ref="G1602:I1602"/>
    <mergeCell ref="A1575:A1579"/>
    <mergeCell ref="E1575:F1575"/>
    <mergeCell ref="G1575:H1575"/>
    <mergeCell ref="G1576:I1576"/>
    <mergeCell ref="E1577:F1577"/>
    <mergeCell ref="G1577:I1577"/>
    <mergeCell ref="A1570:A1574"/>
    <mergeCell ref="E1570:F1570"/>
    <mergeCell ref="G1570:H1570"/>
    <mergeCell ref="G1571:I1571"/>
    <mergeCell ref="E1572:F1572"/>
    <mergeCell ref="G1572:I1572"/>
    <mergeCell ref="A1585:A1589"/>
    <mergeCell ref="E1585:F1585"/>
    <mergeCell ref="G1585:H1585"/>
    <mergeCell ref="G1586:I1586"/>
    <mergeCell ref="E1587:F1587"/>
    <mergeCell ref="G1587:I1587"/>
    <mergeCell ref="A1580:A1584"/>
    <mergeCell ref="E1580:F1580"/>
    <mergeCell ref="G1580:H1580"/>
    <mergeCell ref="G1581:I1581"/>
    <mergeCell ref="E1582:F1582"/>
    <mergeCell ref="G1582:I1582"/>
    <mergeCell ref="A1555:A1559"/>
    <mergeCell ref="E1555:F1555"/>
    <mergeCell ref="G1555:H1555"/>
    <mergeCell ref="G1556:I1556"/>
    <mergeCell ref="E1557:F1557"/>
    <mergeCell ref="G1557:I1557"/>
    <mergeCell ref="A1550:A1554"/>
    <mergeCell ref="E1550:F1550"/>
    <mergeCell ref="G1550:H1550"/>
    <mergeCell ref="G1551:I1551"/>
    <mergeCell ref="E1552:F1552"/>
    <mergeCell ref="G1552:I1552"/>
    <mergeCell ref="A1565:A1569"/>
    <mergeCell ref="E1565:F1565"/>
    <mergeCell ref="G1565:H1565"/>
    <mergeCell ref="G1566:I1566"/>
    <mergeCell ref="E1567:F1567"/>
    <mergeCell ref="G1567:I1567"/>
    <mergeCell ref="A1560:A1564"/>
    <mergeCell ref="E1560:F1560"/>
    <mergeCell ref="G1560:H1560"/>
    <mergeCell ref="G1561:I1561"/>
    <mergeCell ref="E1562:F1562"/>
    <mergeCell ref="G1562:I1562"/>
    <mergeCell ref="A1535:A1539"/>
    <mergeCell ref="E1535:F1535"/>
    <mergeCell ref="G1535:H1535"/>
    <mergeCell ref="G1536:I1536"/>
    <mergeCell ref="E1537:F1537"/>
    <mergeCell ref="G1537:I1537"/>
    <mergeCell ref="A1530:A1534"/>
    <mergeCell ref="E1530:F1530"/>
    <mergeCell ref="G1530:H1530"/>
    <mergeCell ref="G1531:I1531"/>
    <mergeCell ref="E1532:F1532"/>
    <mergeCell ref="G1532:I1532"/>
    <mergeCell ref="A1545:A1549"/>
    <mergeCell ref="E1545:F1545"/>
    <mergeCell ref="G1545:H1545"/>
    <mergeCell ref="G1546:I1546"/>
    <mergeCell ref="E1547:F1547"/>
    <mergeCell ref="G1547:I1547"/>
    <mergeCell ref="A1540:A1544"/>
    <mergeCell ref="E1540:F1540"/>
    <mergeCell ref="G1540:H1540"/>
    <mergeCell ref="G1541:I1541"/>
    <mergeCell ref="E1542:F1542"/>
    <mergeCell ref="G1542:I1542"/>
    <mergeCell ref="A1515:A1519"/>
    <mergeCell ref="E1515:F1515"/>
    <mergeCell ref="G1515:H1515"/>
    <mergeCell ref="G1516:I1516"/>
    <mergeCell ref="E1517:F1517"/>
    <mergeCell ref="G1517:I1517"/>
    <mergeCell ref="A1510:A1514"/>
    <mergeCell ref="E1510:F1510"/>
    <mergeCell ref="G1510:H1510"/>
    <mergeCell ref="G1511:I1511"/>
    <mergeCell ref="E1512:F1512"/>
    <mergeCell ref="G1512:I1512"/>
    <mergeCell ref="A1525:A1529"/>
    <mergeCell ref="E1525:F1525"/>
    <mergeCell ref="G1525:H1525"/>
    <mergeCell ref="G1526:I1526"/>
    <mergeCell ref="E1527:F1527"/>
    <mergeCell ref="G1527:I1527"/>
    <mergeCell ref="A1520:A1524"/>
    <mergeCell ref="E1520:F1520"/>
    <mergeCell ref="G1520:H1520"/>
    <mergeCell ref="G1521:I1521"/>
    <mergeCell ref="E1522:F1522"/>
    <mergeCell ref="G1522:I1522"/>
    <mergeCell ref="A1495:A1499"/>
    <mergeCell ref="E1495:F1495"/>
    <mergeCell ref="G1495:H1495"/>
    <mergeCell ref="G1496:I1496"/>
    <mergeCell ref="E1497:F1497"/>
    <mergeCell ref="G1497:I1497"/>
    <mergeCell ref="A1490:A1494"/>
    <mergeCell ref="E1490:F1490"/>
    <mergeCell ref="G1490:H1490"/>
    <mergeCell ref="G1491:I1491"/>
    <mergeCell ref="E1492:F1492"/>
    <mergeCell ref="G1492:I1492"/>
    <mergeCell ref="A1505:A1509"/>
    <mergeCell ref="E1505:F1505"/>
    <mergeCell ref="G1505:H1505"/>
    <mergeCell ref="G1506:I1506"/>
    <mergeCell ref="E1507:F1507"/>
    <mergeCell ref="G1507:I1507"/>
    <mergeCell ref="A1500:A1504"/>
    <mergeCell ref="E1500:F1500"/>
    <mergeCell ref="G1500:H1500"/>
    <mergeCell ref="G1501:I1501"/>
    <mergeCell ref="E1502:F1502"/>
    <mergeCell ref="G1502:I1502"/>
    <mergeCell ref="A1475:A1479"/>
    <mergeCell ref="E1475:F1475"/>
    <mergeCell ref="G1475:H1475"/>
    <mergeCell ref="G1476:I1476"/>
    <mergeCell ref="E1477:F1477"/>
    <mergeCell ref="G1477:I1477"/>
    <mergeCell ref="A1470:A1474"/>
    <mergeCell ref="E1470:F1470"/>
    <mergeCell ref="G1470:H1470"/>
    <mergeCell ref="G1471:I1471"/>
    <mergeCell ref="E1472:F1472"/>
    <mergeCell ref="G1472:I1472"/>
    <mergeCell ref="A1485:A1489"/>
    <mergeCell ref="E1485:F1485"/>
    <mergeCell ref="G1485:H1485"/>
    <mergeCell ref="G1486:I1486"/>
    <mergeCell ref="E1487:F1487"/>
    <mergeCell ref="G1487:I1487"/>
    <mergeCell ref="A1480:A1484"/>
    <mergeCell ref="E1480:F1480"/>
    <mergeCell ref="G1480:H1480"/>
    <mergeCell ref="G1481:I1481"/>
    <mergeCell ref="E1482:F1482"/>
    <mergeCell ref="G1482:I1482"/>
    <mergeCell ref="A1455:A1459"/>
    <mergeCell ref="E1455:F1455"/>
    <mergeCell ref="G1455:H1455"/>
    <mergeCell ref="G1456:I1456"/>
    <mergeCell ref="E1457:F1457"/>
    <mergeCell ref="G1457:I1457"/>
    <mergeCell ref="A1450:A1454"/>
    <mergeCell ref="E1450:F1450"/>
    <mergeCell ref="G1450:H1450"/>
    <mergeCell ref="G1451:I1451"/>
    <mergeCell ref="E1452:F1452"/>
    <mergeCell ref="G1452:I1452"/>
    <mergeCell ref="A1465:A1469"/>
    <mergeCell ref="E1465:F1465"/>
    <mergeCell ref="G1465:H1465"/>
    <mergeCell ref="G1466:I1466"/>
    <mergeCell ref="E1467:F1467"/>
    <mergeCell ref="G1467:I1467"/>
    <mergeCell ref="A1460:A1464"/>
    <mergeCell ref="E1460:F1460"/>
    <mergeCell ref="G1460:H1460"/>
    <mergeCell ref="G1461:I1461"/>
    <mergeCell ref="E1462:F1462"/>
    <mergeCell ref="G1462:I1462"/>
    <mergeCell ref="A1435:A1439"/>
    <mergeCell ref="E1435:F1435"/>
    <mergeCell ref="G1435:H1435"/>
    <mergeCell ref="G1436:I1436"/>
    <mergeCell ref="E1437:F1437"/>
    <mergeCell ref="G1437:I1437"/>
    <mergeCell ref="A1445:A1449"/>
    <mergeCell ref="E1445:F1445"/>
    <mergeCell ref="G1445:H1445"/>
    <mergeCell ref="G1446:I1446"/>
    <mergeCell ref="E1447:F1447"/>
    <mergeCell ref="G1447:I1447"/>
    <mergeCell ref="A1440:A1444"/>
    <mergeCell ref="E1440:F1440"/>
    <mergeCell ref="G1440:H1440"/>
    <mergeCell ref="G1441:I1441"/>
    <mergeCell ref="E1442:F1442"/>
    <mergeCell ref="G1442:I1442"/>
    <mergeCell ref="A1420:A1424"/>
    <mergeCell ref="E1420:F1420"/>
    <mergeCell ref="G1420:H1420"/>
    <mergeCell ref="G1421:I1421"/>
    <mergeCell ref="E1422:F1422"/>
    <mergeCell ref="G1422:I1422"/>
    <mergeCell ref="A1415:A1419"/>
    <mergeCell ref="E1415:F1415"/>
    <mergeCell ref="G1415:H1415"/>
    <mergeCell ref="G1416:I1416"/>
    <mergeCell ref="E1417:F1417"/>
    <mergeCell ref="G1417:I1417"/>
    <mergeCell ref="A1430:A1434"/>
    <mergeCell ref="E1430:F1430"/>
    <mergeCell ref="G1430:H1430"/>
    <mergeCell ref="G1431:I1431"/>
    <mergeCell ref="E1432:F1432"/>
    <mergeCell ref="G1432:I1432"/>
    <mergeCell ref="A1425:A1429"/>
    <mergeCell ref="E1425:F1425"/>
    <mergeCell ref="G1425:H1425"/>
    <mergeCell ref="G1426:I1426"/>
    <mergeCell ref="E1427:F1427"/>
    <mergeCell ref="G1427:I1427"/>
    <mergeCell ref="A1400:A1404"/>
    <mergeCell ref="E1400:F1400"/>
    <mergeCell ref="G1400:H1400"/>
    <mergeCell ref="G1401:I1401"/>
    <mergeCell ref="E1402:F1402"/>
    <mergeCell ref="G1402:I1402"/>
    <mergeCell ref="A1395:A1399"/>
    <mergeCell ref="E1395:F1395"/>
    <mergeCell ref="G1395:H1395"/>
    <mergeCell ref="G1396:I1396"/>
    <mergeCell ref="E1397:F1397"/>
    <mergeCell ref="G1397:I1397"/>
    <mergeCell ref="A1410:A1414"/>
    <mergeCell ref="E1410:F1410"/>
    <mergeCell ref="G1410:H1410"/>
    <mergeCell ref="G1411:I1411"/>
    <mergeCell ref="E1412:F1412"/>
    <mergeCell ref="G1412:I1412"/>
    <mergeCell ref="A1405:A1409"/>
    <mergeCell ref="E1405:F1405"/>
    <mergeCell ref="G1405:H1405"/>
    <mergeCell ref="G1406:I1406"/>
    <mergeCell ref="E1407:F1407"/>
    <mergeCell ref="G1407:I1407"/>
    <mergeCell ref="A1380:A1384"/>
    <mergeCell ref="E1380:F1380"/>
    <mergeCell ref="G1380:H1380"/>
    <mergeCell ref="G1381:I1381"/>
    <mergeCell ref="E1382:F1382"/>
    <mergeCell ref="G1382:I1382"/>
    <mergeCell ref="A1375:A1379"/>
    <mergeCell ref="E1375:F1375"/>
    <mergeCell ref="G1375:H1375"/>
    <mergeCell ref="G1376:I1376"/>
    <mergeCell ref="E1377:F1377"/>
    <mergeCell ref="G1377:I1377"/>
    <mergeCell ref="A1390:A1394"/>
    <mergeCell ref="E1390:F1390"/>
    <mergeCell ref="G1390:H1390"/>
    <mergeCell ref="G1391:I1391"/>
    <mergeCell ref="E1392:F1392"/>
    <mergeCell ref="G1392:I1392"/>
    <mergeCell ref="A1385:A1389"/>
    <mergeCell ref="E1385:F1385"/>
    <mergeCell ref="G1385:H1385"/>
    <mergeCell ref="G1386:I1386"/>
    <mergeCell ref="E1387:F1387"/>
    <mergeCell ref="G1387:I1387"/>
    <mergeCell ref="A1360:A1364"/>
    <mergeCell ref="E1360:F1360"/>
    <mergeCell ref="G1360:H1360"/>
    <mergeCell ref="G1361:I1361"/>
    <mergeCell ref="E1362:F1362"/>
    <mergeCell ref="G1362:I1362"/>
    <mergeCell ref="A1355:A1359"/>
    <mergeCell ref="E1355:F1355"/>
    <mergeCell ref="G1355:H1355"/>
    <mergeCell ref="G1356:I1356"/>
    <mergeCell ref="E1357:F1357"/>
    <mergeCell ref="G1357:I1357"/>
    <mergeCell ref="A1370:A1374"/>
    <mergeCell ref="E1370:F1370"/>
    <mergeCell ref="G1370:H1370"/>
    <mergeCell ref="G1371:I1371"/>
    <mergeCell ref="E1372:F1372"/>
    <mergeCell ref="G1372:I1372"/>
    <mergeCell ref="A1365:A1369"/>
    <mergeCell ref="E1365:F1365"/>
    <mergeCell ref="G1365:H1365"/>
    <mergeCell ref="G1366:I1366"/>
    <mergeCell ref="E1367:F1367"/>
    <mergeCell ref="G1367:I1367"/>
    <mergeCell ref="A1340:A1344"/>
    <mergeCell ref="E1340:F1340"/>
    <mergeCell ref="G1340:H1340"/>
    <mergeCell ref="G1341:I1341"/>
    <mergeCell ref="E1342:F1342"/>
    <mergeCell ref="G1342:I1342"/>
    <mergeCell ref="A1335:A1339"/>
    <mergeCell ref="E1335:F1335"/>
    <mergeCell ref="G1335:H1335"/>
    <mergeCell ref="G1336:I1336"/>
    <mergeCell ref="E1337:F1337"/>
    <mergeCell ref="G1337:I1337"/>
    <mergeCell ref="A1350:A1354"/>
    <mergeCell ref="E1350:F1350"/>
    <mergeCell ref="G1350:H1350"/>
    <mergeCell ref="G1351:I1351"/>
    <mergeCell ref="E1352:F1352"/>
    <mergeCell ref="G1352:I1352"/>
    <mergeCell ref="A1345:A1349"/>
    <mergeCell ref="E1345:F1345"/>
    <mergeCell ref="G1345:H1345"/>
    <mergeCell ref="G1346:I1346"/>
    <mergeCell ref="E1347:F1347"/>
    <mergeCell ref="G1347:I1347"/>
    <mergeCell ref="A1320:A1324"/>
    <mergeCell ref="E1320:F1320"/>
    <mergeCell ref="G1320:H1320"/>
    <mergeCell ref="G1321:I1321"/>
    <mergeCell ref="E1322:F1322"/>
    <mergeCell ref="G1322:I1322"/>
    <mergeCell ref="A1315:A1319"/>
    <mergeCell ref="E1315:F1315"/>
    <mergeCell ref="G1315:H1315"/>
    <mergeCell ref="G1316:I1316"/>
    <mergeCell ref="E1317:F1317"/>
    <mergeCell ref="G1317:I1317"/>
    <mergeCell ref="A1330:A1334"/>
    <mergeCell ref="E1330:F1330"/>
    <mergeCell ref="G1330:H1330"/>
    <mergeCell ref="G1331:I1331"/>
    <mergeCell ref="E1332:F1332"/>
    <mergeCell ref="G1332:I1332"/>
    <mergeCell ref="A1325:A1329"/>
    <mergeCell ref="E1325:F1325"/>
    <mergeCell ref="G1325:H1325"/>
    <mergeCell ref="G1326:I1326"/>
    <mergeCell ref="E1327:F1327"/>
    <mergeCell ref="G1327:I1327"/>
    <mergeCell ref="A1300:A1304"/>
    <mergeCell ref="E1300:F1300"/>
    <mergeCell ref="G1300:H1300"/>
    <mergeCell ref="G1301:I1301"/>
    <mergeCell ref="E1302:F1302"/>
    <mergeCell ref="G1302:I1302"/>
    <mergeCell ref="A1295:A1299"/>
    <mergeCell ref="E1295:F1295"/>
    <mergeCell ref="G1295:H1295"/>
    <mergeCell ref="G1296:I1296"/>
    <mergeCell ref="E1297:F1297"/>
    <mergeCell ref="G1297:I1297"/>
    <mergeCell ref="A1310:A1314"/>
    <mergeCell ref="E1310:F1310"/>
    <mergeCell ref="G1310:H1310"/>
    <mergeCell ref="G1311:I1311"/>
    <mergeCell ref="E1312:F1312"/>
    <mergeCell ref="G1312:I1312"/>
    <mergeCell ref="A1305:A1309"/>
    <mergeCell ref="E1305:F1305"/>
    <mergeCell ref="G1305:H1305"/>
    <mergeCell ref="G1306:I1306"/>
    <mergeCell ref="E1307:F1307"/>
    <mergeCell ref="G1307:I1307"/>
    <mergeCell ref="A1280:A1284"/>
    <mergeCell ref="E1280:F1280"/>
    <mergeCell ref="G1280:H1280"/>
    <mergeCell ref="G1281:I1281"/>
    <mergeCell ref="E1282:F1282"/>
    <mergeCell ref="G1282:I1282"/>
    <mergeCell ref="A1275:A1279"/>
    <mergeCell ref="E1275:F1275"/>
    <mergeCell ref="G1275:H1275"/>
    <mergeCell ref="G1276:I1276"/>
    <mergeCell ref="E1277:F1277"/>
    <mergeCell ref="G1277:I1277"/>
    <mergeCell ref="A1290:A1294"/>
    <mergeCell ref="E1290:F1290"/>
    <mergeCell ref="G1290:H1290"/>
    <mergeCell ref="G1291:I1291"/>
    <mergeCell ref="E1292:F1292"/>
    <mergeCell ref="G1292:I1292"/>
    <mergeCell ref="A1285:A1289"/>
    <mergeCell ref="E1285:F1285"/>
    <mergeCell ref="G1285:H1285"/>
    <mergeCell ref="G1286:I1286"/>
    <mergeCell ref="E1287:F1287"/>
    <mergeCell ref="G1287:I1287"/>
    <mergeCell ref="A1260:A1264"/>
    <mergeCell ref="E1260:F1260"/>
    <mergeCell ref="G1260:H1260"/>
    <mergeCell ref="G1261:I1261"/>
    <mergeCell ref="E1262:F1262"/>
    <mergeCell ref="G1262:I1262"/>
    <mergeCell ref="A1255:A1259"/>
    <mergeCell ref="E1255:F1255"/>
    <mergeCell ref="G1255:H1255"/>
    <mergeCell ref="G1256:I1256"/>
    <mergeCell ref="E1257:F1257"/>
    <mergeCell ref="G1257:I1257"/>
    <mergeCell ref="A1270:A1274"/>
    <mergeCell ref="E1270:F1270"/>
    <mergeCell ref="G1270:H1270"/>
    <mergeCell ref="G1271:I1271"/>
    <mergeCell ref="E1272:F1272"/>
    <mergeCell ref="G1272:I1272"/>
    <mergeCell ref="A1265:A1269"/>
    <mergeCell ref="E1265:F1265"/>
    <mergeCell ref="G1265:H1265"/>
    <mergeCell ref="G1266:I1266"/>
    <mergeCell ref="E1267:F1267"/>
    <mergeCell ref="G1267:I1267"/>
    <mergeCell ref="A1245:A1249"/>
    <mergeCell ref="E1245:F1245"/>
    <mergeCell ref="G1245:H1245"/>
    <mergeCell ref="G1246:I1246"/>
    <mergeCell ref="E1247:F1247"/>
    <mergeCell ref="G1247:I1247"/>
    <mergeCell ref="A1240:A1244"/>
    <mergeCell ref="E1240:F1240"/>
    <mergeCell ref="G1240:H1240"/>
    <mergeCell ref="G1241:I1241"/>
    <mergeCell ref="E1242:F1242"/>
    <mergeCell ref="G1242:I1242"/>
    <mergeCell ref="A1250:A1254"/>
    <mergeCell ref="E1250:F1250"/>
    <mergeCell ref="G1250:H1250"/>
    <mergeCell ref="G1251:I1251"/>
    <mergeCell ref="E1252:F1252"/>
    <mergeCell ref="G1252:I1252"/>
    <mergeCell ref="A1225:A1229"/>
    <mergeCell ref="E1225:F1225"/>
    <mergeCell ref="G1225:H1225"/>
    <mergeCell ref="G1226:I1226"/>
    <mergeCell ref="E1227:F1227"/>
    <mergeCell ref="G1227:I1227"/>
    <mergeCell ref="A1220:A1224"/>
    <mergeCell ref="E1220:F1220"/>
    <mergeCell ref="G1220:H1220"/>
    <mergeCell ref="G1221:I1221"/>
    <mergeCell ref="E1222:F1222"/>
    <mergeCell ref="G1222:I1222"/>
    <mergeCell ref="A1235:A1239"/>
    <mergeCell ref="E1235:F1235"/>
    <mergeCell ref="G1235:H1235"/>
    <mergeCell ref="G1236:I1236"/>
    <mergeCell ref="E1237:F1237"/>
    <mergeCell ref="G1237:I1237"/>
    <mergeCell ref="A1230:A1234"/>
    <mergeCell ref="E1230:F1230"/>
    <mergeCell ref="G1230:H1230"/>
    <mergeCell ref="G1231:I1231"/>
    <mergeCell ref="E1232:F1232"/>
    <mergeCell ref="G1232:I1232"/>
    <mergeCell ref="A1205:A1209"/>
    <mergeCell ref="E1205:F1205"/>
    <mergeCell ref="G1205:H1205"/>
    <mergeCell ref="G1206:I1206"/>
    <mergeCell ref="E1207:F1207"/>
    <mergeCell ref="G1207:I1207"/>
    <mergeCell ref="A1200:A1204"/>
    <mergeCell ref="E1200:F1200"/>
    <mergeCell ref="G1200:H1200"/>
    <mergeCell ref="G1201:I1201"/>
    <mergeCell ref="E1202:F1202"/>
    <mergeCell ref="G1202:I1202"/>
    <mergeCell ref="A1215:A1219"/>
    <mergeCell ref="E1215:F1215"/>
    <mergeCell ref="G1215:H1215"/>
    <mergeCell ref="G1216:I1216"/>
    <mergeCell ref="E1217:F1217"/>
    <mergeCell ref="G1217:I1217"/>
    <mergeCell ref="A1210:A1214"/>
    <mergeCell ref="E1210:F1210"/>
    <mergeCell ref="G1210:H1210"/>
    <mergeCell ref="G1211:I1211"/>
    <mergeCell ref="E1212:F1212"/>
    <mergeCell ref="G1212:I1212"/>
    <mergeCell ref="A1185:A1189"/>
    <mergeCell ref="E1185:F1185"/>
    <mergeCell ref="G1185:H1185"/>
    <mergeCell ref="G1186:I1186"/>
    <mergeCell ref="E1187:F1187"/>
    <mergeCell ref="G1187:I1187"/>
    <mergeCell ref="A1180:A1184"/>
    <mergeCell ref="E1180:F1180"/>
    <mergeCell ref="G1180:H1180"/>
    <mergeCell ref="G1181:I1181"/>
    <mergeCell ref="E1182:F1182"/>
    <mergeCell ref="G1182:I1182"/>
    <mergeCell ref="A1195:A1199"/>
    <mergeCell ref="E1195:F1195"/>
    <mergeCell ref="G1195:H1195"/>
    <mergeCell ref="G1196:I1196"/>
    <mergeCell ref="E1197:F1197"/>
    <mergeCell ref="G1197:I1197"/>
    <mergeCell ref="A1190:A1194"/>
    <mergeCell ref="E1190:F1190"/>
    <mergeCell ref="G1190:H1190"/>
    <mergeCell ref="G1191:I1191"/>
    <mergeCell ref="E1192:F1192"/>
    <mergeCell ref="G1192:I1192"/>
    <mergeCell ref="A1165:A1169"/>
    <mergeCell ref="E1165:F1165"/>
    <mergeCell ref="G1165:H1165"/>
    <mergeCell ref="G1166:I1166"/>
    <mergeCell ref="E1167:F1167"/>
    <mergeCell ref="G1167:I1167"/>
    <mergeCell ref="A1160:A1164"/>
    <mergeCell ref="E1160:F1160"/>
    <mergeCell ref="G1160:H1160"/>
    <mergeCell ref="G1161:I1161"/>
    <mergeCell ref="E1162:F1162"/>
    <mergeCell ref="G1162:I1162"/>
    <mergeCell ref="A1175:A1179"/>
    <mergeCell ref="E1175:F1175"/>
    <mergeCell ref="G1175:H1175"/>
    <mergeCell ref="G1176:I1176"/>
    <mergeCell ref="E1177:F1177"/>
    <mergeCell ref="G1177:I1177"/>
    <mergeCell ref="A1170:A1174"/>
    <mergeCell ref="E1170:F1170"/>
    <mergeCell ref="G1170:H1170"/>
    <mergeCell ref="G1171:I1171"/>
    <mergeCell ref="E1172:F1172"/>
    <mergeCell ref="G1172:I1172"/>
    <mergeCell ref="A1145:A1149"/>
    <mergeCell ref="E1145:F1145"/>
    <mergeCell ref="G1145:H1145"/>
    <mergeCell ref="G1146:I1146"/>
    <mergeCell ref="E1147:F1147"/>
    <mergeCell ref="G1147:I1147"/>
    <mergeCell ref="A1140:A1144"/>
    <mergeCell ref="E1140:F1140"/>
    <mergeCell ref="G1140:H1140"/>
    <mergeCell ref="G1141:I1141"/>
    <mergeCell ref="E1142:F1142"/>
    <mergeCell ref="G1142:I1142"/>
    <mergeCell ref="A1155:A1159"/>
    <mergeCell ref="E1155:F1155"/>
    <mergeCell ref="G1155:H1155"/>
    <mergeCell ref="G1156:I1156"/>
    <mergeCell ref="E1157:F1157"/>
    <mergeCell ref="G1157:I1157"/>
    <mergeCell ref="A1150:A1154"/>
    <mergeCell ref="E1150:F1150"/>
    <mergeCell ref="G1150:H1150"/>
    <mergeCell ref="G1151:I1151"/>
    <mergeCell ref="E1152:F1152"/>
    <mergeCell ref="G1152:I1152"/>
    <mergeCell ref="A1125:A1129"/>
    <mergeCell ref="E1125:F1125"/>
    <mergeCell ref="G1125:H1125"/>
    <mergeCell ref="G1126:I1126"/>
    <mergeCell ref="E1127:F1127"/>
    <mergeCell ref="G1127:I1127"/>
    <mergeCell ref="A1120:A1124"/>
    <mergeCell ref="E1120:F1120"/>
    <mergeCell ref="G1120:H1120"/>
    <mergeCell ref="G1121:I1121"/>
    <mergeCell ref="E1122:F1122"/>
    <mergeCell ref="G1122:I1122"/>
    <mergeCell ref="A1135:A1139"/>
    <mergeCell ref="E1135:F1135"/>
    <mergeCell ref="G1135:H1135"/>
    <mergeCell ref="G1136:I1136"/>
    <mergeCell ref="E1137:F1137"/>
    <mergeCell ref="G1137:I1137"/>
    <mergeCell ref="A1130:A1134"/>
    <mergeCell ref="E1130:F1130"/>
    <mergeCell ref="G1130:H1130"/>
    <mergeCell ref="G1131:I1131"/>
    <mergeCell ref="E1132:F1132"/>
    <mergeCell ref="G1132:I1132"/>
    <mergeCell ref="A1105:A1109"/>
    <mergeCell ref="E1105:F1105"/>
    <mergeCell ref="G1105:H1105"/>
    <mergeCell ref="G1106:I1106"/>
    <mergeCell ref="E1107:F1107"/>
    <mergeCell ref="G1107:I1107"/>
    <mergeCell ref="A1100:A1104"/>
    <mergeCell ref="E1100:F1100"/>
    <mergeCell ref="G1100:H1100"/>
    <mergeCell ref="G1101:I1101"/>
    <mergeCell ref="E1102:F1102"/>
    <mergeCell ref="G1102:I1102"/>
    <mergeCell ref="A1115:A1119"/>
    <mergeCell ref="E1115:F1115"/>
    <mergeCell ref="G1115:H1115"/>
    <mergeCell ref="G1116:I1116"/>
    <mergeCell ref="E1117:F1117"/>
    <mergeCell ref="G1117:I1117"/>
    <mergeCell ref="A1110:A1114"/>
    <mergeCell ref="E1110:F1110"/>
    <mergeCell ref="G1110:H1110"/>
    <mergeCell ref="G1111:I1111"/>
    <mergeCell ref="E1112:F1112"/>
    <mergeCell ref="G1112:I1112"/>
    <mergeCell ref="A1085:A1089"/>
    <mergeCell ref="E1085:F1085"/>
    <mergeCell ref="G1085:H1085"/>
    <mergeCell ref="G1086:I1086"/>
    <mergeCell ref="E1087:F1087"/>
    <mergeCell ref="G1087:I1087"/>
    <mergeCell ref="A1080:A1084"/>
    <mergeCell ref="E1080:F1080"/>
    <mergeCell ref="G1080:H1080"/>
    <mergeCell ref="G1081:I1081"/>
    <mergeCell ref="E1082:F1082"/>
    <mergeCell ref="G1082:I1082"/>
    <mergeCell ref="A1095:A1099"/>
    <mergeCell ref="E1095:F1095"/>
    <mergeCell ref="G1095:H1095"/>
    <mergeCell ref="G1096:I1096"/>
    <mergeCell ref="E1097:F1097"/>
    <mergeCell ref="G1097:I1097"/>
    <mergeCell ref="A1090:A1094"/>
    <mergeCell ref="E1090:F1090"/>
    <mergeCell ref="G1090:H1090"/>
    <mergeCell ref="G1091:I1091"/>
    <mergeCell ref="E1092:F1092"/>
    <mergeCell ref="G1092:I1092"/>
    <mergeCell ref="A1065:A1069"/>
    <mergeCell ref="E1065:F1065"/>
    <mergeCell ref="G1065:H1065"/>
    <mergeCell ref="G1066:I1066"/>
    <mergeCell ref="E1067:F1067"/>
    <mergeCell ref="G1067:I1067"/>
    <mergeCell ref="A1060:A1064"/>
    <mergeCell ref="E1060:F1060"/>
    <mergeCell ref="G1060:H1060"/>
    <mergeCell ref="G1061:I1061"/>
    <mergeCell ref="E1062:F1062"/>
    <mergeCell ref="G1062:I1062"/>
    <mergeCell ref="A1075:A1079"/>
    <mergeCell ref="E1075:F1075"/>
    <mergeCell ref="G1075:H1075"/>
    <mergeCell ref="G1076:I1076"/>
    <mergeCell ref="E1077:F1077"/>
    <mergeCell ref="G1077:I1077"/>
    <mergeCell ref="A1070:A1074"/>
    <mergeCell ref="E1070:F1070"/>
    <mergeCell ref="G1070:H1070"/>
    <mergeCell ref="G1071:I1071"/>
    <mergeCell ref="E1072:F1072"/>
    <mergeCell ref="G1072:I1072"/>
    <mergeCell ref="A1045:A1049"/>
    <mergeCell ref="E1045:F1045"/>
    <mergeCell ref="G1045:H1045"/>
    <mergeCell ref="G1046:I1046"/>
    <mergeCell ref="E1047:F1047"/>
    <mergeCell ref="G1047:I1047"/>
    <mergeCell ref="A1040:A1044"/>
    <mergeCell ref="E1040:F1040"/>
    <mergeCell ref="G1040:H1040"/>
    <mergeCell ref="G1041:I1041"/>
    <mergeCell ref="E1042:F1042"/>
    <mergeCell ref="G1042:I1042"/>
    <mergeCell ref="A1055:A1059"/>
    <mergeCell ref="E1055:F1055"/>
    <mergeCell ref="G1055:H1055"/>
    <mergeCell ref="G1056:I1056"/>
    <mergeCell ref="E1057:F1057"/>
    <mergeCell ref="G1057:I1057"/>
    <mergeCell ref="A1050:A1054"/>
    <mergeCell ref="E1050:F1050"/>
    <mergeCell ref="G1050:H1050"/>
    <mergeCell ref="G1051:I1051"/>
    <mergeCell ref="E1052:F1052"/>
    <mergeCell ref="G1052:I1052"/>
    <mergeCell ref="A1030:A1034"/>
    <mergeCell ref="E1030:F1030"/>
    <mergeCell ref="G1030:H1030"/>
    <mergeCell ref="G1031:I1031"/>
    <mergeCell ref="E1032:F1032"/>
    <mergeCell ref="G1032:I1032"/>
    <mergeCell ref="A1025:A1029"/>
    <mergeCell ref="E1025:F1025"/>
    <mergeCell ref="G1025:H1025"/>
    <mergeCell ref="G1026:I1026"/>
    <mergeCell ref="E1027:F1027"/>
    <mergeCell ref="G1027:I1027"/>
    <mergeCell ref="A1035:A1039"/>
    <mergeCell ref="E1035:F1035"/>
    <mergeCell ref="G1035:H1035"/>
    <mergeCell ref="G1036:I1036"/>
    <mergeCell ref="E1037:F1037"/>
    <mergeCell ref="G1037:I1037"/>
    <mergeCell ref="A1010:A1014"/>
    <mergeCell ref="E1010:F1010"/>
    <mergeCell ref="G1010:H1010"/>
    <mergeCell ref="G1011:I1011"/>
    <mergeCell ref="E1012:F1012"/>
    <mergeCell ref="G1012:I1012"/>
    <mergeCell ref="A1005:A1009"/>
    <mergeCell ref="E1005:F1005"/>
    <mergeCell ref="G1005:H1005"/>
    <mergeCell ref="G1006:I1006"/>
    <mergeCell ref="E1007:F1007"/>
    <mergeCell ref="G1007:I1007"/>
    <mergeCell ref="A1020:A1024"/>
    <mergeCell ref="E1020:F1020"/>
    <mergeCell ref="G1020:H1020"/>
    <mergeCell ref="G1021:I1021"/>
    <mergeCell ref="E1022:F1022"/>
    <mergeCell ref="G1022:I1022"/>
    <mergeCell ref="A1015:A1019"/>
    <mergeCell ref="E1015:F1015"/>
    <mergeCell ref="G1015:H1015"/>
    <mergeCell ref="G1016:I1016"/>
    <mergeCell ref="E1017:F1017"/>
    <mergeCell ref="G1017:I1017"/>
    <mergeCell ref="A990:A994"/>
    <mergeCell ref="E990:F990"/>
    <mergeCell ref="G990:H990"/>
    <mergeCell ref="G991:I991"/>
    <mergeCell ref="E992:F992"/>
    <mergeCell ref="G992:I992"/>
    <mergeCell ref="A985:A989"/>
    <mergeCell ref="E985:F985"/>
    <mergeCell ref="G985:H985"/>
    <mergeCell ref="G986:I986"/>
    <mergeCell ref="E987:F987"/>
    <mergeCell ref="G987:I987"/>
    <mergeCell ref="A1000:A1004"/>
    <mergeCell ref="E1000:F1000"/>
    <mergeCell ref="G1000:H1000"/>
    <mergeCell ref="G1001:I1001"/>
    <mergeCell ref="E1002:F1002"/>
    <mergeCell ref="G1002:I1002"/>
    <mergeCell ref="A995:A999"/>
    <mergeCell ref="E995:F995"/>
    <mergeCell ref="G995:H995"/>
    <mergeCell ref="G996:I996"/>
    <mergeCell ref="E997:F997"/>
    <mergeCell ref="G997:I997"/>
    <mergeCell ref="A969:A973"/>
    <mergeCell ref="E969:F969"/>
    <mergeCell ref="G969:H969"/>
    <mergeCell ref="G970:I970"/>
    <mergeCell ref="E971:F971"/>
    <mergeCell ref="G971:I971"/>
    <mergeCell ref="A964:A968"/>
    <mergeCell ref="E964:F964"/>
    <mergeCell ref="G964:H964"/>
    <mergeCell ref="G965:I965"/>
    <mergeCell ref="E966:F966"/>
    <mergeCell ref="G966:I966"/>
    <mergeCell ref="A980:A984"/>
    <mergeCell ref="E980:F980"/>
    <mergeCell ref="G980:H980"/>
    <mergeCell ref="G981:I981"/>
    <mergeCell ref="E982:F982"/>
    <mergeCell ref="G982:I982"/>
    <mergeCell ref="A974:A979"/>
    <mergeCell ref="E974:F974"/>
    <mergeCell ref="G974:H974"/>
    <mergeCell ref="G975:I975"/>
    <mergeCell ref="E976:F976"/>
    <mergeCell ref="G976:I976"/>
    <mergeCell ref="A949:A953"/>
    <mergeCell ref="E949:F949"/>
    <mergeCell ref="G949:H949"/>
    <mergeCell ref="G950:I950"/>
    <mergeCell ref="E951:F951"/>
    <mergeCell ref="G951:I951"/>
    <mergeCell ref="A944:A948"/>
    <mergeCell ref="E944:F944"/>
    <mergeCell ref="G944:H944"/>
    <mergeCell ref="G945:I945"/>
    <mergeCell ref="E946:F946"/>
    <mergeCell ref="G946:I946"/>
    <mergeCell ref="A959:A963"/>
    <mergeCell ref="E959:F959"/>
    <mergeCell ref="G959:H959"/>
    <mergeCell ref="G960:I960"/>
    <mergeCell ref="E961:F961"/>
    <mergeCell ref="G961:I961"/>
    <mergeCell ref="A954:A958"/>
    <mergeCell ref="E954:F954"/>
    <mergeCell ref="G954:H954"/>
    <mergeCell ref="G955:I955"/>
    <mergeCell ref="E956:F956"/>
    <mergeCell ref="G956:I956"/>
    <mergeCell ref="A929:A933"/>
    <mergeCell ref="E929:F929"/>
    <mergeCell ref="G929:H929"/>
    <mergeCell ref="G930:I930"/>
    <mergeCell ref="E931:F931"/>
    <mergeCell ref="G931:I931"/>
    <mergeCell ref="A924:A928"/>
    <mergeCell ref="E924:F924"/>
    <mergeCell ref="G924:H924"/>
    <mergeCell ref="G925:I925"/>
    <mergeCell ref="E926:F926"/>
    <mergeCell ref="G926:I926"/>
    <mergeCell ref="A939:A943"/>
    <mergeCell ref="E939:F939"/>
    <mergeCell ref="G939:H939"/>
    <mergeCell ref="G940:I940"/>
    <mergeCell ref="E941:F941"/>
    <mergeCell ref="G941:I941"/>
    <mergeCell ref="A934:A938"/>
    <mergeCell ref="E934:F934"/>
    <mergeCell ref="G934:H934"/>
    <mergeCell ref="G935:I935"/>
    <mergeCell ref="E936:F936"/>
    <mergeCell ref="G936:I936"/>
    <mergeCell ref="A909:A913"/>
    <mergeCell ref="E909:F909"/>
    <mergeCell ref="G909:H909"/>
    <mergeCell ref="G910:I910"/>
    <mergeCell ref="E911:F911"/>
    <mergeCell ref="G911:I911"/>
    <mergeCell ref="A904:A908"/>
    <mergeCell ref="E904:F904"/>
    <mergeCell ref="G904:H904"/>
    <mergeCell ref="G905:I905"/>
    <mergeCell ref="E906:F906"/>
    <mergeCell ref="G906:I906"/>
    <mergeCell ref="A919:A923"/>
    <mergeCell ref="E919:F919"/>
    <mergeCell ref="G919:H919"/>
    <mergeCell ref="G920:I920"/>
    <mergeCell ref="E921:F921"/>
    <mergeCell ref="G921:I921"/>
    <mergeCell ref="A914:A918"/>
    <mergeCell ref="E914:F914"/>
    <mergeCell ref="G914:H914"/>
    <mergeCell ref="G915:I915"/>
    <mergeCell ref="E916:F916"/>
    <mergeCell ref="G916:I916"/>
    <mergeCell ref="A889:A893"/>
    <mergeCell ref="E889:F889"/>
    <mergeCell ref="G889:H889"/>
    <mergeCell ref="G890:I890"/>
    <mergeCell ref="E891:F891"/>
    <mergeCell ref="G891:I891"/>
    <mergeCell ref="A884:A888"/>
    <mergeCell ref="E884:F884"/>
    <mergeCell ref="G884:H884"/>
    <mergeCell ref="G885:I885"/>
    <mergeCell ref="E886:F886"/>
    <mergeCell ref="G886:I886"/>
    <mergeCell ref="A899:A903"/>
    <mergeCell ref="E899:F899"/>
    <mergeCell ref="G899:H899"/>
    <mergeCell ref="G900:I900"/>
    <mergeCell ref="E901:F901"/>
    <mergeCell ref="G901:I901"/>
    <mergeCell ref="A894:A898"/>
    <mergeCell ref="E894:F894"/>
    <mergeCell ref="G894:H894"/>
    <mergeCell ref="G895:I895"/>
    <mergeCell ref="E896:F896"/>
    <mergeCell ref="G896:I896"/>
    <mergeCell ref="A869:A873"/>
    <mergeCell ref="E869:F869"/>
    <mergeCell ref="G869:H869"/>
    <mergeCell ref="G870:I870"/>
    <mergeCell ref="E871:F871"/>
    <mergeCell ref="G871:I871"/>
    <mergeCell ref="A864:A868"/>
    <mergeCell ref="E864:F864"/>
    <mergeCell ref="G864:H864"/>
    <mergeCell ref="G865:I865"/>
    <mergeCell ref="E866:F866"/>
    <mergeCell ref="G866:I866"/>
    <mergeCell ref="A879:A883"/>
    <mergeCell ref="E879:F879"/>
    <mergeCell ref="G879:H879"/>
    <mergeCell ref="G880:I880"/>
    <mergeCell ref="E881:F881"/>
    <mergeCell ref="G881:I881"/>
    <mergeCell ref="A874:A878"/>
    <mergeCell ref="E874:F874"/>
    <mergeCell ref="G874:H874"/>
    <mergeCell ref="G875:I875"/>
    <mergeCell ref="E876:F876"/>
    <mergeCell ref="G876:I876"/>
    <mergeCell ref="A849:A853"/>
    <mergeCell ref="E849:F849"/>
    <mergeCell ref="G849:H849"/>
    <mergeCell ref="G850:I850"/>
    <mergeCell ref="E851:F851"/>
    <mergeCell ref="G851:I851"/>
    <mergeCell ref="A844:A848"/>
    <mergeCell ref="E844:F844"/>
    <mergeCell ref="G844:H844"/>
    <mergeCell ref="G845:I845"/>
    <mergeCell ref="E846:F846"/>
    <mergeCell ref="G846:I846"/>
    <mergeCell ref="A859:A863"/>
    <mergeCell ref="E859:F859"/>
    <mergeCell ref="G859:H859"/>
    <mergeCell ref="G860:I860"/>
    <mergeCell ref="E861:F861"/>
    <mergeCell ref="G861:I861"/>
    <mergeCell ref="A854:A858"/>
    <mergeCell ref="E854:F854"/>
    <mergeCell ref="G854:H854"/>
    <mergeCell ref="G855:I855"/>
    <mergeCell ref="E856:F856"/>
    <mergeCell ref="G856:I856"/>
    <mergeCell ref="A829:A833"/>
    <mergeCell ref="E829:F829"/>
    <mergeCell ref="G829:H829"/>
    <mergeCell ref="G830:I830"/>
    <mergeCell ref="E831:F831"/>
    <mergeCell ref="G831:I831"/>
    <mergeCell ref="A824:A828"/>
    <mergeCell ref="E824:F824"/>
    <mergeCell ref="G824:H824"/>
    <mergeCell ref="G825:I825"/>
    <mergeCell ref="E826:F826"/>
    <mergeCell ref="G826:I826"/>
    <mergeCell ref="A839:A843"/>
    <mergeCell ref="E839:F839"/>
    <mergeCell ref="G839:H839"/>
    <mergeCell ref="G840:I840"/>
    <mergeCell ref="E841:F841"/>
    <mergeCell ref="G841:I841"/>
    <mergeCell ref="A834:A838"/>
    <mergeCell ref="E834:F834"/>
    <mergeCell ref="G834:H834"/>
    <mergeCell ref="G835:I835"/>
    <mergeCell ref="E836:F836"/>
    <mergeCell ref="G836:I836"/>
    <mergeCell ref="A809:A813"/>
    <mergeCell ref="E809:F809"/>
    <mergeCell ref="G809:H809"/>
    <mergeCell ref="G810:I810"/>
    <mergeCell ref="E811:F811"/>
    <mergeCell ref="G811:I811"/>
    <mergeCell ref="A804:A808"/>
    <mergeCell ref="E804:F804"/>
    <mergeCell ref="G804:H804"/>
    <mergeCell ref="G805:I805"/>
    <mergeCell ref="E806:F806"/>
    <mergeCell ref="G806:I806"/>
    <mergeCell ref="A819:A823"/>
    <mergeCell ref="E819:F819"/>
    <mergeCell ref="G819:H819"/>
    <mergeCell ref="G820:I820"/>
    <mergeCell ref="E821:F821"/>
    <mergeCell ref="G821:I821"/>
    <mergeCell ref="A814:A818"/>
    <mergeCell ref="E814:F814"/>
    <mergeCell ref="G814:H814"/>
    <mergeCell ref="G815:I815"/>
    <mergeCell ref="E816:F816"/>
    <mergeCell ref="G816:I816"/>
    <mergeCell ref="A789:A793"/>
    <mergeCell ref="E789:F789"/>
    <mergeCell ref="G789:H789"/>
    <mergeCell ref="G790:I790"/>
    <mergeCell ref="E791:F791"/>
    <mergeCell ref="G791:I791"/>
    <mergeCell ref="A784:A788"/>
    <mergeCell ref="E784:F784"/>
    <mergeCell ref="G784:H784"/>
    <mergeCell ref="G785:I785"/>
    <mergeCell ref="E786:F786"/>
    <mergeCell ref="G786:I786"/>
    <mergeCell ref="A799:A803"/>
    <mergeCell ref="E799:F799"/>
    <mergeCell ref="G799:H799"/>
    <mergeCell ref="G800:I800"/>
    <mergeCell ref="E801:F801"/>
    <mergeCell ref="G801:I801"/>
    <mergeCell ref="A794:A798"/>
    <mergeCell ref="E794:F794"/>
    <mergeCell ref="G794:H794"/>
    <mergeCell ref="G795:I795"/>
    <mergeCell ref="E796:F796"/>
    <mergeCell ref="G796:I796"/>
    <mergeCell ref="A769:A773"/>
    <mergeCell ref="E769:F769"/>
    <mergeCell ref="G769:H769"/>
    <mergeCell ref="G770:I770"/>
    <mergeCell ref="E771:F771"/>
    <mergeCell ref="G771:I771"/>
    <mergeCell ref="A764:A768"/>
    <mergeCell ref="E764:F764"/>
    <mergeCell ref="G764:H764"/>
    <mergeCell ref="G765:I765"/>
    <mergeCell ref="E766:F766"/>
    <mergeCell ref="G766:I766"/>
    <mergeCell ref="A779:A783"/>
    <mergeCell ref="E779:F779"/>
    <mergeCell ref="G779:H779"/>
    <mergeCell ref="G780:I780"/>
    <mergeCell ref="E781:F781"/>
    <mergeCell ref="G781:I781"/>
    <mergeCell ref="A774:A778"/>
    <mergeCell ref="E774:F774"/>
    <mergeCell ref="G774:H774"/>
    <mergeCell ref="G775:I775"/>
    <mergeCell ref="E776:F776"/>
    <mergeCell ref="G776:I776"/>
    <mergeCell ref="A749:A753"/>
    <mergeCell ref="E749:F749"/>
    <mergeCell ref="G749:H749"/>
    <mergeCell ref="G750:I750"/>
    <mergeCell ref="E751:F751"/>
    <mergeCell ref="G751:I751"/>
    <mergeCell ref="A744:A748"/>
    <mergeCell ref="E744:F744"/>
    <mergeCell ref="G744:H744"/>
    <mergeCell ref="G745:I745"/>
    <mergeCell ref="E746:F746"/>
    <mergeCell ref="G746:I746"/>
    <mergeCell ref="A759:A763"/>
    <mergeCell ref="E759:F759"/>
    <mergeCell ref="G759:H759"/>
    <mergeCell ref="G760:I760"/>
    <mergeCell ref="E761:F761"/>
    <mergeCell ref="G761:I761"/>
    <mergeCell ref="A754:A758"/>
    <mergeCell ref="E754:F754"/>
    <mergeCell ref="G754:H754"/>
    <mergeCell ref="G755:I755"/>
    <mergeCell ref="E756:F756"/>
    <mergeCell ref="G756:I756"/>
    <mergeCell ref="A729:A733"/>
    <mergeCell ref="E729:F729"/>
    <mergeCell ref="G729:H729"/>
    <mergeCell ref="G730:I730"/>
    <mergeCell ref="E731:F731"/>
    <mergeCell ref="G731:I731"/>
    <mergeCell ref="A724:A728"/>
    <mergeCell ref="E724:F724"/>
    <mergeCell ref="G724:H724"/>
    <mergeCell ref="G725:I725"/>
    <mergeCell ref="E726:F726"/>
    <mergeCell ref="G726:I726"/>
    <mergeCell ref="A739:A743"/>
    <mergeCell ref="E739:F739"/>
    <mergeCell ref="G739:H739"/>
    <mergeCell ref="G740:I740"/>
    <mergeCell ref="E741:F741"/>
    <mergeCell ref="G741:I741"/>
    <mergeCell ref="A734:A738"/>
    <mergeCell ref="E734:F734"/>
    <mergeCell ref="G734:H734"/>
    <mergeCell ref="G735:I735"/>
    <mergeCell ref="E736:F736"/>
    <mergeCell ref="G736:I736"/>
    <mergeCell ref="A709:A713"/>
    <mergeCell ref="E709:F709"/>
    <mergeCell ref="G709:H709"/>
    <mergeCell ref="G710:I710"/>
    <mergeCell ref="E711:F711"/>
    <mergeCell ref="G711:I711"/>
    <mergeCell ref="A704:A708"/>
    <mergeCell ref="E704:F704"/>
    <mergeCell ref="G704:H704"/>
    <mergeCell ref="G705:I705"/>
    <mergeCell ref="E706:F706"/>
    <mergeCell ref="G706:I706"/>
    <mergeCell ref="A719:A723"/>
    <mergeCell ref="E719:F719"/>
    <mergeCell ref="G719:H719"/>
    <mergeCell ref="G720:I720"/>
    <mergeCell ref="E721:F721"/>
    <mergeCell ref="G721:I721"/>
    <mergeCell ref="A714:A718"/>
    <mergeCell ref="E714:F714"/>
    <mergeCell ref="G714:H714"/>
    <mergeCell ref="G715:I715"/>
    <mergeCell ref="E716:F716"/>
    <mergeCell ref="G716:I716"/>
    <mergeCell ref="A689:A693"/>
    <mergeCell ref="E689:F689"/>
    <mergeCell ref="G689:H689"/>
    <mergeCell ref="G690:I690"/>
    <mergeCell ref="E691:F691"/>
    <mergeCell ref="G691:I691"/>
    <mergeCell ref="A684:A688"/>
    <mergeCell ref="E684:F684"/>
    <mergeCell ref="G684:H684"/>
    <mergeCell ref="G685:I685"/>
    <mergeCell ref="E686:F686"/>
    <mergeCell ref="G686:I686"/>
    <mergeCell ref="A699:A703"/>
    <mergeCell ref="E699:F699"/>
    <mergeCell ref="G699:H699"/>
    <mergeCell ref="G700:I700"/>
    <mergeCell ref="E701:F701"/>
    <mergeCell ref="G701:I701"/>
    <mergeCell ref="A694:A698"/>
    <mergeCell ref="E694:F694"/>
    <mergeCell ref="G694:H694"/>
    <mergeCell ref="G695:I695"/>
    <mergeCell ref="E696:F696"/>
    <mergeCell ref="G696:I696"/>
    <mergeCell ref="A669:A673"/>
    <mergeCell ref="E669:F669"/>
    <mergeCell ref="G669:H669"/>
    <mergeCell ref="G670:I670"/>
    <mergeCell ref="E671:F671"/>
    <mergeCell ref="G671:I671"/>
    <mergeCell ref="A664:A668"/>
    <mergeCell ref="E664:F664"/>
    <mergeCell ref="G664:H664"/>
    <mergeCell ref="G665:I665"/>
    <mergeCell ref="E666:F666"/>
    <mergeCell ref="G666:I666"/>
    <mergeCell ref="A679:A683"/>
    <mergeCell ref="E679:F679"/>
    <mergeCell ref="G679:H679"/>
    <mergeCell ref="G680:I680"/>
    <mergeCell ref="E681:F681"/>
    <mergeCell ref="G681:I681"/>
    <mergeCell ref="A674:A678"/>
    <mergeCell ref="E674:F674"/>
    <mergeCell ref="G674:H674"/>
    <mergeCell ref="G675:I675"/>
    <mergeCell ref="E676:F676"/>
    <mergeCell ref="G676:I676"/>
    <mergeCell ref="A649:A653"/>
    <mergeCell ref="E649:F649"/>
    <mergeCell ref="G649:H649"/>
    <mergeCell ref="G650:I650"/>
    <mergeCell ref="E651:F651"/>
    <mergeCell ref="G651:I651"/>
    <mergeCell ref="A644:A648"/>
    <mergeCell ref="E644:F644"/>
    <mergeCell ref="G644:H644"/>
    <mergeCell ref="G645:I645"/>
    <mergeCell ref="E646:F646"/>
    <mergeCell ref="G646:I646"/>
    <mergeCell ref="A659:A663"/>
    <mergeCell ref="E659:F659"/>
    <mergeCell ref="G659:H659"/>
    <mergeCell ref="G660:I660"/>
    <mergeCell ref="E661:F661"/>
    <mergeCell ref="G661:I661"/>
    <mergeCell ref="A654:A658"/>
    <mergeCell ref="E654:F654"/>
    <mergeCell ref="G654:H654"/>
    <mergeCell ref="G655:I655"/>
    <mergeCell ref="E656:F656"/>
    <mergeCell ref="G656:I656"/>
    <mergeCell ref="A629:A633"/>
    <mergeCell ref="E629:F629"/>
    <mergeCell ref="G629:H629"/>
    <mergeCell ref="G630:I630"/>
    <mergeCell ref="E631:F631"/>
    <mergeCell ref="G631:I631"/>
    <mergeCell ref="A624:A628"/>
    <mergeCell ref="E624:F624"/>
    <mergeCell ref="G624:H624"/>
    <mergeCell ref="G625:I625"/>
    <mergeCell ref="E626:F626"/>
    <mergeCell ref="G626:I626"/>
    <mergeCell ref="A639:A643"/>
    <mergeCell ref="E639:F639"/>
    <mergeCell ref="G639:H639"/>
    <mergeCell ref="G640:I640"/>
    <mergeCell ref="E641:F641"/>
    <mergeCell ref="G641:I641"/>
    <mergeCell ref="A634:A638"/>
    <mergeCell ref="E634:F634"/>
    <mergeCell ref="G634:H634"/>
    <mergeCell ref="G635:I635"/>
    <mergeCell ref="E636:F636"/>
    <mergeCell ref="G636:I636"/>
    <mergeCell ref="A609:A613"/>
    <mergeCell ref="E609:F609"/>
    <mergeCell ref="G609:H609"/>
    <mergeCell ref="G610:I610"/>
    <mergeCell ref="E611:F611"/>
    <mergeCell ref="G611:I611"/>
    <mergeCell ref="A604:A608"/>
    <mergeCell ref="E604:F604"/>
    <mergeCell ref="G604:H604"/>
    <mergeCell ref="G605:I605"/>
    <mergeCell ref="E606:F606"/>
    <mergeCell ref="G606:I606"/>
    <mergeCell ref="A619:A623"/>
    <mergeCell ref="E619:F619"/>
    <mergeCell ref="G619:H619"/>
    <mergeCell ref="G620:I620"/>
    <mergeCell ref="E621:F621"/>
    <mergeCell ref="G621:I621"/>
    <mergeCell ref="A614:A618"/>
    <mergeCell ref="E614:F614"/>
    <mergeCell ref="G614:H614"/>
    <mergeCell ref="G615:I615"/>
    <mergeCell ref="E616:F616"/>
    <mergeCell ref="G616:I616"/>
    <mergeCell ref="A589:A593"/>
    <mergeCell ref="E589:F589"/>
    <mergeCell ref="G589:H589"/>
    <mergeCell ref="G590:I590"/>
    <mergeCell ref="E591:F591"/>
    <mergeCell ref="G591:I591"/>
    <mergeCell ref="A584:A588"/>
    <mergeCell ref="E584:F584"/>
    <mergeCell ref="G584:H584"/>
    <mergeCell ref="G585:I585"/>
    <mergeCell ref="E586:F586"/>
    <mergeCell ref="G586:I586"/>
    <mergeCell ref="A599:A603"/>
    <mergeCell ref="E599:F599"/>
    <mergeCell ref="G599:H599"/>
    <mergeCell ref="G600:I600"/>
    <mergeCell ref="E601:F601"/>
    <mergeCell ref="G601:I601"/>
    <mergeCell ref="A594:A598"/>
    <mergeCell ref="E594:F594"/>
    <mergeCell ref="G594:H594"/>
    <mergeCell ref="G595:I595"/>
    <mergeCell ref="E596:F596"/>
    <mergeCell ref="G596:I596"/>
    <mergeCell ref="A568:A572"/>
    <mergeCell ref="E568:F568"/>
    <mergeCell ref="G568:H568"/>
    <mergeCell ref="G569:I569"/>
    <mergeCell ref="E570:F570"/>
    <mergeCell ref="G570:I570"/>
    <mergeCell ref="A563:A567"/>
    <mergeCell ref="E563:F563"/>
    <mergeCell ref="G563:H563"/>
    <mergeCell ref="G564:I564"/>
    <mergeCell ref="E565:F565"/>
    <mergeCell ref="G565:I565"/>
    <mergeCell ref="A578:A583"/>
    <mergeCell ref="E578:F578"/>
    <mergeCell ref="G578:H578"/>
    <mergeCell ref="G579:I579"/>
    <mergeCell ref="E580:F580"/>
    <mergeCell ref="G580:I580"/>
    <mergeCell ref="A573:A577"/>
    <mergeCell ref="E573:F573"/>
    <mergeCell ref="G573:H573"/>
    <mergeCell ref="G574:I574"/>
    <mergeCell ref="E575:F575"/>
    <mergeCell ref="G575:I575"/>
    <mergeCell ref="A548:A552"/>
    <mergeCell ref="E548:F548"/>
    <mergeCell ref="G548:H548"/>
    <mergeCell ref="G549:I549"/>
    <mergeCell ref="E550:F550"/>
    <mergeCell ref="G550:I550"/>
    <mergeCell ref="A543:A547"/>
    <mergeCell ref="E543:F543"/>
    <mergeCell ref="G543:H543"/>
    <mergeCell ref="G544:I544"/>
    <mergeCell ref="E545:F545"/>
    <mergeCell ref="G545:I545"/>
    <mergeCell ref="A558:A562"/>
    <mergeCell ref="E558:F558"/>
    <mergeCell ref="G558:H558"/>
    <mergeCell ref="G559:I559"/>
    <mergeCell ref="E560:F560"/>
    <mergeCell ref="G560:I560"/>
    <mergeCell ref="A553:A557"/>
    <mergeCell ref="E553:F553"/>
    <mergeCell ref="G553:H553"/>
    <mergeCell ref="G554:I554"/>
    <mergeCell ref="E555:F555"/>
    <mergeCell ref="G555:I555"/>
    <mergeCell ref="A528:A532"/>
    <mergeCell ref="E528:F528"/>
    <mergeCell ref="G528:H528"/>
    <mergeCell ref="G529:I529"/>
    <mergeCell ref="E530:F530"/>
    <mergeCell ref="G530:I530"/>
    <mergeCell ref="A523:A527"/>
    <mergeCell ref="E523:F523"/>
    <mergeCell ref="G523:H523"/>
    <mergeCell ref="G524:I524"/>
    <mergeCell ref="E525:F525"/>
    <mergeCell ref="G525:I525"/>
    <mergeCell ref="A538:A542"/>
    <mergeCell ref="E538:F538"/>
    <mergeCell ref="G538:H538"/>
    <mergeCell ref="G539:I539"/>
    <mergeCell ref="E540:F540"/>
    <mergeCell ref="G540:I540"/>
    <mergeCell ref="A533:A537"/>
    <mergeCell ref="E533:F533"/>
    <mergeCell ref="G533:H533"/>
    <mergeCell ref="G534:I534"/>
    <mergeCell ref="E535:F535"/>
    <mergeCell ref="G535:I535"/>
    <mergeCell ref="A508:A512"/>
    <mergeCell ref="E508:F508"/>
    <mergeCell ref="G508:H508"/>
    <mergeCell ref="G509:I509"/>
    <mergeCell ref="E510:F510"/>
    <mergeCell ref="G510:I510"/>
    <mergeCell ref="A503:A507"/>
    <mergeCell ref="E503:F503"/>
    <mergeCell ref="G503:H503"/>
    <mergeCell ref="G504:I504"/>
    <mergeCell ref="E505:F505"/>
    <mergeCell ref="G505:I505"/>
    <mergeCell ref="A518:A522"/>
    <mergeCell ref="E518:F518"/>
    <mergeCell ref="G518:H518"/>
    <mergeCell ref="G519:I519"/>
    <mergeCell ref="E520:F520"/>
    <mergeCell ref="G520:I520"/>
    <mergeCell ref="A513:A517"/>
    <mergeCell ref="E513:F513"/>
    <mergeCell ref="G513:H513"/>
    <mergeCell ref="G514:I514"/>
    <mergeCell ref="E515:F515"/>
    <mergeCell ref="G515:I515"/>
    <mergeCell ref="A488:A492"/>
    <mergeCell ref="E488:F488"/>
    <mergeCell ref="G488:H488"/>
    <mergeCell ref="G489:I489"/>
    <mergeCell ref="E490:F490"/>
    <mergeCell ref="G490:I490"/>
    <mergeCell ref="A483:A487"/>
    <mergeCell ref="E483:F483"/>
    <mergeCell ref="G483:H483"/>
    <mergeCell ref="G484:I484"/>
    <mergeCell ref="E485:F485"/>
    <mergeCell ref="G485:I485"/>
    <mergeCell ref="A498:A502"/>
    <mergeCell ref="E498:F498"/>
    <mergeCell ref="G498:H498"/>
    <mergeCell ref="G499:I499"/>
    <mergeCell ref="E500:F500"/>
    <mergeCell ref="G500:I500"/>
    <mergeCell ref="A493:A497"/>
    <mergeCell ref="E493:F493"/>
    <mergeCell ref="G493:H493"/>
    <mergeCell ref="G494:I494"/>
    <mergeCell ref="E495:F495"/>
    <mergeCell ref="G495:I495"/>
    <mergeCell ref="A468:A472"/>
    <mergeCell ref="E468:F468"/>
    <mergeCell ref="G468:H468"/>
    <mergeCell ref="G469:I469"/>
    <mergeCell ref="E470:F470"/>
    <mergeCell ref="G470:I470"/>
    <mergeCell ref="A463:A467"/>
    <mergeCell ref="E463:F463"/>
    <mergeCell ref="G463:H463"/>
    <mergeCell ref="G464:I464"/>
    <mergeCell ref="E465:F465"/>
    <mergeCell ref="G465:I465"/>
    <mergeCell ref="A478:A482"/>
    <mergeCell ref="E478:F478"/>
    <mergeCell ref="G478:H478"/>
    <mergeCell ref="G479:I479"/>
    <mergeCell ref="E480:F480"/>
    <mergeCell ref="G480:I480"/>
    <mergeCell ref="A473:A477"/>
    <mergeCell ref="E473:F473"/>
    <mergeCell ref="G473:H473"/>
    <mergeCell ref="G474:I474"/>
    <mergeCell ref="E475:F475"/>
    <mergeCell ref="G475:I475"/>
    <mergeCell ref="A448:A452"/>
    <mergeCell ref="E448:F448"/>
    <mergeCell ref="G448:H448"/>
    <mergeCell ref="G449:I449"/>
    <mergeCell ref="E450:F450"/>
    <mergeCell ref="G450:I450"/>
    <mergeCell ref="A443:A447"/>
    <mergeCell ref="E443:F443"/>
    <mergeCell ref="G443:H443"/>
    <mergeCell ref="G444:I444"/>
    <mergeCell ref="E445:F445"/>
    <mergeCell ref="G445:I445"/>
    <mergeCell ref="A458:A462"/>
    <mergeCell ref="E458:F458"/>
    <mergeCell ref="G458:H458"/>
    <mergeCell ref="G459:I459"/>
    <mergeCell ref="E460:F460"/>
    <mergeCell ref="G460:I460"/>
    <mergeCell ref="A453:A457"/>
    <mergeCell ref="E453:F453"/>
    <mergeCell ref="G453:H453"/>
    <mergeCell ref="G454:I454"/>
    <mergeCell ref="E455:F455"/>
    <mergeCell ref="G455:I455"/>
    <mergeCell ref="G423:H423"/>
    <mergeCell ref="G424:I424"/>
    <mergeCell ref="E425:F425"/>
    <mergeCell ref="G425:I425"/>
    <mergeCell ref="A428:A432"/>
    <mergeCell ref="E428:F428"/>
    <mergeCell ref="G428:H428"/>
    <mergeCell ref="G429:I429"/>
    <mergeCell ref="E430:F430"/>
    <mergeCell ref="G430:I430"/>
    <mergeCell ref="A438:A442"/>
    <mergeCell ref="E438:F438"/>
    <mergeCell ref="G438:H438"/>
    <mergeCell ref="G439:I439"/>
    <mergeCell ref="E440:F440"/>
    <mergeCell ref="G440:I440"/>
    <mergeCell ref="G404:I404"/>
    <mergeCell ref="G410:I410"/>
    <mergeCell ref="A433:A437"/>
    <mergeCell ref="E433:F433"/>
    <mergeCell ref="G433:H433"/>
    <mergeCell ref="G434:I434"/>
    <mergeCell ref="E435:F435"/>
    <mergeCell ref="G435:I435"/>
    <mergeCell ref="A423:A427"/>
    <mergeCell ref="E423:F423"/>
    <mergeCell ref="G403:H403"/>
    <mergeCell ref="G405:I405"/>
    <mergeCell ref="A408:A412"/>
    <mergeCell ref="E408:F408"/>
    <mergeCell ref="G408:H408"/>
    <mergeCell ref="G409:I409"/>
    <mergeCell ref="E410:F410"/>
    <mergeCell ref="G400:I400"/>
    <mergeCell ref="A418:A422"/>
    <mergeCell ref="E418:F418"/>
    <mergeCell ref="G418:H418"/>
    <mergeCell ref="G419:I419"/>
    <mergeCell ref="E420:F420"/>
    <mergeCell ref="G420:I420"/>
    <mergeCell ref="E383:F383"/>
    <mergeCell ref="A413:A417"/>
    <mergeCell ref="E413:F413"/>
    <mergeCell ref="G413:H413"/>
    <mergeCell ref="G414:I414"/>
    <mergeCell ref="E415:F415"/>
    <mergeCell ref="G415:I415"/>
    <mergeCell ref="A398:A402"/>
    <mergeCell ref="E398:F398"/>
    <mergeCell ref="G398:H398"/>
    <mergeCell ref="A388:A392"/>
    <mergeCell ref="E388:F388"/>
    <mergeCell ref="G388:H388"/>
    <mergeCell ref="G389:I389"/>
    <mergeCell ref="E390:F390"/>
    <mergeCell ref="A393:A397"/>
    <mergeCell ref="G348:H348"/>
    <mergeCell ref="G349:I349"/>
    <mergeCell ref="E350:F350"/>
    <mergeCell ref="E373:F373"/>
    <mergeCell ref="E375:F375"/>
    <mergeCell ref="A373:A377"/>
    <mergeCell ref="E353:F353"/>
    <mergeCell ref="E355:F355"/>
    <mergeCell ref="G360:I360"/>
    <mergeCell ref="G364:I364"/>
    <mergeCell ref="G355:I355"/>
    <mergeCell ref="A368:A372"/>
    <mergeCell ref="E368:F368"/>
    <mergeCell ref="G368:H368"/>
    <mergeCell ref="G369:I369"/>
    <mergeCell ref="E370:F370"/>
    <mergeCell ref="E363:F363"/>
    <mergeCell ref="E365:F365"/>
    <mergeCell ref="A353:A357"/>
    <mergeCell ref="A358:A362"/>
    <mergeCell ref="E358:F358"/>
    <mergeCell ref="G358:H358"/>
    <mergeCell ref="E360:F360"/>
    <mergeCell ref="A363:A367"/>
    <mergeCell ref="G363:H363"/>
    <mergeCell ref="G365:I365"/>
    <mergeCell ref="G308:H308"/>
    <mergeCell ref="G309:I309"/>
    <mergeCell ref="E310:F310"/>
    <mergeCell ref="G350:I350"/>
    <mergeCell ref="G313:H313"/>
    <mergeCell ref="G314:I314"/>
    <mergeCell ref="G315:I315"/>
    <mergeCell ref="G320:I320"/>
    <mergeCell ref="G324:I324"/>
    <mergeCell ref="G340:I340"/>
    <mergeCell ref="A328:A332"/>
    <mergeCell ref="E328:F328"/>
    <mergeCell ref="G328:H328"/>
    <mergeCell ref="G329:I329"/>
    <mergeCell ref="E330:F330"/>
    <mergeCell ref="E345:F345"/>
    <mergeCell ref="G344:I344"/>
    <mergeCell ref="A313:A317"/>
    <mergeCell ref="A318:A322"/>
    <mergeCell ref="E318:F318"/>
    <mergeCell ref="G318:H318"/>
    <mergeCell ref="E320:F320"/>
    <mergeCell ref="A323:A327"/>
    <mergeCell ref="G323:H323"/>
    <mergeCell ref="G325:I325"/>
    <mergeCell ref="G338:H338"/>
    <mergeCell ref="E340:F340"/>
    <mergeCell ref="A343:A347"/>
    <mergeCell ref="G343:H343"/>
    <mergeCell ref="G345:I345"/>
    <mergeCell ref="A348:A352"/>
    <mergeCell ref="E348:F348"/>
    <mergeCell ref="G284:I284"/>
    <mergeCell ref="G299:I299"/>
    <mergeCell ref="G300:I300"/>
    <mergeCell ref="G304:I304"/>
    <mergeCell ref="G290:I290"/>
    <mergeCell ref="G293:H293"/>
    <mergeCell ref="G294:I294"/>
    <mergeCell ref="G283:H283"/>
    <mergeCell ref="G285:I285"/>
    <mergeCell ref="A288:A292"/>
    <mergeCell ref="E288:F288"/>
    <mergeCell ref="G288:H288"/>
    <mergeCell ref="G289:I289"/>
    <mergeCell ref="E290:F290"/>
    <mergeCell ref="G298:H298"/>
    <mergeCell ref="E300:F300"/>
    <mergeCell ref="A303:A307"/>
    <mergeCell ref="G303:H303"/>
    <mergeCell ref="G305:I305"/>
    <mergeCell ref="A183:A187"/>
    <mergeCell ref="G183:H183"/>
    <mergeCell ref="G185:I185"/>
    <mergeCell ref="A188:A192"/>
    <mergeCell ref="E188:F188"/>
    <mergeCell ref="E245:F245"/>
    <mergeCell ref="A233:A237"/>
    <mergeCell ref="A238:A242"/>
    <mergeCell ref="G245:I245"/>
    <mergeCell ref="G248:H248"/>
    <mergeCell ref="G235:I235"/>
    <mergeCell ref="A248:A252"/>
    <mergeCell ref="E248:F248"/>
    <mergeCell ref="E250:F250"/>
    <mergeCell ref="E223:F223"/>
    <mergeCell ref="E225:F225"/>
    <mergeCell ref="G250:I250"/>
    <mergeCell ref="E235:F235"/>
    <mergeCell ref="G249:I249"/>
    <mergeCell ref="A228:A232"/>
    <mergeCell ref="G228:H228"/>
    <mergeCell ref="G229:I229"/>
    <mergeCell ref="E230:F230"/>
    <mergeCell ref="E240:F240"/>
    <mergeCell ref="A243:A247"/>
    <mergeCell ref="A213:A217"/>
    <mergeCell ref="A218:A222"/>
    <mergeCell ref="E218:F218"/>
    <mergeCell ref="G218:H218"/>
    <mergeCell ref="E220:F220"/>
    <mergeCell ref="A223:A227"/>
    <mergeCell ref="G223:H223"/>
    <mergeCell ref="E198:F198"/>
    <mergeCell ref="G198:H198"/>
    <mergeCell ref="E200:F200"/>
    <mergeCell ref="A203:A207"/>
    <mergeCell ref="G203:H203"/>
    <mergeCell ref="G205:I205"/>
    <mergeCell ref="G188:H188"/>
    <mergeCell ref="G189:I189"/>
    <mergeCell ref="G180:I180"/>
    <mergeCell ref="G160:I160"/>
    <mergeCell ref="G164:I164"/>
    <mergeCell ref="E173:F173"/>
    <mergeCell ref="E175:F175"/>
    <mergeCell ref="E163:F163"/>
    <mergeCell ref="E165:F165"/>
    <mergeCell ref="A158:A162"/>
    <mergeCell ref="E158:F158"/>
    <mergeCell ref="G158:H158"/>
    <mergeCell ref="E160:F160"/>
    <mergeCell ref="E193:F193"/>
    <mergeCell ref="G200:I200"/>
    <mergeCell ref="G204:I204"/>
    <mergeCell ref="G199:I199"/>
    <mergeCell ref="E195:F195"/>
    <mergeCell ref="E190:F190"/>
    <mergeCell ref="A193:A197"/>
    <mergeCell ref="E183:F183"/>
    <mergeCell ref="E185:F185"/>
    <mergeCell ref="G184:I184"/>
    <mergeCell ref="G195:I195"/>
    <mergeCell ref="G193:H193"/>
    <mergeCell ref="G194:I194"/>
    <mergeCell ref="G155:I155"/>
    <mergeCell ref="A178:A182"/>
    <mergeCell ref="E178:F178"/>
    <mergeCell ref="G178:H178"/>
    <mergeCell ref="E180:F180"/>
    <mergeCell ref="A148:A152"/>
    <mergeCell ref="E148:F148"/>
    <mergeCell ref="G148:H148"/>
    <mergeCell ref="G149:I149"/>
    <mergeCell ref="E150:F150"/>
    <mergeCell ref="A153:A157"/>
    <mergeCell ref="A168:A172"/>
    <mergeCell ref="E168:F168"/>
    <mergeCell ref="G168:H168"/>
    <mergeCell ref="G169:I169"/>
    <mergeCell ref="E170:F170"/>
    <mergeCell ref="A173:A177"/>
    <mergeCell ref="G173:H173"/>
    <mergeCell ref="A163:A167"/>
    <mergeCell ref="G135:I135"/>
    <mergeCell ref="E110:F110"/>
    <mergeCell ref="A113:A117"/>
    <mergeCell ref="A118:A122"/>
    <mergeCell ref="E118:F118"/>
    <mergeCell ref="G118:H118"/>
    <mergeCell ref="E120:F120"/>
    <mergeCell ref="E113:F113"/>
    <mergeCell ref="E115:F115"/>
    <mergeCell ref="A133:A137"/>
    <mergeCell ref="A138:A142"/>
    <mergeCell ref="E138:F138"/>
    <mergeCell ref="G138:H138"/>
    <mergeCell ref="E140:F140"/>
    <mergeCell ref="G103:H103"/>
    <mergeCell ref="G105:I105"/>
    <mergeCell ref="A108:A112"/>
    <mergeCell ref="E108:F108"/>
    <mergeCell ref="G108:H108"/>
    <mergeCell ref="G140:I140"/>
    <mergeCell ref="G139:I139"/>
    <mergeCell ref="G133:H133"/>
    <mergeCell ref="G134:I134"/>
    <mergeCell ref="O127:R127"/>
    <mergeCell ref="A128:A132"/>
    <mergeCell ref="E128:F128"/>
    <mergeCell ref="G128:H128"/>
    <mergeCell ref="G129:I129"/>
    <mergeCell ref="E130:F130"/>
    <mergeCell ref="E80:F80"/>
    <mergeCell ref="A83:A87"/>
    <mergeCell ref="G83:H83"/>
    <mergeCell ref="G85:I85"/>
    <mergeCell ref="E93:F93"/>
    <mergeCell ref="E95:F95"/>
    <mergeCell ref="E83:F83"/>
    <mergeCell ref="E85:F85"/>
    <mergeCell ref="G130:I130"/>
    <mergeCell ref="G109:I109"/>
    <mergeCell ref="E105:F105"/>
    <mergeCell ref="E103:F103"/>
    <mergeCell ref="A103:A107"/>
    <mergeCell ref="G120:I120"/>
    <mergeCell ref="G124:I124"/>
    <mergeCell ref="G98:H98"/>
    <mergeCell ref="E100:F100"/>
    <mergeCell ref="G73:H73"/>
    <mergeCell ref="G74:I74"/>
    <mergeCell ref="E75:F75"/>
    <mergeCell ref="A78:A82"/>
    <mergeCell ref="E78:F78"/>
    <mergeCell ref="A38:A42"/>
    <mergeCell ref="A43:A47"/>
    <mergeCell ref="E43:F43"/>
    <mergeCell ref="G43:H43"/>
    <mergeCell ref="E45:F45"/>
    <mergeCell ref="A48:A52"/>
    <mergeCell ref="G48:H48"/>
    <mergeCell ref="G50:I50"/>
    <mergeCell ref="E50:F50"/>
    <mergeCell ref="E48:F48"/>
    <mergeCell ref="A93:A97"/>
    <mergeCell ref="G70:I70"/>
    <mergeCell ref="G78:H78"/>
    <mergeCell ref="A73:A77"/>
    <mergeCell ref="E73:F73"/>
    <mergeCell ref="G79:I79"/>
    <mergeCell ref="G75:I75"/>
    <mergeCell ref="G25:I25"/>
    <mergeCell ref="G53:H53"/>
    <mergeCell ref="G54:I54"/>
    <mergeCell ref="E55:F55"/>
    <mergeCell ref="A58:A62"/>
    <mergeCell ref="A63:A67"/>
    <mergeCell ref="E63:F63"/>
    <mergeCell ref="G63:H63"/>
    <mergeCell ref="E70:F70"/>
    <mergeCell ref="E145:F145"/>
    <mergeCell ref="G88:H88"/>
    <mergeCell ref="E28:F28"/>
    <mergeCell ref="E30:F30"/>
    <mergeCell ref="E90:F90"/>
    <mergeCell ref="E65:F65"/>
    <mergeCell ref="G33:H33"/>
    <mergeCell ref="G34:I34"/>
    <mergeCell ref="E35:F35"/>
    <mergeCell ref="E40:F40"/>
    <mergeCell ref="A33:A37"/>
    <mergeCell ref="E33:F33"/>
    <mergeCell ref="A53:A57"/>
    <mergeCell ref="E53:F53"/>
    <mergeCell ref="A88:A92"/>
    <mergeCell ref="E88:F88"/>
    <mergeCell ref="E58:F58"/>
    <mergeCell ref="E60:F60"/>
    <mergeCell ref="E68:F68"/>
    <mergeCell ref="A23:A27"/>
    <mergeCell ref="E23:F23"/>
    <mergeCell ref="E25:F25"/>
    <mergeCell ref="G49:I49"/>
    <mergeCell ref="E38:F38"/>
    <mergeCell ref="A383:A387"/>
    <mergeCell ref="E283:F283"/>
    <mergeCell ref="E325:F325"/>
    <mergeCell ref="E293:F293"/>
    <mergeCell ref="E295:F295"/>
    <mergeCell ref="E323:F323"/>
    <mergeCell ref="E343:F343"/>
    <mergeCell ref="E333:F333"/>
    <mergeCell ref="E335:F335"/>
    <mergeCell ref="A283:A287"/>
    <mergeCell ref="E253:F253"/>
    <mergeCell ref="E255:F255"/>
    <mergeCell ref="E260:F260"/>
    <mergeCell ref="A263:A267"/>
    <mergeCell ref="A298:A302"/>
    <mergeCell ref="E298:F298"/>
    <mergeCell ref="A268:A272"/>
    <mergeCell ref="E268:F268"/>
    <mergeCell ref="E270:F270"/>
    <mergeCell ref="E265:F265"/>
    <mergeCell ref="E123:F123"/>
    <mergeCell ref="E125:F125"/>
    <mergeCell ref="E133:F133"/>
    <mergeCell ref="E135:F135"/>
    <mergeCell ref="E143:F143"/>
    <mergeCell ref="A143:A147"/>
    <mergeCell ref="A98:A102"/>
    <mergeCell ref="E98:F98"/>
    <mergeCell ref="E153:F153"/>
    <mergeCell ref="E155:F155"/>
    <mergeCell ref="A198:A202"/>
    <mergeCell ref="E403:F403"/>
    <mergeCell ref="A378:A382"/>
    <mergeCell ref="E378:F378"/>
    <mergeCell ref="E380:F380"/>
    <mergeCell ref="E405:F405"/>
    <mergeCell ref="E313:F313"/>
    <mergeCell ref="E315:F315"/>
    <mergeCell ref="A333:A337"/>
    <mergeCell ref="A338:A342"/>
    <mergeCell ref="E338:F338"/>
    <mergeCell ref="E203:F203"/>
    <mergeCell ref="E205:F205"/>
    <mergeCell ref="E213:F213"/>
    <mergeCell ref="E385:F385"/>
    <mergeCell ref="E393:F393"/>
    <mergeCell ref="E395:F395"/>
    <mergeCell ref="E285:F285"/>
    <mergeCell ref="E303:F303"/>
    <mergeCell ref="E305:F305"/>
    <mergeCell ref="E215:F215"/>
    <mergeCell ref="A278:A282"/>
    <mergeCell ref="E278:F278"/>
    <mergeCell ref="E280:F280"/>
    <mergeCell ref="E263:F263"/>
    <mergeCell ref="A208:A212"/>
    <mergeCell ref="E208:F208"/>
    <mergeCell ref="E210:F210"/>
    <mergeCell ref="A293:A297"/>
    <mergeCell ref="A308:A312"/>
    <mergeCell ref="E308:F308"/>
    <mergeCell ref="E400:F400"/>
    <mergeCell ref="A403:A407"/>
    <mergeCell ref="A258:A262"/>
    <mergeCell ref="E258:F258"/>
    <mergeCell ref="G258:H258"/>
    <mergeCell ref="E273:F273"/>
    <mergeCell ref="E275:F275"/>
    <mergeCell ref="A273:A277"/>
    <mergeCell ref="G265:I265"/>
    <mergeCell ref="G268:H268"/>
    <mergeCell ref="G269:I269"/>
    <mergeCell ref="M12:M13"/>
    <mergeCell ref="B9:F9"/>
    <mergeCell ref="B10:F10"/>
    <mergeCell ref="L9:M11"/>
    <mergeCell ref="E12:F13"/>
    <mergeCell ref="A253:A257"/>
    <mergeCell ref="G115:I115"/>
    <mergeCell ref="G119:I119"/>
    <mergeCell ref="A123:A127"/>
    <mergeCell ref="G123:H123"/>
    <mergeCell ref="C12:C13"/>
    <mergeCell ref="D12:D13"/>
    <mergeCell ref="G12:I13"/>
    <mergeCell ref="A18:A22"/>
    <mergeCell ref="G18:H18"/>
    <mergeCell ref="G20:I20"/>
    <mergeCell ref="E16:F16"/>
    <mergeCell ref="E18:F18"/>
    <mergeCell ref="E20:F20"/>
    <mergeCell ref="D11:F11"/>
    <mergeCell ref="B12:B13"/>
    <mergeCell ref="A28:A32"/>
    <mergeCell ref="A68:A72"/>
    <mergeCell ref="A6:A13"/>
    <mergeCell ref="B8:N8"/>
    <mergeCell ref="B6:J7"/>
    <mergeCell ref="K12:K13"/>
    <mergeCell ref="L12:L13"/>
    <mergeCell ref="G339:I339"/>
    <mergeCell ref="G279:I279"/>
    <mergeCell ref="G295:I295"/>
    <mergeCell ref="O2:R2"/>
    <mergeCell ref="O3:R3"/>
    <mergeCell ref="O4:R4"/>
    <mergeCell ref="J2:M4"/>
    <mergeCell ref="A5:M5"/>
    <mergeCell ref="A14:A17"/>
    <mergeCell ref="E14:F14"/>
    <mergeCell ref="H9:H11"/>
    <mergeCell ref="J9:J11"/>
    <mergeCell ref="G29:I29"/>
    <mergeCell ref="G89:I89"/>
    <mergeCell ref="G163:H163"/>
    <mergeCell ref="G165:I165"/>
    <mergeCell ref="G15:I15"/>
    <mergeCell ref="G16:I16"/>
    <mergeCell ref="J12:J13"/>
    <mergeCell ref="G125:I125"/>
    <mergeCell ref="G65:I65"/>
    <mergeCell ref="G69:I69"/>
    <mergeCell ref="G59:I59"/>
    <mergeCell ref="G80:I80"/>
    <mergeCell ref="G84:I84"/>
    <mergeCell ref="G144:I144"/>
    <mergeCell ref="G68:H68"/>
    <mergeCell ref="G9:G11"/>
    <mergeCell ref="I9:I11"/>
    <mergeCell ref="K9:K11"/>
    <mergeCell ref="G213:H213"/>
    <mergeCell ref="G214:I214"/>
    <mergeCell ref="G220:I220"/>
    <mergeCell ref="G224:I224"/>
    <mergeCell ref="G215:I215"/>
    <mergeCell ref="G219:I219"/>
    <mergeCell ref="G110:I110"/>
    <mergeCell ref="G113:H113"/>
    <mergeCell ref="G114:I114"/>
    <mergeCell ref="G159:I159"/>
    <mergeCell ref="G175:I175"/>
    <mergeCell ref="G179:I179"/>
    <mergeCell ref="G174:I174"/>
    <mergeCell ref="G170:I170"/>
    <mergeCell ref="G100:I100"/>
    <mergeCell ref="G104:I104"/>
    <mergeCell ref="G19:I19"/>
    <mergeCell ref="G35:I35"/>
    <mergeCell ref="G38:H38"/>
    <mergeCell ref="G39:I39"/>
    <mergeCell ref="G55:I55"/>
    <mergeCell ref="G58:H58"/>
    <mergeCell ref="G23:H23"/>
    <mergeCell ref="G28:H28"/>
    <mergeCell ref="G30:I30"/>
    <mergeCell ref="G45:I45"/>
    <mergeCell ref="G143:H143"/>
    <mergeCell ref="G145:I145"/>
    <mergeCell ref="G17:I17"/>
    <mergeCell ref="G399:I399"/>
    <mergeCell ref="G390:I390"/>
    <mergeCell ref="G393:H393"/>
    <mergeCell ref="G394:I394"/>
    <mergeCell ref="G14:H14"/>
    <mergeCell ref="G24:I24"/>
    <mergeCell ref="G40:I40"/>
    <mergeCell ref="G44:I44"/>
    <mergeCell ref="G60:I60"/>
    <mergeCell ref="G64:I64"/>
    <mergeCell ref="G380:I380"/>
    <mergeCell ref="G384:I384"/>
    <mergeCell ref="G375:I375"/>
    <mergeCell ref="G379:I379"/>
    <mergeCell ref="G378:H378"/>
    <mergeCell ref="G395:I395"/>
    <mergeCell ref="G383:H383"/>
    <mergeCell ref="G385:I385"/>
    <mergeCell ref="G359:I359"/>
    <mergeCell ref="G353:H353"/>
    <mergeCell ref="G354:I354"/>
    <mergeCell ref="G370:I370"/>
    <mergeCell ref="G373:H373"/>
    <mergeCell ref="G374:I374"/>
    <mergeCell ref="G150:I150"/>
    <mergeCell ref="G153:H153"/>
    <mergeCell ref="G154:I154"/>
    <mergeCell ref="G90:I90"/>
    <mergeCell ref="G93:H93"/>
    <mergeCell ref="G94:I94"/>
    <mergeCell ref="G95:I95"/>
    <mergeCell ref="G99:I99"/>
    <mergeCell ref="G253:H253"/>
    <mergeCell ref="G254:I254"/>
    <mergeCell ref="G270:I270"/>
    <mergeCell ref="G190:I190"/>
    <mergeCell ref="G230:I230"/>
    <mergeCell ref="G240:I240"/>
    <mergeCell ref="G244:I244"/>
    <mergeCell ref="G319:I319"/>
    <mergeCell ref="G330:I330"/>
    <mergeCell ref="G333:H333"/>
    <mergeCell ref="G334:I334"/>
    <mergeCell ref="G335:I335"/>
    <mergeCell ref="G264:I264"/>
    <mergeCell ref="G273:H273"/>
    <mergeCell ref="G274:I274"/>
    <mergeCell ref="G280:I280"/>
    <mergeCell ref="G278:H278"/>
    <mergeCell ref="G275:I275"/>
    <mergeCell ref="G255:I255"/>
    <mergeCell ref="G259:I259"/>
    <mergeCell ref="G210:I210"/>
    <mergeCell ref="G263:H263"/>
    <mergeCell ref="G260:I260"/>
    <mergeCell ref="G208:H208"/>
    <mergeCell ref="G209:I209"/>
    <mergeCell ref="G225:I225"/>
    <mergeCell ref="G239:I239"/>
    <mergeCell ref="G233:H233"/>
    <mergeCell ref="G234:I234"/>
    <mergeCell ref="G238:H238"/>
    <mergeCell ref="G243:H243"/>
    <mergeCell ref="G310:I310"/>
  </mergeCells>
  <dataValidations count="3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22 F27 F32 F37 F42 F47 F52 F57 F62 F67 F72 F77 F82 F87 F92 F97 F102 F107 F112 F117 F122 F127 F132 F137 F142 F147 F152 F157 F162 F167 F172 F177 F182 F187 F192 F197 F202 F207 F212 F217 F222 F227 F232 F237 F242 F247 F252 F257 F262 F267 F272 F277 F282 F287 F292 F297 F302 F307 F312 F317 F322 F327 F332 F337 F342 F347 F352 F357 F362 F367 F372 F377 F382 F387 F392 F397 F402 F407 F412 F417 F422 F427 F432 F437 F442 F447 F452 F457 F462 F467 F472 F477 F482 F487 F492 F497 F502 F507 F512 F517 F522 F527 F532 F537 F542 F547 F552 F557 F562 F567 F572 F577 F583 F588 F593 F598 F603 F608 F613 F618 F623 F628 F633 F638 F643 F648 F653 F658 F663 F668 F673 F678 F683 F688 F693 F698 F703 F708 F713 F718 F723 F728 F733 F738 F743 F748 F753 F758 F763 F768 F773 F778 F783 F788 F793 F798 F803 F808 F813 F818 F823 F828 F833 F838 F843 F848 F853 F858 F863 F868 F873 F878 F883 F888 F893 F898 F903 F908 F913 F918 F923 F928 F933 F938 F943 F948 F953 F958 F963 F968 F973 F979 F984 F989 F994 F999 F1004 F1009 F1014 F1019 F1024 F1029 F1034 F1039 F1044 F1049 F1054 F1059 F1064 F1069 F1074 F1079 F1084 F1089 F1094 F1099 F1104 F1109 F1114 F1119 F1124 F1129 F1134 F1139 F1144 F1149 F1154 F1159 F1164 F1169 F1174 F1179 F1184 F1189 F1194 F1199 F1204 F1209 F1214 F1219 F1224 F1229 F1234 F1239 F1244 F1249 F1254 F1259 F1264 F1269 F1274 F1279 F1284 F1289 F1294 F1299 F1304 F1309 F1314 F1319 F1324 F1329 F1334 F1339 F1344 F1349 F1354 F1359 F1364 F1369 F1374 F1379 F1384 F1389 F1394 F1399 F1404 F1409 F1414 F1419 F1424 F1429 F1434 F1439 F1444 F1449 F1454 F1459 F1464 F1469 F2029 F2024 F1474 F1479 F1484 F1489 F1494 F1499 F1504 F1509 F1514 F1519 F1524 F1529 F1534 F1539 F1544 F1549 F1554 F1559 F1564 F1569 F1574 F1579 F1584 F1589 F1594 F1599 F1604 F1609 F1614 F1619 F1624 F1629 F1634 F1639 F1644 F1649 F1654 F1659 F1664 F1669 F1674 F1679 F1684 F1689 F1694 F1699 F1704 F1709 F1714 F1719 F1724 F1729 F1734 F1739 F1744 F1749 F1754 F1759 F1764 F1769 F1774 F1779 F1784 F1789 F1794 F1799 F1804 F1809 F1814 F1819 F1824 F1829 F1834 F1839 F1844 F1849 F1854 F1859 F1864 F1869 F1874 F1879 F1884 F1889 F1894 F1899 F1904 F1909 F1914 F1919 F1924 F1929 F1934 F1939 F1944 F1949 F1954 F1959 F1964 F1969 F1974 F1979 F1984 F1989 F1994 F1999 F2004 F2009 F2014 F2019 F2034 F2039 F2044 F2049 F2054 F2059 F2064 F2069 F2074 F2079 F2085 F2090 F2095 F2101 F2106 F2111 F2116 F2121 F2126 F2131 F2136 F2141 F2146 F2151 F2156 F2161 F2166 F2171 F2176 F2181 F2186 F2191 F2196 F2201 F2206 F2211 F2216 F2221 F2226 F2231 F2236 F2241 F2246 F2251 F2256 F2261 F2266 F2271 F2276 F2281 F2286 F2291 F2296 F2301 F2306 F2311 F2316 F2321 F2326 F2331 F2336 F2341 F2346 F2351 F2356 F2361 F2366 F2371 F2376 F2381 F2386 F2391 F2396 F2401 F2406 F2411 F2416 F2421 F2426 F2431 F2436 F2441 F2446 F2451 F2456 F2461 F2466 F2471 F2476 F2481 F2486"/>
    <dataValidation allowBlank="1" showInputMessage="1" showErrorMessage="1" promptTitle="Event Sponsor Example" prompt="Event Sponsor is listed here." sqref="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3 C588 C593 C598 C603 C608 C613 C618 C623 C628 C633 C638 C643 C648 C653 C658 C663 C668 C673 C678 C683 C688 C693 C698 C703 C708 C713 C718 C723 C728 C733 C738 C743 C748 C753 C758 C763 C768 C773 C778 C783 C788 C793 C798 C803 C808 C813 C818 C823 C828 C833 C838 C843 C848 C853 C858 C863 C868 C873 C878 C883 C888 C893 C898 C903 C908 C913 C918 C923 C928 C933 C938 C943 C948 C953 C958 C963 C968 C973 C979 C984 C989 C994 C999 C1004 C1009 C1014 C1019 C1024 C1029 C1034 C1039 C1044 C1049 C1054 C1059 C1064 C1069 C1074 C1079 C1084 C1089 C1094 C1099 C1104 C1109 C1114 C1119 C1124 C1129 C1134 C1139 C1144 C1149 C1154 C1159 C1164 C1169 C1174 C1179 C1184 C1189 C1194 C1199 C1204 C1209 C1214 C1219 C1224 C1229 C1234 C1239 C1244 C1249 C1254 C1259 C1264 C1269 C1274 C1279 C1284 C1289 C1294 C1299 C1304 C1309 C1314 C1319 C1324 C1329 C1334 C1339 C1344 C1349 C1354 C1359 C1364 C1369 C1374 C1379 C1384 C1389 C1394 C1399 C1404 C1409 C1414 C1419 C1424 C1429 C1434 C1439 C1444 C1449 C1454 C1459 C1464 C1469 C2029 C2024 C1474 C1479 C1484 C1489 C1494 C1499 C1504 C1509 C1514 C1519 C1524 C1529 C1534 C1539 C1544 C1549 C1554 C1559 C1564 C1569 C1574 C1579 C1584 C1589 C1594 C1599 C1604 C1609 C1614 C1619 C1624 C1629 C1634 C1639 C1644 C1649 C1654 C1659 C1664 C1669 C1674 C1679 C1684 C1689 C1694 C1699 C1704 C1709 C1714 C1719 C1724 C1729 C1734 C1739 C1744 C1749 C1754 C1759 C1764 C1769 C1774 C1779 C1784 C1789 C1794 C1799 C1804 C1809 C1814 C1819 C1824 C1829 C1834 C1839 C1844 C1849 C1854 C1859 C1864 C1869 C1874 C1879 C1884 C1889 C1894 C1899 C1904 C1909 C1914 C1919 C1924 C1929 C1934 C1939 C1944 C1949 C1954 C1959 C1964 C1969 C1974 C1979 C1984 C1989 C1994 C1999 C2004 C2009 C2014 C2019 C2034 C2039 C2044 C2049 C2054 C2059 C2064 C2069 C2074 C2079 C2085 C2090 C2095 C2101 C2106 C2111 C2116 C2121 C2126 C2131 C2136 C2141 C2146 C2151 C2156 C2161 C2166 C2171 C2176 C2181 C2186 C2191 C2196 C2201 C2206 C2211 C2216 C2221 C2226 C2231 C2236 C2241 C2246 C2251 C2256 C2261 C2266 C2271 C2276 C2281 C2286 C2291 C2296 C2301 C2306 C2311 C2316 C2321 C2326 C2331 C2336 C2341 C2346 C2351 C2356 C2361 C2366 C2371 C2376 C2381 C2386 C2391 C2396 C2401 C2406 C2411 C2416 C2421 C2426 C2431 C2436 C2441 C2446 C2451 C2456 C2461 C2466 C2471 C2476 C2481 C2486"/>
    <dataValidation allowBlank="1" showInputMessage="1" showErrorMessage="1" promptTitle="Traveler Title Example" prompt="Traveler Title is listed here." sqref="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92 B397 B387 B407 B412 B417 B422 B427 B432 B437 B442 B447 B452 B457 B462 B467 B402 B472 B477 B482 B487 B492 B497 B502 B507 B512 B517 B522 B527 B532 B537 B542 B547 B552 B557 B562 B567 B572 B577 B583 B588 B593 B598 B603 B608 B613 B618 B623 B628 B633 B638 B643 B648 B653 B658 B663 B668 B673 B678 B683 B688 B693 B698 B703 B708 B713 B718 B723 B728 B733 B738 B743 B748 B753 B758 B763 B768 B773 B778 B783 B788 B793 B798 B803 B808 B813 B818 B823 B828 B833 B838 B843 B848 B853 B858 B863 B868 B873 B883 B888 B893 B898 B903 B908 B913 B918 B923 B928 B933 B878 B938 B943 B948 B953 B958 B963 B968 B973 B979 B984 B989 B994 B999 B1004 B1009 B1014 B1019 B1024 B1029 B1034 B1039 B1044 B1049 B1054 B1059 B1064 B1069 B1074 B1079 B1084 B1089 B1094 B1099 B1104 B1109 B1114 B1119 B1124 B1129 B1134 B1139 B1144 B1149 B1154 B1159 B1164 B1169 B1174 B1179 B1184 B1189 B1194 B1199 B1204 B1209 B1214 B1219 B1224 B1229 B1234 B1239 B1244 B1249 B1254 B1259 B1264 B1269 B1274 B1279 B1284 B1289 B1294 B1299 B1304 B1309 B1314 B1319 B1324 B1329 B1334 B1339 B1344 B1349 B1354 B1359 B1364 B1369 B1374 B1379 B1384 B1389 B1394 B1399 B1404 B1409 B1414 B1419 B1424 B1429 B1434 B1439 B1449 B1454 B1459 B1464 B1469 B1444 B2029 B2024 B1474 B1479 B1484 B1489 B1494 B1499 B1504 B1509 B1514 B1519 B1524 B1529 B1534 B1539 B1544 B1549 B1554 B1559 B1564 B1569 B1574 B1579 B1584 B1589 B1594 B1599 B1604 B1609 B1614 B1619 B1624 B1629 B1634 B1639 B1644 B1649 B1654 B1659 B1664 B1669 B1674 B1679 B1684 B1689 B1694 B1699 B1704 B1709 B1714 B1719 B1724 B1729 B1734 B1739 B1744 B1749 B1754 B1759 B1764 B1769 B1774 B1779 B1784 B1789 B1794 B1799 B1804 B1809 B1814 B1819 B1824 B1829 B1834 B1839 B1844 B1849 B1854 B1859 B1864 B1869 B1874 B1879 B1884 B1889 B1894 B1899 B1904 B1909 B1914 B1919 B1924 B1929 B1934 B1939 B1944 B1949 B1954 B1959 B1964 B1969 B1974 B1979 B1984 B1989 B1994 B1999 B2004 B2009 B2014 B2019 B2034 B2039 B2044 B2049 B2054 B2059 B2064 B2069 B2074 B2079 B2085 B2090 B2095 B2101 B2106 B2111 B2116 B2121 B2126 B2131 B2136 B2141 B2146 B2151 B2156 B2161 B2166 B2171 B2176 B2181 B2186 B2191 B2196 B2201 B2206 B2211 B2216 B2221 B2226 B2231 B2236 B2241 B2246 B2251 B2256 B2261 B2266 B2271 B2276 B2281 B2286 B2291 B2296 B2301 B2306 B2311 B2316 B2321 B2326 B2331 B2336 B2341 B2346 B2351 B2356 B2361 B2366 B2371 B2376 B2381 B2386 B2391 B2396 B2401 B2406 B2411 B2416 B2421 B2426 B2431 B2436 B2441 B2446 B2451 B2456 B2461 B2466 B2471 B2476 B2481 B2486"/>
    <dataValidation allowBlank="1" showInputMessage="1" showErrorMessage="1" promptTitle="Location Example" prompt="Location listed here." sqref="F15 E19 E24 E29 E34 E39 E44 E49 E54 E59 E64 E69 E74 E79 E84 E89 E94 E99 E104 E109 E114 E119 E124 E129 E134 E139 E144 E149 E154 E159 E164 E169 E174 E179 E184 E189 E194 E199 E204 E209 E214 E219 E224 E229 E234 E239 E244 E249 E254 E259 E264 E269 E274 E279 E284 E289 E294 E299 E304 E309 E314 E319 E324 E329 E334 E339 E344 E349 E354 E359 E364 E369 E374 E379 E384 E389 E394 E399 E404 E409 E414 E419 E424 E429 E434 E439 E444 E449 E454 E459 E464 E469 E474 E479 E484 E489 E494 E499 E504 E509 E514 E519 E524 E529 E534 E539 E544 E549 E554 E559 E564 E569 E574 E579 E585 E590 E595 E600 E605 E610 E615 E620 E625 E630 E635 E640 E645 E650 E655 E660 E665 E670 E675 E680 E685 E690 E695 E700 E705 E710 E715 E720 E725 E730 E735 E740 E745 E750 E755 E760 E765 E770 E775 E780 E785 E790 E795 E800 E805 E810 E815 E820 E825 E830 E835 E840 E845 E850 E855 E860 E865 E870 E875 E880 E885 E890 E895 E900 E905 E910 E915 E920 E925 E930 E935 E940 E945 E950 E955 E960 E965 E970 E975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2026 E2021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31 E2036 E2041 E2046 E2051 E2056 E2061 E2066 E2071 E2076 E2081 E2087 E2092 E2097 E2103 E2108 E2113 E2118 E2123 E2128 E2133 E2138 E2143 E2148 E2153 E2158 E2163 E2168 E2173 E2178 E2183 E2188 E2193 E2198 E2203 E2208 E2213 E2218 E2223 E2228 E2233 E2238 E2243 E2248 E2253 E2258 E2263 E2268 E2273 E2278 E2283 E2288 E2293 E2298 E2303 E2308 E2313 E2318 E2323 E2328 E2333 E2338 E2343 E2348 E2353 E2358 E2363 E2368 E2373 E2378 E2383 E2388 E2393 E2398 E2403 E2408 E2413 E2418 E2423 E2428 E2433 E2438 E2443 E2448 E2453 E2458 E2463 E2468 E2473 E2478 E2483"/>
    <dataValidation allowBlank="1" showInputMessage="1" showErrorMessage="1" promptTitle="Event Description Example" prompt="Event Description listed here._x000a_" sqref="C15 C19 C24 C29 C34 C39 C44 C49 C54 C59 C64 C69 C74 C79 C84 C89 C94 C99 C104 C109 C114 C119 C124 C129 C134 C139 C144 C149 C154 C159 C164 C169 C174 C179 C184 C189 C194 C199 C204 C209 C214 C219 C224 C229 C234 C239 C244 C249 C254 C259 C264 C269 C274 C279 C284 C289 C294 C299 C304 C309 C314 C319 C324 C329 C334 C339 C344 C349 C354 C359 C364 C369 C374 C379 C384 C389 C394 C399 C404 C409 C414 C419 C424 C429 C434 C439 C444 C449 C454 C459 C464 C469 C474 C479 C484 C489 C494 C499 C504 C509 C514 C519 C524 C529 C534 C539 C544 C549 C554 C559 C564 C569 C574 C579 C585 C590 C595 C600 C605 C610 C615 C620 C625 C630 C635 C640 C645 C650 C655 C660 C665 C670 C675 C680 C685 C690 C695 C700 C705 C710 C715 C720 C725 C730 C735 C740 C745 C750 C755 C760 C765 C770 C775 C780 C785 C790 C795 C800 C805 C810 C815 C820 C825 C830 C835 C840 C845 C850 C855 C860 C865 C870 C875 C880 C885 C890 C895 C900 C905 C910 C915 C920 C925 C930 C935 C940 C945 C950 C955 C960 C965 C970 C975 C981 C986 C991 C996 C1001 C1006 C1011 C1016 C1021 C1026 C1031 C1036 C1041 C1046 C1051 C1056 C1061 C1066 C1071 C1076 C1081 C1086 C1091 C1096 C1101 C1106 C1111 C1116 C1121 C1126 C1131 C1136 C1141 C1146 C1151 C1156 C1161 C1166 C1171 C1176 C1181 C1186 C1191 C1196 C1201 C1206 C1211 C1216 C1221 C1226 C1231 C1236 C1241 C1246 C1251 C1256 C1261 C1266 C1271 C1276 C1281 C1286 C1291 C1296 C1301 C1306 C1311 C1316 C1321 C1326 C1331 C1336 C1341 C1346 C1351 C1356 C1361 C1366 C1371 C1376 C1381 C1386 C1391 C1396 C1401 C1406 C1411 C1416 C1421 C1426 C1431 C1436 C1441 C1446 C1451 C1456 C1461 C1466 C2026 C2021 C1471 C1476 C1481 C1486 C1491 C1496 C1501 C1506 C1511 C1516 C1521 C1526 C1531 C1536 C1541 C1546 C1551 C1556 C1561 C1566 C1571 C1576 C1581 C1586 C1591 C1596 C1601 C1606 C1611 C1616 C1621 C1626 C1631 C1636 C1641 C1646 C1651 C1656 C1661 C1666 C1671 C1676 C1681 C1686 C1691 C1696 C1701 C1706 C1711 C1716 C1721 C1726 C1731 C1736 C1741 C1746 C1751 C1756 C1761 C1766 C1771 C1776 C1781 C1786 C1791 C1796 C1801 C1806 C1811 C1816 C1821 C1826 C1831 C1836 C1841 C1846 C1851 C1856 C1861 C1866 C1871 C1876 C1881 C1886 C1891 C1896 C1901 C1906 C1911 C1916 C1921 C1926 C1931 C1936 C1941 C1946 C1951 C1956 C1961 C1966 C1971 C1976 C1981 C1986 C1991 C1996 C2001 C2006 C2011 C2016 C2031 C2036 C2041 C2046 C2051 C2056 C2061 C2066 C2071 C2076 C2081 C2087 C2092 C2097 C2103 C2108 C2113 C2118 C2123 C2128 C2133 C2138 C2143 C2148 C2153 C2158 C2163 C2168 C2173 C2178 C2183 C2188 C2193 C2198 C2203 C2208 C2213 C2218 C2223 C2228 C2233 C2238 C2243 C2248 C2253 C2258 C2263 C2268 C2273 C2278 C2283 C2288 C2293 C2298 C2303 C2308 C2313 C2318 C2323 C2328 C2333 C2338 C2343 C2348 C2353 C2358 C2363 C2368 C2373 C2378 C2383 C2388 C2393 C2398 C2403 C2408 C2413 C2418 C2423 C2428 C2433 C2438 C2443 C2448 C2453 C2458 C2463 C2468 C2473 C2478 C2483"/>
    <dataValidation allowBlank="1" showInputMessage="1" showErrorMessage="1" promptTitle="Traveler Name Example" prompt="Traveler Name Listed Here" sqref="B15 B19 B24 B29 B34 B39 B44 B49 B54 B59 B64 B69 B74 B79 B84 B89 B94 B99 B104 B109 B114 B119 B124 B129 B134 B139 B144 B149 B154 B159 B164 B169 B174 B179 B184 B189 B194 B199 B204 B209 B214 B219 B224 B229 B234 B239 B244 B249 B254 B259 B264 B269 B274 B279 B284 B289 B294 B299 B304 B309 B314 B319 B324 B329 B334 B339 B344 B349 B354 B359 B364 B369 B374 B379 B384 B389 B394 B399 B404 B409 B414 B419 B424 B429 B434 B439 B444 B449 B454 B459 B464 B469 B474 B479 B484 B489 B494 B499 B504 B509 B514 B519 B524 B529 B534 B539 B544 B549 B554 B559 B564 B569 B574 B579 B585 B590 B595 B600 B605 B610 B615 B620 B625 B630 B635 B640 B645 B650 B655 B660 B665 B670 B675 B680 B685 B690 B695 B700 B705 B710 B715 B720 B725 B730 B735 B740 B745 B750 B755 B760 B765 B770 B775 B780 B785 B790 B795 B800 B805 B810 B815 B820 B825 B830 B835 B840 B845 B850 B855 B860 B865 B870 B875 B880 B885 B890 B895 B900 B905 B910 B915 B920 B925 B930 B935 B940 B945 B950 B955 B960 B965 B970 B975 B981 B986 B991 B996 B1001 B1006 B1011 B1016 B1021 B1026 B1031 B1036 B1041 B1046 B1051 B1056 B1061 B1066 B1071 B1076 B1081 B1086 B1091 B1096 B1101 B1106 B1111 B1116 B1121 B1126 B1131 B1136 B1141 B1146 B1151 B1156 B1161 B1166 B1171 B1176 B1181 B1186 B1191 B1196 B1201 B1206 B1211 B1216 B1221 B1226 B1231 B1236 B1241 B1246 B1251 B1256 B1261 B1266 B1271 B1276 B1281 B1286 B1291 B1296 B1301 B1306 B1311 B1316 B1321 B1326 B1331 B1336 B1341 B1346 B1351 B1356 B1361 B1366 B1371 B1376 B1381 B1386 B1391 B1396 B1401 B1406 B1411 B1416 B1421 B1426 B1431 B1436 B1441 B1446 B1451 B1456 B1461 B1466 B2026 B2021 B1471 B1476 B1481 B1486 B1491 B1496 B1501 B1506 B1511 B1516 B1521 B1526 B1531 B1536 B1541 B1546 B1551 B1556 B1561 B1566 B1571 B1576 B1581 B1586 B1591 B1596 B1601 B1606 B1611 B1616 B1621 B1626 B1631 B1636 B1641 B1646 B1651 B1656 B1661 B1666 B1671 B1676 B1681 B1686 B1691 B1696 B1701 B1706 B1711 B1716 B1721 B1726 B1731 B1736 B1741 B1746 B1751 B1756 B1761 B1766 B1771 B1776 B1781 B1786 B1791 B1796 B1801 B1806 B1811 B1816 B1821 B1826 B1831 B1836 B1841 B1846 B1851 B1856 B1861 B1866 B1871 B1876 B1881 B1886 B1891 B1896 B1901 B1906 B1911 B1916 B1921 B1926 B1931 B1936 B1941 B1946 B1951 B1956 B1961 B1966 B1971 B1976 B1981 B1986 B1991 B1996 B2001 B2006 B2011 B2016 B2031 B2036 B2041 B2046 B2051 B2056 B2061 B2066 B2071 B2076 B2081 B2087 B2092 B2097 B2103 B2108 B2113 B2118 B2123 B2128 B2133 B2138 B2143 B2148 B2153 B2158 B2163 B2168 B2173 B2178 B2183 B2188 B2193 B2198 B2203 B2208 B2213 B2218 B2223 B2228 B2233 B2238 B2243 B2248 B2253 B2258 B2263 B2268 B2273 B2278 B2283 B2288 B2293 B2298 B2303 B2308 B2313 B2318 B2323 B2328 B2333 B2338 B2343 B2348 B2353 B2358 B2363 B2368 B2373 B2378 B2383 B2388 B2393 B2398 B2403 B2408 B2413 B2418 B2423 B2428 B2433 B2438 B2443 B2448 B2453 B2458 B2463 B2468 B2473 B2478 B2483"/>
    <dataValidation type="date" allowBlank="1" showInputMessage="1" showErrorMessage="1" errorTitle="Data Entry Error" error="Please enter date using MM/DD/YYYY" promptTitle="Event Ending Date Example" prompt="Event ending date is listed here using the form MM/DD/YYYY." sqref="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3 D588 D593 D598 D603 D608 D613 D618 D623 D628 D633 D638 D643 D648 D653 D658 D663 D668 D673 D678 D683 D688 D693 D698 D703 D708 D713 D718 D723 D728 D733 D738 D743 D748 D753 D758 D763 D768 D773 D778 D783 D788 D793 D798 D803 D808 D813 D818 D823 D828 D833 D838 D843 D848 D853 D858 D863 D868 D873 D878 D883 D888 D893 D898 D903 D908 D913 D918 D923 D928 D933 D938 D943 D948 D953 D958 D963 D968 D973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2029 D2024 D1474 D1479 D1484 D148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34 D2039 D2044 D2049 D2054 D2059 D2064 D2069 D2074 D2079 D2085 D2090 D2095 D2101 D2106 D2111 D2116 D2121 D2126 D2131 D2136 D2141 D2146 D2151 D2156 D2161 D2166 D2171 D2176 D2181 D2186 D2191 D2196 D2201 D2206 D2211 D2216 D2221 D2226 D2231 D2236 D2241 D2246 D2251 D2256 D2261 D2266 D2271 D2276 D2281 D2286 D2291 D2296 D2301 D2306 D2311 D2316 D2321 D2326 D2331 D2336 D2341 D2346 D2351 D2356 D2361 D2366 D2371 D2376 D2381 D2386 D2391 D2396 D2401 D2406 D2411 D2416 D2421 D2426 D2431 D2436 D2441 D2446 D2451 D2456 D2461 D2466 D2471 D2476 D2481 D2486">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5 D590 D595 D600 D605 D610 D615 D620 D625 D630 D635 D640 D645 D650 D655 D660 D665 D670 D675 D680 D685 D690 D695 D700 D705 D710 D715 D720 D725 D730 D735 D740 D745 D750 D755 D760 D765 D770 D775 D780 D785 D790 D795 D800 D805 D810 D815 D820 D825 D830 D835 D840 D845 D850 D855 D860 D865 D870 D875 D880 D885 D890 D895 D900 D905 D910 D915 D920 D925 D930 D935 D940 D945 D950 D955 D960 D965 D970 D975 D981 D986 D991 D996 D1001 D1006 D1011 D1016 D1021 D1026 D1031 D1036 D1041 D1046 D1051 D1056 D1061 D1066 D1071 D1076 D1081 D1086 D1091 D1096 D1101 D1106 D1111 D1116 D1121 D1126 D1131 D1136 D1141 D1146 D1151 D1156 D1161 D1166 D1171 D1176 D1181 D1186 D1191 D1196 D1201 D1206 D1211 D1216 D1221 D1226 D1231 D1236 D1241 D1246 D1251 D1256 D1261 D1266 D1271 D1276 D1281 D1286 D1291 D1296 D1301 D1306 D1311 D1316 D1321 D1326 D1331 D1336 D1341 D1346 D1351 D1356 D1361 D1366 D1371 D1376 D1381 D1386 D1391 D1396 D1401 D1406 D1411 D1416 D1421 D1426 D1431 D1436 D1441 D1446 D1451 D1456 D1461 D1466 D2026 D2021 D1471 D1476 D1481 D1486 D1491 D1496 D1501 D1506 D1511 D1516 D1521 D1526 D1531 D1536 D1541 D1546 D1551 D1556 D1561 D1566 D1571 D1576 D1581 D1586 D1591 D1596 D1601 D1606 D1611 D1616 D1621 D1626 D1631 D1636 D1641 D1646 D1651 D1656 D1661 D1666 D1671 D1676 D1681 D1686 D1691 D1696 D1701 D1706 D1711 D1716 D1721 D1726 D1731 D1736 D1741 D1746 D1751 D1756 D1761 D1766 D1771 D1776 D1781 D1786 D1791 D1796 D1801 D1806 D1811 D1816 D1821 D1826 D1831 D1836 D1841 D1846 D1851 D1856 D1861 D1866 D1871 D1876 D1881 D1886 D1891 D1896 D1901 D1906 D1911 D1916 D1921 D1926 D1931 D1936 D1941 D1946 D1951 D1956 D1961 D1966 D1971 D1976 D1981 D1986 D1991 D1996 D2001 D2006 D2011 D2016 D2031 D2036 D2041 D2046 D2051 D2056 D2061 D2066 D2071 D2076 D2081 D2087 D2092 D2097 D2103 D2108 D2113 D2118 D2123 D2128 D2133 D2138 D2143 D2148 D2153 D2158 D2163 D2168 D2173 D2178 D2183 D2188 D2193 D2198 D2203 D2208 D2213 D2218 D2223 D2228 D2233 D2238 D2243 D2248 D2253 D2258 D2263 D2268 D2273 D2278 D2283 D2288 D2293 D2298 D2303 D2308 D2313 D2318 D2323 D2328 D2333 D2338 D2343 D2348 D2353 D2358 D2363 D2368 D2373 D2378 D2383 D2388 D2393 D2398 D2403 D2408 D2413 D2418 D2423 D2428 D2433 D2438 D2443 D2448 D2453 D2458 D2463 D2468 D2473 D2478 D2483">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M22 M26:M27 M31:M32 M36:M37 M41:M42 M46:M47 M51:M52 M56:M57 M61:M62 M66:M67 M71:M72 M76:M77 M81:M82 M86:M87 M91:M92 M96:M97 M101:M102 M106:M107 M111:M112 M116:M117 M121:M122 M126:M127 M131:M132 M136:M137 M141:M142 M146:M147 M151:M152 M156:M157 M161:M162 M166:M167 M171:M172 M176:M177 M181:M182 M186:M187 M191:M192 M196:M197 M201:M202 M206:M207 M211:M212 M216:M217 M221:M222 M226:M227 M231:M232 M236:M237 M241:M242 M246:M247 M251:M252 M256:M257 M261:M262 M266:M267 M271:M272 M276:M277 M281:M282 M286:M287 M291:M292 M296:M297 M301:M302 M306:M307 M311:M312 M316:M317 M321:M322 M326:M327 M331:M332 M336:M337 M341:M342 M346:M347 M351:M352 M356:M357 M361:M362 M366:M367 M371:M372 M376:M377 M381:M382 M386:M387 M391:M392 M396:M397 M401:M402 M406:M407 M411:M412 M416:M417 M421:M422 M426:M427 M431:M432 M436:M437 M441:M442 M446:M447 M451:M452 M456:M457 M461:M462 M466:M467 M471:M472 M476:M477 M481:M482 M485:M487 M491:M492 M496:M497 M501:M502 M506:M507 M511:M512 M516:M517 M521:M522 M526:M527 M766:M768 M536:M537 M541:M542 M545:M547 M551:M552 M555:M557 M561:M562 M565:M567 M571:M572 M575:M577 M586:M587 M591:M592 M596:M597 M601:M602 M606:M607 M611:M612 M616:M617 M627:M628 M632:M633 M636:M638 M641:M643 M647:M648 M652:M653 M657:M658 M662:M663 M667:M668 M671:M673 M676:M678 M682:M683 M687:M688 M692:M693 M697:M698 M702:M703 M706:M708 M712:M713 M717:M718 M722:M723 M727:M728 M732:M733 M736:M738 M742:M743 M746:M748 M751:M753 M757:M758 M761:M763 M772:M773 M777:M778 M782:M783 M787:M788 M791:M793 M796:M798 M801:M803 M806:M808 M812:M813 M817:M818 M821:M823 M826:M828 M832:M833 M836:M838 M842:M843 M846:M848 M851:M853 M857:M858 M862:M863 M866:M868 M872:M873 M877:M878 M882:M883 M887:M888 M892:M893 M897:M898 M901:M903 M906:M908 M912:M913 M916:M918 M922:M923 M926:M928 M932:M933 M531:M532 M581:M582 M937:M938 M942:M943 M947:M948 M952:M953 M957:M958 M962:M963 M967:M968 M972:M973 M977:M979 M983:M984 M988:M989 M993:M994 M998:M999 M1003:M1004 M1008:M1009 M1013:M1014 M1018:M1019 M1023:M1024 M1028:M1029 M1033:M1034 M1038:M1039 M1043:M1044 M1048:M1049 M1053:M1054 M1058:M1059 M1063:M1064 M1068:M1069 M1073:M1074 M1078:M1079 M1083:M1084 M1098:M1099 M1103:M1104 M1108:M1109 M1113:M1114 M1118:M1119 M1123:M1124 M1128:M1129 M1138:M1139 M1143:M1144 M1148:M1149 M1153:M1154 M1158:M1159 M1173:M1174 M1178:M1179 M1183:M1184 M1188:M1189 M1193:M1194 M1198:M1199 M1203:M1204 M1208:M1209 M1213:M1214 M1218:M1219 M1223:M1224 M1228:M1229 M1233:M1234 M1238:M1239 M1243:M1244 M1248:M1249 M1253:M1254 M1258:M1259 M1263:M1264 M1268:M1269 M1273:M1274 M1278:M1279 M1283:M1284 M1288:M1289 M1293:M1294 M1298:M1299 M1303:M1304 M1308:M1309 M1313:M1314 M1318:M1319 M1323:M1324 M1328:M1329 M1333:M1334 M1338:M1339 M1343:M1344 M1348:M1349 M1353:M1354 M1358:M1359 M1363:M1364 M1368:M1369 M1373:M1374 M1378:M1379 M1383:M1384 M1388:M1389 M1393:M1394 M1398:M1399 M1403:M1404 M1408:M1409 M1413:M1414 M1418:M1419 M1423:M1424 M1428:M1429 M1433:M1434 M1438:M1439 M1443:M1444 M1448:M1449 M1453:M1454 M1458:M1459 M1463:M1464 M1468:M1469 M1088 M1092:M1093 M1132:M1133 M1162:M1163 M1168 M2028:M2029 M2023:M2024 M1473:M1474 M1478:M1479 M1483:M1484 M1488:M1489 M1493:M1494 M1498:M1499 M1503:M1504 M1508:M1509 M1513:M1514 M1518:M1519 M1523:M1524 M1528:M1529 M1533:M1534 M1538:M1539 M1543:M1544 M1548:M1549 M1553:M1554 M1558:M1559 M1563:M1564 M1567:M1569 M1573:M1574 M1578:M1579 M1583:M1584 M1588:M1589 M1593:M1594 M1598:M1599 M1603:M1604 M1608:M1609 M1613:M1614 M1618:M1619 M1623:M1624 M1628:M1629 M1633:M1634 M1638:M1639 M1643:M1644 M1648:M1649 M1653:M1654 M1658:M1659 M1663:M1664 M1668:M1669 M1673:M1674 M1678:M1679 M1683:M1684 M1688:M1689 M1693:M1694 M1698:M1699 M1703:M1704 M1708:M1709 M1713:M1714 M1718:M1719 M1723:M1724 M1728:M1729 M1733:M1734 M1738:M1739 M1743:M1744 M1748:M1749 M1753:M1754 M1758:M1759 M1763:M1764 M1768:M1769 M1773:M1774 M1778:M1779 M1783:M1784 M1788:M1789 M1793:M1794 M1798:M1799 M1803:M1804 M1808:M1809 M1813:M1814 M1818:M1819 M1823:M1824 M1828:M1829 M1833:M1834 M1838:M1839 M1843:M1844 M1848:M1849 M1853:M1854 M1858:M1859 M1863:M1864 M1868:M1869 M1873:M1874 M1878:M1879 M1883:M1884 M1888:M1889 M1893:M1894 M1898:M1899 M1903:M1904 M1908:M1909 M1913:M1914 M1918:M1919 M1923:M1924 M1928:M1929 M1933:M1934 M1938:M1939 M1943:M1944 M1948:M1949 M1953:M1954 M1958:M1959 M1963:M1964 M1968:M1969 M1973:M1974 M1978:M1979 M1983:M1984 M1988:M1989 M1993:M1994 M1998:M1999 M2003:M2004 M2008:M2009 M2013:M2014 M2018:M2019 M2033:M2034 M2038:M2039 M2043:M2044 M2048:M2049 M2053:M2054 M2058:M2059 M2063:M2064 M2068:M2069 M2073:M2074 M2078:M2079 M2084:M2085 M2089:M2090 M2094:M2095 M2100:M2101 M2105:M2106 M2110:M2111 M2115:M2116 M2120:M2121 M2125:M2126 M2130:M2131 M2135:M2136 M2140:M2141 M2145:M2146 M2150:M2151 M2155:M2156 M2160:M2161 M2165:M2166 M2175:M2176 M2180:M2181 M2185:M2186 M2190:M2191 M2195:M2196 M2200:M2201 M2205:M2206 M2210:M2211 M2215:M2216 M2220:M2221 M2225:M2226 M2230:M2231 M2235:M2236 M2240:M2241 M2245:M2246 M2250:M2251 M2255:M2256 M2260:M2261 M2265:M2266 M2270:M2271 M2275:M2276 M2280:M2281 M2285:M2286 M2290:M2291 M2295:M2296 M2170 M2305:M2306 M2310:M2311 M2315:M2316 M2320:M2321 M2325:M2326 M2330:M2331 M2335:M2336 M2340:M2341 M2345:M2346 M2350:M2351 M2355:M2356 M2360:M2361 M2365:M2366 M2370:M2371 M2375:M2376 M2380:M2381 M2385:M2386 M2390:M2391 M2395:M2396 M2400:M2401 M2405:M2406 M2410:M2411 M2415:M2416 M2420:M2421 M2425:M2426 M2300 M2435:M2436 M2440:M2441 M2445:M2446 M2450:M2451 M2455:M2456 M2460:M2461 M2465:M2466 M2470:M2471 M2475:M2476 M2480:M2481 M2485:M2486 M2430 M621:M623"/>
    <dataValidation allowBlank="1" showInputMessage="1" showErrorMessage="1" promptTitle="Benefit #2 Total Amount Example" prompt="The total amount of Benefit #2 is entered here." sqref="M16 M20 M25 M30 M35 M40 M45 M50 M55 M60 M65 M70 M75 M80 M85 M90 M95 M100 M105 M110 M115 M120 M125 M130 M135 M140 M145 M150 M155 M160 M165 M170 M175 M180 M185 M190 M195 M200 M205 M210 M215 M220 M225 M230 M235 M240 M245 M250 M255 M260 M265 M270 M275 M280 M285 M290 M295 M300 M305 M310 M315 M320 M325 M330 M335 M340 M345 M350 M355 M360 M365 M370 M375 M380 M385 M390 M395 M400 M405 M410 M415 M420 M425 M430 M435 M440 M445 M450 M455 M460 M465 M470 M475 M480 M490 M495 M500 M505 M510 M515 M520 M525 M530 M540 M550 M560 M570 M580 M585 M590 M595 M600 M605 M610 M615 M620 M626 M631 M646 M651 M656 M661 M666 M681 M686 M691 M696 M701 M711 M716 M721 M726 M731 M741 M756 M771 M776 M786 M811 M816 M831 M841 M856 M861 M871 M876 M881 M886 M891 M896 M911 M921 M931 M535 M936 M941 M946 M951 M956 M961 M966 M971 M976 M982 M987 M992 M997 M1002 M1007 M1012 M1017 M1022 M1027 M1032 M1037 M1042 M1047 M1052 M1057 M1062 M1067 M1072 M1077 M1082 M1087 M1097 M1102 M1107 M1112 M1117 M1122 M1127 M1137 M1142 M1147 M1152 M1157 M1167 M1172 M1177 M1182 M1187 M1192 M1197 M1202 M1207 M1212 M1217 M1222 M1227 M1232 M1237 M1242 M1247 M1252 M1257 M1262 M1267 M1272 M1277 M1282 M1287 M1292 M1297 M1302 M1307 M1312 M1317 M1322 M1327 M1332 M1337 M1342 M1347 M1352 M1357 M1362 M1367 M1372 M1377 M1382 M1387 M1392 M1397 M1402 M1407 M1412 M1417 M1422 M1427 M1432 M1437 M1442 M1447 M1452 M1457 M1462 M1467 M2027 M2022 M2017 M1472 M1477 M1482 M1487 M1492 M1497 M1502 M1507 M1512 M1517 M1522 M1527 M1532 M1537 M1542 M1547 M1552 M1557 M1562 M1572 M1577 M1582 M1587 M1592 M1597 M1602 M1607 M1612 M1617 M1622 M1627 M1632 M1637 M1642 M1647 M1652 M1657 M1662 M1667 M1672 M1677 M1682 M1687 M1692 M1697 M1702 M1707 M1712 M1717 M1722 M1727 M1732 M1737 M1742 M1747 M1752 M1757 M1762 M1767 M1772 M1777 M1782 M1787 M1792 M1797 M1802 M1807 M1812 M1817 M1822 M1827 M1832 M1837 M1842 M1847 M1852 M1857 M1862 M1867 M1872 M1877 M1882 M1887 M1892 M1897 M1902 M1907 M1912 M1917 M1922 M1927 M1932 M1937 M1942 M1947 M1952 M1957 M1962 M1967 M1972 M1977 M1982 M1987 M1992 M1997 M2002 M2007 M2012 M2032 M2037 M2042 M2047 M2052 M2057 M2062 M2067 M2072 M2077 M2082:M2083 M2088 M2093 M2098:M2099 M2104 M2109 M2114 M2119 M2124 M2129 M2134 M2139 M2144 M2149 M2154 M2159 M2164 M2169 M2174 M2179 M2184 M2189 M2194 M2199 M2204 M2209 M2214 M2219 M2224 M2229 M2234 M2239 M2244 M2249 M2254 M2259 M2264 M2269 M2274 M2279 M2284 M2289 M2294 M2299 M2304 M2309 M2314 M2319 M2324 M2329 M2334 M2339 M2344 M2349 M2354 M2359 M2364 M2369 M2374 M2379 M2384 M2389 M2394 M2399 M2404 M2409 M2414 M2419 M2424 M2429 M2434 M2439 M2444 M2449 M2454 M2459 M2464 M2469 M2474 M2479 M2484 M2171 M2301 M2431"/>
    <dataValidation allowBlank="1" showInputMessage="1" showErrorMessage="1" promptTitle="Payment #2-- Payment in-kind" prompt="If payment type for benefit #2 was in-kind, this box would contain an x." sqref="L16 L20 L25 L30 L35 L40 L45 L50 L55 L60 L65 L70 L75 L80 L85 L90 L95 L100 L105 L110 L115 L120 L125 L130 L135 L140 L145 L150 L155 L160 L165 L170 L175 L180 L185 L190 L195 L200 L205 L210 L215 L220 L225 L230 L235 L240 L245 L250 L255 L260 L265 L270 L275 L280 L285 L290 L295 L300 L305 L310 L315 L320 L325 L330 L335 L340 L345 L350 L355 L360 L365 L370 L375 L380 L385 L390 L395 L400 L405 L410 L415 L420 L425 L430 L435 L440 L445 L450 L455 L460 L465 L470 L475 L480 L485 L490 L495 L500 L505 L510 L515 L520 L525 L530 L535 L540 L545 L550 L555 L560 L565 L570 L575 L580 L585 L590 L595 L600 L605 L610 L615 L620 L626 L631 L636 L641 L646 L651 L656 L661 L666 L671 L676 L681 L686 L691 L696 L701 L706 L711 L716 L721 L726 L731 L736 L741 L746 L751 L756 L761 L766 L771 L776 L781 L786 L791 L796 L801 L806 L811 L816 L821 L826 L831 L836 L841 L846 L851 L856 L861 L866 L871 L876 L881 L886 L891 L896 L901 L906 L911 L916 L921 L926 L931 L936 L941 L946 L951 L956 L961 L966 L971 L976 L982 L987 L992 L997 L1002 L1007 L1012 L1017 L1022 L1027 L1032 L1037 L1042 L1047 L1052 L1057 L1062 L1067 L1072 L1077 L1082 L1087 L1097 L1102 L1107 L1112 L1117 L1122 L1127 L1137 L1142 L1147 L1152 L1157 L1167 L1172 L1177 L1182 L1187 L1192 L1197 L1202 L1207 L1212 L1217 L1222 L1227 L1232 L1237 L1242 L1247 L1252 L1257 L1262 L1267 L1272 L1277 L1282 L1287 L1292 L1297 L1302 L1307 L1312 L1317 L1322 L1327 L1332 L1337 L1342 L1347 L1352 L1357 L1362 L1367 L1372 L1377 L1382 L1387 L1392 L1397 L1402 L1407 L1412 L1417 L1422 L1427 L1432 L1437 L1442 L1447 L1452 L1457 L1462 L1467 L2027 L2022 L2017 L1472 L1477 L1482 L1487 L1492 L1497 L1502 L1507 L1512 L1517 L1522 L1527 L1532 L1537 L1542 L1547 L1552 L1557 L1562 L1572 L1577 L1582 L1587 L1592 L1597 L1602 L1607 L1612 L1617 L1622 L1627 L1632 L1637 L1642 L1647 L1652 L1657 L1662 L1667 L1672 L1677 L1682 L1687 L1692 L1697 L1702 L1707 L1712 L1717 L1722 L1727 L1732 L1737 L1742 L1747 L1752 L1757 L1762 L1767 L1772 L1777 L1782 L1787 L1792 L1797 L1802 L1807 L1812 L1817 L1822 L1827 L1832 L1837 L1842 L1847 L1852 L1857 L1862 L1867 L1872 L1877 L1882 L1887 L1892 L1897 L1902 L1907 L1912 L1917 L1922 L1927 L1932 L1937 L1942 L1947 L1952 L1957 L1962 L1967 L1972 L1977 L1982 L1987 L1992 L1997 L2002 L2007 L2012 L2032 L2037 L2042 L2047 L2052 L2057 L2062 L2067 L2072 L2077 L2082:L2083 L2088 L2093 L2098:L2099 L2104 L2109 L2114 L2119 L2124 L2129 L2134 L2139 L2144 L2149 L2154 L2159 L2164 L2169 L2174 L2179 L2184 L2189 L2194 L2199 L2204 L2209 L2214 L2219 L2224 L2229 L2234 L2239 L2244 L2249 L2254 L2259 L2264 L2269 L2274 L2279 L2284 L2289 L2294 L2299 L2304 L2309 L2314 L2319 L2324 L2329 L2334 L2339 L2344 L2349 L2354 L2359 L2364 L2369 L2374 L2379 L2384 L2389 L2394 L2399 L2404 L2409 L2414 L2419 L2424 L2429 L2434 L2439 L2444 L2449 L2454 L2459 L2464 L2469 L2474 L2479 L2484 L2171 L2431"/>
    <dataValidation allowBlank="1" showInputMessage="1" showErrorMessage="1" promptTitle="Benefit #3-- Payment in-kind" prompt="Since the payment type for benefit #3 was in-kind, this box contains an x." sqref="L17 L21:L22 L26:L27 L31:L32 L36:L37 L41:L42 L46:L47 L51:L52 L56:L57 L61:L62 L66:L67 L71:L72 L76:L77 L81:L82 L86:L87 L91:L92 L96:L97 L101:L102 L106:L107 L111:L112 L116:L117 L121:L122 L126:L127 L131:L132 L136:L137 L141:L142 L146:L147 L151:L152 L156:L157 L161:L162 L166:L167 L171:L172 L176:L177 L181:L182 L186:L187 L191:L192 L196:L197 L201:L202 L206:L207 L211:L212 L216:L217 L221:L222 L226:L227 L231:L232 L236:L237 L241:L242 L246:L247 L251:L252 L256:L257 L261:L262 L266:L267 L271:L272 L276:L277 L281:L282 L286:L287 L291:L292 L296:L297 L301:L302 L306:L307 L311:L312 L316:L317 L321:L322 L326:L327 L331:L332 L336:L337 L341:L342 L346:L347 L351:L352 L356:L357 L361:L362 L366:L367 L371:L372 L376:L377 L381:L382 L386:L387 L391:L392 L396:L397 L401:L402 L406:L407 L411:L412 L416:L417 L421:L422 L426:L427 L431:L432 L436:L437 L441:L442 L446:L447 L451:L452 L456:L457 L461:L462 L466:L467 L471:L472 L476:L477 L481:L482 L486:L487 L491:L492 L496:L497 L501:L502 L506:L507 L511:L512 L516:L517 L521:L522 L526:L527 L531:L532 L536:L537 L541:L542 L546:L547 L551:L552 L556:L557 L561:L562 L566:L567 L571:L572 L576:L577 L586:L587 L591:L592 L596:L597 L601:L602 L606:L607 L611:L612 L616:L617 L627:L628 L632:L633 L637:L638 L642:L643 L647:L648 L652:L653 L657:L658 L662:L663 L667:L668 L672:L673 L677:L678 L682:L683 L687:L688 L692:L693 L697:L698 L702:L703 L707:L708 L712:L713 L717:L718 L722:L723 L727:L728 L732:L733 L737:L738 L742:L743 L747:L748 L752:L753 L757:L758 L762:L763 L767:L768 L772:L773 L777:L778 L782:L783 L787:L788 L792:L793 L797:L798 L802:L803 L807:L808 L812:L813 L817:L818 L822:L823 L827:L828 L832:L833 L837:L838 L842:L843 L847:L848 L852:L853 L857:L858 L862:L863 L867:L868 L872:L873 L877:L878 L882:L883 L887:L888 L892:L893 L897:L898 L902:L903 L907:L908 L912:L913 L917:L918 L922:L923 L927:L928 L932:L933 L581:L582 L937:L938 L942:L943 L947:L948 L952:L953 L957:L958 L962:L963 L967:L968 L972:L973 L977:L979 L983:L984 L988:L989 L993:L994 L998:L999 L1003:L1004 L1008:L1009 L1013:L1014 L1018:L1019 L1023:L1024 L1028:L1029 L1033:L1034 L1038:L1039 L1043:L1044 L1048:L1049 L1053:L1054 L1058:L1059 L1063:L1064 L1068:L1069 L1073:L1074 L1078:L1079 L1083:L1084 L1098:L1099 L1103:L1104 L1108:L1109 L1113:L1114 L1118:L1119 L1123:L1124 L1128:L1129 L1138:L1139 L1143:L1144 L1148:L1149 L1153:L1154 L1158:L1159 L1173:L1174 L1178:L1179 L1183:L1184 L1188:L1189 L1193:L1194 L1198:L1199 L1203:L1204 L1208:L1209 L1213:L1214 L1218:L1219 L1223:L1224 L1228:L1229 L1233:L1234 L1238:L1239 L1243:L1244 L1248:L1249 L1253:L1254 L1258:L1259 L1263:L1264 L1268:L1269 L1273:L1274 L1278:L1279 L1283:L1284 L1288:L1289 L1293:L1294 L1298:L1299 L1303:L1304 L1308:L1309 L1313:L1314 L1318:L1319 L1323:L1324 L1328:L1329 L1333:L1334 L1338:L1339 L1343:L1344 L1348:L1349 L1353:L1354 L1358:L1359 L1363:L1364 L1368:L1369 L1373:L1374 L1378:L1379 L1383:L1384 L1388:L1389 L1393:L1394 L1398:L1399 L1403:L1404 L1408:L1409 L1413:L1414 L1418:L1419 L1423:L1424 L1428:L1429 L1433:L1434 L1438:L1439 L1443:L1444 L1448:L1449 L1453:L1454 L1458:L1459 L1463:L1464 L1468:L1469 L1088 L1092:L1093 L1132:L1133 L1162:L1163 L1168 L2028:L2029 L2023:L2024 L1473:L1474 L1478:L1479 L1483:L1484 L1488:L1489 L1493:L1494 L1498:L1499 L1503:L1504 L1508:L1509 L1513:L1514 L1518:L1519 L1523:L1524 L1528:L1529 L1533:L1534 L1538:L1539 L1543:L1544 L1548:L1549 L1553:L1554 L1558:L1559 L1563:L1564 L1567:L1569 L1573:L1574 L1578:L1579 L1583:L1584 L1588:L1589 L1593:L1594 L1598:L1599 L1603:L1604 L1608:L1609 L1613:L1614 L1618:L1619 L1623:L1624 L1628:L1629 L1633:L1634 L1638:L1639 L1643:L1644 L1648:L1649 L1653:L1654 L1658:L1659 L1663:L1664 L1668:L1669 L1673:L1674 L1678:L1679 L1683:L1684 L1688:L1689 L1693:L1694 L1698:L1699 L1703:L1704 L1708:L1709 L1713:L1714 L1718:L1719 L1723:L1724 L1728:L1729 L1733:L1734 L1738:L1739 L1743:L1744 L1748:L1749 L1753:L1754 L1758:L1759 L1763:L1764 L1768:L1769 L1773:L1774 L1778:L1779 L1783:L1784 L1788:L1789 L1793:L1794 L1798:L1799 L1803:L1804 L1808:L1809 L1813:L1814 L1818:L1819 L1823:L1824 L1828:L1829 L1833:L1834 L1838:L1839 L1843:L1844 L1848:L1849 L1853:L1854 L1858:L1859 L1863:L1864 L1868:L1869 L1873:L1874 L1878:L1879 L1883:L1884 L1888:L1889 L1893:L1894 L1898:L1899 L1903:L1904 L1908:L1909 L1913:L1914 L1918:L1919 L1923:L1924 L1928:L1929 L1933:L1934 L1938:L1939 L1943:L1944 L1948:L1949 L1953:L1954 L1958:L1959 L1963:L1964 L1968:L1969 L1973:L1974 L1978:L1979 L1983:L1984 L1988:L1989 L1993:L1994 L1998:L1999 L2003:L2004 L2008:L2009 L2013:L2014 L2018:L2019 L2033:L2034 L2038:L2039 L2043:L2044 L2048:L2049 L2053:L2054 L2058:L2059 L2063:L2064 L2068:L2069 L2073:L2074 L2078:L2079 L2084:L2085 L2089:L2090 L2094:L2095 L2100:L2101 L2105:L2106 L2110:L2111 L2115:L2116 L2120:L2121 L2125:L2126 L2130:L2131 L2135:L2136 L2140:L2141 L2145:L2146 L2150:L2151 L2155:L2156 L2160:L2161 L2165:L2166 L2175:L2176 L2180:L2181 L2185:L2186 L2190:L2191 L2195:L2196 L2200:L2201 L2205:L2206 L2210:L2211 L2215:L2216 L2220:L2221 L2225:L2226 L2230:L2231 L2235:L2236 L2240:L2241 L2245:L2246 L2250:L2251 L2255:L2256 L2260:L2261 L2265:L2266 L2270:L2271 L2275:L2276 L2280:L2281 L2285:L2286 L2290:L2291 L2295:L2296 L2300:L2301 L2305:L2306 L2310:L2311 L2315:L2316 L2320:L2321 L2325:L2326 L2330:L2331 L2335:L2336 L2340:L2341 L2345:L2346 L2350:L2351 L2355:L2356 L2360:L2361 L2365:L2366 L2370:L2371 L2375:L2376 L2380:L2381 L2385:L2386 L2390:L2391 L2395:L2396 L2400:L2401 L2405:L2406 L2410:L2411 L2415:L2416 L2420:L2421 L2425:L2426 L2170 L2435:L2436 L2440:L2441 L2445:L2446 L2450:L2451 L2455:L2456 L2460:L2461 L2465:L2466 L2470:L2471 L2475:L2476 L2480:L2481 L2485:L2486 L2430 L621:L623"/>
    <dataValidation allowBlank="1" showInputMessage="1" showErrorMessage="1" promptTitle="Benefit #3-- Payment by Check" prompt="If payment type for benefit #3 was by check, this box would contain an x." sqref="K17 K21 K26 K31 K36 K41 K46 K51 K56 K61 K66 K71 K76 K81 K86 K91 K96 K101 K106 K111 K116 K121 K126 K131 K136 K141 K146 K151 K156 K161 K166 K171 K176 K181 K186 K191 K196 K201 K206 K211 K216 K221 K226 K231 K236 K241 K246 K251 K256 K261 K266 K271 K276 K281 K286 K291 K296 K301 K306 K311 K316 K321 K326 K331 K336 K341 K346 K351 K356 K361 K366 K371 K376 K381 K386 K391 K396 K401 K406 K411 K416 K421 K426 K431 K436 K441 K446 K451 K456 K461 K466 K471 K476 K481 K486 K491 K496 K501 K506 K511 K516 K521 K526 K531 K536 K541 K546 K551 K556 K561 K566 K571 K576 K581 K586 K591 K596 K601 K606 K611 K616 K621 K627 K632 K637 K642 K647 K652 K657 K662 K667 K672 K677 K682 K687 K692 K697 K702 K707 K712 K717 K722 K727 K732 K737 K742 K747 K752 K757 K762 K767 K772 K777 K782 K787 K792 K797 K802 K807 K812 K817 K822 K827 K832 K837 K842 K847 K852 K857 K862 K867 K872 K877 K882 K887 K892 K897 K902 K907 K912 K917 K922 K927 K932 K937 K942 K947 K952 K957 K962 K967 K972 K977:K978 K983 K988 K993 K998 K1003 K1008 K1013 K1018 K1023 K1028 K1033 K1038 K1043 K1048 K1053 K1058 K1063 K1068 K1073 K1078 K1083 K1088 K1093 K1098 K1103 K1108 K1113 K1118 K1123 K1128 K1133 K1138 K1143 K1148 K1153 K1158 K1163 K1168 K1173 K1178 K1183 K1188 K1193 K1198 K1203 K1208 K1213 K1218 K1223 K1228 K1233 K1238 K1243 K1248 K1253 K1258 K1263 K1268 K1273 K1278 K1283 K1288 K1293 K1298 K1303 K1308 K1313 K1318 K1323 K1328 K1333 K1338 K1343 K1348 K1353 K1358 K1363 K1368 K1373 K1378 K1383 K1388 K1393 K1398 K1403 K1408 K1413 K1418 K1423 K1428 K1433 K1438 K1443 K1448 K1453 K1458 K1463 K1468 K2028 K2023 K1473 K1478 K1483 K1488 K1493 K1498 K1503 K1508 K1513 K1518 K1523 K1528 K1533 K1538 K1543 K1548 K1553 K1558 K1563 K1568 K1573 K1578 K1583 K1588 K1593 K1598 K1603 K1608 K1613 K1618 K1623 K1628 K1633 K1638 K1643 K1648 K1653 K1658 K1663 K1668 K1673 K1678 K1683 K1688 K1693 K1698 K1703 K1708 K1713 K1718 K1723 K1728 K1733 K1738 K1743 K1748 K1753 K1758 K1763 K1768 K1773 K1778 K1783 K1788 K1793 K1798 K1803 K1808 K1813 K1818 K1823 K1828 K1833 K1838 K1843 K1848 K1853 K1858 K1863 K1868 K1873 K1878 K1883 K1888 K1893 K1898 K1903 K1908 K1913 K1918 K1923 K1928 K1933 K1938 K1943 K1948 K1953 K1958 K1963 K1968 K1973 K1978 K1983 K1988 K1993 K1998 K2003 K2008 K2013 K2018 K2033 K2038 K2043 K2048 K2053 K2058 K2063 K2068 K2073 K2078 K2084 K2089 K2094 K2100 K2105 K2110 K2115 K2120 K2125 K2130 K2135 K2140 K2145 K2150 K2155 K2160 K2165 K2170 K2175 K2180 K2185 K2190 K2195 K2200 K2205 K2210 K2215 K2220 K2225 K2230 K2235 K2240 K2245 K2250 K2255 K2260 K2265 K2270 K2275 K2280 K2285 K2290 K2295 K2300 K2305 K2310 K2315 K2320 K2325 K2330 K2335 K2340 K2345 K2350 K2355 K2360 K2365 K2370 K2375 K2380 K2385 K2390 K2395 K2400 K2405 K2410 K2415 K2420 K2425 K2430 K2435 K2440 K2445 K2450 K2455 K2460 K2465 K2470 K2475 K2480 K2485"/>
    <dataValidation allowBlank="1" showInputMessage="1" showErrorMessage="1" promptTitle="Benefit #2-- Payment by Check" prompt="Since benefit #2 was paid by check, this box contains an x." sqref="K16 K20 K25 K30 K35 K40 K45 K50 K55 K60 K65 K70 K75 K80 K85 K90 K95 K100 K105 K110 K115 K120 K125 K130 K135 K140 K145 K150 K155 K160 K165 K170 K175 K180 K185 K190 K195 K200 K205 K210 K215 K220 K225 K230 K235 K240 K245 K250 K255 K260 K265 K270 K275 K280 K285 K290 K295 K300 K305 K310 K315 K320 K325 K330 K335 K340 K345 K350 K355 K360 K365 K370 K375 K380 K385 K390 K395 K400 K405 K410 K415 K420 K425 K430 K435 K440 K445 K450 K455 K460 K465 K470 K475 K480 K485 K490 K495 K500 K505 K510 K515 K520 K525 K530 K535 K540 K545 K550 K555 K560 K565 K570 K575 K580 K585 K590 K595 K600 K605 K610 K615 K620 K626 K631 K636 K641 K646 K651 K656 K661 K666 K671 K676 K681 K686 K691 K696 K701 K706 K711 K716 K721 K726 K731 K736 K741 K746 K751 K756 K761 K766 K771 K776 K781 K786 K791 K796 K801 K806 K811 K816 K821 K826 K831 K836 K841 K846 K851 K856 K861 K866 K871 K876 K881 K886 K891 K896 K901 K906 K911 K916 K921 K926 K931 K936 K941 K946 K951 K956 K961 K966 K971 K976 K982 K987 K992 K997 K1002 K1007 K1012 K1017 K1022 K1027 K1032 K1037 K1042 K1047 K1052 K1057 K1062 K1067 K1072 K1077 K1082 K1087 K1092 K1097 K1102 K1107 K1112 K1117 K1122 K1127 K1132 K1137 K1142 K1147 K1152 K1157 K1162 K1167 K1172 K1177 K1182 K1187 K1192 K1197 K1202 K1207 K1212 K1217 K1222 K1227 K1232 K1237 K1242 K1247 K1252 K1257 K1262 K1267 K1272 K1277 K1282 K1287 K1292 K1297 K1302 K1307 K1312 K1317 K1322 K1327 K1332 K1337 K1342 K1347 K1352 K1357 K1362 K1367 K1372 K1377 K1382 K1387 K1392 K1397 K1402 K1407 K1412 K1417 K1422 K1427 K1432 K1437 K1442 K1447 K1452 K1457 K1462 K1467 K2027 K2022 K1472 K1477 K1482 K1487 K1492 K1497 K1502 K1507 K1512 K1517 K1522 K1527 K1532 K1537 K1542 K1547 K1552 K1557 K1562 K1567 K1572 K1577 K1582 K1587 K1592 K1597 K1602 K1607 K1612 K1617 K1622 K1627 K1632 K1637 K1642 K1647 K1652 K1657 K1662 K1667 K1672 K1677 K1682 K1687 K1692 K1697 K1702 K1707 K1712 K1717 K1722 K1727 K1732 K1737 K1742 K1747 K1752 K1757 K1762 K1767 K1772 K1777 K1782 K1787 K1792 K1797 K1802 K1807 K1812 K1817 K1822 K1827 K1832 K1837 K1842 K1847 K1852 K1857 K1862 K1867 K1872 K1877 K1882 K1887 K1892 K1897 K1902 K1907 K1912 K1917 K1922 K1927 K1932 K1937 K1942 K1947 K1952 K1957 K1962 K1967 K1972 K1977 K1982 K1987 K1992 K1997 K2002 K2007 K2012 K2017 K2032 K2037 K2042 K2047 K2052 K2057 K2062 K2067 K2072 K2077 K2082:K2083 K2088 K2093 K2098:K2099 K2104 K2109 K2114 K2119 K2124 K2129 K2134 K2139 K2144 K2149 K2154 K2159 K2164 K2169 K2174 K2179 K2184 K2189 K2194 K2199 K2204 K2209 K2214 K2219 K2224 K2229 K2234 K2239 K2244 K2249 K2254 K2259 K2264 K2269 K2274 K2279 K2284 K2289 K2294 K2299 K2304 K2309 K2314 K2319 K2324 K2329 K2334 K2339 K2344 K2349 K2354 K2359 K2364 K2369 K2374 K2379 K2384 K2389 K2394 K2399 K2404 K2409 K2414 K2419 K2424 K2429 K2434 K2439 K2444 K2449 K2454 K2459 K2464 K2469 K2474 K2479 K2484"/>
    <dataValidation allowBlank="1" showInputMessage="1" showErrorMessage="1" promptTitle="Benefit #3 Description Example" prompt="Benefit #3 description is listed here" sqref="J17 J22:K22 J21 J27:K27 J26 J32:K32 J31 J37:K37 J36 J42:K42 J41 J47:K47 J46 J52:K52 J51 J57:K57 J56 J62:K62 J61 J67:K67 J66 J72:K72 J71 J77:K77 J76 J82:K82 J81 J87:K87 J86 J92:K92 J91 J97:K97 J96 J102:K102 J101 J107:K107 J106 J112:K112 J111 J117:K117 J116 J122:K122 J121 J127:K127 J126 J132:K132 J131 J137:K137 J136 J142:K142 J141 J147:K147 J146 J152:K152 J151 J157:K157 J156 J162:K162 J161 J167:K167 J166 J172:K172 J171 J177:K177 J176 J182:K182 J181 J187:K187 J186 J192:K192 J191 J197:K197 J196 J202:K202 J201 J207:K207 J206 J212:K212 J211 J217:K217 J216 J222:K222 J221 J227:K227 J226 J232:K232 J231 J237:K237 J236 J242:K242 J241 J247:K247 J246 J252:K252 J251 J257:K257 J256 J262:K262 J261 J267:K267 J266 J272:K272 J271 J277:K277 J276 J282:K282 J281 J287:K287 J286 J292:K292 J291 J297:K297 J296 J302:K302 J301 J307:K307 J306 J312:K312 J311 J317:K317 J316 J322:K322 J321 J327:K327 J326 J332:K332 J331 J337:K337 J336 J342:K342 J341 J347:K347 J346 J352:K352 J351 J357:K357 J356 J362:K362 J361 J367:K367 J366 J372:K372 J371 J377:K377 J376 J382:K382 J381 J387:K387 J386 J392:K392 J391 J397:K397 J396 J402:K402 J401 J407:K407 J406 J412:K412 J411 J417:K417 J416 J422:K422 J421 J427:K427 J426 J432:K432 J431 J437:K437 J436 J442:K442 J441 J447:K447 J446 J452:K452 J451 J457:K457 J456 J462:K462 J461 J467:K467 J466 J472:K472 J471 J477:K477 J476 J482:K482 J481 J487:K487 J486 J492:K492 J491 J497:K497 J496 J501 J507:K507 J506 J512:K512 J511 J517:K517 J516 J522:K522 J521 J527:K527 J526 J532:K532 J531 K587 J536:J537 J542:K542 J541 J547:K547 J546 J552:K552 J551 J557:K557 J556 J562:K562 J561 J567:K567 J566 J572:K572 J571 J577:K577 J576 K502 J581 J586 J592:K592 J591 J597:K597 J596 J602:K602 J601 J607:K607 J606 J612:K612 J611 J617:K617 J616 J621 J628:K628 J627 J633:K633 J632 J638:K638 J637 J643:K643 J642 J648:K648 J647 J653:K653 J652 J658:K658 J657 J663:K663 J662 J668:K668 J667 J673:K673 J672 J678:K678 J677 J683:K683 J682 J688:K688 J687 J693:K693 J692 J698:K698 J697 J703:K703 J702 J708:K708 J707 J713:K713 J712 J718:K718 J717 J723:K723 J722 J728:K728 J727 J733:K733 J732 J738:K738 J737 J743:K743 J742 J748:K748 J747 J753:K753 J752 J758:K758 J757 J763:K763 J762 J768:K768 J767 J773:K773 J772 J778:K778 J777 J783:K783 J782 J788:K788 J787 J793:K793 J792 J798:K798 J797 J803:K803 J802 J808:K808 J807 J813:K813 J812 J818:K818 J817 J823:K823 J822 J828:K828 J827 J833:K833 J832 J838:K838 J837 J843:K843 J842 J848:K848 J847 J853:K853 J852 J858:K858 J857 J863:K863 J862 J868:K868 J867 J873:K873 J872 J878:K878 J877 J883:K883 J882 J888:K888 J887 J893:K893 J892 J898:K898 J897 J903:K903 J902 J908:K908 J907 J913:K913 J912 J918:K918 J917 J923:K923 J922 J928:K928 J927 J933:K933 J932 K537 J582:K582 J938:K938 J937 J943:K943 J942 J948:K948 J947 J953:K953 J952 J958:K958 J957 J963:K963 J962 J968:K968 J967 J973:K973 J972 J979:K979 J977:J978 J984:K984 J983 J989:K989 J988 J994:K994 J993 J999:K999 J998 J1004:K1004 J1003 J1009:K1009 J1008 J1014:K1014 J1013 J1019:K1019 J1018 J1024:K1024 J1023 J1029:K1029 J1028 J1034:K1034 J1033 J1039:K1039 J1038 J1044:K1044 J1043 J1049:K1049 J1048 J1054:K1054 J1053 J1059:K1059 J1058 J1064:K1064 J1063 J1069:K1069 J1068 J1074:K1074 J1073 J1079:K1079 J1078 J1084:K1084 J1083 J1089:K1089 J1088 J1094:K1094 J1093 J1099:K1099 J1098 J1104:K1104 J1103 J1109:K1109 J1108 J1114:K1114 J1113 J1119:K1119 J1118 J1124:K1124 J1123 J1129:K1129 J1128 J1134:K1134 J1133 J1139:K1139 J1138 J1144:K1144 J1143 J1149:K1149 J1148 J1154:K1154 J1153 J1159:K1159 J1158 J1164:K1164 J1163 J1169:K1169 J1168 J1174:K1174 J1173 J1179:K1179 J1178 J1184:K1184 J1183 J1189:K1189 J1188 J1194:K1194 J1193 J1199:K1199 J1198 J1204:K1204 J1203 J1209:K1209 J1208 J1214:K1214 J1213 J1219:K1219 J1218 J1224:K1224 J1223 J1229:K1229 J1228 J1234:K1234 J1233 J1239:K1239 J1238 J1244:K1244 J1243 J1249:K1249 J1248 J1254:K1254 J1253 J1259:K1259 J1258 J1264:K1264 J1263 J1269:K1269 J1268 J1274:K1274 J1273 J1279:K1279 J1278 J1284:K1284 J1283 J1289:K1289 J1288 J1294:K1294 J1293 J1299:K1299 J1298 J1304:K1304 J1303 J1309:K1309 J1308 J1314:K1314 J1313 J1319:K1319 J1318 J1324:K1324 J1323 J1329:K1329 J1328 J1334:K1334 J1333 J1339:K1339 J1338 J1344:K1344 J1343 J1349:K1349 J1348 J1354:K1354 J1353 J1359:K1359 J1358 J1364:K1364 J1363 J1369:K1369 J1368 J1374:K1374 J1373 J1379:K1379 J1378 J1384:K1384 J1383 J1389:K1389 J1388 J1394:K1394 J1393 J1399:K1399 J1398 J1404:K1404 J1403 J1409:K1409 J1408 J1414:K1414 J1413 J1419:K1419 J1418 J1424:K1424 J1423 J1429:K1429 J1428 J1434:K1434 J1433 J1439:K1439 J1438 J1444:K1444 J1443 J1449:K1449 J1448 J1454:K1454 J1453 J1459:K1459 J1458 J1464:K1464 J1463 J1469:K1469 J1468 J2029:K2029 J2024:K2024 J2023 J1474:K1474 J1473 J1479:K1479 J1478 J1484:K1484 J1483 J1489:K1489 J1488 J1494:K1494 J1493 J1499:K1499 J1498 J1504:K1504 J1503 J1509:K1509 J1508 J1514:K1514 J1513 J1519:K1519 J1518 J1524:K1524 J1523 J1529:K1529 J1528 J1534:K1534 J1533 J1539:K1539 J1538 J1544:K1544 J1543 J1549:K1549 J1548 J1554:K1554 J1553 J1559:K1559 J1558 J1564:K1564 J1563 J1569:K1569 J1568 J1574:K1574 J1573 J1579:K1579 J1578 J1584:K1584 J1583 J1589:K1589 J1588 J1594:K1594 J1593 J1599:K1599 J1598 J1604:K1604 J1603 J1609:K1609 J1608 J1614:K1614 J1613 J1619:K1619 J1618 J1624:K1624 J1623 J1629:K1629 J1628 J1634:K1634 J1633 J1639:K1639 J1638 J1644:K1644 J1643 J1649:K1649 J1648 J1654:K1654 J1653 J1659:K1659 J1658 J1664:K1664 J1663 J1669:K1669 J1668 J1674:K1674 J1673 J1679:K1679 J1678 J1684:K1684 J1683 J1689:K1689 J1688 J1694:K1694 J1693 J1699:K1699 J1698 J1704:K1704 J1703 J1709:K1709 J1708 J1714:K1714 J1713 J1719:K1719 J1718 J1724:K1724 J1723 J1729:K1729 J1728 J1734:K1734 J1733 J1739:K1739 J1738 J1744:K1744 J1743 J1749:K1749 J1748 J1754:K1754 J1753 J1759:K1759 J1758 J1764:K1764 J1763 J1769:K1769 J1768 J1774:K1774 J1773 J1779:K1779 J1778 J1784:K1784 J1783 J1789:K1789 J1788 J1794:K1794 J1793 J1799:K1799 J1798 J1804:K1804 J1803 J1809:K1809 J1808 J1814:K1814 J1813 J1819:K1819 J1818 J1824:K1824 J1823 J1829:K1829 J1828 J1834:K1834 J1833 J1839:K1839 J1838 J1844:K1844 J1843 J1849:K1849 J1848 J1854:K1854 J1853 J1859:K1859 J1858 J1864:K1864 J1863 J1869:K1869 J1868 J1874:K1874 J1873 J1879:K1879 J1878 J1884:K1884 J1883 J1889:K1889 J1888 J1894:K1894 J1893 J1899:K1899 J1898 J1904:K1904 J1903 J1909:K1909 J1908 J1914:K1914 J1913 J1919:K1919 J1918 J1924:K1924 J1923 J1929:K1929 J1928 J1934:K1934 J1933 J1939:K1939 J1938 J1944:K1944 J1943 J1949:K1949 J1948 J1954:K1954 J1953 J1959:K1959 J1958 J1964:K1964 J1963 J1969:K1969 J1968 J1974:K1974 J1973 J1979:K1979 J1978 J1984:K1984 J1983 J1989:K1989 J1988 J1994:K1994 J1993 J1999:K1999 J1998 J2004:K2004 J2003 J2009:K2009 J2008 J2014:K2014 J2013 J2019:K2019 J2018 J2028 J2034:K2034 J2033 J2039:K2039 J2038 J2044:K2044 J2043 J2049:K2049 J2048 J2054:K2054 J2053 J2064:K2064 J2063 J2069:K2069 J2068 J2074:K2074 J2073 J2079:K2079 J2078 J2085:K2085 J2084 J2090:K2090 J2089 J2095:K2095 J2094 J2101:K2101 J2100 J2106:K2106 J2105 J2111:K2111 J2110 J2116:K2116 J2115 J2121:K2121 J2120 J2126:K2126 J2125 J2131:K2131 J2130 J2136:K2136 J2135 J2141:K2141 J2140 J2146:K2146 J2145 J2151:K2151 J2150 J2156:K2156 J2155 J2161:K2161 J2160 J2166:K2166 J2165 J2171:K2171 J2170 J2176:K2176 J2175 J2181:K2181 J2180 J2186:K2186 J2185 J2191:K2191 J2190 J2196:K2196 J2195 J2201:K2201 J2200 J2206:K2206 J2205 J2211:K2211 J2210 J2216:K2216 J2215 J2221:K2221 J2220 J2226:K2226 J2225 J2231:K2231 J2230 J2236:K2236 J2235 J2241:K2241 J2240 J2246:K2246 J2245 J2251:K2251 J2250 J2256:K2256 J2255 J2261:K2261 J2260 J2266:K2266 J2265 J2271:K2271 J2270 J2276:K2276 J2275 J2281:K2281 J2280 J2286:K2286 J2285 J2291:K2291 J2290 J2296:K2296 J2295 J2301:K2301 J2300 J2306:K2306 J2305 J2311:K2311 J2310 J2316:K2316 J2315 J2321:K2321 J2320 J2326:K2326 J2325 J2331:K2331 J2330 J2336:K2336 J2335 J2341:K2341 J2340 J2346:K2346 J2345 J2351:K2351 J2350 J2356:K2356 J2355 J2361:K2361 J2360 J2366:K2366 J2365 J2371:K2371 J2370 J2376:K2376 J2375 J2381:K2381 J2380 J2386:K2386 J2385 J2391:K2391 J2390 J2396:K2396 J2395 J2401:K2401 J2400 J2406:K2406 J2405 J2411:K2411 J2410 J2416:K2416 J2415 J2421:K2421 J2420 J2426:K2426 J2425 J2431:K2431 J2430 J2436:K2436 J2435 J2441:K2441 J2440 J2446:K2446 J2445 J2451:K2451 J2450 J2456:K2456 J2455 J2461:K2461 J2460 J2466:K2466 J2465 J2471:K2471 J2470 J2476:K2476 J2475 J2481:K2481 J2480 J2486:K2486 J2485 J2059:K2059 J2058 J622:K623"/>
    <dataValidation allowBlank="1" showInputMessage="1" showErrorMessage="1" promptTitle="Benefit #2 Description Example" prompt="Benefit #2 description is listed here" sqref="J16 J20 J25 J30 J35 J40 J45 J50 J55 J60 J65 J70 J75 J80 J85 J90 J95 J100 J105 J110 J115 J120 J125 J130 J135 J140 J145 J150 J155 J160 J165 J170 J175 J180 J185 J190 J195 J200 J205 J210 J215 J220 J225 J230 J235 J240 J245 J250 J255 J260 J265 J270 J275 J280 J285 J290 J295 J300 J305 J310 J315 J320 J325 J330 J335 J340 J345 J350 J355 J360 J365 J370 J375 J380 J385 J390 J395 J400 J405 J410 J415 J420 J425 J430 J435 J440 J445 J450 J455 J460 J465 J470 J475 J480 J485 J490 J495 J500 J505 J510 J515 J520 J525 J530 J535 J540 J545 J550 J555 J560 J565 J570 J575 J580 J585 J590 J595 J600 J605 J610 J615 J620 J626 J631 J636 J641 J646 J651 J656 J661 J666 J671 J676 J681 J686 J691 J696 J701 J706 J711 J716 J721 J726 J731 J736 J741 J746 J751 J756 J761 J766 J771 J776 J781 J786 J791 J796 J801 J806 J811 J816 J821 J826 J831 J836 J841 J846 J851 J856 J861 J866 J871 J876 J881 J886 J891 J896 J901 J906 J911 J916 J921 J926 J931 J936 J941 J946 J951 J956 J961 J966 J971 J976 J982 J987 J992 J997 J1002 J1007 J1012 J1017 J1022 J1027 J1032 J1037 J1042 J1047 J1052 J1057 J1062 J1067 J1072 J1077 J1082 J1087 J1092 J1097 J1102 J1107 J1112 J1117 J1122 J1127 J1132 J1137 J1142 J1147 J1152 J1157 J1162 J1167 J1172 J1177 J1182 J1187 J1192 J1197 J1202 J1207 J1212 J1217 J1222 J1227 J1232 J1237 J1242 J1247 J1252 J1257 J1262 J1267 J1272 J1277 J1282 J1287 J1292 J1297 J1302 J1307 J1312 J1317 J1322 J1327 J1332 J1337 J1342 J1347 J1352 J1357 J1362 J1367 J1372 J1377 J1382 J1387 J1392 J1397 J1402 J1407 J1412 J1417 J1422 J1427 J1432 J1437 J1442 J1447 J1452 J1457 J1462 J1467 J2027 J2022 J1472 J1477 J1482 J1487 J1492 J1497 J1502 J1507 J1512 J1517 J1522 J1527 J1532 J1537 J1542 J1547 J1552 J1557 J1562 J1567 J1572 J1577 J1582 J1587 J1592 J1597 J1602 J1607 J1612 J1617 J1622 J1627 J1632 J1637 J1642 J1647 J1652 J1657 J1662 J1667 J1672 J1677 J1682 J1687 J1692 J1697 J1702 J1707 J1712 J1717 J1722 J1727 J1732 J1737 J1742 J1747 J1752 J1757 J1762 J1767 J1772 J1777 J1782 J1787 J1792 J1797 J1802 J1807 J1812 J1817 J1822 J1827 J1832 J1837 J1842 J1847 J1852 J1857 J1862 J1867 J1872 J1877 J1882 J1887 J1892 J1897 J1902 J1907 J1912 J1917 J1922 J1927 J1932 J1937 J1942 J1947 J1952 J1957 J1962 J1967 J1972 J1977 J1982 J1987 J1992 J1997 J2002 J2007 J2012 J2017 J2032 J2037 J2042 J2047 J2052 J2057 J2062 J2067 J2072 J2077 J2082:J2083 J2088 J2093 J2098:J2099 J2104 J2109 J2114 J2119 J2124 J2129 J2134 J2139 J2144 J2149 J2154 J2159 J2164 J2169 J2174 J2179 J2184 J2189 J2194 J2199 J2204 J2209 J2214 J2219 J2224 J2229 J2234 J2239 J2244 J2249 J2254 J2259 J2264 J2269 J2274 J2279 J2284 J2289 J2294 J2299 J2304 J2309 J2314 J2319 J2324 J2329 J2334 J2339 J2344 J2349 J2354 J2359 J2364 J2369 J2374 J2379 J2384 J2389 J2394 J2399 J2404 J2409 J2414 J2419 J2424 J2429 J2434 J2439 J2444 J2449 J2454 J2459 J2464 J2469 J2474 J2479 J2484"/>
    <dataValidation allowBlank="1" showInputMessage="1" showErrorMessage="1" promptTitle="Benefit #1 Total Amount Example" prompt="The total amount of Benefit #1 is entered here." sqref="M15 M19 M24 M29 M34 M39 M44 M49 M54 M59 M64 M69 M74 M79 M84 M89 M94 M99 M104 M109 M114 M119 M124 M129 M134 M139 M144 M149 M154 M159 M164 M169 M174 M179 M184 M189 M194 M199 M204 M209 M214 M219 M224 M229 M234 M239 M244 M249 M254 M259 M264 M269 M274 M279 M284 M289 M294 M299 M304 M309 M314 M319 M324 M329 M334 M339 M344 M349 M354 M359 M364 M369 M374 M379 M384 M389 M394 M399 M404 M409 M414 M419 M424 M429 M434 M439 M444 M449 M454 M459 M464 M469 M474 M479 M484 M489 M494 M499 M504 M509 M514 M519 M524 M534 M539 M544 M549 M554 M559 M564 M569 M574 M579 M584 M589 M594 M599 M604 M609 M614 M619 M625 M630 M635 M640 M645 M650 M655 M660 M665 M670 M675 M680 M685 M690 M695 M700 M705 M710 M715 M720 M725 M730 M735 M740 M745 M750 M755 M760 M765 M770 M775 M780 M785 M790 M795 M800 M805 M810 M815 M820 M825 M830 M835 M840 M845 M850 M855 M860 M865 M870 M875 M880 M885 M890 M895 M900 M905 M910 M915 M920 M925 M930 M529 M935 M940 M945 M950 M955 M960 M965 M970 M975 M981 M986 M991 M996 M1001 M1006 M1011 M1016 M1021 M1026 M1031 M1036 M1041 M1046 M1051 M1056 M1061 M1066 M1071 M1076 M1081 M1086 M1091 M1096 M1101 M1106 M1111 M1116 M1121 M1126 M1131 M1136 M1141 M1146 M1151 M1156 M1161 M1166 M1171 M1176 M1181 M1186 M1191 M1196 M1201 M1206 M1211 M1216 M1221 M1226 M1231 M1236 M1241 M1246 M1251 M1256 M1261 M1266 M1271 M1276 M1281 M1286 M1291 M1296 M1301 M1306 M1311 M1316 M1321 M1326 M1331 M1336 M1341 M1346 M1351 M1356 M1361 M1366 M1371 M1376 M1381 M1386 M1391 M1396 M1401 M1406 M1411 M1416 M1421 M1426 M1431 M1436 M1441 M1446 M1451 M1456 M1461 M1466 M2021 M1471 M1476 M1481 M1486 M1491 M1496 M1501 M1506 M1511 M1516 M1521 M1526 M1531 M1536 M1541 M1546 M1551 M1556 M1561 M1566 M1571 M1576 M1581 M1586 M1591 M1596 M1601 M1606 M1611 M1616 M1621 M1626 M1631 M1636 M1641 M1646 M1651 M1656 M1661 M1666 M1671 M1676 M1681 M1686 M1691 M1696 M1701 M1706 M1711 M1716 M1721 M1726 M1731 M1736 M1741 M1746 M1751 M1756 M1761 M1766 M1771 M1776 M1781 M1786 M1791 M1796 M1801 M1806 M1811 M1816 M1821 M1826 M1831 M1836 M1841 M1846 M1851 M1856 M1861 M1866 M1871 M1876 M1881 M1886 M1891 M1896 M1901 M1906 M1911 M1916 M1921 M1926 M1931 M1936 M1941 M1946 M1951 M1956 M1961 M1966 M1971 M1976 M1981 M1986 M1991 M1996 M2001 M2006 M2011 M2016 M2026 M2031 M2036 M2041 M2046 M2051 M2056 M2061 M2066 M2071 M2076 M2081 M2087 M2092 M2097 M2103 M2108 M2113 M2118 M2123 M2128 M2133 M2138 M2143 M2148 M2153 M2158 M2163 M2168 M2173 M2178 M2183 M2188 M2193 M2198 M2203 M2208 M2213 M2218 M2223 M2228 M2233 M2238 M2243 M2248 M2253 M2258 M2263 M2268 M2273 M2278 M2283 M2288 M2293 M2298 M2303 M2308 M2313 M2318 M2323 M2328 M2333 M2338 M2343 M2348 M2353 M2358 M2363 M2368 M2373 M2378 M2383 M2388 M2393 M2398 M2403 M2408 M2413 M2418 M2423 M2428 M2433 M2438 M2443 M2448 M2453 M2458 M2463 M2468 M2473 M2478 M2483"/>
    <dataValidation allowBlank="1" showInputMessage="1" showErrorMessage="1" promptTitle="Benefit #1-- Payment in-kind" prompt="Since the payment type for benefit #1 was in-kind, this box contains an x." sqref="L15 L19 L24 L29 L34 L39 L44 L49 L54 L59 L64 L69 L74 L79 L84 L89 L94 L99 L104 L109 L114 L119 L124 L129 L134 L139 L144 L149 L154 L159 L164 L169 L174 L179 L184 L189 L194 L199 L204 L209 L214 L219 L224 L229 L234 L239 L244 L249 L254 L259 L264 L269 L274 L279 L284 L289 L294 L299 L304 L309 L314 L319 L324 L329 L334 L339 L344 L349 L354 L359 L364 L369 L374 L379 L384 L389 L394 L399 L404 L409 L414 L419 L424 L429 L434 L439 L444 L449 L454 L459 L464 L469 L474 L479 L484 L489 L494 L499 L504 L509 L514 L519 L524 L529 L534 L539 L544 L549 L554 L559 L564 L569 L574 L579 L584 L589 L594 L599 L604 L609 L614 L619 L625 L630 L635 L640 L645 L650 L655 L660 L665 L670 L675 L680 L685 L690 L695 L700 L705 L710 L715 L720 L725 L730 L735 L740 L745 L750 L755 L760 L765 L770 L775 L780 L785 L790 L795 L800 L805 L810 L815 L820 L825 L830 L835 L840 L845 L850 L855 L860 L865 L870 L875 L880 L885 L890 L895 L900 L905 L910 L915 L920 L925 L930 L935 L940 L945 L950 L955 L960 L965 L970 L975 L981 L986 L991 L996 L1001 L1006 L1011 L1016 L1021 L1026 L1031 L1036 L1041 L1046 L1051 L1056 L1061 L1066 L1071 L1076 L1081 L1086 L1091 L1096 L1101 L1106 L1111 L1116 L1121 L1126 L1131 L1136 L1141 L1146 L1151 L1156 L1161 L1166 L1171 L1176 L1181 L1186 L1191 L1196 L1201 L1206 L1211 L1216 L1221 L1226 L1231 L1236 L1241 L1246 L1251 L1256 L1261 L1266 L1271 L1276 L1281 L1286 L1291 L1296 L1301 L1306 L1311 L1316 L1321 L1326 L1331 L1336 L1341 L1346 L1351 L1356 L1361 L1366 L1371 L1376 L1381 L1386 L1391 L1396 L1401 L1406 L1411 L1416 L1421 L1426 L1431 L1436 L1441 L1446 L1451 L1456 L1461 L1466 L2026 L2021 L1471 L1476 L1481 L1486 L1491 L1496 L1501 L1506 L1511 L1516 L1521 L1526 L1531 L1536 L1541 L1546 L1551 L1556 L1561 L1566 L1571 L1576 L1581 L1586 L1591 L1596 L1601 L1606 L1611 L1616 L1621 L1626 L1631 L1636 L1641 L1646 L1651 L1656 L1661 L1666 L1671 L1676 L1681 L1686 L1691 L1696 L1701 L1706 L1711 L1716 L1721 L1726 L1731 L1736 L1741 L1746 L1751 L1756 L1761 L1766 L1771 L1776 L1781 L1786 L1791 L1796 L1801 L1806 L1811 L1816 L1821 L1826 L1831 L1836 L1841 L1846 L1851 L1856 L1861 L1866 L1871 L1876 L1881 L1886 L1891 L1896 L1901 L1906 L1911 L1916 L1921 L1926 L1931 L1936 L1941 L1946 L1951 L1956 L1961 L1966 L1971 L1976 L1981 L1986 L1991 L1996 L2001 L2006 L2011 L2016 L2031 L2036 L2041 L2046 L2051 L2056 L2061 L2066 L2071 L2076 L2081 L2087 L2092 L2097 L2103 L2108 L2113 L2118 L2123 L2128 L2133 L2138 L2143 L2148 L2153 L2158 L2163 L2168 L2173 L2178 L2183 L2188 L2193 L2198 L2203 L2208 L2213 L2218 L2223 L2228 L2233 L2238 L2243 L2248 L2253 L2258 L2263 L2268 L2273 L2278 L2283 L2288 L2293 L2298 L2303 L2308 L2313 L2318 L2323 L2328 L2333 L2338 L2343 L2348 L2353 L2358 L2363 L2368 L2373 L2378 L2383 L2388 L2393 L2398 L2403 L2408 L2413 L2418 L2423 L2428 L2433 L2438 L2443 L2448 L2453 L2458 L2463 L2468 L2473 L2478 L2483"/>
    <dataValidation allowBlank="1" showInputMessage="1" showErrorMessage="1" promptTitle="Benefit #1--Payment by Check" prompt="If payment type for benefit #1 was by check, this box would contain an x." sqref="K15 K19 K24 K29 K34 K39 K44 K49 K54 K59 K64 K69 K74 K79 K84 K89 K94 K99 K104 K109 K114 K119 K124 K129 K134 K139 K144 K149 K154 K159 K164 K169 K174 K179 K184 K189 K194 K199 K204 K209 K214 K219 K224 K229 K234 K239 K244 K249 K254 K259 K264 K269 K274 K279 K284 K289 K294 K299 K304 K309 K314 K319 K324 K329 K334 K339 K344 K349 K354 K359 K364 K369 K374 K379 K384 K389 K394 K399 K404 K409 K414 K419 K424 K429 K434 K439 K444 K449 K454 K459 K464 K469 K474 K479 K484 K489 K494 K499 K504 K509 K514 K519 K524 K529 K534 K539 K544 K549 K554 K559 K564 K569 K574 K579 K584 K589 K594 K599 K604 K609 K614 K619 K625 K630 K635 K640 K645 K650 K655 K660 K665 K670 K675 K680 K685 K690 K695 K700 K705 K710 K715 K720 K725 K730 K735 K740 K745 K750 K755 K760 K765 K770 K775 K780 K785 K790 K795 K800 K805 K810 K815 K820 K825 K830 K835 K840 K845 K850 K855 K860 K865 K870 K875 K880 K885 K890 K895 K900 K905 K910 K915 K920 K925 K930 K935 K940 K945 K950 K955 K960 K965 K970 K975 K981 K986 K991 K996 K1001 K1006 K1011 K1016 K1021 K1026 K1031 K1036 K1041 K1046 K1051 K1056 K1061 K1066 K1071 K1076 K1081 K1086 K1091 K1096 K1101 K1106 K1111 K1116 K1121 K1126 K1131 K1136 K1141 K1146 K1151 K1156 K1161 K1166 K1171 K1176 K1181 K1186 K1191 K1196 K1201 K1206 K1211 K1216 K1221 K1226 K1231 K1236 K1241 K1246 K1251 K1256 K1261 K1266 K1271 K1276 K1281 K1286 K1291 K1296 K1301 K1306 K1311 K1316 K1321 K1326 K1331 K1336 K1341 K1346 K1351 K1356 K1361 K1366 K1371 K1376 K1381 K1386 K1391 K1396 K1401 K1406 K1411 K1416 K1421 K1426 K1431 K1436 K1441 K1446 K1451 K1456 K1461 K1466 K2026 K2021 K1471 K1476 K1481 K1486 K1491 K1496 K1501 K1506 K1511 K1516 K1521 K1526 K1531 K1536 K1541 K1546 K1551 K1556 K1561 K1566 K1571 K1576 K1581 K1586 K1591 K1596 K1601 K1606 K1611 K1616 K1621 K1626 K1631 K1636 K1641 K1646 K1651 K1656 K1661 K1666 K1671 K1676 K1681 K1686 K1691 K1696 K1701 K1706 K1711 K1716 K1721 K1726 K1731 K1736 K1741 K1746 K1751 K1756 K1761 K1766 K1771 K1776 K1781 K1786 K1791 K1796 K1801 K1806 K1811 K1816 K1821 K1826 K1831 K1836 K1841 K1846 K1851 K1856 K1861 K1866 K1871 K1876 K1881 K1886 K1891 K1896 K1901 K1906 K1911 K1916 K1921 K1926 K1931 K1936 K1941 K1946 K1951 K1956 K1961 K1966 K1971 K1976 K1981 K1986 K1991 K1996 K2001 K2006 K2011 K2016 K2031 K2036 K2041 K2046 K2051 K2056 K2061 K2066 K2071 K2076 K2081 K2087 K2092 K2097 K2103 K2108 K2113 K2118 K2123 K2128 K2133 K2138 K2143 K2148 K2153 K2158 K2163 K2168 K2173 K2178 K2183 K2188 K2193 K2198 K2203 K2208 K2213 K2218 K2223 K2228 K2233 K2238 K2243 K2248 K2253 K2258 K2263 K2268 K2273 K2278 K2283 K2288 K2293 K2298 K2303 K2308 K2313 K2318 K2323 K2328 K2333 K2338 K2343 K2348 K2353 K2358 K2363 K2368 K2373 K2378 K2383 K2388 K2393 K2398 K2403 K2408 K2413 K2418 K2423 K2428 K2433 K2438 K2443 K2448 K2453 K2458 K2463 K2468 K2473 K2478 K2483"/>
    <dataValidation allowBlank="1" showInputMessage="1" showErrorMessage="1" promptTitle="Benefit#1 Description Example" prompt="Benefit Description for Entry #1 is listed here." sqref="J15 J19 J24 J29 J34 J39 J44 J49 J54 J59 J64 J69 J74 J79 J84 J89 J94 J99 J104 J109 J114 J119 J124 J129 J134 J139 J144 J149 J154 J159 J164 J169 J174 J179 J184 J189 J194 J199 J204 J209 J214 J219 J224 J229 J234 J239 J244 J249 J254 J259 J264 J269 J274 J279 J284 J289 J294 J299 J304 J309 J314 J319 J324 J329 J334 J339 J344 J349 J354 J359 J364 J369 J374 J379 J384 J389 J394 J399 J404 J409 J414 J419 J424 J429 J434 J439 J444 J449 J454 J459 J464 J469 J474 J479 J484 J489 J494 J499 J504 J509 J514 J519 J524 J529 J534 J539 J544 J549 J554 J559 J564 J569 J574 J579 J584 J589 J594 J599 J604 J609 J614 J619 J625 J630 J635 J640 J645 J650 J655 J660 J665 J670 J675 J680 J685 J690 J695 J700 J705 J710 J715 J720 J725 J730 J735 J740 J745 J750 J755 J760 J765 J770 J775 J780 J785 J790 J795 J800 J805 J810 J815 J820 J825 J830 J835 J840 J845 J850 J855 J860 J865 J870 J875 J880 J885 J890 J895 J900 J905 J910 J915 J920 J925 J930 J935 J940 J945 J950 J955 J960 J965 J970 J975 J981 J986 J991 J996 J1001 J1006 J1011 J1016 J1021 J1026 J1031 J1036 J1041 J1046 J1051 J1056 J1061 J1066 J1071 J1076 J1081 J1086 J1091 J1096 J1101 J1106 J1111 J1116 J1121 J1126 J1131 J1136 J1141 J1146 J1151 J1156 J1161 J1166 J1171 J1176 J1181 J1186 J1191 J1196 J1201 J1206 J1211 J1216 J1221 J1226 J1231 J1236 J1241 J1246 J1251 J1256 J1261 J1266 J1271 J1276 J1281 J1286 J1291 J1296 J1301 J1306 J1311 J1316 J1321 J1326 J1331 J1336 J1341 J1346 J1351 J1356 J1361 J1366 J1371 J1376 J1381 J1386 J1391 J1396 J1401 J1406 J1411 J1416 J1421 J1426 J1431 J1436 J1441 J1446 J1451 J1456 J1461 J1466 J2026 J2021 J1471 J1476 J1481 J1486 J1491 J1496 J1501 J1506 J1511 J1516 J1521 J1526 J1531 J1536 J1541 J1546 J1551 J1556 J1561 J1566 J1571 J1576 J1581 J1586 J1591 J1596 J1601 J1606 J1611 J1616 J1621 J1626 J1631 J1636 J1641 J1646 J1651 J1656 J1661 J1666 J1671 J1676 J1681 J1686 J1691 J1696 J1701 J1706 J1711 J1716 J1721 J1726 J1731 J1736 J1741 J1746 J1751 J1756 J1761 J1766 J1771 J1776 J1781 J1786 J1791 J1796 J1801 J1806 J1811 J1816 J1821 J1826 J1831 J1836 J1841 J1846 J1851 J1856 J1861 J1866 J1871 J1876 J1881 J1886 J1891 J1896 J1901 J1906 J1911 J1916 J1921 J1926 J1931 J1936 J1941 J1946 J1951 J1956 J1961 J1966 J1971 J1976 J1981 J1986 J1991 J1996 J2001 J2006 J2011 J2016 J2031 J2036 J2041 J2046 J2051 J2056 J2061 J2066 J2071 J2076 J2081 J2087 J2092 J2097 J2103 J2108 J2113 J2118 J2123 J2128 J2133 J2138 J2143 J2148 J2153 J2158 J2163 J2168 J2173 J2178 J2183 J2188 J2193 J2198 J2203 J2208 J2213 J2218 J2223 J2228 J2233 J2238 J2243 J2248 J2253 J2258 J2263 J2268 J2273 J2278 J2283 J2288 J2293 J2298 J2303 J2308 J2313 J2318 J2323 J2328 J2333 J2338 J2343 J2348 J2353 J2358 J2363 J2368 J2373 J2378 J2383 J2388 J2393 J2398 J2403 J2408 J2413 J2418 J2423 J2428 J2433 J2438 J2443 J2448 J2453 J2458 J2463 J2468 J2473 J2478 J2483"/>
    <dataValidation allowBlank="1" showInputMessage="1" showErrorMessage="1" promptTitle="Benefit Source" prompt="List the benefit source here." sqref="G15:I15 G17:I17 G19:I19 G22:I22 G24:I24 G27:I27 G29:I29 G32:I32 G34:I34 G37:I37 G39:I39 G42:I42 G44:I44 G47:I47 G49:I49 G52:I52 G54:I54 G57:I57 G59:I59 G62:I62 G64:I64 G67:I67 G69:I69 G72:I72 G74:I74 G77:I77 G79:I79 G82:I82 G84:I84 G87:I87 G89:I89 G92:I92 G94:I94 G97:I97 G99:I99 G102:I102 G104:I104 G107:I107 G109:I109 G112:I112 G114:I114 G117:I117 G119:I119 G122:I122 G124:I124 G127:I127 G129:I129 G132:I132 G134:I134 G137:I137 G139:I139 G142:I142 G144:I144 G147:I147 G149:I149 G152:I152 G154:I154 G157:I157 G159:I159 G162:I162 G164:I164 G167:I167 G169:I169 G172:I172 G174:I174 G177:I177 G179:I179 G182:I182 G184:I184 G187:I187 G189:I189 G192:I192 G194:I194 G197:I197 G199:I199 G202:I202 G204:I204 G207:I207 G209:I209 G212:I212 G214:I214 G217:I217 G219:I219 G222:I222 G224:I224 G227:I227 G229:I229 G232:I232 G234:I234 G237:I237 G239:I239 G242:I242 G244:I244 G247:I247 G249:I249 G252:I252 G254:I254 G257:I257 G259:I259 G262:I262 G264:I264 G267:I267 G269:I269 G272:I272 G274:I274 G277:I277 G279:I279 G282:I282 G284:I284 G287:I287 G289:I289 G292:I292 G294:I294 G297:I297 G299:I299 G302:I302 G304:I304 G307:I307 G309:I309 G312:I312 G314:I314 G317:I317 G319:I319 G322:I322 G324:I324 G327:I327 G329:I329 G332:I332 G334:I334 G337:I337 G339:I339 G342:I342 G344:I344 G347:I347 G349:I349 G352:I352 G354:I354 G357:I357 G359:I359 G362:I362 G364:I364 G367:I367 G369:I369 G372:I372 G374:I374 G377:I377 G379:I379 G382:I382 G384:I384 G387:I387 G389:I389 G392:I392 G394:I394 G397:I397 G399:I399 G402:I402 G404:I404 G407:I407 G409:I409 G412:I412 G414:I414 G417:I417 G419:I419 G422:I422 G424:I424 G427:I427 G429:I429 G432:I432 G434:I434 G437:I437 G439:I439 G442:I442 G444:I444 G447:I447 G449:I449 G452:I452 G454:I454 G457:I457 G459:I459 G462:I462 G464:I464 G467:I467 G469:I469 G472:I472 G474:I474 G477:I477 G479:I479 G482:I482 G484:I484 G487:I487 G489:I489 G492:I492 G494:I494 G497:I497 G499:I499 G502:I502 G504:I504 G507:I507 G509:I509 G512:I512 G514:I514 G517:I517 G519:I519 G522:I522 G524:I524 G527:I527 G529:I529 G532:I532 G534:I534 G537:I537 G539:I539 G542:I542 G544:I544 G547:I547 G549:I549 G552:I552 G554:I554 G557:I557 G559:I559 G562:I562 G564:I564 G567:I567 G569:I569 G572:I572 G574:I574 G577:I577 G579:I579 G583:I583 G585:I585 G588:I588 G590:I590 G593:I593 G595:I595 G598:I598 G600:I600 G603:I603 G605:I605 G608:I608 G610:I610 G613:I613 G615:I615 G618:I618 G620:I620 G623:I623 G625:I625 G628:I628 G630:I630 G633:I633 G635:I635 G638:I638 G640:I640 G643:I643 G645:I645 G648:I648 G650:I650 G653:I653 G655:I655 G658:I658 G660:I660 G663:I663 G665:I665 G668:I668 G670:I670 G673:I673 G675:I675 G678:I678 G680:I680 G683:I683 G685:I685 G688:I688 G690:I690 G693:I693 G695:I695 G698:I698 G700:I700 G703:I703 G705:I705 G708:I708 G710:I710 G713:I713 G715:I715 G718:I718 G720:I720 G723:I723 G725:I725 G728:I728 G730:I730 G733:I733 G735:I735 G738:I738 G740:I740 G743:I743 G745:I745 G748:I748 G750:I750 G753:I753 G755:I755 G758:I758 G760:I760 G763:I763 G765:I765 G768:I768 G770:I770 G773:I773 G775:I775 G778:I778 G780:I780 G783:I783 G785:I785 G788:I788 G790:I790 G793:I793 G795:I795 G798:I798 G800:I800 G803:I803 G805:I805 G808:I808 G810:I810 G813:I813 G815:I815 G818:I818 G820:I820 G823:I823 G825:I825 G828:I828 G830:I830 G833:I833 G835:I835 G838:I838 G840:I840 G843:I843 G845:I845 G848:I848 G850:I850 G853:I853 G855:I855 G858:I858 G860:I860 G863:I863 G865:I865 G868:I868 G870:I870 G873:I873 G875:I875 G878:I878 G880:I880 G883:I883 G885:I885 G888:I888 G890:I890 G893:I893 G895:I895 G898:I898 G900:I900 G903:I903 G905:I905 G908:I908 G910:I910 G913:I913 G915:I915 G918:I918 G920:I920 G923:I923 G925:I925 G928:I928 G930:I930 G933:I933 G935:I935 G938:I938 G940:I940 G943:I943 G945:I945 G948:I948 G950:I950 G953:I953 G955:I955 G958:I958 G960:I960 G963:I963 G965:I965 G968:I968 G970:I970 G973:I973 G975:I975 G979:I979 G981:I981 G984:I984 G986:I986 G989:I989 G991:I991 G994:I994 G996:I996 G999:I999 G1001:I1001 G1004:I1004 G1006:I1006 G1009:I1009 G1011:I1011 G1014:I1014 G1016:I1016 G1019:I1019 G1021:I1021 G1024:I1024 G1026:I1026 G1029:I1029 G1031:I1031 G1034:I1034 G1036:I1036 G1039:I1039 G1041:I1041 G1044:I1044 G1046:I1046 G1049:I1049 G1051:I1051 G1054:I1054 G1056:I1056 G1059:I1059 G1061:I1061 G1064:I1064 G1066:I1066 G1069:I1069 G1071:I1071 G1074:I1074 G1076:I1076 G1079:I1079 G1081:I1081 G1084:I1084 G1086:I1086 G1089:I1089 G1091:I1091 G1094:I1094 G1096:I1096 G1099:I1099 G1101:I1101 G1104:I1104 G1106:I1106 G1109:I1109 G1111:I1111 G1114:I1114 G1116:I1116 G1119:I1119 G1121:I1121 G1124:I1124 G1126:I1126 G1129:I1129 G1131:I1131 G1134:I1134 G1136:I1136 G1139:I1139 G1141:I1141 G1144:I1144 G1146:I1146 G1149:I1149 G1151:I1151 G1154:I1154 G1156:I1156 G1159:I1159 G1161:I1161 G1164:I1164 G1166:I1166 G1169:I1169 G1171:I1171 G1174:I1174 G1176:I1176 G1179:I1179 G1181:I1181 G1184:I1184 G1186:I1186 G1189:I1189 G1191:I1191 G1194:I1194 G1196:I1196 G1199:I1199 G1201:I1201 G1204:I1204 G1206:I1206 G1209:I1209 G1211:I1211 G1214:I1214 G1216:I1216 G1219:I1219 G1221:I1221 G1224:I1224 G1226:I1226 G1229:I1229 G1231:I1231 G1234:I1234 G1236:I1236 G1239:I1239 G1241:I1241 G1244:I1244 G1246:I1246 G1249:I1249 G1251:I1251 G1254:I1254 G1256:I1256 G1259:I1259 G1261:I1261 G1264:I1264 G1266:I1266 G1269:I1269 G1271:I1271 G1274:I1274 G1276:I1276 G1279:I1279 G1281:I1281 G1284:I1284 G1286:I1286 G1289:I1289 G1291:I1291 G1294:I1294 G1296:I1296 G1299:I1299 G1301:I1301 G1304:I1304 G1306:I1306 G1309:I1309 G1311:I1311 G1314:I1314 G1316:I1316 G1319:I1319 G1321:I1321 G1324:I1324 G1326:I1326 G1329:I1329 G1331:I1331 G1334:I1334 G1336:I1336 G1339:I1339 G1341:I1341 G1344:I1344 G1346:I1346 G1349:I1349 G1351:I1351 G1354:I1354 G1356:I1356 G1359:I1359 G1361:I1361 G1364:I1364 G1366:I1366 G1369:I1369 G1371:I1371 G1374:I1374 G1376:I1376 G1379:I1379 G1381:I1381 G1384:I1384 G1386:I1386 G1389:I1389 G1391:I1391 G1394:I1394 G1396:I1396 G1399:I1399 G1401:I1401 G1404:I1404 G1406:I1406 G1409:I1409 G1411:I1411 G1414:I1414 G1416:I1416 G1419:I1419 G1421:I1421 G1424:I1424 G1426:I1426 G1429:I1429 G1431:I1431 G1434:I1434 G1436:I1436 G1439:I1439 G1441:I1441 G1444:I1444 G1446:I1446 G1449:I1449 G1451:I1451 G1454:I1454 G1456:I1456 G1459:I1459 G1461:I1461 G1464:I1464 G1466:I1466 G1469:I1469 G2026:I2026 G2029:I2029 G2021:I2021 G2024:I2024 G1471:I1471 G1474:I1474 G1476:I1476 G1479:I1479 G1481:I1481 G1484:I1484 G1486:I1486 G1489:I1489 G1491:I1491 G1494:I1494 G1496:I1496 G1499:I1499 G1501:I1501 G1504:I1504 G1506:I1506 G1509:I1509 G1511:I1511 G1514:I1514 G1516:I1516 G1519:I1519 G1521:I1521 G1524:I1524 G1526:I1526 G1529:I1529 G1531:I1531 G1534:I1534 G1536:I1536 G1539:I1539 G1541:I1541 G1544:I1544 G1546:I1546 G1549:I1549 G1551:I1551 G1554:I1554 G1556:I1556 G1559:I1559 G1561:I1561 G1564:I1564 G1566:I1566 G1569:I1569 G1571:I1571 G1574:I1574 G1576:I1576 G1579:I1579 G1581:I1581 G1584:I1584 G1586:I1586 G1589:I1589 G1591:I1591 G1594:I1594 G1596:I1596 G1599:I1599 G1601:I1601 G1604:I1604 G1606:I1606 G1609:I1609 G1611:I1611 G1614:I1614 G1616:I1616 G1619:I1619 G1621:I1621 G1624:I1624 G1626:I1626 G1629:I1629 G1631:I1631 G1634:I1634 G1636:I1636 G1639:I1639 G1641:I1641 G1644:I1644 G1646:I1646 G1649:I1649 G1651:I1651 G1654:I1654 G1656:I1656 G1659:I1659 G1661:I1661 G1664:I1664 G1666:I1666 G1669:I1669 G1671:I1671 G1674:I1674 G1676:I1676 G1679:I1679 G1681:I1681 G1684:I1684 G1686:I1686 G1689:I1689 G1691:I1691 G1694:I1694 G1696:I1696 G1699:I1699 G1701:I1701 G1704:I1704 G1706:I1706 G1709:I1709 G1711:I1711 G1714:I1714 G1716:I1716 G1719:I1719 G1721:I1721 G1724:I1724 G1726:I1726 G1729:I1729 G1731:I1731 G1734:I1734 G1736:I1736 G1739:I1739 G1741:I1741 G1744:I1744 G1746:I1746 G1749:I1749 G1751:I1751 G1754:I1754 G1756:I1756 G1759:I1759 G1761:I1761 G1764:I1764 G1766:I1766 G1769:I1769 G1771:I1771 G1774:I1774 G1776:I1776 G1779:I1779 G1781:I1781 G1784:I1784 G1786:I1786 G1789:I1789 G1791:I1791 G1794:I1794 G1796:I1796 G1799:I1799 G1801:I1801 G1804:I1804 G1806:I1806 G1809:I1809 G1811:I1811 G1814:I1814 G1816:I1816 G1819:I1819 G1821:I1821 G1824:I1824 G1826:I1826 G1829:I1829 G1831:I1831 G1834:I1834 G1836:I1836 G1839:I1839 G1841:I1841 G1844:I1844 G1846:I1846 G1849:I1849 G1851:I1851 G1854:I1854 G1856:I1856 G1859:I1859 G1861:I1861 G1864:I1864 G1866:I1866 G1869:I1869 G1871:I1871 G1874:I1874 G1876:I1876 G1879:I1879 G1881:I1881 G1884:I1884 G1886:I1886 G1889:I1889 G1891:I1891 G1894:I1894 G1896:I1896 G1899:I1899 G1901:I1901 G1904:I1904 G1906:I1906 G1909:I1909 G1911:I1911 G1914:I1914 G1916:I1916 G1919:I1919 G1921:I1921 G1924:I1924 G1926:I1926 G1929:I1929 G1931:I1931 G1934:I1934 G1936:I1936 G1939:I1939 G1941:I1941 G1944:I1944 G1946:I1946 G1949:I1949 G1951:I1951 G1954:I1954 G1956:I1956 G1959:I1959 G1961:I1961 G1964:I1964 G1966:I1966 G1969:I1969 G1971:I1971 G1974:I1974 G1976:I1976 G1979:I1979 G1981:I1981 G1984:I1984 G1986:I1986 G1989:I1989 G1991:I1991 G1994:I1994 G1996:I1996 G1999:I1999 G2001:I2001 G2004:I2004 G2006:I2006 G2009:I2009 G2011:I2011 G2014:I2014 G2016:I2016 G2019:I2019 G2031:I2031 G2034:I2034 G2036:I2036 G2039:I2039 G2041:I2041 G2044:I2044 G2046:I2046 G2049:I2049 G2051:I2051 G2054:I2054 G2056:I2056 G2059:I2059 G2061:I2061 G2064:I2064 G2066:I2066 G2069:I2069 G2071:I2071 G2074:I2074 G2076:I2076 G2079:I2079 G2081:I2081 G2085:I2085 G2087:I2087 G2090:I2090 G2092:I2092 G2095:I2095 G2097:I2097 G2101:I2101 G2103:I2103 G2106:I2106 G2108:I2108 G2111:I2111 G2113:I2113 G2116:I2116 G2118:I2118 G2121:I2121 G2123:I2123 G2126:I2126 G2128:I2128 G2131:I2131 G2133:I2133 G2136:I2136 G2138:I2138 G2141:I2141 G2143:I2143 G2146:I2146 G2148:I2148 G2151:I2151 G2153:I2153 G2156:I2156 G2158:I2158 G2161:I2161 G2163:I2163 G2166:I2166 G2168:I2168 G2171:I2171 G2173:I2173 G2176:I2176 G2178:I2178 G2181:I2181 G2183:I2183 G2186:I2186 G2188:I2188 G2191:I2191 G2193:I2193 G2196:I2196 G2198:I2198 G2201:I2201 G2203:I2203 G2206:I2206 G2208:I2208 G2211:I2211 G2213:I2213 G2216:I2216 G2218:I2218 G2221:I2221 G2223:I2223 G2226:I2226 G2228:I2228 G2231:I2231 G2233:I2233 G2236:I2236 G2238:I2238 G2241:I2241 G2243:I2243 G2246:I2246 G2248:I2248 G2251:I2251 G2253:I2253 G2256:I2256 G2258:I2258 G2261:I2261 G2263:I2263 G2266:I2266 G2268:I2268 G2271:I2271 G2273:I2273 G2276:I2276 G2278:I2278 G2281:I2281 G2283:I2283 G2286:I2286 G2288:I2288 G2291:I2291 G2293:I2293 G2296:I2296 G2298:I2298 G2301:I2301 G2303:I2303 G2306:I2306 G2308:I2308 G2311:I2311 G2313:I2313 G2316:I2316 G2318:I2318 G2321:I2321 G2323:I2323 G2326:I2326 G2328:I2328 G2331:I2331 G2333:I2333 G2336:I2336 G2338:I2338 G2341:I2341 G2343:I2343 G2346:I2346 G2348:I2348 G2351:I2351 G2353:I2353 G2356:I2356 G2358:I2358 G2361:I2361 G2363:I2363 G2366:I2366 G2368:I2368 G2371:I2371 G2373:I2373 G2376:I2376 G2378:I2378 G2381:I2381 G2383:I2383 G2386:I2386 G2388:I2388 G2391:I2391 G2393:I2393 G2396:I2396 G2398:I2398 G2401:I2401 G2403:I2403 G2406:I2406 G2408:I2408 G2411:I2411 G2413:I2413 G2416:I2416 G2418:I2418 G2421:I2421 G2423:I2423 G2426:I2426 G2428:I2428 G2431:I2431 G2433:I2433 G2436:I2436 G2438:I2438 G2441:I2441 G2443:I2443 G2446:I2446 G2448:I2448 G2451:I2451 G2453:I2453 G2456:I2456 G2458:I2458 G2461:I2461 G2463:I2463 G2466:I2466 G2468:I2468 G2471:I2471 G2473:I2473 G2476:I2476 G2478:I2478 G2481:I2481 G2483:I2483 G2486:I2486"/>
  </dataValidations>
  <hyperlinks>
    <hyperlink ref="D11" r:id="rId1"/>
  </hyperlinks>
  <pageMargins left="0.7" right="0.7" top="0" bottom="0.25" header="0.3" footer="0.3"/>
  <pageSetup fitToHeight="0" orientation="landscape" blackAndWhite="1"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4" sqref="E24"/>
    </sheetView>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33"/>
  <sheetViews>
    <sheetView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3" s="101" customFormat="1" ht="4.5" customHeight="1"/>
    <row r="2" spans="1:13" s="101" customFormat="1" ht="60" customHeight="1">
      <c r="A2" s="102"/>
      <c r="B2" s="814" t="s">
        <v>134</v>
      </c>
      <c r="C2" s="814"/>
      <c r="D2" s="814"/>
      <c r="E2" s="814"/>
      <c r="F2" s="814"/>
      <c r="G2" s="814"/>
      <c r="H2" s="814"/>
      <c r="I2" s="814"/>
      <c r="J2" s="814"/>
      <c r="K2" s="814"/>
      <c r="L2" s="814"/>
    </row>
    <row r="3" spans="1:13" s="101" customFormat="1" ht="18" customHeight="1">
      <c r="A3" s="815"/>
      <c r="B3" s="816" t="s">
        <v>90</v>
      </c>
      <c r="C3" s="816"/>
      <c r="D3" s="816"/>
      <c r="E3" s="816"/>
      <c r="F3" s="816"/>
      <c r="G3" s="816"/>
      <c r="H3" s="816"/>
      <c r="I3" s="816"/>
      <c r="J3" s="103" t="s">
        <v>19</v>
      </c>
      <c r="K3" s="103" t="s">
        <v>9</v>
      </c>
      <c r="L3" s="103" t="s">
        <v>18</v>
      </c>
    </row>
    <row r="4" spans="1:13" s="101" customFormat="1" ht="18" customHeight="1">
      <c r="A4" s="815"/>
      <c r="B4" s="816"/>
      <c r="C4" s="816"/>
      <c r="D4" s="816"/>
      <c r="E4" s="816"/>
      <c r="F4" s="816"/>
      <c r="G4" s="816"/>
      <c r="H4" s="816"/>
      <c r="I4" s="816"/>
      <c r="J4" s="104">
        <v>1</v>
      </c>
      <c r="K4" s="104">
        <v>1</v>
      </c>
      <c r="L4" s="105" t="s">
        <v>135</v>
      </c>
    </row>
    <row r="5" spans="1:13" s="101" customFormat="1" ht="24" customHeight="1">
      <c r="A5" s="815"/>
      <c r="B5" s="817" t="s">
        <v>136</v>
      </c>
      <c r="C5" s="817"/>
      <c r="D5" s="817"/>
      <c r="E5" s="817"/>
      <c r="F5" s="817"/>
      <c r="G5" s="817"/>
      <c r="H5" s="817"/>
      <c r="I5" s="817"/>
      <c r="J5" s="817"/>
      <c r="K5" s="817"/>
      <c r="L5" s="817"/>
    </row>
    <row r="6" spans="1:13" s="101" customFormat="1" ht="17.25" customHeight="1">
      <c r="A6" s="818"/>
      <c r="B6" s="106"/>
      <c r="C6" s="819" t="s">
        <v>91</v>
      </c>
      <c r="D6" s="819"/>
      <c r="E6" s="819"/>
      <c r="F6" s="820" t="s">
        <v>3</v>
      </c>
      <c r="G6" s="821" t="s">
        <v>137</v>
      </c>
      <c r="H6" s="107"/>
      <c r="I6" s="821" t="s">
        <v>138</v>
      </c>
      <c r="J6" s="822"/>
      <c r="K6" s="811" t="s">
        <v>139</v>
      </c>
      <c r="L6" s="811"/>
    </row>
    <row r="7" spans="1:13" s="101" customFormat="1" ht="18.75" customHeight="1">
      <c r="A7" s="818"/>
      <c r="B7" s="108"/>
      <c r="C7" s="812" t="s">
        <v>140</v>
      </c>
      <c r="D7" s="812"/>
      <c r="E7" s="812"/>
      <c r="F7" s="820"/>
      <c r="G7" s="821"/>
      <c r="H7" s="109"/>
      <c r="I7" s="821"/>
      <c r="J7" s="822"/>
      <c r="K7" s="811"/>
      <c r="L7" s="811"/>
    </row>
    <row r="8" spans="1:13" s="101" customFormat="1" ht="13.7" customHeight="1">
      <c r="A8" s="818"/>
      <c r="B8" s="110" t="s">
        <v>20</v>
      </c>
      <c r="C8" s="111" t="s">
        <v>133</v>
      </c>
      <c r="D8" s="111" t="s">
        <v>141</v>
      </c>
      <c r="E8" s="111"/>
      <c r="F8" s="820"/>
      <c r="G8" s="821"/>
      <c r="H8" s="112"/>
      <c r="I8" s="821"/>
      <c r="J8" s="822"/>
      <c r="K8" s="811"/>
      <c r="L8" s="811"/>
    </row>
    <row r="9" spans="1:13"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3" s="101" customFormat="1" ht="24" customHeight="1">
      <c r="A10" s="808">
        <v>1</v>
      </c>
      <c r="B10" s="110" t="s">
        <v>76</v>
      </c>
      <c r="C10" s="115" t="s">
        <v>78</v>
      </c>
      <c r="D10" s="115" t="s">
        <v>146</v>
      </c>
      <c r="E10" s="115" t="s">
        <v>147</v>
      </c>
      <c r="F10" s="809" t="s">
        <v>71</v>
      </c>
      <c r="G10" s="809"/>
      <c r="H10" s="805"/>
      <c r="I10" s="805"/>
      <c r="J10" s="805"/>
      <c r="K10" s="805"/>
      <c r="L10" s="805"/>
      <c r="M10" s="116"/>
    </row>
    <row r="11" spans="1:13" s="101" customFormat="1" ht="8.1" customHeight="1">
      <c r="A11" s="808"/>
      <c r="B11" s="803" t="s">
        <v>148</v>
      </c>
      <c r="C11" s="810" t="s">
        <v>149</v>
      </c>
      <c r="D11" s="807">
        <v>43746</v>
      </c>
      <c r="E11" s="803" t="s">
        <v>150</v>
      </c>
      <c r="F11" s="803" t="s">
        <v>151</v>
      </c>
      <c r="G11" s="803"/>
      <c r="H11" s="806" t="s">
        <v>152</v>
      </c>
      <c r="I11" s="806"/>
      <c r="J11" s="803" t="s">
        <v>153</v>
      </c>
      <c r="K11" s="803" t="s">
        <v>3</v>
      </c>
      <c r="L11" s="804">
        <v>417</v>
      </c>
    </row>
    <row r="12" spans="1:13" s="101" customFormat="1" ht="18.2" customHeight="1">
      <c r="A12" s="808"/>
      <c r="B12" s="803"/>
      <c r="C12" s="810"/>
      <c r="D12" s="807"/>
      <c r="E12" s="803"/>
      <c r="F12" s="803"/>
      <c r="G12" s="803"/>
      <c r="H12" s="806"/>
      <c r="I12" s="806"/>
      <c r="J12" s="803"/>
      <c r="K12" s="803"/>
      <c r="L12" s="804"/>
    </row>
    <row r="13" spans="1:13" s="101" customFormat="1" ht="408.95" customHeight="1">
      <c r="A13" s="808"/>
      <c r="B13" s="803"/>
      <c r="C13" s="810"/>
      <c r="D13" s="807"/>
      <c r="E13" s="803"/>
      <c r="F13" s="803"/>
      <c r="G13" s="803"/>
      <c r="H13" s="806" t="s">
        <v>154</v>
      </c>
      <c r="I13" s="806"/>
      <c r="J13" s="803" t="s">
        <v>153</v>
      </c>
      <c r="K13" s="803" t="s">
        <v>153</v>
      </c>
      <c r="L13" s="804">
        <v>0</v>
      </c>
    </row>
    <row r="14" spans="1:13" s="101" customFormat="1" ht="323.85000000000002" customHeight="1">
      <c r="A14" s="808"/>
      <c r="B14" s="803"/>
      <c r="C14" s="810"/>
      <c r="D14" s="807"/>
      <c r="E14" s="803"/>
      <c r="F14" s="803"/>
      <c r="G14" s="803"/>
      <c r="H14" s="806"/>
      <c r="I14" s="806"/>
      <c r="J14" s="803"/>
      <c r="K14" s="803"/>
      <c r="L14" s="804"/>
    </row>
    <row r="15" spans="1:13" s="101" customFormat="1" ht="24" customHeight="1">
      <c r="A15" s="808"/>
      <c r="B15" s="110" t="s">
        <v>77</v>
      </c>
      <c r="C15" s="115" t="s">
        <v>79</v>
      </c>
      <c r="D15" s="115" t="s">
        <v>155</v>
      </c>
      <c r="E15" s="115" t="s">
        <v>156</v>
      </c>
      <c r="F15" s="805"/>
      <c r="G15" s="805"/>
      <c r="H15" s="806" t="s">
        <v>157</v>
      </c>
      <c r="I15" s="806"/>
      <c r="J15" s="803" t="s">
        <v>153</v>
      </c>
      <c r="K15" s="803" t="s">
        <v>153</v>
      </c>
      <c r="L15" s="804">
        <v>0</v>
      </c>
    </row>
    <row r="16" spans="1:13" s="101" customFormat="1" ht="24" customHeight="1">
      <c r="A16" s="808"/>
      <c r="B16" s="117" t="s">
        <v>158</v>
      </c>
      <c r="C16" s="117" t="s">
        <v>151</v>
      </c>
      <c r="D16" s="118">
        <v>43751</v>
      </c>
      <c r="E16" s="117" t="s">
        <v>159</v>
      </c>
      <c r="F16" s="805"/>
      <c r="G16" s="805"/>
      <c r="H16" s="806"/>
      <c r="I16" s="806"/>
      <c r="J16" s="803"/>
      <c r="K16" s="803"/>
      <c r="L16" s="804"/>
    </row>
    <row r="17" spans="1:12" s="101" customFormat="1" ht="24" customHeight="1">
      <c r="A17" s="808">
        <v>2</v>
      </c>
      <c r="B17" s="110" t="s">
        <v>76</v>
      </c>
      <c r="C17" s="115" t="s">
        <v>78</v>
      </c>
      <c r="D17" s="115" t="s">
        <v>146</v>
      </c>
      <c r="E17" s="115" t="s">
        <v>147</v>
      </c>
      <c r="F17" s="809" t="s">
        <v>71</v>
      </c>
      <c r="G17" s="809"/>
      <c r="H17" s="805"/>
      <c r="I17" s="805"/>
      <c r="J17" s="805"/>
      <c r="K17" s="805"/>
      <c r="L17" s="805"/>
    </row>
    <row r="18" spans="1:12" s="101" customFormat="1" ht="26.25" customHeight="1">
      <c r="A18" s="808"/>
      <c r="B18" s="803" t="s">
        <v>160</v>
      </c>
      <c r="C18" s="810" t="s">
        <v>161</v>
      </c>
      <c r="D18" s="807">
        <v>43794</v>
      </c>
      <c r="E18" s="803" t="s">
        <v>162</v>
      </c>
      <c r="F18" s="803" t="s">
        <v>163</v>
      </c>
      <c r="G18" s="803"/>
      <c r="H18" s="806" t="s">
        <v>152</v>
      </c>
      <c r="I18" s="806"/>
      <c r="J18" s="117" t="s">
        <v>153</v>
      </c>
      <c r="K18" s="117" t="s">
        <v>3</v>
      </c>
      <c r="L18" s="119">
        <v>411</v>
      </c>
    </row>
    <row r="19" spans="1:12" s="101" customFormat="1" ht="408.95" customHeight="1">
      <c r="A19" s="808"/>
      <c r="B19" s="803"/>
      <c r="C19" s="810"/>
      <c r="D19" s="807"/>
      <c r="E19" s="803"/>
      <c r="F19" s="803"/>
      <c r="G19" s="803"/>
      <c r="H19" s="806" t="s">
        <v>154</v>
      </c>
      <c r="I19" s="806"/>
      <c r="J19" s="803" t="s">
        <v>153</v>
      </c>
      <c r="K19" s="803" t="s">
        <v>3</v>
      </c>
      <c r="L19" s="804">
        <v>3009.22</v>
      </c>
    </row>
    <row r="20" spans="1:12" s="101" customFormat="1" ht="61.35" customHeight="1">
      <c r="A20" s="808"/>
      <c r="B20" s="803"/>
      <c r="C20" s="810"/>
      <c r="D20" s="807"/>
      <c r="E20" s="803"/>
      <c r="F20" s="803"/>
      <c r="G20" s="803"/>
      <c r="H20" s="806"/>
      <c r="I20" s="806"/>
      <c r="J20" s="803"/>
      <c r="K20" s="803"/>
      <c r="L20" s="804"/>
    </row>
    <row r="21" spans="1:12" s="101" customFormat="1" ht="24" customHeight="1">
      <c r="A21" s="808"/>
      <c r="B21" s="110" t="s">
        <v>77</v>
      </c>
      <c r="C21" s="115" t="s">
        <v>79</v>
      </c>
      <c r="D21" s="115" t="s">
        <v>155</v>
      </c>
      <c r="E21" s="115" t="s">
        <v>156</v>
      </c>
      <c r="F21" s="805"/>
      <c r="G21" s="805"/>
      <c r="H21" s="806" t="s">
        <v>157</v>
      </c>
      <c r="I21" s="806"/>
      <c r="J21" s="803" t="s">
        <v>153</v>
      </c>
      <c r="K21" s="803" t="s">
        <v>153</v>
      </c>
      <c r="L21" s="804">
        <v>0</v>
      </c>
    </row>
    <row r="22" spans="1:12" s="101" customFormat="1" ht="24" customHeight="1">
      <c r="A22" s="808"/>
      <c r="B22" s="117" t="s">
        <v>164</v>
      </c>
      <c r="C22" s="117" t="s">
        <v>163</v>
      </c>
      <c r="D22" s="118">
        <v>43797</v>
      </c>
      <c r="E22" s="117" t="s">
        <v>165</v>
      </c>
      <c r="F22" s="805"/>
      <c r="G22" s="805"/>
      <c r="H22" s="806"/>
      <c r="I22" s="806"/>
      <c r="J22" s="803"/>
      <c r="K22" s="803"/>
      <c r="L22" s="804"/>
    </row>
    <row r="23" spans="1:12" s="101" customFormat="1" ht="24" customHeight="1">
      <c r="A23" s="808">
        <v>3</v>
      </c>
      <c r="B23" s="110" t="s">
        <v>76</v>
      </c>
      <c r="C23" s="115" t="s">
        <v>78</v>
      </c>
      <c r="D23" s="115" t="s">
        <v>146</v>
      </c>
      <c r="E23" s="115" t="s">
        <v>147</v>
      </c>
      <c r="F23" s="809" t="s">
        <v>71</v>
      </c>
      <c r="G23" s="809"/>
      <c r="H23" s="805"/>
      <c r="I23" s="805"/>
      <c r="J23" s="805"/>
      <c r="K23" s="805"/>
      <c r="L23" s="805"/>
    </row>
    <row r="24" spans="1:12" s="101" customFormat="1" ht="26.25" customHeight="1">
      <c r="A24" s="808"/>
      <c r="B24" s="803" t="s">
        <v>166</v>
      </c>
      <c r="C24" s="810" t="s">
        <v>167</v>
      </c>
      <c r="D24" s="807">
        <v>43760</v>
      </c>
      <c r="E24" s="803" t="s">
        <v>168</v>
      </c>
      <c r="F24" s="803" t="s">
        <v>169</v>
      </c>
      <c r="G24" s="803"/>
      <c r="H24" s="806" t="s">
        <v>152</v>
      </c>
      <c r="I24" s="806"/>
      <c r="J24" s="117" t="s">
        <v>153</v>
      </c>
      <c r="K24" s="117" t="s">
        <v>3</v>
      </c>
      <c r="L24" s="119">
        <v>760.63</v>
      </c>
    </row>
    <row r="25" spans="1:12" s="101" customFormat="1" ht="302.25" customHeight="1">
      <c r="A25" s="808"/>
      <c r="B25" s="803"/>
      <c r="C25" s="810"/>
      <c r="D25" s="807"/>
      <c r="E25" s="803"/>
      <c r="F25" s="803"/>
      <c r="G25" s="803"/>
      <c r="H25" s="806" t="s">
        <v>154</v>
      </c>
      <c r="I25" s="806"/>
      <c r="J25" s="117" t="s">
        <v>153</v>
      </c>
      <c r="K25" s="117" t="s">
        <v>3</v>
      </c>
      <c r="L25" s="119">
        <v>1546.53</v>
      </c>
    </row>
    <row r="26" spans="1:12" s="101" customFormat="1" ht="24" customHeight="1">
      <c r="A26" s="808"/>
      <c r="B26" s="110" t="s">
        <v>77</v>
      </c>
      <c r="C26" s="115" t="s">
        <v>79</v>
      </c>
      <c r="D26" s="115" t="s">
        <v>155</v>
      </c>
      <c r="E26" s="115" t="s">
        <v>156</v>
      </c>
      <c r="F26" s="805"/>
      <c r="G26" s="805"/>
      <c r="H26" s="806" t="s">
        <v>157</v>
      </c>
      <c r="I26" s="806"/>
      <c r="J26" s="803" t="s">
        <v>153</v>
      </c>
      <c r="K26" s="803" t="s">
        <v>3</v>
      </c>
      <c r="L26" s="804">
        <v>324</v>
      </c>
    </row>
    <row r="27" spans="1:12" s="101" customFormat="1" ht="34.5" customHeight="1">
      <c r="A27" s="808"/>
      <c r="B27" s="117" t="s">
        <v>170</v>
      </c>
      <c r="C27" s="117" t="s">
        <v>169</v>
      </c>
      <c r="D27" s="118">
        <v>43764</v>
      </c>
      <c r="E27" s="117" t="s">
        <v>171</v>
      </c>
      <c r="F27" s="805"/>
      <c r="G27" s="805"/>
      <c r="H27" s="806"/>
      <c r="I27" s="806"/>
      <c r="J27" s="803"/>
      <c r="K27" s="803"/>
      <c r="L27" s="804"/>
    </row>
    <row r="28" spans="1:12" s="101" customFormat="1" ht="24" customHeight="1">
      <c r="A28" s="808">
        <v>4</v>
      </c>
      <c r="B28" s="110" t="s">
        <v>76</v>
      </c>
      <c r="C28" s="115" t="s">
        <v>78</v>
      </c>
      <c r="D28" s="115" t="s">
        <v>146</v>
      </c>
      <c r="E28" s="115" t="s">
        <v>147</v>
      </c>
      <c r="F28" s="809" t="s">
        <v>71</v>
      </c>
      <c r="G28" s="809"/>
      <c r="H28" s="805"/>
      <c r="I28" s="805"/>
      <c r="J28" s="805"/>
      <c r="K28" s="805"/>
      <c r="L28" s="805"/>
    </row>
    <row r="29" spans="1:12" s="101" customFormat="1" ht="26.25" customHeight="1">
      <c r="A29" s="808"/>
      <c r="B29" s="803" t="s">
        <v>172</v>
      </c>
      <c r="C29" s="810" t="s">
        <v>173</v>
      </c>
      <c r="D29" s="807">
        <v>43756</v>
      </c>
      <c r="E29" s="803" t="s">
        <v>174</v>
      </c>
      <c r="F29" s="803" t="s">
        <v>175</v>
      </c>
      <c r="G29" s="803"/>
      <c r="H29" s="806" t="s">
        <v>152</v>
      </c>
      <c r="I29" s="806"/>
      <c r="J29" s="117" t="s">
        <v>153</v>
      </c>
      <c r="K29" s="117" t="s">
        <v>3</v>
      </c>
      <c r="L29" s="119">
        <v>520.98</v>
      </c>
    </row>
    <row r="30" spans="1:12" s="101" customFormat="1" ht="365.25" customHeight="1">
      <c r="A30" s="808"/>
      <c r="B30" s="803"/>
      <c r="C30" s="810"/>
      <c r="D30" s="807"/>
      <c r="E30" s="803"/>
      <c r="F30" s="803"/>
      <c r="G30" s="803"/>
      <c r="H30" s="806" t="s">
        <v>154</v>
      </c>
      <c r="I30" s="806"/>
      <c r="J30" s="117" t="s">
        <v>153</v>
      </c>
      <c r="K30" s="117" t="s">
        <v>3</v>
      </c>
      <c r="L30" s="119">
        <v>727.43</v>
      </c>
    </row>
    <row r="31" spans="1:12" s="101" customFormat="1" ht="24" customHeight="1">
      <c r="A31" s="808"/>
      <c r="B31" s="110" t="s">
        <v>77</v>
      </c>
      <c r="C31" s="115" t="s">
        <v>79</v>
      </c>
      <c r="D31" s="115" t="s">
        <v>155</v>
      </c>
      <c r="E31" s="115" t="s">
        <v>156</v>
      </c>
      <c r="F31" s="805"/>
      <c r="G31" s="805"/>
      <c r="H31" s="806" t="s">
        <v>157</v>
      </c>
      <c r="I31" s="806"/>
      <c r="J31" s="803" t="s">
        <v>153</v>
      </c>
      <c r="K31" s="803" t="s">
        <v>3</v>
      </c>
      <c r="L31" s="804">
        <v>313.40000000000003</v>
      </c>
    </row>
    <row r="32" spans="1:12" s="101" customFormat="1" ht="24" customHeight="1">
      <c r="A32" s="808"/>
      <c r="B32" s="117" t="s">
        <v>153</v>
      </c>
      <c r="C32" s="117" t="s">
        <v>175</v>
      </c>
      <c r="D32" s="118">
        <v>43762</v>
      </c>
      <c r="E32" s="117" t="s">
        <v>176</v>
      </c>
      <c r="F32" s="805"/>
      <c r="G32" s="805"/>
      <c r="H32" s="806"/>
      <c r="I32" s="806"/>
      <c r="J32" s="803"/>
      <c r="K32" s="803"/>
      <c r="L32" s="804"/>
    </row>
    <row r="33" spans="1:12" s="101" customFormat="1" ht="24" customHeight="1">
      <c r="A33" s="808">
        <v>5</v>
      </c>
      <c r="B33" s="110" t="s">
        <v>76</v>
      </c>
      <c r="C33" s="115" t="s">
        <v>78</v>
      </c>
      <c r="D33" s="115" t="s">
        <v>146</v>
      </c>
      <c r="E33" s="115" t="s">
        <v>147</v>
      </c>
      <c r="F33" s="809" t="s">
        <v>71</v>
      </c>
      <c r="G33" s="809"/>
      <c r="H33" s="805"/>
      <c r="I33" s="805"/>
      <c r="J33" s="805"/>
      <c r="K33" s="805"/>
      <c r="L33" s="805"/>
    </row>
    <row r="34" spans="1:12" s="101" customFormat="1" ht="26.25" customHeight="1">
      <c r="A34" s="808"/>
      <c r="B34" s="803" t="s">
        <v>177</v>
      </c>
      <c r="C34" s="810" t="s">
        <v>178</v>
      </c>
      <c r="D34" s="807">
        <v>43753</v>
      </c>
      <c r="E34" s="803" t="s">
        <v>179</v>
      </c>
      <c r="F34" s="803" t="s">
        <v>180</v>
      </c>
      <c r="G34" s="803"/>
      <c r="H34" s="806" t="s">
        <v>152</v>
      </c>
      <c r="I34" s="806"/>
      <c r="J34" s="117" t="s">
        <v>153</v>
      </c>
      <c r="K34" s="117" t="s">
        <v>3</v>
      </c>
      <c r="L34" s="119">
        <v>1562.92</v>
      </c>
    </row>
    <row r="35" spans="1:12" s="101" customFormat="1" ht="408.95" customHeight="1">
      <c r="A35" s="808"/>
      <c r="B35" s="803"/>
      <c r="C35" s="810"/>
      <c r="D35" s="807"/>
      <c r="E35" s="803"/>
      <c r="F35" s="803"/>
      <c r="G35" s="803"/>
      <c r="H35" s="806" t="s">
        <v>154</v>
      </c>
      <c r="I35" s="806"/>
      <c r="J35" s="803" t="s">
        <v>153</v>
      </c>
      <c r="K35" s="803" t="s">
        <v>3</v>
      </c>
      <c r="L35" s="804">
        <v>1321.08</v>
      </c>
    </row>
    <row r="36" spans="1:12" s="101" customFormat="1" ht="103.35" customHeight="1">
      <c r="A36" s="808"/>
      <c r="B36" s="803"/>
      <c r="C36" s="810"/>
      <c r="D36" s="807"/>
      <c r="E36" s="803"/>
      <c r="F36" s="803"/>
      <c r="G36" s="803"/>
      <c r="H36" s="806"/>
      <c r="I36" s="806"/>
      <c r="J36" s="803"/>
      <c r="K36" s="803"/>
      <c r="L36" s="804"/>
    </row>
    <row r="37" spans="1:12" s="101" customFormat="1" ht="24" customHeight="1">
      <c r="A37" s="808"/>
      <c r="B37" s="110" t="s">
        <v>77</v>
      </c>
      <c r="C37" s="115" t="s">
        <v>79</v>
      </c>
      <c r="D37" s="115" t="s">
        <v>155</v>
      </c>
      <c r="E37" s="115" t="s">
        <v>156</v>
      </c>
      <c r="F37" s="805"/>
      <c r="G37" s="805"/>
      <c r="H37" s="806" t="s">
        <v>157</v>
      </c>
      <c r="I37" s="806"/>
      <c r="J37" s="803" t="s">
        <v>153</v>
      </c>
      <c r="K37" s="803" t="s">
        <v>3</v>
      </c>
      <c r="L37" s="804">
        <v>719.77</v>
      </c>
    </row>
    <row r="38" spans="1:12" s="101" customFormat="1" ht="24" customHeight="1">
      <c r="A38" s="808"/>
      <c r="B38" s="117" t="s">
        <v>181</v>
      </c>
      <c r="C38" s="117" t="s">
        <v>180</v>
      </c>
      <c r="D38" s="118">
        <v>43758</v>
      </c>
      <c r="E38" s="117" t="s">
        <v>182</v>
      </c>
      <c r="F38" s="805"/>
      <c r="G38" s="805"/>
      <c r="H38" s="806"/>
      <c r="I38" s="806"/>
      <c r="J38" s="803"/>
      <c r="K38" s="803"/>
      <c r="L38" s="804"/>
    </row>
    <row r="39" spans="1:12" s="101" customFormat="1" ht="24" customHeight="1">
      <c r="A39" s="808">
        <v>6</v>
      </c>
      <c r="B39" s="110" t="s">
        <v>76</v>
      </c>
      <c r="C39" s="115" t="s">
        <v>78</v>
      </c>
      <c r="D39" s="115" t="s">
        <v>146</v>
      </c>
      <c r="E39" s="115" t="s">
        <v>147</v>
      </c>
      <c r="F39" s="809" t="s">
        <v>71</v>
      </c>
      <c r="G39" s="809"/>
      <c r="H39" s="805"/>
      <c r="I39" s="805"/>
      <c r="J39" s="805"/>
      <c r="K39" s="805"/>
      <c r="L39" s="805"/>
    </row>
    <row r="40" spans="1:12" s="101" customFormat="1" ht="26.25" customHeight="1">
      <c r="A40" s="808"/>
      <c r="B40" s="803" t="s">
        <v>183</v>
      </c>
      <c r="C40" s="810" t="s">
        <v>184</v>
      </c>
      <c r="D40" s="807">
        <v>43872</v>
      </c>
      <c r="E40" s="803" t="s">
        <v>185</v>
      </c>
      <c r="F40" s="803" t="s">
        <v>186</v>
      </c>
      <c r="G40" s="803"/>
      <c r="H40" s="806" t="s">
        <v>152</v>
      </c>
      <c r="I40" s="806"/>
      <c r="J40" s="117" t="s">
        <v>153</v>
      </c>
      <c r="K40" s="117" t="s">
        <v>3</v>
      </c>
      <c r="L40" s="119">
        <v>246.19</v>
      </c>
    </row>
    <row r="41" spans="1:12" s="101" customFormat="1" ht="323.25" customHeight="1">
      <c r="A41" s="808"/>
      <c r="B41" s="803"/>
      <c r="C41" s="810"/>
      <c r="D41" s="807"/>
      <c r="E41" s="803"/>
      <c r="F41" s="803"/>
      <c r="G41" s="803"/>
      <c r="H41" s="806" t="s">
        <v>154</v>
      </c>
      <c r="I41" s="806"/>
      <c r="J41" s="117" t="s">
        <v>153</v>
      </c>
      <c r="K41" s="117" t="s">
        <v>3</v>
      </c>
      <c r="L41" s="119">
        <v>200</v>
      </c>
    </row>
    <row r="42" spans="1:12" s="101" customFormat="1" ht="24" customHeight="1">
      <c r="A42" s="808"/>
      <c r="B42" s="110" t="s">
        <v>77</v>
      </c>
      <c r="C42" s="115" t="s">
        <v>79</v>
      </c>
      <c r="D42" s="115" t="s">
        <v>155</v>
      </c>
      <c r="E42" s="115" t="s">
        <v>156</v>
      </c>
      <c r="F42" s="805"/>
      <c r="G42" s="805"/>
      <c r="H42" s="806" t="s">
        <v>157</v>
      </c>
      <c r="I42" s="806"/>
      <c r="J42" s="803" t="s">
        <v>153</v>
      </c>
      <c r="K42" s="803" t="s">
        <v>3</v>
      </c>
      <c r="L42" s="804">
        <v>100</v>
      </c>
    </row>
    <row r="43" spans="1:12" s="101" customFormat="1" ht="34.5" customHeight="1">
      <c r="A43" s="808"/>
      <c r="B43" s="117" t="s">
        <v>187</v>
      </c>
      <c r="C43" s="117" t="s">
        <v>186</v>
      </c>
      <c r="D43" s="118">
        <v>43873</v>
      </c>
      <c r="E43" s="117" t="s">
        <v>188</v>
      </c>
      <c r="F43" s="805"/>
      <c r="G43" s="805"/>
      <c r="H43" s="806"/>
      <c r="I43" s="806"/>
      <c r="J43" s="803"/>
      <c r="K43" s="803"/>
      <c r="L43" s="804"/>
    </row>
    <row r="44" spans="1:12" s="101" customFormat="1" ht="24" customHeight="1">
      <c r="A44" s="808">
        <v>7</v>
      </c>
      <c r="B44" s="110" t="s">
        <v>76</v>
      </c>
      <c r="C44" s="115" t="s">
        <v>78</v>
      </c>
      <c r="D44" s="115" t="s">
        <v>146</v>
      </c>
      <c r="E44" s="115" t="s">
        <v>147</v>
      </c>
      <c r="F44" s="809" t="s">
        <v>71</v>
      </c>
      <c r="G44" s="809"/>
      <c r="H44" s="805"/>
      <c r="I44" s="805"/>
      <c r="J44" s="805"/>
      <c r="K44" s="805"/>
      <c r="L44" s="805"/>
    </row>
    <row r="45" spans="1:12" s="101" customFormat="1" ht="26.25" customHeight="1">
      <c r="A45" s="808"/>
      <c r="B45" s="803" t="s">
        <v>189</v>
      </c>
      <c r="C45" s="810" t="s">
        <v>190</v>
      </c>
      <c r="D45" s="807">
        <v>43871</v>
      </c>
      <c r="E45" s="803" t="s">
        <v>191</v>
      </c>
      <c r="F45" s="803" t="s">
        <v>192</v>
      </c>
      <c r="G45" s="803"/>
      <c r="H45" s="806" t="s">
        <v>152</v>
      </c>
      <c r="I45" s="806"/>
      <c r="J45" s="117" t="s">
        <v>153</v>
      </c>
      <c r="K45" s="117" t="s">
        <v>3</v>
      </c>
      <c r="L45" s="119">
        <v>916</v>
      </c>
    </row>
    <row r="46" spans="1:12" s="101" customFormat="1" ht="291.75" customHeight="1">
      <c r="A46" s="808"/>
      <c r="B46" s="803"/>
      <c r="C46" s="810"/>
      <c r="D46" s="807"/>
      <c r="E46" s="803"/>
      <c r="F46" s="803"/>
      <c r="G46" s="803"/>
      <c r="H46" s="806" t="s">
        <v>154</v>
      </c>
      <c r="I46" s="806"/>
      <c r="J46" s="117" t="s">
        <v>153</v>
      </c>
      <c r="K46" s="117" t="s">
        <v>3</v>
      </c>
      <c r="L46" s="119">
        <v>236.8</v>
      </c>
    </row>
    <row r="47" spans="1:12" s="101" customFormat="1" ht="24" customHeight="1">
      <c r="A47" s="808"/>
      <c r="B47" s="110" t="s">
        <v>77</v>
      </c>
      <c r="C47" s="115" t="s">
        <v>79</v>
      </c>
      <c r="D47" s="115" t="s">
        <v>155</v>
      </c>
      <c r="E47" s="115" t="s">
        <v>156</v>
      </c>
      <c r="F47" s="805"/>
      <c r="G47" s="805"/>
      <c r="H47" s="806" t="s">
        <v>157</v>
      </c>
      <c r="I47" s="806"/>
      <c r="J47" s="803" t="s">
        <v>153</v>
      </c>
      <c r="K47" s="803" t="s">
        <v>3</v>
      </c>
      <c r="L47" s="804">
        <v>120</v>
      </c>
    </row>
    <row r="48" spans="1:12" s="101" customFormat="1" ht="24" customHeight="1">
      <c r="A48" s="808"/>
      <c r="B48" s="117" t="s">
        <v>193</v>
      </c>
      <c r="C48" s="117" t="s">
        <v>192</v>
      </c>
      <c r="D48" s="118">
        <v>43874</v>
      </c>
      <c r="E48" s="117" t="s">
        <v>194</v>
      </c>
      <c r="F48" s="805"/>
      <c r="G48" s="805"/>
      <c r="H48" s="806"/>
      <c r="I48" s="806"/>
      <c r="J48" s="803"/>
      <c r="K48" s="803"/>
      <c r="L48" s="804"/>
    </row>
    <row r="49" spans="1:12" s="101" customFormat="1" ht="24" customHeight="1">
      <c r="A49" s="808">
        <v>8</v>
      </c>
      <c r="B49" s="110" t="s">
        <v>76</v>
      </c>
      <c r="C49" s="115" t="s">
        <v>78</v>
      </c>
      <c r="D49" s="115" t="s">
        <v>146</v>
      </c>
      <c r="E49" s="115" t="s">
        <v>147</v>
      </c>
      <c r="F49" s="809" t="s">
        <v>71</v>
      </c>
      <c r="G49" s="809"/>
      <c r="H49" s="805"/>
      <c r="I49" s="805"/>
      <c r="J49" s="805"/>
      <c r="K49" s="805"/>
      <c r="L49" s="805"/>
    </row>
    <row r="50" spans="1:12" s="101" customFormat="1" ht="26.25" customHeight="1">
      <c r="A50" s="808"/>
      <c r="B50" s="803" t="s">
        <v>195</v>
      </c>
      <c r="C50" s="810" t="s">
        <v>196</v>
      </c>
      <c r="D50" s="807">
        <v>43747</v>
      </c>
      <c r="E50" s="803" t="s">
        <v>197</v>
      </c>
      <c r="F50" s="803" t="s">
        <v>198</v>
      </c>
      <c r="G50" s="803"/>
      <c r="H50" s="806" t="s">
        <v>152</v>
      </c>
      <c r="I50" s="806"/>
      <c r="J50" s="117" t="s">
        <v>153</v>
      </c>
      <c r="K50" s="117" t="s">
        <v>3</v>
      </c>
      <c r="L50" s="119">
        <v>468</v>
      </c>
    </row>
    <row r="51" spans="1:12" s="101" customFormat="1" ht="218.25" customHeight="1">
      <c r="A51" s="808"/>
      <c r="B51" s="803"/>
      <c r="C51" s="810"/>
      <c r="D51" s="807"/>
      <c r="E51" s="803"/>
      <c r="F51" s="803"/>
      <c r="G51" s="803"/>
      <c r="H51" s="806" t="s">
        <v>154</v>
      </c>
      <c r="I51" s="806"/>
      <c r="J51" s="117" t="s">
        <v>153</v>
      </c>
      <c r="K51" s="117" t="s">
        <v>3</v>
      </c>
      <c r="L51" s="119">
        <v>706.63</v>
      </c>
    </row>
    <row r="52" spans="1:12" s="101" customFormat="1" ht="24" customHeight="1">
      <c r="A52" s="808"/>
      <c r="B52" s="110" t="s">
        <v>77</v>
      </c>
      <c r="C52" s="115" t="s">
        <v>79</v>
      </c>
      <c r="D52" s="115" t="s">
        <v>155</v>
      </c>
      <c r="E52" s="115" t="s">
        <v>156</v>
      </c>
      <c r="F52" s="805"/>
      <c r="G52" s="805"/>
      <c r="H52" s="806" t="s">
        <v>157</v>
      </c>
      <c r="I52" s="806"/>
      <c r="J52" s="803" t="s">
        <v>153</v>
      </c>
      <c r="K52" s="803" t="s">
        <v>3</v>
      </c>
      <c r="L52" s="804">
        <v>60</v>
      </c>
    </row>
    <row r="53" spans="1:12" s="101" customFormat="1" ht="24" customHeight="1">
      <c r="A53" s="808"/>
      <c r="B53" s="117" t="s">
        <v>158</v>
      </c>
      <c r="C53" s="117" t="s">
        <v>198</v>
      </c>
      <c r="D53" s="118">
        <v>43750</v>
      </c>
      <c r="E53" s="117" t="s">
        <v>199</v>
      </c>
      <c r="F53" s="805"/>
      <c r="G53" s="805"/>
      <c r="H53" s="806"/>
      <c r="I53" s="806"/>
      <c r="J53" s="803"/>
      <c r="K53" s="803"/>
      <c r="L53" s="804"/>
    </row>
    <row r="54" spans="1:12" s="101" customFormat="1" ht="24" customHeight="1">
      <c r="A54" s="808">
        <v>9</v>
      </c>
      <c r="B54" s="110" t="s">
        <v>76</v>
      </c>
      <c r="C54" s="115" t="s">
        <v>78</v>
      </c>
      <c r="D54" s="115" t="s">
        <v>146</v>
      </c>
      <c r="E54" s="115" t="s">
        <v>147</v>
      </c>
      <c r="F54" s="809" t="s">
        <v>71</v>
      </c>
      <c r="G54" s="809"/>
      <c r="H54" s="805"/>
      <c r="I54" s="805"/>
      <c r="J54" s="805"/>
      <c r="K54" s="805"/>
      <c r="L54" s="805"/>
    </row>
    <row r="55" spans="1:12" s="101" customFormat="1" ht="26.25" customHeight="1">
      <c r="A55" s="808"/>
      <c r="B55" s="803" t="s">
        <v>195</v>
      </c>
      <c r="C55" s="810" t="s">
        <v>200</v>
      </c>
      <c r="D55" s="807">
        <v>43772</v>
      </c>
      <c r="E55" s="803" t="s">
        <v>201</v>
      </c>
      <c r="F55" s="803" t="s">
        <v>202</v>
      </c>
      <c r="G55" s="803"/>
      <c r="H55" s="806" t="s">
        <v>152</v>
      </c>
      <c r="I55" s="806"/>
      <c r="J55" s="117" t="s">
        <v>153</v>
      </c>
      <c r="K55" s="117" t="s">
        <v>3</v>
      </c>
      <c r="L55" s="119">
        <v>555.20000000000005</v>
      </c>
    </row>
    <row r="56" spans="1:12" s="101" customFormat="1" ht="176.25" customHeight="1">
      <c r="A56" s="808"/>
      <c r="B56" s="803"/>
      <c r="C56" s="810"/>
      <c r="D56" s="807"/>
      <c r="E56" s="803"/>
      <c r="F56" s="803"/>
      <c r="G56" s="803"/>
      <c r="H56" s="806" t="s">
        <v>154</v>
      </c>
      <c r="I56" s="806"/>
      <c r="J56" s="117" t="s">
        <v>153</v>
      </c>
      <c r="K56" s="117" t="s">
        <v>153</v>
      </c>
      <c r="L56" s="119">
        <v>0</v>
      </c>
    </row>
    <row r="57" spans="1:12" s="101" customFormat="1" ht="24" customHeight="1">
      <c r="A57" s="808"/>
      <c r="B57" s="110" t="s">
        <v>77</v>
      </c>
      <c r="C57" s="115" t="s">
        <v>79</v>
      </c>
      <c r="D57" s="115" t="s">
        <v>155</v>
      </c>
      <c r="E57" s="115" t="s">
        <v>156</v>
      </c>
      <c r="F57" s="805"/>
      <c r="G57" s="805"/>
      <c r="H57" s="806" t="s">
        <v>157</v>
      </c>
      <c r="I57" s="806"/>
      <c r="J57" s="803" t="s">
        <v>153</v>
      </c>
      <c r="K57" s="803" t="s">
        <v>153</v>
      </c>
      <c r="L57" s="804">
        <v>0</v>
      </c>
    </row>
    <row r="58" spans="1:12" s="101" customFormat="1" ht="24" customHeight="1">
      <c r="A58" s="808"/>
      <c r="B58" s="117" t="s">
        <v>158</v>
      </c>
      <c r="C58" s="117" t="s">
        <v>202</v>
      </c>
      <c r="D58" s="118">
        <v>43776</v>
      </c>
      <c r="E58" s="117" t="s">
        <v>203</v>
      </c>
      <c r="F58" s="805"/>
      <c r="G58" s="805"/>
      <c r="H58" s="806"/>
      <c r="I58" s="806"/>
      <c r="J58" s="803"/>
      <c r="K58" s="803"/>
      <c r="L58" s="804"/>
    </row>
    <row r="59" spans="1:12" s="101" customFormat="1" ht="24" customHeight="1">
      <c r="A59" s="808">
        <v>10</v>
      </c>
      <c r="B59" s="110" t="s">
        <v>76</v>
      </c>
      <c r="C59" s="115" t="s">
        <v>78</v>
      </c>
      <c r="D59" s="115" t="s">
        <v>146</v>
      </c>
      <c r="E59" s="115" t="s">
        <v>147</v>
      </c>
      <c r="F59" s="809" t="s">
        <v>71</v>
      </c>
      <c r="G59" s="809"/>
      <c r="H59" s="805"/>
      <c r="I59" s="805"/>
      <c r="J59" s="805"/>
      <c r="K59" s="805"/>
      <c r="L59" s="805"/>
    </row>
    <row r="60" spans="1:12" s="101" customFormat="1" ht="26.25" customHeight="1">
      <c r="A60" s="808"/>
      <c r="B60" s="803" t="s">
        <v>195</v>
      </c>
      <c r="C60" s="810" t="s">
        <v>204</v>
      </c>
      <c r="D60" s="807">
        <v>43786</v>
      </c>
      <c r="E60" s="803" t="s">
        <v>205</v>
      </c>
      <c r="F60" s="803" t="s">
        <v>206</v>
      </c>
      <c r="G60" s="803"/>
      <c r="H60" s="806" t="s">
        <v>152</v>
      </c>
      <c r="I60" s="806"/>
      <c r="J60" s="117" t="s">
        <v>153</v>
      </c>
      <c r="K60" s="117" t="s">
        <v>3</v>
      </c>
      <c r="L60" s="119">
        <v>468.6</v>
      </c>
    </row>
    <row r="61" spans="1:12" s="101" customFormat="1" ht="197.25" customHeight="1">
      <c r="A61" s="808"/>
      <c r="B61" s="803"/>
      <c r="C61" s="810"/>
      <c r="D61" s="807"/>
      <c r="E61" s="803"/>
      <c r="F61" s="803"/>
      <c r="G61" s="803"/>
      <c r="H61" s="806" t="s">
        <v>154</v>
      </c>
      <c r="I61" s="806"/>
      <c r="J61" s="117" t="s">
        <v>153</v>
      </c>
      <c r="K61" s="117" t="s">
        <v>3</v>
      </c>
      <c r="L61" s="119">
        <v>356.59</v>
      </c>
    </row>
    <row r="62" spans="1:12" s="101" customFormat="1" ht="24" customHeight="1">
      <c r="A62" s="808"/>
      <c r="B62" s="110" t="s">
        <v>77</v>
      </c>
      <c r="C62" s="115" t="s">
        <v>79</v>
      </c>
      <c r="D62" s="115" t="s">
        <v>155</v>
      </c>
      <c r="E62" s="115" t="s">
        <v>156</v>
      </c>
      <c r="F62" s="805"/>
      <c r="G62" s="805"/>
      <c r="H62" s="806" t="s">
        <v>157</v>
      </c>
      <c r="I62" s="806"/>
      <c r="J62" s="803" t="s">
        <v>153</v>
      </c>
      <c r="K62" s="803" t="s">
        <v>3</v>
      </c>
      <c r="L62" s="804">
        <v>97</v>
      </c>
    </row>
    <row r="63" spans="1:12" s="101" customFormat="1" ht="24" customHeight="1">
      <c r="A63" s="808"/>
      <c r="B63" s="117" t="s">
        <v>158</v>
      </c>
      <c r="C63" s="117" t="s">
        <v>206</v>
      </c>
      <c r="D63" s="118">
        <v>43788</v>
      </c>
      <c r="E63" s="117" t="s">
        <v>207</v>
      </c>
      <c r="F63" s="805"/>
      <c r="G63" s="805"/>
      <c r="H63" s="806"/>
      <c r="I63" s="806"/>
      <c r="J63" s="803"/>
      <c r="K63" s="803"/>
      <c r="L63" s="804"/>
    </row>
    <row r="64" spans="1:12" s="101" customFormat="1" ht="24" customHeight="1">
      <c r="A64" s="808">
        <v>11</v>
      </c>
      <c r="B64" s="110" t="s">
        <v>76</v>
      </c>
      <c r="C64" s="115" t="s">
        <v>78</v>
      </c>
      <c r="D64" s="115" t="s">
        <v>146</v>
      </c>
      <c r="E64" s="115" t="s">
        <v>147</v>
      </c>
      <c r="F64" s="809" t="s">
        <v>71</v>
      </c>
      <c r="G64" s="809"/>
      <c r="H64" s="805"/>
      <c r="I64" s="805"/>
      <c r="J64" s="805"/>
      <c r="K64" s="805"/>
      <c r="L64" s="805"/>
    </row>
    <row r="65" spans="1:12" s="101" customFormat="1" ht="26.25" customHeight="1">
      <c r="A65" s="808"/>
      <c r="B65" s="803" t="s">
        <v>195</v>
      </c>
      <c r="C65" s="810" t="s">
        <v>208</v>
      </c>
      <c r="D65" s="807">
        <v>43876</v>
      </c>
      <c r="E65" s="803" t="s">
        <v>209</v>
      </c>
      <c r="F65" s="803" t="s">
        <v>210</v>
      </c>
      <c r="G65" s="803"/>
      <c r="H65" s="806" t="s">
        <v>152</v>
      </c>
      <c r="I65" s="806"/>
      <c r="J65" s="117" t="s">
        <v>153</v>
      </c>
      <c r="K65" s="117" t="s">
        <v>3</v>
      </c>
      <c r="L65" s="119">
        <v>715.48</v>
      </c>
    </row>
    <row r="66" spans="1:12" s="101" customFormat="1" ht="408.95" customHeight="1">
      <c r="A66" s="808"/>
      <c r="B66" s="803"/>
      <c r="C66" s="810"/>
      <c r="D66" s="807"/>
      <c r="E66" s="803"/>
      <c r="F66" s="803"/>
      <c r="G66" s="803"/>
      <c r="H66" s="806" t="s">
        <v>154</v>
      </c>
      <c r="I66" s="806"/>
      <c r="J66" s="803" t="s">
        <v>153</v>
      </c>
      <c r="K66" s="803" t="s">
        <v>3</v>
      </c>
      <c r="L66" s="804">
        <v>930.06</v>
      </c>
    </row>
    <row r="67" spans="1:12" s="101" customFormat="1" ht="134.85" customHeight="1">
      <c r="A67" s="808"/>
      <c r="B67" s="803"/>
      <c r="C67" s="810"/>
      <c r="D67" s="807"/>
      <c r="E67" s="803"/>
      <c r="F67" s="803"/>
      <c r="G67" s="803"/>
      <c r="H67" s="806"/>
      <c r="I67" s="806"/>
      <c r="J67" s="803"/>
      <c r="K67" s="803"/>
      <c r="L67" s="804"/>
    </row>
    <row r="68" spans="1:12" s="101" customFormat="1" ht="24" customHeight="1">
      <c r="A68" s="808"/>
      <c r="B68" s="110" t="s">
        <v>77</v>
      </c>
      <c r="C68" s="115" t="s">
        <v>79</v>
      </c>
      <c r="D68" s="115" t="s">
        <v>155</v>
      </c>
      <c r="E68" s="115" t="s">
        <v>156</v>
      </c>
      <c r="F68" s="805"/>
      <c r="G68" s="805"/>
      <c r="H68" s="806" t="s">
        <v>157</v>
      </c>
      <c r="I68" s="806"/>
      <c r="J68" s="803" t="s">
        <v>153</v>
      </c>
      <c r="K68" s="803" t="s">
        <v>3</v>
      </c>
      <c r="L68" s="804">
        <v>1090</v>
      </c>
    </row>
    <row r="69" spans="1:12" s="101" customFormat="1" ht="24" customHeight="1">
      <c r="A69" s="808"/>
      <c r="B69" s="117" t="s">
        <v>158</v>
      </c>
      <c r="C69" s="117" t="s">
        <v>210</v>
      </c>
      <c r="D69" s="118">
        <v>43881</v>
      </c>
      <c r="E69" s="117" t="s">
        <v>211</v>
      </c>
      <c r="F69" s="805"/>
      <c r="G69" s="805"/>
      <c r="H69" s="806"/>
      <c r="I69" s="806"/>
      <c r="J69" s="803"/>
      <c r="K69" s="803"/>
      <c r="L69" s="804"/>
    </row>
    <row r="70" spans="1:12" s="101" customFormat="1" ht="24" customHeight="1">
      <c r="A70" s="808">
        <v>12</v>
      </c>
      <c r="B70" s="110" t="s">
        <v>76</v>
      </c>
      <c r="C70" s="115" t="s">
        <v>78</v>
      </c>
      <c r="D70" s="115" t="s">
        <v>146</v>
      </c>
      <c r="E70" s="115" t="s">
        <v>147</v>
      </c>
      <c r="F70" s="809" t="s">
        <v>71</v>
      </c>
      <c r="G70" s="809"/>
      <c r="H70" s="805"/>
      <c r="I70" s="805"/>
      <c r="J70" s="805"/>
      <c r="K70" s="805"/>
      <c r="L70" s="805"/>
    </row>
    <row r="71" spans="1:12" s="101" customFormat="1" ht="26.25" customHeight="1">
      <c r="A71" s="808"/>
      <c r="B71" s="803" t="s">
        <v>195</v>
      </c>
      <c r="C71" s="810" t="s">
        <v>212</v>
      </c>
      <c r="D71" s="807">
        <v>43890</v>
      </c>
      <c r="E71" s="803" t="s">
        <v>197</v>
      </c>
      <c r="F71" s="803" t="s">
        <v>213</v>
      </c>
      <c r="G71" s="803"/>
      <c r="H71" s="806" t="s">
        <v>152</v>
      </c>
      <c r="I71" s="806"/>
      <c r="J71" s="117" t="s">
        <v>153</v>
      </c>
      <c r="K71" s="117" t="s">
        <v>3</v>
      </c>
      <c r="L71" s="119">
        <v>1064</v>
      </c>
    </row>
    <row r="72" spans="1:12" s="101" customFormat="1" ht="408.95" customHeight="1">
      <c r="A72" s="808"/>
      <c r="B72" s="803"/>
      <c r="C72" s="810"/>
      <c r="D72" s="807"/>
      <c r="E72" s="803"/>
      <c r="F72" s="803"/>
      <c r="G72" s="803"/>
      <c r="H72" s="806" t="s">
        <v>154</v>
      </c>
      <c r="I72" s="806"/>
      <c r="J72" s="803" t="s">
        <v>153</v>
      </c>
      <c r="K72" s="803" t="s">
        <v>3</v>
      </c>
      <c r="L72" s="804">
        <v>957.75</v>
      </c>
    </row>
    <row r="73" spans="1:12" s="101" customFormat="1" ht="92.85" customHeight="1">
      <c r="A73" s="808"/>
      <c r="B73" s="803"/>
      <c r="C73" s="810"/>
      <c r="D73" s="807"/>
      <c r="E73" s="803"/>
      <c r="F73" s="803"/>
      <c r="G73" s="803"/>
      <c r="H73" s="806"/>
      <c r="I73" s="806"/>
      <c r="J73" s="803"/>
      <c r="K73" s="803"/>
      <c r="L73" s="804"/>
    </row>
    <row r="74" spans="1:12" s="101" customFormat="1" ht="24" customHeight="1">
      <c r="A74" s="808"/>
      <c r="B74" s="110" t="s">
        <v>77</v>
      </c>
      <c r="C74" s="115" t="s">
        <v>79</v>
      </c>
      <c r="D74" s="115" t="s">
        <v>155</v>
      </c>
      <c r="E74" s="115" t="s">
        <v>156</v>
      </c>
      <c r="F74" s="805"/>
      <c r="G74" s="805"/>
      <c r="H74" s="806" t="s">
        <v>157</v>
      </c>
      <c r="I74" s="806"/>
      <c r="J74" s="803" t="s">
        <v>153</v>
      </c>
      <c r="K74" s="803" t="s">
        <v>3</v>
      </c>
      <c r="L74" s="804">
        <v>195.11</v>
      </c>
    </row>
    <row r="75" spans="1:12" s="101" customFormat="1" ht="24" customHeight="1">
      <c r="A75" s="808"/>
      <c r="B75" s="117" t="s">
        <v>158</v>
      </c>
      <c r="C75" s="117" t="s">
        <v>213</v>
      </c>
      <c r="D75" s="118">
        <v>43900</v>
      </c>
      <c r="E75" s="117" t="s">
        <v>214</v>
      </c>
      <c r="F75" s="805"/>
      <c r="G75" s="805"/>
      <c r="H75" s="806"/>
      <c r="I75" s="806"/>
      <c r="J75" s="803"/>
      <c r="K75" s="803"/>
      <c r="L75" s="804"/>
    </row>
    <row r="76" spans="1:12" s="101" customFormat="1" ht="24" customHeight="1">
      <c r="A76" s="808">
        <v>13</v>
      </c>
      <c r="B76" s="110" t="s">
        <v>76</v>
      </c>
      <c r="C76" s="115" t="s">
        <v>78</v>
      </c>
      <c r="D76" s="115" t="s">
        <v>146</v>
      </c>
      <c r="E76" s="115" t="s">
        <v>147</v>
      </c>
      <c r="F76" s="809" t="s">
        <v>71</v>
      </c>
      <c r="G76" s="809"/>
      <c r="H76" s="805"/>
      <c r="I76" s="805"/>
      <c r="J76" s="805"/>
      <c r="K76" s="805"/>
      <c r="L76" s="805"/>
    </row>
    <row r="77" spans="1:12" s="101" customFormat="1" ht="26.25" customHeight="1">
      <c r="A77" s="808"/>
      <c r="B77" s="803" t="s">
        <v>215</v>
      </c>
      <c r="C77" s="810" t="s">
        <v>216</v>
      </c>
      <c r="D77" s="807">
        <v>43749</v>
      </c>
      <c r="E77" s="803" t="s">
        <v>217</v>
      </c>
      <c r="F77" s="803" t="s">
        <v>218</v>
      </c>
      <c r="G77" s="803"/>
      <c r="H77" s="806" t="s">
        <v>152</v>
      </c>
      <c r="I77" s="806"/>
      <c r="J77" s="117" t="s">
        <v>153</v>
      </c>
      <c r="K77" s="117" t="s">
        <v>3</v>
      </c>
      <c r="L77" s="119">
        <v>556</v>
      </c>
    </row>
    <row r="78" spans="1:12" s="101" customFormat="1" ht="249.75" customHeight="1">
      <c r="A78" s="808"/>
      <c r="B78" s="803"/>
      <c r="C78" s="810"/>
      <c r="D78" s="807"/>
      <c r="E78" s="803"/>
      <c r="F78" s="803"/>
      <c r="G78" s="803"/>
      <c r="H78" s="806" t="s">
        <v>154</v>
      </c>
      <c r="I78" s="806"/>
      <c r="J78" s="117" t="s">
        <v>153</v>
      </c>
      <c r="K78" s="117" t="s">
        <v>3</v>
      </c>
      <c r="L78" s="119">
        <v>2088.61</v>
      </c>
    </row>
    <row r="79" spans="1:12" s="101" customFormat="1" ht="24" customHeight="1">
      <c r="A79" s="808"/>
      <c r="B79" s="110" t="s">
        <v>77</v>
      </c>
      <c r="C79" s="115" t="s">
        <v>79</v>
      </c>
      <c r="D79" s="115" t="s">
        <v>155</v>
      </c>
      <c r="E79" s="115" t="s">
        <v>156</v>
      </c>
      <c r="F79" s="805"/>
      <c r="G79" s="805"/>
      <c r="H79" s="806" t="s">
        <v>157</v>
      </c>
      <c r="I79" s="806"/>
      <c r="J79" s="803" t="s">
        <v>153</v>
      </c>
      <c r="K79" s="803" t="s">
        <v>3</v>
      </c>
      <c r="L79" s="804">
        <v>690</v>
      </c>
    </row>
    <row r="80" spans="1:12" s="101" customFormat="1" ht="24" customHeight="1">
      <c r="A80" s="808"/>
      <c r="B80" s="117" t="s">
        <v>158</v>
      </c>
      <c r="C80" s="117" t="s">
        <v>218</v>
      </c>
      <c r="D80" s="118">
        <v>43757</v>
      </c>
      <c r="E80" s="117" t="s">
        <v>219</v>
      </c>
      <c r="F80" s="805"/>
      <c r="G80" s="805"/>
      <c r="H80" s="806"/>
      <c r="I80" s="806"/>
      <c r="J80" s="803"/>
      <c r="K80" s="803"/>
      <c r="L80" s="804"/>
    </row>
    <row r="81" spans="1:12" s="101" customFormat="1" ht="24" customHeight="1">
      <c r="A81" s="808">
        <v>14</v>
      </c>
      <c r="B81" s="110" t="s">
        <v>76</v>
      </c>
      <c r="C81" s="115" t="s">
        <v>78</v>
      </c>
      <c r="D81" s="115" t="s">
        <v>146</v>
      </c>
      <c r="E81" s="115" t="s">
        <v>147</v>
      </c>
      <c r="F81" s="809" t="s">
        <v>71</v>
      </c>
      <c r="G81" s="809"/>
      <c r="H81" s="805"/>
      <c r="I81" s="805"/>
      <c r="J81" s="805"/>
      <c r="K81" s="805"/>
      <c r="L81" s="805"/>
    </row>
    <row r="82" spans="1:12" s="101" customFormat="1" ht="26.25" customHeight="1">
      <c r="A82" s="808"/>
      <c r="B82" s="803" t="s">
        <v>215</v>
      </c>
      <c r="C82" s="803" t="s">
        <v>220</v>
      </c>
      <c r="D82" s="807">
        <v>43758</v>
      </c>
      <c r="E82" s="803" t="s">
        <v>221</v>
      </c>
      <c r="F82" s="803" t="s">
        <v>222</v>
      </c>
      <c r="G82" s="803"/>
      <c r="H82" s="806" t="s">
        <v>152</v>
      </c>
      <c r="I82" s="806"/>
      <c r="J82" s="117" t="s">
        <v>153</v>
      </c>
      <c r="K82" s="117" t="s">
        <v>3</v>
      </c>
      <c r="L82" s="119">
        <v>413.6</v>
      </c>
    </row>
    <row r="83" spans="1:12" s="101" customFormat="1" ht="39.75" customHeight="1">
      <c r="A83" s="808"/>
      <c r="B83" s="803"/>
      <c r="C83" s="803"/>
      <c r="D83" s="807"/>
      <c r="E83" s="803"/>
      <c r="F83" s="803"/>
      <c r="G83" s="803"/>
      <c r="H83" s="806" t="s">
        <v>154</v>
      </c>
      <c r="I83" s="806"/>
      <c r="J83" s="117" t="s">
        <v>153</v>
      </c>
      <c r="K83" s="117" t="s">
        <v>3</v>
      </c>
      <c r="L83" s="119">
        <v>790.11</v>
      </c>
    </row>
    <row r="84" spans="1:12" s="101" customFormat="1" ht="24" customHeight="1">
      <c r="A84" s="808"/>
      <c r="B84" s="110" t="s">
        <v>77</v>
      </c>
      <c r="C84" s="115" t="s">
        <v>79</v>
      </c>
      <c r="D84" s="115" t="s">
        <v>155</v>
      </c>
      <c r="E84" s="115" t="s">
        <v>156</v>
      </c>
      <c r="F84" s="805"/>
      <c r="G84" s="805"/>
      <c r="H84" s="806" t="s">
        <v>157</v>
      </c>
      <c r="I84" s="806"/>
      <c r="J84" s="803" t="s">
        <v>153</v>
      </c>
      <c r="K84" s="803" t="s">
        <v>153</v>
      </c>
      <c r="L84" s="804">
        <v>0</v>
      </c>
    </row>
    <row r="85" spans="1:12" s="101" customFormat="1" ht="24" customHeight="1">
      <c r="A85" s="808"/>
      <c r="B85" s="117" t="s">
        <v>158</v>
      </c>
      <c r="C85" s="117" t="s">
        <v>222</v>
      </c>
      <c r="D85" s="118">
        <v>43760</v>
      </c>
      <c r="E85" s="117" t="s">
        <v>223</v>
      </c>
      <c r="F85" s="805"/>
      <c r="G85" s="805"/>
      <c r="H85" s="806"/>
      <c r="I85" s="806"/>
      <c r="J85" s="803"/>
      <c r="K85" s="803"/>
      <c r="L85" s="804"/>
    </row>
    <row r="86" spans="1:12" s="101" customFormat="1" ht="24" customHeight="1">
      <c r="A86" s="808">
        <v>15</v>
      </c>
      <c r="B86" s="110" t="s">
        <v>76</v>
      </c>
      <c r="C86" s="115" t="s">
        <v>78</v>
      </c>
      <c r="D86" s="115" t="s">
        <v>146</v>
      </c>
      <c r="E86" s="115" t="s">
        <v>147</v>
      </c>
      <c r="F86" s="809" t="s">
        <v>71</v>
      </c>
      <c r="G86" s="809"/>
      <c r="H86" s="805"/>
      <c r="I86" s="805"/>
      <c r="J86" s="805"/>
      <c r="K86" s="805"/>
      <c r="L86" s="805"/>
    </row>
    <row r="87" spans="1:12" s="101" customFormat="1" ht="26.25" customHeight="1">
      <c r="A87" s="808"/>
      <c r="B87" s="803" t="s">
        <v>215</v>
      </c>
      <c r="C87" s="810" t="s">
        <v>224</v>
      </c>
      <c r="D87" s="807">
        <v>43877</v>
      </c>
      <c r="E87" s="803" t="s">
        <v>209</v>
      </c>
      <c r="F87" s="803" t="s">
        <v>210</v>
      </c>
      <c r="G87" s="803"/>
      <c r="H87" s="806" t="s">
        <v>152</v>
      </c>
      <c r="I87" s="806"/>
      <c r="J87" s="117" t="s">
        <v>153</v>
      </c>
      <c r="K87" s="117" t="s">
        <v>153</v>
      </c>
      <c r="L87" s="119">
        <v>0</v>
      </c>
    </row>
    <row r="88" spans="1:12" s="101" customFormat="1" ht="260.25" customHeight="1">
      <c r="A88" s="808"/>
      <c r="B88" s="803"/>
      <c r="C88" s="810"/>
      <c r="D88" s="807"/>
      <c r="E88" s="803"/>
      <c r="F88" s="803"/>
      <c r="G88" s="803"/>
      <c r="H88" s="806" t="s">
        <v>154</v>
      </c>
      <c r="I88" s="806"/>
      <c r="J88" s="117" t="s">
        <v>153</v>
      </c>
      <c r="K88" s="117" t="s">
        <v>3</v>
      </c>
      <c r="L88" s="119">
        <v>1054.77</v>
      </c>
    </row>
    <row r="89" spans="1:12" s="101" customFormat="1" ht="24" customHeight="1">
      <c r="A89" s="808"/>
      <c r="B89" s="110" t="s">
        <v>77</v>
      </c>
      <c r="C89" s="115" t="s">
        <v>79</v>
      </c>
      <c r="D89" s="115" t="s">
        <v>155</v>
      </c>
      <c r="E89" s="115" t="s">
        <v>156</v>
      </c>
      <c r="F89" s="805"/>
      <c r="G89" s="805"/>
      <c r="H89" s="806" t="s">
        <v>157</v>
      </c>
      <c r="I89" s="806"/>
      <c r="J89" s="803" t="s">
        <v>153</v>
      </c>
      <c r="K89" s="803" t="s">
        <v>3</v>
      </c>
      <c r="L89" s="804">
        <v>1050</v>
      </c>
    </row>
    <row r="90" spans="1:12" s="101" customFormat="1" ht="24" customHeight="1">
      <c r="A90" s="808"/>
      <c r="B90" s="117" t="s">
        <v>158</v>
      </c>
      <c r="C90" s="117" t="s">
        <v>210</v>
      </c>
      <c r="D90" s="118">
        <v>43881</v>
      </c>
      <c r="E90" s="117" t="s">
        <v>225</v>
      </c>
      <c r="F90" s="805"/>
      <c r="G90" s="805"/>
      <c r="H90" s="806"/>
      <c r="I90" s="806"/>
      <c r="J90" s="803"/>
      <c r="K90" s="803"/>
      <c r="L90" s="804"/>
    </row>
    <row r="91" spans="1:12" s="101" customFormat="1" ht="24" customHeight="1">
      <c r="A91" s="808">
        <v>16</v>
      </c>
      <c r="B91" s="110" t="s">
        <v>76</v>
      </c>
      <c r="C91" s="115" t="s">
        <v>78</v>
      </c>
      <c r="D91" s="115" t="s">
        <v>146</v>
      </c>
      <c r="E91" s="115" t="s">
        <v>147</v>
      </c>
      <c r="F91" s="809" t="s">
        <v>71</v>
      </c>
      <c r="G91" s="809"/>
      <c r="H91" s="805"/>
      <c r="I91" s="805"/>
      <c r="J91" s="805"/>
      <c r="K91" s="805"/>
      <c r="L91" s="805"/>
    </row>
    <row r="92" spans="1:12" s="101" customFormat="1" ht="26.25" customHeight="1">
      <c r="A92" s="808"/>
      <c r="B92" s="803" t="s">
        <v>226</v>
      </c>
      <c r="C92" s="810" t="s">
        <v>227</v>
      </c>
      <c r="D92" s="807">
        <v>43867</v>
      </c>
      <c r="E92" s="803" t="s">
        <v>228</v>
      </c>
      <c r="F92" s="803" t="s">
        <v>229</v>
      </c>
      <c r="G92" s="803"/>
      <c r="H92" s="806" t="s">
        <v>152</v>
      </c>
      <c r="I92" s="806"/>
      <c r="J92" s="117" t="s">
        <v>153</v>
      </c>
      <c r="K92" s="117" t="s">
        <v>3</v>
      </c>
      <c r="L92" s="119">
        <v>782.46</v>
      </c>
    </row>
    <row r="93" spans="1:12" s="101" customFormat="1" ht="408.95" customHeight="1">
      <c r="A93" s="808"/>
      <c r="B93" s="803"/>
      <c r="C93" s="810"/>
      <c r="D93" s="807"/>
      <c r="E93" s="803"/>
      <c r="F93" s="803"/>
      <c r="G93" s="803"/>
      <c r="H93" s="806" t="s">
        <v>154</v>
      </c>
      <c r="I93" s="806"/>
      <c r="J93" s="803" t="s">
        <v>153</v>
      </c>
      <c r="K93" s="803" t="s">
        <v>3</v>
      </c>
      <c r="L93" s="804">
        <v>340.6</v>
      </c>
    </row>
    <row r="94" spans="1:12" s="101" customFormat="1" ht="176.85" customHeight="1">
      <c r="A94" s="808"/>
      <c r="B94" s="803"/>
      <c r="C94" s="810"/>
      <c r="D94" s="807"/>
      <c r="E94" s="803"/>
      <c r="F94" s="803"/>
      <c r="G94" s="803"/>
      <c r="H94" s="806"/>
      <c r="I94" s="806"/>
      <c r="J94" s="803"/>
      <c r="K94" s="803"/>
      <c r="L94" s="804"/>
    </row>
    <row r="95" spans="1:12" s="101" customFormat="1" ht="24" customHeight="1">
      <c r="A95" s="808"/>
      <c r="B95" s="110" t="s">
        <v>77</v>
      </c>
      <c r="C95" s="115" t="s">
        <v>79</v>
      </c>
      <c r="D95" s="115" t="s">
        <v>155</v>
      </c>
      <c r="E95" s="115" t="s">
        <v>156</v>
      </c>
      <c r="F95" s="805"/>
      <c r="G95" s="805"/>
      <c r="H95" s="806" t="s">
        <v>157</v>
      </c>
      <c r="I95" s="806"/>
      <c r="J95" s="803" t="s">
        <v>153</v>
      </c>
      <c r="K95" s="803" t="s">
        <v>3</v>
      </c>
      <c r="L95" s="804">
        <v>35</v>
      </c>
    </row>
    <row r="96" spans="1:12" s="101" customFormat="1" ht="24" customHeight="1">
      <c r="A96" s="808"/>
      <c r="B96" s="117" t="s">
        <v>230</v>
      </c>
      <c r="C96" s="117" t="s">
        <v>229</v>
      </c>
      <c r="D96" s="118">
        <v>43870</v>
      </c>
      <c r="E96" s="117" t="s">
        <v>231</v>
      </c>
      <c r="F96" s="805"/>
      <c r="G96" s="805"/>
      <c r="H96" s="806"/>
      <c r="I96" s="806"/>
      <c r="J96" s="803"/>
      <c r="K96" s="803"/>
      <c r="L96" s="804"/>
    </row>
    <row r="97" spans="1:12" s="101" customFormat="1" ht="24" customHeight="1">
      <c r="A97" s="808">
        <v>17</v>
      </c>
      <c r="B97" s="110" t="s">
        <v>76</v>
      </c>
      <c r="C97" s="115" t="s">
        <v>78</v>
      </c>
      <c r="D97" s="115" t="s">
        <v>146</v>
      </c>
      <c r="E97" s="115" t="s">
        <v>147</v>
      </c>
      <c r="F97" s="809" t="s">
        <v>71</v>
      </c>
      <c r="G97" s="809"/>
      <c r="H97" s="805"/>
      <c r="I97" s="805"/>
      <c r="J97" s="805"/>
      <c r="K97" s="805"/>
      <c r="L97" s="805"/>
    </row>
    <row r="98" spans="1:12" s="101" customFormat="1" ht="26.25" customHeight="1">
      <c r="A98" s="808"/>
      <c r="B98" s="803" t="s">
        <v>232</v>
      </c>
      <c r="C98" s="803" t="s">
        <v>233</v>
      </c>
      <c r="D98" s="807">
        <v>43845</v>
      </c>
      <c r="E98" s="803" t="s">
        <v>234</v>
      </c>
      <c r="F98" s="803" t="s">
        <v>235</v>
      </c>
      <c r="G98" s="803"/>
      <c r="H98" s="806" t="s">
        <v>152</v>
      </c>
      <c r="I98" s="806"/>
      <c r="J98" s="117" t="s">
        <v>153</v>
      </c>
      <c r="K98" s="117" t="s">
        <v>3</v>
      </c>
      <c r="L98" s="119">
        <v>277</v>
      </c>
    </row>
    <row r="99" spans="1:12" s="101" customFormat="1" ht="39.75" customHeight="1">
      <c r="A99" s="808"/>
      <c r="B99" s="803"/>
      <c r="C99" s="803"/>
      <c r="D99" s="807"/>
      <c r="E99" s="803"/>
      <c r="F99" s="803"/>
      <c r="G99" s="803"/>
      <c r="H99" s="806" t="s">
        <v>154</v>
      </c>
      <c r="I99" s="806"/>
      <c r="J99" s="117" t="s">
        <v>153</v>
      </c>
      <c r="K99" s="117" t="s">
        <v>3</v>
      </c>
      <c r="L99" s="119">
        <v>650</v>
      </c>
    </row>
    <row r="100" spans="1:12" s="101" customFormat="1" ht="24" customHeight="1">
      <c r="A100" s="808"/>
      <c r="B100" s="110" t="s">
        <v>77</v>
      </c>
      <c r="C100" s="115" t="s">
        <v>79</v>
      </c>
      <c r="D100" s="115" t="s">
        <v>155</v>
      </c>
      <c r="E100" s="115" t="s">
        <v>156</v>
      </c>
      <c r="F100" s="805"/>
      <c r="G100" s="805"/>
      <c r="H100" s="806" t="s">
        <v>157</v>
      </c>
      <c r="I100" s="806"/>
      <c r="J100" s="803" t="s">
        <v>153</v>
      </c>
      <c r="K100" s="803" t="s">
        <v>3</v>
      </c>
      <c r="L100" s="804">
        <v>150</v>
      </c>
    </row>
    <row r="101" spans="1:12" s="101" customFormat="1" ht="24" customHeight="1">
      <c r="A101" s="808"/>
      <c r="B101" s="117" t="s">
        <v>193</v>
      </c>
      <c r="C101" s="117" t="s">
        <v>235</v>
      </c>
      <c r="D101" s="118">
        <v>43846</v>
      </c>
      <c r="E101" s="117" t="s">
        <v>236</v>
      </c>
      <c r="F101" s="805"/>
      <c r="G101" s="805"/>
      <c r="H101" s="806"/>
      <c r="I101" s="806"/>
      <c r="J101" s="803"/>
      <c r="K101" s="803"/>
      <c r="L101" s="804"/>
    </row>
    <row r="102" spans="1:12" s="101" customFormat="1" ht="24" customHeight="1">
      <c r="A102" s="808">
        <v>18</v>
      </c>
      <c r="B102" s="110" t="s">
        <v>76</v>
      </c>
      <c r="C102" s="115" t="s">
        <v>78</v>
      </c>
      <c r="D102" s="115" t="s">
        <v>146</v>
      </c>
      <c r="E102" s="115" t="s">
        <v>147</v>
      </c>
      <c r="F102" s="809" t="s">
        <v>71</v>
      </c>
      <c r="G102" s="809"/>
      <c r="H102" s="805"/>
      <c r="I102" s="805"/>
      <c r="J102" s="805"/>
      <c r="K102" s="805"/>
      <c r="L102" s="805"/>
    </row>
    <row r="103" spans="1:12" s="101" customFormat="1" ht="26.25" customHeight="1">
      <c r="A103" s="808"/>
      <c r="B103" s="803" t="s">
        <v>237</v>
      </c>
      <c r="C103" s="810" t="s">
        <v>238</v>
      </c>
      <c r="D103" s="807">
        <v>43806</v>
      </c>
      <c r="E103" s="803" t="s">
        <v>228</v>
      </c>
      <c r="F103" s="803" t="s">
        <v>239</v>
      </c>
      <c r="G103" s="803"/>
      <c r="H103" s="806" t="s">
        <v>152</v>
      </c>
      <c r="I103" s="806"/>
      <c r="J103" s="117" t="s">
        <v>153</v>
      </c>
      <c r="K103" s="117" t="s">
        <v>3</v>
      </c>
      <c r="L103" s="119">
        <v>772.88</v>
      </c>
    </row>
    <row r="104" spans="1:12" s="101" customFormat="1" ht="408.95" customHeight="1">
      <c r="A104" s="808"/>
      <c r="B104" s="803"/>
      <c r="C104" s="810"/>
      <c r="D104" s="807"/>
      <c r="E104" s="803"/>
      <c r="F104" s="803"/>
      <c r="G104" s="803"/>
      <c r="H104" s="806" t="s">
        <v>154</v>
      </c>
      <c r="I104" s="806"/>
      <c r="J104" s="803" t="s">
        <v>153</v>
      </c>
      <c r="K104" s="803" t="s">
        <v>153</v>
      </c>
      <c r="L104" s="804">
        <v>0</v>
      </c>
    </row>
    <row r="105" spans="1:12" s="101" customFormat="1" ht="187.35" customHeight="1">
      <c r="A105" s="808"/>
      <c r="B105" s="803"/>
      <c r="C105" s="810"/>
      <c r="D105" s="807"/>
      <c r="E105" s="803"/>
      <c r="F105" s="803"/>
      <c r="G105" s="803"/>
      <c r="H105" s="806"/>
      <c r="I105" s="806"/>
      <c r="J105" s="803"/>
      <c r="K105" s="803"/>
      <c r="L105" s="804"/>
    </row>
    <row r="106" spans="1:12" s="101" customFormat="1" ht="24" customHeight="1">
      <c r="A106" s="808"/>
      <c r="B106" s="110" t="s">
        <v>77</v>
      </c>
      <c r="C106" s="115" t="s">
        <v>79</v>
      </c>
      <c r="D106" s="115" t="s">
        <v>155</v>
      </c>
      <c r="E106" s="115" t="s">
        <v>156</v>
      </c>
      <c r="F106" s="805"/>
      <c r="G106" s="805"/>
      <c r="H106" s="806" t="s">
        <v>157</v>
      </c>
      <c r="I106" s="806"/>
      <c r="J106" s="803" t="s">
        <v>153</v>
      </c>
      <c r="K106" s="803" t="s">
        <v>3</v>
      </c>
      <c r="L106" s="804">
        <v>840</v>
      </c>
    </row>
    <row r="107" spans="1:12" s="101" customFormat="1" ht="24" customHeight="1">
      <c r="A107" s="808"/>
      <c r="B107" s="117" t="s">
        <v>240</v>
      </c>
      <c r="C107" s="117" t="s">
        <v>239</v>
      </c>
      <c r="D107" s="118">
        <v>43809</v>
      </c>
      <c r="E107" s="117" t="s">
        <v>241</v>
      </c>
      <c r="F107" s="805"/>
      <c r="G107" s="805"/>
      <c r="H107" s="806"/>
      <c r="I107" s="806"/>
      <c r="J107" s="803"/>
      <c r="K107" s="803"/>
      <c r="L107" s="804"/>
    </row>
    <row r="108" spans="1:12" s="101" customFormat="1" ht="24" customHeight="1">
      <c r="A108" s="808">
        <v>19</v>
      </c>
      <c r="B108" s="110" t="s">
        <v>76</v>
      </c>
      <c r="C108" s="115" t="s">
        <v>78</v>
      </c>
      <c r="D108" s="115" t="s">
        <v>146</v>
      </c>
      <c r="E108" s="115" t="s">
        <v>147</v>
      </c>
      <c r="F108" s="809" t="s">
        <v>71</v>
      </c>
      <c r="G108" s="809"/>
      <c r="H108" s="805"/>
      <c r="I108" s="805"/>
      <c r="J108" s="805"/>
      <c r="K108" s="805"/>
      <c r="L108" s="805"/>
    </row>
    <row r="109" spans="1:12" s="101" customFormat="1" ht="26.25" customHeight="1">
      <c r="A109" s="808"/>
      <c r="B109" s="803" t="s">
        <v>237</v>
      </c>
      <c r="C109" s="803" t="s">
        <v>242</v>
      </c>
      <c r="D109" s="807">
        <v>43844</v>
      </c>
      <c r="E109" s="803" t="s">
        <v>243</v>
      </c>
      <c r="F109" s="803" t="s">
        <v>244</v>
      </c>
      <c r="G109" s="803"/>
      <c r="H109" s="806" t="s">
        <v>152</v>
      </c>
      <c r="I109" s="806"/>
      <c r="J109" s="117" t="s">
        <v>153</v>
      </c>
      <c r="K109" s="117" t="s">
        <v>3</v>
      </c>
      <c r="L109" s="119">
        <v>352</v>
      </c>
    </row>
    <row r="110" spans="1:12" s="101" customFormat="1" ht="102.75" customHeight="1">
      <c r="A110" s="808"/>
      <c r="B110" s="803"/>
      <c r="C110" s="803"/>
      <c r="D110" s="807"/>
      <c r="E110" s="803"/>
      <c r="F110" s="803"/>
      <c r="G110" s="803"/>
      <c r="H110" s="806" t="s">
        <v>154</v>
      </c>
      <c r="I110" s="806"/>
      <c r="J110" s="117" t="s">
        <v>153</v>
      </c>
      <c r="K110" s="117" t="s">
        <v>153</v>
      </c>
      <c r="L110" s="119">
        <v>0</v>
      </c>
    </row>
    <row r="111" spans="1:12" s="101" customFormat="1" ht="24" customHeight="1">
      <c r="A111" s="808"/>
      <c r="B111" s="110" t="s">
        <v>77</v>
      </c>
      <c r="C111" s="115" t="s">
        <v>79</v>
      </c>
      <c r="D111" s="115" t="s">
        <v>155</v>
      </c>
      <c r="E111" s="115" t="s">
        <v>156</v>
      </c>
      <c r="F111" s="805"/>
      <c r="G111" s="805"/>
      <c r="H111" s="806" t="s">
        <v>157</v>
      </c>
      <c r="I111" s="806"/>
      <c r="J111" s="803" t="s">
        <v>153</v>
      </c>
      <c r="K111" s="803" t="s">
        <v>153</v>
      </c>
      <c r="L111" s="804">
        <v>0</v>
      </c>
    </row>
    <row r="112" spans="1:12" s="101" customFormat="1" ht="24" customHeight="1">
      <c r="A112" s="808"/>
      <c r="B112" s="117" t="s">
        <v>240</v>
      </c>
      <c r="C112" s="117" t="s">
        <v>244</v>
      </c>
      <c r="D112" s="118">
        <v>43846</v>
      </c>
      <c r="E112" s="117" t="s">
        <v>245</v>
      </c>
      <c r="F112" s="805"/>
      <c r="G112" s="805"/>
      <c r="H112" s="806"/>
      <c r="I112" s="806"/>
      <c r="J112" s="803"/>
      <c r="K112" s="803"/>
      <c r="L112" s="804"/>
    </row>
    <row r="113" spans="1:12" s="101" customFormat="1" ht="24" customHeight="1">
      <c r="A113" s="808">
        <v>20</v>
      </c>
      <c r="B113" s="110" t="s">
        <v>76</v>
      </c>
      <c r="C113" s="115" t="s">
        <v>78</v>
      </c>
      <c r="D113" s="115" t="s">
        <v>146</v>
      </c>
      <c r="E113" s="115" t="s">
        <v>147</v>
      </c>
      <c r="F113" s="809" t="s">
        <v>71</v>
      </c>
      <c r="G113" s="809"/>
      <c r="H113" s="805"/>
      <c r="I113" s="805"/>
      <c r="J113" s="805"/>
      <c r="K113" s="805"/>
      <c r="L113" s="805"/>
    </row>
    <row r="114" spans="1:12" s="101" customFormat="1" ht="26.25" customHeight="1">
      <c r="A114" s="808"/>
      <c r="B114" s="803" t="s">
        <v>237</v>
      </c>
      <c r="C114" s="803" t="s">
        <v>246</v>
      </c>
      <c r="D114" s="807">
        <v>43891</v>
      </c>
      <c r="E114" s="803" t="s">
        <v>247</v>
      </c>
      <c r="F114" s="803" t="s">
        <v>248</v>
      </c>
      <c r="G114" s="803"/>
      <c r="H114" s="806" t="s">
        <v>152</v>
      </c>
      <c r="I114" s="806"/>
      <c r="J114" s="117" t="s">
        <v>153</v>
      </c>
      <c r="K114" s="117" t="s">
        <v>153</v>
      </c>
      <c r="L114" s="119">
        <v>0</v>
      </c>
    </row>
    <row r="115" spans="1:12" s="101" customFormat="1" ht="92.25" customHeight="1">
      <c r="A115" s="808"/>
      <c r="B115" s="803"/>
      <c r="C115" s="803"/>
      <c r="D115" s="807"/>
      <c r="E115" s="803"/>
      <c r="F115" s="803"/>
      <c r="G115" s="803"/>
      <c r="H115" s="806" t="s">
        <v>154</v>
      </c>
      <c r="I115" s="806"/>
      <c r="J115" s="117" t="s">
        <v>153</v>
      </c>
      <c r="K115" s="117" t="s">
        <v>153</v>
      </c>
      <c r="L115" s="119">
        <v>0</v>
      </c>
    </row>
    <row r="116" spans="1:12" s="101" customFormat="1" ht="24" customHeight="1">
      <c r="A116" s="808"/>
      <c r="B116" s="110" t="s">
        <v>77</v>
      </c>
      <c r="C116" s="115" t="s">
        <v>79</v>
      </c>
      <c r="D116" s="115" t="s">
        <v>155</v>
      </c>
      <c r="E116" s="115" t="s">
        <v>156</v>
      </c>
      <c r="F116" s="805"/>
      <c r="G116" s="805"/>
      <c r="H116" s="806" t="s">
        <v>157</v>
      </c>
      <c r="I116" s="806"/>
      <c r="J116" s="803" t="s">
        <v>153</v>
      </c>
      <c r="K116" s="803" t="s">
        <v>3</v>
      </c>
      <c r="L116" s="804">
        <v>1035</v>
      </c>
    </row>
    <row r="117" spans="1:12" s="101" customFormat="1" ht="24" customHeight="1">
      <c r="A117" s="808"/>
      <c r="B117" s="117" t="s">
        <v>240</v>
      </c>
      <c r="C117" s="117" t="s">
        <v>248</v>
      </c>
      <c r="D117" s="118">
        <v>43894</v>
      </c>
      <c r="E117" s="117" t="s">
        <v>249</v>
      </c>
      <c r="F117" s="805"/>
      <c r="G117" s="805"/>
      <c r="H117" s="806"/>
      <c r="I117" s="806"/>
      <c r="J117" s="803"/>
      <c r="K117" s="803"/>
      <c r="L117" s="804"/>
    </row>
    <row r="118" spans="1:12" s="101" customFormat="1" ht="24" customHeight="1">
      <c r="A118" s="808">
        <v>21</v>
      </c>
      <c r="B118" s="110" t="s">
        <v>76</v>
      </c>
      <c r="C118" s="115" t="s">
        <v>78</v>
      </c>
      <c r="D118" s="115" t="s">
        <v>146</v>
      </c>
      <c r="E118" s="115" t="s">
        <v>147</v>
      </c>
      <c r="F118" s="809" t="s">
        <v>71</v>
      </c>
      <c r="G118" s="809"/>
      <c r="H118" s="805"/>
      <c r="I118" s="805"/>
      <c r="J118" s="805"/>
      <c r="K118" s="805"/>
      <c r="L118" s="805"/>
    </row>
    <row r="119" spans="1:12" s="101" customFormat="1" ht="26.25" customHeight="1">
      <c r="A119" s="808"/>
      <c r="B119" s="803" t="s">
        <v>250</v>
      </c>
      <c r="C119" s="803" t="s">
        <v>251</v>
      </c>
      <c r="D119" s="807">
        <v>43763</v>
      </c>
      <c r="E119" s="803" t="s">
        <v>252</v>
      </c>
      <c r="F119" s="803" t="s">
        <v>253</v>
      </c>
      <c r="G119" s="803"/>
      <c r="H119" s="806" t="s">
        <v>152</v>
      </c>
      <c r="I119" s="806"/>
      <c r="J119" s="117" t="s">
        <v>153</v>
      </c>
      <c r="K119" s="117" t="s">
        <v>3</v>
      </c>
      <c r="L119" s="119">
        <v>1776.52</v>
      </c>
    </row>
    <row r="120" spans="1:12" s="101" customFormat="1" ht="92.25" customHeight="1">
      <c r="A120" s="808"/>
      <c r="B120" s="803"/>
      <c r="C120" s="803"/>
      <c r="D120" s="807"/>
      <c r="E120" s="803"/>
      <c r="F120" s="803"/>
      <c r="G120" s="803"/>
      <c r="H120" s="806" t="s">
        <v>154</v>
      </c>
      <c r="I120" s="806"/>
      <c r="J120" s="117" t="s">
        <v>153</v>
      </c>
      <c r="K120" s="117" t="s">
        <v>153</v>
      </c>
      <c r="L120" s="119">
        <v>0</v>
      </c>
    </row>
    <row r="121" spans="1:12" s="101" customFormat="1" ht="24" customHeight="1">
      <c r="A121" s="808"/>
      <c r="B121" s="110" t="s">
        <v>77</v>
      </c>
      <c r="C121" s="115" t="s">
        <v>79</v>
      </c>
      <c r="D121" s="115" t="s">
        <v>155</v>
      </c>
      <c r="E121" s="115" t="s">
        <v>156</v>
      </c>
      <c r="F121" s="805"/>
      <c r="G121" s="805"/>
      <c r="H121" s="806" t="s">
        <v>157</v>
      </c>
      <c r="I121" s="806"/>
      <c r="J121" s="803" t="s">
        <v>153</v>
      </c>
      <c r="K121" s="803" t="s">
        <v>3</v>
      </c>
      <c r="L121" s="804">
        <v>156.07</v>
      </c>
    </row>
    <row r="122" spans="1:12" s="101" customFormat="1" ht="24" customHeight="1">
      <c r="A122" s="808"/>
      <c r="B122" s="117" t="s">
        <v>254</v>
      </c>
      <c r="C122" s="117" t="s">
        <v>253</v>
      </c>
      <c r="D122" s="118">
        <v>43773</v>
      </c>
      <c r="E122" s="117" t="s">
        <v>255</v>
      </c>
      <c r="F122" s="805"/>
      <c r="G122" s="805"/>
      <c r="H122" s="806"/>
      <c r="I122" s="806"/>
      <c r="J122" s="803"/>
      <c r="K122" s="803"/>
      <c r="L122" s="804"/>
    </row>
    <row r="123" spans="1:12" s="101" customFormat="1" ht="24" customHeight="1">
      <c r="A123" s="808">
        <v>22</v>
      </c>
      <c r="B123" s="110" t="s">
        <v>76</v>
      </c>
      <c r="C123" s="115" t="s">
        <v>78</v>
      </c>
      <c r="D123" s="115" t="s">
        <v>146</v>
      </c>
      <c r="E123" s="115" t="s">
        <v>147</v>
      </c>
      <c r="F123" s="809" t="s">
        <v>71</v>
      </c>
      <c r="G123" s="809"/>
      <c r="H123" s="805"/>
      <c r="I123" s="805"/>
      <c r="J123" s="805"/>
      <c r="K123" s="805"/>
      <c r="L123" s="805"/>
    </row>
    <row r="124" spans="1:12" s="101" customFormat="1" ht="26.25" customHeight="1">
      <c r="A124" s="808"/>
      <c r="B124" s="803" t="s">
        <v>256</v>
      </c>
      <c r="C124" s="810" t="s">
        <v>257</v>
      </c>
      <c r="D124" s="807">
        <v>43792</v>
      </c>
      <c r="E124" s="803" t="s">
        <v>258</v>
      </c>
      <c r="F124" s="803" t="s">
        <v>259</v>
      </c>
      <c r="G124" s="803"/>
      <c r="H124" s="806" t="s">
        <v>152</v>
      </c>
      <c r="I124" s="806"/>
      <c r="J124" s="117" t="s">
        <v>153</v>
      </c>
      <c r="K124" s="117" t="s">
        <v>3</v>
      </c>
      <c r="L124" s="119">
        <v>796</v>
      </c>
    </row>
    <row r="125" spans="1:12" s="101" customFormat="1" ht="408.95" customHeight="1">
      <c r="A125" s="808"/>
      <c r="B125" s="803"/>
      <c r="C125" s="810"/>
      <c r="D125" s="807"/>
      <c r="E125" s="803"/>
      <c r="F125" s="803"/>
      <c r="G125" s="803"/>
      <c r="H125" s="806" t="s">
        <v>154</v>
      </c>
      <c r="I125" s="806"/>
      <c r="J125" s="803" t="s">
        <v>153</v>
      </c>
      <c r="K125" s="803" t="s">
        <v>3</v>
      </c>
      <c r="L125" s="804">
        <v>2814.23</v>
      </c>
    </row>
    <row r="126" spans="1:12" s="101" customFormat="1" ht="397.35" customHeight="1">
      <c r="A126" s="808"/>
      <c r="B126" s="803"/>
      <c r="C126" s="810"/>
      <c r="D126" s="807"/>
      <c r="E126" s="803"/>
      <c r="F126" s="803"/>
      <c r="G126" s="803"/>
      <c r="H126" s="806"/>
      <c r="I126" s="806"/>
      <c r="J126" s="803"/>
      <c r="K126" s="803"/>
      <c r="L126" s="804"/>
    </row>
    <row r="127" spans="1:12" s="101" customFormat="1" ht="24" customHeight="1">
      <c r="A127" s="808"/>
      <c r="B127" s="110" t="s">
        <v>77</v>
      </c>
      <c r="C127" s="115" t="s">
        <v>79</v>
      </c>
      <c r="D127" s="115" t="s">
        <v>155</v>
      </c>
      <c r="E127" s="115" t="s">
        <v>156</v>
      </c>
      <c r="F127" s="805"/>
      <c r="G127" s="805"/>
      <c r="H127" s="806" t="s">
        <v>157</v>
      </c>
      <c r="I127" s="806"/>
      <c r="J127" s="803" t="s">
        <v>153</v>
      </c>
      <c r="K127" s="803" t="s">
        <v>3</v>
      </c>
      <c r="L127" s="804">
        <v>270</v>
      </c>
    </row>
    <row r="128" spans="1:12" s="101" customFormat="1" ht="24" customHeight="1">
      <c r="A128" s="808"/>
      <c r="B128" s="117" t="s">
        <v>260</v>
      </c>
      <c r="C128" s="117" t="s">
        <v>259</v>
      </c>
      <c r="D128" s="118">
        <v>43800</v>
      </c>
      <c r="E128" s="117" t="s">
        <v>261</v>
      </c>
      <c r="F128" s="805"/>
      <c r="G128" s="805"/>
      <c r="H128" s="806"/>
      <c r="I128" s="806"/>
      <c r="J128" s="803"/>
      <c r="K128" s="803"/>
      <c r="L128" s="804"/>
    </row>
    <row r="129" spans="1:12" s="101" customFormat="1" ht="24" customHeight="1">
      <c r="A129" s="808">
        <v>23</v>
      </c>
      <c r="B129" s="110" t="s">
        <v>76</v>
      </c>
      <c r="C129" s="115" t="s">
        <v>78</v>
      </c>
      <c r="D129" s="115" t="s">
        <v>146</v>
      </c>
      <c r="E129" s="115" t="s">
        <v>147</v>
      </c>
      <c r="F129" s="809" t="s">
        <v>71</v>
      </c>
      <c r="G129" s="809"/>
      <c r="H129" s="805"/>
      <c r="I129" s="805"/>
      <c r="J129" s="805"/>
      <c r="K129" s="805"/>
      <c r="L129" s="805"/>
    </row>
    <row r="130" spans="1:12" s="101" customFormat="1" ht="26.25" customHeight="1">
      <c r="A130" s="808"/>
      <c r="B130" s="803" t="s">
        <v>256</v>
      </c>
      <c r="C130" s="810" t="s">
        <v>257</v>
      </c>
      <c r="D130" s="807">
        <v>43792</v>
      </c>
      <c r="E130" s="803" t="s">
        <v>258</v>
      </c>
      <c r="F130" s="803" t="s">
        <v>262</v>
      </c>
      <c r="G130" s="803"/>
      <c r="H130" s="806" t="s">
        <v>152</v>
      </c>
      <c r="I130" s="806"/>
      <c r="J130" s="117" t="s">
        <v>153</v>
      </c>
      <c r="K130" s="117" t="s">
        <v>3</v>
      </c>
      <c r="L130" s="119">
        <v>513</v>
      </c>
    </row>
    <row r="131" spans="1:12" s="101" customFormat="1" ht="408.95" customHeight="1">
      <c r="A131" s="808"/>
      <c r="B131" s="803"/>
      <c r="C131" s="810"/>
      <c r="D131" s="807"/>
      <c r="E131" s="803"/>
      <c r="F131" s="803"/>
      <c r="G131" s="803"/>
      <c r="H131" s="806" t="s">
        <v>154</v>
      </c>
      <c r="I131" s="806"/>
      <c r="J131" s="803" t="s">
        <v>153</v>
      </c>
      <c r="K131" s="803" t="s">
        <v>153</v>
      </c>
      <c r="L131" s="804">
        <v>0</v>
      </c>
    </row>
    <row r="132" spans="1:12" s="101" customFormat="1" ht="397.35" customHeight="1">
      <c r="A132" s="808"/>
      <c r="B132" s="803"/>
      <c r="C132" s="810"/>
      <c r="D132" s="807"/>
      <c r="E132" s="803"/>
      <c r="F132" s="803"/>
      <c r="G132" s="803"/>
      <c r="H132" s="806"/>
      <c r="I132" s="806"/>
      <c r="J132" s="803"/>
      <c r="K132" s="803"/>
      <c r="L132" s="804"/>
    </row>
    <row r="133" spans="1:12" s="101" customFormat="1" ht="24" customHeight="1">
      <c r="A133" s="808"/>
      <c r="B133" s="110" t="s">
        <v>77</v>
      </c>
      <c r="C133" s="115" t="s">
        <v>79</v>
      </c>
      <c r="D133" s="115" t="s">
        <v>155</v>
      </c>
      <c r="E133" s="115" t="s">
        <v>156</v>
      </c>
      <c r="F133" s="805"/>
      <c r="G133" s="805"/>
      <c r="H133" s="806" t="s">
        <v>157</v>
      </c>
      <c r="I133" s="806"/>
      <c r="J133" s="803" t="s">
        <v>153</v>
      </c>
      <c r="K133" s="803" t="s">
        <v>153</v>
      </c>
      <c r="L133" s="804">
        <v>0</v>
      </c>
    </row>
    <row r="134" spans="1:12" s="101" customFormat="1" ht="24" customHeight="1">
      <c r="A134" s="808"/>
      <c r="B134" s="117" t="s">
        <v>260</v>
      </c>
      <c r="C134" s="117" t="s">
        <v>262</v>
      </c>
      <c r="D134" s="118">
        <v>43800</v>
      </c>
      <c r="E134" s="117" t="s">
        <v>261</v>
      </c>
      <c r="F134" s="805"/>
      <c r="G134" s="805"/>
      <c r="H134" s="806"/>
      <c r="I134" s="806"/>
      <c r="J134" s="803"/>
      <c r="K134" s="803"/>
      <c r="L134" s="804"/>
    </row>
    <row r="135" spans="1:12" s="101" customFormat="1" ht="24" customHeight="1">
      <c r="A135" s="808">
        <v>24</v>
      </c>
      <c r="B135" s="110" t="s">
        <v>76</v>
      </c>
      <c r="C135" s="115" t="s">
        <v>78</v>
      </c>
      <c r="D135" s="115" t="s">
        <v>146</v>
      </c>
      <c r="E135" s="115" t="s">
        <v>147</v>
      </c>
      <c r="F135" s="809" t="s">
        <v>71</v>
      </c>
      <c r="G135" s="809"/>
      <c r="H135" s="805"/>
      <c r="I135" s="805"/>
      <c r="J135" s="805"/>
      <c r="K135" s="805"/>
      <c r="L135" s="805"/>
    </row>
    <row r="136" spans="1:12" s="101" customFormat="1" ht="26.25" customHeight="1">
      <c r="A136" s="808"/>
      <c r="B136" s="803" t="s">
        <v>263</v>
      </c>
      <c r="C136" s="810" t="s">
        <v>264</v>
      </c>
      <c r="D136" s="807">
        <v>43891</v>
      </c>
      <c r="E136" s="803" t="s">
        <v>265</v>
      </c>
      <c r="F136" s="803" t="s">
        <v>266</v>
      </c>
      <c r="G136" s="803"/>
      <c r="H136" s="806" t="s">
        <v>152</v>
      </c>
      <c r="I136" s="806"/>
      <c r="J136" s="117" t="s">
        <v>153</v>
      </c>
      <c r="K136" s="117" t="s">
        <v>153</v>
      </c>
      <c r="L136" s="119">
        <v>0</v>
      </c>
    </row>
    <row r="137" spans="1:12" s="101" customFormat="1" ht="291.75" customHeight="1">
      <c r="A137" s="808"/>
      <c r="B137" s="803"/>
      <c r="C137" s="810"/>
      <c r="D137" s="807"/>
      <c r="E137" s="803"/>
      <c r="F137" s="803"/>
      <c r="G137" s="803"/>
      <c r="H137" s="806" t="s">
        <v>154</v>
      </c>
      <c r="I137" s="806"/>
      <c r="J137" s="117" t="s">
        <v>153</v>
      </c>
      <c r="K137" s="117" t="s">
        <v>153</v>
      </c>
      <c r="L137" s="119">
        <v>0</v>
      </c>
    </row>
    <row r="138" spans="1:12" s="101" customFormat="1" ht="24" customHeight="1">
      <c r="A138" s="808"/>
      <c r="B138" s="110" t="s">
        <v>77</v>
      </c>
      <c r="C138" s="115" t="s">
        <v>79</v>
      </c>
      <c r="D138" s="115" t="s">
        <v>155</v>
      </c>
      <c r="E138" s="115" t="s">
        <v>156</v>
      </c>
      <c r="F138" s="805"/>
      <c r="G138" s="805"/>
      <c r="H138" s="806" t="s">
        <v>157</v>
      </c>
      <c r="I138" s="806"/>
      <c r="J138" s="803" t="s">
        <v>153</v>
      </c>
      <c r="K138" s="803" t="s">
        <v>3</v>
      </c>
      <c r="L138" s="804">
        <v>1020</v>
      </c>
    </row>
    <row r="139" spans="1:12" s="101" customFormat="1" ht="24" customHeight="1">
      <c r="A139" s="808"/>
      <c r="B139" s="117" t="s">
        <v>164</v>
      </c>
      <c r="C139" s="117" t="s">
        <v>266</v>
      </c>
      <c r="D139" s="118">
        <v>43894</v>
      </c>
      <c r="E139" s="117" t="s">
        <v>249</v>
      </c>
      <c r="F139" s="805"/>
      <c r="G139" s="805"/>
      <c r="H139" s="806"/>
      <c r="I139" s="806"/>
      <c r="J139" s="803"/>
      <c r="K139" s="803"/>
      <c r="L139" s="804"/>
    </row>
    <row r="140" spans="1:12" s="101" customFormat="1" ht="24" customHeight="1">
      <c r="A140" s="808">
        <v>25</v>
      </c>
      <c r="B140" s="110" t="s">
        <v>76</v>
      </c>
      <c r="C140" s="115" t="s">
        <v>78</v>
      </c>
      <c r="D140" s="115" t="s">
        <v>146</v>
      </c>
      <c r="E140" s="115" t="s">
        <v>147</v>
      </c>
      <c r="F140" s="809" t="s">
        <v>71</v>
      </c>
      <c r="G140" s="809"/>
      <c r="H140" s="805"/>
      <c r="I140" s="805"/>
      <c r="J140" s="805"/>
      <c r="K140" s="805"/>
      <c r="L140" s="805"/>
    </row>
    <row r="141" spans="1:12" s="101" customFormat="1" ht="26.25" customHeight="1">
      <c r="A141" s="808"/>
      <c r="B141" s="803" t="s">
        <v>267</v>
      </c>
      <c r="C141" s="803" t="s">
        <v>268</v>
      </c>
      <c r="D141" s="807">
        <v>43775</v>
      </c>
      <c r="E141" s="803" t="s">
        <v>269</v>
      </c>
      <c r="F141" s="803" t="s">
        <v>270</v>
      </c>
      <c r="G141" s="803"/>
      <c r="H141" s="806" t="s">
        <v>152</v>
      </c>
      <c r="I141" s="806"/>
      <c r="J141" s="117" t="s">
        <v>153</v>
      </c>
      <c r="K141" s="117" t="s">
        <v>3</v>
      </c>
      <c r="L141" s="119">
        <v>192</v>
      </c>
    </row>
    <row r="142" spans="1:12" s="101" customFormat="1" ht="29.25" customHeight="1">
      <c r="A142" s="808"/>
      <c r="B142" s="803"/>
      <c r="C142" s="803"/>
      <c r="D142" s="807"/>
      <c r="E142" s="803"/>
      <c r="F142" s="803"/>
      <c r="G142" s="803"/>
      <c r="H142" s="806" t="s">
        <v>154</v>
      </c>
      <c r="I142" s="806"/>
      <c r="J142" s="117" t="s">
        <v>153</v>
      </c>
      <c r="K142" s="117" t="s">
        <v>3</v>
      </c>
      <c r="L142" s="119">
        <v>456.6</v>
      </c>
    </row>
    <row r="143" spans="1:12" s="101" customFormat="1" ht="24" customHeight="1">
      <c r="A143" s="808"/>
      <c r="B143" s="110" t="s">
        <v>77</v>
      </c>
      <c r="C143" s="115" t="s">
        <v>79</v>
      </c>
      <c r="D143" s="115" t="s">
        <v>155</v>
      </c>
      <c r="E143" s="115" t="s">
        <v>156</v>
      </c>
      <c r="F143" s="805"/>
      <c r="G143" s="805"/>
      <c r="H143" s="806" t="s">
        <v>157</v>
      </c>
      <c r="I143" s="806"/>
      <c r="J143" s="803" t="s">
        <v>153</v>
      </c>
      <c r="K143" s="803" t="s">
        <v>153</v>
      </c>
      <c r="L143" s="804">
        <v>0</v>
      </c>
    </row>
    <row r="144" spans="1:12" s="101" customFormat="1" ht="24" customHeight="1">
      <c r="A144" s="808"/>
      <c r="B144" s="117" t="s">
        <v>181</v>
      </c>
      <c r="C144" s="117" t="s">
        <v>270</v>
      </c>
      <c r="D144" s="118">
        <v>43777</v>
      </c>
      <c r="E144" s="117" t="s">
        <v>271</v>
      </c>
      <c r="F144" s="805"/>
      <c r="G144" s="805"/>
      <c r="H144" s="806"/>
      <c r="I144" s="806"/>
      <c r="J144" s="803"/>
      <c r="K144" s="803"/>
      <c r="L144" s="804"/>
    </row>
    <row r="145" spans="1:12" s="101" customFormat="1" ht="24" customHeight="1">
      <c r="A145" s="808">
        <v>26</v>
      </c>
      <c r="B145" s="110" t="s">
        <v>76</v>
      </c>
      <c r="C145" s="115" t="s">
        <v>78</v>
      </c>
      <c r="D145" s="115" t="s">
        <v>146</v>
      </c>
      <c r="E145" s="115" t="s">
        <v>147</v>
      </c>
      <c r="F145" s="809" t="s">
        <v>71</v>
      </c>
      <c r="G145" s="809"/>
      <c r="H145" s="805"/>
      <c r="I145" s="805"/>
      <c r="J145" s="805"/>
      <c r="K145" s="805"/>
      <c r="L145" s="805"/>
    </row>
    <row r="146" spans="1:12" s="101" customFormat="1" ht="26.25" customHeight="1">
      <c r="A146" s="808"/>
      <c r="B146" s="803" t="s">
        <v>272</v>
      </c>
      <c r="C146" s="810" t="s">
        <v>273</v>
      </c>
      <c r="D146" s="807">
        <v>43801</v>
      </c>
      <c r="E146" s="803" t="s">
        <v>274</v>
      </c>
      <c r="F146" s="803" t="s">
        <v>275</v>
      </c>
      <c r="G146" s="803"/>
      <c r="H146" s="806" t="s">
        <v>152</v>
      </c>
      <c r="I146" s="806"/>
      <c r="J146" s="117" t="s">
        <v>153</v>
      </c>
      <c r="K146" s="117" t="s">
        <v>3</v>
      </c>
      <c r="L146" s="119">
        <v>431.78</v>
      </c>
    </row>
    <row r="147" spans="1:12" s="101" customFormat="1" ht="270.75" customHeight="1">
      <c r="A147" s="808"/>
      <c r="B147" s="803"/>
      <c r="C147" s="810"/>
      <c r="D147" s="807"/>
      <c r="E147" s="803"/>
      <c r="F147" s="803"/>
      <c r="G147" s="803"/>
      <c r="H147" s="806" t="s">
        <v>154</v>
      </c>
      <c r="I147" s="806"/>
      <c r="J147" s="117" t="s">
        <v>153</v>
      </c>
      <c r="K147" s="117" t="s">
        <v>153</v>
      </c>
      <c r="L147" s="119">
        <v>0</v>
      </c>
    </row>
    <row r="148" spans="1:12" s="101" customFormat="1" ht="24" customHeight="1">
      <c r="A148" s="808"/>
      <c r="B148" s="110" t="s">
        <v>77</v>
      </c>
      <c r="C148" s="115" t="s">
        <v>79</v>
      </c>
      <c r="D148" s="115" t="s">
        <v>155</v>
      </c>
      <c r="E148" s="115" t="s">
        <v>156</v>
      </c>
      <c r="F148" s="805"/>
      <c r="G148" s="805"/>
      <c r="H148" s="806" t="s">
        <v>157</v>
      </c>
      <c r="I148" s="806"/>
      <c r="J148" s="803" t="s">
        <v>153</v>
      </c>
      <c r="K148" s="803" t="s">
        <v>3</v>
      </c>
      <c r="L148" s="804">
        <v>989.34</v>
      </c>
    </row>
    <row r="149" spans="1:12" s="101" customFormat="1" ht="24" customHeight="1">
      <c r="A149" s="808"/>
      <c r="B149" s="117" t="s">
        <v>276</v>
      </c>
      <c r="C149" s="117" t="s">
        <v>275</v>
      </c>
      <c r="D149" s="118">
        <v>43806</v>
      </c>
      <c r="E149" s="117" t="s">
        <v>277</v>
      </c>
      <c r="F149" s="805"/>
      <c r="G149" s="805"/>
      <c r="H149" s="806"/>
      <c r="I149" s="806"/>
      <c r="J149" s="803"/>
      <c r="K149" s="803"/>
      <c r="L149" s="804"/>
    </row>
    <row r="150" spans="1:12" s="101" customFormat="1" ht="24" customHeight="1">
      <c r="A150" s="808">
        <v>27</v>
      </c>
      <c r="B150" s="110" t="s">
        <v>76</v>
      </c>
      <c r="C150" s="115" t="s">
        <v>78</v>
      </c>
      <c r="D150" s="115" t="s">
        <v>146</v>
      </c>
      <c r="E150" s="115" t="s">
        <v>147</v>
      </c>
      <c r="F150" s="809" t="s">
        <v>71</v>
      </c>
      <c r="G150" s="809"/>
      <c r="H150" s="805"/>
      <c r="I150" s="805"/>
      <c r="J150" s="805"/>
      <c r="K150" s="805"/>
      <c r="L150" s="805"/>
    </row>
    <row r="151" spans="1:12" s="101" customFormat="1" ht="26.25" customHeight="1">
      <c r="A151" s="808"/>
      <c r="B151" s="803" t="s">
        <v>278</v>
      </c>
      <c r="C151" s="810" t="s">
        <v>279</v>
      </c>
      <c r="D151" s="807">
        <v>43843</v>
      </c>
      <c r="E151" s="803" t="s">
        <v>280</v>
      </c>
      <c r="F151" s="803" t="s">
        <v>281</v>
      </c>
      <c r="G151" s="803"/>
      <c r="H151" s="806" t="s">
        <v>152</v>
      </c>
      <c r="I151" s="806"/>
      <c r="J151" s="117" t="s">
        <v>153</v>
      </c>
      <c r="K151" s="117" t="s">
        <v>3</v>
      </c>
      <c r="L151" s="119">
        <v>465.54</v>
      </c>
    </row>
    <row r="152" spans="1:12" s="101" customFormat="1" ht="312.75" customHeight="1">
      <c r="A152" s="808"/>
      <c r="B152" s="803"/>
      <c r="C152" s="810"/>
      <c r="D152" s="807"/>
      <c r="E152" s="803"/>
      <c r="F152" s="803"/>
      <c r="G152" s="803"/>
      <c r="H152" s="806" t="s">
        <v>154</v>
      </c>
      <c r="I152" s="806"/>
      <c r="J152" s="117" t="s">
        <v>153</v>
      </c>
      <c r="K152" s="117" t="s">
        <v>3</v>
      </c>
      <c r="L152" s="119">
        <v>963.7</v>
      </c>
    </row>
    <row r="153" spans="1:12" s="101" customFormat="1" ht="24" customHeight="1">
      <c r="A153" s="808"/>
      <c r="B153" s="110" t="s">
        <v>77</v>
      </c>
      <c r="C153" s="115" t="s">
        <v>79</v>
      </c>
      <c r="D153" s="115" t="s">
        <v>155</v>
      </c>
      <c r="E153" s="115" t="s">
        <v>156</v>
      </c>
      <c r="F153" s="805"/>
      <c r="G153" s="805"/>
      <c r="H153" s="806" t="s">
        <v>157</v>
      </c>
      <c r="I153" s="806"/>
      <c r="J153" s="803" t="s">
        <v>153</v>
      </c>
      <c r="K153" s="803" t="s">
        <v>3</v>
      </c>
      <c r="L153" s="804">
        <v>7.5</v>
      </c>
    </row>
    <row r="154" spans="1:12" s="101" customFormat="1" ht="24" customHeight="1">
      <c r="A154" s="808"/>
      <c r="B154" s="117" t="s">
        <v>282</v>
      </c>
      <c r="C154" s="117" t="s">
        <v>281</v>
      </c>
      <c r="D154" s="118">
        <v>43845</v>
      </c>
      <c r="E154" s="117" t="s">
        <v>283</v>
      </c>
      <c r="F154" s="805"/>
      <c r="G154" s="805"/>
      <c r="H154" s="806"/>
      <c r="I154" s="806"/>
      <c r="J154" s="803"/>
      <c r="K154" s="803"/>
      <c r="L154" s="804"/>
    </row>
    <row r="155" spans="1:12" s="101" customFormat="1" ht="24" customHeight="1">
      <c r="A155" s="808">
        <v>28</v>
      </c>
      <c r="B155" s="110" t="s">
        <v>76</v>
      </c>
      <c r="C155" s="115" t="s">
        <v>78</v>
      </c>
      <c r="D155" s="115" t="s">
        <v>146</v>
      </c>
      <c r="E155" s="115" t="s">
        <v>147</v>
      </c>
      <c r="F155" s="809" t="s">
        <v>71</v>
      </c>
      <c r="G155" s="809"/>
      <c r="H155" s="805"/>
      <c r="I155" s="805"/>
      <c r="J155" s="805"/>
      <c r="K155" s="805"/>
      <c r="L155" s="805"/>
    </row>
    <row r="156" spans="1:12" s="101" customFormat="1" ht="26.25" customHeight="1">
      <c r="A156" s="808"/>
      <c r="B156" s="803" t="s">
        <v>278</v>
      </c>
      <c r="C156" s="810" t="s">
        <v>284</v>
      </c>
      <c r="D156" s="807">
        <v>43873</v>
      </c>
      <c r="E156" s="803" t="s">
        <v>285</v>
      </c>
      <c r="F156" s="803" t="s">
        <v>286</v>
      </c>
      <c r="G156" s="803"/>
      <c r="H156" s="806" t="s">
        <v>152</v>
      </c>
      <c r="I156" s="806"/>
      <c r="J156" s="117" t="s">
        <v>153</v>
      </c>
      <c r="K156" s="117" t="s">
        <v>3</v>
      </c>
      <c r="L156" s="119">
        <v>1184.45</v>
      </c>
    </row>
    <row r="157" spans="1:12" s="101" customFormat="1" ht="302.25" customHeight="1">
      <c r="A157" s="808"/>
      <c r="B157" s="803"/>
      <c r="C157" s="810"/>
      <c r="D157" s="807"/>
      <c r="E157" s="803"/>
      <c r="F157" s="803"/>
      <c r="G157" s="803"/>
      <c r="H157" s="806" t="s">
        <v>154</v>
      </c>
      <c r="I157" s="806"/>
      <c r="J157" s="117" t="s">
        <v>153</v>
      </c>
      <c r="K157" s="117" t="s">
        <v>3</v>
      </c>
      <c r="L157" s="119">
        <v>1509.17</v>
      </c>
    </row>
    <row r="158" spans="1:12" s="101" customFormat="1" ht="24" customHeight="1">
      <c r="A158" s="808"/>
      <c r="B158" s="110" t="s">
        <v>77</v>
      </c>
      <c r="C158" s="115" t="s">
        <v>79</v>
      </c>
      <c r="D158" s="115" t="s">
        <v>155</v>
      </c>
      <c r="E158" s="115" t="s">
        <v>156</v>
      </c>
      <c r="F158" s="805"/>
      <c r="G158" s="805"/>
      <c r="H158" s="806" t="s">
        <v>157</v>
      </c>
      <c r="I158" s="806"/>
      <c r="J158" s="803" t="s">
        <v>153</v>
      </c>
      <c r="K158" s="803" t="s">
        <v>3</v>
      </c>
      <c r="L158" s="804">
        <v>705</v>
      </c>
    </row>
    <row r="159" spans="1:12" s="101" customFormat="1" ht="24" customHeight="1">
      <c r="A159" s="808"/>
      <c r="B159" s="117" t="s">
        <v>282</v>
      </c>
      <c r="C159" s="117" t="s">
        <v>286</v>
      </c>
      <c r="D159" s="118">
        <v>43876</v>
      </c>
      <c r="E159" s="117" t="s">
        <v>287</v>
      </c>
      <c r="F159" s="805"/>
      <c r="G159" s="805"/>
      <c r="H159" s="806"/>
      <c r="I159" s="806"/>
      <c r="J159" s="803"/>
      <c r="K159" s="803"/>
      <c r="L159" s="804"/>
    </row>
    <row r="160" spans="1:12" s="101" customFormat="1" ht="24" customHeight="1">
      <c r="A160" s="808">
        <v>29</v>
      </c>
      <c r="B160" s="110" t="s">
        <v>76</v>
      </c>
      <c r="C160" s="115" t="s">
        <v>78</v>
      </c>
      <c r="D160" s="115" t="s">
        <v>146</v>
      </c>
      <c r="E160" s="115" t="s">
        <v>147</v>
      </c>
      <c r="F160" s="809" t="s">
        <v>71</v>
      </c>
      <c r="G160" s="809"/>
      <c r="H160" s="805"/>
      <c r="I160" s="805"/>
      <c r="J160" s="805"/>
      <c r="K160" s="805"/>
      <c r="L160" s="805"/>
    </row>
    <row r="161" spans="1:12" s="101" customFormat="1" ht="26.25" customHeight="1">
      <c r="A161" s="808"/>
      <c r="B161" s="803" t="s">
        <v>288</v>
      </c>
      <c r="C161" s="810" t="s">
        <v>289</v>
      </c>
      <c r="D161" s="807">
        <v>43789</v>
      </c>
      <c r="E161" s="803" t="s">
        <v>290</v>
      </c>
      <c r="F161" s="803" t="s">
        <v>291</v>
      </c>
      <c r="G161" s="803"/>
      <c r="H161" s="806" t="s">
        <v>152</v>
      </c>
      <c r="I161" s="806"/>
      <c r="J161" s="117" t="s">
        <v>153</v>
      </c>
      <c r="K161" s="117" t="s">
        <v>3</v>
      </c>
      <c r="L161" s="119">
        <v>795</v>
      </c>
    </row>
    <row r="162" spans="1:12" s="101" customFormat="1" ht="408.95" customHeight="1">
      <c r="A162" s="808"/>
      <c r="B162" s="803"/>
      <c r="C162" s="810"/>
      <c r="D162" s="807"/>
      <c r="E162" s="803"/>
      <c r="F162" s="803"/>
      <c r="G162" s="803"/>
      <c r="H162" s="806" t="s">
        <v>154</v>
      </c>
      <c r="I162" s="806"/>
      <c r="J162" s="803" t="s">
        <v>153</v>
      </c>
      <c r="K162" s="803" t="s">
        <v>3</v>
      </c>
      <c r="L162" s="804">
        <v>268.89999999999998</v>
      </c>
    </row>
    <row r="163" spans="1:12" s="101" customFormat="1" ht="134.85" customHeight="1">
      <c r="A163" s="808"/>
      <c r="B163" s="803"/>
      <c r="C163" s="810"/>
      <c r="D163" s="807"/>
      <c r="E163" s="803"/>
      <c r="F163" s="803"/>
      <c r="G163" s="803"/>
      <c r="H163" s="806"/>
      <c r="I163" s="806"/>
      <c r="J163" s="803"/>
      <c r="K163" s="803"/>
      <c r="L163" s="804"/>
    </row>
    <row r="164" spans="1:12" s="101" customFormat="1" ht="24" customHeight="1">
      <c r="A164" s="808"/>
      <c r="B164" s="110" t="s">
        <v>77</v>
      </c>
      <c r="C164" s="115" t="s">
        <v>79</v>
      </c>
      <c r="D164" s="115" t="s">
        <v>155</v>
      </c>
      <c r="E164" s="115" t="s">
        <v>156</v>
      </c>
      <c r="F164" s="805"/>
      <c r="G164" s="805"/>
      <c r="H164" s="806" t="s">
        <v>157</v>
      </c>
      <c r="I164" s="806"/>
      <c r="J164" s="803" t="s">
        <v>153</v>
      </c>
      <c r="K164" s="803" t="s">
        <v>153</v>
      </c>
      <c r="L164" s="804">
        <v>0</v>
      </c>
    </row>
    <row r="165" spans="1:12" s="101" customFormat="1" ht="24" customHeight="1">
      <c r="A165" s="808"/>
      <c r="B165" s="117" t="s">
        <v>292</v>
      </c>
      <c r="C165" s="117" t="s">
        <v>291</v>
      </c>
      <c r="D165" s="118">
        <v>43792</v>
      </c>
      <c r="E165" s="117" t="s">
        <v>293</v>
      </c>
      <c r="F165" s="805"/>
      <c r="G165" s="805"/>
      <c r="H165" s="806"/>
      <c r="I165" s="806"/>
      <c r="J165" s="803"/>
      <c r="K165" s="803"/>
      <c r="L165" s="804"/>
    </row>
    <row r="166" spans="1:12" s="101" customFormat="1" ht="24" customHeight="1">
      <c r="A166" s="808">
        <v>30</v>
      </c>
      <c r="B166" s="110" t="s">
        <v>76</v>
      </c>
      <c r="C166" s="115" t="s">
        <v>78</v>
      </c>
      <c r="D166" s="115" t="s">
        <v>146</v>
      </c>
      <c r="E166" s="115" t="s">
        <v>147</v>
      </c>
      <c r="F166" s="809" t="s">
        <v>71</v>
      </c>
      <c r="G166" s="809"/>
      <c r="H166" s="805"/>
      <c r="I166" s="805"/>
      <c r="J166" s="805"/>
      <c r="K166" s="805"/>
      <c r="L166" s="805"/>
    </row>
    <row r="167" spans="1:12" s="101" customFormat="1" ht="26.25" customHeight="1">
      <c r="A167" s="808"/>
      <c r="B167" s="803" t="s">
        <v>294</v>
      </c>
      <c r="C167" s="810" t="s">
        <v>295</v>
      </c>
      <c r="D167" s="807">
        <v>43860</v>
      </c>
      <c r="E167" s="803" t="s">
        <v>296</v>
      </c>
      <c r="F167" s="803" t="s">
        <v>297</v>
      </c>
      <c r="G167" s="803"/>
      <c r="H167" s="806" t="s">
        <v>152</v>
      </c>
      <c r="I167" s="806"/>
      <c r="J167" s="117" t="s">
        <v>153</v>
      </c>
      <c r="K167" s="117" t="s">
        <v>3</v>
      </c>
      <c r="L167" s="119">
        <v>289.68</v>
      </c>
    </row>
    <row r="168" spans="1:12" s="101" customFormat="1" ht="281.25" customHeight="1">
      <c r="A168" s="808"/>
      <c r="B168" s="803"/>
      <c r="C168" s="810"/>
      <c r="D168" s="807"/>
      <c r="E168" s="803"/>
      <c r="F168" s="803"/>
      <c r="G168" s="803"/>
      <c r="H168" s="806" t="s">
        <v>154</v>
      </c>
      <c r="I168" s="806"/>
      <c r="J168" s="117" t="s">
        <v>153</v>
      </c>
      <c r="K168" s="117" t="s">
        <v>3</v>
      </c>
      <c r="L168" s="119">
        <v>351.59</v>
      </c>
    </row>
    <row r="169" spans="1:12" s="101" customFormat="1" ht="24" customHeight="1">
      <c r="A169" s="808"/>
      <c r="B169" s="110" t="s">
        <v>77</v>
      </c>
      <c r="C169" s="115" t="s">
        <v>79</v>
      </c>
      <c r="D169" s="115" t="s">
        <v>155</v>
      </c>
      <c r="E169" s="115" t="s">
        <v>156</v>
      </c>
      <c r="F169" s="805"/>
      <c r="G169" s="805"/>
      <c r="H169" s="806" t="s">
        <v>157</v>
      </c>
      <c r="I169" s="806"/>
      <c r="J169" s="803" t="s">
        <v>153</v>
      </c>
      <c r="K169" s="803" t="s">
        <v>3</v>
      </c>
      <c r="L169" s="804">
        <v>27.31</v>
      </c>
    </row>
    <row r="170" spans="1:12" s="101" customFormat="1" ht="24" customHeight="1">
      <c r="A170" s="808"/>
      <c r="B170" s="117" t="s">
        <v>193</v>
      </c>
      <c r="C170" s="117" t="s">
        <v>297</v>
      </c>
      <c r="D170" s="118">
        <v>43861</v>
      </c>
      <c r="E170" s="117" t="s">
        <v>298</v>
      </c>
      <c r="F170" s="805"/>
      <c r="G170" s="805"/>
      <c r="H170" s="806"/>
      <c r="I170" s="806"/>
      <c r="J170" s="803"/>
      <c r="K170" s="803"/>
      <c r="L170" s="804"/>
    </row>
    <row r="171" spans="1:12" s="101" customFormat="1" ht="24" customHeight="1">
      <c r="A171" s="808">
        <v>31</v>
      </c>
      <c r="B171" s="110" t="s">
        <v>76</v>
      </c>
      <c r="C171" s="115" t="s">
        <v>78</v>
      </c>
      <c r="D171" s="115" t="s">
        <v>146</v>
      </c>
      <c r="E171" s="115" t="s">
        <v>147</v>
      </c>
      <c r="F171" s="809" t="s">
        <v>71</v>
      </c>
      <c r="G171" s="809"/>
      <c r="H171" s="805"/>
      <c r="I171" s="805"/>
      <c r="J171" s="805"/>
      <c r="K171" s="805"/>
      <c r="L171" s="805"/>
    </row>
    <row r="172" spans="1:12" s="101" customFormat="1" ht="26.25" customHeight="1">
      <c r="A172" s="808"/>
      <c r="B172" s="803" t="s">
        <v>299</v>
      </c>
      <c r="C172" s="810" t="s">
        <v>300</v>
      </c>
      <c r="D172" s="807">
        <v>43760</v>
      </c>
      <c r="E172" s="803" t="s">
        <v>301</v>
      </c>
      <c r="F172" s="803" t="s">
        <v>302</v>
      </c>
      <c r="G172" s="803"/>
      <c r="H172" s="806" t="s">
        <v>152</v>
      </c>
      <c r="I172" s="806"/>
      <c r="J172" s="117" t="s">
        <v>153</v>
      </c>
      <c r="K172" s="117" t="s">
        <v>3</v>
      </c>
      <c r="L172" s="119">
        <v>837.57</v>
      </c>
    </row>
    <row r="173" spans="1:12" s="101" customFormat="1" ht="365.25" customHeight="1">
      <c r="A173" s="808"/>
      <c r="B173" s="803"/>
      <c r="C173" s="810"/>
      <c r="D173" s="807"/>
      <c r="E173" s="803"/>
      <c r="F173" s="803"/>
      <c r="G173" s="803"/>
      <c r="H173" s="806" t="s">
        <v>154</v>
      </c>
      <c r="I173" s="806"/>
      <c r="J173" s="117" t="s">
        <v>153</v>
      </c>
      <c r="K173" s="117" t="s">
        <v>3</v>
      </c>
      <c r="L173" s="119">
        <v>2235.5300000000002</v>
      </c>
    </row>
    <row r="174" spans="1:12" s="101" customFormat="1" ht="24" customHeight="1">
      <c r="A174" s="808"/>
      <c r="B174" s="110" t="s">
        <v>77</v>
      </c>
      <c r="C174" s="115" t="s">
        <v>79</v>
      </c>
      <c r="D174" s="115" t="s">
        <v>155</v>
      </c>
      <c r="E174" s="115" t="s">
        <v>156</v>
      </c>
      <c r="F174" s="805"/>
      <c r="G174" s="805"/>
      <c r="H174" s="806" t="s">
        <v>157</v>
      </c>
      <c r="I174" s="806"/>
      <c r="J174" s="803" t="s">
        <v>153</v>
      </c>
      <c r="K174" s="803" t="s">
        <v>153</v>
      </c>
      <c r="L174" s="804">
        <v>0</v>
      </c>
    </row>
    <row r="175" spans="1:12" s="101" customFormat="1" ht="34.5" customHeight="1">
      <c r="A175" s="808"/>
      <c r="B175" s="117" t="s">
        <v>303</v>
      </c>
      <c r="C175" s="117" t="s">
        <v>302</v>
      </c>
      <c r="D175" s="118">
        <v>43764</v>
      </c>
      <c r="E175" s="117" t="s">
        <v>171</v>
      </c>
      <c r="F175" s="805"/>
      <c r="G175" s="805"/>
      <c r="H175" s="806"/>
      <c r="I175" s="806"/>
      <c r="J175" s="803"/>
      <c r="K175" s="803"/>
      <c r="L175" s="804"/>
    </row>
    <row r="176" spans="1:12" s="101" customFormat="1" ht="24" customHeight="1">
      <c r="A176" s="808">
        <v>32</v>
      </c>
      <c r="B176" s="110" t="s">
        <v>76</v>
      </c>
      <c r="C176" s="115" t="s">
        <v>78</v>
      </c>
      <c r="D176" s="115" t="s">
        <v>146</v>
      </c>
      <c r="E176" s="115" t="s">
        <v>147</v>
      </c>
      <c r="F176" s="809" t="s">
        <v>71</v>
      </c>
      <c r="G176" s="809"/>
      <c r="H176" s="805"/>
      <c r="I176" s="805"/>
      <c r="J176" s="805"/>
      <c r="K176" s="805"/>
      <c r="L176" s="805"/>
    </row>
    <row r="177" spans="1:12" s="101" customFormat="1" ht="26.25" customHeight="1">
      <c r="A177" s="808"/>
      <c r="B177" s="803" t="s">
        <v>304</v>
      </c>
      <c r="C177" s="810" t="s">
        <v>305</v>
      </c>
      <c r="D177" s="807">
        <v>43800</v>
      </c>
      <c r="E177" s="803" t="s">
        <v>306</v>
      </c>
      <c r="F177" s="803" t="s">
        <v>307</v>
      </c>
      <c r="G177" s="803"/>
      <c r="H177" s="806" t="s">
        <v>152</v>
      </c>
      <c r="I177" s="806"/>
      <c r="J177" s="117" t="s">
        <v>153</v>
      </c>
      <c r="K177" s="117" t="s">
        <v>3</v>
      </c>
      <c r="L177" s="119">
        <v>1166.7</v>
      </c>
    </row>
    <row r="178" spans="1:12" s="101" customFormat="1" ht="312.75" customHeight="1">
      <c r="A178" s="808"/>
      <c r="B178" s="803"/>
      <c r="C178" s="810"/>
      <c r="D178" s="807"/>
      <c r="E178" s="803"/>
      <c r="F178" s="803"/>
      <c r="G178" s="803"/>
      <c r="H178" s="806" t="s">
        <v>154</v>
      </c>
      <c r="I178" s="806"/>
      <c r="J178" s="117" t="s">
        <v>153</v>
      </c>
      <c r="K178" s="117" t="s">
        <v>153</v>
      </c>
      <c r="L178" s="119">
        <v>0</v>
      </c>
    </row>
    <row r="179" spans="1:12" s="101" customFormat="1" ht="24" customHeight="1">
      <c r="A179" s="808"/>
      <c r="B179" s="110" t="s">
        <v>77</v>
      </c>
      <c r="C179" s="115" t="s">
        <v>79</v>
      </c>
      <c r="D179" s="115" t="s">
        <v>155</v>
      </c>
      <c r="E179" s="115" t="s">
        <v>156</v>
      </c>
      <c r="F179" s="805"/>
      <c r="G179" s="805"/>
      <c r="H179" s="806" t="s">
        <v>157</v>
      </c>
      <c r="I179" s="806"/>
      <c r="J179" s="803" t="s">
        <v>153</v>
      </c>
      <c r="K179" s="803" t="s">
        <v>153</v>
      </c>
      <c r="L179" s="804">
        <v>0</v>
      </c>
    </row>
    <row r="180" spans="1:12" s="101" customFormat="1" ht="24" customHeight="1">
      <c r="A180" s="808"/>
      <c r="B180" s="117" t="s">
        <v>153</v>
      </c>
      <c r="C180" s="117" t="s">
        <v>307</v>
      </c>
      <c r="D180" s="118">
        <v>43805</v>
      </c>
      <c r="E180" s="117" t="s">
        <v>308</v>
      </c>
      <c r="F180" s="805"/>
      <c r="G180" s="805"/>
      <c r="H180" s="806"/>
      <c r="I180" s="806"/>
      <c r="J180" s="803"/>
      <c r="K180" s="803"/>
      <c r="L180" s="804"/>
    </row>
    <row r="181" spans="1:12" s="101" customFormat="1" ht="24" customHeight="1">
      <c r="A181" s="808">
        <v>33</v>
      </c>
      <c r="B181" s="110" t="s">
        <v>76</v>
      </c>
      <c r="C181" s="115" t="s">
        <v>78</v>
      </c>
      <c r="D181" s="115" t="s">
        <v>146</v>
      </c>
      <c r="E181" s="115" t="s">
        <v>147</v>
      </c>
      <c r="F181" s="809" t="s">
        <v>71</v>
      </c>
      <c r="G181" s="809"/>
      <c r="H181" s="805"/>
      <c r="I181" s="805"/>
      <c r="J181" s="805"/>
      <c r="K181" s="805"/>
      <c r="L181" s="805"/>
    </row>
    <row r="182" spans="1:12" s="101" customFormat="1" ht="26.25" customHeight="1">
      <c r="A182" s="808"/>
      <c r="B182" s="803" t="s">
        <v>309</v>
      </c>
      <c r="C182" s="803" t="s">
        <v>310</v>
      </c>
      <c r="D182" s="807">
        <v>43856</v>
      </c>
      <c r="E182" s="803" t="s">
        <v>306</v>
      </c>
      <c r="F182" s="803" t="s">
        <v>311</v>
      </c>
      <c r="G182" s="803"/>
      <c r="H182" s="806" t="s">
        <v>152</v>
      </c>
      <c r="I182" s="806"/>
      <c r="J182" s="117" t="s">
        <v>153</v>
      </c>
      <c r="K182" s="117" t="s">
        <v>3</v>
      </c>
      <c r="L182" s="119">
        <v>584</v>
      </c>
    </row>
    <row r="183" spans="1:12" s="101" customFormat="1" ht="18" customHeight="1">
      <c r="A183" s="808"/>
      <c r="B183" s="803"/>
      <c r="C183" s="803"/>
      <c r="D183" s="807"/>
      <c r="E183" s="803"/>
      <c r="F183" s="803"/>
      <c r="G183" s="803"/>
      <c r="H183" s="806" t="s">
        <v>154</v>
      </c>
      <c r="I183" s="806"/>
      <c r="J183" s="117" t="s">
        <v>153</v>
      </c>
      <c r="K183" s="117" t="s">
        <v>3</v>
      </c>
      <c r="L183" s="119">
        <v>471</v>
      </c>
    </row>
    <row r="184" spans="1:12" s="101" customFormat="1" ht="24" customHeight="1">
      <c r="A184" s="808"/>
      <c r="B184" s="110" t="s">
        <v>77</v>
      </c>
      <c r="C184" s="115" t="s">
        <v>79</v>
      </c>
      <c r="D184" s="115" t="s">
        <v>155</v>
      </c>
      <c r="E184" s="115" t="s">
        <v>156</v>
      </c>
      <c r="F184" s="805"/>
      <c r="G184" s="805"/>
      <c r="H184" s="806" t="s">
        <v>157</v>
      </c>
      <c r="I184" s="806"/>
      <c r="J184" s="803" t="s">
        <v>153</v>
      </c>
      <c r="K184" s="803" t="s">
        <v>3</v>
      </c>
      <c r="L184" s="804">
        <v>192</v>
      </c>
    </row>
    <row r="185" spans="1:12" s="101" customFormat="1" ht="34.5" customHeight="1">
      <c r="A185" s="808"/>
      <c r="B185" s="117" t="s">
        <v>312</v>
      </c>
      <c r="C185" s="117" t="s">
        <v>311</v>
      </c>
      <c r="D185" s="118">
        <v>43859</v>
      </c>
      <c r="E185" s="117" t="s">
        <v>313</v>
      </c>
      <c r="F185" s="805"/>
      <c r="G185" s="805"/>
      <c r="H185" s="806"/>
      <c r="I185" s="806"/>
      <c r="J185" s="803"/>
      <c r="K185" s="803"/>
      <c r="L185" s="804"/>
    </row>
    <row r="186" spans="1:12" s="101" customFormat="1" ht="24" customHeight="1">
      <c r="A186" s="808">
        <v>34</v>
      </c>
      <c r="B186" s="110" t="s">
        <v>76</v>
      </c>
      <c r="C186" s="115" t="s">
        <v>78</v>
      </c>
      <c r="D186" s="115" t="s">
        <v>146</v>
      </c>
      <c r="E186" s="115" t="s">
        <v>147</v>
      </c>
      <c r="F186" s="809" t="s">
        <v>71</v>
      </c>
      <c r="G186" s="809"/>
      <c r="H186" s="805"/>
      <c r="I186" s="805"/>
      <c r="J186" s="805"/>
      <c r="K186" s="805"/>
      <c r="L186" s="805"/>
    </row>
    <row r="187" spans="1:12" s="101" customFormat="1" ht="26.25" customHeight="1">
      <c r="A187" s="808"/>
      <c r="B187" s="803" t="s">
        <v>314</v>
      </c>
      <c r="C187" s="810" t="s">
        <v>315</v>
      </c>
      <c r="D187" s="807">
        <v>43739</v>
      </c>
      <c r="E187" s="803" t="s">
        <v>316</v>
      </c>
      <c r="F187" s="803" t="s">
        <v>317</v>
      </c>
      <c r="G187" s="803"/>
      <c r="H187" s="806" t="s">
        <v>152</v>
      </c>
      <c r="I187" s="806"/>
      <c r="J187" s="117" t="s">
        <v>153</v>
      </c>
      <c r="K187" s="117" t="s">
        <v>3</v>
      </c>
      <c r="L187" s="119">
        <v>675.14</v>
      </c>
    </row>
    <row r="188" spans="1:12" s="101" customFormat="1" ht="354.75" customHeight="1">
      <c r="A188" s="808"/>
      <c r="B188" s="803"/>
      <c r="C188" s="810"/>
      <c r="D188" s="807"/>
      <c r="E188" s="803"/>
      <c r="F188" s="803"/>
      <c r="G188" s="803"/>
      <c r="H188" s="806" t="s">
        <v>154</v>
      </c>
      <c r="I188" s="806"/>
      <c r="J188" s="117" t="s">
        <v>153</v>
      </c>
      <c r="K188" s="117" t="s">
        <v>3</v>
      </c>
      <c r="L188" s="119">
        <v>59.15</v>
      </c>
    </row>
    <row r="189" spans="1:12" s="101" customFormat="1" ht="24" customHeight="1">
      <c r="A189" s="808"/>
      <c r="B189" s="110" t="s">
        <v>77</v>
      </c>
      <c r="C189" s="115" t="s">
        <v>79</v>
      </c>
      <c r="D189" s="115" t="s">
        <v>155</v>
      </c>
      <c r="E189" s="115" t="s">
        <v>156</v>
      </c>
      <c r="F189" s="805"/>
      <c r="G189" s="805"/>
      <c r="H189" s="806" t="s">
        <v>157</v>
      </c>
      <c r="I189" s="806"/>
      <c r="J189" s="803" t="s">
        <v>153</v>
      </c>
      <c r="K189" s="803" t="s">
        <v>153</v>
      </c>
      <c r="L189" s="804">
        <v>0</v>
      </c>
    </row>
    <row r="190" spans="1:12" s="101" customFormat="1" ht="24" customHeight="1">
      <c r="A190" s="808"/>
      <c r="B190" s="117" t="s">
        <v>193</v>
      </c>
      <c r="C190" s="117" t="s">
        <v>317</v>
      </c>
      <c r="D190" s="118">
        <v>43744</v>
      </c>
      <c r="E190" s="117" t="s">
        <v>318</v>
      </c>
      <c r="F190" s="805"/>
      <c r="G190" s="805"/>
      <c r="H190" s="806"/>
      <c r="I190" s="806"/>
      <c r="J190" s="803"/>
      <c r="K190" s="803"/>
      <c r="L190" s="804"/>
    </row>
    <row r="191" spans="1:12" s="101" customFormat="1" ht="24" customHeight="1">
      <c r="A191" s="808">
        <v>35</v>
      </c>
      <c r="B191" s="110" t="s">
        <v>76</v>
      </c>
      <c r="C191" s="115" t="s">
        <v>78</v>
      </c>
      <c r="D191" s="115" t="s">
        <v>146</v>
      </c>
      <c r="E191" s="115" t="s">
        <v>147</v>
      </c>
      <c r="F191" s="809" t="s">
        <v>71</v>
      </c>
      <c r="G191" s="809"/>
      <c r="H191" s="805"/>
      <c r="I191" s="805"/>
      <c r="J191" s="805"/>
      <c r="K191" s="805"/>
      <c r="L191" s="805"/>
    </row>
    <row r="192" spans="1:12" s="101" customFormat="1" ht="26.25" customHeight="1">
      <c r="A192" s="808"/>
      <c r="B192" s="803" t="s">
        <v>314</v>
      </c>
      <c r="C192" s="810" t="s">
        <v>315</v>
      </c>
      <c r="D192" s="807">
        <v>43739</v>
      </c>
      <c r="E192" s="803" t="s">
        <v>316</v>
      </c>
      <c r="F192" s="803" t="s">
        <v>319</v>
      </c>
      <c r="G192" s="803"/>
      <c r="H192" s="806" t="s">
        <v>152</v>
      </c>
      <c r="I192" s="806"/>
      <c r="J192" s="117" t="s">
        <v>153</v>
      </c>
      <c r="K192" s="117" t="s">
        <v>153</v>
      </c>
      <c r="L192" s="119">
        <v>0</v>
      </c>
    </row>
    <row r="193" spans="1:12" s="101" customFormat="1" ht="354.75" customHeight="1">
      <c r="A193" s="808"/>
      <c r="B193" s="803"/>
      <c r="C193" s="810"/>
      <c r="D193" s="807"/>
      <c r="E193" s="803"/>
      <c r="F193" s="803"/>
      <c r="G193" s="803"/>
      <c r="H193" s="806" t="s">
        <v>154</v>
      </c>
      <c r="I193" s="806"/>
      <c r="J193" s="117" t="s">
        <v>153</v>
      </c>
      <c r="K193" s="117" t="s">
        <v>153</v>
      </c>
      <c r="L193" s="119">
        <v>0</v>
      </c>
    </row>
    <row r="194" spans="1:12" s="101" customFormat="1" ht="24" customHeight="1">
      <c r="A194" s="808"/>
      <c r="B194" s="110" t="s">
        <v>77</v>
      </c>
      <c r="C194" s="115" t="s">
        <v>79</v>
      </c>
      <c r="D194" s="115" t="s">
        <v>155</v>
      </c>
      <c r="E194" s="115" t="s">
        <v>156</v>
      </c>
      <c r="F194" s="805"/>
      <c r="G194" s="805"/>
      <c r="H194" s="806" t="s">
        <v>157</v>
      </c>
      <c r="I194" s="806"/>
      <c r="J194" s="803" t="s">
        <v>153</v>
      </c>
      <c r="K194" s="803" t="s">
        <v>3</v>
      </c>
      <c r="L194" s="804">
        <v>430</v>
      </c>
    </row>
    <row r="195" spans="1:12" s="101" customFormat="1" ht="24" customHeight="1">
      <c r="A195" s="808"/>
      <c r="B195" s="117" t="s">
        <v>193</v>
      </c>
      <c r="C195" s="117" t="s">
        <v>319</v>
      </c>
      <c r="D195" s="118">
        <v>43744</v>
      </c>
      <c r="E195" s="117" t="s">
        <v>318</v>
      </c>
      <c r="F195" s="805"/>
      <c r="G195" s="805"/>
      <c r="H195" s="806"/>
      <c r="I195" s="806"/>
      <c r="J195" s="803"/>
      <c r="K195" s="803"/>
      <c r="L195" s="804"/>
    </row>
    <row r="196" spans="1:12" s="101" customFormat="1" ht="24" customHeight="1">
      <c r="A196" s="808">
        <v>36</v>
      </c>
      <c r="B196" s="110" t="s">
        <v>76</v>
      </c>
      <c r="C196" s="115" t="s">
        <v>78</v>
      </c>
      <c r="D196" s="115" t="s">
        <v>146</v>
      </c>
      <c r="E196" s="115" t="s">
        <v>147</v>
      </c>
      <c r="F196" s="809" t="s">
        <v>71</v>
      </c>
      <c r="G196" s="809"/>
      <c r="H196" s="805"/>
      <c r="I196" s="805"/>
      <c r="J196" s="805"/>
      <c r="K196" s="805"/>
      <c r="L196" s="805"/>
    </row>
    <row r="197" spans="1:12" s="101" customFormat="1" ht="26.25" customHeight="1">
      <c r="A197" s="808"/>
      <c r="B197" s="803" t="s">
        <v>314</v>
      </c>
      <c r="C197" s="803" t="s">
        <v>320</v>
      </c>
      <c r="D197" s="807">
        <v>43807</v>
      </c>
      <c r="E197" s="803" t="s">
        <v>228</v>
      </c>
      <c r="F197" s="803" t="s">
        <v>239</v>
      </c>
      <c r="G197" s="803"/>
      <c r="H197" s="806" t="s">
        <v>152</v>
      </c>
      <c r="I197" s="806"/>
      <c r="J197" s="117" t="s">
        <v>153</v>
      </c>
      <c r="K197" s="117" t="s">
        <v>3</v>
      </c>
      <c r="L197" s="119">
        <v>772.88</v>
      </c>
    </row>
    <row r="198" spans="1:12" s="101" customFormat="1" ht="71.25" customHeight="1">
      <c r="A198" s="808"/>
      <c r="B198" s="803"/>
      <c r="C198" s="803"/>
      <c r="D198" s="807"/>
      <c r="E198" s="803"/>
      <c r="F198" s="803"/>
      <c r="G198" s="803"/>
      <c r="H198" s="806" t="s">
        <v>154</v>
      </c>
      <c r="I198" s="806"/>
      <c r="J198" s="117" t="s">
        <v>153</v>
      </c>
      <c r="K198" s="117" t="s">
        <v>3</v>
      </c>
      <c r="L198" s="119">
        <v>268.91000000000003</v>
      </c>
    </row>
    <row r="199" spans="1:12" s="101" customFormat="1" ht="24" customHeight="1">
      <c r="A199" s="808"/>
      <c r="B199" s="110" t="s">
        <v>77</v>
      </c>
      <c r="C199" s="115" t="s">
        <v>79</v>
      </c>
      <c r="D199" s="115" t="s">
        <v>155</v>
      </c>
      <c r="E199" s="115" t="s">
        <v>156</v>
      </c>
      <c r="F199" s="805"/>
      <c r="G199" s="805"/>
      <c r="H199" s="806" t="s">
        <v>157</v>
      </c>
      <c r="I199" s="806"/>
      <c r="J199" s="803" t="s">
        <v>153</v>
      </c>
      <c r="K199" s="803" t="s">
        <v>153</v>
      </c>
      <c r="L199" s="804">
        <v>0</v>
      </c>
    </row>
    <row r="200" spans="1:12" s="101" customFormat="1" ht="24" customHeight="1">
      <c r="A200" s="808"/>
      <c r="B200" s="117" t="s">
        <v>193</v>
      </c>
      <c r="C200" s="117" t="s">
        <v>239</v>
      </c>
      <c r="D200" s="118">
        <v>43810</v>
      </c>
      <c r="E200" s="117" t="s">
        <v>321</v>
      </c>
      <c r="F200" s="805"/>
      <c r="G200" s="805"/>
      <c r="H200" s="806"/>
      <c r="I200" s="806"/>
      <c r="J200" s="803"/>
      <c r="K200" s="803"/>
      <c r="L200" s="804"/>
    </row>
    <row r="201" spans="1:12" s="101" customFormat="1" ht="24" customHeight="1">
      <c r="A201" s="808">
        <v>37</v>
      </c>
      <c r="B201" s="110" t="s">
        <v>76</v>
      </c>
      <c r="C201" s="115" t="s">
        <v>78</v>
      </c>
      <c r="D201" s="115" t="s">
        <v>146</v>
      </c>
      <c r="E201" s="115" t="s">
        <v>147</v>
      </c>
      <c r="F201" s="809" t="s">
        <v>71</v>
      </c>
      <c r="G201" s="809"/>
      <c r="H201" s="805"/>
      <c r="I201" s="805"/>
      <c r="J201" s="805"/>
      <c r="K201" s="805"/>
      <c r="L201" s="805"/>
    </row>
    <row r="202" spans="1:12" s="101" customFormat="1" ht="26.25" customHeight="1">
      <c r="A202" s="808"/>
      <c r="B202" s="803" t="s">
        <v>322</v>
      </c>
      <c r="C202" s="810" t="s">
        <v>323</v>
      </c>
      <c r="D202" s="807">
        <v>43856</v>
      </c>
      <c r="E202" s="803" t="s">
        <v>324</v>
      </c>
      <c r="F202" s="803" t="s">
        <v>325</v>
      </c>
      <c r="G202" s="803"/>
      <c r="H202" s="806" t="s">
        <v>152</v>
      </c>
      <c r="I202" s="806"/>
      <c r="J202" s="117" t="s">
        <v>153</v>
      </c>
      <c r="K202" s="117" t="s">
        <v>153</v>
      </c>
      <c r="L202" s="119">
        <v>0</v>
      </c>
    </row>
    <row r="203" spans="1:12" s="101" customFormat="1" ht="354.75" customHeight="1">
      <c r="A203" s="808"/>
      <c r="B203" s="803"/>
      <c r="C203" s="810"/>
      <c r="D203" s="807"/>
      <c r="E203" s="803"/>
      <c r="F203" s="803"/>
      <c r="G203" s="803"/>
      <c r="H203" s="806" t="s">
        <v>154</v>
      </c>
      <c r="I203" s="806"/>
      <c r="J203" s="117" t="s">
        <v>153</v>
      </c>
      <c r="K203" s="117" t="s">
        <v>153</v>
      </c>
      <c r="L203" s="119">
        <v>0</v>
      </c>
    </row>
    <row r="204" spans="1:12" s="101" customFormat="1" ht="24" customHeight="1">
      <c r="A204" s="808"/>
      <c r="B204" s="110" t="s">
        <v>77</v>
      </c>
      <c r="C204" s="115" t="s">
        <v>79</v>
      </c>
      <c r="D204" s="115" t="s">
        <v>155</v>
      </c>
      <c r="E204" s="115" t="s">
        <v>156</v>
      </c>
      <c r="F204" s="805"/>
      <c r="G204" s="805"/>
      <c r="H204" s="806" t="s">
        <v>157</v>
      </c>
      <c r="I204" s="806"/>
      <c r="J204" s="803" t="s">
        <v>153</v>
      </c>
      <c r="K204" s="803" t="s">
        <v>3</v>
      </c>
      <c r="L204" s="804">
        <v>350</v>
      </c>
    </row>
    <row r="205" spans="1:12" s="101" customFormat="1" ht="24" customHeight="1">
      <c r="A205" s="808"/>
      <c r="B205" s="117" t="s">
        <v>326</v>
      </c>
      <c r="C205" s="117" t="s">
        <v>325</v>
      </c>
      <c r="D205" s="118">
        <v>43859</v>
      </c>
      <c r="E205" s="117" t="s">
        <v>313</v>
      </c>
      <c r="F205" s="805"/>
      <c r="G205" s="805"/>
      <c r="H205" s="806"/>
      <c r="I205" s="806"/>
      <c r="J205" s="803"/>
      <c r="K205" s="803"/>
      <c r="L205" s="804"/>
    </row>
    <row r="206" spans="1:12" s="101" customFormat="1" ht="24" customHeight="1">
      <c r="A206" s="808">
        <v>38</v>
      </c>
      <c r="B206" s="110" t="s">
        <v>76</v>
      </c>
      <c r="C206" s="115" t="s">
        <v>78</v>
      </c>
      <c r="D206" s="115" t="s">
        <v>146</v>
      </c>
      <c r="E206" s="115" t="s">
        <v>147</v>
      </c>
      <c r="F206" s="809" t="s">
        <v>71</v>
      </c>
      <c r="G206" s="809"/>
      <c r="H206" s="805"/>
      <c r="I206" s="805"/>
      <c r="J206" s="805"/>
      <c r="K206" s="805"/>
      <c r="L206" s="805"/>
    </row>
    <row r="207" spans="1:12" s="101" customFormat="1" ht="26.25" customHeight="1">
      <c r="A207" s="808"/>
      <c r="B207" s="803" t="s">
        <v>327</v>
      </c>
      <c r="C207" s="803" t="s">
        <v>328</v>
      </c>
      <c r="D207" s="807">
        <v>43755</v>
      </c>
      <c r="E207" s="803" t="s">
        <v>205</v>
      </c>
      <c r="F207" s="803" t="s">
        <v>329</v>
      </c>
      <c r="G207" s="803"/>
      <c r="H207" s="806" t="s">
        <v>152</v>
      </c>
      <c r="I207" s="806"/>
      <c r="J207" s="117" t="s">
        <v>153</v>
      </c>
      <c r="K207" s="117" t="s">
        <v>153</v>
      </c>
      <c r="L207" s="119">
        <v>0</v>
      </c>
    </row>
    <row r="208" spans="1:12" s="101" customFormat="1" ht="29.25" customHeight="1">
      <c r="A208" s="808"/>
      <c r="B208" s="803"/>
      <c r="C208" s="803"/>
      <c r="D208" s="807"/>
      <c r="E208" s="803"/>
      <c r="F208" s="803"/>
      <c r="G208" s="803"/>
      <c r="H208" s="806" t="s">
        <v>154</v>
      </c>
      <c r="I208" s="806"/>
      <c r="J208" s="117" t="s">
        <v>153</v>
      </c>
      <c r="K208" s="117" t="s">
        <v>153</v>
      </c>
      <c r="L208" s="119">
        <v>0</v>
      </c>
    </row>
    <row r="209" spans="1:12" s="101" customFormat="1" ht="24" customHeight="1">
      <c r="A209" s="808"/>
      <c r="B209" s="110" t="s">
        <v>77</v>
      </c>
      <c r="C209" s="115" t="s">
        <v>79</v>
      </c>
      <c r="D209" s="115" t="s">
        <v>155</v>
      </c>
      <c r="E209" s="115" t="s">
        <v>156</v>
      </c>
      <c r="F209" s="805"/>
      <c r="G209" s="805"/>
      <c r="H209" s="806" t="s">
        <v>157</v>
      </c>
      <c r="I209" s="806"/>
      <c r="J209" s="803" t="s">
        <v>153</v>
      </c>
      <c r="K209" s="803" t="s">
        <v>3</v>
      </c>
      <c r="L209" s="804">
        <v>315</v>
      </c>
    </row>
    <row r="210" spans="1:12" s="101" customFormat="1" ht="24" customHeight="1">
      <c r="A210" s="808"/>
      <c r="B210" s="117" t="s">
        <v>153</v>
      </c>
      <c r="C210" s="117" t="s">
        <v>329</v>
      </c>
      <c r="D210" s="118">
        <v>43762</v>
      </c>
      <c r="E210" s="117" t="s">
        <v>330</v>
      </c>
      <c r="F210" s="805"/>
      <c r="G210" s="805"/>
      <c r="H210" s="806"/>
      <c r="I210" s="806"/>
      <c r="J210" s="803"/>
      <c r="K210" s="803"/>
      <c r="L210" s="804"/>
    </row>
    <row r="211" spans="1:12" s="101" customFormat="1" ht="24" customHeight="1">
      <c r="A211" s="808">
        <v>39</v>
      </c>
      <c r="B211" s="110" t="s">
        <v>76</v>
      </c>
      <c r="C211" s="115" t="s">
        <v>78</v>
      </c>
      <c r="D211" s="115" t="s">
        <v>146</v>
      </c>
      <c r="E211" s="115" t="s">
        <v>147</v>
      </c>
      <c r="F211" s="809" t="s">
        <v>71</v>
      </c>
      <c r="G211" s="809"/>
      <c r="H211" s="805"/>
      <c r="I211" s="805"/>
      <c r="J211" s="805"/>
      <c r="K211" s="805"/>
      <c r="L211" s="805"/>
    </row>
    <row r="212" spans="1:12" s="101" customFormat="1" ht="26.25" customHeight="1">
      <c r="A212" s="808"/>
      <c r="B212" s="803" t="s">
        <v>331</v>
      </c>
      <c r="C212" s="803" t="s">
        <v>332</v>
      </c>
      <c r="D212" s="807">
        <v>43848</v>
      </c>
      <c r="E212" s="803" t="s">
        <v>333</v>
      </c>
      <c r="F212" s="803" t="s">
        <v>334</v>
      </c>
      <c r="G212" s="803"/>
      <c r="H212" s="806" t="s">
        <v>152</v>
      </c>
      <c r="I212" s="806"/>
      <c r="J212" s="117" t="s">
        <v>3</v>
      </c>
      <c r="K212" s="117" t="s">
        <v>153</v>
      </c>
      <c r="L212" s="119">
        <v>1140</v>
      </c>
    </row>
    <row r="213" spans="1:12" s="101" customFormat="1" ht="92.25" customHeight="1">
      <c r="A213" s="808"/>
      <c r="B213" s="803"/>
      <c r="C213" s="803"/>
      <c r="D213" s="807"/>
      <c r="E213" s="803"/>
      <c r="F213" s="803"/>
      <c r="G213" s="803"/>
      <c r="H213" s="806" t="s">
        <v>154</v>
      </c>
      <c r="I213" s="806"/>
      <c r="J213" s="117" t="s">
        <v>153</v>
      </c>
      <c r="K213" s="117" t="s">
        <v>153</v>
      </c>
      <c r="L213" s="119">
        <v>0</v>
      </c>
    </row>
    <row r="214" spans="1:12" s="101" customFormat="1" ht="24" customHeight="1">
      <c r="A214" s="808"/>
      <c r="B214" s="110" t="s">
        <v>77</v>
      </c>
      <c r="C214" s="115" t="s">
        <v>79</v>
      </c>
      <c r="D214" s="115" t="s">
        <v>155</v>
      </c>
      <c r="E214" s="115" t="s">
        <v>156</v>
      </c>
      <c r="F214" s="805"/>
      <c r="G214" s="805"/>
      <c r="H214" s="806" t="s">
        <v>157</v>
      </c>
      <c r="I214" s="806"/>
      <c r="J214" s="803" t="s">
        <v>3</v>
      </c>
      <c r="K214" s="803" t="s">
        <v>153</v>
      </c>
      <c r="L214" s="804">
        <v>60</v>
      </c>
    </row>
    <row r="215" spans="1:12" s="101" customFormat="1" ht="24" customHeight="1">
      <c r="A215" s="808"/>
      <c r="B215" s="117" t="s">
        <v>153</v>
      </c>
      <c r="C215" s="117" t="s">
        <v>334</v>
      </c>
      <c r="D215" s="118">
        <v>43854</v>
      </c>
      <c r="E215" s="117" t="s">
        <v>335</v>
      </c>
      <c r="F215" s="805"/>
      <c r="G215" s="805"/>
      <c r="H215" s="806"/>
      <c r="I215" s="806"/>
      <c r="J215" s="803"/>
      <c r="K215" s="803"/>
      <c r="L215" s="804"/>
    </row>
    <row r="216" spans="1:12" s="101" customFormat="1" ht="24" customHeight="1">
      <c r="A216" s="808">
        <v>40</v>
      </c>
      <c r="B216" s="110" t="s">
        <v>76</v>
      </c>
      <c r="C216" s="115" t="s">
        <v>78</v>
      </c>
      <c r="D216" s="115" t="s">
        <v>146</v>
      </c>
      <c r="E216" s="115" t="s">
        <v>147</v>
      </c>
      <c r="F216" s="809" t="s">
        <v>71</v>
      </c>
      <c r="G216" s="809"/>
      <c r="H216" s="805"/>
      <c r="I216" s="805"/>
      <c r="J216" s="805"/>
      <c r="K216" s="805"/>
      <c r="L216" s="805"/>
    </row>
    <row r="217" spans="1:12" s="101" customFormat="1" ht="26.25" customHeight="1">
      <c r="A217" s="808"/>
      <c r="B217" s="803" t="s">
        <v>336</v>
      </c>
      <c r="C217" s="810" t="s">
        <v>337</v>
      </c>
      <c r="D217" s="807">
        <v>43776</v>
      </c>
      <c r="E217" s="803" t="s">
        <v>338</v>
      </c>
      <c r="F217" s="803" t="s">
        <v>339</v>
      </c>
      <c r="G217" s="803"/>
      <c r="H217" s="806" t="s">
        <v>152</v>
      </c>
      <c r="I217" s="806"/>
      <c r="J217" s="117" t="s">
        <v>153</v>
      </c>
      <c r="K217" s="117" t="s">
        <v>3</v>
      </c>
      <c r="L217" s="119">
        <v>739.5</v>
      </c>
    </row>
    <row r="218" spans="1:12" s="101" customFormat="1" ht="281.25" customHeight="1">
      <c r="A218" s="808"/>
      <c r="B218" s="803"/>
      <c r="C218" s="810"/>
      <c r="D218" s="807"/>
      <c r="E218" s="803"/>
      <c r="F218" s="803"/>
      <c r="G218" s="803"/>
      <c r="H218" s="806" t="s">
        <v>154</v>
      </c>
      <c r="I218" s="806"/>
      <c r="J218" s="117" t="s">
        <v>153</v>
      </c>
      <c r="K218" s="117" t="s">
        <v>3</v>
      </c>
      <c r="L218" s="119">
        <v>299.95999999999998</v>
      </c>
    </row>
    <row r="219" spans="1:12" s="101" customFormat="1" ht="24" customHeight="1">
      <c r="A219" s="808"/>
      <c r="B219" s="110" t="s">
        <v>77</v>
      </c>
      <c r="C219" s="115" t="s">
        <v>79</v>
      </c>
      <c r="D219" s="115" t="s">
        <v>155</v>
      </c>
      <c r="E219" s="115" t="s">
        <v>156</v>
      </c>
      <c r="F219" s="805"/>
      <c r="G219" s="805"/>
      <c r="H219" s="806" t="s">
        <v>157</v>
      </c>
      <c r="I219" s="806"/>
      <c r="J219" s="803" t="s">
        <v>153</v>
      </c>
      <c r="K219" s="803" t="s">
        <v>3</v>
      </c>
      <c r="L219" s="804">
        <v>190</v>
      </c>
    </row>
    <row r="220" spans="1:12" s="101" customFormat="1" ht="24" customHeight="1">
      <c r="A220" s="808"/>
      <c r="B220" s="117" t="s">
        <v>240</v>
      </c>
      <c r="C220" s="117" t="s">
        <v>339</v>
      </c>
      <c r="D220" s="118">
        <v>43778</v>
      </c>
      <c r="E220" s="117" t="s">
        <v>340</v>
      </c>
      <c r="F220" s="805"/>
      <c r="G220" s="805"/>
      <c r="H220" s="806"/>
      <c r="I220" s="806"/>
      <c r="J220" s="803"/>
      <c r="K220" s="803"/>
      <c r="L220" s="804"/>
    </row>
    <row r="221" spans="1:12" s="101" customFormat="1" ht="24" customHeight="1">
      <c r="A221" s="808">
        <v>41</v>
      </c>
      <c r="B221" s="110" t="s">
        <v>76</v>
      </c>
      <c r="C221" s="115" t="s">
        <v>78</v>
      </c>
      <c r="D221" s="115" t="s">
        <v>146</v>
      </c>
      <c r="E221" s="115" t="s">
        <v>147</v>
      </c>
      <c r="F221" s="809" t="s">
        <v>71</v>
      </c>
      <c r="G221" s="809"/>
      <c r="H221" s="805"/>
      <c r="I221" s="805"/>
      <c r="J221" s="805"/>
      <c r="K221" s="805"/>
      <c r="L221" s="805"/>
    </row>
    <row r="222" spans="1:12" s="101" customFormat="1" ht="26.25" customHeight="1">
      <c r="A222" s="808"/>
      <c r="B222" s="803" t="s">
        <v>336</v>
      </c>
      <c r="C222" s="810" t="s">
        <v>341</v>
      </c>
      <c r="D222" s="807">
        <v>43803</v>
      </c>
      <c r="E222" s="803" t="s">
        <v>342</v>
      </c>
      <c r="F222" s="803" t="s">
        <v>343</v>
      </c>
      <c r="G222" s="803"/>
      <c r="H222" s="806" t="s">
        <v>152</v>
      </c>
      <c r="I222" s="806"/>
      <c r="J222" s="117" t="s">
        <v>153</v>
      </c>
      <c r="K222" s="117" t="s">
        <v>3</v>
      </c>
      <c r="L222" s="119">
        <v>630.5</v>
      </c>
    </row>
    <row r="223" spans="1:12" s="101" customFormat="1" ht="302.25" customHeight="1">
      <c r="A223" s="808"/>
      <c r="B223" s="803"/>
      <c r="C223" s="810"/>
      <c r="D223" s="807"/>
      <c r="E223" s="803"/>
      <c r="F223" s="803"/>
      <c r="G223" s="803"/>
      <c r="H223" s="806" t="s">
        <v>154</v>
      </c>
      <c r="I223" s="806"/>
      <c r="J223" s="117" t="s">
        <v>153</v>
      </c>
      <c r="K223" s="117" t="s">
        <v>3</v>
      </c>
      <c r="L223" s="119">
        <v>249.49</v>
      </c>
    </row>
    <row r="224" spans="1:12" s="101" customFormat="1" ht="24" customHeight="1">
      <c r="A224" s="808"/>
      <c r="B224" s="110" t="s">
        <v>77</v>
      </c>
      <c r="C224" s="115" t="s">
        <v>79</v>
      </c>
      <c r="D224" s="115" t="s">
        <v>155</v>
      </c>
      <c r="E224" s="115" t="s">
        <v>156</v>
      </c>
      <c r="F224" s="805"/>
      <c r="G224" s="805"/>
      <c r="H224" s="806" t="s">
        <v>157</v>
      </c>
      <c r="I224" s="806"/>
      <c r="J224" s="803" t="s">
        <v>153</v>
      </c>
      <c r="K224" s="803" t="s">
        <v>3</v>
      </c>
      <c r="L224" s="804">
        <v>291.76</v>
      </c>
    </row>
    <row r="225" spans="1:12" s="101" customFormat="1" ht="24" customHeight="1">
      <c r="A225" s="808"/>
      <c r="B225" s="117" t="s">
        <v>240</v>
      </c>
      <c r="C225" s="117" t="s">
        <v>343</v>
      </c>
      <c r="D225" s="118">
        <v>43805</v>
      </c>
      <c r="E225" s="117" t="s">
        <v>344</v>
      </c>
      <c r="F225" s="805"/>
      <c r="G225" s="805"/>
      <c r="H225" s="806"/>
      <c r="I225" s="806"/>
      <c r="J225" s="803"/>
      <c r="K225" s="803"/>
      <c r="L225" s="804"/>
    </row>
    <row r="226" spans="1:12" s="101" customFormat="1" ht="24" customHeight="1">
      <c r="A226" s="808">
        <v>42</v>
      </c>
      <c r="B226" s="110" t="s">
        <v>76</v>
      </c>
      <c r="C226" s="115" t="s">
        <v>78</v>
      </c>
      <c r="D226" s="115" t="s">
        <v>146</v>
      </c>
      <c r="E226" s="115" t="s">
        <v>147</v>
      </c>
      <c r="F226" s="809" t="s">
        <v>71</v>
      </c>
      <c r="G226" s="809"/>
      <c r="H226" s="805"/>
      <c r="I226" s="805"/>
      <c r="J226" s="805"/>
      <c r="K226" s="805"/>
      <c r="L226" s="805"/>
    </row>
    <row r="227" spans="1:12" s="101" customFormat="1" ht="26.25" customHeight="1">
      <c r="A227" s="808"/>
      <c r="B227" s="803" t="s">
        <v>336</v>
      </c>
      <c r="C227" s="810" t="s">
        <v>345</v>
      </c>
      <c r="D227" s="807">
        <v>43858</v>
      </c>
      <c r="E227" s="803" t="s">
        <v>346</v>
      </c>
      <c r="F227" s="803" t="s">
        <v>347</v>
      </c>
      <c r="G227" s="803"/>
      <c r="H227" s="806" t="s">
        <v>152</v>
      </c>
      <c r="I227" s="806"/>
      <c r="J227" s="117" t="s">
        <v>153</v>
      </c>
      <c r="K227" s="117" t="s">
        <v>3</v>
      </c>
      <c r="L227" s="119">
        <v>393</v>
      </c>
    </row>
    <row r="228" spans="1:12" s="101" customFormat="1" ht="302.25" customHeight="1">
      <c r="A228" s="808"/>
      <c r="B228" s="803"/>
      <c r="C228" s="810"/>
      <c r="D228" s="807"/>
      <c r="E228" s="803"/>
      <c r="F228" s="803"/>
      <c r="G228" s="803"/>
      <c r="H228" s="806" t="s">
        <v>154</v>
      </c>
      <c r="I228" s="806"/>
      <c r="J228" s="117" t="s">
        <v>153</v>
      </c>
      <c r="K228" s="117" t="s">
        <v>153</v>
      </c>
      <c r="L228" s="119">
        <v>0</v>
      </c>
    </row>
    <row r="229" spans="1:12" s="101" customFormat="1" ht="24" customHeight="1">
      <c r="A229" s="808"/>
      <c r="B229" s="110" t="s">
        <v>77</v>
      </c>
      <c r="C229" s="115" t="s">
        <v>79</v>
      </c>
      <c r="D229" s="115" t="s">
        <v>155</v>
      </c>
      <c r="E229" s="115" t="s">
        <v>156</v>
      </c>
      <c r="F229" s="805"/>
      <c r="G229" s="805"/>
      <c r="H229" s="806" t="s">
        <v>157</v>
      </c>
      <c r="I229" s="806"/>
      <c r="J229" s="803" t="s">
        <v>153</v>
      </c>
      <c r="K229" s="803" t="s">
        <v>153</v>
      </c>
      <c r="L229" s="804">
        <v>0</v>
      </c>
    </row>
    <row r="230" spans="1:12" s="101" customFormat="1" ht="24" customHeight="1">
      <c r="A230" s="808"/>
      <c r="B230" s="117" t="s">
        <v>240</v>
      </c>
      <c r="C230" s="117" t="s">
        <v>347</v>
      </c>
      <c r="D230" s="118">
        <v>43861</v>
      </c>
      <c r="E230" s="117" t="s">
        <v>348</v>
      </c>
      <c r="F230" s="805"/>
      <c r="G230" s="805"/>
      <c r="H230" s="806"/>
      <c r="I230" s="806"/>
      <c r="J230" s="803"/>
      <c r="K230" s="803"/>
      <c r="L230" s="804"/>
    </row>
    <row r="231" spans="1:12" s="101" customFormat="1" ht="24" customHeight="1">
      <c r="A231" s="808">
        <v>43</v>
      </c>
      <c r="B231" s="110" t="s">
        <v>76</v>
      </c>
      <c r="C231" s="115" t="s">
        <v>78</v>
      </c>
      <c r="D231" s="115" t="s">
        <v>146</v>
      </c>
      <c r="E231" s="115" t="s">
        <v>147</v>
      </c>
      <c r="F231" s="809" t="s">
        <v>71</v>
      </c>
      <c r="G231" s="809"/>
      <c r="H231" s="805"/>
      <c r="I231" s="805"/>
      <c r="J231" s="805"/>
      <c r="K231" s="805"/>
      <c r="L231" s="805"/>
    </row>
    <row r="232" spans="1:12" s="101" customFormat="1" ht="26.25" customHeight="1">
      <c r="A232" s="808"/>
      <c r="B232" s="803" t="s">
        <v>336</v>
      </c>
      <c r="C232" s="810" t="s">
        <v>349</v>
      </c>
      <c r="D232" s="807">
        <v>43885</v>
      </c>
      <c r="E232" s="803" t="s">
        <v>234</v>
      </c>
      <c r="F232" s="803" t="s">
        <v>350</v>
      </c>
      <c r="G232" s="803"/>
      <c r="H232" s="806" t="s">
        <v>152</v>
      </c>
      <c r="I232" s="806"/>
      <c r="J232" s="117" t="s">
        <v>153</v>
      </c>
      <c r="K232" s="117" t="s">
        <v>3</v>
      </c>
      <c r="L232" s="119">
        <v>502</v>
      </c>
    </row>
    <row r="233" spans="1:12" s="101" customFormat="1" ht="239.25" customHeight="1">
      <c r="A233" s="808"/>
      <c r="B233" s="803"/>
      <c r="C233" s="810"/>
      <c r="D233" s="807"/>
      <c r="E233" s="803"/>
      <c r="F233" s="803"/>
      <c r="G233" s="803"/>
      <c r="H233" s="806" t="s">
        <v>154</v>
      </c>
      <c r="I233" s="806"/>
      <c r="J233" s="117" t="s">
        <v>153</v>
      </c>
      <c r="K233" s="117" t="s">
        <v>3</v>
      </c>
      <c r="L233" s="119">
        <v>366</v>
      </c>
    </row>
    <row r="234" spans="1:12" s="101" customFormat="1" ht="24" customHeight="1">
      <c r="A234" s="808"/>
      <c r="B234" s="110" t="s">
        <v>77</v>
      </c>
      <c r="C234" s="115" t="s">
        <v>79</v>
      </c>
      <c r="D234" s="115" t="s">
        <v>155</v>
      </c>
      <c r="E234" s="115" t="s">
        <v>156</v>
      </c>
      <c r="F234" s="805"/>
      <c r="G234" s="805"/>
      <c r="H234" s="806" t="s">
        <v>157</v>
      </c>
      <c r="I234" s="806"/>
      <c r="J234" s="803" t="s">
        <v>153</v>
      </c>
      <c r="K234" s="803" t="s">
        <v>153</v>
      </c>
      <c r="L234" s="804">
        <v>0</v>
      </c>
    </row>
    <row r="235" spans="1:12" s="101" customFormat="1" ht="24" customHeight="1">
      <c r="A235" s="808"/>
      <c r="B235" s="117" t="s">
        <v>240</v>
      </c>
      <c r="C235" s="117" t="s">
        <v>350</v>
      </c>
      <c r="D235" s="118">
        <v>43887</v>
      </c>
      <c r="E235" s="117" t="s">
        <v>351</v>
      </c>
      <c r="F235" s="805"/>
      <c r="G235" s="805"/>
      <c r="H235" s="806"/>
      <c r="I235" s="806"/>
      <c r="J235" s="803"/>
      <c r="K235" s="803"/>
      <c r="L235" s="804"/>
    </row>
    <row r="236" spans="1:12" s="101" customFormat="1" ht="24" customHeight="1">
      <c r="A236" s="808">
        <v>44</v>
      </c>
      <c r="B236" s="110" t="s">
        <v>76</v>
      </c>
      <c r="C236" s="115" t="s">
        <v>78</v>
      </c>
      <c r="D236" s="115" t="s">
        <v>146</v>
      </c>
      <c r="E236" s="115" t="s">
        <v>147</v>
      </c>
      <c r="F236" s="809" t="s">
        <v>71</v>
      </c>
      <c r="G236" s="809"/>
      <c r="H236" s="805"/>
      <c r="I236" s="805"/>
      <c r="J236" s="805"/>
      <c r="K236" s="805"/>
      <c r="L236" s="805"/>
    </row>
    <row r="237" spans="1:12" s="101" customFormat="1" ht="26.25" customHeight="1">
      <c r="A237" s="808"/>
      <c r="B237" s="803" t="s">
        <v>352</v>
      </c>
      <c r="C237" s="810" t="s">
        <v>353</v>
      </c>
      <c r="D237" s="807">
        <v>43776</v>
      </c>
      <c r="E237" s="803" t="s">
        <v>354</v>
      </c>
      <c r="F237" s="803" t="s">
        <v>355</v>
      </c>
      <c r="G237" s="803"/>
      <c r="H237" s="806" t="s">
        <v>152</v>
      </c>
      <c r="I237" s="806"/>
      <c r="J237" s="117" t="s">
        <v>153</v>
      </c>
      <c r="K237" s="117" t="s">
        <v>153</v>
      </c>
      <c r="L237" s="119">
        <v>0</v>
      </c>
    </row>
    <row r="238" spans="1:12" s="101" customFormat="1" ht="186.75" customHeight="1">
      <c r="A238" s="808"/>
      <c r="B238" s="803"/>
      <c r="C238" s="810"/>
      <c r="D238" s="807"/>
      <c r="E238" s="803"/>
      <c r="F238" s="803"/>
      <c r="G238" s="803"/>
      <c r="H238" s="806" t="s">
        <v>154</v>
      </c>
      <c r="I238" s="806"/>
      <c r="J238" s="117" t="s">
        <v>153</v>
      </c>
      <c r="K238" s="117" t="s">
        <v>3</v>
      </c>
      <c r="L238" s="119">
        <v>524.5</v>
      </c>
    </row>
    <row r="239" spans="1:12" s="101" customFormat="1" ht="24" customHeight="1">
      <c r="A239" s="808"/>
      <c r="B239" s="110" t="s">
        <v>77</v>
      </c>
      <c r="C239" s="115" t="s">
        <v>79</v>
      </c>
      <c r="D239" s="115" t="s">
        <v>155</v>
      </c>
      <c r="E239" s="115" t="s">
        <v>156</v>
      </c>
      <c r="F239" s="805"/>
      <c r="G239" s="805"/>
      <c r="H239" s="806" t="s">
        <v>157</v>
      </c>
      <c r="I239" s="806"/>
      <c r="J239" s="803" t="s">
        <v>153</v>
      </c>
      <c r="K239" s="803" t="s">
        <v>153</v>
      </c>
      <c r="L239" s="804">
        <v>0</v>
      </c>
    </row>
    <row r="240" spans="1:12" s="101" customFormat="1" ht="24" customHeight="1">
      <c r="A240" s="808"/>
      <c r="B240" s="117" t="s">
        <v>193</v>
      </c>
      <c r="C240" s="117" t="s">
        <v>355</v>
      </c>
      <c r="D240" s="118">
        <v>43780</v>
      </c>
      <c r="E240" s="117" t="s">
        <v>356</v>
      </c>
      <c r="F240" s="805"/>
      <c r="G240" s="805"/>
      <c r="H240" s="806"/>
      <c r="I240" s="806"/>
      <c r="J240" s="803"/>
      <c r="K240" s="803"/>
      <c r="L240" s="804"/>
    </row>
    <row r="241" spans="1:12" s="101" customFormat="1" ht="24" customHeight="1">
      <c r="A241" s="808">
        <v>45</v>
      </c>
      <c r="B241" s="110" t="s">
        <v>76</v>
      </c>
      <c r="C241" s="115" t="s">
        <v>78</v>
      </c>
      <c r="D241" s="115" t="s">
        <v>146</v>
      </c>
      <c r="E241" s="115" t="s">
        <v>147</v>
      </c>
      <c r="F241" s="809" t="s">
        <v>71</v>
      </c>
      <c r="G241" s="809"/>
      <c r="H241" s="805"/>
      <c r="I241" s="805"/>
      <c r="J241" s="805"/>
      <c r="K241" s="805"/>
      <c r="L241" s="805"/>
    </row>
    <row r="242" spans="1:12" s="101" customFormat="1" ht="26.25" customHeight="1">
      <c r="A242" s="808"/>
      <c r="B242" s="803" t="s">
        <v>352</v>
      </c>
      <c r="C242" s="810" t="s">
        <v>357</v>
      </c>
      <c r="D242" s="807">
        <v>43902</v>
      </c>
      <c r="E242" s="803" t="s">
        <v>358</v>
      </c>
      <c r="F242" s="803" t="s">
        <v>359</v>
      </c>
      <c r="G242" s="803"/>
      <c r="H242" s="806" t="s">
        <v>152</v>
      </c>
      <c r="I242" s="806"/>
      <c r="J242" s="117" t="s">
        <v>153</v>
      </c>
      <c r="K242" s="117" t="s">
        <v>3</v>
      </c>
      <c r="L242" s="119">
        <v>693.56</v>
      </c>
    </row>
    <row r="243" spans="1:12" s="101" customFormat="1" ht="396.75" customHeight="1">
      <c r="A243" s="808"/>
      <c r="B243" s="803"/>
      <c r="C243" s="810"/>
      <c r="D243" s="807"/>
      <c r="E243" s="803"/>
      <c r="F243" s="803"/>
      <c r="G243" s="803"/>
      <c r="H243" s="806" t="s">
        <v>154</v>
      </c>
      <c r="I243" s="806"/>
      <c r="J243" s="117" t="s">
        <v>153</v>
      </c>
      <c r="K243" s="117" t="s">
        <v>153</v>
      </c>
      <c r="L243" s="119">
        <v>0</v>
      </c>
    </row>
    <row r="244" spans="1:12" s="101" customFormat="1" ht="24" customHeight="1">
      <c r="A244" s="808"/>
      <c r="B244" s="110" t="s">
        <v>77</v>
      </c>
      <c r="C244" s="115" t="s">
        <v>79</v>
      </c>
      <c r="D244" s="115" t="s">
        <v>155</v>
      </c>
      <c r="E244" s="115" t="s">
        <v>156</v>
      </c>
      <c r="F244" s="805"/>
      <c r="G244" s="805"/>
      <c r="H244" s="806" t="s">
        <v>157</v>
      </c>
      <c r="I244" s="806"/>
      <c r="J244" s="803" t="s">
        <v>153</v>
      </c>
      <c r="K244" s="803" t="s">
        <v>153</v>
      </c>
      <c r="L244" s="804">
        <v>0</v>
      </c>
    </row>
    <row r="245" spans="1:12" s="101" customFormat="1" ht="24" customHeight="1">
      <c r="A245" s="808"/>
      <c r="B245" s="117" t="s">
        <v>193</v>
      </c>
      <c r="C245" s="117" t="s">
        <v>359</v>
      </c>
      <c r="D245" s="118">
        <v>43906</v>
      </c>
      <c r="E245" s="117" t="s">
        <v>360</v>
      </c>
      <c r="F245" s="805"/>
      <c r="G245" s="805"/>
      <c r="H245" s="806"/>
      <c r="I245" s="806"/>
      <c r="J245" s="803"/>
      <c r="K245" s="803"/>
      <c r="L245" s="804"/>
    </row>
    <row r="246" spans="1:12" s="101" customFormat="1" ht="24" customHeight="1">
      <c r="A246" s="808">
        <v>46</v>
      </c>
      <c r="B246" s="110" t="s">
        <v>76</v>
      </c>
      <c r="C246" s="115" t="s">
        <v>78</v>
      </c>
      <c r="D246" s="115" t="s">
        <v>146</v>
      </c>
      <c r="E246" s="115" t="s">
        <v>147</v>
      </c>
      <c r="F246" s="809" t="s">
        <v>71</v>
      </c>
      <c r="G246" s="809"/>
      <c r="H246" s="805"/>
      <c r="I246" s="805"/>
      <c r="J246" s="805"/>
      <c r="K246" s="805"/>
      <c r="L246" s="805"/>
    </row>
    <row r="247" spans="1:12" s="101" customFormat="1" ht="26.25" customHeight="1">
      <c r="A247" s="808"/>
      <c r="B247" s="803" t="s">
        <v>361</v>
      </c>
      <c r="C247" s="810" t="s">
        <v>362</v>
      </c>
      <c r="D247" s="807">
        <v>43768</v>
      </c>
      <c r="E247" s="803" t="s">
        <v>285</v>
      </c>
      <c r="F247" s="803" t="s">
        <v>363</v>
      </c>
      <c r="G247" s="803"/>
      <c r="H247" s="806" t="s">
        <v>152</v>
      </c>
      <c r="I247" s="806"/>
      <c r="J247" s="117" t="s">
        <v>153</v>
      </c>
      <c r="K247" s="117" t="s">
        <v>3</v>
      </c>
      <c r="L247" s="119">
        <v>380.18</v>
      </c>
    </row>
    <row r="248" spans="1:12" s="101" customFormat="1" ht="408.95" customHeight="1">
      <c r="A248" s="808"/>
      <c r="B248" s="803"/>
      <c r="C248" s="810"/>
      <c r="D248" s="807"/>
      <c r="E248" s="803"/>
      <c r="F248" s="803"/>
      <c r="G248" s="803"/>
      <c r="H248" s="806" t="s">
        <v>154</v>
      </c>
      <c r="I248" s="806"/>
      <c r="J248" s="803" t="s">
        <v>153</v>
      </c>
      <c r="K248" s="803" t="s">
        <v>3</v>
      </c>
      <c r="L248" s="804">
        <v>939.18</v>
      </c>
    </row>
    <row r="249" spans="1:12" s="101" customFormat="1" ht="61.35" customHeight="1">
      <c r="A249" s="808"/>
      <c r="B249" s="803"/>
      <c r="C249" s="810"/>
      <c r="D249" s="807"/>
      <c r="E249" s="803"/>
      <c r="F249" s="803"/>
      <c r="G249" s="803"/>
      <c r="H249" s="806"/>
      <c r="I249" s="806"/>
      <c r="J249" s="803"/>
      <c r="K249" s="803"/>
      <c r="L249" s="804"/>
    </row>
    <row r="250" spans="1:12" s="101" customFormat="1" ht="24" customHeight="1">
      <c r="A250" s="808"/>
      <c r="B250" s="110" t="s">
        <v>77</v>
      </c>
      <c r="C250" s="115" t="s">
        <v>79</v>
      </c>
      <c r="D250" s="115" t="s">
        <v>155</v>
      </c>
      <c r="E250" s="115" t="s">
        <v>156</v>
      </c>
      <c r="F250" s="805"/>
      <c r="G250" s="805"/>
      <c r="H250" s="806" t="s">
        <v>157</v>
      </c>
      <c r="I250" s="806"/>
      <c r="J250" s="803" t="s">
        <v>153</v>
      </c>
      <c r="K250" s="803" t="s">
        <v>153</v>
      </c>
      <c r="L250" s="804">
        <v>0</v>
      </c>
    </row>
    <row r="251" spans="1:12" s="101" customFormat="1" ht="24" customHeight="1">
      <c r="A251" s="808"/>
      <c r="B251" s="117" t="s">
        <v>260</v>
      </c>
      <c r="C251" s="117" t="s">
        <v>363</v>
      </c>
      <c r="D251" s="118">
        <v>43770</v>
      </c>
      <c r="E251" s="117" t="s">
        <v>364</v>
      </c>
      <c r="F251" s="805"/>
      <c r="G251" s="805"/>
      <c r="H251" s="806"/>
      <c r="I251" s="806"/>
      <c r="J251" s="803"/>
      <c r="K251" s="803"/>
      <c r="L251" s="804"/>
    </row>
    <row r="252" spans="1:12" s="101" customFormat="1" ht="24" customHeight="1">
      <c r="A252" s="808">
        <v>47</v>
      </c>
      <c r="B252" s="110" t="s">
        <v>76</v>
      </c>
      <c r="C252" s="115" t="s">
        <v>78</v>
      </c>
      <c r="D252" s="115" t="s">
        <v>146</v>
      </c>
      <c r="E252" s="115" t="s">
        <v>147</v>
      </c>
      <c r="F252" s="809" t="s">
        <v>71</v>
      </c>
      <c r="G252" s="809"/>
      <c r="H252" s="805"/>
      <c r="I252" s="805"/>
      <c r="J252" s="805"/>
      <c r="K252" s="805"/>
      <c r="L252" s="805"/>
    </row>
    <row r="253" spans="1:12" s="101" customFormat="1" ht="26.25" customHeight="1">
      <c r="A253" s="808"/>
      <c r="B253" s="803" t="s">
        <v>365</v>
      </c>
      <c r="C253" s="810" t="s">
        <v>366</v>
      </c>
      <c r="D253" s="807">
        <v>43780</v>
      </c>
      <c r="E253" s="803" t="s">
        <v>367</v>
      </c>
      <c r="F253" s="803" t="s">
        <v>368</v>
      </c>
      <c r="G253" s="803"/>
      <c r="H253" s="806" t="s">
        <v>152</v>
      </c>
      <c r="I253" s="806"/>
      <c r="J253" s="117" t="s">
        <v>153</v>
      </c>
      <c r="K253" s="117" t="s">
        <v>3</v>
      </c>
      <c r="L253" s="119">
        <v>352</v>
      </c>
    </row>
    <row r="254" spans="1:12" s="101" customFormat="1" ht="165.75" customHeight="1">
      <c r="A254" s="808"/>
      <c r="B254" s="803"/>
      <c r="C254" s="810"/>
      <c r="D254" s="807"/>
      <c r="E254" s="803"/>
      <c r="F254" s="803"/>
      <c r="G254" s="803"/>
      <c r="H254" s="806" t="s">
        <v>154</v>
      </c>
      <c r="I254" s="806"/>
      <c r="J254" s="117" t="s">
        <v>153</v>
      </c>
      <c r="K254" s="117" t="s">
        <v>3</v>
      </c>
      <c r="L254" s="119">
        <v>409.96</v>
      </c>
    </row>
    <row r="255" spans="1:12" s="101" customFormat="1" ht="24" customHeight="1">
      <c r="A255" s="808"/>
      <c r="B255" s="110" t="s">
        <v>77</v>
      </c>
      <c r="C255" s="115" t="s">
        <v>79</v>
      </c>
      <c r="D255" s="115" t="s">
        <v>155</v>
      </c>
      <c r="E255" s="115" t="s">
        <v>156</v>
      </c>
      <c r="F255" s="805"/>
      <c r="G255" s="805"/>
      <c r="H255" s="806" t="s">
        <v>157</v>
      </c>
      <c r="I255" s="806"/>
      <c r="J255" s="803" t="s">
        <v>153</v>
      </c>
      <c r="K255" s="803" t="s">
        <v>3</v>
      </c>
      <c r="L255" s="804">
        <v>80</v>
      </c>
    </row>
    <row r="256" spans="1:12" s="101" customFormat="1" ht="24" customHeight="1">
      <c r="A256" s="808"/>
      <c r="B256" s="117" t="s">
        <v>181</v>
      </c>
      <c r="C256" s="117" t="s">
        <v>368</v>
      </c>
      <c r="D256" s="118">
        <v>43782</v>
      </c>
      <c r="E256" s="117" t="s">
        <v>369</v>
      </c>
      <c r="F256" s="805"/>
      <c r="G256" s="805"/>
      <c r="H256" s="806"/>
      <c r="I256" s="806"/>
      <c r="J256" s="803"/>
      <c r="K256" s="803"/>
      <c r="L256" s="804"/>
    </row>
    <row r="257" spans="1:12" s="101" customFormat="1" ht="24" customHeight="1">
      <c r="A257" s="808">
        <v>48</v>
      </c>
      <c r="B257" s="110" t="s">
        <v>76</v>
      </c>
      <c r="C257" s="115" t="s">
        <v>78</v>
      </c>
      <c r="D257" s="115" t="s">
        <v>146</v>
      </c>
      <c r="E257" s="115" t="s">
        <v>147</v>
      </c>
      <c r="F257" s="809" t="s">
        <v>71</v>
      </c>
      <c r="G257" s="809"/>
      <c r="H257" s="805"/>
      <c r="I257" s="805"/>
      <c r="J257" s="805"/>
      <c r="K257" s="805"/>
      <c r="L257" s="805"/>
    </row>
    <row r="258" spans="1:12" s="101" customFormat="1" ht="26.25" customHeight="1">
      <c r="A258" s="808"/>
      <c r="B258" s="803" t="s">
        <v>370</v>
      </c>
      <c r="C258" s="803" t="s">
        <v>371</v>
      </c>
      <c r="D258" s="807">
        <v>43870</v>
      </c>
      <c r="E258" s="803" t="s">
        <v>372</v>
      </c>
      <c r="F258" s="803" t="s">
        <v>373</v>
      </c>
      <c r="G258" s="803"/>
      <c r="H258" s="806" t="s">
        <v>152</v>
      </c>
      <c r="I258" s="806"/>
      <c r="J258" s="117" t="s">
        <v>153</v>
      </c>
      <c r="K258" s="117" t="s">
        <v>3</v>
      </c>
      <c r="L258" s="119">
        <v>775</v>
      </c>
    </row>
    <row r="259" spans="1:12" s="101" customFormat="1" ht="18.75" customHeight="1">
      <c r="A259" s="808"/>
      <c r="B259" s="803"/>
      <c r="C259" s="803"/>
      <c r="D259" s="807"/>
      <c r="E259" s="803"/>
      <c r="F259" s="803"/>
      <c r="G259" s="803"/>
      <c r="H259" s="806" t="s">
        <v>154</v>
      </c>
      <c r="I259" s="806"/>
      <c r="J259" s="117" t="s">
        <v>153</v>
      </c>
      <c r="K259" s="117" t="s">
        <v>3</v>
      </c>
      <c r="L259" s="119">
        <v>349.45</v>
      </c>
    </row>
    <row r="260" spans="1:12" s="101" customFormat="1" ht="24" customHeight="1">
      <c r="A260" s="808"/>
      <c r="B260" s="110" t="s">
        <v>77</v>
      </c>
      <c r="C260" s="115" t="s">
        <v>79</v>
      </c>
      <c r="D260" s="115" t="s">
        <v>155</v>
      </c>
      <c r="E260" s="115" t="s">
        <v>156</v>
      </c>
      <c r="F260" s="805"/>
      <c r="G260" s="805"/>
      <c r="H260" s="806" t="s">
        <v>157</v>
      </c>
      <c r="I260" s="806"/>
      <c r="J260" s="803" t="s">
        <v>153</v>
      </c>
      <c r="K260" s="803" t="s">
        <v>153</v>
      </c>
      <c r="L260" s="804">
        <v>0</v>
      </c>
    </row>
    <row r="261" spans="1:12" s="101" customFormat="1" ht="34.5" customHeight="1">
      <c r="A261" s="808"/>
      <c r="B261" s="117" t="s">
        <v>374</v>
      </c>
      <c r="C261" s="117" t="s">
        <v>373</v>
      </c>
      <c r="D261" s="118">
        <v>43875</v>
      </c>
      <c r="E261" s="117" t="s">
        <v>375</v>
      </c>
      <c r="F261" s="805"/>
      <c r="G261" s="805"/>
      <c r="H261" s="806"/>
      <c r="I261" s="806"/>
      <c r="J261" s="803"/>
      <c r="K261" s="803"/>
      <c r="L261" s="804"/>
    </row>
    <row r="262" spans="1:12" s="101" customFormat="1" ht="24" customHeight="1">
      <c r="A262" s="808">
        <v>49</v>
      </c>
      <c r="B262" s="110" t="s">
        <v>76</v>
      </c>
      <c r="C262" s="115" t="s">
        <v>78</v>
      </c>
      <c r="D262" s="115" t="s">
        <v>146</v>
      </c>
      <c r="E262" s="115" t="s">
        <v>147</v>
      </c>
      <c r="F262" s="809" t="s">
        <v>71</v>
      </c>
      <c r="G262" s="809"/>
      <c r="H262" s="805"/>
      <c r="I262" s="805"/>
      <c r="J262" s="805"/>
      <c r="K262" s="805"/>
      <c r="L262" s="805"/>
    </row>
    <row r="263" spans="1:12" s="101" customFormat="1" ht="26.25" customHeight="1">
      <c r="A263" s="808"/>
      <c r="B263" s="803" t="s">
        <v>376</v>
      </c>
      <c r="C263" s="810" t="s">
        <v>377</v>
      </c>
      <c r="D263" s="807">
        <v>43858</v>
      </c>
      <c r="E263" s="803" t="s">
        <v>378</v>
      </c>
      <c r="F263" s="803" t="s">
        <v>379</v>
      </c>
      <c r="G263" s="803"/>
      <c r="H263" s="806" t="s">
        <v>152</v>
      </c>
      <c r="I263" s="806"/>
      <c r="J263" s="117" t="s">
        <v>153</v>
      </c>
      <c r="K263" s="117" t="s">
        <v>3</v>
      </c>
      <c r="L263" s="119">
        <v>844</v>
      </c>
    </row>
    <row r="264" spans="1:12" s="101" customFormat="1" ht="408.95" customHeight="1">
      <c r="A264" s="808"/>
      <c r="B264" s="803"/>
      <c r="C264" s="810"/>
      <c r="D264" s="807"/>
      <c r="E264" s="803"/>
      <c r="F264" s="803"/>
      <c r="G264" s="803"/>
      <c r="H264" s="806" t="s">
        <v>154</v>
      </c>
      <c r="I264" s="806"/>
      <c r="J264" s="803" t="s">
        <v>153</v>
      </c>
      <c r="K264" s="803" t="s">
        <v>3</v>
      </c>
      <c r="L264" s="804">
        <v>381.53</v>
      </c>
    </row>
    <row r="265" spans="1:12" s="101" customFormat="1" ht="134.85" customHeight="1">
      <c r="A265" s="808"/>
      <c r="B265" s="803"/>
      <c r="C265" s="810"/>
      <c r="D265" s="807"/>
      <c r="E265" s="803"/>
      <c r="F265" s="803"/>
      <c r="G265" s="803"/>
      <c r="H265" s="806"/>
      <c r="I265" s="806"/>
      <c r="J265" s="803"/>
      <c r="K265" s="803"/>
      <c r="L265" s="804"/>
    </row>
    <row r="266" spans="1:12" s="101" customFormat="1" ht="24" customHeight="1">
      <c r="A266" s="808"/>
      <c r="B266" s="110" t="s">
        <v>77</v>
      </c>
      <c r="C266" s="115" t="s">
        <v>79</v>
      </c>
      <c r="D266" s="115" t="s">
        <v>155</v>
      </c>
      <c r="E266" s="115" t="s">
        <v>156</v>
      </c>
      <c r="F266" s="805"/>
      <c r="G266" s="805"/>
      <c r="H266" s="806" t="s">
        <v>157</v>
      </c>
      <c r="I266" s="806"/>
      <c r="J266" s="803" t="s">
        <v>153</v>
      </c>
      <c r="K266" s="803" t="s">
        <v>153</v>
      </c>
      <c r="L266" s="804">
        <v>0</v>
      </c>
    </row>
    <row r="267" spans="1:12" s="101" customFormat="1" ht="34.5" customHeight="1">
      <c r="A267" s="808"/>
      <c r="B267" s="117" t="s">
        <v>380</v>
      </c>
      <c r="C267" s="117" t="s">
        <v>379</v>
      </c>
      <c r="D267" s="118">
        <v>43860</v>
      </c>
      <c r="E267" s="117" t="s">
        <v>381</v>
      </c>
      <c r="F267" s="805"/>
      <c r="G267" s="805"/>
      <c r="H267" s="806"/>
      <c r="I267" s="806"/>
      <c r="J267" s="803"/>
      <c r="K267" s="803"/>
      <c r="L267" s="804"/>
    </row>
    <row r="268" spans="1:12" s="101" customFormat="1" ht="24" customHeight="1">
      <c r="A268" s="808">
        <v>50</v>
      </c>
      <c r="B268" s="110" t="s">
        <v>76</v>
      </c>
      <c r="C268" s="115" t="s">
        <v>78</v>
      </c>
      <c r="D268" s="115" t="s">
        <v>146</v>
      </c>
      <c r="E268" s="115" t="s">
        <v>147</v>
      </c>
      <c r="F268" s="809" t="s">
        <v>71</v>
      </c>
      <c r="G268" s="809"/>
      <c r="H268" s="805"/>
      <c r="I268" s="805"/>
      <c r="J268" s="805"/>
      <c r="K268" s="805"/>
      <c r="L268" s="805"/>
    </row>
    <row r="269" spans="1:12" s="101" customFormat="1" ht="26.25" customHeight="1">
      <c r="A269" s="808"/>
      <c r="B269" s="803" t="s">
        <v>382</v>
      </c>
      <c r="C269" s="810" t="s">
        <v>383</v>
      </c>
      <c r="D269" s="807">
        <v>43750</v>
      </c>
      <c r="E269" s="803" t="s">
        <v>384</v>
      </c>
      <c r="F269" s="803" t="s">
        <v>385</v>
      </c>
      <c r="G269" s="803"/>
      <c r="H269" s="806" t="s">
        <v>152</v>
      </c>
      <c r="I269" s="806"/>
      <c r="J269" s="117" t="s">
        <v>153</v>
      </c>
      <c r="K269" s="117" t="s">
        <v>153</v>
      </c>
      <c r="L269" s="119">
        <v>0</v>
      </c>
    </row>
    <row r="270" spans="1:12" s="101" customFormat="1" ht="408.95" customHeight="1">
      <c r="A270" s="808"/>
      <c r="B270" s="803"/>
      <c r="C270" s="810"/>
      <c r="D270" s="807"/>
      <c r="E270" s="803"/>
      <c r="F270" s="803"/>
      <c r="G270" s="803"/>
      <c r="H270" s="806" t="s">
        <v>154</v>
      </c>
      <c r="I270" s="806"/>
      <c r="J270" s="803" t="s">
        <v>153</v>
      </c>
      <c r="K270" s="803" t="s">
        <v>3</v>
      </c>
      <c r="L270" s="804">
        <v>1331.1</v>
      </c>
    </row>
    <row r="271" spans="1:12" s="101" customFormat="1" ht="250.35" customHeight="1">
      <c r="A271" s="808"/>
      <c r="B271" s="803"/>
      <c r="C271" s="810"/>
      <c r="D271" s="807"/>
      <c r="E271" s="803"/>
      <c r="F271" s="803"/>
      <c r="G271" s="803"/>
      <c r="H271" s="806"/>
      <c r="I271" s="806"/>
      <c r="J271" s="803"/>
      <c r="K271" s="803"/>
      <c r="L271" s="804"/>
    </row>
    <row r="272" spans="1:12" s="101" customFormat="1" ht="24" customHeight="1">
      <c r="A272" s="808"/>
      <c r="B272" s="110" t="s">
        <v>77</v>
      </c>
      <c r="C272" s="115" t="s">
        <v>79</v>
      </c>
      <c r="D272" s="115" t="s">
        <v>155</v>
      </c>
      <c r="E272" s="115" t="s">
        <v>156</v>
      </c>
      <c r="F272" s="805"/>
      <c r="G272" s="805"/>
      <c r="H272" s="806" t="s">
        <v>157</v>
      </c>
      <c r="I272" s="806"/>
      <c r="J272" s="803" t="s">
        <v>153</v>
      </c>
      <c r="K272" s="803" t="s">
        <v>3</v>
      </c>
      <c r="L272" s="804">
        <v>1322.43</v>
      </c>
    </row>
    <row r="273" spans="1:12" s="101" customFormat="1" ht="24" customHeight="1">
      <c r="A273" s="808"/>
      <c r="B273" s="117" t="s">
        <v>240</v>
      </c>
      <c r="C273" s="117" t="s">
        <v>385</v>
      </c>
      <c r="D273" s="118">
        <v>43758</v>
      </c>
      <c r="E273" s="117" t="s">
        <v>386</v>
      </c>
      <c r="F273" s="805"/>
      <c r="G273" s="805"/>
      <c r="H273" s="806"/>
      <c r="I273" s="806"/>
      <c r="J273" s="803"/>
      <c r="K273" s="803"/>
      <c r="L273" s="804"/>
    </row>
    <row r="274" spans="1:12" s="101" customFormat="1" ht="24" customHeight="1">
      <c r="A274" s="808">
        <v>51</v>
      </c>
      <c r="B274" s="110" t="s">
        <v>76</v>
      </c>
      <c r="C274" s="115" t="s">
        <v>78</v>
      </c>
      <c r="D274" s="115" t="s">
        <v>146</v>
      </c>
      <c r="E274" s="115" t="s">
        <v>147</v>
      </c>
      <c r="F274" s="809" t="s">
        <v>71</v>
      </c>
      <c r="G274" s="809"/>
      <c r="H274" s="805"/>
      <c r="I274" s="805"/>
      <c r="J274" s="805"/>
      <c r="K274" s="805"/>
      <c r="L274" s="805"/>
    </row>
    <row r="275" spans="1:12" s="101" customFormat="1" ht="26.25" customHeight="1">
      <c r="A275" s="808"/>
      <c r="B275" s="803" t="s">
        <v>382</v>
      </c>
      <c r="C275" s="810" t="s">
        <v>383</v>
      </c>
      <c r="D275" s="807">
        <v>43750</v>
      </c>
      <c r="E275" s="803" t="s">
        <v>384</v>
      </c>
      <c r="F275" s="803" t="s">
        <v>387</v>
      </c>
      <c r="G275" s="803"/>
      <c r="H275" s="806" t="s">
        <v>152</v>
      </c>
      <c r="I275" s="806"/>
      <c r="J275" s="117" t="s">
        <v>153</v>
      </c>
      <c r="K275" s="117" t="s">
        <v>3</v>
      </c>
      <c r="L275" s="119">
        <v>382.89</v>
      </c>
    </row>
    <row r="276" spans="1:12" s="101" customFormat="1" ht="408.95" customHeight="1">
      <c r="A276" s="808"/>
      <c r="B276" s="803"/>
      <c r="C276" s="810"/>
      <c r="D276" s="807"/>
      <c r="E276" s="803"/>
      <c r="F276" s="803"/>
      <c r="G276" s="803"/>
      <c r="H276" s="806" t="s">
        <v>154</v>
      </c>
      <c r="I276" s="806"/>
      <c r="J276" s="803" t="s">
        <v>153</v>
      </c>
      <c r="K276" s="803" t="s">
        <v>153</v>
      </c>
      <c r="L276" s="804">
        <v>0</v>
      </c>
    </row>
    <row r="277" spans="1:12" s="101" customFormat="1" ht="250.35" customHeight="1">
      <c r="A277" s="808"/>
      <c r="B277" s="803"/>
      <c r="C277" s="810"/>
      <c r="D277" s="807"/>
      <c r="E277" s="803"/>
      <c r="F277" s="803"/>
      <c r="G277" s="803"/>
      <c r="H277" s="806"/>
      <c r="I277" s="806"/>
      <c r="J277" s="803"/>
      <c r="K277" s="803"/>
      <c r="L277" s="804"/>
    </row>
    <row r="278" spans="1:12" s="101" customFormat="1" ht="24" customHeight="1">
      <c r="A278" s="808"/>
      <c r="B278" s="110" t="s">
        <v>77</v>
      </c>
      <c r="C278" s="115" t="s">
        <v>79</v>
      </c>
      <c r="D278" s="115" t="s">
        <v>155</v>
      </c>
      <c r="E278" s="115" t="s">
        <v>156</v>
      </c>
      <c r="F278" s="805"/>
      <c r="G278" s="805"/>
      <c r="H278" s="806" t="s">
        <v>157</v>
      </c>
      <c r="I278" s="806"/>
      <c r="J278" s="803" t="s">
        <v>153</v>
      </c>
      <c r="K278" s="803" t="s">
        <v>153</v>
      </c>
      <c r="L278" s="804">
        <v>0</v>
      </c>
    </row>
    <row r="279" spans="1:12" s="101" customFormat="1" ht="24" customHeight="1">
      <c r="A279" s="808"/>
      <c r="B279" s="117" t="s">
        <v>240</v>
      </c>
      <c r="C279" s="117" t="s">
        <v>387</v>
      </c>
      <c r="D279" s="118">
        <v>43758</v>
      </c>
      <c r="E279" s="117" t="s">
        <v>386</v>
      </c>
      <c r="F279" s="805"/>
      <c r="G279" s="805"/>
      <c r="H279" s="806"/>
      <c r="I279" s="806"/>
      <c r="J279" s="803"/>
      <c r="K279" s="803"/>
      <c r="L279" s="804"/>
    </row>
    <row r="280" spans="1:12" s="101" customFormat="1" ht="24" customHeight="1">
      <c r="A280" s="808">
        <v>52</v>
      </c>
      <c r="B280" s="110" t="s">
        <v>76</v>
      </c>
      <c r="C280" s="115" t="s">
        <v>78</v>
      </c>
      <c r="D280" s="115" t="s">
        <v>146</v>
      </c>
      <c r="E280" s="115" t="s">
        <v>147</v>
      </c>
      <c r="F280" s="809" t="s">
        <v>71</v>
      </c>
      <c r="G280" s="809"/>
      <c r="H280" s="805"/>
      <c r="I280" s="805"/>
      <c r="J280" s="805"/>
      <c r="K280" s="805"/>
      <c r="L280" s="805"/>
    </row>
    <row r="281" spans="1:12" s="101" customFormat="1" ht="26.25" customHeight="1">
      <c r="A281" s="808"/>
      <c r="B281" s="803" t="s">
        <v>388</v>
      </c>
      <c r="C281" s="810" t="s">
        <v>389</v>
      </c>
      <c r="D281" s="807">
        <v>43766</v>
      </c>
      <c r="E281" s="803" t="s">
        <v>205</v>
      </c>
      <c r="F281" s="803" t="s">
        <v>390</v>
      </c>
      <c r="G281" s="803"/>
      <c r="H281" s="806" t="s">
        <v>152</v>
      </c>
      <c r="I281" s="806"/>
      <c r="J281" s="117" t="s">
        <v>153</v>
      </c>
      <c r="K281" s="117" t="s">
        <v>3</v>
      </c>
      <c r="L281" s="119">
        <v>354.98</v>
      </c>
    </row>
    <row r="282" spans="1:12" s="101" customFormat="1" ht="375.75" customHeight="1">
      <c r="A282" s="808"/>
      <c r="B282" s="803"/>
      <c r="C282" s="810"/>
      <c r="D282" s="807"/>
      <c r="E282" s="803"/>
      <c r="F282" s="803"/>
      <c r="G282" s="803"/>
      <c r="H282" s="806" t="s">
        <v>154</v>
      </c>
      <c r="I282" s="806"/>
      <c r="J282" s="117" t="s">
        <v>153</v>
      </c>
      <c r="K282" s="117" t="s">
        <v>3</v>
      </c>
      <c r="L282" s="119">
        <v>366.6</v>
      </c>
    </row>
    <row r="283" spans="1:12" s="101" customFormat="1" ht="24" customHeight="1">
      <c r="A283" s="808"/>
      <c r="B283" s="110" t="s">
        <v>77</v>
      </c>
      <c r="C283" s="115" t="s">
        <v>79</v>
      </c>
      <c r="D283" s="115" t="s">
        <v>155</v>
      </c>
      <c r="E283" s="115" t="s">
        <v>156</v>
      </c>
      <c r="F283" s="805"/>
      <c r="G283" s="805"/>
      <c r="H283" s="806" t="s">
        <v>157</v>
      </c>
      <c r="I283" s="806"/>
      <c r="J283" s="803" t="s">
        <v>153</v>
      </c>
      <c r="K283" s="803" t="s">
        <v>3</v>
      </c>
      <c r="L283" s="804">
        <v>117.36</v>
      </c>
    </row>
    <row r="284" spans="1:12" s="101" customFormat="1" ht="24" customHeight="1">
      <c r="A284" s="808"/>
      <c r="B284" s="117" t="s">
        <v>153</v>
      </c>
      <c r="C284" s="117" t="s">
        <v>390</v>
      </c>
      <c r="D284" s="118">
        <v>43767</v>
      </c>
      <c r="E284" s="117" t="s">
        <v>391</v>
      </c>
      <c r="F284" s="805"/>
      <c r="G284" s="805"/>
      <c r="H284" s="806"/>
      <c r="I284" s="806"/>
      <c r="J284" s="803"/>
      <c r="K284" s="803"/>
      <c r="L284" s="804"/>
    </row>
    <row r="285" spans="1:12" s="101" customFormat="1" ht="24" customHeight="1">
      <c r="A285" s="808">
        <v>53</v>
      </c>
      <c r="B285" s="110" t="s">
        <v>76</v>
      </c>
      <c r="C285" s="115" t="s">
        <v>78</v>
      </c>
      <c r="D285" s="115" t="s">
        <v>146</v>
      </c>
      <c r="E285" s="115" t="s">
        <v>147</v>
      </c>
      <c r="F285" s="809" t="s">
        <v>71</v>
      </c>
      <c r="G285" s="809"/>
      <c r="H285" s="805"/>
      <c r="I285" s="805"/>
      <c r="J285" s="805"/>
      <c r="K285" s="805"/>
      <c r="L285" s="805"/>
    </row>
    <row r="286" spans="1:12" s="101" customFormat="1" ht="26.25" customHeight="1">
      <c r="A286" s="808"/>
      <c r="B286" s="803" t="s">
        <v>392</v>
      </c>
      <c r="C286" s="810" t="s">
        <v>393</v>
      </c>
      <c r="D286" s="807">
        <v>43747</v>
      </c>
      <c r="E286" s="803" t="s">
        <v>258</v>
      </c>
      <c r="F286" s="803" t="s">
        <v>394</v>
      </c>
      <c r="G286" s="803"/>
      <c r="H286" s="806" t="s">
        <v>152</v>
      </c>
      <c r="I286" s="806"/>
      <c r="J286" s="117" t="s">
        <v>153</v>
      </c>
      <c r="K286" s="117" t="s">
        <v>3</v>
      </c>
      <c r="L286" s="119">
        <v>821</v>
      </c>
    </row>
    <row r="287" spans="1:12" s="101" customFormat="1" ht="408.95" customHeight="1">
      <c r="A287" s="808"/>
      <c r="B287" s="803"/>
      <c r="C287" s="810"/>
      <c r="D287" s="807"/>
      <c r="E287" s="803"/>
      <c r="F287" s="803"/>
      <c r="G287" s="803"/>
      <c r="H287" s="806" t="s">
        <v>154</v>
      </c>
      <c r="I287" s="806"/>
      <c r="J287" s="803" t="s">
        <v>153</v>
      </c>
      <c r="K287" s="803" t="s">
        <v>3</v>
      </c>
      <c r="L287" s="804">
        <v>1736.08</v>
      </c>
    </row>
    <row r="288" spans="1:12" s="101" customFormat="1" ht="50.85" customHeight="1">
      <c r="A288" s="808"/>
      <c r="B288" s="803"/>
      <c r="C288" s="810"/>
      <c r="D288" s="807"/>
      <c r="E288" s="803"/>
      <c r="F288" s="803"/>
      <c r="G288" s="803"/>
      <c r="H288" s="806"/>
      <c r="I288" s="806"/>
      <c r="J288" s="803"/>
      <c r="K288" s="803"/>
      <c r="L288" s="804"/>
    </row>
    <row r="289" spans="1:12" s="101" customFormat="1" ht="24" customHeight="1">
      <c r="A289" s="808"/>
      <c r="B289" s="110" t="s">
        <v>77</v>
      </c>
      <c r="C289" s="115" t="s">
        <v>79</v>
      </c>
      <c r="D289" s="115" t="s">
        <v>155</v>
      </c>
      <c r="E289" s="115" t="s">
        <v>156</v>
      </c>
      <c r="F289" s="805"/>
      <c r="G289" s="805"/>
      <c r="H289" s="806" t="s">
        <v>157</v>
      </c>
      <c r="I289" s="806"/>
      <c r="J289" s="803" t="s">
        <v>153</v>
      </c>
      <c r="K289" s="803" t="s">
        <v>3</v>
      </c>
      <c r="L289" s="804">
        <v>83.25</v>
      </c>
    </row>
    <row r="290" spans="1:12" s="101" customFormat="1" ht="24" customHeight="1">
      <c r="A290" s="808"/>
      <c r="B290" s="117" t="s">
        <v>240</v>
      </c>
      <c r="C290" s="117" t="s">
        <v>394</v>
      </c>
      <c r="D290" s="118">
        <v>43752</v>
      </c>
      <c r="E290" s="117" t="s">
        <v>395</v>
      </c>
      <c r="F290" s="805"/>
      <c r="G290" s="805"/>
      <c r="H290" s="806"/>
      <c r="I290" s="806"/>
      <c r="J290" s="803"/>
      <c r="K290" s="803"/>
      <c r="L290" s="804"/>
    </row>
    <row r="291" spans="1:12" s="101" customFormat="1" ht="24" customHeight="1">
      <c r="A291" s="808">
        <v>54</v>
      </c>
      <c r="B291" s="110" t="s">
        <v>76</v>
      </c>
      <c r="C291" s="115" t="s">
        <v>78</v>
      </c>
      <c r="D291" s="115" t="s">
        <v>146</v>
      </c>
      <c r="E291" s="115" t="s">
        <v>147</v>
      </c>
      <c r="F291" s="809" t="s">
        <v>71</v>
      </c>
      <c r="G291" s="809"/>
      <c r="H291" s="805"/>
      <c r="I291" s="805"/>
      <c r="J291" s="805"/>
      <c r="K291" s="805"/>
      <c r="L291" s="805"/>
    </row>
    <row r="292" spans="1:12" s="101" customFormat="1" ht="26.25" customHeight="1">
      <c r="A292" s="808"/>
      <c r="B292" s="803" t="s">
        <v>392</v>
      </c>
      <c r="C292" s="810" t="s">
        <v>396</v>
      </c>
      <c r="D292" s="807">
        <v>43787</v>
      </c>
      <c r="E292" s="803" t="s">
        <v>243</v>
      </c>
      <c r="F292" s="803" t="s">
        <v>397</v>
      </c>
      <c r="G292" s="803"/>
      <c r="H292" s="806" t="s">
        <v>152</v>
      </c>
      <c r="I292" s="806"/>
      <c r="J292" s="117" t="s">
        <v>153</v>
      </c>
      <c r="K292" s="117" t="s">
        <v>3</v>
      </c>
      <c r="L292" s="119">
        <v>577</v>
      </c>
    </row>
    <row r="293" spans="1:12" s="101" customFormat="1" ht="408.95" customHeight="1">
      <c r="A293" s="808"/>
      <c r="B293" s="803"/>
      <c r="C293" s="810"/>
      <c r="D293" s="807"/>
      <c r="E293" s="803"/>
      <c r="F293" s="803"/>
      <c r="G293" s="803"/>
      <c r="H293" s="806" t="s">
        <v>154</v>
      </c>
      <c r="I293" s="806"/>
      <c r="J293" s="803" t="s">
        <v>153</v>
      </c>
      <c r="K293" s="803" t="s">
        <v>3</v>
      </c>
      <c r="L293" s="804">
        <v>565</v>
      </c>
    </row>
    <row r="294" spans="1:12" s="101" customFormat="1" ht="40.35" customHeight="1">
      <c r="A294" s="808"/>
      <c r="B294" s="803"/>
      <c r="C294" s="810"/>
      <c r="D294" s="807"/>
      <c r="E294" s="803"/>
      <c r="F294" s="803"/>
      <c r="G294" s="803"/>
      <c r="H294" s="806"/>
      <c r="I294" s="806"/>
      <c r="J294" s="803"/>
      <c r="K294" s="803"/>
      <c r="L294" s="804"/>
    </row>
    <row r="295" spans="1:12" s="101" customFormat="1" ht="24" customHeight="1">
      <c r="A295" s="808"/>
      <c r="B295" s="110" t="s">
        <v>77</v>
      </c>
      <c r="C295" s="115" t="s">
        <v>79</v>
      </c>
      <c r="D295" s="115" t="s">
        <v>155</v>
      </c>
      <c r="E295" s="115" t="s">
        <v>156</v>
      </c>
      <c r="F295" s="805"/>
      <c r="G295" s="805"/>
      <c r="H295" s="806" t="s">
        <v>157</v>
      </c>
      <c r="I295" s="806"/>
      <c r="J295" s="803" t="s">
        <v>153</v>
      </c>
      <c r="K295" s="803" t="s">
        <v>153</v>
      </c>
      <c r="L295" s="804">
        <v>0</v>
      </c>
    </row>
    <row r="296" spans="1:12" s="101" customFormat="1" ht="24" customHeight="1">
      <c r="A296" s="808"/>
      <c r="B296" s="117" t="s">
        <v>240</v>
      </c>
      <c r="C296" s="117" t="s">
        <v>397</v>
      </c>
      <c r="D296" s="118">
        <v>43792</v>
      </c>
      <c r="E296" s="117" t="s">
        <v>398</v>
      </c>
      <c r="F296" s="805"/>
      <c r="G296" s="805"/>
      <c r="H296" s="806"/>
      <c r="I296" s="806"/>
      <c r="J296" s="803"/>
      <c r="K296" s="803"/>
      <c r="L296" s="804"/>
    </row>
    <row r="297" spans="1:12" s="101" customFormat="1" ht="24" customHeight="1">
      <c r="A297" s="808">
        <v>55</v>
      </c>
      <c r="B297" s="110" t="s">
        <v>76</v>
      </c>
      <c r="C297" s="115" t="s">
        <v>78</v>
      </c>
      <c r="D297" s="115" t="s">
        <v>146</v>
      </c>
      <c r="E297" s="115" t="s">
        <v>147</v>
      </c>
      <c r="F297" s="809" t="s">
        <v>71</v>
      </c>
      <c r="G297" s="809"/>
      <c r="H297" s="805"/>
      <c r="I297" s="805"/>
      <c r="J297" s="805"/>
      <c r="K297" s="805"/>
      <c r="L297" s="805"/>
    </row>
    <row r="298" spans="1:12" s="101" customFormat="1" ht="26.25" customHeight="1">
      <c r="A298" s="808"/>
      <c r="B298" s="803" t="s">
        <v>392</v>
      </c>
      <c r="C298" s="810" t="s">
        <v>399</v>
      </c>
      <c r="D298" s="807">
        <v>43841</v>
      </c>
      <c r="E298" s="803" t="s">
        <v>400</v>
      </c>
      <c r="F298" s="803" t="s">
        <v>401</v>
      </c>
      <c r="G298" s="803"/>
      <c r="H298" s="806" t="s">
        <v>152</v>
      </c>
      <c r="I298" s="806"/>
      <c r="J298" s="117" t="s">
        <v>153</v>
      </c>
      <c r="K298" s="117" t="s">
        <v>3</v>
      </c>
      <c r="L298" s="119">
        <v>908</v>
      </c>
    </row>
    <row r="299" spans="1:12" s="101" customFormat="1" ht="408.95" customHeight="1">
      <c r="A299" s="808"/>
      <c r="B299" s="803"/>
      <c r="C299" s="810"/>
      <c r="D299" s="807"/>
      <c r="E299" s="803"/>
      <c r="F299" s="803"/>
      <c r="G299" s="803"/>
      <c r="H299" s="806" t="s">
        <v>154</v>
      </c>
      <c r="I299" s="806"/>
      <c r="J299" s="803" t="s">
        <v>153</v>
      </c>
      <c r="K299" s="803" t="s">
        <v>3</v>
      </c>
      <c r="L299" s="804">
        <v>2729.78</v>
      </c>
    </row>
    <row r="300" spans="1:12" s="101" customFormat="1" ht="145.35" customHeight="1">
      <c r="A300" s="808"/>
      <c r="B300" s="803"/>
      <c r="C300" s="810"/>
      <c r="D300" s="807"/>
      <c r="E300" s="803"/>
      <c r="F300" s="803"/>
      <c r="G300" s="803"/>
      <c r="H300" s="806"/>
      <c r="I300" s="806"/>
      <c r="J300" s="803"/>
      <c r="K300" s="803"/>
      <c r="L300" s="804"/>
    </row>
    <row r="301" spans="1:12" s="101" customFormat="1" ht="24" customHeight="1">
      <c r="A301" s="808"/>
      <c r="B301" s="110" t="s">
        <v>77</v>
      </c>
      <c r="C301" s="115" t="s">
        <v>79</v>
      </c>
      <c r="D301" s="115" t="s">
        <v>155</v>
      </c>
      <c r="E301" s="115" t="s">
        <v>156</v>
      </c>
      <c r="F301" s="805"/>
      <c r="G301" s="805"/>
      <c r="H301" s="806" t="s">
        <v>157</v>
      </c>
      <c r="I301" s="806"/>
      <c r="J301" s="803" t="s">
        <v>153</v>
      </c>
      <c r="K301" s="803" t="s">
        <v>3</v>
      </c>
      <c r="L301" s="804">
        <v>350</v>
      </c>
    </row>
    <row r="302" spans="1:12" s="101" customFormat="1" ht="24" customHeight="1">
      <c r="A302" s="808"/>
      <c r="B302" s="117" t="s">
        <v>240</v>
      </c>
      <c r="C302" s="117" t="s">
        <v>401</v>
      </c>
      <c r="D302" s="118">
        <v>43846</v>
      </c>
      <c r="E302" s="117" t="s">
        <v>402</v>
      </c>
      <c r="F302" s="805"/>
      <c r="G302" s="805"/>
      <c r="H302" s="806"/>
      <c r="I302" s="806"/>
      <c r="J302" s="803"/>
      <c r="K302" s="803"/>
      <c r="L302" s="804"/>
    </row>
    <row r="303" spans="1:12" s="101" customFormat="1" ht="24" customHeight="1">
      <c r="A303" s="808">
        <v>56</v>
      </c>
      <c r="B303" s="110" t="s">
        <v>76</v>
      </c>
      <c r="C303" s="115" t="s">
        <v>78</v>
      </c>
      <c r="D303" s="115" t="s">
        <v>146</v>
      </c>
      <c r="E303" s="115" t="s">
        <v>147</v>
      </c>
      <c r="F303" s="809" t="s">
        <v>71</v>
      </c>
      <c r="G303" s="809"/>
      <c r="H303" s="805"/>
      <c r="I303" s="805"/>
      <c r="J303" s="805"/>
      <c r="K303" s="805"/>
      <c r="L303" s="805"/>
    </row>
    <row r="304" spans="1:12" s="101" customFormat="1" ht="26.25" customHeight="1">
      <c r="A304" s="808"/>
      <c r="B304" s="803" t="s">
        <v>403</v>
      </c>
      <c r="C304" s="810" t="s">
        <v>404</v>
      </c>
      <c r="D304" s="807">
        <v>43781</v>
      </c>
      <c r="E304" s="803" t="s">
        <v>405</v>
      </c>
      <c r="F304" s="803" t="s">
        <v>406</v>
      </c>
      <c r="G304" s="803"/>
      <c r="H304" s="806" t="s">
        <v>152</v>
      </c>
      <c r="I304" s="806"/>
      <c r="J304" s="117" t="s">
        <v>153</v>
      </c>
      <c r="K304" s="117" t="s">
        <v>3</v>
      </c>
      <c r="L304" s="119">
        <v>375.62</v>
      </c>
    </row>
    <row r="305" spans="1:12" s="101" customFormat="1" ht="113.25" customHeight="1">
      <c r="A305" s="808"/>
      <c r="B305" s="803"/>
      <c r="C305" s="810"/>
      <c r="D305" s="807"/>
      <c r="E305" s="803"/>
      <c r="F305" s="803"/>
      <c r="G305" s="803"/>
      <c r="H305" s="806" t="s">
        <v>154</v>
      </c>
      <c r="I305" s="806"/>
      <c r="J305" s="117" t="s">
        <v>153</v>
      </c>
      <c r="K305" s="117" t="s">
        <v>3</v>
      </c>
      <c r="L305" s="119">
        <v>731.86</v>
      </c>
    </row>
    <row r="306" spans="1:12" s="101" customFormat="1" ht="24" customHeight="1">
      <c r="A306" s="808"/>
      <c r="B306" s="110" t="s">
        <v>77</v>
      </c>
      <c r="C306" s="115" t="s">
        <v>79</v>
      </c>
      <c r="D306" s="115" t="s">
        <v>155</v>
      </c>
      <c r="E306" s="115" t="s">
        <v>156</v>
      </c>
      <c r="F306" s="805"/>
      <c r="G306" s="805"/>
      <c r="H306" s="806" t="s">
        <v>157</v>
      </c>
      <c r="I306" s="806"/>
      <c r="J306" s="803" t="s">
        <v>153</v>
      </c>
      <c r="K306" s="803" t="s">
        <v>153</v>
      </c>
      <c r="L306" s="804">
        <v>0</v>
      </c>
    </row>
    <row r="307" spans="1:12" s="101" customFormat="1" ht="24" customHeight="1">
      <c r="A307" s="808"/>
      <c r="B307" s="117" t="s">
        <v>193</v>
      </c>
      <c r="C307" s="117" t="s">
        <v>406</v>
      </c>
      <c r="D307" s="118">
        <v>43783</v>
      </c>
      <c r="E307" s="117" t="s">
        <v>407</v>
      </c>
      <c r="F307" s="805"/>
      <c r="G307" s="805"/>
      <c r="H307" s="806"/>
      <c r="I307" s="806"/>
      <c r="J307" s="803"/>
      <c r="K307" s="803"/>
      <c r="L307" s="804"/>
    </row>
    <row r="308" spans="1:12" s="101" customFormat="1" ht="24" customHeight="1">
      <c r="A308" s="808">
        <v>57</v>
      </c>
      <c r="B308" s="110" t="s">
        <v>76</v>
      </c>
      <c r="C308" s="115" t="s">
        <v>78</v>
      </c>
      <c r="D308" s="115" t="s">
        <v>146</v>
      </c>
      <c r="E308" s="115" t="s">
        <v>147</v>
      </c>
      <c r="F308" s="809" t="s">
        <v>71</v>
      </c>
      <c r="G308" s="809"/>
      <c r="H308" s="805"/>
      <c r="I308" s="805"/>
      <c r="J308" s="805"/>
      <c r="K308" s="805"/>
      <c r="L308" s="805"/>
    </row>
    <row r="309" spans="1:12" s="101" customFormat="1" ht="26.25" customHeight="1">
      <c r="A309" s="808"/>
      <c r="B309" s="803" t="s">
        <v>403</v>
      </c>
      <c r="C309" s="810" t="s">
        <v>408</v>
      </c>
      <c r="D309" s="807">
        <v>43804</v>
      </c>
      <c r="E309" s="803" t="s">
        <v>409</v>
      </c>
      <c r="F309" s="803" t="s">
        <v>410</v>
      </c>
      <c r="G309" s="803"/>
      <c r="H309" s="806" t="s">
        <v>152</v>
      </c>
      <c r="I309" s="806"/>
      <c r="J309" s="117" t="s">
        <v>153</v>
      </c>
      <c r="K309" s="117" t="s">
        <v>3</v>
      </c>
      <c r="L309" s="119">
        <v>275.64</v>
      </c>
    </row>
    <row r="310" spans="1:12" s="101" customFormat="1" ht="102.75" customHeight="1">
      <c r="A310" s="808"/>
      <c r="B310" s="803"/>
      <c r="C310" s="810"/>
      <c r="D310" s="807"/>
      <c r="E310" s="803"/>
      <c r="F310" s="803"/>
      <c r="G310" s="803"/>
      <c r="H310" s="806" t="s">
        <v>154</v>
      </c>
      <c r="I310" s="806"/>
      <c r="J310" s="117" t="s">
        <v>153</v>
      </c>
      <c r="K310" s="117" t="s">
        <v>3</v>
      </c>
      <c r="L310" s="119">
        <v>420.59</v>
      </c>
    </row>
    <row r="311" spans="1:12" s="101" customFormat="1" ht="24" customHeight="1">
      <c r="A311" s="808"/>
      <c r="B311" s="110" t="s">
        <v>77</v>
      </c>
      <c r="C311" s="115" t="s">
        <v>79</v>
      </c>
      <c r="D311" s="115" t="s">
        <v>155</v>
      </c>
      <c r="E311" s="115" t="s">
        <v>156</v>
      </c>
      <c r="F311" s="805"/>
      <c r="G311" s="805"/>
      <c r="H311" s="806" t="s">
        <v>157</v>
      </c>
      <c r="I311" s="806"/>
      <c r="J311" s="803" t="s">
        <v>153</v>
      </c>
      <c r="K311" s="803" t="s">
        <v>3</v>
      </c>
      <c r="L311" s="804">
        <v>340</v>
      </c>
    </row>
    <row r="312" spans="1:12" s="101" customFormat="1" ht="24" customHeight="1">
      <c r="A312" s="808"/>
      <c r="B312" s="117" t="s">
        <v>193</v>
      </c>
      <c r="C312" s="117" t="s">
        <v>410</v>
      </c>
      <c r="D312" s="118">
        <v>43806</v>
      </c>
      <c r="E312" s="117" t="s">
        <v>411</v>
      </c>
      <c r="F312" s="805"/>
      <c r="G312" s="805"/>
      <c r="H312" s="806"/>
      <c r="I312" s="806"/>
      <c r="J312" s="803"/>
      <c r="K312" s="803"/>
      <c r="L312" s="804"/>
    </row>
    <row r="313" spans="1:12" s="101" customFormat="1" ht="24" customHeight="1">
      <c r="A313" s="808">
        <v>58</v>
      </c>
      <c r="B313" s="110" t="s">
        <v>76</v>
      </c>
      <c r="C313" s="115" t="s">
        <v>78</v>
      </c>
      <c r="D313" s="115" t="s">
        <v>146</v>
      </c>
      <c r="E313" s="115" t="s">
        <v>147</v>
      </c>
      <c r="F313" s="809" t="s">
        <v>71</v>
      </c>
      <c r="G313" s="809"/>
      <c r="H313" s="805"/>
      <c r="I313" s="805"/>
      <c r="J313" s="805"/>
      <c r="K313" s="805"/>
      <c r="L313" s="805"/>
    </row>
    <row r="314" spans="1:12" s="101" customFormat="1" ht="26.25" customHeight="1">
      <c r="A314" s="808"/>
      <c r="B314" s="803" t="s">
        <v>412</v>
      </c>
      <c r="C314" s="810" t="s">
        <v>413</v>
      </c>
      <c r="D314" s="807">
        <v>43740</v>
      </c>
      <c r="E314" s="803" t="s">
        <v>414</v>
      </c>
      <c r="F314" s="803" t="s">
        <v>415</v>
      </c>
      <c r="G314" s="803"/>
      <c r="H314" s="806" t="s">
        <v>152</v>
      </c>
      <c r="I314" s="806"/>
      <c r="J314" s="117" t="s">
        <v>153</v>
      </c>
      <c r="K314" s="117" t="s">
        <v>3</v>
      </c>
      <c r="L314" s="119">
        <v>188</v>
      </c>
    </row>
    <row r="315" spans="1:12" s="101" customFormat="1" ht="165.75" customHeight="1">
      <c r="A315" s="808"/>
      <c r="B315" s="803"/>
      <c r="C315" s="810"/>
      <c r="D315" s="807"/>
      <c r="E315" s="803"/>
      <c r="F315" s="803"/>
      <c r="G315" s="803"/>
      <c r="H315" s="806" t="s">
        <v>154</v>
      </c>
      <c r="I315" s="806"/>
      <c r="J315" s="117" t="s">
        <v>153</v>
      </c>
      <c r="K315" s="117" t="s">
        <v>3</v>
      </c>
      <c r="L315" s="119">
        <v>404.44</v>
      </c>
    </row>
    <row r="316" spans="1:12" s="101" customFormat="1" ht="24" customHeight="1">
      <c r="A316" s="808"/>
      <c r="B316" s="110" t="s">
        <v>77</v>
      </c>
      <c r="C316" s="115" t="s">
        <v>79</v>
      </c>
      <c r="D316" s="115" t="s">
        <v>155</v>
      </c>
      <c r="E316" s="115" t="s">
        <v>156</v>
      </c>
      <c r="F316" s="805"/>
      <c r="G316" s="805"/>
      <c r="H316" s="806" t="s">
        <v>157</v>
      </c>
      <c r="I316" s="806"/>
      <c r="J316" s="803" t="s">
        <v>153</v>
      </c>
      <c r="K316" s="803" t="s">
        <v>153</v>
      </c>
      <c r="L316" s="804">
        <v>0</v>
      </c>
    </row>
    <row r="317" spans="1:12" s="101" customFormat="1" ht="24" customHeight="1">
      <c r="A317" s="808"/>
      <c r="B317" s="117" t="s">
        <v>326</v>
      </c>
      <c r="C317" s="117" t="s">
        <v>415</v>
      </c>
      <c r="D317" s="118">
        <v>43742</v>
      </c>
      <c r="E317" s="117" t="s">
        <v>416</v>
      </c>
      <c r="F317" s="805"/>
      <c r="G317" s="805"/>
      <c r="H317" s="806"/>
      <c r="I317" s="806"/>
      <c r="J317" s="803"/>
      <c r="K317" s="803"/>
      <c r="L317" s="804"/>
    </row>
    <row r="318" spans="1:12" s="101" customFormat="1" ht="24" customHeight="1">
      <c r="A318" s="808">
        <v>59</v>
      </c>
      <c r="B318" s="110" t="s">
        <v>76</v>
      </c>
      <c r="C318" s="115" t="s">
        <v>78</v>
      </c>
      <c r="D318" s="115" t="s">
        <v>146</v>
      </c>
      <c r="E318" s="115" t="s">
        <v>147</v>
      </c>
      <c r="F318" s="809" t="s">
        <v>71</v>
      </c>
      <c r="G318" s="809"/>
      <c r="H318" s="805"/>
      <c r="I318" s="805"/>
      <c r="J318" s="805"/>
      <c r="K318" s="805"/>
      <c r="L318" s="805"/>
    </row>
    <row r="319" spans="1:12" s="101" customFormat="1" ht="26.25" customHeight="1">
      <c r="A319" s="808"/>
      <c r="B319" s="803" t="s">
        <v>412</v>
      </c>
      <c r="C319" s="810" t="s">
        <v>417</v>
      </c>
      <c r="D319" s="807">
        <v>43747</v>
      </c>
      <c r="E319" s="803" t="s">
        <v>418</v>
      </c>
      <c r="F319" s="803" t="s">
        <v>419</v>
      </c>
      <c r="G319" s="803"/>
      <c r="H319" s="806" t="s">
        <v>152</v>
      </c>
      <c r="I319" s="806"/>
      <c r="J319" s="117" t="s">
        <v>153</v>
      </c>
      <c r="K319" s="117" t="s">
        <v>3</v>
      </c>
      <c r="L319" s="119">
        <v>275</v>
      </c>
    </row>
    <row r="320" spans="1:12" s="101" customFormat="1" ht="408.95" customHeight="1">
      <c r="A320" s="808"/>
      <c r="B320" s="803"/>
      <c r="C320" s="810"/>
      <c r="D320" s="807"/>
      <c r="E320" s="803"/>
      <c r="F320" s="803"/>
      <c r="G320" s="803"/>
      <c r="H320" s="806" t="s">
        <v>154</v>
      </c>
      <c r="I320" s="806"/>
      <c r="J320" s="803" t="s">
        <v>153</v>
      </c>
      <c r="K320" s="803" t="s">
        <v>3</v>
      </c>
      <c r="L320" s="804">
        <v>475.6</v>
      </c>
    </row>
    <row r="321" spans="1:12" s="101" customFormat="1" ht="113.85" customHeight="1">
      <c r="A321" s="808"/>
      <c r="B321" s="803"/>
      <c r="C321" s="810"/>
      <c r="D321" s="807"/>
      <c r="E321" s="803"/>
      <c r="F321" s="803"/>
      <c r="G321" s="803"/>
      <c r="H321" s="806"/>
      <c r="I321" s="806"/>
      <c r="J321" s="803"/>
      <c r="K321" s="803"/>
      <c r="L321" s="804"/>
    </row>
    <row r="322" spans="1:12" s="101" customFormat="1" ht="24" customHeight="1">
      <c r="A322" s="808"/>
      <c r="B322" s="110" t="s">
        <v>77</v>
      </c>
      <c r="C322" s="115" t="s">
        <v>79</v>
      </c>
      <c r="D322" s="115" t="s">
        <v>155</v>
      </c>
      <c r="E322" s="115" t="s">
        <v>156</v>
      </c>
      <c r="F322" s="805"/>
      <c r="G322" s="805"/>
      <c r="H322" s="806" t="s">
        <v>157</v>
      </c>
      <c r="I322" s="806"/>
      <c r="J322" s="803" t="s">
        <v>153</v>
      </c>
      <c r="K322" s="803" t="s">
        <v>3</v>
      </c>
      <c r="L322" s="804">
        <v>150</v>
      </c>
    </row>
    <row r="323" spans="1:12" s="101" customFormat="1" ht="24" customHeight="1">
      <c r="A323" s="808"/>
      <c r="B323" s="117" t="s">
        <v>326</v>
      </c>
      <c r="C323" s="117" t="s">
        <v>419</v>
      </c>
      <c r="D323" s="118">
        <v>43751</v>
      </c>
      <c r="E323" s="117" t="s">
        <v>420</v>
      </c>
      <c r="F323" s="805"/>
      <c r="G323" s="805"/>
      <c r="H323" s="806"/>
      <c r="I323" s="806"/>
      <c r="J323" s="803"/>
      <c r="K323" s="803"/>
      <c r="L323" s="804"/>
    </row>
    <row r="324" spans="1:12" s="101" customFormat="1" ht="24" customHeight="1">
      <c r="A324" s="808">
        <v>60</v>
      </c>
      <c r="B324" s="110" t="s">
        <v>76</v>
      </c>
      <c r="C324" s="115" t="s">
        <v>78</v>
      </c>
      <c r="D324" s="115" t="s">
        <v>146</v>
      </c>
      <c r="E324" s="115" t="s">
        <v>147</v>
      </c>
      <c r="F324" s="809" t="s">
        <v>71</v>
      </c>
      <c r="G324" s="809"/>
      <c r="H324" s="805"/>
      <c r="I324" s="805"/>
      <c r="J324" s="805"/>
      <c r="K324" s="805"/>
      <c r="L324" s="805"/>
    </row>
    <row r="325" spans="1:12" s="101" customFormat="1" ht="26.25" customHeight="1">
      <c r="A325" s="808"/>
      <c r="B325" s="803" t="s">
        <v>412</v>
      </c>
      <c r="C325" s="810" t="s">
        <v>421</v>
      </c>
      <c r="D325" s="807">
        <v>43802</v>
      </c>
      <c r="E325" s="803" t="s">
        <v>422</v>
      </c>
      <c r="F325" s="803" t="s">
        <v>423</v>
      </c>
      <c r="G325" s="803"/>
      <c r="H325" s="806" t="s">
        <v>152</v>
      </c>
      <c r="I325" s="806"/>
      <c r="J325" s="117" t="s">
        <v>153</v>
      </c>
      <c r="K325" s="117" t="s">
        <v>3</v>
      </c>
      <c r="L325" s="119">
        <v>577</v>
      </c>
    </row>
    <row r="326" spans="1:12" s="101" customFormat="1" ht="408.95" customHeight="1">
      <c r="A326" s="808"/>
      <c r="B326" s="803"/>
      <c r="C326" s="810"/>
      <c r="D326" s="807"/>
      <c r="E326" s="803"/>
      <c r="F326" s="803"/>
      <c r="G326" s="803"/>
      <c r="H326" s="806" t="s">
        <v>154</v>
      </c>
      <c r="I326" s="806"/>
      <c r="J326" s="803" t="s">
        <v>153</v>
      </c>
      <c r="K326" s="803" t="s">
        <v>3</v>
      </c>
      <c r="L326" s="804">
        <v>127.1</v>
      </c>
    </row>
    <row r="327" spans="1:12" s="101" customFormat="1" ht="82.35" customHeight="1">
      <c r="A327" s="808"/>
      <c r="B327" s="803"/>
      <c r="C327" s="810"/>
      <c r="D327" s="807"/>
      <c r="E327" s="803"/>
      <c r="F327" s="803"/>
      <c r="G327" s="803"/>
      <c r="H327" s="806"/>
      <c r="I327" s="806"/>
      <c r="J327" s="803"/>
      <c r="K327" s="803"/>
      <c r="L327" s="804"/>
    </row>
    <row r="328" spans="1:12" s="101" customFormat="1" ht="24" customHeight="1">
      <c r="A328" s="808"/>
      <c r="B328" s="110" t="s">
        <v>77</v>
      </c>
      <c r="C328" s="115" t="s">
        <v>79</v>
      </c>
      <c r="D328" s="115" t="s">
        <v>155</v>
      </c>
      <c r="E328" s="115" t="s">
        <v>156</v>
      </c>
      <c r="F328" s="805"/>
      <c r="G328" s="805"/>
      <c r="H328" s="806" t="s">
        <v>157</v>
      </c>
      <c r="I328" s="806"/>
      <c r="J328" s="803" t="s">
        <v>153</v>
      </c>
      <c r="K328" s="803" t="s">
        <v>153</v>
      </c>
      <c r="L328" s="804">
        <v>0</v>
      </c>
    </row>
    <row r="329" spans="1:12" s="101" customFormat="1" ht="24" customHeight="1">
      <c r="A329" s="808"/>
      <c r="B329" s="117" t="s">
        <v>326</v>
      </c>
      <c r="C329" s="117" t="s">
        <v>423</v>
      </c>
      <c r="D329" s="118">
        <v>43804</v>
      </c>
      <c r="E329" s="117" t="s">
        <v>424</v>
      </c>
      <c r="F329" s="805"/>
      <c r="G329" s="805"/>
      <c r="H329" s="806"/>
      <c r="I329" s="806"/>
      <c r="J329" s="803"/>
      <c r="K329" s="803"/>
      <c r="L329" s="804"/>
    </row>
    <row r="330" spans="1:12" s="101" customFormat="1" ht="24" customHeight="1">
      <c r="A330" s="808">
        <v>61</v>
      </c>
      <c r="B330" s="110" t="s">
        <v>76</v>
      </c>
      <c r="C330" s="115" t="s">
        <v>78</v>
      </c>
      <c r="D330" s="115" t="s">
        <v>146</v>
      </c>
      <c r="E330" s="115" t="s">
        <v>147</v>
      </c>
      <c r="F330" s="809" t="s">
        <v>71</v>
      </c>
      <c r="G330" s="809"/>
      <c r="H330" s="805"/>
      <c r="I330" s="805"/>
      <c r="J330" s="805"/>
      <c r="K330" s="805"/>
      <c r="L330" s="805"/>
    </row>
    <row r="331" spans="1:12" s="101" customFormat="1" ht="26.25" customHeight="1">
      <c r="A331" s="808"/>
      <c r="B331" s="803" t="s">
        <v>412</v>
      </c>
      <c r="C331" s="810" t="s">
        <v>425</v>
      </c>
      <c r="D331" s="807">
        <v>43808</v>
      </c>
      <c r="E331" s="803" t="s">
        <v>247</v>
      </c>
      <c r="F331" s="803" t="s">
        <v>426</v>
      </c>
      <c r="G331" s="803"/>
      <c r="H331" s="806" t="s">
        <v>152</v>
      </c>
      <c r="I331" s="806"/>
      <c r="J331" s="117" t="s">
        <v>153</v>
      </c>
      <c r="K331" s="117" t="s">
        <v>3</v>
      </c>
      <c r="L331" s="119">
        <v>314</v>
      </c>
    </row>
    <row r="332" spans="1:12" s="101" customFormat="1" ht="408.95" customHeight="1">
      <c r="A332" s="808"/>
      <c r="B332" s="803"/>
      <c r="C332" s="810"/>
      <c r="D332" s="807"/>
      <c r="E332" s="803"/>
      <c r="F332" s="803"/>
      <c r="G332" s="803"/>
      <c r="H332" s="806" t="s">
        <v>154</v>
      </c>
      <c r="I332" s="806"/>
      <c r="J332" s="803" t="s">
        <v>153</v>
      </c>
      <c r="K332" s="803" t="s">
        <v>3</v>
      </c>
      <c r="L332" s="804">
        <v>302.95999999999998</v>
      </c>
    </row>
    <row r="333" spans="1:12" s="101" customFormat="1" ht="197.85" customHeight="1">
      <c r="A333" s="808"/>
      <c r="B333" s="803"/>
      <c r="C333" s="810"/>
      <c r="D333" s="807"/>
      <c r="E333" s="803"/>
      <c r="F333" s="803"/>
      <c r="G333" s="803"/>
      <c r="H333" s="806"/>
      <c r="I333" s="806"/>
      <c r="J333" s="803"/>
      <c r="K333" s="803"/>
      <c r="L333" s="804"/>
    </row>
    <row r="334" spans="1:12" s="101" customFormat="1" ht="24" customHeight="1">
      <c r="A334" s="808"/>
      <c r="B334" s="110" t="s">
        <v>77</v>
      </c>
      <c r="C334" s="115" t="s">
        <v>79</v>
      </c>
      <c r="D334" s="115" t="s">
        <v>155</v>
      </c>
      <c r="E334" s="115" t="s">
        <v>156</v>
      </c>
      <c r="F334" s="805"/>
      <c r="G334" s="805"/>
      <c r="H334" s="806" t="s">
        <v>157</v>
      </c>
      <c r="I334" s="806"/>
      <c r="J334" s="803" t="s">
        <v>153</v>
      </c>
      <c r="K334" s="803" t="s">
        <v>3</v>
      </c>
      <c r="L334" s="804">
        <v>263.7</v>
      </c>
    </row>
    <row r="335" spans="1:12" s="101" customFormat="1" ht="24" customHeight="1">
      <c r="A335" s="808"/>
      <c r="B335" s="117" t="s">
        <v>326</v>
      </c>
      <c r="C335" s="117" t="s">
        <v>426</v>
      </c>
      <c r="D335" s="118">
        <v>43810</v>
      </c>
      <c r="E335" s="117" t="s">
        <v>427</v>
      </c>
      <c r="F335" s="805"/>
      <c r="G335" s="805"/>
      <c r="H335" s="806"/>
      <c r="I335" s="806"/>
      <c r="J335" s="803"/>
      <c r="K335" s="803"/>
      <c r="L335" s="804"/>
    </row>
    <row r="336" spans="1:12" s="101" customFormat="1" ht="24" customHeight="1">
      <c r="A336" s="808">
        <v>62</v>
      </c>
      <c r="B336" s="110" t="s">
        <v>76</v>
      </c>
      <c r="C336" s="115" t="s">
        <v>78</v>
      </c>
      <c r="D336" s="115" t="s">
        <v>146</v>
      </c>
      <c r="E336" s="115" t="s">
        <v>147</v>
      </c>
      <c r="F336" s="809" t="s">
        <v>71</v>
      </c>
      <c r="G336" s="809"/>
      <c r="H336" s="805"/>
      <c r="I336" s="805"/>
      <c r="J336" s="805"/>
      <c r="K336" s="805"/>
      <c r="L336" s="805"/>
    </row>
    <row r="337" spans="1:12" s="101" customFormat="1" ht="26.25" customHeight="1">
      <c r="A337" s="808"/>
      <c r="B337" s="803" t="s">
        <v>412</v>
      </c>
      <c r="C337" s="810" t="s">
        <v>428</v>
      </c>
      <c r="D337" s="807">
        <v>43846</v>
      </c>
      <c r="E337" s="803" t="s">
        <v>429</v>
      </c>
      <c r="F337" s="803" t="s">
        <v>334</v>
      </c>
      <c r="G337" s="803"/>
      <c r="H337" s="806" t="s">
        <v>152</v>
      </c>
      <c r="I337" s="806"/>
      <c r="J337" s="117" t="s">
        <v>3</v>
      </c>
      <c r="K337" s="117" t="s">
        <v>153</v>
      </c>
      <c r="L337" s="119">
        <v>819.6</v>
      </c>
    </row>
    <row r="338" spans="1:12" s="101" customFormat="1" ht="207.75" customHeight="1">
      <c r="A338" s="808"/>
      <c r="B338" s="803"/>
      <c r="C338" s="810"/>
      <c r="D338" s="807"/>
      <c r="E338" s="803"/>
      <c r="F338" s="803"/>
      <c r="G338" s="803"/>
      <c r="H338" s="806" t="s">
        <v>154</v>
      </c>
      <c r="I338" s="806"/>
      <c r="J338" s="117" t="s">
        <v>3</v>
      </c>
      <c r="K338" s="117" t="s">
        <v>153</v>
      </c>
      <c r="L338" s="119">
        <v>538.04999999999995</v>
      </c>
    </row>
    <row r="339" spans="1:12" s="101" customFormat="1" ht="24" customHeight="1">
      <c r="A339" s="808"/>
      <c r="B339" s="110" t="s">
        <v>77</v>
      </c>
      <c r="C339" s="115" t="s">
        <v>79</v>
      </c>
      <c r="D339" s="115" t="s">
        <v>155</v>
      </c>
      <c r="E339" s="115" t="s">
        <v>156</v>
      </c>
      <c r="F339" s="805"/>
      <c r="G339" s="805"/>
      <c r="H339" s="806" t="s">
        <v>157</v>
      </c>
      <c r="I339" s="806"/>
      <c r="J339" s="803" t="s">
        <v>3</v>
      </c>
      <c r="K339" s="803" t="s">
        <v>3</v>
      </c>
      <c r="L339" s="804">
        <v>965</v>
      </c>
    </row>
    <row r="340" spans="1:12" s="101" customFormat="1" ht="24" customHeight="1">
      <c r="A340" s="808"/>
      <c r="B340" s="117" t="s">
        <v>326</v>
      </c>
      <c r="C340" s="117" t="s">
        <v>334</v>
      </c>
      <c r="D340" s="118">
        <v>43851</v>
      </c>
      <c r="E340" s="117" t="s">
        <v>430</v>
      </c>
      <c r="F340" s="805"/>
      <c r="G340" s="805"/>
      <c r="H340" s="806"/>
      <c r="I340" s="806"/>
      <c r="J340" s="803"/>
      <c r="K340" s="803"/>
      <c r="L340" s="804"/>
    </row>
    <row r="341" spans="1:12" s="101" customFormat="1" ht="24" customHeight="1">
      <c r="A341" s="808">
        <v>63</v>
      </c>
      <c r="B341" s="110" t="s">
        <v>76</v>
      </c>
      <c r="C341" s="115" t="s">
        <v>78</v>
      </c>
      <c r="D341" s="115" t="s">
        <v>146</v>
      </c>
      <c r="E341" s="115" t="s">
        <v>147</v>
      </c>
      <c r="F341" s="809" t="s">
        <v>71</v>
      </c>
      <c r="G341" s="809"/>
      <c r="H341" s="805"/>
      <c r="I341" s="805"/>
      <c r="J341" s="805"/>
      <c r="K341" s="805"/>
      <c r="L341" s="805"/>
    </row>
    <row r="342" spans="1:12" s="101" customFormat="1" ht="26.25" customHeight="1">
      <c r="A342" s="808"/>
      <c r="B342" s="803" t="s">
        <v>412</v>
      </c>
      <c r="C342" s="810" t="s">
        <v>431</v>
      </c>
      <c r="D342" s="807">
        <v>43891</v>
      </c>
      <c r="E342" s="803" t="s">
        <v>333</v>
      </c>
      <c r="F342" s="803" t="s">
        <v>334</v>
      </c>
      <c r="G342" s="803"/>
      <c r="H342" s="806" t="s">
        <v>152</v>
      </c>
      <c r="I342" s="806"/>
      <c r="J342" s="117" t="s">
        <v>3</v>
      </c>
      <c r="K342" s="117" t="s">
        <v>153</v>
      </c>
      <c r="L342" s="119">
        <v>750.52</v>
      </c>
    </row>
    <row r="343" spans="1:12" s="101" customFormat="1" ht="165.75" customHeight="1">
      <c r="A343" s="808"/>
      <c r="B343" s="803"/>
      <c r="C343" s="810"/>
      <c r="D343" s="807"/>
      <c r="E343" s="803"/>
      <c r="F343" s="803"/>
      <c r="G343" s="803"/>
      <c r="H343" s="806" t="s">
        <v>154</v>
      </c>
      <c r="I343" s="806"/>
      <c r="J343" s="117" t="s">
        <v>3</v>
      </c>
      <c r="K343" s="117" t="s">
        <v>153</v>
      </c>
      <c r="L343" s="119">
        <v>808.68</v>
      </c>
    </row>
    <row r="344" spans="1:12" s="101" customFormat="1" ht="24" customHeight="1">
      <c r="A344" s="808"/>
      <c r="B344" s="110" t="s">
        <v>77</v>
      </c>
      <c r="C344" s="115" t="s">
        <v>79</v>
      </c>
      <c r="D344" s="115" t="s">
        <v>155</v>
      </c>
      <c r="E344" s="115" t="s">
        <v>156</v>
      </c>
      <c r="F344" s="805"/>
      <c r="G344" s="805"/>
      <c r="H344" s="806" t="s">
        <v>157</v>
      </c>
      <c r="I344" s="806"/>
      <c r="J344" s="803" t="s">
        <v>3</v>
      </c>
      <c r="K344" s="803" t="s">
        <v>3</v>
      </c>
      <c r="L344" s="804">
        <v>1165</v>
      </c>
    </row>
    <row r="345" spans="1:12" s="101" customFormat="1" ht="24" customHeight="1">
      <c r="A345" s="808"/>
      <c r="B345" s="117" t="s">
        <v>326</v>
      </c>
      <c r="C345" s="117" t="s">
        <v>334</v>
      </c>
      <c r="D345" s="118">
        <v>43895</v>
      </c>
      <c r="E345" s="117" t="s">
        <v>432</v>
      </c>
      <c r="F345" s="805"/>
      <c r="G345" s="805"/>
      <c r="H345" s="806"/>
      <c r="I345" s="806"/>
      <c r="J345" s="803"/>
      <c r="K345" s="803"/>
      <c r="L345" s="804"/>
    </row>
    <row r="346" spans="1:12" s="101" customFormat="1" ht="24" customHeight="1">
      <c r="A346" s="808">
        <v>64</v>
      </c>
      <c r="B346" s="110" t="s">
        <v>76</v>
      </c>
      <c r="C346" s="115" t="s">
        <v>78</v>
      </c>
      <c r="D346" s="115" t="s">
        <v>146</v>
      </c>
      <c r="E346" s="115" t="s">
        <v>147</v>
      </c>
      <c r="F346" s="809" t="s">
        <v>71</v>
      </c>
      <c r="G346" s="809"/>
      <c r="H346" s="805"/>
      <c r="I346" s="805"/>
      <c r="J346" s="805"/>
      <c r="K346" s="805"/>
      <c r="L346" s="805"/>
    </row>
    <row r="347" spans="1:12" s="101" customFormat="1" ht="26.25" customHeight="1">
      <c r="A347" s="808"/>
      <c r="B347" s="803" t="s">
        <v>433</v>
      </c>
      <c r="C347" s="810" t="s">
        <v>434</v>
      </c>
      <c r="D347" s="807">
        <v>43739</v>
      </c>
      <c r="E347" s="803" t="s">
        <v>435</v>
      </c>
      <c r="F347" s="803" t="s">
        <v>436</v>
      </c>
      <c r="G347" s="803"/>
      <c r="H347" s="806" t="s">
        <v>152</v>
      </c>
      <c r="I347" s="806"/>
      <c r="J347" s="117" t="s">
        <v>153</v>
      </c>
      <c r="K347" s="117" t="s">
        <v>3</v>
      </c>
      <c r="L347" s="119">
        <v>279.95999999999998</v>
      </c>
    </row>
    <row r="348" spans="1:12" s="101" customFormat="1" ht="375.75" customHeight="1">
      <c r="A348" s="808"/>
      <c r="B348" s="803"/>
      <c r="C348" s="810"/>
      <c r="D348" s="807"/>
      <c r="E348" s="803"/>
      <c r="F348" s="803"/>
      <c r="G348" s="803"/>
      <c r="H348" s="806" t="s">
        <v>154</v>
      </c>
      <c r="I348" s="806"/>
      <c r="J348" s="117" t="s">
        <v>153</v>
      </c>
      <c r="K348" s="117" t="s">
        <v>153</v>
      </c>
      <c r="L348" s="119">
        <v>0</v>
      </c>
    </row>
    <row r="349" spans="1:12" s="101" customFormat="1" ht="24" customHeight="1">
      <c r="A349" s="808"/>
      <c r="B349" s="110" t="s">
        <v>77</v>
      </c>
      <c r="C349" s="115" t="s">
        <v>79</v>
      </c>
      <c r="D349" s="115" t="s">
        <v>155</v>
      </c>
      <c r="E349" s="115" t="s">
        <v>156</v>
      </c>
      <c r="F349" s="805"/>
      <c r="G349" s="805"/>
      <c r="H349" s="806" t="s">
        <v>157</v>
      </c>
      <c r="I349" s="806"/>
      <c r="J349" s="803" t="s">
        <v>153</v>
      </c>
      <c r="K349" s="803" t="s">
        <v>153</v>
      </c>
      <c r="L349" s="804">
        <v>0</v>
      </c>
    </row>
    <row r="350" spans="1:12" s="101" customFormat="1" ht="24" customHeight="1">
      <c r="A350" s="808"/>
      <c r="B350" s="117" t="s">
        <v>437</v>
      </c>
      <c r="C350" s="117" t="s">
        <v>436</v>
      </c>
      <c r="D350" s="118">
        <v>43741</v>
      </c>
      <c r="E350" s="117" t="s">
        <v>438</v>
      </c>
      <c r="F350" s="805"/>
      <c r="G350" s="805"/>
      <c r="H350" s="806"/>
      <c r="I350" s="806"/>
      <c r="J350" s="803"/>
      <c r="K350" s="803"/>
      <c r="L350" s="804"/>
    </row>
    <row r="351" spans="1:12" s="101" customFormat="1" ht="24" customHeight="1">
      <c r="A351" s="808">
        <v>65</v>
      </c>
      <c r="B351" s="110" t="s">
        <v>76</v>
      </c>
      <c r="C351" s="115" t="s">
        <v>78</v>
      </c>
      <c r="D351" s="115" t="s">
        <v>146</v>
      </c>
      <c r="E351" s="115" t="s">
        <v>147</v>
      </c>
      <c r="F351" s="809" t="s">
        <v>71</v>
      </c>
      <c r="G351" s="809"/>
      <c r="H351" s="805"/>
      <c r="I351" s="805"/>
      <c r="J351" s="805"/>
      <c r="K351" s="805"/>
      <c r="L351" s="805"/>
    </row>
    <row r="352" spans="1:12" s="101" customFormat="1" ht="26.25" customHeight="1">
      <c r="A352" s="808"/>
      <c r="B352" s="803" t="s">
        <v>433</v>
      </c>
      <c r="C352" s="810" t="s">
        <v>439</v>
      </c>
      <c r="D352" s="807">
        <v>43775</v>
      </c>
      <c r="E352" s="803" t="s">
        <v>440</v>
      </c>
      <c r="F352" s="803" t="s">
        <v>441</v>
      </c>
      <c r="G352" s="803"/>
      <c r="H352" s="806" t="s">
        <v>152</v>
      </c>
      <c r="I352" s="806"/>
      <c r="J352" s="117" t="s">
        <v>153</v>
      </c>
      <c r="K352" s="117" t="s">
        <v>3</v>
      </c>
      <c r="L352" s="119">
        <v>291.2</v>
      </c>
    </row>
    <row r="353" spans="1:12" s="101" customFormat="1" ht="333.75" customHeight="1">
      <c r="A353" s="808"/>
      <c r="B353" s="803"/>
      <c r="C353" s="810"/>
      <c r="D353" s="807"/>
      <c r="E353" s="803"/>
      <c r="F353" s="803"/>
      <c r="G353" s="803"/>
      <c r="H353" s="806" t="s">
        <v>154</v>
      </c>
      <c r="I353" s="806"/>
      <c r="J353" s="117" t="s">
        <v>153</v>
      </c>
      <c r="K353" s="117" t="s">
        <v>3</v>
      </c>
      <c r="L353" s="119">
        <v>380.6</v>
      </c>
    </row>
    <row r="354" spans="1:12" s="101" customFormat="1" ht="24" customHeight="1">
      <c r="A354" s="808"/>
      <c r="B354" s="110" t="s">
        <v>77</v>
      </c>
      <c r="C354" s="115" t="s">
        <v>79</v>
      </c>
      <c r="D354" s="115" t="s">
        <v>155</v>
      </c>
      <c r="E354" s="115" t="s">
        <v>156</v>
      </c>
      <c r="F354" s="805"/>
      <c r="G354" s="805"/>
      <c r="H354" s="806" t="s">
        <v>157</v>
      </c>
      <c r="I354" s="806"/>
      <c r="J354" s="803" t="s">
        <v>153</v>
      </c>
      <c r="K354" s="803" t="s">
        <v>3</v>
      </c>
      <c r="L354" s="804">
        <v>89</v>
      </c>
    </row>
    <row r="355" spans="1:12" s="101" customFormat="1" ht="24" customHeight="1">
      <c r="A355" s="808"/>
      <c r="B355" s="117" t="s">
        <v>437</v>
      </c>
      <c r="C355" s="117" t="s">
        <v>441</v>
      </c>
      <c r="D355" s="118">
        <v>43777</v>
      </c>
      <c r="E355" s="117" t="s">
        <v>271</v>
      </c>
      <c r="F355" s="805"/>
      <c r="G355" s="805"/>
      <c r="H355" s="806"/>
      <c r="I355" s="806"/>
      <c r="J355" s="803"/>
      <c r="K355" s="803"/>
      <c r="L355" s="804"/>
    </row>
    <row r="356" spans="1:12" s="101" customFormat="1" ht="24" customHeight="1">
      <c r="A356" s="808">
        <v>66</v>
      </c>
      <c r="B356" s="110" t="s">
        <v>76</v>
      </c>
      <c r="C356" s="115" t="s">
        <v>78</v>
      </c>
      <c r="D356" s="115" t="s">
        <v>146</v>
      </c>
      <c r="E356" s="115" t="s">
        <v>147</v>
      </c>
      <c r="F356" s="809" t="s">
        <v>71</v>
      </c>
      <c r="G356" s="809"/>
      <c r="H356" s="805"/>
      <c r="I356" s="805"/>
      <c r="J356" s="805"/>
      <c r="K356" s="805"/>
      <c r="L356" s="805"/>
    </row>
    <row r="357" spans="1:12" s="101" customFormat="1" ht="26.25" customHeight="1">
      <c r="A357" s="808"/>
      <c r="B357" s="803" t="s">
        <v>442</v>
      </c>
      <c r="C357" s="810" t="s">
        <v>443</v>
      </c>
      <c r="D357" s="807">
        <v>43750</v>
      </c>
      <c r="E357" s="803" t="s">
        <v>444</v>
      </c>
      <c r="F357" s="803" t="s">
        <v>445</v>
      </c>
      <c r="G357" s="803"/>
      <c r="H357" s="806" t="s">
        <v>152</v>
      </c>
      <c r="I357" s="806"/>
      <c r="J357" s="117" t="s">
        <v>153</v>
      </c>
      <c r="K357" s="117" t="s">
        <v>3</v>
      </c>
      <c r="L357" s="119">
        <v>636</v>
      </c>
    </row>
    <row r="358" spans="1:12" s="101" customFormat="1" ht="375.75" customHeight="1">
      <c r="A358" s="808"/>
      <c r="B358" s="803"/>
      <c r="C358" s="810"/>
      <c r="D358" s="807"/>
      <c r="E358" s="803"/>
      <c r="F358" s="803"/>
      <c r="G358" s="803"/>
      <c r="H358" s="806" t="s">
        <v>154</v>
      </c>
      <c r="I358" s="806"/>
      <c r="J358" s="117" t="s">
        <v>153</v>
      </c>
      <c r="K358" s="117" t="s">
        <v>3</v>
      </c>
      <c r="L358" s="119">
        <v>1330.67</v>
      </c>
    </row>
    <row r="359" spans="1:12" s="101" customFormat="1" ht="24" customHeight="1">
      <c r="A359" s="808"/>
      <c r="B359" s="110" t="s">
        <v>77</v>
      </c>
      <c r="C359" s="115" t="s">
        <v>79</v>
      </c>
      <c r="D359" s="115" t="s">
        <v>155</v>
      </c>
      <c r="E359" s="115" t="s">
        <v>156</v>
      </c>
      <c r="F359" s="805"/>
      <c r="G359" s="805"/>
      <c r="H359" s="806" t="s">
        <v>157</v>
      </c>
      <c r="I359" s="806"/>
      <c r="J359" s="803" t="s">
        <v>153</v>
      </c>
      <c r="K359" s="803" t="s">
        <v>3</v>
      </c>
      <c r="L359" s="804">
        <v>221.78</v>
      </c>
    </row>
    <row r="360" spans="1:12" s="101" customFormat="1" ht="24" customHeight="1">
      <c r="A360" s="808"/>
      <c r="B360" s="117" t="s">
        <v>292</v>
      </c>
      <c r="C360" s="117" t="s">
        <v>445</v>
      </c>
      <c r="D360" s="118">
        <v>43757</v>
      </c>
      <c r="E360" s="117" t="s">
        <v>446</v>
      </c>
      <c r="F360" s="805"/>
      <c r="G360" s="805"/>
      <c r="H360" s="806"/>
      <c r="I360" s="806"/>
      <c r="J360" s="803"/>
      <c r="K360" s="803"/>
      <c r="L360" s="804"/>
    </row>
    <row r="361" spans="1:12" s="101" customFormat="1" ht="24" customHeight="1">
      <c r="A361" s="808">
        <v>67</v>
      </c>
      <c r="B361" s="110" t="s">
        <v>76</v>
      </c>
      <c r="C361" s="115" t="s">
        <v>78</v>
      </c>
      <c r="D361" s="115" t="s">
        <v>146</v>
      </c>
      <c r="E361" s="115" t="s">
        <v>147</v>
      </c>
      <c r="F361" s="809" t="s">
        <v>71</v>
      </c>
      <c r="G361" s="809"/>
      <c r="H361" s="805"/>
      <c r="I361" s="805"/>
      <c r="J361" s="805"/>
      <c r="K361" s="805"/>
      <c r="L361" s="805"/>
    </row>
    <row r="362" spans="1:12" s="101" customFormat="1" ht="26.25" customHeight="1">
      <c r="A362" s="808"/>
      <c r="B362" s="803" t="s">
        <v>442</v>
      </c>
      <c r="C362" s="810" t="s">
        <v>447</v>
      </c>
      <c r="D362" s="807">
        <v>43782</v>
      </c>
      <c r="E362" s="803" t="s">
        <v>234</v>
      </c>
      <c r="F362" s="803" t="s">
        <v>448</v>
      </c>
      <c r="G362" s="803"/>
      <c r="H362" s="806" t="s">
        <v>152</v>
      </c>
      <c r="I362" s="806"/>
      <c r="J362" s="117" t="s">
        <v>153</v>
      </c>
      <c r="K362" s="117" t="s">
        <v>3</v>
      </c>
      <c r="L362" s="119">
        <v>312.18</v>
      </c>
    </row>
    <row r="363" spans="1:12" s="101" customFormat="1" ht="134.25" customHeight="1">
      <c r="A363" s="808"/>
      <c r="B363" s="803"/>
      <c r="C363" s="810"/>
      <c r="D363" s="807"/>
      <c r="E363" s="803"/>
      <c r="F363" s="803"/>
      <c r="G363" s="803"/>
      <c r="H363" s="806" t="s">
        <v>154</v>
      </c>
      <c r="I363" s="806"/>
      <c r="J363" s="117" t="s">
        <v>153</v>
      </c>
      <c r="K363" s="117" t="s">
        <v>3</v>
      </c>
      <c r="L363" s="119">
        <v>110</v>
      </c>
    </row>
    <row r="364" spans="1:12" s="101" customFormat="1" ht="24" customHeight="1">
      <c r="A364" s="808"/>
      <c r="B364" s="110" t="s">
        <v>77</v>
      </c>
      <c r="C364" s="115" t="s">
        <v>79</v>
      </c>
      <c r="D364" s="115" t="s">
        <v>155</v>
      </c>
      <c r="E364" s="115" t="s">
        <v>156</v>
      </c>
      <c r="F364" s="805"/>
      <c r="G364" s="805"/>
      <c r="H364" s="806" t="s">
        <v>157</v>
      </c>
      <c r="I364" s="806"/>
      <c r="J364" s="803" t="s">
        <v>153</v>
      </c>
      <c r="K364" s="803" t="s">
        <v>153</v>
      </c>
      <c r="L364" s="804">
        <v>0</v>
      </c>
    </row>
    <row r="365" spans="1:12" s="101" customFormat="1" ht="24" customHeight="1">
      <c r="A365" s="808"/>
      <c r="B365" s="117" t="s">
        <v>292</v>
      </c>
      <c r="C365" s="117" t="s">
        <v>448</v>
      </c>
      <c r="D365" s="118">
        <v>43783</v>
      </c>
      <c r="E365" s="117" t="s">
        <v>449</v>
      </c>
      <c r="F365" s="805"/>
      <c r="G365" s="805"/>
      <c r="H365" s="806"/>
      <c r="I365" s="806"/>
      <c r="J365" s="803"/>
      <c r="K365" s="803"/>
      <c r="L365" s="804"/>
    </row>
    <row r="366" spans="1:12" s="101" customFormat="1" ht="24" customHeight="1">
      <c r="A366" s="808">
        <v>68</v>
      </c>
      <c r="B366" s="110" t="s">
        <v>76</v>
      </c>
      <c r="C366" s="115" t="s">
        <v>78</v>
      </c>
      <c r="D366" s="115" t="s">
        <v>146</v>
      </c>
      <c r="E366" s="115" t="s">
        <v>147</v>
      </c>
      <c r="F366" s="809" t="s">
        <v>71</v>
      </c>
      <c r="G366" s="809"/>
      <c r="H366" s="805"/>
      <c r="I366" s="805"/>
      <c r="J366" s="805"/>
      <c r="K366" s="805"/>
      <c r="L366" s="805"/>
    </row>
    <row r="367" spans="1:12" s="101" customFormat="1" ht="26.25" customHeight="1">
      <c r="A367" s="808"/>
      <c r="B367" s="803" t="s">
        <v>442</v>
      </c>
      <c r="C367" s="810" t="s">
        <v>450</v>
      </c>
      <c r="D367" s="807">
        <v>43806</v>
      </c>
      <c r="E367" s="803" t="s">
        <v>228</v>
      </c>
      <c r="F367" s="803" t="s">
        <v>239</v>
      </c>
      <c r="G367" s="803"/>
      <c r="H367" s="806" t="s">
        <v>152</v>
      </c>
      <c r="I367" s="806"/>
      <c r="J367" s="117" t="s">
        <v>153</v>
      </c>
      <c r="K367" s="117" t="s">
        <v>153</v>
      </c>
      <c r="L367" s="119">
        <v>0</v>
      </c>
    </row>
    <row r="368" spans="1:12" s="101" customFormat="1" ht="375.75" customHeight="1">
      <c r="A368" s="808"/>
      <c r="B368" s="803"/>
      <c r="C368" s="810"/>
      <c r="D368" s="807"/>
      <c r="E368" s="803"/>
      <c r="F368" s="803"/>
      <c r="G368" s="803"/>
      <c r="H368" s="806" t="s">
        <v>154</v>
      </c>
      <c r="I368" s="806"/>
      <c r="J368" s="117" t="s">
        <v>153</v>
      </c>
      <c r="K368" s="117" t="s">
        <v>153</v>
      </c>
      <c r="L368" s="119">
        <v>0</v>
      </c>
    </row>
    <row r="369" spans="1:12" s="101" customFormat="1" ht="24" customHeight="1">
      <c r="A369" s="808"/>
      <c r="B369" s="110" t="s">
        <v>77</v>
      </c>
      <c r="C369" s="115" t="s">
        <v>79</v>
      </c>
      <c r="D369" s="115" t="s">
        <v>155</v>
      </c>
      <c r="E369" s="115" t="s">
        <v>156</v>
      </c>
      <c r="F369" s="805"/>
      <c r="G369" s="805"/>
      <c r="H369" s="806" t="s">
        <v>157</v>
      </c>
      <c r="I369" s="806"/>
      <c r="J369" s="803" t="s">
        <v>153</v>
      </c>
      <c r="K369" s="803" t="s">
        <v>3</v>
      </c>
      <c r="L369" s="804">
        <v>840</v>
      </c>
    </row>
    <row r="370" spans="1:12" s="101" customFormat="1" ht="24" customHeight="1">
      <c r="A370" s="808"/>
      <c r="B370" s="117" t="s">
        <v>292</v>
      </c>
      <c r="C370" s="117" t="s">
        <v>239</v>
      </c>
      <c r="D370" s="118">
        <v>43811</v>
      </c>
      <c r="E370" s="117" t="s">
        <v>451</v>
      </c>
      <c r="F370" s="805"/>
      <c r="G370" s="805"/>
      <c r="H370" s="806"/>
      <c r="I370" s="806"/>
      <c r="J370" s="803"/>
      <c r="K370" s="803"/>
      <c r="L370" s="804"/>
    </row>
    <row r="371" spans="1:12" s="101" customFormat="1" ht="24" customHeight="1">
      <c r="A371" s="808">
        <v>69</v>
      </c>
      <c r="B371" s="110" t="s">
        <v>76</v>
      </c>
      <c r="C371" s="115" t="s">
        <v>78</v>
      </c>
      <c r="D371" s="115" t="s">
        <v>146</v>
      </c>
      <c r="E371" s="115" t="s">
        <v>147</v>
      </c>
      <c r="F371" s="809" t="s">
        <v>71</v>
      </c>
      <c r="G371" s="809"/>
      <c r="H371" s="805"/>
      <c r="I371" s="805"/>
      <c r="J371" s="805"/>
      <c r="K371" s="805"/>
      <c r="L371" s="805"/>
    </row>
    <row r="372" spans="1:12" s="101" customFormat="1" ht="26.25" customHeight="1">
      <c r="A372" s="808"/>
      <c r="B372" s="803" t="s">
        <v>442</v>
      </c>
      <c r="C372" s="810" t="s">
        <v>452</v>
      </c>
      <c r="D372" s="807">
        <v>43878</v>
      </c>
      <c r="E372" s="803" t="s">
        <v>453</v>
      </c>
      <c r="F372" s="803" t="s">
        <v>454</v>
      </c>
      <c r="G372" s="803"/>
      <c r="H372" s="806" t="s">
        <v>152</v>
      </c>
      <c r="I372" s="806"/>
      <c r="J372" s="117" t="s">
        <v>153</v>
      </c>
      <c r="K372" s="117" t="s">
        <v>3</v>
      </c>
      <c r="L372" s="119">
        <v>469.36</v>
      </c>
    </row>
    <row r="373" spans="1:12" s="101" customFormat="1" ht="291.75" customHeight="1">
      <c r="A373" s="808"/>
      <c r="B373" s="803"/>
      <c r="C373" s="810"/>
      <c r="D373" s="807"/>
      <c r="E373" s="803"/>
      <c r="F373" s="803"/>
      <c r="G373" s="803"/>
      <c r="H373" s="806" t="s">
        <v>154</v>
      </c>
      <c r="I373" s="806"/>
      <c r="J373" s="117" t="s">
        <v>153</v>
      </c>
      <c r="K373" s="117" t="s">
        <v>3</v>
      </c>
      <c r="L373" s="119">
        <v>544.39</v>
      </c>
    </row>
    <row r="374" spans="1:12" s="101" customFormat="1" ht="24" customHeight="1">
      <c r="A374" s="808"/>
      <c r="B374" s="110" t="s">
        <v>77</v>
      </c>
      <c r="C374" s="115" t="s">
        <v>79</v>
      </c>
      <c r="D374" s="115" t="s">
        <v>155</v>
      </c>
      <c r="E374" s="115" t="s">
        <v>156</v>
      </c>
      <c r="F374" s="805"/>
      <c r="G374" s="805"/>
      <c r="H374" s="806" t="s">
        <v>157</v>
      </c>
      <c r="I374" s="806"/>
      <c r="J374" s="803" t="s">
        <v>153</v>
      </c>
      <c r="K374" s="803" t="s">
        <v>3</v>
      </c>
      <c r="L374" s="804">
        <v>560</v>
      </c>
    </row>
    <row r="375" spans="1:12" s="101" customFormat="1" ht="24" customHeight="1">
      <c r="A375" s="808"/>
      <c r="B375" s="117" t="s">
        <v>292</v>
      </c>
      <c r="C375" s="117" t="s">
        <v>454</v>
      </c>
      <c r="D375" s="118">
        <v>43880</v>
      </c>
      <c r="E375" s="117" t="s">
        <v>455</v>
      </c>
      <c r="F375" s="805"/>
      <c r="G375" s="805"/>
      <c r="H375" s="806"/>
      <c r="I375" s="806"/>
      <c r="J375" s="803"/>
      <c r="K375" s="803"/>
      <c r="L375" s="804"/>
    </row>
    <row r="376" spans="1:12" s="101" customFormat="1" ht="24" customHeight="1">
      <c r="A376" s="808">
        <v>70</v>
      </c>
      <c r="B376" s="110" t="s">
        <v>76</v>
      </c>
      <c r="C376" s="115" t="s">
        <v>78</v>
      </c>
      <c r="D376" s="115" t="s">
        <v>146</v>
      </c>
      <c r="E376" s="115" t="s">
        <v>147</v>
      </c>
      <c r="F376" s="809" t="s">
        <v>71</v>
      </c>
      <c r="G376" s="809"/>
      <c r="H376" s="805"/>
      <c r="I376" s="805"/>
      <c r="J376" s="805"/>
      <c r="K376" s="805"/>
      <c r="L376" s="805"/>
    </row>
    <row r="377" spans="1:12" s="101" customFormat="1" ht="26.25" customHeight="1">
      <c r="A377" s="808"/>
      <c r="B377" s="803" t="s">
        <v>456</v>
      </c>
      <c r="C377" s="810" t="s">
        <v>457</v>
      </c>
      <c r="D377" s="807">
        <v>43788</v>
      </c>
      <c r="E377" s="803" t="s">
        <v>217</v>
      </c>
      <c r="F377" s="803" t="s">
        <v>458</v>
      </c>
      <c r="G377" s="803"/>
      <c r="H377" s="806" t="s">
        <v>152</v>
      </c>
      <c r="I377" s="806"/>
      <c r="J377" s="117" t="s">
        <v>153</v>
      </c>
      <c r="K377" s="117" t="s">
        <v>153</v>
      </c>
      <c r="L377" s="119">
        <v>0</v>
      </c>
    </row>
    <row r="378" spans="1:12" s="101" customFormat="1" ht="408.95" customHeight="1">
      <c r="A378" s="808"/>
      <c r="B378" s="803"/>
      <c r="C378" s="810"/>
      <c r="D378" s="807"/>
      <c r="E378" s="803"/>
      <c r="F378" s="803"/>
      <c r="G378" s="803"/>
      <c r="H378" s="806" t="s">
        <v>154</v>
      </c>
      <c r="I378" s="806"/>
      <c r="J378" s="803" t="s">
        <v>153</v>
      </c>
      <c r="K378" s="803" t="s">
        <v>153</v>
      </c>
      <c r="L378" s="804">
        <v>0</v>
      </c>
    </row>
    <row r="379" spans="1:12" s="101" customFormat="1" ht="250.35" customHeight="1">
      <c r="A379" s="808"/>
      <c r="B379" s="803"/>
      <c r="C379" s="810"/>
      <c r="D379" s="807"/>
      <c r="E379" s="803"/>
      <c r="F379" s="803"/>
      <c r="G379" s="803"/>
      <c r="H379" s="806"/>
      <c r="I379" s="806"/>
      <c r="J379" s="803"/>
      <c r="K379" s="803"/>
      <c r="L379" s="804"/>
    </row>
    <row r="380" spans="1:12" s="101" customFormat="1" ht="24" customHeight="1">
      <c r="A380" s="808"/>
      <c r="B380" s="110" t="s">
        <v>77</v>
      </c>
      <c r="C380" s="115" t="s">
        <v>79</v>
      </c>
      <c r="D380" s="115" t="s">
        <v>155</v>
      </c>
      <c r="E380" s="115" t="s">
        <v>156</v>
      </c>
      <c r="F380" s="805"/>
      <c r="G380" s="805"/>
      <c r="H380" s="806" t="s">
        <v>157</v>
      </c>
      <c r="I380" s="806"/>
      <c r="J380" s="803" t="s">
        <v>153</v>
      </c>
      <c r="K380" s="803" t="s">
        <v>3</v>
      </c>
      <c r="L380" s="804">
        <v>580</v>
      </c>
    </row>
    <row r="381" spans="1:12" s="101" customFormat="1" ht="34.5" customHeight="1">
      <c r="A381" s="808"/>
      <c r="B381" s="117" t="s">
        <v>459</v>
      </c>
      <c r="C381" s="117" t="s">
        <v>458</v>
      </c>
      <c r="D381" s="118">
        <v>43802</v>
      </c>
      <c r="E381" s="117" t="s">
        <v>460</v>
      </c>
      <c r="F381" s="805"/>
      <c r="G381" s="805"/>
      <c r="H381" s="806"/>
      <c r="I381" s="806"/>
      <c r="J381" s="803"/>
      <c r="K381" s="803"/>
      <c r="L381" s="804"/>
    </row>
    <row r="382" spans="1:12" s="101" customFormat="1" ht="24" customHeight="1">
      <c r="A382" s="808">
        <v>71</v>
      </c>
      <c r="B382" s="110" t="s">
        <v>76</v>
      </c>
      <c r="C382" s="115" t="s">
        <v>78</v>
      </c>
      <c r="D382" s="115" t="s">
        <v>146</v>
      </c>
      <c r="E382" s="115" t="s">
        <v>147</v>
      </c>
      <c r="F382" s="809" t="s">
        <v>71</v>
      </c>
      <c r="G382" s="809"/>
      <c r="H382" s="805"/>
      <c r="I382" s="805"/>
      <c r="J382" s="805"/>
      <c r="K382" s="805"/>
      <c r="L382" s="805"/>
    </row>
    <row r="383" spans="1:12" s="101" customFormat="1" ht="26.25" customHeight="1">
      <c r="A383" s="808"/>
      <c r="B383" s="803" t="s">
        <v>456</v>
      </c>
      <c r="C383" s="810" t="s">
        <v>457</v>
      </c>
      <c r="D383" s="807">
        <v>43788</v>
      </c>
      <c r="E383" s="803" t="s">
        <v>217</v>
      </c>
      <c r="F383" s="803" t="s">
        <v>461</v>
      </c>
      <c r="G383" s="803"/>
      <c r="H383" s="806" t="s">
        <v>152</v>
      </c>
      <c r="I383" s="806"/>
      <c r="J383" s="117" t="s">
        <v>153</v>
      </c>
      <c r="K383" s="117" t="s">
        <v>3</v>
      </c>
      <c r="L383" s="119">
        <v>259</v>
      </c>
    </row>
    <row r="384" spans="1:12" s="101" customFormat="1" ht="408.95" customHeight="1">
      <c r="A384" s="808"/>
      <c r="B384" s="803"/>
      <c r="C384" s="810"/>
      <c r="D384" s="807"/>
      <c r="E384" s="803"/>
      <c r="F384" s="803"/>
      <c r="G384" s="803"/>
      <c r="H384" s="806" t="s">
        <v>154</v>
      </c>
      <c r="I384" s="806"/>
      <c r="J384" s="803" t="s">
        <v>153</v>
      </c>
      <c r="K384" s="803" t="s">
        <v>153</v>
      </c>
      <c r="L384" s="804">
        <v>0</v>
      </c>
    </row>
    <row r="385" spans="1:12" s="101" customFormat="1" ht="250.35" customHeight="1">
      <c r="A385" s="808"/>
      <c r="B385" s="803"/>
      <c r="C385" s="810"/>
      <c r="D385" s="807"/>
      <c r="E385" s="803"/>
      <c r="F385" s="803"/>
      <c r="G385" s="803"/>
      <c r="H385" s="806"/>
      <c r="I385" s="806"/>
      <c r="J385" s="803"/>
      <c r="K385" s="803"/>
      <c r="L385" s="804"/>
    </row>
    <row r="386" spans="1:12" s="101" customFormat="1" ht="24" customHeight="1">
      <c r="A386" s="808"/>
      <c r="B386" s="110" t="s">
        <v>77</v>
      </c>
      <c r="C386" s="115" t="s">
        <v>79</v>
      </c>
      <c r="D386" s="115" t="s">
        <v>155</v>
      </c>
      <c r="E386" s="115" t="s">
        <v>156</v>
      </c>
      <c r="F386" s="805"/>
      <c r="G386" s="805"/>
      <c r="H386" s="806" t="s">
        <v>157</v>
      </c>
      <c r="I386" s="806"/>
      <c r="J386" s="803" t="s">
        <v>153</v>
      </c>
      <c r="K386" s="803" t="s">
        <v>153</v>
      </c>
      <c r="L386" s="804">
        <v>0</v>
      </c>
    </row>
    <row r="387" spans="1:12" s="101" customFormat="1" ht="34.5" customHeight="1">
      <c r="A387" s="808"/>
      <c r="B387" s="117" t="s">
        <v>459</v>
      </c>
      <c r="C387" s="117" t="s">
        <v>461</v>
      </c>
      <c r="D387" s="118">
        <v>43802</v>
      </c>
      <c r="E387" s="117" t="s">
        <v>460</v>
      </c>
      <c r="F387" s="805"/>
      <c r="G387" s="805"/>
      <c r="H387" s="806"/>
      <c r="I387" s="806"/>
      <c r="J387" s="803"/>
      <c r="K387" s="803"/>
      <c r="L387" s="804"/>
    </row>
    <row r="388" spans="1:12" s="101" customFormat="1" ht="24" customHeight="1">
      <c r="A388" s="808">
        <v>72</v>
      </c>
      <c r="B388" s="110" t="s">
        <v>76</v>
      </c>
      <c r="C388" s="115" t="s">
        <v>78</v>
      </c>
      <c r="D388" s="115" t="s">
        <v>146</v>
      </c>
      <c r="E388" s="115" t="s">
        <v>147</v>
      </c>
      <c r="F388" s="809" t="s">
        <v>71</v>
      </c>
      <c r="G388" s="809"/>
      <c r="H388" s="805"/>
      <c r="I388" s="805"/>
      <c r="J388" s="805"/>
      <c r="K388" s="805"/>
      <c r="L388" s="805"/>
    </row>
    <row r="389" spans="1:12" s="101" customFormat="1" ht="26.25" customHeight="1">
      <c r="A389" s="808"/>
      <c r="B389" s="803" t="s">
        <v>456</v>
      </c>
      <c r="C389" s="810" t="s">
        <v>462</v>
      </c>
      <c r="D389" s="807">
        <v>43838</v>
      </c>
      <c r="E389" s="803" t="s">
        <v>234</v>
      </c>
      <c r="F389" s="803" t="s">
        <v>463</v>
      </c>
      <c r="G389" s="803"/>
      <c r="H389" s="806" t="s">
        <v>152</v>
      </c>
      <c r="I389" s="806"/>
      <c r="J389" s="117" t="s">
        <v>153</v>
      </c>
      <c r="K389" s="117" t="s">
        <v>3</v>
      </c>
      <c r="L389" s="119">
        <v>299</v>
      </c>
    </row>
    <row r="390" spans="1:12" s="101" customFormat="1" ht="239.25" customHeight="1">
      <c r="A390" s="808"/>
      <c r="B390" s="803"/>
      <c r="C390" s="810"/>
      <c r="D390" s="807"/>
      <c r="E390" s="803"/>
      <c r="F390" s="803"/>
      <c r="G390" s="803"/>
      <c r="H390" s="806" t="s">
        <v>154</v>
      </c>
      <c r="I390" s="806"/>
      <c r="J390" s="117" t="s">
        <v>153</v>
      </c>
      <c r="K390" s="117" t="s">
        <v>153</v>
      </c>
      <c r="L390" s="119">
        <v>0</v>
      </c>
    </row>
    <row r="391" spans="1:12" s="101" customFormat="1" ht="24" customHeight="1">
      <c r="A391" s="808"/>
      <c r="B391" s="110" t="s">
        <v>77</v>
      </c>
      <c r="C391" s="115" t="s">
        <v>79</v>
      </c>
      <c r="D391" s="115" t="s">
        <v>155</v>
      </c>
      <c r="E391" s="115" t="s">
        <v>156</v>
      </c>
      <c r="F391" s="805"/>
      <c r="G391" s="805"/>
      <c r="H391" s="806" t="s">
        <v>157</v>
      </c>
      <c r="I391" s="806"/>
      <c r="J391" s="803" t="s">
        <v>153</v>
      </c>
      <c r="K391" s="803" t="s">
        <v>153</v>
      </c>
      <c r="L391" s="804">
        <v>0</v>
      </c>
    </row>
    <row r="392" spans="1:12" s="101" customFormat="1" ht="34.5" customHeight="1">
      <c r="A392" s="808"/>
      <c r="B392" s="117" t="s">
        <v>459</v>
      </c>
      <c r="C392" s="117" t="s">
        <v>463</v>
      </c>
      <c r="D392" s="118">
        <v>43839</v>
      </c>
      <c r="E392" s="117" t="s">
        <v>464</v>
      </c>
      <c r="F392" s="805"/>
      <c r="G392" s="805"/>
      <c r="H392" s="806"/>
      <c r="I392" s="806"/>
      <c r="J392" s="803"/>
      <c r="K392" s="803"/>
      <c r="L392" s="804"/>
    </row>
    <row r="393" spans="1:12" s="101" customFormat="1" ht="24" customHeight="1">
      <c r="A393" s="808">
        <v>73</v>
      </c>
      <c r="B393" s="110" t="s">
        <v>76</v>
      </c>
      <c r="C393" s="115" t="s">
        <v>78</v>
      </c>
      <c r="D393" s="115" t="s">
        <v>146</v>
      </c>
      <c r="E393" s="115" t="s">
        <v>147</v>
      </c>
      <c r="F393" s="809" t="s">
        <v>71</v>
      </c>
      <c r="G393" s="809"/>
      <c r="H393" s="805"/>
      <c r="I393" s="805"/>
      <c r="J393" s="805"/>
      <c r="K393" s="805"/>
      <c r="L393" s="805"/>
    </row>
    <row r="394" spans="1:12" s="101" customFormat="1" ht="26.25" customHeight="1">
      <c r="A394" s="808"/>
      <c r="B394" s="803" t="s">
        <v>456</v>
      </c>
      <c r="C394" s="810" t="s">
        <v>465</v>
      </c>
      <c r="D394" s="807">
        <v>43884</v>
      </c>
      <c r="E394" s="803" t="s">
        <v>466</v>
      </c>
      <c r="F394" s="803" t="s">
        <v>467</v>
      </c>
      <c r="G394" s="803"/>
      <c r="H394" s="806" t="s">
        <v>152</v>
      </c>
      <c r="I394" s="806"/>
      <c r="J394" s="117" t="s">
        <v>153</v>
      </c>
      <c r="K394" s="117" t="s">
        <v>3</v>
      </c>
      <c r="L394" s="119">
        <v>809</v>
      </c>
    </row>
    <row r="395" spans="1:12" s="101" customFormat="1" ht="354.75" customHeight="1">
      <c r="A395" s="808"/>
      <c r="B395" s="803"/>
      <c r="C395" s="810"/>
      <c r="D395" s="807"/>
      <c r="E395" s="803"/>
      <c r="F395" s="803"/>
      <c r="G395" s="803"/>
      <c r="H395" s="806" t="s">
        <v>154</v>
      </c>
      <c r="I395" s="806"/>
      <c r="J395" s="117" t="s">
        <v>3</v>
      </c>
      <c r="K395" s="117" t="s">
        <v>153</v>
      </c>
      <c r="L395" s="119">
        <v>1661.41</v>
      </c>
    </row>
    <row r="396" spans="1:12" s="101" customFormat="1" ht="24" customHeight="1">
      <c r="A396" s="808"/>
      <c r="B396" s="110" t="s">
        <v>77</v>
      </c>
      <c r="C396" s="115" t="s">
        <v>79</v>
      </c>
      <c r="D396" s="115" t="s">
        <v>155</v>
      </c>
      <c r="E396" s="115" t="s">
        <v>156</v>
      </c>
      <c r="F396" s="805"/>
      <c r="G396" s="805"/>
      <c r="H396" s="806" t="s">
        <v>157</v>
      </c>
      <c r="I396" s="806"/>
      <c r="J396" s="803" t="s">
        <v>153</v>
      </c>
      <c r="K396" s="803" t="s">
        <v>153</v>
      </c>
      <c r="L396" s="804">
        <v>0</v>
      </c>
    </row>
    <row r="397" spans="1:12" s="101" customFormat="1" ht="34.5" customHeight="1">
      <c r="A397" s="808"/>
      <c r="B397" s="117" t="s">
        <v>459</v>
      </c>
      <c r="C397" s="117" t="s">
        <v>467</v>
      </c>
      <c r="D397" s="118">
        <v>43889</v>
      </c>
      <c r="E397" s="117" t="s">
        <v>468</v>
      </c>
      <c r="F397" s="805"/>
      <c r="G397" s="805"/>
      <c r="H397" s="806"/>
      <c r="I397" s="806"/>
      <c r="J397" s="803"/>
      <c r="K397" s="803"/>
      <c r="L397" s="804"/>
    </row>
    <row r="398" spans="1:12" s="101" customFormat="1" ht="24" customHeight="1">
      <c r="A398" s="808">
        <v>74</v>
      </c>
      <c r="B398" s="110" t="s">
        <v>76</v>
      </c>
      <c r="C398" s="115" t="s">
        <v>78</v>
      </c>
      <c r="D398" s="115" t="s">
        <v>146</v>
      </c>
      <c r="E398" s="115" t="s">
        <v>147</v>
      </c>
      <c r="F398" s="809" t="s">
        <v>71</v>
      </c>
      <c r="G398" s="809"/>
      <c r="H398" s="805"/>
      <c r="I398" s="805"/>
      <c r="J398" s="805"/>
      <c r="K398" s="805"/>
      <c r="L398" s="805"/>
    </row>
    <row r="399" spans="1:12" s="101" customFormat="1" ht="26.25" customHeight="1">
      <c r="A399" s="808"/>
      <c r="B399" s="803" t="s">
        <v>469</v>
      </c>
      <c r="C399" s="810" t="s">
        <v>470</v>
      </c>
      <c r="D399" s="807">
        <v>43748</v>
      </c>
      <c r="E399" s="803" t="s">
        <v>471</v>
      </c>
      <c r="F399" s="803" t="s">
        <v>472</v>
      </c>
      <c r="G399" s="803"/>
      <c r="H399" s="806" t="s">
        <v>152</v>
      </c>
      <c r="I399" s="806"/>
      <c r="J399" s="117" t="s">
        <v>153</v>
      </c>
      <c r="K399" s="117" t="s">
        <v>3</v>
      </c>
      <c r="L399" s="119">
        <v>45</v>
      </c>
    </row>
    <row r="400" spans="1:12" s="101" customFormat="1" ht="396.75" customHeight="1">
      <c r="A400" s="808"/>
      <c r="B400" s="803"/>
      <c r="C400" s="810"/>
      <c r="D400" s="807"/>
      <c r="E400" s="803"/>
      <c r="F400" s="803"/>
      <c r="G400" s="803"/>
      <c r="H400" s="806" t="s">
        <v>154</v>
      </c>
      <c r="I400" s="806"/>
      <c r="J400" s="117" t="s">
        <v>153</v>
      </c>
      <c r="K400" s="117" t="s">
        <v>3</v>
      </c>
      <c r="L400" s="119">
        <v>441.28</v>
      </c>
    </row>
    <row r="401" spans="1:12" s="101" customFormat="1" ht="24" customHeight="1">
      <c r="A401" s="808"/>
      <c r="B401" s="110" t="s">
        <v>77</v>
      </c>
      <c r="C401" s="115" t="s">
        <v>79</v>
      </c>
      <c r="D401" s="115" t="s">
        <v>155</v>
      </c>
      <c r="E401" s="115" t="s">
        <v>156</v>
      </c>
      <c r="F401" s="805"/>
      <c r="G401" s="805"/>
      <c r="H401" s="806" t="s">
        <v>157</v>
      </c>
      <c r="I401" s="806"/>
      <c r="J401" s="803" t="s">
        <v>153</v>
      </c>
      <c r="K401" s="803" t="s">
        <v>153</v>
      </c>
      <c r="L401" s="804">
        <v>0</v>
      </c>
    </row>
    <row r="402" spans="1:12" s="101" customFormat="1" ht="24" customHeight="1">
      <c r="A402" s="808"/>
      <c r="B402" s="117" t="s">
        <v>437</v>
      </c>
      <c r="C402" s="117" t="s">
        <v>472</v>
      </c>
      <c r="D402" s="118">
        <v>43751</v>
      </c>
      <c r="E402" s="117" t="s">
        <v>473</v>
      </c>
      <c r="F402" s="805"/>
      <c r="G402" s="805"/>
      <c r="H402" s="806"/>
      <c r="I402" s="806"/>
      <c r="J402" s="803"/>
      <c r="K402" s="803"/>
      <c r="L402" s="804"/>
    </row>
    <row r="403" spans="1:12" s="101" customFormat="1" ht="24" customHeight="1">
      <c r="A403" s="808">
        <v>75</v>
      </c>
      <c r="B403" s="110" t="s">
        <v>76</v>
      </c>
      <c r="C403" s="115" t="s">
        <v>78</v>
      </c>
      <c r="D403" s="115" t="s">
        <v>146</v>
      </c>
      <c r="E403" s="115" t="s">
        <v>147</v>
      </c>
      <c r="F403" s="809" t="s">
        <v>71</v>
      </c>
      <c r="G403" s="809"/>
      <c r="H403" s="805"/>
      <c r="I403" s="805"/>
      <c r="J403" s="805"/>
      <c r="K403" s="805"/>
      <c r="L403" s="805"/>
    </row>
    <row r="404" spans="1:12" s="101" customFormat="1" ht="26.25" customHeight="1">
      <c r="A404" s="808"/>
      <c r="B404" s="803" t="s">
        <v>474</v>
      </c>
      <c r="C404" s="810" t="s">
        <v>475</v>
      </c>
      <c r="D404" s="807">
        <v>43782</v>
      </c>
      <c r="E404" s="803" t="s">
        <v>476</v>
      </c>
      <c r="F404" s="803" t="s">
        <v>477</v>
      </c>
      <c r="G404" s="803"/>
      <c r="H404" s="806" t="s">
        <v>152</v>
      </c>
      <c r="I404" s="806"/>
      <c r="J404" s="117" t="s">
        <v>153</v>
      </c>
      <c r="K404" s="117" t="s">
        <v>3</v>
      </c>
      <c r="L404" s="119">
        <v>342</v>
      </c>
    </row>
    <row r="405" spans="1:12" s="101" customFormat="1" ht="207.75" customHeight="1">
      <c r="A405" s="808"/>
      <c r="B405" s="803"/>
      <c r="C405" s="810"/>
      <c r="D405" s="807"/>
      <c r="E405" s="803"/>
      <c r="F405" s="803"/>
      <c r="G405" s="803"/>
      <c r="H405" s="806" t="s">
        <v>154</v>
      </c>
      <c r="I405" s="806"/>
      <c r="J405" s="117" t="s">
        <v>153</v>
      </c>
      <c r="K405" s="117" t="s">
        <v>3</v>
      </c>
      <c r="L405" s="119">
        <v>213</v>
      </c>
    </row>
    <row r="406" spans="1:12" s="101" customFormat="1" ht="24" customHeight="1">
      <c r="A406" s="808"/>
      <c r="B406" s="110" t="s">
        <v>77</v>
      </c>
      <c r="C406" s="115" t="s">
        <v>79</v>
      </c>
      <c r="D406" s="115" t="s">
        <v>155</v>
      </c>
      <c r="E406" s="115" t="s">
        <v>156</v>
      </c>
      <c r="F406" s="805"/>
      <c r="G406" s="805"/>
      <c r="H406" s="806" t="s">
        <v>157</v>
      </c>
      <c r="I406" s="806"/>
      <c r="J406" s="803" t="s">
        <v>153</v>
      </c>
      <c r="K406" s="803" t="s">
        <v>153</v>
      </c>
      <c r="L406" s="804">
        <v>0</v>
      </c>
    </row>
    <row r="407" spans="1:12" s="101" customFormat="1" ht="24" customHeight="1">
      <c r="A407" s="808"/>
      <c r="B407" s="117" t="s">
        <v>193</v>
      </c>
      <c r="C407" s="117" t="s">
        <v>477</v>
      </c>
      <c r="D407" s="118">
        <v>43785</v>
      </c>
      <c r="E407" s="117" t="s">
        <v>478</v>
      </c>
      <c r="F407" s="805"/>
      <c r="G407" s="805"/>
      <c r="H407" s="806"/>
      <c r="I407" s="806"/>
      <c r="J407" s="803"/>
      <c r="K407" s="803"/>
      <c r="L407" s="804"/>
    </row>
    <row r="408" spans="1:12" s="101" customFormat="1" ht="24" customHeight="1">
      <c r="A408" s="808">
        <v>76</v>
      </c>
      <c r="B408" s="110" t="s">
        <v>76</v>
      </c>
      <c r="C408" s="115" t="s">
        <v>78</v>
      </c>
      <c r="D408" s="115" t="s">
        <v>146</v>
      </c>
      <c r="E408" s="115" t="s">
        <v>147</v>
      </c>
      <c r="F408" s="809" t="s">
        <v>71</v>
      </c>
      <c r="G408" s="809"/>
      <c r="H408" s="805"/>
      <c r="I408" s="805"/>
      <c r="J408" s="805"/>
      <c r="K408" s="805"/>
      <c r="L408" s="805"/>
    </row>
    <row r="409" spans="1:12" s="101" customFormat="1" ht="26.25" customHeight="1">
      <c r="A409" s="808"/>
      <c r="B409" s="803" t="s">
        <v>479</v>
      </c>
      <c r="C409" s="810" t="s">
        <v>480</v>
      </c>
      <c r="D409" s="807">
        <v>43756</v>
      </c>
      <c r="E409" s="803" t="s">
        <v>205</v>
      </c>
      <c r="F409" s="803" t="s">
        <v>329</v>
      </c>
      <c r="G409" s="803"/>
      <c r="H409" s="806" t="s">
        <v>152</v>
      </c>
      <c r="I409" s="806"/>
      <c r="J409" s="117" t="s">
        <v>153</v>
      </c>
      <c r="K409" s="117" t="s">
        <v>153</v>
      </c>
      <c r="L409" s="119">
        <v>0</v>
      </c>
    </row>
    <row r="410" spans="1:12" s="101" customFormat="1" ht="218.25" customHeight="1">
      <c r="A410" s="808"/>
      <c r="B410" s="803"/>
      <c r="C410" s="810"/>
      <c r="D410" s="807"/>
      <c r="E410" s="803"/>
      <c r="F410" s="803"/>
      <c r="G410" s="803"/>
      <c r="H410" s="806" t="s">
        <v>154</v>
      </c>
      <c r="I410" s="806"/>
      <c r="J410" s="117" t="s">
        <v>153</v>
      </c>
      <c r="K410" s="117" t="s">
        <v>153</v>
      </c>
      <c r="L410" s="119">
        <v>0</v>
      </c>
    </row>
    <row r="411" spans="1:12" s="101" customFormat="1" ht="24" customHeight="1">
      <c r="A411" s="808"/>
      <c r="B411" s="110" t="s">
        <v>77</v>
      </c>
      <c r="C411" s="115" t="s">
        <v>79</v>
      </c>
      <c r="D411" s="115" t="s">
        <v>155</v>
      </c>
      <c r="E411" s="115" t="s">
        <v>156</v>
      </c>
      <c r="F411" s="805"/>
      <c r="G411" s="805"/>
      <c r="H411" s="806" t="s">
        <v>157</v>
      </c>
      <c r="I411" s="806"/>
      <c r="J411" s="803" t="s">
        <v>153</v>
      </c>
      <c r="K411" s="803" t="s">
        <v>3</v>
      </c>
      <c r="L411" s="804">
        <v>420</v>
      </c>
    </row>
    <row r="412" spans="1:12" s="101" customFormat="1" ht="24" customHeight="1">
      <c r="A412" s="808"/>
      <c r="B412" s="117" t="s">
        <v>193</v>
      </c>
      <c r="C412" s="117" t="s">
        <v>329</v>
      </c>
      <c r="D412" s="118">
        <v>43761</v>
      </c>
      <c r="E412" s="117" t="s">
        <v>481</v>
      </c>
      <c r="F412" s="805"/>
      <c r="G412" s="805"/>
      <c r="H412" s="806"/>
      <c r="I412" s="806"/>
      <c r="J412" s="803"/>
      <c r="K412" s="803"/>
      <c r="L412" s="804"/>
    </row>
    <row r="413" spans="1:12" s="101" customFormat="1" ht="24" customHeight="1">
      <c r="A413" s="808">
        <v>77</v>
      </c>
      <c r="B413" s="110" t="s">
        <v>76</v>
      </c>
      <c r="C413" s="115" t="s">
        <v>78</v>
      </c>
      <c r="D413" s="115" t="s">
        <v>146</v>
      </c>
      <c r="E413" s="115" t="s">
        <v>147</v>
      </c>
      <c r="F413" s="809" t="s">
        <v>71</v>
      </c>
      <c r="G413" s="809"/>
      <c r="H413" s="805"/>
      <c r="I413" s="805"/>
      <c r="J413" s="805"/>
      <c r="K413" s="805"/>
      <c r="L413" s="805"/>
    </row>
    <row r="414" spans="1:12" s="101" customFormat="1" ht="26.25" customHeight="1">
      <c r="A414" s="808"/>
      <c r="B414" s="803" t="s">
        <v>482</v>
      </c>
      <c r="C414" s="803" t="s">
        <v>483</v>
      </c>
      <c r="D414" s="807">
        <v>43802</v>
      </c>
      <c r="E414" s="803" t="s">
        <v>285</v>
      </c>
      <c r="F414" s="803" t="s">
        <v>484</v>
      </c>
      <c r="G414" s="803"/>
      <c r="H414" s="806" t="s">
        <v>152</v>
      </c>
      <c r="I414" s="806"/>
      <c r="J414" s="117" t="s">
        <v>153</v>
      </c>
      <c r="K414" s="117" t="s">
        <v>3</v>
      </c>
      <c r="L414" s="119">
        <v>493</v>
      </c>
    </row>
    <row r="415" spans="1:12" s="101" customFormat="1" ht="71.25" customHeight="1">
      <c r="A415" s="808"/>
      <c r="B415" s="803"/>
      <c r="C415" s="803"/>
      <c r="D415" s="807"/>
      <c r="E415" s="803"/>
      <c r="F415" s="803"/>
      <c r="G415" s="803"/>
      <c r="H415" s="806" t="s">
        <v>154</v>
      </c>
      <c r="I415" s="806"/>
      <c r="J415" s="117" t="s">
        <v>153</v>
      </c>
      <c r="K415" s="117" t="s">
        <v>3</v>
      </c>
      <c r="L415" s="119">
        <v>700</v>
      </c>
    </row>
    <row r="416" spans="1:12" s="101" customFormat="1" ht="24" customHeight="1">
      <c r="A416" s="808"/>
      <c r="B416" s="110" t="s">
        <v>77</v>
      </c>
      <c r="C416" s="115" t="s">
        <v>79</v>
      </c>
      <c r="D416" s="115" t="s">
        <v>155</v>
      </c>
      <c r="E416" s="115" t="s">
        <v>156</v>
      </c>
      <c r="F416" s="805"/>
      <c r="G416" s="805"/>
      <c r="H416" s="806" t="s">
        <v>157</v>
      </c>
      <c r="I416" s="806"/>
      <c r="J416" s="803" t="s">
        <v>153</v>
      </c>
      <c r="K416" s="803" t="s">
        <v>153</v>
      </c>
      <c r="L416" s="804">
        <v>0</v>
      </c>
    </row>
    <row r="417" spans="1:12" s="101" customFormat="1" ht="24" customHeight="1">
      <c r="A417" s="808"/>
      <c r="B417" s="117" t="s">
        <v>181</v>
      </c>
      <c r="C417" s="117" t="s">
        <v>484</v>
      </c>
      <c r="D417" s="118">
        <v>43804</v>
      </c>
      <c r="E417" s="117" t="s">
        <v>424</v>
      </c>
      <c r="F417" s="805"/>
      <c r="G417" s="805"/>
      <c r="H417" s="806"/>
      <c r="I417" s="806"/>
      <c r="J417" s="803"/>
      <c r="K417" s="803"/>
      <c r="L417" s="804"/>
    </row>
    <row r="418" spans="1:12" s="101" customFormat="1" ht="24" customHeight="1">
      <c r="A418" s="808">
        <v>78</v>
      </c>
      <c r="B418" s="110" t="s">
        <v>76</v>
      </c>
      <c r="C418" s="115" t="s">
        <v>78</v>
      </c>
      <c r="D418" s="115" t="s">
        <v>146</v>
      </c>
      <c r="E418" s="115" t="s">
        <v>147</v>
      </c>
      <c r="F418" s="809" t="s">
        <v>71</v>
      </c>
      <c r="G418" s="809"/>
      <c r="H418" s="805"/>
      <c r="I418" s="805"/>
      <c r="J418" s="805"/>
      <c r="K418" s="805"/>
      <c r="L418" s="805"/>
    </row>
    <row r="419" spans="1:12" s="101" customFormat="1" ht="26.25" customHeight="1">
      <c r="A419" s="808"/>
      <c r="B419" s="803" t="s">
        <v>482</v>
      </c>
      <c r="C419" s="803" t="s">
        <v>485</v>
      </c>
      <c r="D419" s="807">
        <v>43848</v>
      </c>
      <c r="E419" s="803" t="s">
        <v>486</v>
      </c>
      <c r="F419" s="803" t="s">
        <v>487</v>
      </c>
      <c r="G419" s="803"/>
      <c r="H419" s="806" t="s">
        <v>152</v>
      </c>
      <c r="I419" s="806"/>
      <c r="J419" s="117" t="s">
        <v>153</v>
      </c>
      <c r="K419" s="117" t="s">
        <v>3</v>
      </c>
      <c r="L419" s="119">
        <v>765</v>
      </c>
    </row>
    <row r="420" spans="1:12" s="101" customFormat="1" ht="113.25" customHeight="1">
      <c r="A420" s="808"/>
      <c r="B420" s="803"/>
      <c r="C420" s="803"/>
      <c r="D420" s="807"/>
      <c r="E420" s="803"/>
      <c r="F420" s="803"/>
      <c r="G420" s="803"/>
      <c r="H420" s="806" t="s">
        <v>154</v>
      </c>
      <c r="I420" s="806"/>
      <c r="J420" s="117" t="s">
        <v>153</v>
      </c>
      <c r="K420" s="117" t="s">
        <v>153</v>
      </c>
      <c r="L420" s="119">
        <v>0</v>
      </c>
    </row>
    <row r="421" spans="1:12" s="101" customFormat="1" ht="24" customHeight="1">
      <c r="A421" s="808"/>
      <c r="B421" s="110" t="s">
        <v>77</v>
      </c>
      <c r="C421" s="115" t="s">
        <v>79</v>
      </c>
      <c r="D421" s="115" t="s">
        <v>155</v>
      </c>
      <c r="E421" s="115" t="s">
        <v>156</v>
      </c>
      <c r="F421" s="805"/>
      <c r="G421" s="805"/>
      <c r="H421" s="806" t="s">
        <v>157</v>
      </c>
      <c r="I421" s="806"/>
      <c r="J421" s="803" t="s">
        <v>153</v>
      </c>
      <c r="K421" s="803" t="s">
        <v>153</v>
      </c>
      <c r="L421" s="804">
        <v>0</v>
      </c>
    </row>
    <row r="422" spans="1:12" s="101" customFormat="1" ht="24" customHeight="1">
      <c r="A422" s="808"/>
      <c r="B422" s="117" t="s">
        <v>181</v>
      </c>
      <c r="C422" s="117" t="s">
        <v>487</v>
      </c>
      <c r="D422" s="118">
        <v>43853</v>
      </c>
      <c r="E422" s="117" t="s">
        <v>488</v>
      </c>
      <c r="F422" s="805"/>
      <c r="G422" s="805"/>
      <c r="H422" s="806"/>
      <c r="I422" s="806"/>
      <c r="J422" s="803"/>
      <c r="K422" s="803"/>
      <c r="L422" s="804"/>
    </row>
    <row r="423" spans="1:12" s="101" customFormat="1" ht="24" customHeight="1">
      <c r="A423" s="808">
        <v>79</v>
      </c>
      <c r="B423" s="110" t="s">
        <v>76</v>
      </c>
      <c r="C423" s="115" t="s">
        <v>78</v>
      </c>
      <c r="D423" s="115" t="s">
        <v>146</v>
      </c>
      <c r="E423" s="115" t="s">
        <v>147</v>
      </c>
      <c r="F423" s="809" t="s">
        <v>71</v>
      </c>
      <c r="G423" s="809"/>
      <c r="H423" s="805"/>
      <c r="I423" s="805"/>
      <c r="J423" s="805"/>
      <c r="K423" s="805"/>
      <c r="L423" s="805"/>
    </row>
    <row r="424" spans="1:12" s="101" customFormat="1" ht="26.25" customHeight="1">
      <c r="A424" s="808"/>
      <c r="B424" s="803" t="s">
        <v>489</v>
      </c>
      <c r="C424" s="810" t="s">
        <v>490</v>
      </c>
      <c r="D424" s="807">
        <v>43854</v>
      </c>
      <c r="E424" s="803" t="s">
        <v>491</v>
      </c>
      <c r="F424" s="803" t="s">
        <v>492</v>
      </c>
      <c r="G424" s="803"/>
      <c r="H424" s="806" t="s">
        <v>152</v>
      </c>
      <c r="I424" s="806"/>
      <c r="J424" s="117" t="s">
        <v>153</v>
      </c>
      <c r="K424" s="117" t="s">
        <v>153</v>
      </c>
      <c r="L424" s="119">
        <v>0</v>
      </c>
    </row>
    <row r="425" spans="1:12" s="101" customFormat="1" ht="375.75" customHeight="1">
      <c r="A425" s="808"/>
      <c r="B425" s="803"/>
      <c r="C425" s="810"/>
      <c r="D425" s="807"/>
      <c r="E425" s="803"/>
      <c r="F425" s="803"/>
      <c r="G425" s="803"/>
      <c r="H425" s="806" t="s">
        <v>154</v>
      </c>
      <c r="I425" s="806"/>
      <c r="J425" s="117" t="s">
        <v>153</v>
      </c>
      <c r="K425" s="117" t="s">
        <v>3</v>
      </c>
      <c r="L425" s="119">
        <v>416.6</v>
      </c>
    </row>
    <row r="426" spans="1:12" s="101" customFormat="1" ht="24" customHeight="1">
      <c r="A426" s="808"/>
      <c r="B426" s="110" t="s">
        <v>77</v>
      </c>
      <c r="C426" s="115" t="s">
        <v>79</v>
      </c>
      <c r="D426" s="115" t="s">
        <v>155</v>
      </c>
      <c r="E426" s="115" t="s">
        <v>156</v>
      </c>
      <c r="F426" s="805"/>
      <c r="G426" s="805"/>
      <c r="H426" s="806" t="s">
        <v>157</v>
      </c>
      <c r="I426" s="806"/>
      <c r="J426" s="803" t="s">
        <v>153</v>
      </c>
      <c r="K426" s="803" t="s">
        <v>153</v>
      </c>
      <c r="L426" s="804">
        <v>0</v>
      </c>
    </row>
    <row r="427" spans="1:12" s="101" customFormat="1" ht="24" customHeight="1">
      <c r="A427" s="808"/>
      <c r="B427" s="117" t="s">
        <v>437</v>
      </c>
      <c r="C427" s="117" t="s">
        <v>492</v>
      </c>
      <c r="D427" s="118">
        <v>43856</v>
      </c>
      <c r="E427" s="117" t="s">
        <v>493</v>
      </c>
      <c r="F427" s="805"/>
      <c r="G427" s="805"/>
      <c r="H427" s="806"/>
      <c r="I427" s="806"/>
      <c r="J427" s="803"/>
      <c r="K427" s="803"/>
      <c r="L427" s="804"/>
    </row>
    <row r="428" spans="1:12" s="101" customFormat="1" ht="24" customHeight="1">
      <c r="A428" s="808">
        <v>80</v>
      </c>
      <c r="B428" s="110" t="s">
        <v>76</v>
      </c>
      <c r="C428" s="115" t="s">
        <v>78</v>
      </c>
      <c r="D428" s="115" t="s">
        <v>146</v>
      </c>
      <c r="E428" s="115" t="s">
        <v>147</v>
      </c>
      <c r="F428" s="809" t="s">
        <v>71</v>
      </c>
      <c r="G428" s="809"/>
      <c r="H428" s="805"/>
      <c r="I428" s="805"/>
      <c r="J428" s="805"/>
      <c r="K428" s="805"/>
      <c r="L428" s="805"/>
    </row>
    <row r="429" spans="1:12" s="101" customFormat="1" ht="26.25" customHeight="1">
      <c r="A429" s="808"/>
      <c r="B429" s="803" t="s">
        <v>494</v>
      </c>
      <c r="C429" s="810" t="s">
        <v>495</v>
      </c>
      <c r="D429" s="807">
        <v>43744</v>
      </c>
      <c r="E429" s="803" t="s">
        <v>496</v>
      </c>
      <c r="F429" s="803" t="s">
        <v>497</v>
      </c>
      <c r="G429" s="803"/>
      <c r="H429" s="806" t="s">
        <v>152</v>
      </c>
      <c r="I429" s="806"/>
      <c r="J429" s="117" t="s">
        <v>153</v>
      </c>
      <c r="K429" s="117" t="s">
        <v>3</v>
      </c>
      <c r="L429" s="119">
        <v>1285</v>
      </c>
    </row>
    <row r="430" spans="1:12" s="101" customFormat="1" ht="408.95" customHeight="1">
      <c r="A430" s="808"/>
      <c r="B430" s="803"/>
      <c r="C430" s="810"/>
      <c r="D430" s="807"/>
      <c r="E430" s="803"/>
      <c r="F430" s="803"/>
      <c r="G430" s="803"/>
      <c r="H430" s="806" t="s">
        <v>154</v>
      </c>
      <c r="I430" s="806"/>
      <c r="J430" s="803" t="s">
        <v>153</v>
      </c>
      <c r="K430" s="803" t="s">
        <v>153</v>
      </c>
      <c r="L430" s="804">
        <v>0</v>
      </c>
    </row>
    <row r="431" spans="1:12" s="101" customFormat="1" ht="82.35" customHeight="1">
      <c r="A431" s="808"/>
      <c r="B431" s="803"/>
      <c r="C431" s="810"/>
      <c r="D431" s="807"/>
      <c r="E431" s="803"/>
      <c r="F431" s="803"/>
      <c r="G431" s="803"/>
      <c r="H431" s="806"/>
      <c r="I431" s="806"/>
      <c r="J431" s="803"/>
      <c r="K431" s="803"/>
      <c r="L431" s="804"/>
    </row>
    <row r="432" spans="1:12" s="101" customFormat="1" ht="24" customHeight="1">
      <c r="A432" s="808"/>
      <c r="B432" s="110" t="s">
        <v>77</v>
      </c>
      <c r="C432" s="115" t="s">
        <v>79</v>
      </c>
      <c r="D432" s="115" t="s">
        <v>155</v>
      </c>
      <c r="E432" s="115" t="s">
        <v>156</v>
      </c>
      <c r="F432" s="805"/>
      <c r="G432" s="805"/>
      <c r="H432" s="806" t="s">
        <v>157</v>
      </c>
      <c r="I432" s="806"/>
      <c r="J432" s="803" t="s">
        <v>153</v>
      </c>
      <c r="K432" s="803" t="s">
        <v>153</v>
      </c>
      <c r="L432" s="804">
        <v>0</v>
      </c>
    </row>
    <row r="433" spans="1:12" s="101" customFormat="1" ht="24" customHeight="1">
      <c r="A433" s="808"/>
      <c r="B433" s="117" t="s">
        <v>498</v>
      </c>
      <c r="C433" s="117" t="s">
        <v>497</v>
      </c>
      <c r="D433" s="118">
        <v>43749</v>
      </c>
      <c r="E433" s="117" t="s">
        <v>499</v>
      </c>
      <c r="F433" s="805"/>
      <c r="G433" s="805"/>
      <c r="H433" s="806"/>
      <c r="I433" s="806"/>
      <c r="J433" s="803"/>
      <c r="K433" s="803"/>
      <c r="L433" s="804"/>
    </row>
    <row r="434" spans="1:12" s="101" customFormat="1" ht="24" customHeight="1">
      <c r="A434" s="808">
        <v>81</v>
      </c>
      <c r="B434" s="110" t="s">
        <v>76</v>
      </c>
      <c r="C434" s="115" t="s">
        <v>78</v>
      </c>
      <c r="D434" s="115" t="s">
        <v>146</v>
      </c>
      <c r="E434" s="115" t="s">
        <v>147</v>
      </c>
      <c r="F434" s="809" t="s">
        <v>71</v>
      </c>
      <c r="G434" s="809"/>
      <c r="H434" s="805"/>
      <c r="I434" s="805"/>
      <c r="J434" s="805"/>
      <c r="K434" s="805"/>
      <c r="L434" s="805"/>
    </row>
    <row r="435" spans="1:12" s="101" customFormat="1" ht="26.25" customHeight="1">
      <c r="A435" s="808"/>
      <c r="B435" s="803" t="s">
        <v>494</v>
      </c>
      <c r="C435" s="810" t="s">
        <v>500</v>
      </c>
      <c r="D435" s="807">
        <v>43775</v>
      </c>
      <c r="E435" s="803" t="s">
        <v>501</v>
      </c>
      <c r="F435" s="803" t="s">
        <v>502</v>
      </c>
      <c r="G435" s="803"/>
      <c r="H435" s="806" t="s">
        <v>152</v>
      </c>
      <c r="I435" s="806"/>
      <c r="J435" s="117" t="s">
        <v>153</v>
      </c>
      <c r="K435" s="117" t="s">
        <v>3</v>
      </c>
      <c r="L435" s="119">
        <v>837</v>
      </c>
    </row>
    <row r="436" spans="1:12" s="101" customFormat="1" ht="408.95" customHeight="1">
      <c r="A436" s="808"/>
      <c r="B436" s="803"/>
      <c r="C436" s="810"/>
      <c r="D436" s="807"/>
      <c r="E436" s="803"/>
      <c r="F436" s="803"/>
      <c r="G436" s="803"/>
      <c r="H436" s="806" t="s">
        <v>154</v>
      </c>
      <c r="I436" s="806"/>
      <c r="J436" s="803" t="s">
        <v>153</v>
      </c>
      <c r="K436" s="803" t="s">
        <v>3</v>
      </c>
      <c r="L436" s="804">
        <v>1404.64</v>
      </c>
    </row>
    <row r="437" spans="1:12" s="101" customFormat="1" ht="187.35" customHeight="1">
      <c r="A437" s="808"/>
      <c r="B437" s="803"/>
      <c r="C437" s="810"/>
      <c r="D437" s="807"/>
      <c r="E437" s="803"/>
      <c r="F437" s="803"/>
      <c r="G437" s="803"/>
      <c r="H437" s="806"/>
      <c r="I437" s="806"/>
      <c r="J437" s="803"/>
      <c r="K437" s="803"/>
      <c r="L437" s="804"/>
    </row>
    <row r="438" spans="1:12" s="101" customFormat="1" ht="24" customHeight="1">
      <c r="A438" s="808"/>
      <c r="B438" s="110" t="s">
        <v>77</v>
      </c>
      <c r="C438" s="115" t="s">
        <v>79</v>
      </c>
      <c r="D438" s="115" t="s">
        <v>155</v>
      </c>
      <c r="E438" s="115" t="s">
        <v>156</v>
      </c>
      <c r="F438" s="805"/>
      <c r="G438" s="805"/>
      <c r="H438" s="806" t="s">
        <v>157</v>
      </c>
      <c r="I438" s="806"/>
      <c r="J438" s="803" t="s">
        <v>153</v>
      </c>
      <c r="K438" s="803" t="s">
        <v>3</v>
      </c>
      <c r="L438" s="804">
        <v>200</v>
      </c>
    </row>
    <row r="439" spans="1:12" s="101" customFormat="1" ht="24" customHeight="1">
      <c r="A439" s="808"/>
      <c r="B439" s="117" t="s">
        <v>498</v>
      </c>
      <c r="C439" s="117" t="s">
        <v>502</v>
      </c>
      <c r="D439" s="118">
        <v>43778</v>
      </c>
      <c r="E439" s="117" t="s">
        <v>503</v>
      </c>
      <c r="F439" s="805"/>
      <c r="G439" s="805"/>
      <c r="H439" s="806"/>
      <c r="I439" s="806"/>
      <c r="J439" s="803"/>
      <c r="K439" s="803"/>
      <c r="L439" s="804"/>
    </row>
    <row r="440" spans="1:12" s="101" customFormat="1" ht="24" customHeight="1">
      <c r="A440" s="808">
        <v>82</v>
      </c>
      <c r="B440" s="110" t="s">
        <v>76</v>
      </c>
      <c r="C440" s="115" t="s">
        <v>78</v>
      </c>
      <c r="D440" s="115" t="s">
        <v>146</v>
      </c>
      <c r="E440" s="115" t="s">
        <v>147</v>
      </c>
      <c r="F440" s="809" t="s">
        <v>71</v>
      </c>
      <c r="G440" s="809"/>
      <c r="H440" s="805"/>
      <c r="I440" s="805"/>
      <c r="J440" s="805"/>
      <c r="K440" s="805"/>
      <c r="L440" s="805"/>
    </row>
    <row r="441" spans="1:12" s="101" customFormat="1" ht="26.25" customHeight="1">
      <c r="A441" s="808"/>
      <c r="B441" s="803" t="s">
        <v>494</v>
      </c>
      <c r="C441" s="810" t="s">
        <v>504</v>
      </c>
      <c r="D441" s="807">
        <v>43780</v>
      </c>
      <c r="E441" s="803" t="s">
        <v>505</v>
      </c>
      <c r="F441" s="803" t="s">
        <v>506</v>
      </c>
      <c r="G441" s="803"/>
      <c r="H441" s="806" t="s">
        <v>152</v>
      </c>
      <c r="I441" s="806"/>
      <c r="J441" s="117" t="s">
        <v>153</v>
      </c>
      <c r="K441" s="117" t="s">
        <v>3</v>
      </c>
      <c r="L441" s="119">
        <v>423</v>
      </c>
    </row>
    <row r="442" spans="1:12" s="101" customFormat="1" ht="408.95" customHeight="1">
      <c r="A442" s="808"/>
      <c r="B442" s="803"/>
      <c r="C442" s="810"/>
      <c r="D442" s="807"/>
      <c r="E442" s="803"/>
      <c r="F442" s="803"/>
      <c r="G442" s="803"/>
      <c r="H442" s="806" t="s">
        <v>154</v>
      </c>
      <c r="I442" s="806"/>
      <c r="J442" s="803" t="s">
        <v>153</v>
      </c>
      <c r="K442" s="803" t="s">
        <v>3</v>
      </c>
      <c r="L442" s="804">
        <v>3396</v>
      </c>
    </row>
    <row r="443" spans="1:12" s="101" customFormat="1" ht="92.85" customHeight="1">
      <c r="A443" s="808"/>
      <c r="B443" s="803"/>
      <c r="C443" s="810"/>
      <c r="D443" s="807"/>
      <c r="E443" s="803"/>
      <c r="F443" s="803"/>
      <c r="G443" s="803"/>
      <c r="H443" s="806"/>
      <c r="I443" s="806"/>
      <c r="J443" s="803"/>
      <c r="K443" s="803"/>
      <c r="L443" s="804"/>
    </row>
    <row r="444" spans="1:12" s="101" customFormat="1" ht="24" customHeight="1">
      <c r="A444" s="808"/>
      <c r="B444" s="110" t="s">
        <v>77</v>
      </c>
      <c r="C444" s="115" t="s">
        <v>79</v>
      </c>
      <c r="D444" s="115" t="s">
        <v>155</v>
      </c>
      <c r="E444" s="115" t="s">
        <v>156</v>
      </c>
      <c r="F444" s="805"/>
      <c r="G444" s="805"/>
      <c r="H444" s="806" t="s">
        <v>157</v>
      </c>
      <c r="I444" s="806"/>
      <c r="J444" s="803" t="s">
        <v>153</v>
      </c>
      <c r="K444" s="803" t="s">
        <v>153</v>
      </c>
      <c r="L444" s="804">
        <v>0</v>
      </c>
    </row>
    <row r="445" spans="1:12" s="101" customFormat="1" ht="24" customHeight="1">
      <c r="A445" s="808"/>
      <c r="B445" s="117" t="s">
        <v>498</v>
      </c>
      <c r="C445" s="117" t="s">
        <v>506</v>
      </c>
      <c r="D445" s="118">
        <v>43784</v>
      </c>
      <c r="E445" s="117" t="s">
        <v>507</v>
      </c>
      <c r="F445" s="805"/>
      <c r="G445" s="805"/>
      <c r="H445" s="806"/>
      <c r="I445" s="806"/>
      <c r="J445" s="803"/>
      <c r="K445" s="803"/>
      <c r="L445" s="804"/>
    </row>
    <row r="446" spans="1:12" s="101" customFormat="1" ht="24" customHeight="1">
      <c r="A446" s="808">
        <v>83</v>
      </c>
      <c r="B446" s="110" t="s">
        <v>76</v>
      </c>
      <c r="C446" s="115" t="s">
        <v>78</v>
      </c>
      <c r="D446" s="115" t="s">
        <v>146</v>
      </c>
      <c r="E446" s="115" t="s">
        <v>147</v>
      </c>
      <c r="F446" s="809" t="s">
        <v>71</v>
      </c>
      <c r="G446" s="809"/>
      <c r="H446" s="805"/>
      <c r="I446" s="805"/>
      <c r="J446" s="805"/>
      <c r="K446" s="805"/>
      <c r="L446" s="805"/>
    </row>
    <row r="447" spans="1:12" s="101" customFormat="1" ht="26.25" customHeight="1">
      <c r="A447" s="808"/>
      <c r="B447" s="803" t="s">
        <v>494</v>
      </c>
      <c r="C447" s="810" t="s">
        <v>508</v>
      </c>
      <c r="D447" s="807">
        <v>43804</v>
      </c>
      <c r="E447" s="803" t="s">
        <v>509</v>
      </c>
      <c r="F447" s="803" t="s">
        <v>510</v>
      </c>
      <c r="G447" s="803"/>
      <c r="H447" s="806" t="s">
        <v>152</v>
      </c>
      <c r="I447" s="806"/>
      <c r="J447" s="117" t="s">
        <v>153</v>
      </c>
      <c r="K447" s="117" t="s">
        <v>3</v>
      </c>
      <c r="L447" s="119">
        <v>876</v>
      </c>
    </row>
    <row r="448" spans="1:12" s="101" customFormat="1" ht="408.95" customHeight="1">
      <c r="A448" s="808"/>
      <c r="B448" s="803"/>
      <c r="C448" s="810"/>
      <c r="D448" s="807"/>
      <c r="E448" s="803"/>
      <c r="F448" s="803"/>
      <c r="G448" s="803"/>
      <c r="H448" s="806" t="s">
        <v>154</v>
      </c>
      <c r="I448" s="806"/>
      <c r="J448" s="803" t="s">
        <v>153</v>
      </c>
      <c r="K448" s="803" t="s">
        <v>3</v>
      </c>
      <c r="L448" s="804">
        <v>2087.2600000000002</v>
      </c>
    </row>
    <row r="449" spans="1:12" s="101" customFormat="1" ht="92.85" customHeight="1">
      <c r="A449" s="808"/>
      <c r="B449" s="803"/>
      <c r="C449" s="810"/>
      <c r="D449" s="807"/>
      <c r="E449" s="803"/>
      <c r="F449" s="803"/>
      <c r="G449" s="803"/>
      <c r="H449" s="806"/>
      <c r="I449" s="806"/>
      <c r="J449" s="803"/>
      <c r="K449" s="803"/>
      <c r="L449" s="804"/>
    </row>
    <row r="450" spans="1:12" s="101" customFormat="1" ht="24" customHeight="1">
      <c r="A450" s="808"/>
      <c r="B450" s="110" t="s">
        <v>77</v>
      </c>
      <c r="C450" s="115" t="s">
        <v>79</v>
      </c>
      <c r="D450" s="115" t="s">
        <v>155</v>
      </c>
      <c r="E450" s="115" t="s">
        <v>156</v>
      </c>
      <c r="F450" s="805"/>
      <c r="G450" s="805"/>
      <c r="H450" s="806" t="s">
        <v>157</v>
      </c>
      <c r="I450" s="806"/>
      <c r="J450" s="803" t="s">
        <v>153</v>
      </c>
      <c r="K450" s="803" t="s">
        <v>3</v>
      </c>
      <c r="L450" s="804">
        <v>790</v>
      </c>
    </row>
    <row r="451" spans="1:12" s="101" customFormat="1" ht="24" customHeight="1">
      <c r="A451" s="808"/>
      <c r="B451" s="117" t="s">
        <v>498</v>
      </c>
      <c r="C451" s="117" t="s">
        <v>510</v>
      </c>
      <c r="D451" s="118">
        <v>43811</v>
      </c>
      <c r="E451" s="117" t="s">
        <v>511</v>
      </c>
      <c r="F451" s="805"/>
      <c r="G451" s="805"/>
      <c r="H451" s="806"/>
      <c r="I451" s="806"/>
      <c r="J451" s="803"/>
      <c r="K451" s="803"/>
      <c r="L451" s="804"/>
    </row>
    <row r="452" spans="1:12" s="101" customFormat="1" ht="24" customHeight="1">
      <c r="A452" s="808">
        <v>84</v>
      </c>
      <c r="B452" s="110" t="s">
        <v>76</v>
      </c>
      <c r="C452" s="115" t="s">
        <v>78</v>
      </c>
      <c r="D452" s="115" t="s">
        <v>146</v>
      </c>
      <c r="E452" s="115" t="s">
        <v>147</v>
      </c>
      <c r="F452" s="809" t="s">
        <v>71</v>
      </c>
      <c r="G452" s="809"/>
      <c r="H452" s="805"/>
      <c r="I452" s="805"/>
      <c r="J452" s="805"/>
      <c r="K452" s="805"/>
      <c r="L452" s="805"/>
    </row>
    <row r="453" spans="1:12" s="101" customFormat="1" ht="26.25" customHeight="1">
      <c r="A453" s="808"/>
      <c r="B453" s="803" t="s">
        <v>494</v>
      </c>
      <c r="C453" s="810" t="s">
        <v>512</v>
      </c>
      <c r="D453" s="807">
        <v>43850</v>
      </c>
      <c r="E453" s="803" t="s">
        <v>243</v>
      </c>
      <c r="F453" s="803" t="s">
        <v>513</v>
      </c>
      <c r="G453" s="803"/>
      <c r="H453" s="806" t="s">
        <v>152</v>
      </c>
      <c r="I453" s="806"/>
      <c r="J453" s="117" t="s">
        <v>153</v>
      </c>
      <c r="K453" s="117" t="s">
        <v>3</v>
      </c>
      <c r="L453" s="119">
        <v>360.5</v>
      </c>
    </row>
    <row r="454" spans="1:12" s="101" customFormat="1" ht="408.95" customHeight="1">
      <c r="A454" s="808"/>
      <c r="B454" s="803"/>
      <c r="C454" s="810"/>
      <c r="D454" s="807"/>
      <c r="E454" s="803"/>
      <c r="F454" s="803"/>
      <c r="G454" s="803"/>
      <c r="H454" s="806" t="s">
        <v>154</v>
      </c>
      <c r="I454" s="806"/>
      <c r="J454" s="803" t="s">
        <v>153</v>
      </c>
      <c r="K454" s="803" t="s">
        <v>3</v>
      </c>
      <c r="L454" s="804">
        <v>200</v>
      </c>
    </row>
    <row r="455" spans="1:12" s="101" customFormat="1" ht="239.85" customHeight="1">
      <c r="A455" s="808"/>
      <c r="B455" s="803"/>
      <c r="C455" s="810"/>
      <c r="D455" s="807"/>
      <c r="E455" s="803"/>
      <c r="F455" s="803"/>
      <c r="G455" s="803"/>
      <c r="H455" s="806"/>
      <c r="I455" s="806"/>
      <c r="J455" s="803"/>
      <c r="K455" s="803"/>
      <c r="L455" s="804"/>
    </row>
    <row r="456" spans="1:12" s="101" customFormat="1" ht="24" customHeight="1">
      <c r="A456" s="808"/>
      <c r="B456" s="110" t="s">
        <v>77</v>
      </c>
      <c r="C456" s="115" t="s">
        <v>79</v>
      </c>
      <c r="D456" s="115" t="s">
        <v>155</v>
      </c>
      <c r="E456" s="115" t="s">
        <v>156</v>
      </c>
      <c r="F456" s="805"/>
      <c r="G456" s="805"/>
      <c r="H456" s="806" t="s">
        <v>157</v>
      </c>
      <c r="I456" s="806"/>
      <c r="J456" s="803" t="s">
        <v>153</v>
      </c>
      <c r="K456" s="803" t="s">
        <v>3</v>
      </c>
      <c r="L456" s="804">
        <v>75</v>
      </c>
    </row>
    <row r="457" spans="1:12" s="101" customFormat="1" ht="24" customHeight="1">
      <c r="A457" s="808"/>
      <c r="B457" s="117" t="s">
        <v>498</v>
      </c>
      <c r="C457" s="117" t="s">
        <v>513</v>
      </c>
      <c r="D457" s="118">
        <v>43851</v>
      </c>
      <c r="E457" s="117" t="s">
        <v>514</v>
      </c>
      <c r="F457" s="805"/>
      <c r="G457" s="805"/>
      <c r="H457" s="806"/>
      <c r="I457" s="806"/>
      <c r="J457" s="803"/>
      <c r="K457" s="803"/>
      <c r="L457" s="804"/>
    </row>
    <row r="458" spans="1:12" s="101" customFormat="1" ht="24" customHeight="1">
      <c r="A458" s="808">
        <v>85</v>
      </c>
      <c r="B458" s="110" t="s">
        <v>76</v>
      </c>
      <c r="C458" s="115" t="s">
        <v>78</v>
      </c>
      <c r="D458" s="115" t="s">
        <v>146</v>
      </c>
      <c r="E458" s="115" t="s">
        <v>147</v>
      </c>
      <c r="F458" s="809" t="s">
        <v>71</v>
      </c>
      <c r="G458" s="809"/>
      <c r="H458" s="805"/>
      <c r="I458" s="805"/>
      <c r="J458" s="805"/>
      <c r="K458" s="805"/>
      <c r="L458" s="805"/>
    </row>
    <row r="459" spans="1:12" s="101" customFormat="1" ht="26.25" customHeight="1">
      <c r="A459" s="808"/>
      <c r="B459" s="803" t="s">
        <v>494</v>
      </c>
      <c r="C459" s="810" t="s">
        <v>515</v>
      </c>
      <c r="D459" s="807">
        <v>43854</v>
      </c>
      <c r="E459" s="803" t="s">
        <v>516</v>
      </c>
      <c r="F459" s="803" t="s">
        <v>517</v>
      </c>
      <c r="G459" s="803"/>
      <c r="H459" s="806" t="s">
        <v>152</v>
      </c>
      <c r="I459" s="806"/>
      <c r="J459" s="117" t="s">
        <v>3</v>
      </c>
      <c r="K459" s="117" t="s">
        <v>3</v>
      </c>
      <c r="L459" s="119">
        <v>1408.9</v>
      </c>
    </row>
    <row r="460" spans="1:12" s="101" customFormat="1" ht="396.75" customHeight="1">
      <c r="A460" s="808"/>
      <c r="B460" s="803"/>
      <c r="C460" s="810"/>
      <c r="D460" s="807"/>
      <c r="E460" s="803"/>
      <c r="F460" s="803"/>
      <c r="G460" s="803"/>
      <c r="H460" s="806" t="s">
        <v>154</v>
      </c>
      <c r="I460" s="806"/>
      <c r="J460" s="117" t="s">
        <v>3</v>
      </c>
      <c r="K460" s="117" t="s">
        <v>153</v>
      </c>
      <c r="L460" s="119">
        <v>679.55</v>
      </c>
    </row>
    <row r="461" spans="1:12" s="101" customFormat="1" ht="24" customHeight="1">
      <c r="A461" s="808"/>
      <c r="B461" s="110" t="s">
        <v>77</v>
      </c>
      <c r="C461" s="115" t="s">
        <v>79</v>
      </c>
      <c r="D461" s="115" t="s">
        <v>155</v>
      </c>
      <c r="E461" s="115" t="s">
        <v>156</v>
      </c>
      <c r="F461" s="805"/>
      <c r="G461" s="805"/>
      <c r="H461" s="806" t="s">
        <v>157</v>
      </c>
      <c r="I461" s="806"/>
      <c r="J461" s="803" t="s">
        <v>3</v>
      </c>
      <c r="K461" s="803" t="s">
        <v>153</v>
      </c>
      <c r="L461" s="804">
        <v>606.55000000000007</v>
      </c>
    </row>
    <row r="462" spans="1:12" s="101" customFormat="1" ht="24" customHeight="1">
      <c r="A462" s="808"/>
      <c r="B462" s="117" t="s">
        <v>498</v>
      </c>
      <c r="C462" s="117" t="s">
        <v>517</v>
      </c>
      <c r="D462" s="118">
        <v>43860</v>
      </c>
      <c r="E462" s="117" t="s">
        <v>518</v>
      </c>
      <c r="F462" s="805"/>
      <c r="G462" s="805"/>
      <c r="H462" s="806"/>
      <c r="I462" s="806"/>
      <c r="J462" s="803"/>
      <c r="K462" s="803"/>
      <c r="L462" s="804"/>
    </row>
    <row r="463" spans="1:12" s="101" customFormat="1" ht="24" customHeight="1">
      <c r="A463" s="808">
        <v>86</v>
      </c>
      <c r="B463" s="110" t="s">
        <v>76</v>
      </c>
      <c r="C463" s="115" t="s">
        <v>78</v>
      </c>
      <c r="D463" s="115" t="s">
        <v>146</v>
      </c>
      <c r="E463" s="115" t="s">
        <v>147</v>
      </c>
      <c r="F463" s="809" t="s">
        <v>71</v>
      </c>
      <c r="G463" s="809"/>
      <c r="H463" s="805"/>
      <c r="I463" s="805"/>
      <c r="J463" s="805"/>
      <c r="K463" s="805"/>
      <c r="L463" s="805"/>
    </row>
    <row r="464" spans="1:12" s="101" customFormat="1" ht="26.25" customHeight="1">
      <c r="A464" s="808"/>
      <c r="B464" s="803" t="s">
        <v>494</v>
      </c>
      <c r="C464" s="810" t="s">
        <v>519</v>
      </c>
      <c r="D464" s="807">
        <v>43865</v>
      </c>
      <c r="E464" s="803" t="s">
        <v>168</v>
      </c>
      <c r="F464" s="803" t="s">
        <v>520</v>
      </c>
      <c r="G464" s="803"/>
      <c r="H464" s="806" t="s">
        <v>152</v>
      </c>
      <c r="I464" s="806"/>
      <c r="J464" s="117" t="s">
        <v>153</v>
      </c>
      <c r="K464" s="117" t="s">
        <v>3</v>
      </c>
      <c r="L464" s="119">
        <v>888</v>
      </c>
    </row>
    <row r="465" spans="1:12" s="101" customFormat="1" ht="408.95" customHeight="1">
      <c r="A465" s="808"/>
      <c r="B465" s="803"/>
      <c r="C465" s="810"/>
      <c r="D465" s="807"/>
      <c r="E465" s="803"/>
      <c r="F465" s="803"/>
      <c r="G465" s="803"/>
      <c r="H465" s="806" t="s">
        <v>154</v>
      </c>
      <c r="I465" s="806"/>
      <c r="J465" s="803" t="s">
        <v>153</v>
      </c>
      <c r="K465" s="803" t="s">
        <v>3</v>
      </c>
      <c r="L465" s="804">
        <v>2079.08</v>
      </c>
    </row>
    <row r="466" spans="1:12" s="101" customFormat="1" ht="271.35000000000002" customHeight="1">
      <c r="A466" s="808"/>
      <c r="B466" s="803"/>
      <c r="C466" s="810"/>
      <c r="D466" s="807"/>
      <c r="E466" s="803"/>
      <c r="F466" s="803"/>
      <c r="G466" s="803"/>
      <c r="H466" s="806"/>
      <c r="I466" s="806"/>
      <c r="J466" s="803"/>
      <c r="K466" s="803"/>
      <c r="L466" s="804"/>
    </row>
    <row r="467" spans="1:12" s="101" customFormat="1" ht="24" customHeight="1">
      <c r="A467" s="808"/>
      <c r="B467" s="110" t="s">
        <v>77</v>
      </c>
      <c r="C467" s="115" t="s">
        <v>79</v>
      </c>
      <c r="D467" s="115" t="s">
        <v>155</v>
      </c>
      <c r="E467" s="115" t="s">
        <v>156</v>
      </c>
      <c r="F467" s="805"/>
      <c r="G467" s="805"/>
      <c r="H467" s="806" t="s">
        <v>157</v>
      </c>
      <c r="I467" s="806"/>
      <c r="J467" s="803" t="s">
        <v>153</v>
      </c>
      <c r="K467" s="803" t="s">
        <v>3</v>
      </c>
      <c r="L467" s="804">
        <v>411.7</v>
      </c>
    </row>
    <row r="468" spans="1:12" s="101" customFormat="1" ht="24" customHeight="1">
      <c r="A468" s="808"/>
      <c r="B468" s="117" t="s">
        <v>498</v>
      </c>
      <c r="C468" s="117" t="s">
        <v>520</v>
      </c>
      <c r="D468" s="118">
        <v>43868</v>
      </c>
      <c r="E468" s="117" t="s">
        <v>521</v>
      </c>
      <c r="F468" s="805"/>
      <c r="G468" s="805"/>
      <c r="H468" s="806"/>
      <c r="I468" s="806"/>
      <c r="J468" s="803"/>
      <c r="K468" s="803"/>
      <c r="L468" s="804"/>
    </row>
    <row r="469" spans="1:12" s="101" customFormat="1" ht="24" customHeight="1">
      <c r="A469" s="808">
        <v>87</v>
      </c>
      <c r="B469" s="110" t="s">
        <v>76</v>
      </c>
      <c r="C469" s="115" t="s">
        <v>78</v>
      </c>
      <c r="D469" s="115" t="s">
        <v>146</v>
      </c>
      <c r="E469" s="115" t="s">
        <v>147</v>
      </c>
      <c r="F469" s="809" t="s">
        <v>71</v>
      </c>
      <c r="G469" s="809"/>
      <c r="H469" s="805"/>
      <c r="I469" s="805"/>
      <c r="J469" s="805"/>
      <c r="K469" s="805"/>
      <c r="L469" s="805"/>
    </row>
    <row r="470" spans="1:12" s="101" customFormat="1" ht="26.25" customHeight="1">
      <c r="A470" s="808"/>
      <c r="B470" s="803" t="s">
        <v>494</v>
      </c>
      <c r="C470" s="810" t="s">
        <v>522</v>
      </c>
      <c r="D470" s="807">
        <v>43893</v>
      </c>
      <c r="E470" s="803" t="s">
        <v>523</v>
      </c>
      <c r="F470" s="803" t="s">
        <v>210</v>
      </c>
      <c r="G470" s="803"/>
      <c r="H470" s="806" t="s">
        <v>152</v>
      </c>
      <c r="I470" s="806"/>
      <c r="J470" s="117" t="s">
        <v>153</v>
      </c>
      <c r="K470" s="117" t="s">
        <v>3</v>
      </c>
      <c r="L470" s="119">
        <v>338</v>
      </c>
    </row>
    <row r="471" spans="1:12" s="101" customFormat="1" ht="408.95" customHeight="1">
      <c r="A471" s="808"/>
      <c r="B471" s="803"/>
      <c r="C471" s="810"/>
      <c r="D471" s="807"/>
      <c r="E471" s="803"/>
      <c r="F471" s="803"/>
      <c r="G471" s="803"/>
      <c r="H471" s="806" t="s">
        <v>154</v>
      </c>
      <c r="I471" s="806"/>
      <c r="J471" s="803" t="s">
        <v>153</v>
      </c>
      <c r="K471" s="803" t="s">
        <v>3</v>
      </c>
      <c r="L471" s="804">
        <v>635.22</v>
      </c>
    </row>
    <row r="472" spans="1:12" s="101" customFormat="1" ht="29.85" customHeight="1">
      <c r="A472" s="808"/>
      <c r="B472" s="803"/>
      <c r="C472" s="810"/>
      <c r="D472" s="807"/>
      <c r="E472" s="803"/>
      <c r="F472" s="803"/>
      <c r="G472" s="803"/>
      <c r="H472" s="806"/>
      <c r="I472" s="806"/>
      <c r="J472" s="803"/>
      <c r="K472" s="803"/>
      <c r="L472" s="804"/>
    </row>
    <row r="473" spans="1:12" s="101" customFormat="1" ht="24" customHeight="1">
      <c r="A473" s="808"/>
      <c r="B473" s="110" t="s">
        <v>77</v>
      </c>
      <c r="C473" s="115" t="s">
        <v>79</v>
      </c>
      <c r="D473" s="115" t="s">
        <v>155</v>
      </c>
      <c r="E473" s="115" t="s">
        <v>156</v>
      </c>
      <c r="F473" s="805"/>
      <c r="G473" s="805"/>
      <c r="H473" s="806" t="s">
        <v>157</v>
      </c>
      <c r="I473" s="806"/>
      <c r="J473" s="803" t="s">
        <v>153</v>
      </c>
      <c r="K473" s="803" t="s">
        <v>3</v>
      </c>
      <c r="L473" s="804">
        <v>791.98</v>
      </c>
    </row>
    <row r="474" spans="1:12" s="101" customFormat="1" ht="24" customHeight="1">
      <c r="A474" s="808"/>
      <c r="B474" s="117" t="s">
        <v>498</v>
      </c>
      <c r="C474" s="117" t="s">
        <v>210</v>
      </c>
      <c r="D474" s="118">
        <v>43895</v>
      </c>
      <c r="E474" s="117" t="s">
        <v>524</v>
      </c>
      <c r="F474" s="805"/>
      <c r="G474" s="805"/>
      <c r="H474" s="806"/>
      <c r="I474" s="806"/>
      <c r="J474" s="803"/>
      <c r="K474" s="803"/>
      <c r="L474" s="804"/>
    </row>
    <row r="475" spans="1:12" s="101" customFormat="1" ht="24" customHeight="1">
      <c r="A475" s="808">
        <v>88</v>
      </c>
      <c r="B475" s="110" t="s">
        <v>76</v>
      </c>
      <c r="C475" s="115" t="s">
        <v>78</v>
      </c>
      <c r="D475" s="115" t="s">
        <v>146</v>
      </c>
      <c r="E475" s="115" t="s">
        <v>147</v>
      </c>
      <c r="F475" s="809" t="s">
        <v>71</v>
      </c>
      <c r="G475" s="809"/>
      <c r="H475" s="805"/>
      <c r="I475" s="805"/>
      <c r="J475" s="805"/>
      <c r="K475" s="805"/>
      <c r="L475" s="805"/>
    </row>
    <row r="476" spans="1:12" s="101" customFormat="1" ht="26.25" customHeight="1">
      <c r="A476" s="808"/>
      <c r="B476" s="803" t="s">
        <v>494</v>
      </c>
      <c r="C476" s="810" t="s">
        <v>525</v>
      </c>
      <c r="D476" s="807">
        <v>43897</v>
      </c>
      <c r="E476" s="803" t="s">
        <v>496</v>
      </c>
      <c r="F476" s="803" t="s">
        <v>526</v>
      </c>
      <c r="G476" s="803"/>
      <c r="H476" s="806" t="s">
        <v>152</v>
      </c>
      <c r="I476" s="806"/>
      <c r="J476" s="117" t="s">
        <v>153</v>
      </c>
      <c r="K476" s="117" t="s">
        <v>3</v>
      </c>
      <c r="L476" s="119">
        <v>264.87</v>
      </c>
    </row>
    <row r="477" spans="1:12" s="101" customFormat="1" ht="408.95" customHeight="1">
      <c r="A477" s="808"/>
      <c r="B477" s="803"/>
      <c r="C477" s="810"/>
      <c r="D477" s="807"/>
      <c r="E477" s="803"/>
      <c r="F477" s="803"/>
      <c r="G477" s="803"/>
      <c r="H477" s="806" t="s">
        <v>154</v>
      </c>
      <c r="I477" s="806"/>
      <c r="J477" s="803" t="s">
        <v>153</v>
      </c>
      <c r="K477" s="803" t="s">
        <v>3</v>
      </c>
      <c r="L477" s="804">
        <v>1831.41</v>
      </c>
    </row>
    <row r="478" spans="1:12" s="101" customFormat="1" ht="61.35" customHeight="1">
      <c r="A478" s="808"/>
      <c r="B478" s="803"/>
      <c r="C478" s="810"/>
      <c r="D478" s="807"/>
      <c r="E478" s="803"/>
      <c r="F478" s="803"/>
      <c r="G478" s="803"/>
      <c r="H478" s="806"/>
      <c r="I478" s="806"/>
      <c r="J478" s="803"/>
      <c r="K478" s="803"/>
      <c r="L478" s="804"/>
    </row>
    <row r="479" spans="1:12" s="101" customFormat="1" ht="24" customHeight="1">
      <c r="A479" s="808"/>
      <c r="B479" s="110" t="s">
        <v>77</v>
      </c>
      <c r="C479" s="115" t="s">
        <v>79</v>
      </c>
      <c r="D479" s="115" t="s">
        <v>155</v>
      </c>
      <c r="E479" s="115" t="s">
        <v>156</v>
      </c>
      <c r="F479" s="805"/>
      <c r="G479" s="805"/>
      <c r="H479" s="806" t="s">
        <v>157</v>
      </c>
      <c r="I479" s="806"/>
      <c r="J479" s="803" t="s">
        <v>153</v>
      </c>
      <c r="K479" s="803" t="s">
        <v>3</v>
      </c>
      <c r="L479" s="804">
        <v>200</v>
      </c>
    </row>
    <row r="480" spans="1:12" s="101" customFormat="1" ht="24" customHeight="1">
      <c r="A480" s="808"/>
      <c r="B480" s="117" t="s">
        <v>498</v>
      </c>
      <c r="C480" s="117" t="s">
        <v>526</v>
      </c>
      <c r="D480" s="118">
        <v>43900</v>
      </c>
      <c r="E480" s="117" t="s">
        <v>527</v>
      </c>
      <c r="F480" s="805"/>
      <c r="G480" s="805"/>
      <c r="H480" s="806"/>
      <c r="I480" s="806"/>
      <c r="J480" s="803"/>
      <c r="K480" s="803"/>
      <c r="L480" s="804"/>
    </row>
    <row r="481" spans="1:12" s="101" customFormat="1" ht="24" customHeight="1">
      <c r="A481" s="808">
        <v>89</v>
      </c>
      <c r="B481" s="110" t="s">
        <v>76</v>
      </c>
      <c r="C481" s="115" t="s">
        <v>78</v>
      </c>
      <c r="D481" s="115" t="s">
        <v>146</v>
      </c>
      <c r="E481" s="115" t="s">
        <v>147</v>
      </c>
      <c r="F481" s="809" t="s">
        <v>71</v>
      </c>
      <c r="G481" s="809"/>
      <c r="H481" s="805"/>
      <c r="I481" s="805"/>
      <c r="J481" s="805"/>
      <c r="K481" s="805"/>
      <c r="L481" s="805"/>
    </row>
    <row r="482" spans="1:12" s="101" customFormat="1" ht="26.25" customHeight="1">
      <c r="A482" s="808"/>
      <c r="B482" s="803" t="s">
        <v>528</v>
      </c>
      <c r="C482" s="810" t="s">
        <v>529</v>
      </c>
      <c r="D482" s="807">
        <v>43760</v>
      </c>
      <c r="E482" s="803" t="s">
        <v>530</v>
      </c>
      <c r="F482" s="803" t="s">
        <v>531</v>
      </c>
      <c r="G482" s="803"/>
      <c r="H482" s="806" t="s">
        <v>152</v>
      </c>
      <c r="I482" s="806"/>
      <c r="J482" s="117" t="s">
        <v>153</v>
      </c>
      <c r="K482" s="117" t="s">
        <v>3</v>
      </c>
      <c r="L482" s="119">
        <v>173.88</v>
      </c>
    </row>
    <row r="483" spans="1:12" s="101" customFormat="1" ht="408.95" customHeight="1">
      <c r="A483" s="808"/>
      <c r="B483" s="803"/>
      <c r="C483" s="810"/>
      <c r="D483" s="807"/>
      <c r="E483" s="803"/>
      <c r="F483" s="803"/>
      <c r="G483" s="803"/>
      <c r="H483" s="806" t="s">
        <v>154</v>
      </c>
      <c r="I483" s="806"/>
      <c r="J483" s="803" t="s">
        <v>153</v>
      </c>
      <c r="K483" s="803" t="s">
        <v>3</v>
      </c>
      <c r="L483" s="804">
        <v>378.1</v>
      </c>
    </row>
    <row r="484" spans="1:12" s="101" customFormat="1" ht="40.35" customHeight="1">
      <c r="A484" s="808"/>
      <c r="B484" s="803"/>
      <c r="C484" s="810"/>
      <c r="D484" s="807"/>
      <c r="E484" s="803"/>
      <c r="F484" s="803"/>
      <c r="G484" s="803"/>
      <c r="H484" s="806"/>
      <c r="I484" s="806"/>
      <c r="J484" s="803"/>
      <c r="K484" s="803"/>
      <c r="L484" s="804"/>
    </row>
    <row r="485" spans="1:12" s="101" customFormat="1" ht="24" customHeight="1">
      <c r="A485" s="808"/>
      <c r="B485" s="110" t="s">
        <v>77</v>
      </c>
      <c r="C485" s="115" t="s">
        <v>79</v>
      </c>
      <c r="D485" s="115" t="s">
        <v>155</v>
      </c>
      <c r="E485" s="115" t="s">
        <v>156</v>
      </c>
      <c r="F485" s="805"/>
      <c r="G485" s="805"/>
      <c r="H485" s="806" t="s">
        <v>157</v>
      </c>
      <c r="I485" s="806"/>
      <c r="J485" s="803" t="s">
        <v>153</v>
      </c>
      <c r="K485" s="803" t="s">
        <v>153</v>
      </c>
      <c r="L485" s="804">
        <v>0</v>
      </c>
    </row>
    <row r="486" spans="1:12" s="101" customFormat="1" ht="24" customHeight="1">
      <c r="A486" s="808"/>
      <c r="B486" s="117" t="s">
        <v>240</v>
      </c>
      <c r="C486" s="117" t="s">
        <v>531</v>
      </c>
      <c r="D486" s="118">
        <v>43761</v>
      </c>
      <c r="E486" s="117" t="s">
        <v>532</v>
      </c>
      <c r="F486" s="805"/>
      <c r="G486" s="805"/>
      <c r="H486" s="806"/>
      <c r="I486" s="806"/>
      <c r="J486" s="803"/>
      <c r="K486" s="803"/>
      <c r="L486" s="804"/>
    </row>
    <row r="487" spans="1:12" s="101" customFormat="1" ht="24" customHeight="1">
      <c r="A487" s="808">
        <v>90</v>
      </c>
      <c r="B487" s="110" t="s">
        <v>76</v>
      </c>
      <c r="C487" s="115" t="s">
        <v>78</v>
      </c>
      <c r="D487" s="115" t="s">
        <v>146</v>
      </c>
      <c r="E487" s="115" t="s">
        <v>147</v>
      </c>
      <c r="F487" s="809" t="s">
        <v>71</v>
      </c>
      <c r="G487" s="809"/>
      <c r="H487" s="805"/>
      <c r="I487" s="805"/>
      <c r="J487" s="805"/>
      <c r="K487" s="805"/>
      <c r="L487" s="805"/>
    </row>
    <row r="488" spans="1:12" s="101" customFormat="1" ht="26.25" customHeight="1">
      <c r="A488" s="808"/>
      <c r="B488" s="803" t="s">
        <v>533</v>
      </c>
      <c r="C488" s="803" t="s">
        <v>534</v>
      </c>
      <c r="D488" s="807">
        <v>43780</v>
      </c>
      <c r="E488" s="803" t="s">
        <v>306</v>
      </c>
      <c r="F488" s="803" t="s">
        <v>535</v>
      </c>
      <c r="G488" s="803"/>
      <c r="H488" s="806" t="s">
        <v>152</v>
      </c>
      <c r="I488" s="806"/>
      <c r="J488" s="117" t="s">
        <v>153</v>
      </c>
      <c r="K488" s="117" t="s">
        <v>3</v>
      </c>
      <c r="L488" s="119">
        <v>368</v>
      </c>
    </row>
    <row r="489" spans="1:12" s="101" customFormat="1" ht="50.25" customHeight="1">
      <c r="A489" s="808"/>
      <c r="B489" s="803"/>
      <c r="C489" s="803"/>
      <c r="D489" s="807"/>
      <c r="E489" s="803"/>
      <c r="F489" s="803"/>
      <c r="G489" s="803"/>
      <c r="H489" s="806" t="s">
        <v>154</v>
      </c>
      <c r="I489" s="806"/>
      <c r="J489" s="117" t="s">
        <v>153</v>
      </c>
      <c r="K489" s="117" t="s">
        <v>3</v>
      </c>
      <c r="L489" s="119">
        <v>386.6</v>
      </c>
    </row>
    <row r="490" spans="1:12" s="101" customFormat="1" ht="24" customHeight="1">
      <c r="A490" s="808"/>
      <c r="B490" s="110" t="s">
        <v>77</v>
      </c>
      <c r="C490" s="115" t="s">
        <v>79</v>
      </c>
      <c r="D490" s="115" t="s">
        <v>155</v>
      </c>
      <c r="E490" s="115" t="s">
        <v>156</v>
      </c>
      <c r="F490" s="805"/>
      <c r="G490" s="805"/>
      <c r="H490" s="806" t="s">
        <v>157</v>
      </c>
      <c r="I490" s="806"/>
      <c r="J490" s="803" t="s">
        <v>153</v>
      </c>
      <c r="K490" s="803" t="s">
        <v>153</v>
      </c>
      <c r="L490" s="804">
        <v>0</v>
      </c>
    </row>
    <row r="491" spans="1:12" s="101" customFormat="1" ht="24" customHeight="1">
      <c r="A491" s="808"/>
      <c r="B491" s="117" t="s">
        <v>193</v>
      </c>
      <c r="C491" s="117" t="s">
        <v>535</v>
      </c>
      <c r="D491" s="118">
        <v>43782</v>
      </c>
      <c r="E491" s="117" t="s">
        <v>369</v>
      </c>
      <c r="F491" s="805"/>
      <c r="G491" s="805"/>
      <c r="H491" s="806"/>
      <c r="I491" s="806"/>
      <c r="J491" s="803"/>
      <c r="K491" s="803"/>
      <c r="L491" s="804"/>
    </row>
    <row r="492" spans="1:12" s="101" customFormat="1" ht="24" customHeight="1">
      <c r="A492" s="808">
        <v>91</v>
      </c>
      <c r="B492" s="110" t="s">
        <v>76</v>
      </c>
      <c r="C492" s="115" t="s">
        <v>78</v>
      </c>
      <c r="D492" s="115" t="s">
        <v>146</v>
      </c>
      <c r="E492" s="115" t="s">
        <v>147</v>
      </c>
      <c r="F492" s="809" t="s">
        <v>71</v>
      </c>
      <c r="G492" s="809"/>
      <c r="H492" s="805"/>
      <c r="I492" s="805"/>
      <c r="J492" s="805"/>
      <c r="K492" s="805"/>
      <c r="L492" s="805"/>
    </row>
    <row r="493" spans="1:12" s="101" customFormat="1" ht="26.25" customHeight="1">
      <c r="A493" s="808"/>
      <c r="B493" s="803" t="s">
        <v>536</v>
      </c>
      <c r="C493" s="810" t="s">
        <v>537</v>
      </c>
      <c r="D493" s="807">
        <v>43853</v>
      </c>
      <c r="E493" s="803" t="s">
        <v>538</v>
      </c>
      <c r="F493" s="803" t="s">
        <v>539</v>
      </c>
      <c r="G493" s="803"/>
      <c r="H493" s="806" t="s">
        <v>152</v>
      </c>
      <c r="I493" s="806"/>
      <c r="J493" s="117" t="s">
        <v>153</v>
      </c>
      <c r="K493" s="117" t="s">
        <v>3</v>
      </c>
      <c r="L493" s="119">
        <v>332.71</v>
      </c>
    </row>
    <row r="494" spans="1:12" s="101" customFormat="1" ht="365.25" customHeight="1">
      <c r="A494" s="808"/>
      <c r="B494" s="803"/>
      <c r="C494" s="810"/>
      <c r="D494" s="807"/>
      <c r="E494" s="803"/>
      <c r="F494" s="803"/>
      <c r="G494" s="803"/>
      <c r="H494" s="806" t="s">
        <v>154</v>
      </c>
      <c r="I494" s="806"/>
      <c r="J494" s="117" t="s">
        <v>153</v>
      </c>
      <c r="K494" s="117" t="s">
        <v>3</v>
      </c>
      <c r="L494" s="119">
        <v>330.76</v>
      </c>
    </row>
    <row r="495" spans="1:12" s="101" customFormat="1" ht="24" customHeight="1">
      <c r="A495" s="808"/>
      <c r="B495" s="110" t="s">
        <v>77</v>
      </c>
      <c r="C495" s="115" t="s">
        <v>79</v>
      </c>
      <c r="D495" s="115" t="s">
        <v>155</v>
      </c>
      <c r="E495" s="115" t="s">
        <v>156</v>
      </c>
      <c r="F495" s="805"/>
      <c r="G495" s="805"/>
      <c r="H495" s="806" t="s">
        <v>157</v>
      </c>
      <c r="I495" s="806"/>
      <c r="J495" s="803" t="s">
        <v>153</v>
      </c>
      <c r="K495" s="803" t="s">
        <v>3</v>
      </c>
      <c r="L495" s="804">
        <v>486</v>
      </c>
    </row>
    <row r="496" spans="1:12" s="101" customFormat="1" ht="24" customHeight="1">
      <c r="A496" s="808"/>
      <c r="B496" s="117" t="s">
        <v>230</v>
      </c>
      <c r="C496" s="117" t="s">
        <v>539</v>
      </c>
      <c r="D496" s="118">
        <v>43855</v>
      </c>
      <c r="E496" s="117" t="s">
        <v>540</v>
      </c>
      <c r="F496" s="805"/>
      <c r="G496" s="805"/>
      <c r="H496" s="806"/>
      <c r="I496" s="806"/>
      <c r="J496" s="803"/>
      <c r="K496" s="803"/>
      <c r="L496" s="804"/>
    </row>
    <row r="497" spans="1:12" s="101" customFormat="1" ht="24" customHeight="1">
      <c r="A497" s="808">
        <v>92</v>
      </c>
      <c r="B497" s="110" t="s">
        <v>76</v>
      </c>
      <c r="C497" s="115" t="s">
        <v>78</v>
      </c>
      <c r="D497" s="115" t="s">
        <v>146</v>
      </c>
      <c r="E497" s="115" t="s">
        <v>147</v>
      </c>
      <c r="F497" s="809" t="s">
        <v>71</v>
      </c>
      <c r="G497" s="809"/>
      <c r="H497" s="805"/>
      <c r="I497" s="805"/>
      <c r="J497" s="805"/>
      <c r="K497" s="805"/>
      <c r="L497" s="805"/>
    </row>
    <row r="498" spans="1:12" s="101" customFormat="1" ht="26.25" customHeight="1">
      <c r="A498" s="808"/>
      <c r="B498" s="803" t="s">
        <v>536</v>
      </c>
      <c r="C498" s="810" t="s">
        <v>541</v>
      </c>
      <c r="D498" s="807">
        <v>43870</v>
      </c>
      <c r="E498" s="803" t="s">
        <v>234</v>
      </c>
      <c r="F498" s="803" t="s">
        <v>448</v>
      </c>
      <c r="G498" s="803"/>
      <c r="H498" s="806" t="s">
        <v>152</v>
      </c>
      <c r="I498" s="806"/>
      <c r="J498" s="117" t="s">
        <v>153</v>
      </c>
      <c r="K498" s="117" t="s">
        <v>3</v>
      </c>
      <c r="L498" s="119">
        <v>245.15</v>
      </c>
    </row>
    <row r="499" spans="1:12" s="101" customFormat="1" ht="260.25" customHeight="1">
      <c r="A499" s="808"/>
      <c r="B499" s="803"/>
      <c r="C499" s="810"/>
      <c r="D499" s="807"/>
      <c r="E499" s="803"/>
      <c r="F499" s="803"/>
      <c r="G499" s="803"/>
      <c r="H499" s="806" t="s">
        <v>154</v>
      </c>
      <c r="I499" s="806"/>
      <c r="J499" s="117" t="s">
        <v>153</v>
      </c>
      <c r="K499" s="117" t="s">
        <v>3</v>
      </c>
      <c r="L499" s="119">
        <v>396.8</v>
      </c>
    </row>
    <row r="500" spans="1:12" s="101" customFormat="1" ht="24" customHeight="1">
      <c r="A500" s="808"/>
      <c r="B500" s="110" t="s">
        <v>77</v>
      </c>
      <c r="C500" s="115" t="s">
        <v>79</v>
      </c>
      <c r="D500" s="115" t="s">
        <v>155</v>
      </c>
      <c r="E500" s="115" t="s">
        <v>156</v>
      </c>
      <c r="F500" s="805"/>
      <c r="G500" s="805"/>
      <c r="H500" s="806" t="s">
        <v>157</v>
      </c>
      <c r="I500" s="806"/>
      <c r="J500" s="803" t="s">
        <v>153</v>
      </c>
      <c r="K500" s="803" t="s">
        <v>3</v>
      </c>
      <c r="L500" s="804">
        <v>77.75</v>
      </c>
    </row>
    <row r="501" spans="1:12" s="101" customFormat="1" ht="24" customHeight="1">
      <c r="A501" s="808"/>
      <c r="B501" s="117" t="s">
        <v>230</v>
      </c>
      <c r="C501" s="117" t="s">
        <v>448</v>
      </c>
      <c r="D501" s="118">
        <v>43871</v>
      </c>
      <c r="E501" s="117" t="s">
        <v>542</v>
      </c>
      <c r="F501" s="805"/>
      <c r="G501" s="805"/>
      <c r="H501" s="806"/>
      <c r="I501" s="806"/>
      <c r="J501" s="803"/>
      <c r="K501" s="803"/>
      <c r="L501" s="804"/>
    </row>
    <row r="502" spans="1:12" s="101" customFormat="1" ht="24" customHeight="1">
      <c r="A502" s="808">
        <v>93</v>
      </c>
      <c r="B502" s="110" t="s">
        <v>76</v>
      </c>
      <c r="C502" s="115" t="s">
        <v>78</v>
      </c>
      <c r="D502" s="115" t="s">
        <v>146</v>
      </c>
      <c r="E502" s="115" t="s">
        <v>147</v>
      </c>
      <c r="F502" s="809" t="s">
        <v>71</v>
      </c>
      <c r="G502" s="809"/>
      <c r="H502" s="805"/>
      <c r="I502" s="805"/>
      <c r="J502" s="805"/>
      <c r="K502" s="805"/>
      <c r="L502" s="805"/>
    </row>
    <row r="503" spans="1:12" s="101" customFormat="1" ht="26.25" customHeight="1">
      <c r="A503" s="808"/>
      <c r="B503" s="803" t="s">
        <v>536</v>
      </c>
      <c r="C503" s="810" t="s">
        <v>543</v>
      </c>
      <c r="D503" s="807">
        <v>43901</v>
      </c>
      <c r="E503" s="803" t="s">
        <v>285</v>
      </c>
      <c r="F503" s="803" t="s">
        <v>379</v>
      </c>
      <c r="G503" s="803"/>
      <c r="H503" s="806" t="s">
        <v>152</v>
      </c>
      <c r="I503" s="806"/>
      <c r="J503" s="117" t="s">
        <v>153</v>
      </c>
      <c r="K503" s="117" t="s">
        <v>3</v>
      </c>
      <c r="L503" s="119">
        <v>814.25</v>
      </c>
    </row>
    <row r="504" spans="1:12" s="101" customFormat="1" ht="408.95" customHeight="1">
      <c r="A504" s="808"/>
      <c r="B504" s="803"/>
      <c r="C504" s="810"/>
      <c r="D504" s="807"/>
      <c r="E504" s="803"/>
      <c r="F504" s="803"/>
      <c r="G504" s="803"/>
      <c r="H504" s="806" t="s">
        <v>154</v>
      </c>
      <c r="I504" s="806"/>
      <c r="J504" s="803" t="s">
        <v>153</v>
      </c>
      <c r="K504" s="803" t="s">
        <v>3</v>
      </c>
      <c r="L504" s="804">
        <v>369.4</v>
      </c>
    </row>
    <row r="505" spans="1:12" s="101" customFormat="1" ht="134.85" customHeight="1">
      <c r="A505" s="808"/>
      <c r="B505" s="803"/>
      <c r="C505" s="810"/>
      <c r="D505" s="807"/>
      <c r="E505" s="803"/>
      <c r="F505" s="803"/>
      <c r="G505" s="803"/>
      <c r="H505" s="806"/>
      <c r="I505" s="806"/>
      <c r="J505" s="803"/>
      <c r="K505" s="803"/>
      <c r="L505" s="804"/>
    </row>
    <row r="506" spans="1:12" s="101" customFormat="1" ht="24" customHeight="1">
      <c r="A506" s="808"/>
      <c r="B506" s="110" t="s">
        <v>77</v>
      </c>
      <c r="C506" s="115" t="s">
        <v>79</v>
      </c>
      <c r="D506" s="115" t="s">
        <v>155</v>
      </c>
      <c r="E506" s="115" t="s">
        <v>156</v>
      </c>
      <c r="F506" s="805"/>
      <c r="G506" s="805"/>
      <c r="H506" s="806" t="s">
        <v>157</v>
      </c>
      <c r="I506" s="806"/>
      <c r="J506" s="803" t="s">
        <v>153</v>
      </c>
      <c r="K506" s="803" t="s">
        <v>3</v>
      </c>
      <c r="L506" s="804">
        <v>226</v>
      </c>
    </row>
    <row r="507" spans="1:12" s="101" customFormat="1" ht="24" customHeight="1">
      <c r="A507" s="808"/>
      <c r="B507" s="117" t="s">
        <v>230</v>
      </c>
      <c r="C507" s="117" t="s">
        <v>379</v>
      </c>
      <c r="D507" s="118">
        <v>43903</v>
      </c>
      <c r="E507" s="117" t="s">
        <v>544</v>
      </c>
      <c r="F507" s="805"/>
      <c r="G507" s="805"/>
      <c r="H507" s="806"/>
      <c r="I507" s="806"/>
      <c r="J507" s="803"/>
      <c r="K507" s="803"/>
      <c r="L507" s="804"/>
    </row>
    <row r="508" spans="1:12" s="101" customFormat="1" ht="24" customHeight="1">
      <c r="A508" s="808">
        <v>94</v>
      </c>
      <c r="B508" s="110" t="s">
        <v>76</v>
      </c>
      <c r="C508" s="115" t="s">
        <v>78</v>
      </c>
      <c r="D508" s="115" t="s">
        <v>146</v>
      </c>
      <c r="E508" s="115" t="s">
        <v>147</v>
      </c>
      <c r="F508" s="809" t="s">
        <v>71</v>
      </c>
      <c r="G508" s="809"/>
      <c r="H508" s="805"/>
      <c r="I508" s="805"/>
      <c r="J508" s="805"/>
      <c r="K508" s="805"/>
      <c r="L508" s="805"/>
    </row>
    <row r="509" spans="1:12" s="101" customFormat="1" ht="26.25" customHeight="1">
      <c r="A509" s="808"/>
      <c r="B509" s="803" t="s">
        <v>536</v>
      </c>
      <c r="C509" s="810" t="s">
        <v>545</v>
      </c>
      <c r="D509" s="807">
        <v>43915</v>
      </c>
      <c r="E509" s="803" t="s">
        <v>476</v>
      </c>
      <c r="F509" s="803" t="s">
        <v>546</v>
      </c>
      <c r="G509" s="803"/>
      <c r="H509" s="806" t="s">
        <v>152</v>
      </c>
      <c r="I509" s="806"/>
      <c r="J509" s="117" t="s">
        <v>153</v>
      </c>
      <c r="K509" s="117" t="s">
        <v>3</v>
      </c>
      <c r="L509" s="119">
        <v>544.56000000000006</v>
      </c>
    </row>
    <row r="510" spans="1:12" s="101" customFormat="1" ht="408.95" customHeight="1">
      <c r="A510" s="808"/>
      <c r="B510" s="803"/>
      <c r="C510" s="810"/>
      <c r="D510" s="807"/>
      <c r="E510" s="803"/>
      <c r="F510" s="803"/>
      <c r="G510" s="803"/>
      <c r="H510" s="806" t="s">
        <v>154</v>
      </c>
      <c r="I510" s="806"/>
      <c r="J510" s="803" t="s">
        <v>153</v>
      </c>
      <c r="K510" s="803" t="s">
        <v>3</v>
      </c>
      <c r="L510" s="804">
        <v>350.34</v>
      </c>
    </row>
    <row r="511" spans="1:12" s="101" customFormat="1" ht="166.35" customHeight="1">
      <c r="A511" s="808"/>
      <c r="B511" s="803"/>
      <c r="C511" s="810"/>
      <c r="D511" s="807"/>
      <c r="E511" s="803"/>
      <c r="F511" s="803"/>
      <c r="G511" s="803"/>
      <c r="H511" s="806"/>
      <c r="I511" s="806"/>
      <c r="J511" s="803"/>
      <c r="K511" s="803"/>
      <c r="L511" s="804"/>
    </row>
    <row r="512" spans="1:12" s="101" customFormat="1" ht="24" customHeight="1">
      <c r="A512" s="808"/>
      <c r="B512" s="110" t="s">
        <v>77</v>
      </c>
      <c r="C512" s="115" t="s">
        <v>79</v>
      </c>
      <c r="D512" s="115" t="s">
        <v>155</v>
      </c>
      <c r="E512" s="115" t="s">
        <v>156</v>
      </c>
      <c r="F512" s="805"/>
      <c r="G512" s="805"/>
      <c r="H512" s="806" t="s">
        <v>157</v>
      </c>
      <c r="I512" s="806"/>
      <c r="J512" s="803" t="s">
        <v>153</v>
      </c>
      <c r="K512" s="803" t="s">
        <v>3</v>
      </c>
      <c r="L512" s="804">
        <v>156</v>
      </c>
    </row>
    <row r="513" spans="1:12" s="101" customFormat="1" ht="24" customHeight="1">
      <c r="A513" s="808"/>
      <c r="B513" s="117" t="s">
        <v>230</v>
      </c>
      <c r="C513" s="117" t="s">
        <v>546</v>
      </c>
      <c r="D513" s="118">
        <v>43917</v>
      </c>
      <c r="E513" s="117" t="s">
        <v>547</v>
      </c>
      <c r="F513" s="805"/>
      <c r="G513" s="805"/>
      <c r="H513" s="806"/>
      <c r="I513" s="806"/>
      <c r="J513" s="803"/>
      <c r="K513" s="803"/>
      <c r="L513" s="804"/>
    </row>
    <row r="514" spans="1:12" s="101" customFormat="1" ht="24" customHeight="1">
      <c r="A514" s="808">
        <v>95</v>
      </c>
      <c r="B514" s="110" t="s">
        <v>76</v>
      </c>
      <c r="C514" s="115" t="s">
        <v>78</v>
      </c>
      <c r="D514" s="115" t="s">
        <v>146</v>
      </c>
      <c r="E514" s="115" t="s">
        <v>147</v>
      </c>
      <c r="F514" s="809" t="s">
        <v>71</v>
      </c>
      <c r="G514" s="809"/>
      <c r="H514" s="805"/>
      <c r="I514" s="805"/>
      <c r="J514" s="805"/>
      <c r="K514" s="805"/>
      <c r="L514" s="805"/>
    </row>
    <row r="515" spans="1:12" s="101" customFormat="1" ht="26.25" customHeight="1">
      <c r="A515" s="808"/>
      <c r="B515" s="803" t="s">
        <v>548</v>
      </c>
      <c r="C515" s="810" t="s">
        <v>549</v>
      </c>
      <c r="D515" s="807">
        <v>43802</v>
      </c>
      <c r="E515" s="803" t="s">
        <v>550</v>
      </c>
      <c r="F515" s="803" t="s">
        <v>551</v>
      </c>
      <c r="G515" s="803"/>
      <c r="H515" s="806" t="s">
        <v>152</v>
      </c>
      <c r="I515" s="806"/>
      <c r="J515" s="117" t="s">
        <v>153</v>
      </c>
      <c r="K515" s="117" t="s">
        <v>153</v>
      </c>
      <c r="L515" s="119">
        <v>0</v>
      </c>
    </row>
    <row r="516" spans="1:12" s="101" customFormat="1" ht="323.25" customHeight="1">
      <c r="A516" s="808"/>
      <c r="B516" s="803"/>
      <c r="C516" s="810"/>
      <c r="D516" s="807"/>
      <c r="E516" s="803"/>
      <c r="F516" s="803"/>
      <c r="G516" s="803"/>
      <c r="H516" s="806" t="s">
        <v>154</v>
      </c>
      <c r="I516" s="806"/>
      <c r="J516" s="117" t="s">
        <v>153</v>
      </c>
      <c r="K516" s="117" t="s">
        <v>153</v>
      </c>
      <c r="L516" s="119">
        <v>0</v>
      </c>
    </row>
    <row r="517" spans="1:12" s="101" customFormat="1" ht="24" customHeight="1">
      <c r="A517" s="808"/>
      <c r="B517" s="110" t="s">
        <v>77</v>
      </c>
      <c r="C517" s="115" t="s">
        <v>79</v>
      </c>
      <c r="D517" s="115" t="s">
        <v>155</v>
      </c>
      <c r="E517" s="115" t="s">
        <v>156</v>
      </c>
      <c r="F517" s="805"/>
      <c r="G517" s="805"/>
      <c r="H517" s="806" t="s">
        <v>157</v>
      </c>
      <c r="I517" s="806"/>
      <c r="J517" s="803" t="s">
        <v>153</v>
      </c>
      <c r="K517" s="803" t="s">
        <v>3</v>
      </c>
      <c r="L517" s="804">
        <v>999</v>
      </c>
    </row>
    <row r="518" spans="1:12" s="101" customFormat="1" ht="24" customHeight="1">
      <c r="A518" s="808"/>
      <c r="B518" s="117" t="s">
        <v>181</v>
      </c>
      <c r="C518" s="117" t="s">
        <v>551</v>
      </c>
      <c r="D518" s="118">
        <v>43807</v>
      </c>
      <c r="E518" s="117" t="s">
        <v>552</v>
      </c>
      <c r="F518" s="805"/>
      <c r="G518" s="805"/>
      <c r="H518" s="806"/>
      <c r="I518" s="806"/>
      <c r="J518" s="803"/>
      <c r="K518" s="803"/>
      <c r="L518" s="804"/>
    </row>
    <row r="519" spans="1:12" s="101" customFormat="1" ht="24" customHeight="1">
      <c r="A519" s="808">
        <v>96</v>
      </c>
      <c r="B519" s="110" t="s">
        <v>76</v>
      </c>
      <c r="C519" s="115" t="s">
        <v>78</v>
      </c>
      <c r="D519" s="115" t="s">
        <v>146</v>
      </c>
      <c r="E519" s="115" t="s">
        <v>147</v>
      </c>
      <c r="F519" s="809" t="s">
        <v>71</v>
      </c>
      <c r="G519" s="809"/>
      <c r="H519" s="805"/>
      <c r="I519" s="805"/>
      <c r="J519" s="805"/>
      <c r="K519" s="805"/>
      <c r="L519" s="805"/>
    </row>
    <row r="520" spans="1:12" s="101" customFormat="1" ht="26.25" customHeight="1">
      <c r="A520" s="808"/>
      <c r="B520" s="803" t="s">
        <v>553</v>
      </c>
      <c r="C520" s="810" t="s">
        <v>554</v>
      </c>
      <c r="D520" s="807">
        <v>43753</v>
      </c>
      <c r="E520" s="803" t="s">
        <v>555</v>
      </c>
      <c r="F520" s="803" t="s">
        <v>556</v>
      </c>
      <c r="G520" s="803"/>
      <c r="H520" s="806" t="s">
        <v>152</v>
      </c>
      <c r="I520" s="806"/>
      <c r="J520" s="117" t="s">
        <v>153</v>
      </c>
      <c r="K520" s="117" t="s">
        <v>3</v>
      </c>
      <c r="L520" s="119">
        <v>164.77</v>
      </c>
    </row>
    <row r="521" spans="1:12" s="101" customFormat="1" ht="408.95" customHeight="1">
      <c r="A521" s="808"/>
      <c r="B521" s="803"/>
      <c r="C521" s="810"/>
      <c r="D521" s="807"/>
      <c r="E521" s="803"/>
      <c r="F521" s="803"/>
      <c r="G521" s="803"/>
      <c r="H521" s="806" t="s">
        <v>154</v>
      </c>
      <c r="I521" s="806"/>
      <c r="J521" s="803" t="s">
        <v>153</v>
      </c>
      <c r="K521" s="803" t="s">
        <v>3</v>
      </c>
      <c r="L521" s="804">
        <v>2393</v>
      </c>
    </row>
    <row r="522" spans="1:12" s="101" customFormat="1" ht="408.95" customHeight="1">
      <c r="A522" s="808"/>
      <c r="B522" s="803"/>
      <c r="C522" s="810"/>
      <c r="D522" s="807"/>
      <c r="E522" s="803"/>
      <c r="F522" s="803"/>
      <c r="G522" s="803"/>
      <c r="H522" s="806"/>
      <c r="I522" s="806"/>
      <c r="J522" s="803"/>
      <c r="K522" s="803"/>
      <c r="L522" s="804"/>
    </row>
    <row r="523" spans="1:12" s="101" customFormat="1" ht="114.2" customHeight="1">
      <c r="A523" s="808"/>
      <c r="B523" s="803"/>
      <c r="C523" s="810"/>
      <c r="D523" s="807"/>
      <c r="E523" s="803"/>
      <c r="F523" s="803"/>
      <c r="G523" s="803"/>
      <c r="H523" s="806"/>
      <c r="I523" s="806"/>
      <c r="J523" s="803"/>
      <c r="K523" s="803"/>
      <c r="L523" s="804"/>
    </row>
    <row r="524" spans="1:12" s="101" customFormat="1" ht="24" customHeight="1">
      <c r="A524" s="808"/>
      <c r="B524" s="110" t="s">
        <v>77</v>
      </c>
      <c r="C524" s="115" t="s">
        <v>79</v>
      </c>
      <c r="D524" s="115" t="s">
        <v>155</v>
      </c>
      <c r="E524" s="115" t="s">
        <v>156</v>
      </c>
      <c r="F524" s="805"/>
      <c r="G524" s="805"/>
      <c r="H524" s="806" t="s">
        <v>157</v>
      </c>
      <c r="I524" s="806"/>
      <c r="J524" s="803" t="s">
        <v>153</v>
      </c>
      <c r="K524" s="803" t="s">
        <v>3</v>
      </c>
      <c r="L524" s="804">
        <v>300</v>
      </c>
    </row>
    <row r="525" spans="1:12" s="101" customFormat="1" ht="34.5" customHeight="1">
      <c r="A525" s="808"/>
      <c r="B525" s="117" t="s">
        <v>303</v>
      </c>
      <c r="C525" s="117" t="s">
        <v>556</v>
      </c>
      <c r="D525" s="118">
        <v>43762</v>
      </c>
      <c r="E525" s="117" t="s">
        <v>557</v>
      </c>
      <c r="F525" s="805"/>
      <c r="G525" s="805"/>
      <c r="H525" s="806"/>
      <c r="I525" s="806"/>
      <c r="J525" s="803"/>
      <c r="K525" s="803"/>
      <c r="L525" s="804"/>
    </row>
    <row r="526" spans="1:12" s="101" customFormat="1" ht="24" customHeight="1">
      <c r="A526" s="808">
        <v>97</v>
      </c>
      <c r="B526" s="110" t="s">
        <v>76</v>
      </c>
      <c r="C526" s="115" t="s">
        <v>78</v>
      </c>
      <c r="D526" s="115" t="s">
        <v>146</v>
      </c>
      <c r="E526" s="115" t="s">
        <v>147</v>
      </c>
      <c r="F526" s="809" t="s">
        <v>71</v>
      </c>
      <c r="G526" s="809"/>
      <c r="H526" s="805"/>
      <c r="I526" s="805"/>
      <c r="J526" s="805"/>
      <c r="K526" s="805"/>
      <c r="L526" s="805"/>
    </row>
    <row r="527" spans="1:12" s="101" customFormat="1" ht="26.25" customHeight="1">
      <c r="A527" s="808"/>
      <c r="B527" s="803" t="s">
        <v>553</v>
      </c>
      <c r="C527" s="810" t="s">
        <v>554</v>
      </c>
      <c r="D527" s="807">
        <v>43753</v>
      </c>
      <c r="E527" s="803" t="s">
        <v>555</v>
      </c>
      <c r="F527" s="803" t="s">
        <v>175</v>
      </c>
      <c r="G527" s="803"/>
      <c r="H527" s="806" t="s">
        <v>152</v>
      </c>
      <c r="I527" s="806"/>
      <c r="J527" s="117" t="s">
        <v>153</v>
      </c>
      <c r="K527" s="117" t="s">
        <v>3</v>
      </c>
      <c r="L527" s="119">
        <v>1000</v>
      </c>
    </row>
    <row r="528" spans="1:12" s="101" customFormat="1" ht="408.95" customHeight="1">
      <c r="A528" s="808"/>
      <c r="B528" s="803"/>
      <c r="C528" s="810"/>
      <c r="D528" s="807"/>
      <c r="E528" s="803"/>
      <c r="F528" s="803"/>
      <c r="G528" s="803"/>
      <c r="H528" s="806" t="s">
        <v>154</v>
      </c>
      <c r="I528" s="806"/>
      <c r="J528" s="803" t="s">
        <v>153</v>
      </c>
      <c r="K528" s="803" t="s">
        <v>153</v>
      </c>
      <c r="L528" s="804">
        <v>0</v>
      </c>
    </row>
    <row r="529" spans="1:12" s="101" customFormat="1" ht="408.95" customHeight="1">
      <c r="A529" s="808"/>
      <c r="B529" s="803"/>
      <c r="C529" s="810"/>
      <c r="D529" s="807"/>
      <c r="E529" s="803"/>
      <c r="F529" s="803"/>
      <c r="G529" s="803"/>
      <c r="H529" s="806"/>
      <c r="I529" s="806"/>
      <c r="J529" s="803"/>
      <c r="K529" s="803"/>
      <c r="L529" s="804"/>
    </row>
    <row r="530" spans="1:12" s="101" customFormat="1" ht="114.2" customHeight="1">
      <c r="A530" s="808"/>
      <c r="B530" s="803"/>
      <c r="C530" s="810"/>
      <c r="D530" s="807"/>
      <c r="E530" s="803"/>
      <c r="F530" s="803"/>
      <c r="G530" s="803"/>
      <c r="H530" s="806"/>
      <c r="I530" s="806"/>
      <c r="J530" s="803"/>
      <c r="K530" s="803"/>
      <c r="L530" s="804"/>
    </row>
    <row r="531" spans="1:12" s="101" customFormat="1" ht="24" customHeight="1">
      <c r="A531" s="808"/>
      <c r="B531" s="110" t="s">
        <v>77</v>
      </c>
      <c r="C531" s="115" t="s">
        <v>79</v>
      </c>
      <c r="D531" s="115" t="s">
        <v>155</v>
      </c>
      <c r="E531" s="115" t="s">
        <v>156</v>
      </c>
      <c r="F531" s="805"/>
      <c r="G531" s="805"/>
      <c r="H531" s="806" t="s">
        <v>157</v>
      </c>
      <c r="I531" s="806"/>
      <c r="J531" s="803" t="s">
        <v>153</v>
      </c>
      <c r="K531" s="803" t="s">
        <v>153</v>
      </c>
      <c r="L531" s="804">
        <v>0</v>
      </c>
    </row>
    <row r="532" spans="1:12" s="101" customFormat="1" ht="34.5" customHeight="1">
      <c r="A532" s="808"/>
      <c r="B532" s="117" t="s">
        <v>303</v>
      </c>
      <c r="C532" s="117" t="s">
        <v>175</v>
      </c>
      <c r="D532" s="118">
        <v>43762</v>
      </c>
      <c r="E532" s="117" t="s">
        <v>557</v>
      </c>
      <c r="F532" s="805"/>
      <c r="G532" s="805"/>
      <c r="H532" s="806"/>
      <c r="I532" s="806"/>
      <c r="J532" s="803"/>
      <c r="K532" s="803"/>
      <c r="L532" s="804"/>
    </row>
    <row r="533" spans="1:12" s="101" customFormat="1" ht="24" customHeight="1">
      <c r="A533" s="808">
        <v>98</v>
      </c>
      <c r="B533" s="110" t="s">
        <v>76</v>
      </c>
      <c r="C533" s="115" t="s">
        <v>78</v>
      </c>
      <c r="D533" s="115" t="s">
        <v>146</v>
      </c>
      <c r="E533" s="115" t="s">
        <v>147</v>
      </c>
      <c r="F533" s="809" t="s">
        <v>71</v>
      </c>
      <c r="G533" s="809"/>
      <c r="H533" s="805"/>
      <c r="I533" s="805"/>
      <c r="J533" s="805"/>
      <c r="K533" s="805"/>
      <c r="L533" s="805"/>
    </row>
    <row r="534" spans="1:12" s="101" customFormat="1" ht="26.25" customHeight="1">
      <c r="A534" s="808"/>
      <c r="B534" s="803" t="s">
        <v>558</v>
      </c>
      <c r="C534" s="803" t="s">
        <v>559</v>
      </c>
      <c r="D534" s="807">
        <v>43741</v>
      </c>
      <c r="E534" s="803" t="s">
        <v>560</v>
      </c>
      <c r="F534" s="803" t="s">
        <v>561</v>
      </c>
      <c r="G534" s="803"/>
      <c r="H534" s="806" t="s">
        <v>152</v>
      </c>
      <c r="I534" s="806"/>
      <c r="J534" s="117" t="s">
        <v>153</v>
      </c>
      <c r="K534" s="117" t="s">
        <v>3</v>
      </c>
      <c r="L534" s="119">
        <v>335</v>
      </c>
    </row>
    <row r="535" spans="1:12" s="101" customFormat="1" ht="18" customHeight="1">
      <c r="A535" s="808"/>
      <c r="B535" s="803"/>
      <c r="C535" s="803"/>
      <c r="D535" s="807"/>
      <c r="E535" s="803"/>
      <c r="F535" s="803"/>
      <c r="G535" s="803"/>
      <c r="H535" s="806" t="s">
        <v>154</v>
      </c>
      <c r="I535" s="806"/>
      <c r="J535" s="117" t="s">
        <v>153</v>
      </c>
      <c r="K535" s="117" t="s">
        <v>3</v>
      </c>
      <c r="L535" s="119">
        <v>394.6</v>
      </c>
    </row>
    <row r="536" spans="1:12" s="101" customFormat="1" ht="24" customHeight="1">
      <c r="A536" s="808"/>
      <c r="B536" s="110" t="s">
        <v>77</v>
      </c>
      <c r="C536" s="115" t="s">
        <v>79</v>
      </c>
      <c r="D536" s="115" t="s">
        <v>155</v>
      </c>
      <c r="E536" s="115" t="s">
        <v>156</v>
      </c>
      <c r="F536" s="805"/>
      <c r="G536" s="805"/>
      <c r="H536" s="806" t="s">
        <v>157</v>
      </c>
      <c r="I536" s="806"/>
      <c r="J536" s="803" t="s">
        <v>153</v>
      </c>
      <c r="K536" s="803" t="s">
        <v>3</v>
      </c>
      <c r="L536" s="804">
        <v>159</v>
      </c>
    </row>
    <row r="537" spans="1:12" s="101" customFormat="1" ht="24" customHeight="1">
      <c r="A537" s="808"/>
      <c r="B537" s="117" t="s">
        <v>562</v>
      </c>
      <c r="C537" s="117" t="s">
        <v>561</v>
      </c>
      <c r="D537" s="118">
        <v>43744</v>
      </c>
      <c r="E537" s="117" t="s">
        <v>563</v>
      </c>
      <c r="F537" s="805"/>
      <c r="G537" s="805"/>
      <c r="H537" s="806"/>
      <c r="I537" s="806"/>
      <c r="J537" s="803"/>
      <c r="K537" s="803"/>
      <c r="L537" s="804"/>
    </row>
    <row r="538" spans="1:12" s="101" customFormat="1" ht="24" customHeight="1">
      <c r="A538" s="808">
        <v>99</v>
      </c>
      <c r="B538" s="110" t="s">
        <v>76</v>
      </c>
      <c r="C538" s="115" t="s">
        <v>78</v>
      </c>
      <c r="D538" s="115" t="s">
        <v>146</v>
      </c>
      <c r="E538" s="115" t="s">
        <v>147</v>
      </c>
      <c r="F538" s="809" t="s">
        <v>71</v>
      </c>
      <c r="G538" s="809"/>
      <c r="H538" s="805"/>
      <c r="I538" s="805"/>
      <c r="J538" s="805"/>
      <c r="K538" s="805"/>
      <c r="L538" s="805"/>
    </row>
    <row r="539" spans="1:12" s="101" customFormat="1" ht="26.25" customHeight="1">
      <c r="A539" s="808"/>
      <c r="B539" s="803" t="s">
        <v>564</v>
      </c>
      <c r="C539" s="810" t="s">
        <v>565</v>
      </c>
      <c r="D539" s="807">
        <v>43758</v>
      </c>
      <c r="E539" s="803" t="s">
        <v>444</v>
      </c>
      <c r="F539" s="803" t="s">
        <v>566</v>
      </c>
      <c r="G539" s="803"/>
      <c r="H539" s="806" t="s">
        <v>152</v>
      </c>
      <c r="I539" s="806"/>
      <c r="J539" s="117" t="s">
        <v>153</v>
      </c>
      <c r="K539" s="117" t="s">
        <v>3</v>
      </c>
      <c r="L539" s="119">
        <v>107</v>
      </c>
    </row>
    <row r="540" spans="1:12" s="101" customFormat="1" ht="408.95" customHeight="1">
      <c r="A540" s="808"/>
      <c r="B540" s="803"/>
      <c r="C540" s="810"/>
      <c r="D540" s="807"/>
      <c r="E540" s="803"/>
      <c r="F540" s="803"/>
      <c r="G540" s="803"/>
      <c r="H540" s="806" t="s">
        <v>154</v>
      </c>
      <c r="I540" s="806"/>
      <c r="J540" s="803" t="s">
        <v>153</v>
      </c>
      <c r="K540" s="803" t="s">
        <v>153</v>
      </c>
      <c r="L540" s="804">
        <v>0</v>
      </c>
    </row>
    <row r="541" spans="1:12" s="101" customFormat="1" ht="50.85" customHeight="1">
      <c r="A541" s="808"/>
      <c r="B541" s="803"/>
      <c r="C541" s="810"/>
      <c r="D541" s="807"/>
      <c r="E541" s="803"/>
      <c r="F541" s="803"/>
      <c r="G541" s="803"/>
      <c r="H541" s="806"/>
      <c r="I541" s="806"/>
      <c r="J541" s="803"/>
      <c r="K541" s="803"/>
      <c r="L541" s="804"/>
    </row>
    <row r="542" spans="1:12" s="101" customFormat="1" ht="24" customHeight="1">
      <c r="A542" s="808"/>
      <c r="B542" s="110" t="s">
        <v>77</v>
      </c>
      <c r="C542" s="115" t="s">
        <v>79</v>
      </c>
      <c r="D542" s="115" t="s">
        <v>155</v>
      </c>
      <c r="E542" s="115" t="s">
        <v>156</v>
      </c>
      <c r="F542" s="805"/>
      <c r="G542" s="805"/>
      <c r="H542" s="806" t="s">
        <v>157</v>
      </c>
      <c r="I542" s="806"/>
      <c r="J542" s="803" t="s">
        <v>153</v>
      </c>
      <c r="K542" s="803" t="s">
        <v>3</v>
      </c>
      <c r="L542" s="804">
        <v>164</v>
      </c>
    </row>
    <row r="543" spans="1:12" s="101" customFormat="1" ht="34.5" customHeight="1">
      <c r="A543" s="808"/>
      <c r="B543" s="117" t="s">
        <v>567</v>
      </c>
      <c r="C543" s="117" t="s">
        <v>566</v>
      </c>
      <c r="D543" s="118">
        <v>43762</v>
      </c>
      <c r="E543" s="117" t="s">
        <v>568</v>
      </c>
      <c r="F543" s="805"/>
      <c r="G543" s="805"/>
      <c r="H543" s="806"/>
      <c r="I543" s="806"/>
      <c r="J543" s="803"/>
      <c r="K543" s="803"/>
      <c r="L543" s="804"/>
    </row>
    <row r="544" spans="1:12" s="101" customFormat="1" ht="24" customHeight="1">
      <c r="A544" s="808">
        <v>100</v>
      </c>
      <c r="B544" s="110" t="s">
        <v>76</v>
      </c>
      <c r="C544" s="115" t="s">
        <v>78</v>
      </c>
      <c r="D544" s="115" t="s">
        <v>146</v>
      </c>
      <c r="E544" s="115" t="s">
        <v>147</v>
      </c>
      <c r="F544" s="809" t="s">
        <v>71</v>
      </c>
      <c r="G544" s="809"/>
      <c r="H544" s="805"/>
      <c r="I544" s="805"/>
      <c r="J544" s="805"/>
      <c r="K544" s="805"/>
      <c r="L544" s="805"/>
    </row>
    <row r="545" spans="1:12" s="101" customFormat="1" ht="26.25" customHeight="1">
      <c r="A545" s="808"/>
      <c r="B545" s="803" t="s">
        <v>569</v>
      </c>
      <c r="C545" s="810" t="s">
        <v>570</v>
      </c>
      <c r="D545" s="807">
        <v>43756</v>
      </c>
      <c r="E545" s="803" t="s">
        <v>555</v>
      </c>
      <c r="F545" s="803" t="s">
        <v>571</v>
      </c>
      <c r="G545" s="803"/>
      <c r="H545" s="806" t="s">
        <v>152</v>
      </c>
      <c r="I545" s="806"/>
      <c r="J545" s="117" t="s">
        <v>153</v>
      </c>
      <c r="K545" s="117" t="s">
        <v>153</v>
      </c>
      <c r="L545" s="119">
        <v>0</v>
      </c>
    </row>
    <row r="546" spans="1:12" s="101" customFormat="1" ht="239.25" customHeight="1">
      <c r="A546" s="808"/>
      <c r="B546" s="803"/>
      <c r="C546" s="810"/>
      <c r="D546" s="807"/>
      <c r="E546" s="803"/>
      <c r="F546" s="803"/>
      <c r="G546" s="803"/>
      <c r="H546" s="806" t="s">
        <v>154</v>
      </c>
      <c r="I546" s="806"/>
      <c r="J546" s="117" t="s">
        <v>153</v>
      </c>
      <c r="K546" s="117" t="s">
        <v>153</v>
      </c>
      <c r="L546" s="119">
        <v>0</v>
      </c>
    </row>
    <row r="547" spans="1:12" s="101" customFormat="1" ht="24" customHeight="1">
      <c r="A547" s="808"/>
      <c r="B547" s="110" t="s">
        <v>77</v>
      </c>
      <c r="C547" s="115" t="s">
        <v>79</v>
      </c>
      <c r="D547" s="115" t="s">
        <v>155</v>
      </c>
      <c r="E547" s="115" t="s">
        <v>156</v>
      </c>
      <c r="F547" s="805"/>
      <c r="G547" s="805"/>
      <c r="H547" s="806" t="s">
        <v>157</v>
      </c>
      <c r="I547" s="806"/>
      <c r="J547" s="803" t="s">
        <v>153</v>
      </c>
      <c r="K547" s="803" t="s">
        <v>3</v>
      </c>
      <c r="L547" s="804">
        <v>600</v>
      </c>
    </row>
    <row r="548" spans="1:12" s="101" customFormat="1" ht="24" customHeight="1">
      <c r="A548" s="808"/>
      <c r="B548" s="117" t="s">
        <v>572</v>
      </c>
      <c r="C548" s="117" t="s">
        <v>571</v>
      </c>
      <c r="D548" s="118">
        <v>43762</v>
      </c>
      <c r="E548" s="117" t="s">
        <v>176</v>
      </c>
      <c r="F548" s="805"/>
      <c r="G548" s="805"/>
      <c r="H548" s="806"/>
      <c r="I548" s="806"/>
      <c r="J548" s="803"/>
      <c r="K548" s="803"/>
      <c r="L548" s="804"/>
    </row>
    <row r="549" spans="1:12" s="101" customFormat="1" ht="24" customHeight="1">
      <c r="A549" s="808">
        <v>101</v>
      </c>
      <c r="B549" s="110" t="s">
        <v>76</v>
      </c>
      <c r="C549" s="115" t="s">
        <v>78</v>
      </c>
      <c r="D549" s="115" t="s">
        <v>146</v>
      </c>
      <c r="E549" s="115" t="s">
        <v>147</v>
      </c>
      <c r="F549" s="809" t="s">
        <v>71</v>
      </c>
      <c r="G549" s="809"/>
      <c r="H549" s="805"/>
      <c r="I549" s="805"/>
      <c r="J549" s="805"/>
      <c r="K549" s="805"/>
      <c r="L549" s="805"/>
    </row>
    <row r="550" spans="1:12" s="101" customFormat="1" ht="26.25" customHeight="1">
      <c r="A550" s="808"/>
      <c r="B550" s="803" t="s">
        <v>569</v>
      </c>
      <c r="C550" s="810" t="s">
        <v>573</v>
      </c>
      <c r="D550" s="807">
        <v>43786</v>
      </c>
      <c r="E550" s="803" t="s">
        <v>243</v>
      </c>
      <c r="F550" s="803" t="s">
        <v>574</v>
      </c>
      <c r="G550" s="803"/>
      <c r="H550" s="806" t="s">
        <v>152</v>
      </c>
      <c r="I550" s="806"/>
      <c r="J550" s="117" t="s">
        <v>153</v>
      </c>
      <c r="K550" s="117" t="s">
        <v>3</v>
      </c>
      <c r="L550" s="119">
        <v>600</v>
      </c>
    </row>
    <row r="551" spans="1:12" s="101" customFormat="1" ht="249.75" customHeight="1">
      <c r="A551" s="808"/>
      <c r="B551" s="803"/>
      <c r="C551" s="810"/>
      <c r="D551" s="807"/>
      <c r="E551" s="803"/>
      <c r="F551" s="803"/>
      <c r="G551" s="803"/>
      <c r="H551" s="806" t="s">
        <v>154</v>
      </c>
      <c r="I551" s="806"/>
      <c r="J551" s="117" t="s">
        <v>153</v>
      </c>
      <c r="K551" s="117" t="s">
        <v>3</v>
      </c>
      <c r="L551" s="119">
        <v>243.3</v>
      </c>
    </row>
    <row r="552" spans="1:12" s="101" customFormat="1" ht="24" customHeight="1">
      <c r="A552" s="808"/>
      <c r="B552" s="110" t="s">
        <v>77</v>
      </c>
      <c r="C552" s="115" t="s">
        <v>79</v>
      </c>
      <c r="D552" s="115" t="s">
        <v>155</v>
      </c>
      <c r="E552" s="115" t="s">
        <v>156</v>
      </c>
      <c r="F552" s="805"/>
      <c r="G552" s="805"/>
      <c r="H552" s="806" t="s">
        <v>157</v>
      </c>
      <c r="I552" s="806"/>
      <c r="J552" s="803" t="s">
        <v>153</v>
      </c>
      <c r="K552" s="803" t="s">
        <v>3</v>
      </c>
      <c r="L552" s="804">
        <v>999</v>
      </c>
    </row>
    <row r="553" spans="1:12" s="101" customFormat="1" ht="24" customHeight="1">
      <c r="A553" s="808"/>
      <c r="B553" s="117" t="s">
        <v>572</v>
      </c>
      <c r="C553" s="117" t="s">
        <v>574</v>
      </c>
      <c r="D553" s="118">
        <v>43788</v>
      </c>
      <c r="E553" s="117" t="s">
        <v>207</v>
      </c>
      <c r="F553" s="805"/>
      <c r="G553" s="805"/>
      <c r="H553" s="806"/>
      <c r="I553" s="806"/>
      <c r="J553" s="803"/>
      <c r="K553" s="803"/>
      <c r="L553" s="804"/>
    </row>
    <row r="554" spans="1:12" s="101" customFormat="1" ht="24" customHeight="1">
      <c r="A554" s="808">
        <v>102</v>
      </c>
      <c r="B554" s="110" t="s">
        <v>76</v>
      </c>
      <c r="C554" s="115" t="s">
        <v>78</v>
      </c>
      <c r="D554" s="115" t="s">
        <v>146</v>
      </c>
      <c r="E554" s="115" t="s">
        <v>147</v>
      </c>
      <c r="F554" s="809" t="s">
        <v>71</v>
      </c>
      <c r="G554" s="809"/>
      <c r="H554" s="805"/>
      <c r="I554" s="805"/>
      <c r="J554" s="805"/>
      <c r="K554" s="805"/>
      <c r="L554" s="805"/>
    </row>
    <row r="555" spans="1:12" s="101" customFormat="1" ht="26.25" customHeight="1">
      <c r="A555" s="808"/>
      <c r="B555" s="803" t="s">
        <v>569</v>
      </c>
      <c r="C555" s="810" t="s">
        <v>575</v>
      </c>
      <c r="D555" s="807">
        <v>43788</v>
      </c>
      <c r="E555" s="803" t="s">
        <v>576</v>
      </c>
      <c r="F555" s="803" t="s">
        <v>577</v>
      </c>
      <c r="G555" s="803"/>
      <c r="H555" s="806" t="s">
        <v>152</v>
      </c>
      <c r="I555" s="806"/>
      <c r="J555" s="117" t="s">
        <v>153</v>
      </c>
      <c r="K555" s="117" t="s">
        <v>3</v>
      </c>
      <c r="L555" s="119">
        <v>418</v>
      </c>
    </row>
    <row r="556" spans="1:12" s="101" customFormat="1" ht="228.75" customHeight="1">
      <c r="A556" s="808"/>
      <c r="B556" s="803"/>
      <c r="C556" s="810"/>
      <c r="D556" s="807"/>
      <c r="E556" s="803"/>
      <c r="F556" s="803"/>
      <c r="G556" s="803"/>
      <c r="H556" s="806" t="s">
        <v>154</v>
      </c>
      <c r="I556" s="806"/>
      <c r="J556" s="117" t="s">
        <v>153</v>
      </c>
      <c r="K556" s="117" t="s">
        <v>3</v>
      </c>
      <c r="L556" s="119">
        <v>480.8</v>
      </c>
    </row>
    <row r="557" spans="1:12" s="101" customFormat="1" ht="24" customHeight="1">
      <c r="A557" s="808"/>
      <c r="B557" s="110" t="s">
        <v>77</v>
      </c>
      <c r="C557" s="115" t="s">
        <v>79</v>
      </c>
      <c r="D557" s="115" t="s">
        <v>155</v>
      </c>
      <c r="E557" s="115" t="s">
        <v>156</v>
      </c>
      <c r="F557" s="805"/>
      <c r="G557" s="805"/>
      <c r="H557" s="806" t="s">
        <v>157</v>
      </c>
      <c r="I557" s="806"/>
      <c r="J557" s="803" t="s">
        <v>153</v>
      </c>
      <c r="K557" s="803" t="s">
        <v>3</v>
      </c>
      <c r="L557" s="804">
        <v>290</v>
      </c>
    </row>
    <row r="558" spans="1:12" s="101" customFormat="1" ht="24" customHeight="1">
      <c r="A558" s="808"/>
      <c r="B558" s="117" t="s">
        <v>572</v>
      </c>
      <c r="C558" s="117" t="s">
        <v>577</v>
      </c>
      <c r="D558" s="118">
        <v>43790</v>
      </c>
      <c r="E558" s="117" t="s">
        <v>578</v>
      </c>
      <c r="F558" s="805"/>
      <c r="G558" s="805"/>
      <c r="H558" s="806"/>
      <c r="I558" s="806"/>
      <c r="J558" s="803"/>
      <c r="K558" s="803"/>
      <c r="L558" s="804"/>
    </row>
    <row r="559" spans="1:12" s="101" customFormat="1" ht="24" customHeight="1">
      <c r="A559" s="808">
        <v>103</v>
      </c>
      <c r="B559" s="110" t="s">
        <v>76</v>
      </c>
      <c r="C559" s="115" t="s">
        <v>78</v>
      </c>
      <c r="D559" s="115" t="s">
        <v>146</v>
      </c>
      <c r="E559" s="115" t="s">
        <v>147</v>
      </c>
      <c r="F559" s="809" t="s">
        <v>71</v>
      </c>
      <c r="G559" s="809"/>
      <c r="H559" s="805"/>
      <c r="I559" s="805"/>
      <c r="J559" s="805"/>
      <c r="K559" s="805"/>
      <c r="L559" s="805"/>
    </row>
    <row r="560" spans="1:12" s="101" customFormat="1" ht="26.25" customHeight="1">
      <c r="A560" s="808"/>
      <c r="B560" s="803" t="s">
        <v>569</v>
      </c>
      <c r="C560" s="810" t="s">
        <v>579</v>
      </c>
      <c r="D560" s="807">
        <v>43810</v>
      </c>
      <c r="E560" s="803" t="s">
        <v>580</v>
      </c>
      <c r="F560" s="803" t="s">
        <v>581</v>
      </c>
      <c r="G560" s="803"/>
      <c r="H560" s="806" t="s">
        <v>152</v>
      </c>
      <c r="I560" s="806"/>
      <c r="J560" s="117" t="s">
        <v>153</v>
      </c>
      <c r="K560" s="117" t="s">
        <v>3</v>
      </c>
      <c r="L560" s="119">
        <v>647.03</v>
      </c>
    </row>
    <row r="561" spans="1:12" s="101" customFormat="1" ht="239.25" customHeight="1">
      <c r="A561" s="808"/>
      <c r="B561" s="803"/>
      <c r="C561" s="810"/>
      <c r="D561" s="807"/>
      <c r="E561" s="803"/>
      <c r="F561" s="803"/>
      <c r="G561" s="803"/>
      <c r="H561" s="806" t="s">
        <v>154</v>
      </c>
      <c r="I561" s="806"/>
      <c r="J561" s="117" t="s">
        <v>153</v>
      </c>
      <c r="K561" s="117" t="s">
        <v>3</v>
      </c>
      <c r="L561" s="119">
        <v>2461.71</v>
      </c>
    </row>
    <row r="562" spans="1:12" s="101" customFormat="1" ht="24" customHeight="1">
      <c r="A562" s="808"/>
      <c r="B562" s="110" t="s">
        <v>77</v>
      </c>
      <c r="C562" s="115" t="s">
        <v>79</v>
      </c>
      <c r="D562" s="115" t="s">
        <v>155</v>
      </c>
      <c r="E562" s="115" t="s">
        <v>156</v>
      </c>
      <c r="F562" s="805"/>
      <c r="G562" s="805"/>
      <c r="H562" s="806" t="s">
        <v>157</v>
      </c>
      <c r="I562" s="806"/>
      <c r="J562" s="803" t="s">
        <v>153</v>
      </c>
      <c r="K562" s="803" t="s">
        <v>153</v>
      </c>
      <c r="L562" s="804">
        <v>0</v>
      </c>
    </row>
    <row r="563" spans="1:12" s="101" customFormat="1" ht="24" customHeight="1">
      <c r="A563" s="808"/>
      <c r="B563" s="117" t="s">
        <v>572</v>
      </c>
      <c r="C563" s="117" t="s">
        <v>581</v>
      </c>
      <c r="D563" s="118">
        <v>43813</v>
      </c>
      <c r="E563" s="117" t="s">
        <v>582</v>
      </c>
      <c r="F563" s="805"/>
      <c r="G563" s="805"/>
      <c r="H563" s="806"/>
      <c r="I563" s="806"/>
      <c r="J563" s="803"/>
      <c r="K563" s="803"/>
      <c r="L563" s="804"/>
    </row>
    <row r="564" spans="1:12" s="101" customFormat="1" ht="24" customHeight="1">
      <c r="A564" s="808">
        <v>104</v>
      </c>
      <c r="B564" s="110" t="s">
        <v>76</v>
      </c>
      <c r="C564" s="115" t="s">
        <v>78</v>
      </c>
      <c r="D564" s="115" t="s">
        <v>146</v>
      </c>
      <c r="E564" s="115" t="s">
        <v>147</v>
      </c>
      <c r="F564" s="809" t="s">
        <v>71</v>
      </c>
      <c r="G564" s="809"/>
      <c r="H564" s="805"/>
      <c r="I564" s="805"/>
      <c r="J564" s="805"/>
      <c r="K564" s="805"/>
      <c r="L564" s="805"/>
    </row>
    <row r="565" spans="1:12" s="101" customFormat="1" ht="26.25" customHeight="1">
      <c r="A565" s="808"/>
      <c r="B565" s="803" t="s">
        <v>569</v>
      </c>
      <c r="C565" s="810" t="s">
        <v>583</v>
      </c>
      <c r="D565" s="807">
        <v>43843</v>
      </c>
      <c r="E565" s="803" t="s">
        <v>354</v>
      </c>
      <c r="F565" s="803" t="s">
        <v>584</v>
      </c>
      <c r="G565" s="803"/>
      <c r="H565" s="806" t="s">
        <v>152</v>
      </c>
      <c r="I565" s="806"/>
      <c r="J565" s="117" t="s">
        <v>153</v>
      </c>
      <c r="K565" s="117" t="s">
        <v>3</v>
      </c>
      <c r="L565" s="119">
        <v>348.66</v>
      </c>
    </row>
    <row r="566" spans="1:12" s="101" customFormat="1" ht="408.95" customHeight="1">
      <c r="A566" s="808"/>
      <c r="B566" s="803"/>
      <c r="C566" s="810"/>
      <c r="D566" s="807"/>
      <c r="E566" s="803"/>
      <c r="F566" s="803"/>
      <c r="G566" s="803"/>
      <c r="H566" s="806" t="s">
        <v>154</v>
      </c>
      <c r="I566" s="806"/>
      <c r="J566" s="803" t="s">
        <v>153</v>
      </c>
      <c r="K566" s="803" t="s">
        <v>3</v>
      </c>
      <c r="L566" s="804">
        <v>451.6</v>
      </c>
    </row>
    <row r="567" spans="1:12" s="101" customFormat="1" ht="19.350000000000001" customHeight="1">
      <c r="A567" s="808"/>
      <c r="B567" s="803"/>
      <c r="C567" s="810"/>
      <c r="D567" s="807"/>
      <c r="E567" s="803"/>
      <c r="F567" s="803"/>
      <c r="G567" s="803"/>
      <c r="H567" s="806"/>
      <c r="I567" s="806"/>
      <c r="J567" s="803"/>
      <c r="K567" s="803"/>
      <c r="L567" s="804"/>
    </row>
    <row r="568" spans="1:12" s="101" customFormat="1" ht="24" customHeight="1">
      <c r="A568" s="808"/>
      <c r="B568" s="110" t="s">
        <v>77</v>
      </c>
      <c r="C568" s="115" t="s">
        <v>79</v>
      </c>
      <c r="D568" s="115" t="s">
        <v>155</v>
      </c>
      <c r="E568" s="115" t="s">
        <v>156</v>
      </c>
      <c r="F568" s="805"/>
      <c r="G568" s="805"/>
      <c r="H568" s="806" t="s">
        <v>157</v>
      </c>
      <c r="I568" s="806"/>
      <c r="J568" s="803" t="s">
        <v>153</v>
      </c>
      <c r="K568" s="803" t="s">
        <v>3</v>
      </c>
      <c r="L568" s="804">
        <v>425</v>
      </c>
    </row>
    <row r="569" spans="1:12" s="101" customFormat="1" ht="24" customHeight="1">
      <c r="A569" s="808"/>
      <c r="B569" s="117" t="s">
        <v>572</v>
      </c>
      <c r="C569" s="117" t="s">
        <v>584</v>
      </c>
      <c r="D569" s="118">
        <v>43845</v>
      </c>
      <c r="E569" s="117" t="s">
        <v>283</v>
      </c>
      <c r="F569" s="805"/>
      <c r="G569" s="805"/>
      <c r="H569" s="806"/>
      <c r="I569" s="806"/>
      <c r="J569" s="803"/>
      <c r="K569" s="803"/>
      <c r="L569" s="804"/>
    </row>
    <row r="570" spans="1:12" s="101" customFormat="1" ht="24" customHeight="1">
      <c r="A570" s="808">
        <v>105</v>
      </c>
      <c r="B570" s="110" t="s">
        <v>76</v>
      </c>
      <c r="C570" s="115" t="s">
        <v>78</v>
      </c>
      <c r="D570" s="115" t="s">
        <v>146</v>
      </c>
      <c r="E570" s="115" t="s">
        <v>147</v>
      </c>
      <c r="F570" s="809" t="s">
        <v>71</v>
      </c>
      <c r="G570" s="809"/>
      <c r="H570" s="805"/>
      <c r="I570" s="805"/>
      <c r="J570" s="805"/>
      <c r="K570" s="805"/>
      <c r="L570" s="805"/>
    </row>
    <row r="571" spans="1:12" s="101" customFormat="1" ht="26.25" customHeight="1">
      <c r="A571" s="808"/>
      <c r="B571" s="803" t="s">
        <v>585</v>
      </c>
      <c r="C571" s="810" t="s">
        <v>586</v>
      </c>
      <c r="D571" s="807">
        <v>43739</v>
      </c>
      <c r="E571" s="803" t="s">
        <v>587</v>
      </c>
      <c r="F571" s="803" t="s">
        <v>588</v>
      </c>
      <c r="G571" s="803"/>
      <c r="H571" s="806" t="s">
        <v>152</v>
      </c>
      <c r="I571" s="806"/>
      <c r="J571" s="117" t="s">
        <v>153</v>
      </c>
      <c r="K571" s="117" t="s">
        <v>3</v>
      </c>
      <c r="L571" s="119">
        <v>319.18</v>
      </c>
    </row>
    <row r="572" spans="1:12" s="101" customFormat="1" ht="165.75" customHeight="1">
      <c r="A572" s="808"/>
      <c r="B572" s="803"/>
      <c r="C572" s="810"/>
      <c r="D572" s="807"/>
      <c r="E572" s="803"/>
      <c r="F572" s="803"/>
      <c r="G572" s="803"/>
      <c r="H572" s="806" t="s">
        <v>154</v>
      </c>
      <c r="I572" s="806"/>
      <c r="J572" s="117" t="s">
        <v>153</v>
      </c>
      <c r="K572" s="117" t="s">
        <v>153</v>
      </c>
      <c r="L572" s="119">
        <v>0</v>
      </c>
    </row>
    <row r="573" spans="1:12" s="101" customFormat="1" ht="24" customHeight="1">
      <c r="A573" s="808"/>
      <c r="B573" s="110" t="s">
        <v>77</v>
      </c>
      <c r="C573" s="115" t="s">
        <v>79</v>
      </c>
      <c r="D573" s="115" t="s">
        <v>155</v>
      </c>
      <c r="E573" s="115" t="s">
        <v>156</v>
      </c>
      <c r="F573" s="805"/>
      <c r="G573" s="805"/>
      <c r="H573" s="806" t="s">
        <v>157</v>
      </c>
      <c r="I573" s="806"/>
      <c r="J573" s="803" t="s">
        <v>153</v>
      </c>
      <c r="K573" s="803" t="s">
        <v>153</v>
      </c>
      <c r="L573" s="804">
        <v>0</v>
      </c>
    </row>
    <row r="574" spans="1:12" s="101" customFormat="1" ht="34.5" customHeight="1">
      <c r="A574" s="808"/>
      <c r="B574" s="117" t="s">
        <v>303</v>
      </c>
      <c r="C574" s="117" t="s">
        <v>588</v>
      </c>
      <c r="D574" s="118">
        <v>43741</v>
      </c>
      <c r="E574" s="117" t="s">
        <v>438</v>
      </c>
      <c r="F574" s="805"/>
      <c r="G574" s="805"/>
      <c r="H574" s="806"/>
      <c r="I574" s="806"/>
      <c r="J574" s="803"/>
      <c r="K574" s="803"/>
      <c r="L574" s="804"/>
    </row>
    <row r="575" spans="1:12" s="101" customFormat="1" ht="24" customHeight="1">
      <c r="A575" s="808">
        <v>106</v>
      </c>
      <c r="B575" s="110" t="s">
        <v>76</v>
      </c>
      <c r="C575" s="115" t="s">
        <v>78</v>
      </c>
      <c r="D575" s="115" t="s">
        <v>146</v>
      </c>
      <c r="E575" s="115" t="s">
        <v>147</v>
      </c>
      <c r="F575" s="809" t="s">
        <v>71</v>
      </c>
      <c r="G575" s="809"/>
      <c r="H575" s="805"/>
      <c r="I575" s="805"/>
      <c r="J575" s="805"/>
      <c r="K575" s="805"/>
      <c r="L575" s="805"/>
    </row>
    <row r="576" spans="1:12" s="101" customFormat="1" ht="26.25" customHeight="1">
      <c r="A576" s="808"/>
      <c r="B576" s="803" t="s">
        <v>589</v>
      </c>
      <c r="C576" s="810" t="s">
        <v>590</v>
      </c>
      <c r="D576" s="807">
        <v>43773</v>
      </c>
      <c r="E576" s="803" t="s">
        <v>591</v>
      </c>
      <c r="F576" s="803" t="s">
        <v>592</v>
      </c>
      <c r="G576" s="803"/>
      <c r="H576" s="806" t="s">
        <v>152</v>
      </c>
      <c r="I576" s="806"/>
      <c r="J576" s="117" t="s">
        <v>153</v>
      </c>
      <c r="K576" s="117" t="s">
        <v>3</v>
      </c>
      <c r="L576" s="119">
        <v>482</v>
      </c>
    </row>
    <row r="577" spans="1:12" s="101" customFormat="1" ht="408.95" customHeight="1">
      <c r="A577" s="808"/>
      <c r="B577" s="803"/>
      <c r="C577" s="810"/>
      <c r="D577" s="807"/>
      <c r="E577" s="803"/>
      <c r="F577" s="803"/>
      <c r="G577" s="803"/>
      <c r="H577" s="806" t="s">
        <v>154</v>
      </c>
      <c r="I577" s="806"/>
      <c r="J577" s="803" t="s">
        <v>153</v>
      </c>
      <c r="K577" s="803" t="s">
        <v>3</v>
      </c>
      <c r="L577" s="804">
        <v>500</v>
      </c>
    </row>
    <row r="578" spans="1:12" s="101" customFormat="1" ht="145.35" customHeight="1">
      <c r="A578" s="808"/>
      <c r="B578" s="803"/>
      <c r="C578" s="810"/>
      <c r="D578" s="807"/>
      <c r="E578" s="803"/>
      <c r="F578" s="803"/>
      <c r="G578" s="803"/>
      <c r="H578" s="806"/>
      <c r="I578" s="806"/>
      <c r="J578" s="803"/>
      <c r="K578" s="803"/>
      <c r="L578" s="804"/>
    </row>
    <row r="579" spans="1:12" s="101" customFormat="1" ht="24" customHeight="1">
      <c r="A579" s="808"/>
      <c r="B579" s="110" t="s">
        <v>77</v>
      </c>
      <c r="C579" s="115" t="s">
        <v>79</v>
      </c>
      <c r="D579" s="115" t="s">
        <v>155</v>
      </c>
      <c r="E579" s="115" t="s">
        <v>156</v>
      </c>
      <c r="F579" s="805"/>
      <c r="G579" s="805"/>
      <c r="H579" s="806" t="s">
        <v>157</v>
      </c>
      <c r="I579" s="806"/>
      <c r="J579" s="803" t="s">
        <v>153</v>
      </c>
      <c r="K579" s="803" t="s">
        <v>3</v>
      </c>
      <c r="L579" s="804">
        <v>200</v>
      </c>
    </row>
    <row r="580" spans="1:12" s="101" customFormat="1" ht="24" customHeight="1">
      <c r="A580" s="808"/>
      <c r="B580" s="117" t="s">
        <v>158</v>
      </c>
      <c r="C580" s="117" t="s">
        <v>592</v>
      </c>
      <c r="D580" s="118">
        <v>43778</v>
      </c>
      <c r="E580" s="117" t="s">
        <v>593</v>
      </c>
      <c r="F580" s="805"/>
      <c r="G580" s="805"/>
      <c r="H580" s="806"/>
      <c r="I580" s="806"/>
      <c r="J580" s="803"/>
      <c r="K580" s="803"/>
      <c r="L580" s="804"/>
    </row>
    <row r="581" spans="1:12" s="101" customFormat="1" ht="24" customHeight="1">
      <c r="A581" s="808">
        <v>107</v>
      </c>
      <c r="B581" s="110" t="s">
        <v>76</v>
      </c>
      <c r="C581" s="115" t="s">
        <v>78</v>
      </c>
      <c r="D581" s="115" t="s">
        <v>146</v>
      </c>
      <c r="E581" s="115" t="s">
        <v>147</v>
      </c>
      <c r="F581" s="809" t="s">
        <v>71</v>
      </c>
      <c r="G581" s="809"/>
      <c r="H581" s="805"/>
      <c r="I581" s="805"/>
      <c r="J581" s="805"/>
      <c r="K581" s="805"/>
      <c r="L581" s="805"/>
    </row>
    <row r="582" spans="1:12" s="101" customFormat="1" ht="26.25" customHeight="1">
      <c r="A582" s="808"/>
      <c r="B582" s="803" t="s">
        <v>589</v>
      </c>
      <c r="C582" s="810" t="s">
        <v>594</v>
      </c>
      <c r="D582" s="807">
        <v>43856</v>
      </c>
      <c r="E582" s="803" t="s">
        <v>591</v>
      </c>
      <c r="F582" s="803" t="s">
        <v>595</v>
      </c>
      <c r="G582" s="803"/>
      <c r="H582" s="806" t="s">
        <v>152</v>
      </c>
      <c r="I582" s="806"/>
      <c r="J582" s="117" t="s">
        <v>153</v>
      </c>
      <c r="K582" s="117" t="s">
        <v>3</v>
      </c>
      <c r="L582" s="119">
        <v>340</v>
      </c>
    </row>
    <row r="583" spans="1:12" s="101" customFormat="1" ht="312.75" customHeight="1">
      <c r="A583" s="808"/>
      <c r="B583" s="803"/>
      <c r="C583" s="810"/>
      <c r="D583" s="807"/>
      <c r="E583" s="803"/>
      <c r="F583" s="803"/>
      <c r="G583" s="803"/>
      <c r="H583" s="806" t="s">
        <v>154</v>
      </c>
      <c r="I583" s="806"/>
      <c r="J583" s="117" t="s">
        <v>153</v>
      </c>
      <c r="K583" s="117" t="s">
        <v>3</v>
      </c>
      <c r="L583" s="119">
        <v>473</v>
      </c>
    </row>
    <row r="584" spans="1:12" s="101" customFormat="1" ht="24" customHeight="1">
      <c r="A584" s="808"/>
      <c r="B584" s="110" t="s">
        <v>77</v>
      </c>
      <c r="C584" s="115" t="s">
        <v>79</v>
      </c>
      <c r="D584" s="115" t="s">
        <v>155</v>
      </c>
      <c r="E584" s="115" t="s">
        <v>156</v>
      </c>
      <c r="F584" s="805"/>
      <c r="G584" s="805"/>
      <c r="H584" s="806" t="s">
        <v>157</v>
      </c>
      <c r="I584" s="806"/>
      <c r="J584" s="803" t="s">
        <v>153</v>
      </c>
      <c r="K584" s="803" t="s">
        <v>3</v>
      </c>
      <c r="L584" s="804">
        <v>144.9</v>
      </c>
    </row>
    <row r="585" spans="1:12" s="101" customFormat="1" ht="24" customHeight="1">
      <c r="A585" s="808"/>
      <c r="B585" s="117" t="s">
        <v>158</v>
      </c>
      <c r="C585" s="117" t="s">
        <v>595</v>
      </c>
      <c r="D585" s="118">
        <v>43859</v>
      </c>
      <c r="E585" s="117" t="s">
        <v>313</v>
      </c>
      <c r="F585" s="805"/>
      <c r="G585" s="805"/>
      <c r="H585" s="806"/>
      <c r="I585" s="806"/>
      <c r="J585" s="803"/>
      <c r="K585" s="803"/>
      <c r="L585" s="804"/>
    </row>
    <row r="586" spans="1:12" s="101" customFormat="1" ht="24" customHeight="1">
      <c r="A586" s="808">
        <v>108</v>
      </c>
      <c r="B586" s="110" t="s">
        <v>76</v>
      </c>
      <c r="C586" s="115" t="s">
        <v>78</v>
      </c>
      <c r="D586" s="115" t="s">
        <v>146</v>
      </c>
      <c r="E586" s="115" t="s">
        <v>147</v>
      </c>
      <c r="F586" s="809" t="s">
        <v>71</v>
      </c>
      <c r="G586" s="809"/>
      <c r="H586" s="805"/>
      <c r="I586" s="805"/>
      <c r="J586" s="805"/>
      <c r="K586" s="805"/>
      <c r="L586" s="805"/>
    </row>
    <row r="587" spans="1:12" s="101" customFormat="1" ht="26.25" customHeight="1">
      <c r="A587" s="808"/>
      <c r="B587" s="803" t="s">
        <v>589</v>
      </c>
      <c r="C587" s="810" t="s">
        <v>596</v>
      </c>
      <c r="D587" s="807">
        <v>43885</v>
      </c>
      <c r="E587" s="803" t="s">
        <v>591</v>
      </c>
      <c r="F587" s="803" t="s">
        <v>597</v>
      </c>
      <c r="G587" s="803"/>
      <c r="H587" s="806" t="s">
        <v>152</v>
      </c>
      <c r="I587" s="806"/>
      <c r="J587" s="117" t="s">
        <v>153</v>
      </c>
      <c r="K587" s="117" t="s">
        <v>3</v>
      </c>
      <c r="L587" s="119">
        <v>371</v>
      </c>
    </row>
    <row r="588" spans="1:12" s="101" customFormat="1" ht="386.25" customHeight="1">
      <c r="A588" s="808"/>
      <c r="B588" s="803"/>
      <c r="C588" s="810"/>
      <c r="D588" s="807"/>
      <c r="E588" s="803"/>
      <c r="F588" s="803"/>
      <c r="G588" s="803"/>
      <c r="H588" s="806" t="s">
        <v>154</v>
      </c>
      <c r="I588" s="806"/>
      <c r="J588" s="117" t="s">
        <v>153</v>
      </c>
      <c r="K588" s="117" t="s">
        <v>3</v>
      </c>
      <c r="L588" s="119">
        <v>700</v>
      </c>
    </row>
    <row r="589" spans="1:12" s="101" customFormat="1" ht="24" customHeight="1">
      <c r="A589" s="808"/>
      <c r="B589" s="110" t="s">
        <v>77</v>
      </c>
      <c r="C589" s="115" t="s">
        <v>79</v>
      </c>
      <c r="D589" s="115" t="s">
        <v>155</v>
      </c>
      <c r="E589" s="115" t="s">
        <v>156</v>
      </c>
      <c r="F589" s="805"/>
      <c r="G589" s="805"/>
      <c r="H589" s="806" t="s">
        <v>157</v>
      </c>
      <c r="I589" s="806"/>
      <c r="J589" s="803" t="s">
        <v>153</v>
      </c>
      <c r="K589" s="803" t="s">
        <v>3</v>
      </c>
      <c r="L589" s="804">
        <v>125</v>
      </c>
    </row>
    <row r="590" spans="1:12" s="101" customFormat="1" ht="24" customHeight="1">
      <c r="A590" s="808"/>
      <c r="B590" s="117" t="s">
        <v>158</v>
      </c>
      <c r="C590" s="117" t="s">
        <v>597</v>
      </c>
      <c r="D590" s="118">
        <v>43888</v>
      </c>
      <c r="E590" s="117" t="s">
        <v>598</v>
      </c>
      <c r="F590" s="805"/>
      <c r="G590" s="805"/>
      <c r="H590" s="806"/>
      <c r="I590" s="806"/>
      <c r="J590" s="803"/>
      <c r="K590" s="803"/>
      <c r="L590" s="804"/>
    </row>
    <row r="591" spans="1:12" s="101" customFormat="1" ht="24" customHeight="1">
      <c r="A591" s="808">
        <v>109</v>
      </c>
      <c r="B591" s="110" t="s">
        <v>76</v>
      </c>
      <c r="C591" s="115" t="s">
        <v>78</v>
      </c>
      <c r="D591" s="115" t="s">
        <v>146</v>
      </c>
      <c r="E591" s="115" t="s">
        <v>147</v>
      </c>
      <c r="F591" s="809" t="s">
        <v>71</v>
      </c>
      <c r="G591" s="809"/>
      <c r="H591" s="805"/>
      <c r="I591" s="805"/>
      <c r="J591" s="805"/>
      <c r="K591" s="805"/>
      <c r="L591" s="805"/>
    </row>
    <row r="592" spans="1:12" s="101" customFormat="1" ht="26.25" customHeight="1">
      <c r="A592" s="808"/>
      <c r="B592" s="803" t="s">
        <v>599</v>
      </c>
      <c r="C592" s="810" t="s">
        <v>600</v>
      </c>
      <c r="D592" s="807">
        <v>43748</v>
      </c>
      <c r="E592" s="803" t="s">
        <v>205</v>
      </c>
      <c r="F592" s="803" t="s">
        <v>601</v>
      </c>
      <c r="G592" s="803"/>
      <c r="H592" s="806" t="s">
        <v>152</v>
      </c>
      <c r="I592" s="806"/>
      <c r="J592" s="117" t="s">
        <v>153</v>
      </c>
      <c r="K592" s="117" t="s">
        <v>3</v>
      </c>
      <c r="L592" s="119">
        <v>590.48</v>
      </c>
    </row>
    <row r="593" spans="1:12" s="101" customFormat="1" ht="312.75" customHeight="1">
      <c r="A593" s="808"/>
      <c r="B593" s="803"/>
      <c r="C593" s="810"/>
      <c r="D593" s="807"/>
      <c r="E593" s="803"/>
      <c r="F593" s="803"/>
      <c r="G593" s="803"/>
      <c r="H593" s="806" t="s">
        <v>154</v>
      </c>
      <c r="I593" s="806"/>
      <c r="J593" s="117" t="s">
        <v>153</v>
      </c>
      <c r="K593" s="117" t="s">
        <v>3</v>
      </c>
      <c r="L593" s="119">
        <v>279.60000000000002</v>
      </c>
    </row>
    <row r="594" spans="1:12" s="101" customFormat="1" ht="24" customHeight="1">
      <c r="A594" s="808"/>
      <c r="B594" s="110" t="s">
        <v>77</v>
      </c>
      <c r="C594" s="115" t="s">
        <v>79</v>
      </c>
      <c r="D594" s="115" t="s">
        <v>155</v>
      </c>
      <c r="E594" s="115" t="s">
        <v>156</v>
      </c>
      <c r="F594" s="805"/>
      <c r="G594" s="805"/>
      <c r="H594" s="806" t="s">
        <v>157</v>
      </c>
      <c r="I594" s="806"/>
      <c r="J594" s="803" t="s">
        <v>153</v>
      </c>
      <c r="K594" s="803" t="s">
        <v>3</v>
      </c>
      <c r="L594" s="804">
        <v>40</v>
      </c>
    </row>
    <row r="595" spans="1:12" s="101" customFormat="1" ht="24" customHeight="1">
      <c r="A595" s="808"/>
      <c r="B595" s="117" t="s">
        <v>181</v>
      </c>
      <c r="C595" s="117" t="s">
        <v>601</v>
      </c>
      <c r="D595" s="118">
        <v>43750</v>
      </c>
      <c r="E595" s="117" t="s">
        <v>602</v>
      </c>
      <c r="F595" s="805"/>
      <c r="G595" s="805"/>
      <c r="H595" s="806"/>
      <c r="I595" s="806"/>
      <c r="J595" s="803"/>
      <c r="K595" s="803"/>
      <c r="L595" s="804"/>
    </row>
    <row r="596" spans="1:12" s="101" customFormat="1" ht="24" customHeight="1">
      <c r="A596" s="808">
        <v>110</v>
      </c>
      <c r="B596" s="110" t="s">
        <v>76</v>
      </c>
      <c r="C596" s="115" t="s">
        <v>78</v>
      </c>
      <c r="D596" s="115" t="s">
        <v>146</v>
      </c>
      <c r="E596" s="115" t="s">
        <v>147</v>
      </c>
      <c r="F596" s="809" t="s">
        <v>71</v>
      </c>
      <c r="G596" s="809"/>
      <c r="H596" s="805"/>
      <c r="I596" s="805"/>
      <c r="J596" s="805"/>
      <c r="K596" s="805"/>
      <c r="L596" s="805"/>
    </row>
    <row r="597" spans="1:12" s="101" customFormat="1" ht="26.25" customHeight="1">
      <c r="A597" s="808"/>
      <c r="B597" s="803" t="s">
        <v>603</v>
      </c>
      <c r="C597" s="810" t="s">
        <v>604</v>
      </c>
      <c r="D597" s="807">
        <v>43747</v>
      </c>
      <c r="E597" s="803" t="s">
        <v>605</v>
      </c>
      <c r="F597" s="803" t="s">
        <v>606</v>
      </c>
      <c r="G597" s="803"/>
      <c r="H597" s="806" t="s">
        <v>152</v>
      </c>
      <c r="I597" s="806"/>
      <c r="J597" s="117" t="s">
        <v>153</v>
      </c>
      <c r="K597" s="117" t="s">
        <v>3</v>
      </c>
      <c r="L597" s="119">
        <v>400</v>
      </c>
    </row>
    <row r="598" spans="1:12" s="101" customFormat="1" ht="407.25" customHeight="1">
      <c r="A598" s="808"/>
      <c r="B598" s="803"/>
      <c r="C598" s="810"/>
      <c r="D598" s="807"/>
      <c r="E598" s="803"/>
      <c r="F598" s="803"/>
      <c r="G598" s="803"/>
      <c r="H598" s="806" t="s">
        <v>154</v>
      </c>
      <c r="I598" s="806"/>
      <c r="J598" s="117" t="s">
        <v>153</v>
      </c>
      <c r="K598" s="117" t="s">
        <v>3</v>
      </c>
      <c r="L598" s="119">
        <v>600</v>
      </c>
    </row>
    <row r="599" spans="1:12" s="101" customFormat="1" ht="24" customHeight="1">
      <c r="A599" s="808"/>
      <c r="B599" s="110" t="s">
        <v>77</v>
      </c>
      <c r="C599" s="115" t="s">
        <v>79</v>
      </c>
      <c r="D599" s="115" t="s">
        <v>155</v>
      </c>
      <c r="E599" s="115" t="s">
        <v>156</v>
      </c>
      <c r="F599" s="805"/>
      <c r="G599" s="805"/>
      <c r="H599" s="806" t="s">
        <v>157</v>
      </c>
      <c r="I599" s="806"/>
      <c r="J599" s="803" t="s">
        <v>153</v>
      </c>
      <c r="K599" s="803" t="s">
        <v>3</v>
      </c>
      <c r="L599" s="804">
        <v>300</v>
      </c>
    </row>
    <row r="600" spans="1:12" s="101" customFormat="1" ht="24" customHeight="1">
      <c r="A600" s="808"/>
      <c r="B600" s="117" t="s">
        <v>240</v>
      </c>
      <c r="C600" s="117" t="s">
        <v>606</v>
      </c>
      <c r="D600" s="118">
        <v>43749</v>
      </c>
      <c r="E600" s="117" t="s">
        <v>607</v>
      </c>
      <c r="F600" s="805"/>
      <c r="G600" s="805"/>
      <c r="H600" s="806"/>
      <c r="I600" s="806"/>
      <c r="J600" s="803"/>
      <c r="K600" s="803"/>
      <c r="L600" s="804"/>
    </row>
    <row r="601" spans="1:12" s="101" customFormat="1" ht="24" customHeight="1">
      <c r="A601" s="808">
        <v>111</v>
      </c>
      <c r="B601" s="110" t="s">
        <v>76</v>
      </c>
      <c r="C601" s="115" t="s">
        <v>78</v>
      </c>
      <c r="D601" s="115" t="s">
        <v>146</v>
      </c>
      <c r="E601" s="115" t="s">
        <v>147</v>
      </c>
      <c r="F601" s="809" t="s">
        <v>71</v>
      </c>
      <c r="G601" s="809"/>
      <c r="H601" s="805"/>
      <c r="I601" s="805"/>
      <c r="J601" s="805"/>
      <c r="K601" s="805"/>
      <c r="L601" s="805"/>
    </row>
    <row r="602" spans="1:12" s="101" customFormat="1" ht="26.25" customHeight="1">
      <c r="A602" s="808"/>
      <c r="B602" s="803" t="s">
        <v>608</v>
      </c>
      <c r="C602" s="810" t="s">
        <v>609</v>
      </c>
      <c r="D602" s="807">
        <v>43845</v>
      </c>
      <c r="E602" s="803" t="s">
        <v>234</v>
      </c>
      <c r="F602" s="803" t="s">
        <v>610</v>
      </c>
      <c r="G602" s="803"/>
      <c r="H602" s="806" t="s">
        <v>152</v>
      </c>
      <c r="I602" s="806"/>
      <c r="J602" s="117" t="s">
        <v>153</v>
      </c>
      <c r="K602" s="117" t="s">
        <v>3</v>
      </c>
      <c r="L602" s="119">
        <v>401</v>
      </c>
    </row>
    <row r="603" spans="1:12" s="101" customFormat="1" ht="249.75" customHeight="1">
      <c r="A603" s="808"/>
      <c r="B603" s="803"/>
      <c r="C603" s="810"/>
      <c r="D603" s="807"/>
      <c r="E603" s="803"/>
      <c r="F603" s="803"/>
      <c r="G603" s="803"/>
      <c r="H603" s="806" t="s">
        <v>154</v>
      </c>
      <c r="I603" s="806"/>
      <c r="J603" s="117" t="s">
        <v>153</v>
      </c>
      <c r="K603" s="117" t="s">
        <v>3</v>
      </c>
      <c r="L603" s="119">
        <v>152</v>
      </c>
    </row>
    <row r="604" spans="1:12" s="101" customFormat="1" ht="24" customHeight="1">
      <c r="A604" s="808"/>
      <c r="B604" s="110" t="s">
        <v>77</v>
      </c>
      <c r="C604" s="115" t="s">
        <v>79</v>
      </c>
      <c r="D604" s="115" t="s">
        <v>155</v>
      </c>
      <c r="E604" s="115" t="s">
        <v>156</v>
      </c>
      <c r="F604" s="805"/>
      <c r="G604" s="805"/>
      <c r="H604" s="806" t="s">
        <v>157</v>
      </c>
      <c r="I604" s="806"/>
      <c r="J604" s="803" t="s">
        <v>153</v>
      </c>
      <c r="K604" s="803" t="s">
        <v>3</v>
      </c>
      <c r="L604" s="804">
        <v>24.44</v>
      </c>
    </row>
    <row r="605" spans="1:12" s="101" customFormat="1" ht="24" customHeight="1">
      <c r="A605" s="808"/>
      <c r="B605" s="117" t="s">
        <v>193</v>
      </c>
      <c r="C605" s="117" t="s">
        <v>610</v>
      </c>
      <c r="D605" s="118">
        <v>43847</v>
      </c>
      <c r="E605" s="117" t="s">
        <v>611</v>
      </c>
      <c r="F605" s="805"/>
      <c r="G605" s="805"/>
      <c r="H605" s="806"/>
      <c r="I605" s="806"/>
      <c r="J605" s="803"/>
      <c r="K605" s="803"/>
      <c r="L605" s="804"/>
    </row>
    <row r="606" spans="1:12" s="101" customFormat="1" ht="24" customHeight="1">
      <c r="A606" s="808">
        <v>112</v>
      </c>
      <c r="B606" s="110" t="s">
        <v>76</v>
      </c>
      <c r="C606" s="115" t="s">
        <v>78</v>
      </c>
      <c r="D606" s="115" t="s">
        <v>146</v>
      </c>
      <c r="E606" s="115" t="s">
        <v>147</v>
      </c>
      <c r="F606" s="809" t="s">
        <v>71</v>
      </c>
      <c r="G606" s="809"/>
      <c r="H606" s="805"/>
      <c r="I606" s="805"/>
      <c r="J606" s="805"/>
      <c r="K606" s="805"/>
      <c r="L606" s="805"/>
    </row>
    <row r="607" spans="1:12" s="101" customFormat="1" ht="26.25" customHeight="1">
      <c r="A607" s="808"/>
      <c r="B607" s="803" t="s">
        <v>612</v>
      </c>
      <c r="C607" s="810" t="s">
        <v>613</v>
      </c>
      <c r="D607" s="807">
        <v>43774</v>
      </c>
      <c r="E607" s="803" t="s">
        <v>614</v>
      </c>
      <c r="F607" s="803" t="s">
        <v>615</v>
      </c>
      <c r="G607" s="803"/>
      <c r="H607" s="806" t="s">
        <v>152</v>
      </c>
      <c r="I607" s="806"/>
      <c r="J607" s="117" t="s">
        <v>153</v>
      </c>
      <c r="K607" s="117" t="s">
        <v>3</v>
      </c>
      <c r="L607" s="119">
        <v>661.5</v>
      </c>
    </row>
    <row r="608" spans="1:12" s="101" customFormat="1" ht="123.75" customHeight="1">
      <c r="A608" s="808"/>
      <c r="B608" s="803"/>
      <c r="C608" s="810"/>
      <c r="D608" s="807"/>
      <c r="E608" s="803"/>
      <c r="F608" s="803"/>
      <c r="G608" s="803"/>
      <c r="H608" s="806" t="s">
        <v>154</v>
      </c>
      <c r="I608" s="806"/>
      <c r="J608" s="117" t="s">
        <v>153</v>
      </c>
      <c r="K608" s="117" t="s">
        <v>3</v>
      </c>
      <c r="L608" s="119">
        <v>374.46</v>
      </c>
    </row>
    <row r="609" spans="1:12" s="101" customFormat="1" ht="24" customHeight="1">
      <c r="A609" s="808"/>
      <c r="B609" s="110" t="s">
        <v>77</v>
      </c>
      <c r="C609" s="115" t="s">
        <v>79</v>
      </c>
      <c r="D609" s="115" t="s">
        <v>155</v>
      </c>
      <c r="E609" s="115" t="s">
        <v>156</v>
      </c>
      <c r="F609" s="805"/>
      <c r="G609" s="805"/>
      <c r="H609" s="806" t="s">
        <v>157</v>
      </c>
      <c r="I609" s="806"/>
      <c r="J609" s="803" t="s">
        <v>153</v>
      </c>
      <c r="K609" s="803" t="s">
        <v>3</v>
      </c>
      <c r="L609" s="804">
        <v>1160</v>
      </c>
    </row>
    <row r="610" spans="1:12" s="101" customFormat="1" ht="34.5" customHeight="1">
      <c r="A610" s="808"/>
      <c r="B610" s="117" t="s">
        <v>303</v>
      </c>
      <c r="C610" s="117" t="s">
        <v>615</v>
      </c>
      <c r="D610" s="118">
        <v>43777</v>
      </c>
      <c r="E610" s="117" t="s">
        <v>616</v>
      </c>
      <c r="F610" s="805"/>
      <c r="G610" s="805"/>
      <c r="H610" s="806"/>
      <c r="I610" s="806"/>
      <c r="J610" s="803"/>
      <c r="K610" s="803"/>
      <c r="L610" s="804"/>
    </row>
    <row r="611" spans="1:12" s="101" customFormat="1" ht="24" customHeight="1">
      <c r="A611" s="808">
        <v>113</v>
      </c>
      <c r="B611" s="110" t="s">
        <v>76</v>
      </c>
      <c r="C611" s="115" t="s">
        <v>78</v>
      </c>
      <c r="D611" s="115" t="s">
        <v>146</v>
      </c>
      <c r="E611" s="115" t="s">
        <v>147</v>
      </c>
      <c r="F611" s="809" t="s">
        <v>71</v>
      </c>
      <c r="G611" s="809"/>
      <c r="H611" s="805"/>
      <c r="I611" s="805"/>
      <c r="J611" s="805"/>
      <c r="K611" s="805"/>
      <c r="L611" s="805"/>
    </row>
    <row r="612" spans="1:12" s="101" customFormat="1" ht="26.25" customHeight="1">
      <c r="A612" s="808"/>
      <c r="B612" s="803" t="s">
        <v>612</v>
      </c>
      <c r="C612" s="810" t="s">
        <v>617</v>
      </c>
      <c r="D612" s="807">
        <v>43793</v>
      </c>
      <c r="E612" s="803" t="s">
        <v>197</v>
      </c>
      <c r="F612" s="803" t="s">
        <v>618</v>
      </c>
      <c r="G612" s="803"/>
      <c r="H612" s="806" t="s">
        <v>152</v>
      </c>
      <c r="I612" s="806"/>
      <c r="J612" s="117" t="s">
        <v>153</v>
      </c>
      <c r="K612" s="117" t="s">
        <v>3</v>
      </c>
      <c r="L612" s="119">
        <v>666</v>
      </c>
    </row>
    <row r="613" spans="1:12" s="101" customFormat="1" ht="239.25" customHeight="1">
      <c r="A613" s="808"/>
      <c r="B613" s="803"/>
      <c r="C613" s="810"/>
      <c r="D613" s="807"/>
      <c r="E613" s="803"/>
      <c r="F613" s="803"/>
      <c r="G613" s="803"/>
      <c r="H613" s="806" t="s">
        <v>154</v>
      </c>
      <c r="I613" s="806"/>
      <c r="J613" s="117" t="s">
        <v>153</v>
      </c>
      <c r="K613" s="117" t="s">
        <v>3</v>
      </c>
      <c r="L613" s="119">
        <v>2568.77</v>
      </c>
    </row>
    <row r="614" spans="1:12" s="101" customFormat="1" ht="24" customHeight="1">
      <c r="A614" s="808"/>
      <c r="B614" s="110" t="s">
        <v>77</v>
      </c>
      <c r="C614" s="115" t="s">
        <v>79</v>
      </c>
      <c r="D614" s="115" t="s">
        <v>155</v>
      </c>
      <c r="E614" s="115" t="s">
        <v>156</v>
      </c>
      <c r="F614" s="805"/>
      <c r="G614" s="805"/>
      <c r="H614" s="806" t="s">
        <v>157</v>
      </c>
      <c r="I614" s="806"/>
      <c r="J614" s="803" t="s">
        <v>153</v>
      </c>
      <c r="K614" s="803" t="s">
        <v>153</v>
      </c>
      <c r="L614" s="804">
        <v>0</v>
      </c>
    </row>
    <row r="615" spans="1:12" s="101" customFormat="1" ht="34.5" customHeight="1">
      <c r="A615" s="808"/>
      <c r="B615" s="117" t="s">
        <v>303</v>
      </c>
      <c r="C615" s="117" t="s">
        <v>618</v>
      </c>
      <c r="D615" s="118">
        <v>43797</v>
      </c>
      <c r="E615" s="117" t="s">
        <v>619</v>
      </c>
      <c r="F615" s="805"/>
      <c r="G615" s="805"/>
      <c r="H615" s="806"/>
      <c r="I615" s="806"/>
      <c r="J615" s="803"/>
      <c r="K615" s="803"/>
      <c r="L615" s="804"/>
    </row>
    <row r="616" spans="1:12" s="101" customFormat="1" ht="24" customHeight="1">
      <c r="A616" s="808">
        <v>114</v>
      </c>
      <c r="B616" s="110" t="s">
        <v>76</v>
      </c>
      <c r="C616" s="115" t="s">
        <v>78</v>
      </c>
      <c r="D616" s="115" t="s">
        <v>146</v>
      </c>
      <c r="E616" s="115" t="s">
        <v>147</v>
      </c>
      <c r="F616" s="809" t="s">
        <v>71</v>
      </c>
      <c r="G616" s="809"/>
      <c r="H616" s="805"/>
      <c r="I616" s="805"/>
      <c r="J616" s="805"/>
      <c r="K616" s="805"/>
      <c r="L616" s="805"/>
    </row>
    <row r="617" spans="1:12" s="101" customFormat="1" ht="26.25" customHeight="1">
      <c r="A617" s="808"/>
      <c r="B617" s="803" t="s">
        <v>620</v>
      </c>
      <c r="C617" s="810" t="s">
        <v>621</v>
      </c>
      <c r="D617" s="807">
        <v>43780</v>
      </c>
      <c r="E617" s="803" t="s">
        <v>550</v>
      </c>
      <c r="F617" s="803" t="s">
        <v>622</v>
      </c>
      <c r="G617" s="803"/>
      <c r="H617" s="806" t="s">
        <v>152</v>
      </c>
      <c r="I617" s="806"/>
      <c r="J617" s="117" t="s">
        <v>153</v>
      </c>
      <c r="K617" s="117" t="s">
        <v>3</v>
      </c>
      <c r="L617" s="119">
        <v>992</v>
      </c>
    </row>
    <row r="618" spans="1:12" s="101" customFormat="1" ht="408.95" customHeight="1">
      <c r="A618" s="808"/>
      <c r="B618" s="803"/>
      <c r="C618" s="810"/>
      <c r="D618" s="807"/>
      <c r="E618" s="803"/>
      <c r="F618" s="803"/>
      <c r="G618" s="803"/>
      <c r="H618" s="806" t="s">
        <v>154</v>
      </c>
      <c r="I618" s="806"/>
      <c r="J618" s="803" t="s">
        <v>153</v>
      </c>
      <c r="K618" s="803" t="s">
        <v>3</v>
      </c>
      <c r="L618" s="804">
        <v>7047.04</v>
      </c>
    </row>
    <row r="619" spans="1:12" s="101" customFormat="1" ht="113.85" customHeight="1">
      <c r="A619" s="808"/>
      <c r="B619" s="803"/>
      <c r="C619" s="810"/>
      <c r="D619" s="807"/>
      <c r="E619" s="803"/>
      <c r="F619" s="803"/>
      <c r="G619" s="803"/>
      <c r="H619" s="806"/>
      <c r="I619" s="806"/>
      <c r="J619" s="803"/>
      <c r="K619" s="803"/>
      <c r="L619" s="804"/>
    </row>
    <row r="620" spans="1:12" s="101" customFormat="1" ht="24" customHeight="1">
      <c r="A620" s="808"/>
      <c r="B620" s="110" t="s">
        <v>77</v>
      </c>
      <c r="C620" s="115" t="s">
        <v>79</v>
      </c>
      <c r="D620" s="115" t="s">
        <v>155</v>
      </c>
      <c r="E620" s="115" t="s">
        <v>156</v>
      </c>
      <c r="F620" s="805"/>
      <c r="G620" s="805"/>
      <c r="H620" s="806" t="s">
        <v>157</v>
      </c>
      <c r="I620" s="806"/>
      <c r="J620" s="803" t="s">
        <v>153</v>
      </c>
      <c r="K620" s="803" t="s">
        <v>153</v>
      </c>
      <c r="L620" s="804">
        <v>0</v>
      </c>
    </row>
    <row r="621" spans="1:12" s="101" customFormat="1" ht="24" customHeight="1">
      <c r="A621" s="808"/>
      <c r="B621" s="117" t="s">
        <v>562</v>
      </c>
      <c r="C621" s="117" t="s">
        <v>622</v>
      </c>
      <c r="D621" s="118">
        <v>43785</v>
      </c>
      <c r="E621" s="117" t="s">
        <v>623</v>
      </c>
      <c r="F621" s="805"/>
      <c r="G621" s="805"/>
      <c r="H621" s="806"/>
      <c r="I621" s="806"/>
      <c r="J621" s="803"/>
      <c r="K621" s="803"/>
      <c r="L621" s="804"/>
    </row>
    <row r="622" spans="1:12" s="101" customFormat="1" ht="24" customHeight="1">
      <c r="A622" s="808">
        <v>115</v>
      </c>
      <c r="B622" s="110" t="s">
        <v>76</v>
      </c>
      <c r="C622" s="115" t="s">
        <v>78</v>
      </c>
      <c r="D622" s="115" t="s">
        <v>146</v>
      </c>
      <c r="E622" s="115" t="s">
        <v>147</v>
      </c>
      <c r="F622" s="809" t="s">
        <v>71</v>
      </c>
      <c r="G622" s="809"/>
      <c r="H622" s="805"/>
      <c r="I622" s="805"/>
      <c r="J622" s="805"/>
      <c r="K622" s="805"/>
      <c r="L622" s="805"/>
    </row>
    <row r="623" spans="1:12" s="101" customFormat="1" ht="26.25" customHeight="1">
      <c r="A623" s="808"/>
      <c r="B623" s="803" t="s">
        <v>620</v>
      </c>
      <c r="C623" s="810" t="s">
        <v>624</v>
      </c>
      <c r="D623" s="807">
        <v>43794</v>
      </c>
      <c r="E623" s="803" t="s">
        <v>625</v>
      </c>
      <c r="F623" s="803" t="s">
        <v>626</v>
      </c>
      <c r="G623" s="803"/>
      <c r="H623" s="806" t="s">
        <v>152</v>
      </c>
      <c r="I623" s="806"/>
      <c r="J623" s="117" t="s">
        <v>153</v>
      </c>
      <c r="K623" s="117" t="s">
        <v>3</v>
      </c>
      <c r="L623" s="119">
        <v>22.5</v>
      </c>
    </row>
    <row r="624" spans="1:12" s="101" customFormat="1" ht="375.75" customHeight="1">
      <c r="A624" s="808"/>
      <c r="B624" s="803"/>
      <c r="C624" s="810"/>
      <c r="D624" s="807"/>
      <c r="E624" s="803"/>
      <c r="F624" s="803"/>
      <c r="G624" s="803"/>
      <c r="H624" s="806" t="s">
        <v>154</v>
      </c>
      <c r="I624" s="806"/>
      <c r="J624" s="117" t="s">
        <v>153</v>
      </c>
      <c r="K624" s="117" t="s">
        <v>3</v>
      </c>
      <c r="L624" s="119">
        <v>250</v>
      </c>
    </row>
    <row r="625" spans="1:12" s="101" customFormat="1" ht="24" customHeight="1">
      <c r="A625" s="808"/>
      <c r="B625" s="110" t="s">
        <v>77</v>
      </c>
      <c r="C625" s="115" t="s">
        <v>79</v>
      </c>
      <c r="D625" s="115" t="s">
        <v>155</v>
      </c>
      <c r="E625" s="115" t="s">
        <v>156</v>
      </c>
      <c r="F625" s="805"/>
      <c r="G625" s="805"/>
      <c r="H625" s="806" t="s">
        <v>157</v>
      </c>
      <c r="I625" s="806"/>
      <c r="J625" s="803" t="s">
        <v>153</v>
      </c>
      <c r="K625" s="803" t="s">
        <v>153</v>
      </c>
      <c r="L625" s="804">
        <v>0</v>
      </c>
    </row>
    <row r="626" spans="1:12" s="101" customFormat="1" ht="34.5" customHeight="1">
      <c r="A626" s="808"/>
      <c r="B626" s="117" t="s">
        <v>562</v>
      </c>
      <c r="C626" s="117" t="s">
        <v>626</v>
      </c>
      <c r="D626" s="118">
        <v>43794</v>
      </c>
      <c r="E626" s="117" t="s">
        <v>627</v>
      </c>
      <c r="F626" s="805"/>
      <c r="G626" s="805"/>
      <c r="H626" s="806"/>
      <c r="I626" s="806"/>
      <c r="J626" s="803"/>
      <c r="K626" s="803"/>
      <c r="L626" s="804"/>
    </row>
    <row r="627" spans="1:12" s="101" customFormat="1" ht="24" customHeight="1">
      <c r="A627" s="808">
        <v>116</v>
      </c>
      <c r="B627" s="110" t="s">
        <v>76</v>
      </c>
      <c r="C627" s="115" t="s">
        <v>78</v>
      </c>
      <c r="D627" s="115" t="s">
        <v>146</v>
      </c>
      <c r="E627" s="115" t="s">
        <v>147</v>
      </c>
      <c r="F627" s="809" t="s">
        <v>71</v>
      </c>
      <c r="G627" s="809"/>
      <c r="H627" s="805"/>
      <c r="I627" s="805"/>
      <c r="J627" s="805"/>
      <c r="K627" s="805"/>
      <c r="L627" s="805"/>
    </row>
    <row r="628" spans="1:12" s="101" customFormat="1" ht="26.25" customHeight="1">
      <c r="A628" s="808"/>
      <c r="B628" s="803" t="s">
        <v>620</v>
      </c>
      <c r="C628" s="810" t="s">
        <v>628</v>
      </c>
      <c r="D628" s="807">
        <v>43888</v>
      </c>
      <c r="E628" s="803" t="s">
        <v>629</v>
      </c>
      <c r="F628" s="803" t="s">
        <v>630</v>
      </c>
      <c r="G628" s="803"/>
      <c r="H628" s="806" t="s">
        <v>152</v>
      </c>
      <c r="I628" s="806"/>
      <c r="J628" s="117" t="s">
        <v>153</v>
      </c>
      <c r="K628" s="117" t="s">
        <v>3</v>
      </c>
      <c r="L628" s="119">
        <v>406</v>
      </c>
    </row>
    <row r="629" spans="1:12" s="101" customFormat="1" ht="239.25" customHeight="1">
      <c r="A629" s="808"/>
      <c r="B629" s="803"/>
      <c r="C629" s="810"/>
      <c r="D629" s="807"/>
      <c r="E629" s="803"/>
      <c r="F629" s="803"/>
      <c r="G629" s="803"/>
      <c r="H629" s="806" t="s">
        <v>154</v>
      </c>
      <c r="I629" s="806"/>
      <c r="J629" s="117" t="s">
        <v>153</v>
      </c>
      <c r="K629" s="117" t="s">
        <v>3</v>
      </c>
      <c r="L629" s="119">
        <v>800</v>
      </c>
    </row>
    <row r="630" spans="1:12" s="101" customFormat="1" ht="24" customHeight="1">
      <c r="A630" s="808"/>
      <c r="B630" s="110" t="s">
        <v>77</v>
      </c>
      <c r="C630" s="115" t="s">
        <v>79</v>
      </c>
      <c r="D630" s="115" t="s">
        <v>155</v>
      </c>
      <c r="E630" s="115" t="s">
        <v>156</v>
      </c>
      <c r="F630" s="805"/>
      <c r="G630" s="805"/>
      <c r="H630" s="806" t="s">
        <v>157</v>
      </c>
      <c r="I630" s="806"/>
      <c r="J630" s="803" t="s">
        <v>153</v>
      </c>
      <c r="K630" s="803" t="s">
        <v>3</v>
      </c>
      <c r="L630" s="804">
        <v>500</v>
      </c>
    </row>
    <row r="631" spans="1:12" s="101" customFormat="1" ht="24" customHeight="1">
      <c r="A631" s="808"/>
      <c r="B631" s="117" t="s">
        <v>562</v>
      </c>
      <c r="C631" s="117" t="s">
        <v>630</v>
      </c>
      <c r="D631" s="118">
        <v>43890</v>
      </c>
      <c r="E631" s="117" t="s">
        <v>631</v>
      </c>
      <c r="F631" s="805"/>
      <c r="G631" s="805"/>
      <c r="H631" s="806"/>
      <c r="I631" s="806"/>
      <c r="J631" s="803"/>
      <c r="K631" s="803"/>
      <c r="L631" s="804"/>
    </row>
    <row r="632" spans="1:12" s="101" customFormat="1" ht="24" customHeight="1">
      <c r="A632" s="808">
        <v>117</v>
      </c>
      <c r="B632" s="110" t="s">
        <v>76</v>
      </c>
      <c r="C632" s="115" t="s">
        <v>78</v>
      </c>
      <c r="D632" s="115" t="s">
        <v>146</v>
      </c>
      <c r="E632" s="115" t="s">
        <v>147</v>
      </c>
      <c r="F632" s="809" t="s">
        <v>71</v>
      </c>
      <c r="G632" s="809"/>
      <c r="H632" s="805"/>
      <c r="I632" s="805"/>
      <c r="J632" s="805"/>
      <c r="K632" s="805"/>
      <c r="L632" s="805"/>
    </row>
    <row r="633" spans="1:12" s="101" customFormat="1" ht="26.25" customHeight="1">
      <c r="A633" s="808"/>
      <c r="B633" s="803" t="s">
        <v>632</v>
      </c>
      <c r="C633" s="810" t="s">
        <v>633</v>
      </c>
      <c r="D633" s="807">
        <v>43787</v>
      </c>
      <c r="E633" s="803" t="s">
        <v>634</v>
      </c>
      <c r="F633" s="803" t="s">
        <v>635</v>
      </c>
      <c r="G633" s="803"/>
      <c r="H633" s="806" t="s">
        <v>152</v>
      </c>
      <c r="I633" s="806"/>
      <c r="J633" s="117" t="s">
        <v>153</v>
      </c>
      <c r="K633" s="117" t="s">
        <v>3</v>
      </c>
      <c r="L633" s="119">
        <v>494.7</v>
      </c>
    </row>
    <row r="634" spans="1:12" s="101" customFormat="1" ht="407.25" customHeight="1">
      <c r="A634" s="808"/>
      <c r="B634" s="803"/>
      <c r="C634" s="810"/>
      <c r="D634" s="807"/>
      <c r="E634" s="803"/>
      <c r="F634" s="803"/>
      <c r="G634" s="803"/>
      <c r="H634" s="806" t="s">
        <v>154</v>
      </c>
      <c r="I634" s="806"/>
      <c r="J634" s="117" t="s">
        <v>153</v>
      </c>
      <c r="K634" s="117" t="s">
        <v>3</v>
      </c>
      <c r="L634" s="119">
        <v>876.05</v>
      </c>
    </row>
    <row r="635" spans="1:12" s="101" customFormat="1" ht="24" customHeight="1">
      <c r="A635" s="808"/>
      <c r="B635" s="110" t="s">
        <v>77</v>
      </c>
      <c r="C635" s="115" t="s">
        <v>79</v>
      </c>
      <c r="D635" s="115" t="s">
        <v>155</v>
      </c>
      <c r="E635" s="115" t="s">
        <v>156</v>
      </c>
      <c r="F635" s="805"/>
      <c r="G635" s="805"/>
      <c r="H635" s="806" t="s">
        <v>157</v>
      </c>
      <c r="I635" s="806"/>
      <c r="J635" s="803" t="s">
        <v>153</v>
      </c>
      <c r="K635" s="803" t="s">
        <v>3</v>
      </c>
      <c r="L635" s="804">
        <v>150</v>
      </c>
    </row>
    <row r="636" spans="1:12" s="101" customFormat="1" ht="45" customHeight="1">
      <c r="A636" s="808"/>
      <c r="B636" s="117" t="s">
        <v>636</v>
      </c>
      <c r="C636" s="117" t="s">
        <v>635</v>
      </c>
      <c r="D636" s="118">
        <v>43794</v>
      </c>
      <c r="E636" s="117" t="s">
        <v>637</v>
      </c>
      <c r="F636" s="805"/>
      <c r="G636" s="805"/>
      <c r="H636" s="806"/>
      <c r="I636" s="806"/>
      <c r="J636" s="803"/>
      <c r="K636" s="803"/>
      <c r="L636" s="804"/>
    </row>
    <row r="637" spans="1:12" s="101" customFormat="1" ht="24" customHeight="1">
      <c r="A637" s="808">
        <v>118</v>
      </c>
      <c r="B637" s="110" t="s">
        <v>76</v>
      </c>
      <c r="C637" s="115" t="s">
        <v>78</v>
      </c>
      <c r="D637" s="115" t="s">
        <v>146</v>
      </c>
      <c r="E637" s="115" t="s">
        <v>147</v>
      </c>
      <c r="F637" s="809" t="s">
        <v>71</v>
      </c>
      <c r="G637" s="809"/>
      <c r="H637" s="805"/>
      <c r="I637" s="805"/>
      <c r="J637" s="805"/>
      <c r="K637" s="805"/>
      <c r="L637" s="805"/>
    </row>
    <row r="638" spans="1:12" s="101" customFormat="1" ht="26.25" customHeight="1">
      <c r="A638" s="808"/>
      <c r="B638" s="803" t="s">
        <v>632</v>
      </c>
      <c r="C638" s="810" t="s">
        <v>638</v>
      </c>
      <c r="D638" s="807">
        <v>43838</v>
      </c>
      <c r="E638" s="803" t="s">
        <v>639</v>
      </c>
      <c r="F638" s="803" t="s">
        <v>640</v>
      </c>
      <c r="G638" s="803"/>
      <c r="H638" s="806" t="s">
        <v>152</v>
      </c>
      <c r="I638" s="806"/>
      <c r="J638" s="117" t="s">
        <v>153</v>
      </c>
      <c r="K638" s="117" t="s">
        <v>3</v>
      </c>
      <c r="L638" s="119">
        <v>701</v>
      </c>
    </row>
    <row r="639" spans="1:12" s="101" customFormat="1" ht="408.95" customHeight="1">
      <c r="A639" s="808"/>
      <c r="B639" s="803"/>
      <c r="C639" s="810"/>
      <c r="D639" s="807"/>
      <c r="E639" s="803"/>
      <c r="F639" s="803"/>
      <c r="G639" s="803"/>
      <c r="H639" s="806" t="s">
        <v>154</v>
      </c>
      <c r="I639" s="806"/>
      <c r="J639" s="803" t="s">
        <v>153</v>
      </c>
      <c r="K639" s="803" t="s">
        <v>3</v>
      </c>
      <c r="L639" s="804">
        <v>361.37</v>
      </c>
    </row>
    <row r="640" spans="1:12" s="101" customFormat="1" ht="19.350000000000001" customHeight="1">
      <c r="A640" s="808"/>
      <c r="B640" s="803"/>
      <c r="C640" s="810"/>
      <c r="D640" s="807"/>
      <c r="E640" s="803"/>
      <c r="F640" s="803"/>
      <c r="G640" s="803"/>
      <c r="H640" s="806"/>
      <c r="I640" s="806"/>
      <c r="J640" s="803"/>
      <c r="K640" s="803"/>
      <c r="L640" s="804"/>
    </row>
    <row r="641" spans="1:12" s="101" customFormat="1" ht="24" customHeight="1">
      <c r="A641" s="808"/>
      <c r="B641" s="110" t="s">
        <v>77</v>
      </c>
      <c r="C641" s="115" t="s">
        <v>79</v>
      </c>
      <c r="D641" s="115" t="s">
        <v>155</v>
      </c>
      <c r="E641" s="115" t="s">
        <v>156</v>
      </c>
      <c r="F641" s="805"/>
      <c r="G641" s="805"/>
      <c r="H641" s="806" t="s">
        <v>157</v>
      </c>
      <c r="I641" s="806"/>
      <c r="J641" s="803" t="s">
        <v>153</v>
      </c>
      <c r="K641" s="803" t="s">
        <v>153</v>
      </c>
      <c r="L641" s="804">
        <v>0</v>
      </c>
    </row>
    <row r="642" spans="1:12" s="101" customFormat="1" ht="45" customHeight="1">
      <c r="A642" s="808"/>
      <c r="B642" s="117" t="s">
        <v>636</v>
      </c>
      <c r="C642" s="117" t="s">
        <v>640</v>
      </c>
      <c r="D642" s="118">
        <v>43840</v>
      </c>
      <c r="E642" s="117" t="s">
        <v>641</v>
      </c>
      <c r="F642" s="805"/>
      <c r="G642" s="805"/>
      <c r="H642" s="806"/>
      <c r="I642" s="806"/>
      <c r="J642" s="803"/>
      <c r="K642" s="803"/>
      <c r="L642" s="804"/>
    </row>
    <row r="643" spans="1:12" s="101" customFormat="1" ht="24" customHeight="1">
      <c r="A643" s="808">
        <v>119</v>
      </c>
      <c r="B643" s="110" t="s">
        <v>76</v>
      </c>
      <c r="C643" s="115" t="s">
        <v>78</v>
      </c>
      <c r="D643" s="115" t="s">
        <v>146</v>
      </c>
      <c r="E643" s="115" t="s">
        <v>147</v>
      </c>
      <c r="F643" s="809" t="s">
        <v>71</v>
      </c>
      <c r="G643" s="809"/>
      <c r="H643" s="805"/>
      <c r="I643" s="805"/>
      <c r="J643" s="805"/>
      <c r="K643" s="805"/>
      <c r="L643" s="805"/>
    </row>
    <row r="644" spans="1:12" s="101" customFormat="1" ht="26.25" customHeight="1">
      <c r="A644" s="808"/>
      <c r="B644" s="803" t="s">
        <v>642</v>
      </c>
      <c r="C644" s="810" t="s">
        <v>643</v>
      </c>
      <c r="D644" s="807">
        <v>43844</v>
      </c>
      <c r="E644" s="803" t="s">
        <v>644</v>
      </c>
      <c r="F644" s="803" t="s">
        <v>645</v>
      </c>
      <c r="G644" s="803"/>
      <c r="H644" s="806" t="s">
        <v>152</v>
      </c>
      <c r="I644" s="806"/>
      <c r="J644" s="117" t="s">
        <v>3</v>
      </c>
      <c r="K644" s="117" t="s">
        <v>153</v>
      </c>
      <c r="L644" s="119">
        <v>859</v>
      </c>
    </row>
    <row r="645" spans="1:12" s="101" customFormat="1" ht="408.95" customHeight="1">
      <c r="A645" s="808"/>
      <c r="B645" s="803"/>
      <c r="C645" s="810"/>
      <c r="D645" s="807"/>
      <c r="E645" s="803"/>
      <c r="F645" s="803"/>
      <c r="G645" s="803"/>
      <c r="H645" s="806" t="s">
        <v>154</v>
      </c>
      <c r="I645" s="806"/>
      <c r="J645" s="803" t="s">
        <v>153</v>
      </c>
      <c r="K645" s="803" t="s">
        <v>153</v>
      </c>
      <c r="L645" s="804">
        <v>0</v>
      </c>
    </row>
    <row r="646" spans="1:12" s="101" customFormat="1" ht="239.85" customHeight="1">
      <c r="A646" s="808"/>
      <c r="B646" s="803"/>
      <c r="C646" s="810"/>
      <c r="D646" s="807"/>
      <c r="E646" s="803"/>
      <c r="F646" s="803"/>
      <c r="G646" s="803"/>
      <c r="H646" s="806"/>
      <c r="I646" s="806"/>
      <c r="J646" s="803"/>
      <c r="K646" s="803"/>
      <c r="L646" s="804"/>
    </row>
    <row r="647" spans="1:12" s="101" customFormat="1" ht="24" customHeight="1">
      <c r="A647" s="808"/>
      <c r="B647" s="110" t="s">
        <v>77</v>
      </c>
      <c r="C647" s="115" t="s">
        <v>79</v>
      </c>
      <c r="D647" s="115" t="s">
        <v>155</v>
      </c>
      <c r="E647" s="115" t="s">
        <v>156</v>
      </c>
      <c r="F647" s="805"/>
      <c r="G647" s="805"/>
      <c r="H647" s="806" t="s">
        <v>157</v>
      </c>
      <c r="I647" s="806"/>
      <c r="J647" s="803" t="s">
        <v>3</v>
      </c>
      <c r="K647" s="803" t="s">
        <v>153</v>
      </c>
      <c r="L647" s="804">
        <v>138.76</v>
      </c>
    </row>
    <row r="648" spans="1:12" s="101" customFormat="1" ht="24" customHeight="1">
      <c r="A648" s="808"/>
      <c r="B648" s="117" t="s">
        <v>153</v>
      </c>
      <c r="C648" s="117" t="s">
        <v>645</v>
      </c>
      <c r="D648" s="118">
        <v>43848</v>
      </c>
      <c r="E648" s="117" t="s">
        <v>646</v>
      </c>
      <c r="F648" s="805"/>
      <c r="G648" s="805"/>
      <c r="H648" s="806"/>
      <c r="I648" s="806"/>
      <c r="J648" s="803"/>
      <c r="K648" s="803"/>
      <c r="L648" s="804"/>
    </row>
    <row r="649" spans="1:12" s="101" customFormat="1" ht="24" customHeight="1">
      <c r="A649" s="808">
        <v>120</v>
      </c>
      <c r="B649" s="110" t="s">
        <v>76</v>
      </c>
      <c r="C649" s="115" t="s">
        <v>78</v>
      </c>
      <c r="D649" s="115" t="s">
        <v>146</v>
      </c>
      <c r="E649" s="115" t="s">
        <v>147</v>
      </c>
      <c r="F649" s="809" t="s">
        <v>71</v>
      </c>
      <c r="G649" s="809"/>
      <c r="H649" s="805"/>
      <c r="I649" s="805"/>
      <c r="J649" s="805"/>
      <c r="K649" s="805"/>
      <c r="L649" s="805"/>
    </row>
    <row r="650" spans="1:12" s="101" customFormat="1" ht="26.25" customHeight="1">
      <c r="A650" s="808"/>
      <c r="B650" s="803" t="s">
        <v>647</v>
      </c>
      <c r="C650" s="810" t="s">
        <v>648</v>
      </c>
      <c r="D650" s="807">
        <v>43804</v>
      </c>
      <c r="E650" s="803" t="s">
        <v>228</v>
      </c>
      <c r="F650" s="803" t="s">
        <v>649</v>
      </c>
      <c r="G650" s="803"/>
      <c r="H650" s="806" t="s">
        <v>152</v>
      </c>
      <c r="I650" s="806"/>
      <c r="J650" s="117" t="s">
        <v>153</v>
      </c>
      <c r="K650" s="117" t="s">
        <v>3</v>
      </c>
      <c r="L650" s="119">
        <v>1345</v>
      </c>
    </row>
    <row r="651" spans="1:12" s="101" customFormat="1" ht="249.75" customHeight="1">
      <c r="A651" s="808"/>
      <c r="B651" s="803"/>
      <c r="C651" s="810"/>
      <c r="D651" s="807"/>
      <c r="E651" s="803"/>
      <c r="F651" s="803"/>
      <c r="G651" s="803"/>
      <c r="H651" s="806" t="s">
        <v>154</v>
      </c>
      <c r="I651" s="806"/>
      <c r="J651" s="117" t="s">
        <v>153</v>
      </c>
      <c r="K651" s="117" t="s">
        <v>3</v>
      </c>
      <c r="L651" s="119">
        <v>387.95</v>
      </c>
    </row>
    <row r="652" spans="1:12" s="101" customFormat="1" ht="24" customHeight="1">
      <c r="A652" s="808"/>
      <c r="B652" s="110" t="s">
        <v>77</v>
      </c>
      <c r="C652" s="115" t="s">
        <v>79</v>
      </c>
      <c r="D652" s="115" t="s">
        <v>155</v>
      </c>
      <c r="E652" s="115" t="s">
        <v>156</v>
      </c>
      <c r="F652" s="805"/>
      <c r="G652" s="805"/>
      <c r="H652" s="806" t="s">
        <v>157</v>
      </c>
      <c r="I652" s="806"/>
      <c r="J652" s="803" t="s">
        <v>153</v>
      </c>
      <c r="K652" s="803" t="s">
        <v>3</v>
      </c>
      <c r="L652" s="804">
        <v>795</v>
      </c>
    </row>
    <row r="653" spans="1:12" s="101" customFormat="1" ht="34.5" customHeight="1">
      <c r="A653" s="808"/>
      <c r="B653" s="117" t="s">
        <v>650</v>
      </c>
      <c r="C653" s="117" t="s">
        <v>649</v>
      </c>
      <c r="D653" s="118">
        <v>43809</v>
      </c>
      <c r="E653" s="117" t="s">
        <v>651</v>
      </c>
      <c r="F653" s="805"/>
      <c r="G653" s="805"/>
      <c r="H653" s="806"/>
      <c r="I653" s="806"/>
      <c r="J653" s="803"/>
      <c r="K653" s="803"/>
      <c r="L653" s="804"/>
    </row>
    <row r="654" spans="1:12" s="101" customFormat="1" ht="24" customHeight="1">
      <c r="A654" s="808">
        <v>121</v>
      </c>
      <c r="B654" s="110" t="s">
        <v>76</v>
      </c>
      <c r="C654" s="115" t="s">
        <v>78</v>
      </c>
      <c r="D654" s="115" t="s">
        <v>146</v>
      </c>
      <c r="E654" s="115" t="s">
        <v>147</v>
      </c>
      <c r="F654" s="809" t="s">
        <v>71</v>
      </c>
      <c r="G654" s="809"/>
      <c r="H654" s="805"/>
      <c r="I654" s="805"/>
      <c r="J654" s="805"/>
      <c r="K654" s="805"/>
      <c r="L654" s="805"/>
    </row>
    <row r="655" spans="1:12" s="101" customFormat="1" ht="26.25" customHeight="1">
      <c r="A655" s="808"/>
      <c r="B655" s="803" t="s">
        <v>652</v>
      </c>
      <c r="C655" s="803" t="s">
        <v>653</v>
      </c>
      <c r="D655" s="807">
        <v>43892</v>
      </c>
      <c r="E655" s="803" t="s">
        <v>654</v>
      </c>
      <c r="F655" s="803" t="s">
        <v>655</v>
      </c>
      <c r="G655" s="803"/>
      <c r="H655" s="806" t="s">
        <v>152</v>
      </c>
      <c r="I655" s="806"/>
      <c r="J655" s="117" t="s">
        <v>153</v>
      </c>
      <c r="K655" s="117" t="s">
        <v>153</v>
      </c>
      <c r="L655" s="119">
        <v>0</v>
      </c>
    </row>
    <row r="656" spans="1:12" s="101" customFormat="1" ht="81.75" customHeight="1">
      <c r="A656" s="808"/>
      <c r="B656" s="803"/>
      <c r="C656" s="803"/>
      <c r="D656" s="807"/>
      <c r="E656" s="803"/>
      <c r="F656" s="803"/>
      <c r="G656" s="803"/>
      <c r="H656" s="806" t="s">
        <v>154</v>
      </c>
      <c r="I656" s="806"/>
      <c r="J656" s="117" t="s">
        <v>153</v>
      </c>
      <c r="K656" s="117" t="s">
        <v>3</v>
      </c>
      <c r="L656" s="119">
        <v>930</v>
      </c>
    </row>
    <row r="657" spans="1:12" s="101" customFormat="1" ht="24" customHeight="1">
      <c r="A657" s="808"/>
      <c r="B657" s="110" t="s">
        <v>77</v>
      </c>
      <c r="C657" s="115" t="s">
        <v>79</v>
      </c>
      <c r="D657" s="115" t="s">
        <v>155</v>
      </c>
      <c r="E657" s="115" t="s">
        <v>156</v>
      </c>
      <c r="F657" s="805"/>
      <c r="G657" s="805"/>
      <c r="H657" s="806" t="s">
        <v>157</v>
      </c>
      <c r="I657" s="806"/>
      <c r="J657" s="803" t="s">
        <v>153</v>
      </c>
      <c r="K657" s="803" t="s">
        <v>3</v>
      </c>
      <c r="L657" s="804">
        <v>600</v>
      </c>
    </row>
    <row r="658" spans="1:12" s="101" customFormat="1" ht="24" customHeight="1">
      <c r="A658" s="808"/>
      <c r="B658" s="117" t="s">
        <v>193</v>
      </c>
      <c r="C658" s="117" t="s">
        <v>655</v>
      </c>
      <c r="D658" s="118">
        <v>43895</v>
      </c>
      <c r="E658" s="117" t="s">
        <v>656</v>
      </c>
      <c r="F658" s="805"/>
      <c r="G658" s="805"/>
      <c r="H658" s="806"/>
      <c r="I658" s="806"/>
      <c r="J658" s="803"/>
      <c r="K658" s="803"/>
      <c r="L658" s="804"/>
    </row>
    <row r="659" spans="1:12" s="101" customFormat="1" ht="24" customHeight="1">
      <c r="A659" s="808">
        <v>122</v>
      </c>
      <c r="B659" s="110" t="s">
        <v>76</v>
      </c>
      <c r="C659" s="115" t="s">
        <v>78</v>
      </c>
      <c r="D659" s="115" t="s">
        <v>146</v>
      </c>
      <c r="E659" s="115" t="s">
        <v>147</v>
      </c>
      <c r="F659" s="809" t="s">
        <v>71</v>
      </c>
      <c r="G659" s="809"/>
      <c r="H659" s="805"/>
      <c r="I659" s="805"/>
      <c r="J659" s="805"/>
      <c r="K659" s="805"/>
      <c r="L659" s="805"/>
    </row>
    <row r="660" spans="1:12" s="101" customFormat="1" ht="26.25" customHeight="1">
      <c r="A660" s="808"/>
      <c r="B660" s="803" t="s">
        <v>657</v>
      </c>
      <c r="C660" s="810" t="s">
        <v>658</v>
      </c>
      <c r="D660" s="807">
        <v>43853</v>
      </c>
      <c r="E660" s="803" t="s">
        <v>234</v>
      </c>
      <c r="F660" s="803" t="s">
        <v>659</v>
      </c>
      <c r="G660" s="803"/>
      <c r="H660" s="806" t="s">
        <v>152</v>
      </c>
      <c r="I660" s="806"/>
      <c r="J660" s="117" t="s">
        <v>153</v>
      </c>
      <c r="K660" s="117" t="s">
        <v>3</v>
      </c>
      <c r="L660" s="119">
        <v>156</v>
      </c>
    </row>
    <row r="661" spans="1:12" s="101" customFormat="1" ht="102.75" customHeight="1">
      <c r="A661" s="808"/>
      <c r="B661" s="803"/>
      <c r="C661" s="810"/>
      <c r="D661" s="807"/>
      <c r="E661" s="803"/>
      <c r="F661" s="803"/>
      <c r="G661" s="803"/>
      <c r="H661" s="806" t="s">
        <v>154</v>
      </c>
      <c r="I661" s="806"/>
      <c r="J661" s="117" t="s">
        <v>153</v>
      </c>
      <c r="K661" s="117" t="s">
        <v>3</v>
      </c>
      <c r="L661" s="119">
        <v>161</v>
      </c>
    </row>
    <row r="662" spans="1:12" s="101" customFormat="1" ht="24" customHeight="1">
      <c r="A662" s="808"/>
      <c r="B662" s="110" t="s">
        <v>77</v>
      </c>
      <c r="C662" s="115" t="s">
        <v>79</v>
      </c>
      <c r="D662" s="115" t="s">
        <v>155</v>
      </c>
      <c r="E662" s="115" t="s">
        <v>156</v>
      </c>
      <c r="F662" s="805"/>
      <c r="G662" s="805"/>
      <c r="H662" s="806" t="s">
        <v>157</v>
      </c>
      <c r="I662" s="806"/>
      <c r="J662" s="803" t="s">
        <v>153</v>
      </c>
      <c r="K662" s="803" t="s">
        <v>153</v>
      </c>
      <c r="L662" s="804">
        <v>0</v>
      </c>
    </row>
    <row r="663" spans="1:12" s="101" customFormat="1" ht="24" customHeight="1">
      <c r="A663" s="808"/>
      <c r="B663" s="117" t="s">
        <v>153</v>
      </c>
      <c r="C663" s="117" t="s">
        <v>659</v>
      </c>
      <c r="D663" s="118">
        <v>43854</v>
      </c>
      <c r="E663" s="117" t="s">
        <v>660</v>
      </c>
      <c r="F663" s="805"/>
      <c r="G663" s="805"/>
      <c r="H663" s="806"/>
      <c r="I663" s="806"/>
      <c r="J663" s="803"/>
      <c r="K663" s="803"/>
      <c r="L663" s="804"/>
    </row>
    <row r="664" spans="1:12" s="101" customFormat="1" ht="24" customHeight="1">
      <c r="A664" s="808">
        <v>123</v>
      </c>
      <c r="B664" s="110" t="s">
        <v>76</v>
      </c>
      <c r="C664" s="115" t="s">
        <v>78</v>
      </c>
      <c r="D664" s="115" t="s">
        <v>146</v>
      </c>
      <c r="E664" s="115" t="s">
        <v>147</v>
      </c>
      <c r="F664" s="809" t="s">
        <v>71</v>
      </c>
      <c r="G664" s="809"/>
      <c r="H664" s="805"/>
      <c r="I664" s="805"/>
      <c r="J664" s="805"/>
      <c r="K664" s="805"/>
      <c r="L664" s="805"/>
    </row>
    <row r="665" spans="1:12" s="101" customFormat="1" ht="26.25" customHeight="1">
      <c r="A665" s="808"/>
      <c r="B665" s="803" t="s">
        <v>661</v>
      </c>
      <c r="C665" s="810" t="s">
        <v>662</v>
      </c>
      <c r="D665" s="807">
        <v>43769</v>
      </c>
      <c r="E665" s="803" t="s">
        <v>663</v>
      </c>
      <c r="F665" s="803" t="s">
        <v>664</v>
      </c>
      <c r="G665" s="803"/>
      <c r="H665" s="806" t="s">
        <v>152</v>
      </c>
      <c r="I665" s="806"/>
      <c r="J665" s="117" t="s">
        <v>153</v>
      </c>
      <c r="K665" s="117" t="s">
        <v>3</v>
      </c>
      <c r="L665" s="119">
        <v>727.01</v>
      </c>
    </row>
    <row r="666" spans="1:12" s="101" customFormat="1" ht="302.25" customHeight="1">
      <c r="A666" s="808"/>
      <c r="B666" s="803"/>
      <c r="C666" s="810"/>
      <c r="D666" s="807"/>
      <c r="E666" s="803"/>
      <c r="F666" s="803"/>
      <c r="G666" s="803"/>
      <c r="H666" s="806" t="s">
        <v>154</v>
      </c>
      <c r="I666" s="806"/>
      <c r="J666" s="117" t="s">
        <v>153</v>
      </c>
      <c r="K666" s="117" t="s">
        <v>3</v>
      </c>
      <c r="L666" s="119">
        <v>650</v>
      </c>
    </row>
    <row r="667" spans="1:12" s="101" customFormat="1" ht="24" customHeight="1">
      <c r="A667" s="808"/>
      <c r="B667" s="110" t="s">
        <v>77</v>
      </c>
      <c r="C667" s="115" t="s">
        <v>79</v>
      </c>
      <c r="D667" s="115" t="s">
        <v>155</v>
      </c>
      <c r="E667" s="115" t="s">
        <v>156</v>
      </c>
      <c r="F667" s="805"/>
      <c r="G667" s="805"/>
      <c r="H667" s="806" t="s">
        <v>157</v>
      </c>
      <c r="I667" s="806"/>
      <c r="J667" s="803" t="s">
        <v>153</v>
      </c>
      <c r="K667" s="803" t="s">
        <v>153</v>
      </c>
      <c r="L667" s="804">
        <v>0</v>
      </c>
    </row>
    <row r="668" spans="1:12" s="101" customFormat="1" ht="34.5" customHeight="1">
      <c r="A668" s="808"/>
      <c r="B668" s="117" t="s">
        <v>665</v>
      </c>
      <c r="C668" s="117" t="s">
        <v>664</v>
      </c>
      <c r="D668" s="118">
        <v>43772</v>
      </c>
      <c r="E668" s="117" t="s">
        <v>666</v>
      </c>
      <c r="F668" s="805"/>
      <c r="G668" s="805"/>
      <c r="H668" s="806"/>
      <c r="I668" s="806"/>
      <c r="J668" s="803"/>
      <c r="K668" s="803"/>
      <c r="L668" s="804"/>
    </row>
    <row r="669" spans="1:12" s="101" customFormat="1" ht="24" customHeight="1">
      <c r="A669" s="808">
        <v>124</v>
      </c>
      <c r="B669" s="110" t="s">
        <v>76</v>
      </c>
      <c r="C669" s="115" t="s">
        <v>78</v>
      </c>
      <c r="D669" s="115" t="s">
        <v>146</v>
      </c>
      <c r="E669" s="115" t="s">
        <v>147</v>
      </c>
      <c r="F669" s="809" t="s">
        <v>71</v>
      </c>
      <c r="G669" s="809"/>
      <c r="H669" s="805"/>
      <c r="I669" s="805"/>
      <c r="J669" s="805"/>
      <c r="K669" s="805"/>
      <c r="L669" s="805"/>
    </row>
    <row r="670" spans="1:12" s="101" customFormat="1" ht="26.25" customHeight="1">
      <c r="A670" s="808"/>
      <c r="B670" s="803" t="s">
        <v>667</v>
      </c>
      <c r="C670" s="810" t="s">
        <v>668</v>
      </c>
      <c r="D670" s="807">
        <v>43746</v>
      </c>
      <c r="E670" s="803" t="s">
        <v>669</v>
      </c>
      <c r="F670" s="803" t="s">
        <v>670</v>
      </c>
      <c r="G670" s="803"/>
      <c r="H670" s="806" t="s">
        <v>152</v>
      </c>
      <c r="I670" s="806"/>
      <c r="J670" s="117" t="s">
        <v>153</v>
      </c>
      <c r="K670" s="117" t="s">
        <v>3</v>
      </c>
      <c r="L670" s="119">
        <v>412</v>
      </c>
    </row>
    <row r="671" spans="1:12" s="101" customFormat="1" ht="102.75" customHeight="1">
      <c r="A671" s="808"/>
      <c r="B671" s="803"/>
      <c r="C671" s="810"/>
      <c r="D671" s="807"/>
      <c r="E671" s="803"/>
      <c r="F671" s="803"/>
      <c r="G671" s="803"/>
      <c r="H671" s="806" t="s">
        <v>154</v>
      </c>
      <c r="I671" s="806"/>
      <c r="J671" s="117" t="s">
        <v>153</v>
      </c>
      <c r="K671" s="117" t="s">
        <v>3</v>
      </c>
      <c r="L671" s="119">
        <v>1598.7</v>
      </c>
    </row>
    <row r="672" spans="1:12" s="101" customFormat="1" ht="24" customHeight="1">
      <c r="A672" s="808"/>
      <c r="B672" s="110" t="s">
        <v>77</v>
      </c>
      <c r="C672" s="115" t="s">
        <v>79</v>
      </c>
      <c r="D672" s="115" t="s">
        <v>155</v>
      </c>
      <c r="E672" s="115" t="s">
        <v>156</v>
      </c>
      <c r="F672" s="805"/>
      <c r="G672" s="805"/>
      <c r="H672" s="806" t="s">
        <v>157</v>
      </c>
      <c r="I672" s="806"/>
      <c r="J672" s="803" t="s">
        <v>153</v>
      </c>
      <c r="K672" s="803" t="s">
        <v>153</v>
      </c>
      <c r="L672" s="804">
        <v>0</v>
      </c>
    </row>
    <row r="673" spans="1:12" s="101" customFormat="1" ht="24" customHeight="1">
      <c r="A673" s="808"/>
      <c r="B673" s="117" t="s">
        <v>181</v>
      </c>
      <c r="C673" s="117" t="s">
        <v>670</v>
      </c>
      <c r="D673" s="118">
        <v>43752</v>
      </c>
      <c r="E673" s="117" t="s">
        <v>671</v>
      </c>
      <c r="F673" s="805"/>
      <c r="G673" s="805"/>
      <c r="H673" s="806"/>
      <c r="I673" s="806"/>
      <c r="J673" s="803"/>
      <c r="K673" s="803"/>
      <c r="L673" s="804"/>
    </row>
    <row r="674" spans="1:12" s="101" customFormat="1" ht="24" customHeight="1">
      <c r="A674" s="808">
        <v>125</v>
      </c>
      <c r="B674" s="110" t="s">
        <v>76</v>
      </c>
      <c r="C674" s="115" t="s">
        <v>78</v>
      </c>
      <c r="D674" s="115" t="s">
        <v>146</v>
      </c>
      <c r="E674" s="115" t="s">
        <v>147</v>
      </c>
      <c r="F674" s="809" t="s">
        <v>71</v>
      </c>
      <c r="G674" s="809"/>
      <c r="H674" s="805"/>
      <c r="I674" s="805"/>
      <c r="J674" s="805"/>
      <c r="K674" s="805"/>
      <c r="L674" s="805"/>
    </row>
    <row r="675" spans="1:12" s="101" customFormat="1" ht="26.25" customHeight="1">
      <c r="A675" s="808"/>
      <c r="B675" s="803" t="s">
        <v>672</v>
      </c>
      <c r="C675" s="810" t="s">
        <v>673</v>
      </c>
      <c r="D675" s="807">
        <v>43782</v>
      </c>
      <c r="E675" s="803" t="s">
        <v>674</v>
      </c>
      <c r="F675" s="803" t="s">
        <v>675</v>
      </c>
      <c r="G675" s="803"/>
      <c r="H675" s="806" t="s">
        <v>152</v>
      </c>
      <c r="I675" s="806"/>
      <c r="J675" s="117" t="s">
        <v>153</v>
      </c>
      <c r="K675" s="117" t="s">
        <v>3</v>
      </c>
      <c r="L675" s="119">
        <v>353</v>
      </c>
    </row>
    <row r="676" spans="1:12" s="101" customFormat="1" ht="408.95" customHeight="1">
      <c r="A676" s="808"/>
      <c r="B676" s="803"/>
      <c r="C676" s="810"/>
      <c r="D676" s="807"/>
      <c r="E676" s="803"/>
      <c r="F676" s="803"/>
      <c r="G676" s="803"/>
      <c r="H676" s="806" t="s">
        <v>154</v>
      </c>
      <c r="I676" s="806"/>
      <c r="J676" s="803" t="s">
        <v>153</v>
      </c>
      <c r="K676" s="803" t="s">
        <v>3</v>
      </c>
      <c r="L676" s="804">
        <v>299.95</v>
      </c>
    </row>
    <row r="677" spans="1:12" s="101" customFormat="1" ht="50.85" customHeight="1">
      <c r="A677" s="808"/>
      <c r="B677" s="803"/>
      <c r="C677" s="810"/>
      <c r="D677" s="807"/>
      <c r="E677" s="803"/>
      <c r="F677" s="803"/>
      <c r="G677" s="803"/>
      <c r="H677" s="806"/>
      <c r="I677" s="806"/>
      <c r="J677" s="803"/>
      <c r="K677" s="803"/>
      <c r="L677" s="804"/>
    </row>
    <row r="678" spans="1:12" s="101" customFormat="1" ht="24" customHeight="1">
      <c r="A678" s="808"/>
      <c r="B678" s="110" t="s">
        <v>77</v>
      </c>
      <c r="C678" s="115" t="s">
        <v>79</v>
      </c>
      <c r="D678" s="115" t="s">
        <v>155</v>
      </c>
      <c r="E678" s="115" t="s">
        <v>156</v>
      </c>
      <c r="F678" s="805"/>
      <c r="G678" s="805"/>
      <c r="H678" s="806" t="s">
        <v>157</v>
      </c>
      <c r="I678" s="806"/>
      <c r="J678" s="803" t="s">
        <v>153</v>
      </c>
      <c r="K678" s="803" t="s">
        <v>3</v>
      </c>
      <c r="L678" s="804">
        <v>166.4</v>
      </c>
    </row>
    <row r="679" spans="1:12" s="101" customFormat="1" ht="24" customHeight="1">
      <c r="A679" s="808"/>
      <c r="B679" s="117" t="s">
        <v>254</v>
      </c>
      <c r="C679" s="117" t="s">
        <v>675</v>
      </c>
      <c r="D679" s="118">
        <v>43784</v>
      </c>
      <c r="E679" s="117" t="s">
        <v>676</v>
      </c>
      <c r="F679" s="805"/>
      <c r="G679" s="805"/>
      <c r="H679" s="806"/>
      <c r="I679" s="806"/>
      <c r="J679" s="803"/>
      <c r="K679" s="803"/>
      <c r="L679" s="804"/>
    </row>
    <row r="680" spans="1:12" s="101" customFormat="1" ht="24" customHeight="1">
      <c r="A680" s="808">
        <v>126</v>
      </c>
      <c r="B680" s="110" t="s">
        <v>76</v>
      </c>
      <c r="C680" s="115" t="s">
        <v>78</v>
      </c>
      <c r="D680" s="115" t="s">
        <v>146</v>
      </c>
      <c r="E680" s="115" t="s">
        <v>147</v>
      </c>
      <c r="F680" s="809" t="s">
        <v>71</v>
      </c>
      <c r="G680" s="809"/>
      <c r="H680" s="805"/>
      <c r="I680" s="805"/>
      <c r="J680" s="805"/>
      <c r="K680" s="805"/>
      <c r="L680" s="805"/>
    </row>
    <row r="681" spans="1:12" s="101" customFormat="1" ht="26.25" customHeight="1">
      <c r="A681" s="808"/>
      <c r="B681" s="803" t="s">
        <v>677</v>
      </c>
      <c r="C681" s="810" t="s">
        <v>678</v>
      </c>
      <c r="D681" s="807">
        <v>43773</v>
      </c>
      <c r="E681" s="803" t="s">
        <v>679</v>
      </c>
      <c r="F681" s="803" t="s">
        <v>680</v>
      </c>
      <c r="G681" s="803"/>
      <c r="H681" s="806" t="s">
        <v>152</v>
      </c>
      <c r="I681" s="806"/>
      <c r="J681" s="117" t="s">
        <v>153</v>
      </c>
      <c r="K681" s="117" t="s">
        <v>3</v>
      </c>
      <c r="L681" s="119">
        <v>252.94</v>
      </c>
    </row>
    <row r="682" spans="1:12" s="101" customFormat="1" ht="239.25" customHeight="1">
      <c r="A682" s="808"/>
      <c r="B682" s="803"/>
      <c r="C682" s="810"/>
      <c r="D682" s="807"/>
      <c r="E682" s="803"/>
      <c r="F682" s="803"/>
      <c r="G682" s="803"/>
      <c r="H682" s="806" t="s">
        <v>154</v>
      </c>
      <c r="I682" s="806"/>
      <c r="J682" s="117" t="s">
        <v>153</v>
      </c>
      <c r="K682" s="117" t="s">
        <v>3</v>
      </c>
      <c r="L682" s="119">
        <v>1142</v>
      </c>
    </row>
    <row r="683" spans="1:12" s="101" customFormat="1" ht="24" customHeight="1">
      <c r="A683" s="808"/>
      <c r="B683" s="110" t="s">
        <v>77</v>
      </c>
      <c r="C683" s="115" t="s">
        <v>79</v>
      </c>
      <c r="D683" s="115" t="s">
        <v>155</v>
      </c>
      <c r="E683" s="115" t="s">
        <v>156</v>
      </c>
      <c r="F683" s="805"/>
      <c r="G683" s="805"/>
      <c r="H683" s="806" t="s">
        <v>157</v>
      </c>
      <c r="I683" s="806"/>
      <c r="J683" s="803" t="s">
        <v>153</v>
      </c>
      <c r="K683" s="803" t="s">
        <v>153</v>
      </c>
      <c r="L683" s="804">
        <v>0</v>
      </c>
    </row>
    <row r="684" spans="1:12" s="101" customFormat="1" ht="24" customHeight="1">
      <c r="A684" s="808"/>
      <c r="B684" s="117" t="s">
        <v>254</v>
      </c>
      <c r="C684" s="117" t="s">
        <v>680</v>
      </c>
      <c r="D684" s="118">
        <v>43775</v>
      </c>
      <c r="E684" s="117" t="s">
        <v>681</v>
      </c>
      <c r="F684" s="805"/>
      <c r="G684" s="805"/>
      <c r="H684" s="806"/>
      <c r="I684" s="806"/>
      <c r="J684" s="803"/>
      <c r="K684" s="803"/>
      <c r="L684" s="804"/>
    </row>
    <row r="685" spans="1:12" s="101" customFormat="1" ht="24" customHeight="1">
      <c r="A685" s="808">
        <v>127</v>
      </c>
      <c r="B685" s="110" t="s">
        <v>76</v>
      </c>
      <c r="C685" s="115" t="s">
        <v>78</v>
      </c>
      <c r="D685" s="115" t="s">
        <v>146</v>
      </c>
      <c r="E685" s="115" t="s">
        <v>147</v>
      </c>
      <c r="F685" s="809" t="s">
        <v>71</v>
      </c>
      <c r="G685" s="809"/>
      <c r="H685" s="805"/>
      <c r="I685" s="805"/>
      <c r="J685" s="805"/>
      <c r="K685" s="805"/>
      <c r="L685" s="805"/>
    </row>
    <row r="686" spans="1:12" s="101" customFormat="1" ht="26.25" customHeight="1">
      <c r="A686" s="808"/>
      <c r="B686" s="803" t="s">
        <v>677</v>
      </c>
      <c r="C686" s="810" t="s">
        <v>682</v>
      </c>
      <c r="D686" s="807">
        <v>43810</v>
      </c>
      <c r="E686" s="803" t="s">
        <v>683</v>
      </c>
      <c r="F686" s="803" t="s">
        <v>684</v>
      </c>
      <c r="G686" s="803"/>
      <c r="H686" s="806" t="s">
        <v>152</v>
      </c>
      <c r="I686" s="806"/>
      <c r="J686" s="117" t="s">
        <v>153</v>
      </c>
      <c r="K686" s="117" t="s">
        <v>3</v>
      </c>
      <c r="L686" s="119">
        <v>174.95</v>
      </c>
    </row>
    <row r="687" spans="1:12" s="101" customFormat="1" ht="270.75" customHeight="1">
      <c r="A687" s="808"/>
      <c r="B687" s="803"/>
      <c r="C687" s="810"/>
      <c r="D687" s="807"/>
      <c r="E687" s="803"/>
      <c r="F687" s="803"/>
      <c r="G687" s="803"/>
      <c r="H687" s="806" t="s">
        <v>154</v>
      </c>
      <c r="I687" s="806"/>
      <c r="J687" s="117" t="s">
        <v>153</v>
      </c>
      <c r="K687" s="117" t="s">
        <v>3</v>
      </c>
      <c r="L687" s="119">
        <v>847.41</v>
      </c>
    </row>
    <row r="688" spans="1:12" s="101" customFormat="1" ht="24" customHeight="1">
      <c r="A688" s="808"/>
      <c r="B688" s="110" t="s">
        <v>77</v>
      </c>
      <c r="C688" s="115" t="s">
        <v>79</v>
      </c>
      <c r="D688" s="115" t="s">
        <v>155</v>
      </c>
      <c r="E688" s="115" t="s">
        <v>156</v>
      </c>
      <c r="F688" s="805"/>
      <c r="G688" s="805"/>
      <c r="H688" s="806" t="s">
        <v>157</v>
      </c>
      <c r="I688" s="806"/>
      <c r="J688" s="803" t="s">
        <v>153</v>
      </c>
      <c r="K688" s="803" t="s">
        <v>153</v>
      </c>
      <c r="L688" s="804">
        <v>0</v>
      </c>
    </row>
    <row r="689" spans="1:12" s="101" customFormat="1" ht="24" customHeight="1">
      <c r="A689" s="808"/>
      <c r="B689" s="117" t="s">
        <v>254</v>
      </c>
      <c r="C689" s="117" t="s">
        <v>684</v>
      </c>
      <c r="D689" s="118">
        <v>43811</v>
      </c>
      <c r="E689" s="117" t="s">
        <v>685</v>
      </c>
      <c r="F689" s="805"/>
      <c r="G689" s="805"/>
      <c r="H689" s="806"/>
      <c r="I689" s="806"/>
      <c r="J689" s="803"/>
      <c r="K689" s="803"/>
      <c r="L689" s="804"/>
    </row>
    <row r="690" spans="1:12" s="101" customFormat="1" ht="24" customHeight="1">
      <c r="A690" s="808">
        <v>128</v>
      </c>
      <c r="B690" s="110" t="s">
        <v>76</v>
      </c>
      <c r="C690" s="115" t="s">
        <v>78</v>
      </c>
      <c r="D690" s="115" t="s">
        <v>146</v>
      </c>
      <c r="E690" s="115" t="s">
        <v>147</v>
      </c>
      <c r="F690" s="809" t="s">
        <v>71</v>
      </c>
      <c r="G690" s="809"/>
      <c r="H690" s="805"/>
      <c r="I690" s="805"/>
      <c r="J690" s="805"/>
      <c r="K690" s="805"/>
      <c r="L690" s="805"/>
    </row>
    <row r="691" spans="1:12" s="101" customFormat="1" ht="26.25" customHeight="1">
      <c r="A691" s="808"/>
      <c r="B691" s="803" t="s">
        <v>686</v>
      </c>
      <c r="C691" s="810" t="s">
        <v>687</v>
      </c>
      <c r="D691" s="807">
        <v>43801</v>
      </c>
      <c r="E691" s="803" t="s">
        <v>306</v>
      </c>
      <c r="F691" s="803" t="s">
        <v>307</v>
      </c>
      <c r="G691" s="803"/>
      <c r="H691" s="806" t="s">
        <v>152</v>
      </c>
      <c r="I691" s="806"/>
      <c r="J691" s="117" t="s">
        <v>153</v>
      </c>
      <c r="K691" s="117" t="s">
        <v>3</v>
      </c>
      <c r="L691" s="119">
        <v>816</v>
      </c>
    </row>
    <row r="692" spans="1:12" s="101" customFormat="1" ht="249.75" customHeight="1">
      <c r="A692" s="808"/>
      <c r="B692" s="803"/>
      <c r="C692" s="810"/>
      <c r="D692" s="807"/>
      <c r="E692" s="803"/>
      <c r="F692" s="803"/>
      <c r="G692" s="803"/>
      <c r="H692" s="806" t="s">
        <v>154</v>
      </c>
      <c r="I692" s="806"/>
      <c r="J692" s="117" t="s">
        <v>153</v>
      </c>
      <c r="K692" s="117" t="s">
        <v>153</v>
      </c>
      <c r="L692" s="119">
        <v>0</v>
      </c>
    </row>
    <row r="693" spans="1:12" s="101" customFormat="1" ht="24" customHeight="1">
      <c r="A693" s="808"/>
      <c r="B693" s="110" t="s">
        <v>77</v>
      </c>
      <c r="C693" s="115" t="s">
        <v>79</v>
      </c>
      <c r="D693" s="115" t="s">
        <v>155</v>
      </c>
      <c r="E693" s="115" t="s">
        <v>156</v>
      </c>
      <c r="F693" s="805"/>
      <c r="G693" s="805"/>
      <c r="H693" s="806" t="s">
        <v>157</v>
      </c>
      <c r="I693" s="806"/>
      <c r="J693" s="803" t="s">
        <v>153</v>
      </c>
      <c r="K693" s="803" t="s">
        <v>153</v>
      </c>
      <c r="L693" s="804">
        <v>0</v>
      </c>
    </row>
    <row r="694" spans="1:12" s="101" customFormat="1" ht="24" customHeight="1">
      <c r="A694" s="808"/>
      <c r="B694" s="117" t="s">
        <v>193</v>
      </c>
      <c r="C694" s="117" t="s">
        <v>307</v>
      </c>
      <c r="D694" s="118">
        <v>43805</v>
      </c>
      <c r="E694" s="117" t="s">
        <v>688</v>
      </c>
      <c r="F694" s="805"/>
      <c r="G694" s="805"/>
      <c r="H694" s="806"/>
      <c r="I694" s="806"/>
      <c r="J694" s="803"/>
      <c r="K694" s="803"/>
      <c r="L694" s="804"/>
    </row>
    <row r="695" spans="1:12" s="101" customFormat="1" ht="24" customHeight="1">
      <c r="A695" s="808">
        <v>129</v>
      </c>
      <c r="B695" s="110" t="s">
        <v>76</v>
      </c>
      <c r="C695" s="115" t="s">
        <v>78</v>
      </c>
      <c r="D695" s="115" t="s">
        <v>146</v>
      </c>
      <c r="E695" s="115" t="s">
        <v>147</v>
      </c>
      <c r="F695" s="809" t="s">
        <v>71</v>
      </c>
      <c r="G695" s="809"/>
      <c r="H695" s="805"/>
      <c r="I695" s="805"/>
      <c r="J695" s="805"/>
      <c r="K695" s="805"/>
      <c r="L695" s="805"/>
    </row>
    <row r="696" spans="1:12" s="101" customFormat="1" ht="26.25" customHeight="1">
      <c r="A696" s="808"/>
      <c r="B696" s="803" t="s">
        <v>689</v>
      </c>
      <c r="C696" s="810" t="s">
        <v>690</v>
      </c>
      <c r="D696" s="807">
        <v>43744</v>
      </c>
      <c r="E696" s="803" t="s">
        <v>444</v>
      </c>
      <c r="F696" s="803" t="s">
        <v>691</v>
      </c>
      <c r="G696" s="803"/>
      <c r="H696" s="806" t="s">
        <v>152</v>
      </c>
      <c r="I696" s="806"/>
      <c r="J696" s="117" t="s">
        <v>153</v>
      </c>
      <c r="K696" s="117" t="s">
        <v>3</v>
      </c>
      <c r="L696" s="119">
        <v>614</v>
      </c>
    </row>
    <row r="697" spans="1:12" s="101" customFormat="1" ht="408.95" customHeight="1">
      <c r="A697" s="808"/>
      <c r="B697" s="803"/>
      <c r="C697" s="810"/>
      <c r="D697" s="807"/>
      <c r="E697" s="803"/>
      <c r="F697" s="803"/>
      <c r="G697" s="803"/>
      <c r="H697" s="806" t="s">
        <v>154</v>
      </c>
      <c r="I697" s="806"/>
      <c r="J697" s="803" t="s">
        <v>153</v>
      </c>
      <c r="K697" s="803" t="s">
        <v>3</v>
      </c>
      <c r="L697" s="804">
        <v>1823.24</v>
      </c>
    </row>
    <row r="698" spans="1:12" s="101" customFormat="1" ht="8.85" customHeight="1">
      <c r="A698" s="808"/>
      <c r="B698" s="803"/>
      <c r="C698" s="810"/>
      <c r="D698" s="807"/>
      <c r="E698" s="803"/>
      <c r="F698" s="803"/>
      <c r="G698" s="803"/>
      <c r="H698" s="806"/>
      <c r="I698" s="806"/>
      <c r="J698" s="803"/>
      <c r="K698" s="803"/>
      <c r="L698" s="804"/>
    </row>
    <row r="699" spans="1:12" s="101" customFormat="1" ht="24" customHeight="1">
      <c r="A699" s="808"/>
      <c r="B699" s="110" t="s">
        <v>77</v>
      </c>
      <c r="C699" s="115" t="s">
        <v>79</v>
      </c>
      <c r="D699" s="115" t="s">
        <v>155</v>
      </c>
      <c r="E699" s="115" t="s">
        <v>156</v>
      </c>
      <c r="F699" s="805"/>
      <c r="G699" s="805"/>
      <c r="H699" s="806" t="s">
        <v>157</v>
      </c>
      <c r="I699" s="806"/>
      <c r="J699" s="803" t="s">
        <v>153</v>
      </c>
      <c r="K699" s="803" t="s">
        <v>153</v>
      </c>
      <c r="L699" s="804">
        <v>0</v>
      </c>
    </row>
    <row r="700" spans="1:12" s="101" customFormat="1" ht="24" customHeight="1">
      <c r="A700" s="808"/>
      <c r="B700" s="117" t="s">
        <v>254</v>
      </c>
      <c r="C700" s="117" t="s">
        <v>691</v>
      </c>
      <c r="D700" s="118">
        <v>43751</v>
      </c>
      <c r="E700" s="117" t="s">
        <v>692</v>
      </c>
      <c r="F700" s="805"/>
      <c r="G700" s="805"/>
      <c r="H700" s="806"/>
      <c r="I700" s="806"/>
      <c r="J700" s="803"/>
      <c r="K700" s="803"/>
      <c r="L700" s="804"/>
    </row>
    <row r="701" spans="1:12" s="101" customFormat="1" ht="24" customHeight="1">
      <c r="A701" s="808">
        <v>130</v>
      </c>
      <c r="B701" s="110" t="s">
        <v>76</v>
      </c>
      <c r="C701" s="115" t="s">
        <v>78</v>
      </c>
      <c r="D701" s="115" t="s">
        <v>146</v>
      </c>
      <c r="E701" s="115" t="s">
        <v>147</v>
      </c>
      <c r="F701" s="809" t="s">
        <v>71</v>
      </c>
      <c r="G701" s="809"/>
      <c r="H701" s="805"/>
      <c r="I701" s="805"/>
      <c r="J701" s="805"/>
      <c r="K701" s="805"/>
      <c r="L701" s="805"/>
    </row>
    <row r="702" spans="1:12" s="101" customFormat="1" ht="26.25" customHeight="1">
      <c r="A702" s="808"/>
      <c r="B702" s="803" t="s">
        <v>689</v>
      </c>
      <c r="C702" s="810" t="s">
        <v>693</v>
      </c>
      <c r="D702" s="807">
        <v>43779</v>
      </c>
      <c r="E702" s="803" t="s">
        <v>694</v>
      </c>
      <c r="F702" s="803" t="s">
        <v>695</v>
      </c>
      <c r="G702" s="803"/>
      <c r="H702" s="806" t="s">
        <v>152</v>
      </c>
      <c r="I702" s="806"/>
      <c r="J702" s="117" t="s">
        <v>153</v>
      </c>
      <c r="K702" s="117" t="s">
        <v>3</v>
      </c>
      <c r="L702" s="119">
        <v>791</v>
      </c>
    </row>
    <row r="703" spans="1:12" s="101" customFormat="1" ht="407.25" customHeight="1">
      <c r="A703" s="808"/>
      <c r="B703" s="803"/>
      <c r="C703" s="810"/>
      <c r="D703" s="807"/>
      <c r="E703" s="803"/>
      <c r="F703" s="803"/>
      <c r="G703" s="803"/>
      <c r="H703" s="806" t="s">
        <v>154</v>
      </c>
      <c r="I703" s="806"/>
      <c r="J703" s="117" t="s">
        <v>153</v>
      </c>
      <c r="K703" s="117" t="s">
        <v>3</v>
      </c>
      <c r="L703" s="119">
        <v>2048</v>
      </c>
    </row>
    <row r="704" spans="1:12" s="101" customFormat="1" ht="24" customHeight="1">
      <c r="A704" s="808"/>
      <c r="B704" s="110" t="s">
        <v>77</v>
      </c>
      <c r="C704" s="115" t="s">
        <v>79</v>
      </c>
      <c r="D704" s="115" t="s">
        <v>155</v>
      </c>
      <c r="E704" s="115" t="s">
        <v>156</v>
      </c>
      <c r="F704" s="805"/>
      <c r="G704" s="805"/>
      <c r="H704" s="806" t="s">
        <v>157</v>
      </c>
      <c r="I704" s="806"/>
      <c r="J704" s="803" t="s">
        <v>153</v>
      </c>
      <c r="K704" s="803" t="s">
        <v>153</v>
      </c>
      <c r="L704" s="804">
        <v>0</v>
      </c>
    </row>
    <row r="705" spans="1:12" s="101" customFormat="1" ht="24" customHeight="1">
      <c r="A705" s="808"/>
      <c r="B705" s="117" t="s">
        <v>254</v>
      </c>
      <c r="C705" s="117" t="s">
        <v>695</v>
      </c>
      <c r="D705" s="118">
        <v>43791</v>
      </c>
      <c r="E705" s="117" t="s">
        <v>696</v>
      </c>
      <c r="F705" s="805"/>
      <c r="G705" s="805"/>
      <c r="H705" s="806"/>
      <c r="I705" s="806"/>
      <c r="J705" s="803"/>
      <c r="K705" s="803"/>
      <c r="L705" s="804"/>
    </row>
    <row r="706" spans="1:12" s="101" customFormat="1" ht="24" customHeight="1">
      <c r="A706" s="808">
        <v>131</v>
      </c>
      <c r="B706" s="110" t="s">
        <v>76</v>
      </c>
      <c r="C706" s="115" t="s">
        <v>78</v>
      </c>
      <c r="D706" s="115" t="s">
        <v>146</v>
      </c>
      <c r="E706" s="115" t="s">
        <v>147</v>
      </c>
      <c r="F706" s="809" t="s">
        <v>71</v>
      </c>
      <c r="G706" s="809"/>
      <c r="H706" s="805"/>
      <c r="I706" s="805"/>
      <c r="J706" s="805"/>
      <c r="K706" s="805"/>
      <c r="L706" s="805"/>
    </row>
    <row r="707" spans="1:12" s="101" customFormat="1" ht="26.25" customHeight="1">
      <c r="A707" s="808"/>
      <c r="B707" s="803" t="s">
        <v>689</v>
      </c>
      <c r="C707" s="810" t="s">
        <v>693</v>
      </c>
      <c r="D707" s="807">
        <v>43779</v>
      </c>
      <c r="E707" s="803" t="s">
        <v>694</v>
      </c>
      <c r="F707" s="803" t="s">
        <v>697</v>
      </c>
      <c r="G707" s="803"/>
      <c r="H707" s="806" t="s">
        <v>152</v>
      </c>
      <c r="I707" s="806"/>
      <c r="J707" s="117" t="s">
        <v>153</v>
      </c>
      <c r="K707" s="117" t="s">
        <v>3</v>
      </c>
      <c r="L707" s="119">
        <v>375</v>
      </c>
    </row>
    <row r="708" spans="1:12" s="101" customFormat="1" ht="407.25" customHeight="1">
      <c r="A708" s="808"/>
      <c r="B708" s="803"/>
      <c r="C708" s="810"/>
      <c r="D708" s="807"/>
      <c r="E708" s="803"/>
      <c r="F708" s="803"/>
      <c r="G708" s="803"/>
      <c r="H708" s="806" t="s">
        <v>154</v>
      </c>
      <c r="I708" s="806"/>
      <c r="J708" s="117" t="s">
        <v>153</v>
      </c>
      <c r="K708" s="117" t="s">
        <v>153</v>
      </c>
      <c r="L708" s="119">
        <v>0</v>
      </c>
    </row>
    <row r="709" spans="1:12" s="101" customFormat="1" ht="24" customHeight="1">
      <c r="A709" s="808"/>
      <c r="B709" s="110" t="s">
        <v>77</v>
      </c>
      <c r="C709" s="115" t="s">
        <v>79</v>
      </c>
      <c r="D709" s="115" t="s">
        <v>155</v>
      </c>
      <c r="E709" s="115" t="s">
        <v>156</v>
      </c>
      <c r="F709" s="805"/>
      <c r="G709" s="805"/>
      <c r="H709" s="806" t="s">
        <v>157</v>
      </c>
      <c r="I709" s="806"/>
      <c r="J709" s="803" t="s">
        <v>153</v>
      </c>
      <c r="K709" s="803" t="s">
        <v>153</v>
      </c>
      <c r="L709" s="804">
        <v>0</v>
      </c>
    </row>
    <row r="710" spans="1:12" s="101" customFormat="1" ht="24" customHeight="1">
      <c r="A710" s="808"/>
      <c r="B710" s="117" t="s">
        <v>254</v>
      </c>
      <c r="C710" s="117" t="s">
        <v>697</v>
      </c>
      <c r="D710" s="118">
        <v>43791</v>
      </c>
      <c r="E710" s="117" t="s">
        <v>696</v>
      </c>
      <c r="F710" s="805"/>
      <c r="G710" s="805"/>
      <c r="H710" s="806"/>
      <c r="I710" s="806"/>
      <c r="J710" s="803"/>
      <c r="K710" s="803"/>
      <c r="L710" s="804"/>
    </row>
    <row r="711" spans="1:12" s="101" customFormat="1" ht="24" customHeight="1">
      <c r="A711" s="808">
        <v>132</v>
      </c>
      <c r="B711" s="110" t="s">
        <v>76</v>
      </c>
      <c r="C711" s="115" t="s">
        <v>78</v>
      </c>
      <c r="D711" s="115" t="s">
        <v>146</v>
      </c>
      <c r="E711" s="115" t="s">
        <v>147</v>
      </c>
      <c r="F711" s="809" t="s">
        <v>71</v>
      </c>
      <c r="G711" s="809"/>
      <c r="H711" s="805"/>
      <c r="I711" s="805"/>
      <c r="J711" s="805"/>
      <c r="K711" s="805"/>
      <c r="L711" s="805"/>
    </row>
    <row r="712" spans="1:12" s="101" customFormat="1" ht="26.25" customHeight="1">
      <c r="A712" s="808"/>
      <c r="B712" s="803" t="s">
        <v>689</v>
      </c>
      <c r="C712" s="810" t="s">
        <v>698</v>
      </c>
      <c r="D712" s="807">
        <v>43803</v>
      </c>
      <c r="E712" s="803" t="s">
        <v>580</v>
      </c>
      <c r="F712" s="803" t="s">
        <v>699</v>
      </c>
      <c r="G712" s="803"/>
      <c r="H712" s="806" t="s">
        <v>152</v>
      </c>
      <c r="I712" s="806"/>
      <c r="J712" s="117" t="s">
        <v>153</v>
      </c>
      <c r="K712" s="117" t="s">
        <v>3</v>
      </c>
      <c r="L712" s="119">
        <v>556</v>
      </c>
    </row>
    <row r="713" spans="1:12" s="101" customFormat="1" ht="207.75" customHeight="1">
      <c r="A713" s="808"/>
      <c r="B713" s="803"/>
      <c r="C713" s="810"/>
      <c r="D713" s="807"/>
      <c r="E713" s="803"/>
      <c r="F713" s="803"/>
      <c r="G713" s="803"/>
      <c r="H713" s="806" t="s">
        <v>154</v>
      </c>
      <c r="I713" s="806"/>
      <c r="J713" s="117" t="s">
        <v>153</v>
      </c>
      <c r="K713" s="117" t="s">
        <v>3</v>
      </c>
      <c r="L713" s="119">
        <v>1015.58</v>
      </c>
    </row>
    <row r="714" spans="1:12" s="101" customFormat="1" ht="24" customHeight="1">
      <c r="A714" s="808"/>
      <c r="B714" s="110" t="s">
        <v>77</v>
      </c>
      <c r="C714" s="115" t="s">
        <v>79</v>
      </c>
      <c r="D714" s="115" t="s">
        <v>155</v>
      </c>
      <c r="E714" s="115" t="s">
        <v>156</v>
      </c>
      <c r="F714" s="805"/>
      <c r="G714" s="805"/>
      <c r="H714" s="806" t="s">
        <v>157</v>
      </c>
      <c r="I714" s="806"/>
      <c r="J714" s="803" t="s">
        <v>153</v>
      </c>
      <c r="K714" s="803" t="s">
        <v>153</v>
      </c>
      <c r="L714" s="804">
        <v>0</v>
      </c>
    </row>
    <row r="715" spans="1:12" s="101" customFormat="1" ht="24" customHeight="1">
      <c r="A715" s="808"/>
      <c r="B715" s="117" t="s">
        <v>254</v>
      </c>
      <c r="C715" s="117" t="s">
        <v>699</v>
      </c>
      <c r="D715" s="118">
        <v>43806</v>
      </c>
      <c r="E715" s="117" t="s">
        <v>700</v>
      </c>
      <c r="F715" s="805"/>
      <c r="G715" s="805"/>
      <c r="H715" s="806"/>
      <c r="I715" s="806"/>
      <c r="J715" s="803"/>
      <c r="K715" s="803"/>
      <c r="L715" s="804"/>
    </row>
    <row r="716" spans="1:12" s="101" customFormat="1" ht="24" customHeight="1">
      <c r="A716" s="808">
        <v>133</v>
      </c>
      <c r="B716" s="110" t="s">
        <v>76</v>
      </c>
      <c r="C716" s="115" t="s">
        <v>78</v>
      </c>
      <c r="D716" s="115" t="s">
        <v>146</v>
      </c>
      <c r="E716" s="115" t="s">
        <v>147</v>
      </c>
      <c r="F716" s="809" t="s">
        <v>71</v>
      </c>
      <c r="G716" s="809"/>
      <c r="H716" s="805"/>
      <c r="I716" s="805"/>
      <c r="J716" s="805"/>
      <c r="K716" s="805"/>
      <c r="L716" s="805"/>
    </row>
    <row r="717" spans="1:12" s="101" customFormat="1" ht="26.25" customHeight="1">
      <c r="A717" s="808"/>
      <c r="B717" s="803" t="s">
        <v>689</v>
      </c>
      <c r="C717" s="810" t="s">
        <v>701</v>
      </c>
      <c r="D717" s="807">
        <v>43852</v>
      </c>
      <c r="E717" s="803" t="s">
        <v>702</v>
      </c>
      <c r="F717" s="803" t="s">
        <v>703</v>
      </c>
      <c r="G717" s="803"/>
      <c r="H717" s="806" t="s">
        <v>152</v>
      </c>
      <c r="I717" s="806"/>
      <c r="J717" s="117" t="s">
        <v>153</v>
      </c>
      <c r="K717" s="117" t="s">
        <v>153</v>
      </c>
      <c r="L717" s="119">
        <v>0</v>
      </c>
    </row>
    <row r="718" spans="1:12" s="101" customFormat="1" ht="408.95" customHeight="1">
      <c r="A718" s="808"/>
      <c r="B718" s="803"/>
      <c r="C718" s="810"/>
      <c r="D718" s="807"/>
      <c r="E718" s="803"/>
      <c r="F718" s="803"/>
      <c r="G718" s="803"/>
      <c r="H718" s="806" t="s">
        <v>154</v>
      </c>
      <c r="I718" s="806"/>
      <c r="J718" s="803" t="s">
        <v>153</v>
      </c>
      <c r="K718" s="803" t="s">
        <v>3</v>
      </c>
      <c r="L718" s="804">
        <v>1331.82</v>
      </c>
    </row>
    <row r="719" spans="1:12" s="101" customFormat="1" ht="8.85" customHeight="1">
      <c r="A719" s="808"/>
      <c r="B719" s="803"/>
      <c r="C719" s="810"/>
      <c r="D719" s="807"/>
      <c r="E719" s="803"/>
      <c r="F719" s="803"/>
      <c r="G719" s="803"/>
      <c r="H719" s="806"/>
      <c r="I719" s="806"/>
      <c r="J719" s="803"/>
      <c r="K719" s="803"/>
      <c r="L719" s="804"/>
    </row>
    <row r="720" spans="1:12" s="101" customFormat="1" ht="24" customHeight="1">
      <c r="A720" s="808"/>
      <c r="B720" s="110" t="s">
        <v>77</v>
      </c>
      <c r="C720" s="115" t="s">
        <v>79</v>
      </c>
      <c r="D720" s="115" t="s">
        <v>155</v>
      </c>
      <c r="E720" s="115" t="s">
        <v>156</v>
      </c>
      <c r="F720" s="805"/>
      <c r="G720" s="805"/>
      <c r="H720" s="806" t="s">
        <v>157</v>
      </c>
      <c r="I720" s="806"/>
      <c r="J720" s="803" t="s">
        <v>153</v>
      </c>
      <c r="K720" s="803" t="s">
        <v>3</v>
      </c>
      <c r="L720" s="804">
        <v>812</v>
      </c>
    </row>
    <row r="721" spans="1:12" s="101" customFormat="1" ht="24" customHeight="1">
      <c r="A721" s="808"/>
      <c r="B721" s="117" t="s">
        <v>254</v>
      </c>
      <c r="C721" s="117" t="s">
        <v>703</v>
      </c>
      <c r="D721" s="118">
        <v>43858</v>
      </c>
      <c r="E721" s="117" t="s">
        <v>704</v>
      </c>
      <c r="F721" s="805"/>
      <c r="G721" s="805"/>
      <c r="H721" s="806"/>
      <c r="I721" s="806"/>
      <c r="J721" s="803"/>
      <c r="K721" s="803"/>
      <c r="L721" s="804"/>
    </row>
    <row r="722" spans="1:12" s="101" customFormat="1" ht="24" customHeight="1">
      <c r="A722" s="808">
        <v>134</v>
      </c>
      <c r="B722" s="110" t="s">
        <v>76</v>
      </c>
      <c r="C722" s="115" t="s">
        <v>78</v>
      </c>
      <c r="D722" s="115" t="s">
        <v>146</v>
      </c>
      <c r="E722" s="115" t="s">
        <v>147</v>
      </c>
      <c r="F722" s="809" t="s">
        <v>71</v>
      </c>
      <c r="G722" s="809"/>
      <c r="H722" s="805"/>
      <c r="I722" s="805"/>
      <c r="J722" s="805"/>
      <c r="K722" s="805"/>
      <c r="L722" s="805"/>
    </row>
    <row r="723" spans="1:12" s="101" customFormat="1" ht="26.25" customHeight="1">
      <c r="A723" s="808"/>
      <c r="B723" s="803" t="s">
        <v>689</v>
      </c>
      <c r="C723" s="810" t="s">
        <v>701</v>
      </c>
      <c r="D723" s="807">
        <v>43852</v>
      </c>
      <c r="E723" s="803" t="s">
        <v>702</v>
      </c>
      <c r="F723" s="803" t="s">
        <v>699</v>
      </c>
      <c r="G723" s="803"/>
      <c r="H723" s="806" t="s">
        <v>152</v>
      </c>
      <c r="I723" s="806"/>
      <c r="J723" s="117" t="s">
        <v>153</v>
      </c>
      <c r="K723" s="117" t="s">
        <v>3</v>
      </c>
      <c r="L723" s="119">
        <v>472</v>
      </c>
    </row>
    <row r="724" spans="1:12" s="101" customFormat="1" ht="408.95" customHeight="1">
      <c r="A724" s="808"/>
      <c r="B724" s="803"/>
      <c r="C724" s="810"/>
      <c r="D724" s="807"/>
      <c r="E724" s="803"/>
      <c r="F724" s="803"/>
      <c r="G724" s="803"/>
      <c r="H724" s="806" t="s">
        <v>154</v>
      </c>
      <c r="I724" s="806"/>
      <c r="J724" s="803" t="s">
        <v>153</v>
      </c>
      <c r="K724" s="803" t="s">
        <v>153</v>
      </c>
      <c r="L724" s="804">
        <v>0</v>
      </c>
    </row>
    <row r="725" spans="1:12" s="101" customFormat="1" ht="8.85" customHeight="1">
      <c r="A725" s="808"/>
      <c r="B725" s="803"/>
      <c r="C725" s="810"/>
      <c r="D725" s="807"/>
      <c r="E725" s="803"/>
      <c r="F725" s="803"/>
      <c r="G725" s="803"/>
      <c r="H725" s="806"/>
      <c r="I725" s="806"/>
      <c r="J725" s="803"/>
      <c r="K725" s="803"/>
      <c r="L725" s="804"/>
    </row>
    <row r="726" spans="1:12" s="101" customFormat="1" ht="24" customHeight="1">
      <c r="A726" s="808"/>
      <c r="B726" s="110" t="s">
        <v>77</v>
      </c>
      <c r="C726" s="115" t="s">
        <v>79</v>
      </c>
      <c r="D726" s="115" t="s">
        <v>155</v>
      </c>
      <c r="E726" s="115" t="s">
        <v>156</v>
      </c>
      <c r="F726" s="805"/>
      <c r="G726" s="805"/>
      <c r="H726" s="806" t="s">
        <v>157</v>
      </c>
      <c r="I726" s="806"/>
      <c r="J726" s="803" t="s">
        <v>153</v>
      </c>
      <c r="K726" s="803" t="s">
        <v>153</v>
      </c>
      <c r="L726" s="804">
        <v>0</v>
      </c>
    </row>
    <row r="727" spans="1:12" s="101" customFormat="1" ht="24" customHeight="1">
      <c r="A727" s="808"/>
      <c r="B727" s="117" t="s">
        <v>254</v>
      </c>
      <c r="C727" s="117" t="s">
        <v>699</v>
      </c>
      <c r="D727" s="118">
        <v>43858</v>
      </c>
      <c r="E727" s="117" t="s">
        <v>704</v>
      </c>
      <c r="F727" s="805"/>
      <c r="G727" s="805"/>
      <c r="H727" s="806"/>
      <c r="I727" s="806"/>
      <c r="J727" s="803"/>
      <c r="K727" s="803"/>
      <c r="L727" s="804"/>
    </row>
    <row r="728" spans="1:12" s="101" customFormat="1" ht="24" customHeight="1">
      <c r="A728" s="808">
        <v>135</v>
      </c>
      <c r="B728" s="110" t="s">
        <v>76</v>
      </c>
      <c r="C728" s="115" t="s">
        <v>78</v>
      </c>
      <c r="D728" s="115" t="s">
        <v>146</v>
      </c>
      <c r="E728" s="115" t="s">
        <v>147</v>
      </c>
      <c r="F728" s="809" t="s">
        <v>71</v>
      </c>
      <c r="G728" s="809"/>
      <c r="H728" s="805"/>
      <c r="I728" s="805"/>
      <c r="J728" s="805"/>
      <c r="K728" s="805"/>
      <c r="L728" s="805"/>
    </row>
    <row r="729" spans="1:12" s="101" customFormat="1" ht="26.25" customHeight="1">
      <c r="A729" s="808"/>
      <c r="B729" s="803" t="s">
        <v>689</v>
      </c>
      <c r="C729" s="810" t="s">
        <v>705</v>
      </c>
      <c r="D729" s="807">
        <v>43873</v>
      </c>
      <c r="E729" s="803" t="s">
        <v>523</v>
      </c>
      <c r="F729" s="803" t="s">
        <v>706</v>
      </c>
      <c r="G729" s="803"/>
      <c r="H729" s="806" t="s">
        <v>152</v>
      </c>
      <c r="I729" s="806"/>
      <c r="J729" s="117" t="s">
        <v>153</v>
      </c>
      <c r="K729" s="117" t="s">
        <v>3</v>
      </c>
      <c r="L729" s="119">
        <v>287</v>
      </c>
    </row>
    <row r="730" spans="1:12" s="101" customFormat="1" ht="197.25" customHeight="1">
      <c r="A730" s="808"/>
      <c r="B730" s="803"/>
      <c r="C730" s="810"/>
      <c r="D730" s="807"/>
      <c r="E730" s="803"/>
      <c r="F730" s="803"/>
      <c r="G730" s="803"/>
      <c r="H730" s="806" t="s">
        <v>154</v>
      </c>
      <c r="I730" s="806"/>
      <c r="J730" s="117" t="s">
        <v>153</v>
      </c>
      <c r="K730" s="117" t="s">
        <v>3</v>
      </c>
      <c r="L730" s="119">
        <v>564.98</v>
      </c>
    </row>
    <row r="731" spans="1:12" s="101" customFormat="1" ht="24" customHeight="1">
      <c r="A731" s="808"/>
      <c r="B731" s="110" t="s">
        <v>77</v>
      </c>
      <c r="C731" s="115" t="s">
        <v>79</v>
      </c>
      <c r="D731" s="115" t="s">
        <v>155</v>
      </c>
      <c r="E731" s="115" t="s">
        <v>156</v>
      </c>
      <c r="F731" s="805"/>
      <c r="G731" s="805"/>
      <c r="H731" s="806" t="s">
        <v>157</v>
      </c>
      <c r="I731" s="806"/>
      <c r="J731" s="803" t="s">
        <v>3</v>
      </c>
      <c r="K731" s="803" t="s">
        <v>3</v>
      </c>
      <c r="L731" s="804">
        <v>122.38</v>
      </c>
    </row>
    <row r="732" spans="1:12" s="101" customFormat="1" ht="24" customHeight="1">
      <c r="A732" s="808"/>
      <c r="B732" s="117" t="s">
        <v>254</v>
      </c>
      <c r="C732" s="117" t="s">
        <v>706</v>
      </c>
      <c r="D732" s="118">
        <v>43875</v>
      </c>
      <c r="E732" s="117" t="s">
        <v>707</v>
      </c>
      <c r="F732" s="805"/>
      <c r="G732" s="805"/>
      <c r="H732" s="806"/>
      <c r="I732" s="806"/>
      <c r="J732" s="803"/>
      <c r="K732" s="803"/>
      <c r="L732" s="804"/>
    </row>
    <row r="733" spans="1:12" s="101" customFormat="1" ht="24" customHeight="1">
      <c r="A733" s="808">
        <v>136</v>
      </c>
      <c r="B733" s="110" t="s">
        <v>76</v>
      </c>
      <c r="C733" s="115" t="s">
        <v>78</v>
      </c>
      <c r="D733" s="115" t="s">
        <v>146</v>
      </c>
      <c r="E733" s="115" t="s">
        <v>147</v>
      </c>
      <c r="F733" s="809" t="s">
        <v>71</v>
      </c>
      <c r="G733" s="809"/>
      <c r="H733" s="805"/>
      <c r="I733" s="805"/>
      <c r="J733" s="805"/>
      <c r="K733" s="805"/>
      <c r="L733" s="805"/>
    </row>
    <row r="734" spans="1:12" s="101" customFormat="1" ht="26.25" customHeight="1">
      <c r="A734" s="808"/>
      <c r="B734" s="803" t="s">
        <v>689</v>
      </c>
      <c r="C734" s="810" t="s">
        <v>708</v>
      </c>
      <c r="D734" s="807">
        <v>43892</v>
      </c>
      <c r="E734" s="803" t="s">
        <v>709</v>
      </c>
      <c r="F734" s="803" t="s">
        <v>710</v>
      </c>
      <c r="G734" s="803"/>
      <c r="H734" s="806" t="s">
        <v>152</v>
      </c>
      <c r="I734" s="806"/>
      <c r="J734" s="117" t="s">
        <v>153</v>
      </c>
      <c r="K734" s="117" t="s">
        <v>3</v>
      </c>
      <c r="L734" s="119">
        <v>540</v>
      </c>
    </row>
    <row r="735" spans="1:12" s="101" customFormat="1" ht="333.75" customHeight="1">
      <c r="A735" s="808"/>
      <c r="B735" s="803"/>
      <c r="C735" s="810"/>
      <c r="D735" s="807"/>
      <c r="E735" s="803"/>
      <c r="F735" s="803"/>
      <c r="G735" s="803"/>
      <c r="H735" s="806" t="s">
        <v>154</v>
      </c>
      <c r="I735" s="806"/>
      <c r="J735" s="117" t="s">
        <v>153</v>
      </c>
      <c r="K735" s="117" t="s">
        <v>3</v>
      </c>
      <c r="L735" s="119">
        <v>1728.72</v>
      </c>
    </row>
    <row r="736" spans="1:12" s="101" customFormat="1" ht="24" customHeight="1">
      <c r="A736" s="808"/>
      <c r="B736" s="110" t="s">
        <v>77</v>
      </c>
      <c r="C736" s="115" t="s">
        <v>79</v>
      </c>
      <c r="D736" s="115" t="s">
        <v>155</v>
      </c>
      <c r="E736" s="115" t="s">
        <v>156</v>
      </c>
      <c r="F736" s="805"/>
      <c r="G736" s="805"/>
      <c r="H736" s="806" t="s">
        <v>157</v>
      </c>
      <c r="I736" s="806"/>
      <c r="J736" s="803" t="s">
        <v>153</v>
      </c>
      <c r="K736" s="803" t="s">
        <v>153</v>
      </c>
      <c r="L736" s="804">
        <v>0</v>
      </c>
    </row>
    <row r="737" spans="1:12" s="101" customFormat="1" ht="24" customHeight="1">
      <c r="A737" s="808"/>
      <c r="B737" s="117" t="s">
        <v>254</v>
      </c>
      <c r="C737" s="117" t="s">
        <v>710</v>
      </c>
      <c r="D737" s="118">
        <v>43896</v>
      </c>
      <c r="E737" s="117" t="s">
        <v>711</v>
      </c>
      <c r="F737" s="805"/>
      <c r="G737" s="805"/>
      <c r="H737" s="806"/>
      <c r="I737" s="806"/>
      <c r="J737" s="803"/>
      <c r="K737" s="803"/>
      <c r="L737" s="804"/>
    </row>
    <row r="738" spans="1:12" s="101" customFormat="1" ht="24" customHeight="1">
      <c r="A738" s="808">
        <v>137</v>
      </c>
      <c r="B738" s="110" t="s">
        <v>76</v>
      </c>
      <c r="C738" s="115" t="s">
        <v>78</v>
      </c>
      <c r="D738" s="115" t="s">
        <v>146</v>
      </c>
      <c r="E738" s="115" t="s">
        <v>147</v>
      </c>
      <c r="F738" s="809" t="s">
        <v>71</v>
      </c>
      <c r="G738" s="809"/>
      <c r="H738" s="805"/>
      <c r="I738" s="805"/>
      <c r="J738" s="805"/>
      <c r="K738" s="805"/>
      <c r="L738" s="805"/>
    </row>
    <row r="739" spans="1:12" s="101" customFormat="1" ht="26.25" customHeight="1">
      <c r="A739" s="808"/>
      <c r="B739" s="803" t="s">
        <v>712</v>
      </c>
      <c r="C739" s="803" t="s">
        <v>713</v>
      </c>
      <c r="D739" s="807">
        <v>43751</v>
      </c>
      <c r="E739" s="803" t="s">
        <v>714</v>
      </c>
      <c r="F739" s="803" t="s">
        <v>715</v>
      </c>
      <c r="G739" s="803"/>
      <c r="H739" s="806" t="s">
        <v>152</v>
      </c>
      <c r="I739" s="806"/>
      <c r="J739" s="117" t="s">
        <v>153</v>
      </c>
      <c r="K739" s="117" t="s">
        <v>3</v>
      </c>
      <c r="L739" s="119">
        <v>1078</v>
      </c>
    </row>
    <row r="740" spans="1:12" s="101" customFormat="1" ht="113.25" customHeight="1">
      <c r="A740" s="808"/>
      <c r="B740" s="803"/>
      <c r="C740" s="803"/>
      <c r="D740" s="807"/>
      <c r="E740" s="803"/>
      <c r="F740" s="803"/>
      <c r="G740" s="803"/>
      <c r="H740" s="806" t="s">
        <v>154</v>
      </c>
      <c r="I740" s="806"/>
      <c r="J740" s="117" t="s">
        <v>153</v>
      </c>
      <c r="K740" s="117" t="s">
        <v>153</v>
      </c>
      <c r="L740" s="119">
        <v>0</v>
      </c>
    </row>
    <row r="741" spans="1:12" s="101" customFormat="1" ht="24" customHeight="1">
      <c r="A741" s="808"/>
      <c r="B741" s="110" t="s">
        <v>77</v>
      </c>
      <c r="C741" s="115" t="s">
        <v>79</v>
      </c>
      <c r="D741" s="115" t="s">
        <v>155</v>
      </c>
      <c r="E741" s="115" t="s">
        <v>156</v>
      </c>
      <c r="F741" s="805"/>
      <c r="G741" s="805"/>
      <c r="H741" s="806" t="s">
        <v>157</v>
      </c>
      <c r="I741" s="806"/>
      <c r="J741" s="803" t="s">
        <v>153</v>
      </c>
      <c r="K741" s="803" t="s">
        <v>153</v>
      </c>
      <c r="L741" s="804">
        <v>0</v>
      </c>
    </row>
    <row r="742" spans="1:12" s="101" customFormat="1" ht="24" customHeight="1">
      <c r="A742" s="808"/>
      <c r="B742" s="117" t="s">
        <v>181</v>
      </c>
      <c r="C742" s="117" t="s">
        <v>715</v>
      </c>
      <c r="D742" s="118">
        <v>43756</v>
      </c>
      <c r="E742" s="117" t="s">
        <v>716</v>
      </c>
      <c r="F742" s="805"/>
      <c r="G742" s="805"/>
      <c r="H742" s="806"/>
      <c r="I742" s="806"/>
      <c r="J742" s="803"/>
      <c r="K742" s="803"/>
      <c r="L742" s="804"/>
    </row>
    <row r="743" spans="1:12" s="101" customFormat="1" ht="24" customHeight="1">
      <c r="A743" s="808">
        <v>138</v>
      </c>
      <c r="B743" s="110" t="s">
        <v>76</v>
      </c>
      <c r="C743" s="115" t="s">
        <v>78</v>
      </c>
      <c r="D743" s="115" t="s">
        <v>146</v>
      </c>
      <c r="E743" s="115" t="s">
        <v>147</v>
      </c>
      <c r="F743" s="809" t="s">
        <v>71</v>
      </c>
      <c r="G743" s="809"/>
      <c r="H743" s="805"/>
      <c r="I743" s="805"/>
      <c r="J743" s="805"/>
      <c r="K743" s="805"/>
      <c r="L743" s="805"/>
    </row>
    <row r="744" spans="1:12" s="101" customFormat="1" ht="26.25" customHeight="1">
      <c r="A744" s="808"/>
      <c r="B744" s="803" t="s">
        <v>712</v>
      </c>
      <c r="C744" s="810" t="s">
        <v>717</v>
      </c>
      <c r="D744" s="807">
        <v>43876</v>
      </c>
      <c r="E744" s="803" t="s">
        <v>718</v>
      </c>
      <c r="F744" s="803" t="s">
        <v>719</v>
      </c>
      <c r="G744" s="803"/>
      <c r="H744" s="806" t="s">
        <v>152</v>
      </c>
      <c r="I744" s="806"/>
      <c r="J744" s="117" t="s">
        <v>153</v>
      </c>
      <c r="K744" s="117" t="s">
        <v>3</v>
      </c>
      <c r="L744" s="119">
        <v>1614</v>
      </c>
    </row>
    <row r="745" spans="1:12" s="101" customFormat="1" ht="60.75" customHeight="1">
      <c r="A745" s="808"/>
      <c r="B745" s="803"/>
      <c r="C745" s="810"/>
      <c r="D745" s="807"/>
      <c r="E745" s="803"/>
      <c r="F745" s="803"/>
      <c r="G745" s="803"/>
      <c r="H745" s="806" t="s">
        <v>154</v>
      </c>
      <c r="I745" s="806"/>
      <c r="J745" s="117" t="s">
        <v>153</v>
      </c>
      <c r="K745" s="117" t="s">
        <v>3</v>
      </c>
      <c r="L745" s="119">
        <v>2195.58</v>
      </c>
    </row>
    <row r="746" spans="1:12" s="101" customFormat="1" ht="24" customHeight="1">
      <c r="A746" s="808"/>
      <c r="B746" s="110" t="s">
        <v>77</v>
      </c>
      <c r="C746" s="115" t="s">
        <v>79</v>
      </c>
      <c r="D746" s="115" t="s">
        <v>155</v>
      </c>
      <c r="E746" s="115" t="s">
        <v>156</v>
      </c>
      <c r="F746" s="805"/>
      <c r="G746" s="805"/>
      <c r="H746" s="806" t="s">
        <v>157</v>
      </c>
      <c r="I746" s="806"/>
      <c r="J746" s="803" t="s">
        <v>153</v>
      </c>
      <c r="K746" s="803" t="s">
        <v>153</v>
      </c>
      <c r="L746" s="804">
        <v>0</v>
      </c>
    </row>
    <row r="747" spans="1:12" s="101" customFormat="1" ht="24" customHeight="1">
      <c r="A747" s="808"/>
      <c r="B747" s="117" t="s">
        <v>181</v>
      </c>
      <c r="C747" s="117" t="s">
        <v>719</v>
      </c>
      <c r="D747" s="118">
        <v>43884</v>
      </c>
      <c r="E747" s="117" t="s">
        <v>720</v>
      </c>
      <c r="F747" s="805"/>
      <c r="G747" s="805"/>
      <c r="H747" s="806"/>
      <c r="I747" s="806"/>
      <c r="J747" s="803"/>
      <c r="K747" s="803"/>
      <c r="L747" s="804"/>
    </row>
    <row r="748" spans="1:12" s="101" customFormat="1" ht="24" customHeight="1">
      <c r="A748" s="808">
        <v>139</v>
      </c>
      <c r="B748" s="110" t="s">
        <v>76</v>
      </c>
      <c r="C748" s="115" t="s">
        <v>78</v>
      </c>
      <c r="D748" s="115" t="s">
        <v>146</v>
      </c>
      <c r="E748" s="115" t="s">
        <v>147</v>
      </c>
      <c r="F748" s="809" t="s">
        <v>71</v>
      </c>
      <c r="G748" s="809"/>
      <c r="H748" s="805"/>
      <c r="I748" s="805"/>
      <c r="J748" s="805"/>
      <c r="K748" s="805"/>
      <c r="L748" s="805"/>
    </row>
    <row r="749" spans="1:12" s="101" customFormat="1" ht="26.25" customHeight="1">
      <c r="A749" s="808"/>
      <c r="B749" s="803" t="s">
        <v>721</v>
      </c>
      <c r="C749" s="810" t="s">
        <v>722</v>
      </c>
      <c r="D749" s="807">
        <v>43792</v>
      </c>
      <c r="E749" s="803" t="s">
        <v>723</v>
      </c>
      <c r="F749" s="803" t="s">
        <v>724</v>
      </c>
      <c r="G749" s="803"/>
      <c r="H749" s="806" t="s">
        <v>152</v>
      </c>
      <c r="I749" s="806"/>
      <c r="J749" s="117" t="s">
        <v>153</v>
      </c>
      <c r="K749" s="117" t="s">
        <v>3</v>
      </c>
      <c r="L749" s="119">
        <v>1222</v>
      </c>
    </row>
    <row r="750" spans="1:12" s="101" customFormat="1" ht="375.75" customHeight="1">
      <c r="A750" s="808"/>
      <c r="B750" s="803"/>
      <c r="C750" s="810"/>
      <c r="D750" s="807"/>
      <c r="E750" s="803"/>
      <c r="F750" s="803"/>
      <c r="G750" s="803"/>
      <c r="H750" s="806" t="s">
        <v>154</v>
      </c>
      <c r="I750" s="806"/>
      <c r="J750" s="117" t="s">
        <v>153</v>
      </c>
      <c r="K750" s="117" t="s">
        <v>3</v>
      </c>
      <c r="L750" s="119">
        <v>2089.63</v>
      </c>
    </row>
    <row r="751" spans="1:12" s="101" customFormat="1" ht="24" customHeight="1">
      <c r="A751" s="808"/>
      <c r="B751" s="110" t="s">
        <v>77</v>
      </c>
      <c r="C751" s="115" t="s">
        <v>79</v>
      </c>
      <c r="D751" s="115" t="s">
        <v>155</v>
      </c>
      <c r="E751" s="115" t="s">
        <v>156</v>
      </c>
      <c r="F751" s="805"/>
      <c r="G751" s="805"/>
      <c r="H751" s="806" t="s">
        <v>157</v>
      </c>
      <c r="I751" s="806"/>
      <c r="J751" s="803" t="s">
        <v>153</v>
      </c>
      <c r="K751" s="803" t="s">
        <v>153</v>
      </c>
      <c r="L751" s="804">
        <v>0</v>
      </c>
    </row>
    <row r="752" spans="1:12" s="101" customFormat="1" ht="24" customHeight="1">
      <c r="A752" s="808"/>
      <c r="B752" s="117" t="s">
        <v>254</v>
      </c>
      <c r="C752" s="117" t="s">
        <v>724</v>
      </c>
      <c r="D752" s="118">
        <v>43799</v>
      </c>
      <c r="E752" s="117" t="s">
        <v>725</v>
      </c>
      <c r="F752" s="805"/>
      <c r="G752" s="805"/>
      <c r="H752" s="806"/>
      <c r="I752" s="806"/>
      <c r="J752" s="803"/>
      <c r="K752" s="803"/>
      <c r="L752" s="804"/>
    </row>
    <row r="753" spans="1:12" s="101" customFormat="1" ht="24" customHeight="1">
      <c r="A753" s="808">
        <v>140</v>
      </c>
      <c r="B753" s="110" t="s">
        <v>76</v>
      </c>
      <c r="C753" s="115" t="s">
        <v>78</v>
      </c>
      <c r="D753" s="115" t="s">
        <v>146</v>
      </c>
      <c r="E753" s="115" t="s">
        <v>147</v>
      </c>
      <c r="F753" s="809" t="s">
        <v>71</v>
      </c>
      <c r="G753" s="809"/>
      <c r="H753" s="805"/>
      <c r="I753" s="805"/>
      <c r="J753" s="805"/>
      <c r="K753" s="805"/>
      <c r="L753" s="805"/>
    </row>
    <row r="754" spans="1:12" s="101" customFormat="1" ht="26.25" customHeight="1">
      <c r="A754" s="808"/>
      <c r="B754" s="803" t="s">
        <v>721</v>
      </c>
      <c r="C754" s="810" t="s">
        <v>726</v>
      </c>
      <c r="D754" s="807">
        <v>43843</v>
      </c>
      <c r="E754" s="803" t="s">
        <v>694</v>
      </c>
      <c r="F754" s="803" t="s">
        <v>695</v>
      </c>
      <c r="G754" s="803"/>
      <c r="H754" s="806" t="s">
        <v>152</v>
      </c>
      <c r="I754" s="806"/>
      <c r="J754" s="117" t="s">
        <v>153</v>
      </c>
      <c r="K754" s="117" t="s">
        <v>3</v>
      </c>
      <c r="L754" s="119">
        <v>84.88</v>
      </c>
    </row>
    <row r="755" spans="1:12" s="101" customFormat="1" ht="408.95" customHeight="1">
      <c r="A755" s="808"/>
      <c r="B755" s="803"/>
      <c r="C755" s="810"/>
      <c r="D755" s="807"/>
      <c r="E755" s="803"/>
      <c r="F755" s="803"/>
      <c r="G755" s="803"/>
      <c r="H755" s="806" t="s">
        <v>154</v>
      </c>
      <c r="I755" s="806"/>
      <c r="J755" s="803" t="s">
        <v>153</v>
      </c>
      <c r="K755" s="803" t="s">
        <v>3</v>
      </c>
      <c r="L755" s="804">
        <v>1008.34</v>
      </c>
    </row>
    <row r="756" spans="1:12" s="101" customFormat="1" ht="113.85" customHeight="1">
      <c r="A756" s="808"/>
      <c r="B756" s="803"/>
      <c r="C756" s="810"/>
      <c r="D756" s="807"/>
      <c r="E756" s="803"/>
      <c r="F756" s="803"/>
      <c r="G756" s="803"/>
      <c r="H756" s="806"/>
      <c r="I756" s="806"/>
      <c r="J756" s="803"/>
      <c r="K756" s="803"/>
      <c r="L756" s="804"/>
    </row>
    <row r="757" spans="1:12" s="101" customFormat="1" ht="24" customHeight="1">
      <c r="A757" s="808"/>
      <c r="B757" s="110" t="s">
        <v>77</v>
      </c>
      <c r="C757" s="115" t="s">
        <v>79</v>
      </c>
      <c r="D757" s="115" t="s">
        <v>155</v>
      </c>
      <c r="E757" s="115" t="s">
        <v>156</v>
      </c>
      <c r="F757" s="805"/>
      <c r="G757" s="805"/>
      <c r="H757" s="806" t="s">
        <v>157</v>
      </c>
      <c r="I757" s="806"/>
      <c r="J757" s="803" t="s">
        <v>153</v>
      </c>
      <c r="K757" s="803" t="s">
        <v>3</v>
      </c>
      <c r="L757" s="804">
        <v>250</v>
      </c>
    </row>
    <row r="758" spans="1:12" s="101" customFormat="1" ht="24" customHeight="1">
      <c r="A758" s="808"/>
      <c r="B758" s="117" t="s">
        <v>254</v>
      </c>
      <c r="C758" s="117" t="s">
        <v>695</v>
      </c>
      <c r="D758" s="118">
        <v>43853</v>
      </c>
      <c r="E758" s="117" t="s">
        <v>727</v>
      </c>
      <c r="F758" s="805"/>
      <c r="G758" s="805"/>
      <c r="H758" s="806"/>
      <c r="I758" s="806"/>
      <c r="J758" s="803"/>
      <c r="K758" s="803"/>
      <c r="L758" s="804"/>
    </row>
    <row r="759" spans="1:12" s="101" customFormat="1" ht="24" customHeight="1">
      <c r="A759" s="808">
        <v>141</v>
      </c>
      <c r="B759" s="110" t="s">
        <v>76</v>
      </c>
      <c r="C759" s="115" t="s">
        <v>78</v>
      </c>
      <c r="D759" s="115" t="s">
        <v>146</v>
      </c>
      <c r="E759" s="115" t="s">
        <v>147</v>
      </c>
      <c r="F759" s="809" t="s">
        <v>71</v>
      </c>
      <c r="G759" s="809"/>
      <c r="H759" s="805"/>
      <c r="I759" s="805"/>
      <c r="J759" s="805"/>
      <c r="K759" s="805"/>
      <c r="L759" s="805"/>
    </row>
    <row r="760" spans="1:12" s="101" customFormat="1" ht="26.25" customHeight="1">
      <c r="A760" s="808"/>
      <c r="B760" s="803" t="s">
        <v>728</v>
      </c>
      <c r="C760" s="810" t="s">
        <v>729</v>
      </c>
      <c r="D760" s="807">
        <v>43755</v>
      </c>
      <c r="E760" s="803" t="s">
        <v>730</v>
      </c>
      <c r="F760" s="803" t="s">
        <v>731</v>
      </c>
      <c r="G760" s="803"/>
      <c r="H760" s="806" t="s">
        <v>152</v>
      </c>
      <c r="I760" s="806"/>
      <c r="J760" s="117" t="s">
        <v>153</v>
      </c>
      <c r="K760" s="117" t="s">
        <v>3</v>
      </c>
      <c r="L760" s="119">
        <v>399.54</v>
      </c>
    </row>
    <row r="761" spans="1:12" s="101" customFormat="1" ht="408.95" customHeight="1">
      <c r="A761" s="808"/>
      <c r="B761" s="803"/>
      <c r="C761" s="810"/>
      <c r="D761" s="807"/>
      <c r="E761" s="803"/>
      <c r="F761" s="803"/>
      <c r="G761" s="803"/>
      <c r="H761" s="806" t="s">
        <v>154</v>
      </c>
      <c r="I761" s="806"/>
      <c r="J761" s="803" t="s">
        <v>153</v>
      </c>
      <c r="K761" s="803" t="s">
        <v>3</v>
      </c>
      <c r="L761" s="804">
        <v>677</v>
      </c>
    </row>
    <row r="762" spans="1:12" s="101" customFormat="1" ht="397.35" customHeight="1">
      <c r="A762" s="808"/>
      <c r="B762" s="803"/>
      <c r="C762" s="810"/>
      <c r="D762" s="807"/>
      <c r="E762" s="803"/>
      <c r="F762" s="803"/>
      <c r="G762" s="803"/>
      <c r="H762" s="806"/>
      <c r="I762" s="806"/>
      <c r="J762" s="803"/>
      <c r="K762" s="803"/>
      <c r="L762" s="804"/>
    </row>
    <row r="763" spans="1:12" s="101" customFormat="1" ht="24" customHeight="1">
      <c r="A763" s="808"/>
      <c r="B763" s="110" t="s">
        <v>77</v>
      </c>
      <c r="C763" s="115" t="s">
        <v>79</v>
      </c>
      <c r="D763" s="115" t="s">
        <v>155</v>
      </c>
      <c r="E763" s="115" t="s">
        <v>156</v>
      </c>
      <c r="F763" s="805"/>
      <c r="G763" s="805"/>
      <c r="H763" s="806" t="s">
        <v>157</v>
      </c>
      <c r="I763" s="806"/>
      <c r="J763" s="803" t="s">
        <v>153</v>
      </c>
      <c r="K763" s="803" t="s">
        <v>3</v>
      </c>
      <c r="L763" s="804">
        <v>380.89</v>
      </c>
    </row>
    <row r="764" spans="1:12" s="101" customFormat="1" ht="24" customHeight="1">
      <c r="A764" s="808"/>
      <c r="B764" s="117" t="s">
        <v>254</v>
      </c>
      <c r="C764" s="117" t="s">
        <v>731</v>
      </c>
      <c r="D764" s="118">
        <v>43758</v>
      </c>
      <c r="E764" s="117" t="s">
        <v>732</v>
      </c>
      <c r="F764" s="805"/>
      <c r="G764" s="805"/>
      <c r="H764" s="806"/>
      <c r="I764" s="806"/>
      <c r="J764" s="803"/>
      <c r="K764" s="803"/>
      <c r="L764" s="804"/>
    </row>
    <row r="765" spans="1:12" s="101" customFormat="1" ht="24" customHeight="1">
      <c r="A765" s="808">
        <v>142</v>
      </c>
      <c r="B765" s="110" t="s">
        <v>76</v>
      </c>
      <c r="C765" s="115" t="s">
        <v>78</v>
      </c>
      <c r="D765" s="115" t="s">
        <v>146</v>
      </c>
      <c r="E765" s="115" t="s">
        <v>147</v>
      </c>
      <c r="F765" s="809" t="s">
        <v>71</v>
      </c>
      <c r="G765" s="809"/>
      <c r="H765" s="805"/>
      <c r="I765" s="805"/>
      <c r="J765" s="805"/>
      <c r="K765" s="805"/>
      <c r="L765" s="805"/>
    </row>
    <row r="766" spans="1:12" s="101" customFormat="1" ht="26.25" customHeight="1">
      <c r="A766" s="808"/>
      <c r="B766" s="803" t="s">
        <v>728</v>
      </c>
      <c r="C766" s="810" t="s">
        <v>733</v>
      </c>
      <c r="D766" s="807">
        <v>43761</v>
      </c>
      <c r="E766" s="803" t="s">
        <v>734</v>
      </c>
      <c r="F766" s="803" t="s">
        <v>735</v>
      </c>
      <c r="G766" s="803"/>
      <c r="H766" s="806" t="s">
        <v>152</v>
      </c>
      <c r="I766" s="806"/>
      <c r="J766" s="117" t="s">
        <v>153</v>
      </c>
      <c r="K766" s="117" t="s">
        <v>3</v>
      </c>
      <c r="L766" s="119">
        <v>515.5</v>
      </c>
    </row>
    <row r="767" spans="1:12" s="101" customFormat="1" ht="408.95" customHeight="1">
      <c r="A767" s="808"/>
      <c r="B767" s="803"/>
      <c r="C767" s="810"/>
      <c r="D767" s="807"/>
      <c r="E767" s="803"/>
      <c r="F767" s="803"/>
      <c r="G767" s="803"/>
      <c r="H767" s="806" t="s">
        <v>154</v>
      </c>
      <c r="I767" s="806"/>
      <c r="J767" s="803" t="s">
        <v>153</v>
      </c>
      <c r="K767" s="803" t="s">
        <v>3</v>
      </c>
      <c r="L767" s="804">
        <v>263</v>
      </c>
    </row>
    <row r="768" spans="1:12" s="101" customFormat="1" ht="365.85" customHeight="1">
      <c r="A768" s="808"/>
      <c r="B768" s="803"/>
      <c r="C768" s="810"/>
      <c r="D768" s="807"/>
      <c r="E768" s="803"/>
      <c r="F768" s="803"/>
      <c r="G768" s="803"/>
      <c r="H768" s="806"/>
      <c r="I768" s="806"/>
      <c r="J768" s="803"/>
      <c r="K768" s="803"/>
      <c r="L768" s="804"/>
    </row>
    <row r="769" spans="1:12" s="101" customFormat="1" ht="24" customHeight="1">
      <c r="A769" s="808"/>
      <c r="B769" s="110" t="s">
        <v>77</v>
      </c>
      <c r="C769" s="115" t="s">
        <v>79</v>
      </c>
      <c r="D769" s="115" t="s">
        <v>155</v>
      </c>
      <c r="E769" s="115" t="s">
        <v>156</v>
      </c>
      <c r="F769" s="805"/>
      <c r="G769" s="805"/>
      <c r="H769" s="806" t="s">
        <v>157</v>
      </c>
      <c r="I769" s="806"/>
      <c r="J769" s="803" t="s">
        <v>153</v>
      </c>
      <c r="K769" s="803" t="s">
        <v>153</v>
      </c>
      <c r="L769" s="804">
        <v>0</v>
      </c>
    </row>
    <row r="770" spans="1:12" s="101" customFormat="1" ht="24" customHeight="1">
      <c r="A770" s="808"/>
      <c r="B770" s="117" t="s">
        <v>254</v>
      </c>
      <c r="C770" s="117" t="s">
        <v>735</v>
      </c>
      <c r="D770" s="118">
        <v>43763</v>
      </c>
      <c r="E770" s="117" t="s">
        <v>736</v>
      </c>
      <c r="F770" s="805"/>
      <c r="G770" s="805"/>
      <c r="H770" s="806"/>
      <c r="I770" s="806"/>
      <c r="J770" s="803"/>
      <c r="K770" s="803"/>
      <c r="L770" s="804"/>
    </row>
    <row r="771" spans="1:12" s="101" customFormat="1" ht="24" customHeight="1">
      <c r="A771" s="808">
        <v>143</v>
      </c>
      <c r="B771" s="110" t="s">
        <v>76</v>
      </c>
      <c r="C771" s="115" t="s">
        <v>78</v>
      </c>
      <c r="D771" s="115" t="s">
        <v>146</v>
      </c>
      <c r="E771" s="115" t="s">
        <v>147</v>
      </c>
      <c r="F771" s="809" t="s">
        <v>71</v>
      </c>
      <c r="G771" s="809"/>
      <c r="H771" s="805"/>
      <c r="I771" s="805"/>
      <c r="J771" s="805"/>
      <c r="K771" s="805"/>
      <c r="L771" s="805"/>
    </row>
    <row r="772" spans="1:12" s="101" customFormat="1" ht="26.25" customHeight="1">
      <c r="A772" s="808"/>
      <c r="B772" s="803" t="s">
        <v>728</v>
      </c>
      <c r="C772" s="810" t="s">
        <v>737</v>
      </c>
      <c r="D772" s="807">
        <v>43789</v>
      </c>
      <c r="E772" s="803" t="s">
        <v>738</v>
      </c>
      <c r="F772" s="803" t="s">
        <v>739</v>
      </c>
      <c r="G772" s="803"/>
      <c r="H772" s="806" t="s">
        <v>152</v>
      </c>
      <c r="I772" s="806"/>
      <c r="J772" s="117" t="s">
        <v>153</v>
      </c>
      <c r="K772" s="117" t="s">
        <v>3</v>
      </c>
      <c r="L772" s="119">
        <v>768.2</v>
      </c>
    </row>
    <row r="773" spans="1:12" s="101" customFormat="1" ht="408.95" customHeight="1">
      <c r="A773" s="808"/>
      <c r="B773" s="803"/>
      <c r="C773" s="810"/>
      <c r="D773" s="807"/>
      <c r="E773" s="803"/>
      <c r="F773" s="803"/>
      <c r="G773" s="803"/>
      <c r="H773" s="806" t="s">
        <v>154</v>
      </c>
      <c r="I773" s="806"/>
      <c r="J773" s="803" t="s">
        <v>3</v>
      </c>
      <c r="K773" s="803" t="s">
        <v>153</v>
      </c>
      <c r="L773" s="804">
        <v>1547</v>
      </c>
    </row>
    <row r="774" spans="1:12" s="101" customFormat="1" ht="365.85" customHeight="1">
      <c r="A774" s="808"/>
      <c r="B774" s="803"/>
      <c r="C774" s="810"/>
      <c r="D774" s="807"/>
      <c r="E774" s="803"/>
      <c r="F774" s="803"/>
      <c r="G774" s="803"/>
      <c r="H774" s="806"/>
      <c r="I774" s="806"/>
      <c r="J774" s="803"/>
      <c r="K774" s="803"/>
      <c r="L774" s="804"/>
    </row>
    <row r="775" spans="1:12" s="101" customFormat="1" ht="24" customHeight="1">
      <c r="A775" s="808"/>
      <c r="B775" s="110" t="s">
        <v>77</v>
      </c>
      <c r="C775" s="115" t="s">
        <v>79</v>
      </c>
      <c r="D775" s="115" t="s">
        <v>155</v>
      </c>
      <c r="E775" s="115" t="s">
        <v>156</v>
      </c>
      <c r="F775" s="805"/>
      <c r="G775" s="805"/>
      <c r="H775" s="806" t="s">
        <v>157</v>
      </c>
      <c r="I775" s="806"/>
      <c r="J775" s="803" t="s">
        <v>153</v>
      </c>
      <c r="K775" s="803" t="s">
        <v>153</v>
      </c>
      <c r="L775" s="804">
        <v>0</v>
      </c>
    </row>
    <row r="776" spans="1:12" s="101" customFormat="1" ht="24" customHeight="1">
      <c r="A776" s="808"/>
      <c r="B776" s="117" t="s">
        <v>254</v>
      </c>
      <c r="C776" s="117" t="s">
        <v>739</v>
      </c>
      <c r="D776" s="118">
        <v>43792</v>
      </c>
      <c r="E776" s="117" t="s">
        <v>293</v>
      </c>
      <c r="F776" s="805"/>
      <c r="G776" s="805"/>
      <c r="H776" s="806"/>
      <c r="I776" s="806"/>
      <c r="J776" s="803"/>
      <c r="K776" s="803"/>
      <c r="L776" s="804"/>
    </row>
    <row r="777" spans="1:12" s="101" customFormat="1" ht="24" customHeight="1">
      <c r="A777" s="808">
        <v>144</v>
      </c>
      <c r="B777" s="110" t="s">
        <v>76</v>
      </c>
      <c r="C777" s="115" t="s">
        <v>78</v>
      </c>
      <c r="D777" s="115" t="s">
        <v>146</v>
      </c>
      <c r="E777" s="115" t="s">
        <v>147</v>
      </c>
      <c r="F777" s="809" t="s">
        <v>71</v>
      </c>
      <c r="G777" s="809"/>
      <c r="H777" s="805"/>
      <c r="I777" s="805"/>
      <c r="J777" s="805"/>
      <c r="K777" s="805"/>
      <c r="L777" s="805"/>
    </row>
    <row r="778" spans="1:12" s="101" customFormat="1" ht="26.25" customHeight="1">
      <c r="A778" s="808"/>
      <c r="B778" s="803" t="s">
        <v>728</v>
      </c>
      <c r="C778" s="810" t="s">
        <v>740</v>
      </c>
      <c r="D778" s="807">
        <v>43839</v>
      </c>
      <c r="E778" s="803" t="s">
        <v>741</v>
      </c>
      <c r="F778" s="803" t="s">
        <v>742</v>
      </c>
      <c r="G778" s="803"/>
      <c r="H778" s="806" t="s">
        <v>152</v>
      </c>
      <c r="I778" s="806"/>
      <c r="J778" s="117" t="s">
        <v>153</v>
      </c>
      <c r="K778" s="117" t="s">
        <v>153</v>
      </c>
      <c r="L778" s="119">
        <v>0</v>
      </c>
    </row>
    <row r="779" spans="1:12" s="101" customFormat="1" ht="408.95" customHeight="1">
      <c r="A779" s="808"/>
      <c r="B779" s="803"/>
      <c r="C779" s="810"/>
      <c r="D779" s="807"/>
      <c r="E779" s="803"/>
      <c r="F779" s="803"/>
      <c r="G779" s="803"/>
      <c r="H779" s="806" t="s">
        <v>154</v>
      </c>
      <c r="I779" s="806"/>
      <c r="J779" s="803" t="s">
        <v>153</v>
      </c>
      <c r="K779" s="803" t="s">
        <v>3</v>
      </c>
      <c r="L779" s="804">
        <v>390.01</v>
      </c>
    </row>
    <row r="780" spans="1:12" s="101" customFormat="1" ht="408.95" customHeight="1">
      <c r="A780" s="808"/>
      <c r="B780" s="803"/>
      <c r="C780" s="810"/>
      <c r="D780" s="807"/>
      <c r="E780" s="803"/>
      <c r="F780" s="803"/>
      <c r="G780" s="803"/>
      <c r="H780" s="806"/>
      <c r="I780" s="806"/>
      <c r="J780" s="803"/>
      <c r="K780" s="803"/>
      <c r="L780" s="804"/>
    </row>
    <row r="781" spans="1:12" s="101" customFormat="1" ht="208.7" customHeight="1">
      <c r="A781" s="808"/>
      <c r="B781" s="803"/>
      <c r="C781" s="810"/>
      <c r="D781" s="807"/>
      <c r="E781" s="803"/>
      <c r="F781" s="803"/>
      <c r="G781" s="803"/>
      <c r="H781" s="806"/>
      <c r="I781" s="806"/>
      <c r="J781" s="803"/>
      <c r="K781" s="803"/>
      <c r="L781" s="804"/>
    </row>
    <row r="782" spans="1:12" s="101" customFormat="1" ht="24" customHeight="1">
      <c r="A782" s="808"/>
      <c r="B782" s="110" t="s">
        <v>77</v>
      </c>
      <c r="C782" s="115" t="s">
        <v>79</v>
      </c>
      <c r="D782" s="115" t="s">
        <v>155</v>
      </c>
      <c r="E782" s="115" t="s">
        <v>156</v>
      </c>
      <c r="F782" s="805"/>
      <c r="G782" s="805"/>
      <c r="H782" s="806" t="s">
        <v>157</v>
      </c>
      <c r="I782" s="806"/>
      <c r="J782" s="803" t="s">
        <v>153</v>
      </c>
      <c r="K782" s="803" t="s">
        <v>153</v>
      </c>
      <c r="L782" s="804">
        <v>0</v>
      </c>
    </row>
    <row r="783" spans="1:12" s="101" customFormat="1" ht="24" customHeight="1">
      <c r="A783" s="808"/>
      <c r="B783" s="117" t="s">
        <v>254</v>
      </c>
      <c r="C783" s="117" t="s">
        <v>742</v>
      </c>
      <c r="D783" s="118">
        <v>43846</v>
      </c>
      <c r="E783" s="117" t="s">
        <v>743</v>
      </c>
      <c r="F783" s="805"/>
      <c r="G783" s="805"/>
      <c r="H783" s="806"/>
      <c r="I783" s="806"/>
      <c r="J783" s="803"/>
      <c r="K783" s="803"/>
      <c r="L783" s="804"/>
    </row>
    <row r="784" spans="1:12" s="101" customFormat="1" ht="24" customHeight="1">
      <c r="A784" s="808">
        <v>145</v>
      </c>
      <c r="B784" s="110" t="s">
        <v>76</v>
      </c>
      <c r="C784" s="115" t="s">
        <v>78</v>
      </c>
      <c r="D784" s="115" t="s">
        <v>146</v>
      </c>
      <c r="E784" s="115" t="s">
        <v>147</v>
      </c>
      <c r="F784" s="809" t="s">
        <v>71</v>
      </c>
      <c r="G784" s="809"/>
      <c r="H784" s="805"/>
      <c r="I784" s="805"/>
      <c r="J784" s="805"/>
      <c r="K784" s="805"/>
      <c r="L784" s="805"/>
    </row>
    <row r="785" spans="1:12" s="101" customFormat="1" ht="26.25" customHeight="1">
      <c r="A785" s="808"/>
      <c r="B785" s="803" t="s">
        <v>728</v>
      </c>
      <c r="C785" s="810" t="s">
        <v>740</v>
      </c>
      <c r="D785" s="807">
        <v>43839</v>
      </c>
      <c r="E785" s="803" t="s">
        <v>741</v>
      </c>
      <c r="F785" s="803" t="s">
        <v>235</v>
      </c>
      <c r="G785" s="803"/>
      <c r="H785" s="806" t="s">
        <v>152</v>
      </c>
      <c r="I785" s="806"/>
      <c r="J785" s="117" t="s">
        <v>153</v>
      </c>
      <c r="K785" s="117" t="s">
        <v>153</v>
      </c>
      <c r="L785" s="119">
        <v>0</v>
      </c>
    </row>
    <row r="786" spans="1:12" s="101" customFormat="1" ht="408.95" customHeight="1">
      <c r="A786" s="808"/>
      <c r="B786" s="803"/>
      <c r="C786" s="810"/>
      <c r="D786" s="807"/>
      <c r="E786" s="803"/>
      <c r="F786" s="803"/>
      <c r="G786" s="803"/>
      <c r="H786" s="806" t="s">
        <v>154</v>
      </c>
      <c r="I786" s="806"/>
      <c r="J786" s="803" t="s">
        <v>153</v>
      </c>
      <c r="K786" s="803" t="s">
        <v>3</v>
      </c>
      <c r="L786" s="804">
        <v>2905.41</v>
      </c>
    </row>
    <row r="787" spans="1:12" s="101" customFormat="1" ht="408.95" customHeight="1">
      <c r="A787" s="808"/>
      <c r="B787" s="803"/>
      <c r="C787" s="810"/>
      <c r="D787" s="807"/>
      <c r="E787" s="803"/>
      <c r="F787" s="803"/>
      <c r="G787" s="803"/>
      <c r="H787" s="806"/>
      <c r="I787" s="806"/>
      <c r="J787" s="803"/>
      <c r="K787" s="803"/>
      <c r="L787" s="804"/>
    </row>
    <row r="788" spans="1:12" s="101" customFormat="1" ht="208.7" customHeight="1">
      <c r="A788" s="808"/>
      <c r="B788" s="803"/>
      <c r="C788" s="810"/>
      <c r="D788" s="807"/>
      <c r="E788" s="803"/>
      <c r="F788" s="803"/>
      <c r="G788" s="803"/>
      <c r="H788" s="806"/>
      <c r="I788" s="806"/>
      <c r="J788" s="803"/>
      <c r="K788" s="803"/>
      <c r="L788" s="804"/>
    </row>
    <row r="789" spans="1:12" s="101" customFormat="1" ht="24" customHeight="1">
      <c r="A789" s="808"/>
      <c r="B789" s="110" t="s">
        <v>77</v>
      </c>
      <c r="C789" s="115" t="s">
        <v>79</v>
      </c>
      <c r="D789" s="115" t="s">
        <v>155</v>
      </c>
      <c r="E789" s="115" t="s">
        <v>156</v>
      </c>
      <c r="F789" s="805"/>
      <c r="G789" s="805"/>
      <c r="H789" s="806" t="s">
        <v>157</v>
      </c>
      <c r="I789" s="806"/>
      <c r="J789" s="803" t="s">
        <v>153</v>
      </c>
      <c r="K789" s="803" t="s">
        <v>153</v>
      </c>
      <c r="L789" s="804">
        <v>0</v>
      </c>
    </row>
    <row r="790" spans="1:12" s="101" customFormat="1" ht="24" customHeight="1">
      <c r="A790" s="808"/>
      <c r="B790" s="117" t="s">
        <v>254</v>
      </c>
      <c r="C790" s="117" t="s">
        <v>235</v>
      </c>
      <c r="D790" s="118">
        <v>43846</v>
      </c>
      <c r="E790" s="117" t="s">
        <v>743</v>
      </c>
      <c r="F790" s="805"/>
      <c r="G790" s="805"/>
      <c r="H790" s="806"/>
      <c r="I790" s="806"/>
      <c r="J790" s="803"/>
      <c r="K790" s="803"/>
      <c r="L790" s="804"/>
    </row>
    <row r="791" spans="1:12" s="101" customFormat="1" ht="24" customHeight="1">
      <c r="A791" s="808">
        <v>146</v>
      </c>
      <c r="B791" s="110" t="s">
        <v>76</v>
      </c>
      <c r="C791" s="115" t="s">
        <v>78</v>
      </c>
      <c r="D791" s="115" t="s">
        <v>146</v>
      </c>
      <c r="E791" s="115" t="s">
        <v>147</v>
      </c>
      <c r="F791" s="809" t="s">
        <v>71</v>
      </c>
      <c r="G791" s="809"/>
      <c r="H791" s="805"/>
      <c r="I791" s="805"/>
      <c r="J791" s="805"/>
      <c r="K791" s="805"/>
      <c r="L791" s="805"/>
    </row>
    <row r="792" spans="1:12" s="101" customFormat="1" ht="26.25" customHeight="1">
      <c r="A792" s="808"/>
      <c r="B792" s="803" t="s">
        <v>728</v>
      </c>
      <c r="C792" s="810" t="s">
        <v>744</v>
      </c>
      <c r="D792" s="807">
        <v>43872</v>
      </c>
      <c r="E792" s="803" t="s">
        <v>745</v>
      </c>
      <c r="F792" s="803" t="s">
        <v>746</v>
      </c>
      <c r="G792" s="803"/>
      <c r="H792" s="806" t="s">
        <v>152</v>
      </c>
      <c r="I792" s="806"/>
      <c r="J792" s="117" t="s">
        <v>153</v>
      </c>
      <c r="K792" s="117" t="s">
        <v>3</v>
      </c>
      <c r="L792" s="119">
        <v>689.8</v>
      </c>
    </row>
    <row r="793" spans="1:12" s="101" customFormat="1" ht="408.95" customHeight="1">
      <c r="A793" s="808"/>
      <c r="B793" s="803"/>
      <c r="C793" s="810"/>
      <c r="D793" s="807"/>
      <c r="E793" s="803"/>
      <c r="F793" s="803"/>
      <c r="G793" s="803"/>
      <c r="H793" s="806" t="s">
        <v>154</v>
      </c>
      <c r="I793" s="806"/>
      <c r="J793" s="803" t="s">
        <v>153</v>
      </c>
      <c r="K793" s="803" t="s">
        <v>3</v>
      </c>
      <c r="L793" s="804">
        <v>2584.19</v>
      </c>
    </row>
    <row r="794" spans="1:12" s="101" customFormat="1" ht="145.35" customHeight="1">
      <c r="A794" s="808"/>
      <c r="B794" s="803"/>
      <c r="C794" s="810"/>
      <c r="D794" s="807"/>
      <c r="E794" s="803"/>
      <c r="F794" s="803"/>
      <c r="G794" s="803"/>
      <c r="H794" s="806"/>
      <c r="I794" s="806"/>
      <c r="J794" s="803"/>
      <c r="K794" s="803"/>
      <c r="L794" s="804"/>
    </row>
    <row r="795" spans="1:12" s="101" customFormat="1" ht="24" customHeight="1">
      <c r="A795" s="808"/>
      <c r="B795" s="110" t="s">
        <v>77</v>
      </c>
      <c r="C795" s="115" t="s">
        <v>79</v>
      </c>
      <c r="D795" s="115" t="s">
        <v>155</v>
      </c>
      <c r="E795" s="115" t="s">
        <v>156</v>
      </c>
      <c r="F795" s="805"/>
      <c r="G795" s="805"/>
      <c r="H795" s="806" t="s">
        <v>157</v>
      </c>
      <c r="I795" s="806"/>
      <c r="J795" s="803" t="s">
        <v>153</v>
      </c>
      <c r="K795" s="803" t="s">
        <v>3</v>
      </c>
      <c r="L795" s="804">
        <v>40</v>
      </c>
    </row>
    <row r="796" spans="1:12" s="101" customFormat="1" ht="24" customHeight="1">
      <c r="A796" s="808"/>
      <c r="B796" s="117" t="s">
        <v>254</v>
      </c>
      <c r="C796" s="117" t="s">
        <v>746</v>
      </c>
      <c r="D796" s="118">
        <v>43874</v>
      </c>
      <c r="E796" s="117" t="s">
        <v>747</v>
      </c>
      <c r="F796" s="805"/>
      <c r="G796" s="805"/>
      <c r="H796" s="806"/>
      <c r="I796" s="806"/>
      <c r="J796" s="803"/>
      <c r="K796" s="803"/>
      <c r="L796" s="804"/>
    </row>
    <row r="797" spans="1:12" s="101" customFormat="1" ht="24" customHeight="1">
      <c r="A797" s="808">
        <v>147</v>
      </c>
      <c r="B797" s="110" t="s">
        <v>76</v>
      </c>
      <c r="C797" s="115" t="s">
        <v>78</v>
      </c>
      <c r="D797" s="115" t="s">
        <v>146</v>
      </c>
      <c r="E797" s="115" t="s">
        <v>147</v>
      </c>
      <c r="F797" s="809" t="s">
        <v>71</v>
      </c>
      <c r="G797" s="809"/>
      <c r="H797" s="805"/>
      <c r="I797" s="805"/>
      <c r="J797" s="805"/>
      <c r="K797" s="805"/>
      <c r="L797" s="805"/>
    </row>
    <row r="798" spans="1:12" s="101" customFormat="1" ht="26.25" customHeight="1">
      <c r="A798" s="808"/>
      <c r="B798" s="803" t="s">
        <v>748</v>
      </c>
      <c r="C798" s="810" t="s">
        <v>749</v>
      </c>
      <c r="D798" s="807">
        <v>43845</v>
      </c>
      <c r="E798" s="803" t="s">
        <v>234</v>
      </c>
      <c r="F798" s="803" t="s">
        <v>750</v>
      </c>
      <c r="G798" s="803"/>
      <c r="H798" s="806" t="s">
        <v>152</v>
      </c>
      <c r="I798" s="806"/>
      <c r="J798" s="117" t="s">
        <v>153</v>
      </c>
      <c r="K798" s="117" t="s">
        <v>3</v>
      </c>
      <c r="L798" s="119">
        <v>262.43</v>
      </c>
    </row>
    <row r="799" spans="1:12" s="101" customFormat="1" ht="113.25" customHeight="1">
      <c r="A799" s="808"/>
      <c r="B799" s="803"/>
      <c r="C799" s="810"/>
      <c r="D799" s="807"/>
      <c r="E799" s="803"/>
      <c r="F799" s="803"/>
      <c r="G799" s="803"/>
      <c r="H799" s="806" t="s">
        <v>154</v>
      </c>
      <c r="I799" s="806"/>
      <c r="J799" s="117" t="s">
        <v>153</v>
      </c>
      <c r="K799" s="117" t="s">
        <v>3</v>
      </c>
      <c r="L799" s="119">
        <v>158</v>
      </c>
    </row>
    <row r="800" spans="1:12" s="101" customFormat="1" ht="24" customHeight="1">
      <c r="A800" s="808"/>
      <c r="B800" s="110" t="s">
        <v>77</v>
      </c>
      <c r="C800" s="115" t="s">
        <v>79</v>
      </c>
      <c r="D800" s="115" t="s">
        <v>155</v>
      </c>
      <c r="E800" s="115" t="s">
        <v>156</v>
      </c>
      <c r="F800" s="805"/>
      <c r="G800" s="805"/>
      <c r="H800" s="806" t="s">
        <v>157</v>
      </c>
      <c r="I800" s="806"/>
      <c r="J800" s="803" t="s">
        <v>153</v>
      </c>
      <c r="K800" s="803" t="s">
        <v>153</v>
      </c>
      <c r="L800" s="804">
        <v>0</v>
      </c>
    </row>
    <row r="801" spans="1:12" s="101" customFormat="1" ht="24" customHeight="1">
      <c r="A801" s="808"/>
      <c r="B801" s="117" t="s">
        <v>164</v>
      </c>
      <c r="C801" s="117" t="s">
        <v>750</v>
      </c>
      <c r="D801" s="118">
        <v>43846</v>
      </c>
      <c r="E801" s="117" t="s">
        <v>236</v>
      </c>
      <c r="F801" s="805"/>
      <c r="G801" s="805"/>
      <c r="H801" s="806"/>
      <c r="I801" s="806"/>
      <c r="J801" s="803"/>
      <c r="K801" s="803"/>
      <c r="L801" s="804"/>
    </row>
    <row r="802" spans="1:12" s="101" customFormat="1" ht="24" customHeight="1">
      <c r="A802" s="808">
        <v>148</v>
      </c>
      <c r="B802" s="110" t="s">
        <v>76</v>
      </c>
      <c r="C802" s="115" t="s">
        <v>78</v>
      </c>
      <c r="D802" s="115" t="s">
        <v>146</v>
      </c>
      <c r="E802" s="115" t="s">
        <v>147</v>
      </c>
      <c r="F802" s="809" t="s">
        <v>71</v>
      </c>
      <c r="G802" s="809"/>
      <c r="H802" s="805"/>
      <c r="I802" s="805"/>
      <c r="J802" s="805"/>
      <c r="K802" s="805"/>
      <c r="L802" s="805"/>
    </row>
    <row r="803" spans="1:12" s="101" customFormat="1" ht="26.25" customHeight="1">
      <c r="A803" s="808"/>
      <c r="B803" s="803" t="s">
        <v>751</v>
      </c>
      <c r="C803" s="810" t="s">
        <v>752</v>
      </c>
      <c r="D803" s="807">
        <v>43869</v>
      </c>
      <c r="E803" s="803" t="s">
        <v>753</v>
      </c>
      <c r="F803" s="803" t="s">
        <v>754</v>
      </c>
      <c r="G803" s="803"/>
      <c r="H803" s="806" t="s">
        <v>152</v>
      </c>
      <c r="I803" s="806"/>
      <c r="J803" s="117" t="s">
        <v>153</v>
      </c>
      <c r="K803" s="117" t="s">
        <v>3</v>
      </c>
      <c r="L803" s="119">
        <v>1672</v>
      </c>
    </row>
    <row r="804" spans="1:12" s="101" customFormat="1" ht="408.95" customHeight="1">
      <c r="A804" s="808"/>
      <c r="B804" s="803"/>
      <c r="C804" s="810"/>
      <c r="D804" s="807"/>
      <c r="E804" s="803"/>
      <c r="F804" s="803"/>
      <c r="G804" s="803"/>
      <c r="H804" s="806" t="s">
        <v>154</v>
      </c>
      <c r="I804" s="806"/>
      <c r="J804" s="803" t="s">
        <v>153</v>
      </c>
      <c r="K804" s="803" t="s">
        <v>153</v>
      </c>
      <c r="L804" s="804">
        <v>0</v>
      </c>
    </row>
    <row r="805" spans="1:12" s="101" customFormat="1" ht="145.35" customHeight="1">
      <c r="A805" s="808"/>
      <c r="B805" s="803"/>
      <c r="C805" s="810"/>
      <c r="D805" s="807"/>
      <c r="E805" s="803"/>
      <c r="F805" s="803"/>
      <c r="G805" s="803"/>
      <c r="H805" s="806"/>
      <c r="I805" s="806"/>
      <c r="J805" s="803"/>
      <c r="K805" s="803"/>
      <c r="L805" s="804"/>
    </row>
    <row r="806" spans="1:12" s="101" customFormat="1" ht="24" customHeight="1">
      <c r="A806" s="808"/>
      <c r="B806" s="110" t="s">
        <v>77</v>
      </c>
      <c r="C806" s="115" t="s">
        <v>79</v>
      </c>
      <c r="D806" s="115" t="s">
        <v>155</v>
      </c>
      <c r="E806" s="115" t="s">
        <v>156</v>
      </c>
      <c r="F806" s="805"/>
      <c r="G806" s="805"/>
      <c r="H806" s="806" t="s">
        <v>157</v>
      </c>
      <c r="I806" s="806"/>
      <c r="J806" s="803" t="s">
        <v>153</v>
      </c>
      <c r="K806" s="803" t="s">
        <v>153</v>
      </c>
      <c r="L806" s="804">
        <v>0</v>
      </c>
    </row>
    <row r="807" spans="1:12" s="101" customFormat="1" ht="34.5" customHeight="1">
      <c r="A807" s="808"/>
      <c r="B807" s="117" t="s">
        <v>303</v>
      </c>
      <c r="C807" s="117" t="s">
        <v>754</v>
      </c>
      <c r="D807" s="118">
        <v>43877</v>
      </c>
      <c r="E807" s="117" t="s">
        <v>755</v>
      </c>
      <c r="F807" s="805"/>
      <c r="G807" s="805"/>
      <c r="H807" s="806"/>
      <c r="I807" s="806"/>
      <c r="J807" s="803"/>
      <c r="K807" s="803"/>
      <c r="L807" s="804"/>
    </row>
    <row r="808" spans="1:12" s="101" customFormat="1" ht="24" customHeight="1">
      <c r="A808" s="808">
        <v>149</v>
      </c>
      <c r="B808" s="110" t="s">
        <v>76</v>
      </c>
      <c r="C808" s="115" t="s">
        <v>78</v>
      </c>
      <c r="D808" s="115" t="s">
        <v>146</v>
      </c>
      <c r="E808" s="115" t="s">
        <v>147</v>
      </c>
      <c r="F808" s="809" t="s">
        <v>71</v>
      </c>
      <c r="G808" s="809"/>
      <c r="H808" s="805"/>
      <c r="I808" s="805"/>
      <c r="J808" s="805"/>
      <c r="K808" s="805"/>
      <c r="L808" s="805"/>
    </row>
    <row r="809" spans="1:12" s="101" customFormat="1" ht="26.25" customHeight="1">
      <c r="A809" s="808"/>
      <c r="B809" s="803" t="s">
        <v>756</v>
      </c>
      <c r="C809" s="810" t="s">
        <v>757</v>
      </c>
      <c r="D809" s="807">
        <v>43747</v>
      </c>
      <c r="E809" s="803" t="s">
        <v>758</v>
      </c>
      <c r="F809" s="803" t="s">
        <v>759</v>
      </c>
      <c r="G809" s="803"/>
      <c r="H809" s="806" t="s">
        <v>152</v>
      </c>
      <c r="I809" s="806"/>
      <c r="J809" s="117" t="s">
        <v>153</v>
      </c>
      <c r="K809" s="117" t="s">
        <v>3</v>
      </c>
      <c r="L809" s="119">
        <v>236.48</v>
      </c>
    </row>
    <row r="810" spans="1:12" s="101" customFormat="1" ht="144.75" customHeight="1">
      <c r="A810" s="808"/>
      <c r="B810" s="803"/>
      <c r="C810" s="810"/>
      <c r="D810" s="807"/>
      <c r="E810" s="803"/>
      <c r="F810" s="803"/>
      <c r="G810" s="803"/>
      <c r="H810" s="806" t="s">
        <v>154</v>
      </c>
      <c r="I810" s="806"/>
      <c r="J810" s="117" t="s">
        <v>153</v>
      </c>
      <c r="K810" s="117" t="s">
        <v>3</v>
      </c>
      <c r="L810" s="119">
        <v>451.56</v>
      </c>
    </row>
    <row r="811" spans="1:12" s="101" customFormat="1" ht="24" customHeight="1">
      <c r="A811" s="808"/>
      <c r="B811" s="110" t="s">
        <v>77</v>
      </c>
      <c r="C811" s="115" t="s">
        <v>79</v>
      </c>
      <c r="D811" s="115" t="s">
        <v>155</v>
      </c>
      <c r="E811" s="115" t="s">
        <v>156</v>
      </c>
      <c r="F811" s="805"/>
      <c r="G811" s="805"/>
      <c r="H811" s="806" t="s">
        <v>157</v>
      </c>
      <c r="I811" s="806"/>
      <c r="J811" s="803" t="s">
        <v>153</v>
      </c>
      <c r="K811" s="803" t="s">
        <v>3</v>
      </c>
      <c r="L811" s="804">
        <v>147.88</v>
      </c>
    </row>
    <row r="812" spans="1:12" s="101" customFormat="1" ht="24" customHeight="1">
      <c r="A812" s="808"/>
      <c r="B812" s="117" t="s">
        <v>164</v>
      </c>
      <c r="C812" s="117" t="s">
        <v>759</v>
      </c>
      <c r="D812" s="118">
        <v>43748</v>
      </c>
      <c r="E812" s="117" t="s">
        <v>760</v>
      </c>
      <c r="F812" s="805"/>
      <c r="G812" s="805"/>
      <c r="H812" s="806"/>
      <c r="I812" s="806"/>
      <c r="J812" s="803"/>
      <c r="K812" s="803"/>
      <c r="L812" s="804"/>
    </row>
    <row r="813" spans="1:12" s="101" customFormat="1" ht="24" customHeight="1">
      <c r="A813" s="808">
        <v>150</v>
      </c>
      <c r="B813" s="110" t="s">
        <v>76</v>
      </c>
      <c r="C813" s="115" t="s">
        <v>78</v>
      </c>
      <c r="D813" s="115" t="s">
        <v>146</v>
      </c>
      <c r="E813" s="115" t="s">
        <v>147</v>
      </c>
      <c r="F813" s="809" t="s">
        <v>71</v>
      </c>
      <c r="G813" s="809"/>
      <c r="H813" s="805"/>
      <c r="I813" s="805"/>
      <c r="J813" s="805"/>
      <c r="K813" s="805"/>
      <c r="L813" s="805"/>
    </row>
    <row r="814" spans="1:12" s="101" customFormat="1" ht="26.25" customHeight="1">
      <c r="A814" s="808"/>
      <c r="B814" s="803" t="s">
        <v>756</v>
      </c>
      <c r="C814" s="803" t="s">
        <v>761</v>
      </c>
      <c r="D814" s="807">
        <v>43781</v>
      </c>
      <c r="E814" s="803" t="s">
        <v>367</v>
      </c>
      <c r="F814" s="803" t="s">
        <v>368</v>
      </c>
      <c r="G814" s="803"/>
      <c r="H814" s="806" t="s">
        <v>152</v>
      </c>
      <c r="I814" s="806"/>
      <c r="J814" s="117" t="s">
        <v>153</v>
      </c>
      <c r="K814" s="117" t="s">
        <v>3</v>
      </c>
      <c r="L814" s="119">
        <v>215.75</v>
      </c>
    </row>
    <row r="815" spans="1:12" s="101" customFormat="1" ht="60.75" customHeight="1">
      <c r="A815" s="808"/>
      <c r="B815" s="803"/>
      <c r="C815" s="803"/>
      <c r="D815" s="807"/>
      <c r="E815" s="803"/>
      <c r="F815" s="803"/>
      <c r="G815" s="803"/>
      <c r="H815" s="806" t="s">
        <v>154</v>
      </c>
      <c r="I815" s="806"/>
      <c r="J815" s="117" t="s">
        <v>153</v>
      </c>
      <c r="K815" s="117" t="s">
        <v>3</v>
      </c>
      <c r="L815" s="119">
        <v>291.24</v>
      </c>
    </row>
    <row r="816" spans="1:12" s="101" customFormat="1" ht="24" customHeight="1">
      <c r="A816" s="808"/>
      <c r="B816" s="110" t="s">
        <v>77</v>
      </c>
      <c r="C816" s="115" t="s">
        <v>79</v>
      </c>
      <c r="D816" s="115" t="s">
        <v>155</v>
      </c>
      <c r="E816" s="115" t="s">
        <v>156</v>
      </c>
      <c r="F816" s="805"/>
      <c r="G816" s="805"/>
      <c r="H816" s="806" t="s">
        <v>157</v>
      </c>
      <c r="I816" s="806"/>
      <c r="J816" s="803" t="s">
        <v>153</v>
      </c>
      <c r="K816" s="803" t="s">
        <v>3</v>
      </c>
      <c r="L816" s="804">
        <v>74.7</v>
      </c>
    </row>
    <row r="817" spans="1:12" s="101" customFormat="1" ht="24" customHeight="1">
      <c r="A817" s="808"/>
      <c r="B817" s="117" t="s">
        <v>164</v>
      </c>
      <c r="C817" s="117" t="s">
        <v>368</v>
      </c>
      <c r="D817" s="118">
        <v>43782</v>
      </c>
      <c r="E817" s="117" t="s">
        <v>762</v>
      </c>
      <c r="F817" s="805"/>
      <c r="G817" s="805"/>
      <c r="H817" s="806"/>
      <c r="I817" s="806"/>
      <c r="J817" s="803"/>
      <c r="K817" s="803"/>
      <c r="L817" s="804"/>
    </row>
    <row r="818" spans="1:12" s="101" customFormat="1" ht="24" customHeight="1">
      <c r="A818" s="808">
        <v>151</v>
      </c>
      <c r="B818" s="110" t="s">
        <v>76</v>
      </c>
      <c r="C818" s="115" t="s">
        <v>78</v>
      </c>
      <c r="D818" s="115" t="s">
        <v>146</v>
      </c>
      <c r="E818" s="115" t="s">
        <v>147</v>
      </c>
      <c r="F818" s="809" t="s">
        <v>71</v>
      </c>
      <c r="G818" s="809"/>
      <c r="H818" s="805"/>
      <c r="I818" s="805"/>
      <c r="J818" s="805"/>
      <c r="K818" s="805"/>
      <c r="L818" s="805"/>
    </row>
    <row r="819" spans="1:12" s="101" customFormat="1" ht="26.25" customHeight="1">
      <c r="A819" s="808"/>
      <c r="B819" s="803" t="s">
        <v>756</v>
      </c>
      <c r="C819" s="803" t="s">
        <v>763</v>
      </c>
      <c r="D819" s="807">
        <v>43874</v>
      </c>
      <c r="E819" s="803" t="s">
        <v>764</v>
      </c>
      <c r="F819" s="803" t="s">
        <v>765</v>
      </c>
      <c r="G819" s="803"/>
      <c r="H819" s="806" t="s">
        <v>152</v>
      </c>
      <c r="I819" s="806"/>
      <c r="J819" s="117" t="s">
        <v>153</v>
      </c>
      <c r="K819" s="117" t="s">
        <v>3</v>
      </c>
      <c r="L819" s="119">
        <v>229.26</v>
      </c>
    </row>
    <row r="820" spans="1:12" s="101" customFormat="1" ht="39.75" customHeight="1">
      <c r="A820" s="808"/>
      <c r="B820" s="803"/>
      <c r="C820" s="803"/>
      <c r="D820" s="807"/>
      <c r="E820" s="803"/>
      <c r="F820" s="803"/>
      <c r="G820" s="803"/>
      <c r="H820" s="806" t="s">
        <v>154</v>
      </c>
      <c r="I820" s="806"/>
      <c r="J820" s="117" t="s">
        <v>153</v>
      </c>
      <c r="K820" s="117" t="s">
        <v>3</v>
      </c>
      <c r="L820" s="119">
        <v>412.3</v>
      </c>
    </row>
    <row r="821" spans="1:12" s="101" customFormat="1" ht="24" customHeight="1">
      <c r="A821" s="808"/>
      <c r="B821" s="110" t="s">
        <v>77</v>
      </c>
      <c r="C821" s="115" t="s">
        <v>79</v>
      </c>
      <c r="D821" s="115" t="s">
        <v>155</v>
      </c>
      <c r="E821" s="115" t="s">
        <v>156</v>
      </c>
      <c r="F821" s="805"/>
      <c r="G821" s="805"/>
      <c r="H821" s="806" t="s">
        <v>157</v>
      </c>
      <c r="I821" s="806"/>
      <c r="J821" s="803" t="s">
        <v>153</v>
      </c>
      <c r="K821" s="803" t="s">
        <v>3</v>
      </c>
      <c r="L821" s="804">
        <v>23.78</v>
      </c>
    </row>
    <row r="822" spans="1:12" s="101" customFormat="1" ht="24" customHeight="1">
      <c r="A822" s="808"/>
      <c r="B822" s="117" t="s">
        <v>164</v>
      </c>
      <c r="C822" s="117" t="s">
        <v>765</v>
      </c>
      <c r="D822" s="118">
        <v>43875</v>
      </c>
      <c r="E822" s="117" t="s">
        <v>766</v>
      </c>
      <c r="F822" s="805"/>
      <c r="G822" s="805"/>
      <c r="H822" s="806"/>
      <c r="I822" s="806"/>
      <c r="J822" s="803"/>
      <c r="K822" s="803"/>
      <c r="L822" s="804"/>
    </row>
    <row r="823" spans="1:12" s="101" customFormat="1" ht="24" customHeight="1">
      <c r="A823" s="808">
        <v>152</v>
      </c>
      <c r="B823" s="110" t="s">
        <v>76</v>
      </c>
      <c r="C823" s="115" t="s">
        <v>78</v>
      </c>
      <c r="D823" s="115" t="s">
        <v>146</v>
      </c>
      <c r="E823" s="115" t="s">
        <v>147</v>
      </c>
      <c r="F823" s="809" t="s">
        <v>71</v>
      </c>
      <c r="G823" s="809"/>
      <c r="H823" s="805"/>
      <c r="I823" s="805"/>
      <c r="J823" s="805"/>
      <c r="K823" s="805"/>
      <c r="L823" s="805"/>
    </row>
    <row r="824" spans="1:12" s="101" customFormat="1" ht="26.25" customHeight="1">
      <c r="A824" s="808"/>
      <c r="B824" s="803" t="s">
        <v>756</v>
      </c>
      <c r="C824" s="803" t="s">
        <v>767</v>
      </c>
      <c r="D824" s="807">
        <v>43880</v>
      </c>
      <c r="E824" s="803" t="s">
        <v>768</v>
      </c>
      <c r="F824" s="803" t="s">
        <v>742</v>
      </c>
      <c r="G824" s="803"/>
      <c r="H824" s="806" t="s">
        <v>152</v>
      </c>
      <c r="I824" s="806"/>
      <c r="J824" s="117" t="s">
        <v>153</v>
      </c>
      <c r="K824" s="117" t="s">
        <v>3</v>
      </c>
      <c r="L824" s="119">
        <v>162</v>
      </c>
    </row>
    <row r="825" spans="1:12" s="101" customFormat="1" ht="39.75" customHeight="1">
      <c r="A825" s="808"/>
      <c r="B825" s="803"/>
      <c r="C825" s="803"/>
      <c r="D825" s="807"/>
      <c r="E825" s="803"/>
      <c r="F825" s="803"/>
      <c r="G825" s="803"/>
      <c r="H825" s="806" t="s">
        <v>154</v>
      </c>
      <c r="I825" s="806"/>
      <c r="J825" s="117" t="s">
        <v>153</v>
      </c>
      <c r="K825" s="117" t="s">
        <v>3</v>
      </c>
      <c r="L825" s="119">
        <v>462.95</v>
      </c>
    </row>
    <row r="826" spans="1:12" s="101" customFormat="1" ht="24" customHeight="1">
      <c r="A826" s="808"/>
      <c r="B826" s="110" t="s">
        <v>77</v>
      </c>
      <c r="C826" s="115" t="s">
        <v>79</v>
      </c>
      <c r="D826" s="115" t="s">
        <v>155</v>
      </c>
      <c r="E826" s="115" t="s">
        <v>156</v>
      </c>
      <c r="F826" s="805"/>
      <c r="G826" s="805"/>
      <c r="H826" s="806" t="s">
        <v>157</v>
      </c>
      <c r="I826" s="806"/>
      <c r="J826" s="803" t="s">
        <v>153</v>
      </c>
      <c r="K826" s="803" t="s">
        <v>3</v>
      </c>
      <c r="L826" s="804">
        <v>280</v>
      </c>
    </row>
    <row r="827" spans="1:12" s="101" customFormat="1" ht="24" customHeight="1">
      <c r="A827" s="808"/>
      <c r="B827" s="117" t="s">
        <v>164</v>
      </c>
      <c r="C827" s="117" t="s">
        <v>742</v>
      </c>
      <c r="D827" s="118">
        <v>43881</v>
      </c>
      <c r="E827" s="117" t="s">
        <v>769</v>
      </c>
      <c r="F827" s="805"/>
      <c r="G827" s="805"/>
      <c r="H827" s="806"/>
      <c r="I827" s="806"/>
      <c r="J827" s="803"/>
      <c r="K827" s="803"/>
      <c r="L827" s="804"/>
    </row>
    <row r="828" spans="1:12" s="101" customFormat="1" ht="24" customHeight="1">
      <c r="A828" s="808">
        <v>153</v>
      </c>
      <c r="B828" s="110" t="s">
        <v>76</v>
      </c>
      <c r="C828" s="115" t="s">
        <v>78</v>
      </c>
      <c r="D828" s="115" t="s">
        <v>146</v>
      </c>
      <c r="E828" s="115" t="s">
        <v>147</v>
      </c>
      <c r="F828" s="809" t="s">
        <v>71</v>
      </c>
      <c r="G828" s="809"/>
      <c r="H828" s="805"/>
      <c r="I828" s="805"/>
      <c r="J828" s="805"/>
      <c r="K828" s="805"/>
      <c r="L828" s="805"/>
    </row>
    <row r="829" spans="1:12" s="101" customFormat="1" ht="26.25" customHeight="1">
      <c r="A829" s="808"/>
      <c r="B829" s="803" t="s">
        <v>770</v>
      </c>
      <c r="C829" s="810" t="s">
        <v>771</v>
      </c>
      <c r="D829" s="807">
        <v>43792</v>
      </c>
      <c r="E829" s="803" t="s">
        <v>709</v>
      </c>
      <c r="F829" s="803" t="s">
        <v>772</v>
      </c>
      <c r="G829" s="803"/>
      <c r="H829" s="806" t="s">
        <v>152</v>
      </c>
      <c r="I829" s="806"/>
      <c r="J829" s="117" t="s">
        <v>153</v>
      </c>
      <c r="K829" s="117" t="s">
        <v>3</v>
      </c>
      <c r="L829" s="119">
        <v>612</v>
      </c>
    </row>
    <row r="830" spans="1:12" s="101" customFormat="1" ht="408.95" customHeight="1">
      <c r="A830" s="808"/>
      <c r="B830" s="803"/>
      <c r="C830" s="810"/>
      <c r="D830" s="807"/>
      <c r="E830" s="803"/>
      <c r="F830" s="803"/>
      <c r="G830" s="803"/>
      <c r="H830" s="806" t="s">
        <v>154</v>
      </c>
      <c r="I830" s="806"/>
      <c r="J830" s="803" t="s">
        <v>153</v>
      </c>
      <c r="K830" s="803" t="s">
        <v>3</v>
      </c>
      <c r="L830" s="804">
        <v>618</v>
      </c>
    </row>
    <row r="831" spans="1:12" s="101" customFormat="1" ht="250.35" customHeight="1">
      <c r="A831" s="808"/>
      <c r="B831" s="803"/>
      <c r="C831" s="810"/>
      <c r="D831" s="807"/>
      <c r="E831" s="803"/>
      <c r="F831" s="803"/>
      <c r="G831" s="803"/>
      <c r="H831" s="806"/>
      <c r="I831" s="806"/>
      <c r="J831" s="803"/>
      <c r="K831" s="803"/>
      <c r="L831" s="804"/>
    </row>
    <row r="832" spans="1:12" s="101" customFormat="1" ht="24" customHeight="1">
      <c r="A832" s="808"/>
      <c r="B832" s="110" t="s">
        <v>77</v>
      </c>
      <c r="C832" s="115" t="s">
        <v>79</v>
      </c>
      <c r="D832" s="115" t="s">
        <v>155</v>
      </c>
      <c r="E832" s="115" t="s">
        <v>156</v>
      </c>
      <c r="F832" s="805"/>
      <c r="G832" s="805"/>
      <c r="H832" s="806" t="s">
        <v>157</v>
      </c>
      <c r="I832" s="806"/>
      <c r="J832" s="803" t="s">
        <v>153</v>
      </c>
      <c r="K832" s="803" t="s">
        <v>3</v>
      </c>
      <c r="L832" s="804">
        <v>300</v>
      </c>
    </row>
    <row r="833" spans="1:12" s="101" customFormat="1" ht="24" customHeight="1">
      <c r="A833" s="808"/>
      <c r="B833" s="117" t="s">
        <v>773</v>
      </c>
      <c r="C833" s="117" t="s">
        <v>772</v>
      </c>
      <c r="D833" s="118">
        <v>43796</v>
      </c>
      <c r="E833" s="117" t="s">
        <v>774</v>
      </c>
      <c r="F833" s="805"/>
      <c r="G833" s="805"/>
      <c r="H833" s="806"/>
      <c r="I833" s="806"/>
      <c r="J833" s="803"/>
      <c r="K833" s="803"/>
      <c r="L833" s="804"/>
    </row>
    <row r="834" spans="1:12" s="101" customFormat="1" ht="24" customHeight="1">
      <c r="A834" s="808">
        <v>154</v>
      </c>
      <c r="B834" s="110" t="s">
        <v>76</v>
      </c>
      <c r="C834" s="115" t="s">
        <v>78</v>
      </c>
      <c r="D834" s="115" t="s">
        <v>146</v>
      </c>
      <c r="E834" s="115" t="s">
        <v>147</v>
      </c>
      <c r="F834" s="809" t="s">
        <v>71</v>
      </c>
      <c r="G834" s="809"/>
      <c r="H834" s="805"/>
      <c r="I834" s="805"/>
      <c r="J834" s="805"/>
      <c r="K834" s="805"/>
      <c r="L834" s="805"/>
    </row>
    <row r="835" spans="1:12" s="101" customFormat="1" ht="26.25" customHeight="1">
      <c r="A835" s="808"/>
      <c r="B835" s="803" t="s">
        <v>775</v>
      </c>
      <c r="C835" s="810" t="s">
        <v>776</v>
      </c>
      <c r="D835" s="807">
        <v>43871</v>
      </c>
      <c r="E835" s="803" t="s">
        <v>162</v>
      </c>
      <c r="F835" s="803" t="s">
        <v>777</v>
      </c>
      <c r="G835" s="803"/>
      <c r="H835" s="806" t="s">
        <v>152</v>
      </c>
      <c r="I835" s="806"/>
      <c r="J835" s="117" t="s">
        <v>153</v>
      </c>
      <c r="K835" s="117" t="s">
        <v>3</v>
      </c>
      <c r="L835" s="119">
        <v>966</v>
      </c>
    </row>
    <row r="836" spans="1:12" s="101" customFormat="1" ht="207.75" customHeight="1">
      <c r="A836" s="808"/>
      <c r="B836" s="803"/>
      <c r="C836" s="810"/>
      <c r="D836" s="807"/>
      <c r="E836" s="803"/>
      <c r="F836" s="803"/>
      <c r="G836" s="803"/>
      <c r="H836" s="806" t="s">
        <v>154</v>
      </c>
      <c r="I836" s="806"/>
      <c r="J836" s="117" t="s">
        <v>153</v>
      </c>
      <c r="K836" s="117" t="s">
        <v>3</v>
      </c>
      <c r="L836" s="119">
        <v>900</v>
      </c>
    </row>
    <row r="837" spans="1:12" s="101" customFormat="1" ht="24" customHeight="1">
      <c r="A837" s="808"/>
      <c r="B837" s="110" t="s">
        <v>77</v>
      </c>
      <c r="C837" s="115" t="s">
        <v>79</v>
      </c>
      <c r="D837" s="115" t="s">
        <v>155</v>
      </c>
      <c r="E837" s="115" t="s">
        <v>156</v>
      </c>
      <c r="F837" s="805"/>
      <c r="G837" s="805"/>
      <c r="H837" s="806" t="s">
        <v>157</v>
      </c>
      <c r="I837" s="806"/>
      <c r="J837" s="803" t="s">
        <v>153</v>
      </c>
      <c r="K837" s="803" t="s">
        <v>3</v>
      </c>
      <c r="L837" s="804">
        <v>100</v>
      </c>
    </row>
    <row r="838" spans="1:12" s="101" customFormat="1" ht="24" customHeight="1">
      <c r="A838" s="808"/>
      <c r="B838" s="117" t="s">
        <v>773</v>
      </c>
      <c r="C838" s="117" t="s">
        <v>777</v>
      </c>
      <c r="D838" s="118">
        <v>43875</v>
      </c>
      <c r="E838" s="117" t="s">
        <v>778</v>
      </c>
      <c r="F838" s="805"/>
      <c r="G838" s="805"/>
      <c r="H838" s="806"/>
      <c r="I838" s="806"/>
      <c r="J838" s="803"/>
      <c r="K838" s="803"/>
      <c r="L838" s="804"/>
    </row>
    <row r="839" spans="1:12" s="101" customFormat="1" ht="24" customHeight="1">
      <c r="A839" s="808">
        <v>155</v>
      </c>
      <c r="B839" s="110" t="s">
        <v>76</v>
      </c>
      <c r="C839" s="115" t="s">
        <v>78</v>
      </c>
      <c r="D839" s="115" t="s">
        <v>146</v>
      </c>
      <c r="E839" s="115" t="s">
        <v>147</v>
      </c>
      <c r="F839" s="809" t="s">
        <v>71</v>
      </c>
      <c r="G839" s="809"/>
      <c r="H839" s="805"/>
      <c r="I839" s="805"/>
      <c r="J839" s="805"/>
      <c r="K839" s="805"/>
      <c r="L839" s="805"/>
    </row>
    <row r="840" spans="1:12" s="101" customFormat="1" ht="26.25" customHeight="1">
      <c r="A840" s="808"/>
      <c r="B840" s="803" t="s">
        <v>779</v>
      </c>
      <c r="C840" s="803" t="s">
        <v>780</v>
      </c>
      <c r="D840" s="807">
        <v>43770</v>
      </c>
      <c r="E840" s="803" t="s">
        <v>205</v>
      </c>
      <c r="F840" s="803" t="s">
        <v>781</v>
      </c>
      <c r="G840" s="803"/>
      <c r="H840" s="806" t="s">
        <v>152</v>
      </c>
      <c r="I840" s="806"/>
      <c r="J840" s="117" t="s">
        <v>153</v>
      </c>
      <c r="K840" s="117" t="s">
        <v>3</v>
      </c>
      <c r="L840" s="119">
        <v>454</v>
      </c>
    </row>
    <row r="841" spans="1:12" s="101" customFormat="1" ht="102.75" customHeight="1">
      <c r="A841" s="808"/>
      <c r="B841" s="803"/>
      <c r="C841" s="803"/>
      <c r="D841" s="807"/>
      <c r="E841" s="803"/>
      <c r="F841" s="803"/>
      <c r="G841" s="803"/>
      <c r="H841" s="806" t="s">
        <v>154</v>
      </c>
      <c r="I841" s="806"/>
      <c r="J841" s="117" t="s">
        <v>153</v>
      </c>
      <c r="K841" s="117" t="s">
        <v>3</v>
      </c>
      <c r="L841" s="119">
        <v>350</v>
      </c>
    </row>
    <row r="842" spans="1:12" s="101" customFormat="1" ht="24" customHeight="1">
      <c r="A842" s="808"/>
      <c r="B842" s="110" t="s">
        <v>77</v>
      </c>
      <c r="C842" s="115" t="s">
        <v>79</v>
      </c>
      <c r="D842" s="115" t="s">
        <v>155</v>
      </c>
      <c r="E842" s="115" t="s">
        <v>156</v>
      </c>
      <c r="F842" s="805"/>
      <c r="G842" s="805"/>
      <c r="H842" s="806" t="s">
        <v>157</v>
      </c>
      <c r="I842" s="806"/>
      <c r="J842" s="803" t="s">
        <v>153</v>
      </c>
      <c r="K842" s="803" t="s">
        <v>3</v>
      </c>
      <c r="L842" s="804">
        <v>145.66</v>
      </c>
    </row>
    <row r="843" spans="1:12" s="101" customFormat="1" ht="24" customHeight="1">
      <c r="A843" s="808"/>
      <c r="B843" s="117" t="s">
        <v>782</v>
      </c>
      <c r="C843" s="117" t="s">
        <v>781</v>
      </c>
      <c r="D843" s="118">
        <v>43774</v>
      </c>
      <c r="E843" s="117" t="s">
        <v>783</v>
      </c>
      <c r="F843" s="805"/>
      <c r="G843" s="805"/>
      <c r="H843" s="806"/>
      <c r="I843" s="806"/>
      <c r="J843" s="803"/>
      <c r="K843" s="803"/>
      <c r="L843" s="804"/>
    </row>
    <row r="844" spans="1:12" s="101" customFormat="1" ht="24" customHeight="1">
      <c r="A844" s="808">
        <v>156</v>
      </c>
      <c r="B844" s="110" t="s">
        <v>76</v>
      </c>
      <c r="C844" s="115" t="s">
        <v>78</v>
      </c>
      <c r="D844" s="115" t="s">
        <v>146</v>
      </c>
      <c r="E844" s="115" t="s">
        <v>147</v>
      </c>
      <c r="F844" s="809" t="s">
        <v>71</v>
      </c>
      <c r="G844" s="809"/>
      <c r="H844" s="805"/>
      <c r="I844" s="805"/>
      <c r="J844" s="805"/>
      <c r="K844" s="805"/>
      <c r="L844" s="805"/>
    </row>
    <row r="845" spans="1:12" s="101" customFormat="1" ht="26.25" customHeight="1">
      <c r="A845" s="808"/>
      <c r="B845" s="803" t="s">
        <v>779</v>
      </c>
      <c r="C845" s="810" t="s">
        <v>784</v>
      </c>
      <c r="D845" s="807">
        <v>43893</v>
      </c>
      <c r="E845" s="803" t="s">
        <v>785</v>
      </c>
      <c r="F845" s="803" t="s">
        <v>786</v>
      </c>
      <c r="G845" s="803"/>
      <c r="H845" s="806" t="s">
        <v>152</v>
      </c>
      <c r="I845" s="806"/>
      <c r="J845" s="117" t="s">
        <v>153</v>
      </c>
      <c r="K845" s="117" t="s">
        <v>3</v>
      </c>
      <c r="L845" s="119">
        <v>292</v>
      </c>
    </row>
    <row r="846" spans="1:12" s="101" customFormat="1" ht="408.95" customHeight="1">
      <c r="A846" s="808"/>
      <c r="B846" s="803"/>
      <c r="C846" s="810"/>
      <c r="D846" s="807"/>
      <c r="E846" s="803"/>
      <c r="F846" s="803"/>
      <c r="G846" s="803"/>
      <c r="H846" s="806" t="s">
        <v>154</v>
      </c>
      <c r="I846" s="806"/>
      <c r="J846" s="803" t="s">
        <v>153</v>
      </c>
      <c r="K846" s="803" t="s">
        <v>3</v>
      </c>
      <c r="L846" s="804">
        <v>549</v>
      </c>
    </row>
    <row r="847" spans="1:12" s="101" customFormat="1" ht="29.85" customHeight="1">
      <c r="A847" s="808"/>
      <c r="B847" s="803"/>
      <c r="C847" s="810"/>
      <c r="D847" s="807"/>
      <c r="E847" s="803"/>
      <c r="F847" s="803"/>
      <c r="G847" s="803"/>
      <c r="H847" s="806"/>
      <c r="I847" s="806"/>
      <c r="J847" s="803"/>
      <c r="K847" s="803"/>
      <c r="L847" s="804"/>
    </row>
    <row r="848" spans="1:12" s="101" customFormat="1" ht="24" customHeight="1">
      <c r="A848" s="808"/>
      <c r="B848" s="110" t="s">
        <v>77</v>
      </c>
      <c r="C848" s="115" t="s">
        <v>79</v>
      </c>
      <c r="D848" s="115" t="s">
        <v>155</v>
      </c>
      <c r="E848" s="115" t="s">
        <v>156</v>
      </c>
      <c r="F848" s="805"/>
      <c r="G848" s="805"/>
      <c r="H848" s="806" t="s">
        <v>157</v>
      </c>
      <c r="I848" s="806"/>
      <c r="J848" s="803" t="s">
        <v>153</v>
      </c>
      <c r="K848" s="803" t="s">
        <v>3</v>
      </c>
      <c r="L848" s="804">
        <v>15</v>
      </c>
    </row>
    <row r="849" spans="1:12" s="101" customFormat="1" ht="24" customHeight="1">
      <c r="A849" s="808"/>
      <c r="B849" s="117" t="s">
        <v>782</v>
      </c>
      <c r="C849" s="117" t="s">
        <v>786</v>
      </c>
      <c r="D849" s="118">
        <v>43897</v>
      </c>
      <c r="E849" s="117" t="s">
        <v>787</v>
      </c>
      <c r="F849" s="805"/>
      <c r="G849" s="805"/>
      <c r="H849" s="806"/>
      <c r="I849" s="806"/>
      <c r="J849" s="803"/>
      <c r="K849" s="803"/>
      <c r="L849" s="804"/>
    </row>
    <row r="850" spans="1:12" s="101" customFormat="1" ht="24" customHeight="1">
      <c r="A850" s="808">
        <v>157</v>
      </c>
      <c r="B850" s="110" t="s">
        <v>76</v>
      </c>
      <c r="C850" s="115" t="s">
        <v>78</v>
      </c>
      <c r="D850" s="115" t="s">
        <v>146</v>
      </c>
      <c r="E850" s="115" t="s">
        <v>147</v>
      </c>
      <c r="F850" s="809" t="s">
        <v>71</v>
      </c>
      <c r="G850" s="809"/>
      <c r="H850" s="805"/>
      <c r="I850" s="805"/>
      <c r="J850" s="805"/>
      <c r="K850" s="805"/>
      <c r="L850" s="805"/>
    </row>
    <row r="851" spans="1:12" s="101" customFormat="1" ht="26.25" customHeight="1">
      <c r="A851" s="808"/>
      <c r="B851" s="803" t="s">
        <v>788</v>
      </c>
      <c r="C851" s="810" t="s">
        <v>789</v>
      </c>
      <c r="D851" s="807">
        <v>43740</v>
      </c>
      <c r="E851" s="803" t="s">
        <v>790</v>
      </c>
      <c r="F851" s="803" t="s">
        <v>791</v>
      </c>
      <c r="G851" s="803"/>
      <c r="H851" s="806" t="s">
        <v>152</v>
      </c>
      <c r="I851" s="806"/>
      <c r="J851" s="117" t="s">
        <v>153</v>
      </c>
      <c r="K851" s="117" t="s">
        <v>3</v>
      </c>
      <c r="L851" s="119">
        <v>289.10000000000002</v>
      </c>
    </row>
    <row r="852" spans="1:12" s="101" customFormat="1" ht="281.25" customHeight="1">
      <c r="A852" s="808"/>
      <c r="B852" s="803"/>
      <c r="C852" s="810"/>
      <c r="D852" s="807"/>
      <c r="E852" s="803"/>
      <c r="F852" s="803"/>
      <c r="G852" s="803"/>
      <c r="H852" s="806" t="s">
        <v>154</v>
      </c>
      <c r="I852" s="806"/>
      <c r="J852" s="117" t="s">
        <v>153</v>
      </c>
      <c r="K852" s="117" t="s">
        <v>3</v>
      </c>
      <c r="L852" s="119">
        <v>588</v>
      </c>
    </row>
    <row r="853" spans="1:12" s="101" customFormat="1" ht="24" customHeight="1">
      <c r="A853" s="808"/>
      <c r="B853" s="110" t="s">
        <v>77</v>
      </c>
      <c r="C853" s="115" t="s">
        <v>79</v>
      </c>
      <c r="D853" s="115" t="s">
        <v>155</v>
      </c>
      <c r="E853" s="115" t="s">
        <v>156</v>
      </c>
      <c r="F853" s="805"/>
      <c r="G853" s="805"/>
      <c r="H853" s="806" t="s">
        <v>157</v>
      </c>
      <c r="I853" s="806"/>
      <c r="J853" s="803" t="s">
        <v>153</v>
      </c>
      <c r="K853" s="803" t="s">
        <v>153</v>
      </c>
      <c r="L853" s="804">
        <v>0</v>
      </c>
    </row>
    <row r="854" spans="1:12" s="101" customFormat="1" ht="24" customHeight="1">
      <c r="A854" s="808"/>
      <c r="B854" s="117" t="s">
        <v>792</v>
      </c>
      <c r="C854" s="117" t="s">
        <v>791</v>
      </c>
      <c r="D854" s="118">
        <v>43744</v>
      </c>
      <c r="E854" s="117" t="s">
        <v>793</v>
      </c>
      <c r="F854" s="805"/>
      <c r="G854" s="805"/>
      <c r="H854" s="806"/>
      <c r="I854" s="806"/>
      <c r="J854" s="803"/>
      <c r="K854" s="803"/>
      <c r="L854" s="804"/>
    </row>
    <row r="855" spans="1:12" s="101" customFormat="1" ht="24" customHeight="1">
      <c r="A855" s="808">
        <v>158</v>
      </c>
      <c r="B855" s="110" t="s">
        <v>76</v>
      </c>
      <c r="C855" s="115" t="s">
        <v>78</v>
      </c>
      <c r="D855" s="115" t="s">
        <v>146</v>
      </c>
      <c r="E855" s="115" t="s">
        <v>147</v>
      </c>
      <c r="F855" s="809" t="s">
        <v>71</v>
      </c>
      <c r="G855" s="809"/>
      <c r="H855" s="805"/>
      <c r="I855" s="805"/>
      <c r="J855" s="805"/>
      <c r="K855" s="805"/>
      <c r="L855" s="805"/>
    </row>
    <row r="856" spans="1:12" s="101" customFormat="1" ht="26.25" customHeight="1">
      <c r="A856" s="808"/>
      <c r="B856" s="803" t="s">
        <v>794</v>
      </c>
      <c r="C856" s="810" t="s">
        <v>795</v>
      </c>
      <c r="D856" s="807">
        <v>43744</v>
      </c>
      <c r="E856" s="803" t="s">
        <v>205</v>
      </c>
      <c r="F856" s="803" t="s">
        <v>796</v>
      </c>
      <c r="G856" s="803"/>
      <c r="H856" s="806" t="s">
        <v>152</v>
      </c>
      <c r="I856" s="806"/>
      <c r="J856" s="117" t="s">
        <v>153</v>
      </c>
      <c r="K856" s="117" t="s">
        <v>153</v>
      </c>
      <c r="L856" s="119">
        <v>0</v>
      </c>
    </row>
    <row r="857" spans="1:12" s="101" customFormat="1" ht="408.95" customHeight="1">
      <c r="A857" s="808"/>
      <c r="B857" s="803"/>
      <c r="C857" s="810"/>
      <c r="D857" s="807"/>
      <c r="E857" s="803"/>
      <c r="F857" s="803"/>
      <c r="G857" s="803"/>
      <c r="H857" s="806" t="s">
        <v>154</v>
      </c>
      <c r="I857" s="806"/>
      <c r="J857" s="803" t="s">
        <v>153</v>
      </c>
      <c r="K857" s="803" t="s">
        <v>153</v>
      </c>
      <c r="L857" s="804">
        <v>0</v>
      </c>
    </row>
    <row r="858" spans="1:12" s="101" customFormat="1" ht="82.35" customHeight="1">
      <c r="A858" s="808"/>
      <c r="B858" s="803"/>
      <c r="C858" s="810"/>
      <c r="D858" s="807"/>
      <c r="E858" s="803"/>
      <c r="F858" s="803"/>
      <c r="G858" s="803"/>
      <c r="H858" s="806"/>
      <c r="I858" s="806"/>
      <c r="J858" s="803"/>
      <c r="K858" s="803"/>
      <c r="L858" s="804"/>
    </row>
    <row r="859" spans="1:12" s="101" customFormat="1" ht="24" customHeight="1">
      <c r="A859" s="808"/>
      <c r="B859" s="110" t="s">
        <v>77</v>
      </c>
      <c r="C859" s="115" t="s">
        <v>79</v>
      </c>
      <c r="D859" s="115" t="s">
        <v>155</v>
      </c>
      <c r="E859" s="115" t="s">
        <v>156</v>
      </c>
      <c r="F859" s="805"/>
      <c r="G859" s="805"/>
      <c r="H859" s="806" t="s">
        <v>157</v>
      </c>
      <c r="I859" s="806"/>
      <c r="J859" s="803" t="s">
        <v>153</v>
      </c>
      <c r="K859" s="803" t="s">
        <v>3</v>
      </c>
      <c r="L859" s="804">
        <v>799</v>
      </c>
    </row>
    <row r="860" spans="1:12" s="101" customFormat="1" ht="24" customHeight="1">
      <c r="A860" s="808"/>
      <c r="B860" s="117" t="s">
        <v>240</v>
      </c>
      <c r="C860" s="117" t="s">
        <v>796</v>
      </c>
      <c r="D860" s="118">
        <v>43747</v>
      </c>
      <c r="E860" s="117" t="s">
        <v>797</v>
      </c>
      <c r="F860" s="805"/>
      <c r="G860" s="805"/>
      <c r="H860" s="806"/>
      <c r="I860" s="806"/>
      <c r="J860" s="803"/>
      <c r="K860" s="803"/>
      <c r="L860" s="804"/>
    </row>
    <row r="861" spans="1:12" s="101" customFormat="1" ht="24" customHeight="1">
      <c r="A861" s="808">
        <v>159</v>
      </c>
      <c r="B861" s="110" t="s">
        <v>76</v>
      </c>
      <c r="C861" s="115" t="s">
        <v>78</v>
      </c>
      <c r="D861" s="115" t="s">
        <v>146</v>
      </c>
      <c r="E861" s="115" t="s">
        <v>147</v>
      </c>
      <c r="F861" s="809" t="s">
        <v>71</v>
      </c>
      <c r="G861" s="809"/>
      <c r="H861" s="805"/>
      <c r="I861" s="805"/>
      <c r="J861" s="805"/>
      <c r="K861" s="805"/>
      <c r="L861" s="805"/>
    </row>
    <row r="862" spans="1:12" s="101" customFormat="1" ht="26.25" customHeight="1">
      <c r="A862" s="808"/>
      <c r="B862" s="803" t="s">
        <v>798</v>
      </c>
      <c r="C862" s="810" t="s">
        <v>799</v>
      </c>
      <c r="D862" s="807">
        <v>43765</v>
      </c>
      <c r="E862" s="803" t="s">
        <v>243</v>
      </c>
      <c r="F862" s="803" t="s">
        <v>800</v>
      </c>
      <c r="G862" s="803"/>
      <c r="H862" s="806" t="s">
        <v>152</v>
      </c>
      <c r="I862" s="806"/>
      <c r="J862" s="117" t="s">
        <v>153</v>
      </c>
      <c r="K862" s="117" t="s">
        <v>3</v>
      </c>
      <c r="L862" s="119">
        <v>305</v>
      </c>
    </row>
    <row r="863" spans="1:12" s="101" customFormat="1" ht="92.25" customHeight="1">
      <c r="A863" s="808"/>
      <c r="B863" s="803"/>
      <c r="C863" s="810"/>
      <c r="D863" s="807"/>
      <c r="E863" s="803"/>
      <c r="F863" s="803"/>
      <c r="G863" s="803"/>
      <c r="H863" s="806" t="s">
        <v>154</v>
      </c>
      <c r="I863" s="806"/>
      <c r="J863" s="117" t="s">
        <v>153</v>
      </c>
      <c r="K863" s="117" t="s">
        <v>3</v>
      </c>
      <c r="L863" s="119">
        <v>270.72000000000003</v>
      </c>
    </row>
    <row r="864" spans="1:12" s="101" customFormat="1" ht="24" customHeight="1">
      <c r="A864" s="808"/>
      <c r="B864" s="110" t="s">
        <v>77</v>
      </c>
      <c r="C864" s="115" t="s">
        <v>79</v>
      </c>
      <c r="D864" s="115" t="s">
        <v>155</v>
      </c>
      <c r="E864" s="115" t="s">
        <v>156</v>
      </c>
      <c r="F864" s="805"/>
      <c r="G864" s="805"/>
      <c r="H864" s="806" t="s">
        <v>157</v>
      </c>
      <c r="I864" s="806"/>
      <c r="J864" s="803" t="s">
        <v>153</v>
      </c>
      <c r="K864" s="803" t="s">
        <v>153</v>
      </c>
      <c r="L864" s="804">
        <v>0</v>
      </c>
    </row>
    <row r="865" spans="1:12" s="101" customFormat="1" ht="24" customHeight="1">
      <c r="A865" s="808"/>
      <c r="B865" s="117" t="s">
        <v>326</v>
      </c>
      <c r="C865" s="117" t="s">
        <v>800</v>
      </c>
      <c r="D865" s="118">
        <v>43767</v>
      </c>
      <c r="E865" s="117" t="s">
        <v>801</v>
      </c>
      <c r="F865" s="805"/>
      <c r="G865" s="805"/>
      <c r="H865" s="806"/>
      <c r="I865" s="806"/>
      <c r="J865" s="803"/>
      <c r="K865" s="803"/>
      <c r="L865" s="804"/>
    </row>
    <row r="866" spans="1:12" s="101" customFormat="1" ht="24" customHeight="1">
      <c r="A866" s="808">
        <v>160</v>
      </c>
      <c r="B866" s="110" t="s">
        <v>76</v>
      </c>
      <c r="C866" s="115" t="s">
        <v>78</v>
      </c>
      <c r="D866" s="115" t="s">
        <v>146</v>
      </c>
      <c r="E866" s="115" t="s">
        <v>147</v>
      </c>
      <c r="F866" s="809" t="s">
        <v>71</v>
      </c>
      <c r="G866" s="809"/>
      <c r="H866" s="805"/>
      <c r="I866" s="805"/>
      <c r="J866" s="805"/>
      <c r="K866" s="805"/>
      <c r="L866" s="805"/>
    </row>
    <row r="867" spans="1:12" s="101" customFormat="1" ht="26.25" customHeight="1">
      <c r="A867" s="808"/>
      <c r="B867" s="803" t="s">
        <v>802</v>
      </c>
      <c r="C867" s="810" t="s">
        <v>803</v>
      </c>
      <c r="D867" s="807">
        <v>43758</v>
      </c>
      <c r="E867" s="803" t="s">
        <v>491</v>
      </c>
      <c r="F867" s="803" t="s">
        <v>804</v>
      </c>
      <c r="G867" s="803"/>
      <c r="H867" s="806" t="s">
        <v>152</v>
      </c>
      <c r="I867" s="806"/>
      <c r="J867" s="117" t="s">
        <v>153</v>
      </c>
      <c r="K867" s="117" t="s">
        <v>3</v>
      </c>
      <c r="L867" s="119">
        <v>387.53</v>
      </c>
    </row>
    <row r="868" spans="1:12" s="101" customFormat="1" ht="165.75" customHeight="1">
      <c r="A868" s="808"/>
      <c r="B868" s="803"/>
      <c r="C868" s="810"/>
      <c r="D868" s="807"/>
      <c r="E868" s="803"/>
      <c r="F868" s="803"/>
      <c r="G868" s="803"/>
      <c r="H868" s="806" t="s">
        <v>154</v>
      </c>
      <c r="I868" s="806"/>
      <c r="J868" s="117" t="s">
        <v>153</v>
      </c>
      <c r="K868" s="117" t="s">
        <v>3</v>
      </c>
      <c r="L868" s="119">
        <v>334.96</v>
      </c>
    </row>
    <row r="869" spans="1:12" s="101" customFormat="1" ht="24" customHeight="1">
      <c r="A869" s="808"/>
      <c r="B869" s="110" t="s">
        <v>77</v>
      </c>
      <c r="C869" s="115" t="s">
        <v>79</v>
      </c>
      <c r="D869" s="115" t="s">
        <v>155</v>
      </c>
      <c r="E869" s="115" t="s">
        <v>156</v>
      </c>
      <c r="F869" s="805"/>
      <c r="G869" s="805"/>
      <c r="H869" s="806" t="s">
        <v>157</v>
      </c>
      <c r="I869" s="806"/>
      <c r="J869" s="803" t="s">
        <v>153</v>
      </c>
      <c r="K869" s="803" t="s">
        <v>3</v>
      </c>
      <c r="L869" s="804">
        <v>320.70999999999998</v>
      </c>
    </row>
    <row r="870" spans="1:12" s="101" customFormat="1" ht="24" customHeight="1">
      <c r="A870" s="808"/>
      <c r="B870" s="117" t="s">
        <v>240</v>
      </c>
      <c r="C870" s="117" t="s">
        <v>804</v>
      </c>
      <c r="D870" s="118">
        <v>43760</v>
      </c>
      <c r="E870" s="117" t="s">
        <v>223</v>
      </c>
      <c r="F870" s="805"/>
      <c r="G870" s="805"/>
      <c r="H870" s="806"/>
      <c r="I870" s="806"/>
      <c r="J870" s="803"/>
      <c r="K870" s="803"/>
      <c r="L870" s="804"/>
    </row>
    <row r="871" spans="1:12" s="101" customFormat="1" ht="24" customHeight="1">
      <c r="A871" s="808">
        <v>161</v>
      </c>
      <c r="B871" s="110" t="s">
        <v>76</v>
      </c>
      <c r="C871" s="115" t="s">
        <v>78</v>
      </c>
      <c r="D871" s="115" t="s">
        <v>146</v>
      </c>
      <c r="E871" s="115" t="s">
        <v>147</v>
      </c>
      <c r="F871" s="809" t="s">
        <v>71</v>
      </c>
      <c r="G871" s="809"/>
      <c r="H871" s="805"/>
      <c r="I871" s="805"/>
      <c r="J871" s="805"/>
      <c r="K871" s="805"/>
      <c r="L871" s="805"/>
    </row>
    <row r="872" spans="1:12" s="101" customFormat="1" ht="26.25" customHeight="1">
      <c r="A872" s="808"/>
      <c r="B872" s="803" t="s">
        <v>802</v>
      </c>
      <c r="C872" s="803" t="s">
        <v>805</v>
      </c>
      <c r="D872" s="807">
        <v>43774</v>
      </c>
      <c r="E872" s="803" t="s">
        <v>806</v>
      </c>
      <c r="F872" s="803" t="s">
        <v>807</v>
      </c>
      <c r="G872" s="803"/>
      <c r="H872" s="806" t="s">
        <v>152</v>
      </c>
      <c r="I872" s="806"/>
      <c r="J872" s="117" t="s">
        <v>153</v>
      </c>
      <c r="K872" s="117" t="s">
        <v>3</v>
      </c>
      <c r="L872" s="119">
        <v>655.48</v>
      </c>
    </row>
    <row r="873" spans="1:12" s="101" customFormat="1" ht="39.75" customHeight="1">
      <c r="A873" s="808"/>
      <c r="B873" s="803"/>
      <c r="C873" s="803"/>
      <c r="D873" s="807"/>
      <c r="E873" s="803"/>
      <c r="F873" s="803"/>
      <c r="G873" s="803"/>
      <c r="H873" s="806" t="s">
        <v>154</v>
      </c>
      <c r="I873" s="806"/>
      <c r="J873" s="117" t="s">
        <v>153</v>
      </c>
      <c r="K873" s="117" t="s">
        <v>3</v>
      </c>
      <c r="L873" s="119">
        <v>481.6</v>
      </c>
    </row>
    <row r="874" spans="1:12" s="101" customFormat="1" ht="24" customHeight="1">
      <c r="A874" s="808"/>
      <c r="B874" s="110" t="s">
        <v>77</v>
      </c>
      <c r="C874" s="115" t="s">
        <v>79</v>
      </c>
      <c r="D874" s="115" t="s">
        <v>155</v>
      </c>
      <c r="E874" s="115" t="s">
        <v>156</v>
      </c>
      <c r="F874" s="805"/>
      <c r="G874" s="805"/>
      <c r="H874" s="806" t="s">
        <v>157</v>
      </c>
      <c r="I874" s="806"/>
      <c r="J874" s="803" t="s">
        <v>153</v>
      </c>
      <c r="K874" s="803" t="s">
        <v>3</v>
      </c>
      <c r="L874" s="804">
        <v>376.54</v>
      </c>
    </row>
    <row r="875" spans="1:12" s="101" customFormat="1" ht="24" customHeight="1">
      <c r="A875" s="808"/>
      <c r="B875" s="117" t="s">
        <v>240</v>
      </c>
      <c r="C875" s="117" t="s">
        <v>807</v>
      </c>
      <c r="D875" s="118">
        <v>43776</v>
      </c>
      <c r="E875" s="117" t="s">
        <v>808</v>
      </c>
      <c r="F875" s="805"/>
      <c r="G875" s="805"/>
      <c r="H875" s="806"/>
      <c r="I875" s="806"/>
      <c r="J875" s="803"/>
      <c r="K875" s="803"/>
      <c r="L875" s="804"/>
    </row>
    <row r="876" spans="1:12" s="101" customFormat="1" ht="24" customHeight="1">
      <c r="A876" s="808">
        <v>162</v>
      </c>
      <c r="B876" s="110" t="s">
        <v>76</v>
      </c>
      <c r="C876" s="115" t="s">
        <v>78</v>
      </c>
      <c r="D876" s="115" t="s">
        <v>146</v>
      </c>
      <c r="E876" s="115" t="s">
        <v>147</v>
      </c>
      <c r="F876" s="809" t="s">
        <v>71</v>
      </c>
      <c r="G876" s="809"/>
      <c r="H876" s="805"/>
      <c r="I876" s="805"/>
      <c r="J876" s="805"/>
      <c r="K876" s="805"/>
      <c r="L876" s="805"/>
    </row>
    <row r="877" spans="1:12" s="101" customFormat="1" ht="26.25" customHeight="1">
      <c r="A877" s="808"/>
      <c r="B877" s="803" t="s">
        <v>802</v>
      </c>
      <c r="C877" s="803" t="s">
        <v>809</v>
      </c>
      <c r="D877" s="807">
        <v>43867</v>
      </c>
      <c r="E877" s="803" t="s">
        <v>228</v>
      </c>
      <c r="F877" s="803" t="s">
        <v>286</v>
      </c>
      <c r="G877" s="803"/>
      <c r="H877" s="806" t="s">
        <v>152</v>
      </c>
      <c r="I877" s="806"/>
      <c r="J877" s="117" t="s">
        <v>153</v>
      </c>
      <c r="K877" s="117" t="s">
        <v>3</v>
      </c>
      <c r="L877" s="119">
        <v>573.76</v>
      </c>
    </row>
    <row r="878" spans="1:12" s="101" customFormat="1" ht="71.25" customHeight="1">
      <c r="A878" s="808"/>
      <c r="B878" s="803"/>
      <c r="C878" s="803"/>
      <c r="D878" s="807"/>
      <c r="E878" s="803"/>
      <c r="F878" s="803"/>
      <c r="G878" s="803"/>
      <c r="H878" s="806" t="s">
        <v>154</v>
      </c>
      <c r="I878" s="806"/>
      <c r="J878" s="117" t="s">
        <v>153</v>
      </c>
      <c r="K878" s="117" t="s">
        <v>3</v>
      </c>
      <c r="L878" s="119">
        <v>287.63</v>
      </c>
    </row>
    <row r="879" spans="1:12" s="101" customFormat="1" ht="24" customHeight="1">
      <c r="A879" s="808"/>
      <c r="B879" s="110" t="s">
        <v>77</v>
      </c>
      <c r="C879" s="115" t="s">
        <v>79</v>
      </c>
      <c r="D879" s="115" t="s">
        <v>155</v>
      </c>
      <c r="E879" s="115" t="s">
        <v>156</v>
      </c>
      <c r="F879" s="805"/>
      <c r="G879" s="805"/>
      <c r="H879" s="806" t="s">
        <v>157</v>
      </c>
      <c r="I879" s="806"/>
      <c r="J879" s="803" t="s">
        <v>153</v>
      </c>
      <c r="K879" s="803" t="s">
        <v>3</v>
      </c>
      <c r="L879" s="804">
        <v>670</v>
      </c>
    </row>
    <row r="880" spans="1:12" s="101" customFormat="1" ht="24" customHeight="1">
      <c r="A880" s="808"/>
      <c r="B880" s="117" t="s">
        <v>240</v>
      </c>
      <c r="C880" s="117" t="s">
        <v>286</v>
      </c>
      <c r="D880" s="118">
        <v>43869</v>
      </c>
      <c r="E880" s="117" t="s">
        <v>810</v>
      </c>
      <c r="F880" s="805"/>
      <c r="G880" s="805"/>
      <c r="H880" s="806"/>
      <c r="I880" s="806"/>
      <c r="J880" s="803"/>
      <c r="K880" s="803"/>
      <c r="L880" s="804"/>
    </row>
    <row r="881" spans="1:12" s="101" customFormat="1" ht="24" customHeight="1">
      <c r="A881" s="808">
        <v>163</v>
      </c>
      <c r="B881" s="110" t="s">
        <v>76</v>
      </c>
      <c r="C881" s="115" t="s">
        <v>78</v>
      </c>
      <c r="D881" s="115" t="s">
        <v>146</v>
      </c>
      <c r="E881" s="115" t="s">
        <v>147</v>
      </c>
      <c r="F881" s="809" t="s">
        <v>71</v>
      </c>
      <c r="G881" s="809"/>
      <c r="H881" s="805"/>
      <c r="I881" s="805"/>
      <c r="J881" s="805"/>
      <c r="K881" s="805"/>
      <c r="L881" s="805"/>
    </row>
    <row r="882" spans="1:12" s="101" customFormat="1" ht="26.25" customHeight="1">
      <c r="A882" s="808"/>
      <c r="B882" s="803" t="s">
        <v>811</v>
      </c>
      <c r="C882" s="810" t="s">
        <v>812</v>
      </c>
      <c r="D882" s="807">
        <v>43857</v>
      </c>
      <c r="E882" s="803" t="s">
        <v>476</v>
      </c>
      <c r="F882" s="803" t="s">
        <v>813</v>
      </c>
      <c r="G882" s="803"/>
      <c r="H882" s="806" t="s">
        <v>152</v>
      </c>
      <c r="I882" s="806"/>
      <c r="J882" s="117" t="s">
        <v>153</v>
      </c>
      <c r="K882" s="117" t="s">
        <v>3</v>
      </c>
      <c r="L882" s="119">
        <v>223.35</v>
      </c>
    </row>
    <row r="883" spans="1:12" s="101" customFormat="1" ht="270.75" customHeight="1">
      <c r="A883" s="808"/>
      <c r="B883" s="803"/>
      <c r="C883" s="810"/>
      <c r="D883" s="807"/>
      <c r="E883" s="803"/>
      <c r="F883" s="803"/>
      <c r="G883" s="803"/>
      <c r="H883" s="806" t="s">
        <v>154</v>
      </c>
      <c r="I883" s="806"/>
      <c r="J883" s="117" t="s">
        <v>153</v>
      </c>
      <c r="K883" s="117" t="s">
        <v>3</v>
      </c>
      <c r="L883" s="119">
        <v>234.61</v>
      </c>
    </row>
    <row r="884" spans="1:12" s="101" customFormat="1" ht="24" customHeight="1">
      <c r="A884" s="808"/>
      <c r="B884" s="110" t="s">
        <v>77</v>
      </c>
      <c r="C884" s="115" t="s">
        <v>79</v>
      </c>
      <c r="D884" s="115" t="s">
        <v>155</v>
      </c>
      <c r="E884" s="115" t="s">
        <v>156</v>
      </c>
      <c r="F884" s="805"/>
      <c r="G884" s="805"/>
      <c r="H884" s="806" t="s">
        <v>157</v>
      </c>
      <c r="I884" s="806"/>
      <c r="J884" s="803" t="s">
        <v>153</v>
      </c>
      <c r="K884" s="803" t="s">
        <v>3</v>
      </c>
      <c r="L884" s="804">
        <v>100</v>
      </c>
    </row>
    <row r="885" spans="1:12" s="101" customFormat="1" ht="24" customHeight="1">
      <c r="A885" s="808"/>
      <c r="B885" s="117" t="s">
        <v>773</v>
      </c>
      <c r="C885" s="117" t="s">
        <v>813</v>
      </c>
      <c r="D885" s="118">
        <v>43858</v>
      </c>
      <c r="E885" s="117" t="s">
        <v>814</v>
      </c>
      <c r="F885" s="805"/>
      <c r="G885" s="805"/>
      <c r="H885" s="806"/>
      <c r="I885" s="806"/>
      <c r="J885" s="803"/>
      <c r="K885" s="803"/>
      <c r="L885" s="804"/>
    </row>
    <row r="886" spans="1:12" s="101" customFormat="1" ht="24" customHeight="1">
      <c r="A886" s="808">
        <v>164</v>
      </c>
      <c r="B886" s="110" t="s">
        <v>76</v>
      </c>
      <c r="C886" s="115" t="s">
        <v>78</v>
      </c>
      <c r="D886" s="115" t="s">
        <v>146</v>
      </c>
      <c r="E886" s="115" t="s">
        <v>147</v>
      </c>
      <c r="F886" s="809" t="s">
        <v>71</v>
      </c>
      <c r="G886" s="809"/>
      <c r="H886" s="805"/>
      <c r="I886" s="805"/>
      <c r="J886" s="805"/>
      <c r="K886" s="805"/>
      <c r="L886" s="805"/>
    </row>
    <row r="887" spans="1:12" s="101" customFormat="1" ht="26.25" customHeight="1">
      <c r="A887" s="808"/>
      <c r="B887" s="803" t="s">
        <v>815</v>
      </c>
      <c r="C887" s="810" t="s">
        <v>816</v>
      </c>
      <c r="D887" s="807">
        <v>43773</v>
      </c>
      <c r="E887" s="803" t="s">
        <v>806</v>
      </c>
      <c r="F887" s="803" t="s">
        <v>817</v>
      </c>
      <c r="G887" s="803"/>
      <c r="H887" s="806" t="s">
        <v>152</v>
      </c>
      <c r="I887" s="806"/>
      <c r="J887" s="117" t="s">
        <v>153</v>
      </c>
      <c r="K887" s="117" t="s">
        <v>3</v>
      </c>
      <c r="L887" s="119">
        <v>553.30000000000007</v>
      </c>
    </row>
    <row r="888" spans="1:12" s="101" customFormat="1" ht="302.25" customHeight="1">
      <c r="A888" s="808"/>
      <c r="B888" s="803"/>
      <c r="C888" s="810"/>
      <c r="D888" s="807"/>
      <c r="E888" s="803"/>
      <c r="F888" s="803"/>
      <c r="G888" s="803"/>
      <c r="H888" s="806" t="s">
        <v>154</v>
      </c>
      <c r="I888" s="806"/>
      <c r="J888" s="117" t="s">
        <v>153</v>
      </c>
      <c r="K888" s="117" t="s">
        <v>153</v>
      </c>
      <c r="L888" s="119">
        <v>0</v>
      </c>
    </row>
    <row r="889" spans="1:12" s="101" customFormat="1" ht="24" customHeight="1">
      <c r="A889" s="808"/>
      <c r="B889" s="110" t="s">
        <v>77</v>
      </c>
      <c r="C889" s="115" t="s">
        <v>79</v>
      </c>
      <c r="D889" s="115" t="s">
        <v>155</v>
      </c>
      <c r="E889" s="115" t="s">
        <v>156</v>
      </c>
      <c r="F889" s="805"/>
      <c r="G889" s="805"/>
      <c r="H889" s="806" t="s">
        <v>157</v>
      </c>
      <c r="I889" s="806"/>
      <c r="J889" s="803" t="s">
        <v>153</v>
      </c>
      <c r="K889" s="803" t="s">
        <v>3</v>
      </c>
      <c r="L889" s="804">
        <v>870</v>
      </c>
    </row>
    <row r="890" spans="1:12" s="101" customFormat="1" ht="24" customHeight="1">
      <c r="A890" s="808"/>
      <c r="B890" s="117" t="s">
        <v>164</v>
      </c>
      <c r="C890" s="117" t="s">
        <v>817</v>
      </c>
      <c r="D890" s="118">
        <v>43776</v>
      </c>
      <c r="E890" s="117" t="s">
        <v>818</v>
      </c>
      <c r="F890" s="805"/>
      <c r="G890" s="805"/>
      <c r="H890" s="806"/>
      <c r="I890" s="806"/>
      <c r="J890" s="803"/>
      <c r="K890" s="803"/>
      <c r="L890" s="804"/>
    </row>
    <row r="891" spans="1:12" s="101" customFormat="1" ht="24" customHeight="1">
      <c r="A891" s="808">
        <v>165</v>
      </c>
      <c r="B891" s="110" t="s">
        <v>76</v>
      </c>
      <c r="C891" s="115" t="s">
        <v>78</v>
      </c>
      <c r="D891" s="115" t="s">
        <v>146</v>
      </c>
      <c r="E891" s="115" t="s">
        <v>147</v>
      </c>
      <c r="F891" s="809" t="s">
        <v>71</v>
      </c>
      <c r="G891" s="809"/>
      <c r="H891" s="805"/>
      <c r="I891" s="805"/>
      <c r="J891" s="805"/>
      <c r="K891" s="805"/>
      <c r="L891" s="805"/>
    </row>
    <row r="892" spans="1:12" s="101" customFormat="1" ht="26.25" customHeight="1">
      <c r="A892" s="808"/>
      <c r="B892" s="803" t="s">
        <v>819</v>
      </c>
      <c r="C892" s="803" t="s">
        <v>820</v>
      </c>
      <c r="D892" s="807">
        <v>43859</v>
      </c>
      <c r="E892" s="803" t="s">
        <v>354</v>
      </c>
      <c r="F892" s="803" t="s">
        <v>821</v>
      </c>
      <c r="G892" s="803"/>
      <c r="H892" s="806" t="s">
        <v>152</v>
      </c>
      <c r="I892" s="806"/>
      <c r="J892" s="117" t="s">
        <v>153</v>
      </c>
      <c r="K892" s="117" t="s">
        <v>3</v>
      </c>
      <c r="L892" s="119">
        <v>384.21</v>
      </c>
    </row>
    <row r="893" spans="1:12" s="101" customFormat="1" ht="92.25" customHeight="1">
      <c r="A893" s="808"/>
      <c r="B893" s="803"/>
      <c r="C893" s="803"/>
      <c r="D893" s="807"/>
      <c r="E893" s="803"/>
      <c r="F893" s="803"/>
      <c r="G893" s="803"/>
      <c r="H893" s="806" t="s">
        <v>154</v>
      </c>
      <c r="I893" s="806"/>
      <c r="J893" s="117" t="s">
        <v>153</v>
      </c>
      <c r="K893" s="117" t="s">
        <v>3</v>
      </c>
      <c r="L893" s="119">
        <v>450</v>
      </c>
    </row>
    <row r="894" spans="1:12" s="101" customFormat="1" ht="24" customHeight="1">
      <c r="A894" s="808"/>
      <c r="B894" s="110" t="s">
        <v>77</v>
      </c>
      <c r="C894" s="115" t="s">
        <v>79</v>
      </c>
      <c r="D894" s="115" t="s">
        <v>155</v>
      </c>
      <c r="E894" s="115" t="s">
        <v>156</v>
      </c>
      <c r="F894" s="805"/>
      <c r="G894" s="805"/>
      <c r="H894" s="806" t="s">
        <v>157</v>
      </c>
      <c r="I894" s="806"/>
      <c r="J894" s="803" t="s">
        <v>153</v>
      </c>
      <c r="K894" s="803" t="s">
        <v>153</v>
      </c>
      <c r="L894" s="804">
        <v>0</v>
      </c>
    </row>
    <row r="895" spans="1:12" s="101" customFormat="1" ht="24" customHeight="1">
      <c r="A895" s="808"/>
      <c r="B895" s="117" t="s">
        <v>193</v>
      </c>
      <c r="C895" s="117" t="s">
        <v>821</v>
      </c>
      <c r="D895" s="118">
        <v>43861</v>
      </c>
      <c r="E895" s="117" t="s">
        <v>822</v>
      </c>
      <c r="F895" s="805"/>
      <c r="G895" s="805"/>
      <c r="H895" s="806"/>
      <c r="I895" s="806"/>
      <c r="J895" s="803"/>
      <c r="K895" s="803"/>
      <c r="L895" s="804"/>
    </row>
    <row r="896" spans="1:12" s="101" customFormat="1" ht="24" customHeight="1">
      <c r="A896" s="808">
        <v>166</v>
      </c>
      <c r="B896" s="110" t="s">
        <v>76</v>
      </c>
      <c r="C896" s="115" t="s">
        <v>78</v>
      </c>
      <c r="D896" s="115" t="s">
        <v>146</v>
      </c>
      <c r="E896" s="115" t="s">
        <v>147</v>
      </c>
      <c r="F896" s="809" t="s">
        <v>71</v>
      </c>
      <c r="G896" s="809"/>
      <c r="H896" s="805"/>
      <c r="I896" s="805"/>
      <c r="J896" s="805"/>
      <c r="K896" s="805"/>
      <c r="L896" s="805"/>
    </row>
    <row r="897" spans="1:12" s="101" customFormat="1" ht="26.25" customHeight="1">
      <c r="A897" s="808"/>
      <c r="B897" s="803" t="s">
        <v>823</v>
      </c>
      <c r="C897" s="810" t="s">
        <v>824</v>
      </c>
      <c r="D897" s="807">
        <v>43882</v>
      </c>
      <c r="E897" s="803" t="s">
        <v>228</v>
      </c>
      <c r="F897" s="803" t="s">
        <v>825</v>
      </c>
      <c r="G897" s="803"/>
      <c r="H897" s="806" t="s">
        <v>152</v>
      </c>
      <c r="I897" s="806"/>
      <c r="J897" s="117" t="s">
        <v>153</v>
      </c>
      <c r="K897" s="117" t="s">
        <v>3</v>
      </c>
      <c r="L897" s="119">
        <v>733.88</v>
      </c>
    </row>
    <row r="898" spans="1:12" s="101" customFormat="1" ht="260.25" customHeight="1">
      <c r="A898" s="808"/>
      <c r="B898" s="803"/>
      <c r="C898" s="810"/>
      <c r="D898" s="807"/>
      <c r="E898" s="803"/>
      <c r="F898" s="803"/>
      <c r="G898" s="803"/>
      <c r="H898" s="806" t="s">
        <v>154</v>
      </c>
      <c r="I898" s="806"/>
      <c r="J898" s="117" t="s">
        <v>153</v>
      </c>
      <c r="K898" s="117" t="s">
        <v>153</v>
      </c>
      <c r="L898" s="119">
        <v>0</v>
      </c>
    </row>
    <row r="899" spans="1:12" s="101" customFormat="1" ht="24" customHeight="1">
      <c r="A899" s="808"/>
      <c r="B899" s="110" t="s">
        <v>77</v>
      </c>
      <c r="C899" s="115" t="s">
        <v>79</v>
      </c>
      <c r="D899" s="115" t="s">
        <v>155</v>
      </c>
      <c r="E899" s="115" t="s">
        <v>156</v>
      </c>
      <c r="F899" s="805"/>
      <c r="G899" s="805"/>
      <c r="H899" s="806" t="s">
        <v>157</v>
      </c>
      <c r="I899" s="806"/>
      <c r="J899" s="803" t="s">
        <v>153</v>
      </c>
      <c r="K899" s="803" t="s">
        <v>3</v>
      </c>
      <c r="L899" s="804">
        <v>1125</v>
      </c>
    </row>
    <row r="900" spans="1:12" s="101" customFormat="1" ht="24" customHeight="1">
      <c r="A900" s="808"/>
      <c r="B900" s="117" t="s">
        <v>276</v>
      </c>
      <c r="C900" s="117" t="s">
        <v>825</v>
      </c>
      <c r="D900" s="118">
        <v>43885</v>
      </c>
      <c r="E900" s="117" t="s">
        <v>826</v>
      </c>
      <c r="F900" s="805"/>
      <c r="G900" s="805"/>
      <c r="H900" s="806"/>
      <c r="I900" s="806"/>
      <c r="J900" s="803"/>
      <c r="K900" s="803"/>
      <c r="L900" s="804"/>
    </row>
    <row r="901" spans="1:12" s="101" customFormat="1" ht="24" customHeight="1">
      <c r="A901" s="808">
        <v>167</v>
      </c>
      <c r="B901" s="110" t="s">
        <v>76</v>
      </c>
      <c r="C901" s="115" t="s">
        <v>78</v>
      </c>
      <c r="D901" s="115" t="s">
        <v>146</v>
      </c>
      <c r="E901" s="115" t="s">
        <v>147</v>
      </c>
      <c r="F901" s="809" t="s">
        <v>71</v>
      </c>
      <c r="G901" s="809"/>
      <c r="H901" s="805"/>
      <c r="I901" s="805"/>
      <c r="J901" s="805"/>
      <c r="K901" s="805"/>
      <c r="L901" s="805"/>
    </row>
    <row r="902" spans="1:12" s="101" customFormat="1" ht="26.25" customHeight="1">
      <c r="A902" s="808"/>
      <c r="B902" s="803" t="s">
        <v>827</v>
      </c>
      <c r="C902" s="810" t="s">
        <v>828</v>
      </c>
      <c r="D902" s="807">
        <v>43774</v>
      </c>
      <c r="E902" s="803" t="s">
        <v>829</v>
      </c>
      <c r="F902" s="803" t="s">
        <v>830</v>
      </c>
      <c r="G902" s="803"/>
      <c r="H902" s="806" t="s">
        <v>152</v>
      </c>
      <c r="I902" s="806"/>
      <c r="J902" s="117" t="s">
        <v>153</v>
      </c>
      <c r="K902" s="117" t="s">
        <v>3</v>
      </c>
      <c r="L902" s="119">
        <v>463</v>
      </c>
    </row>
    <row r="903" spans="1:12" s="101" customFormat="1" ht="323.25" customHeight="1">
      <c r="A903" s="808"/>
      <c r="B903" s="803"/>
      <c r="C903" s="810"/>
      <c r="D903" s="807"/>
      <c r="E903" s="803"/>
      <c r="F903" s="803"/>
      <c r="G903" s="803"/>
      <c r="H903" s="806" t="s">
        <v>154</v>
      </c>
      <c r="I903" s="806"/>
      <c r="J903" s="117" t="s">
        <v>153</v>
      </c>
      <c r="K903" s="117" t="s">
        <v>3</v>
      </c>
      <c r="L903" s="119">
        <v>316.59000000000003</v>
      </c>
    </row>
    <row r="904" spans="1:12" s="101" customFormat="1" ht="24" customHeight="1">
      <c r="A904" s="808"/>
      <c r="B904" s="110" t="s">
        <v>77</v>
      </c>
      <c r="C904" s="115" t="s">
        <v>79</v>
      </c>
      <c r="D904" s="115" t="s">
        <v>155</v>
      </c>
      <c r="E904" s="115" t="s">
        <v>156</v>
      </c>
      <c r="F904" s="805"/>
      <c r="G904" s="805"/>
      <c r="H904" s="806" t="s">
        <v>157</v>
      </c>
      <c r="I904" s="806"/>
      <c r="J904" s="803" t="s">
        <v>153</v>
      </c>
      <c r="K904" s="803" t="s">
        <v>3</v>
      </c>
      <c r="L904" s="804">
        <v>150</v>
      </c>
    </row>
    <row r="905" spans="1:12" s="101" customFormat="1" ht="24" customHeight="1">
      <c r="A905" s="808"/>
      <c r="B905" s="117" t="s">
        <v>276</v>
      </c>
      <c r="C905" s="117" t="s">
        <v>830</v>
      </c>
      <c r="D905" s="118">
        <v>43776</v>
      </c>
      <c r="E905" s="117" t="s">
        <v>808</v>
      </c>
      <c r="F905" s="805"/>
      <c r="G905" s="805"/>
      <c r="H905" s="806"/>
      <c r="I905" s="806"/>
      <c r="J905" s="803"/>
      <c r="K905" s="803"/>
      <c r="L905" s="804"/>
    </row>
    <row r="906" spans="1:12" s="101" customFormat="1" ht="24" customHeight="1">
      <c r="A906" s="808">
        <v>168</v>
      </c>
      <c r="B906" s="110" t="s">
        <v>76</v>
      </c>
      <c r="C906" s="115" t="s">
        <v>78</v>
      </c>
      <c r="D906" s="115" t="s">
        <v>146</v>
      </c>
      <c r="E906" s="115" t="s">
        <v>147</v>
      </c>
      <c r="F906" s="809" t="s">
        <v>71</v>
      </c>
      <c r="G906" s="809"/>
      <c r="H906" s="805"/>
      <c r="I906" s="805"/>
      <c r="J906" s="805"/>
      <c r="K906" s="805"/>
      <c r="L906" s="805"/>
    </row>
    <row r="907" spans="1:12" s="101" customFormat="1" ht="26.25" customHeight="1">
      <c r="A907" s="808"/>
      <c r="B907" s="803" t="s">
        <v>831</v>
      </c>
      <c r="C907" s="803" t="s">
        <v>832</v>
      </c>
      <c r="D907" s="807">
        <v>43785</v>
      </c>
      <c r="E907" s="803" t="s">
        <v>833</v>
      </c>
      <c r="F907" s="803" t="s">
        <v>834</v>
      </c>
      <c r="G907" s="803"/>
      <c r="H907" s="806" t="s">
        <v>152</v>
      </c>
      <c r="I907" s="806"/>
      <c r="J907" s="117" t="s">
        <v>153</v>
      </c>
      <c r="K907" s="117" t="s">
        <v>3</v>
      </c>
      <c r="L907" s="119">
        <v>345</v>
      </c>
    </row>
    <row r="908" spans="1:12" s="101" customFormat="1" ht="102.75" customHeight="1">
      <c r="A908" s="808"/>
      <c r="B908" s="803"/>
      <c r="C908" s="803"/>
      <c r="D908" s="807"/>
      <c r="E908" s="803"/>
      <c r="F908" s="803"/>
      <c r="G908" s="803"/>
      <c r="H908" s="806" t="s">
        <v>154</v>
      </c>
      <c r="I908" s="806"/>
      <c r="J908" s="117" t="s">
        <v>153</v>
      </c>
      <c r="K908" s="117" t="s">
        <v>3</v>
      </c>
      <c r="L908" s="119">
        <v>1110</v>
      </c>
    </row>
    <row r="909" spans="1:12" s="101" customFormat="1" ht="24" customHeight="1">
      <c r="A909" s="808"/>
      <c r="B909" s="110" t="s">
        <v>77</v>
      </c>
      <c r="C909" s="115" t="s">
        <v>79</v>
      </c>
      <c r="D909" s="115" t="s">
        <v>155</v>
      </c>
      <c r="E909" s="115" t="s">
        <v>156</v>
      </c>
      <c r="F909" s="805"/>
      <c r="G909" s="805"/>
      <c r="H909" s="806" t="s">
        <v>157</v>
      </c>
      <c r="I909" s="806"/>
      <c r="J909" s="803" t="s">
        <v>153</v>
      </c>
      <c r="K909" s="803" t="s">
        <v>153</v>
      </c>
      <c r="L909" s="804">
        <v>0</v>
      </c>
    </row>
    <row r="910" spans="1:12" s="101" customFormat="1" ht="24" customHeight="1">
      <c r="A910" s="808"/>
      <c r="B910" s="117" t="s">
        <v>326</v>
      </c>
      <c r="C910" s="117" t="s">
        <v>834</v>
      </c>
      <c r="D910" s="118">
        <v>43790</v>
      </c>
      <c r="E910" s="117" t="s">
        <v>835</v>
      </c>
      <c r="F910" s="805"/>
      <c r="G910" s="805"/>
      <c r="H910" s="806"/>
      <c r="I910" s="806"/>
      <c r="J910" s="803"/>
      <c r="K910" s="803"/>
      <c r="L910" s="804"/>
    </row>
    <row r="911" spans="1:12" s="101" customFormat="1" ht="24" customHeight="1">
      <c r="A911" s="808">
        <v>169</v>
      </c>
      <c r="B911" s="110" t="s">
        <v>76</v>
      </c>
      <c r="C911" s="115" t="s">
        <v>78</v>
      </c>
      <c r="D911" s="115" t="s">
        <v>146</v>
      </c>
      <c r="E911" s="115" t="s">
        <v>147</v>
      </c>
      <c r="F911" s="809" t="s">
        <v>71</v>
      </c>
      <c r="G911" s="809"/>
      <c r="H911" s="805"/>
      <c r="I911" s="805"/>
      <c r="J911" s="805"/>
      <c r="K911" s="805"/>
      <c r="L911" s="805"/>
    </row>
    <row r="912" spans="1:12" s="101" customFormat="1" ht="26.25" customHeight="1">
      <c r="A912" s="808"/>
      <c r="B912" s="803" t="s">
        <v>836</v>
      </c>
      <c r="C912" s="810" t="s">
        <v>837</v>
      </c>
      <c r="D912" s="807">
        <v>43775</v>
      </c>
      <c r="E912" s="803" t="s">
        <v>346</v>
      </c>
      <c r="F912" s="803" t="s">
        <v>347</v>
      </c>
      <c r="G912" s="803"/>
      <c r="H912" s="806" t="s">
        <v>152</v>
      </c>
      <c r="I912" s="806"/>
      <c r="J912" s="117" t="s">
        <v>153</v>
      </c>
      <c r="K912" s="117" t="s">
        <v>3</v>
      </c>
      <c r="L912" s="119">
        <v>349</v>
      </c>
    </row>
    <row r="913" spans="1:12" s="101" customFormat="1" ht="323.25" customHeight="1">
      <c r="A913" s="808"/>
      <c r="B913" s="803"/>
      <c r="C913" s="810"/>
      <c r="D913" s="807"/>
      <c r="E913" s="803"/>
      <c r="F913" s="803"/>
      <c r="G913" s="803"/>
      <c r="H913" s="806" t="s">
        <v>154</v>
      </c>
      <c r="I913" s="806"/>
      <c r="J913" s="117" t="s">
        <v>153</v>
      </c>
      <c r="K913" s="117" t="s">
        <v>3</v>
      </c>
      <c r="L913" s="119">
        <v>259.95999999999998</v>
      </c>
    </row>
    <row r="914" spans="1:12" s="101" customFormat="1" ht="24" customHeight="1">
      <c r="A914" s="808"/>
      <c r="B914" s="110" t="s">
        <v>77</v>
      </c>
      <c r="C914" s="115" t="s">
        <v>79</v>
      </c>
      <c r="D914" s="115" t="s">
        <v>155</v>
      </c>
      <c r="E914" s="115" t="s">
        <v>156</v>
      </c>
      <c r="F914" s="805"/>
      <c r="G914" s="805"/>
      <c r="H914" s="806" t="s">
        <v>157</v>
      </c>
      <c r="I914" s="806"/>
      <c r="J914" s="803" t="s">
        <v>153</v>
      </c>
      <c r="K914" s="803" t="s">
        <v>3</v>
      </c>
      <c r="L914" s="804">
        <v>200</v>
      </c>
    </row>
    <row r="915" spans="1:12" s="101" customFormat="1" ht="24" customHeight="1">
      <c r="A915" s="808"/>
      <c r="B915" s="117" t="s">
        <v>240</v>
      </c>
      <c r="C915" s="117" t="s">
        <v>347</v>
      </c>
      <c r="D915" s="118">
        <v>43777</v>
      </c>
      <c r="E915" s="117" t="s">
        <v>271</v>
      </c>
      <c r="F915" s="805"/>
      <c r="G915" s="805"/>
      <c r="H915" s="806"/>
      <c r="I915" s="806"/>
      <c r="J915" s="803"/>
      <c r="K915" s="803"/>
      <c r="L915" s="804"/>
    </row>
    <row r="916" spans="1:12" s="101" customFormat="1" ht="24" customHeight="1">
      <c r="A916" s="808">
        <v>170</v>
      </c>
      <c r="B916" s="110" t="s">
        <v>76</v>
      </c>
      <c r="C916" s="115" t="s">
        <v>78</v>
      </c>
      <c r="D916" s="115" t="s">
        <v>146</v>
      </c>
      <c r="E916" s="115" t="s">
        <v>147</v>
      </c>
      <c r="F916" s="809" t="s">
        <v>71</v>
      </c>
      <c r="G916" s="809"/>
      <c r="H916" s="805"/>
      <c r="I916" s="805"/>
      <c r="J916" s="805"/>
      <c r="K916" s="805"/>
      <c r="L916" s="805"/>
    </row>
    <row r="917" spans="1:12" s="101" customFormat="1" ht="26.25" customHeight="1">
      <c r="A917" s="808"/>
      <c r="B917" s="803" t="s">
        <v>838</v>
      </c>
      <c r="C917" s="810" t="s">
        <v>839</v>
      </c>
      <c r="D917" s="807">
        <v>43740</v>
      </c>
      <c r="E917" s="803" t="s">
        <v>840</v>
      </c>
      <c r="F917" s="803" t="s">
        <v>841</v>
      </c>
      <c r="G917" s="803"/>
      <c r="H917" s="806" t="s">
        <v>152</v>
      </c>
      <c r="I917" s="806"/>
      <c r="J917" s="117" t="s">
        <v>153</v>
      </c>
      <c r="K917" s="117" t="s">
        <v>3</v>
      </c>
      <c r="L917" s="119">
        <v>247.75</v>
      </c>
    </row>
    <row r="918" spans="1:12" s="101" customFormat="1" ht="302.25" customHeight="1">
      <c r="A918" s="808"/>
      <c r="B918" s="803"/>
      <c r="C918" s="810"/>
      <c r="D918" s="807"/>
      <c r="E918" s="803"/>
      <c r="F918" s="803"/>
      <c r="G918" s="803"/>
      <c r="H918" s="806" t="s">
        <v>154</v>
      </c>
      <c r="I918" s="806"/>
      <c r="J918" s="117" t="s">
        <v>153</v>
      </c>
      <c r="K918" s="117" t="s">
        <v>3</v>
      </c>
      <c r="L918" s="119">
        <v>935</v>
      </c>
    </row>
    <row r="919" spans="1:12" s="101" customFormat="1" ht="24" customHeight="1">
      <c r="A919" s="808"/>
      <c r="B919" s="110" t="s">
        <v>77</v>
      </c>
      <c r="C919" s="115" t="s">
        <v>79</v>
      </c>
      <c r="D919" s="115" t="s">
        <v>155</v>
      </c>
      <c r="E919" s="115" t="s">
        <v>156</v>
      </c>
      <c r="F919" s="805"/>
      <c r="G919" s="805"/>
      <c r="H919" s="806" t="s">
        <v>157</v>
      </c>
      <c r="I919" s="806"/>
      <c r="J919" s="803" t="s">
        <v>153</v>
      </c>
      <c r="K919" s="803" t="s">
        <v>153</v>
      </c>
      <c r="L919" s="804">
        <v>0</v>
      </c>
    </row>
    <row r="920" spans="1:12" s="101" customFormat="1" ht="24" customHeight="1">
      <c r="A920" s="808"/>
      <c r="B920" s="117" t="s">
        <v>842</v>
      </c>
      <c r="C920" s="117" t="s">
        <v>841</v>
      </c>
      <c r="D920" s="118">
        <v>43743</v>
      </c>
      <c r="E920" s="117" t="s">
        <v>843</v>
      </c>
      <c r="F920" s="805"/>
      <c r="G920" s="805"/>
      <c r="H920" s="806"/>
      <c r="I920" s="806"/>
      <c r="J920" s="803"/>
      <c r="K920" s="803"/>
      <c r="L920" s="804"/>
    </row>
    <row r="921" spans="1:12" s="101" customFormat="1" ht="24" customHeight="1">
      <c r="A921" s="808">
        <v>171</v>
      </c>
      <c r="B921" s="110" t="s">
        <v>76</v>
      </c>
      <c r="C921" s="115" t="s">
        <v>78</v>
      </c>
      <c r="D921" s="115" t="s">
        <v>146</v>
      </c>
      <c r="E921" s="115" t="s">
        <v>147</v>
      </c>
      <c r="F921" s="809" t="s">
        <v>71</v>
      </c>
      <c r="G921" s="809"/>
      <c r="H921" s="805"/>
      <c r="I921" s="805"/>
      <c r="J921" s="805"/>
      <c r="K921" s="805"/>
      <c r="L921" s="805"/>
    </row>
    <row r="922" spans="1:12" s="101" customFormat="1" ht="26.25" customHeight="1">
      <c r="A922" s="808"/>
      <c r="B922" s="803" t="s">
        <v>838</v>
      </c>
      <c r="C922" s="810" t="s">
        <v>844</v>
      </c>
      <c r="D922" s="807">
        <v>43851</v>
      </c>
      <c r="E922" s="803" t="s">
        <v>243</v>
      </c>
      <c r="F922" s="803" t="s">
        <v>845</v>
      </c>
      <c r="G922" s="803"/>
      <c r="H922" s="806" t="s">
        <v>152</v>
      </c>
      <c r="I922" s="806"/>
      <c r="J922" s="117" t="s">
        <v>153</v>
      </c>
      <c r="K922" s="117" t="s">
        <v>3</v>
      </c>
      <c r="L922" s="119">
        <v>283.84000000000003</v>
      </c>
    </row>
    <row r="923" spans="1:12" s="101" customFormat="1" ht="323.25" customHeight="1">
      <c r="A923" s="808"/>
      <c r="B923" s="803"/>
      <c r="C923" s="810"/>
      <c r="D923" s="807"/>
      <c r="E923" s="803"/>
      <c r="F923" s="803"/>
      <c r="G923" s="803"/>
      <c r="H923" s="806" t="s">
        <v>154</v>
      </c>
      <c r="I923" s="806"/>
      <c r="J923" s="117" t="s">
        <v>153</v>
      </c>
      <c r="K923" s="117" t="s">
        <v>3</v>
      </c>
      <c r="L923" s="119">
        <v>166.61</v>
      </c>
    </row>
    <row r="924" spans="1:12" s="101" customFormat="1" ht="24" customHeight="1">
      <c r="A924" s="808"/>
      <c r="B924" s="110" t="s">
        <v>77</v>
      </c>
      <c r="C924" s="115" t="s">
        <v>79</v>
      </c>
      <c r="D924" s="115" t="s">
        <v>155</v>
      </c>
      <c r="E924" s="115" t="s">
        <v>156</v>
      </c>
      <c r="F924" s="805"/>
      <c r="G924" s="805"/>
      <c r="H924" s="806" t="s">
        <v>157</v>
      </c>
      <c r="I924" s="806"/>
      <c r="J924" s="803" t="s">
        <v>153</v>
      </c>
      <c r="K924" s="803" t="s">
        <v>153</v>
      </c>
      <c r="L924" s="804">
        <v>0</v>
      </c>
    </row>
    <row r="925" spans="1:12" s="101" customFormat="1" ht="24" customHeight="1">
      <c r="A925" s="808"/>
      <c r="B925" s="117" t="s">
        <v>842</v>
      </c>
      <c r="C925" s="117" t="s">
        <v>845</v>
      </c>
      <c r="D925" s="118">
        <v>43853</v>
      </c>
      <c r="E925" s="117" t="s">
        <v>846</v>
      </c>
      <c r="F925" s="805"/>
      <c r="G925" s="805"/>
      <c r="H925" s="806"/>
      <c r="I925" s="806"/>
      <c r="J925" s="803"/>
      <c r="K925" s="803"/>
      <c r="L925" s="804"/>
    </row>
    <row r="926" spans="1:12" s="101" customFormat="1" ht="24" customHeight="1">
      <c r="A926" s="808">
        <v>172</v>
      </c>
      <c r="B926" s="110" t="s">
        <v>76</v>
      </c>
      <c r="C926" s="115" t="s">
        <v>78</v>
      </c>
      <c r="D926" s="115" t="s">
        <v>146</v>
      </c>
      <c r="E926" s="115" t="s">
        <v>147</v>
      </c>
      <c r="F926" s="809" t="s">
        <v>71</v>
      </c>
      <c r="G926" s="809"/>
      <c r="H926" s="805"/>
      <c r="I926" s="805"/>
      <c r="J926" s="805"/>
      <c r="K926" s="805"/>
      <c r="L926" s="805"/>
    </row>
    <row r="927" spans="1:12" s="101" customFormat="1" ht="26.25" customHeight="1">
      <c r="A927" s="808"/>
      <c r="B927" s="803" t="s">
        <v>847</v>
      </c>
      <c r="C927" s="803" t="s">
        <v>848</v>
      </c>
      <c r="D927" s="807">
        <v>43763</v>
      </c>
      <c r="E927" s="803" t="s">
        <v>849</v>
      </c>
      <c r="F927" s="803" t="s">
        <v>850</v>
      </c>
      <c r="G927" s="803"/>
      <c r="H927" s="806" t="s">
        <v>152</v>
      </c>
      <c r="I927" s="806"/>
      <c r="J927" s="117" t="s">
        <v>153</v>
      </c>
      <c r="K927" s="117" t="s">
        <v>3</v>
      </c>
      <c r="L927" s="119">
        <v>498</v>
      </c>
    </row>
    <row r="928" spans="1:12" s="101" customFormat="1" ht="18" customHeight="1">
      <c r="A928" s="808"/>
      <c r="B928" s="803"/>
      <c r="C928" s="803"/>
      <c r="D928" s="807"/>
      <c r="E928" s="803"/>
      <c r="F928" s="803"/>
      <c r="G928" s="803"/>
      <c r="H928" s="806" t="s">
        <v>154</v>
      </c>
      <c r="I928" s="806"/>
      <c r="J928" s="117" t="s">
        <v>153</v>
      </c>
      <c r="K928" s="117" t="s">
        <v>3</v>
      </c>
      <c r="L928" s="119">
        <v>456.57</v>
      </c>
    </row>
    <row r="929" spans="1:12" s="101" customFormat="1" ht="24" customHeight="1">
      <c r="A929" s="808"/>
      <c r="B929" s="110" t="s">
        <v>77</v>
      </c>
      <c r="C929" s="115" t="s">
        <v>79</v>
      </c>
      <c r="D929" s="115" t="s">
        <v>155</v>
      </c>
      <c r="E929" s="115" t="s">
        <v>156</v>
      </c>
      <c r="F929" s="805"/>
      <c r="G929" s="805"/>
      <c r="H929" s="806" t="s">
        <v>157</v>
      </c>
      <c r="I929" s="806"/>
      <c r="J929" s="803" t="s">
        <v>153</v>
      </c>
      <c r="K929" s="803" t="s">
        <v>3</v>
      </c>
      <c r="L929" s="804">
        <v>100</v>
      </c>
    </row>
    <row r="930" spans="1:12" s="101" customFormat="1" ht="24" customHeight="1">
      <c r="A930" s="808"/>
      <c r="B930" s="117" t="s">
        <v>193</v>
      </c>
      <c r="C930" s="117" t="s">
        <v>850</v>
      </c>
      <c r="D930" s="118">
        <v>43767</v>
      </c>
      <c r="E930" s="117" t="s">
        <v>851</v>
      </c>
      <c r="F930" s="805"/>
      <c r="G930" s="805"/>
      <c r="H930" s="806"/>
      <c r="I930" s="806"/>
      <c r="J930" s="803"/>
      <c r="K930" s="803"/>
      <c r="L930" s="804"/>
    </row>
    <row r="931" spans="1:12" s="101" customFormat="1" ht="24" customHeight="1">
      <c r="A931" s="808">
        <v>173</v>
      </c>
      <c r="B931" s="110" t="s">
        <v>76</v>
      </c>
      <c r="C931" s="115" t="s">
        <v>78</v>
      </c>
      <c r="D931" s="115" t="s">
        <v>146</v>
      </c>
      <c r="E931" s="115" t="s">
        <v>147</v>
      </c>
      <c r="F931" s="809" t="s">
        <v>71</v>
      </c>
      <c r="G931" s="809"/>
      <c r="H931" s="805"/>
      <c r="I931" s="805"/>
      <c r="J931" s="805"/>
      <c r="K931" s="805"/>
      <c r="L931" s="805"/>
    </row>
    <row r="932" spans="1:12" s="101" customFormat="1" ht="26.25" customHeight="1">
      <c r="A932" s="808"/>
      <c r="B932" s="803" t="s">
        <v>852</v>
      </c>
      <c r="C932" s="810" t="s">
        <v>853</v>
      </c>
      <c r="D932" s="807">
        <v>43754</v>
      </c>
      <c r="E932" s="803" t="s">
        <v>718</v>
      </c>
      <c r="F932" s="803" t="s">
        <v>854</v>
      </c>
      <c r="G932" s="803"/>
      <c r="H932" s="806" t="s">
        <v>152</v>
      </c>
      <c r="I932" s="806"/>
      <c r="J932" s="117" t="s">
        <v>153</v>
      </c>
      <c r="K932" s="117" t="s">
        <v>3</v>
      </c>
      <c r="L932" s="119">
        <v>630</v>
      </c>
    </row>
    <row r="933" spans="1:12" s="101" customFormat="1" ht="207.75" customHeight="1">
      <c r="A933" s="808"/>
      <c r="B933" s="803"/>
      <c r="C933" s="810"/>
      <c r="D933" s="807"/>
      <c r="E933" s="803"/>
      <c r="F933" s="803"/>
      <c r="G933" s="803"/>
      <c r="H933" s="806" t="s">
        <v>154</v>
      </c>
      <c r="I933" s="806"/>
      <c r="J933" s="117" t="s">
        <v>153</v>
      </c>
      <c r="K933" s="117" t="s">
        <v>3</v>
      </c>
      <c r="L933" s="119">
        <v>1671.51</v>
      </c>
    </row>
    <row r="934" spans="1:12" s="101" customFormat="1" ht="24" customHeight="1">
      <c r="A934" s="808"/>
      <c r="B934" s="110" t="s">
        <v>77</v>
      </c>
      <c r="C934" s="115" t="s">
        <v>79</v>
      </c>
      <c r="D934" s="115" t="s">
        <v>155</v>
      </c>
      <c r="E934" s="115" t="s">
        <v>156</v>
      </c>
      <c r="F934" s="805"/>
      <c r="G934" s="805"/>
      <c r="H934" s="806" t="s">
        <v>157</v>
      </c>
      <c r="I934" s="806"/>
      <c r="J934" s="803" t="s">
        <v>153</v>
      </c>
      <c r="K934" s="803" t="s">
        <v>3</v>
      </c>
      <c r="L934" s="804">
        <v>100</v>
      </c>
    </row>
    <row r="935" spans="1:12" s="101" customFormat="1" ht="24" customHeight="1">
      <c r="A935" s="808"/>
      <c r="B935" s="117" t="s">
        <v>254</v>
      </c>
      <c r="C935" s="117" t="s">
        <v>854</v>
      </c>
      <c r="D935" s="118">
        <v>43758</v>
      </c>
      <c r="E935" s="117" t="s">
        <v>855</v>
      </c>
      <c r="F935" s="805"/>
      <c r="G935" s="805"/>
      <c r="H935" s="806"/>
      <c r="I935" s="806"/>
      <c r="J935" s="803"/>
      <c r="K935" s="803"/>
      <c r="L935" s="804"/>
    </row>
    <row r="936" spans="1:12" s="101" customFormat="1" ht="24" customHeight="1">
      <c r="A936" s="808">
        <v>174</v>
      </c>
      <c r="B936" s="110" t="s">
        <v>76</v>
      </c>
      <c r="C936" s="115" t="s">
        <v>78</v>
      </c>
      <c r="D936" s="115" t="s">
        <v>146</v>
      </c>
      <c r="E936" s="115" t="s">
        <v>147</v>
      </c>
      <c r="F936" s="809" t="s">
        <v>71</v>
      </c>
      <c r="G936" s="809"/>
      <c r="H936" s="805"/>
      <c r="I936" s="805"/>
      <c r="J936" s="805"/>
      <c r="K936" s="805"/>
      <c r="L936" s="805"/>
    </row>
    <row r="937" spans="1:12" s="101" customFormat="1" ht="26.25" customHeight="1">
      <c r="A937" s="808"/>
      <c r="B937" s="803" t="s">
        <v>856</v>
      </c>
      <c r="C937" s="803" t="s">
        <v>857</v>
      </c>
      <c r="D937" s="807">
        <v>43753</v>
      </c>
      <c r="E937" s="803" t="s">
        <v>243</v>
      </c>
      <c r="F937" s="803" t="s">
        <v>858</v>
      </c>
      <c r="G937" s="803"/>
      <c r="H937" s="806" t="s">
        <v>152</v>
      </c>
      <c r="I937" s="806"/>
      <c r="J937" s="117" t="s">
        <v>153</v>
      </c>
      <c r="K937" s="117" t="s">
        <v>3</v>
      </c>
      <c r="L937" s="119">
        <v>337.05</v>
      </c>
    </row>
    <row r="938" spans="1:12" s="101" customFormat="1" ht="18" customHeight="1">
      <c r="A938" s="808"/>
      <c r="B938" s="803"/>
      <c r="C938" s="803"/>
      <c r="D938" s="807"/>
      <c r="E938" s="803"/>
      <c r="F938" s="803"/>
      <c r="G938" s="803"/>
      <c r="H938" s="806" t="s">
        <v>154</v>
      </c>
      <c r="I938" s="806"/>
      <c r="J938" s="117" t="s">
        <v>153</v>
      </c>
      <c r="K938" s="117" t="s">
        <v>3</v>
      </c>
      <c r="L938" s="119">
        <v>175.6</v>
      </c>
    </row>
    <row r="939" spans="1:12" s="101" customFormat="1" ht="24" customHeight="1">
      <c r="A939" s="808"/>
      <c r="B939" s="110" t="s">
        <v>77</v>
      </c>
      <c r="C939" s="115" t="s">
        <v>79</v>
      </c>
      <c r="D939" s="115" t="s">
        <v>155</v>
      </c>
      <c r="E939" s="115" t="s">
        <v>156</v>
      </c>
      <c r="F939" s="805"/>
      <c r="G939" s="805"/>
      <c r="H939" s="806" t="s">
        <v>157</v>
      </c>
      <c r="I939" s="806"/>
      <c r="J939" s="803" t="s">
        <v>153</v>
      </c>
      <c r="K939" s="803" t="s">
        <v>3</v>
      </c>
      <c r="L939" s="804">
        <v>25</v>
      </c>
    </row>
    <row r="940" spans="1:12" s="101" customFormat="1" ht="24" customHeight="1">
      <c r="A940" s="808"/>
      <c r="B940" s="117" t="s">
        <v>326</v>
      </c>
      <c r="C940" s="117" t="s">
        <v>858</v>
      </c>
      <c r="D940" s="118">
        <v>43754</v>
      </c>
      <c r="E940" s="117" t="s">
        <v>859</v>
      </c>
      <c r="F940" s="805"/>
      <c r="G940" s="805"/>
      <c r="H940" s="806"/>
      <c r="I940" s="806"/>
      <c r="J940" s="803"/>
      <c r="K940" s="803"/>
      <c r="L940" s="804"/>
    </row>
    <row r="941" spans="1:12" s="101" customFormat="1" ht="24" customHeight="1">
      <c r="A941" s="808">
        <v>175</v>
      </c>
      <c r="B941" s="110" t="s">
        <v>76</v>
      </c>
      <c r="C941" s="115" t="s">
        <v>78</v>
      </c>
      <c r="D941" s="115" t="s">
        <v>146</v>
      </c>
      <c r="E941" s="115" t="s">
        <v>147</v>
      </c>
      <c r="F941" s="809" t="s">
        <v>71</v>
      </c>
      <c r="G941" s="809"/>
      <c r="H941" s="805"/>
      <c r="I941" s="805"/>
      <c r="J941" s="805"/>
      <c r="K941" s="805"/>
      <c r="L941" s="805"/>
    </row>
    <row r="942" spans="1:12" s="101" customFormat="1" ht="26.25" customHeight="1">
      <c r="A942" s="808"/>
      <c r="B942" s="803" t="s">
        <v>860</v>
      </c>
      <c r="C942" s="803" t="s">
        <v>861</v>
      </c>
      <c r="D942" s="807">
        <v>43740</v>
      </c>
      <c r="E942" s="803" t="s">
        <v>862</v>
      </c>
      <c r="F942" s="803" t="s">
        <v>863</v>
      </c>
      <c r="G942" s="803"/>
      <c r="H942" s="806" t="s">
        <v>152</v>
      </c>
      <c r="I942" s="806"/>
      <c r="J942" s="117" t="s">
        <v>153</v>
      </c>
      <c r="K942" s="117" t="s">
        <v>3</v>
      </c>
      <c r="L942" s="119">
        <v>500</v>
      </c>
    </row>
    <row r="943" spans="1:12" s="101" customFormat="1" ht="102.75" customHeight="1">
      <c r="A943" s="808"/>
      <c r="B943" s="803"/>
      <c r="C943" s="803"/>
      <c r="D943" s="807"/>
      <c r="E943" s="803"/>
      <c r="F943" s="803"/>
      <c r="G943" s="803"/>
      <c r="H943" s="806" t="s">
        <v>154</v>
      </c>
      <c r="I943" s="806"/>
      <c r="J943" s="117" t="s">
        <v>153</v>
      </c>
      <c r="K943" s="117" t="s">
        <v>3</v>
      </c>
      <c r="L943" s="119">
        <v>643.5</v>
      </c>
    </row>
    <row r="944" spans="1:12" s="101" customFormat="1" ht="24" customHeight="1">
      <c r="A944" s="808"/>
      <c r="B944" s="110" t="s">
        <v>77</v>
      </c>
      <c r="C944" s="115" t="s">
        <v>79</v>
      </c>
      <c r="D944" s="115" t="s">
        <v>155</v>
      </c>
      <c r="E944" s="115" t="s">
        <v>156</v>
      </c>
      <c r="F944" s="805"/>
      <c r="G944" s="805"/>
      <c r="H944" s="806" t="s">
        <v>157</v>
      </c>
      <c r="I944" s="806"/>
      <c r="J944" s="803" t="s">
        <v>153</v>
      </c>
      <c r="K944" s="803" t="s">
        <v>153</v>
      </c>
      <c r="L944" s="804">
        <v>0</v>
      </c>
    </row>
    <row r="945" spans="1:12" s="101" customFormat="1" ht="24" customHeight="1">
      <c r="A945" s="808"/>
      <c r="B945" s="117" t="s">
        <v>164</v>
      </c>
      <c r="C945" s="117" t="s">
        <v>863</v>
      </c>
      <c r="D945" s="118">
        <v>43742</v>
      </c>
      <c r="E945" s="117" t="s">
        <v>416</v>
      </c>
      <c r="F945" s="805"/>
      <c r="G945" s="805"/>
      <c r="H945" s="806"/>
      <c r="I945" s="806"/>
      <c r="J945" s="803"/>
      <c r="K945" s="803"/>
      <c r="L945" s="804"/>
    </row>
    <row r="946" spans="1:12" s="101" customFormat="1" ht="24" customHeight="1">
      <c r="A946" s="808">
        <v>176</v>
      </c>
      <c r="B946" s="110" t="s">
        <v>76</v>
      </c>
      <c r="C946" s="115" t="s">
        <v>78</v>
      </c>
      <c r="D946" s="115" t="s">
        <v>146</v>
      </c>
      <c r="E946" s="115" t="s">
        <v>147</v>
      </c>
      <c r="F946" s="809" t="s">
        <v>71</v>
      </c>
      <c r="G946" s="809"/>
      <c r="H946" s="805"/>
      <c r="I946" s="805"/>
      <c r="J946" s="805"/>
      <c r="K946" s="805"/>
      <c r="L946" s="805"/>
    </row>
    <row r="947" spans="1:12" s="101" customFormat="1" ht="26.25" customHeight="1">
      <c r="A947" s="808"/>
      <c r="B947" s="803" t="s">
        <v>860</v>
      </c>
      <c r="C947" s="803" t="s">
        <v>864</v>
      </c>
      <c r="D947" s="807">
        <v>43743</v>
      </c>
      <c r="E947" s="803" t="s">
        <v>476</v>
      </c>
      <c r="F947" s="803" t="s">
        <v>865</v>
      </c>
      <c r="G947" s="803"/>
      <c r="H947" s="806" t="s">
        <v>152</v>
      </c>
      <c r="I947" s="806"/>
      <c r="J947" s="117" t="s">
        <v>153</v>
      </c>
      <c r="K947" s="117" t="s">
        <v>3</v>
      </c>
      <c r="L947" s="119">
        <v>567</v>
      </c>
    </row>
    <row r="948" spans="1:12" s="101" customFormat="1" ht="29.25" customHeight="1">
      <c r="A948" s="808"/>
      <c r="B948" s="803"/>
      <c r="C948" s="803"/>
      <c r="D948" s="807"/>
      <c r="E948" s="803"/>
      <c r="F948" s="803"/>
      <c r="G948" s="803"/>
      <c r="H948" s="806" t="s">
        <v>154</v>
      </c>
      <c r="I948" s="806"/>
      <c r="J948" s="117" t="s">
        <v>153</v>
      </c>
      <c r="K948" s="117" t="s">
        <v>3</v>
      </c>
      <c r="L948" s="119">
        <v>293.60000000000002</v>
      </c>
    </row>
    <row r="949" spans="1:12" s="101" customFormat="1" ht="24" customHeight="1">
      <c r="A949" s="808"/>
      <c r="B949" s="110" t="s">
        <v>77</v>
      </c>
      <c r="C949" s="115" t="s">
        <v>79</v>
      </c>
      <c r="D949" s="115" t="s">
        <v>155</v>
      </c>
      <c r="E949" s="115" t="s">
        <v>156</v>
      </c>
      <c r="F949" s="805"/>
      <c r="G949" s="805"/>
      <c r="H949" s="806" t="s">
        <v>157</v>
      </c>
      <c r="I949" s="806"/>
      <c r="J949" s="803" t="s">
        <v>153</v>
      </c>
      <c r="K949" s="803" t="s">
        <v>3</v>
      </c>
      <c r="L949" s="804">
        <v>550</v>
      </c>
    </row>
    <row r="950" spans="1:12" s="101" customFormat="1" ht="24" customHeight="1">
      <c r="A950" s="808"/>
      <c r="B950" s="117" t="s">
        <v>164</v>
      </c>
      <c r="C950" s="117" t="s">
        <v>865</v>
      </c>
      <c r="D950" s="118">
        <v>43746</v>
      </c>
      <c r="E950" s="117" t="s">
        <v>866</v>
      </c>
      <c r="F950" s="805"/>
      <c r="G950" s="805"/>
      <c r="H950" s="806"/>
      <c r="I950" s="806"/>
      <c r="J950" s="803"/>
      <c r="K950" s="803"/>
      <c r="L950" s="804"/>
    </row>
    <row r="951" spans="1:12" s="101" customFormat="1" ht="24" customHeight="1">
      <c r="A951" s="808">
        <v>177</v>
      </c>
      <c r="B951" s="110" t="s">
        <v>76</v>
      </c>
      <c r="C951" s="115" t="s">
        <v>78</v>
      </c>
      <c r="D951" s="115" t="s">
        <v>146</v>
      </c>
      <c r="E951" s="115" t="s">
        <v>147</v>
      </c>
      <c r="F951" s="809" t="s">
        <v>71</v>
      </c>
      <c r="G951" s="809"/>
      <c r="H951" s="805"/>
      <c r="I951" s="805"/>
      <c r="J951" s="805"/>
      <c r="K951" s="805"/>
      <c r="L951" s="805"/>
    </row>
    <row r="952" spans="1:12" s="101" customFormat="1" ht="26.25" customHeight="1">
      <c r="A952" s="808"/>
      <c r="B952" s="803" t="s">
        <v>860</v>
      </c>
      <c r="C952" s="803" t="s">
        <v>867</v>
      </c>
      <c r="D952" s="807">
        <v>43891</v>
      </c>
      <c r="E952" s="803" t="s">
        <v>868</v>
      </c>
      <c r="F952" s="803" t="s">
        <v>869</v>
      </c>
      <c r="G952" s="803"/>
      <c r="H952" s="806" t="s">
        <v>152</v>
      </c>
      <c r="I952" s="806"/>
      <c r="J952" s="117" t="s">
        <v>153</v>
      </c>
      <c r="K952" s="117" t="s">
        <v>3</v>
      </c>
      <c r="L952" s="119">
        <v>179</v>
      </c>
    </row>
    <row r="953" spans="1:12" s="101" customFormat="1" ht="39.75" customHeight="1">
      <c r="A953" s="808"/>
      <c r="B953" s="803"/>
      <c r="C953" s="803"/>
      <c r="D953" s="807"/>
      <c r="E953" s="803"/>
      <c r="F953" s="803"/>
      <c r="G953" s="803"/>
      <c r="H953" s="806" t="s">
        <v>154</v>
      </c>
      <c r="I953" s="806"/>
      <c r="J953" s="117" t="s">
        <v>153</v>
      </c>
      <c r="K953" s="117" t="s">
        <v>3</v>
      </c>
      <c r="L953" s="119">
        <v>521.79999999999995</v>
      </c>
    </row>
    <row r="954" spans="1:12" s="101" customFormat="1" ht="24" customHeight="1">
      <c r="A954" s="808"/>
      <c r="B954" s="110" t="s">
        <v>77</v>
      </c>
      <c r="C954" s="115" t="s">
        <v>79</v>
      </c>
      <c r="D954" s="115" t="s">
        <v>155</v>
      </c>
      <c r="E954" s="115" t="s">
        <v>156</v>
      </c>
      <c r="F954" s="805"/>
      <c r="G954" s="805"/>
      <c r="H954" s="806" t="s">
        <v>157</v>
      </c>
      <c r="I954" s="806"/>
      <c r="J954" s="803" t="s">
        <v>153</v>
      </c>
      <c r="K954" s="803" t="s">
        <v>3</v>
      </c>
      <c r="L954" s="804">
        <v>699</v>
      </c>
    </row>
    <row r="955" spans="1:12" s="101" customFormat="1" ht="24" customHeight="1">
      <c r="A955" s="808"/>
      <c r="B955" s="117" t="s">
        <v>164</v>
      </c>
      <c r="C955" s="117" t="s">
        <v>869</v>
      </c>
      <c r="D955" s="118">
        <v>43894</v>
      </c>
      <c r="E955" s="117" t="s">
        <v>249</v>
      </c>
      <c r="F955" s="805"/>
      <c r="G955" s="805"/>
      <c r="H955" s="806"/>
      <c r="I955" s="806"/>
      <c r="J955" s="803"/>
      <c r="K955" s="803"/>
      <c r="L955" s="804"/>
    </row>
    <row r="956" spans="1:12" s="101" customFormat="1" ht="24" customHeight="1">
      <c r="A956" s="808">
        <v>178</v>
      </c>
      <c r="B956" s="110" t="s">
        <v>76</v>
      </c>
      <c r="C956" s="115" t="s">
        <v>78</v>
      </c>
      <c r="D956" s="115" t="s">
        <v>146</v>
      </c>
      <c r="E956" s="115" t="s">
        <v>147</v>
      </c>
      <c r="F956" s="809" t="s">
        <v>71</v>
      </c>
      <c r="G956" s="809"/>
      <c r="H956" s="805"/>
      <c r="I956" s="805"/>
      <c r="J956" s="805"/>
      <c r="K956" s="805"/>
      <c r="L956" s="805"/>
    </row>
    <row r="957" spans="1:12" s="101" customFormat="1" ht="26.25" customHeight="1">
      <c r="A957" s="808"/>
      <c r="B957" s="803" t="s">
        <v>870</v>
      </c>
      <c r="C957" s="803" t="s">
        <v>871</v>
      </c>
      <c r="D957" s="807">
        <v>43893</v>
      </c>
      <c r="E957" s="803" t="s">
        <v>872</v>
      </c>
      <c r="F957" s="803" t="s">
        <v>873</v>
      </c>
      <c r="G957" s="803"/>
      <c r="H957" s="806" t="s">
        <v>152</v>
      </c>
      <c r="I957" s="806"/>
      <c r="J957" s="117" t="s">
        <v>153</v>
      </c>
      <c r="K957" s="117" t="s">
        <v>3</v>
      </c>
      <c r="L957" s="119">
        <v>148.66</v>
      </c>
    </row>
    <row r="958" spans="1:12" s="101" customFormat="1" ht="113.25" customHeight="1">
      <c r="A958" s="808"/>
      <c r="B958" s="803"/>
      <c r="C958" s="803"/>
      <c r="D958" s="807"/>
      <c r="E958" s="803"/>
      <c r="F958" s="803"/>
      <c r="G958" s="803"/>
      <c r="H958" s="806" t="s">
        <v>154</v>
      </c>
      <c r="I958" s="806"/>
      <c r="J958" s="117" t="s">
        <v>153</v>
      </c>
      <c r="K958" s="117" t="s">
        <v>3</v>
      </c>
      <c r="L958" s="119">
        <v>368.64</v>
      </c>
    </row>
    <row r="959" spans="1:12" s="101" customFormat="1" ht="24" customHeight="1">
      <c r="A959" s="808"/>
      <c r="B959" s="110" t="s">
        <v>77</v>
      </c>
      <c r="C959" s="115" t="s">
        <v>79</v>
      </c>
      <c r="D959" s="115" t="s">
        <v>155</v>
      </c>
      <c r="E959" s="115" t="s">
        <v>156</v>
      </c>
      <c r="F959" s="805"/>
      <c r="G959" s="805"/>
      <c r="H959" s="806" t="s">
        <v>157</v>
      </c>
      <c r="I959" s="806"/>
      <c r="J959" s="803" t="s">
        <v>153</v>
      </c>
      <c r="K959" s="803" t="s">
        <v>153</v>
      </c>
      <c r="L959" s="804">
        <v>0</v>
      </c>
    </row>
    <row r="960" spans="1:12" s="101" customFormat="1" ht="34.5" customHeight="1">
      <c r="A960" s="808"/>
      <c r="B960" s="117" t="s">
        <v>874</v>
      </c>
      <c r="C960" s="117" t="s">
        <v>873</v>
      </c>
      <c r="D960" s="118">
        <v>43894</v>
      </c>
      <c r="E960" s="117" t="s">
        <v>875</v>
      </c>
      <c r="F960" s="805"/>
      <c r="G960" s="805"/>
      <c r="H960" s="806"/>
      <c r="I960" s="806"/>
      <c r="J960" s="803"/>
      <c r="K960" s="803"/>
      <c r="L960" s="804"/>
    </row>
    <row r="961" spans="1:12" s="101" customFormat="1" ht="24" customHeight="1">
      <c r="A961" s="808">
        <v>179</v>
      </c>
      <c r="B961" s="110" t="s">
        <v>76</v>
      </c>
      <c r="C961" s="115" t="s">
        <v>78</v>
      </c>
      <c r="D961" s="115" t="s">
        <v>146</v>
      </c>
      <c r="E961" s="115" t="s">
        <v>147</v>
      </c>
      <c r="F961" s="809" t="s">
        <v>71</v>
      </c>
      <c r="G961" s="809"/>
      <c r="H961" s="805"/>
      <c r="I961" s="805"/>
      <c r="J961" s="805"/>
      <c r="K961" s="805"/>
      <c r="L961" s="805"/>
    </row>
    <row r="962" spans="1:12" s="101" customFormat="1" ht="26.25" customHeight="1">
      <c r="A962" s="808"/>
      <c r="B962" s="803" t="s">
        <v>870</v>
      </c>
      <c r="C962" s="810" t="s">
        <v>876</v>
      </c>
      <c r="D962" s="807">
        <v>43897</v>
      </c>
      <c r="E962" s="803" t="s">
        <v>877</v>
      </c>
      <c r="F962" s="803" t="s">
        <v>878</v>
      </c>
      <c r="G962" s="803"/>
      <c r="H962" s="806" t="s">
        <v>152</v>
      </c>
      <c r="I962" s="806"/>
      <c r="J962" s="117" t="s">
        <v>153</v>
      </c>
      <c r="K962" s="117" t="s">
        <v>3</v>
      </c>
      <c r="L962" s="119">
        <v>851</v>
      </c>
    </row>
    <row r="963" spans="1:12" s="101" customFormat="1" ht="113.25" customHeight="1">
      <c r="A963" s="808"/>
      <c r="B963" s="803"/>
      <c r="C963" s="810"/>
      <c r="D963" s="807"/>
      <c r="E963" s="803"/>
      <c r="F963" s="803"/>
      <c r="G963" s="803"/>
      <c r="H963" s="806" t="s">
        <v>154</v>
      </c>
      <c r="I963" s="806"/>
      <c r="J963" s="117" t="s">
        <v>153</v>
      </c>
      <c r="K963" s="117" t="s">
        <v>3</v>
      </c>
      <c r="L963" s="119">
        <v>1190.8800000000001</v>
      </c>
    </row>
    <row r="964" spans="1:12" s="101" customFormat="1" ht="24" customHeight="1">
      <c r="A964" s="808"/>
      <c r="B964" s="110" t="s">
        <v>77</v>
      </c>
      <c r="C964" s="115" t="s">
        <v>79</v>
      </c>
      <c r="D964" s="115" t="s">
        <v>155</v>
      </c>
      <c r="E964" s="115" t="s">
        <v>156</v>
      </c>
      <c r="F964" s="805"/>
      <c r="G964" s="805"/>
      <c r="H964" s="806" t="s">
        <v>157</v>
      </c>
      <c r="I964" s="806"/>
      <c r="J964" s="803" t="s">
        <v>153</v>
      </c>
      <c r="K964" s="803" t="s">
        <v>153</v>
      </c>
      <c r="L964" s="804">
        <v>0</v>
      </c>
    </row>
    <row r="965" spans="1:12" s="101" customFormat="1" ht="34.5" customHeight="1">
      <c r="A965" s="808"/>
      <c r="B965" s="117" t="s">
        <v>874</v>
      </c>
      <c r="C965" s="117" t="s">
        <v>878</v>
      </c>
      <c r="D965" s="118">
        <v>43904</v>
      </c>
      <c r="E965" s="117" t="s">
        <v>879</v>
      </c>
      <c r="F965" s="805"/>
      <c r="G965" s="805"/>
      <c r="H965" s="806"/>
      <c r="I965" s="806"/>
      <c r="J965" s="803"/>
      <c r="K965" s="803"/>
      <c r="L965" s="804"/>
    </row>
    <row r="966" spans="1:12" s="101" customFormat="1" ht="24" customHeight="1">
      <c r="A966" s="808">
        <v>180</v>
      </c>
      <c r="B966" s="110" t="s">
        <v>76</v>
      </c>
      <c r="C966" s="115" t="s">
        <v>78</v>
      </c>
      <c r="D966" s="115" t="s">
        <v>146</v>
      </c>
      <c r="E966" s="115" t="s">
        <v>147</v>
      </c>
      <c r="F966" s="809" t="s">
        <v>71</v>
      </c>
      <c r="G966" s="809"/>
      <c r="H966" s="805"/>
      <c r="I966" s="805"/>
      <c r="J966" s="805"/>
      <c r="K966" s="805"/>
      <c r="L966" s="805"/>
    </row>
    <row r="967" spans="1:12" s="101" customFormat="1" ht="26.25" customHeight="1">
      <c r="A967" s="808"/>
      <c r="B967" s="803" t="s">
        <v>880</v>
      </c>
      <c r="C967" s="810" t="s">
        <v>881</v>
      </c>
      <c r="D967" s="807">
        <v>43749</v>
      </c>
      <c r="E967" s="803" t="s">
        <v>868</v>
      </c>
      <c r="F967" s="803" t="s">
        <v>882</v>
      </c>
      <c r="G967" s="803"/>
      <c r="H967" s="806" t="s">
        <v>152</v>
      </c>
      <c r="I967" s="806"/>
      <c r="J967" s="117" t="s">
        <v>153</v>
      </c>
      <c r="K967" s="117" t="s">
        <v>3</v>
      </c>
      <c r="L967" s="119">
        <v>405.9</v>
      </c>
    </row>
    <row r="968" spans="1:12" s="101" customFormat="1" ht="354.75" customHeight="1">
      <c r="A968" s="808"/>
      <c r="B968" s="803"/>
      <c r="C968" s="810"/>
      <c r="D968" s="807"/>
      <c r="E968" s="803"/>
      <c r="F968" s="803"/>
      <c r="G968" s="803"/>
      <c r="H968" s="806" t="s">
        <v>154</v>
      </c>
      <c r="I968" s="806"/>
      <c r="J968" s="117" t="s">
        <v>153</v>
      </c>
      <c r="K968" s="117" t="s">
        <v>3</v>
      </c>
      <c r="L968" s="119">
        <v>651.14</v>
      </c>
    </row>
    <row r="969" spans="1:12" s="101" customFormat="1" ht="24" customHeight="1">
      <c r="A969" s="808"/>
      <c r="B969" s="110" t="s">
        <v>77</v>
      </c>
      <c r="C969" s="115" t="s">
        <v>79</v>
      </c>
      <c r="D969" s="115" t="s">
        <v>155</v>
      </c>
      <c r="E969" s="115" t="s">
        <v>156</v>
      </c>
      <c r="F969" s="805"/>
      <c r="G969" s="805"/>
      <c r="H969" s="806" t="s">
        <v>157</v>
      </c>
      <c r="I969" s="806"/>
      <c r="J969" s="803" t="s">
        <v>153</v>
      </c>
      <c r="K969" s="803" t="s">
        <v>153</v>
      </c>
      <c r="L969" s="804">
        <v>0</v>
      </c>
    </row>
    <row r="970" spans="1:12" s="101" customFormat="1" ht="24" customHeight="1">
      <c r="A970" s="808"/>
      <c r="B970" s="117" t="s">
        <v>153</v>
      </c>
      <c r="C970" s="117" t="s">
        <v>882</v>
      </c>
      <c r="D970" s="118">
        <v>43751</v>
      </c>
      <c r="E970" s="117" t="s">
        <v>883</v>
      </c>
      <c r="F970" s="805"/>
      <c r="G970" s="805"/>
      <c r="H970" s="806"/>
      <c r="I970" s="806"/>
      <c r="J970" s="803"/>
      <c r="K970" s="803"/>
      <c r="L970" s="804"/>
    </row>
    <row r="971" spans="1:12" s="101" customFormat="1" ht="24" customHeight="1">
      <c r="A971" s="808">
        <v>181</v>
      </c>
      <c r="B971" s="110" t="s">
        <v>76</v>
      </c>
      <c r="C971" s="115" t="s">
        <v>78</v>
      </c>
      <c r="D971" s="115" t="s">
        <v>146</v>
      </c>
      <c r="E971" s="115" t="s">
        <v>147</v>
      </c>
      <c r="F971" s="809" t="s">
        <v>71</v>
      </c>
      <c r="G971" s="809"/>
      <c r="H971" s="805"/>
      <c r="I971" s="805"/>
      <c r="J971" s="805"/>
      <c r="K971" s="805"/>
      <c r="L971" s="805"/>
    </row>
    <row r="972" spans="1:12" s="101" customFormat="1" ht="26.25" customHeight="1">
      <c r="A972" s="808"/>
      <c r="B972" s="803" t="s">
        <v>880</v>
      </c>
      <c r="C972" s="810" t="s">
        <v>884</v>
      </c>
      <c r="D972" s="807">
        <v>43756</v>
      </c>
      <c r="E972" s="803" t="s">
        <v>885</v>
      </c>
      <c r="F972" s="803" t="s">
        <v>886</v>
      </c>
      <c r="G972" s="803"/>
      <c r="H972" s="806" t="s">
        <v>152</v>
      </c>
      <c r="I972" s="806"/>
      <c r="J972" s="117" t="s">
        <v>153</v>
      </c>
      <c r="K972" s="117" t="s">
        <v>3</v>
      </c>
      <c r="L972" s="119">
        <v>460.89</v>
      </c>
    </row>
    <row r="973" spans="1:12" s="101" customFormat="1" ht="408.95" customHeight="1">
      <c r="A973" s="808"/>
      <c r="B973" s="803"/>
      <c r="C973" s="810"/>
      <c r="D973" s="807"/>
      <c r="E973" s="803"/>
      <c r="F973" s="803"/>
      <c r="G973" s="803"/>
      <c r="H973" s="806" t="s">
        <v>154</v>
      </c>
      <c r="I973" s="806"/>
      <c r="J973" s="803" t="s">
        <v>153</v>
      </c>
      <c r="K973" s="803" t="s">
        <v>3</v>
      </c>
      <c r="L973" s="804">
        <v>164.3</v>
      </c>
    </row>
    <row r="974" spans="1:12" s="101" customFormat="1" ht="71.849999999999994" customHeight="1">
      <c r="A974" s="808"/>
      <c r="B974" s="803"/>
      <c r="C974" s="810"/>
      <c r="D974" s="807"/>
      <c r="E974" s="803"/>
      <c r="F974" s="803"/>
      <c r="G974" s="803"/>
      <c r="H974" s="806"/>
      <c r="I974" s="806"/>
      <c r="J974" s="803"/>
      <c r="K974" s="803"/>
      <c r="L974" s="804"/>
    </row>
    <row r="975" spans="1:12" s="101" customFormat="1" ht="24" customHeight="1">
      <c r="A975" s="808"/>
      <c r="B975" s="110" t="s">
        <v>77</v>
      </c>
      <c r="C975" s="115" t="s">
        <v>79</v>
      </c>
      <c r="D975" s="115" t="s">
        <v>155</v>
      </c>
      <c r="E975" s="115" t="s">
        <v>156</v>
      </c>
      <c r="F975" s="805"/>
      <c r="G975" s="805"/>
      <c r="H975" s="806" t="s">
        <v>157</v>
      </c>
      <c r="I975" s="806"/>
      <c r="J975" s="803" t="s">
        <v>153</v>
      </c>
      <c r="K975" s="803" t="s">
        <v>153</v>
      </c>
      <c r="L975" s="804">
        <v>0</v>
      </c>
    </row>
    <row r="976" spans="1:12" s="101" customFormat="1" ht="24" customHeight="1">
      <c r="A976" s="808"/>
      <c r="B976" s="117" t="s">
        <v>153</v>
      </c>
      <c r="C976" s="117" t="s">
        <v>886</v>
      </c>
      <c r="D976" s="118">
        <v>43762</v>
      </c>
      <c r="E976" s="117" t="s">
        <v>176</v>
      </c>
      <c r="F976" s="805"/>
      <c r="G976" s="805"/>
      <c r="H976" s="806"/>
      <c r="I976" s="806"/>
      <c r="J976" s="803"/>
      <c r="K976" s="803"/>
      <c r="L976" s="804"/>
    </row>
    <row r="977" spans="1:12" s="101" customFormat="1" ht="24" customHeight="1">
      <c r="A977" s="808">
        <v>182</v>
      </c>
      <c r="B977" s="110" t="s">
        <v>76</v>
      </c>
      <c r="C977" s="115" t="s">
        <v>78</v>
      </c>
      <c r="D977" s="115" t="s">
        <v>146</v>
      </c>
      <c r="E977" s="115" t="s">
        <v>147</v>
      </c>
      <c r="F977" s="809" t="s">
        <v>71</v>
      </c>
      <c r="G977" s="809"/>
      <c r="H977" s="805"/>
      <c r="I977" s="805"/>
      <c r="J977" s="805"/>
      <c r="K977" s="805"/>
      <c r="L977" s="805"/>
    </row>
    <row r="978" spans="1:12" s="101" customFormat="1" ht="26.25" customHeight="1">
      <c r="A978" s="808"/>
      <c r="B978" s="803" t="s">
        <v>880</v>
      </c>
      <c r="C978" s="810" t="s">
        <v>887</v>
      </c>
      <c r="D978" s="807">
        <v>43867</v>
      </c>
      <c r="E978" s="803" t="s">
        <v>234</v>
      </c>
      <c r="F978" s="803" t="s">
        <v>888</v>
      </c>
      <c r="G978" s="803"/>
      <c r="H978" s="806" t="s">
        <v>152</v>
      </c>
      <c r="I978" s="806"/>
      <c r="J978" s="117" t="s">
        <v>153</v>
      </c>
      <c r="K978" s="117" t="s">
        <v>3</v>
      </c>
      <c r="L978" s="119">
        <v>185.95</v>
      </c>
    </row>
    <row r="979" spans="1:12" s="101" customFormat="1" ht="408.95" customHeight="1">
      <c r="A979" s="808"/>
      <c r="B979" s="803"/>
      <c r="C979" s="810"/>
      <c r="D979" s="807"/>
      <c r="E979" s="803"/>
      <c r="F979" s="803"/>
      <c r="G979" s="803"/>
      <c r="H979" s="806" t="s">
        <v>154</v>
      </c>
      <c r="I979" s="806"/>
      <c r="J979" s="803" t="s">
        <v>153</v>
      </c>
      <c r="K979" s="803" t="s">
        <v>3</v>
      </c>
      <c r="L979" s="804">
        <v>110</v>
      </c>
    </row>
    <row r="980" spans="1:12" s="101" customFormat="1" ht="71.849999999999994" customHeight="1">
      <c r="A980" s="808"/>
      <c r="B980" s="803"/>
      <c r="C980" s="810"/>
      <c r="D980" s="807"/>
      <c r="E980" s="803"/>
      <c r="F980" s="803"/>
      <c r="G980" s="803"/>
      <c r="H980" s="806"/>
      <c r="I980" s="806"/>
      <c r="J980" s="803"/>
      <c r="K980" s="803"/>
      <c r="L980" s="804"/>
    </row>
    <row r="981" spans="1:12" s="101" customFormat="1" ht="24" customHeight="1">
      <c r="A981" s="808"/>
      <c r="B981" s="110" t="s">
        <v>77</v>
      </c>
      <c r="C981" s="115" t="s">
        <v>79</v>
      </c>
      <c r="D981" s="115" t="s">
        <v>155</v>
      </c>
      <c r="E981" s="115" t="s">
        <v>156</v>
      </c>
      <c r="F981" s="805"/>
      <c r="G981" s="805"/>
      <c r="H981" s="806" t="s">
        <v>157</v>
      </c>
      <c r="I981" s="806"/>
      <c r="J981" s="803" t="s">
        <v>153</v>
      </c>
      <c r="K981" s="803" t="s">
        <v>153</v>
      </c>
      <c r="L981" s="804">
        <v>0</v>
      </c>
    </row>
    <row r="982" spans="1:12" s="101" customFormat="1" ht="24" customHeight="1">
      <c r="A982" s="808"/>
      <c r="B982" s="117" t="s">
        <v>153</v>
      </c>
      <c r="C982" s="117" t="s">
        <v>888</v>
      </c>
      <c r="D982" s="118">
        <v>43868</v>
      </c>
      <c r="E982" s="117" t="s">
        <v>889</v>
      </c>
      <c r="F982" s="805"/>
      <c r="G982" s="805"/>
      <c r="H982" s="806"/>
      <c r="I982" s="806"/>
      <c r="J982" s="803"/>
      <c r="K982" s="803"/>
      <c r="L982" s="804"/>
    </row>
    <row r="983" spans="1:12" s="101" customFormat="1" ht="24" customHeight="1">
      <c r="A983" s="808">
        <v>183</v>
      </c>
      <c r="B983" s="110" t="s">
        <v>76</v>
      </c>
      <c r="C983" s="115" t="s">
        <v>78</v>
      </c>
      <c r="D983" s="115" t="s">
        <v>146</v>
      </c>
      <c r="E983" s="115" t="s">
        <v>147</v>
      </c>
      <c r="F983" s="809" t="s">
        <v>71</v>
      </c>
      <c r="G983" s="809"/>
      <c r="H983" s="805"/>
      <c r="I983" s="805"/>
      <c r="J983" s="805"/>
      <c r="K983" s="805"/>
      <c r="L983" s="805"/>
    </row>
    <row r="984" spans="1:12" s="101" customFormat="1" ht="26.25" customHeight="1">
      <c r="A984" s="808"/>
      <c r="B984" s="803" t="s">
        <v>890</v>
      </c>
      <c r="C984" s="803" t="s">
        <v>891</v>
      </c>
      <c r="D984" s="807">
        <v>43767</v>
      </c>
      <c r="E984" s="803" t="s">
        <v>892</v>
      </c>
      <c r="F984" s="803" t="s">
        <v>893</v>
      </c>
      <c r="G984" s="803"/>
      <c r="H984" s="806" t="s">
        <v>152</v>
      </c>
      <c r="I984" s="806"/>
      <c r="J984" s="117" t="s">
        <v>153</v>
      </c>
      <c r="K984" s="117" t="s">
        <v>3</v>
      </c>
      <c r="L984" s="119">
        <v>142.84</v>
      </c>
    </row>
    <row r="985" spans="1:12" s="101" customFormat="1" ht="71.25" customHeight="1">
      <c r="A985" s="808"/>
      <c r="B985" s="803"/>
      <c r="C985" s="803"/>
      <c r="D985" s="807"/>
      <c r="E985" s="803"/>
      <c r="F985" s="803"/>
      <c r="G985" s="803"/>
      <c r="H985" s="806" t="s">
        <v>154</v>
      </c>
      <c r="I985" s="806"/>
      <c r="J985" s="117" t="s">
        <v>153</v>
      </c>
      <c r="K985" s="117" t="s">
        <v>3</v>
      </c>
      <c r="L985" s="119">
        <v>348.6</v>
      </c>
    </row>
    <row r="986" spans="1:12" s="101" customFormat="1" ht="24" customHeight="1">
      <c r="A986" s="808"/>
      <c r="B986" s="110" t="s">
        <v>77</v>
      </c>
      <c r="C986" s="115" t="s">
        <v>79</v>
      </c>
      <c r="D986" s="115" t="s">
        <v>155</v>
      </c>
      <c r="E986" s="115" t="s">
        <v>156</v>
      </c>
      <c r="F986" s="805"/>
      <c r="G986" s="805"/>
      <c r="H986" s="806" t="s">
        <v>157</v>
      </c>
      <c r="I986" s="806"/>
      <c r="J986" s="803" t="s">
        <v>153</v>
      </c>
      <c r="K986" s="803" t="s">
        <v>3</v>
      </c>
      <c r="L986" s="804">
        <v>310</v>
      </c>
    </row>
    <row r="987" spans="1:12" s="101" customFormat="1" ht="24" customHeight="1">
      <c r="A987" s="808"/>
      <c r="B987" s="117" t="s">
        <v>498</v>
      </c>
      <c r="C987" s="117" t="s">
        <v>893</v>
      </c>
      <c r="D987" s="118">
        <v>43768</v>
      </c>
      <c r="E987" s="117" t="s">
        <v>894</v>
      </c>
      <c r="F987" s="805"/>
      <c r="G987" s="805"/>
      <c r="H987" s="806"/>
      <c r="I987" s="806"/>
      <c r="J987" s="803"/>
      <c r="K987" s="803"/>
      <c r="L987" s="804"/>
    </row>
    <row r="988" spans="1:12" s="101" customFormat="1" ht="24" customHeight="1">
      <c r="A988" s="808">
        <v>184</v>
      </c>
      <c r="B988" s="110" t="s">
        <v>76</v>
      </c>
      <c r="C988" s="115" t="s">
        <v>78</v>
      </c>
      <c r="D988" s="115" t="s">
        <v>146</v>
      </c>
      <c r="E988" s="115" t="s">
        <v>147</v>
      </c>
      <c r="F988" s="809" t="s">
        <v>71</v>
      </c>
      <c r="G988" s="809"/>
      <c r="H988" s="805"/>
      <c r="I988" s="805"/>
      <c r="J988" s="805"/>
      <c r="K988" s="805"/>
      <c r="L988" s="805"/>
    </row>
    <row r="989" spans="1:12" s="101" customFormat="1" ht="26.25" customHeight="1">
      <c r="A989" s="808"/>
      <c r="B989" s="803" t="s">
        <v>890</v>
      </c>
      <c r="C989" s="810" t="s">
        <v>895</v>
      </c>
      <c r="D989" s="807">
        <v>43848</v>
      </c>
      <c r="E989" s="803" t="s">
        <v>174</v>
      </c>
      <c r="F989" s="803" t="s">
        <v>896</v>
      </c>
      <c r="G989" s="803"/>
      <c r="H989" s="806" t="s">
        <v>152</v>
      </c>
      <c r="I989" s="806"/>
      <c r="J989" s="117" t="s">
        <v>153</v>
      </c>
      <c r="K989" s="117" t="s">
        <v>3</v>
      </c>
      <c r="L989" s="119">
        <v>642</v>
      </c>
    </row>
    <row r="990" spans="1:12" s="101" customFormat="1" ht="134.25" customHeight="1">
      <c r="A990" s="808"/>
      <c r="B990" s="803"/>
      <c r="C990" s="810"/>
      <c r="D990" s="807"/>
      <c r="E990" s="803"/>
      <c r="F990" s="803"/>
      <c r="G990" s="803"/>
      <c r="H990" s="806" t="s">
        <v>154</v>
      </c>
      <c r="I990" s="806"/>
      <c r="J990" s="117" t="s">
        <v>153</v>
      </c>
      <c r="K990" s="117" t="s">
        <v>3</v>
      </c>
      <c r="L990" s="119">
        <v>2816.87</v>
      </c>
    </row>
    <row r="991" spans="1:12" s="101" customFormat="1" ht="24" customHeight="1">
      <c r="A991" s="808"/>
      <c r="B991" s="110" t="s">
        <v>77</v>
      </c>
      <c r="C991" s="115" t="s">
        <v>79</v>
      </c>
      <c r="D991" s="115" t="s">
        <v>155</v>
      </c>
      <c r="E991" s="115" t="s">
        <v>156</v>
      </c>
      <c r="F991" s="805"/>
      <c r="G991" s="805"/>
      <c r="H991" s="806" t="s">
        <v>157</v>
      </c>
      <c r="I991" s="806"/>
      <c r="J991" s="803" t="s">
        <v>153</v>
      </c>
      <c r="K991" s="803" t="s">
        <v>153</v>
      </c>
      <c r="L991" s="804">
        <v>0</v>
      </c>
    </row>
    <row r="992" spans="1:12" s="101" customFormat="1" ht="24" customHeight="1">
      <c r="A992" s="808"/>
      <c r="B992" s="117" t="s">
        <v>498</v>
      </c>
      <c r="C992" s="117" t="s">
        <v>896</v>
      </c>
      <c r="D992" s="118">
        <v>43852</v>
      </c>
      <c r="E992" s="117" t="s">
        <v>897</v>
      </c>
      <c r="F992" s="805"/>
      <c r="G992" s="805"/>
      <c r="H992" s="806"/>
      <c r="I992" s="806"/>
      <c r="J992" s="803"/>
      <c r="K992" s="803"/>
      <c r="L992" s="804"/>
    </row>
    <row r="993" spans="1:12" s="101" customFormat="1" ht="24" customHeight="1">
      <c r="A993" s="808">
        <v>185</v>
      </c>
      <c r="B993" s="110" t="s">
        <v>76</v>
      </c>
      <c r="C993" s="115" t="s">
        <v>78</v>
      </c>
      <c r="D993" s="115" t="s">
        <v>146</v>
      </c>
      <c r="E993" s="115" t="s">
        <v>147</v>
      </c>
      <c r="F993" s="809" t="s">
        <v>71</v>
      </c>
      <c r="G993" s="809"/>
      <c r="H993" s="805"/>
      <c r="I993" s="805"/>
      <c r="J993" s="805"/>
      <c r="K993" s="805"/>
      <c r="L993" s="805"/>
    </row>
    <row r="994" spans="1:12" s="101" customFormat="1" ht="26.25" customHeight="1">
      <c r="A994" s="808"/>
      <c r="B994" s="803" t="s">
        <v>890</v>
      </c>
      <c r="C994" s="810" t="s">
        <v>898</v>
      </c>
      <c r="D994" s="807">
        <v>43885</v>
      </c>
      <c r="E994" s="803" t="s">
        <v>885</v>
      </c>
      <c r="F994" s="803" t="s">
        <v>899</v>
      </c>
      <c r="G994" s="803"/>
      <c r="H994" s="806" t="s">
        <v>152</v>
      </c>
      <c r="I994" s="806"/>
      <c r="J994" s="117" t="s">
        <v>153</v>
      </c>
      <c r="K994" s="117" t="s">
        <v>3</v>
      </c>
      <c r="L994" s="119">
        <v>265</v>
      </c>
    </row>
    <row r="995" spans="1:12" s="101" customFormat="1" ht="144.75" customHeight="1">
      <c r="A995" s="808"/>
      <c r="B995" s="803"/>
      <c r="C995" s="810"/>
      <c r="D995" s="807"/>
      <c r="E995" s="803"/>
      <c r="F995" s="803"/>
      <c r="G995" s="803"/>
      <c r="H995" s="806" t="s">
        <v>154</v>
      </c>
      <c r="I995" s="806"/>
      <c r="J995" s="117" t="s">
        <v>153</v>
      </c>
      <c r="K995" s="117" t="s">
        <v>3</v>
      </c>
      <c r="L995" s="119">
        <v>258.12</v>
      </c>
    </row>
    <row r="996" spans="1:12" s="101" customFormat="1" ht="24" customHeight="1">
      <c r="A996" s="808"/>
      <c r="B996" s="110" t="s">
        <v>77</v>
      </c>
      <c r="C996" s="115" t="s">
        <v>79</v>
      </c>
      <c r="D996" s="115" t="s">
        <v>155</v>
      </c>
      <c r="E996" s="115" t="s">
        <v>156</v>
      </c>
      <c r="F996" s="805"/>
      <c r="G996" s="805"/>
      <c r="H996" s="806" t="s">
        <v>157</v>
      </c>
      <c r="I996" s="806"/>
      <c r="J996" s="803" t="s">
        <v>153</v>
      </c>
      <c r="K996" s="803" t="s">
        <v>3</v>
      </c>
      <c r="L996" s="804">
        <v>90</v>
      </c>
    </row>
    <row r="997" spans="1:12" s="101" customFormat="1" ht="24" customHeight="1">
      <c r="A997" s="808"/>
      <c r="B997" s="117" t="s">
        <v>498</v>
      </c>
      <c r="C997" s="117" t="s">
        <v>899</v>
      </c>
      <c r="D997" s="118">
        <v>43887</v>
      </c>
      <c r="E997" s="117" t="s">
        <v>351</v>
      </c>
      <c r="F997" s="805"/>
      <c r="G997" s="805"/>
      <c r="H997" s="806"/>
      <c r="I997" s="806"/>
      <c r="J997" s="803"/>
      <c r="K997" s="803"/>
      <c r="L997" s="804"/>
    </row>
    <row r="998" spans="1:12" s="101" customFormat="1" ht="24" customHeight="1">
      <c r="A998" s="808">
        <v>186</v>
      </c>
      <c r="B998" s="110" t="s">
        <v>76</v>
      </c>
      <c r="C998" s="115" t="s">
        <v>78</v>
      </c>
      <c r="D998" s="115" t="s">
        <v>146</v>
      </c>
      <c r="E998" s="115" t="s">
        <v>147</v>
      </c>
      <c r="F998" s="809" t="s">
        <v>71</v>
      </c>
      <c r="G998" s="809"/>
      <c r="H998" s="805"/>
      <c r="I998" s="805"/>
      <c r="J998" s="805"/>
      <c r="K998" s="805"/>
      <c r="L998" s="805"/>
    </row>
    <row r="999" spans="1:12" s="101" customFormat="1" ht="26.25" customHeight="1">
      <c r="A999" s="808"/>
      <c r="B999" s="803" t="s">
        <v>900</v>
      </c>
      <c r="C999" s="810" t="s">
        <v>901</v>
      </c>
      <c r="D999" s="807">
        <v>43775</v>
      </c>
      <c r="E999" s="803" t="s">
        <v>614</v>
      </c>
      <c r="F999" s="803" t="s">
        <v>902</v>
      </c>
      <c r="G999" s="803"/>
      <c r="H999" s="806" t="s">
        <v>152</v>
      </c>
      <c r="I999" s="806"/>
      <c r="J999" s="117" t="s">
        <v>153</v>
      </c>
      <c r="K999" s="117" t="s">
        <v>3</v>
      </c>
      <c r="L999" s="119">
        <v>271.5</v>
      </c>
    </row>
    <row r="1000" spans="1:12" s="101" customFormat="1" ht="323.25" customHeight="1">
      <c r="A1000" s="808"/>
      <c r="B1000" s="803"/>
      <c r="C1000" s="810"/>
      <c r="D1000" s="807"/>
      <c r="E1000" s="803"/>
      <c r="F1000" s="803"/>
      <c r="G1000" s="803"/>
      <c r="H1000" s="806" t="s">
        <v>154</v>
      </c>
      <c r="I1000" s="806"/>
      <c r="J1000" s="117" t="s">
        <v>153</v>
      </c>
      <c r="K1000" s="117" t="s">
        <v>3</v>
      </c>
      <c r="L1000" s="119">
        <v>343.55</v>
      </c>
    </row>
    <row r="1001" spans="1:12" s="101" customFormat="1" ht="24" customHeight="1">
      <c r="A1001" s="808"/>
      <c r="B1001" s="110" t="s">
        <v>77</v>
      </c>
      <c r="C1001" s="115" t="s">
        <v>79</v>
      </c>
      <c r="D1001" s="115" t="s">
        <v>155</v>
      </c>
      <c r="E1001" s="115" t="s">
        <v>156</v>
      </c>
      <c r="F1001" s="805"/>
      <c r="G1001" s="805"/>
      <c r="H1001" s="806" t="s">
        <v>157</v>
      </c>
      <c r="I1001" s="806"/>
      <c r="J1001" s="803" t="s">
        <v>153</v>
      </c>
      <c r="K1001" s="803" t="s">
        <v>3</v>
      </c>
      <c r="L1001" s="804">
        <v>69.78</v>
      </c>
    </row>
    <row r="1002" spans="1:12" s="101" customFormat="1" ht="24" customHeight="1">
      <c r="A1002" s="808"/>
      <c r="B1002" s="117" t="s">
        <v>193</v>
      </c>
      <c r="C1002" s="117" t="s">
        <v>902</v>
      </c>
      <c r="D1002" s="118">
        <v>43777</v>
      </c>
      <c r="E1002" s="117" t="s">
        <v>271</v>
      </c>
      <c r="F1002" s="805"/>
      <c r="G1002" s="805"/>
      <c r="H1002" s="806"/>
      <c r="I1002" s="806"/>
      <c r="J1002" s="803"/>
      <c r="K1002" s="803"/>
      <c r="L1002" s="804"/>
    </row>
    <row r="1003" spans="1:12" s="101" customFormat="1" ht="24" customHeight="1">
      <c r="A1003" s="808">
        <v>187</v>
      </c>
      <c r="B1003" s="110" t="s">
        <v>76</v>
      </c>
      <c r="C1003" s="115" t="s">
        <v>78</v>
      </c>
      <c r="D1003" s="115" t="s">
        <v>146</v>
      </c>
      <c r="E1003" s="115" t="s">
        <v>147</v>
      </c>
      <c r="F1003" s="809" t="s">
        <v>71</v>
      </c>
      <c r="G1003" s="809"/>
      <c r="H1003" s="805"/>
      <c r="I1003" s="805"/>
      <c r="J1003" s="805"/>
      <c r="K1003" s="805"/>
      <c r="L1003" s="805"/>
    </row>
    <row r="1004" spans="1:12" s="101" customFormat="1" ht="26.25" customHeight="1">
      <c r="A1004" s="808"/>
      <c r="B1004" s="803" t="s">
        <v>900</v>
      </c>
      <c r="C1004" s="810" t="s">
        <v>903</v>
      </c>
      <c r="D1004" s="807">
        <v>43789</v>
      </c>
      <c r="E1004" s="803" t="s">
        <v>904</v>
      </c>
      <c r="F1004" s="803" t="s">
        <v>905</v>
      </c>
      <c r="G1004" s="803"/>
      <c r="H1004" s="806" t="s">
        <v>152</v>
      </c>
      <c r="I1004" s="806"/>
      <c r="J1004" s="117" t="s">
        <v>153</v>
      </c>
      <c r="K1004" s="117" t="s">
        <v>3</v>
      </c>
      <c r="L1004" s="119">
        <v>300.8</v>
      </c>
    </row>
    <row r="1005" spans="1:12" s="101" customFormat="1" ht="207.75" customHeight="1">
      <c r="A1005" s="808"/>
      <c r="B1005" s="803"/>
      <c r="C1005" s="810"/>
      <c r="D1005" s="807"/>
      <c r="E1005" s="803"/>
      <c r="F1005" s="803"/>
      <c r="G1005" s="803"/>
      <c r="H1005" s="806" t="s">
        <v>154</v>
      </c>
      <c r="I1005" s="806"/>
      <c r="J1005" s="117" t="s">
        <v>153</v>
      </c>
      <c r="K1005" s="117" t="s">
        <v>3</v>
      </c>
      <c r="L1005" s="119">
        <v>477.6</v>
      </c>
    </row>
    <row r="1006" spans="1:12" s="101" customFormat="1" ht="24" customHeight="1">
      <c r="A1006" s="808"/>
      <c r="B1006" s="110" t="s">
        <v>77</v>
      </c>
      <c r="C1006" s="115" t="s">
        <v>79</v>
      </c>
      <c r="D1006" s="115" t="s">
        <v>155</v>
      </c>
      <c r="E1006" s="115" t="s">
        <v>156</v>
      </c>
      <c r="F1006" s="805"/>
      <c r="G1006" s="805"/>
      <c r="H1006" s="806" t="s">
        <v>157</v>
      </c>
      <c r="I1006" s="806"/>
      <c r="J1006" s="803" t="s">
        <v>153</v>
      </c>
      <c r="K1006" s="803" t="s">
        <v>153</v>
      </c>
      <c r="L1006" s="804">
        <v>0</v>
      </c>
    </row>
    <row r="1007" spans="1:12" s="101" customFormat="1" ht="24" customHeight="1">
      <c r="A1007" s="808"/>
      <c r="B1007" s="117" t="s">
        <v>193</v>
      </c>
      <c r="C1007" s="117" t="s">
        <v>905</v>
      </c>
      <c r="D1007" s="118">
        <v>43791</v>
      </c>
      <c r="E1007" s="117" t="s">
        <v>906</v>
      </c>
      <c r="F1007" s="805"/>
      <c r="G1007" s="805"/>
      <c r="H1007" s="806"/>
      <c r="I1007" s="806"/>
      <c r="J1007" s="803"/>
      <c r="K1007" s="803"/>
      <c r="L1007" s="804"/>
    </row>
    <row r="1008" spans="1:12" s="101" customFormat="1" ht="24" customHeight="1">
      <c r="A1008" s="808">
        <v>188</v>
      </c>
      <c r="B1008" s="110" t="s">
        <v>76</v>
      </c>
      <c r="C1008" s="115" t="s">
        <v>78</v>
      </c>
      <c r="D1008" s="115" t="s">
        <v>146</v>
      </c>
      <c r="E1008" s="115" t="s">
        <v>147</v>
      </c>
      <c r="F1008" s="809" t="s">
        <v>71</v>
      </c>
      <c r="G1008" s="809"/>
      <c r="H1008" s="805"/>
      <c r="I1008" s="805"/>
      <c r="J1008" s="805"/>
      <c r="K1008" s="805"/>
      <c r="L1008" s="805"/>
    </row>
    <row r="1009" spans="1:12" s="101" customFormat="1" ht="26.25" customHeight="1">
      <c r="A1009" s="808"/>
      <c r="B1009" s="803" t="s">
        <v>900</v>
      </c>
      <c r="C1009" s="810" t="s">
        <v>907</v>
      </c>
      <c r="D1009" s="807">
        <v>43806</v>
      </c>
      <c r="E1009" s="803" t="s">
        <v>228</v>
      </c>
      <c r="F1009" s="803" t="s">
        <v>239</v>
      </c>
      <c r="G1009" s="803"/>
      <c r="H1009" s="806" t="s">
        <v>152</v>
      </c>
      <c r="I1009" s="806"/>
      <c r="J1009" s="117" t="s">
        <v>153</v>
      </c>
      <c r="K1009" s="117" t="s">
        <v>153</v>
      </c>
      <c r="L1009" s="119">
        <v>0</v>
      </c>
    </row>
    <row r="1010" spans="1:12" s="101" customFormat="1" ht="228.75" customHeight="1">
      <c r="A1010" s="808"/>
      <c r="B1010" s="803"/>
      <c r="C1010" s="810"/>
      <c r="D1010" s="807"/>
      <c r="E1010" s="803"/>
      <c r="F1010" s="803"/>
      <c r="G1010" s="803"/>
      <c r="H1010" s="806" t="s">
        <v>154</v>
      </c>
      <c r="I1010" s="806"/>
      <c r="J1010" s="117" t="s">
        <v>153</v>
      </c>
      <c r="K1010" s="117" t="s">
        <v>153</v>
      </c>
      <c r="L1010" s="119">
        <v>0</v>
      </c>
    </row>
    <row r="1011" spans="1:12" s="101" customFormat="1" ht="24" customHeight="1">
      <c r="A1011" s="808"/>
      <c r="B1011" s="110" t="s">
        <v>77</v>
      </c>
      <c r="C1011" s="115" t="s">
        <v>79</v>
      </c>
      <c r="D1011" s="115" t="s">
        <v>155</v>
      </c>
      <c r="E1011" s="115" t="s">
        <v>156</v>
      </c>
      <c r="F1011" s="805"/>
      <c r="G1011" s="805"/>
      <c r="H1011" s="806" t="s">
        <v>157</v>
      </c>
      <c r="I1011" s="806"/>
      <c r="J1011" s="803" t="s">
        <v>153</v>
      </c>
      <c r="K1011" s="803" t="s">
        <v>3</v>
      </c>
      <c r="L1011" s="804">
        <v>840</v>
      </c>
    </row>
    <row r="1012" spans="1:12" s="101" customFormat="1" ht="24" customHeight="1">
      <c r="A1012" s="808"/>
      <c r="B1012" s="117" t="s">
        <v>193</v>
      </c>
      <c r="C1012" s="117" t="s">
        <v>239</v>
      </c>
      <c r="D1012" s="118">
        <v>43810</v>
      </c>
      <c r="E1012" s="117" t="s">
        <v>908</v>
      </c>
      <c r="F1012" s="805"/>
      <c r="G1012" s="805"/>
      <c r="H1012" s="806"/>
      <c r="I1012" s="806"/>
      <c r="J1012" s="803"/>
      <c r="K1012" s="803"/>
      <c r="L1012" s="804"/>
    </row>
    <row r="1013" spans="1:12" s="101" customFormat="1" ht="24" customHeight="1">
      <c r="A1013" s="808">
        <v>189</v>
      </c>
      <c r="B1013" s="110" t="s">
        <v>76</v>
      </c>
      <c r="C1013" s="115" t="s">
        <v>78</v>
      </c>
      <c r="D1013" s="115" t="s">
        <v>146</v>
      </c>
      <c r="E1013" s="115" t="s">
        <v>147</v>
      </c>
      <c r="F1013" s="809" t="s">
        <v>71</v>
      </c>
      <c r="G1013" s="809"/>
      <c r="H1013" s="805"/>
      <c r="I1013" s="805"/>
      <c r="J1013" s="805"/>
      <c r="K1013" s="805"/>
      <c r="L1013" s="805"/>
    </row>
    <row r="1014" spans="1:12" s="101" customFormat="1" ht="26.25" customHeight="1">
      <c r="A1014" s="808"/>
      <c r="B1014" s="803" t="s">
        <v>900</v>
      </c>
      <c r="C1014" s="810" t="s">
        <v>909</v>
      </c>
      <c r="D1014" s="807">
        <v>43835</v>
      </c>
      <c r="E1014" s="803" t="s">
        <v>910</v>
      </c>
      <c r="F1014" s="803" t="s">
        <v>911</v>
      </c>
      <c r="G1014" s="803"/>
      <c r="H1014" s="806" t="s">
        <v>152</v>
      </c>
      <c r="I1014" s="806"/>
      <c r="J1014" s="117" t="s">
        <v>153</v>
      </c>
      <c r="K1014" s="117" t="s">
        <v>3</v>
      </c>
      <c r="L1014" s="119">
        <v>150</v>
      </c>
    </row>
    <row r="1015" spans="1:12" s="101" customFormat="1" ht="408.95" customHeight="1">
      <c r="A1015" s="808"/>
      <c r="B1015" s="803"/>
      <c r="C1015" s="810"/>
      <c r="D1015" s="807"/>
      <c r="E1015" s="803"/>
      <c r="F1015" s="803"/>
      <c r="G1015" s="803"/>
      <c r="H1015" s="806" t="s">
        <v>154</v>
      </c>
      <c r="I1015" s="806"/>
      <c r="J1015" s="803" t="s">
        <v>153</v>
      </c>
      <c r="K1015" s="803" t="s">
        <v>153</v>
      </c>
      <c r="L1015" s="804">
        <v>0</v>
      </c>
    </row>
    <row r="1016" spans="1:12" s="101" customFormat="1" ht="50.85" customHeight="1">
      <c r="A1016" s="808"/>
      <c r="B1016" s="803"/>
      <c r="C1016" s="810"/>
      <c r="D1016" s="807"/>
      <c r="E1016" s="803"/>
      <c r="F1016" s="803"/>
      <c r="G1016" s="803"/>
      <c r="H1016" s="806"/>
      <c r="I1016" s="806"/>
      <c r="J1016" s="803"/>
      <c r="K1016" s="803"/>
      <c r="L1016" s="804"/>
    </row>
    <row r="1017" spans="1:12" s="101" customFormat="1" ht="24" customHeight="1">
      <c r="A1017" s="808"/>
      <c r="B1017" s="110" t="s">
        <v>77</v>
      </c>
      <c r="C1017" s="115" t="s">
        <v>79</v>
      </c>
      <c r="D1017" s="115" t="s">
        <v>155</v>
      </c>
      <c r="E1017" s="115" t="s">
        <v>156</v>
      </c>
      <c r="F1017" s="805"/>
      <c r="G1017" s="805"/>
      <c r="H1017" s="806" t="s">
        <v>157</v>
      </c>
      <c r="I1017" s="806"/>
      <c r="J1017" s="803" t="s">
        <v>153</v>
      </c>
      <c r="K1017" s="803" t="s">
        <v>3</v>
      </c>
      <c r="L1017" s="804">
        <v>150</v>
      </c>
    </row>
    <row r="1018" spans="1:12" s="101" customFormat="1" ht="24" customHeight="1">
      <c r="A1018" s="808"/>
      <c r="B1018" s="117" t="s">
        <v>193</v>
      </c>
      <c r="C1018" s="117" t="s">
        <v>911</v>
      </c>
      <c r="D1018" s="118">
        <v>43842</v>
      </c>
      <c r="E1018" s="117" t="s">
        <v>912</v>
      </c>
      <c r="F1018" s="805"/>
      <c r="G1018" s="805"/>
      <c r="H1018" s="806"/>
      <c r="I1018" s="806"/>
      <c r="J1018" s="803"/>
      <c r="K1018" s="803"/>
      <c r="L1018" s="804"/>
    </row>
    <row r="1019" spans="1:12" s="101" customFormat="1" ht="24" customHeight="1">
      <c r="A1019" s="808">
        <v>190</v>
      </c>
      <c r="B1019" s="110" t="s">
        <v>76</v>
      </c>
      <c r="C1019" s="115" t="s">
        <v>78</v>
      </c>
      <c r="D1019" s="115" t="s">
        <v>146</v>
      </c>
      <c r="E1019" s="115" t="s">
        <v>147</v>
      </c>
      <c r="F1019" s="809" t="s">
        <v>71</v>
      </c>
      <c r="G1019" s="809"/>
      <c r="H1019" s="805"/>
      <c r="I1019" s="805"/>
      <c r="J1019" s="805"/>
      <c r="K1019" s="805"/>
      <c r="L1019" s="805"/>
    </row>
    <row r="1020" spans="1:12" s="101" customFormat="1" ht="26.25" customHeight="1">
      <c r="A1020" s="808"/>
      <c r="B1020" s="803" t="s">
        <v>900</v>
      </c>
      <c r="C1020" s="810" t="s">
        <v>909</v>
      </c>
      <c r="D1020" s="807">
        <v>43835</v>
      </c>
      <c r="E1020" s="803" t="s">
        <v>910</v>
      </c>
      <c r="F1020" s="803" t="s">
        <v>913</v>
      </c>
      <c r="G1020" s="803"/>
      <c r="H1020" s="806" t="s">
        <v>152</v>
      </c>
      <c r="I1020" s="806"/>
      <c r="J1020" s="117" t="s">
        <v>153</v>
      </c>
      <c r="K1020" s="117" t="s">
        <v>3</v>
      </c>
      <c r="L1020" s="119">
        <v>176.7</v>
      </c>
    </row>
    <row r="1021" spans="1:12" s="101" customFormat="1" ht="408.95" customHeight="1">
      <c r="A1021" s="808"/>
      <c r="B1021" s="803"/>
      <c r="C1021" s="810"/>
      <c r="D1021" s="807"/>
      <c r="E1021" s="803"/>
      <c r="F1021" s="803"/>
      <c r="G1021" s="803"/>
      <c r="H1021" s="806" t="s">
        <v>154</v>
      </c>
      <c r="I1021" s="806"/>
      <c r="J1021" s="803" t="s">
        <v>153</v>
      </c>
      <c r="K1021" s="803" t="s">
        <v>153</v>
      </c>
      <c r="L1021" s="804">
        <v>0</v>
      </c>
    </row>
    <row r="1022" spans="1:12" s="101" customFormat="1" ht="50.85" customHeight="1">
      <c r="A1022" s="808"/>
      <c r="B1022" s="803"/>
      <c r="C1022" s="810"/>
      <c r="D1022" s="807"/>
      <c r="E1022" s="803"/>
      <c r="F1022" s="803"/>
      <c r="G1022" s="803"/>
      <c r="H1022" s="806"/>
      <c r="I1022" s="806"/>
      <c r="J1022" s="803"/>
      <c r="K1022" s="803"/>
      <c r="L1022" s="804"/>
    </row>
    <row r="1023" spans="1:12" s="101" customFormat="1" ht="24" customHeight="1">
      <c r="A1023" s="808"/>
      <c r="B1023" s="110" t="s">
        <v>77</v>
      </c>
      <c r="C1023" s="115" t="s">
        <v>79</v>
      </c>
      <c r="D1023" s="115" t="s">
        <v>155</v>
      </c>
      <c r="E1023" s="115" t="s">
        <v>156</v>
      </c>
      <c r="F1023" s="805"/>
      <c r="G1023" s="805"/>
      <c r="H1023" s="806" t="s">
        <v>157</v>
      </c>
      <c r="I1023" s="806"/>
      <c r="J1023" s="803" t="s">
        <v>153</v>
      </c>
      <c r="K1023" s="803" t="s">
        <v>3</v>
      </c>
      <c r="L1023" s="804">
        <v>190</v>
      </c>
    </row>
    <row r="1024" spans="1:12" s="101" customFormat="1" ht="24" customHeight="1">
      <c r="A1024" s="808"/>
      <c r="B1024" s="117" t="s">
        <v>193</v>
      </c>
      <c r="C1024" s="117" t="s">
        <v>913</v>
      </c>
      <c r="D1024" s="118">
        <v>43842</v>
      </c>
      <c r="E1024" s="117" t="s">
        <v>912</v>
      </c>
      <c r="F1024" s="805"/>
      <c r="G1024" s="805"/>
      <c r="H1024" s="806"/>
      <c r="I1024" s="806"/>
      <c r="J1024" s="803"/>
      <c r="K1024" s="803"/>
      <c r="L1024" s="804"/>
    </row>
    <row r="1025" spans="1:12" s="101" customFormat="1" ht="24" customHeight="1">
      <c r="A1025" s="808">
        <v>191</v>
      </c>
      <c r="B1025" s="110" t="s">
        <v>76</v>
      </c>
      <c r="C1025" s="115" t="s">
        <v>78</v>
      </c>
      <c r="D1025" s="115" t="s">
        <v>146</v>
      </c>
      <c r="E1025" s="115" t="s">
        <v>147</v>
      </c>
      <c r="F1025" s="809" t="s">
        <v>71</v>
      </c>
      <c r="G1025" s="809"/>
      <c r="H1025" s="805"/>
      <c r="I1025" s="805"/>
      <c r="J1025" s="805"/>
      <c r="K1025" s="805"/>
      <c r="L1025" s="805"/>
    </row>
    <row r="1026" spans="1:12" s="101" customFormat="1" ht="26.25" customHeight="1">
      <c r="A1026" s="808"/>
      <c r="B1026" s="803" t="s">
        <v>900</v>
      </c>
      <c r="C1026" s="810" t="s">
        <v>914</v>
      </c>
      <c r="D1026" s="807">
        <v>43863</v>
      </c>
      <c r="E1026" s="803" t="s">
        <v>516</v>
      </c>
      <c r="F1026" s="803" t="s">
        <v>334</v>
      </c>
      <c r="G1026" s="803"/>
      <c r="H1026" s="806" t="s">
        <v>152</v>
      </c>
      <c r="I1026" s="806"/>
      <c r="J1026" s="117" t="s">
        <v>3</v>
      </c>
      <c r="K1026" s="117" t="s">
        <v>153</v>
      </c>
      <c r="L1026" s="119">
        <v>988.52</v>
      </c>
    </row>
    <row r="1027" spans="1:12" s="101" customFormat="1" ht="281.25" customHeight="1">
      <c r="A1027" s="808"/>
      <c r="B1027" s="803"/>
      <c r="C1027" s="810"/>
      <c r="D1027" s="807"/>
      <c r="E1027" s="803"/>
      <c r="F1027" s="803"/>
      <c r="G1027" s="803"/>
      <c r="H1027" s="806" t="s">
        <v>154</v>
      </c>
      <c r="I1027" s="806"/>
      <c r="J1027" s="117" t="s">
        <v>3</v>
      </c>
      <c r="K1027" s="117" t="s">
        <v>153</v>
      </c>
      <c r="L1027" s="119">
        <v>486.6</v>
      </c>
    </row>
    <row r="1028" spans="1:12" s="101" customFormat="1" ht="24" customHeight="1">
      <c r="A1028" s="808"/>
      <c r="B1028" s="110" t="s">
        <v>77</v>
      </c>
      <c r="C1028" s="115" t="s">
        <v>79</v>
      </c>
      <c r="D1028" s="115" t="s">
        <v>155</v>
      </c>
      <c r="E1028" s="115" t="s">
        <v>156</v>
      </c>
      <c r="F1028" s="805"/>
      <c r="G1028" s="805"/>
      <c r="H1028" s="806" t="s">
        <v>157</v>
      </c>
      <c r="I1028" s="806"/>
      <c r="J1028" s="803" t="s">
        <v>3</v>
      </c>
      <c r="K1028" s="803" t="s">
        <v>3</v>
      </c>
      <c r="L1028" s="804">
        <v>977</v>
      </c>
    </row>
    <row r="1029" spans="1:12" s="101" customFormat="1" ht="24" customHeight="1">
      <c r="A1029" s="808"/>
      <c r="B1029" s="117" t="s">
        <v>193</v>
      </c>
      <c r="C1029" s="117" t="s">
        <v>334</v>
      </c>
      <c r="D1029" s="118">
        <v>43867</v>
      </c>
      <c r="E1029" s="117" t="s">
        <v>915</v>
      </c>
      <c r="F1029" s="805"/>
      <c r="G1029" s="805"/>
      <c r="H1029" s="806"/>
      <c r="I1029" s="806"/>
      <c r="J1029" s="803"/>
      <c r="K1029" s="803"/>
      <c r="L1029" s="804"/>
    </row>
    <row r="1030" spans="1:12" s="101" customFormat="1" ht="24" customHeight="1">
      <c r="A1030" s="808">
        <v>192</v>
      </c>
      <c r="B1030" s="110" t="s">
        <v>76</v>
      </c>
      <c r="C1030" s="115" t="s">
        <v>78</v>
      </c>
      <c r="D1030" s="115" t="s">
        <v>146</v>
      </c>
      <c r="E1030" s="115" t="s">
        <v>147</v>
      </c>
      <c r="F1030" s="809" t="s">
        <v>71</v>
      </c>
      <c r="G1030" s="809"/>
      <c r="H1030" s="805"/>
      <c r="I1030" s="805"/>
      <c r="J1030" s="805"/>
      <c r="K1030" s="805"/>
      <c r="L1030" s="805"/>
    </row>
    <row r="1031" spans="1:12" s="101" customFormat="1" ht="26.25" customHeight="1">
      <c r="A1031" s="808"/>
      <c r="B1031" s="803" t="s">
        <v>916</v>
      </c>
      <c r="C1031" s="810" t="s">
        <v>917</v>
      </c>
      <c r="D1031" s="807">
        <v>43747</v>
      </c>
      <c r="E1031" s="803" t="s">
        <v>555</v>
      </c>
      <c r="F1031" s="803" t="s">
        <v>918</v>
      </c>
      <c r="G1031" s="803"/>
      <c r="H1031" s="806" t="s">
        <v>152</v>
      </c>
      <c r="I1031" s="806"/>
      <c r="J1031" s="117" t="s">
        <v>153</v>
      </c>
      <c r="K1031" s="117" t="s">
        <v>3</v>
      </c>
      <c r="L1031" s="119">
        <v>1542</v>
      </c>
    </row>
    <row r="1032" spans="1:12" s="101" customFormat="1" ht="165.75" customHeight="1">
      <c r="A1032" s="808"/>
      <c r="B1032" s="803"/>
      <c r="C1032" s="810"/>
      <c r="D1032" s="807"/>
      <c r="E1032" s="803"/>
      <c r="F1032" s="803"/>
      <c r="G1032" s="803"/>
      <c r="H1032" s="806" t="s">
        <v>154</v>
      </c>
      <c r="I1032" s="806"/>
      <c r="J1032" s="117" t="s">
        <v>153</v>
      </c>
      <c r="K1032" s="117" t="s">
        <v>3</v>
      </c>
      <c r="L1032" s="119">
        <v>7081</v>
      </c>
    </row>
    <row r="1033" spans="1:12" s="101" customFormat="1" ht="24" customHeight="1">
      <c r="A1033" s="808"/>
      <c r="B1033" s="110" t="s">
        <v>77</v>
      </c>
      <c r="C1033" s="115" t="s">
        <v>79</v>
      </c>
      <c r="D1033" s="115" t="s">
        <v>155</v>
      </c>
      <c r="E1033" s="115" t="s">
        <v>156</v>
      </c>
      <c r="F1033" s="805"/>
      <c r="G1033" s="805"/>
      <c r="H1033" s="806" t="s">
        <v>157</v>
      </c>
      <c r="I1033" s="806"/>
      <c r="J1033" s="803" t="s">
        <v>153</v>
      </c>
      <c r="K1033" s="803" t="s">
        <v>153</v>
      </c>
      <c r="L1033" s="804">
        <v>0</v>
      </c>
    </row>
    <row r="1034" spans="1:12" s="101" customFormat="1" ht="24" customHeight="1">
      <c r="A1034" s="808"/>
      <c r="B1034" s="117" t="s">
        <v>240</v>
      </c>
      <c r="C1034" s="117" t="s">
        <v>918</v>
      </c>
      <c r="D1034" s="118">
        <v>43754</v>
      </c>
      <c r="E1034" s="117" t="s">
        <v>919</v>
      </c>
      <c r="F1034" s="805"/>
      <c r="G1034" s="805"/>
      <c r="H1034" s="806"/>
      <c r="I1034" s="806"/>
      <c r="J1034" s="803"/>
      <c r="K1034" s="803"/>
      <c r="L1034" s="804"/>
    </row>
    <row r="1035" spans="1:12" s="101" customFormat="1" ht="24" customHeight="1">
      <c r="A1035" s="808">
        <v>193</v>
      </c>
      <c r="B1035" s="110" t="s">
        <v>76</v>
      </c>
      <c r="C1035" s="115" t="s">
        <v>78</v>
      </c>
      <c r="D1035" s="115" t="s">
        <v>146</v>
      </c>
      <c r="E1035" s="115" t="s">
        <v>147</v>
      </c>
      <c r="F1035" s="809" t="s">
        <v>71</v>
      </c>
      <c r="G1035" s="809"/>
      <c r="H1035" s="805"/>
      <c r="I1035" s="805"/>
      <c r="J1035" s="805"/>
      <c r="K1035" s="805"/>
      <c r="L1035" s="805"/>
    </row>
    <row r="1036" spans="1:12" s="101" customFormat="1" ht="26.25" customHeight="1">
      <c r="A1036" s="808"/>
      <c r="B1036" s="803" t="s">
        <v>916</v>
      </c>
      <c r="C1036" s="810" t="s">
        <v>920</v>
      </c>
      <c r="D1036" s="807">
        <v>43766</v>
      </c>
      <c r="E1036" s="803" t="s">
        <v>921</v>
      </c>
      <c r="F1036" s="803" t="s">
        <v>922</v>
      </c>
      <c r="G1036" s="803"/>
      <c r="H1036" s="806" t="s">
        <v>152</v>
      </c>
      <c r="I1036" s="806"/>
      <c r="J1036" s="117" t="s">
        <v>153</v>
      </c>
      <c r="K1036" s="117" t="s">
        <v>3</v>
      </c>
      <c r="L1036" s="119">
        <v>1160</v>
      </c>
    </row>
    <row r="1037" spans="1:12" s="101" customFormat="1" ht="176.25" customHeight="1">
      <c r="A1037" s="808"/>
      <c r="B1037" s="803"/>
      <c r="C1037" s="810"/>
      <c r="D1037" s="807"/>
      <c r="E1037" s="803"/>
      <c r="F1037" s="803"/>
      <c r="G1037" s="803"/>
      <c r="H1037" s="806" t="s">
        <v>154</v>
      </c>
      <c r="I1037" s="806"/>
      <c r="J1037" s="117" t="s">
        <v>153</v>
      </c>
      <c r="K1037" s="117" t="s">
        <v>3</v>
      </c>
      <c r="L1037" s="119">
        <v>1307.79</v>
      </c>
    </row>
    <row r="1038" spans="1:12" s="101" customFormat="1" ht="24" customHeight="1">
      <c r="A1038" s="808"/>
      <c r="B1038" s="110" t="s">
        <v>77</v>
      </c>
      <c r="C1038" s="115" t="s">
        <v>79</v>
      </c>
      <c r="D1038" s="115" t="s">
        <v>155</v>
      </c>
      <c r="E1038" s="115" t="s">
        <v>156</v>
      </c>
      <c r="F1038" s="805"/>
      <c r="G1038" s="805"/>
      <c r="H1038" s="806" t="s">
        <v>157</v>
      </c>
      <c r="I1038" s="806"/>
      <c r="J1038" s="803" t="s">
        <v>153</v>
      </c>
      <c r="K1038" s="803" t="s">
        <v>3</v>
      </c>
      <c r="L1038" s="804">
        <v>372</v>
      </c>
    </row>
    <row r="1039" spans="1:12" s="101" customFormat="1" ht="24" customHeight="1">
      <c r="A1039" s="808"/>
      <c r="B1039" s="117" t="s">
        <v>240</v>
      </c>
      <c r="C1039" s="117" t="s">
        <v>922</v>
      </c>
      <c r="D1039" s="118">
        <v>43771</v>
      </c>
      <c r="E1039" s="117" t="s">
        <v>923</v>
      </c>
      <c r="F1039" s="805"/>
      <c r="G1039" s="805"/>
      <c r="H1039" s="806"/>
      <c r="I1039" s="806"/>
      <c r="J1039" s="803"/>
      <c r="K1039" s="803"/>
      <c r="L1039" s="804"/>
    </row>
    <row r="1040" spans="1:12" s="101" customFormat="1" ht="24" customHeight="1">
      <c r="A1040" s="808">
        <v>194</v>
      </c>
      <c r="B1040" s="110" t="s">
        <v>76</v>
      </c>
      <c r="C1040" s="115" t="s">
        <v>78</v>
      </c>
      <c r="D1040" s="115" t="s">
        <v>146</v>
      </c>
      <c r="E1040" s="115" t="s">
        <v>147</v>
      </c>
      <c r="F1040" s="809" t="s">
        <v>71</v>
      </c>
      <c r="G1040" s="809"/>
      <c r="H1040" s="805"/>
      <c r="I1040" s="805"/>
      <c r="J1040" s="805"/>
      <c r="K1040" s="805"/>
      <c r="L1040" s="805"/>
    </row>
    <row r="1041" spans="1:12" s="101" customFormat="1" ht="26.25" customHeight="1">
      <c r="A1041" s="808"/>
      <c r="B1041" s="803" t="s">
        <v>924</v>
      </c>
      <c r="C1041" s="810" t="s">
        <v>925</v>
      </c>
      <c r="D1041" s="807">
        <v>43758</v>
      </c>
      <c r="E1041" s="803" t="s">
        <v>444</v>
      </c>
      <c r="F1041" s="803" t="s">
        <v>566</v>
      </c>
      <c r="G1041" s="803"/>
      <c r="H1041" s="806" t="s">
        <v>152</v>
      </c>
      <c r="I1041" s="806"/>
      <c r="J1041" s="117" t="s">
        <v>153</v>
      </c>
      <c r="K1041" s="117" t="s">
        <v>3</v>
      </c>
      <c r="L1041" s="119">
        <v>107</v>
      </c>
    </row>
    <row r="1042" spans="1:12" s="101" customFormat="1" ht="408.95" customHeight="1">
      <c r="A1042" s="808"/>
      <c r="B1042" s="803"/>
      <c r="C1042" s="810"/>
      <c r="D1042" s="807"/>
      <c r="E1042" s="803"/>
      <c r="F1042" s="803"/>
      <c r="G1042" s="803"/>
      <c r="H1042" s="806" t="s">
        <v>154</v>
      </c>
      <c r="I1042" s="806"/>
      <c r="J1042" s="803" t="s">
        <v>153</v>
      </c>
      <c r="K1042" s="803" t="s">
        <v>153</v>
      </c>
      <c r="L1042" s="804">
        <v>0</v>
      </c>
    </row>
    <row r="1043" spans="1:12" s="101" customFormat="1" ht="134.85" customHeight="1">
      <c r="A1043" s="808"/>
      <c r="B1043" s="803"/>
      <c r="C1043" s="810"/>
      <c r="D1043" s="807"/>
      <c r="E1043" s="803"/>
      <c r="F1043" s="803"/>
      <c r="G1043" s="803"/>
      <c r="H1043" s="806"/>
      <c r="I1043" s="806"/>
      <c r="J1043" s="803"/>
      <c r="K1043" s="803"/>
      <c r="L1043" s="804"/>
    </row>
    <row r="1044" spans="1:12" s="101" customFormat="1" ht="24" customHeight="1">
      <c r="A1044" s="808"/>
      <c r="B1044" s="110" t="s">
        <v>77</v>
      </c>
      <c r="C1044" s="115" t="s">
        <v>79</v>
      </c>
      <c r="D1044" s="115" t="s">
        <v>155</v>
      </c>
      <c r="E1044" s="115" t="s">
        <v>156</v>
      </c>
      <c r="F1044" s="805"/>
      <c r="G1044" s="805"/>
      <c r="H1044" s="806" t="s">
        <v>157</v>
      </c>
      <c r="I1044" s="806"/>
      <c r="J1044" s="803" t="s">
        <v>153</v>
      </c>
      <c r="K1044" s="803" t="s">
        <v>3</v>
      </c>
      <c r="L1044" s="804">
        <v>164</v>
      </c>
    </row>
    <row r="1045" spans="1:12" s="101" customFormat="1" ht="24" customHeight="1">
      <c r="A1045" s="808"/>
      <c r="B1045" s="117" t="s">
        <v>926</v>
      </c>
      <c r="C1045" s="117" t="s">
        <v>566</v>
      </c>
      <c r="D1045" s="118">
        <v>43762</v>
      </c>
      <c r="E1045" s="117" t="s">
        <v>568</v>
      </c>
      <c r="F1045" s="805"/>
      <c r="G1045" s="805"/>
      <c r="H1045" s="806"/>
      <c r="I1045" s="806"/>
      <c r="J1045" s="803"/>
      <c r="K1045" s="803"/>
      <c r="L1045" s="804"/>
    </row>
    <row r="1046" spans="1:12" s="101" customFormat="1" ht="24" customHeight="1">
      <c r="A1046" s="808">
        <v>195</v>
      </c>
      <c r="B1046" s="110" t="s">
        <v>76</v>
      </c>
      <c r="C1046" s="115" t="s">
        <v>78</v>
      </c>
      <c r="D1046" s="115" t="s">
        <v>146</v>
      </c>
      <c r="E1046" s="115" t="s">
        <v>147</v>
      </c>
      <c r="F1046" s="809" t="s">
        <v>71</v>
      </c>
      <c r="G1046" s="809"/>
      <c r="H1046" s="805"/>
      <c r="I1046" s="805"/>
      <c r="J1046" s="805"/>
      <c r="K1046" s="805"/>
      <c r="L1046" s="805"/>
    </row>
    <row r="1047" spans="1:12" s="101" customFormat="1" ht="26.25" customHeight="1">
      <c r="A1047" s="808"/>
      <c r="B1047" s="803" t="s">
        <v>924</v>
      </c>
      <c r="C1047" s="810" t="s">
        <v>927</v>
      </c>
      <c r="D1047" s="807">
        <v>43815</v>
      </c>
      <c r="E1047" s="803" t="s">
        <v>928</v>
      </c>
      <c r="F1047" s="803" t="s">
        <v>929</v>
      </c>
      <c r="G1047" s="803"/>
      <c r="H1047" s="806" t="s">
        <v>152</v>
      </c>
      <c r="I1047" s="806"/>
      <c r="J1047" s="117" t="s">
        <v>153</v>
      </c>
      <c r="K1047" s="117" t="s">
        <v>3</v>
      </c>
      <c r="L1047" s="119">
        <v>423.2</v>
      </c>
    </row>
    <row r="1048" spans="1:12" s="101" customFormat="1" ht="408.95" customHeight="1">
      <c r="A1048" s="808"/>
      <c r="B1048" s="803"/>
      <c r="C1048" s="810"/>
      <c r="D1048" s="807"/>
      <c r="E1048" s="803"/>
      <c r="F1048" s="803"/>
      <c r="G1048" s="803"/>
      <c r="H1048" s="806" t="s">
        <v>154</v>
      </c>
      <c r="I1048" s="806"/>
      <c r="J1048" s="803" t="s">
        <v>153</v>
      </c>
      <c r="K1048" s="803" t="s">
        <v>3</v>
      </c>
      <c r="L1048" s="804">
        <v>402.2</v>
      </c>
    </row>
    <row r="1049" spans="1:12" s="101" customFormat="1" ht="82.35" customHeight="1">
      <c r="A1049" s="808"/>
      <c r="B1049" s="803"/>
      <c r="C1049" s="810"/>
      <c r="D1049" s="807"/>
      <c r="E1049" s="803"/>
      <c r="F1049" s="803"/>
      <c r="G1049" s="803"/>
      <c r="H1049" s="806"/>
      <c r="I1049" s="806"/>
      <c r="J1049" s="803"/>
      <c r="K1049" s="803"/>
      <c r="L1049" s="804"/>
    </row>
    <row r="1050" spans="1:12" s="101" customFormat="1" ht="24" customHeight="1">
      <c r="A1050" s="808"/>
      <c r="B1050" s="110" t="s">
        <v>77</v>
      </c>
      <c r="C1050" s="115" t="s">
        <v>79</v>
      </c>
      <c r="D1050" s="115" t="s">
        <v>155</v>
      </c>
      <c r="E1050" s="115" t="s">
        <v>156</v>
      </c>
      <c r="F1050" s="805"/>
      <c r="G1050" s="805"/>
      <c r="H1050" s="806" t="s">
        <v>157</v>
      </c>
      <c r="I1050" s="806"/>
      <c r="J1050" s="803" t="s">
        <v>153</v>
      </c>
      <c r="K1050" s="803" t="s">
        <v>153</v>
      </c>
      <c r="L1050" s="804">
        <v>0</v>
      </c>
    </row>
    <row r="1051" spans="1:12" s="101" customFormat="1" ht="24" customHeight="1">
      <c r="A1051" s="808"/>
      <c r="B1051" s="117" t="s">
        <v>926</v>
      </c>
      <c r="C1051" s="117" t="s">
        <v>929</v>
      </c>
      <c r="D1051" s="118">
        <v>43817</v>
      </c>
      <c r="E1051" s="117" t="s">
        <v>930</v>
      </c>
      <c r="F1051" s="805"/>
      <c r="G1051" s="805"/>
      <c r="H1051" s="806"/>
      <c r="I1051" s="806"/>
      <c r="J1051" s="803"/>
      <c r="K1051" s="803"/>
      <c r="L1051" s="804"/>
    </row>
    <row r="1052" spans="1:12" s="101" customFormat="1" ht="24" customHeight="1">
      <c r="A1052" s="808">
        <v>196</v>
      </c>
      <c r="B1052" s="110" t="s">
        <v>76</v>
      </c>
      <c r="C1052" s="115" t="s">
        <v>78</v>
      </c>
      <c r="D1052" s="115" t="s">
        <v>146</v>
      </c>
      <c r="E1052" s="115" t="s">
        <v>147</v>
      </c>
      <c r="F1052" s="809" t="s">
        <v>71</v>
      </c>
      <c r="G1052" s="809"/>
      <c r="H1052" s="805"/>
      <c r="I1052" s="805"/>
      <c r="J1052" s="805"/>
      <c r="K1052" s="805"/>
      <c r="L1052" s="805"/>
    </row>
    <row r="1053" spans="1:12" s="101" customFormat="1" ht="26.25" customHeight="1">
      <c r="A1053" s="808"/>
      <c r="B1053" s="803" t="s">
        <v>924</v>
      </c>
      <c r="C1053" s="810" t="s">
        <v>931</v>
      </c>
      <c r="D1053" s="807">
        <v>43856</v>
      </c>
      <c r="E1053" s="803" t="s">
        <v>932</v>
      </c>
      <c r="F1053" s="803" t="s">
        <v>933</v>
      </c>
      <c r="G1053" s="803"/>
      <c r="H1053" s="806" t="s">
        <v>152</v>
      </c>
      <c r="I1053" s="806"/>
      <c r="J1053" s="117" t="s">
        <v>153</v>
      </c>
      <c r="K1053" s="117" t="s">
        <v>3</v>
      </c>
      <c r="L1053" s="119">
        <v>122.56</v>
      </c>
    </row>
    <row r="1054" spans="1:12" s="101" customFormat="1" ht="365.25" customHeight="1">
      <c r="A1054" s="808"/>
      <c r="B1054" s="803"/>
      <c r="C1054" s="810"/>
      <c r="D1054" s="807"/>
      <c r="E1054" s="803"/>
      <c r="F1054" s="803"/>
      <c r="G1054" s="803"/>
      <c r="H1054" s="806" t="s">
        <v>154</v>
      </c>
      <c r="I1054" s="806"/>
      <c r="J1054" s="117" t="s">
        <v>153</v>
      </c>
      <c r="K1054" s="117" t="s">
        <v>3</v>
      </c>
      <c r="L1054" s="119">
        <v>331.31</v>
      </c>
    </row>
    <row r="1055" spans="1:12" s="101" customFormat="1" ht="24" customHeight="1">
      <c r="A1055" s="808"/>
      <c r="B1055" s="110" t="s">
        <v>77</v>
      </c>
      <c r="C1055" s="115" t="s">
        <v>79</v>
      </c>
      <c r="D1055" s="115" t="s">
        <v>155</v>
      </c>
      <c r="E1055" s="115" t="s">
        <v>156</v>
      </c>
      <c r="F1055" s="805"/>
      <c r="G1055" s="805"/>
      <c r="H1055" s="806" t="s">
        <v>157</v>
      </c>
      <c r="I1055" s="806"/>
      <c r="J1055" s="803" t="s">
        <v>153</v>
      </c>
      <c r="K1055" s="803" t="s">
        <v>3</v>
      </c>
      <c r="L1055" s="804">
        <v>40</v>
      </c>
    </row>
    <row r="1056" spans="1:12" s="101" customFormat="1" ht="24" customHeight="1">
      <c r="A1056" s="808"/>
      <c r="B1056" s="117" t="s">
        <v>926</v>
      </c>
      <c r="C1056" s="117" t="s">
        <v>933</v>
      </c>
      <c r="D1056" s="118">
        <v>43857</v>
      </c>
      <c r="E1056" s="117" t="s">
        <v>934</v>
      </c>
      <c r="F1056" s="805"/>
      <c r="G1056" s="805"/>
      <c r="H1056" s="806"/>
      <c r="I1056" s="806"/>
      <c r="J1056" s="803"/>
      <c r="K1056" s="803"/>
      <c r="L1056" s="804"/>
    </row>
    <row r="1057" spans="1:12" s="101" customFormat="1" ht="24" customHeight="1">
      <c r="A1057" s="808">
        <v>197</v>
      </c>
      <c r="B1057" s="110" t="s">
        <v>76</v>
      </c>
      <c r="C1057" s="115" t="s">
        <v>78</v>
      </c>
      <c r="D1057" s="115" t="s">
        <v>146</v>
      </c>
      <c r="E1057" s="115" t="s">
        <v>147</v>
      </c>
      <c r="F1057" s="809" t="s">
        <v>71</v>
      </c>
      <c r="G1057" s="809"/>
      <c r="H1057" s="805"/>
      <c r="I1057" s="805"/>
      <c r="J1057" s="805"/>
      <c r="K1057" s="805"/>
      <c r="L1057" s="805"/>
    </row>
    <row r="1058" spans="1:12" s="101" customFormat="1" ht="26.25" customHeight="1">
      <c r="A1058" s="808"/>
      <c r="B1058" s="803" t="s">
        <v>924</v>
      </c>
      <c r="C1058" s="810" t="s">
        <v>935</v>
      </c>
      <c r="D1058" s="807">
        <v>43870</v>
      </c>
      <c r="E1058" s="803" t="s">
        <v>936</v>
      </c>
      <c r="F1058" s="803" t="s">
        <v>937</v>
      </c>
      <c r="G1058" s="803"/>
      <c r="H1058" s="806" t="s">
        <v>152</v>
      </c>
      <c r="I1058" s="806"/>
      <c r="J1058" s="117" t="s">
        <v>153</v>
      </c>
      <c r="K1058" s="117" t="s">
        <v>3</v>
      </c>
      <c r="L1058" s="119">
        <v>468.46</v>
      </c>
    </row>
    <row r="1059" spans="1:12" s="101" customFormat="1" ht="408.95" customHeight="1">
      <c r="A1059" s="808"/>
      <c r="B1059" s="803"/>
      <c r="C1059" s="810"/>
      <c r="D1059" s="807"/>
      <c r="E1059" s="803"/>
      <c r="F1059" s="803"/>
      <c r="G1059" s="803"/>
      <c r="H1059" s="806" t="s">
        <v>154</v>
      </c>
      <c r="I1059" s="806"/>
      <c r="J1059" s="803" t="s">
        <v>153</v>
      </c>
      <c r="K1059" s="803" t="s">
        <v>3</v>
      </c>
      <c r="L1059" s="804">
        <v>1107.25</v>
      </c>
    </row>
    <row r="1060" spans="1:12" s="101" customFormat="1" ht="218.85" customHeight="1">
      <c r="A1060" s="808"/>
      <c r="B1060" s="803"/>
      <c r="C1060" s="810"/>
      <c r="D1060" s="807"/>
      <c r="E1060" s="803"/>
      <c r="F1060" s="803"/>
      <c r="G1060" s="803"/>
      <c r="H1060" s="806"/>
      <c r="I1060" s="806"/>
      <c r="J1060" s="803"/>
      <c r="K1060" s="803"/>
      <c r="L1060" s="804"/>
    </row>
    <row r="1061" spans="1:12" s="101" customFormat="1" ht="24" customHeight="1">
      <c r="A1061" s="808"/>
      <c r="B1061" s="110" t="s">
        <v>77</v>
      </c>
      <c r="C1061" s="115" t="s">
        <v>79</v>
      </c>
      <c r="D1061" s="115" t="s">
        <v>155</v>
      </c>
      <c r="E1061" s="115" t="s">
        <v>156</v>
      </c>
      <c r="F1061" s="805"/>
      <c r="G1061" s="805"/>
      <c r="H1061" s="806" t="s">
        <v>157</v>
      </c>
      <c r="I1061" s="806"/>
      <c r="J1061" s="803" t="s">
        <v>153</v>
      </c>
      <c r="K1061" s="803" t="s">
        <v>3</v>
      </c>
      <c r="L1061" s="804">
        <v>200</v>
      </c>
    </row>
    <row r="1062" spans="1:12" s="101" customFormat="1" ht="24" customHeight="1">
      <c r="A1062" s="808"/>
      <c r="B1062" s="117" t="s">
        <v>926</v>
      </c>
      <c r="C1062" s="117" t="s">
        <v>937</v>
      </c>
      <c r="D1062" s="118">
        <v>43875</v>
      </c>
      <c r="E1062" s="117" t="s">
        <v>375</v>
      </c>
      <c r="F1062" s="805"/>
      <c r="G1062" s="805"/>
      <c r="H1062" s="806"/>
      <c r="I1062" s="806"/>
      <c r="J1062" s="803"/>
      <c r="K1062" s="803"/>
      <c r="L1062" s="804"/>
    </row>
    <row r="1063" spans="1:12" s="101" customFormat="1" ht="24" customHeight="1">
      <c r="A1063" s="808">
        <v>198</v>
      </c>
      <c r="B1063" s="110" t="s">
        <v>76</v>
      </c>
      <c r="C1063" s="115" t="s">
        <v>78</v>
      </c>
      <c r="D1063" s="115" t="s">
        <v>146</v>
      </c>
      <c r="E1063" s="115" t="s">
        <v>147</v>
      </c>
      <c r="F1063" s="809" t="s">
        <v>71</v>
      </c>
      <c r="G1063" s="809"/>
      <c r="H1063" s="805"/>
      <c r="I1063" s="805"/>
      <c r="J1063" s="805"/>
      <c r="K1063" s="805"/>
      <c r="L1063" s="805"/>
    </row>
    <row r="1064" spans="1:12" s="101" customFormat="1" ht="26.25" customHeight="1">
      <c r="A1064" s="808"/>
      <c r="B1064" s="803" t="s">
        <v>938</v>
      </c>
      <c r="C1064" s="810" t="s">
        <v>939</v>
      </c>
      <c r="D1064" s="807">
        <v>43775</v>
      </c>
      <c r="E1064" s="803" t="s">
        <v>940</v>
      </c>
      <c r="F1064" s="803" t="s">
        <v>941</v>
      </c>
      <c r="G1064" s="803"/>
      <c r="H1064" s="806" t="s">
        <v>152</v>
      </c>
      <c r="I1064" s="806"/>
      <c r="J1064" s="117" t="s">
        <v>153</v>
      </c>
      <c r="K1064" s="117" t="s">
        <v>3</v>
      </c>
      <c r="L1064" s="119">
        <v>471</v>
      </c>
    </row>
    <row r="1065" spans="1:12" s="101" customFormat="1" ht="323.25" customHeight="1">
      <c r="A1065" s="808"/>
      <c r="B1065" s="803"/>
      <c r="C1065" s="810"/>
      <c r="D1065" s="807"/>
      <c r="E1065" s="803"/>
      <c r="F1065" s="803"/>
      <c r="G1065" s="803"/>
      <c r="H1065" s="806" t="s">
        <v>154</v>
      </c>
      <c r="I1065" s="806"/>
      <c r="J1065" s="117" t="s">
        <v>153</v>
      </c>
      <c r="K1065" s="117" t="s">
        <v>3</v>
      </c>
      <c r="L1065" s="119">
        <v>384.69</v>
      </c>
    </row>
    <row r="1066" spans="1:12" s="101" customFormat="1" ht="24" customHeight="1">
      <c r="A1066" s="808"/>
      <c r="B1066" s="110" t="s">
        <v>77</v>
      </c>
      <c r="C1066" s="115" t="s">
        <v>79</v>
      </c>
      <c r="D1066" s="115" t="s">
        <v>155</v>
      </c>
      <c r="E1066" s="115" t="s">
        <v>156</v>
      </c>
      <c r="F1066" s="805"/>
      <c r="G1066" s="805"/>
      <c r="H1066" s="806" t="s">
        <v>157</v>
      </c>
      <c r="I1066" s="806"/>
      <c r="J1066" s="803" t="s">
        <v>153</v>
      </c>
      <c r="K1066" s="803" t="s">
        <v>3</v>
      </c>
      <c r="L1066" s="804">
        <v>810</v>
      </c>
    </row>
    <row r="1067" spans="1:12" s="101" customFormat="1" ht="24" customHeight="1">
      <c r="A1067" s="808"/>
      <c r="B1067" s="117" t="s">
        <v>292</v>
      </c>
      <c r="C1067" s="117" t="s">
        <v>941</v>
      </c>
      <c r="D1067" s="118">
        <v>43780</v>
      </c>
      <c r="E1067" s="117" t="s">
        <v>942</v>
      </c>
      <c r="F1067" s="805"/>
      <c r="G1067" s="805"/>
      <c r="H1067" s="806"/>
      <c r="I1067" s="806"/>
      <c r="J1067" s="803"/>
      <c r="K1067" s="803"/>
      <c r="L1067" s="804"/>
    </row>
    <row r="1068" spans="1:12" s="101" customFormat="1" ht="24" customHeight="1">
      <c r="A1068" s="808">
        <v>199</v>
      </c>
      <c r="B1068" s="110" t="s">
        <v>76</v>
      </c>
      <c r="C1068" s="115" t="s">
        <v>78</v>
      </c>
      <c r="D1068" s="115" t="s">
        <v>146</v>
      </c>
      <c r="E1068" s="115" t="s">
        <v>147</v>
      </c>
      <c r="F1068" s="809" t="s">
        <v>71</v>
      </c>
      <c r="G1068" s="809"/>
      <c r="H1068" s="805"/>
      <c r="I1068" s="805"/>
      <c r="J1068" s="805"/>
      <c r="K1068" s="805"/>
      <c r="L1068" s="805"/>
    </row>
    <row r="1069" spans="1:12" s="101" customFormat="1" ht="26.25" customHeight="1">
      <c r="A1069" s="808"/>
      <c r="B1069" s="803" t="s">
        <v>938</v>
      </c>
      <c r="C1069" s="810" t="s">
        <v>943</v>
      </c>
      <c r="D1069" s="807">
        <v>43784</v>
      </c>
      <c r="E1069" s="803" t="s">
        <v>243</v>
      </c>
      <c r="F1069" s="803" t="s">
        <v>944</v>
      </c>
      <c r="G1069" s="803"/>
      <c r="H1069" s="806" t="s">
        <v>152</v>
      </c>
      <c r="I1069" s="806"/>
      <c r="J1069" s="117" t="s">
        <v>153</v>
      </c>
      <c r="K1069" s="117" t="s">
        <v>153</v>
      </c>
      <c r="L1069" s="119">
        <v>0</v>
      </c>
    </row>
    <row r="1070" spans="1:12" s="101" customFormat="1" ht="123.75" customHeight="1">
      <c r="A1070" s="808"/>
      <c r="B1070" s="803"/>
      <c r="C1070" s="810"/>
      <c r="D1070" s="807"/>
      <c r="E1070" s="803"/>
      <c r="F1070" s="803"/>
      <c r="G1070" s="803"/>
      <c r="H1070" s="806" t="s">
        <v>154</v>
      </c>
      <c r="I1070" s="806"/>
      <c r="J1070" s="117" t="s">
        <v>153</v>
      </c>
      <c r="K1070" s="117" t="s">
        <v>153</v>
      </c>
      <c r="L1070" s="119">
        <v>0</v>
      </c>
    </row>
    <row r="1071" spans="1:12" s="101" customFormat="1" ht="24" customHeight="1">
      <c r="A1071" s="808"/>
      <c r="B1071" s="110" t="s">
        <v>77</v>
      </c>
      <c r="C1071" s="115" t="s">
        <v>79</v>
      </c>
      <c r="D1071" s="115" t="s">
        <v>155</v>
      </c>
      <c r="E1071" s="115" t="s">
        <v>156</v>
      </c>
      <c r="F1071" s="805"/>
      <c r="G1071" s="805"/>
      <c r="H1071" s="806" t="s">
        <v>157</v>
      </c>
      <c r="I1071" s="806"/>
      <c r="J1071" s="803" t="s">
        <v>153</v>
      </c>
      <c r="K1071" s="803" t="s">
        <v>3</v>
      </c>
      <c r="L1071" s="804">
        <v>585</v>
      </c>
    </row>
    <row r="1072" spans="1:12" s="101" customFormat="1" ht="24" customHeight="1">
      <c r="A1072" s="808"/>
      <c r="B1072" s="117" t="s">
        <v>292</v>
      </c>
      <c r="C1072" s="117" t="s">
        <v>944</v>
      </c>
      <c r="D1072" s="118">
        <v>43787</v>
      </c>
      <c r="E1072" s="117" t="s">
        <v>945</v>
      </c>
      <c r="F1072" s="805"/>
      <c r="G1072" s="805"/>
      <c r="H1072" s="806"/>
      <c r="I1072" s="806"/>
      <c r="J1072" s="803"/>
      <c r="K1072" s="803"/>
      <c r="L1072" s="804"/>
    </row>
    <row r="1073" spans="1:12" s="101" customFormat="1" ht="24" customHeight="1">
      <c r="A1073" s="808">
        <v>200</v>
      </c>
      <c r="B1073" s="110" t="s">
        <v>76</v>
      </c>
      <c r="C1073" s="115" t="s">
        <v>78</v>
      </c>
      <c r="D1073" s="115" t="s">
        <v>146</v>
      </c>
      <c r="E1073" s="115" t="s">
        <v>147</v>
      </c>
      <c r="F1073" s="809" t="s">
        <v>71</v>
      </c>
      <c r="G1073" s="809"/>
      <c r="H1073" s="805"/>
      <c r="I1073" s="805"/>
      <c r="J1073" s="805"/>
      <c r="K1073" s="805"/>
      <c r="L1073" s="805"/>
    </row>
    <row r="1074" spans="1:12" s="101" customFormat="1" ht="26.25" customHeight="1">
      <c r="A1074" s="808"/>
      <c r="B1074" s="803" t="s">
        <v>938</v>
      </c>
      <c r="C1074" s="810" t="s">
        <v>946</v>
      </c>
      <c r="D1074" s="807">
        <v>43861</v>
      </c>
      <c r="E1074" s="803" t="s">
        <v>947</v>
      </c>
      <c r="F1074" s="803" t="s">
        <v>948</v>
      </c>
      <c r="G1074" s="803"/>
      <c r="H1074" s="806" t="s">
        <v>152</v>
      </c>
      <c r="I1074" s="806"/>
      <c r="J1074" s="117" t="s">
        <v>153</v>
      </c>
      <c r="K1074" s="117" t="s">
        <v>153</v>
      </c>
      <c r="L1074" s="119">
        <v>0</v>
      </c>
    </row>
    <row r="1075" spans="1:12" s="101" customFormat="1" ht="408.95" customHeight="1">
      <c r="A1075" s="808"/>
      <c r="B1075" s="803"/>
      <c r="C1075" s="810"/>
      <c r="D1075" s="807"/>
      <c r="E1075" s="803"/>
      <c r="F1075" s="803"/>
      <c r="G1075" s="803"/>
      <c r="H1075" s="806" t="s">
        <v>154</v>
      </c>
      <c r="I1075" s="806"/>
      <c r="J1075" s="803" t="s">
        <v>153</v>
      </c>
      <c r="K1075" s="803" t="s">
        <v>153</v>
      </c>
      <c r="L1075" s="804">
        <v>0</v>
      </c>
    </row>
    <row r="1076" spans="1:12" s="101" customFormat="1" ht="408.95" customHeight="1">
      <c r="A1076" s="808"/>
      <c r="B1076" s="803"/>
      <c r="C1076" s="810"/>
      <c r="D1076" s="807"/>
      <c r="E1076" s="803"/>
      <c r="F1076" s="803"/>
      <c r="G1076" s="803"/>
      <c r="H1076" s="806"/>
      <c r="I1076" s="806"/>
      <c r="J1076" s="803"/>
      <c r="K1076" s="803"/>
      <c r="L1076" s="804"/>
    </row>
    <row r="1077" spans="1:12" s="101" customFormat="1" ht="166.7" customHeight="1">
      <c r="A1077" s="808"/>
      <c r="B1077" s="803"/>
      <c r="C1077" s="810"/>
      <c r="D1077" s="807"/>
      <c r="E1077" s="803"/>
      <c r="F1077" s="803"/>
      <c r="G1077" s="803"/>
      <c r="H1077" s="806"/>
      <c r="I1077" s="806"/>
      <c r="J1077" s="803"/>
      <c r="K1077" s="803"/>
      <c r="L1077" s="804"/>
    </row>
    <row r="1078" spans="1:12" s="101" customFormat="1" ht="24" customHeight="1">
      <c r="A1078" s="808"/>
      <c r="B1078" s="110" t="s">
        <v>77</v>
      </c>
      <c r="C1078" s="115" t="s">
        <v>79</v>
      </c>
      <c r="D1078" s="115" t="s">
        <v>155</v>
      </c>
      <c r="E1078" s="115" t="s">
        <v>156</v>
      </c>
      <c r="F1078" s="805"/>
      <c r="G1078" s="805"/>
      <c r="H1078" s="806" t="s">
        <v>157</v>
      </c>
      <c r="I1078" s="806"/>
      <c r="J1078" s="803" t="s">
        <v>153</v>
      </c>
      <c r="K1078" s="803" t="s">
        <v>3</v>
      </c>
      <c r="L1078" s="804">
        <v>750</v>
      </c>
    </row>
    <row r="1079" spans="1:12" s="101" customFormat="1" ht="24" customHeight="1">
      <c r="A1079" s="808"/>
      <c r="B1079" s="117" t="s">
        <v>292</v>
      </c>
      <c r="C1079" s="117" t="s">
        <v>948</v>
      </c>
      <c r="D1079" s="118">
        <v>43882</v>
      </c>
      <c r="E1079" s="117" t="s">
        <v>949</v>
      </c>
      <c r="F1079" s="805"/>
      <c r="G1079" s="805"/>
      <c r="H1079" s="806"/>
      <c r="I1079" s="806"/>
      <c r="J1079" s="803"/>
      <c r="K1079" s="803"/>
      <c r="L1079" s="804"/>
    </row>
    <row r="1080" spans="1:12" s="101" customFormat="1" ht="24" customHeight="1">
      <c r="A1080" s="808">
        <v>201</v>
      </c>
      <c r="B1080" s="110" t="s">
        <v>76</v>
      </c>
      <c r="C1080" s="115" t="s">
        <v>78</v>
      </c>
      <c r="D1080" s="115" t="s">
        <v>146</v>
      </c>
      <c r="E1080" s="115" t="s">
        <v>147</v>
      </c>
      <c r="F1080" s="809" t="s">
        <v>71</v>
      </c>
      <c r="G1080" s="809"/>
      <c r="H1080" s="805"/>
      <c r="I1080" s="805"/>
      <c r="J1080" s="805"/>
      <c r="K1080" s="805"/>
      <c r="L1080" s="805"/>
    </row>
    <row r="1081" spans="1:12" s="101" customFormat="1" ht="26.25" customHeight="1">
      <c r="A1081" s="808"/>
      <c r="B1081" s="803" t="s">
        <v>950</v>
      </c>
      <c r="C1081" s="810" t="s">
        <v>951</v>
      </c>
      <c r="D1081" s="807">
        <v>43742</v>
      </c>
      <c r="E1081" s="803" t="s">
        <v>301</v>
      </c>
      <c r="F1081" s="803" t="s">
        <v>952</v>
      </c>
      <c r="G1081" s="803"/>
      <c r="H1081" s="806" t="s">
        <v>152</v>
      </c>
      <c r="I1081" s="806"/>
      <c r="J1081" s="117" t="s">
        <v>153</v>
      </c>
      <c r="K1081" s="117" t="s">
        <v>153</v>
      </c>
      <c r="L1081" s="119">
        <v>0</v>
      </c>
    </row>
    <row r="1082" spans="1:12" s="101" customFormat="1" ht="249.75" customHeight="1">
      <c r="A1082" s="808"/>
      <c r="B1082" s="803"/>
      <c r="C1082" s="810"/>
      <c r="D1082" s="807"/>
      <c r="E1082" s="803"/>
      <c r="F1082" s="803"/>
      <c r="G1082" s="803"/>
      <c r="H1082" s="806" t="s">
        <v>154</v>
      </c>
      <c r="I1082" s="806"/>
      <c r="J1082" s="117" t="s">
        <v>153</v>
      </c>
      <c r="K1082" s="117" t="s">
        <v>3</v>
      </c>
      <c r="L1082" s="119">
        <v>1523.26</v>
      </c>
    </row>
    <row r="1083" spans="1:12" s="101" customFormat="1" ht="24" customHeight="1">
      <c r="A1083" s="808"/>
      <c r="B1083" s="110" t="s">
        <v>77</v>
      </c>
      <c r="C1083" s="115" t="s">
        <v>79</v>
      </c>
      <c r="D1083" s="115" t="s">
        <v>155</v>
      </c>
      <c r="E1083" s="115" t="s">
        <v>156</v>
      </c>
      <c r="F1083" s="805"/>
      <c r="G1083" s="805"/>
      <c r="H1083" s="806" t="s">
        <v>157</v>
      </c>
      <c r="I1083" s="806"/>
      <c r="J1083" s="803" t="s">
        <v>153</v>
      </c>
      <c r="K1083" s="803" t="s">
        <v>153</v>
      </c>
      <c r="L1083" s="804">
        <v>0</v>
      </c>
    </row>
    <row r="1084" spans="1:12" s="101" customFormat="1" ht="34.5" customHeight="1">
      <c r="A1084" s="808"/>
      <c r="B1084" s="117" t="s">
        <v>953</v>
      </c>
      <c r="C1084" s="117" t="s">
        <v>952</v>
      </c>
      <c r="D1084" s="118">
        <v>43747</v>
      </c>
      <c r="E1084" s="117" t="s">
        <v>954</v>
      </c>
      <c r="F1084" s="805"/>
      <c r="G1084" s="805"/>
      <c r="H1084" s="806"/>
      <c r="I1084" s="806"/>
      <c r="J1084" s="803"/>
      <c r="K1084" s="803"/>
      <c r="L1084" s="804"/>
    </row>
    <row r="1085" spans="1:12" s="101" customFormat="1" ht="24" customHeight="1">
      <c r="A1085" s="808">
        <v>202</v>
      </c>
      <c r="B1085" s="110" t="s">
        <v>76</v>
      </c>
      <c r="C1085" s="115" t="s">
        <v>78</v>
      </c>
      <c r="D1085" s="115" t="s">
        <v>146</v>
      </c>
      <c r="E1085" s="115" t="s">
        <v>147</v>
      </c>
      <c r="F1085" s="809" t="s">
        <v>71</v>
      </c>
      <c r="G1085" s="809"/>
      <c r="H1085" s="805"/>
      <c r="I1085" s="805"/>
      <c r="J1085" s="805"/>
      <c r="K1085" s="805"/>
      <c r="L1085" s="805"/>
    </row>
    <row r="1086" spans="1:12" s="101" customFormat="1" ht="26.25" customHeight="1">
      <c r="A1086" s="808"/>
      <c r="B1086" s="803" t="s">
        <v>955</v>
      </c>
      <c r="C1086" s="810" t="s">
        <v>956</v>
      </c>
      <c r="D1086" s="807">
        <v>43758</v>
      </c>
      <c r="E1086" s="803" t="s">
        <v>957</v>
      </c>
      <c r="F1086" s="803" t="s">
        <v>958</v>
      </c>
      <c r="G1086" s="803"/>
      <c r="H1086" s="806" t="s">
        <v>152</v>
      </c>
      <c r="I1086" s="806"/>
      <c r="J1086" s="117" t="s">
        <v>153</v>
      </c>
      <c r="K1086" s="117" t="s">
        <v>3</v>
      </c>
      <c r="L1086" s="119">
        <v>393.18</v>
      </c>
    </row>
    <row r="1087" spans="1:12" s="101" customFormat="1" ht="408.95" customHeight="1">
      <c r="A1087" s="808"/>
      <c r="B1087" s="803"/>
      <c r="C1087" s="810"/>
      <c r="D1087" s="807"/>
      <c r="E1087" s="803"/>
      <c r="F1087" s="803"/>
      <c r="G1087" s="803"/>
      <c r="H1087" s="806" t="s">
        <v>154</v>
      </c>
      <c r="I1087" s="806"/>
      <c r="J1087" s="803" t="s">
        <v>153</v>
      </c>
      <c r="K1087" s="803" t="s">
        <v>3</v>
      </c>
      <c r="L1087" s="804">
        <v>1868.72</v>
      </c>
    </row>
    <row r="1088" spans="1:12" s="101" customFormat="1" ht="376.35" customHeight="1">
      <c r="A1088" s="808"/>
      <c r="B1088" s="803"/>
      <c r="C1088" s="810"/>
      <c r="D1088" s="807"/>
      <c r="E1088" s="803"/>
      <c r="F1088" s="803"/>
      <c r="G1088" s="803"/>
      <c r="H1088" s="806"/>
      <c r="I1088" s="806"/>
      <c r="J1088" s="803"/>
      <c r="K1088" s="803"/>
      <c r="L1088" s="804"/>
    </row>
    <row r="1089" spans="1:12" s="101" customFormat="1" ht="24" customHeight="1">
      <c r="A1089" s="808"/>
      <c r="B1089" s="110" t="s">
        <v>77</v>
      </c>
      <c r="C1089" s="115" t="s">
        <v>79</v>
      </c>
      <c r="D1089" s="115" t="s">
        <v>155</v>
      </c>
      <c r="E1089" s="115" t="s">
        <v>156</v>
      </c>
      <c r="F1089" s="805"/>
      <c r="G1089" s="805"/>
      <c r="H1089" s="806" t="s">
        <v>157</v>
      </c>
      <c r="I1089" s="806"/>
      <c r="J1089" s="803" t="s">
        <v>153</v>
      </c>
      <c r="K1089" s="803" t="s">
        <v>153</v>
      </c>
      <c r="L1089" s="804">
        <v>0</v>
      </c>
    </row>
    <row r="1090" spans="1:12" s="101" customFormat="1" ht="34.5" customHeight="1">
      <c r="A1090" s="808"/>
      <c r="B1090" s="117" t="s">
        <v>959</v>
      </c>
      <c r="C1090" s="117" t="s">
        <v>958</v>
      </c>
      <c r="D1090" s="118">
        <v>43767</v>
      </c>
      <c r="E1090" s="117" t="s">
        <v>960</v>
      </c>
      <c r="F1090" s="805"/>
      <c r="G1090" s="805"/>
      <c r="H1090" s="806"/>
      <c r="I1090" s="806"/>
      <c r="J1090" s="803"/>
      <c r="K1090" s="803"/>
      <c r="L1090" s="804"/>
    </row>
    <row r="1091" spans="1:12" s="101" customFormat="1" ht="24" customHeight="1">
      <c r="A1091" s="808">
        <v>203</v>
      </c>
      <c r="B1091" s="110" t="s">
        <v>76</v>
      </c>
      <c r="C1091" s="115" t="s">
        <v>78</v>
      </c>
      <c r="D1091" s="115" t="s">
        <v>146</v>
      </c>
      <c r="E1091" s="115" t="s">
        <v>147</v>
      </c>
      <c r="F1091" s="809" t="s">
        <v>71</v>
      </c>
      <c r="G1091" s="809"/>
      <c r="H1091" s="805"/>
      <c r="I1091" s="805"/>
      <c r="J1091" s="805"/>
      <c r="K1091" s="805"/>
      <c r="L1091" s="805"/>
    </row>
    <row r="1092" spans="1:12" s="101" customFormat="1" ht="26.25" customHeight="1">
      <c r="A1092" s="808"/>
      <c r="B1092" s="803" t="s">
        <v>955</v>
      </c>
      <c r="C1092" s="810" t="s">
        <v>961</v>
      </c>
      <c r="D1092" s="807">
        <v>43801</v>
      </c>
      <c r="E1092" s="803" t="s">
        <v>523</v>
      </c>
      <c r="F1092" s="803" t="s">
        <v>210</v>
      </c>
      <c r="G1092" s="803"/>
      <c r="H1092" s="806" t="s">
        <v>152</v>
      </c>
      <c r="I1092" s="806"/>
      <c r="J1092" s="117" t="s">
        <v>153</v>
      </c>
      <c r="K1092" s="117" t="s">
        <v>3</v>
      </c>
      <c r="L1092" s="119">
        <v>375</v>
      </c>
    </row>
    <row r="1093" spans="1:12" s="101" customFormat="1" ht="260.25" customHeight="1">
      <c r="A1093" s="808"/>
      <c r="B1093" s="803"/>
      <c r="C1093" s="810"/>
      <c r="D1093" s="807"/>
      <c r="E1093" s="803"/>
      <c r="F1093" s="803"/>
      <c r="G1093" s="803"/>
      <c r="H1093" s="806" t="s">
        <v>154</v>
      </c>
      <c r="I1093" s="806"/>
      <c r="J1093" s="117" t="s">
        <v>153</v>
      </c>
      <c r="K1093" s="117" t="s">
        <v>3</v>
      </c>
      <c r="L1093" s="119">
        <v>661.47</v>
      </c>
    </row>
    <row r="1094" spans="1:12" s="101" customFormat="1" ht="24" customHeight="1">
      <c r="A1094" s="808"/>
      <c r="B1094" s="110" t="s">
        <v>77</v>
      </c>
      <c r="C1094" s="115" t="s">
        <v>79</v>
      </c>
      <c r="D1094" s="115" t="s">
        <v>155</v>
      </c>
      <c r="E1094" s="115" t="s">
        <v>156</v>
      </c>
      <c r="F1094" s="805"/>
      <c r="G1094" s="805"/>
      <c r="H1094" s="806" t="s">
        <v>157</v>
      </c>
      <c r="I1094" s="806"/>
      <c r="J1094" s="803" t="s">
        <v>153</v>
      </c>
      <c r="K1094" s="803" t="s">
        <v>3</v>
      </c>
      <c r="L1094" s="804">
        <v>70</v>
      </c>
    </row>
    <row r="1095" spans="1:12" s="101" customFormat="1" ht="34.5" customHeight="1">
      <c r="A1095" s="808"/>
      <c r="B1095" s="117" t="s">
        <v>959</v>
      </c>
      <c r="C1095" s="117" t="s">
        <v>210</v>
      </c>
      <c r="D1095" s="118">
        <v>43803</v>
      </c>
      <c r="E1095" s="117" t="s">
        <v>962</v>
      </c>
      <c r="F1095" s="805"/>
      <c r="G1095" s="805"/>
      <c r="H1095" s="806"/>
      <c r="I1095" s="806"/>
      <c r="J1095" s="803"/>
      <c r="K1095" s="803"/>
      <c r="L1095" s="804"/>
    </row>
    <row r="1096" spans="1:12" s="101" customFormat="1" ht="24" customHeight="1">
      <c r="A1096" s="808">
        <v>204</v>
      </c>
      <c r="B1096" s="110" t="s">
        <v>76</v>
      </c>
      <c r="C1096" s="115" t="s">
        <v>78</v>
      </c>
      <c r="D1096" s="115" t="s">
        <v>146</v>
      </c>
      <c r="E1096" s="115" t="s">
        <v>147</v>
      </c>
      <c r="F1096" s="809" t="s">
        <v>71</v>
      </c>
      <c r="G1096" s="809"/>
      <c r="H1096" s="805"/>
      <c r="I1096" s="805"/>
      <c r="J1096" s="805"/>
      <c r="K1096" s="805"/>
      <c r="L1096" s="805"/>
    </row>
    <row r="1097" spans="1:12" s="101" customFormat="1" ht="26.25" customHeight="1">
      <c r="A1097" s="808"/>
      <c r="B1097" s="803" t="s">
        <v>955</v>
      </c>
      <c r="C1097" s="810" t="s">
        <v>963</v>
      </c>
      <c r="D1097" s="807">
        <v>43891</v>
      </c>
      <c r="E1097" s="803" t="s">
        <v>234</v>
      </c>
      <c r="F1097" s="803" t="s">
        <v>659</v>
      </c>
      <c r="G1097" s="803"/>
      <c r="H1097" s="806" t="s">
        <v>152</v>
      </c>
      <c r="I1097" s="806"/>
      <c r="J1097" s="117" t="s">
        <v>153</v>
      </c>
      <c r="K1097" s="117" t="s">
        <v>3</v>
      </c>
      <c r="L1097" s="119">
        <v>344</v>
      </c>
    </row>
    <row r="1098" spans="1:12" s="101" customFormat="1" ht="218.25" customHeight="1">
      <c r="A1098" s="808"/>
      <c r="B1098" s="803"/>
      <c r="C1098" s="810"/>
      <c r="D1098" s="807"/>
      <c r="E1098" s="803"/>
      <c r="F1098" s="803"/>
      <c r="G1098" s="803"/>
      <c r="H1098" s="806" t="s">
        <v>154</v>
      </c>
      <c r="I1098" s="806"/>
      <c r="J1098" s="117" t="s">
        <v>153</v>
      </c>
      <c r="K1098" s="117" t="s">
        <v>3</v>
      </c>
      <c r="L1098" s="119">
        <v>675.01</v>
      </c>
    </row>
    <row r="1099" spans="1:12" s="101" customFormat="1" ht="24" customHeight="1">
      <c r="A1099" s="808"/>
      <c r="B1099" s="110" t="s">
        <v>77</v>
      </c>
      <c r="C1099" s="115" t="s">
        <v>79</v>
      </c>
      <c r="D1099" s="115" t="s">
        <v>155</v>
      </c>
      <c r="E1099" s="115" t="s">
        <v>156</v>
      </c>
      <c r="F1099" s="805"/>
      <c r="G1099" s="805"/>
      <c r="H1099" s="806" t="s">
        <v>157</v>
      </c>
      <c r="I1099" s="806"/>
      <c r="J1099" s="803" t="s">
        <v>153</v>
      </c>
      <c r="K1099" s="803" t="s">
        <v>3</v>
      </c>
      <c r="L1099" s="804">
        <v>200</v>
      </c>
    </row>
    <row r="1100" spans="1:12" s="101" customFormat="1" ht="34.5" customHeight="1">
      <c r="A1100" s="808"/>
      <c r="B1100" s="117" t="s">
        <v>959</v>
      </c>
      <c r="C1100" s="117" t="s">
        <v>659</v>
      </c>
      <c r="D1100" s="118">
        <v>43894</v>
      </c>
      <c r="E1100" s="117" t="s">
        <v>249</v>
      </c>
      <c r="F1100" s="805"/>
      <c r="G1100" s="805"/>
      <c r="H1100" s="806"/>
      <c r="I1100" s="806"/>
      <c r="J1100" s="803"/>
      <c r="K1100" s="803"/>
      <c r="L1100" s="804"/>
    </row>
    <row r="1101" spans="1:12" s="101" customFormat="1" ht="24" customHeight="1">
      <c r="A1101" s="808">
        <v>205</v>
      </c>
      <c r="B1101" s="110" t="s">
        <v>76</v>
      </c>
      <c r="C1101" s="115" t="s">
        <v>78</v>
      </c>
      <c r="D1101" s="115" t="s">
        <v>146</v>
      </c>
      <c r="E1101" s="115" t="s">
        <v>147</v>
      </c>
      <c r="F1101" s="809" t="s">
        <v>71</v>
      </c>
      <c r="G1101" s="809"/>
      <c r="H1101" s="805"/>
      <c r="I1101" s="805"/>
      <c r="J1101" s="805"/>
      <c r="K1101" s="805"/>
      <c r="L1101" s="805"/>
    </row>
    <row r="1102" spans="1:12" s="101" customFormat="1" ht="26.25" customHeight="1">
      <c r="A1102" s="808"/>
      <c r="B1102" s="803" t="s">
        <v>964</v>
      </c>
      <c r="C1102" s="810" t="s">
        <v>965</v>
      </c>
      <c r="D1102" s="807">
        <v>43755</v>
      </c>
      <c r="E1102" s="803" t="s">
        <v>444</v>
      </c>
      <c r="F1102" s="803" t="s">
        <v>966</v>
      </c>
      <c r="G1102" s="803"/>
      <c r="H1102" s="806" t="s">
        <v>152</v>
      </c>
      <c r="I1102" s="806"/>
      <c r="J1102" s="117" t="s">
        <v>153</v>
      </c>
      <c r="K1102" s="117" t="s">
        <v>3</v>
      </c>
      <c r="L1102" s="119">
        <v>497.92</v>
      </c>
    </row>
    <row r="1103" spans="1:12" s="101" customFormat="1" ht="228.75" customHeight="1">
      <c r="A1103" s="808"/>
      <c r="B1103" s="803"/>
      <c r="C1103" s="810"/>
      <c r="D1103" s="807"/>
      <c r="E1103" s="803"/>
      <c r="F1103" s="803"/>
      <c r="G1103" s="803"/>
      <c r="H1103" s="806" t="s">
        <v>154</v>
      </c>
      <c r="I1103" s="806"/>
      <c r="J1103" s="117" t="s">
        <v>153</v>
      </c>
      <c r="K1103" s="117" t="s">
        <v>3</v>
      </c>
      <c r="L1103" s="119">
        <v>2564.69</v>
      </c>
    </row>
    <row r="1104" spans="1:12" s="101" customFormat="1" ht="24" customHeight="1">
      <c r="A1104" s="808"/>
      <c r="B1104" s="110" t="s">
        <v>77</v>
      </c>
      <c r="C1104" s="115" t="s">
        <v>79</v>
      </c>
      <c r="D1104" s="115" t="s">
        <v>155</v>
      </c>
      <c r="E1104" s="115" t="s">
        <v>156</v>
      </c>
      <c r="F1104" s="805"/>
      <c r="G1104" s="805"/>
      <c r="H1104" s="806" t="s">
        <v>157</v>
      </c>
      <c r="I1104" s="806"/>
      <c r="J1104" s="803" t="s">
        <v>153</v>
      </c>
      <c r="K1104" s="803" t="s">
        <v>3</v>
      </c>
      <c r="L1104" s="804">
        <v>274.94</v>
      </c>
    </row>
    <row r="1105" spans="1:12" s="101" customFormat="1" ht="24" customHeight="1">
      <c r="A1105" s="808"/>
      <c r="B1105" s="117" t="s">
        <v>193</v>
      </c>
      <c r="C1105" s="117" t="s">
        <v>966</v>
      </c>
      <c r="D1105" s="118">
        <v>43758</v>
      </c>
      <c r="E1105" s="117" t="s">
        <v>732</v>
      </c>
      <c r="F1105" s="805"/>
      <c r="G1105" s="805"/>
      <c r="H1105" s="806"/>
      <c r="I1105" s="806"/>
      <c r="J1105" s="803"/>
      <c r="K1105" s="803"/>
      <c r="L1105" s="804"/>
    </row>
    <row r="1106" spans="1:12" s="101" customFormat="1" ht="24" customHeight="1">
      <c r="A1106" s="808">
        <v>206</v>
      </c>
      <c r="B1106" s="110" t="s">
        <v>76</v>
      </c>
      <c r="C1106" s="115" t="s">
        <v>78</v>
      </c>
      <c r="D1106" s="115" t="s">
        <v>146</v>
      </c>
      <c r="E1106" s="115" t="s">
        <v>147</v>
      </c>
      <c r="F1106" s="809" t="s">
        <v>71</v>
      </c>
      <c r="G1106" s="809"/>
      <c r="H1106" s="805"/>
      <c r="I1106" s="805"/>
      <c r="J1106" s="805"/>
      <c r="K1106" s="805"/>
      <c r="L1106" s="805"/>
    </row>
    <row r="1107" spans="1:12" s="101" customFormat="1" ht="26.25" customHeight="1">
      <c r="A1107" s="808"/>
      <c r="B1107" s="803" t="s">
        <v>964</v>
      </c>
      <c r="C1107" s="810" t="s">
        <v>967</v>
      </c>
      <c r="D1107" s="807">
        <v>43773</v>
      </c>
      <c r="E1107" s="803" t="s">
        <v>806</v>
      </c>
      <c r="F1107" s="803" t="s">
        <v>968</v>
      </c>
      <c r="G1107" s="803"/>
      <c r="H1107" s="806" t="s">
        <v>152</v>
      </c>
      <c r="I1107" s="806"/>
      <c r="J1107" s="117" t="s">
        <v>153</v>
      </c>
      <c r="K1107" s="117" t="s">
        <v>3</v>
      </c>
      <c r="L1107" s="119">
        <v>408.16</v>
      </c>
    </row>
    <row r="1108" spans="1:12" s="101" customFormat="1" ht="197.25" customHeight="1">
      <c r="A1108" s="808"/>
      <c r="B1108" s="803"/>
      <c r="C1108" s="810"/>
      <c r="D1108" s="807"/>
      <c r="E1108" s="803"/>
      <c r="F1108" s="803"/>
      <c r="G1108" s="803"/>
      <c r="H1108" s="806" t="s">
        <v>154</v>
      </c>
      <c r="I1108" s="806"/>
      <c r="J1108" s="117" t="s">
        <v>153</v>
      </c>
      <c r="K1108" s="117" t="s">
        <v>3</v>
      </c>
      <c r="L1108" s="119">
        <v>587.6</v>
      </c>
    </row>
    <row r="1109" spans="1:12" s="101" customFormat="1" ht="24" customHeight="1">
      <c r="A1109" s="808"/>
      <c r="B1109" s="110" t="s">
        <v>77</v>
      </c>
      <c r="C1109" s="115" t="s">
        <v>79</v>
      </c>
      <c r="D1109" s="115" t="s">
        <v>155</v>
      </c>
      <c r="E1109" s="115" t="s">
        <v>156</v>
      </c>
      <c r="F1109" s="805"/>
      <c r="G1109" s="805"/>
      <c r="H1109" s="806" t="s">
        <v>157</v>
      </c>
      <c r="I1109" s="806"/>
      <c r="J1109" s="803" t="s">
        <v>153</v>
      </c>
      <c r="K1109" s="803" t="s">
        <v>3</v>
      </c>
      <c r="L1109" s="804">
        <v>945</v>
      </c>
    </row>
    <row r="1110" spans="1:12" s="101" customFormat="1" ht="24" customHeight="1">
      <c r="A1110" s="808"/>
      <c r="B1110" s="117" t="s">
        <v>193</v>
      </c>
      <c r="C1110" s="117" t="s">
        <v>968</v>
      </c>
      <c r="D1110" s="118">
        <v>43776</v>
      </c>
      <c r="E1110" s="117" t="s">
        <v>818</v>
      </c>
      <c r="F1110" s="805"/>
      <c r="G1110" s="805"/>
      <c r="H1110" s="806"/>
      <c r="I1110" s="806"/>
      <c r="J1110" s="803"/>
      <c r="K1110" s="803"/>
      <c r="L1110" s="804"/>
    </row>
    <row r="1111" spans="1:12" s="101" customFormat="1" ht="24" customHeight="1">
      <c r="A1111" s="808">
        <v>207</v>
      </c>
      <c r="B1111" s="110" t="s">
        <v>76</v>
      </c>
      <c r="C1111" s="115" t="s">
        <v>78</v>
      </c>
      <c r="D1111" s="115" t="s">
        <v>146</v>
      </c>
      <c r="E1111" s="115" t="s">
        <v>147</v>
      </c>
      <c r="F1111" s="809" t="s">
        <v>71</v>
      </c>
      <c r="G1111" s="809"/>
      <c r="H1111" s="805"/>
      <c r="I1111" s="805"/>
      <c r="J1111" s="805"/>
      <c r="K1111" s="805"/>
      <c r="L1111" s="805"/>
    </row>
    <row r="1112" spans="1:12" s="101" customFormat="1" ht="26.25" customHeight="1">
      <c r="A1112" s="808"/>
      <c r="B1112" s="803" t="s">
        <v>969</v>
      </c>
      <c r="C1112" s="810" t="s">
        <v>970</v>
      </c>
      <c r="D1112" s="807">
        <v>43840</v>
      </c>
      <c r="E1112" s="803" t="s">
        <v>971</v>
      </c>
      <c r="F1112" s="803" t="s">
        <v>972</v>
      </c>
      <c r="G1112" s="803"/>
      <c r="H1112" s="806" t="s">
        <v>152</v>
      </c>
      <c r="I1112" s="806"/>
      <c r="J1112" s="117" t="s">
        <v>153</v>
      </c>
      <c r="K1112" s="117" t="s">
        <v>3</v>
      </c>
      <c r="L1112" s="119">
        <v>56</v>
      </c>
    </row>
    <row r="1113" spans="1:12" s="101" customFormat="1" ht="354.75" customHeight="1">
      <c r="A1113" s="808"/>
      <c r="B1113" s="803"/>
      <c r="C1113" s="810"/>
      <c r="D1113" s="807"/>
      <c r="E1113" s="803"/>
      <c r="F1113" s="803"/>
      <c r="G1113" s="803"/>
      <c r="H1113" s="806" t="s">
        <v>154</v>
      </c>
      <c r="I1113" s="806"/>
      <c r="J1113" s="117" t="s">
        <v>153</v>
      </c>
      <c r="K1113" s="117" t="s">
        <v>153</v>
      </c>
      <c r="L1113" s="119">
        <v>0</v>
      </c>
    </row>
    <row r="1114" spans="1:12" s="101" customFormat="1" ht="24" customHeight="1">
      <c r="A1114" s="808"/>
      <c r="B1114" s="110" t="s">
        <v>77</v>
      </c>
      <c r="C1114" s="115" t="s">
        <v>79</v>
      </c>
      <c r="D1114" s="115" t="s">
        <v>155</v>
      </c>
      <c r="E1114" s="115" t="s">
        <v>156</v>
      </c>
      <c r="F1114" s="805"/>
      <c r="G1114" s="805"/>
      <c r="H1114" s="806" t="s">
        <v>157</v>
      </c>
      <c r="I1114" s="806"/>
      <c r="J1114" s="803" t="s">
        <v>153</v>
      </c>
      <c r="K1114" s="803" t="s">
        <v>3</v>
      </c>
      <c r="L1114" s="804">
        <v>275</v>
      </c>
    </row>
    <row r="1115" spans="1:12" s="101" customFormat="1" ht="24" customHeight="1">
      <c r="A1115" s="808"/>
      <c r="B1115" s="117" t="s">
        <v>193</v>
      </c>
      <c r="C1115" s="117" t="s">
        <v>972</v>
      </c>
      <c r="D1115" s="118">
        <v>43841</v>
      </c>
      <c r="E1115" s="117" t="s">
        <v>973</v>
      </c>
      <c r="F1115" s="805"/>
      <c r="G1115" s="805"/>
      <c r="H1115" s="806"/>
      <c r="I1115" s="806"/>
      <c r="J1115" s="803"/>
      <c r="K1115" s="803"/>
      <c r="L1115" s="804"/>
    </row>
    <row r="1116" spans="1:12" s="101" customFormat="1" ht="24" customHeight="1">
      <c r="A1116" s="808">
        <v>208</v>
      </c>
      <c r="B1116" s="110" t="s">
        <v>76</v>
      </c>
      <c r="C1116" s="115" t="s">
        <v>78</v>
      </c>
      <c r="D1116" s="115" t="s">
        <v>146</v>
      </c>
      <c r="E1116" s="115" t="s">
        <v>147</v>
      </c>
      <c r="F1116" s="809" t="s">
        <v>71</v>
      </c>
      <c r="G1116" s="809"/>
      <c r="H1116" s="805"/>
      <c r="I1116" s="805"/>
      <c r="J1116" s="805"/>
      <c r="K1116" s="805"/>
      <c r="L1116" s="805"/>
    </row>
    <row r="1117" spans="1:12" s="101" customFormat="1" ht="26.25" customHeight="1">
      <c r="A1117" s="808"/>
      <c r="B1117" s="803" t="s">
        <v>969</v>
      </c>
      <c r="C1117" s="810" t="s">
        <v>974</v>
      </c>
      <c r="D1117" s="807">
        <v>43895</v>
      </c>
      <c r="E1117" s="803" t="s">
        <v>228</v>
      </c>
      <c r="F1117" s="803" t="s">
        <v>975</v>
      </c>
      <c r="G1117" s="803"/>
      <c r="H1117" s="806" t="s">
        <v>152</v>
      </c>
      <c r="I1117" s="806"/>
      <c r="J1117" s="117" t="s">
        <v>153</v>
      </c>
      <c r="K1117" s="117" t="s">
        <v>3</v>
      </c>
      <c r="L1117" s="119">
        <v>17</v>
      </c>
    </row>
    <row r="1118" spans="1:12" s="101" customFormat="1" ht="281.25" customHeight="1">
      <c r="A1118" s="808"/>
      <c r="B1118" s="803"/>
      <c r="C1118" s="810"/>
      <c r="D1118" s="807"/>
      <c r="E1118" s="803"/>
      <c r="F1118" s="803"/>
      <c r="G1118" s="803"/>
      <c r="H1118" s="806" t="s">
        <v>154</v>
      </c>
      <c r="I1118" s="806"/>
      <c r="J1118" s="117" t="s">
        <v>153</v>
      </c>
      <c r="K1118" s="117" t="s">
        <v>153</v>
      </c>
      <c r="L1118" s="119">
        <v>0</v>
      </c>
    </row>
    <row r="1119" spans="1:12" s="101" customFormat="1" ht="24" customHeight="1">
      <c r="A1119" s="808"/>
      <c r="B1119" s="110" t="s">
        <v>77</v>
      </c>
      <c r="C1119" s="115" t="s">
        <v>79</v>
      </c>
      <c r="D1119" s="115" t="s">
        <v>155</v>
      </c>
      <c r="E1119" s="115" t="s">
        <v>156</v>
      </c>
      <c r="F1119" s="805"/>
      <c r="G1119" s="805"/>
      <c r="H1119" s="806" t="s">
        <v>157</v>
      </c>
      <c r="I1119" s="806"/>
      <c r="J1119" s="803" t="s">
        <v>153</v>
      </c>
      <c r="K1119" s="803" t="s">
        <v>3</v>
      </c>
      <c r="L1119" s="804">
        <v>695</v>
      </c>
    </row>
    <row r="1120" spans="1:12" s="101" customFormat="1" ht="24" customHeight="1">
      <c r="A1120" s="808"/>
      <c r="B1120" s="117" t="s">
        <v>193</v>
      </c>
      <c r="C1120" s="117" t="s">
        <v>975</v>
      </c>
      <c r="D1120" s="118">
        <v>43898</v>
      </c>
      <c r="E1120" s="117" t="s">
        <v>976</v>
      </c>
      <c r="F1120" s="805"/>
      <c r="G1120" s="805"/>
      <c r="H1120" s="806"/>
      <c r="I1120" s="806"/>
      <c r="J1120" s="803"/>
      <c r="K1120" s="803"/>
      <c r="L1120" s="804"/>
    </row>
    <row r="1121" spans="1:12" s="101" customFormat="1" ht="24" customHeight="1">
      <c r="A1121" s="808">
        <v>209</v>
      </c>
      <c r="B1121" s="110" t="s">
        <v>76</v>
      </c>
      <c r="C1121" s="115" t="s">
        <v>78</v>
      </c>
      <c r="D1121" s="115" t="s">
        <v>146</v>
      </c>
      <c r="E1121" s="115" t="s">
        <v>147</v>
      </c>
      <c r="F1121" s="809" t="s">
        <v>71</v>
      </c>
      <c r="G1121" s="809"/>
      <c r="H1121" s="805"/>
      <c r="I1121" s="805"/>
      <c r="J1121" s="805"/>
      <c r="K1121" s="805"/>
      <c r="L1121" s="805"/>
    </row>
    <row r="1122" spans="1:12" s="101" customFormat="1" ht="26.25" customHeight="1">
      <c r="A1122" s="808"/>
      <c r="B1122" s="803" t="s">
        <v>977</v>
      </c>
      <c r="C1122" s="803" t="s">
        <v>978</v>
      </c>
      <c r="D1122" s="807">
        <v>43884</v>
      </c>
      <c r="E1122" s="803" t="s">
        <v>372</v>
      </c>
      <c r="F1122" s="803" t="s">
        <v>373</v>
      </c>
      <c r="G1122" s="803"/>
      <c r="H1122" s="806" t="s">
        <v>152</v>
      </c>
      <c r="I1122" s="806"/>
      <c r="J1122" s="117" t="s">
        <v>153</v>
      </c>
      <c r="K1122" s="117" t="s">
        <v>3</v>
      </c>
      <c r="L1122" s="119">
        <v>620</v>
      </c>
    </row>
    <row r="1123" spans="1:12" s="101" customFormat="1" ht="29.25" customHeight="1">
      <c r="A1123" s="808"/>
      <c r="B1123" s="803"/>
      <c r="C1123" s="803"/>
      <c r="D1123" s="807"/>
      <c r="E1123" s="803"/>
      <c r="F1123" s="803"/>
      <c r="G1123" s="803"/>
      <c r="H1123" s="806" t="s">
        <v>154</v>
      </c>
      <c r="I1123" s="806"/>
      <c r="J1123" s="117" t="s">
        <v>153</v>
      </c>
      <c r="K1123" s="117" t="s">
        <v>3</v>
      </c>
      <c r="L1123" s="119">
        <v>339.8</v>
      </c>
    </row>
    <row r="1124" spans="1:12" s="101" customFormat="1" ht="24" customHeight="1">
      <c r="A1124" s="808"/>
      <c r="B1124" s="110" t="s">
        <v>77</v>
      </c>
      <c r="C1124" s="115" t="s">
        <v>79</v>
      </c>
      <c r="D1124" s="115" t="s">
        <v>155</v>
      </c>
      <c r="E1124" s="115" t="s">
        <v>156</v>
      </c>
      <c r="F1124" s="805"/>
      <c r="G1124" s="805"/>
      <c r="H1124" s="806" t="s">
        <v>157</v>
      </c>
      <c r="I1124" s="806"/>
      <c r="J1124" s="803" t="s">
        <v>153</v>
      </c>
      <c r="K1124" s="803" t="s">
        <v>153</v>
      </c>
      <c r="L1124" s="804">
        <v>0</v>
      </c>
    </row>
    <row r="1125" spans="1:12" s="101" customFormat="1" ht="34.5" customHeight="1">
      <c r="A1125" s="808"/>
      <c r="B1125" s="117" t="s">
        <v>374</v>
      </c>
      <c r="C1125" s="117" t="s">
        <v>373</v>
      </c>
      <c r="D1125" s="118">
        <v>43888</v>
      </c>
      <c r="E1125" s="117" t="s">
        <v>979</v>
      </c>
      <c r="F1125" s="805"/>
      <c r="G1125" s="805"/>
      <c r="H1125" s="806"/>
      <c r="I1125" s="806"/>
      <c r="J1125" s="803"/>
      <c r="K1125" s="803"/>
      <c r="L1125" s="804"/>
    </row>
    <row r="1126" spans="1:12" s="101" customFormat="1" ht="24" customHeight="1">
      <c r="A1126" s="808">
        <v>210</v>
      </c>
      <c r="B1126" s="110" t="s">
        <v>76</v>
      </c>
      <c r="C1126" s="115" t="s">
        <v>78</v>
      </c>
      <c r="D1126" s="115" t="s">
        <v>146</v>
      </c>
      <c r="E1126" s="115" t="s">
        <v>147</v>
      </c>
      <c r="F1126" s="809" t="s">
        <v>71</v>
      </c>
      <c r="G1126" s="809"/>
      <c r="H1126" s="805"/>
      <c r="I1126" s="805"/>
      <c r="J1126" s="805"/>
      <c r="K1126" s="805"/>
      <c r="L1126" s="805"/>
    </row>
    <row r="1127" spans="1:12" s="101" customFormat="1" ht="26.25" customHeight="1">
      <c r="A1127" s="808"/>
      <c r="B1127" s="803" t="s">
        <v>980</v>
      </c>
      <c r="C1127" s="810" t="s">
        <v>981</v>
      </c>
      <c r="D1127" s="807">
        <v>43780</v>
      </c>
      <c r="E1127" s="803" t="s">
        <v>982</v>
      </c>
      <c r="F1127" s="803" t="s">
        <v>983</v>
      </c>
      <c r="G1127" s="803"/>
      <c r="H1127" s="806" t="s">
        <v>152</v>
      </c>
      <c r="I1127" s="806"/>
      <c r="J1127" s="117" t="s">
        <v>153</v>
      </c>
      <c r="K1127" s="117" t="s">
        <v>3</v>
      </c>
      <c r="L1127" s="119">
        <v>166</v>
      </c>
    </row>
    <row r="1128" spans="1:12" s="101" customFormat="1" ht="134.25" customHeight="1">
      <c r="A1128" s="808"/>
      <c r="B1128" s="803"/>
      <c r="C1128" s="810"/>
      <c r="D1128" s="807"/>
      <c r="E1128" s="803"/>
      <c r="F1128" s="803"/>
      <c r="G1128" s="803"/>
      <c r="H1128" s="806" t="s">
        <v>154</v>
      </c>
      <c r="I1128" s="806"/>
      <c r="J1128" s="117" t="s">
        <v>153</v>
      </c>
      <c r="K1128" s="117" t="s">
        <v>3</v>
      </c>
      <c r="L1128" s="119">
        <v>1118</v>
      </c>
    </row>
    <row r="1129" spans="1:12" s="101" customFormat="1" ht="24" customHeight="1">
      <c r="A1129" s="808"/>
      <c r="B1129" s="110" t="s">
        <v>77</v>
      </c>
      <c r="C1129" s="115" t="s">
        <v>79</v>
      </c>
      <c r="D1129" s="115" t="s">
        <v>155</v>
      </c>
      <c r="E1129" s="115" t="s">
        <v>156</v>
      </c>
      <c r="F1129" s="805"/>
      <c r="G1129" s="805"/>
      <c r="H1129" s="806" t="s">
        <v>157</v>
      </c>
      <c r="I1129" s="806"/>
      <c r="J1129" s="803" t="s">
        <v>153</v>
      </c>
      <c r="K1129" s="803" t="s">
        <v>3</v>
      </c>
      <c r="L1129" s="804">
        <v>909</v>
      </c>
    </row>
    <row r="1130" spans="1:12" s="101" customFormat="1" ht="24" customHeight="1">
      <c r="A1130" s="808"/>
      <c r="B1130" s="117" t="s">
        <v>153</v>
      </c>
      <c r="C1130" s="117" t="s">
        <v>983</v>
      </c>
      <c r="D1130" s="118">
        <v>43785</v>
      </c>
      <c r="E1130" s="117" t="s">
        <v>623</v>
      </c>
      <c r="F1130" s="805"/>
      <c r="G1130" s="805"/>
      <c r="H1130" s="806"/>
      <c r="I1130" s="806"/>
      <c r="J1130" s="803"/>
      <c r="K1130" s="803"/>
      <c r="L1130" s="804"/>
    </row>
    <row r="1131" spans="1:12" s="101" customFormat="1" ht="24" customHeight="1">
      <c r="A1131" s="808">
        <v>211</v>
      </c>
      <c r="B1131" s="110" t="s">
        <v>76</v>
      </c>
      <c r="C1131" s="115" t="s">
        <v>78</v>
      </c>
      <c r="D1131" s="115" t="s">
        <v>146</v>
      </c>
      <c r="E1131" s="115" t="s">
        <v>147</v>
      </c>
      <c r="F1131" s="809" t="s">
        <v>71</v>
      </c>
      <c r="G1131" s="809"/>
      <c r="H1131" s="805"/>
      <c r="I1131" s="805"/>
      <c r="J1131" s="805"/>
      <c r="K1131" s="805"/>
      <c r="L1131" s="805"/>
    </row>
    <row r="1132" spans="1:12" s="101" customFormat="1" ht="26.25" customHeight="1">
      <c r="A1132" s="808"/>
      <c r="B1132" s="803" t="s">
        <v>984</v>
      </c>
      <c r="C1132" s="810" t="s">
        <v>985</v>
      </c>
      <c r="D1132" s="807">
        <v>43744</v>
      </c>
      <c r="E1132" s="803" t="s">
        <v>234</v>
      </c>
      <c r="F1132" s="803" t="s">
        <v>986</v>
      </c>
      <c r="G1132" s="803"/>
      <c r="H1132" s="806" t="s">
        <v>152</v>
      </c>
      <c r="I1132" s="806"/>
      <c r="J1132" s="117" t="s">
        <v>153</v>
      </c>
      <c r="K1132" s="117" t="s">
        <v>3</v>
      </c>
      <c r="L1132" s="119">
        <v>330.33</v>
      </c>
    </row>
    <row r="1133" spans="1:12" s="101" customFormat="1" ht="408.95" customHeight="1">
      <c r="A1133" s="808"/>
      <c r="B1133" s="803"/>
      <c r="C1133" s="810"/>
      <c r="D1133" s="807"/>
      <c r="E1133" s="803"/>
      <c r="F1133" s="803"/>
      <c r="G1133" s="803"/>
      <c r="H1133" s="806" t="s">
        <v>154</v>
      </c>
      <c r="I1133" s="806"/>
      <c r="J1133" s="803" t="s">
        <v>153</v>
      </c>
      <c r="K1133" s="803" t="s">
        <v>3</v>
      </c>
      <c r="L1133" s="804">
        <v>252</v>
      </c>
    </row>
    <row r="1134" spans="1:12" s="101" customFormat="1" ht="40.35" customHeight="1">
      <c r="A1134" s="808"/>
      <c r="B1134" s="803"/>
      <c r="C1134" s="810"/>
      <c r="D1134" s="807"/>
      <c r="E1134" s="803"/>
      <c r="F1134" s="803"/>
      <c r="G1134" s="803"/>
      <c r="H1134" s="806"/>
      <c r="I1134" s="806"/>
      <c r="J1134" s="803"/>
      <c r="K1134" s="803"/>
      <c r="L1134" s="804"/>
    </row>
    <row r="1135" spans="1:12" s="101" customFormat="1" ht="24" customHeight="1">
      <c r="A1135" s="808"/>
      <c r="B1135" s="110" t="s">
        <v>77</v>
      </c>
      <c r="C1135" s="115" t="s">
        <v>79</v>
      </c>
      <c r="D1135" s="115" t="s">
        <v>155</v>
      </c>
      <c r="E1135" s="115" t="s">
        <v>156</v>
      </c>
      <c r="F1135" s="805"/>
      <c r="G1135" s="805"/>
      <c r="H1135" s="806" t="s">
        <v>157</v>
      </c>
      <c r="I1135" s="806"/>
      <c r="J1135" s="803" t="s">
        <v>153</v>
      </c>
      <c r="K1135" s="803" t="s">
        <v>153</v>
      </c>
      <c r="L1135" s="804">
        <v>0</v>
      </c>
    </row>
    <row r="1136" spans="1:12" s="101" customFormat="1" ht="24" customHeight="1">
      <c r="A1136" s="808"/>
      <c r="B1136" s="117" t="s">
        <v>254</v>
      </c>
      <c r="C1136" s="117" t="s">
        <v>986</v>
      </c>
      <c r="D1136" s="118">
        <v>43745</v>
      </c>
      <c r="E1136" s="117" t="s">
        <v>987</v>
      </c>
      <c r="F1136" s="805"/>
      <c r="G1136" s="805"/>
      <c r="H1136" s="806"/>
      <c r="I1136" s="806"/>
      <c r="J1136" s="803"/>
      <c r="K1136" s="803"/>
      <c r="L1136" s="804"/>
    </row>
    <row r="1137" spans="1:12" s="101" customFormat="1" ht="24" customHeight="1">
      <c r="A1137" s="808">
        <v>212</v>
      </c>
      <c r="B1137" s="110" t="s">
        <v>76</v>
      </c>
      <c r="C1137" s="115" t="s">
        <v>78</v>
      </c>
      <c r="D1137" s="115" t="s">
        <v>146</v>
      </c>
      <c r="E1137" s="115" t="s">
        <v>147</v>
      </c>
      <c r="F1137" s="809" t="s">
        <v>71</v>
      </c>
      <c r="G1137" s="809"/>
      <c r="H1137" s="805"/>
      <c r="I1137" s="805"/>
      <c r="J1137" s="805"/>
      <c r="K1137" s="805"/>
      <c r="L1137" s="805"/>
    </row>
    <row r="1138" spans="1:12" s="101" customFormat="1" ht="26.25" customHeight="1">
      <c r="A1138" s="808"/>
      <c r="B1138" s="803" t="s">
        <v>984</v>
      </c>
      <c r="C1138" s="810" t="s">
        <v>988</v>
      </c>
      <c r="D1138" s="807">
        <v>43755</v>
      </c>
      <c r="E1138" s="803" t="s">
        <v>234</v>
      </c>
      <c r="F1138" s="803" t="s">
        <v>989</v>
      </c>
      <c r="G1138" s="803"/>
      <c r="H1138" s="806" t="s">
        <v>152</v>
      </c>
      <c r="I1138" s="806"/>
      <c r="J1138" s="117" t="s">
        <v>153</v>
      </c>
      <c r="K1138" s="117" t="s">
        <v>3</v>
      </c>
      <c r="L1138" s="119">
        <v>481.92</v>
      </c>
    </row>
    <row r="1139" spans="1:12" s="101" customFormat="1" ht="408.95" customHeight="1">
      <c r="A1139" s="808"/>
      <c r="B1139" s="803"/>
      <c r="C1139" s="810"/>
      <c r="D1139" s="807"/>
      <c r="E1139" s="803"/>
      <c r="F1139" s="803"/>
      <c r="G1139" s="803"/>
      <c r="H1139" s="806" t="s">
        <v>154</v>
      </c>
      <c r="I1139" s="806"/>
      <c r="J1139" s="803" t="s">
        <v>153</v>
      </c>
      <c r="K1139" s="803" t="s">
        <v>3</v>
      </c>
      <c r="L1139" s="804">
        <v>342</v>
      </c>
    </row>
    <row r="1140" spans="1:12" s="101" customFormat="1" ht="103.35" customHeight="1">
      <c r="A1140" s="808"/>
      <c r="B1140" s="803"/>
      <c r="C1140" s="810"/>
      <c r="D1140" s="807"/>
      <c r="E1140" s="803"/>
      <c r="F1140" s="803"/>
      <c r="G1140" s="803"/>
      <c r="H1140" s="806"/>
      <c r="I1140" s="806"/>
      <c r="J1140" s="803"/>
      <c r="K1140" s="803"/>
      <c r="L1140" s="804"/>
    </row>
    <row r="1141" spans="1:12" s="101" customFormat="1" ht="24" customHeight="1">
      <c r="A1141" s="808"/>
      <c r="B1141" s="110" t="s">
        <v>77</v>
      </c>
      <c r="C1141" s="115" t="s">
        <v>79</v>
      </c>
      <c r="D1141" s="115" t="s">
        <v>155</v>
      </c>
      <c r="E1141" s="115" t="s">
        <v>156</v>
      </c>
      <c r="F1141" s="805"/>
      <c r="G1141" s="805"/>
      <c r="H1141" s="806" t="s">
        <v>157</v>
      </c>
      <c r="I1141" s="806"/>
      <c r="J1141" s="803" t="s">
        <v>153</v>
      </c>
      <c r="K1141" s="803" t="s">
        <v>153</v>
      </c>
      <c r="L1141" s="804">
        <v>0</v>
      </c>
    </row>
    <row r="1142" spans="1:12" s="101" customFormat="1" ht="24" customHeight="1">
      <c r="A1142" s="808"/>
      <c r="B1142" s="117" t="s">
        <v>254</v>
      </c>
      <c r="C1142" s="117" t="s">
        <v>989</v>
      </c>
      <c r="D1142" s="118">
        <v>43756</v>
      </c>
      <c r="E1142" s="117" t="s">
        <v>990</v>
      </c>
      <c r="F1142" s="805"/>
      <c r="G1142" s="805"/>
      <c r="H1142" s="806"/>
      <c r="I1142" s="806"/>
      <c r="J1142" s="803"/>
      <c r="K1142" s="803"/>
      <c r="L1142" s="804"/>
    </row>
    <row r="1143" spans="1:12" s="101" customFormat="1" ht="24" customHeight="1">
      <c r="A1143" s="808">
        <v>213</v>
      </c>
      <c r="B1143" s="110" t="s">
        <v>76</v>
      </c>
      <c r="C1143" s="115" t="s">
        <v>78</v>
      </c>
      <c r="D1143" s="115" t="s">
        <v>146</v>
      </c>
      <c r="E1143" s="115" t="s">
        <v>147</v>
      </c>
      <c r="F1143" s="809" t="s">
        <v>71</v>
      </c>
      <c r="G1143" s="809"/>
      <c r="H1143" s="805"/>
      <c r="I1143" s="805"/>
      <c r="J1143" s="805"/>
      <c r="K1143" s="805"/>
      <c r="L1143" s="805"/>
    </row>
    <row r="1144" spans="1:12" s="101" customFormat="1" ht="26.25" customHeight="1">
      <c r="A1144" s="808"/>
      <c r="B1144" s="803" t="s">
        <v>984</v>
      </c>
      <c r="C1144" s="810" t="s">
        <v>991</v>
      </c>
      <c r="D1144" s="807">
        <v>43769</v>
      </c>
      <c r="E1144" s="803" t="s">
        <v>614</v>
      </c>
      <c r="F1144" s="803" t="s">
        <v>992</v>
      </c>
      <c r="G1144" s="803"/>
      <c r="H1144" s="806" t="s">
        <v>152</v>
      </c>
      <c r="I1144" s="806"/>
      <c r="J1144" s="117" t="s">
        <v>153</v>
      </c>
      <c r="K1144" s="117" t="s">
        <v>3</v>
      </c>
      <c r="L1144" s="119">
        <v>116</v>
      </c>
    </row>
    <row r="1145" spans="1:12" s="101" customFormat="1" ht="312.75" customHeight="1">
      <c r="A1145" s="808"/>
      <c r="B1145" s="803"/>
      <c r="C1145" s="810"/>
      <c r="D1145" s="807"/>
      <c r="E1145" s="803"/>
      <c r="F1145" s="803"/>
      <c r="G1145" s="803"/>
      <c r="H1145" s="806" t="s">
        <v>154</v>
      </c>
      <c r="I1145" s="806"/>
      <c r="J1145" s="117" t="s">
        <v>153</v>
      </c>
      <c r="K1145" s="117" t="s">
        <v>3</v>
      </c>
      <c r="L1145" s="119">
        <v>888.71</v>
      </c>
    </row>
    <row r="1146" spans="1:12" s="101" customFormat="1" ht="24" customHeight="1">
      <c r="A1146" s="808"/>
      <c r="B1146" s="110" t="s">
        <v>77</v>
      </c>
      <c r="C1146" s="115" t="s">
        <v>79</v>
      </c>
      <c r="D1146" s="115" t="s">
        <v>155</v>
      </c>
      <c r="E1146" s="115" t="s">
        <v>156</v>
      </c>
      <c r="F1146" s="805"/>
      <c r="G1146" s="805"/>
      <c r="H1146" s="806" t="s">
        <v>157</v>
      </c>
      <c r="I1146" s="806"/>
      <c r="J1146" s="803" t="s">
        <v>153</v>
      </c>
      <c r="K1146" s="803" t="s">
        <v>153</v>
      </c>
      <c r="L1146" s="804">
        <v>0</v>
      </c>
    </row>
    <row r="1147" spans="1:12" s="101" customFormat="1" ht="24" customHeight="1">
      <c r="A1147" s="808"/>
      <c r="B1147" s="117" t="s">
        <v>254</v>
      </c>
      <c r="C1147" s="117" t="s">
        <v>992</v>
      </c>
      <c r="D1147" s="118">
        <v>43772</v>
      </c>
      <c r="E1147" s="117" t="s">
        <v>666</v>
      </c>
      <c r="F1147" s="805"/>
      <c r="G1147" s="805"/>
      <c r="H1147" s="806"/>
      <c r="I1147" s="806"/>
      <c r="J1147" s="803"/>
      <c r="K1147" s="803"/>
      <c r="L1147" s="804"/>
    </row>
    <row r="1148" spans="1:12" s="101" customFormat="1" ht="24" customHeight="1">
      <c r="A1148" s="808">
        <v>214</v>
      </c>
      <c r="B1148" s="110" t="s">
        <v>76</v>
      </c>
      <c r="C1148" s="115" t="s">
        <v>78</v>
      </c>
      <c r="D1148" s="115" t="s">
        <v>146</v>
      </c>
      <c r="E1148" s="115" t="s">
        <v>147</v>
      </c>
      <c r="F1148" s="809" t="s">
        <v>71</v>
      </c>
      <c r="G1148" s="809"/>
      <c r="H1148" s="805"/>
      <c r="I1148" s="805"/>
      <c r="J1148" s="805"/>
      <c r="K1148" s="805"/>
      <c r="L1148" s="805"/>
    </row>
    <row r="1149" spans="1:12" s="101" customFormat="1" ht="26.25" customHeight="1">
      <c r="A1149" s="808"/>
      <c r="B1149" s="803" t="s">
        <v>984</v>
      </c>
      <c r="C1149" s="810" t="s">
        <v>993</v>
      </c>
      <c r="D1149" s="807">
        <v>43774</v>
      </c>
      <c r="E1149" s="803" t="s">
        <v>234</v>
      </c>
      <c r="F1149" s="803" t="s">
        <v>448</v>
      </c>
      <c r="G1149" s="803"/>
      <c r="H1149" s="806" t="s">
        <v>152</v>
      </c>
      <c r="I1149" s="806"/>
      <c r="J1149" s="117" t="s">
        <v>153</v>
      </c>
      <c r="K1149" s="117" t="s">
        <v>3</v>
      </c>
      <c r="L1149" s="119">
        <v>362</v>
      </c>
    </row>
    <row r="1150" spans="1:12" s="101" customFormat="1" ht="270.75" customHeight="1">
      <c r="A1150" s="808"/>
      <c r="B1150" s="803"/>
      <c r="C1150" s="810"/>
      <c r="D1150" s="807"/>
      <c r="E1150" s="803"/>
      <c r="F1150" s="803"/>
      <c r="G1150" s="803"/>
      <c r="H1150" s="806" t="s">
        <v>154</v>
      </c>
      <c r="I1150" s="806"/>
      <c r="J1150" s="117" t="s">
        <v>153</v>
      </c>
      <c r="K1150" s="117" t="s">
        <v>3</v>
      </c>
      <c r="L1150" s="119">
        <v>449</v>
      </c>
    </row>
    <row r="1151" spans="1:12" s="101" customFormat="1" ht="24" customHeight="1">
      <c r="A1151" s="808"/>
      <c r="B1151" s="110" t="s">
        <v>77</v>
      </c>
      <c r="C1151" s="115" t="s">
        <v>79</v>
      </c>
      <c r="D1151" s="115" t="s">
        <v>155</v>
      </c>
      <c r="E1151" s="115" t="s">
        <v>156</v>
      </c>
      <c r="F1151" s="805"/>
      <c r="G1151" s="805"/>
      <c r="H1151" s="806" t="s">
        <v>157</v>
      </c>
      <c r="I1151" s="806"/>
      <c r="J1151" s="803" t="s">
        <v>153</v>
      </c>
      <c r="K1151" s="803" t="s">
        <v>153</v>
      </c>
      <c r="L1151" s="804">
        <v>0</v>
      </c>
    </row>
    <row r="1152" spans="1:12" s="101" customFormat="1" ht="24" customHeight="1">
      <c r="A1152" s="808"/>
      <c r="B1152" s="117" t="s">
        <v>254</v>
      </c>
      <c r="C1152" s="117" t="s">
        <v>448</v>
      </c>
      <c r="D1152" s="118">
        <v>43775</v>
      </c>
      <c r="E1152" s="117" t="s">
        <v>994</v>
      </c>
      <c r="F1152" s="805"/>
      <c r="G1152" s="805"/>
      <c r="H1152" s="806"/>
      <c r="I1152" s="806"/>
      <c r="J1152" s="803"/>
      <c r="K1152" s="803"/>
      <c r="L1152" s="804"/>
    </row>
    <row r="1153" spans="1:12" s="101" customFormat="1" ht="24" customHeight="1">
      <c r="A1153" s="808">
        <v>215</v>
      </c>
      <c r="B1153" s="110" t="s">
        <v>76</v>
      </c>
      <c r="C1153" s="115" t="s">
        <v>78</v>
      </c>
      <c r="D1153" s="115" t="s">
        <v>146</v>
      </c>
      <c r="E1153" s="115" t="s">
        <v>147</v>
      </c>
      <c r="F1153" s="809" t="s">
        <v>71</v>
      </c>
      <c r="G1153" s="809"/>
      <c r="H1153" s="805"/>
      <c r="I1153" s="805"/>
      <c r="J1153" s="805"/>
      <c r="K1153" s="805"/>
      <c r="L1153" s="805"/>
    </row>
    <row r="1154" spans="1:12" s="101" customFormat="1" ht="26.25" customHeight="1">
      <c r="A1154" s="808"/>
      <c r="B1154" s="803" t="s">
        <v>984</v>
      </c>
      <c r="C1154" s="810" t="s">
        <v>995</v>
      </c>
      <c r="D1154" s="807">
        <v>43878</v>
      </c>
      <c r="E1154" s="803" t="s">
        <v>234</v>
      </c>
      <c r="F1154" s="803" t="s">
        <v>996</v>
      </c>
      <c r="G1154" s="803"/>
      <c r="H1154" s="806" t="s">
        <v>152</v>
      </c>
      <c r="I1154" s="806"/>
      <c r="J1154" s="117" t="s">
        <v>153</v>
      </c>
      <c r="K1154" s="117" t="s">
        <v>3</v>
      </c>
      <c r="L1154" s="119">
        <v>833.19</v>
      </c>
    </row>
    <row r="1155" spans="1:12" s="101" customFormat="1" ht="408.95" customHeight="1">
      <c r="A1155" s="808"/>
      <c r="B1155" s="803"/>
      <c r="C1155" s="810"/>
      <c r="D1155" s="807"/>
      <c r="E1155" s="803"/>
      <c r="F1155" s="803"/>
      <c r="G1155" s="803"/>
      <c r="H1155" s="806" t="s">
        <v>154</v>
      </c>
      <c r="I1155" s="806"/>
      <c r="J1155" s="803" t="s">
        <v>153</v>
      </c>
      <c r="K1155" s="803" t="s">
        <v>3</v>
      </c>
      <c r="L1155" s="804">
        <v>3574.3</v>
      </c>
    </row>
    <row r="1156" spans="1:12" s="101" customFormat="1" ht="386.85" customHeight="1">
      <c r="A1156" s="808"/>
      <c r="B1156" s="803"/>
      <c r="C1156" s="810"/>
      <c r="D1156" s="807"/>
      <c r="E1156" s="803"/>
      <c r="F1156" s="803"/>
      <c r="G1156" s="803"/>
      <c r="H1156" s="806"/>
      <c r="I1156" s="806"/>
      <c r="J1156" s="803"/>
      <c r="K1156" s="803"/>
      <c r="L1156" s="804"/>
    </row>
    <row r="1157" spans="1:12" s="101" customFormat="1" ht="24" customHeight="1">
      <c r="A1157" s="808"/>
      <c r="B1157" s="110" t="s">
        <v>77</v>
      </c>
      <c r="C1157" s="115" t="s">
        <v>79</v>
      </c>
      <c r="D1157" s="115" t="s">
        <v>155</v>
      </c>
      <c r="E1157" s="115" t="s">
        <v>156</v>
      </c>
      <c r="F1157" s="805"/>
      <c r="G1157" s="805"/>
      <c r="H1157" s="806" t="s">
        <v>157</v>
      </c>
      <c r="I1157" s="806"/>
      <c r="J1157" s="803" t="s">
        <v>153</v>
      </c>
      <c r="K1157" s="803" t="s">
        <v>153</v>
      </c>
      <c r="L1157" s="804">
        <v>0</v>
      </c>
    </row>
    <row r="1158" spans="1:12" s="101" customFormat="1" ht="24" customHeight="1">
      <c r="A1158" s="808"/>
      <c r="B1158" s="117" t="s">
        <v>254</v>
      </c>
      <c r="C1158" s="117" t="s">
        <v>996</v>
      </c>
      <c r="D1158" s="118">
        <v>43884</v>
      </c>
      <c r="E1158" s="117" t="s">
        <v>997</v>
      </c>
      <c r="F1158" s="805"/>
      <c r="G1158" s="805"/>
      <c r="H1158" s="806"/>
      <c r="I1158" s="806"/>
      <c r="J1158" s="803"/>
      <c r="K1158" s="803"/>
      <c r="L1158" s="804"/>
    </row>
    <row r="1159" spans="1:12" s="101" customFormat="1" ht="24" customHeight="1">
      <c r="A1159" s="808">
        <v>216</v>
      </c>
      <c r="B1159" s="110" t="s">
        <v>76</v>
      </c>
      <c r="C1159" s="115" t="s">
        <v>78</v>
      </c>
      <c r="D1159" s="115" t="s">
        <v>146</v>
      </c>
      <c r="E1159" s="115" t="s">
        <v>147</v>
      </c>
      <c r="F1159" s="809" t="s">
        <v>71</v>
      </c>
      <c r="G1159" s="809"/>
      <c r="H1159" s="805"/>
      <c r="I1159" s="805"/>
      <c r="J1159" s="805"/>
      <c r="K1159" s="805"/>
      <c r="L1159" s="805"/>
    </row>
    <row r="1160" spans="1:12" s="101" customFormat="1" ht="26.25" customHeight="1">
      <c r="A1160" s="808"/>
      <c r="B1160" s="803" t="s">
        <v>984</v>
      </c>
      <c r="C1160" s="810" t="s">
        <v>995</v>
      </c>
      <c r="D1160" s="807">
        <v>43878</v>
      </c>
      <c r="E1160" s="803" t="s">
        <v>234</v>
      </c>
      <c r="F1160" s="803" t="s">
        <v>998</v>
      </c>
      <c r="G1160" s="803"/>
      <c r="H1160" s="806" t="s">
        <v>152</v>
      </c>
      <c r="I1160" s="806"/>
      <c r="J1160" s="117" t="s">
        <v>153</v>
      </c>
      <c r="K1160" s="117" t="s">
        <v>3</v>
      </c>
      <c r="L1160" s="119">
        <v>261.89999999999998</v>
      </c>
    </row>
    <row r="1161" spans="1:12" s="101" customFormat="1" ht="408.95" customHeight="1">
      <c r="A1161" s="808"/>
      <c r="B1161" s="803"/>
      <c r="C1161" s="810"/>
      <c r="D1161" s="807"/>
      <c r="E1161" s="803"/>
      <c r="F1161" s="803"/>
      <c r="G1161" s="803"/>
      <c r="H1161" s="806" t="s">
        <v>154</v>
      </c>
      <c r="I1161" s="806"/>
      <c r="J1161" s="803" t="s">
        <v>153</v>
      </c>
      <c r="K1161" s="803" t="s">
        <v>3</v>
      </c>
      <c r="L1161" s="804">
        <v>55</v>
      </c>
    </row>
    <row r="1162" spans="1:12" s="101" customFormat="1" ht="386.85" customHeight="1">
      <c r="A1162" s="808"/>
      <c r="B1162" s="803"/>
      <c r="C1162" s="810"/>
      <c r="D1162" s="807"/>
      <c r="E1162" s="803"/>
      <c r="F1162" s="803"/>
      <c r="G1162" s="803"/>
      <c r="H1162" s="806"/>
      <c r="I1162" s="806"/>
      <c r="J1162" s="803"/>
      <c r="K1162" s="803"/>
      <c r="L1162" s="804"/>
    </row>
    <row r="1163" spans="1:12" s="101" customFormat="1" ht="24" customHeight="1">
      <c r="A1163" s="808"/>
      <c r="B1163" s="110" t="s">
        <v>77</v>
      </c>
      <c r="C1163" s="115" t="s">
        <v>79</v>
      </c>
      <c r="D1163" s="115" t="s">
        <v>155</v>
      </c>
      <c r="E1163" s="115" t="s">
        <v>156</v>
      </c>
      <c r="F1163" s="805"/>
      <c r="G1163" s="805"/>
      <c r="H1163" s="806" t="s">
        <v>157</v>
      </c>
      <c r="I1163" s="806"/>
      <c r="J1163" s="803" t="s">
        <v>153</v>
      </c>
      <c r="K1163" s="803" t="s">
        <v>3</v>
      </c>
      <c r="L1163" s="804">
        <v>49.62</v>
      </c>
    </row>
    <row r="1164" spans="1:12" s="101" customFormat="1" ht="24" customHeight="1">
      <c r="A1164" s="808"/>
      <c r="B1164" s="117" t="s">
        <v>254</v>
      </c>
      <c r="C1164" s="117" t="s">
        <v>998</v>
      </c>
      <c r="D1164" s="118">
        <v>43884</v>
      </c>
      <c r="E1164" s="117" t="s">
        <v>997</v>
      </c>
      <c r="F1164" s="805"/>
      <c r="G1164" s="805"/>
      <c r="H1164" s="806"/>
      <c r="I1164" s="806"/>
      <c r="J1164" s="803"/>
      <c r="K1164" s="803"/>
      <c r="L1164" s="804"/>
    </row>
    <row r="1165" spans="1:12" s="101" customFormat="1" ht="24" customHeight="1">
      <c r="A1165" s="808">
        <v>217</v>
      </c>
      <c r="B1165" s="110" t="s">
        <v>76</v>
      </c>
      <c r="C1165" s="115" t="s">
        <v>78</v>
      </c>
      <c r="D1165" s="115" t="s">
        <v>146</v>
      </c>
      <c r="E1165" s="115" t="s">
        <v>147</v>
      </c>
      <c r="F1165" s="809" t="s">
        <v>71</v>
      </c>
      <c r="G1165" s="809"/>
      <c r="H1165" s="805"/>
      <c r="I1165" s="805"/>
      <c r="J1165" s="805"/>
      <c r="K1165" s="805"/>
      <c r="L1165" s="805"/>
    </row>
    <row r="1166" spans="1:12" s="101" customFormat="1" ht="26.25" customHeight="1">
      <c r="A1166" s="808"/>
      <c r="B1166" s="803" t="s">
        <v>984</v>
      </c>
      <c r="C1166" s="810" t="s">
        <v>999</v>
      </c>
      <c r="D1166" s="807">
        <v>43894</v>
      </c>
      <c r="E1166" s="803" t="s">
        <v>614</v>
      </c>
      <c r="F1166" s="803" t="s">
        <v>992</v>
      </c>
      <c r="G1166" s="803"/>
      <c r="H1166" s="806" t="s">
        <v>152</v>
      </c>
      <c r="I1166" s="806"/>
      <c r="J1166" s="117" t="s">
        <v>153</v>
      </c>
      <c r="K1166" s="117" t="s">
        <v>3</v>
      </c>
      <c r="L1166" s="119">
        <v>49</v>
      </c>
    </row>
    <row r="1167" spans="1:12" s="101" customFormat="1" ht="270.75" customHeight="1">
      <c r="A1167" s="808"/>
      <c r="B1167" s="803"/>
      <c r="C1167" s="810"/>
      <c r="D1167" s="807"/>
      <c r="E1167" s="803"/>
      <c r="F1167" s="803"/>
      <c r="G1167" s="803"/>
      <c r="H1167" s="806" t="s">
        <v>154</v>
      </c>
      <c r="I1167" s="806"/>
      <c r="J1167" s="117" t="s">
        <v>153</v>
      </c>
      <c r="K1167" s="117" t="s">
        <v>3</v>
      </c>
      <c r="L1167" s="119">
        <v>332.9</v>
      </c>
    </row>
    <row r="1168" spans="1:12" s="101" customFormat="1" ht="24" customHeight="1">
      <c r="A1168" s="808"/>
      <c r="B1168" s="110" t="s">
        <v>77</v>
      </c>
      <c r="C1168" s="115" t="s">
        <v>79</v>
      </c>
      <c r="D1168" s="115" t="s">
        <v>155</v>
      </c>
      <c r="E1168" s="115" t="s">
        <v>156</v>
      </c>
      <c r="F1168" s="805"/>
      <c r="G1168" s="805"/>
      <c r="H1168" s="806" t="s">
        <v>157</v>
      </c>
      <c r="I1168" s="806"/>
      <c r="J1168" s="803" t="s">
        <v>153</v>
      </c>
      <c r="K1168" s="803" t="s">
        <v>3</v>
      </c>
      <c r="L1168" s="804">
        <v>200</v>
      </c>
    </row>
    <row r="1169" spans="1:12" s="101" customFormat="1" ht="24" customHeight="1">
      <c r="A1169" s="808"/>
      <c r="B1169" s="117" t="s">
        <v>254</v>
      </c>
      <c r="C1169" s="117" t="s">
        <v>992</v>
      </c>
      <c r="D1169" s="118">
        <v>43898</v>
      </c>
      <c r="E1169" s="117" t="s">
        <v>1000</v>
      </c>
      <c r="F1169" s="805"/>
      <c r="G1169" s="805"/>
      <c r="H1169" s="806"/>
      <c r="I1169" s="806"/>
      <c r="J1169" s="803"/>
      <c r="K1169" s="803"/>
      <c r="L1169" s="804"/>
    </row>
    <row r="1170" spans="1:12" s="101" customFormat="1" ht="24" customHeight="1">
      <c r="A1170" s="808">
        <v>218</v>
      </c>
      <c r="B1170" s="110" t="s">
        <v>76</v>
      </c>
      <c r="C1170" s="115" t="s">
        <v>78</v>
      </c>
      <c r="D1170" s="115" t="s">
        <v>146</v>
      </c>
      <c r="E1170" s="115" t="s">
        <v>147</v>
      </c>
      <c r="F1170" s="809" t="s">
        <v>71</v>
      </c>
      <c r="G1170" s="809"/>
      <c r="H1170" s="805"/>
      <c r="I1170" s="805"/>
      <c r="J1170" s="805"/>
      <c r="K1170" s="805"/>
      <c r="L1170" s="805"/>
    </row>
    <row r="1171" spans="1:12" s="101" customFormat="1" ht="26.25" customHeight="1">
      <c r="A1171" s="808"/>
      <c r="B1171" s="803" t="s">
        <v>1001</v>
      </c>
      <c r="C1171" s="810" t="s">
        <v>1002</v>
      </c>
      <c r="D1171" s="807">
        <v>43782</v>
      </c>
      <c r="E1171" s="803" t="s">
        <v>1003</v>
      </c>
      <c r="F1171" s="803" t="s">
        <v>1004</v>
      </c>
      <c r="G1171" s="803"/>
      <c r="H1171" s="806" t="s">
        <v>152</v>
      </c>
      <c r="I1171" s="806"/>
      <c r="J1171" s="117" t="s">
        <v>153</v>
      </c>
      <c r="K1171" s="117" t="s">
        <v>3</v>
      </c>
      <c r="L1171" s="119">
        <v>2814</v>
      </c>
    </row>
    <row r="1172" spans="1:12" s="101" customFormat="1" ht="344.25" customHeight="1">
      <c r="A1172" s="808"/>
      <c r="B1172" s="803"/>
      <c r="C1172" s="810"/>
      <c r="D1172" s="807"/>
      <c r="E1172" s="803"/>
      <c r="F1172" s="803"/>
      <c r="G1172" s="803"/>
      <c r="H1172" s="806" t="s">
        <v>154</v>
      </c>
      <c r="I1172" s="806"/>
      <c r="J1172" s="117" t="s">
        <v>153</v>
      </c>
      <c r="K1172" s="117" t="s">
        <v>3</v>
      </c>
      <c r="L1172" s="119">
        <v>750</v>
      </c>
    </row>
    <row r="1173" spans="1:12" s="101" customFormat="1" ht="24" customHeight="1">
      <c r="A1173" s="808"/>
      <c r="B1173" s="110" t="s">
        <v>77</v>
      </c>
      <c r="C1173" s="115" t="s">
        <v>79</v>
      </c>
      <c r="D1173" s="115" t="s">
        <v>155</v>
      </c>
      <c r="E1173" s="115" t="s">
        <v>156</v>
      </c>
      <c r="F1173" s="805"/>
      <c r="G1173" s="805"/>
      <c r="H1173" s="806" t="s">
        <v>157</v>
      </c>
      <c r="I1173" s="806"/>
      <c r="J1173" s="803" t="s">
        <v>153</v>
      </c>
      <c r="K1173" s="803" t="s">
        <v>153</v>
      </c>
      <c r="L1173" s="804">
        <v>0</v>
      </c>
    </row>
    <row r="1174" spans="1:12" s="101" customFormat="1" ht="24" customHeight="1">
      <c r="A1174" s="808"/>
      <c r="B1174" s="117" t="s">
        <v>193</v>
      </c>
      <c r="C1174" s="117" t="s">
        <v>1004</v>
      </c>
      <c r="D1174" s="118">
        <v>43794</v>
      </c>
      <c r="E1174" s="117" t="s">
        <v>1005</v>
      </c>
      <c r="F1174" s="805"/>
      <c r="G1174" s="805"/>
      <c r="H1174" s="806"/>
      <c r="I1174" s="806"/>
      <c r="J1174" s="803"/>
      <c r="K1174" s="803"/>
      <c r="L1174" s="804"/>
    </row>
    <row r="1175" spans="1:12" s="101" customFormat="1" ht="24" customHeight="1">
      <c r="A1175" s="808">
        <v>219</v>
      </c>
      <c r="B1175" s="110" t="s">
        <v>76</v>
      </c>
      <c r="C1175" s="115" t="s">
        <v>78</v>
      </c>
      <c r="D1175" s="115" t="s">
        <v>146</v>
      </c>
      <c r="E1175" s="115" t="s">
        <v>147</v>
      </c>
      <c r="F1175" s="809" t="s">
        <v>71</v>
      </c>
      <c r="G1175" s="809"/>
      <c r="H1175" s="805"/>
      <c r="I1175" s="805"/>
      <c r="J1175" s="805"/>
      <c r="K1175" s="805"/>
      <c r="L1175" s="805"/>
    </row>
    <row r="1176" spans="1:12" s="101" customFormat="1" ht="26.25" customHeight="1">
      <c r="A1176" s="808"/>
      <c r="B1176" s="803" t="s">
        <v>1001</v>
      </c>
      <c r="C1176" s="810" t="s">
        <v>1002</v>
      </c>
      <c r="D1176" s="807">
        <v>43782</v>
      </c>
      <c r="E1176" s="803" t="s">
        <v>1003</v>
      </c>
      <c r="F1176" s="803" t="s">
        <v>1006</v>
      </c>
      <c r="G1176" s="803"/>
      <c r="H1176" s="806" t="s">
        <v>152</v>
      </c>
      <c r="I1176" s="806"/>
      <c r="J1176" s="117" t="s">
        <v>153</v>
      </c>
      <c r="K1176" s="117" t="s">
        <v>3</v>
      </c>
      <c r="L1176" s="119">
        <v>1464</v>
      </c>
    </row>
    <row r="1177" spans="1:12" s="101" customFormat="1" ht="344.25" customHeight="1">
      <c r="A1177" s="808"/>
      <c r="B1177" s="803"/>
      <c r="C1177" s="810"/>
      <c r="D1177" s="807"/>
      <c r="E1177" s="803"/>
      <c r="F1177" s="803"/>
      <c r="G1177" s="803"/>
      <c r="H1177" s="806" t="s">
        <v>154</v>
      </c>
      <c r="I1177" s="806"/>
      <c r="J1177" s="117" t="s">
        <v>153</v>
      </c>
      <c r="K1177" s="117" t="s">
        <v>3</v>
      </c>
      <c r="L1177" s="119">
        <v>300</v>
      </c>
    </row>
    <row r="1178" spans="1:12" s="101" customFormat="1" ht="24" customHeight="1">
      <c r="A1178" s="808"/>
      <c r="B1178" s="110" t="s">
        <v>77</v>
      </c>
      <c r="C1178" s="115" t="s">
        <v>79</v>
      </c>
      <c r="D1178" s="115" t="s">
        <v>155</v>
      </c>
      <c r="E1178" s="115" t="s">
        <v>156</v>
      </c>
      <c r="F1178" s="805"/>
      <c r="G1178" s="805"/>
      <c r="H1178" s="806" t="s">
        <v>157</v>
      </c>
      <c r="I1178" s="806"/>
      <c r="J1178" s="803" t="s">
        <v>153</v>
      </c>
      <c r="K1178" s="803" t="s">
        <v>153</v>
      </c>
      <c r="L1178" s="804">
        <v>0</v>
      </c>
    </row>
    <row r="1179" spans="1:12" s="101" customFormat="1" ht="24" customHeight="1">
      <c r="A1179" s="808"/>
      <c r="B1179" s="117" t="s">
        <v>193</v>
      </c>
      <c r="C1179" s="117" t="s">
        <v>1006</v>
      </c>
      <c r="D1179" s="118">
        <v>43794</v>
      </c>
      <c r="E1179" s="117" t="s">
        <v>1005</v>
      </c>
      <c r="F1179" s="805"/>
      <c r="G1179" s="805"/>
      <c r="H1179" s="806"/>
      <c r="I1179" s="806"/>
      <c r="J1179" s="803"/>
      <c r="K1179" s="803"/>
      <c r="L1179" s="804"/>
    </row>
    <row r="1180" spans="1:12" s="101" customFormat="1" ht="24" customHeight="1">
      <c r="A1180" s="808">
        <v>220</v>
      </c>
      <c r="B1180" s="110" t="s">
        <v>76</v>
      </c>
      <c r="C1180" s="115" t="s">
        <v>78</v>
      </c>
      <c r="D1180" s="115" t="s">
        <v>146</v>
      </c>
      <c r="E1180" s="115" t="s">
        <v>147</v>
      </c>
      <c r="F1180" s="809" t="s">
        <v>71</v>
      </c>
      <c r="G1180" s="809"/>
      <c r="H1180" s="805"/>
      <c r="I1180" s="805"/>
      <c r="J1180" s="805"/>
      <c r="K1180" s="805"/>
      <c r="L1180" s="805"/>
    </row>
    <row r="1181" spans="1:12" s="101" customFormat="1" ht="26.25" customHeight="1">
      <c r="A1181" s="808"/>
      <c r="B1181" s="803" t="s">
        <v>1001</v>
      </c>
      <c r="C1181" s="810" t="s">
        <v>1007</v>
      </c>
      <c r="D1181" s="807">
        <v>43891</v>
      </c>
      <c r="E1181" s="803" t="s">
        <v>1008</v>
      </c>
      <c r="F1181" s="803" t="s">
        <v>1009</v>
      </c>
      <c r="G1181" s="803"/>
      <c r="H1181" s="806" t="s">
        <v>152</v>
      </c>
      <c r="I1181" s="806"/>
      <c r="J1181" s="117" t="s">
        <v>153</v>
      </c>
      <c r="K1181" s="117" t="s">
        <v>3</v>
      </c>
      <c r="L1181" s="119">
        <v>815</v>
      </c>
    </row>
    <row r="1182" spans="1:12" s="101" customFormat="1" ht="81.75" customHeight="1">
      <c r="A1182" s="808"/>
      <c r="B1182" s="803"/>
      <c r="C1182" s="810"/>
      <c r="D1182" s="807"/>
      <c r="E1182" s="803"/>
      <c r="F1182" s="803"/>
      <c r="G1182" s="803"/>
      <c r="H1182" s="806" t="s">
        <v>154</v>
      </c>
      <c r="I1182" s="806"/>
      <c r="J1182" s="117" t="s">
        <v>153</v>
      </c>
      <c r="K1182" s="117" t="s">
        <v>3</v>
      </c>
      <c r="L1182" s="119">
        <v>426.39</v>
      </c>
    </row>
    <row r="1183" spans="1:12" s="101" customFormat="1" ht="24" customHeight="1">
      <c r="A1183" s="808"/>
      <c r="B1183" s="110" t="s">
        <v>77</v>
      </c>
      <c r="C1183" s="115" t="s">
        <v>79</v>
      </c>
      <c r="D1183" s="115" t="s">
        <v>155</v>
      </c>
      <c r="E1183" s="115" t="s">
        <v>156</v>
      </c>
      <c r="F1183" s="805"/>
      <c r="G1183" s="805"/>
      <c r="H1183" s="806" t="s">
        <v>157</v>
      </c>
      <c r="I1183" s="806"/>
      <c r="J1183" s="803" t="s">
        <v>153</v>
      </c>
      <c r="K1183" s="803" t="s">
        <v>153</v>
      </c>
      <c r="L1183" s="804">
        <v>0</v>
      </c>
    </row>
    <row r="1184" spans="1:12" s="101" customFormat="1" ht="24" customHeight="1">
      <c r="A1184" s="808"/>
      <c r="B1184" s="117" t="s">
        <v>193</v>
      </c>
      <c r="C1184" s="117" t="s">
        <v>1009</v>
      </c>
      <c r="D1184" s="118">
        <v>43896</v>
      </c>
      <c r="E1184" s="117" t="s">
        <v>1010</v>
      </c>
      <c r="F1184" s="805"/>
      <c r="G1184" s="805"/>
      <c r="H1184" s="806"/>
      <c r="I1184" s="806"/>
      <c r="J1184" s="803"/>
      <c r="K1184" s="803"/>
      <c r="L1184" s="804"/>
    </row>
    <row r="1185" spans="1:12" s="101" customFormat="1" ht="24" customHeight="1">
      <c r="A1185" s="808">
        <v>221</v>
      </c>
      <c r="B1185" s="110" t="s">
        <v>76</v>
      </c>
      <c r="C1185" s="115" t="s">
        <v>78</v>
      </c>
      <c r="D1185" s="115" t="s">
        <v>146</v>
      </c>
      <c r="E1185" s="115" t="s">
        <v>147</v>
      </c>
      <c r="F1185" s="809" t="s">
        <v>71</v>
      </c>
      <c r="G1185" s="809"/>
      <c r="H1185" s="805"/>
      <c r="I1185" s="805"/>
      <c r="J1185" s="805"/>
      <c r="K1185" s="805"/>
      <c r="L1185" s="805"/>
    </row>
    <row r="1186" spans="1:12" s="101" customFormat="1" ht="26.25" customHeight="1">
      <c r="A1186" s="808"/>
      <c r="B1186" s="803" t="s">
        <v>1011</v>
      </c>
      <c r="C1186" s="810" t="s">
        <v>1012</v>
      </c>
      <c r="D1186" s="807">
        <v>43783</v>
      </c>
      <c r="E1186" s="803" t="s">
        <v>471</v>
      </c>
      <c r="F1186" s="803" t="s">
        <v>472</v>
      </c>
      <c r="G1186" s="803"/>
      <c r="H1186" s="806" t="s">
        <v>152</v>
      </c>
      <c r="I1186" s="806"/>
      <c r="J1186" s="117" t="s">
        <v>153</v>
      </c>
      <c r="K1186" s="117" t="s">
        <v>3</v>
      </c>
      <c r="L1186" s="119">
        <v>247.83</v>
      </c>
    </row>
    <row r="1187" spans="1:12" s="101" customFormat="1" ht="354.75" customHeight="1">
      <c r="A1187" s="808"/>
      <c r="B1187" s="803"/>
      <c r="C1187" s="810"/>
      <c r="D1187" s="807"/>
      <c r="E1187" s="803"/>
      <c r="F1187" s="803"/>
      <c r="G1187" s="803"/>
      <c r="H1187" s="806" t="s">
        <v>154</v>
      </c>
      <c r="I1187" s="806"/>
      <c r="J1187" s="117" t="s">
        <v>153</v>
      </c>
      <c r="K1187" s="117" t="s">
        <v>3</v>
      </c>
      <c r="L1187" s="119">
        <v>325.97000000000003</v>
      </c>
    </row>
    <row r="1188" spans="1:12" s="101" customFormat="1" ht="24" customHeight="1">
      <c r="A1188" s="808"/>
      <c r="B1188" s="110" t="s">
        <v>77</v>
      </c>
      <c r="C1188" s="115" t="s">
        <v>79</v>
      </c>
      <c r="D1188" s="115" t="s">
        <v>155</v>
      </c>
      <c r="E1188" s="115" t="s">
        <v>156</v>
      </c>
      <c r="F1188" s="805"/>
      <c r="G1188" s="805"/>
      <c r="H1188" s="806" t="s">
        <v>157</v>
      </c>
      <c r="I1188" s="806"/>
      <c r="J1188" s="803" t="s">
        <v>153</v>
      </c>
      <c r="K1188" s="803" t="s">
        <v>3</v>
      </c>
      <c r="L1188" s="804">
        <v>318</v>
      </c>
    </row>
    <row r="1189" spans="1:12" s="101" customFormat="1" ht="34.5" customHeight="1">
      <c r="A1189" s="808"/>
      <c r="B1189" s="117" t="s">
        <v>1013</v>
      </c>
      <c r="C1189" s="117" t="s">
        <v>472</v>
      </c>
      <c r="D1189" s="118">
        <v>43784</v>
      </c>
      <c r="E1189" s="117" t="s">
        <v>1014</v>
      </c>
      <c r="F1189" s="805"/>
      <c r="G1189" s="805"/>
      <c r="H1189" s="806"/>
      <c r="I1189" s="806"/>
      <c r="J1189" s="803"/>
      <c r="K1189" s="803"/>
      <c r="L1189" s="804"/>
    </row>
    <row r="1190" spans="1:12" s="101" customFormat="1" ht="24" customHeight="1">
      <c r="A1190" s="808">
        <v>222</v>
      </c>
      <c r="B1190" s="110" t="s">
        <v>76</v>
      </c>
      <c r="C1190" s="115" t="s">
        <v>78</v>
      </c>
      <c r="D1190" s="115" t="s">
        <v>146</v>
      </c>
      <c r="E1190" s="115" t="s">
        <v>147</v>
      </c>
      <c r="F1190" s="809" t="s">
        <v>71</v>
      </c>
      <c r="G1190" s="809"/>
      <c r="H1190" s="805"/>
      <c r="I1190" s="805"/>
      <c r="J1190" s="805"/>
      <c r="K1190" s="805"/>
      <c r="L1190" s="805"/>
    </row>
    <row r="1191" spans="1:12" s="101" customFormat="1" ht="26.25" customHeight="1">
      <c r="A1191" s="808"/>
      <c r="B1191" s="803" t="s">
        <v>1015</v>
      </c>
      <c r="C1191" s="810" t="s">
        <v>1016</v>
      </c>
      <c r="D1191" s="807">
        <v>43746</v>
      </c>
      <c r="E1191" s="803" t="s">
        <v>1017</v>
      </c>
      <c r="F1191" s="803" t="s">
        <v>1018</v>
      </c>
      <c r="G1191" s="803"/>
      <c r="H1191" s="806" t="s">
        <v>152</v>
      </c>
      <c r="I1191" s="806"/>
      <c r="J1191" s="117" t="s">
        <v>153</v>
      </c>
      <c r="K1191" s="117" t="s">
        <v>3</v>
      </c>
      <c r="L1191" s="119">
        <v>342</v>
      </c>
    </row>
    <row r="1192" spans="1:12" s="101" customFormat="1" ht="333.75" customHeight="1">
      <c r="A1192" s="808"/>
      <c r="B1192" s="803"/>
      <c r="C1192" s="810"/>
      <c r="D1192" s="807"/>
      <c r="E1192" s="803"/>
      <c r="F1192" s="803"/>
      <c r="G1192" s="803"/>
      <c r="H1192" s="806" t="s">
        <v>154</v>
      </c>
      <c r="I1192" s="806"/>
      <c r="J1192" s="117" t="s">
        <v>153</v>
      </c>
      <c r="K1192" s="117" t="s">
        <v>3</v>
      </c>
      <c r="L1192" s="119">
        <v>146.55000000000001</v>
      </c>
    </row>
    <row r="1193" spans="1:12" s="101" customFormat="1" ht="24" customHeight="1">
      <c r="A1193" s="808"/>
      <c r="B1193" s="110" t="s">
        <v>77</v>
      </c>
      <c r="C1193" s="115" t="s">
        <v>79</v>
      </c>
      <c r="D1193" s="115" t="s">
        <v>155</v>
      </c>
      <c r="E1193" s="115" t="s">
        <v>156</v>
      </c>
      <c r="F1193" s="805"/>
      <c r="G1193" s="805"/>
      <c r="H1193" s="806" t="s">
        <v>157</v>
      </c>
      <c r="I1193" s="806"/>
      <c r="J1193" s="803" t="s">
        <v>153</v>
      </c>
      <c r="K1193" s="803" t="s">
        <v>3</v>
      </c>
      <c r="L1193" s="804">
        <v>21.04</v>
      </c>
    </row>
    <row r="1194" spans="1:12" s="101" customFormat="1" ht="24" customHeight="1">
      <c r="A1194" s="808"/>
      <c r="B1194" s="117" t="s">
        <v>773</v>
      </c>
      <c r="C1194" s="117" t="s">
        <v>1018</v>
      </c>
      <c r="D1194" s="118">
        <v>43765</v>
      </c>
      <c r="E1194" s="117" t="s">
        <v>1019</v>
      </c>
      <c r="F1194" s="805"/>
      <c r="G1194" s="805"/>
      <c r="H1194" s="806"/>
      <c r="I1194" s="806"/>
      <c r="J1194" s="803"/>
      <c r="K1194" s="803"/>
      <c r="L1194" s="804"/>
    </row>
    <row r="1195" spans="1:12" s="101" customFormat="1" ht="24" customHeight="1">
      <c r="A1195" s="808">
        <v>223</v>
      </c>
      <c r="B1195" s="110" t="s">
        <v>76</v>
      </c>
      <c r="C1195" s="115" t="s">
        <v>78</v>
      </c>
      <c r="D1195" s="115" t="s">
        <v>146</v>
      </c>
      <c r="E1195" s="115" t="s">
        <v>147</v>
      </c>
      <c r="F1195" s="809" t="s">
        <v>71</v>
      </c>
      <c r="G1195" s="809"/>
      <c r="H1195" s="805"/>
      <c r="I1195" s="805"/>
      <c r="J1195" s="805"/>
      <c r="K1195" s="805"/>
      <c r="L1195" s="805"/>
    </row>
    <row r="1196" spans="1:12" s="101" customFormat="1" ht="26.25" customHeight="1">
      <c r="A1196" s="808"/>
      <c r="B1196" s="803" t="s">
        <v>1015</v>
      </c>
      <c r="C1196" s="810" t="s">
        <v>1016</v>
      </c>
      <c r="D1196" s="807">
        <v>43746</v>
      </c>
      <c r="E1196" s="803" t="s">
        <v>1017</v>
      </c>
      <c r="F1196" s="803" t="s">
        <v>1020</v>
      </c>
      <c r="G1196" s="803"/>
      <c r="H1196" s="806" t="s">
        <v>152</v>
      </c>
      <c r="I1196" s="806"/>
      <c r="J1196" s="117" t="s">
        <v>153</v>
      </c>
      <c r="K1196" s="117" t="s">
        <v>3</v>
      </c>
      <c r="L1196" s="119">
        <v>424.26</v>
      </c>
    </row>
    <row r="1197" spans="1:12" s="101" customFormat="1" ht="333.75" customHeight="1">
      <c r="A1197" s="808"/>
      <c r="B1197" s="803"/>
      <c r="C1197" s="810"/>
      <c r="D1197" s="807"/>
      <c r="E1197" s="803"/>
      <c r="F1197" s="803"/>
      <c r="G1197" s="803"/>
      <c r="H1197" s="806" t="s">
        <v>154</v>
      </c>
      <c r="I1197" s="806"/>
      <c r="J1197" s="117" t="s">
        <v>153</v>
      </c>
      <c r="K1197" s="117" t="s">
        <v>3</v>
      </c>
      <c r="L1197" s="119">
        <v>1238.3800000000001</v>
      </c>
    </row>
    <row r="1198" spans="1:12" s="101" customFormat="1" ht="24" customHeight="1">
      <c r="A1198" s="808"/>
      <c r="B1198" s="110" t="s">
        <v>77</v>
      </c>
      <c r="C1198" s="115" t="s">
        <v>79</v>
      </c>
      <c r="D1198" s="115" t="s">
        <v>155</v>
      </c>
      <c r="E1198" s="115" t="s">
        <v>156</v>
      </c>
      <c r="F1198" s="805"/>
      <c r="G1198" s="805"/>
      <c r="H1198" s="806" t="s">
        <v>157</v>
      </c>
      <c r="I1198" s="806"/>
      <c r="J1198" s="803" t="s">
        <v>153</v>
      </c>
      <c r="K1198" s="803" t="s">
        <v>153</v>
      </c>
      <c r="L1198" s="804">
        <v>0</v>
      </c>
    </row>
    <row r="1199" spans="1:12" s="101" customFormat="1" ht="24" customHeight="1">
      <c r="A1199" s="808"/>
      <c r="B1199" s="117" t="s">
        <v>773</v>
      </c>
      <c r="C1199" s="117" t="s">
        <v>1020</v>
      </c>
      <c r="D1199" s="118">
        <v>43765</v>
      </c>
      <c r="E1199" s="117" t="s">
        <v>1019</v>
      </c>
      <c r="F1199" s="805"/>
      <c r="G1199" s="805"/>
      <c r="H1199" s="806"/>
      <c r="I1199" s="806"/>
      <c r="J1199" s="803"/>
      <c r="K1199" s="803"/>
      <c r="L1199" s="804"/>
    </row>
    <row r="1200" spans="1:12" s="101" customFormat="1" ht="24" customHeight="1">
      <c r="A1200" s="808">
        <v>224</v>
      </c>
      <c r="B1200" s="110" t="s">
        <v>76</v>
      </c>
      <c r="C1200" s="115" t="s">
        <v>78</v>
      </c>
      <c r="D1200" s="115" t="s">
        <v>146</v>
      </c>
      <c r="E1200" s="115" t="s">
        <v>147</v>
      </c>
      <c r="F1200" s="809" t="s">
        <v>71</v>
      </c>
      <c r="G1200" s="809"/>
      <c r="H1200" s="805"/>
      <c r="I1200" s="805"/>
      <c r="J1200" s="805"/>
      <c r="K1200" s="805"/>
      <c r="L1200" s="805"/>
    </row>
    <row r="1201" spans="1:12" s="101" customFormat="1" ht="26.25" customHeight="1">
      <c r="A1201" s="808"/>
      <c r="B1201" s="803" t="s">
        <v>1015</v>
      </c>
      <c r="C1201" s="810" t="s">
        <v>1016</v>
      </c>
      <c r="D1201" s="807">
        <v>43746</v>
      </c>
      <c r="E1201" s="803" t="s">
        <v>1017</v>
      </c>
      <c r="F1201" s="803" t="s">
        <v>1021</v>
      </c>
      <c r="G1201" s="803"/>
      <c r="H1201" s="806" t="s">
        <v>152</v>
      </c>
      <c r="I1201" s="806"/>
      <c r="J1201" s="117" t="s">
        <v>153</v>
      </c>
      <c r="K1201" s="117" t="s">
        <v>3</v>
      </c>
      <c r="L1201" s="119">
        <v>564</v>
      </c>
    </row>
    <row r="1202" spans="1:12" s="101" customFormat="1" ht="333.75" customHeight="1">
      <c r="A1202" s="808"/>
      <c r="B1202" s="803"/>
      <c r="C1202" s="810"/>
      <c r="D1202" s="807"/>
      <c r="E1202" s="803"/>
      <c r="F1202" s="803"/>
      <c r="G1202" s="803"/>
      <c r="H1202" s="806" t="s">
        <v>154</v>
      </c>
      <c r="I1202" s="806"/>
      <c r="J1202" s="117" t="s">
        <v>153</v>
      </c>
      <c r="K1202" s="117" t="s">
        <v>3</v>
      </c>
      <c r="L1202" s="119">
        <v>172.98</v>
      </c>
    </row>
    <row r="1203" spans="1:12" s="101" customFormat="1" ht="24" customHeight="1">
      <c r="A1203" s="808"/>
      <c r="B1203" s="110" t="s">
        <v>77</v>
      </c>
      <c r="C1203" s="115" t="s">
        <v>79</v>
      </c>
      <c r="D1203" s="115" t="s">
        <v>155</v>
      </c>
      <c r="E1203" s="115" t="s">
        <v>156</v>
      </c>
      <c r="F1203" s="805"/>
      <c r="G1203" s="805"/>
      <c r="H1203" s="806" t="s">
        <v>157</v>
      </c>
      <c r="I1203" s="806"/>
      <c r="J1203" s="803" t="s">
        <v>153</v>
      </c>
      <c r="K1203" s="803" t="s">
        <v>3</v>
      </c>
      <c r="L1203" s="804">
        <v>79</v>
      </c>
    </row>
    <row r="1204" spans="1:12" s="101" customFormat="1" ht="24" customHeight="1">
      <c r="A1204" s="808"/>
      <c r="B1204" s="117" t="s">
        <v>773</v>
      </c>
      <c r="C1204" s="117" t="s">
        <v>1021</v>
      </c>
      <c r="D1204" s="118">
        <v>43765</v>
      </c>
      <c r="E1204" s="117" t="s">
        <v>1019</v>
      </c>
      <c r="F1204" s="805"/>
      <c r="G1204" s="805"/>
      <c r="H1204" s="806"/>
      <c r="I1204" s="806"/>
      <c r="J1204" s="803"/>
      <c r="K1204" s="803"/>
      <c r="L1204" s="804"/>
    </row>
    <row r="1205" spans="1:12" s="101" customFormat="1" ht="24" customHeight="1">
      <c r="A1205" s="808">
        <v>225</v>
      </c>
      <c r="B1205" s="110" t="s">
        <v>76</v>
      </c>
      <c r="C1205" s="115" t="s">
        <v>78</v>
      </c>
      <c r="D1205" s="115" t="s">
        <v>146</v>
      </c>
      <c r="E1205" s="115" t="s">
        <v>147</v>
      </c>
      <c r="F1205" s="809" t="s">
        <v>71</v>
      </c>
      <c r="G1205" s="809"/>
      <c r="H1205" s="805"/>
      <c r="I1205" s="805"/>
      <c r="J1205" s="805"/>
      <c r="K1205" s="805"/>
      <c r="L1205" s="805"/>
    </row>
    <row r="1206" spans="1:12" s="101" customFormat="1" ht="26.25" customHeight="1">
      <c r="A1206" s="808"/>
      <c r="B1206" s="803" t="s">
        <v>1015</v>
      </c>
      <c r="C1206" s="810" t="s">
        <v>1016</v>
      </c>
      <c r="D1206" s="807">
        <v>43746</v>
      </c>
      <c r="E1206" s="803" t="s">
        <v>1017</v>
      </c>
      <c r="F1206" s="803" t="s">
        <v>1022</v>
      </c>
      <c r="G1206" s="803"/>
      <c r="H1206" s="806" t="s">
        <v>152</v>
      </c>
      <c r="I1206" s="806"/>
      <c r="J1206" s="117" t="s">
        <v>153</v>
      </c>
      <c r="K1206" s="117" t="s">
        <v>3</v>
      </c>
      <c r="L1206" s="119">
        <v>976.84</v>
      </c>
    </row>
    <row r="1207" spans="1:12" s="101" customFormat="1" ht="333.75" customHeight="1">
      <c r="A1207" s="808"/>
      <c r="B1207" s="803"/>
      <c r="C1207" s="810"/>
      <c r="D1207" s="807"/>
      <c r="E1207" s="803"/>
      <c r="F1207" s="803"/>
      <c r="G1207" s="803"/>
      <c r="H1207" s="806" t="s">
        <v>154</v>
      </c>
      <c r="I1207" s="806"/>
      <c r="J1207" s="117" t="s">
        <v>153</v>
      </c>
      <c r="K1207" s="117" t="s">
        <v>153</v>
      </c>
      <c r="L1207" s="119">
        <v>0</v>
      </c>
    </row>
    <row r="1208" spans="1:12" s="101" customFormat="1" ht="24" customHeight="1">
      <c r="A1208" s="808"/>
      <c r="B1208" s="110" t="s">
        <v>77</v>
      </c>
      <c r="C1208" s="115" t="s">
        <v>79</v>
      </c>
      <c r="D1208" s="115" t="s">
        <v>155</v>
      </c>
      <c r="E1208" s="115" t="s">
        <v>156</v>
      </c>
      <c r="F1208" s="805"/>
      <c r="G1208" s="805"/>
      <c r="H1208" s="806" t="s">
        <v>157</v>
      </c>
      <c r="I1208" s="806"/>
      <c r="J1208" s="803" t="s">
        <v>153</v>
      </c>
      <c r="K1208" s="803" t="s">
        <v>3</v>
      </c>
      <c r="L1208" s="804">
        <v>600</v>
      </c>
    </row>
    <row r="1209" spans="1:12" s="101" customFormat="1" ht="24" customHeight="1">
      <c r="A1209" s="808"/>
      <c r="B1209" s="117" t="s">
        <v>773</v>
      </c>
      <c r="C1209" s="117" t="s">
        <v>1022</v>
      </c>
      <c r="D1209" s="118">
        <v>43765</v>
      </c>
      <c r="E1209" s="117" t="s">
        <v>1019</v>
      </c>
      <c r="F1209" s="805"/>
      <c r="G1209" s="805"/>
      <c r="H1209" s="806"/>
      <c r="I1209" s="806"/>
      <c r="J1209" s="803"/>
      <c r="K1209" s="803"/>
      <c r="L1209" s="804"/>
    </row>
    <row r="1210" spans="1:12" s="101" customFormat="1" ht="24" customHeight="1">
      <c r="A1210" s="808">
        <v>226</v>
      </c>
      <c r="B1210" s="110" t="s">
        <v>76</v>
      </c>
      <c r="C1210" s="115" t="s">
        <v>78</v>
      </c>
      <c r="D1210" s="115" t="s">
        <v>146</v>
      </c>
      <c r="E1210" s="115" t="s">
        <v>147</v>
      </c>
      <c r="F1210" s="809" t="s">
        <v>71</v>
      </c>
      <c r="G1210" s="809"/>
      <c r="H1210" s="805"/>
      <c r="I1210" s="805"/>
      <c r="J1210" s="805"/>
      <c r="K1210" s="805"/>
      <c r="L1210" s="805"/>
    </row>
    <row r="1211" spans="1:12" s="101" customFormat="1" ht="26.25" customHeight="1">
      <c r="A1211" s="808"/>
      <c r="B1211" s="803" t="s">
        <v>1015</v>
      </c>
      <c r="C1211" s="810" t="s">
        <v>1023</v>
      </c>
      <c r="D1211" s="807">
        <v>43767</v>
      </c>
      <c r="E1211" s="803" t="s">
        <v>422</v>
      </c>
      <c r="F1211" s="803" t="s">
        <v>1024</v>
      </c>
      <c r="G1211" s="803"/>
      <c r="H1211" s="806" t="s">
        <v>152</v>
      </c>
      <c r="I1211" s="806"/>
      <c r="J1211" s="117" t="s">
        <v>153</v>
      </c>
      <c r="K1211" s="117" t="s">
        <v>3</v>
      </c>
      <c r="L1211" s="119">
        <v>672</v>
      </c>
    </row>
    <row r="1212" spans="1:12" s="101" customFormat="1" ht="92.25" customHeight="1">
      <c r="A1212" s="808"/>
      <c r="B1212" s="803"/>
      <c r="C1212" s="810"/>
      <c r="D1212" s="807"/>
      <c r="E1212" s="803"/>
      <c r="F1212" s="803"/>
      <c r="G1212" s="803"/>
      <c r="H1212" s="806" t="s">
        <v>154</v>
      </c>
      <c r="I1212" s="806"/>
      <c r="J1212" s="117" t="s">
        <v>153</v>
      </c>
      <c r="K1212" s="117" t="s">
        <v>3</v>
      </c>
      <c r="L1212" s="119">
        <v>161</v>
      </c>
    </row>
    <row r="1213" spans="1:12" s="101" customFormat="1" ht="24" customHeight="1">
      <c r="A1213" s="808"/>
      <c r="B1213" s="110" t="s">
        <v>77</v>
      </c>
      <c r="C1213" s="115" t="s">
        <v>79</v>
      </c>
      <c r="D1213" s="115" t="s">
        <v>155</v>
      </c>
      <c r="E1213" s="115" t="s">
        <v>156</v>
      </c>
      <c r="F1213" s="805"/>
      <c r="G1213" s="805"/>
      <c r="H1213" s="806" t="s">
        <v>157</v>
      </c>
      <c r="I1213" s="806"/>
      <c r="J1213" s="803" t="s">
        <v>153</v>
      </c>
      <c r="K1213" s="803" t="s">
        <v>3</v>
      </c>
      <c r="L1213" s="804">
        <v>100</v>
      </c>
    </row>
    <row r="1214" spans="1:12" s="101" customFormat="1" ht="24" customHeight="1">
      <c r="A1214" s="808"/>
      <c r="B1214" s="117" t="s">
        <v>773</v>
      </c>
      <c r="C1214" s="117" t="s">
        <v>1024</v>
      </c>
      <c r="D1214" s="118">
        <v>43769</v>
      </c>
      <c r="E1214" s="117" t="s">
        <v>1025</v>
      </c>
      <c r="F1214" s="805"/>
      <c r="G1214" s="805"/>
      <c r="H1214" s="806"/>
      <c r="I1214" s="806"/>
      <c r="J1214" s="803"/>
      <c r="K1214" s="803"/>
      <c r="L1214" s="804"/>
    </row>
    <row r="1215" spans="1:12" s="101" customFormat="1" ht="24" customHeight="1">
      <c r="A1215" s="808">
        <v>227</v>
      </c>
      <c r="B1215" s="110" t="s">
        <v>76</v>
      </c>
      <c r="C1215" s="115" t="s">
        <v>78</v>
      </c>
      <c r="D1215" s="115" t="s">
        <v>146</v>
      </c>
      <c r="E1215" s="115" t="s">
        <v>147</v>
      </c>
      <c r="F1215" s="809" t="s">
        <v>71</v>
      </c>
      <c r="G1215" s="809"/>
      <c r="H1215" s="805"/>
      <c r="I1215" s="805"/>
      <c r="J1215" s="805"/>
      <c r="K1215" s="805"/>
      <c r="L1215" s="805"/>
    </row>
    <row r="1216" spans="1:12" s="101" customFormat="1" ht="26.25" customHeight="1">
      <c r="A1216" s="808"/>
      <c r="B1216" s="803" t="s">
        <v>1026</v>
      </c>
      <c r="C1216" s="810" t="s">
        <v>1027</v>
      </c>
      <c r="D1216" s="807">
        <v>43739</v>
      </c>
      <c r="E1216" s="803" t="s">
        <v>258</v>
      </c>
      <c r="F1216" s="803" t="s">
        <v>1028</v>
      </c>
      <c r="G1216" s="803"/>
      <c r="H1216" s="806" t="s">
        <v>152</v>
      </c>
      <c r="I1216" s="806"/>
      <c r="J1216" s="117" t="s">
        <v>153</v>
      </c>
      <c r="K1216" s="117" t="s">
        <v>3</v>
      </c>
      <c r="L1216" s="119">
        <v>340</v>
      </c>
    </row>
    <row r="1217" spans="1:12" s="101" customFormat="1" ht="218.25" customHeight="1">
      <c r="A1217" s="808"/>
      <c r="B1217" s="803"/>
      <c r="C1217" s="810"/>
      <c r="D1217" s="807"/>
      <c r="E1217" s="803"/>
      <c r="F1217" s="803"/>
      <c r="G1217" s="803"/>
      <c r="H1217" s="806" t="s">
        <v>154</v>
      </c>
      <c r="I1217" s="806"/>
      <c r="J1217" s="117" t="s">
        <v>153</v>
      </c>
      <c r="K1217" s="117" t="s">
        <v>153</v>
      </c>
      <c r="L1217" s="119">
        <v>0</v>
      </c>
    </row>
    <row r="1218" spans="1:12" s="101" customFormat="1" ht="24" customHeight="1">
      <c r="A1218" s="808"/>
      <c r="B1218" s="110" t="s">
        <v>77</v>
      </c>
      <c r="C1218" s="115" t="s">
        <v>79</v>
      </c>
      <c r="D1218" s="115" t="s">
        <v>155</v>
      </c>
      <c r="E1218" s="115" t="s">
        <v>156</v>
      </c>
      <c r="F1218" s="805"/>
      <c r="G1218" s="805"/>
      <c r="H1218" s="806" t="s">
        <v>157</v>
      </c>
      <c r="I1218" s="806"/>
      <c r="J1218" s="803" t="s">
        <v>153</v>
      </c>
      <c r="K1218" s="803" t="s">
        <v>3</v>
      </c>
      <c r="L1218" s="804">
        <v>150</v>
      </c>
    </row>
    <row r="1219" spans="1:12" s="101" customFormat="1" ht="24" customHeight="1">
      <c r="A1219" s="808"/>
      <c r="B1219" s="117" t="s">
        <v>254</v>
      </c>
      <c r="C1219" s="117" t="s">
        <v>1028</v>
      </c>
      <c r="D1219" s="118">
        <v>43740</v>
      </c>
      <c r="E1219" s="117" t="s">
        <v>1029</v>
      </c>
      <c r="F1219" s="805"/>
      <c r="G1219" s="805"/>
      <c r="H1219" s="806"/>
      <c r="I1219" s="806"/>
      <c r="J1219" s="803"/>
      <c r="K1219" s="803"/>
      <c r="L1219" s="804"/>
    </row>
    <row r="1220" spans="1:12" s="101" customFormat="1" ht="24" customHeight="1">
      <c r="A1220" s="808">
        <v>228</v>
      </c>
      <c r="B1220" s="110" t="s">
        <v>76</v>
      </c>
      <c r="C1220" s="115" t="s">
        <v>78</v>
      </c>
      <c r="D1220" s="115" t="s">
        <v>146</v>
      </c>
      <c r="E1220" s="115" t="s">
        <v>147</v>
      </c>
      <c r="F1220" s="809" t="s">
        <v>71</v>
      </c>
      <c r="G1220" s="809"/>
      <c r="H1220" s="805"/>
      <c r="I1220" s="805"/>
      <c r="J1220" s="805"/>
      <c r="K1220" s="805"/>
      <c r="L1220" s="805"/>
    </row>
    <row r="1221" spans="1:12" s="101" customFormat="1" ht="26.25" customHeight="1">
      <c r="A1221" s="808"/>
      <c r="B1221" s="803" t="s">
        <v>1026</v>
      </c>
      <c r="C1221" s="810" t="s">
        <v>1030</v>
      </c>
      <c r="D1221" s="807">
        <v>43744</v>
      </c>
      <c r="E1221" s="803" t="s">
        <v>1031</v>
      </c>
      <c r="F1221" s="803" t="s">
        <v>1032</v>
      </c>
      <c r="G1221" s="803"/>
      <c r="H1221" s="806" t="s">
        <v>152</v>
      </c>
      <c r="I1221" s="806"/>
      <c r="J1221" s="117" t="s">
        <v>153</v>
      </c>
      <c r="K1221" s="117" t="s">
        <v>3</v>
      </c>
      <c r="L1221" s="119">
        <v>306</v>
      </c>
    </row>
    <row r="1222" spans="1:12" s="101" customFormat="1" ht="92.25" customHeight="1">
      <c r="A1222" s="808"/>
      <c r="B1222" s="803"/>
      <c r="C1222" s="810"/>
      <c r="D1222" s="807"/>
      <c r="E1222" s="803"/>
      <c r="F1222" s="803"/>
      <c r="G1222" s="803"/>
      <c r="H1222" s="806" t="s">
        <v>154</v>
      </c>
      <c r="I1222" s="806"/>
      <c r="J1222" s="117" t="s">
        <v>153</v>
      </c>
      <c r="K1222" s="117" t="s">
        <v>3</v>
      </c>
      <c r="L1222" s="119">
        <v>1051.5999999999999</v>
      </c>
    </row>
    <row r="1223" spans="1:12" s="101" customFormat="1" ht="24" customHeight="1">
      <c r="A1223" s="808"/>
      <c r="B1223" s="110" t="s">
        <v>77</v>
      </c>
      <c r="C1223" s="115" t="s">
        <v>79</v>
      </c>
      <c r="D1223" s="115" t="s">
        <v>155</v>
      </c>
      <c r="E1223" s="115" t="s">
        <v>156</v>
      </c>
      <c r="F1223" s="805"/>
      <c r="G1223" s="805"/>
      <c r="H1223" s="806" t="s">
        <v>157</v>
      </c>
      <c r="I1223" s="806"/>
      <c r="J1223" s="803" t="s">
        <v>153</v>
      </c>
      <c r="K1223" s="803" t="s">
        <v>153</v>
      </c>
      <c r="L1223" s="804">
        <v>0</v>
      </c>
    </row>
    <row r="1224" spans="1:12" s="101" customFormat="1" ht="24" customHeight="1">
      <c r="A1224" s="808"/>
      <c r="B1224" s="117" t="s">
        <v>254</v>
      </c>
      <c r="C1224" s="117" t="s">
        <v>1032</v>
      </c>
      <c r="D1224" s="118">
        <v>43746</v>
      </c>
      <c r="E1224" s="117" t="s">
        <v>1033</v>
      </c>
      <c r="F1224" s="805"/>
      <c r="G1224" s="805"/>
      <c r="H1224" s="806"/>
      <c r="I1224" s="806"/>
      <c r="J1224" s="803"/>
      <c r="K1224" s="803"/>
      <c r="L1224" s="804"/>
    </row>
    <row r="1225" spans="1:12" s="101" customFormat="1" ht="24" customHeight="1">
      <c r="A1225" s="808">
        <v>229</v>
      </c>
      <c r="B1225" s="110" t="s">
        <v>76</v>
      </c>
      <c r="C1225" s="115" t="s">
        <v>78</v>
      </c>
      <c r="D1225" s="115" t="s">
        <v>146</v>
      </c>
      <c r="E1225" s="115" t="s">
        <v>147</v>
      </c>
      <c r="F1225" s="809" t="s">
        <v>71</v>
      </c>
      <c r="G1225" s="809"/>
      <c r="H1225" s="805"/>
      <c r="I1225" s="805"/>
      <c r="J1225" s="805"/>
      <c r="K1225" s="805"/>
      <c r="L1225" s="805"/>
    </row>
    <row r="1226" spans="1:12" s="101" customFormat="1" ht="26.25" customHeight="1">
      <c r="A1226" s="808"/>
      <c r="B1226" s="803" t="s">
        <v>1026</v>
      </c>
      <c r="C1226" s="810" t="s">
        <v>1034</v>
      </c>
      <c r="D1226" s="807">
        <v>43784</v>
      </c>
      <c r="E1226" s="803" t="s">
        <v>491</v>
      </c>
      <c r="F1226" s="803" t="s">
        <v>1035</v>
      </c>
      <c r="G1226" s="803"/>
      <c r="H1226" s="806" t="s">
        <v>152</v>
      </c>
      <c r="I1226" s="806"/>
      <c r="J1226" s="117" t="s">
        <v>153</v>
      </c>
      <c r="K1226" s="117" t="s">
        <v>3</v>
      </c>
      <c r="L1226" s="119">
        <v>259</v>
      </c>
    </row>
    <row r="1227" spans="1:12" s="101" customFormat="1" ht="134.25" customHeight="1">
      <c r="A1227" s="808"/>
      <c r="B1227" s="803"/>
      <c r="C1227" s="810"/>
      <c r="D1227" s="807"/>
      <c r="E1227" s="803"/>
      <c r="F1227" s="803"/>
      <c r="G1227" s="803"/>
      <c r="H1227" s="806" t="s">
        <v>154</v>
      </c>
      <c r="I1227" s="806"/>
      <c r="J1227" s="117" t="s">
        <v>153</v>
      </c>
      <c r="K1227" s="117" t="s">
        <v>3</v>
      </c>
      <c r="L1227" s="119">
        <v>326.60000000000002</v>
      </c>
    </row>
    <row r="1228" spans="1:12" s="101" customFormat="1" ht="24" customHeight="1">
      <c r="A1228" s="808"/>
      <c r="B1228" s="110" t="s">
        <v>77</v>
      </c>
      <c r="C1228" s="115" t="s">
        <v>79</v>
      </c>
      <c r="D1228" s="115" t="s">
        <v>155</v>
      </c>
      <c r="E1228" s="115" t="s">
        <v>156</v>
      </c>
      <c r="F1228" s="805"/>
      <c r="G1228" s="805"/>
      <c r="H1228" s="806" t="s">
        <v>157</v>
      </c>
      <c r="I1228" s="806"/>
      <c r="J1228" s="803" t="s">
        <v>153</v>
      </c>
      <c r="K1228" s="803" t="s">
        <v>153</v>
      </c>
      <c r="L1228" s="804">
        <v>0</v>
      </c>
    </row>
    <row r="1229" spans="1:12" s="101" customFormat="1" ht="24" customHeight="1">
      <c r="A1229" s="808"/>
      <c r="B1229" s="117" t="s">
        <v>254</v>
      </c>
      <c r="C1229" s="117" t="s">
        <v>1035</v>
      </c>
      <c r="D1229" s="118">
        <v>43786</v>
      </c>
      <c r="E1229" s="117" t="s">
        <v>1036</v>
      </c>
      <c r="F1229" s="805"/>
      <c r="G1229" s="805"/>
      <c r="H1229" s="806"/>
      <c r="I1229" s="806"/>
      <c r="J1229" s="803"/>
      <c r="K1229" s="803"/>
      <c r="L1229" s="804"/>
    </row>
    <row r="1230" spans="1:12" s="101" customFormat="1" ht="24" customHeight="1">
      <c r="A1230" s="808">
        <v>230</v>
      </c>
      <c r="B1230" s="110" t="s">
        <v>76</v>
      </c>
      <c r="C1230" s="115" t="s">
        <v>78</v>
      </c>
      <c r="D1230" s="115" t="s">
        <v>146</v>
      </c>
      <c r="E1230" s="115" t="s">
        <v>147</v>
      </c>
      <c r="F1230" s="809" t="s">
        <v>71</v>
      </c>
      <c r="G1230" s="809"/>
      <c r="H1230" s="805"/>
      <c r="I1230" s="805"/>
      <c r="J1230" s="805"/>
      <c r="K1230" s="805"/>
      <c r="L1230" s="805"/>
    </row>
    <row r="1231" spans="1:12" s="101" customFormat="1" ht="26.25" customHeight="1">
      <c r="A1231" s="808"/>
      <c r="B1231" s="803" t="s">
        <v>1026</v>
      </c>
      <c r="C1231" s="810" t="s">
        <v>1037</v>
      </c>
      <c r="D1231" s="807">
        <v>43803</v>
      </c>
      <c r="E1231" s="803" t="s">
        <v>1038</v>
      </c>
      <c r="F1231" s="803" t="s">
        <v>1039</v>
      </c>
      <c r="G1231" s="803"/>
      <c r="H1231" s="806" t="s">
        <v>152</v>
      </c>
      <c r="I1231" s="806"/>
      <c r="J1231" s="117" t="s">
        <v>153</v>
      </c>
      <c r="K1231" s="117" t="s">
        <v>153</v>
      </c>
      <c r="L1231" s="119">
        <v>0</v>
      </c>
    </row>
    <row r="1232" spans="1:12" s="101" customFormat="1" ht="81.75" customHeight="1">
      <c r="A1232" s="808"/>
      <c r="B1232" s="803"/>
      <c r="C1232" s="810"/>
      <c r="D1232" s="807"/>
      <c r="E1232" s="803"/>
      <c r="F1232" s="803"/>
      <c r="G1232" s="803"/>
      <c r="H1232" s="806" t="s">
        <v>154</v>
      </c>
      <c r="I1232" s="806"/>
      <c r="J1232" s="117" t="s">
        <v>153</v>
      </c>
      <c r="K1232" s="117" t="s">
        <v>3</v>
      </c>
      <c r="L1232" s="119">
        <v>266.60000000000002</v>
      </c>
    </row>
    <row r="1233" spans="1:12" s="101" customFormat="1" ht="24" customHeight="1">
      <c r="A1233" s="808"/>
      <c r="B1233" s="110" t="s">
        <v>77</v>
      </c>
      <c r="C1233" s="115" t="s">
        <v>79</v>
      </c>
      <c r="D1233" s="115" t="s">
        <v>155</v>
      </c>
      <c r="E1233" s="115" t="s">
        <v>156</v>
      </c>
      <c r="F1233" s="805"/>
      <c r="G1233" s="805"/>
      <c r="H1233" s="806" t="s">
        <v>157</v>
      </c>
      <c r="I1233" s="806"/>
      <c r="J1233" s="803" t="s">
        <v>153</v>
      </c>
      <c r="K1233" s="803" t="s">
        <v>3</v>
      </c>
      <c r="L1233" s="804">
        <v>19</v>
      </c>
    </row>
    <row r="1234" spans="1:12" s="101" customFormat="1" ht="24" customHeight="1">
      <c r="A1234" s="808"/>
      <c r="B1234" s="117" t="s">
        <v>254</v>
      </c>
      <c r="C1234" s="117" t="s">
        <v>1039</v>
      </c>
      <c r="D1234" s="118">
        <v>43803</v>
      </c>
      <c r="E1234" s="117" t="s">
        <v>1040</v>
      </c>
      <c r="F1234" s="805"/>
      <c r="G1234" s="805"/>
      <c r="H1234" s="806"/>
      <c r="I1234" s="806"/>
      <c r="J1234" s="803"/>
      <c r="K1234" s="803"/>
      <c r="L1234" s="804"/>
    </row>
    <row r="1235" spans="1:12" s="101" customFormat="1" ht="24" customHeight="1">
      <c r="A1235" s="808">
        <v>231</v>
      </c>
      <c r="B1235" s="110" t="s">
        <v>76</v>
      </c>
      <c r="C1235" s="115" t="s">
        <v>78</v>
      </c>
      <c r="D1235" s="115" t="s">
        <v>146</v>
      </c>
      <c r="E1235" s="115" t="s">
        <v>147</v>
      </c>
      <c r="F1235" s="809" t="s">
        <v>71</v>
      </c>
      <c r="G1235" s="809"/>
      <c r="H1235" s="805"/>
      <c r="I1235" s="805"/>
      <c r="J1235" s="805"/>
      <c r="K1235" s="805"/>
      <c r="L1235" s="805"/>
    </row>
    <row r="1236" spans="1:12" s="101" customFormat="1" ht="26.25" customHeight="1">
      <c r="A1236" s="808"/>
      <c r="B1236" s="803" t="s">
        <v>1041</v>
      </c>
      <c r="C1236" s="810" t="s">
        <v>1042</v>
      </c>
      <c r="D1236" s="807">
        <v>43757</v>
      </c>
      <c r="E1236" s="803" t="s">
        <v>205</v>
      </c>
      <c r="F1236" s="803" t="s">
        <v>329</v>
      </c>
      <c r="G1236" s="803"/>
      <c r="H1236" s="806" t="s">
        <v>152</v>
      </c>
      <c r="I1236" s="806"/>
      <c r="J1236" s="117" t="s">
        <v>153</v>
      </c>
      <c r="K1236" s="117" t="s">
        <v>153</v>
      </c>
      <c r="L1236" s="119">
        <v>0</v>
      </c>
    </row>
    <row r="1237" spans="1:12" s="101" customFormat="1" ht="302.25" customHeight="1">
      <c r="A1237" s="808"/>
      <c r="B1237" s="803"/>
      <c r="C1237" s="810"/>
      <c r="D1237" s="807"/>
      <c r="E1237" s="803"/>
      <c r="F1237" s="803"/>
      <c r="G1237" s="803"/>
      <c r="H1237" s="806" t="s">
        <v>154</v>
      </c>
      <c r="I1237" s="806"/>
      <c r="J1237" s="117" t="s">
        <v>153</v>
      </c>
      <c r="K1237" s="117" t="s">
        <v>153</v>
      </c>
      <c r="L1237" s="119">
        <v>0</v>
      </c>
    </row>
    <row r="1238" spans="1:12" s="101" customFormat="1" ht="24" customHeight="1">
      <c r="A1238" s="808"/>
      <c r="B1238" s="110" t="s">
        <v>77</v>
      </c>
      <c r="C1238" s="115" t="s">
        <v>79</v>
      </c>
      <c r="D1238" s="115" t="s">
        <v>155</v>
      </c>
      <c r="E1238" s="115" t="s">
        <v>156</v>
      </c>
      <c r="F1238" s="805"/>
      <c r="G1238" s="805"/>
      <c r="H1238" s="806" t="s">
        <v>157</v>
      </c>
      <c r="I1238" s="806"/>
      <c r="J1238" s="803" t="s">
        <v>153</v>
      </c>
      <c r="K1238" s="803" t="s">
        <v>3</v>
      </c>
      <c r="L1238" s="804">
        <v>485</v>
      </c>
    </row>
    <row r="1239" spans="1:12" s="101" customFormat="1" ht="24" customHeight="1">
      <c r="A1239" s="808"/>
      <c r="B1239" s="117" t="s">
        <v>193</v>
      </c>
      <c r="C1239" s="117" t="s">
        <v>329</v>
      </c>
      <c r="D1239" s="118">
        <v>43762</v>
      </c>
      <c r="E1239" s="117" t="s">
        <v>1043</v>
      </c>
      <c r="F1239" s="805"/>
      <c r="G1239" s="805"/>
      <c r="H1239" s="806"/>
      <c r="I1239" s="806"/>
      <c r="J1239" s="803"/>
      <c r="K1239" s="803"/>
      <c r="L1239" s="804"/>
    </row>
    <row r="1240" spans="1:12" s="101" customFormat="1" ht="24" customHeight="1">
      <c r="A1240" s="808">
        <v>232</v>
      </c>
      <c r="B1240" s="110" t="s">
        <v>76</v>
      </c>
      <c r="C1240" s="115" t="s">
        <v>78</v>
      </c>
      <c r="D1240" s="115" t="s">
        <v>146</v>
      </c>
      <c r="E1240" s="115" t="s">
        <v>147</v>
      </c>
      <c r="F1240" s="809" t="s">
        <v>71</v>
      </c>
      <c r="G1240" s="809"/>
      <c r="H1240" s="805"/>
      <c r="I1240" s="805"/>
      <c r="J1240" s="805"/>
      <c r="K1240" s="805"/>
      <c r="L1240" s="805"/>
    </row>
    <row r="1241" spans="1:12" s="101" customFormat="1" ht="26.25" customHeight="1">
      <c r="A1241" s="808"/>
      <c r="B1241" s="803" t="s">
        <v>1041</v>
      </c>
      <c r="C1241" s="803" t="s">
        <v>1044</v>
      </c>
      <c r="D1241" s="807">
        <v>43862</v>
      </c>
      <c r="E1241" s="803" t="s">
        <v>516</v>
      </c>
      <c r="F1241" s="803" t="s">
        <v>334</v>
      </c>
      <c r="G1241" s="803"/>
      <c r="H1241" s="806" t="s">
        <v>152</v>
      </c>
      <c r="I1241" s="806"/>
      <c r="J1241" s="117" t="s">
        <v>3</v>
      </c>
      <c r="K1241" s="117" t="s">
        <v>153</v>
      </c>
      <c r="L1241" s="119">
        <v>986</v>
      </c>
    </row>
    <row r="1242" spans="1:12" s="101" customFormat="1" ht="92.25" customHeight="1">
      <c r="A1242" s="808"/>
      <c r="B1242" s="803"/>
      <c r="C1242" s="803"/>
      <c r="D1242" s="807"/>
      <c r="E1242" s="803"/>
      <c r="F1242" s="803"/>
      <c r="G1242" s="803"/>
      <c r="H1242" s="806" t="s">
        <v>154</v>
      </c>
      <c r="I1242" s="806"/>
      <c r="J1242" s="117" t="s">
        <v>3</v>
      </c>
      <c r="K1242" s="117" t="s">
        <v>153</v>
      </c>
      <c r="L1242" s="119">
        <v>462.8</v>
      </c>
    </row>
    <row r="1243" spans="1:12" s="101" customFormat="1" ht="24" customHeight="1">
      <c r="A1243" s="808"/>
      <c r="B1243" s="110" t="s">
        <v>77</v>
      </c>
      <c r="C1243" s="115" t="s">
        <v>79</v>
      </c>
      <c r="D1243" s="115" t="s">
        <v>155</v>
      </c>
      <c r="E1243" s="115" t="s">
        <v>156</v>
      </c>
      <c r="F1243" s="805"/>
      <c r="G1243" s="805"/>
      <c r="H1243" s="806" t="s">
        <v>157</v>
      </c>
      <c r="I1243" s="806"/>
      <c r="J1243" s="803" t="s">
        <v>3</v>
      </c>
      <c r="K1243" s="803" t="s">
        <v>3</v>
      </c>
      <c r="L1243" s="804">
        <v>977</v>
      </c>
    </row>
    <row r="1244" spans="1:12" s="101" customFormat="1" ht="24" customHeight="1">
      <c r="A1244" s="808"/>
      <c r="B1244" s="117" t="s">
        <v>193</v>
      </c>
      <c r="C1244" s="117" t="s">
        <v>334</v>
      </c>
      <c r="D1244" s="118">
        <v>43867</v>
      </c>
      <c r="E1244" s="117" t="s">
        <v>1045</v>
      </c>
      <c r="F1244" s="805"/>
      <c r="G1244" s="805"/>
      <c r="H1244" s="806"/>
      <c r="I1244" s="806"/>
      <c r="J1244" s="803"/>
      <c r="K1244" s="803"/>
      <c r="L1244" s="804"/>
    </row>
    <row r="1245" spans="1:12" s="101" customFormat="1" ht="24" customHeight="1">
      <c r="A1245" s="808">
        <v>233</v>
      </c>
      <c r="B1245" s="110" t="s">
        <v>76</v>
      </c>
      <c r="C1245" s="115" t="s">
        <v>78</v>
      </c>
      <c r="D1245" s="115" t="s">
        <v>146</v>
      </c>
      <c r="E1245" s="115" t="s">
        <v>147</v>
      </c>
      <c r="F1245" s="809" t="s">
        <v>71</v>
      </c>
      <c r="G1245" s="809"/>
      <c r="H1245" s="805"/>
      <c r="I1245" s="805"/>
      <c r="J1245" s="805"/>
      <c r="K1245" s="805"/>
      <c r="L1245" s="805"/>
    </row>
    <row r="1246" spans="1:12" s="101" customFormat="1" ht="26.25" customHeight="1">
      <c r="A1246" s="808"/>
      <c r="B1246" s="803" t="s">
        <v>1046</v>
      </c>
      <c r="C1246" s="810" t="s">
        <v>1047</v>
      </c>
      <c r="D1246" s="807">
        <v>43786</v>
      </c>
      <c r="E1246" s="803" t="s">
        <v>1003</v>
      </c>
      <c r="F1246" s="803" t="s">
        <v>1048</v>
      </c>
      <c r="G1246" s="803"/>
      <c r="H1246" s="806" t="s">
        <v>152</v>
      </c>
      <c r="I1246" s="806"/>
      <c r="J1246" s="117" t="s">
        <v>153</v>
      </c>
      <c r="K1246" s="117" t="s">
        <v>3</v>
      </c>
      <c r="L1246" s="119">
        <v>1063.3</v>
      </c>
    </row>
    <row r="1247" spans="1:12" s="101" customFormat="1" ht="207.75" customHeight="1">
      <c r="A1247" s="808"/>
      <c r="B1247" s="803"/>
      <c r="C1247" s="810"/>
      <c r="D1247" s="807"/>
      <c r="E1247" s="803"/>
      <c r="F1247" s="803"/>
      <c r="G1247" s="803"/>
      <c r="H1247" s="806" t="s">
        <v>154</v>
      </c>
      <c r="I1247" s="806"/>
      <c r="J1247" s="117" t="s">
        <v>153</v>
      </c>
      <c r="K1247" s="117" t="s">
        <v>3</v>
      </c>
      <c r="L1247" s="119">
        <v>934.38</v>
      </c>
    </row>
    <row r="1248" spans="1:12" s="101" customFormat="1" ht="24" customHeight="1">
      <c r="A1248" s="808"/>
      <c r="B1248" s="110" t="s">
        <v>77</v>
      </c>
      <c r="C1248" s="115" t="s">
        <v>79</v>
      </c>
      <c r="D1248" s="115" t="s">
        <v>155</v>
      </c>
      <c r="E1248" s="115" t="s">
        <v>156</v>
      </c>
      <c r="F1248" s="805"/>
      <c r="G1248" s="805"/>
      <c r="H1248" s="806" t="s">
        <v>157</v>
      </c>
      <c r="I1248" s="806"/>
      <c r="J1248" s="803" t="s">
        <v>153</v>
      </c>
      <c r="K1248" s="803" t="s">
        <v>3</v>
      </c>
      <c r="L1248" s="804">
        <v>200</v>
      </c>
    </row>
    <row r="1249" spans="1:12" s="101" customFormat="1" ht="34.5" customHeight="1">
      <c r="A1249" s="808"/>
      <c r="B1249" s="117" t="s">
        <v>303</v>
      </c>
      <c r="C1249" s="117" t="s">
        <v>1048</v>
      </c>
      <c r="D1249" s="118">
        <v>43792</v>
      </c>
      <c r="E1249" s="117" t="s">
        <v>1049</v>
      </c>
      <c r="F1249" s="805"/>
      <c r="G1249" s="805"/>
      <c r="H1249" s="806"/>
      <c r="I1249" s="806"/>
      <c r="J1249" s="803"/>
      <c r="K1249" s="803"/>
      <c r="L1249" s="804"/>
    </row>
    <row r="1250" spans="1:12" s="101" customFormat="1" ht="24" customHeight="1">
      <c r="A1250" s="808">
        <v>234</v>
      </c>
      <c r="B1250" s="110" t="s">
        <v>76</v>
      </c>
      <c r="C1250" s="115" t="s">
        <v>78</v>
      </c>
      <c r="D1250" s="115" t="s">
        <v>146</v>
      </c>
      <c r="E1250" s="115" t="s">
        <v>147</v>
      </c>
      <c r="F1250" s="809" t="s">
        <v>71</v>
      </c>
      <c r="G1250" s="809"/>
      <c r="H1250" s="805"/>
      <c r="I1250" s="805"/>
      <c r="J1250" s="805"/>
      <c r="K1250" s="805"/>
      <c r="L1250" s="805"/>
    </row>
    <row r="1251" spans="1:12" s="101" customFormat="1" ht="26.25" customHeight="1">
      <c r="A1251" s="808"/>
      <c r="B1251" s="803" t="s">
        <v>1050</v>
      </c>
      <c r="C1251" s="803" t="s">
        <v>1051</v>
      </c>
      <c r="D1251" s="807">
        <v>43741</v>
      </c>
      <c r="E1251" s="803" t="s">
        <v>1052</v>
      </c>
      <c r="F1251" s="803" t="s">
        <v>1053</v>
      </c>
      <c r="G1251" s="803"/>
      <c r="H1251" s="806" t="s">
        <v>152</v>
      </c>
      <c r="I1251" s="806"/>
      <c r="J1251" s="117" t="s">
        <v>153</v>
      </c>
      <c r="K1251" s="117" t="s">
        <v>3</v>
      </c>
      <c r="L1251" s="119">
        <v>410</v>
      </c>
    </row>
    <row r="1252" spans="1:12" s="101" customFormat="1" ht="60.75" customHeight="1">
      <c r="A1252" s="808"/>
      <c r="B1252" s="803"/>
      <c r="C1252" s="803"/>
      <c r="D1252" s="807"/>
      <c r="E1252" s="803"/>
      <c r="F1252" s="803"/>
      <c r="G1252" s="803"/>
      <c r="H1252" s="806" t="s">
        <v>154</v>
      </c>
      <c r="I1252" s="806"/>
      <c r="J1252" s="117" t="s">
        <v>153</v>
      </c>
      <c r="K1252" s="117" t="s">
        <v>3</v>
      </c>
      <c r="L1252" s="119">
        <v>318.60000000000002</v>
      </c>
    </row>
    <row r="1253" spans="1:12" s="101" customFormat="1" ht="24" customHeight="1">
      <c r="A1253" s="808"/>
      <c r="B1253" s="110" t="s">
        <v>77</v>
      </c>
      <c r="C1253" s="115" t="s">
        <v>79</v>
      </c>
      <c r="D1253" s="115" t="s">
        <v>155</v>
      </c>
      <c r="E1253" s="115" t="s">
        <v>156</v>
      </c>
      <c r="F1253" s="805"/>
      <c r="G1253" s="805"/>
      <c r="H1253" s="806" t="s">
        <v>157</v>
      </c>
      <c r="I1253" s="806"/>
      <c r="J1253" s="803" t="s">
        <v>153</v>
      </c>
      <c r="K1253" s="803" t="s">
        <v>153</v>
      </c>
      <c r="L1253" s="804">
        <v>0</v>
      </c>
    </row>
    <row r="1254" spans="1:12" s="101" customFormat="1" ht="34.5" customHeight="1">
      <c r="A1254" s="808"/>
      <c r="B1254" s="117" t="s">
        <v>1054</v>
      </c>
      <c r="C1254" s="117" t="s">
        <v>1053</v>
      </c>
      <c r="D1254" s="118">
        <v>43743</v>
      </c>
      <c r="E1254" s="117" t="s">
        <v>1055</v>
      </c>
      <c r="F1254" s="805"/>
      <c r="G1254" s="805"/>
      <c r="H1254" s="806"/>
      <c r="I1254" s="806"/>
      <c r="J1254" s="803"/>
      <c r="K1254" s="803"/>
      <c r="L1254" s="804"/>
    </row>
    <row r="1255" spans="1:12" s="101" customFormat="1" ht="24" customHeight="1">
      <c r="A1255" s="808">
        <v>235</v>
      </c>
      <c r="B1255" s="110" t="s">
        <v>76</v>
      </c>
      <c r="C1255" s="115" t="s">
        <v>78</v>
      </c>
      <c r="D1255" s="115" t="s">
        <v>146</v>
      </c>
      <c r="E1255" s="115" t="s">
        <v>147</v>
      </c>
      <c r="F1255" s="809" t="s">
        <v>71</v>
      </c>
      <c r="G1255" s="809"/>
      <c r="H1255" s="805"/>
      <c r="I1255" s="805"/>
      <c r="J1255" s="805"/>
      <c r="K1255" s="805"/>
      <c r="L1255" s="805"/>
    </row>
    <row r="1256" spans="1:12" s="101" customFormat="1" ht="26.25" customHeight="1">
      <c r="A1256" s="808"/>
      <c r="B1256" s="803" t="s">
        <v>1050</v>
      </c>
      <c r="C1256" s="810" t="s">
        <v>1056</v>
      </c>
      <c r="D1256" s="807">
        <v>43747</v>
      </c>
      <c r="E1256" s="803" t="s">
        <v>285</v>
      </c>
      <c r="F1256" s="803" t="s">
        <v>1057</v>
      </c>
      <c r="G1256" s="803"/>
      <c r="H1256" s="806" t="s">
        <v>152</v>
      </c>
      <c r="I1256" s="806"/>
      <c r="J1256" s="117" t="s">
        <v>153</v>
      </c>
      <c r="K1256" s="117" t="s">
        <v>3</v>
      </c>
      <c r="L1256" s="119">
        <v>519</v>
      </c>
    </row>
    <row r="1257" spans="1:12" s="101" customFormat="1" ht="207.75" customHeight="1">
      <c r="A1257" s="808"/>
      <c r="B1257" s="803"/>
      <c r="C1257" s="810"/>
      <c r="D1257" s="807"/>
      <c r="E1257" s="803"/>
      <c r="F1257" s="803"/>
      <c r="G1257" s="803"/>
      <c r="H1257" s="806" t="s">
        <v>154</v>
      </c>
      <c r="I1257" s="806"/>
      <c r="J1257" s="117" t="s">
        <v>153</v>
      </c>
      <c r="K1257" s="117" t="s">
        <v>153</v>
      </c>
      <c r="L1257" s="119">
        <v>0</v>
      </c>
    </row>
    <row r="1258" spans="1:12" s="101" customFormat="1" ht="24" customHeight="1">
      <c r="A1258" s="808"/>
      <c r="B1258" s="110" t="s">
        <v>77</v>
      </c>
      <c r="C1258" s="115" t="s">
        <v>79</v>
      </c>
      <c r="D1258" s="115" t="s">
        <v>155</v>
      </c>
      <c r="E1258" s="115" t="s">
        <v>156</v>
      </c>
      <c r="F1258" s="805"/>
      <c r="G1258" s="805"/>
      <c r="H1258" s="806" t="s">
        <v>157</v>
      </c>
      <c r="I1258" s="806"/>
      <c r="J1258" s="803" t="s">
        <v>153</v>
      </c>
      <c r="K1258" s="803" t="s">
        <v>153</v>
      </c>
      <c r="L1258" s="804">
        <v>0</v>
      </c>
    </row>
    <row r="1259" spans="1:12" s="101" customFormat="1" ht="34.5" customHeight="1">
      <c r="A1259" s="808"/>
      <c r="B1259" s="117" t="s">
        <v>1054</v>
      </c>
      <c r="C1259" s="117" t="s">
        <v>1057</v>
      </c>
      <c r="D1259" s="118">
        <v>43753</v>
      </c>
      <c r="E1259" s="117" t="s">
        <v>1058</v>
      </c>
      <c r="F1259" s="805"/>
      <c r="G1259" s="805"/>
      <c r="H1259" s="806"/>
      <c r="I1259" s="806"/>
      <c r="J1259" s="803"/>
      <c r="K1259" s="803"/>
      <c r="L1259" s="804"/>
    </row>
    <row r="1260" spans="1:12" s="101" customFormat="1" ht="24" customHeight="1">
      <c r="A1260" s="808">
        <v>236</v>
      </c>
      <c r="B1260" s="110" t="s">
        <v>76</v>
      </c>
      <c r="C1260" s="115" t="s">
        <v>78</v>
      </c>
      <c r="D1260" s="115" t="s">
        <v>146</v>
      </c>
      <c r="E1260" s="115" t="s">
        <v>147</v>
      </c>
      <c r="F1260" s="809" t="s">
        <v>71</v>
      </c>
      <c r="G1260" s="809"/>
      <c r="H1260" s="805"/>
      <c r="I1260" s="805"/>
      <c r="J1260" s="805"/>
      <c r="K1260" s="805"/>
      <c r="L1260" s="805"/>
    </row>
    <row r="1261" spans="1:12" s="101" customFormat="1" ht="26.25" customHeight="1">
      <c r="A1261" s="808"/>
      <c r="B1261" s="803" t="s">
        <v>1050</v>
      </c>
      <c r="C1261" s="810" t="s">
        <v>1059</v>
      </c>
      <c r="D1261" s="807">
        <v>43756</v>
      </c>
      <c r="E1261" s="803" t="s">
        <v>523</v>
      </c>
      <c r="F1261" s="803" t="s">
        <v>1057</v>
      </c>
      <c r="G1261" s="803"/>
      <c r="H1261" s="806" t="s">
        <v>152</v>
      </c>
      <c r="I1261" s="806"/>
      <c r="J1261" s="117" t="s">
        <v>153</v>
      </c>
      <c r="K1261" s="117" t="s">
        <v>3</v>
      </c>
      <c r="L1261" s="119">
        <v>841.1</v>
      </c>
    </row>
    <row r="1262" spans="1:12" s="101" customFormat="1" ht="396.75" customHeight="1">
      <c r="A1262" s="808"/>
      <c r="B1262" s="803"/>
      <c r="C1262" s="810"/>
      <c r="D1262" s="807"/>
      <c r="E1262" s="803"/>
      <c r="F1262" s="803"/>
      <c r="G1262" s="803"/>
      <c r="H1262" s="806" t="s">
        <v>154</v>
      </c>
      <c r="I1262" s="806"/>
      <c r="J1262" s="117" t="s">
        <v>153</v>
      </c>
      <c r="K1262" s="117" t="s">
        <v>3</v>
      </c>
      <c r="L1262" s="119">
        <v>614.6</v>
      </c>
    </row>
    <row r="1263" spans="1:12" s="101" customFormat="1" ht="24" customHeight="1">
      <c r="A1263" s="808"/>
      <c r="B1263" s="110" t="s">
        <v>77</v>
      </c>
      <c r="C1263" s="115" t="s">
        <v>79</v>
      </c>
      <c r="D1263" s="115" t="s">
        <v>155</v>
      </c>
      <c r="E1263" s="115" t="s">
        <v>156</v>
      </c>
      <c r="F1263" s="805"/>
      <c r="G1263" s="805"/>
      <c r="H1263" s="806" t="s">
        <v>157</v>
      </c>
      <c r="I1263" s="806"/>
      <c r="J1263" s="803" t="s">
        <v>153</v>
      </c>
      <c r="K1263" s="803" t="s">
        <v>3</v>
      </c>
      <c r="L1263" s="804">
        <v>75</v>
      </c>
    </row>
    <row r="1264" spans="1:12" s="101" customFormat="1" ht="34.5" customHeight="1">
      <c r="A1264" s="808"/>
      <c r="B1264" s="117" t="s">
        <v>1054</v>
      </c>
      <c r="C1264" s="117" t="s">
        <v>1057</v>
      </c>
      <c r="D1264" s="118">
        <v>43759</v>
      </c>
      <c r="E1264" s="117" t="s">
        <v>1060</v>
      </c>
      <c r="F1264" s="805"/>
      <c r="G1264" s="805"/>
      <c r="H1264" s="806"/>
      <c r="I1264" s="806"/>
      <c r="J1264" s="803"/>
      <c r="K1264" s="803"/>
      <c r="L1264" s="804"/>
    </row>
    <row r="1265" spans="1:12" s="101" customFormat="1" ht="24" customHeight="1">
      <c r="A1265" s="808">
        <v>237</v>
      </c>
      <c r="B1265" s="110" t="s">
        <v>76</v>
      </c>
      <c r="C1265" s="115" t="s">
        <v>78</v>
      </c>
      <c r="D1265" s="115" t="s">
        <v>146</v>
      </c>
      <c r="E1265" s="115" t="s">
        <v>147</v>
      </c>
      <c r="F1265" s="809" t="s">
        <v>71</v>
      </c>
      <c r="G1265" s="809"/>
      <c r="H1265" s="805"/>
      <c r="I1265" s="805"/>
      <c r="J1265" s="805"/>
      <c r="K1265" s="805"/>
      <c r="L1265" s="805"/>
    </row>
    <row r="1266" spans="1:12" s="101" customFormat="1" ht="26.25" customHeight="1">
      <c r="A1266" s="808"/>
      <c r="B1266" s="803" t="s">
        <v>1050</v>
      </c>
      <c r="C1266" s="810" t="s">
        <v>1061</v>
      </c>
      <c r="D1266" s="807">
        <v>43774</v>
      </c>
      <c r="E1266" s="803" t="s">
        <v>217</v>
      </c>
      <c r="F1266" s="803" t="s">
        <v>1062</v>
      </c>
      <c r="G1266" s="803"/>
      <c r="H1266" s="806" t="s">
        <v>152</v>
      </c>
      <c r="I1266" s="806"/>
      <c r="J1266" s="117" t="s">
        <v>153</v>
      </c>
      <c r="K1266" s="117" t="s">
        <v>3</v>
      </c>
      <c r="L1266" s="119">
        <v>1881.48</v>
      </c>
    </row>
    <row r="1267" spans="1:12" s="101" customFormat="1" ht="408.95" customHeight="1">
      <c r="A1267" s="808"/>
      <c r="B1267" s="803"/>
      <c r="C1267" s="810"/>
      <c r="D1267" s="807"/>
      <c r="E1267" s="803"/>
      <c r="F1267" s="803"/>
      <c r="G1267" s="803"/>
      <c r="H1267" s="806" t="s">
        <v>154</v>
      </c>
      <c r="I1267" s="806"/>
      <c r="J1267" s="803" t="s">
        <v>153</v>
      </c>
      <c r="K1267" s="803" t="s">
        <v>3</v>
      </c>
      <c r="L1267" s="804">
        <v>7816.1</v>
      </c>
    </row>
    <row r="1268" spans="1:12" s="101" customFormat="1" ht="61.35" customHeight="1">
      <c r="A1268" s="808"/>
      <c r="B1268" s="803"/>
      <c r="C1268" s="810"/>
      <c r="D1268" s="807"/>
      <c r="E1268" s="803"/>
      <c r="F1268" s="803"/>
      <c r="G1268" s="803"/>
      <c r="H1268" s="806"/>
      <c r="I1268" s="806"/>
      <c r="J1268" s="803"/>
      <c r="K1268" s="803"/>
      <c r="L1268" s="804"/>
    </row>
    <row r="1269" spans="1:12" s="101" customFormat="1" ht="24" customHeight="1">
      <c r="A1269" s="808"/>
      <c r="B1269" s="110" t="s">
        <v>77</v>
      </c>
      <c r="C1269" s="115" t="s">
        <v>79</v>
      </c>
      <c r="D1269" s="115" t="s">
        <v>155</v>
      </c>
      <c r="E1269" s="115" t="s">
        <v>156</v>
      </c>
      <c r="F1269" s="805"/>
      <c r="G1269" s="805"/>
      <c r="H1269" s="806" t="s">
        <v>157</v>
      </c>
      <c r="I1269" s="806"/>
      <c r="J1269" s="803" t="s">
        <v>153</v>
      </c>
      <c r="K1269" s="803" t="s">
        <v>3</v>
      </c>
      <c r="L1269" s="804">
        <v>892.2</v>
      </c>
    </row>
    <row r="1270" spans="1:12" s="101" customFormat="1" ht="34.5" customHeight="1">
      <c r="A1270" s="808"/>
      <c r="B1270" s="117" t="s">
        <v>1054</v>
      </c>
      <c r="C1270" s="117" t="s">
        <v>1062</v>
      </c>
      <c r="D1270" s="118">
        <v>43781</v>
      </c>
      <c r="E1270" s="117" t="s">
        <v>1063</v>
      </c>
      <c r="F1270" s="805"/>
      <c r="G1270" s="805"/>
      <c r="H1270" s="806"/>
      <c r="I1270" s="806"/>
      <c r="J1270" s="803"/>
      <c r="K1270" s="803"/>
      <c r="L1270" s="804"/>
    </row>
    <row r="1271" spans="1:12" s="101" customFormat="1" ht="24" customHeight="1">
      <c r="A1271" s="808">
        <v>238</v>
      </c>
      <c r="B1271" s="110" t="s">
        <v>76</v>
      </c>
      <c r="C1271" s="115" t="s">
        <v>78</v>
      </c>
      <c r="D1271" s="115" t="s">
        <v>146</v>
      </c>
      <c r="E1271" s="115" t="s">
        <v>147</v>
      </c>
      <c r="F1271" s="809" t="s">
        <v>71</v>
      </c>
      <c r="G1271" s="809"/>
      <c r="H1271" s="805"/>
      <c r="I1271" s="805"/>
      <c r="J1271" s="805"/>
      <c r="K1271" s="805"/>
      <c r="L1271" s="805"/>
    </row>
    <row r="1272" spans="1:12" s="101" customFormat="1" ht="26.25" customHeight="1">
      <c r="A1272" s="808"/>
      <c r="B1272" s="803" t="s">
        <v>1050</v>
      </c>
      <c r="C1272" s="810" t="s">
        <v>1064</v>
      </c>
      <c r="D1272" s="807">
        <v>43839</v>
      </c>
      <c r="E1272" s="803" t="s">
        <v>234</v>
      </c>
      <c r="F1272" s="803" t="s">
        <v>1065</v>
      </c>
      <c r="G1272" s="803"/>
      <c r="H1272" s="806" t="s">
        <v>152</v>
      </c>
      <c r="I1272" s="806"/>
      <c r="J1272" s="117" t="s">
        <v>153</v>
      </c>
      <c r="K1272" s="117" t="s">
        <v>3</v>
      </c>
      <c r="L1272" s="119">
        <v>660.52</v>
      </c>
    </row>
    <row r="1273" spans="1:12" s="101" customFormat="1" ht="228.75" customHeight="1">
      <c r="A1273" s="808"/>
      <c r="B1273" s="803"/>
      <c r="C1273" s="810"/>
      <c r="D1273" s="807"/>
      <c r="E1273" s="803"/>
      <c r="F1273" s="803"/>
      <c r="G1273" s="803"/>
      <c r="H1273" s="806" t="s">
        <v>154</v>
      </c>
      <c r="I1273" s="806"/>
      <c r="J1273" s="117" t="s">
        <v>153</v>
      </c>
      <c r="K1273" s="117" t="s">
        <v>3</v>
      </c>
      <c r="L1273" s="119">
        <v>226</v>
      </c>
    </row>
    <row r="1274" spans="1:12" s="101" customFormat="1" ht="24" customHeight="1">
      <c r="A1274" s="808"/>
      <c r="B1274" s="110" t="s">
        <v>77</v>
      </c>
      <c r="C1274" s="115" t="s">
        <v>79</v>
      </c>
      <c r="D1274" s="115" t="s">
        <v>155</v>
      </c>
      <c r="E1274" s="115" t="s">
        <v>156</v>
      </c>
      <c r="F1274" s="805"/>
      <c r="G1274" s="805"/>
      <c r="H1274" s="806" t="s">
        <v>157</v>
      </c>
      <c r="I1274" s="806"/>
      <c r="J1274" s="803" t="s">
        <v>153</v>
      </c>
      <c r="K1274" s="803" t="s">
        <v>153</v>
      </c>
      <c r="L1274" s="804">
        <v>0</v>
      </c>
    </row>
    <row r="1275" spans="1:12" s="101" customFormat="1" ht="34.5" customHeight="1">
      <c r="A1275" s="808"/>
      <c r="B1275" s="117" t="s">
        <v>1054</v>
      </c>
      <c r="C1275" s="117" t="s">
        <v>1065</v>
      </c>
      <c r="D1275" s="118">
        <v>43842</v>
      </c>
      <c r="E1275" s="117" t="s">
        <v>1066</v>
      </c>
      <c r="F1275" s="805"/>
      <c r="G1275" s="805"/>
      <c r="H1275" s="806"/>
      <c r="I1275" s="806"/>
      <c r="J1275" s="803"/>
      <c r="K1275" s="803"/>
      <c r="L1275" s="804"/>
    </row>
    <row r="1276" spans="1:12" s="101" customFormat="1" ht="24" customHeight="1">
      <c r="A1276" s="808">
        <v>239</v>
      </c>
      <c r="B1276" s="110" t="s">
        <v>76</v>
      </c>
      <c r="C1276" s="115" t="s">
        <v>78</v>
      </c>
      <c r="D1276" s="115" t="s">
        <v>146</v>
      </c>
      <c r="E1276" s="115" t="s">
        <v>147</v>
      </c>
      <c r="F1276" s="809" t="s">
        <v>71</v>
      </c>
      <c r="G1276" s="809"/>
      <c r="H1276" s="805"/>
      <c r="I1276" s="805"/>
      <c r="J1276" s="805"/>
      <c r="K1276" s="805"/>
      <c r="L1276" s="805"/>
    </row>
    <row r="1277" spans="1:12" s="101" customFormat="1" ht="26.25" customHeight="1">
      <c r="A1277" s="808"/>
      <c r="B1277" s="803" t="s">
        <v>1050</v>
      </c>
      <c r="C1277" s="810" t="s">
        <v>1067</v>
      </c>
      <c r="D1277" s="807">
        <v>43866</v>
      </c>
      <c r="E1277" s="803" t="s">
        <v>1068</v>
      </c>
      <c r="F1277" s="803" t="s">
        <v>1069</v>
      </c>
      <c r="G1277" s="803"/>
      <c r="H1277" s="806" t="s">
        <v>152</v>
      </c>
      <c r="I1277" s="806"/>
      <c r="J1277" s="117" t="s">
        <v>153</v>
      </c>
      <c r="K1277" s="117" t="s">
        <v>3</v>
      </c>
      <c r="L1277" s="119">
        <v>246.24</v>
      </c>
    </row>
    <row r="1278" spans="1:12" s="101" customFormat="1" ht="407.25" customHeight="1">
      <c r="A1278" s="808"/>
      <c r="B1278" s="803"/>
      <c r="C1278" s="810"/>
      <c r="D1278" s="807"/>
      <c r="E1278" s="803"/>
      <c r="F1278" s="803"/>
      <c r="G1278" s="803"/>
      <c r="H1278" s="806" t="s">
        <v>154</v>
      </c>
      <c r="I1278" s="806"/>
      <c r="J1278" s="117" t="s">
        <v>153</v>
      </c>
      <c r="K1278" s="117" t="s">
        <v>3</v>
      </c>
      <c r="L1278" s="119">
        <v>260.25</v>
      </c>
    </row>
    <row r="1279" spans="1:12" s="101" customFormat="1" ht="24" customHeight="1">
      <c r="A1279" s="808"/>
      <c r="B1279" s="110" t="s">
        <v>77</v>
      </c>
      <c r="C1279" s="115" t="s">
        <v>79</v>
      </c>
      <c r="D1279" s="115" t="s">
        <v>155</v>
      </c>
      <c r="E1279" s="115" t="s">
        <v>156</v>
      </c>
      <c r="F1279" s="805"/>
      <c r="G1279" s="805"/>
      <c r="H1279" s="806" t="s">
        <v>157</v>
      </c>
      <c r="I1279" s="806"/>
      <c r="J1279" s="803" t="s">
        <v>153</v>
      </c>
      <c r="K1279" s="803" t="s">
        <v>3</v>
      </c>
      <c r="L1279" s="804">
        <v>174</v>
      </c>
    </row>
    <row r="1280" spans="1:12" s="101" customFormat="1" ht="34.5" customHeight="1">
      <c r="A1280" s="808"/>
      <c r="B1280" s="117" t="s">
        <v>1054</v>
      </c>
      <c r="C1280" s="117" t="s">
        <v>1069</v>
      </c>
      <c r="D1280" s="118">
        <v>43867</v>
      </c>
      <c r="E1280" s="117" t="s">
        <v>1070</v>
      </c>
      <c r="F1280" s="805"/>
      <c r="G1280" s="805"/>
      <c r="H1280" s="806"/>
      <c r="I1280" s="806"/>
      <c r="J1280" s="803"/>
      <c r="K1280" s="803"/>
      <c r="L1280" s="804"/>
    </row>
    <row r="1281" spans="1:12" s="101" customFormat="1" ht="24" customHeight="1">
      <c r="A1281" s="808">
        <v>240</v>
      </c>
      <c r="B1281" s="110" t="s">
        <v>76</v>
      </c>
      <c r="C1281" s="115" t="s">
        <v>78</v>
      </c>
      <c r="D1281" s="115" t="s">
        <v>146</v>
      </c>
      <c r="E1281" s="115" t="s">
        <v>147</v>
      </c>
      <c r="F1281" s="809" t="s">
        <v>71</v>
      </c>
      <c r="G1281" s="809"/>
      <c r="H1281" s="805"/>
      <c r="I1281" s="805"/>
      <c r="J1281" s="805"/>
      <c r="K1281" s="805"/>
      <c r="L1281" s="805"/>
    </row>
    <row r="1282" spans="1:12" s="101" customFormat="1" ht="26.25" customHeight="1">
      <c r="A1282" s="808"/>
      <c r="B1282" s="803" t="s">
        <v>1050</v>
      </c>
      <c r="C1282" s="810" t="s">
        <v>1071</v>
      </c>
      <c r="D1282" s="807">
        <v>43868</v>
      </c>
      <c r="E1282" s="803" t="s">
        <v>1072</v>
      </c>
      <c r="F1282" s="803" t="s">
        <v>1073</v>
      </c>
      <c r="G1282" s="803"/>
      <c r="H1282" s="806" t="s">
        <v>152</v>
      </c>
      <c r="I1282" s="806"/>
      <c r="J1282" s="117" t="s">
        <v>153</v>
      </c>
      <c r="K1282" s="117" t="s">
        <v>3</v>
      </c>
      <c r="L1282" s="119">
        <v>1020</v>
      </c>
    </row>
    <row r="1283" spans="1:12" s="101" customFormat="1" ht="396.75" customHeight="1">
      <c r="A1283" s="808"/>
      <c r="B1283" s="803"/>
      <c r="C1283" s="810"/>
      <c r="D1283" s="807"/>
      <c r="E1283" s="803"/>
      <c r="F1283" s="803"/>
      <c r="G1283" s="803"/>
      <c r="H1283" s="806" t="s">
        <v>154</v>
      </c>
      <c r="I1283" s="806"/>
      <c r="J1283" s="117" t="s">
        <v>153</v>
      </c>
      <c r="K1283" s="117" t="s">
        <v>3</v>
      </c>
      <c r="L1283" s="119">
        <v>509.6</v>
      </c>
    </row>
    <row r="1284" spans="1:12" s="101" customFormat="1" ht="24" customHeight="1">
      <c r="A1284" s="808"/>
      <c r="B1284" s="110" t="s">
        <v>77</v>
      </c>
      <c r="C1284" s="115" t="s">
        <v>79</v>
      </c>
      <c r="D1284" s="115" t="s">
        <v>155</v>
      </c>
      <c r="E1284" s="115" t="s">
        <v>156</v>
      </c>
      <c r="F1284" s="805"/>
      <c r="G1284" s="805"/>
      <c r="H1284" s="806" t="s">
        <v>157</v>
      </c>
      <c r="I1284" s="806"/>
      <c r="J1284" s="803" t="s">
        <v>153</v>
      </c>
      <c r="K1284" s="803" t="s">
        <v>3</v>
      </c>
      <c r="L1284" s="804">
        <v>475</v>
      </c>
    </row>
    <row r="1285" spans="1:12" s="101" customFormat="1" ht="34.5" customHeight="1">
      <c r="A1285" s="808"/>
      <c r="B1285" s="117" t="s">
        <v>1054</v>
      </c>
      <c r="C1285" s="117" t="s">
        <v>1073</v>
      </c>
      <c r="D1285" s="118">
        <v>43870</v>
      </c>
      <c r="E1285" s="117" t="s">
        <v>1074</v>
      </c>
      <c r="F1285" s="805"/>
      <c r="G1285" s="805"/>
      <c r="H1285" s="806"/>
      <c r="I1285" s="806"/>
      <c r="J1285" s="803"/>
      <c r="K1285" s="803"/>
      <c r="L1285" s="804"/>
    </row>
    <row r="1286" spans="1:12" s="101" customFormat="1" ht="24" customHeight="1">
      <c r="A1286" s="808">
        <v>241</v>
      </c>
      <c r="B1286" s="110" t="s">
        <v>76</v>
      </c>
      <c r="C1286" s="115" t="s">
        <v>78</v>
      </c>
      <c r="D1286" s="115" t="s">
        <v>146</v>
      </c>
      <c r="E1286" s="115" t="s">
        <v>147</v>
      </c>
      <c r="F1286" s="809" t="s">
        <v>71</v>
      </c>
      <c r="G1286" s="809"/>
      <c r="H1286" s="805"/>
      <c r="I1286" s="805"/>
      <c r="J1286" s="805"/>
      <c r="K1286" s="805"/>
      <c r="L1286" s="805"/>
    </row>
    <row r="1287" spans="1:12" s="101" customFormat="1" ht="26.25" customHeight="1">
      <c r="A1287" s="808"/>
      <c r="B1287" s="803" t="s">
        <v>1050</v>
      </c>
      <c r="C1287" s="810" t="s">
        <v>1075</v>
      </c>
      <c r="D1287" s="807">
        <v>43884</v>
      </c>
      <c r="E1287" s="803" t="s">
        <v>745</v>
      </c>
      <c r="F1287" s="803" t="s">
        <v>1057</v>
      </c>
      <c r="G1287" s="803"/>
      <c r="H1287" s="806" t="s">
        <v>152</v>
      </c>
      <c r="I1287" s="806"/>
      <c r="J1287" s="117" t="s">
        <v>153</v>
      </c>
      <c r="K1287" s="117" t="s">
        <v>3</v>
      </c>
      <c r="L1287" s="119">
        <v>788</v>
      </c>
    </row>
    <row r="1288" spans="1:12" s="101" customFormat="1" ht="270.75" customHeight="1">
      <c r="A1288" s="808"/>
      <c r="B1288" s="803"/>
      <c r="C1288" s="810"/>
      <c r="D1288" s="807"/>
      <c r="E1288" s="803"/>
      <c r="F1288" s="803"/>
      <c r="G1288" s="803"/>
      <c r="H1288" s="806" t="s">
        <v>154</v>
      </c>
      <c r="I1288" s="806"/>
      <c r="J1288" s="117" t="s">
        <v>153</v>
      </c>
      <c r="K1288" s="117" t="s">
        <v>3</v>
      </c>
      <c r="L1288" s="119">
        <v>877.15</v>
      </c>
    </row>
    <row r="1289" spans="1:12" s="101" customFormat="1" ht="24" customHeight="1">
      <c r="A1289" s="808"/>
      <c r="B1289" s="110" t="s">
        <v>77</v>
      </c>
      <c r="C1289" s="115" t="s">
        <v>79</v>
      </c>
      <c r="D1289" s="115" t="s">
        <v>155</v>
      </c>
      <c r="E1289" s="115" t="s">
        <v>156</v>
      </c>
      <c r="F1289" s="805"/>
      <c r="G1289" s="805"/>
      <c r="H1289" s="806" t="s">
        <v>157</v>
      </c>
      <c r="I1289" s="806"/>
      <c r="J1289" s="803" t="s">
        <v>153</v>
      </c>
      <c r="K1289" s="803" t="s">
        <v>153</v>
      </c>
      <c r="L1289" s="804">
        <v>0</v>
      </c>
    </row>
    <row r="1290" spans="1:12" s="101" customFormat="1" ht="34.5" customHeight="1">
      <c r="A1290" s="808"/>
      <c r="B1290" s="117" t="s">
        <v>1054</v>
      </c>
      <c r="C1290" s="117" t="s">
        <v>1057</v>
      </c>
      <c r="D1290" s="118">
        <v>43887</v>
      </c>
      <c r="E1290" s="117" t="s">
        <v>1076</v>
      </c>
      <c r="F1290" s="805"/>
      <c r="G1290" s="805"/>
      <c r="H1290" s="806"/>
      <c r="I1290" s="806"/>
      <c r="J1290" s="803"/>
      <c r="K1290" s="803"/>
      <c r="L1290" s="804"/>
    </row>
    <row r="1291" spans="1:12" s="101" customFormat="1" ht="24" customHeight="1">
      <c r="A1291" s="808">
        <v>242</v>
      </c>
      <c r="B1291" s="110" t="s">
        <v>76</v>
      </c>
      <c r="C1291" s="115" t="s">
        <v>78</v>
      </c>
      <c r="D1291" s="115" t="s">
        <v>146</v>
      </c>
      <c r="E1291" s="115" t="s">
        <v>147</v>
      </c>
      <c r="F1291" s="809" t="s">
        <v>71</v>
      </c>
      <c r="G1291" s="809"/>
      <c r="H1291" s="805"/>
      <c r="I1291" s="805"/>
      <c r="J1291" s="805"/>
      <c r="K1291" s="805"/>
      <c r="L1291" s="805"/>
    </row>
    <row r="1292" spans="1:12" s="101" customFormat="1" ht="26.25" customHeight="1">
      <c r="A1292" s="808"/>
      <c r="B1292" s="803" t="s">
        <v>1077</v>
      </c>
      <c r="C1292" s="810" t="s">
        <v>1078</v>
      </c>
      <c r="D1292" s="807">
        <v>43764</v>
      </c>
      <c r="E1292" s="803" t="s">
        <v>243</v>
      </c>
      <c r="F1292" s="803" t="s">
        <v>825</v>
      </c>
      <c r="G1292" s="803"/>
      <c r="H1292" s="806" t="s">
        <v>152</v>
      </c>
      <c r="I1292" s="806"/>
      <c r="J1292" s="117" t="s">
        <v>153</v>
      </c>
      <c r="K1292" s="117" t="s">
        <v>3</v>
      </c>
      <c r="L1292" s="119">
        <v>763.62</v>
      </c>
    </row>
    <row r="1293" spans="1:12" s="101" customFormat="1" ht="134.25" customHeight="1">
      <c r="A1293" s="808"/>
      <c r="B1293" s="803"/>
      <c r="C1293" s="810"/>
      <c r="D1293" s="807"/>
      <c r="E1293" s="803"/>
      <c r="F1293" s="803"/>
      <c r="G1293" s="803"/>
      <c r="H1293" s="806" t="s">
        <v>154</v>
      </c>
      <c r="I1293" s="806"/>
      <c r="J1293" s="117" t="s">
        <v>153</v>
      </c>
      <c r="K1293" s="117" t="s">
        <v>3</v>
      </c>
      <c r="L1293" s="119">
        <v>600</v>
      </c>
    </row>
    <row r="1294" spans="1:12" s="101" customFormat="1" ht="24" customHeight="1">
      <c r="A1294" s="808"/>
      <c r="B1294" s="110" t="s">
        <v>77</v>
      </c>
      <c r="C1294" s="115" t="s">
        <v>79</v>
      </c>
      <c r="D1294" s="115" t="s">
        <v>155</v>
      </c>
      <c r="E1294" s="115" t="s">
        <v>156</v>
      </c>
      <c r="F1294" s="805"/>
      <c r="G1294" s="805"/>
      <c r="H1294" s="806" t="s">
        <v>157</v>
      </c>
      <c r="I1294" s="806"/>
      <c r="J1294" s="803" t="s">
        <v>153</v>
      </c>
      <c r="K1294" s="803" t="s">
        <v>3</v>
      </c>
      <c r="L1294" s="804">
        <v>1125</v>
      </c>
    </row>
    <row r="1295" spans="1:12" s="101" customFormat="1" ht="24" customHeight="1">
      <c r="A1295" s="808"/>
      <c r="B1295" s="117" t="s">
        <v>1079</v>
      </c>
      <c r="C1295" s="117" t="s">
        <v>825</v>
      </c>
      <c r="D1295" s="118">
        <v>43766</v>
      </c>
      <c r="E1295" s="117" t="s">
        <v>1080</v>
      </c>
      <c r="F1295" s="805"/>
      <c r="G1295" s="805"/>
      <c r="H1295" s="806"/>
      <c r="I1295" s="806"/>
      <c r="J1295" s="803"/>
      <c r="K1295" s="803"/>
      <c r="L1295" s="804"/>
    </row>
    <row r="1296" spans="1:12" s="101" customFormat="1" ht="24" customHeight="1">
      <c r="A1296" s="808">
        <v>243</v>
      </c>
      <c r="B1296" s="110" t="s">
        <v>76</v>
      </c>
      <c r="C1296" s="115" t="s">
        <v>78</v>
      </c>
      <c r="D1296" s="115" t="s">
        <v>146</v>
      </c>
      <c r="E1296" s="115" t="s">
        <v>147</v>
      </c>
      <c r="F1296" s="809" t="s">
        <v>71</v>
      </c>
      <c r="G1296" s="809"/>
      <c r="H1296" s="805"/>
      <c r="I1296" s="805"/>
      <c r="J1296" s="805"/>
      <c r="K1296" s="805"/>
      <c r="L1296" s="805"/>
    </row>
    <row r="1297" spans="1:12" s="101" customFormat="1" ht="26.25" customHeight="1">
      <c r="A1297" s="808"/>
      <c r="B1297" s="803" t="s">
        <v>1081</v>
      </c>
      <c r="C1297" s="810" t="s">
        <v>1082</v>
      </c>
      <c r="D1297" s="807">
        <v>43751</v>
      </c>
      <c r="E1297" s="803" t="s">
        <v>745</v>
      </c>
      <c r="F1297" s="803" t="s">
        <v>996</v>
      </c>
      <c r="G1297" s="803"/>
      <c r="H1297" s="806" t="s">
        <v>152</v>
      </c>
      <c r="I1297" s="806"/>
      <c r="J1297" s="117" t="s">
        <v>153</v>
      </c>
      <c r="K1297" s="117" t="s">
        <v>3</v>
      </c>
      <c r="L1297" s="119">
        <v>1083</v>
      </c>
    </row>
    <row r="1298" spans="1:12" s="101" customFormat="1" ht="323.25" customHeight="1">
      <c r="A1298" s="808"/>
      <c r="B1298" s="803"/>
      <c r="C1298" s="810"/>
      <c r="D1298" s="807"/>
      <c r="E1298" s="803"/>
      <c r="F1298" s="803"/>
      <c r="G1298" s="803"/>
      <c r="H1298" s="806" t="s">
        <v>154</v>
      </c>
      <c r="I1298" s="806"/>
      <c r="J1298" s="117" t="s">
        <v>153</v>
      </c>
      <c r="K1298" s="117" t="s">
        <v>3</v>
      </c>
      <c r="L1298" s="119">
        <v>1036</v>
      </c>
    </row>
    <row r="1299" spans="1:12" s="101" customFormat="1" ht="24" customHeight="1">
      <c r="A1299" s="808"/>
      <c r="B1299" s="110" t="s">
        <v>77</v>
      </c>
      <c r="C1299" s="115" t="s">
        <v>79</v>
      </c>
      <c r="D1299" s="115" t="s">
        <v>155</v>
      </c>
      <c r="E1299" s="115" t="s">
        <v>156</v>
      </c>
      <c r="F1299" s="805"/>
      <c r="G1299" s="805"/>
      <c r="H1299" s="806" t="s">
        <v>157</v>
      </c>
      <c r="I1299" s="806"/>
      <c r="J1299" s="803" t="s">
        <v>153</v>
      </c>
      <c r="K1299" s="803" t="s">
        <v>3</v>
      </c>
      <c r="L1299" s="804">
        <v>459</v>
      </c>
    </row>
    <row r="1300" spans="1:12" s="101" customFormat="1" ht="34.5" customHeight="1">
      <c r="A1300" s="808"/>
      <c r="B1300" s="117" t="s">
        <v>1083</v>
      </c>
      <c r="C1300" s="117" t="s">
        <v>996</v>
      </c>
      <c r="D1300" s="118">
        <v>43755</v>
      </c>
      <c r="E1300" s="117" t="s">
        <v>1084</v>
      </c>
      <c r="F1300" s="805"/>
      <c r="G1300" s="805"/>
      <c r="H1300" s="806"/>
      <c r="I1300" s="806"/>
      <c r="J1300" s="803"/>
      <c r="K1300" s="803"/>
      <c r="L1300" s="804"/>
    </row>
    <row r="1301" spans="1:12" s="101" customFormat="1" ht="24" customHeight="1">
      <c r="A1301" s="808">
        <v>244</v>
      </c>
      <c r="B1301" s="110" t="s">
        <v>76</v>
      </c>
      <c r="C1301" s="115" t="s">
        <v>78</v>
      </c>
      <c r="D1301" s="115" t="s">
        <v>146</v>
      </c>
      <c r="E1301" s="115" t="s">
        <v>147</v>
      </c>
      <c r="F1301" s="809" t="s">
        <v>71</v>
      </c>
      <c r="G1301" s="809"/>
      <c r="H1301" s="805"/>
      <c r="I1301" s="805"/>
      <c r="J1301" s="805"/>
      <c r="K1301" s="805"/>
      <c r="L1301" s="805"/>
    </row>
    <row r="1302" spans="1:12" s="101" customFormat="1" ht="26.25" customHeight="1">
      <c r="A1302" s="808"/>
      <c r="B1302" s="803" t="s">
        <v>1081</v>
      </c>
      <c r="C1302" s="810" t="s">
        <v>1085</v>
      </c>
      <c r="D1302" s="807">
        <v>43762</v>
      </c>
      <c r="E1302" s="803" t="s">
        <v>1086</v>
      </c>
      <c r="F1302" s="803" t="s">
        <v>1087</v>
      </c>
      <c r="G1302" s="803"/>
      <c r="H1302" s="806" t="s">
        <v>152</v>
      </c>
      <c r="I1302" s="806"/>
      <c r="J1302" s="117" t="s">
        <v>153</v>
      </c>
      <c r="K1302" s="117" t="s">
        <v>3</v>
      </c>
      <c r="L1302" s="119">
        <v>639.80000000000007</v>
      </c>
    </row>
    <row r="1303" spans="1:12" s="101" customFormat="1" ht="408.95" customHeight="1">
      <c r="A1303" s="808"/>
      <c r="B1303" s="803"/>
      <c r="C1303" s="810"/>
      <c r="D1303" s="807"/>
      <c r="E1303" s="803"/>
      <c r="F1303" s="803"/>
      <c r="G1303" s="803"/>
      <c r="H1303" s="806" t="s">
        <v>154</v>
      </c>
      <c r="I1303" s="806"/>
      <c r="J1303" s="803" t="s">
        <v>153</v>
      </c>
      <c r="K1303" s="803" t="s">
        <v>153</v>
      </c>
      <c r="L1303" s="804">
        <v>0</v>
      </c>
    </row>
    <row r="1304" spans="1:12" s="101" customFormat="1" ht="155.85" customHeight="1">
      <c r="A1304" s="808"/>
      <c r="B1304" s="803"/>
      <c r="C1304" s="810"/>
      <c r="D1304" s="807"/>
      <c r="E1304" s="803"/>
      <c r="F1304" s="803"/>
      <c r="G1304" s="803"/>
      <c r="H1304" s="806"/>
      <c r="I1304" s="806"/>
      <c r="J1304" s="803"/>
      <c r="K1304" s="803"/>
      <c r="L1304" s="804"/>
    </row>
    <row r="1305" spans="1:12" s="101" customFormat="1" ht="24" customHeight="1">
      <c r="A1305" s="808"/>
      <c r="B1305" s="110" t="s">
        <v>77</v>
      </c>
      <c r="C1305" s="115" t="s">
        <v>79</v>
      </c>
      <c r="D1305" s="115" t="s">
        <v>155</v>
      </c>
      <c r="E1305" s="115" t="s">
        <v>156</v>
      </c>
      <c r="F1305" s="805"/>
      <c r="G1305" s="805"/>
      <c r="H1305" s="806" t="s">
        <v>157</v>
      </c>
      <c r="I1305" s="806"/>
      <c r="J1305" s="803" t="s">
        <v>153</v>
      </c>
      <c r="K1305" s="803" t="s">
        <v>3</v>
      </c>
      <c r="L1305" s="804">
        <v>500</v>
      </c>
    </row>
    <row r="1306" spans="1:12" s="101" customFormat="1" ht="34.5" customHeight="1">
      <c r="A1306" s="808"/>
      <c r="B1306" s="117" t="s">
        <v>1083</v>
      </c>
      <c r="C1306" s="117" t="s">
        <v>1087</v>
      </c>
      <c r="D1306" s="118">
        <v>43764</v>
      </c>
      <c r="E1306" s="117" t="s">
        <v>1088</v>
      </c>
      <c r="F1306" s="805"/>
      <c r="G1306" s="805"/>
      <c r="H1306" s="806"/>
      <c r="I1306" s="806"/>
      <c r="J1306" s="803"/>
      <c r="K1306" s="803"/>
      <c r="L1306" s="804"/>
    </row>
    <row r="1307" spans="1:12" s="101" customFormat="1" ht="24" customHeight="1">
      <c r="A1307" s="808">
        <v>245</v>
      </c>
      <c r="B1307" s="110" t="s">
        <v>76</v>
      </c>
      <c r="C1307" s="115" t="s">
        <v>78</v>
      </c>
      <c r="D1307" s="115" t="s">
        <v>146</v>
      </c>
      <c r="E1307" s="115" t="s">
        <v>147</v>
      </c>
      <c r="F1307" s="809" t="s">
        <v>71</v>
      </c>
      <c r="G1307" s="809"/>
      <c r="H1307" s="805"/>
      <c r="I1307" s="805"/>
      <c r="J1307" s="805"/>
      <c r="K1307" s="805"/>
      <c r="L1307" s="805"/>
    </row>
    <row r="1308" spans="1:12" s="101" customFormat="1" ht="26.25" customHeight="1">
      <c r="A1308" s="808"/>
      <c r="B1308" s="803" t="s">
        <v>1081</v>
      </c>
      <c r="C1308" s="810" t="s">
        <v>1089</v>
      </c>
      <c r="D1308" s="807">
        <v>43786</v>
      </c>
      <c r="E1308" s="803" t="s">
        <v>234</v>
      </c>
      <c r="F1308" s="803" t="s">
        <v>1087</v>
      </c>
      <c r="G1308" s="803"/>
      <c r="H1308" s="806" t="s">
        <v>152</v>
      </c>
      <c r="I1308" s="806"/>
      <c r="J1308" s="117" t="s">
        <v>153</v>
      </c>
      <c r="K1308" s="117" t="s">
        <v>3</v>
      </c>
      <c r="L1308" s="119">
        <v>894.63</v>
      </c>
    </row>
    <row r="1309" spans="1:12" s="101" customFormat="1" ht="375.75" customHeight="1">
      <c r="A1309" s="808"/>
      <c r="B1309" s="803"/>
      <c r="C1309" s="810"/>
      <c r="D1309" s="807"/>
      <c r="E1309" s="803"/>
      <c r="F1309" s="803"/>
      <c r="G1309" s="803"/>
      <c r="H1309" s="806" t="s">
        <v>154</v>
      </c>
      <c r="I1309" s="806"/>
      <c r="J1309" s="117" t="s">
        <v>153</v>
      </c>
      <c r="K1309" s="117" t="s">
        <v>3</v>
      </c>
      <c r="L1309" s="119">
        <v>446.59</v>
      </c>
    </row>
    <row r="1310" spans="1:12" s="101" customFormat="1" ht="24" customHeight="1">
      <c r="A1310" s="808"/>
      <c r="B1310" s="110" t="s">
        <v>77</v>
      </c>
      <c r="C1310" s="115" t="s">
        <v>79</v>
      </c>
      <c r="D1310" s="115" t="s">
        <v>155</v>
      </c>
      <c r="E1310" s="115" t="s">
        <v>156</v>
      </c>
      <c r="F1310" s="805"/>
      <c r="G1310" s="805"/>
      <c r="H1310" s="806" t="s">
        <v>157</v>
      </c>
      <c r="I1310" s="806"/>
      <c r="J1310" s="803" t="s">
        <v>153</v>
      </c>
      <c r="K1310" s="803" t="s">
        <v>153</v>
      </c>
      <c r="L1310" s="804">
        <v>0</v>
      </c>
    </row>
    <row r="1311" spans="1:12" s="101" customFormat="1" ht="34.5" customHeight="1">
      <c r="A1311" s="808"/>
      <c r="B1311" s="117" t="s">
        <v>1083</v>
      </c>
      <c r="C1311" s="117" t="s">
        <v>1087</v>
      </c>
      <c r="D1311" s="118">
        <v>43789</v>
      </c>
      <c r="E1311" s="117" t="s">
        <v>1090</v>
      </c>
      <c r="F1311" s="805"/>
      <c r="G1311" s="805"/>
      <c r="H1311" s="806"/>
      <c r="I1311" s="806"/>
      <c r="J1311" s="803"/>
      <c r="K1311" s="803"/>
      <c r="L1311" s="804"/>
    </row>
    <row r="1312" spans="1:12" s="101" customFormat="1" ht="24" customHeight="1">
      <c r="A1312" s="808">
        <v>246</v>
      </c>
      <c r="B1312" s="110" t="s">
        <v>76</v>
      </c>
      <c r="C1312" s="115" t="s">
        <v>78</v>
      </c>
      <c r="D1312" s="115" t="s">
        <v>146</v>
      </c>
      <c r="E1312" s="115" t="s">
        <v>147</v>
      </c>
      <c r="F1312" s="809" t="s">
        <v>71</v>
      </c>
      <c r="G1312" s="809"/>
      <c r="H1312" s="805"/>
      <c r="I1312" s="805"/>
      <c r="J1312" s="805"/>
      <c r="K1312" s="805"/>
      <c r="L1312" s="805"/>
    </row>
    <row r="1313" spans="1:12" s="101" customFormat="1" ht="26.25" customHeight="1">
      <c r="A1313" s="808"/>
      <c r="B1313" s="803" t="s">
        <v>1091</v>
      </c>
      <c r="C1313" s="810" t="s">
        <v>1092</v>
      </c>
      <c r="D1313" s="807">
        <v>43864</v>
      </c>
      <c r="E1313" s="803" t="s">
        <v>306</v>
      </c>
      <c r="F1313" s="803" t="s">
        <v>307</v>
      </c>
      <c r="G1313" s="803"/>
      <c r="H1313" s="806" t="s">
        <v>152</v>
      </c>
      <c r="I1313" s="806"/>
      <c r="J1313" s="117" t="s">
        <v>153</v>
      </c>
      <c r="K1313" s="117" t="s">
        <v>3</v>
      </c>
      <c r="L1313" s="119">
        <v>234</v>
      </c>
    </row>
    <row r="1314" spans="1:12" s="101" customFormat="1" ht="344.25" customHeight="1">
      <c r="A1314" s="808"/>
      <c r="B1314" s="803"/>
      <c r="C1314" s="810"/>
      <c r="D1314" s="807"/>
      <c r="E1314" s="803"/>
      <c r="F1314" s="803"/>
      <c r="G1314" s="803"/>
      <c r="H1314" s="806" t="s">
        <v>154</v>
      </c>
      <c r="I1314" s="806"/>
      <c r="J1314" s="117" t="s">
        <v>153</v>
      </c>
      <c r="K1314" s="117" t="s">
        <v>3</v>
      </c>
      <c r="L1314" s="119">
        <v>366.24</v>
      </c>
    </row>
    <row r="1315" spans="1:12" s="101" customFormat="1" ht="24" customHeight="1">
      <c r="A1315" s="808"/>
      <c r="B1315" s="110" t="s">
        <v>77</v>
      </c>
      <c r="C1315" s="115" t="s">
        <v>79</v>
      </c>
      <c r="D1315" s="115" t="s">
        <v>155</v>
      </c>
      <c r="E1315" s="115" t="s">
        <v>156</v>
      </c>
      <c r="F1315" s="805"/>
      <c r="G1315" s="805"/>
      <c r="H1315" s="806" t="s">
        <v>157</v>
      </c>
      <c r="I1315" s="806"/>
      <c r="J1315" s="803" t="s">
        <v>153</v>
      </c>
      <c r="K1315" s="803" t="s">
        <v>3</v>
      </c>
      <c r="L1315" s="804">
        <v>103</v>
      </c>
    </row>
    <row r="1316" spans="1:12" s="101" customFormat="1" ht="34.5" customHeight="1">
      <c r="A1316" s="808"/>
      <c r="B1316" s="117" t="s">
        <v>303</v>
      </c>
      <c r="C1316" s="117" t="s">
        <v>307</v>
      </c>
      <c r="D1316" s="118">
        <v>43866</v>
      </c>
      <c r="E1316" s="117" t="s">
        <v>1093</v>
      </c>
      <c r="F1316" s="805"/>
      <c r="G1316" s="805"/>
      <c r="H1316" s="806"/>
      <c r="I1316" s="806"/>
      <c r="J1316" s="803"/>
      <c r="K1316" s="803"/>
      <c r="L1316" s="804"/>
    </row>
    <row r="1317" spans="1:12" s="101" customFormat="1" ht="24" customHeight="1">
      <c r="A1317" s="808">
        <v>247</v>
      </c>
      <c r="B1317" s="110" t="s">
        <v>76</v>
      </c>
      <c r="C1317" s="115" t="s">
        <v>78</v>
      </c>
      <c r="D1317" s="115" t="s">
        <v>146</v>
      </c>
      <c r="E1317" s="115" t="s">
        <v>147</v>
      </c>
      <c r="F1317" s="809" t="s">
        <v>71</v>
      </c>
      <c r="G1317" s="809"/>
      <c r="H1317" s="805"/>
      <c r="I1317" s="805"/>
      <c r="J1317" s="805"/>
      <c r="K1317" s="805"/>
      <c r="L1317" s="805"/>
    </row>
    <row r="1318" spans="1:12" s="101" customFormat="1" ht="26.25" customHeight="1">
      <c r="A1318" s="808"/>
      <c r="B1318" s="803" t="s">
        <v>1094</v>
      </c>
      <c r="C1318" s="810" t="s">
        <v>1095</v>
      </c>
      <c r="D1318" s="807">
        <v>43786</v>
      </c>
      <c r="E1318" s="803" t="s">
        <v>1096</v>
      </c>
      <c r="F1318" s="803" t="s">
        <v>1097</v>
      </c>
      <c r="G1318" s="803"/>
      <c r="H1318" s="806" t="s">
        <v>152</v>
      </c>
      <c r="I1318" s="806"/>
      <c r="J1318" s="117" t="s">
        <v>153</v>
      </c>
      <c r="K1318" s="117" t="s">
        <v>3</v>
      </c>
      <c r="L1318" s="119">
        <v>430</v>
      </c>
    </row>
    <row r="1319" spans="1:12" s="101" customFormat="1" ht="239.25" customHeight="1">
      <c r="A1319" s="808"/>
      <c r="B1319" s="803"/>
      <c r="C1319" s="810"/>
      <c r="D1319" s="807"/>
      <c r="E1319" s="803"/>
      <c r="F1319" s="803"/>
      <c r="G1319" s="803"/>
      <c r="H1319" s="806" t="s">
        <v>154</v>
      </c>
      <c r="I1319" s="806"/>
      <c r="J1319" s="117" t="s">
        <v>153</v>
      </c>
      <c r="K1319" s="117" t="s">
        <v>3</v>
      </c>
      <c r="L1319" s="119">
        <v>739.61</v>
      </c>
    </row>
    <row r="1320" spans="1:12" s="101" customFormat="1" ht="24" customHeight="1">
      <c r="A1320" s="808"/>
      <c r="B1320" s="110" t="s">
        <v>77</v>
      </c>
      <c r="C1320" s="115" t="s">
        <v>79</v>
      </c>
      <c r="D1320" s="115" t="s">
        <v>155</v>
      </c>
      <c r="E1320" s="115" t="s">
        <v>156</v>
      </c>
      <c r="F1320" s="805"/>
      <c r="G1320" s="805"/>
      <c r="H1320" s="806" t="s">
        <v>157</v>
      </c>
      <c r="I1320" s="806"/>
      <c r="J1320" s="803" t="s">
        <v>153</v>
      </c>
      <c r="K1320" s="803" t="s">
        <v>3</v>
      </c>
      <c r="L1320" s="804">
        <v>140</v>
      </c>
    </row>
    <row r="1321" spans="1:12" s="101" customFormat="1" ht="34.5" customHeight="1">
      <c r="A1321" s="808"/>
      <c r="B1321" s="117" t="s">
        <v>303</v>
      </c>
      <c r="C1321" s="117" t="s">
        <v>1097</v>
      </c>
      <c r="D1321" s="118">
        <v>43788</v>
      </c>
      <c r="E1321" s="117" t="s">
        <v>207</v>
      </c>
      <c r="F1321" s="805"/>
      <c r="G1321" s="805"/>
      <c r="H1321" s="806"/>
      <c r="I1321" s="806"/>
      <c r="J1321" s="803"/>
      <c r="K1321" s="803"/>
      <c r="L1321" s="804"/>
    </row>
    <row r="1322" spans="1:12" s="101" customFormat="1" ht="24" customHeight="1">
      <c r="A1322" s="808">
        <v>248</v>
      </c>
      <c r="B1322" s="110" t="s">
        <v>76</v>
      </c>
      <c r="C1322" s="115" t="s">
        <v>78</v>
      </c>
      <c r="D1322" s="115" t="s">
        <v>146</v>
      </c>
      <c r="E1322" s="115" t="s">
        <v>147</v>
      </c>
      <c r="F1322" s="809" t="s">
        <v>71</v>
      </c>
      <c r="G1322" s="809"/>
      <c r="H1322" s="805"/>
      <c r="I1322" s="805"/>
      <c r="J1322" s="805"/>
      <c r="K1322" s="805"/>
      <c r="L1322" s="805"/>
    </row>
    <row r="1323" spans="1:12" s="101" customFormat="1" ht="26.25" customHeight="1">
      <c r="A1323" s="808"/>
      <c r="B1323" s="803" t="s">
        <v>1094</v>
      </c>
      <c r="C1323" s="810" t="s">
        <v>1098</v>
      </c>
      <c r="D1323" s="807">
        <v>43809</v>
      </c>
      <c r="E1323" s="803" t="s">
        <v>1099</v>
      </c>
      <c r="F1323" s="803" t="s">
        <v>186</v>
      </c>
      <c r="G1323" s="803"/>
      <c r="H1323" s="806" t="s">
        <v>152</v>
      </c>
      <c r="I1323" s="806"/>
      <c r="J1323" s="117" t="s">
        <v>153</v>
      </c>
      <c r="K1323" s="117" t="s">
        <v>3</v>
      </c>
      <c r="L1323" s="119">
        <v>322</v>
      </c>
    </row>
    <row r="1324" spans="1:12" s="101" customFormat="1" ht="333.75" customHeight="1">
      <c r="A1324" s="808"/>
      <c r="B1324" s="803"/>
      <c r="C1324" s="810"/>
      <c r="D1324" s="807"/>
      <c r="E1324" s="803"/>
      <c r="F1324" s="803"/>
      <c r="G1324" s="803"/>
      <c r="H1324" s="806" t="s">
        <v>154</v>
      </c>
      <c r="I1324" s="806"/>
      <c r="J1324" s="117" t="s">
        <v>153</v>
      </c>
      <c r="K1324" s="117" t="s">
        <v>153</v>
      </c>
      <c r="L1324" s="119">
        <v>0</v>
      </c>
    </row>
    <row r="1325" spans="1:12" s="101" customFormat="1" ht="24" customHeight="1">
      <c r="A1325" s="808"/>
      <c r="B1325" s="110" t="s">
        <v>77</v>
      </c>
      <c r="C1325" s="115" t="s">
        <v>79</v>
      </c>
      <c r="D1325" s="115" t="s">
        <v>155</v>
      </c>
      <c r="E1325" s="115" t="s">
        <v>156</v>
      </c>
      <c r="F1325" s="805"/>
      <c r="G1325" s="805"/>
      <c r="H1325" s="806" t="s">
        <v>157</v>
      </c>
      <c r="I1325" s="806"/>
      <c r="J1325" s="803" t="s">
        <v>153</v>
      </c>
      <c r="K1325" s="803" t="s">
        <v>153</v>
      </c>
      <c r="L1325" s="804">
        <v>0</v>
      </c>
    </row>
    <row r="1326" spans="1:12" s="101" customFormat="1" ht="34.5" customHeight="1">
      <c r="A1326" s="808"/>
      <c r="B1326" s="117" t="s">
        <v>303</v>
      </c>
      <c r="C1326" s="117" t="s">
        <v>186</v>
      </c>
      <c r="D1326" s="118">
        <v>43810</v>
      </c>
      <c r="E1326" s="117" t="s">
        <v>1100</v>
      </c>
      <c r="F1326" s="805"/>
      <c r="G1326" s="805"/>
      <c r="H1326" s="806"/>
      <c r="I1326" s="806"/>
      <c r="J1326" s="803"/>
      <c r="K1326" s="803"/>
      <c r="L1326" s="804"/>
    </row>
    <row r="1327" spans="1:12" s="101" customFormat="1" ht="24" customHeight="1">
      <c r="A1327" s="808">
        <v>249</v>
      </c>
      <c r="B1327" s="110" t="s">
        <v>76</v>
      </c>
      <c r="C1327" s="115" t="s">
        <v>78</v>
      </c>
      <c r="D1327" s="115" t="s">
        <v>146</v>
      </c>
      <c r="E1327" s="115" t="s">
        <v>147</v>
      </c>
      <c r="F1327" s="809" t="s">
        <v>71</v>
      </c>
      <c r="G1327" s="809"/>
      <c r="H1327" s="805"/>
      <c r="I1327" s="805"/>
      <c r="J1327" s="805"/>
      <c r="K1327" s="805"/>
      <c r="L1327" s="805"/>
    </row>
    <row r="1328" spans="1:12" s="101" customFormat="1" ht="26.25" customHeight="1">
      <c r="A1328" s="808"/>
      <c r="B1328" s="803" t="s">
        <v>1101</v>
      </c>
      <c r="C1328" s="803" t="s">
        <v>1102</v>
      </c>
      <c r="D1328" s="807">
        <v>43740</v>
      </c>
      <c r="E1328" s="803" t="s">
        <v>1103</v>
      </c>
      <c r="F1328" s="803" t="s">
        <v>1104</v>
      </c>
      <c r="G1328" s="803"/>
      <c r="H1328" s="806" t="s">
        <v>152</v>
      </c>
      <c r="I1328" s="806"/>
      <c r="J1328" s="117" t="s">
        <v>153</v>
      </c>
      <c r="K1328" s="117" t="s">
        <v>3</v>
      </c>
      <c r="L1328" s="119">
        <v>232</v>
      </c>
    </row>
    <row r="1329" spans="1:12" s="101" customFormat="1" ht="113.25" customHeight="1">
      <c r="A1329" s="808"/>
      <c r="B1329" s="803"/>
      <c r="C1329" s="803"/>
      <c r="D1329" s="807"/>
      <c r="E1329" s="803"/>
      <c r="F1329" s="803"/>
      <c r="G1329" s="803"/>
      <c r="H1329" s="806" t="s">
        <v>154</v>
      </c>
      <c r="I1329" s="806"/>
      <c r="J1329" s="117" t="s">
        <v>153</v>
      </c>
      <c r="K1329" s="117" t="s">
        <v>3</v>
      </c>
      <c r="L1329" s="119">
        <v>523.6</v>
      </c>
    </row>
    <row r="1330" spans="1:12" s="101" customFormat="1" ht="24" customHeight="1">
      <c r="A1330" s="808"/>
      <c r="B1330" s="110" t="s">
        <v>77</v>
      </c>
      <c r="C1330" s="115" t="s">
        <v>79</v>
      </c>
      <c r="D1330" s="115" t="s">
        <v>155</v>
      </c>
      <c r="E1330" s="115" t="s">
        <v>156</v>
      </c>
      <c r="F1330" s="805"/>
      <c r="G1330" s="805"/>
      <c r="H1330" s="806" t="s">
        <v>157</v>
      </c>
      <c r="I1330" s="806"/>
      <c r="J1330" s="803" t="s">
        <v>153</v>
      </c>
      <c r="K1330" s="803" t="s">
        <v>153</v>
      </c>
      <c r="L1330" s="804">
        <v>0</v>
      </c>
    </row>
    <row r="1331" spans="1:12" s="101" customFormat="1" ht="24" customHeight="1">
      <c r="A1331" s="808"/>
      <c r="B1331" s="117" t="s">
        <v>193</v>
      </c>
      <c r="C1331" s="117" t="s">
        <v>1104</v>
      </c>
      <c r="D1331" s="118">
        <v>43741</v>
      </c>
      <c r="E1331" s="117" t="s">
        <v>1105</v>
      </c>
      <c r="F1331" s="805"/>
      <c r="G1331" s="805"/>
      <c r="H1331" s="806"/>
      <c r="I1331" s="806"/>
      <c r="J1331" s="803"/>
      <c r="K1331" s="803"/>
      <c r="L1331" s="804"/>
    </row>
    <row r="1332" spans="1:12" s="101" customFormat="1" ht="24" customHeight="1">
      <c r="A1332" s="808">
        <v>250</v>
      </c>
      <c r="B1332" s="110" t="s">
        <v>76</v>
      </c>
      <c r="C1332" s="115" t="s">
        <v>78</v>
      </c>
      <c r="D1332" s="115" t="s">
        <v>146</v>
      </c>
      <c r="E1332" s="115" t="s">
        <v>147</v>
      </c>
      <c r="F1332" s="809" t="s">
        <v>71</v>
      </c>
      <c r="G1332" s="809"/>
      <c r="H1332" s="805"/>
      <c r="I1332" s="805"/>
      <c r="J1332" s="805"/>
      <c r="K1332" s="805"/>
      <c r="L1332" s="805"/>
    </row>
    <row r="1333" spans="1:12" s="101" customFormat="1" ht="26.25" customHeight="1">
      <c r="A1333" s="808"/>
      <c r="B1333" s="803" t="s">
        <v>1101</v>
      </c>
      <c r="C1333" s="810" t="s">
        <v>1106</v>
      </c>
      <c r="D1333" s="807">
        <v>43758</v>
      </c>
      <c r="E1333" s="803" t="s">
        <v>367</v>
      </c>
      <c r="F1333" s="803" t="s">
        <v>368</v>
      </c>
      <c r="G1333" s="803"/>
      <c r="H1333" s="806" t="s">
        <v>152</v>
      </c>
      <c r="I1333" s="806"/>
      <c r="J1333" s="117" t="s">
        <v>153</v>
      </c>
      <c r="K1333" s="117" t="s">
        <v>3</v>
      </c>
      <c r="L1333" s="119">
        <v>945</v>
      </c>
    </row>
    <row r="1334" spans="1:12" s="101" customFormat="1" ht="291.75" customHeight="1">
      <c r="A1334" s="808"/>
      <c r="B1334" s="803"/>
      <c r="C1334" s="810"/>
      <c r="D1334" s="807"/>
      <c r="E1334" s="803"/>
      <c r="F1334" s="803"/>
      <c r="G1334" s="803"/>
      <c r="H1334" s="806" t="s">
        <v>154</v>
      </c>
      <c r="I1334" s="806"/>
      <c r="J1334" s="117" t="s">
        <v>153</v>
      </c>
      <c r="K1334" s="117" t="s">
        <v>3</v>
      </c>
      <c r="L1334" s="119">
        <v>300</v>
      </c>
    </row>
    <row r="1335" spans="1:12" s="101" customFormat="1" ht="24" customHeight="1">
      <c r="A1335" s="808"/>
      <c r="B1335" s="110" t="s">
        <v>77</v>
      </c>
      <c r="C1335" s="115" t="s">
        <v>79</v>
      </c>
      <c r="D1335" s="115" t="s">
        <v>155</v>
      </c>
      <c r="E1335" s="115" t="s">
        <v>156</v>
      </c>
      <c r="F1335" s="805"/>
      <c r="G1335" s="805"/>
      <c r="H1335" s="806" t="s">
        <v>157</v>
      </c>
      <c r="I1335" s="806"/>
      <c r="J1335" s="803" t="s">
        <v>153</v>
      </c>
      <c r="K1335" s="803" t="s">
        <v>153</v>
      </c>
      <c r="L1335" s="804">
        <v>0</v>
      </c>
    </row>
    <row r="1336" spans="1:12" s="101" customFormat="1" ht="24" customHeight="1">
      <c r="A1336" s="808"/>
      <c r="B1336" s="117" t="s">
        <v>193</v>
      </c>
      <c r="C1336" s="117" t="s">
        <v>368</v>
      </c>
      <c r="D1336" s="118">
        <v>43763</v>
      </c>
      <c r="E1336" s="117" t="s">
        <v>1107</v>
      </c>
      <c r="F1336" s="805"/>
      <c r="G1336" s="805"/>
      <c r="H1336" s="806"/>
      <c r="I1336" s="806"/>
      <c r="J1336" s="803"/>
      <c r="K1336" s="803"/>
      <c r="L1336" s="804"/>
    </row>
    <row r="1337" spans="1:12" s="101" customFormat="1" ht="24" customHeight="1">
      <c r="A1337" s="808">
        <v>251</v>
      </c>
      <c r="B1337" s="110" t="s">
        <v>76</v>
      </c>
      <c r="C1337" s="115" t="s">
        <v>78</v>
      </c>
      <c r="D1337" s="115" t="s">
        <v>146</v>
      </c>
      <c r="E1337" s="115" t="s">
        <v>147</v>
      </c>
      <c r="F1337" s="809" t="s">
        <v>71</v>
      </c>
      <c r="G1337" s="809"/>
      <c r="H1337" s="805"/>
      <c r="I1337" s="805"/>
      <c r="J1337" s="805"/>
      <c r="K1337" s="805"/>
      <c r="L1337" s="805"/>
    </row>
    <row r="1338" spans="1:12" s="101" customFormat="1" ht="26.25" customHeight="1">
      <c r="A1338" s="808"/>
      <c r="B1338" s="803" t="s">
        <v>1108</v>
      </c>
      <c r="C1338" s="810" t="s">
        <v>1109</v>
      </c>
      <c r="D1338" s="807">
        <v>43770</v>
      </c>
      <c r="E1338" s="803" t="s">
        <v>1110</v>
      </c>
      <c r="F1338" s="803" t="s">
        <v>1111</v>
      </c>
      <c r="G1338" s="803"/>
      <c r="H1338" s="806" t="s">
        <v>152</v>
      </c>
      <c r="I1338" s="806"/>
      <c r="J1338" s="117" t="s">
        <v>153</v>
      </c>
      <c r="K1338" s="117" t="s">
        <v>3</v>
      </c>
      <c r="L1338" s="119">
        <v>360</v>
      </c>
    </row>
    <row r="1339" spans="1:12" s="101" customFormat="1" ht="270.75" customHeight="1">
      <c r="A1339" s="808"/>
      <c r="B1339" s="803"/>
      <c r="C1339" s="810"/>
      <c r="D1339" s="807"/>
      <c r="E1339" s="803"/>
      <c r="F1339" s="803"/>
      <c r="G1339" s="803"/>
      <c r="H1339" s="806" t="s">
        <v>154</v>
      </c>
      <c r="I1339" s="806"/>
      <c r="J1339" s="117" t="s">
        <v>153</v>
      </c>
      <c r="K1339" s="117" t="s">
        <v>3</v>
      </c>
      <c r="L1339" s="119">
        <v>1256.42</v>
      </c>
    </row>
    <row r="1340" spans="1:12" s="101" customFormat="1" ht="24" customHeight="1">
      <c r="A1340" s="808"/>
      <c r="B1340" s="110" t="s">
        <v>77</v>
      </c>
      <c r="C1340" s="115" t="s">
        <v>79</v>
      </c>
      <c r="D1340" s="115" t="s">
        <v>155</v>
      </c>
      <c r="E1340" s="115" t="s">
        <v>156</v>
      </c>
      <c r="F1340" s="805"/>
      <c r="G1340" s="805"/>
      <c r="H1340" s="806" t="s">
        <v>157</v>
      </c>
      <c r="I1340" s="806"/>
      <c r="J1340" s="803" t="s">
        <v>153</v>
      </c>
      <c r="K1340" s="803" t="s">
        <v>153</v>
      </c>
      <c r="L1340" s="804">
        <v>0</v>
      </c>
    </row>
    <row r="1341" spans="1:12" s="101" customFormat="1" ht="34.5" customHeight="1">
      <c r="A1341" s="808"/>
      <c r="B1341" s="117" t="s">
        <v>303</v>
      </c>
      <c r="C1341" s="117" t="s">
        <v>1111</v>
      </c>
      <c r="D1341" s="118">
        <v>43777</v>
      </c>
      <c r="E1341" s="117" t="s">
        <v>1112</v>
      </c>
      <c r="F1341" s="805"/>
      <c r="G1341" s="805"/>
      <c r="H1341" s="806"/>
      <c r="I1341" s="806"/>
      <c r="J1341" s="803"/>
      <c r="K1341" s="803"/>
      <c r="L1341" s="804"/>
    </row>
    <row r="1342" spans="1:12" s="101" customFormat="1" ht="24" customHeight="1">
      <c r="A1342" s="808">
        <v>252</v>
      </c>
      <c r="B1342" s="110" t="s">
        <v>76</v>
      </c>
      <c r="C1342" s="115" t="s">
        <v>78</v>
      </c>
      <c r="D1342" s="115" t="s">
        <v>146</v>
      </c>
      <c r="E1342" s="115" t="s">
        <v>147</v>
      </c>
      <c r="F1342" s="809" t="s">
        <v>71</v>
      </c>
      <c r="G1342" s="809"/>
      <c r="H1342" s="805"/>
      <c r="I1342" s="805"/>
      <c r="J1342" s="805"/>
      <c r="K1342" s="805"/>
      <c r="L1342" s="805"/>
    </row>
    <row r="1343" spans="1:12" s="101" customFormat="1" ht="26.25" customHeight="1">
      <c r="A1343" s="808"/>
      <c r="B1343" s="803" t="s">
        <v>1108</v>
      </c>
      <c r="C1343" s="810" t="s">
        <v>1113</v>
      </c>
      <c r="D1343" s="807">
        <v>43786</v>
      </c>
      <c r="E1343" s="803" t="s">
        <v>243</v>
      </c>
      <c r="F1343" s="803" t="s">
        <v>1114</v>
      </c>
      <c r="G1343" s="803"/>
      <c r="H1343" s="806" t="s">
        <v>152</v>
      </c>
      <c r="I1343" s="806"/>
      <c r="J1343" s="117" t="s">
        <v>153</v>
      </c>
      <c r="K1343" s="117" t="s">
        <v>153</v>
      </c>
      <c r="L1343" s="119">
        <v>0</v>
      </c>
    </row>
    <row r="1344" spans="1:12" s="101" customFormat="1" ht="228.75" customHeight="1">
      <c r="A1344" s="808"/>
      <c r="B1344" s="803"/>
      <c r="C1344" s="810"/>
      <c r="D1344" s="807"/>
      <c r="E1344" s="803"/>
      <c r="F1344" s="803"/>
      <c r="G1344" s="803"/>
      <c r="H1344" s="806" t="s">
        <v>154</v>
      </c>
      <c r="I1344" s="806"/>
      <c r="J1344" s="117" t="s">
        <v>153</v>
      </c>
      <c r="K1344" s="117" t="s">
        <v>153</v>
      </c>
      <c r="L1344" s="119">
        <v>0</v>
      </c>
    </row>
    <row r="1345" spans="1:12" s="101" customFormat="1" ht="24" customHeight="1">
      <c r="A1345" s="808"/>
      <c r="B1345" s="110" t="s">
        <v>77</v>
      </c>
      <c r="C1345" s="115" t="s">
        <v>79</v>
      </c>
      <c r="D1345" s="115" t="s">
        <v>155</v>
      </c>
      <c r="E1345" s="115" t="s">
        <v>156</v>
      </c>
      <c r="F1345" s="805"/>
      <c r="G1345" s="805"/>
      <c r="H1345" s="806" t="s">
        <v>157</v>
      </c>
      <c r="I1345" s="806"/>
      <c r="J1345" s="803" t="s">
        <v>153</v>
      </c>
      <c r="K1345" s="803" t="s">
        <v>3</v>
      </c>
      <c r="L1345" s="804">
        <v>4547</v>
      </c>
    </row>
    <row r="1346" spans="1:12" s="101" customFormat="1" ht="34.5" customHeight="1">
      <c r="A1346" s="808"/>
      <c r="B1346" s="117" t="s">
        <v>303</v>
      </c>
      <c r="C1346" s="117" t="s">
        <v>1114</v>
      </c>
      <c r="D1346" s="118">
        <v>43789</v>
      </c>
      <c r="E1346" s="117" t="s">
        <v>1090</v>
      </c>
      <c r="F1346" s="805"/>
      <c r="G1346" s="805"/>
      <c r="H1346" s="806"/>
      <c r="I1346" s="806"/>
      <c r="J1346" s="803"/>
      <c r="K1346" s="803"/>
      <c r="L1346" s="804"/>
    </row>
    <row r="1347" spans="1:12" s="101" customFormat="1" ht="24" customHeight="1">
      <c r="A1347" s="808">
        <v>253</v>
      </c>
      <c r="B1347" s="110" t="s">
        <v>76</v>
      </c>
      <c r="C1347" s="115" t="s">
        <v>78</v>
      </c>
      <c r="D1347" s="115" t="s">
        <v>146</v>
      </c>
      <c r="E1347" s="115" t="s">
        <v>147</v>
      </c>
      <c r="F1347" s="809" t="s">
        <v>71</v>
      </c>
      <c r="G1347" s="809"/>
      <c r="H1347" s="805"/>
      <c r="I1347" s="805"/>
      <c r="J1347" s="805"/>
      <c r="K1347" s="805"/>
      <c r="L1347" s="805"/>
    </row>
    <row r="1348" spans="1:12" s="101" customFormat="1" ht="26.25" customHeight="1">
      <c r="A1348" s="808"/>
      <c r="B1348" s="803" t="s">
        <v>1115</v>
      </c>
      <c r="C1348" s="810" t="s">
        <v>1116</v>
      </c>
      <c r="D1348" s="807">
        <v>43755</v>
      </c>
      <c r="E1348" s="803" t="s">
        <v>205</v>
      </c>
      <c r="F1348" s="803" t="s">
        <v>329</v>
      </c>
      <c r="G1348" s="803"/>
      <c r="H1348" s="806" t="s">
        <v>152</v>
      </c>
      <c r="I1348" s="806"/>
      <c r="J1348" s="117" t="s">
        <v>153</v>
      </c>
      <c r="K1348" s="117" t="s">
        <v>153</v>
      </c>
      <c r="L1348" s="119">
        <v>0</v>
      </c>
    </row>
    <row r="1349" spans="1:12" s="101" customFormat="1" ht="408.95" customHeight="1">
      <c r="A1349" s="808"/>
      <c r="B1349" s="803"/>
      <c r="C1349" s="810"/>
      <c r="D1349" s="807"/>
      <c r="E1349" s="803"/>
      <c r="F1349" s="803"/>
      <c r="G1349" s="803"/>
      <c r="H1349" s="806" t="s">
        <v>154</v>
      </c>
      <c r="I1349" s="806"/>
      <c r="J1349" s="803" t="s">
        <v>153</v>
      </c>
      <c r="K1349" s="803" t="s">
        <v>153</v>
      </c>
      <c r="L1349" s="804">
        <v>0</v>
      </c>
    </row>
    <row r="1350" spans="1:12" s="101" customFormat="1" ht="187.35" customHeight="1">
      <c r="A1350" s="808"/>
      <c r="B1350" s="803"/>
      <c r="C1350" s="810"/>
      <c r="D1350" s="807"/>
      <c r="E1350" s="803"/>
      <c r="F1350" s="803"/>
      <c r="G1350" s="803"/>
      <c r="H1350" s="806"/>
      <c r="I1350" s="806"/>
      <c r="J1350" s="803"/>
      <c r="K1350" s="803"/>
      <c r="L1350" s="804"/>
    </row>
    <row r="1351" spans="1:12" s="101" customFormat="1" ht="24" customHeight="1">
      <c r="A1351" s="808"/>
      <c r="B1351" s="110" t="s">
        <v>77</v>
      </c>
      <c r="C1351" s="115" t="s">
        <v>79</v>
      </c>
      <c r="D1351" s="115" t="s">
        <v>155</v>
      </c>
      <c r="E1351" s="115" t="s">
        <v>156</v>
      </c>
      <c r="F1351" s="805"/>
      <c r="G1351" s="805"/>
      <c r="H1351" s="806" t="s">
        <v>157</v>
      </c>
      <c r="I1351" s="806"/>
      <c r="J1351" s="803" t="s">
        <v>153</v>
      </c>
      <c r="K1351" s="803" t="s">
        <v>3</v>
      </c>
      <c r="L1351" s="804">
        <v>420</v>
      </c>
    </row>
    <row r="1352" spans="1:12" s="101" customFormat="1" ht="24" customHeight="1">
      <c r="A1352" s="808"/>
      <c r="B1352" s="117" t="s">
        <v>193</v>
      </c>
      <c r="C1352" s="117" t="s">
        <v>329</v>
      </c>
      <c r="D1352" s="118">
        <v>43762</v>
      </c>
      <c r="E1352" s="117" t="s">
        <v>330</v>
      </c>
      <c r="F1352" s="805"/>
      <c r="G1352" s="805"/>
      <c r="H1352" s="806"/>
      <c r="I1352" s="806"/>
      <c r="J1352" s="803"/>
      <c r="K1352" s="803"/>
      <c r="L1352" s="804"/>
    </row>
    <row r="1353" spans="1:12" s="101" customFormat="1" ht="24" customHeight="1">
      <c r="A1353" s="808">
        <v>254</v>
      </c>
      <c r="B1353" s="110" t="s">
        <v>76</v>
      </c>
      <c r="C1353" s="115" t="s">
        <v>78</v>
      </c>
      <c r="D1353" s="115" t="s">
        <v>146</v>
      </c>
      <c r="E1353" s="115" t="s">
        <v>147</v>
      </c>
      <c r="F1353" s="809" t="s">
        <v>71</v>
      </c>
      <c r="G1353" s="809"/>
      <c r="H1353" s="805"/>
      <c r="I1353" s="805"/>
      <c r="J1353" s="805"/>
      <c r="K1353" s="805"/>
      <c r="L1353" s="805"/>
    </row>
    <row r="1354" spans="1:12" s="101" customFormat="1" ht="26.25" customHeight="1">
      <c r="A1354" s="808"/>
      <c r="B1354" s="803" t="s">
        <v>1117</v>
      </c>
      <c r="C1354" s="810" t="s">
        <v>1118</v>
      </c>
      <c r="D1354" s="807">
        <v>43878</v>
      </c>
      <c r="E1354" s="803" t="s">
        <v>523</v>
      </c>
      <c r="F1354" s="803" t="s">
        <v>1119</v>
      </c>
      <c r="G1354" s="803"/>
      <c r="H1354" s="806" t="s">
        <v>152</v>
      </c>
      <c r="I1354" s="806"/>
      <c r="J1354" s="117" t="s">
        <v>153</v>
      </c>
      <c r="K1354" s="117" t="s">
        <v>3</v>
      </c>
      <c r="L1354" s="119">
        <v>377</v>
      </c>
    </row>
    <row r="1355" spans="1:12" s="101" customFormat="1" ht="134.25" customHeight="1">
      <c r="A1355" s="808"/>
      <c r="B1355" s="803"/>
      <c r="C1355" s="810"/>
      <c r="D1355" s="807"/>
      <c r="E1355" s="803"/>
      <c r="F1355" s="803"/>
      <c r="G1355" s="803"/>
      <c r="H1355" s="806" t="s">
        <v>154</v>
      </c>
      <c r="I1355" s="806"/>
      <c r="J1355" s="117" t="s">
        <v>153</v>
      </c>
      <c r="K1355" s="117" t="s">
        <v>153</v>
      </c>
      <c r="L1355" s="119">
        <v>0</v>
      </c>
    </row>
    <row r="1356" spans="1:12" s="101" customFormat="1" ht="24" customHeight="1">
      <c r="A1356" s="808"/>
      <c r="B1356" s="110" t="s">
        <v>77</v>
      </c>
      <c r="C1356" s="115" t="s">
        <v>79</v>
      </c>
      <c r="D1356" s="115" t="s">
        <v>155</v>
      </c>
      <c r="E1356" s="115" t="s">
        <v>156</v>
      </c>
      <c r="F1356" s="805"/>
      <c r="G1356" s="805"/>
      <c r="H1356" s="806" t="s">
        <v>157</v>
      </c>
      <c r="I1356" s="806"/>
      <c r="J1356" s="803" t="s">
        <v>153</v>
      </c>
      <c r="K1356" s="803" t="s">
        <v>3</v>
      </c>
      <c r="L1356" s="804">
        <v>280</v>
      </c>
    </row>
    <row r="1357" spans="1:12" s="101" customFormat="1" ht="34.5" customHeight="1">
      <c r="A1357" s="808"/>
      <c r="B1357" s="117" t="s">
        <v>1120</v>
      </c>
      <c r="C1357" s="117" t="s">
        <v>1119</v>
      </c>
      <c r="D1357" s="118">
        <v>43880</v>
      </c>
      <c r="E1357" s="117" t="s">
        <v>455</v>
      </c>
      <c r="F1357" s="805"/>
      <c r="G1357" s="805"/>
      <c r="H1357" s="806"/>
      <c r="I1357" s="806"/>
      <c r="J1357" s="803"/>
      <c r="K1357" s="803"/>
      <c r="L1357" s="804"/>
    </row>
    <row r="1358" spans="1:12" s="101" customFormat="1" ht="24" customHeight="1">
      <c r="A1358" s="808">
        <v>255</v>
      </c>
      <c r="B1358" s="110" t="s">
        <v>76</v>
      </c>
      <c r="C1358" s="115" t="s">
        <v>78</v>
      </c>
      <c r="D1358" s="115" t="s">
        <v>146</v>
      </c>
      <c r="E1358" s="115" t="s">
        <v>147</v>
      </c>
      <c r="F1358" s="809" t="s">
        <v>71</v>
      </c>
      <c r="G1358" s="809"/>
      <c r="H1358" s="805"/>
      <c r="I1358" s="805"/>
      <c r="J1358" s="805"/>
      <c r="K1358" s="805"/>
      <c r="L1358" s="805"/>
    </row>
    <row r="1359" spans="1:12" s="101" customFormat="1" ht="26.25" customHeight="1">
      <c r="A1359" s="808"/>
      <c r="B1359" s="803" t="s">
        <v>1121</v>
      </c>
      <c r="C1359" s="803" t="s">
        <v>1122</v>
      </c>
      <c r="D1359" s="807">
        <v>43761</v>
      </c>
      <c r="E1359" s="803" t="s">
        <v>234</v>
      </c>
      <c r="F1359" s="803" t="s">
        <v>1123</v>
      </c>
      <c r="G1359" s="803"/>
      <c r="H1359" s="806" t="s">
        <v>152</v>
      </c>
      <c r="I1359" s="806"/>
      <c r="J1359" s="117" t="s">
        <v>153</v>
      </c>
      <c r="K1359" s="117" t="s">
        <v>3</v>
      </c>
      <c r="L1359" s="119">
        <v>1072.31</v>
      </c>
    </row>
    <row r="1360" spans="1:12" s="101" customFormat="1" ht="39.75" customHeight="1">
      <c r="A1360" s="808"/>
      <c r="B1360" s="803"/>
      <c r="C1360" s="803"/>
      <c r="D1360" s="807"/>
      <c r="E1360" s="803"/>
      <c r="F1360" s="803"/>
      <c r="G1360" s="803"/>
      <c r="H1360" s="806" t="s">
        <v>154</v>
      </c>
      <c r="I1360" s="806"/>
      <c r="J1360" s="117" t="s">
        <v>153</v>
      </c>
      <c r="K1360" s="117" t="s">
        <v>3</v>
      </c>
      <c r="L1360" s="119">
        <v>106</v>
      </c>
    </row>
    <row r="1361" spans="1:12" s="101" customFormat="1" ht="24" customHeight="1">
      <c r="A1361" s="808"/>
      <c r="B1361" s="110" t="s">
        <v>77</v>
      </c>
      <c r="C1361" s="115" t="s">
        <v>79</v>
      </c>
      <c r="D1361" s="115" t="s">
        <v>155</v>
      </c>
      <c r="E1361" s="115" t="s">
        <v>156</v>
      </c>
      <c r="F1361" s="805"/>
      <c r="G1361" s="805"/>
      <c r="H1361" s="806" t="s">
        <v>157</v>
      </c>
      <c r="I1361" s="806"/>
      <c r="J1361" s="803" t="s">
        <v>153</v>
      </c>
      <c r="K1361" s="803" t="s">
        <v>153</v>
      </c>
      <c r="L1361" s="804">
        <v>0</v>
      </c>
    </row>
    <row r="1362" spans="1:12" s="101" customFormat="1" ht="24" customHeight="1">
      <c r="A1362" s="808"/>
      <c r="B1362" s="117" t="s">
        <v>1124</v>
      </c>
      <c r="C1362" s="117" t="s">
        <v>1123</v>
      </c>
      <c r="D1362" s="118">
        <v>43763</v>
      </c>
      <c r="E1362" s="117" t="s">
        <v>736</v>
      </c>
      <c r="F1362" s="805"/>
      <c r="G1362" s="805"/>
      <c r="H1362" s="806"/>
      <c r="I1362" s="806"/>
      <c r="J1362" s="803"/>
      <c r="K1362" s="803"/>
      <c r="L1362" s="804"/>
    </row>
    <row r="1363" spans="1:12" s="101" customFormat="1" ht="24" customHeight="1">
      <c r="A1363" s="808">
        <v>256</v>
      </c>
      <c r="B1363" s="110" t="s">
        <v>76</v>
      </c>
      <c r="C1363" s="115" t="s">
        <v>78</v>
      </c>
      <c r="D1363" s="115" t="s">
        <v>146</v>
      </c>
      <c r="E1363" s="115" t="s">
        <v>147</v>
      </c>
      <c r="F1363" s="809" t="s">
        <v>71</v>
      </c>
      <c r="G1363" s="809"/>
      <c r="H1363" s="805"/>
      <c r="I1363" s="805"/>
      <c r="J1363" s="805"/>
      <c r="K1363" s="805"/>
      <c r="L1363" s="805"/>
    </row>
    <row r="1364" spans="1:12" s="101" customFormat="1" ht="26.25" customHeight="1">
      <c r="A1364" s="808"/>
      <c r="B1364" s="803" t="s">
        <v>1125</v>
      </c>
      <c r="C1364" s="810" t="s">
        <v>1126</v>
      </c>
      <c r="D1364" s="807">
        <v>43848</v>
      </c>
      <c r="E1364" s="803" t="s">
        <v>1127</v>
      </c>
      <c r="F1364" s="803" t="s">
        <v>1128</v>
      </c>
      <c r="G1364" s="803"/>
      <c r="H1364" s="806" t="s">
        <v>152</v>
      </c>
      <c r="I1364" s="806"/>
      <c r="J1364" s="117" t="s">
        <v>153</v>
      </c>
      <c r="K1364" s="117" t="s">
        <v>3</v>
      </c>
      <c r="L1364" s="119">
        <v>757</v>
      </c>
    </row>
    <row r="1365" spans="1:12" s="101" customFormat="1" ht="408.95" customHeight="1">
      <c r="A1365" s="808"/>
      <c r="B1365" s="803"/>
      <c r="C1365" s="810"/>
      <c r="D1365" s="807"/>
      <c r="E1365" s="803"/>
      <c r="F1365" s="803"/>
      <c r="G1365" s="803"/>
      <c r="H1365" s="806" t="s">
        <v>154</v>
      </c>
      <c r="I1365" s="806"/>
      <c r="J1365" s="803" t="s">
        <v>153</v>
      </c>
      <c r="K1365" s="803" t="s">
        <v>3</v>
      </c>
      <c r="L1365" s="804">
        <v>1210.81</v>
      </c>
    </row>
    <row r="1366" spans="1:12" s="101" customFormat="1" ht="134.85" customHeight="1">
      <c r="A1366" s="808"/>
      <c r="B1366" s="803"/>
      <c r="C1366" s="810"/>
      <c r="D1366" s="807"/>
      <c r="E1366" s="803"/>
      <c r="F1366" s="803"/>
      <c r="G1366" s="803"/>
      <c r="H1366" s="806"/>
      <c r="I1366" s="806"/>
      <c r="J1366" s="803"/>
      <c r="K1366" s="803"/>
      <c r="L1366" s="804"/>
    </row>
    <row r="1367" spans="1:12" s="101" customFormat="1" ht="24" customHeight="1">
      <c r="A1367" s="808"/>
      <c r="B1367" s="110" t="s">
        <v>77</v>
      </c>
      <c r="C1367" s="115" t="s">
        <v>79</v>
      </c>
      <c r="D1367" s="115" t="s">
        <v>155</v>
      </c>
      <c r="E1367" s="115" t="s">
        <v>156</v>
      </c>
      <c r="F1367" s="805"/>
      <c r="G1367" s="805"/>
      <c r="H1367" s="806" t="s">
        <v>157</v>
      </c>
      <c r="I1367" s="806"/>
      <c r="J1367" s="803" t="s">
        <v>153</v>
      </c>
      <c r="K1367" s="803" t="s">
        <v>153</v>
      </c>
      <c r="L1367" s="804">
        <v>0</v>
      </c>
    </row>
    <row r="1368" spans="1:12" s="101" customFormat="1" ht="24" customHeight="1">
      <c r="A1368" s="808"/>
      <c r="B1368" s="117" t="s">
        <v>240</v>
      </c>
      <c r="C1368" s="117" t="s">
        <v>1128</v>
      </c>
      <c r="D1368" s="118">
        <v>43855</v>
      </c>
      <c r="E1368" s="117" t="s">
        <v>1129</v>
      </c>
      <c r="F1368" s="805"/>
      <c r="G1368" s="805"/>
      <c r="H1368" s="806"/>
      <c r="I1368" s="806"/>
      <c r="J1368" s="803"/>
      <c r="K1368" s="803"/>
      <c r="L1368" s="804"/>
    </row>
    <row r="1369" spans="1:12" s="101" customFormat="1" ht="24" customHeight="1">
      <c r="A1369" s="808">
        <v>257</v>
      </c>
      <c r="B1369" s="110" t="s">
        <v>76</v>
      </c>
      <c r="C1369" s="115" t="s">
        <v>78</v>
      </c>
      <c r="D1369" s="115" t="s">
        <v>146</v>
      </c>
      <c r="E1369" s="115" t="s">
        <v>147</v>
      </c>
      <c r="F1369" s="809" t="s">
        <v>71</v>
      </c>
      <c r="G1369" s="809"/>
      <c r="H1369" s="805"/>
      <c r="I1369" s="805"/>
      <c r="J1369" s="805"/>
      <c r="K1369" s="805"/>
      <c r="L1369" s="805"/>
    </row>
    <row r="1370" spans="1:12" s="101" customFormat="1" ht="26.25" customHeight="1">
      <c r="A1370" s="808"/>
      <c r="B1370" s="803" t="s">
        <v>1125</v>
      </c>
      <c r="C1370" s="810" t="s">
        <v>1126</v>
      </c>
      <c r="D1370" s="807">
        <v>43848</v>
      </c>
      <c r="E1370" s="803" t="s">
        <v>1127</v>
      </c>
      <c r="F1370" s="803" t="s">
        <v>1130</v>
      </c>
      <c r="G1370" s="803"/>
      <c r="H1370" s="806" t="s">
        <v>152</v>
      </c>
      <c r="I1370" s="806"/>
      <c r="J1370" s="117" t="s">
        <v>153</v>
      </c>
      <c r="K1370" s="117" t="s">
        <v>3</v>
      </c>
      <c r="L1370" s="119">
        <v>432</v>
      </c>
    </row>
    <row r="1371" spans="1:12" s="101" customFormat="1" ht="408.95" customHeight="1">
      <c r="A1371" s="808"/>
      <c r="B1371" s="803"/>
      <c r="C1371" s="810"/>
      <c r="D1371" s="807"/>
      <c r="E1371" s="803"/>
      <c r="F1371" s="803"/>
      <c r="G1371" s="803"/>
      <c r="H1371" s="806" t="s">
        <v>154</v>
      </c>
      <c r="I1371" s="806"/>
      <c r="J1371" s="803" t="s">
        <v>153</v>
      </c>
      <c r="K1371" s="803" t="s">
        <v>153</v>
      </c>
      <c r="L1371" s="804">
        <v>0</v>
      </c>
    </row>
    <row r="1372" spans="1:12" s="101" customFormat="1" ht="134.85" customHeight="1">
      <c r="A1372" s="808"/>
      <c r="B1372" s="803"/>
      <c r="C1372" s="810"/>
      <c r="D1372" s="807"/>
      <c r="E1372" s="803"/>
      <c r="F1372" s="803"/>
      <c r="G1372" s="803"/>
      <c r="H1372" s="806"/>
      <c r="I1372" s="806"/>
      <c r="J1372" s="803"/>
      <c r="K1372" s="803"/>
      <c r="L1372" s="804"/>
    </row>
    <row r="1373" spans="1:12" s="101" customFormat="1" ht="24" customHeight="1">
      <c r="A1373" s="808"/>
      <c r="B1373" s="110" t="s">
        <v>77</v>
      </c>
      <c r="C1373" s="115" t="s">
        <v>79</v>
      </c>
      <c r="D1373" s="115" t="s">
        <v>155</v>
      </c>
      <c r="E1373" s="115" t="s">
        <v>156</v>
      </c>
      <c r="F1373" s="805"/>
      <c r="G1373" s="805"/>
      <c r="H1373" s="806" t="s">
        <v>157</v>
      </c>
      <c r="I1373" s="806"/>
      <c r="J1373" s="803" t="s">
        <v>153</v>
      </c>
      <c r="K1373" s="803" t="s">
        <v>3</v>
      </c>
      <c r="L1373" s="804">
        <v>167.34</v>
      </c>
    </row>
    <row r="1374" spans="1:12" s="101" customFormat="1" ht="24" customHeight="1">
      <c r="A1374" s="808"/>
      <c r="B1374" s="117" t="s">
        <v>240</v>
      </c>
      <c r="C1374" s="117" t="s">
        <v>1130</v>
      </c>
      <c r="D1374" s="118">
        <v>43855</v>
      </c>
      <c r="E1374" s="117" t="s">
        <v>1129</v>
      </c>
      <c r="F1374" s="805"/>
      <c r="G1374" s="805"/>
      <c r="H1374" s="806"/>
      <c r="I1374" s="806"/>
      <c r="J1374" s="803"/>
      <c r="K1374" s="803"/>
      <c r="L1374" s="804"/>
    </row>
    <row r="1375" spans="1:12" s="101" customFormat="1" ht="24" customHeight="1">
      <c r="A1375" s="808">
        <v>258</v>
      </c>
      <c r="B1375" s="110" t="s">
        <v>76</v>
      </c>
      <c r="C1375" s="115" t="s">
        <v>78</v>
      </c>
      <c r="D1375" s="115" t="s">
        <v>146</v>
      </c>
      <c r="E1375" s="115" t="s">
        <v>147</v>
      </c>
      <c r="F1375" s="809" t="s">
        <v>71</v>
      </c>
      <c r="G1375" s="809"/>
      <c r="H1375" s="805"/>
      <c r="I1375" s="805"/>
      <c r="J1375" s="805"/>
      <c r="K1375" s="805"/>
      <c r="L1375" s="805"/>
    </row>
    <row r="1376" spans="1:12" s="101" customFormat="1" ht="26.25" customHeight="1">
      <c r="A1376" s="808"/>
      <c r="B1376" s="803" t="s">
        <v>1131</v>
      </c>
      <c r="C1376" s="810" t="s">
        <v>1132</v>
      </c>
      <c r="D1376" s="807">
        <v>43771</v>
      </c>
      <c r="E1376" s="803" t="s">
        <v>316</v>
      </c>
      <c r="F1376" s="803" t="s">
        <v>1133</v>
      </c>
      <c r="G1376" s="803"/>
      <c r="H1376" s="806" t="s">
        <v>152</v>
      </c>
      <c r="I1376" s="806"/>
      <c r="J1376" s="117" t="s">
        <v>153</v>
      </c>
      <c r="K1376" s="117" t="s">
        <v>3</v>
      </c>
      <c r="L1376" s="119">
        <v>672</v>
      </c>
    </row>
    <row r="1377" spans="1:12" s="101" customFormat="1" ht="333.75" customHeight="1">
      <c r="A1377" s="808"/>
      <c r="B1377" s="803"/>
      <c r="C1377" s="810"/>
      <c r="D1377" s="807"/>
      <c r="E1377" s="803"/>
      <c r="F1377" s="803"/>
      <c r="G1377" s="803"/>
      <c r="H1377" s="806" t="s">
        <v>154</v>
      </c>
      <c r="I1377" s="806"/>
      <c r="J1377" s="117" t="s">
        <v>153</v>
      </c>
      <c r="K1377" s="117" t="s">
        <v>3</v>
      </c>
      <c r="L1377" s="119">
        <v>2154.12</v>
      </c>
    </row>
    <row r="1378" spans="1:12" s="101" customFormat="1" ht="24" customHeight="1">
      <c r="A1378" s="808"/>
      <c r="B1378" s="110" t="s">
        <v>77</v>
      </c>
      <c r="C1378" s="115" t="s">
        <v>79</v>
      </c>
      <c r="D1378" s="115" t="s">
        <v>155</v>
      </c>
      <c r="E1378" s="115" t="s">
        <v>156</v>
      </c>
      <c r="F1378" s="805"/>
      <c r="G1378" s="805"/>
      <c r="H1378" s="806" t="s">
        <v>157</v>
      </c>
      <c r="I1378" s="806"/>
      <c r="J1378" s="803" t="s">
        <v>153</v>
      </c>
      <c r="K1378" s="803" t="s">
        <v>153</v>
      </c>
      <c r="L1378" s="804">
        <v>0</v>
      </c>
    </row>
    <row r="1379" spans="1:12" s="101" customFormat="1" ht="24" customHeight="1">
      <c r="A1379" s="808"/>
      <c r="B1379" s="117" t="s">
        <v>1134</v>
      </c>
      <c r="C1379" s="117" t="s">
        <v>1133</v>
      </c>
      <c r="D1379" s="118">
        <v>43774</v>
      </c>
      <c r="E1379" s="117" t="s">
        <v>1135</v>
      </c>
      <c r="F1379" s="805"/>
      <c r="G1379" s="805"/>
      <c r="H1379" s="806"/>
      <c r="I1379" s="806"/>
      <c r="J1379" s="803"/>
      <c r="K1379" s="803"/>
      <c r="L1379" s="804"/>
    </row>
    <row r="1380" spans="1:12" s="101" customFormat="1" ht="24" customHeight="1">
      <c r="A1380" s="808">
        <v>259</v>
      </c>
      <c r="B1380" s="110" t="s">
        <v>76</v>
      </c>
      <c r="C1380" s="115" t="s">
        <v>78</v>
      </c>
      <c r="D1380" s="115" t="s">
        <v>146</v>
      </c>
      <c r="E1380" s="115" t="s">
        <v>147</v>
      </c>
      <c r="F1380" s="809" t="s">
        <v>71</v>
      </c>
      <c r="G1380" s="809"/>
      <c r="H1380" s="805"/>
      <c r="I1380" s="805"/>
      <c r="J1380" s="805"/>
      <c r="K1380" s="805"/>
      <c r="L1380" s="805"/>
    </row>
    <row r="1381" spans="1:12" s="101" customFormat="1" ht="26.25" customHeight="1">
      <c r="A1381" s="808"/>
      <c r="B1381" s="803" t="s">
        <v>1131</v>
      </c>
      <c r="C1381" s="810" t="s">
        <v>1136</v>
      </c>
      <c r="D1381" s="807">
        <v>43802</v>
      </c>
      <c r="E1381" s="803" t="s">
        <v>1137</v>
      </c>
      <c r="F1381" s="803" t="s">
        <v>1138</v>
      </c>
      <c r="G1381" s="803"/>
      <c r="H1381" s="806" t="s">
        <v>152</v>
      </c>
      <c r="I1381" s="806"/>
      <c r="J1381" s="117" t="s">
        <v>153</v>
      </c>
      <c r="K1381" s="117" t="s">
        <v>153</v>
      </c>
      <c r="L1381" s="119">
        <v>0</v>
      </c>
    </row>
    <row r="1382" spans="1:12" s="101" customFormat="1" ht="186.75" customHeight="1">
      <c r="A1382" s="808"/>
      <c r="B1382" s="803"/>
      <c r="C1382" s="810"/>
      <c r="D1382" s="807"/>
      <c r="E1382" s="803"/>
      <c r="F1382" s="803"/>
      <c r="G1382" s="803"/>
      <c r="H1382" s="806" t="s">
        <v>154</v>
      </c>
      <c r="I1382" s="806"/>
      <c r="J1382" s="117" t="s">
        <v>153</v>
      </c>
      <c r="K1382" s="117" t="s">
        <v>3</v>
      </c>
      <c r="L1382" s="119">
        <v>1750</v>
      </c>
    </row>
    <row r="1383" spans="1:12" s="101" customFormat="1" ht="24" customHeight="1">
      <c r="A1383" s="808"/>
      <c r="B1383" s="110" t="s">
        <v>77</v>
      </c>
      <c r="C1383" s="115" t="s">
        <v>79</v>
      </c>
      <c r="D1383" s="115" t="s">
        <v>155</v>
      </c>
      <c r="E1383" s="115" t="s">
        <v>156</v>
      </c>
      <c r="F1383" s="805"/>
      <c r="G1383" s="805"/>
      <c r="H1383" s="806" t="s">
        <v>157</v>
      </c>
      <c r="I1383" s="806"/>
      <c r="J1383" s="803" t="s">
        <v>153</v>
      </c>
      <c r="K1383" s="803" t="s">
        <v>153</v>
      </c>
      <c r="L1383" s="804">
        <v>0</v>
      </c>
    </row>
    <row r="1384" spans="1:12" s="101" customFormat="1" ht="24" customHeight="1">
      <c r="A1384" s="808"/>
      <c r="B1384" s="117" t="s">
        <v>1134</v>
      </c>
      <c r="C1384" s="117" t="s">
        <v>1138</v>
      </c>
      <c r="D1384" s="118">
        <v>43807</v>
      </c>
      <c r="E1384" s="117" t="s">
        <v>552</v>
      </c>
      <c r="F1384" s="805"/>
      <c r="G1384" s="805"/>
      <c r="H1384" s="806"/>
      <c r="I1384" s="806"/>
      <c r="J1384" s="803"/>
      <c r="K1384" s="803"/>
      <c r="L1384" s="804"/>
    </row>
    <row r="1385" spans="1:12" s="101" customFormat="1" ht="24" customHeight="1">
      <c r="A1385" s="808">
        <v>260</v>
      </c>
      <c r="B1385" s="110" t="s">
        <v>76</v>
      </c>
      <c r="C1385" s="115" t="s">
        <v>78</v>
      </c>
      <c r="D1385" s="115" t="s">
        <v>146</v>
      </c>
      <c r="E1385" s="115" t="s">
        <v>147</v>
      </c>
      <c r="F1385" s="809" t="s">
        <v>71</v>
      </c>
      <c r="G1385" s="809"/>
      <c r="H1385" s="805"/>
      <c r="I1385" s="805"/>
      <c r="J1385" s="805"/>
      <c r="K1385" s="805"/>
      <c r="L1385" s="805"/>
    </row>
    <row r="1386" spans="1:12" s="101" customFormat="1" ht="26.25" customHeight="1">
      <c r="A1386" s="808"/>
      <c r="B1386" s="803" t="s">
        <v>1131</v>
      </c>
      <c r="C1386" s="810" t="s">
        <v>1139</v>
      </c>
      <c r="D1386" s="807">
        <v>43897</v>
      </c>
      <c r="E1386" s="803" t="s">
        <v>1140</v>
      </c>
      <c r="F1386" s="803" t="s">
        <v>1141</v>
      </c>
      <c r="G1386" s="803"/>
      <c r="H1386" s="806" t="s">
        <v>152</v>
      </c>
      <c r="I1386" s="806"/>
      <c r="J1386" s="117" t="s">
        <v>153</v>
      </c>
      <c r="K1386" s="117" t="s">
        <v>3</v>
      </c>
      <c r="L1386" s="119">
        <v>933.42</v>
      </c>
    </row>
    <row r="1387" spans="1:12" s="101" customFormat="1" ht="344.25" customHeight="1">
      <c r="A1387" s="808"/>
      <c r="B1387" s="803"/>
      <c r="C1387" s="810"/>
      <c r="D1387" s="807"/>
      <c r="E1387" s="803"/>
      <c r="F1387" s="803"/>
      <c r="G1387" s="803"/>
      <c r="H1387" s="806" t="s">
        <v>154</v>
      </c>
      <c r="I1387" s="806"/>
      <c r="J1387" s="117" t="s">
        <v>153</v>
      </c>
      <c r="K1387" s="117" t="s">
        <v>3</v>
      </c>
      <c r="L1387" s="119">
        <v>4211</v>
      </c>
    </row>
    <row r="1388" spans="1:12" s="101" customFormat="1" ht="24" customHeight="1">
      <c r="A1388" s="808"/>
      <c r="B1388" s="110" t="s">
        <v>77</v>
      </c>
      <c r="C1388" s="115" t="s">
        <v>79</v>
      </c>
      <c r="D1388" s="115" t="s">
        <v>155</v>
      </c>
      <c r="E1388" s="115" t="s">
        <v>156</v>
      </c>
      <c r="F1388" s="805"/>
      <c r="G1388" s="805"/>
      <c r="H1388" s="806" t="s">
        <v>157</v>
      </c>
      <c r="I1388" s="806"/>
      <c r="J1388" s="803" t="s">
        <v>153</v>
      </c>
      <c r="K1388" s="803" t="s">
        <v>153</v>
      </c>
      <c r="L1388" s="804">
        <v>0</v>
      </c>
    </row>
    <row r="1389" spans="1:12" s="101" customFormat="1" ht="24" customHeight="1">
      <c r="A1389" s="808"/>
      <c r="B1389" s="117" t="s">
        <v>1134</v>
      </c>
      <c r="C1389" s="117" t="s">
        <v>1141</v>
      </c>
      <c r="D1389" s="118">
        <v>43901</v>
      </c>
      <c r="E1389" s="117" t="s">
        <v>1142</v>
      </c>
      <c r="F1389" s="805"/>
      <c r="G1389" s="805"/>
      <c r="H1389" s="806"/>
      <c r="I1389" s="806"/>
      <c r="J1389" s="803"/>
      <c r="K1389" s="803"/>
      <c r="L1389" s="804"/>
    </row>
    <row r="1390" spans="1:12" s="101" customFormat="1" ht="24" customHeight="1">
      <c r="A1390" s="808">
        <v>261</v>
      </c>
      <c r="B1390" s="110" t="s">
        <v>76</v>
      </c>
      <c r="C1390" s="115" t="s">
        <v>78</v>
      </c>
      <c r="D1390" s="115" t="s">
        <v>146</v>
      </c>
      <c r="E1390" s="115" t="s">
        <v>147</v>
      </c>
      <c r="F1390" s="809" t="s">
        <v>71</v>
      </c>
      <c r="G1390" s="809"/>
      <c r="H1390" s="805"/>
      <c r="I1390" s="805"/>
      <c r="J1390" s="805"/>
      <c r="K1390" s="805"/>
      <c r="L1390" s="805"/>
    </row>
    <row r="1391" spans="1:12" s="101" customFormat="1" ht="26.25" customHeight="1">
      <c r="A1391" s="808"/>
      <c r="B1391" s="803" t="s">
        <v>1143</v>
      </c>
      <c r="C1391" s="810" t="s">
        <v>1144</v>
      </c>
      <c r="D1391" s="807">
        <v>43753</v>
      </c>
      <c r="E1391" s="803" t="s">
        <v>1145</v>
      </c>
      <c r="F1391" s="803" t="s">
        <v>1146</v>
      </c>
      <c r="G1391" s="803"/>
      <c r="H1391" s="806" t="s">
        <v>152</v>
      </c>
      <c r="I1391" s="806"/>
      <c r="J1391" s="117" t="s">
        <v>153</v>
      </c>
      <c r="K1391" s="117" t="s">
        <v>3</v>
      </c>
      <c r="L1391" s="119">
        <v>1001.72</v>
      </c>
    </row>
    <row r="1392" spans="1:12" s="101" customFormat="1" ht="123.75" customHeight="1">
      <c r="A1392" s="808"/>
      <c r="B1392" s="803"/>
      <c r="C1392" s="810"/>
      <c r="D1392" s="807"/>
      <c r="E1392" s="803"/>
      <c r="F1392" s="803"/>
      <c r="G1392" s="803"/>
      <c r="H1392" s="806" t="s">
        <v>154</v>
      </c>
      <c r="I1392" s="806"/>
      <c r="J1392" s="117" t="s">
        <v>153</v>
      </c>
      <c r="K1392" s="117" t="s">
        <v>3</v>
      </c>
      <c r="L1392" s="119">
        <v>2520.35</v>
      </c>
    </row>
    <row r="1393" spans="1:12" s="101" customFormat="1" ht="24" customHeight="1">
      <c r="A1393" s="808"/>
      <c r="B1393" s="110" t="s">
        <v>77</v>
      </c>
      <c r="C1393" s="115" t="s">
        <v>79</v>
      </c>
      <c r="D1393" s="115" t="s">
        <v>155</v>
      </c>
      <c r="E1393" s="115" t="s">
        <v>156</v>
      </c>
      <c r="F1393" s="805"/>
      <c r="G1393" s="805"/>
      <c r="H1393" s="806" t="s">
        <v>157</v>
      </c>
      <c r="I1393" s="806"/>
      <c r="J1393" s="803" t="s">
        <v>153</v>
      </c>
      <c r="K1393" s="803" t="s">
        <v>3</v>
      </c>
      <c r="L1393" s="804">
        <v>36.96</v>
      </c>
    </row>
    <row r="1394" spans="1:12" s="101" customFormat="1" ht="34.5" customHeight="1">
      <c r="A1394" s="808"/>
      <c r="B1394" s="117" t="s">
        <v>1147</v>
      </c>
      <c r="C1394" s="117" t="s">
        <v>1146</v>
      </c>
      <c r="D1394" s="118">
        <v>43758</v>
      </c>
      <c r="E1394" s="117" t="s">
        <v>182</v>
      </c>
      <c r="F1394" s="805"/>
      <c r="G1394" s="805"/>
      <c r="H1394" s="806"/>
      <c r="I1394" s="806"/>
      <c r="J1394" s="803"/>
      <c r="K1394" s="803"/>
      <c r="L1394" s="804"/>
    </row>
    <row r="1395" spans="1:12" s="101" customFormat="1" ht="24" customHeight="1">
      <c r="A1395" s="808">
        <v>262</v>
      </c>
      <c r="B1395" s="110" t="s">
        <v>76</v>
      </c>
      <c r="C1395" s="115" t="s">
        <v>78</v>
      </c>
      <c r="D1395" s="115" t="s">
        <v>146</v>
      </c>
      <c r="E1395" s="115" t="s">
        <v>147</v>
      </c>
      <c r="F1395" s="809" t="s">
        <v>71</v>
      </c>
      <c r="G1395" s="809"/>
      <c r="H1395" s="805"/>
      <c r="I1395" s="805"/>
      <c r="J1395" s="805"/>
      <c r="K1395" s="805"/>
      <c r="L1395" s="805"/>
    </row>
    <row r="1396" spans="1:12" s="101" customFormat="1" ht="26.25" customHeight="1">
      <c r="A1396" s="808"/>
      <c r="B1396" s="803" t="s">
        <v>1143</v>
      </c>
      <c r="C1396" s="803" t="s">
        <v>1148</v>
      </c>
      <c r="D1396" s="807">
        <v>43775</v>
      </c>
      <c r="E1396" s="803" t="s">
        <v>904</v>
      </c>
      <c r="F1396" s="803" t="s">
        <v>905</v>
      </c>
      <c r="G1396" s="803"/>
      <c r="H1396" s="806" t="s">
        <v>152</v>
      </c>
      <c r="I1396" s="806"/>
      <c r="J1396" s="117" t="s">
        <v>153</v>
      </c>
      <c r="K1396" s="117" t="s">
        <v>3</v>
      </c>
      <c r="L1396" s="119">
        <v>477.15</v>
      </c>
    </row>
    <row r="1397" spans="1:12" s="101" customFormat="1" ht="18" customHeight="1">
      <c r="A1397" s="808"/>
      <c r="B1397" s="803"/>
      <c r="C1397" s="803"/>
      <c r="D1397" s="807"/>
      <c r="E1397" s="803"/>
      <c r="F1397" s="803"/>
      <c r="G1397" s="803"/>
      <c r="H1397" s="806" t="s">
        <v>154</v>
      </c>
      <c r="I1397" s="806"/>
      <c r="J1397" s="117" t="s">
        <v>153</v>
      </c>
      <c r="K1397" s="117" t="s">
        <v>3</v>
      </c>
      <c r="L1397" s="119">
        <v>436.63</v>
      </c>
    </row>
    <row r="1398" spans="1:12" s="101" customFormat="1" ht="24" customHeight="1">
      <c r="A1398" s="808"/>
      <c r="B1398" s="110" t="s">
        <v>77</v>
      </c>
      <c r="C1398" s="115" t="s">
        <v>79</v>
      </c>
      <c r="D1398" s="115" t="s">
        <v>155</v>
      </c>
      <c r="E1398" s="115" t="s">
        <v>156</v>
      </c>
      <c r="F1398" s="805"/>
      <c r="G1398" s="805"/>
      <c r="H1398" s="806" t="s">
        <v>157</v>
      </c>
      <c r="I1398" s="806"/>
      <c r="J1398" s="803" t="s">
        <v>153</v>
      </c>
      <c r="K1398" s="803" t="s">
        <v>153</v>
      </c>
      <c r="L1398" s="804">
        <v>0</v>
      </c>
    </row>
    <row r="1399" spans="1:12" s="101" customFormat="1" ht="34.5" customHeight="1">
      <c r="A1399" s="808"/>
      <c r="B1399" s="117" t="s">
        <v>1147</v>
      </c>
      <c r="C1399" s="117" t="s">
        <v>905</v>
      </c>
      <c r="D1399" s="118">
        <v>43782</v>
      </c>
      <c r="E1399" s="117" t="s">
        <v>1149</v>
      </c>
      <c r="F1399" s="805"/>
      <c r="G1399" s="805"/>
      <c r="H1399" s="806"/>
      <c r="I1399" s="806"/>
      <c r="J1399" s="803"/>
      <c r="K1399" s="803"/>
      <c r="L1399" s="804"/>
    </row>
    <row r="1400" spans="1:12" s="101" customFormat="1" ht="24" customHeight="1">
      <c r="A1400" s="808">
        <v>263</v>
      </c>
      <c r="B1400" s="110" t="s">
        <v>76</v>
      </c>
      <c r="C1400" s="115" t="s">
        <v>78</v>
      </c>
      <c r="D1400" s="115" t="s">
        <v>146</v>
      </c>
      <c r="E1400" s="115" t="s">
        <v>147</v>
      </c>
      <c r="F1400" s="809" t="s">
        <v>71</v>
      </c>
      <c r="G1400" s="809"/>
      <c r="H1400" s="805"/>
      <c r="I1400" s="805"/>
      <c r="J1400" s="805"/>
      <c r="K1400" s="805"/>
      <c r="L1400" s="805"/>
    </row>
    <row r="1401" spans="1:12" s="101" customFormat="1" ht="26.25" customHeight="1">
      <c r="A1401" s="808"/>
      <c r="B1401" s="803" t="s">
        <v>1143</v>
      </c>
      <c r="C1401" s="803" t="s">
        <v>1150</v>
      </c>
      <c r="D1401" s="807">
        <v>43809</v>
      </c>
      <c r="E1401" s="803" t="s">
        <v>234</v>
      </c>
      <c r="F1401" s="803" t="s">
        <v>1151</v>
      </c>
      <c r="G1401" s="803"/>
      <c r="H1401" s="806" t="s">
        <v>152</v>
      </c>
      <c r="I1401" s="806"/>
      <c r="J1401" s="117" t="s">
        <v>153</v>
      </c>
      <c r="K1401" s="117" t="s">
        <v>3</v>
      </c>
      <c r="L1401" s="119">
        <v>426.75</v>
      </c>
    </row>
    <row r="1402" spans="1:12" s="101" customFormat="1" ht="102.75" customHeight="1">
      <c r="A1402" s="808"/>
      <c r="B1402" s="803"/>
      <c r="C1402" s="803"/>
      <c r="D1402" s="807"/>
      <c r="E1402" s="803"/>
      <c r="F1402" s="803"/>
      <c r="G1402" s="803"/>
      <c r="H1402" s="806" t="s">
        <v>154</v>
      </c>
      <c r="I1402" s="806"/>
      <c r="J1402" s="117" t="s">
        <v>153</v>
      </c>
      <c r="K1402" s="117" t="s">
        <v>3</v>
      </c>
      <c r="L1402" s="119">
        <v>346</v>
      </c>
    </row>
    <row r="1403" spans="1:12" s="101" customFormat="1" ht="24" customHeight="1">
      <c r="A1403" s="808"/>
      <c r="B1403" s="110" t="s">
        <v>77</v>
      </c>
      <c r="C1403" s="115" t="s">
        <v>79</v>
      </c>
      <c r="D1403" s="115" t="s">
        <v>155</v>
      </c>
      <c r="E1403" s="115" t="s">
        <v>156</v>
      </c>
      <c r="F1403" s="805"/>
      <c r="G1403" s="805"/>
      <c r="H1403" s="806" t="s">
        <v>157</v>
      </c>
      <c r="I1403" s="806"/>
      <c r="J1403" s="803" t="s">
        <v>153</v>
      </c>
      <c r="K1403" s="803" t="s">
        <v>3</v>
      </c>
      <c r="L1403" s="804">
        <v>50</v>
      </c>
    </row>
    <row r="1404" spans="1:12" s="101" customFormat="1" ht="34.5" customHeight="1">
      <c r="A1404" s="808"/>
      <c r="B1404" s="117" t="s">
        <v>1147</v>
      </c>
      <c r="C1404" s="117" t="s">
        <v>1151</v>
      </c>
      <c r="D1404" s="118">
        <v>43810</v>
      </c>
      <c r="E1404" s="117" t="s">
        <v>1100</v>
      </c>
      <c r="F1404" s="805"/>
      <c r="G1404" s="805"/>
      <c r="H1404" s="806"/>
      <c r="I1404" s="806"/>
      <c r="J1404" s="803"/>
      <c r="K1404" s="803"/>
      <c r="L1404" s="804"/>
    </row>
    <row r="1405" spans="1:12" s="101" customFormat="1" ht="24" customHeight="1">
      <c r="A1405" s="808">
        <v>264</v>
      </c>
      <c r="B1405" s="110" t="s">
        <v>76</v>
      </c>
      <c r="C1405" s="115" t="s">
        <v>78</v>
      </c>
      <c r="D1405" s="115" t="s">
        <v>146</v>
      </c>
      <c r="E1405" s="115" t="s">
        <v>147</v>
      </c>
      <c r="F1405" s="809" t="s">
        <v>71</v>
      </c>
      <c r="G1405" s="809"/>
      <c r="H1405" s="805"/>
      <c r="I1405" s="805"/>
      <c r="J1405" s="805"/>
      <c r="K1405" s="805"/>
      <c r="L1405" s="805"/>
    </row>
    <row r="1406" spans="1:12" s="101" customFormat="1" ht="26.25" customHeight="1">
      <c r="A1406" s="808"/>
      <c r="B1406" s="803" t="s">
        <v>1152</v>
      </c>
      <c r="C1406" s="810" t="s">
        <v>1153</v>
      </c>
      <c r="D1406" s="807">
        <v>43747</v>
      </c>
      <c r="E1406" s="803" t="s">
        <v>758</v>
      </c>
      <c r="F1406" s="803" t="s">
        <v>759</v>
      </c>
      <c r="G1406" s="803"/>
      <c r="H1406" s="806" t="s">
        <v>152</v>
      </c>
      <c r="I1406" s="806"/>
      <c r="J1406" s="117" t="s">
        <v>153</v>
      </c>
      <c r="K1406" s="117" t="s">
        <v>3</v>
      </c>
      <c r="L1406" s="119">
        <v>236.48</v>
      </c>
    </row>
    <row r="1407" spans="1:12" s="101" customFormat="1" ht="144.75" customHeight="1">
      <c r="A1407" s="808"/>
      <c r="B1407" s="803"/>
      <c r="C1407" s="810"/>
      <c r="D1407" s="807"/>
      <c r="E1407" s="803"/>
      <c r="F1407" s="803"/>
      <c r="G1407" s="803"/>
      <c r="H1407" s="806" t="s">
        <v>154</v>
      </c>
      <c r="I1407" s="806"/>
      <c r="J1407" s="117" t="s">
        <v>153</v>
      </c>
      <c r="K1407" s="117" t="s">
        <v>3</v>
      </c>
      <c r="L1407" s="119">
        <v>451.56</v>
      </c>
    </row>
    <row r="1408" spans="1:12" s="101" customFormat="1" ht="24" customHeight="1">
      <c r="A1408" s="808"/>
      <c r="B1408" s="110" t="s">
        <v>77</v>
      </c>
      <c r="C1408" s="115" t="s">
        <v>79</v>
      </c>
      <c r="D1408" s="115" t="s">
        <v>155</v>
      </c>
      <c r="E1408" s="115" t="s">
        <v>156</v>
      </c>
      <c r="F1408" s="805"/>
      <c r="G1408" s="805"/>
      <c r="H1408" s="806" t="s">
        <v>157</v>
      </c>
      <c r="I1408" s="806"/>
      <c r="J1408" s="803" t="s">
        <v>153</v>
      </c>
      <c r="K1408" s="803" t="s">
        <v>3</v>
      </c>
      <c r="L1408" s="804">
        <v>147.88</v>
      </c>
    </row>
    <row r="1409" spans="1:12" s="101" customFormat="1" ht="24" customHeight="1">
      <c r="A1409" s="808"/>
      <c r="B1409" s="117" t="s">
        <v>562</v>
      </c>
      <c r="C1409" s="117" t="s">
        <v>759</v>
      </c>
      <c r="D1409" s="118">
        <v>43748</v>
      </c>
      <c r="E1409" s="117" t="s">
        <v>760</v>
      </c>
      <c r="F1409" s="805"/>
      <c r="G1409" s="805"/>
      <c r="H1409" s="806"/>
      <c r="I1409" s="806"/>
      <c r="J1409" s="803"/>
      <c r="K1409" s="803"/>
      <c r="L1409" s="804"/>
    </row>
    <row r="1410" spans="1:12" s="101" customFormat="1" ht="24" customHeight="1">
      <c r="A1410" s="808">
        <v>265</v>
      </c>
      <c r="B1410" s="110" t="s">
        <v>76</v>
      </c>
      <c r="C1410" s="115" t="s">
        <v>78</v>
      </c>
      <c r="D1410" s="115" t="s">
        <v>146</v>
      </c>
      <c r="E1410" s="115" t="s">
        <v>147</v>
      </c>
      <c r="F1410" s="809" t="s">
        <v>71</v>
      </c>
      <c r="G1410" s="809"/>
      <c r="H1410" s="805"/>
      <c r="I1410" s="805"/>
      <c r="J1410" s="805"/>
      <c r="K1410" s="805"/>
      <c r="L1410" s="805"/>
    </row>
    <row r="1411" spans="1:12" s="101" customFormat="1" ht="26.25" customHeight="1">
      <c r="A1411" s="808"/>
      <c r="B1411" s="803" t="s">
        <v>1154</v>
      </c>
      <c r="C1411" s="803" t="s">
        <v>1155</v>
      </c>
      <c r="D1411" s="807">
        <v>43749</v>
      </c>
      <c r="E1411" s="803" t="s">
        <v>1156</v>
      </c>
      <c r="F1411" s="803" t="s">
        <v>1157</v>
      </c>
      <c r="G1411" s="803"/>
      <c r="H1411" s="806" t="s">
        <v>152</v>
      </c>
      <c r="I1411" s="806"/>
      <c r="J1411" s="117" t="s">
        <v>153</v>
      </c>
      <c r="K1411" s="117" t="s">
        <v>3</v>
      </c>
      <c r="L1411" s="119">
        <v>446</v>
      </c>
    </row>
    <row r="1412" spans="1:12" s="101" customFormat="1" ht="60.75" customHeight="1">
      <c r="A1412" s="808"/>
      <c r="B1412" s="803"/>
      <c r="C1412" s="803"/>
      <c r="D1412" s="807"/>
      <c r="E1412" s="803"/>
      <c r="F1412" s="803"/>
      <c r="G1412" s="803"/>
      <c r="H1412" s="806" t="s">
        <v>154</v>
      </c>
      <c r="I1412" s="806"/>
      <c r="J1412" s="117" t="s">
        <v>153</v>
      </c>
      <c r="K1412" s="117" t="s">
        <v>3</v>
      </c>
      <c r="L1412" s="119">
        <v>478</v>
      </c>
    </row>
    <row r="1413" spans="1:12" s="101" customFormat="1" ht="24" customHeight="1">
      <c r="A1413" s="808"/>
      <c r="B1413" s="110" t="s">
        <v>77</v>
      </c>
      <c r="C1413" s="115" t="s">
        <v>79</v>
      </c>
      <c r="D1413" s="115" t="s">
        <v>155</v>
      </c>
      <c r="E1413" s="115" t="s">
        <v>156</v>
      </c>
      <c r="F1413" s="805"/>
      <c r="G1413" s="805"/>
      <c r="H1413" s="806" t="s">
        <v>157</v>
      </c>
      <c r="I1413" s="806"/>
      <c r="J1413" s="803" t="s">
        <v>153</v>
      </c>
      <c r="K1413" s="803" t="s">
        <v>153</v>
      </c>
      <c r="L1413" s="804">
        <v>0</v>
      </c>
    </row>
    <row r="1414" spans="1:12" s="101" customFormat="1" ht="24" customHeight="1">
      <c r="A1414" s="808"/>
      <c r="B1414" s="117" t="s">
        <v>1158</v>
      </c>
      <c r="C1414" s="117" t="s">
        <v>1157</v>
      </c>
      <c r="D1414" s="118">
        <v>43751</v>
      </c>
      <c r="E1414" s="117" t="s">
        <v>883</v>
      </c>
      <c r="F1414" s="805"/>
      <c r="G1414" s="805"/>
      <c r="H1414" s="806"/>
      <c r="I1414" s="806"/>
      <c r="J1414" s="803"/>
      <c r="K1414" s="803"/>
      <c r="L1414" s="804"/>
    </row>
    <row r="1415" spans="1:12" s="101" customFormat="1" ht="24" customHeight="1">
      <c r="A1415" s="808">
        <v>266</v>
      </c>
      <c r="B1415" s="110" t="s">
        <v>76</v>
      </c>
      <c r="C1415" s="115" t="s">
        <v>78</v>
      </c>
      <c r="D1415" s="115" t="s">
        <v>146</v>
      </c>
      <c r="E1415" s="115" t="s">
        <v>147</v>
      </c>
      <c r="F1415" s="809" t="s">
        <v>71</v>
      </c>
      <c r="G1415" s="809"/>
      <c r="H1415" s="805"/>
      <c r="I1415" s="805"/>
      <c r="J1415" s="805"/>
      <c r="K1415" s="805"/>
      <c r="L1415" s="805"/>
    </row>
    <row r="1416" spans="1:12" s="101" customFormat="1" ht="26.25" customHeight="1">
      <c r="A1416" s="808"/>
      <c r="B1416" s="803" t="s">
        <v>1159</v>
      </c>
      <c r="C1416" s="810" t="s">
        <v>1160</v>
      </c>
      <c r="D1416" s="807">
        <v>43803</v>
      </c>
      <c r="E1416" s="803" t="s">
        <v>1161</v>
      </c>
      <c r="F1416" s="803" t="s">
        <v>1162</v>
      </c>
      <c r="G1416" s="803"/>
      <c r="H1416" s="806" t="s">
        <v>152</v>
      </c>
      <c r="I1416" s="806"/>
      <c r="J1416" s="117" t="s">
        <v>153</v>
      </c>
      <c r="K1416" s="117" t="s">
        <v>3</v>
      </c>
      <c r="L1416" s="119">
        <v>96</v>
      </c>
    </row>
    <row r="1417" spans="1:12" s="101" customFormat="1" ht="249.75" customHeight="1">
      <c r="A1417" s="808"/>
      <c r="B1417" s="803"/>
      <c r="C1417" s="810"/>
      <c r="D1417" s="807"/>
      <c r="E1417" s="803"/>
      <c r="F1417" s="803"/>
      <c r="G1417" s="803"/>
      <c r="H1417" s="806" t="s">
        <v>154</v>
      </c>
      <c r="I1417" s="806"/>
      <c r="J1417" s="117" t="s">
        <v>153</v>
      </c>
      <c r="K1417" s="117" t="s">
        <v>3</v>
      </c>
      <c r="L1417" s="119">
        <v>452</v>
      </c>
    </row>
    <row r="1418" spans="1:12" s="101" customFormat="1" ht="24" customHeight="1">
      <c r="A1418" s="808"/>
      <c r="B1418" s="110" t="s">
        <v>77</v>
      </c>
      <c r="C1418" s="115" t="s">
        <v>79</v>
      </c>
      <c r="D1418" s="115" t="s">
        <v>155</v>
      </c>
      <c r="E1418" s="115" t="s">
        <v>156</v>
      </c>
      <c r="F1418" s="805"/>
      <c r="G1418" s="805"/>
      <c r="H1418" s="806" t="s">
        <v>157</v>
      </c>
      <c r="I1418" s="806"/>
      <c r="J1418" s="803" t="s">
        <v>153</v>
      </c>
      <c r="K1418" s="803" t="s">
        <v>153</v>
      </c>
      <c r="L1418" s="804">
        <v>0</v>
      </c>
    </row>
    <row r="1419" spans="1:12" s="101" customFormat="1" ht="24" customHeight="1">
      <c r="A1419" s="808"/>
      <c r="B1419" s="117" t="s">
        <v>1079</v>
      </c>
      <c r="C1419" s="117" t="s">
        <v>1162</v>
      </c>
      <c r="D1419" s="118">
        <v>43804</v>
      </c>
      <c r="E1419" s="117" t="s">
        <v>1163</v>
      </c>
      <c r="F1419" s="805"/>
      <c r="G1419" s="805"/>
      <c r="H1419" s="806"/>
      <c r="I1419" s="806"/>
      <c r="J1419" s="803"/>
      <c r="K1419" s="803"/>
      <c r="L1419" s="804"/>
    </row>
    <row r="1420" spans="1:12" s="101" customFormat="1" ht="24" customHeight="1">
      <c r="A1420" s="808">
        <v>267</v>
      </c>
      <c r="B1420" s="110" t="s">
        <v>76</v>
      </c>
      <c r="C1420" s="115" t="s">
        <v>78</v>
      </c>
      <c r="D1420" s="115" t="s">
        <v>146</v>
      </c>
      <c r="E1420" s="115" t="s">
        <v>147</v>
      </c>
      <c r="F1420" s="809" t="s">
        <v>71</v>
      </c>
      <c r="G1420" s="809"/>
      <c r="H1420" s="805"/>
      <c r="I1420" s="805"/>
      <c r="J1420" s="805"/>
      <c r="K1420" s="805"/>
      <c r="L1420" s="805"/>
    </row>
    <row r="1421" spans="1:12" s="101" customFormat="1" ht="26.25" customHeight="1">
      <c r="A1421" s="808"/>
      <c r="B1421" s="803" t="s">
        <v>1164</v>
      </c>
      <c r="C1421" s="810" t="s">
        <v>1165</v>
      </c>
      <c r="D1421" s="807">
        <v>43740</v>
      </c>
      <c r="E1421" s="803" t="s">
        <v>523</v>
      </c>
      <c r="F1421" s="803" t="s">
        <v>210</v>
      </c>
      <c r="G1421" s="803"/>
      <c r="H1421" s="806" t="s">
        <v>152</v>
      </c>
      <c r="I1421" s="806"/>
      <c r="J1421" s="117" t="s">
        <v>153</v>
      </c>
      <c r="K1421" s="117" t="s">
        <v>3</v>
      </c>
      <c r="L1421" s="119">
        <v>384</v>
      </c>
    </row>
    <row r="1422" spans="1:12" s="101" customFormat="1" ht="186.75" customHeight="1">
      <c r="A1422" s="808"/>
      <c r="B1422" s="803"/>
      <c r="C1422" s="810"/>
      <c r="D1422" s="807"/>
      <c r="E1422" s="803"/>
      <c r="F1422" s="803"/>
      <c r="G1422" s="803"/>
      <c r="H1422" s="806" t="s">
        <v>154</v>
      </c>
      <c r="I1422" s="806"/>
      <c r="J1422" s="117" t="s">
        <v>153</v>
      </c>
      <c r="K1422" s="117" t="s">
        <v>3</v>
      </c>
      <c r="L1422" s="119">
        <v>534.41</v>
      </c>
    </row>
    <row r="1423" spans="1:12" s="101" customFormat="1" ht="24" customHeight="1">
      <c r="A1423" s="808"/>
      <c r="B1423" s="110" t="s">
        <v>77</v>
      </c>
      <c r="C1423" s="115" t="s">
        <v>79</v>
      </c>
      <c r="D1423" s="115" t="s">
        <v>155</v>
      </c>
      <c r="E1423" s="115" t="s">
        <v>156</v>
      </c>
      <c r="F1423" s="805"/>
      <c r="G1423" s="805"/>
      <c r="H1423" s="806" t="s">
        <v>157</v>
      </c>
      <c r="I1423" s="806"/>
      <c r="J1423" s="803" t="s">
        <v>153</v>
      </c>
      <c r="K1423" s="803" t="s">
        <v>3</v>
      </c>
      <c r="L1423" s="804">
        <v>100</v>
      </c>
    </row>
    <row r="1424" spans="1:12" s="101" customFormat="1" ht="24" customHeight="1">
      <c r="A1424" s="808"/>
      <c r="B1424" s="117" t="s">
        <v>193</v>
      </c>
      <c r="C1424" s="117" t="s">
        <v>210</v>
      </c>
      <c r="D1424" s="118">
        <v>43742</v>
      </c>
      <c r="E1424" s="117" t="s">
        <v>416</v>
      </c>
      <c r="F1424" s="805"/>
      <c r="G1424" s="805"/>
      <c r="H1424" s="806"/>
      <c r="I1424" s="806"/>
      <c r="J1424" s="803"/>
      <c r="K1424" s="803"/>
      <c r="L1424" s="804"/>
    </row>
    <row r="1425" spans="1:12" s="101" customFormat="1" ht="24" customHeight="1">
      <c r="A1425" s="808">
        <v>268</v>
      </c>
      <c r="B1425" s="110" t="s">
        <v>76</v>
      </c>
      <c r="C1425" s="115" t="s">
        <v>78</v>
      </c>
      <c r="D1425" s="115" t="s">
        <v>146</v>
      </c>
      <c r="E1425" s="115" t="s">
        <v>147</v>
      </c>
      <c r="F1425" s="809" t="s">
        <v>71</v>
      </c>
      <c r="G1425" s="809"/>
      <c r="H1425" s="805"/>
      <c r="I1425" s="805"/>
      <c r="J1425" s="805"/>
      <c r="K1425" s="805"/>
      <c r="L1425" s="805"/>
    </row>
    <row r="1426" spans="1:12" s="101" customFormat="1" ht="26.25" customHeight="1">
      <c r="A1426" s="808"/>
      <c r="B1426" s="803" t="s">
        <v>1166</v>
      </c>
      <c r="C1426" s="810" t="s">
        <v>1167</v>
      </c>
      <c r="D1426" s="807">
        <v>43803</v>
      </c>
      <c r="E1426" s="803" t="s">
        <v>1168</v>
      </c>
      <c r="F1426" s="803" t="s">
        <v>1169</v>
      </c>
      <c r="G1426" s="803"/>
      <c r="H1426" s="806" t="s">
        <v>152</v>
      </c>
      <c r="I1426" s="806"/>
      <c r="J1426" s="117" t="s">
        <v>153</v>
      </c>
      <c r="K1426" s="117" t="s">
        <v>3</v>
      </c>
      <c r="L1426" s="119">
        <v>269.38</v>
      </c>
    </row>
    <row r="1427" spans="1:12" s="101" customFormat="1" ht="218.25" customHeight="1">
      <c r="A1427" s="808"/>
      <c r="B1427" s="803"/>
      <c r="C1427" s="810"/>
      <c r="D1427" s="807"/>
      <c r="E1427" s="803"/>
      <c r="F1427" s="803"/>
      <c r="G1427" s="803"/>
      <c r="H1427" s="806" t="s">
        <v>154</v>
      </c>
      <c r="I1427" s="806"/>
      <c r="J1427" s="117" t="s">
        <v>153</v>
      </c>
      <c r="K1427" s="117" t="s">
        <v>3</v>
      </c>
      <c r="L1427" s="119">
        <v>1268.95</v>
      </c>
    </row>
    <row r="1428" spans="1:12" s="101" customFormat="1" ht="24" customHeight="1">
      <c r="A1428" s="808"/>
      <c r="B1428" s="110" t="s">
        <v>77</v>
      </c>
      <c r="C1428" s="115" t="s">
        <v>79</v>
      </c>
      <c r="D1428" s="115" t="s">
        <v>155</v>
      </c>
      <c r="E1428" s="115" t="s">
        <v>156</v>
      </c>
      <c r="F1428" s="805"/>
      <c r="G1428" s="805"/>
      <c r="H1428" s="806" t="s">
        <v>157</v>
      </c>
      <c r="I1428" s="806"/>
      <c r="J1428" s="803" t="s">
        <v>153</v>
      </c>
      <c r="K1428" s="803" t="s">
        <v>3</v>
      </c>
      <c r="L1428" s="804">
        <v>200</v>
      </c>
    </row>
    <row r="1429" spans="1:12" s="101" customFormat="1" ht="34.5" customHeight="1">
      <c r="A1429" s="808"/>
      <c r="B1429" s="117" t="s">
        <v>303</v>
      </c>
      <c r="C1429" s="117" t="s">
        <v>1169</v>
      </c>
      <c r="D1429" s="118">
        <v>43806</v>
      </c>
      <c r="E1429" s="117" t="s">
        <v>700</v>
      </c>
      <c r="F1429" s="805"/>
      <c r="G1429" s="805"/>
      <c r="H1429" s="806"/>
      <c r="I1429" s="806"/>
      <c r="J1429" s="803"/>
      <c r="K1429" s="803"/>
      <c r="L1429" s="804"/>
    </row>
    <row r="1430" spans="1:12" s="101" customFormat="1" ht="24" customHeight="1">
      <c r="A1430" s="808">
        <v>269</v>
      </c>
      <c r="B1430" s="110" t="s">
        <v>76</v>
      </c>
      <c r="C1430" s="115" t="s">
        <v>78</v>
      </c>
      <c r="D1430" s="115" t="s">
        <v>146</v>
      </c>
      <c r="E1430" s="115" t="s">
        <v>147</v>
      </c>
      <c r="F1430" s="809" t="s">
        <v>71</v>
      </c>
      <c r="G1430" s="809"/>
      <c r="H1430" s="805"/>
      <c r="I1430" s="805"/>
      <c r="J1430" s="805"/>
      <c r="K1430" s="805"/>
      <c r="L1430" s="805"/>
    </row>
    <row r="1431" spans="1:12" s="101" customFormat="1" ht="26.25" customHeight="1">
      <c r="A1431" s="808"/>
      <c r="B1431" s="803" t="s">
        <v>1170</v>
      </c>
      <c r="C1431" s="810" t="s">
        <v>1171</v>
      </c>
      <c r="D1431" s="807">
        <v>43762</v>
      </c>
      <c r="E1431" s="803" t="s">
        <v>234</v>
      </c>
      <c r="F1431" s="803" t="s">
        <v>477</v>
      </c>
      <c r="G1431" s="803"/>
      <c r="H1431" s="806" t="s">
        <v>152</v>
      </c>
      <c r="I1431" s="806"/>
      <c r="J1431" s="117" t="s">
        <v>153</v>
      </c>
      <c r="K1431" s="117" t="s">
        <v>3</v>
      </c>
      <c r="L1431" s="119">
        <v>298</v>
      </c>
    </row>
    <row r="1432" spans="1:12" s="101" customFormat="1" ht="113.25" customHeight="1">
      <c r="A1432" s="808"/>
      <c r="B1432" s="803"/>
      <c r="C1432" s="810"/>
      <c r="D1432" s="807"/>
      <c r="E1432" s="803"/>
      <c r="F1432" s="803"/>
      <c r="G1432" s="803"/>
      <c r="H1432" s="806" t="s">
        <v>154</v>
      </c>
      <c r="I1432" s="806"/>
      <c r="J1432" s="117" t="s">
        <v>153</v>
      </c>
      <c r="K1432" s="117" t="s">
        <v>3</v>
      </c>
      <c r="L1432" s="119">
        <v>256</v>
      </c>
    </row>
    <row r="1433" spans="1:12" s="101" customFormat="1" ht="24" customHeight="1">
      <c r="A1433" s="808"/>
      <c r="B1433" s="110" t="s">
        <v>77</v>
      </c>
      <c r="C1433" s="115" t="s">
        <v>79</v>
      </c>
      <c r="D1433" s="115" t="s">
        <v>155</v>
      </c>
      <c r="E1433" s="115" t="s">
        <v>156</v>
      </c>
      <c r="F1433" s="805"/>
      <c r="G1433" s="805"/>
      <c r="H1433" s="806" t="s">
        <v>157</v>
      </c>
      <c r="I1433" s="806"/>
      <c r="J1433" s="803" t="s">
        <v>153</v>
      </c>
      <c r="K1433" s="803" t="s">
        <v>153</v>
      </c>
      <c r="L1433" s="804">
        <v>0</v>
      </c>
    </row>
    <row r="1434" spans="1:12" s="101" customFormat="1" ht="24" customHeight="1">
      <c r="A1434" s="808"/>
      <c r="B1434" s="117" t="s">
        <v>164</v>
      </c>
      <c r="C1434" s="117" t="s">
        <v>477</v>
      </c>
      <c r="D1434" s="118">
        <v>43763</v>
      </c>
      <c r="E1434" s="117" t="s">
        <v>1172</v>
      </c>
      <c r="F1434" s="805"/>
      <c r="G1434" s="805"/>
      <c r="H1434" s="806"/>
      <c r="I1434" s="806"/>
      <c r="J1434" s="803"/>
      <c r="K1434" s="803"/>
      <c r="L1434" s="804"/>
    </row>
    <row r="1435" spans="1:12" s="101" customFormat="1" ht="24" customHeight="1">
      <c r="A1435" s="808">
        <v>270</v>
      </c>
      <c r="B1435" s="110" t="s">
        <v>76</v>
      </c>
      <c r="C1435" s="115" t="s">
        <v>78</v>
      </c>
      <c r="D1435" s="115" t="s">
        <v>146</v>
      </c>
      <c r="E1435" s="115" t="s">
        <v>147</v>
      </c>
      <c r="F1435" s="809" t="s">
        <v>71</v>
      </c>
      <c r="G1435" s="809"/>
      <c r="H1435" s="805"/>
      <c r="I1435" s="805"/>
      <c r="J1435" s="805"/>
      <c r="K1435" s="805"/>
      <c r="L1435" s="805"/>
    </row>
    <row r="1436" spans="1:12" s="101" customFormat="1" ht="26.25" customHeight="1">
      <c r="A1436" s="808"/>
      <c r="B1436" s="803" t="s">
        <v>1170</v>
      </c>
      <c r="C1436" s="810" t="s">
        <v>1173</v>
      </c>
      <c r="D1436" s="807">
        <v>43781</v>
      </c>
      <c r="E1436" s="803" t="s">
        <v>476</v>
      </c>
      <c r="F1436" s="803" t="s">
        <v>1174</v>
      </c>
      <c r="G1436" s="803"/>
      <c r="H1436" s="806" t="s">
        <v>152</v>
      </c>
      <c r="I1436" s="806"/>
      <c r="J1436" s="117" t="s">
        <v>153</v>
      </c>
      <c r="K1436" s="117" t="s">
        <v>3</v>
      </c>
      <c r="L1436" s="119">
        <v>471</v>
      </c>
    </row>
    <row r="1437" spans="1:12" s="101" customFormat="1" ht="155.25" customHeight="1">
      <c r="A1437" s="808"/>
      <c r="B1437" s="803"/>
      <c r="C1437" s="810"/>
      <c r="D1437" s="807"/>
      <c r="E1437" s="803"/>
      <c r="F1437" s="803"/>
      <c r="G1437" s="803"/>
      <c r="H1437" s="806" t="s">
        <v>154</v>
      </c>
      <c r="I1437" s="806"/>
      <c r="J1437" s="117" t="s">
        <v>153</v>
      </c>
      <c r="K1437" s="117" t="s">
        <v>153</v>
      </c>
      <c r="L1437" s="119">
        <v>0</v>
      </c>
    </row>
    <row r="1438" spans="1:12" s="101" customFormat="1" ht="24" customHeight="1">
      <c r="A1438" s="808"/>
      <c r="B1438" s="110" t="s">
        <v>77</v>
      </c>
      <c r="C1438" s="115" t="s">
        <v>79</v>
      </c>
      <c r="D1438" s="115" t="s">
        <v>155</v>
      </c>
      <c r="E1438" s="115" t="s">
        <v>156</v>
      </c>
      <c r="F1438" s="805"/>
      <c r="G1438" s="805"/>
      <c r="H1438" s="806" t="s">
        <v>157</v>
      </c>
      <c r="I1438" s="806"/>
      <c r="J1438" s="803" t="s">
        <v>153</v>
      </c>
      <c r="K1438" s="803" t="s">
        <v>3</v>
      </c>
      <c r="L1438" s="804">
        <v>750</v>
      </c>
    </row>
    <row r="1439" spans="1:12" s="101" customFormat="1" ht="24" customHeight="1">
      <c r="A1439" s="808"/>
      <c r="B1439" s="117" t="s">
        <v>164</v>
      </c>
      <c r="C1439" s="117" t="s">
        <v>1174</v>
      </c>
      <c r="D1439" s="118">
        <v>43784</v>
      </c>
      <c r="E1439" s="117" t="s">
        <v>1175</v>
      </c>
      <c r="F1439" s="805"/>
      <c r="G1439" s="805"/>
      <c r="H1439" s="806"/>
      <c r="I1439" s="806"/>
      <c r="J1439" s="803"/>
      <c r="K1439" s="803"/>
      <c r="L1439" s="804"/>
    </row>
    <row r="1440" spans="1:12" s="101" customFormat="1" ht="24" customHeight="1">
      <c r="A1440" s="808">
        <v>271</v>
      </c>
      <c r="B1440" s="110" t="s">
        <v>76</v>
      </c>
      <c r="C1440" s="115" t="s">
        <v>78</v>
      </c>
      <c r="D1440" s="115" t="s">
        <v>146</v>
      </c>
      <c r="E1440" s="115" t="s">
        <v>147</v>
      </c>
      <c r="F1440" s="809" t="s">
        <v>71</v>
      </c>
      <c r="G1440" s="809"/>
      <c r="H1440" s="805"/>
      <c r="I1440" s="805"/>
      <c r="J1440" s="805"/>
      <c r="K1440" s="805"/>
      <c r="L1440" s="805"/>
    </row>
    <row r="1441" spans="1:12" s="101" customFormat="1" ht="26.25" customHeight="1">
      <c r="A1441" s="808"/>
      <c r="B1441" s="803" t="s">
        <v>1176</v>
      </c>
      <c r="C1441" s="803" t="s">
        <v>1177</v>
      </c>
      <c r="D1441" s="807">
        <v>43764</v>
      </c>
      <c r="E1441" s="803" t="s">
        <v>358</v>
      </c>
      <c r="F1441" s="803" t="s">
        <v>1178</v>
      </c>
      <c r="G1441" s="803"/>
      <c r="H1441" s="806" t="s">
        <v>152</v>
      </c>
      <c r="I1441" s="806"/>
      <c r="J1441" s="117" t="s">
        <v>153</v>
      </c>
      <c r="K1441" s="117" t="s">
        <v>3</v>
      </c>
      <c r="L1441" s="119">
        <v>228.07</v>
      </c>
    </row>
    <row r="1442" spans="1:12" s="101" customFormat="1" ht="18" customHeight="1">
      <c r="A1442" s="808"/>
      <c r="B1442" s="803"/>
      <c r="C1442" s="803"/>
      <c r="D1442" s="807"/>
      <c r="E1442" s="803"/>
      <c r="F1442" s="803"/>
      <c r="G1442" s="803"/>
      <c r="H1442" s="806" t="s">
        <v>154</v>
      </c>
      <c r="I1442" s="806"/>
      <c r="J1442" s="117" t="s">
        <v>153</v>
      </c>
      <c r="K1442" s="117" t="s">
        <v>3</v>
      </c>
      <c r="L1442" s="119">
        <v>84</v>
      </c>
    </row>
    <row r="1443" spans="1:12" s="101" customFormat="1" ht="24" customHeight="1">
      <c r="A1443" s="808"/>
      <c r="B1443" s="110" t="s">
        <v>77</v>
      </c>
      <c r="C1443" s="115" t="s">
        <v>79</v>
      </c>
      <c r="D1443" s="115" t="s">
        <v>155</v>
      </c>
      <c r="E1443" s="115" t="s">
        <v>156</v>
      </c>
      <c r="F1443" s="805"/>
      <c r="G1443" s="805"/>
      <c r="H1443" s="806" t="s">
        <v>157</v>
      </c>
      <c r="I1443" s="806"/>
      <c r="J1443" s="803" t="s">
        <v>153</v>
      </c>
      <c r="K1443" s="803" t="s">
        <v>153</v>
      </c>
      <c r="L1443" s="804">
        <v>0</v>
      </c>
    </row>
    <row r="1444" spans="1:12" s="101" customFormat="1" ht="34.5" customHeight="1">
      <c r="A1444" s="808"/>
      <c r="B1444" s="117" t="s">
        <v>1179</v>
      </c>
      <c r="C1444" s="117" t="s">
        <v>1178</v>
      </c>
      <c r="D1444" s="118">
        <v>43767</v>
      </c>
      <c r="E1444" s="117" t="s">
        <v>1180</v>
      </c>
      <c r="F1444" s="805"/>
      <c r="G1444" s="805"/>
      <c r="H1444" s="806"/>
      <c r="I1444" s="806"/>
      <c r="J1444" s="803"/>
      <c r="K1444" s="803"/>
      <c r="L1444" s="804"/>
    </row>
    <row r="1445" spans="1:12" s="101" customFormat="1" ht="24" customHeight="1">
      <c r="A1445" s="808">
        <v>272</v>
      </c>
      <c r="B1445" s="110" t="s">
        <v>76</v>
      </c>
      <c r="C1445" s="115" t="s">
        <v>78</v>
      </c>
      <c r="D1445" s="115" t="s">
        <v>146</v>
      </c>
      <c r="E1445" s="115" t="s">
        <v>147</v>
      </c>
      <c r="F1445" s="809" t="s">
        <v>71</v>
      </c>
      <c r="G1445" s="809"/>
      <c r="H1445" s="805"/>
      <c r="I1445" s="805"/>
      <c r="J1445" s="805"/>
      <c r="K1445" s="805"/>
      <c r="L1445" s="805"/>
    </row>
    <row r="1446" spans="1:12" s="101" customFormat="1" ht="26.25" customHeight="1">
      <c r="A1446" s="808"/>
      <c r="B1446" s="803" t="s">
        <v>1181</v>
      </c>
      <c r="C1446" s="803" t="s">
        <v>1182</v>
      </c>
      <c r="D1446" s="807">
        <v>43763</v>
      </c>
      <c r="E1446" s="803" t="s">
        <v>205</v>
      </c>
      <c r="F1446" s="803" t="s">
        <v>601</v>
      </c>
      <c r="G1446" s="803"/>
      <c r="H1446" s="806" t="s">
        <v>152</v>
      </c>
      <c r="I1446" s="806"/>
      <c r="J1446" s="117" t="s">
        <v>153</v>
      </c>
      <c r="K1446" s="117" t="s">
        <v>3</v>
      </c>
      <c r="L1446" s="119">
        <v>633.6</v>
      </c>
    </row>
    <row r="1447" spans="1:12" s="101" customFormat="1" ht="60.75" customHeight="1">
      <c r="A1447" s="808"/>
      <c r="B1447" s="803"/>
      <c r="C1447" s="803"/>
      <c r="D1447" s="807"/>
      <c r="E1447" s="803"/>
      <c r="F1447" s="803"/>
      <c r="G1447" s="803"/>
      <c r="H1447" s="806" t="s">
        <v>154</v>
      </c>
      <c r="I1447" s="806"/>
      <c r="J1447" s="117" t="s">
        <v>153</v>
      </c>
      <c r="K1447" s="117" t="s">
        <v>3</v>
      </c>
      <c r="L1447" s="119">
        <v>380.6</v>
      </c>
    </row>
    <row r="1448" spans="1:12" s="101" customFormat="1" ht="24" customHeight="1">
      <c r="A1448" s="808"/>
      <c r="B1448" s="110" t="s">
        <v>77</v>
      </c>
      <c r="C1448" s="115" t="s">
        <v>79</v>
      </c>
      <c r="D1448" s="115" t="s">
        <v>155</v>
      </c>
      <c r="E1448" s="115" t="s">
        <v>156</v>
      </c>
      <c r="F1448" s="805"/>
      <c r="G1448" s="805"/>
      <c r="H1448" s="806" t="s">
        <v>157</v>
      </c>
      <c r="I1448" s="806"/>
      <c r="J1448" s="803" t="s">
        <v>153</v>
      </c>
      <c r="K1448" s="803" t="s">
        <v>3</v>
      </c>
      <c r="L1448" s="804">
        <v>128.19999999999999</v>
      </c>
    </row>
    <row r="1449" spans="1:12" s="101" customFormat="1" ht="24" customHeight="1">
      <c r="A1449" s="808"/>
      <c r="B1449" s="117" t="s">
        <v>164</v>
      </c>
      <c r="C1449" s="117" t="s">
        <v>601</v>
      </c>
      <c r="D1449" s="118">
        <v>43765</v>
      </c>
      <c r="E1449" s="117" t="s">
        <v>1183</v>
      </c>
      <c r="F1449" s="805"/>
      <c r="G1449" s="805"/>
      <c r="H1449" s="806"/>
      <c r="I1449" s="806"/>
      <c r="J1449" s="803"/>
      <c r="K1449" s="803"/>
      <c r="L1449" s="804"/>
    </row>
    <row r="1450" spans="1:12" s="101" customFormat="1" ht="24" customHeight="1">
      <c r="A1450" s="808">
        <v>273</v>
      </c>
      <c r="B1450" s="110" t="s">
        <v>76</v>
      </c>
      <c r="C1450" s="115" t="s">
        <v>78</v>
      </c>
      <c r="D1450" s="115" t="s">
        <v>146</v>
      </c>
      <c r="E1450" s="115" t="s">
        <v>147</v>
      </c>
      <c r="F1450" s="809" t="s">
        <v>71</v>
      </c>
      <c r="G1450" s="809"/>
      <c r="H1450" s="805"/>
      <c r="I1450" s="805"/>
      <c r="J1450" s="805"/>
      <c r="K1450" s="805"/>
      <c r="L1450" s="805"/>
    </row>
    <row r="1451" spans="1:12" s="101" customFormat="1" ht="26.25" customHeight="1">
      <c r="A1451" s="808"/>
      <c r="B1451" s="803" t="s">
        <v>1181</v>
      </c>
      <c r="C1451" s="803" t="s">
        <v>1184</v>
      </c>
      <c r="D1451" s="807">
        <v>43882</v>
      </c>
      <c r="E1451" s="803" t="s">
        <v>1185</v>
      </c>
      <c r="F1451" s="803" t="s">
        <v>1186</v>
      </c>
      <c r="G1451" s="803"/>
      <c r="H1451" s="806" t="s">
        <v>152</v>
      </c>
      <c r="I1451" s="806"/>
      <c r="J1451" s="117" t="s">
        <v>153</v>
      </c>
      <c r="K1451" s="117" t="s">
        <v>3</v>
      </c>
      <c r="L1451" s="119">
        <v>166.4</v>
      </c>
    </row>
    <row r="1452" spans="1:12" s="101" customFormat="1" ht="60.75" customHeight="1">
      <c r="A1452" s="808"/>
      <c r="B1452" s="803"/>
      <c r="C1452" s="803"/>
      <c r="D1452" s="807"/>
      <c r="E1452" s="803"/>
      <c r="F1452" s="803"/>
      <c r="G1452" s="803"/>
      <c r="H1452" s="806" t="s">
        <v>154</v>
      </c>
      <c r="I1452" s="806"/>
      <c r="J1452" s="117" t="s">
        <v>153</v>
      </c>
      <c r="K1452" s="117" t="s">
        <v>3</v>
      </c>
      <c r="L1452" s="119">
        <v>262</v>
      </c>
    </row>
    <row r="1453" spans="1:12" s="101" customFormat="1" ht="24" customHeight="1">
      <c r="A1453" s="808"/>
      <c r="B1453" s="110" t="s">
        <v>77</v>
      </c>
      <c r="C1453" s="115" t="s">
        <v>79</v>
      </c>
      <c r="D1453" s="115" t="s">
        <v>155</v>
      </c>
      <c r="E1453" s="115" t="s">
        <v>156</v>
      </c>
      <c r="F1453" s="805"/>
      <c r="G1453" s="805"/>
      <c r="H1453" s="806" t="s">
        <v>157</v>
      </c>
      <c r="I1453" s="806"/>
      <c r="J1453" s="803" t="s">
        <v>153</v>
      </c>
      <c r="K1453" s="803" t="s">
        <v>3</v>
      </c>
      <c r="L1453" s="804">
        <v>87.92</v>
      </c>
    </row>
    <row r="1454" spans="1:12" s="101" customFormat="1" ht="24" customHeight="1">
      <c r="A1454" s="808"/>
      <c r="B1454" s="117" t="s">
        <v>164</v>
      </c>
      <c r="C1454" s="117" t="s">
        <v>1186</v>
      </c>
      <c r="D1454" s="118">
        <v>43883</v>
      </c>
      <c r="E1454" s="117" t="s">
        <v>1187</v>
      </c>
      <c r="F1454" s="805"/>
      <c r="G1454" s="805"/>
      <c r="H1454" s="806"/>
      <c r="I1454" s="806"/>
      <c r="J1454" s="803"/>
      <c r="K1454" s="803"/>
      <c r="L1454" s="804"/>
    </row>
    <row r="1455" spans="1:12" s="101" customFormat="1" ht="24" customHeight="1">
      <c r="A1455" s="808">
        <v>274</v>
      </c>
      <c r="B1455" s="110" t="s">
        <v>76</v>
      </c>
      <c r="C1455" s="115" t="s">
        <v>78</v>
      </c>
      <c r="D1455" s="115" t="s">
        <v>146</v>
      </c>
      <c r="E1455" s="115" t="s">
        <v>147</v>
      </c>
      <c r="F1455" s="809" t="s">
        <v>71</v>
      </c>
      <c r="G1455" s="809"/>
      <c r="H1455" s="805"/>
      <c r="I1455" s="805"/>
      <c r="J1455" s="805"/>
      <c r="K1455" s="805"/>
      <c r="L1455" s="805"/>
    </row>
    <row r="1456" spans="1:12" s="101" customFormat="1" ht="26.25" customHeight="1">
      <c r="A1456" s="808"/>
      <c r="B1456" s="803" t="s">
        <v>1188</v>
      </c>
      <c r="C1456" s="810" t="s">
        <v>1189</v>
      </c>
      <c r="D1456" s="807">
        <v>43891</v>
      </c>
      <c r="E1456" s="803" t="s">
        <v>1008</v>
      </c>
      <c r="F1456" s="803" t="s">
        <v>1009</v>
      </c>
      <c r="G1456" s="803"/>
      <c r="H1456" s="806" t="s">
        <v>152</v>
      </c>
      <c r="I1456" s="806"/>
      <c r="J1456" s="117" t="s">
        <v>153</v>
      </c>
      <c r="K1456" s="117" t="s">
        <v>3</v>
      </c>
      <c r="L1456" s="119">
        <v>815</v>
      </c>
    </row>
    <row r="1457" spans="1:12" s="101" customFormat="1" ht="18" customHeight="1">
      <c r="A1457" s="808"/>
      <c r="B1457" s="803"/>
      <c r="C1457" s="810"/>
      <c r="D1457" s="807"/>
      <c r="E1457" s="803"/>
      <c r="F1457" s="803"/>
      <c r="G1457" s="803"/>
      <c r="H1457" s="806" t="s">
        <v>154</v>
      </c>
      <c r="I1457" s="806"/>
      <c r="J1457" s="117" t="s">
        <v>153</v>
      </c>
      <c r="K1457" s="117" t="s">
        <v>3</v>
      </c>
      <c r="L1457" s="119">
        <v>426.39</v>
      </c>
    </row>
    <row r="1458" spans="1:12" s="101" customFormat="1" ht="24" customHeight="1">
      <c r="A1458" s="808"/>
      <c r="B1458" s="110" t="s">
        <v>77</v>
      </c>
      <c r="C1458" s="115" t="s">
        <v>79</v>
      </c>
      <c r="D1458" s="115" t="s">
        <v>155</v>
      </c>
      <c r="E1458" s="115" t="s">
        <v>156</v>
      </c>
      <c r="F1458" s="805"/>
      <c r="G1458" s="805"/>
      <c r="H1458" s="806" t="s">
        <v>157</v>
      </c>
      <c r="I1458" s="806"/>
      <c r="J1458" s="803" t="s">
        <v>153</v>
      </c>
      <c r="K1458" s="803" t="s">
        <v>153</v>
      </c>
      <c r="L1458" s="804">
        <v>0</v>
      </c>
    </row>
    <row r="1459" spans="1:12" s="101" customFormat="1" ht="24" customHeight="1">
      <c r="A1459" s="808"/>
      <c r="B1459" s="117" t="s">
        <v>181</v>
      </c>
      <c r="C1459" s="117" t="s">
        <v>1009</v>
      </c>
      <c r="D1459" s="118">
        <v>43896</v>
      </c>
      <c r="E1459" s="117" t="s">
        <v>1010</v>
      </c>
      <c r="F1459" s="805"/>
      <c r="G1459" s="805"/>
      <c r="H1459" s="806"/>
      <c r="I1459" s="806"/>
      <c r="J1459" s="803"/>
      <c r="K1459" s="803"/>
      <c r="L1459" s="804"/>
    </row>
    <row r="1460" spans="1:12" s="101" customFormat="1" ht="24" customHeight="1">
      <c r="A1460" s="808">
        <v>275</v>
      </c>
      <c r="B1460" s="110" t="s">
        <v>76</v>
      </c>
      <c r="C1460" s="115" t="s">
        <v>78</v>
      </c>
      <c r="D1460" s="115" t="s">
        <v>146</v>
      </c>
      <c r="E1460" s="115" t="s">
        <v>147</v>
      </c>
      <c r="F1460" s="809" t="s">
        <v>71</v>
      </c>
      <c r="G1460" s="809"/>
      <c r="H1460" s="805"/>
      <c r="I1460" s="805"/>
      <c r="J1460" s="805"/>
      <c r="K1460" s="805"/>
      <c r="L1460" s="805"/>
    </row>
    <row r="1461" spans="1:12" s="101" customFormat="1" ht="26.25" customHeight="1">
      <c r="A1461" s="808"/>
      <c r="B1461" s="803" t="s">
        <v>1190</v>
      </c>
      <c r="C1461" s="810" t="s">
        <v>1191</v>
      </c>
      <c r="D1461" s="807">
        <v>43764</v>
      </c>
      <c r="E1461" s="803" t="s">
        <v>1192</v>
      </c>
      <c r="F1461" s="803" t="s">
        <v>1193</v>
      </c>
      <c r="G1461" s="803"/>
      <c r="H1461" s="806" t="s">
        <v>152</v>
      </c>
      <c r="I1461" s="806"/>
      <c r="J1461" s="117" t="s">
        <v>153</v>
      </c>
      <c r="K1461" s="117" t="s">
        <v>3</v>
      </c>
      <c r="L1461" s="119">
        <v>500</v>
      </c>
    </row>
    <row r="1462" spans="1:12" s="101" customFormat="1" ht="312.75" customHeight="1">
      <c r="A1462" s="808"/>
      <c r="B1462" s="803"/>
      <c r="C1462" s="810"/>
      <c r="D1462" s="807"/>
      <c r="E1462" s="803"/>
      <c r="F1462" s="803"/>
      <c r="G1462" s="803"/>
      <c r="H1462" s="806" t="s">
        <v>154</v>
      </c>
      <c r="I1462" s="806"/>
      <c r="J1462" s="117" t="s">
        <v>153</v>
      </c>
      <c r="K1462" s="117" t="s">
        <v>3</v>
      </c>
      <c r="L1462" s="119">
        <v>1595</v>
      </c>
    </row>
    <row r="1463" spans="1:12" s="101" customFormat="1" ht="24" customHeight="1">
      <c r="A1463" s="808"/>
      <c r="B1463" s="110" t="s">
        <v>77</v>
      </c>
      <c r="C1463" s="115" t="s">
        <v>79</v>
      </c>
      <c r="D1463" s="115" t="s">
        <v>155</v>
      </c>
      <c r="E1463" s="115" t="s">
        <v>156</v>
      </c>
      <c r="F1463" s="805"/>
      <c r="G1463" s="805"/>
      <c r="H1463" s="806" t="s">
        <v>157</v>
      </c>
      <c r="I1463" s="806"/>
      <c r="J1463" s="803" t="s">
        <v>153</v>
      </c>
      <c r="K1463" s="803" t="s">
        <v>3</v>
      </c>
      <c r="L1463" s="804">
        <v>1500</v>
      </c>
    </row>
    <row r="1464" spans="1:12" s="101" customFormat="1" ht="24" customHeight="1">
      <c r="A1464" s="808"/>
      <c r="B1464" s="117" t="s">
        <v>164</v>
      </c>
      <c r="C1464" s="117" t="s">
        <v>1193</v>
      </c>
      <c r="D1464" s="118">
        <v>43769</v>
      </c>
      <c r="E1464" s="117" t="s">
        <v>1194</v>
      </c>
      <c r="F1464" s="805"/>
      <c r="G1464" s="805"/>
      <c r="H1464" s="806"/>
      <c r="I1464" s="806"/>
      <c r="J1464" s="803"/>
      <c r="K1464" s="803"/>
      <c r="L1464" s="804"/>
    </row>
    <row r="1465" spans="1:12" s="101" customFormat="1" ht="24" customHeight="1">
      <c r="A1465" s="808">
        <v>276</v>
      </c>
      <c r="B1465" s="110" t="s">
        <v>76</v>
      </c>
      <c r="C1465" s="115" t="s">
        <v>78</v>
      </c>
      <c r="D1465" s="115" t="s">
        <v>146</v>
      </c>
      <c r="E1465" s="115" t="s">
        <v>147</v>
      </c>
      <c r="F1465" s="809" t="s">
        <v>71</v>
      </c>
      <c r="G1465" s="809"/>
      <c r="H1465" s="805"/>
      <c r="I1465" s="805"/>
      <c r="J1465" s="805"/>
      <c r="K1465" s="805"/>
      <c r="L1465" s="805"/>
    </row>
    <row r="1466" spans="1:12" s="101" customFormat="1" ht="26.25" customHeight="1">
      <c r="A1466" s="808"/>
      <c r="B1466" s="803" t="s">
        <v>1195</v>
      </c>
      <c r="C1466" s="810" t="s">
        <v>1196</v>
      </c>
      <c r="D1466" s="807">
        <v>43766</v>
      </c>
      <c r="E1466" s="803" t="s">
        <v>205</v>
      </c>
      <c r="F1466" s="803" t="s">
        <v>1197</v>
      </c>
      <c r="G1466" s="803"/>
      <c r="H1466" s="806" t="s">
        <v>152</v>
      </c>
      <c r="I1466" s="806"/>
      <c r="J1466" s="117" t="s">
        <v>153</v>
      </c>
      <c r="K1466" s="117" t="s">
        <v>3</v>
      </c>
      <c r="L1466" s="119">
        <v>275.06</v>
      </c>
    </row>
    <row r="1467" spans="1:12" s="101" customFormat="1" ht="197.25" customHeight="1">
      <c r="A1467" s="808"/>
      <c r="B1467" s="803"/>
      <c r="C1467" s="810"/>
      <c r="D1467" s="807"/>
      <c r="E1467" s="803"/>
      <c r="F1467" s="803"/>
      <c r="G1467" s="803"/>
      <c r="H1467" s="806" t="s">
        <v>154</v>
      </c>
      <c r="I1467" s="806"/>
      <c r="J1467" s="117" t="s">
        <v>153</v>
      </c>
      <c r="K1467" s="117" t="s">
        <v>3</v>
      </c>
      <c r="L1467" s="119">
        <v>306.60000000000002</v>
      </c>
    </row>
    <row r="1468" spans="1:12" s="101" customFormat="1" ht="24" customHeight="1">
      <c r="A1468" s="808"/>
      <c r="B1468" s="110" t="s">
        <v>77</v>
      </c>
      <c r="C1468" s="115" t="s">
        <v>79</v>
      </c>
      <c r="D1468" s="115" t="s">
        <v>155</v>
      </c>
      <c r="E1468" s="115" t="s">
        <v>156</v>
      </c>
      <c r="F1468" s="805"/>
      <c r="G1468" s="805"/>
      <c r="H1468" s="806" t="s">
        <v>157</v>
      </c>
      <c r="I1468" s="806"/>
      <c r="J1468" s="803" t="s">
        <v>153</v>
      </c>
      <c r="K1468" s="803" t="s">
        <v>3</v>
      </c>
      <c r="L1468" s="804">
        <v>130</v>
      </c>
    </row>
    <row r="1469" spans="1:12" s="101" customFormat="1" ht="24" customHeight="1">
      <c r="A1469" s="808"/>
      <c r="B1469" s="117" t="s">
        <v>164</v>
      </c>
      <c r="C1469" s="117" t="s">
        <v>1197</v>
      </c>
      <c r="D1469" s="118">
        <v>43767</v>
      </c>
      <c r="E1469" s="117" t="s">
        <v>391</v>
      </c>
      <c r="F1469" s="805"/>
      <c r="G1469" s="805"/>
      <c r="H1469" s="806"/>
      <c r="I1469" s="806"/>
      <c r="J1469" s="803"/>
      <c r="K1469" s="803"/>
      <c r="L1469" s="804"/>
    </row>
    <row r="1470" spans="1:12" s="101" customFormat="1" ht="24" customHeight="1">
      <c r="A1470" s="808">
        <v>277</v>
      </c>
      <c r="B1470" s="110" t="s">
        <v>76</v>
      </c>
      <c r="C1470" s="115" t="s">
        <v>78</v>
      </c>
      <c r="D1470" s="115" t="s">
        <v>146</v>
      </c>
      <c r="E1470" s="115" t="s">
        <v>147</v>
      </c>
      <c r="F1470" s="809" t="s">
        <v>71</v>
      </c>
      <c r="G1470" s="809"/>
      <c r="H1470" s="805"/>
      <c r="I1470" s="805"/>
      <c r="J1470" s="805"/>
      <c r="K1470" s="805"/>
      <c r="L1470" s="805"/>
    </row>
    <row r="1471" spans="1:12" s="101" customFormat="1" ht="26.25" customHeight="1">
      <c r="A1471" s="808"/>
      <c r="B1471" s="803" t="s">
        <v>1195</v>
      </c>
      <c r="C1471" s="810" t="s">
        <v>1198</v>
      </c>
      <c r="D1471" s="807">
        <v>43870</v>
      </c>
      <c r="E1471" s="803" t="s">
        <v>1103</v>
      </c>
      <c r="F1471" s="803" t="s">
        <v>1199</v>
      </c>
      <c r="G1471" s="803"/>
      <c r="H1471" s="806" t="s">
        <v>152</v>
      </c>
      <c r="I1471" s="806"/>
      <c r="J1471" s="117" t="s">
        <v>153</v>
      </c>
      <c r="K1471" s="117" t="s">
        <v>3</v>
      </c>
      <c r="L1471" s="119">
        <v>264.39999999999998</v>
      </c>
    </row>
    <row r="1472" spans="1:12" s="101" customFormat="1" ht="408.95" customHeight="1">
      <c r="A1472" s="808"/>
      <c r="B1472" s="803"/>
      <c r="C1472" s="810"/>
      <c r="D1472" s="807"/>
      <c r="E1472" s="803"/>
      <c r="F1472" s="803"/>
      <c r="G1472" s="803"/>
      <c r="H1472" s="806" t="s">
        <v>154</v>
      </c>
      <c r="I1472" s="806"/>
      <c r="J1472" s="803" t="s">
        <v>153</v>
      </c>
      <c r="K1472" s="803" t="s">
        <v>3</v>
      </c>
      <c r="L1472" s="804">
        <v>444.8</v>
      </c>
    </row>
    <row r="1473" spans="1:12" s="101" customFormat="1" ht="71.849999999999994" customHeight="1">
      <c r="A1473" s="808"/>
      <c r="B1473" s="803"/>
      <c r="C1473" s="810"/>
      <c r="D1473" s="807"/>
      <c r="E1473" s="803"/>
      <c r="F1473" s="803"/>
      <c r="G1473" s="803"/>
      <c r="H1473" s="806"/>
      <c r="I1473" s="806"/>
      <c r="J1473" s="803"/>
      <c r="K1473" s="803"/>
      <c r="L1473" s="804"/>
    </row>
    <row r="1474" spans="1:12" s="101" customFormat="1" ht="24" customHeight="1">
      <c r="A1474" s="808"/>
      <c r="B1474" s="110" t="s">
        <v>77</v>
      </c>
      <c r="C1474" s="115" t="s">
        <v>79</v>
      </c>
      <c r="D1474" s="115" t="s">
        <v>155</v>
      </c>
      <c r="E1474" s="115" t="s">
        <v>156</v>
      </c>
      <c r="F1474" s="805"/>
      <c r="G1474" s="805"/>
      <c r="H1474" s="806" t="s">
        <v>157</v>
      </c>
      <c r="I1474" s="806"/>
      <c r="J1474" s="803" t="s">
        <v>153</v>
      </c>
      <c r="K1474" s="803" t="s">
        <v>153</v>
      </c>
      <c r="L1474" s="804">
        <v>0</v>
      </c>
    </row>
    <row r="1475" spans="1:12" s="101" customFormat="1" ht="24" customHeight="1">
      <c r="A1475" s="808"/>
      <c r="B1475" s="117" t="s">
        <v>164</v>
      </c>
      <c r="C1475" s="117" t="s">
        <v>1199</v>
      </c>
      <c r="D1475" s="118">
        <v>43871</v>
      </c>
      <c r="E1475" s="117" t="s">
        <v>542</v>
      </c>
      <c r="F1475" s="805"/>
      <c r="G1475" s="805"/>
      <c r="H1475" s="806"/>
      <c r="I1475" s="806"/>
      <c r="J1475" s="803"/>
      <c r="K1475" s="803"/>
      <c r="L1475" s="804"/>
    </row>
    <row r="1476" spans="1:12" s="101" customFormat="1" ht="24" customHeight="1">
      <c r="A1476" s="808">
        <v>278</v>
      </c>
      <c r="B1476" s="110" t="s">
        <v>76</v>
      </c>
      <c r="C1476" s="115" t="s">
        <v>78</v>
      </c>
      <c r="D1476" s="115" t="s">
        <v>146</v>
      </c>
      <c r="E1476" s="115" t="s">
        <v>147</v>
      </c>
      <c r="F1476" s="809" t="s">
        <v>71</v>
      </c>
      <c r="G1476" s="809"/>
      <c r="H1476" s="805"/>
      <c r="I1476" s="805"/>
      <c r="J1476" s="805"/>
      <c r="K1476" s="805"/>
      <c r="L1476" s="805"/>
    </row>
    <row r="1477" spans="1:12" s="101" customFormat="1" ht="26.25" customHeight="1">
      <c r="A1477" s="808"/>
      <c r="B1477" s="803" t="s">
        <v>1200</v>
      </c>
      <c r="C1477" s="810" t="s">
        <v>1201</v>
      </c>
      <c r="D1477" s="807">
        <v>43739</v>
      </c>
      <c r="E1477" s="803" t="s">
        <v>1202</v>
      </c>
      <c r="F1477" s="803" t="s">
        <v>1203</v>
      </c>
      <c r="G1477" s="803"/>
      <c r="H1477" s="806" t="s">
        <v>152</v>
      </c>
      <c r="I1477" s="806"/>
      <c r="J1477" s="117" t="s">
        <v>153</v>
      </c>
      <c r="K1477" s="117" t="s">
        <v>3</v>
      </c>
      <c r="L1477" s="119">
        <v>262</v>
      </c>
    </row>
    <row r="1478" spans="1:12" s="101" customFormat="1" ht="354.75" customHeight="1">
      <c r="A1478" s="808"/>
      <c r="B1478" s="803"/>
      <c r="C1478" s="810"/>
      <c r="D1478" s="807"/>
      <c r="E1478" s="803"/>
      <c r="F1478" s="803"/>
      <c r="G1478" s="803"/>
      <c r="H1478" s="806" t="s">
        <v>154</v>
      </c>
      <c r="I1478" s="806"/>
      <c r="J1478" s="117" t="s">
        <v>153</v>
      </c>
      <c r="K1478" s="117" t="s">
        <v>3</v>
      </c>
      <c r="L1478" s="119">
        <v>534.12</v>
      </c>
    </row>
    <row r="1479" spans="1:12" s="101" customFormat="1" ht="24" customHeight="1">
      <c r="A1479" s="808"/>
      <c r="B1479" s="110" t="s">
        <v>77</v>
      </c>
      <c r="C1479" s="115" t="s">
        <v>79</v>
      </c>
      <c r="D1479" s="115" t="s">
        <v>155</v>
      </c>
      <c r="E1479" s="115" t="s">
        <v>156</v>
      </c>
      <c r="F1479" s="805"/>
      <c r="G1479" s="805"/>
      <c r="H1479" s="806" t="s">
        <v>157</v>
      </c>
      <c r="I1479" s="806"/>
      <c r="J1479" s="803" t="s">
        <v>153</v>
      </c>
      <c r="K1479" s="803" t="s">
        <v>153</v>
      </c>
      <c r="L1479" s="804">
        <v>0</v>
      </c>
    </row>
    <row r="1480" spans="1:12" s="101" customFormat="1" ht="34.5" customHeight="1">
      <c r="A1480" s="808"/>
      <c r="B1480" s="117" t="s">
        <v>187</v>
      </c>
      <c r="C1480" s="117" t="s">
        <v>1203</v>
      </c>
      <c r="D1480" s="118">
        <v>43741</v>
      </c>
      <c r="E1480" s="117" t="s">
        <v>438</v>
      </c>
      <c r="F1480" s="805"/>
      <c r="G1480" s="805"/>
      <c r="H1480" s="806"/>
      <c r="I1480" s="806"/>
      <c r="J1480" s="803"/>
      <c r="K1480" s="803"/>
      <c r="L1480" s="804"/>
    </row>
    <row r="1481" spans="1:12" s="101" customFormat="1" ht="24" customHeight="1">
      <c r="A1481" s="808">
        <v>279</v>
      </c>
      <c r="B1481" s="110" t="s">
        <v>76</v>
      </c>
      <c r="C1481" s="115" t="s">
        <v>78</v>
      </c>
      <c r="D1481" s="115" t="s">
        <v>146</v>
      </c>
      <c r="E1481" s="115" t="s">
        <v>147</v>
      </c>
      <c r="F1481" s="809" t="s">
        <v>71</v>
      </c>
      <c r="G1481" s="809"/>
      <c r="H1481" s="805"/>
      <c r="I1481" s="805"/>
      <c r="J1481" s="805"/>
      <c r="K1481" s="805"/>
      <c r="L1481" s="805"/>
    </row>
    <row r="1482" spans="1:12" s="101" customFormat="1" ht="26.25" customHeight="1">
      <c r="A1482" s="808"/>
      <c r="B1482" s="803" t="s">
        <v>1200</v>
      </c>
      <c r="C1482" s="810" t="s">
        <v>1204</v>
      </c>
      <c r="D1482" s="807">
        <v>43856</v>
      </c>
      <c r="E1482" s="803" t="s">
        <v>346</v>
      </c>
      <c r="F1482" s="803" t="s">
        <v>347</v>
      </c>
      <c r="G1482" s="803"/>
      <c r="H1482" s="806" t="s">
        <v>152</v>
      </c>
      <c r="I1482" s="806"/>
      <c r="J1482" s="117" t="s">
        <v>153</v>
      </c>
      <c r="K1482" s="117" t="s">
        <v>3</v>
      </c>
      <c r="L1482" s="119">
        <v>480</v>
      </c>
    </row>
    <row r="1483" spans="1:12" s="101" customFormat="1" ht="312.75" customHeight="1">
      <c r="A1483" s="808"/>
      <c r="B1483" s="803"/>
      <c r="C1483" s="810"/>
      <c r="D1483" s="807"/>
      <c r="E1483" s="803"/>
      <c r="F1483" s="803"/>
      <c r="G1483" s="803"/>
      <c r="H1483" s="806" t="s">
        <v>154</v>
      </c>
      <c r="I1483" s="806"/>
      <c r="J1483" s="117" t="s">
        <v>153</v>
      </c>
      <c r="K1483" s="117" t="s">
        <v>153</v>
      </c>
      <c r="L1483" s="119">
        <v>0</v>
      </c>
    </row>
    <row r="1484" spans="1:12" s="101" customFormat="1" ht="24" customHeight="1">
      <c r="A1484" s="808"/>
      <c r="B1484" s="110" t="s">
        <v>77</v>
      </c>
      <c r="C1484" s="115" t="s">
        <v>79</v>
      </c>
      <c r="D1484" s="115" t="s">
        <v>155</v>
      </c>
      <c r="E1484" s="115" t="s">
        <v>156</v>
      </c>
      <c r="F1484" s="805"/>
      <c r="G1484" s="805"/>
      <c r="H1484" s="806" t="s">
        <v>157</v>
      </c>
      <c r="I1484" s="806"/>
      <c r="J1484" s="803" t="s">
        <v>153</v>
      </c>
      <c r="K1484" s="803" t="s">
        <v>153</v>
      </c>
      <c r="L1484" s="804">
        <v>0</v>
      </c>
    </row>
    <row r="1485" spans="1:12" s="101" customFormat="1" ht="34.5" customHeight="1">
      <c r="A1485" s="808"/>
      <c r="B1485" s="117" t="s">
        <v>187</v>
      </c>
      <c r="C1485" s="117" t="s">
        <v>347</v>
      </c>
      <c r="D1485" s="118">
        <v>43859</v>
      </c>
      <c r="E1485" s="117" t="s">
        <v>313</v>
      </c>
      <c r="F1485" s="805"/>
      <c r="G1485" s="805"/>
      <c r="H1485" s="806"/>
      <c r="I1485" s="806"/>
      <c r="J1485" s="803"/>
      <c r="K1485" s="803"/>
      <c r="L1485" s="804"/>
    </row>
    <row r="1486" spans="1:12" s="101" customFormat="1" ht="24" customHeight="1">
      <c r="A1486" s="808">
        <v>280</v>
      </c>
      <c r="B1486" s="110" t="s">
        <v>76</v>
      </c>
      <c r="C1486" s="115" t="s">
        <v>78</v>
      </c>
      <c r="D1486" s="115" t="s">
        <v>146</v>
      </c>
      <c r="E1486" s="115" t="s">
        <v>147</v>
      </c>
      <c r="F1486" s="809" t="s">
        <v>71</v>
      </c>
      <c r="G1486" s="809"/>
      <c r="H1486" s="805"/>
      <c r="I1486" s="805"/>
      <c r="J1486" s="805"/>
      <c r="K1486" s="805"/>
      <c r="L1486" s="805"/>
    </row>
    <row r="1487" spans="1:12" s="101" customFormat="1" ht="26.25" customHeight="1">
      <c r="A1487" s="808"/>
      <c r="B1487" s="803" t="s">
        <v>1205</v>
      </c>
      <c r="C1487" s="810" t="s">
        <v>1206</v>
      </c>
      <c r="D1487" s="807">
        <v>43740</v>
      </c>
      <c r="E1487" s="803" t="s">
        <v>862</v>
      </c>
      <c r="F1487" s="803" t="s">
        <v>863</v>
      </c>
      <c r="G1487" s="803"/>
      <c r="H1487" s="806" t="s">
        <v>152</v>
      </c>
      <c r="I1487" s="806"/>
      <c r="J1487" s="117" t="s">
        <v>153</v>
      </c>
      <c r="K1487" s="117" t="s">
        <v>3</v>
      </c>
      <c r="L1487" s="119">
        <v>688.48</v>
      </c>
    </row>
    <row r="1488" spans="1:12" s="101" customFormat="1" ht="260.25" customHeight="1">
      <c r="A1488" s="808"/>
      <c r="B1488" s="803"/>
      <c r="C1488" s="810"/>
      <c r="D1488" s="807"/>
      <c r="E1488" s="803"/>
      <c r="F1488" s="803"/>
      <c r="G1488" s="803"/>
      <c r="H1488" s="806" t="s">
        <v>154</v>
      </c>
      <c r="I1488" s="806"/>
      <c r="J1488" s="117" t="s">
        <v>153</v>
      </c>
      <c r="K1488" s="117" t="s">
        <v>3</v>
      </c>
      <c r="L1488" s="119">
        <v>900.01</v>
      </c>
    </row>
    <row r="1489" spans="1:12" s="101" customFormat="1" ht="24" customHeight="1">
      <c r="A1489" s="808"/>
      <c r="B1489" s="110" t="s">
        <v>77</v>
      </c>
      <c r="C1489" s="115" t="s">
        <v>79</v>
      </c>
      <c r="D1489" s="115" t="s">
        <v>155</v>
      </c>
      <c r="E1489" s="115" t="s">
        <v>156</v>
      </c>
      <c r="F1489" s="805"/>
      <c r="G1489" s="805"/>
      <c r="H1489" s="806" t="s">
        <v>157</v>
      </c>
      <c r="I1489" s="806"/>
      <c r="J1489" s="803" t="s">
        <v>153</v>
      </c>
      <c r="K1489" s="803" t="s">
        <v>153</v>
      </c>
      <c r="L1489" s="804">
        <v>0</v>
      </c>
    </row>
    <row r="1490" spans="1:12" s="101" customFormat="1" ht="24" customHeight="1">
      <c r="A1490" s="808"/>
      <c r="B1490" s="117" t="s">
        <v>164</v>
      </c>
      <c r="C1490" s="117" t="s">
        <v>863</v>
      </c>
      <c r="D1490" s="118">
        <v>43742</v>
      </c>
      <c r="E1490" s="117" t="s">
        <v>416</v>
      </c>
      <c r="F1490" s="805"/>
      <c r="G1490" s="805"/>
      <c r="H1490" s="806"/>
      <c r="I1490" s="806"/>
      <c r="J1490" s="803"/>
      <c r="K1490" s="803"/>
      <c r="L1490" s="804"/>
    </row>
    <row r="1491" spans="1:12" s="101" customFormat="1" ht="24" customHeight="1">
      <c r="A1491" s="808">
        <v>281</v>
      </c>
      <c r="B1491" s="110" t="s">
        <v>76</v>
      </c>
      <c r="C1491" s="115" t="s">
        <v>78</v>
      </c>
      <c r="D1491" s="115" t="s">
        <v>146</v>
      </c>
      <c r="E1491" s="115" t="s">
        <v>147</v>
      </c>
      <c r="F1491" s="809" t="s">
        <v>71</v>
      </c>
      <c r="G1491" s="809"/>
      <c r="H1491" s="805"/>
      <c r="I1491" s="805"/>
      <c r="J1491" s="805"/>
      <c r="K1491" s="805"/>
      <c r="L1491" s="805"/>
    </row>
    <row r="1492" spans="1:12" s="101" customFormat="1" ht="26.25" customHeight="1">
      <c r="A1492" s="808"/>
      <c r="B1492" s="803" t="s">
        <v>1207</v>
      </c>
      <c r="C1492" s="810" t="s">
        <v>1208</v>
      </c>
      <c r="D1492" s="807">
        <v>43785</v>
      </c>
      <c r="E1492" s="803" t="s">
        <v>243</v>
      </c>
      <c r="F1492" s="803" t="s">
        <v>1209</v>
      </c>
      <c r="G1492" s="803"/>
      <c r="H1492" s="806" t="s">
        <v>152</v>
      </c>
      <c r="I1492" s="806"/>
      <c r="J1492" s="117" t="s">
        <v>153</v>
      </c>
      <c r="K1492" s="117" t="s">
        <v>3</v>
      </c>
      <c r="L1492" s="119">
        <v>735</v>
      </c>
    </row>
    <row r="1493" spans="1:12" s="101" customFormat="1" ht="408.95" customHeight="1">
      <c r="A1493" s="808"/>
      <c r="B1493" s="803"/>
      <c r="C1493" s="810"/>
      <c r="D1493" s="807"/>
      <c r="E1493" s="803"/>
      <c r="F1493" s="803"/>
      <c r="G1493" s="803"/>
      <c r="H1493" s="806" t="s">
        <v>154</v>
      </c>
      <c r="I1493" s="806"/>
      <c r="J1493" s="803" t="s">
        <v>153</v>
      </c>
      <c r="K1493" s="803" t="s">
        <v>153</v>
      </c>
      <c r="L1493" s="804">
        <v>0</v>
      </c>
    </row>
    <row r="1494" spans="1:12" s="101" customFormat="1" ht="134.85" customHeight="1">
      <c r="A1494" s="808"/>
      <c r="B1494" s="803"/>
      <c r="C1494" s="810"/>
      <c r="D1494" s="807"/>
      <c r="E1494" s="803"/>
      <c r="F1494" s="803"/>
      <c r="G1494" s="803"/>
      <c r="H1494" s="806"/>
      <c r="I1494" s="806"/>
      <c r="J1494" s="803"/>
      <c r="K1494" s="803"/>
      <c r="L1494" s="804"/>
    </row>
    <row r="1495" spans="1:12" s="101" customFormat="1" ht="24" customHeight="1">
      <c r="A1495" s="808"/>
      <c r="B1495" s="110" t="s">
        <v>77</v>
      </c>
      <c r="C1495" s="115" t="s">
        <v>79</v>
      </c>
      <c r="D1495" s="115" t="s">
        <v>155</v>
      </c>
      <c r="E1495" s="115" t="s">
        <v>156</v>
      </c>
      <c r="F1495" s="805"/>
      <c r="G1495" s="805"/>
      <c r="H1495" s="806" t="s">
        <v>157</v>
      </c>
      <c r="I1495" s="806"/>
      <c r="J1495" s="803" t="s">
        <v>153</v>
      </c>
      <c r="K1495" s="803" t="s">
        <v>3</v>
      </c>
      <c r="L1495" s="804">
        <v>765</v>
      </c>
    </row>
    <row r="1496" spans="1:12" s="101" customFormat="1" ht="24" customHeight="1">
      <c r="A1496" s="808"/>
      <c r="B1496" s="117" t="s">
        <v>193</v>
      </c>
      <c r="C1496" s="117" t="s">
        <v>1209</v>
      </c>
      <c r="D1496" s="118">
        <v>43789</v>
      </c>
      <c r="E1496" s="117" t="s">
        <v>1210</v>
      </c>
      <c r="F1496" s="805"/>
      <c r="G1496" s="805"/>
      <c r="H1496" s="806"/>
      <c r="I1496" s="806"/>
      <c r="J1496" s="803"/>
      <c r="K1496" s="803"/>
      <c r="L1496" s="804"/>
    </row>
    <row r="1497" spans="1:12" s="101" customFormat="1" ht="24" customHeight="1">
      <c r="A1497" s="808">
        <v>282</v>
      </c>
      <c r="B1497" s="110" t="s">
        <v>76</v>
      </c>
      <c r="C1497" s="115" t="s">
        <v>78</v>
      </c>
      <c r="D1497" s="115" t="s">
        <v>146</v>
      </c>
      <c r="E1497" s="115" t="s">
        <v>147</v>
      </c>
      <c r="F1497" s="809" t="s">
        <v>71</v>
      </c>
      <c r="G1497" s="809"/>
      <c r="H1497" s="805"/>
      <c r="I1497" s="805"/>
      <c r="J1497" s="805"/>
      <c r="K1497" s="805"/>
      <c r="L1497" s="805"/>
    </row>
    <row r="1498" spans="1:12" s="101" customFormat="1" ht="26.25" customHeight="1">
      <c r="A1498" s="808"/>
      <c r="B1498" s="803" t="s">
        <v>1211</v>
      </c>
      <c r="C1498" s="810" t="s">
        <v>1212</v>
      </c>
      <c r="D1498" s="807">
        <v>43742</v>
      </c>
      <c r="E1498" s="803" t="s">
        <v>358</v>
      </c>
      <c r="F1498" s="803" t="s">
        <v>1213</v>
      </c>
      <c r="G1498" s="803"/>
      <c r="H1498" s="806" t="s">
        <v>152</v>
      </c>
      <c r="I1498" s="806"/>
      <c r="J1498" s="117" t="s">
        <v>153</v>
      </c>
      <c r="K1498" s="117" t="s">
        <v>3</v>
      </c>
      <c r="L1498" s="119">
        <v>571.21</v>
      </c>
    </row>
    <row r="1499" spans="1:12" s="101" customFormat="1" ht="302.25" customHeight="1">
      <c r="A1499" s="808"/>
      <c r="B1499" s="803"/>
      <c r="C1499" s="810"/>
      <c r="D1499" s="807"/>
      <c r="E1499" s="803"/>
      <c r="F1499" s="803"/>
      <c r="G1499" s="803"/>
      <c r="H1499" s="806" t="s">
        <v>154</v>
      </c>
      <c r="I1499" s="806"/>
      <c r="J1499" s="117" t="s">
        <v>153</v>
      </c>
      <c r="K1499" s="117" t="s">
        <v>153</v>
      </c>
      <c r="L1499" s="119">
        <v>0</v>
      </c>
    </row>
    <row r="1500" spans="1:12" s="101" customFormat="1" ht="24" customHeight="1">
      <c r="A1500" s="808"/>
      <c r="B1500" s="110" t="s">
        <v>77</v>
      </c>
      <c r="C1500" s="115" t="s">
        <v>79</v>
      </c>
      <c r="D1500" s="115" t="s">
        <v>155</v>
      </c>
      <c r="E1500" s="115" t="s">
        <v>156</v>
      </c>
      <c r="F1500" s="805"/>
      <c r="G1500" s="805"/>
      <c r="H1500" s="806" t="s">
        <v>157</v>
      </c>
      <c r="I1500" s="806"/>
      <c r="J1500" s="803" t="s">
        <v>153</v>
      </c>
      <c r="K1500" s="803" t="s">
        <v>153</v>
      </c>
      <c r="L1500" s="804">
        <v>0</v>
      </c>
    </row>
    <row r="1501" spans="1:12" s="101" customFormat="1" ht="24" customHeight="1">
      <c r="A1501" s="808"/>
      <c r="B1501" s="117" t="s">
        <v>240</v>
      </c>
      <c r="C1501" s="117" t="s">
        <v>1213</v>
      </c>
      <c r="D1501" s="118">
        <v>43743</v>
      </c>
      <c r="E1501" s="117" t="s">
        <v>1214</v>
      </c>
      <c r="F1501" s="805"/>
      <c r="G1501" s="805"/>
      <c r="H1501" s="806"/>
      <c r="I1501" s="806"/>
      <c r="J1501" s="803"/>
      <c r="K1501" s="803"/>
      <c r="L1501" s="804"/>
    </row>
    <row r="1502" spans="1:12" s="101" customFormat="1" ht="24" customHeight="1">
      <c r="A1502" s="808">
        <v>283</v>
      </c>
      <c r="B1502" s="110" t="s">
        <v>76</v>
      </c>
      <c r="C1502" s="115" t="s">
        <v>78</v>
      </c>
      <c r="D1502" s="115" t="s">
        <v>146</v>
      </c>
      <c r="E1502" s="115" t="s">
        <v>147</v>
      </c>
      <c r="F1502" s="809" t="s">
        <v>71</v>
      </c>
      <c r="G1502" s="809"/>
      <c r="H1502" s="805"/>
      <c r="I1502" s="805"/>
      <c r="J1502" s="805"/>
      <c r="K1502" s="805"/>
      <c r="L1502" s="805"/>
    </row>
    <row r="1503" spans="1:12" s="101" customFormat="1" ht="26.25" customHeight="1">
      <c r="A1503" s="808"/>
      <c r="B1503" s="803" t="s">
        <v>1211</v>
      </c>
      <c r="C1503" s="810" t="s">
        <v>1215</v>
      </c>
      <c r="D1503" s="807">
        <v>43761</v>
      </c>
      <c r="E1503" s="803" t="s">
        <v>1086</v>
      </c>
      <c r="F1503" s="803" t="s">
        <v>1087</v>
      </c>
      <c r="G1503" s="803"/>
      <c r="H1503" s="806" t="s">
        <v>152</v>
      </c>
      <c r="I1503" s="806"/>
      <c r="J1503" s="117" t="s">
        <v>153</v>
      </c>
      <c r="K1503" s="117" t="s">
        <v>3</v>
      </c>
      <c r="L1503" s="119">
        <v>1006.05</v>
      </c>
    </row>
    <row r="1504" spans="1:12" s="101" customFormat="1" ht="407.25" customHeight="1">
      <c r="A1504" s="808"/>
      <c r="B1504" s="803"/>
      <c r="C1504" s="810"/>
      <c r="D1504" s="807"/>
      <c r="E1504" s="803"/>
      <c r="F1504" s="803"/>
      <c r="G1504" s="803"/>
      <c r="H1504" s="806" t="s">
        <v>154</v>
      </c>
      <c r="I1504" s="806"/>
      <c r="J1504" s="117" t="s">
        <v>153</v>
      </c>
      <c r="K1504" s="117" t="s">
        <v>153</v>
      </c>
      <c r="L1504" s="119">
        <v>0</v>
      </c>
    </row>
    <row r="1505" spans="1:12" s="101" customFormat="1" ht="24" customHeight="1">
      <c r="A1505" s="808"/>
      <c r="B1505" s="110" t="s">
        <v>77</v>
      </c>
      <c r="C1505" s="115" t="s">
        <v>79</v>
      </c>
      <c r="D1505" s="115" t="s">
        <v>155</v>
      </c>
      <c r="E1505" s="115" t="s">
        <v>156</v>
      </c>
      <c r="F1505" s="805"/>
      <c r="G1505" s="805"/>
      <c r="H1505" s="806" t="s">
        <v>157</v>
      </c>
      <c r="I1505" s="806"/>
      <c r="J1505" s="803" t="s">
        <v>153</v>
      </c>
      <c r="K1505" s="803" t="s">
        <v>3</v>
      </c>
      <c r="L1505" s="804">
        <v>500</v>
      </c>
    </row>
    <row r="1506" spans="1:12" s="101" customFormat="1" ht="24" customHeight="1">
      <c r="A1506" s="808"/>
      <c r="B1506" s="117" t="s">
        <v>240</v>
      </c>
      <c r="C1506" s="117" t="s">
        <v>1087</v>
      </c>
      <c r="D1506" s="118">
        <v>43766</v>
      </c>
      <c r="E1506" s="117" t="s">
        <v>1216</v>
      </c>
      <c r="F1506" s="805"/>
      <c r="G1506" s="805"/>
      <c r="H1506" s="806"/>
      <c r="I1506" s="806"/>
      <c r="J1506" s="803"/>
      <c r="K1506" s="803"/>
      <c r="L1506" s="804"/>
    </row>
    <row r="1507" spans="1:12" s="101" customFormat="1" ht="24" customHeight="1">
      <c r="A1507" s="808">
        <v>284</v>
      </c>
      <c r="B1507" s="110" t="s">
        <v>76</v>
      </c>
      <c r="C1507" s="115" t="s">
        <v>78</v>
      </c>
      <c r="D1507" s="115" t="s">
        <v>146</v>
      </c>
      <c r="E1507" s="115" t="s">
        <v>147</v>
      </c>
      <c r="F1507" s="809" t="s">
        <v>71</v>
      </c>
      <c r="G1507" s="809"/>
      <c r="H1507" s="805"/>
      <c r="I1507" s="805"/>
      <c r="J1507" s="805"/>
      <c r="K1507" s="805"/>
      <c r="L1507" s="805"/>
    </row>
    <row r="1508" spans="1:12" s="101" customFormat="1" ht="26.25" customHeight="1">
      <c r="A1508" s="808"/>
      <c r="B1508" s="803" t="s">
        <v>1211</v>
      </c>
      <c r="C1508" s="810" t="s">
        <v>1217</v>
      </c>
      <c r="D1508" s="807">
        <v>43873</v>
      </c>
      <c r="E1508" s="803" t="s">
        <v>285</v>
      </c>
      <c r="F1508" s="803" t="s">
        <v>286</v>
      </c>
      <c r="G1508" s="803"/>
      <c r="H1508" s="806" t="s">
        <v>152</v>
      </c>
      <c r="I1508" s="806"/>
      <c r="J1508" s="117" t="s">
        <v>153</v>
      </c>
      <c r="K1508" s="117" t="s">
        <v>3</v>
      </c>
      <c r="L1508" s="119">
        <v>1184.45</v>
      </c>
    </row>
    <row r="1509" spans="1:12" s="101" customFormat="1" ht="323.25" customHeight="1">
      <c r="A1509" s="808"/>
      <c r="B1509" s="803"/>
      <c r="C1509" s="810"/>
      <c r="D1509" s="807"/>
      <c r="E1509" s="803"/>
      <c r="F1509" s="803"/>
      <c r="G1509" s="803"/>
      <c r="H1509" s="806" t="s">
        <v>154</v>
      </c>
      <c r="I1509" s="806"/>
      <c r="J1509" s="117" t="s">
        <v>153</v>
      </c>
      <c r="K1509" s="117" t="s">
        <v>3</v>
      </c>
      <c r="L1509" s="119">
        <v>443.6</v>
      </c>
    </row>
    <row r="1510" spans="1:12" s="101" customFormat="1" ht="24" customHeight="1">
      <c r="A1510" s="808"/>
      <c r="B1510" s="110" t="s">
        <v>77</v>
      </c>
      <c r="C1510" s="115" t="s">
        <v>79</v>
      </c>
      <c r="D1510" s="115" t="s">
        <v>155</v>
      </c>
      <c r="E1510" s="115" t="s">
        <v>156</v>
      </c>
      <c r="F1510" s="805"/>
      <c r="G1510" s="805"/>
      <c r="H1510" s="806" t="s">
        <v>157</v>
      </c>
      <c r="I1510" s="806"/>
      <c r="J1510" s="803" t="s">
        <v>153</v>
      </c>
      <c r="K1510" s="803" t="s">
        <v>3</v>
      </c>
      <c r="L1510" s="804">
        <v>855</v>
      </c>
    </row>
    <row r="1511" spans="1:12" s="101" customFormat="1" ht="24" customHeight="1">
      <c r="A1511" s="808"/>
      <c r="B1511" s="117" t="s">
        <v>240</v>
      </c>
      <c r="C1511" s="117" t="s">
        <v>286</v>
      </c>
      <c r="D1511" s="118">
        <v>43877</v>
      </c>
      <c r="E1511" s="117" t="s">
        <v>1218</v>
      </c>
      <c r="F1511" s="805"/>
      <c r="G1511" s="805"/>
      <c r="H1511" s="806"/>
      <c r="I1511" s="806"/>
      <c r="J1511" s="803"/>
      <c r="K1511" s="803"/>
      <c r="L1511" s="804"/>
    </row>
    <row r="1512" spans="1:12" s="101" customFormat="1" ht="24" customHeight="1">
      <c r="A1512" s="808">
        <v>285</v>
      </c>
      <c r="B1512" s="110" t="s">
        <v>76</v>
      </c>
      <c r="C1512" s="115" t="s">
        <v>78</v>
      </c>
      <c r="D1512" s="115" t="s">
        <v>146</v>
      </c>
      <c r="E1512" s="115" t="s">
        <v>147</v>
      </c>
      <c r="F1512" s="809" t="s">
        <v>71</v>
      </c>
      <c r="G1512" s="809"/>
      <c r="H1512" s="805"/>
      <c r="I1512" s="805"/>
      <c r="J1512" s="805"/>
      <c r="K1512" s="805"/>
      <c r="L1512" s="805"/>
    </row>
    <row r="1513" spans="1:12" s="101" customFormat="1" ht="26.25" customHeight="1">
      <c r="A1513" s="808"/>
      <c r="B1513" s="803" t="s">
        <v>1219</v>
      </c>
      <c r="C1513" s="810" t="s">
        <v>1220</v>
      </c>
      <c r="D1513" s="807">
        <v>43870</v>
      </c>
      <c r="E1513" s="803" t="s">
        <v>1221</v>
      </c>
      <c r="F1513" s="803" t="s">
        <v>595</v>
      </c>
      <c r="G1513" s="803"/>
      <c r="H1513" s="806" t="s">
        <v>152</v>
      </c>
      <c r="I1513" s="806"/>
      <c r="J1513" s="117" t="s">
        <v>153</v>
      </c>
      <c r="K1513" s="117" t="s">
        <v>3</v>
      </c>
      <c r="L1513" s="119">
        <v>371.54</v>
      </c>
    </row>
    <row r="1514" spans="1:12" s="101" customFormat="1" ht="408.95" customHeight="1">
      <c r="A1514" s="808"/>
      <c r="B1514" s="803"/>
      <c r="C1514" s="810"/>
      <c r="D1514" s="807"/>
      <c r="E1514" s="803"/>
      <c r="F1514" s="803"/>
      <c r="G1514" s="803"/>
      <c r="H1514" s="806" t="s">
        <v>154</v>
      </c>
      <c r="I1514" s="806"/>
      <c r="J1514" s="803" t="s">
        <v>153</v>
      </c>
      <c r="K1514" s="803" t="s">
        <v>3</v>
      </c>
      <c r="L1514" s="804">
        <v>218.96</v>
      </c>
    </row>
    <row r="1515" spans="1:12" s="101" customFormat="1" ht="29.85" customHeight="1">
      <c r="A1515" s="808"/>
      <c r="B1515" s="803"/>
      <c r="C1515" s="810"/>
      <c r="D1515" s="807"/>
      <c r="E1515" s="803"/>
      <c r="F1515" s="803"/>
      <c r="G1515" s="803"/>
      <c r="H1515" s="806"/>
      <c r="I1515" s="806"/>
      <c r="J1515" s="803"/>
      <c r="K1515" s="803"/>
      <c r="L1515" s="804"/>
    </row>
    <row r="1516" spans="1:12" s="101" customFormat="1" ht="24" customHeight="1">
      <c r="A1516" s="808"/>
      <c r="B1516" s="110" t="s">
        <v>77</v>
      </c>
      <c r="C1516" s="115" t="s">
        <v>79</v>
      </c>
      <c r="D1516" s="115" t="s">
        <v>155</v>
      </c>
      <c r="E1516" s="115" t="s">
        <v>156</v>
      </c>
      <c r="F1516" s="805"/>
      <c r="G1516" s="805"/>
      <c r="H1516" s="806" t="s">
        <v>157</v>
      </c>
      <c r="I1516" s="806"/>
      <c r="J1516" s="803" t="s">
        <v>153</v>
      </c>
      <c r="K1516" s="803" t="s">
        <v>3</v>
      </c>
      <c r="L1516" s="804">
        <v>149.9</v>
      </c>
    </row>
    <row r="1517" spans="1:12" s="101" customFormat="1" ht="24" customHeight="1">
      <c r="A1517" s="808"/>
      <c r="B1517" s="117" t="s">
        <v>193</v>
      </c>
      <c r="C1517" s="117" t="s">
        <v>595</v>
      </c>
      <c r="D1517" s="118">
        <v>43872</v>
      </c>
      <c r="E1517" s="117" t="s">
        <v>1222</v>
      </c>
      <c r="F1517" s="805"/>
      <c r="G1517" s="805"/>
      <c r="H1517" s="806"/>
      <c r="I1517" s="806"/>
      <c r="J1517" s="803"/>
      <c r="K1517" s="803"/>
      <c r="L1517" s="804"/>
    </row>
    <row r="1518" spans="1:12" s="101" customFormat="1" ht="24" customHeight="1">
      <c r="A1518" s="808">
        <v>286</v>
      </c>
      <c r="B1518" s="110" t="s">
        <v>76</v>
      </c>
      <c r="C1518" s="115" t="s">
        <v>78</v>
      </c>
      <c r="D1518" s="115" t="s">
        <v>146</v>
      </c>
      <c r="E1518" s="115" t="s">
        <v>147</v>
      </c>
      <c r="F1518" s="809" t="s">
        <v>71</v>
      </c>
      <c r="G1518" s="809"/>
      <c r="H1518" s="805"/>
      <c r="I1518" s="805"/>
      <c r="J1518" s="805"/>
      <c r="K1518" s="805"/>
      <c r="L1518" s="805"/>
    </row>
    <row r="1519" spans="1:12" s="101" customFormat="1" ht="26.25" customHeight="1">
      <c r="A1519" s="808"/>
      <c r="B1519" s="803" t="s">
        <v>1223</v>
      </c>
      <c r="C1519" s="810" t="s">
        <v>1224</v>
      </c>
      <c r="D1519" s="807">
        <v>43761</v>
      </c>
      <c r="E1519" s="803" t="s">
        <v>1225</v>
      </c>
      <c r="F1519" s="803" t="s">
        <v>1226</v>
      </c>
      <c r="G1519" s="803"/>
      <c r="H1519" s="806" t="s">
        <v>152</v>
      </c>
      <c r="I1519" s="806"/>
      <c r="J1519" s="117" t="s">
        <v>153</v>
      </c>
      <c r="K1519" s="117" t="s">
        <v>3</v>
      </c>
      <c r="L1519" s="119">
        <v>715</v>
      </c>
    </row>
    <row r="1520" spans="1:12" s="101" customFormat="1" ht="144.75" customHeight="1">
      <c r="A1520" s="808"/>
      <c r="B1520" s="803"/>
      <c r="C1520" s="810"/>
      <c r="D1520" s="807"/>
      <c r="E1520" s="803"/>
      <c r="F1520" s="803"/>
      <c r="G1520" s="803"/>
      <c r="H1520" s="806" t="s">
        <v>154</v>
      </c>
      <c r="I1520" s="806"/>
      <c r="J1520" s="117" t="s">
        <v>153</v>
      </c>
      <c r="K1520" s="117" t="s">
        <v>3</v>
      </c>
      <c r="L1520" s="119">
        <v>223</v>
      </c>
    </row>
    <row r="1521" spans="1:12" s="101" customFormat="1" ht="24" customHeight="1">
      <c r="A1521" s="808"/>
      <c r="B1521" s="110" t="s">
        <v>77</v>
      </c>
      <c r="C1521" s="115" t="s">
        <v>79</v>
      </c>
      <c r="D1521" s="115" t="s">
        <v>155</v>
      </c>
      <c r="E1521" s="115" t="s">
        <v>156</v>
      </c>
      <c r="F1521" s="805"/>
      <c r="G1521" s="805"/>
      <c r="H1521" s="806" t="s">
        <v>157</v>
      </c>
      <c r="I1521" s="806"/>
      <c r="J1521" s="803" t="s">
        <v>153</v>
      </c>
      <c r="K1521" s="803" t="s">
        <v>153</v>
      </c>
      <c r="L1521" s="804">
        <v>0</v>
      </c>
    </row>
    <row r="1522" spans="1:12" s="101" customFormat="1" ht="24" customHeight="1">
      <c r="A1522" s="808"/>
      <c r="B1522" s="117" t="s">
        <v>181</v>
      </c>
      <c r="C1522" s="117" t="s">
        <v>1226</v>
      </c>
      <c r="D1522" s="118">
        <v>43766</v>
      </c>
      <c r="E1522" s="117" t="s">
        <v>1216</v>
      </c>
      <c r="F1522" s="805"/>
      <c r="G1522" s="805"/>
      <c r="H1522" s="806"/>
      <c r="I1522" s="806"/>
      <c r="J1522" s="803"/>
      <c r="K1522" s="803"/>
      <c r="L1522" s="804"/>
    </row>
    <row r="1523" spans="1:12" s="101" customFormat="1" ht="24" customHeight="1">
      <c r="A1523" s="808">
        <v>287</v>
      </c>
      <c r="B1523" s="110" t="s">
        <v>76</v>
      </c>
      <c r="C1523" s="115" t="s">
        <v>78</v>
      </c>
      <c r="D1523" s="115" t="s">
        <v>146</v>
      </c>
      <c r="E1523" s="115" t="s">
        <v>147</v>
      </c>
      <c r="F1523" s="809" t="s">
        <v>71</v>
      </c>
      <c r="G1523" s="809"/>
      <c r="H1523" s="805"/>
      <c r="I1523" s="805"/>
      <c r="J1523" s="805"/>
      <c r="K1523" s="805"/>
      <c r="L1523" s="805"/>
    </row>
    <row r="1524" spans="1:12" s="101" customFormat="1" ht="26.25" customHeight="1">
      <c r="A1524" s="808"/>
      <c r="B1524" s="803" t="s">
        <v>1223</v>
      </c>
      <c r="C1524" s="803" t="s">
        <v>1227</v>
      </c>
      <c r="D1524" s="807">
        <v>43782</v>
      </c>
      <c r="E1524" s="803" t="s">
        <v>258</v>
      </c>
      <c r="F1524" s="803" t="s">
        <v>834</v>
      </c>
      <c r="G1524" s="803"/>
      <c r="H1524" s="806" t="s">
        <v>152</v>
      </c>
      <c r="I1524" s="806"/>
      <c r="J1524" s="117" t="s">
        <v>153</v>
      </c>
      <c r="K1524" s="117" t="s">
        <v>3</v>
      </c>
      <c r="L1524" s="119">
        <v>345</v>
      </c>
    </row>
    <row r="1525" spans="1:12" s="101" customFormat="1" ht="50.25" customHeight="1">
      <c r="A1525" s="808"/>
      <c r="B1525" s="803"/>
      <c r="C1525" s="803"/>
      <c r="D1525" s="807"/>
      <c r="E1525" s="803"/>
      <c r="F1525" s="803"/>
      <c r="G1525" s="803"/>
      <c r="H1525" s="806" t="s">
        <v>154</v>
      </c>
      <c r="I1525" s="806"/>
      <c r="J1525" s="117" t="s">
        <v>153</v>
      </c>
      <c r="K1525" s="117" t="s">
        <v>3</v>
      </c>
      <c r="L1525" s="119">
        <v>5523</v>
      </c>
    </row>
    <row r="1526" spans="1:12" s="101" customFormat="1" ht="24" customHeight="1">
      <c r="A1526" s="808"/>
      <c r="B1526" s="110" t="s">
        <v>77</v>
      </c>
      <c r="C1526" s="115" t="s">
        <v>79</v>
      </c>
      <c r="D1526" s="115" t="s">
        <v>155</v>
      </c>
      <c r="E1526" s="115" t="s">
        <v>156</v>
      </c>
      <c r="F1526" s="805"/>
      <c r="G1526" s="805"/>
      <c r="H1526" s="806" t="s">
        <v>157</v>
      </c>
      <c r="I1526" s="806"/>
      <c r="J1526" s="803" t="s">
        <v>153</v>
      </c>
      <c r="K1526" s="803" t="s">
        <v>3</v>
      </c>
      <c r="L1526" s="804">
        <v>100</v>
      </c>
    </row>
    <row r="1527" spans="1:12" s="101" customFormat="1" ht="24" customHeight="1">
      <c r="A1527" s="808"/>
      <c r="B1527" s="117" t="s">
        <v>181</v>
      </c>
      <c r="C1527" s="117" t="s">
        <v>834</v>
      </c>
      <c r="D1527" s="118">
        <v>43789</v>
      </c>
      <c r="E1527" s="117" t="s">
        <v>1228</v>
      </c>
      <c r="F1527" s="805"/>
      <c r="G1527" s="805"/>
      <c r="H1527" s="806"/>
      <c r="I1527" s="806"/>
      <c r="J1527" s="803"/>
      <c r="K1527" s="803"/>
      <c r="L1527" s="804"/>
    </row>
    <row r="1528" spans="1:12" s="101" customFormat="1" ht="24" customHeight="1">
      <c r="A1528" s="808">
        <v>288</v>
      </c>
      <c r="B1528" s="110" t="s">
        <v>76</v>
      </c>
      <c r="C1528" s="115" t="s">
        <v>78</v>
      </c>
      <c r="D1528" s="115" t="s">
        <v>146</v>
      </c>
      <c r="E1528" s="115" t="s">
        <v>147</v>
      </c>
      <c r="F1528" s="809" t="s">
        <v>71</v>
      </c>
      <c r="G1528" s="809"/>
      <c r="H1528" s="805"/>
      <c r="I1528" s="805"/>
      <c r="J1528" s="805"/>
      <c r="K1528" s="805"/>
      <c r="L1528" s="805"/>
    </row>
    <row r="1529" spans="1:12" s="101" customFormat="1" ht="26.25" customHeight="1">
      <c r="A1529" s="808"/>
      <c r="B1529" s="803" t="s">
        <v>1223</v>
      </c>
      <c r="C1529" s="803" t="s">
        <v>1227</v>
      </c>
      <c r="D1529" s="807">
        <v>43782</v>
      </c>
      <c r="E1529" s="803" t="s">
        <v>258</v>
      </c>
      <c r="F1529" s="803" t="s">
        <v>1229</v>
      </c>
      <c r="G1529" s="803"/>
      <c r="H1529" s="806" t="s">
        <v>152</v>
      </c>
      <c r="I1529" s="806"/>
      <c r="J1529" s="117" t="s">
        <v>153</v>
      </c>
      <c r="K1529" s="117" t="s">
        <v>3</v>
      </c>
      <c r="L1529" s="119">
        <v>575</v>
      </c>
    </row>
    <row r="1530" spans="1:12" s="101" customFormat="1" ht="50.25" customHeight="1">
      <c r="A1530" s="808"/>
      <c r="B1530" s="803"/>
      <c r="C1530" s="803"/>
      <c r="D1530" s="807"/>
      <c r="E1530" s="803"/>
      <c r="F1530" s="803"/>
      <c r="G1530" s="803"/>
      <c r="H1530" s="806" t="s">
        <v>154</v>
      </c>
      <c r="I1530" s="806"/>
      <c r="J1530" s="117" t="s">
        <v>153</v>
      </c>
      <c r="K1530" s="117" t="s">
        <v>153</v>
      </c>
      <c r="L1530" s="119">
        <v>0</v>
      </c>
    </row>
    <row r="1531" spans="1:12" s="101" customFormat="1" ht="24" customHeight="1">
      <c r="A1531" s="808"/>
      <c r="B1531" s="110" t="s">
        <v>77</v>
      </c>
      <c r="C1531" s="115" t="s">
        <v>79</v>
      </c>
      <c r="D1531" s="115" t="s">
        <v>155</v>
      </c>
      <c r="E1531" s="115" t="s">
        <v>156</v>
      </c>
      <c r="F1531" s="805"/>
      <c r="G1531" s="805"/>
      <c r="H1531" s="806" t="s">
        <v>157</v>
      </c>
      <c r="I1531" s="806"/>
      <c r="J1531" s="803" t="s">
        <v>153</v>
      </c>
      <c r="K1531" s="803" t="s">
        <v>153</v>
      </c>
      <c r="L1531" s="804">
        <v>0</v>
      </c>
    </row>
    <row r="1532" spans="1:12" s="101" customFormat="1" ht="24" customHeight="1">
      <c r="A1532" s="808"/>
      <c r="B1532" s="117" t="s">
        <v>181</v>
      </c>
      <c r="C1532" s="117" t="s">
        <v>1229</v>
      </c>
      <c r="D1532" s="118">
        <v>43789</v>
      </c>
      <c r="E1532" s="117" t="s">
        <v>1228</v>
      </c>
      <c r="F1532" s="805"/>
      <c r="G1532" s="805"/>
      <c r="H1532" s="806"/>
      <c r="I1532" s="806"/>
      <c r="J1532" s="803"/>
      <c r="K1532" s="803"/>
      <c r="L1532" s="804"/>
    </row>
    <row r="1533" spans="1:12" s="101" customFormat="1" ht="24" customHeight="1">
      <c r="A1533" s="808">
        <v>289</v>
      </c>
      <c r="B1533" s="110" t="s">
        <v>76</v>
      </c>
      <c r="C1533" s="115" t="s">
        <v>78</v>
      </c>
      <c r="D1533" s="115" t="s">
        <v>146</v>
      </c>
      <c r="E1533" s="115" t="s">
        <v>147</v>
      </c>
      <c r="F1533" s="809" t="s">
        <v>71</v>
      </c>
      <c r="G1533" s="809"/>
      <c r="H1533" s="805"/>
      <c r="I1533" s="805"/>
      <c r="J1533" s="805"/>
      <c r="K1533" s="805"/>
      <c r="L1533" s="805"/>
    </row>
    <row r="1534" spans="1:12" s="101" customFormat="1" ht="26.25" customHeight="1">
      <c r="A1534" s="808"/>
      <c r="B1534" s="803" t="s">
        <v>1223</v>
      </c>
      <c r="C1534" s="803" t="s">
        <v>1230</v>
      </c>
      <c r="D1534" s="807">
        <v>43803</v>
      </c>
      <c r="E1534" s="803" t="s">
        <v>1231</v>
      </c>
      <c r="F1534" s="803" t="s">
        <v>1232</v>
      </c>
      <c r="G1534" s="803"/>
      <c r="H1534" s="806" t="s">
        <v>152</v>
      </c>
      <c r="I1534" s="806"/>
      <c r="J1534" s="117" t="s">
        <v>153</v>
      </c>
      <c r="K1534" s="117" t="s">
        <v>153</v>
      </c>
      <c r="L1534" s="119">
        <v>0</v>
      </c>
    </row>
    <row r="1535" spans="1:12" s="101" customFormat="1" ht="39.75" customHeight="1">
      <c r="A1535" s="808"/>
      <c r="B1535" s="803"/>
      <c r="C1535" s="803"/>
      <c r="D1535" s="807"/>
      <c r="E1535" s="803"/>
      <c r="F1535" s="803"/>
      <c r="G1535" s="803"/>
      <c r="H1535" s="806" t="s">
        <v>154</v>
      </c>
      <c r="I1535" s="806"/>
      <c r="J1535" s="117" t="s">
        <v>153</v>
      </c>
      <c r="K1535" s="117" t="s">
        <v>153</v>
      </c>
      <c r="L1535" s="119">
        <v>0</v>
      </c>
    </row>
    <row r="1536" spans="1:12" s="101" customFormat="1" ht="24" customHeight="1">
      <c r="A1536" s="808"/>
      <c r="B1536" s="110" t="s">
        <v>77</v>
      </c>
      <c r="C1536" s="115" t="s">
        <v>79</v>
      </c>
      <c r="D1536" s="115" t="s">
        <v>155</v>
      </c>
      <c r="E1536" s="115" t="s">
        <v>156</v>
      </c>
      <c r="F1536" s="805"/>
      <c r="G1536" s="805"/>
      <c r="H1536" s="806" t="s">
        <v>157</v>
      </c>
      <c r="I1536" s="806"/>
      <c r="J1536" s="803" t="s">
        <v>153</v>
      </c>
      <c r="K1536" s="803" t="s">
        <v>3</v>
      </c>
      <c r="L1536" s="804">
        <v>425</v>
      </c>
    </row>
    <row r="1537" spans="1:12" s="101" customFormat="1" ht="24" customHeight="1">
      <c r="A1537" s="808"/>
      <c r="B1537" s="117" t="s">
        <v>181</v>
      </c>
      <c r="C1537" s="117" t="s">
        <v>1232</v>
      </c>
      <c r="D1537" s="118">
        <v>43806</v>
      </c>
      <c r="E1537" s="117" t="s">
        <v>700</v>
      </c>
      <c r="F1537" s="805"/>
      <c r="G1537" s="805"/>
      <c r="H1537" s="806"/>
      <c r="I1537" s="806"/>
      <c r="J1537" s="803"/>
      <c r="K1537" s="803"/>
      <c r="L1537" s="804"/>
    </row>
    <row r="1538" spans="1:12" s="101" customFormat="1" ht="24" customHeight="1">
      <c r="A1538" s="808">
        <v>290</v>
      </c>
      <c r="B1538" s="110" t="s">
        <v>76</v>
      </c>
      <c r="C1538" s="115" t="s">
        <v>78</v>
      </c>
      <c r="D1538" s="115" t="s">
        <v>146</v>
      </c>
      <c r="E1538" s="115" t="s">
        <v>147</v>
      </c>
      <c r="F1538" s="809" t="s">
        <v>71</v>
      </c>
      <c r="G1538" s="809"/>
      <c r="H1538" s="805"/>
      <c r="I1538" s="805"/>
      <c r="J1538" s="805"/>
      <c r="K1538" s="805"/>
      <c r="L1538" s="805"/>
    </row>
    <row r="1539" spans="1:12" s="101" customFormat="1" ht="26.25" customHeight="1">
      <c r="A1539" s="808"/>
      <c r="B1539" s="803" t="s">
        <v>1223</v>
      </c>
      <c r="C1539" s="803" t="s">
        <v>1233</v>
      </c>
      <c r="D1539" s="807">
        <v>43884</v>
      </c>
      <c r="E1539" s="803" t="s">
        <v>234</v>
      </c>
      <c r="F1539" s="803" t="s">
        <v>1234</v>
      </c>
      <c r="G1539" s="803"/>
      <c r="H1539" s="806" t="s">
        <v>152</v>
      </c>
      <c r="I1539" s="806"/>
      <c r="J1539" s="117" t="s">
        <v>153</v>
      </c>
      <c r="K1539" s="117" t="s">
        <v>3</v>
      </c>
      <c r="L1539" s="119">
        <v>527</v>
      </c>
    </row>
    <row r="1540" spans="1:12" s="101" customFormat="1" ht="50.25" customHeight="1">
      <c r="A1540" s="808"/>
      <c r="B1540" s="803"/>
      <c r="C1540" s="803"/>
      <c r="D1540" s="807"/>
      <c r="E1540" s="803"/>
      <c r="F1540" s="803"/>
      <c r="G1540" s="803"/>
      <c r="H1540" s="806" t="s">
        <v>154</v>
      </c>
      <c r="I1540" s="806"/>
      <c r="J1540" s="117" t="s">
        <v>153</v>
      </c>
      <c r="K1540" s="117" t="s">
        <v>3</v>
      </c>
      <c r="L1540" s="119">
        <v>349.9</v>
      </c>
    </row>
    <row r="1541" spans="1:12" s="101" customFormat="1" ht="24" customHeight="1">
      <c r="A1541" s="808"/>
      <c r="B1541" s="110" t="s">
        <v>77</v>
      </c>
      <c r="C1541" s="115" t="s">
        <v>79</v>
      </c>
      <c r="D1541" s="115" t="s">
        <v>155</v>
      </c>
      <c r="E1541" s="115" t="s">
        <v>156</v>
      </c>
      <c r="F1541" s="805"/>
      <c r="G1541" s="805"/>
      <c r="H1541" s="806" t="s">
        <v>157</v>
      </c>
      <c r="I1541" s="806"/>
      <c r="J1541" s="803" t="s">
        <v>153</v>
      </c>
      <c r="K1541" s="803" t="s">
        <v>153</v>
      </c>
      <c r="L1541" s="804">
        <v>0</v>
      </c>
    </row>
    <row r="1542" spans="1:12" s="101" customFormat="1" ht="24" customHeight="1">
      <c r="A1542" s="808"/>
      <c r="B1542" s="117" t="s">
        <v>181</v>
      </c>
      <c r="C1542" s="117" t="s">
        <v>1234</v>
      </c>
      <c r="D1542" s="118">
        <v>43887</v>
      </c>
      <c r="E1542" s="117" t="s">
        <v>1076</v>
      </c>
      <c r="F1542" s="805"/>
      <c r="G1542" s="805"/>
      <c r="H1542" s="806"/>
      <c r="I1542" s="806"/>
      <c r="J1542" s="803"/>
      <c r="K1542" s="803"/>
      <c r="L1542" s="804"/>
    </row>
    <row r="1543" spans="1:12" s="101" customFormat="1" ht="24" customHeight="1">
      <c r="A1543" s="808">
        <v>291</v>
      </c>
      <c r="B1543" s="110" t="s">
        <v>76</v>
      </c>
      <c r="C1543" s="115" t="s">
        <v>78</v>
      </c>
      <c r="D1543" s="115" t="s">
        <v>146</v>
      </c>
      <c r="E1543" s="115" t="s">
        <v>147</v>
      </c>
      <c r="F1543" s="809" t="s">
        <v>71</v>
      </c>
      <c r="G1543" s="809"/>
      <c r="H1543" s="805"/>
      <c r="I1543" s="805"/>
      <c r="J1543" s="805"/>
      <c r="K1543" s="805"/>
      <c r="L1543" s="805"/>
    </row>
    <row r="1544" spans="1:12" s="101" customFormat="1" ht="26.25" customHeight="1">
      <c r="A1544" s="808"/>
      <c r="B1544" s="803" t="s">
        <v>1235</v>
      </c>
      <c r="C1544" s="810" t="s">
        <v>1236</v>
      </c>
      <c r="D1544" s="807">
        <v>43846</v>
      </c>
      <c r="E1544" s="803" t="s">
        <v>1031</v>
      </c>
      <c r="F1544" s="803" t="s">
        <v>1237</v>
      </c>
      <c r="G1544" s="803"/>
      <c r="H1544" s="806" t="s">
        <v>152</v>
      </c>
      <c r="I1544" s="806"/>
      <c r="J1544" s="117" t="s">
        <v>153</v>
      </c>
      <c r="K1544" s="117" t="s">
        <v>3</v>
      </c>
      <c r="L1544" s="119">
        <v>254</v>
      </c>
    </row>
    <row r="1545" spans="1:12" s="101" customFormat="1" ht="207.75" customHeight="1">
      <c r="A1545" s="808"/>
      <c r="B1545" s="803"/>
      <c r="C1545" s="810"/>
      <c r="D1545" s="807"/>
      <c r="E1545" s="803"/>
      <c r="F1545" s="803"/>
      <c r="G1545" s="803"/>
      <c r="H1545" s="806" t="s">
        <v>154</v>
      </c>
      <c r="I1545" s="806"/>
      <c r="J1545" s="117" t="s">
        <v>153</v>
      </c>
      <c r="K1545" s="117" t="s">
        <v>3</v>
      </c>
      <c r="L1545" s="119">
        <v>469.98</v>
      </c>
    </row>
    <row r="1546" spans="1:12" s="101" customFormat="1" ht="24" customHeight="1">
      <c r="A1546" s="808"/>
      <c r="B1546" s="110" t="s">
        <v>77</v>
      </c>
      <c r="C1546" s="115" t="s">
        <v>79</v>
      </c>
      <c r="D1546" s="115" t="s">
        <v>155</v>
      </c>
      <c r="E1546" s="115" t="s">
        <v>156</v>
      </c>
      <c r="F1546" s="805"/>
      <c r="G1546" s="805"/>
      <c r="H1546" s="806" t="s">
        <v>157</v>
      </c>
      <c r="I1546" s="806"/>
      <c r="J1546" s="803" t="s">
        <v>153</v>
      </c>
      <c r="K1546" s="803" t="s">
        <v>153</v>
      </c>
      <c r="L1546" s="804">
        <v>0</v>
      </c>
    </row>
    <row r="1547" spans="1:12" s="101" customFormat="1" ht="24" customHeight="1">
      <c r="A1547" s="808"/>
      <c r="B1547" s="117" t="s">
        <v>193</v>
      </c>
      <c r="C1547" s="117" t="s">
        <v>1237</v>
      </c>
      <c r="D1547" s="118">
        <v>43848</v>
      </c>
      <c r="E1547" s="117" t="s">
        <v>1238</v>
      </c>
      <c r="F1547" s="805"/>
      <c r="G1547" s="805"/>
      <c r="H1547" s="806"/>
      <c r="I1547" s="806"/>
      <c r="J1547" s="803"/>
      <c r="K1547" s="803"/>
      <c r="L1547" s="804"/>
    </row>
    <row r="1548" spans="1:12" s="101" customFormat="1" ht="24" customHeight="1">
      <c r="A1548" s="808">
        <v>292</v>
      </c>
      <c r="B1548" s="110" t="s">
        <v>76</v>
      </c>
      <c r="C1548" s="115" t="s">
        <v>78</v>
      </c>
      <c r="D1548" s="115" t="s">
        <v>146</v>
      </c>
      <c r="E1548" s="115" t="s">
        <v>147</v>
      </c>
      <c r="F1548" s="809" t="s">
        <v>71</v>
      </c>
      <c r="G1548" s="809"/>
      <c r="H1548" s="805"/>
      <c r="I1548" s="805"/>
      <c r="J1548" s="805"/>
      <c r="K1548" s="805"/>
      <c r="L1548" s="805"/>
    </row>
    <row r="1549" spans="1:12" s="101" customFormat="1" ht="26.25" customHeight="1">
      <c r="A1549" s="808"/>
      <c r="B1549" s="803" t="s">
        <v>1239</v>
      </c>
      <c r="C1549" s="810" t="s">
        <v>1240</v>
      </c>
      <c r="D1549" s="807">
        <v>43846</v>
      </c>
      <c r="E1549" s="803" t="s">
        <v>429</v>
      </c>
      <c r="F1549" s="803" t="s">
        <v>334</v>
      </c>
      <c r="G1549" s="803"/>
      <c r="H1549" s="806" t="s">
        <v>152</v>
      </c>
      <c r="I1549" s="806"/>
      <c r="J1549" s="117" t="s">
        <v>3</v>
      </c>
      <c r="K1549" s="117" t="s">
        <v>153</v>
      </c>
      <c r="L1549" s="119">
        <v>109</v>
      </c>
    </row>
    <row r="1550" spans="1:12" s="101" customFormat="1" ht="123.75" customHeight="1">
      <c r="A1550" s="808"/>
      <c r="B1550" s="803"/>
      <c r="C1550" s="810"/>
      <c r="D1550" s="807"/>
      <c r="E1550" s="803"/>
      <c r="F1550" s="803"/>
      <c r="G1550" s="803"/>
      <c r="H1550" s="806" t="s">
        <v>154</v>
      </c>
      <c r="I1550" s="806"/>
      <c r="J1550" s="117" t="s">
        <v>3</v>
      </c>
      <c r="K1550" s="117" t="s">
        <v>153</v>
      </c>
      <c r="L1550" s="119">
        <v>507.3</v>
      </c>
    </row>
    <row r="1551" spans="1:12" s="101" customFormat="1" ht="24" customHeight="1">
      <c r="A1551" s="808"/>
      <c r="B1551" s="110" t="s">
        <v>77</v>
      </c>
      <c r="C1551" s="115" t="s">
        <v>79</v>
      </c>
      <c r="D1551" s="115" t="s">
        <v>155</v>
      </c>
      <c r="E1551" s="115" t="s">
        <v>156</v>
      </c>
      <c r="F1551" s="805"/>
      <c r="G1551" s="805"/>
      <c r="H1551" s="806" t="s">
        <v>157</v>
      </c>
      <c r="I1551" s="806"/>
      <c r="J1551" s="803" t="s">
        <v>3</v>
      </c>
      <c r="K1551" s="803" t="s">
        <v>3</v>
      </c>
      <c r="L1551" s="804">
        <v>969</v>
      </c>
    </row>
    <row r="1552" spans="1:12" s="101" customFormat="1" ht="24" customHeight="1">
      <c r="A1552" s="808"/>
      <c r="B1552" s="117" t="s">
        <v>773</v>
      </c>
      <c r="C1552" s="117" t="s">
        <v>334</v>
      </c>
      <c r="D1552" s="118">
        <v>43851</v>
      </c>
      <c r="E1552" s="117" t="s">
        <v>430</v>
      </c>
      <c r="F1552" s="805"/>
      <c r="G1552" s="805"/>
      <c r="H1552" s="806"/>
      <c r="I1552" s="806"/>
      <c r="J1552" s="803"/>
      <c r="K1552" s="803"/>
      <c r="L1552" s="804"/>
    </row>
    <row r="1553" spans="1:12" s="101" customFormat="1" ht="24" customHeight="1">
      <c r="A1553" s="808">
        <v>293</v>
      </c>
      <c r="B1553" s="110" t="s">
        <v>76</v>
      </c>
      <c r="C1553" s="115" t="s">
        <v>78</v>
      </c>
      <c r="D1553" s="115" t="s">
        <v>146</v>
      </c>
      <c r="E1553" s="115" t="s">
        <v>147</v>
      </c>
      <c r="F1553" s="809" t="s">
        <v>71</v>
      </c>
      <c r="G1553" s="809"/>
      <c r="H1553" s="805"/>
      <c r="I1553" s="805"/>
      <c r="J1553" s="805"/>
      <c r="K1553" s="805"/>
      <c r="L1553" s="805"/>
    </row>
    <row r="1554" spans="1:12" s="101" customFormat="1" ht="26.25" customHeight="1">
      <c r="A1554" s="808"/>
      <c r="B1554" s="803" t="s">
        <v>1239</v>
      </c>
      <c r="C1554" s="803" t="s">
        <v>1241</v>
      </c>
      <c r="D1554" s="807">
        <v>43860</v>
      </c>
      <c r="E1554" s="803" t="s">
        <v>849</v>
      </c>
      <c r="F1554" s="803" t="s">
        <v>1242</v>
      </c>
      <c r="G1554" s="803"/>
      <c r="H1554" s="806" t="s">
        <v>152</v>
      </c>
      <c r="I1554" s="806"/>
      <c r="J1554" s="117" t="s">
        <v>153</v>
      </c>
      <c r="K1554" s="117" t="s">
        <v>3</v>
      </c>
      <c r="L1554" s="119">
        <v>179</v>
      </c>
    </row>
    <row r="1555" spans="1:12" s="101" customFormat="1" ht="71.25" customHeight="1">
      <c r="A1555" s="808"/>
      <c r="B1555" s="803"/>
      <c r="C1555" s="803"/>
      <c r="D1555" s="807"/>
      <c r="E1555" s="803"/>
      <c r="F1555" s="803"/>
      <c r="G1555" s="803"/>
      <c r="H1555" s="806" t="s">
        <v>154</v>
      </c>
      <c r="I1555" s="806"/>
      <c r="J1555" s="117" t="s">
        <v>153</v>
      </c>
      <c r="K1555" s="117" t="s">
        <v>3</v>
      </c>
      <c r="L1555" s="119">
        <v>400</v>
      </c>
    </row>
    <row r="1556" spans="1:12" s="101" customFormat="1" ht="24" customHeight="1">
      <c r="A1556" s="808"/>
      <c r="B1556" s="110" t="s">
        <v>77</v>
      </c>
      <c r="C1556" s="115" t="s">
        <v>79</v>
      </c>
      <c r="D1556" s="115" t="s">
        <v>155</v>
      </c>
      <c r="E1556" s="115" t="s">
        <v>156</v>
      </c>
      <c r="F1556" s="805"/>
      <c r="G1556" s="805"/>
      <c r="H1556" s="806" t="s">
        <v>157</v>
      </c>
      <c r="I1556" s="806"/>
      <c r="J1556" s="803" t="s">
        <v>153</v>
      </c>
      <c r="K1556" s="803" t="s">
        <v>3</v>
      </c>
      <c r="L1556" s="804">
        <v>200</v>
      </c>
    </row>
    <row r="1557" spans="1:12" s="101" customFormat="1" ht="24" customHeight="1">
      <c r="A1557" s="808"/>
      <c r="B1557" s="117" t="s">
        <v>773</v>
      </c>
      <c r="C1557" s="117" t="s">
        <v>1242</v>
      </c>
      <c r="D1557" s="118">
        <v>43861</v>
      </c>
      <c r="E1557" s="117" t="s">
        <v>298</v>
      </c>
      <c r="F1557" s="805"/>
      <c r="G1557" s="805"/>
      <c r="H1557" s="806"/>
      <c r="I1557" s="806"/>
      <c r="J1557" s="803"/>
      <c r="K1557" s="803"/>
      <c r="L1557" s="804"/>
    </row>
    <row r="1558" spans="1:12" s="101" customFormat="1" ht="24" customHeight="1">
      <c r="A1558" s="808">
        <v>294</v>
      </c>
      <c r="B1558" s="110" t="s">
        <v>76</v>
      </c>
      <c r="C1558" s="115" t="s">
        <v>78</v>
      </c>
      <c r="D1558" s="115" t="s">
        <v>146</v>
      </c>
      <c r="E1558" s="115" t="s">
        <v>147</v>
      </c>
      <c r="F1558" s="809" t="s">
        <v>71</v>
      </c>
      <c r="G1558" s="809"/>
      <c r="H1558" s="805"/>
      <c r="I1558" s="805"/>
      <c r="J1558" s="805"/>
      <c r="K1558" s="805"/>
      <c r="L1558" s="805"/>
    </row>
    <row r="1559" spans="1:12" s="101" customFormat="1" ht="26.25" customHeight="1">
      <c r="A1559" s="808"/>
      <c r="B1559" s="803" t="s">
        <v>1243</v>
      </c>
      <c r="C1559" s="810" t="s">
        <v>1244</v>
      </c>
      <c r="D1559" s="807">
        <v>43793</v>
      </c>
      <c r="E1559" s="803" t="s">
        <v>1245</v>
      </c>
      <c r="F1559" s="803" t="s">
        <v>1246</v>
      </c>
      <c r="G1559" s="803"/>
      <c r="H1559" s="806" t="s">
        <v>152</v>
      </c>
      <c r="I1559" s="806"/>
      <c r="J1559" s="117" t="s">
        <v>153</v>
      </c>
      <c r="K1559" s="117" t="s">
        <v>3</v>
      </c>
      <c r="L1559" s="119">
        <v>494</v>
      </c>
    </row>
    <row r="1560" spans="1:12" s="101" customFormat="1" ht="260.25" customHeight="1">
      <c r="A1560" s="808"/>
      <c r="B1560" s="803"/>
      <c r="C1560" s="810"/>
      <c r="D1560" s="807"/>
      <c r="E1560" s="803"/>
      <c r="F1560" s="803"/>
      <c r="G1560" s="803"/>
      <c r="H1560" s="806" t="s">
        <v>154</v>
      </c>
      <c r="I1560" s="806"/>
      <c r="J1560" s="117" t="s">
        <v>153</v>
      </c>
      <c r="K1560" s="117" t="s">
        <v>3</v>
      </c>
      <c r="L1560" s="119">
        <v>2125.61</v>
      </c>
    </row>
    <row r="1561" spans="1:12" s="101" customFormat="1" ht="24" customHeight="1">
      <c r="A1561" s="808"/>
      <c r="B1561" s="110" t="s">
        <v>77</v>
      </c>
      <c r="C1561" s="115" t="s">
        <v>79</v>
      </c>
      <c r="D1561" s="115" t="s">
        <v>155</v>
      </c>
      <c r="E1561" s="115" t="s">
        <v>156</v>
      </c>
      <c r="F1561" s="805"/>
      <c r="G1561" s="805"/>
      <c r="H1561" s="806" t="s">
        <v>157</v>
      </c>
      <c r="I1561" s="806"/>
      <c r="J1561" s="803" t="s">
        <v>153</v>
      </c>
      <c r="K1561" s="803" t="s">
        <v>3</v>
      </c>
      <c r="L1561" s="804">
        <v>98.87</v>
      </c>
    </row>
    <row r="1562" spans="1:12" s="101" customFormat="1" ht="24" customHeight="1">
      <c r="A1562" s="808"/>
      <c r="B1562" s="117" t="s">
        <v>193</v>
      </c>
      <c r="C1562" s="117" t="s">
        <v>1246</v>
      </c>
      <c r="D1562" s="118">
        <v>43799</v>
      </c>
      <c r="E1562" s="117" t="s">
        <v>1247</v>
      </c>
      <c r="F1562" s="805"/>
      <c r="G1562" s="805"/>
      <c r="H1562" s="806"/>
      <c r="I1562" s="806"/>
      <c r="J1562" s="803"/>
      <c r="K1562" s="803"/>
      <c r="L1562" s="804"/>
    </row>
    <row r="1563" spans="1:12" s="101" customFormat="1" ht="24" customHeight="1">
      <c r="A1563" s="808">
        <v>295</v>
      </c>
      <c r="B1563" s="110" t="s">
        <v>76</v>
      </c>
      <c r="C1563" s="115" t="s">
        <v>78</v>
      </c>
      <c r="D1563" s="115" t="s">
        <v>146</v>
      </c>
      <c r="E1563" s="115" t="s">
        <v>147</v>
      </c>
      <c r="F1563" s="809" t="s">
        <v>71</v>
      </c>
      <c r="G1563" s="809"/>
      <c r="H1563" s="805"/>
      <c r="I1563" s="805"/>
      <c r="J1563" s="805"/>
      <c r="K1563" s="805"/>
      <c r="L1563" s="805"/>
    </row>
    <row r="1564" spans="1:12" s="101" customFormat="1" ht="26.25" customHeight="1">
      <c r="A1564" s="808"/>
      <c r="B1564" s="803" t="s">
        <v>1248</v>
      </c>
      <c r="C1564" s="810" t="s">
        <v>1249</v>
      </c>
      <c r="D1564" s="807">
        <v>43898</v>
      </c>
      <c r="E1564" s="803" t="s">
        <v>1250</v>
      </c>
      <c r="F1564" s="803" t="s">
        <v>1251</v>
      </c>
      <c r="G1564" s="803"/>
      <c r="H1564" s="806" t="s">
        <v>152</v>
      </c>
      <c r="I1564" s="806"/>
      <c r="J1564" s="117" t="s">
        <v>153</v>
      </c>
      <c r="K1564" s="117" t="s">
        <v>153</v>
      </c>
      <c r="L1564" s="119">
        <v>0</v>
      </c>
    </row>
    <row r="1565" spans="1:12" s="101" customFormat="1" ht="260.25" customHeight="1">
      <c r="A1565" s="808"/>
      <c r="B1565" s="803"/>
      <c r="C1565" s="810"/>
      <c r="D1565" s="807"/>
      <c r="E1565" s="803"/>
      <c r="F1565" s="803"/>
      <c r="G1565" s="803"/>
      <c r="H1565" s="806" t="s">
        <v>154</v>
      </c>
      <c r="I1565" s="806"/>
      <c r="J1565" s="117" t="s">
        <v>153</v>
      </c>
      <c r="K1565" s="117" t="s">
        <v>153</v>
      </c>
      <c r="L1565" s="119">
        <v>0</v>
      </c>
    </row>
    <row r="1566" spans="1:12" s="101" customFormat="1" ht="24" customHeight="1">
      <c r="A1566" s="808"/>
      <c r="B1566" s="110" t="s">
        <v>77</v>
      </c>
      <c r="C1566" s="115" t="s">
        <v>79</v>
      </c>
      <c r="D1566" s="115" t="s">
        <v>155</v>
      </c>
      <c r="E1566" s="115" t="s">
        <v>156</v>
      </c>
      <c r="F1566" s="805"/>
      <c r="G1566" s="805"/>
      <c r="H1566" s="806" t="s">
        <v>157</v>
      </c>
      <c r="I1566" s="806"/>
      <c r="J1566" s="803" t="s">
        <v>153</v>
      </c>
      <c r="K1566" s="803" t="s">
        <v>3</v>
      </c>
      <c r="L1566" s="804">
        <v>475</v>
      </c>
    </row>
    <row r="1567" spans="1:12" s="101" customFormat="1" ht="24" customHeight="1">
      <c r="A1567" s="808"/>
      <c r="B1567" s="117" t="s">
        <v>193</v>
      </c>
      <c r="C1567" s="117" t="s">
        <v>1251</v>
      </c>
      <c r="D1567" s="118">
        <v>43902</v>
      </c>
      <c r="E1567" s="117" t="s">
        <v>1252</v>
      </c>
      <c r="F1567" s="805"/>
      <c r="G1567" s="805"/>
      <c r="H1567" s="806"/>
      <c r="I1567" s="806"/>
      <c r="J1567" s="803"/>
      <c r="K1567" s="803"/>
      <c r="L1567" s="804"/>
    </row>
    <row r="1568" spans="1:12" s="101" customFormat="1" ht="24" customHeight="1">
      <c r="A1568" s="808">
        <v>296</v>
      </c>
      <c r="B1568" s="110" t="s">
        <v>76</v>
      </c>
      <c r="C1568" s="115" t="s">
        <v>78</v>
      </c>
      <c r="D1568" s="115" t="s">
        <v>146</v>
      </c>
      <c r="E1568" s="115" t="s">
        <v>147</v>
      </c>
      <c r="F1568" s="809" t="s">
        <v>71</v>
      </c>
      <c r="G1568" s="809"/>
      <c r="H1568" s="805"/>
      <c r="I1568" s="805"/>
      <c r="J1568" s="805"/>
      <c r="K1568" s="805"/>
      <c r="L1568" s="805"/>
    </row>
    <row r="1569" spans="1:12" s="101" customFormat="1" ht="26.25" customHeight="1">
      <c r="A1569" s="808"/>
      <c r="B1569" s="803" t="s">
        <v>1253</v>
      </c>
      <c r="C1569" s="803" t="s">
        <v>1254</v>
      </c>
      <c r="D1569" s="807">
        <v>43894</v>
      </c>
      <c r="E1569" s="803" t="s">
        <v>378</v>
      </c>
      <c r="F1569" s="803" t="s">
        <v>379</v>
      </c>
      <c r="G1569" s="803"/>
      <c r="H1569" s="806" t="s">
        <v>152</v>
      </c>
      <c r="I1569" s="806"/>
      <c r="J1569" s="117" t="s">
        <v>153</v>
      </c>
      <c r="K1569" s="117" t="s">
        <v>3</v>
      </c>
      <c r="L1569" s="119">
        <v>603.84</v>
      </c>
    </row>
    <row r="1570" spans="1:12" s="101" customFormat="1" ht="71.25" customHeight="1">
      <c r="A1570" s="808"/>
      <c r="B1570" s="803"/>
      <c r="C1570" s="803"/>
      <c r="D1570" s="807"/>
      <c r="E1570" s="803"/>
      <c r="F1570" s="803"/>
      <c r="G1570" s="803"/>
      <c r="H1570" s="806" t="s">
        <v>154</v>
      </c>
      <c r="I1570" s="806"/>
      <c r="J1570" s="117" t="s">
        <v>153</v>
      </c>
      <c r="K1570" s="117" t="s">
        <v>3</v>
      </c>
      <c r="L1570" s="119">
        <v>458.68</v>
      </c>
    </row>
    <row r="1571" spans="1:12" s="101" customFormat="1" ht="24" customHeight="1">
      <c r="A1571" s="808"/>
      <c r="B1571" s="110" t="s">
        <v>77</v>
      </c>
      <c r="C1571" s="115" t="s">
        <v>79</v>
      </c>
      <c r="D1571" s="115" t="s">
        <v>155</v>
      </c>
      <c r="E1571" s="115" t="s">
        <v>156</v>
      </c>
      <c r="F1571" s="805"/>
      <c r="G1571" s="805"/>
      <c r="H1571" s="806" t="s">
        <v>157</v>
      </c>
      <c r="I1571" s="806"/>
      <c r="J1571" s="803" t="s">
        <v>153</v>
      </c>
      <c r="K1571" s="803" t="s">
        <v>3</v>
      </c>
      <c r="L1571" s="804">
        <v>150</v>
      </c>
    </row>
    <row r="1572" spans="1:12" s="101" customFormat="1" ht="24" customHeight="1">
      <c r="A1572" s="808"/>
      <c r="B1572" s="117" t="s">
        <v>164</v>
      </c>
      <c r="C1572" s="117" t="s">
        <v>379</v>
      </c>
      <c r="D1572" s="118">
        <v>43896</v>
      </c>
      <c r="E1572" s="117" t="s">
        <v>1255</v>
      </c>
      <c r="F1572" s="805"/>
      <c r="G1572" s="805"/>
      <c r="H1572" s="806"/>
      <c r="I1572" s="806"/>
      <c r="J1572" s="803"/>
      <c r="K1572" s="803"/>
      <c r="L1572" s="804"/>
    </row>
    <row r="1573" spans="1:12" s="101" customFormat="1" ht="24" customHeight="1">
      <c r="A1573" s="808">
        <v>297</v>
      </c>
      <c r="B1573" s="110" t="s">
        <v>76</v>
      </c>
      <c r="C1573" s="115" t="s">
        <v>78</v>
      </c>
      <c r="D1573" s="115" t="s">
        <v>146</v>
      </c>
      <c r="E1573" s="115" t="s">
        <v>147</v>
      </c>
      <c r="F1573" s="809" t="s">
        <v>71</v>
      </c>
      <c r="G1573" s="809"/>
      <c r="H1573" s="805"/>
      <c r="I1573" s="805"/>
      <c r="J1573" s="805"/>
      <c r="K1573" s="805"/>
      <c r="L1573" s="805"/>
    </row>
    <row r="1574" spans="1:12" s="101" customFormat="1" ht="26.25" customHeight="1">
      <c r="A1574" s="808"/>
      <c r="B1574" s="803" t="s">
        <v>1256</v>
      </c>
      <c r="C1574" s="810" t="s">
        <v>1257</v>
      </c>
      <c r="D1574" s="807">
        <v>43844</v>
      </c>
      <c r="E1574" s="803" t="s">
        <v>634</v>
      </c>
      <c r="F1574" s="803" t="s">
        <v>1258</v>
      </c>
      <c r="G1574" s="803"/>
      <c r="H1574" s="806" t="s">
        <v>152</v>
      </c>
      <c r="I1574" s="806"/>
      <c r="J1574" s="117" t="s">
        <v>153</v>
      </c>
      <c r="K1574" s="117" t="s">
        <v>3</v>
      </c>
      <c r="L1574" s="119">
        <v>372.51</v>
      </c>
    </row>
    <row r="1575" spans="1:12" s="101" customFormat="1" ht="239.25" customHeight="1">
      <c r="A1575" s="808"/>
      <c r="B1575" s="803"/>
      <c r="C1575" s="810"/>
      <c r="D1575" s="807"/>
      <c r="E1575" s="803"/>
      <c r="F1575" s="803"/>
      <c r="G1575" s="803"/>
      <c r="H1575" s="806" t="s">
        <v>154</v>
      </c>
      <c r="I1575" s="806"/>
      <c r="J1575" s="117" t="s">
        <v>153</v>
      </c>
      <c r="K1575" s="117" t="s">
        <v>153</v>
      </c>
      <c r="L1575" s="119">
        <v>0</v>
      </c>
    </row>
    <row r="1576" spans="1:12" s="101" customFormat="1" ht="24" customHeight="1">
      <c r="A1576" s="808"/>
      <c r="B1576" s="110" t="s">
        <v>77</v>
      </c>
      <c r="C1576" s="115" t="s">
        <v>79</v>
      </c>
      <c r="D1576" s="115" t="s">
        <v>155</v>
      </c>
      <c r="E1576" s="115" t="s">
        <v>156</v>
      </c>
      <c r="F1576" s="805"/>
      <c r="G1576" s="805"/>
      <c r="H1576" s="806" t="s">
        <v>157</v>
      </c>
      <c r="I1576" s="806"/>
      <c r="J1576" s="803" t="s">
        <v>153</v>
      </c>
      <c r="K1576" s="803" t="s">
        <v>3</v>
      </c>
      <c r="L1576" s="804">
        <v>600</v>
      </c>
    </row>
    <row r="1577" spans="1:12" s="101" customFormat="1" ht="24" customHeight="1">
      <c r="A1577" s="808"/>
      <c r="B1577" s="117" t="s">
        <v>153</v>
      </c>
      <c r="C1577" s="117" t="s">
        <v>1258</v>
      </c>
      <c r="D1577" s="118">
        <v>43849</v>
      </c>
      <c r="E1577" s="117" t="s">
        <v>1259</v>
      </c>
      <c r="F1577" s="805"/>
      <c r="G1577" s="805"/>
      <c r="H1577" s="806"/>
      <c r="I1577" s="806"/>
      <c r="J1577" s="803"/>
      <c r="K1577" s="803"/>
      <c r="L1577" s="804"/>
    </row>
    <row r="1578" spans="1:12" s="101" customFormat="1" ht="24" customHeight="1">
      <c r="A1578" s="808">
        <v>298</v>
      </c>
      <c r="B1578" s="110" t="s">
        <v>76</v>
      </c>
      <c r="C1578" s="115" t="s">
        <v>78</v>
      </c>
      <c r="D1578" s="115" t="s">
        <v>146</v>
      </c>
      <c r="E1578" s="115" t="s">
        <v>147</v>
      </c>
      <c r="F1578" s="809" t="s">
        <v>71</v>
      </c>
      <c r="G1578" s="809"/>
      <c r="H1578" s="805"/>
      <c r="I1578" s="805"/>
      <c r="J1578" s="805"/>
      <c r="K1578" s="805"/>
      <c r="L1578" s="805"/>
    </row>
    <row r="1579" spans="1:12" s="101" customFormat="1" ht="26.25" customHeight="1">
      <c r="A1579" s="808"/>
      <c r="B1579" s="803" t="s">
        <v>1260</v>
      </c>
      <c r="C1579" s="810" t="s">
        <v>1261</v>
      </c>
      <c r="D1579" s="807">
        <v>43854</v>
      </c>
      <c r="E1579" s="803" t="s">
        <v>523</v>
      </c>
      <c r="F1579" s="803" t="s">
        <v>1262</v>
      </c>
      <c r="G1579" s="803"/>
      <c r="H1579" s="806" t="s">
        <v>152</v>
      </c>
      <c r="I1579" s="806"/>
      <c r="J1579" s="117" t="s">
        <v>153</v>
      </c>
      <c r="K1579" s="117" t="s">
        <v>153</v>
      </c>
      <c r="L1579" s="119">
        <v>0</v>
      </c>
    </row>
    <row r="1580" spans="1:12" s="101" customFormat="1" ht="207.75" customHeight="1">
      <c r="A1580" s="808"/>
      <c r="B1580" s="803"/>
      <c r="C1580" s="810"/>
      <c r="D1580" s="807"/>
      <c r="E1580" s="803"/>
      <c r="F1580" s="803"/>
      <c r="G1580" s="803"/>
      <c r="H1580" s="806" t="s">
        <v>154</v>
      </c>
      <c r="I1580" s="806"/>
      <c r="J1580" s="117" t="s">
        <v>153</v>
      </c>
      <c r="K1580" s="117" t="s">
        <v>153</v>
      </c>
      <c r="L1580" s="119">
        <v>0</v>
      </c>
    </row>
    <row r="1581" spans="1:12" s="101" customFormat="1" ht="24" customHeight="1">
      <c r="A1581" s="808"/>
      <c r="B1581" s="110" t="s">
        <v>77</v>
      </c>
      <c r="C1581" s="115" t="s">
        <v>79</v>
      </c>
      <c r="D1581" s="115" t="s">
        <v>155</v>
      </c>
      <c r="E1581" s="115" t="s">
        <v>156</v>
      </c>
      <c r="F1581" s="805"/>
      <c r="G1581" s="805"/>
      <c r="H1581" s="806" t="s">
        <v>157</v>
      </c>
      <c r="I1581" s="806"/>
      <c r="J1581" s="803" t="s">
        <v>153</v>
      </c>
      <c r="K1581" s="803" t="s">
        <v>3</v>
      </c>
      <c r="L1581" s="804">
        <v>1199</v>
      </c>
    </row>
    <row r="1582" spans="1:12" s="101" customFormat="1" ht="24" customHeight="1">
      <c r="A1582" s="808"/>
      <c r="B1582" s="117" t="s">
        <v>193</v>
      </c>
      <c r="C1582" s="117" t="s">
        <v>1262</v>
      </c>
      <c r="D1582" s="118">
        <v>43860</v>
      </c>
      <c r="E1582" s="117" t="s">
        <v>518</v>
      </c>
      <c r="F1582" s="805"/>
      <c r="G1582" s="805"/>
      <c r="H1582" s="806"/>
      <c r="I1582" s="806"/>
      <c r="J1582" s="803"/>
      <c r="K1582" s="803"/>
      <c r="L1582" s="804"/>
    </row>
    <row r="1583" spans="1:12" s="101" customFormat="1" ht="24" customHeight="1">
      <c r="A1583" s="808">
        <v>299</v>
      </c>
      <c r="B1583" s="110" t="s">
        <v>76</v>
      </c>
      <c r="C1583" s="115" t="s">
        <v>78</v>
      </c>
      <c r="D1583" s="115" t="s">
        <v>146</v>
      </c>
      <c r="E1583" s="115" t="s">
        <v>147</v>
      </c>
      <c r="F1583" s="809" t="s">
        <v>71</v>
      </c>
      <c r="G1583" s="809"/>
      <c r="H1583" s="805"/>
      <c r="I1583" s="805"/>
      <c r="J1583" s="805"/>
      <c r="K1583" s="805"/>
      <c r="L1583" s="805"/>
    </row>
    <row r="1584" spans="1:12" s="101" customFormat="1" ht="26.25" customHeight="1">
      <c r="A1584" s="808"/>
      <c r="B1584" s="803" t="s">
        <v>1263</v>
      </c>
      <c r="C1584" s="803" t="s">
        <v>1264</v>
      </c>
      <c r="D1584" s="807">
        <v>43758</v>
      </c>
      <c r="E1584" s="803" t="s">
        <v>806</v>
      </c>
      <c r="F1584" s="803" t="s">
        <v>1265</v>
      </c>
      <c r="G1584" s="803"/>
      <c r="H1584" s="806" t="s">
        <v>152</v>
      </c>
      <c r="I1584" s="806"/>
      <c r="J1584" s="117" t="s">
        <v>153</v>
      </c>
      <c r="K1584" s="117" t="s">
        <v>153</v>
      </c>
      <c r="L1584" s="119">
        <v>0</v>
      </c>
    </row>
    <row r="1585" spans="1:12" s="101" customFormat="1" ht="60.75" customHeight="1">
      <c r="A1585" s="808"/>
      <c r="B1585" s="803"/>
      <c r="C1585" s="803"/>
      <c r="D1585" s="807"/>
      <c r="E1585" s="803"/>
      <c r="F1585" s="803"/>
      <c r="G1585" s="803"/>
      <c r="H1585" s="806" t="s">
        <v>154</v>
      </c>
      <c r="I1585" s="806"/>
      <c r="J1585" s="117" t="s">
        <v>153</v>
      </c>
      <c r="K1585" s="117" t="s">
        <v>153</v>
      </c>
      <c r="L1585" s="119">
        <v>0</v>
      </c>
    </row>
    <row r="1586" spans="1:12" s="101" customFormat="1" ht="24" customHeight="1">
      <c r="A1586" s="808"/>
      <c r="B1586" s="110" t="s">
        <v>77</v>
      </c>
      <c r="C1586" s="115" t="s">
        <v>79</v>
      </c>
      <c r="D1586" s="115" t="s">
        <v>155</v>
      </c>
      <c r="E1586" s="115" t="s">
        <v>156</v>
      </c>
      <c r="F1586" s="805"/>
      <c r="G1586" s="805"/>
      <c r="H1586" s="806" t="s">
        <v>157</v>
      </c>
      <c r="I1586" s="806"/>
      <c r="J1586" s="803" t="s">
        <v>153</v>
      </c>
      <c r="K1586" s="803" t="s">
        <v>3</v>
      </c>
      <c r="L1586" s="804">
        <v>1795</v>
      </c>
    </row>
    <row r="1587" spans="1:12" s="101" customFormat="1" ht="34.5" customHeight="1">
      <c r="A1587" s="808"/>
      <c r="B1587" s="117" t="s">
        <v>1266</v>
      </c>
      <c r="C1587" s="117" t="s">
        <v>1265</v>
      </c>
      <c r="D1587" s="118">
        <v>43762</v>
      </c>
      <c r="E1587" s="117" t="s">
        <v>568</v>
      </c>
      <c r="F1587" s="805"/>
      <c r="G1587" s="805"/>
      <c r="H1587" s="806"/>
      <c r="I1587" s="806"/>
      <c r="J1587" s="803"/>
      <c r="K1587" s="803"/>
      <c r="L1587" s="804"/>
    </row>
    <row r="1588" spans="1:12" s="101" customFormat="1" ht="24" customHeight="1">
      <c r="A1588" s="808">
        <v>300</v>
      </c>
      <c r="B1588" s="110" t="s">
        <v>76</v>
      </c>
      <c r="C1588" s="115" t="s">
        <v>78</v>
      </c>
      <c r="D1588" s="115" t="s">
        <v>146</v>
      </c>
      <c r="E1588" s="115" t="s">
        <v>147</v>
      </c>
      <c r="F1588" s="809" t="s">
        <v>71</v>
      </c>
      <c r="G1588" s="809"/>
      <c r="H1588" s="805"/>
      <c r="I1588" s="805"/>
      <c r="J1588" s="805"/>
      <c r="K1588" s="805"/>
      <c r="L1588" s="805"/>
    </row>
    <row r="1589" spans="1:12" s="101" customFormat="1" ht="26.25" customHeight="1">
      <c r="A1589" s="808"/>
      <c r="B1589" s="803" t="s">
        <v>1267</v>
      </c>
      <c r="C1589" s="810" t="s">
        <v>1268</v>
      </c>
      <c r="D1589" s="807">
        <v>43842</v>
      </c>
      <c r="E1589" s="803" t="s">
        <v>429</v>
      </c>
      <c r="F1589" s="803" t="s">
        <v>1269</v>
      </c>
      <c r="G1589" s="803"/>
      <c r="H1589" s="806" t="s">
        <v>152</v>
      </c>
      <c r="I1589" s="806"/>
      <c r="J1589" s="117" t="s">
        <v>153</v>
      </c>
      <c r="K1589" s="117" t="s">
        <v>3</v>
      </c>
      <c r="L1589" s="119">
        <v>582</v>
      </c>
    </row>
    <row r="1590" spans="1:12" s="101" customFormat="1" ht="408.95" customHeight="1">
      <c r="A1590" s="808"/>
      <c r="B1590" s="803"/>
      <c r="C1590" s="810"/>
      <c r="D1590" s="807"/>
      <c r="E1590" s="803"/>
      <c r="F1590" s="803"/>
      <c r="G1590" s="803"/>
      <c r="H1590" s="806" t="s">
        <v>154</v>
      </c>
      <c r="I1590" s="806"/>
      <c r="J1590" s="803" t="s">
        <v>153</v>
      </c>
      <c r="K1590" s="803" t="s">
        <v>3</v>
      </c>
      <c r="L1590" s="804">
        <v>912.9</v>
      </c>
    </row>
    <row r="1591" spans="1:12" s="101" customFormat="1" ht="145.35" customHeight="1">
      <c r="A1591" s="808"/>
      <c r="B1591" s="803"/>
      <c r="C1591" s="810"/>
      <c r="D1591" s="807"/>
      <c r="E1591" s="803"/>
      <c r="F1591" s="803"/>
      <c r="G1591" s="803"/>
      <c r="H1591" s="806"/>
      <c r="I1591" s="806"/>
      <c r="J1591" s="803"/>
      <c r="K1591" s="803"/>
      <c r="L1591" s="804"/>
    </row>
    <row r="1592" spans="1:12" s="101" customFormat="1" ht="24" customHeight="1">
      <c r="A1592" s="808"/>
      <c r="B1592" s="110" t="s">
        <v>77</v>
      </c>
      <c r="C1592" s="115" t="s">
        <v>79</v>
      </c>
      <c r="D1592" s="115" t="s">
        <v>155</v>
      </c>
      <c r="E1592" s="115" t="s">
        <v>156</v>
      </c>
      <c r="F1592" s="805"/>
      <c r="G1592" s="805"/>
      <c r="H1592" s="806" t="s">
        <v>157</v>
      </c>
      <c r="I1592" s="806"/>
      <c r="J1592" s="803" t="s">
        <v>153</v>
      </c>
      <c r="K1592" s="803" t="s">
        <v>153</v>
      </c>
      <c r="L1592" s="804">
        <v>0</v>
      </c>
    </row>
    <row r="1593" spans="1:12" s="101" customFormat="1" ht="34.5" customHeight="1">
      <c r="A1593" s="808"/>
      <c r="B1593" s="117" t="s">
        <v>1270</v>
      </c>
      <c r="C1593" s="117" t="s">
        <v>1269</v>
      </c>
      <c r="D1593" s="118">
        <v>43845</v>
      </c>
      <c r="E1593" s="117" t="s">
        <v>1271</v>
      </c>
      <c r="F1593" s="805"/>
      <c r="G1593" s="805"/>
      <c r="H1593" s="806"/>
      <c r="I1593" s="806"/>
      <c r="J1593" s="803"/>
      <c r="K1593" s="803"/>
      <c r="L1593" s="804"/>
    </row>
    <row r="1594" spans="1:12" s="101" customFormat="1" ht="24" customHeight="1">
      <c r="A1594" s="808">
        <v>301</v>
      </c>
      <c r="B1594" s="110" t="s">
        <v>76</v>
      </c>
      <c r="C1594" s="115" t="s">
        <v>78</v>
      </c>
      <c r="D1594" s="115" t="s">
        <v>146</v>
      </c>
      <c r="E1594" s="115" t="s">
        <v>147</v>
      </c>
      <c r="F1594" s="809" t="s">
        <v>71</v>
      </c>
      <c r="G1594" s="809"/>
      <c r="H1594" s="805"/>
      <c r="I1594" s="805"/>
      <c r="J1594" s="805"/>
      <c r="K1594" s="805"/>
      <c r="L1594" s="805"/>
    </row>
    <row r="1595" spans="1:12" s="101" customFormat="1" ht="26.25" customHeight="1">
      <c r="A1595" s="808"/>
      <c r="B1595" s="803" t="s">
        <v>1272</v>
      </c>
      <c r="C1595" s="810" t="s">
        <v>1273</v>
      </c>
      <c r="D1595" s="807">
        <v>43758</v>
      </c>
      <c r="E1595" s="803" t="s">
        <v>1274</v>
      </c>
      <c r="F1595" s="803" t="s">
        <v>1275</v>
      </c>
      <c r="G1595" s="803"/>
      <c r="H1595" s="806" t="s">
        <v>152</v>
      </c>
      <c r="I1595" s="806"/>
      <c r="J1595" s="117" t="s">
        <v>153</v>
      </c>
      <c r="K1595" s="117" t="s">
        <v>3</v>
      </c>
      <c r="L1595" s="119">
        <v>309.98</v>
      </c>
    </row>
    <row r="1596" spans="1:12" s="101" customFormat="1" ht="408.95" customHeight="1">
      <c r="A1596" s="808"/>
      <c r="B1596" s="803"/>
      <c r="C1596" s="810"/>
      <c r="D1596" s="807"/>
      <c r="E1596" s="803"/>
      <c r="F1596" s="803"/>
      <c r="G1596" s="803"/>
      <c r="H1596" s="806" t="s">
        <v>154</v>
      </c>
      <c r="I1596" s="806"/>
      <c r="J1596" s="803" t="s">
        <v>153</v>
      </c>
      <c r="K1596" s="803" t="s">
        <v>3</v>
      </c>
      <c r="L1596" s="804">
        <v>337.48</v>
      </c>
    </row>
    <row r="1597" spans="1:12" s="101" customFormat="1" ht="50.85" customHeight="1">
      <c r="A1597" s="808"/>
      <c r="B1597" s="803"/>
      <c r="C1597" s="810"/>
      <c r="D1597" s="807"/>
      <c r="E1597" s="803"/>
      <c r="F1597" s="803"/>
      <c r="G1597" s="803"/>
      <c r="H1597" s="806"/>
      <c r="I1597" s="806"/>
      <c r="J1597" s="803"/>
      <c r="K1597" s="803"/>
      <c r="L1597" s="804"/>
    </row>
    <row r="1598" spans="1:12" s="101" customFormat="1" ht="24" customHeight="1">
      <c r="A1598" s="808"/>
      <c r="B1598" s="110" t="s">
        <v>77</v>
      </c>
      <c r="C1598" s="115" t="s">
        <v>79</v>
      </c>
      <c r="D1598" s="115" t="s">
        <v>155</v>
      </c>
      <c r="E1598" s="115" t="s">
        <v>156</v>
      </c>
      <c r="F1598" s="805"/>
      <c r="G1598" s="805"/>
      <c r="H1598" s="806" t="s">
        <v>157</v>
      </c>
      <c r="I1598" s="806"/>
      <c r="J1598" s="803" t="s">
        <v>153</v>
      </c>
      <c r="K1598" s="803" t="s">
        <v>153</v>
      </c>
      <c r="L1598" s="804">
        <v>0</v>
      </c>
    </row>
    <row r="1599" spans="1:12" s="101" customFormat="1" ht="24" customHeight="1">
      <c r="A1599" s="808"/>
      <c r="B1599" s="117" t="s">
        <v>193</v>
      </c>
      <c r="C1599" s="117" t="s">
        <v>1275</v>
      </c>
      <c r="D1599" s="118">
        <v>43760</v>
      </c>
      <c r="E1599" s="117" t="s">
        <v>223</v>
      </c>
      <c r="F1599" s="805"/>
      <c r="G1599" s="805"/>
      <c r="H1599" s="806"/>
      <c r="I1599" s="806"/>
      <c r="J1599" s="803"/>
      <c r="K1599" s="803"/>
      <c r="L1599" s="804"/>
    </row>
    <row r="1600" spans="1:12" s="101" customFormat="1" ht="24" customHeight="1">
      <c r="A1600" s="808">
        <v>302</v>
      </c>
      <c r="B1600" s="110" t="s">
        <v>76</v>
      </c>
      <c r="C1600" s="115" t="s">
        <v>78</v>
      </c>
      <c r="D1600" s="115" t="s">
        <v>146</v>
      </c>
      <c r="E1600" s="115" t="s">
        <v>147</v>
      </c>
      <c r="F1600" s="809" t="s">
        <v>71</v>
      </c>
      <c r="G1600" s="809"/>
      <c r="H1600" s="805"/>
      <c r="I1600" s="805"/>
      <c r="J1600" s="805"/>
      <c r="K1600" s="805"/>
      <c r="L1600" s="805"/>
    </row>
    <row r="1601" spans="1:12" s="101" customFormat="1" ht="26.25" customHeight="1">
      <c r="A1601" s="808"/>
      <c r="B1601" s="803" t="s">
        <v>1272</v>
      </c>
      <c r="C1601" s="810" t="s">
        <v>1276</v>
      </c>
      <c r="D1601" s="807">
        <v>43879</v>
      </c>
      <c r="E1601" s="803" t="s">
        <v>346</v>
      </c>
      <c r="F1601" s="803" t="s">
        <v>347</v>
      </c>
      <c r="G1601" s="803"/>
      <c r="H1601" s="806" t="s">
        <v>152</v>
      </c>
      <c r="I1601" s="806"/>
      <c r="J1601" s="117" t="s">
        <v>153</v>
      </c>
      <c r="K1601" s="117" t="s">
        <v>3</v>
      </c>
      <c r="L1601" s="119">
        <v>195.24</v>
      </c>
    </row>
    <row r="1602" spans="1:12" s="101" customFormat="1" ht="218.25" customHeight="1">
      <c r="A1602" s="808"/>
      <c r="B1602" s="803"/>
      <c r="C1602" s="810"/>
      <c r="D1602" s="807"/>
      <c r="E1602" s="803"/>
      <c r="F1602" s="803"/>
      <c r="G1602" s="803"/>
      <c r="H1602" s="806" t="s">
        <v>154</v>
      </c>
      <c r="I1602" s="806"/>
      <c r="J1602" s="117" t="s">
        <v>153</v>
      </c>
      <c r="K1602" s="117" t="s">
        <v>3</v>
      </c>
      <c r="L1602" s="119">
        <v>226.79</v>
      </c>
    </row>
    <row r="1603" spans="1:12" s="101" customFormat="1" ht="24" customHeight="1">
      <c r="A1603" s="808"/>
      <c r="B1603" s="110" t="s">
        <v>77</v>
      </c>
      <c r="C1603" s="115" t="s">
        <v>79</v>
      </c>
      <c r="D1603" s="115" t="s">
        <v>155</v>
      </c>
      <c r="E1603" s="115" t="s">
        <v>156</v>
      </c>
      <c r="F1603" s="805"/>
      <c r="G1603" s="805"/>
      <c r="H1603" s="806" t="s">
        <v>157</v>
      </c>
      <c r="I1603" s="806"/>
      <c r="J1603" s="803" t="s">
        <v>153</v>
      </c>
      <c r="K1603" s="803" t="s">
        <v>3</v>
      </c>
      <c r="L1603" s="804">
        <v>150</v>
      </c>
    </row>
    <row r="1604" spans="1:12" s="101" customFormat="1" ht="24" customHeight="1">
      <c r="A1604" s="808"/>
      <c r="B1604" s="117" t="s">
        <v>193</v>
      </c>
      <c r="C1604" s="117" t="s">
        <v>347</v>
      </c>
      <c r="D1604" s="118">
        <v>43880</v>
      </c>
      <c r="E1604" s="117" t="s">
        <v>1277</v>
      </c>
      <c r="F1604" s="805"/>
      <c r="G1604" s="805"/>
      <c r="H1604" s="806"/>
      <c r="I1604" s="806"/>
      <c r="J1604" s="803"/>
      <c r="K1604" s="803"/>
      <c r="L1604" s="804"/>
    </row>
    <row r="1605" spans="1:12" s="101" customFormat="1" ht="24" customHeight="1">
      <c r="A1605" s="808">
        <v>303</v>
      </c>
      <c r="B1605" s="110" t="s">
        <v>76</v>
      </c>
      <c r="C1605" s="115" t="s">
        <v>78</v>
      </c>
      <c r="D1605" s="115" t="s">
        <v>146</v>
      </c>
      <c r="E1605" s="115" t="s">
        <v>147</v>
      </c>
      <c r="F1605" s="809" t="s">
        <v>71</v>
      </c>
      <c r="G1605" s="809"/>
      <c r="H1605" s="805"/>
      <c r="I1605" s="805"/>
      <c r="J1605" s="805"/>
      <c r="K1605" s="805"/>
      <c r="L1605" s="805"/>
    </row>
    <row r="1606" spans="1:12" s="101" customFormat="1" ht="26.25" customHeight="1">
      <c r="A1606" s="808"/>
      <c r="B1606" s="803" t="s">
        <v>1278</v>
      </c>
      <c r="C1606" s="810" t="s">
        <v>1279</v>
      </c>
      <c r="D1606" s="807">
        <v>43780</v>
      </c>
      <c r="E1606" s="803" t="s">
        <v>1280</v>
      </c>
      <c r="F1606" s="803" t="s">
        <v>1281</v>
      </c>
      <c r="G1606" s="803"/>
      <c r="H1606" s="806" t="s">
        <v>152</v>
      </c>
      <c r="I1606" s="806"/>
      <c r="J1606" s="117" t="s">
        <v>153</v>
      </c>
      <c r="K1606" s="117" t="s">
        <v>3</v>
      </c>
      <c r="L1606" s="119">
        <v>613.6</v>
      </c>
    </row>
    <row r="1607" spans="1:12" s="101" customFormat="1" ht="408.95" customHeight="1">
      <c r="A1607" s="808"/>
      <c r="B1607" s="803"/>
      <c r="C1607" s="810"/>
      <c r="D1607" s="807"/>
      <c r="E1607" s="803"/>
      <c r="F1607" s="803"/>
      <c r="G1607" s="803"/>
      <c r="H1607" s="806" t="s">
        <v>154</v>
      </c>
      <c r="I1607" s="806"/>
      <c r="J1607" s="803" t="s">
        <v>153</v>
      </c>
      <c r="K1607" s="803" t="s">
        <v>3</v>
      </c>
      <c r="L1607" s="804">
        <v>1485.2</v>
      </c>
    </row>
    <row r="1608" spans="1:12" s="101" customFormat="1" ht="271.35000000000002" customHeight="1">
      <c r="A1608" s="808"/>
      <c r="B1608" s="803"/>
      <c r="C1608" s="810"/>
      <c r="D1608" s="807"/>
      <c r="E1608" s="803"/>
      <c r="F1608" s="803"/>
      <c r="G1608" s="803"/>
      <c r="H1608" s="806"/>
      <c r="I1608" s="806"/>
      <c r="J1608" s="803"/>
      <c r="K1608" s="803"/>
      <c r="L1608" s="804"/>
    </row>
    <row r="1609" spans="1:12" s="101" customFormat="1" ht="24" customHeight="1">
      <c r="A1609" s="808"/>
      <c r="B1609" s="110" t="s">
        <v>77</v>
      </c>
      <c r="C1609" s="115" t="s">
        <v>79</v>
      </c>
      <c r="D1609" s="115" t="s">
        <v>155</v>
      </c>
      <c r="E1609" s="115" t="s">
        <v>156</v>
      </c>
      <c r="F1609" s="805"/>
      <c r="G1609" s="805"/>
      <c r="H1609" s="806" t="s">
        <v>157</v>
      </c>
      <c r="I1609" s="806"/>
      <c r="J1609" s="803" t="s">
        <v>153</v>
      </c>
      <c r="K1609" s="803" t="s">
        <v>3</v>
      </c>
      <c r="L1609" s="804">
        <v>680.31</v>
      </c>
    </row>
    <row r="1610" spans="1:12" s="101" customFormat="1" ht="24" customHeight="1">
      <c r="A1610" s="808"/>
      <c r="B1610" s="117" t="s">
        <v>240</v>
      </c>
      <c r="C1610" s="117" t="s">
        <v>1281</v>
      </c>
      <c r="D1610" s="118">
        <v>43787</v>
      </c>
      <c r="E1610" s="117" t="s">
        <v>1282</v>
      </c>
      <c r="F1610" s="805"/>
      <c r="G1610" s="805"/>
      <c r="H1610" s="806"/>
      <c r="I1610" s="806"/>
      <c r="J1610" s="803"/>
      <c r="K1610" s="803"/>
      <c r="L1610" s="804"/>
    </row>
    <row r="1611" spans="1:12" s="101" customFormat="1" ht="24" customHeight="1">
      <c r="A1611" s="808">
        <v>304</v>
      </c>
      <c r="B1611" s="110" t="s">
        <v>76</v>
      </c>
      <c r="C1611" s="115" t="s">
        <v>78</v>
      </c>
      <c r="D1611" s="115" t="s">
        <v>146</v>
      </c>
      <c r="E1611" s="115" t="s">
        <v>147</v>
      </c>
      <c r="F1611" s="809" t="s">
        <v>71</v>
      </c>
      <c r="G1611" s="809"/>
      <c r="H1611" s="805"/>
      <c r="I1611" s="805"/>
      <c r="J1611" s="805"/>
      <c r="K1611" s="805"/>
      <c r="L1611" s="805"/>
    </row>
    <row r="1612" spans="1:12" s="101" customFormat="1" ht="26.25" customHeight="1">
      <c r="A1612" s="808"/>
      <c r="B1612" s="803" t="s">
        <v>1278</v>
      </c>
      <c r="C1612" s="803" t="s">
        <v>1283</v>
      </c>
      <c r="D1612" s="807">
        <v>43807</v>
      </c>
      <c r="E1612" s="803" t="s">
        <v>1284</v>
      </c>
      <c r="F1612" s="803" t="s">
        <v>244</v>
      </c>
      <c r="G1612" s="803"/>
      <c r="H1612" s="806" t="s">
        <v>152</v>
      </c>
      <c r="I1612" s="806"/>
      <c r="J1612" s="117" t="s">
        <v>153</v>
      </c>
      <c r="K1612" s="117" t="s">
        <v>3</v>
      </c>
      <c r="L1612" s="119">
        <v>160</v>
      </c>
    </row>
    <row r="1613" spans="1:12" s="101" customFormat="1" ht="60.75" customHeight="1">
      <c r="A1613" s="808"/>
      <c r="B1613" s="803"/>
      <c r="C1613" s="803"/>
      <c r="D1613" s="807"/>
      <c r="E1613" s="803"/>
      <c r="F1613" s="803"/>
      <c r="G1613" s="803"/>
      <c r="H1613" s="806" t="s">
        <v>154</v>
      </c>
      <c r="I1613" s="806"/>
      <c r="J1613" s="117" t="s">
        <v>153</v>
      </c>
      <c r="K1613" s="117" t="s">
        <v>3</v>
      </c>
      <c r="L1613" s="119">
        <v>273.95999999999998</v>
      </c>
    </row>
    <row r="1614" spans="1:12" s="101" customFormat="1" ht="24" customHeight="1">
      <c r="A1614" s="808"/>
      <c r="B1614" s="110" t="s">
        <v>77</v>
      </c>
      <c r="C1614" s="115" t="s">
        <v>79</v>
      </c>
      <c r="D1614" s="115" t="s">
        <v>155</v>
      </c>
      <c r="E1614" s="115" t="s">
        <v>156</v>
      </c>
      <c r="F1614" s="805"/>
      <c r="G1614" s="805"/>
      <c r="H1614" s="806" t="s">
        <v>157</v>
      </c>
      <c r="I1614" s="806"/>
      <c r="J1614" s="803" t="s">
        <v>153</v>
      </c>
      <c r="K1614" s="803" t="s">
        <v>153</v>
      </c>
      <c r="L1614" s="804">
        <v>0</v>
      </c>
    </row>
    <row r="1615" spans="1:12" s="101" customFormat="1" ht="24" customHeight="1">
      <c r="A1615" s="808"/>
      <c r="B1615" s="117" t="s">
        <v>240</v>
      </c>
      <c r="C1615" s="117" t="s">
        <v>244</v>
      </c>
      <c r="D1615" s="118">
        <v>43808</v>
      </c>
      <c r="E1615" s="117" t="s">
        <v>1285</v>
      </c>
      <c r="F1615" s="805"/>
      <c r="G1615" s="805"/>
      <c r="H1615" s="806"/>
      <c r="I1615" s="806"/>
      <c r="J1615" s="803"/>
      <c r="K1615" s="803"/>
      <c r="L1615" s="804"/>
    </row>
    <row r="1616" spans="1:12" s="101" customFormat="1" ht="24" customHeight="1">
      <c r="A1616" s="808">
        <v>305</v>
      </c>
      <c r="B1616" s="110" t="s">
        <v>76</v>
      </c>
      <c r="C1616" s="115" t="s">
        <v>78</v>
      </c>
      <c r="D1616" s="115" t="s">
        <v>146</v>
      </c>
      <c r="E1616" s="115" t="s">
        <v>147</v>
      </c>
      <c r="F1616" s="809" t="s">
        <v>71</v>
      </c>
      <c r="G1616" s="809"/>
      <c r="H1616" s="805"/>
      <c r="I1616" s="805"/>
      <c r="J1616" s="805"/>
      <c r="K1616" s="805"/>
      <c r="L1616" s="805"/>
    </row>
    <row r="1617" spans="1:12" s="101" customFormat="1" ht="26.25" customHeight="1">
      <c r="A1617" s="808"/>
      <c r="B1617" s="803" t="s">
        <v>1278</v>
      </c>
      <c r="C1617" s="810" t="s">
        <v>1286</v>
      </c>
      <c r="D1617" s="807">
        <v>43859</v>
      </c>
      <c r="E1617" s="803" t="s">
        <v>758</v>
      </c>
      <c r="F1617" s="803" t="s">
        <v>759</v>
      </c>
      <c r="G1617" s="803"/>
      <c r="H1617" s="806" t="s">
        <v>152</v>
      </c>
      <c r="I1617" s="806"/>
      <c r="J1617" s="117" t="s">
        <v>153</v>
      </c>
      <c r="K1617" s="117" t="s">
        <v>3</v>
      </c>
      <c r="L1617" s="119">
        <v>258.88</v>
      </c>
    </row>
    <row r="1618" spans="1:12" s="101" customFormat="1" ht="408.95" customHeight="1">
      <c r="A1618" s="808"/>
      <c r="B1618" s="803"/>
      <c r="C1618" s="810"/>
      <c r="D1618" s="807"/>
      <c r="E1618" s="803"/>
      <c r="F1618" s="803"/>
      <c r="G1618" s="803"/>
      <c r="H1618" s="806" t="s">
        <v>154</v>
      </c>
      <c r="I1618" s="806"/>
      <c r="J1618" s="803" t="s">
        <v>153</v>
      </c>
      <c r="K1618" s="803" t="s">
        <v>3</v>
      </c>
      <c r="L1618" s="804">
        <v>157.25</v>
      </c>
    </row>
    <row r="1619" spans="1:12" s="101" customFormat="1" ht="124.35" customHeight="1">
      <c r="A1619" s="808"/>
      <c r="B1619" s="803"/>
      <c r="C1619" s="810"/>
      <c r="D1619" s="807"/>
      <c r="E1619" s="803"/>
      <c r="F1619" s="803"/>
      <c r="G1619" s="803"/>
      <c r="H1619" s="806"/>
      <c r="I1619" s="806"/>
      <c r="J1619" s="803"/>
      <c r="K1619" s="803"/>
      <c r="L1619" s="804"/>
    </row>
    <row r="1620" spans="1:12" s="101" customFormat="1" ht="24" customHeight="1">
      <c r="A1620" s="808"/>
      <c r="B1620" s="110" t="s">
        <v>77</v>
      </c>
      <c r="C1620" s="115" t="s">
        <v>79</v>
      </c>
      <c r="D1620" s="115" t="s">
        <v>155</v>
      </c>
      <c r="E1620" s="115" t="s">
        <v>156</v>
      </c>
      <c r="F1620" s="805"/>
      <c r="G1620" s="805"/>
      <c r="H1620" s="806" t="s">
        <v>157</v>
      </c>
      <c r="I1620" s="806"/>
      <c r="J1620" s="803" t="s">
        <v>153</v>
      </c>
      <c r="K1620" s="803" t="s">
        <v>153</v>
      </c>
      <c r="L1620" s="804">
        <v>0</v>
      </c>
    </row>
    <row r="1621" spans="1:12" s="101" customFormat="1" ht="24" customHeight="1">
      <c r="A1621" s="808"/>
      <c r="B1621" s="117" t="s">
        <v>240</v>
      </c>
      <c r="C1621" s="117" t="s">
        <v>759</v>
      </c>
      <c r="D1621" s="118">
        <v>43861</v>
      </c>
      <c r="E1621" s="117" t="s">
        <v>822</v>
      </c>
      <c r="F1621" s="805"/>
      <c r="G1621" s="805"/>
      <c r="H1621" s="806"/>
      <c r="I1621" s="806"/>
      <c r="J1621" s="803"/>
      <c r="K1621" s="803"/>
      <c r="L1621" s="804"/>
    </row>
    <row r="1622" spans="1:12" s="101" customFormat="1" ht="24" customHeight="1">
      <c r="A1622" s="808">
        <v>306</v>
      </c>
      <c r="B1622" s="110" t="s">
        <v>76</v>
      </c>
      <c r="C1622" s="115" t="s">
        <v>78</v>
      </c>
      <c r="D1622" s="115" t="s">
        <v>146</v>
      </c>
      <c r="E1622" s="115" t="s">
        <v>147</v>
      </c>
      <c r="F1622" s="809" t="s">
        <v>71</v>
      </c>
      <c r="G1622" s="809"/>
      <c r="H1622" s="805"/>
      <c r="I1622" s="805"/>
      <c r="J1622" s="805"/>
      <c r="K1622" s="805"/>
      <c r="L1622" s="805"/>
    </row>
    <row r="1623" spans="1:12" s="101" customFormat="1" ht="26.25" customHeight="1">
      <c r="A1623" s="808"/>
      <c r="B1623" s="803" t="s">
        <v>1278</v>
      </c>
      <c r="C1623" s="810" t="s">
        <v>1287</v>
      </c>
      <c r="D1623" s="807">
        <v>43864</v>
      </c>
      <c r="E1623" s="803" t="s">
        <v>1288</v>
      </c>
      <c r="F1623" s="803" t="s">
        <v>1289</v>
      </c>
      <c r="G1623" s="803"/>
      <c r="H1623" s="806" t="s">
        <v>152</v>
      </c>
      <c r="I1623" s="806"/>
      <c r="J1623" s="117" t="s">
        <v>153</v>
      </c>
      <c r="K1623" s="117" t="s">
        <v>153</v>
      </c>
      <c r="L1623" s="119">
        <v>0</v>
      </c>
    </row>
    <row r="1624" spans="1:12" s="101" customFormat="1" ht="408.95" customHeight="1">
      <c r="A1624" s="808"/>
      <c r="B1624" s="803"/>
      <c r="C1624" s="810"/>
      <c r="D1624" s="807"/>
      <c r="E1624" s="803"/>
      <c r="F1624" s="803"/>
      <c r="G1624" s="803"/>
      <c r="H1624" s="806" t="s">
        <v>154</v>
      </c>
      <c r="I1624" s="806"/>
      <c r="J1624" s="803" t="s">
        <v>153</v>
      </c>
      <c r="K1624" s="803" t="s">
        <v>153</v>
      </c>
      <c r="L1624" s="804">
        <v>0</v>
      </c>
    </row>
    <row r="1625" spans="1:12" s="101" customFormat="1" ht="250.35" customHeight="1">
      <c r="A1625" s="808"/>
      <c r="B1625" s="803"/>
      <c r="C1625" s="810"/>
      <c r="D1625" s="807"/>
      <c r="E1625" s="803"/>
      <c r="F1625" s="803"/>
      <c r="G1625" s="803"/>
      <c r="H1625" s="806"/>
      <c r="I1625" s="806"/>
      <c r="J1625" s="803"/>
      <c r="K1625" s="803"/>
      <c r="L1625" s="804"/>
    </row>
    <row r="1626" spans="1:12" s="101" customFormat="1" ht="24" customHeight="1">
      <c r="A1626" s="808"/>
      <c r="B1626" s="110" t="s">
        <v>77</v>
      </c>
      <c r="C1626" s="115" t="s">
        <v>79</v>
      </c>
      <c r="D1626" s="115" t="s">
        <v>155</v>
      </c>
      <c r="E1626" s="115" t="s">
        <v>156</v>
      </c>
      <c r="F1626" s="805"/>
      <c r="G1626" s="805"/>
      <c r="H1626" s="806" t="s">
        <v>157</v>
      </c>
      <c r="I1626" s="806"/>
      <c r="J1626" s="803" t="s">
        <v>153</v>
      </c>
      <c r="K1626" s="803" t="s">
        <v>3</v>
      </c>
      <c r="L1626" s="804">
        <v>1000</v>
      </c>
    </row>
    <row r="1627" spans="1:12" s="101" customFormat="1" ht="24" customHeight="1">
      <c r="A1627" s="808"/>
      <c r="B1627" s="117" t="s">
        <v>240</v>
      </c>
      <c r="C1627" s="117" t="s">
        <v>1289</v>
      </c>
      <c r="D1627" s="118">
        <v>43869</v>
      </c>
      <c r="E1627" s="117" t="s">
        <v>1290</v>
      </c>
      <c r="F1627" s="805"/>
      <c r="G1627" s="805"/>
      <c r="H1627" s="806"/>
      <c r="I1627" s="806"/>
      <c r="J1627" s="803"/>
      <c r="K1627" s="803"/>
      <c r="L1627" s="804"/>
    </row>
    <row r="1628" spans="1:12" s="101" customFormat="1" ht="24" customHeight="1">
      <c r="A1628" s="808">
        <v>307</v>
      </c>
      <c r="B1628" s="110" t="s">
        <v>76</v>
      </c>
      <c r="C1628" s="115" t="s">
        <v>78</v>
      </c>
      <c r="D1628" s="115" t="s">
        <v>146</v>
      </c>
      <c r="E1628" s="115" t="s">
        <v>147</v>
      </c>
      <c r="F1628" s="809" t="s">
        <v>71</v>
      </c>
      <c r="G1628" s="809"/>
      <c r="H1628" s="805"/>
      <c r="I1628" s="805"/>
      <c r="J1628" s="805"/>
      <c r="K1628" s="805"/>
      <c r="L1628" s="805"/>
    </row>
    <row r="1629" spans="1:12" s="101" customFormat="1" ht="26.25" customHeight="1">
      <c r="A1629" s="808"/>
      <c r="B1629" s="803" t="s">
        <v>1278</v>
      </c>
      <c r="C1629" s="810" t="s">
        <v>1291</v>
      </c>
      <c r="D1629" s="807">
        <v>43894</v>
      </c>
      <c r="E1629" s="803" t="s">
        <v>414</v>
      </c>
      <c r="F1629" s="803" t="s">
        <v>415</v>
      </c>
      <c r="G1629" s="803"/>
      <c r="H1629" s="806" t="s">
        <v>152</v>
      </c>
      <c r="I1629" s="806"/>
      <c r="J1629" s="117" t="s">
        <v>153</v>
      </c>
      <c r="K1629" s="117" t="s">
        <v>3</v>
      </c>
      <c r="L1629" s="119">
        <v>886</v>
      </c>
    </row>
    <row r="1630" spans="1:12" s="101" customFormat="1" ht="396.75" customHeight="1">
      <c r="A1630" s="808"/>
      <c r="B1630" s="803"/>
      <c r="C1630" s="810"/>
      <c r="D1630" s="807"/>
      <c r="E1630" s="803"/>
      <c r="F1630" s="803"/>
      <c r="G1630" s="803"/>
      <c r="H1630" s="806" t="s">
        <v>154</v>
      </c>
      <c r="I1630" s="806"/>
      <c r="J1630" s="117" t="s">
        <v>153</v>
      </c>
      <c r="K1630" s="117" t="s">
        <v>3</v>
      </c>
      <c r="L1630" s="119">
        <v>396.8</v>
      </c>
    </row>
    <row r="1631" spans="1:12" s="101" customFormat="1" ht="24" customHeight="1">
      <c r="A1631" s="808"/>
      <c r="B1631" s="110" t="s">
        <v>77</v>
      </c>
      <c r="C1631" s="115" t="s">
        <v>79</v>
      </c>
      <c r="D1631" s="115" t="s">
        <v>155</v>
      </c>
      <c r="E1631" s="115" t="s">
        <v>156</v>
      </c>
      <c r="F1631" s="805"/>
      <c r="G1631" s="805"/>
      <c r="H1631" s="806" t="s">
        <v>157</v>
      </c>
      <c r="I1631" s="806"/>
      <c r="J1631" s="803" t="s">
        <v>153</v>
      </c>
      <c r="K1631" s="803" t="s">
        <v>153</v>
      </c>
      <c r="L1631" s="804">
        <v>0</v>
      </c>
    </row>
    <row r="1632" spans="1:12" s="101" customFormat="1" ht="24" customHeight="1">
      <c r="A1632" s="808"/>
      <c r="B1632" s="117" t="s">
        <v>240</v>
      </c>
      <c r="C1632" s="117" t="s">
        <v>415</v>
      </c>
      <c r="D1632" s="118">
        <v>43898</v>
      </c>
      <c r="E1632" s="117" t="s">
        <v>1000</v>
      </c>
      <c r="F1632" s="805"/>
      <c r="G1632" s="805"/>
      <c r="H1632" s="806"/>
      <c r="I1632" s="806"/>
      <c r="J1632" s="803"/>
      <c r="K1632" s="803"/>
      <c r="L1632" s="804"/>
    </row>
    <row r="1633" spans="1:12" s="101" customFormat="1" ht="24" customHeight="1">
      <c r="A1633" s="808">
        <v>308</v>
      </c>
      <c r="B1633" s="110" t="s">
        <v>76</v>
      </c>
      <c r="C1633" s="115" t="s">
        <v>78</v>
      </c>
      <c r="D1633" s="115" t="s">
        <v>146</v>
      </c>
      <c r="E1633" s="115" t="s">
        <v>147</v>
      </c>
      <c r="F1633" s="809" t="s">
        <v>71</v>
      </c>
      <c r="G1633" s="809"/>
      <c r="H1633" s="805"/>
      <c r="I1633" s="805"/>
      <c r="J1633" s="805"/>
      <c r="K1633" s="805"/>
      <c r="L1633" s="805"/>
    </row>
    <row r="1634" spans="1:12" s="101" customFormat="1" ht="26.25" customHeight="1">
      <c r="A1634" s="808"/>
      <c r="B1634" s="803" t="s">
        <v>1292</v>
      </c>
      <c r="C1634" s="810" t="s">
        <v>1293</v>
      </c>
      <c r="D1634" s="807">
        <v>43757</v>
      </c>
      <c r="E1634" s="803" t="s">
        <v>234</v>
      </c>
      <c r="F1634" s="803" t="s">
        <v>888</v>
      </c>
      <c r="G1634" s="803"/>
      <c r="H1634" s="806" t="s">
        <v>152</v>
      </c>
      <c r="I1634" s="806"/>
      <c r="J1634" s="117" t="s">
        <v>153</v>
      </c>
      <c r="K1634" s="117" t="s">
        <v>3</v>
      </c>
      <c r="L1634" s="119">
        <v>331</v>
      </c>
    </row>
    <row r="1635" spans="1:12" s="101" customFormat="1" ht="239.25" customHeight="1">
      <c r="A1635" s="808"/>
      <c r="B1635" s="803"/>
      <c r="C1635" s="810"/>
      <c r="D1635" s="807"/>
      <c r="E1635" s="803"/>
      <c r="F1635" s="803"/>
      <c r="G1635" s="803"/>
      <c r="H1635" s="806" t="s">
        <v>154</v>
      </c>
      <c r="I1635" s="806"/>
      <c r="J1635" s="117" t="s">
        <v>153</v>
      </c>
      <c r="K1635" s="117" t="s">
        <v>3</v>
      </c>
      <c r="L1635" s="119">
        <v>281</v>
      </c>
    </row>
    <row r="1636" spans="1:12" s="101" customFormat="1" ht="24" customHeight="1">
      <c r="A1636" s="808"/>
      <c r="B1636" s="110" t="s">
        <v>77</v>
      </c>
      <c r="C1636" s="115" t="s">
        <v>79</v>
      </c>
      <c r="D1636" s="115" t="s">
        <v>155</v>
      </c>
      <c r="E1636" s="115" t="s">
        <v>156</v>
      </c>
      <c r="F1636" s="805"/>
      <c r="G1636" s="805"/>
      <c r="H1636" s="806" t="s">
        <v>157</v>
      </c>
      <c r="I1636" s="806"/>
      <c r="J1636" s="803" t="s">
        <v>153</v>
      </c>
      <c r="K1636" s="803" t="s">
        <v>153</v>
      </c>
      <c r="L1636" s="804">
        <v>0</v>
      </c>
    </row>
    <row r="1637" spans="1:12" s="101" customFormat="1" ht="24" customHeight="1">
      <c r="A1637" s="808"/>
      <c r="B1637" s="117" t="s">
        <v>193</v>
      </c>
      <c r="C1637" s="117" t="s">
        <v>888</v>
      </c>
      <c r="D1637" s="118">
        <v>43758</v>
      </c>
      <c r="E1637" s="117" t="s">
        <v>1294</v>
      </c>
      <c r="F1637" s="805"/>
      <c r="G1637" s="805"/>
      <c r="H1637" s="806"/>
      <c r="I1637" s="806"/>
      <c r="J1637" s="803"/>
      <c r="K1637" s="803"/>
      <c r="L1637" s="804"/>
    </row>
    <row r="1638" spans="1:12" s="101" customFormat="1" ht="24" customHeight="1">
      <c r="A1638" s="808">
        <v>309</v>
      </c>
      <c r="B1638" s="110" t="s">
        <v>76</v>
      </c>
      <c r="C1638" s="115" t="s">
        <v>78</v>
      </c>
      <c r="D1638" s="115" t="s">
        <v>146</v>
      </c>
      <c r="E1638" s="115" t="s">
        <v>147</v>
      </c>
      <c r="F1638" s="809" t="s">
        <v>71</v>
      </c>
      <c r="G1638" s="809"/>
      <c r="H1638" s="805"/>
      <c r="I1638" s="805"/>
      <c r="J1638" s="805"/>
      <c r="K1638" s="805"/>
      <c r="L1638" s="805"/>
    </row>
    <row r="1639" spans="1:12" s="101" customFormat="1" ht="26.25" customHeight="1">
      <c r="A1639" s="808"/>
      <c r="B1639" s="803" t="s">
        <v>1292</v>
      </c>
      <c r="C1639" s="810" t="s">
        <v>1295</v>
      </c>
      <c r="D1639" s="807">
        <v>43851</v>
      </c>
      <c r="E1639" s="803" t="s">
        <v>185</v>
      </c>
      <c r="F1639" s="803" t="s">
        <v>186</v>
      </c>
      <c r="G1639" s="803"/>
      <c r="H1639" s="806" t="s">
        <v>152</v>
      </c>
      <c r="I1639" s="806"/>
      <c r="J1639" s="117" t="s">
        <v>153</v>
      </c>
      <c r="K1639" s="117" t="s">
        <v>3</v>
      </c>
      <c r="L1639" s="119">
        <v>427.38</v>
      </c>
    </row>
    <row r="1640" spans="1:12" s="101" customFormat="1" ht="354.75" customHeight="1">
      <c r="A1640" s="808"/>
      <c r="B1640" s="803"/>
      <c r="C1640" s="810"/>
      <c r="D1640" s="807"/>
      <c r="E1640" s="803"/>
      <c r="F1640" s="803"/>
      <c r="G1640" s="803"/>
      <c r="H1640" s="806" t="s">
        <v>154</v>
      </c>
      <c r="I1640" s="806"/>
      <c r="J1640" s="117" t="s">
        <v>153</v>
      </c>
      <c r="K1640" s="117" t="s">
        <v>3</v>
      </c>
      <c r="L1640" s="119">
        <v>246</v>
      </c>
    </row>
    <row r="1641" spans="1:12" s="101" customFormat="1" ht="24" customHeight="1">
      <c r="A1641" s="808"/>
      <c r="B1641" s="110" t="s">
        <v>77</v>
      </c>
      <c r="C1641" s="115" t="s">
        <v>79</v>
      </c>
      <c r="D1641" s="115" t="s">
        <v>155</v>
      </c>
      <c r="E1641" s="115" t="s">
        <v>156</v>
      </c>
      <c r="F1641" s="805"/>
      <c r="G1641" s="805"/>
      <c r="H1641" s="806" t="s">
        <v>157</v>
      </c>
      <c r="I1641" s="806"/>
      <c r="J1641" s="803" t="s">
        <v>153</v>
      </c>
      <c r="K1641" s="803" t="s">
        <v>3</v>
      </c>
      <c r="L1641" s="804">
        <v>100</v>
      </c>
    </row>
    <row r="1642" spans="1:12" s="101" customFormat="1" ht="24" customHeight="1">
      <c r="A1642" s="808"/>
      <c r="B1642" s="117" t="s">
        <v>193</v>
      </c>
      <c r="C1642" s="117" t="s">
        <v>186</v>
      </c>
      <c r="D1642" s="118">
        <v>43853</v>
      </c>
      <c r="E1642" s="117" t="s">
        <v>846</v>
      </c>
      <c r="F1642" s="805"/>
      <c r="G1642" s="805"/>
      <c r="H1642" s="806"/>
      <c r="I1642" s="806"/>
      <c r="J1642" s="803"/>
      <c r="K1642" s="803"/>
      <c r="L1642" s="804"/>
    </row>
    <row r="1643" spans="1:12" s="101" customFormat="1" ht="24" customHeight="1">
      <c r="A1643" s="808">
        <v>310</v>
      </c>
      <c r="B1643" s="110" t="s">
        <v>76</v>
      </c>
      <c r="C1643" s="115" t="s">
        <v>78</v>
      </c>
      <c r="D1643" s="115" t="s">
        <v>146</v>
      </c>
      <c r="E1643" s="115" t="s">
        <v>147</v>
      </c>
      <c r="F1643" s="809" t="s">
        <v>71</v>
      </c>
      <c r="G1643" s="809"/>
      <c r="H1643" s="805"/>
      <c r="I1643" s="805"/>
      <c r="J1643" s="805"/>
      <c r="K1643" s="805"/>
      <c r="L1643" s="805"/>
    </row>
    <row r="1644" spans="1:12" s="101" customFormat="1" ht="26.25" customHeight="1">
      <c r="A1644" s="808"/>
      <c r="B1644" s="803" t="s">
        <v>1296</v>
      </c>
      <c r="C1644" s="810" t="s">
        <v>1297</v>
      </c>
      <c r="D1644" s="807">
        <v>43789</v>
      </c>
      <c r="E1644" s="803" t="s">
        <v>1298</v>
      </c>
      <c r="F1644" s="803" t="s">
        <v>1299</v>
      </c>
      <c r="G1644" s="803"/>
      <c r="H1644" s="806" t="s">
        <v>152</v>
      </c>
      <c r="I1644" s="806"/>
      <c r="J1644" s="117" t="s">
        <v>153</v>
      </c>
      <c r="K1644" s="117" t="s">
        <v>3</v>
      </c>
      <c r="L1644" s="119">
        <v>252</v>
      </c>
    </row>
    <row r="1645" spans="1:12" s="101" customFormat="1" ht="365.25" customHeight="1">
      <c r="A1645" s="808"/>
      <c r="B1645" s="803"/>
      <c r="C1645" s="810"/>
      <c r="D1645" s="807"/>
      <c r="E1645" s="803"/>
      <c r="F1645" s="803"/>
      <c r="G1645" s="803"/>
      <c r="H1645" s="806" t="s">
        <v>154</v>
      </c>
      <c r="I1645" s="806"/>
      <c r="J1645" s="117" t="s">
        <v>153</v>
      </c>
      <c r="K1645" s="117" t="s">
        <v>3</v>
      </c>
      <c r="L1645" s="119">
        <v>500</v>
      </c>
    </row>
    <row r="1646" spans="1:12" s="101" customFormat="1" ht="24" customHeight="1">
      <c r="A1646" s="808"/>
      <c r="B1646" s="110" t="s">
        <v>77</v>
      </c>
      <c r="C1646" s="115" t="s">
        <v>79</v>
      </c>
      <c r="D1646" s="115" t="s">
        <v>155</v>
      </c>
      <c r="E1646" s="115" t="s">
        <v>156</v>
      </c>
      <c r="F1646" s="805"/>
      <c r="G1646" s="805"/>
      <c r="H1646" s="806" t="s">
        <v>157</v>
      </c>
      <c r="I1646" s="806"/>
      <c r="J1646" s="803" t="s">
        <v>153</v>
      </c>
      <c r="K1646" s="803" t="s">
        <v>3</v>
      </c>
      <c r="L1646" s="804">
        <v>200</v>
      </c>
    </row>
    <row r="1647" spans="1:12" s="101" customFormat="1" ht="24" customHeight="1">
      <c r="A1647" s="808"/>
      <c r="B1647" s="117" t="s">
        <v>1300</v>
      </c>
      <c r="C1647" s="117" t="s">
        <v>1299</v>
      </c>
      <c r="D1647" s="118">
        <v>43791</v>
      </c>
      <c r="E1647" s="117" t="s">
        <v>906</v>
      </c>
      <c r="F1647" s="805"/>
      <c r="G1647" s="805"/>
      <c r="H1647" s="806"/>
      <c r="I1647" s="806"/>
      <c r="J1647" s="803"/>
      <c r="K1647" s="803"/>
      <c r="L1647" s="804"/>
    </row>
    <row r="1648" spans="1:12" s="101" customFormat="1" ht="24" customHeight="1">
      <c r="A1648" s="808">
        <v>311</v>
      </c>
      <c r="B1648" s="110" t="s">
        <v>76</v>
      </c>
      <c r="C1648" s="115" t="s">
        <v>78</v>
      </c>
      <c r="D1648" s="115" t="s">
        <v>146</v>
      </c>
      <c r="E1648" s="115" t="s">
        <v>147</v>
      </c>
      <c r="F1648" s="809" t="s">
        <v>71</v>
      </c>
      <c r="G1648" s="809"/>
      <c r="H1648" s="805"/>
      <c r="I1648" s="805"/>
      <c r="J1648" s="805"/>
      <c r="K1648" s="805"/>
      <c r="L1648" s="805"/>
    </row>
    <row r="1649" spans="1:12" s="101" customFormat="1" ht="26.25" customHeight="1">
      <c r="A1649" s="808"/>
      <c r="B1649" s="803" t="s">
        <v>1301</v>
      </c>
      <c r="C1649" s="810" t="s">
        <v>1302</v>
      </c>
      <c r="D1649" s="807">
        <v>43859</v>
      </c>
      <c r="E1649" s="803" t="s">
        <v>1303</v>
      </c>
      <c r="F1649" s="803" t="s">
        <v>1304</v>
      </c>
      <c r="G1649" s="803"/>
      <c r="H1649" s="806" t="s">
        <v>152</v>
      </c>
      <c r="I1649" s="806"/>
      <c r="J1649" s="117" t="s">
        <v>153</v>
      </c>
      <c r="K1649" s="117" t="s">
        <v>3</v>
      </c>
      <c r="L1649" s="119">
        <v>585</v>
      </c>
    </row>
    <row r="1650" spans="1:12" s="101" customFormat="1" ht="186.75" customHeight="1">
      <c r="A1650" s="808"/>
      <c r="B1650" s="803"/>
      <c r="C1650" s="810"/>
      <c r="D1650" s="807"/>
      <c r="E1650" s="803"/>
      <c r="F1650" s="803"/>
      <c r="G1650" s="803"/>
      <c r="H1650" s="806" t="s">
        <v>154</v>
      </c>
      <c r="I1650" s="806"/>
      <c r="J1650" s="117" t="s">
        <v>153</v>
      </c>
      <c r="K1650" s="117" t="s">
        <v>3</v>
      </c>
      <c r="L1650" s="119">
        <v>342.4</v>
      </c>
    </row>
    <row r="1651" spans="1:12" s="101" customFormat="1" ht="24" customHeight="1">
      <c r="A1651" s="808"/>
      <c r="B1651" s="110" t="s">
        <v>77</v>
      </c>
      <c r="C1651" s="115" t="s">
        <v>79</v>
      </c>
      <c r="D1651" s="115" t="s">
        <v>155</v>
      </c>
      <c r="E1651" s="115" t="s">
        <v>156</v>
      </c>
      <c r="F1651" s="805"/>
      <c r="G1651" s="805"/>
      <c r="H1651" s="806" t="s">
        <v>157</v>
      </c>
      <c r="I1651" s="806"/>
      <c r="J1651" s="803" t="s">
        <v>153</v>
      </c>
      <c r="K1651" s="803" t="s">
        <v>153</v>
      </c>
      <c r="L1651" s="804">
        <v>0</v>
      </c>
    </row>
    <row r="1652" spans="1:12" s="101" customFormat="1" ht="24" customHeight="1">
      <c r="A1652" s="808"/>
      <c r="B1652" s="117" t="s">
        <v>153</v>
      </c>
      <c r="C1652" s="117" t="s">
        <v>1304</v>
      </c>
      <c r="D1652" s="118">
        <v>43862</v>
      </c>
      <c r="E1652" s="117" t="s">
        <v>1305</v>
      </c>
      <c r="F1652" s="805"/>
      <c r="G1652" s="805"/>
      <c r="H1652" s="806"/>
      <c r="I1652" s="806"/>
      <c r="J1652" s="803"/>
      <c r="K1652" s="803"/>
      <c r="L1652" s="804"/>
    </row>
    <row r="1653" spans="1:12" s="101" customFormat="1" ht="24" customHeight="1">
      <c r="A1653" s="808">
        <v>312</v>
      </c>
      <c r="B1653" s="110" t="s">
        <v>76</v>
      </c>
      <c r="C1653" s="115" t="s">
        <v>78</v>
      </c>
      <c r="D1653" s="115" t="s">
        <v>146</v>
      </c>
      <c r="E1653" s="115" t="s">
        <v>147</v>
      </c>
      <c r="F1653" s="809" t="s">
        <v>71</v>
      </c>
      <c r="G1653" s="809"/>
      <c r="H1653" s="805"/>
      <c r="I1653" s="805"/>
      <c r="J1653" s="805"/>
      <c r="K1653" s="805"/>
      <c r="L1653" s="805"/>
    </row>
    <row r="1654" spans="1:12" s="101" customFormat="1" ht="26.25" customHeight="1">
      <c r="A1654" s="808"/>
      <c r="B1654" s="803" t="s">
        <v>1306</v>
      </c>
      <c r="C1654" s="810" t="s">
        <v>1307</v>
      </c>
      <c r="D1654" s="807">
        <v>43740</v>
      </c>
      <c r="E1654" s="803" t="s">
        <v>243</v>
      </c>
      <c r="F1654" s="803" t="s">
        <v>1308</v>
      </c>
      <c r="G1654" s="803"/>
      <c r="H1654" s="806" t="s">
        <v>152</v>
      </c>
      <c r="I1654" s="806"/>
      <c r="J1654" s="117" t="s">
        <v>153</v>
      </c>
      <c r="K1654" s="117" t="s">
        <v>3</v>
      </c>
      <c r="L1654" s="119">
        <v>1206</v>
      </c>
    </row>
    <row r="1655" spans="1:12" s="101" customFormat="1" ht="102.75" customHeight="1">
      <c r="A1655" s="808"/>
      <c r="B1655" s="803"/>
      <c r="C1655" s="810"/>
      <c r="D1655" s="807"/>
      <c r="E1655" s="803"/>
      <c r="F1655" s="803"/>
      <c r="G1655" s="803"/>
      <c r="H1655" s="806" t="s">
        <v>154</v>
      </c>
      <c r="I1655" s="806"/>
      <c r="J1655" s="117" t="s">
        <v>153</v>
      </c>
      <c r="K1655" s="117" t="s">
        <v>3</v>
      </c>
      <c r="L1655" s="119">
        <v>562.6</v>
      </c>
    </row>
    <row r="1656" spans="1:12" s="101" customFormat="1" ht="24" customHeight="1">
      <c r="A1656" s="808"/>
      <c r="B1656" s="110" t="s">
        <v>77</v>
      </c>
      <c r="C1656" s="115" t="s">
        <v>79</v>
      </c>
      <c r="D1656" s="115" t="s">
        <v>155</v>
      </c>
      <c r="E1656" s="115" t="s">
        <v>156</v>
      </c>
      <c r="F1656" s="805"/>
      <c r="G1656" s="805"/>
      <c r="H1656" s="806" t="s">
        <v>157</v>
      </c>
      <c r="I1656" s="806"/>
      <c r="J1656" s="803" t="s">
        <v>153</v>
      </c>
      <c r="K1656" s="803" t="s">
        <v>3</v>
      </c>
      <c r="L1656" s="804">
        <v>550</v>
      </c>
    </row>
    <row r="1657" spans="1:12" s="101" customFormat="1" ht="24" customHeight="1">
      <c r="A1657" s="808"/>
      <c r="B1657" s="117" t="s">
        <v>164</v>
      </c>
      <c r="C1657" s="117" t="s">
        <v>1308</v>
      </c>
      <c r="D1657" s="118">
        <v>43744</v>
      </c>
      <c r="E1657" s="117" t="s">
        <v>793</v>
      </c>
      <c r="F1657" s="805"/>
      <c r="G1657" s="805"/>
      <c r="H1657" s="806"/>
      <c r="I1657" s="806"/>
      <c r="J1657" s="803"/>
      <c r="K1657" s="803"/>
      <c r="L1657" s="804"/>
    </row>
    <row r="1658" spans="1:12" s="101" customFormat="1" ht="24" customHeight="1">
      <c r="A1658" s="808">
        <v>313</v>
      </c>
      <c r="B1658" s="110" t="s">
        <v>76</v>
      </c>
      <c r="C1658" s="115" t="s">
        <v>78</v>
      </c>
      <c r="D1658" s="115" t="s">
        <v>146</v>
      </c>
      <c r="E1658" s="115" t="s">
        <v>147</v>
      </c>
      <c r="F1658" s="809" t="s">
        <v>71</v>
      </c>
      <c r="G1658" s="809"/>
      <c r="H1658" s="805"/>
      <c r="I1658" s="805"/>
      <c r="J1658" s="805"/>
      <c r="K1658" s="805"/>
      <c r="L1658" s="805"/>
    </row>
    <row r="1659" spans="1:12" s="101" customFormat="1" ht="26.25" customHeight="1">
      <c r="A1659" s="808"/>
      <c r="B1659" s="803" t="s">
        <v>1309</v>
      </c>
      <c r="C1659" s="810" t="s">
        <v>1310</v>
      </c>
      <c r="D1659" s="807">
        <v>43749</v>
      </c>
      <c r="E1659" s="803" t="s">
        <v>1311</v>
      </c>
      <c r="F1659" s="803" t="s">
        <v>1312</v>
      </c>
      <c r="G1659" s="803"/>
      <c r="H1659" s="806" t="s">
        <v>152</v>
      </c>
      <c r="I1659" s="806"/>
      <c r="J1659" s="117" t="s">
        <v>153</v>
      </c>
      <c r="K1659" s="117" t="s">
        <v>3</v>
      </c>
      <c r="L1659" s="119">
        <v>365</v>
      </c>
    </row>
    <row r="1660" spans="1:12" s="101" customFormat="1" ht="291.75" customHeight="1">
      <c r="A1660" s="808"/>
      <c r="B1660" s="803"/>
      <c r="C1660" s="810"/>
      <c r="D1660" s="807"/>
      <c r="E1660" s="803"/>
      <c r="F1660" s="803"/>
      <c r="G1660" s="803"/>
      <c r="H1660" s="806" t="s">
        <v>154</v>
      </c>
      <c r="I1660" s="806"/>
      <c r="J1660" s="117" t="s">
        <v>153</v>
      </c>
      <c r="K1660" s="117" t="s">
        <v>3</v>
      </c>
      <c r="L1660" s="119">
        <v>1409.25</v>
      </c>
    </row>
    <row r="1661" spans="1:12" s="101" customFormat="1" ht="24" customHeight="1">
      <c r="A1661" s="808"/>
      <c r="B1661" s="110" t="s">
        <v>77</v>
      </c>
      <c r="C1661" s="115" t="s">
        <v>79</v>
      </c>
      <c r="D1661" s="115" t="s">
        <v>155</v>
      </c>
      <c r="E1661" s="115" t="s">
        <v>156</v>
      </c>
      <c r="F1661" s="805"/>
      <c r="G1661" s="805"/>
      <c r="H1661" s="806" t="s">
        <v>157</v>
      </c>
      <c r="I1661" s="806"/>
      <c r="J1661" s="803" t="s">
        <v>153</v>
      </c>
      <c r="K1661" s="803" t="s">
        <v>3</v>
      </c>
      <c r="L1661" s="804">
        <v>200</v>
      </c>
    </row>
    <row r="1662" spans="1:12" s="101" customFormat="1" ht="24" customHeight="1">
      <c r="A1662" s="808"/>
      <c r="B1662" s="117" t="s">
        <v>193</v>
      </c>
      <c r="C1662" s="117" t="s">
        <v>1312</v>
      </c>
      <c r="D1662" s="118">
        <v>43758</v>
      </c>
      <c r="E1662" s="117" t="s">
        <v>1313</v>
      </c>
      <c r="F1662" s="805"/>
      <c r="G1662" s="805"/>
      <c r="H1662" s="806"/>
      <c r="I1662" s="806"/>
      <c r="J1662" s="803"/>
      <c r="K1662" s="803"/>
      <c r="L1662" s="804"/>
    </row>
    <row r="1663" spans="1:12" s="101" customFormat="1" ht="24" customHeight="1">
      <c r="A1663" s="808">
        <v>314</v>
      </c>
      <c r="B1663" s="110" t="s">
        <v>76</v>
      </c>
      <c r="C1663" s="115" t="s">
        <v>78</v>
      </c>
      <c r="D1663" s="115" t="s">
        <v>146</v>
      </c>
      <c r="E1663" s="115" t="s">
        <v>147</v>
      </c>
      <c r="F1663" s="809" t="s">
        <v>71</v>
      </c>
      <c r="G1663" s="809"/>
      <c r="H1663" s="805"/>
      <c r="I1663" s="805"/>
      <c r="J1663" s="805"/>
      <c r="K1663" s="805"/>
      <c r="L1663" s="805"/>
    </row>
    <row r="1664" spans="1:12" s="101" customFormat="1" ht="26.25" customHeight="1">
      <c r="A1664" s="808"/>
      <c r="B1664" s="803" t="s">
        <v>1314</v>
      </c>
      <c r="C1664" s="810" t="s">
        <v>1315</v>
      </c>
      <c r="D1664" s="807">
        <v>43867</v>
      </c>
      <c r="E1664" s="803" t="s">
        <v>1316</v>
      </c>
      <c r="F1664" s="803" t="s">
        <v>1317</v>
      </c>
      <c r="G1664" s="803"/>
      <c r="H1664" s="806" t="s">
        <v>152</v>
      </c>
      <c r="I1664" s="806"/>
      <c r="J1664" s="117" t="s">
        <v>153</v>
      </c>
      <c r="K1664" s="117" t="s">
        <v>3</v>
      </c>
      <c r="L1664" s="119">
        <v>256</v>
      </c>
    </row>
    <row r="1665" spans="1:12" s="101" customFormat="1" ht="375.75" customHeight="1">
      <c r="A1665" s="808"/>
      <c r="B1665" s="803"/>
      <c r="C1665" s="810"/>
      <c r="D1665" s="807"/>
      <c r="E1665" s="803"/>
      <c r="F1665" s="803"/>
      <c r="G1665" s="803"/>
      <c r="H1665" s="806" t="s">
        <v>154</v>
      </c>
      <c r="I1665" s="806"/>
      <c r="J1665" s="117" t="s">
        <v>153</v>
      </c>
      <c r="K1665" s="117" t="s">
        <v>3</v>
      </c>
      <c r="L1665" s="119">
        <v>256.8</v>
      </c>
    </row>
    <row r="1666" spans="1:12" s="101" customFormat="1" ht="24" customHeight="1">
      <c r="A1666" s="808"/>
      <c r="B1666" s="110" t="s">
        <v>77</v>
      </c>
      <c r="C1666" s="115" t="s">
        <v>79</v>
      </c>
      <c r="D1666" s="115" t="s">
        <v>155</v>
      </c>
      <c r="E1666" s="115" t="s">
        <v>156</v>
      </c>
      <c r="F1666" s="805"/>
      <c r="G1666" s="805"/>
      <c r="H1666" s="806" t="s">
        <v>157</v>
      </c>
      <c r="I1666" s="806"/>
      <c r="J1666" s="803" t="s">
        <v>153</v>
      </c>
      <c r="K1666" s="803" t="s">
        <v>3</v>
      </c>
      <c r="L1666" s="804">
        <v>31.29</v>
      </c>
    </row>
    <row r="1667" spans="1:12" s="101" customFormat="1" ht="24" customHeight="1">
      <c r="A1667" s="808"/>
      <c r="B1667" s="117" t="s">
        <v>193</v>
      </c>
      <c r="C1667" s="117" t="s">
        <v>1317</v>
      </c>
      <c r="D1667" s="118">
        <v>43869</v>
      </c>
      <c r="E1667" s="117" t="s">
        <v>810</v>
      </c>
      <c r="F1667" s="805"/>
      <c r="G1667" s="805"/>
      <c r="H1667" s="806"/>
      <c r="I1667" s="806"/>
      <c r="J1667" s="803"/>
      <c r="K1667" s="803"/>
      <c r="L1667" s="804"/>
    </row>
    <row r="1668" spans="1:12" s="101" customFormat="1" ht="24" customHeight="1">
      <c r="A1668" s="808">
        <v>315</v>
      </c>
      <c r="B1668" s="110" t="s">
        <v>76</v>
      </c>
      <c r="C1668" s="115" t="s">
        <v>78</v>
      </c>
      <c r="D1668" s="115" t="s">
        <v>146</v>
      </c>
      <c r="E1668" s="115" t="s">
        <v>147</v>
      </c>
      <c r="F1668" s="809" t="s">
        <v>71</v>
      </c>
      <c r="G1668" s="809"/>
      <c r="H1668" s="805"/>
      <c r="I1668" s="805"/>
      <c r="J1668" s="805"/>
      <c r="K1668" s="805"/>
      <c r="L1668" s="805"/>
    </row>
    <row r="1669" spans="1:12" s="101" customFormat="1" ht="26.25" customHeight="1">
      <c r="A1669" s="808"/>
      <c r="B1669" s="803" t="s">
        <v>1318</v>
      </c>
      <c r="C1669" s="803" t="s">
        <v>1319</v>
      </c>
      <c r="D1669" s="807">
        <v>43747</v>
      </c>
      <c r="E1669" s="803" t="s">
        <v>868</v>
      </c>
      <c r="F1669" s="803" t="s">
        <v>1320</v>
      </c>
      <c r="G1669" s="803"/>
      <c r="H1669" s="806" t="s">
        <v>152</v>
      </c>
      <c r="I1669" s="806"/>
      <c r="J1669" s="117" t="s">
        <v>153</v>
      </c>
      <c r="K1669" s="117" t="s">
        <v>3</v>
      </c>
      <c r="L1669" s="119">
        <v>362</v>
      </c>
    </row>
    <row r="1670" spans="1:12" s="101" customFormat="1" ht="102.75" customHeight="1">
      <c r="A1670" s="808"/>
      <c r="B1670" s="803"/>
      <c r="C1670" s="803"/>
      <c r="D1670" s="807"/>
      <c r="E1670" s="803"/>
      <c r="F1670" s="803"/>
      <c r="G1670" s="803"/>
      <c r="H1670" s="806" t="s">
        <v>154</v>
      </c>
      <c r="I1670" s="806"/>
      <c r="J1670" s="117" t="s">
        <v>153</v>
      </c>
      <c r="K1670" s="117" t="s">
        <v>3</v>
      </c>
      <c r="L1670" s="119">
        <v>189.93</v>
      </c>
    </row>
    <row r="1671" spans="1:12" s="101" customFormat="1" ht="24" customHeight="1">
      <c r="A1671" s="808"/>
      <c r="B1671" s="110" t="s">
        <v>77</v>
      </c>
      <c r="C1671" s="115" t="s">
        <v>79</v>
      </c>
      <c r="D1671" s="115" t="s">
        <v>155</v>
      </c>
      <c r="E1671" s="115" t="s">
        <v>156</v>
      </c>
      <c r="F1671" s="805"/>
      <c r="G1671" s="805"/>
      <c r="H1671" s="806" t="s">
        <v>157</v>
      </c>
      <c r="I1671" s="806"/>
      <c r="J1671" s="803" t="s">
        <v>153</v>
      </c>
      <c r="K1671" s="803" t="s">
        <v>153</v>
      </c>
      <c r="L1671" s="804">
        <v>0</v>
      </c>
    </row>
    <row r="1672" spans="1:12" s="101" customFormat="1" ht="34.5" customHeight="1">
      <c r="A1672" s="808"/>
      <c r="B1672" s="117" t="s">
        <v>1321</v>
      </c>
      <c r="C1672" s="117" t="s">
        <v>1320</v>
      </c>
      <c r="D1672" s="118">
        <v>43749</v>
      </c>
      <c r="E1672" s="117" t="s">
        <v>607</v>
      </c>
      <c r="F1672" s="805"/>
      <c r="G1672" s="805"/>
      <c r="H1672" s="806"/>
      <c r="I1672" s="806"/>
      <c r="J1672" s="803"/>
      <c r="K1672" s="803"/>
      <c r="L1672" s="804"/>
    </row>
    <row r="1673" spans="1:12" s="101" customFormat="1" ht="24" customHeight="1">
      <c r="A1673" s="808">
        <v>316</v>
      </c>
      <c r="B1673" s="110" t="s">
        <v>76</v>
      </c>
      <c r="C1673" s="115" t="s">
        <v>78</v>
      </c>
      <c r="D1673" s="115" t="s">
        <v>146</v>
      </c>
      <c r="E1673" s="115" t="s">
        <v>147</v>
      </c>
      <c r="F1673" s="809" t="s">
        <v>71</v>
      </c>
      <c r="G1673" s="809"/>
      <c r="H1673" s="805"/>
      <c r="I1673" s="805"/>
      <c r="J1673" s="805"/>
      <c r="K1673" s="805"/>
      <c r="L1673" s="805"/>
    </row>
    <row r="1674" spans="1:12" s="101" customFormat="1" ht="26.25" customHeight="1">
      <c r="A1674" s="808"/>
      <c r="B1674" s="803" t="s">
        <v>1322</v>
      </c>
      <c r="C1674" s="810" t="s">
        <v>1323</v>
      </c>
      <c r="D1674" s="807">
        <v>43880</v>
      </c>
      <c r="E1674" s="803" t="s">
        <v>471</v>
      </c>
      <c r="F1674" s="803" t="s">
        <v>472</v>
      </c>
      <c r="G1674" s="803"/>
      <c r="H1674" s="806" t="s">
        <v>152</v>
      </c>
      <c r="I1674" s="806"/>
      <c r="J1674" s="117" t="s">
        <v>153</v>
      </c>
      <c r="K1674" s="117" t="s">
        <v>3</v>
      </c>
      <c r="L1674" s="119">
        <v>291.54000000000002</v>
      </c>
    </row>
    <row r="1675" spans="1:12" s="101" customFormat="1" ht="407.25" customHeight="1">
      <c r="A1675" s="808"/>
      <c r="B1675" s="803"/>
      <c r="C1675" s="810"/>
      <c r="D1675" s="807"/>
      <c r="E1675" s="803"/>
      <c r="F1675" s="803"/>
      <c r="G1675" s="803"/>
      <c r="H1675" s="806" t="s">
        <v>154</v>
      </c>
      <c r="I1675" s="806"/>
      <c r="J1675" s="117" t="s">
        <v>153</v>
      </c>
      <c r="K1675" s="117" t="s">
        <v>3</v>
      </c>
      <c r="L1675" s="119">
        <v>388.6</v>
      </c>
    </row>
    <row r="1676" spans="1:12" s="101" customFormat="1" ht="24" customHeight="1">
      <c r="A1676" s="808"/>
      <c r="B1676" s="110" t="s">
        <v>77</v>
      </c>
      <c r="C1676" s="115" t="s">
        <v>79</v>
      </c>
      <c r="D1676" s="115" t="s">
        <v>155</v>
      </c>
      <c r="E1676" s="115" t="s">
        <v>156</v>
      </c>
      <c r="F1676" s="805"/>
      <c r="G1676" s="805"/>
      <c r="H1676" s="806" t="s">
        <v>157</v>
      </c>
      <c r="I1676" s="806"/>
      <c r="J1676" s="803" t="s">
        <v>153</v>
      </c>
      <c r="K1676" s="803" t="s">
        <v>3</v>
      </c>
      <c r="L1676" s="804">
        <v>115.2</v>
      </c>
    </row>
    <row r="1677" spans="1:12" s="101" customFormat="1" ht="24" customHeight="1">
      <c r="A1677" s="808"/>
      <c r="B1677" s="117" t="s">
        <v>193</v>
      </c>
      <c r="C1677" s="117" t="s">
        <v>472</v>
      </c>
      <c r="D1677" s="118">
        <v>43881</v>
      </c>
      <c r="E1677" s="117" t="s">
        <v>769</v>
      </c>
      <c r="F1677" s="805"/>
      <c r="G1677" s="805"/>
      <c r="H1677" s="806"/>
      <c r="I1677" s="806"/>
      <c r="J1677" s="803"/>
      <c r="K1677" s="803"/>
      <c r="L1677" s="804"/>
    </row>
    <row r="1678" spans="1:12" s="101" customFormat="1" ht="24" customHeight="1">
      <c r="A1678" s="808">
        <v>317</v>
      </c>
      <c r="B1678" s="110" t="s">
        <v>76</v>
      </c>
      <c r="C1678" s="115" t="s">
        <v>78</v>
      </c>
      <c r="D1678" s="115" t="s">
        <v>146</v>
      </c>
      <c r="E1678" s="115" t="s">
        <v>147</v>
      </c>
      <c r="F1678" s="809" t="s">
        <v>71</v>
      </c>
      <c r="G1678" s="809"/>
      <c r="H1678" s="805"/>
      <c r="I1678" s="805"/>
      <c r="J1678" s="805"/>
      <c r="K1678" s="805"/>
      <c r="L1678" s="805"/>
    </row>
    <row r="1679" spans="1:12" s="101" customFormat="1" ht="26.25" customHeight="1">
      <c r="A1679" s="808"/>
      <c r="B1679" s="803" t="s">
        <v>1324</v>
      </c>
      <c r="C1679" s="810" t="s">
        <v>1325</v>
      </c>
      <c r="D1679" s="807">
        <v>43782</v>
      </c>
      <c r="E1679" s="803" t="s">
        <v>1326</v>
      </c>
      <c r="F1679" s="803" t="s">
        <v>1327</v>
      </c>
      <c r="G1679" s="803"/>
      <c r="H1679" s="806" t="s">
        <v>152</v>
      </c>
      <c r="I1679" s="806"/>
      <c r="J1679" s="117" t="s">
        <v>153</v>
      </c>
      <c r="K1679" s="117" t="s">
        <v>153</v>
      </c>
      <c r="L1679" s="119">
        <v>0</v>
      </c>
    </row>
    <row r="1680" spans="1:12" s="101" customFormat="1" ht="144.75" customHeight="1">
      <c r="A1680" s="808"/>
      <c r="B1680" s="803"/>
      <c r="C1680" s="810"/>
      <c r="D1680" s="807"/>
      <c r="E1680" s="803"/>
      <c r="F1680" s="803"/>
      <c r="G1680" s="803"/>
      <c r="H1680" s="806" t="s">
        <v>154</v>
      </c>
      <c r="I1680" s="806"/>
      <c r="J1680" s="117" t="s">
        <v>153</v>
      </c>
      <c r="K1680" s="117" t="s">
        <v>153</v>
      </c>
      <c r="L1680" s="119">
        <v>0</v>
      </c>
    </row>
    <row r="1681" spans="1:12" s="101" customFormat="1" ht="24" customHeight="1">
      <c r="A1681" s="808"/>
      <c r="B1681" s="110" t="s">
        <v>77</v>
      </c>
      <c r="C1681" s="115" t="s">
        <v>79</v>
      </c>
      <c r="D1681" s="115" t="s">
        <v>155</v>
      </c>
      <c r="E1681" s="115" t="s">
        <v>156</v>
      </c>
      <c r="F1681" s="805"/>
      <c r="G1681" s="805"/>
      <c r="H1681" s="806" t="s">
        <v>157</v>
      </c>
      <c r="I1681" s="806"/>
      <c r="J1681" s="803" t="s">
        <v>153</v>
      </c>
      <c r="K1681" s="803" t="s">
        <v>3</v>
      </c>
      <c r="L1681" s="804">
        <v>599</v>
      </c>
    </row>
    <row r="1682" spans="1:12" s="101" customFormat="1" ht="24" customHeight="1">
      <c r="A1682" s="808"/>
      <c r="B1682" s="117" t="s">
        <v>240</v>
      </c>
      <c r="C1682" s="117" t="s">
        <v>1327</v>
      </c>
      <c r="D1682" s="118">
        <v>43784</v>
      </c>
      <c r="E1682" s="117" t="s">
        <v>676</v>
      </c>
      <c r="F1682" s="805"/>
      <c r="G1682" s="805"/>
      <c r="H1682" s="806"/>
      <c r="I1682" s="806"/>
      <c r="J1682" s="803"/>
      <c r="K1682" s="803"/>
      <c r="L1682" s="804"/>
    </row>
    <row r="1683" spans="1:12" s="101" customFormat="1" ht="24" customHeight="1">
      <c r="A1683" s="808">
        <v>318</v>
      </c>
      <c r="B1683" s="110" t="s">
        <v>76</v>
      </c>
      <c r="C1683" s="115" t="s">
        <v>78</v>
      </c>
      <c r="D1683" s="115" t="s">
        <v>146</v>
      </c>
      <c r="E1683" s="115" t="s">
        <v>147</v>
      </c>
      <c r="F1683" s="809" t="s">
        <v>71</v>
      </c>
      <c r="G1683" s="809"/>
      <c r="H1683" s="805"/>
      <c r="I1683" s="805"/>
      <c r="J1683" s="805"/>
      <c r="K1683" s="805"/>
      <c r="L1683" s="805"/>
    </row>
    <row r="1684" spans="1:12" s="101" customFormat="1" ht="26.25" customHeight="1">
      <c r="A1684" s="808"/>
      <c r="B1684" s="803" t="s">
        <v>1328</v>
      </c>
      <c r="C1684" s="810" t="s">
        <v>1329</v>
      </c>
      <c r="D1684" s="807">
        <v>43892</v>
      </c>
      <c r="E1684" s="803" t="s">
        <v>790</v>
      </c>
      <c r="F1684" s="803" t="s">
        <v>791</v>
      </c>
      <c r="G1684" s="803"/>
      <c r="H1684" s="806" t="s">
        <v>152</v>
      </c>
      <c r="I1684" s="806"/>
      <c r="J1684" s="117" t="s">
        <v>153</v>
      </c>
      <c r="K1684" s="117" t="s">
        <v>3</v>
      </c>
      <c r="L1684" s="119">
        <v>377.76</v>
      </c>
    </row>
    <row r="1685" spans="1:12" s="101" customFormat="1" ht="408.95" customHeight="1">
      <c r="A1685" s="808"/>
      <c r="B1685" s="803"/>
      <c r="C1685" s="810"/>
      <c r="D1685" s="807"/>
      <c r="E1685" s="803"/>
      <c r="F1685" s="803"/>
      <c r="G1685" s="803"/>
      <c r="H1685" s="806" t="s">
        <v>154</v>
      </c>
      <c r="I1685" s="806"/>
      <c r="J1685" s="803" t="s">
        <v>153</v>
      </c>
      <c r="K1685" s="803" t="s">
        <v>3</v>
      </c>
      <c r="L1685" s="804">
        <v>620.88</v>
      </c>
    </row>
    <row r="1686" spans="1:12" s="101" customFormat="1" ht="8.85" customHeight="1">
      <c r="A1686" s="808"/>
      <c r="B1686" s="803"/>
      <c r="C1686" s="810"/>
      <c r="D1686" s="807"/>
      <c r="E1686" s="803"/>
      <c r="F1686" s="803"/>
      <c r="G1686" s="803"/>
      <c r="H1686" s="806"/>
      <c r="I1686" s="806"/>
      <c r="J1686" s="803"/>
      <c r="K1686" s="803"/>
      <c r="L1686" s="804"/>
    </row>
    <row r="1687" spans="1:12" s="101" customFormat="1" ht="24" customHeight="1">
      <c r="A1687" s="808"/>
      <c r="B1687" s="110" t="s">
        <v>77</v>
      </c>
      <c r="C1687" s="115" t="s">
        <v>79</v>
      </c>
      <c r="D1687" s="115" t="s">
        <v>155</v>
      </c>
      <c r="E1687" s="115" t="s">
        <v>156</v>
      </c>
      <c r="F1687" s="805"/>
      <c r="G1687" s="805"/>
      <c r="H1687" s="806" t="s">
        <v>157</v>
      </c>
      <c r="I1687" s="806"/>
      <c r="J1687" s="803" t="s">
        <v>153</v>
      </c>
      <c r="K1687" s="803" t="s">
        <v>3</v>
      </c>
      <c r="L1687" s="804">
        <v>9.76</v>
      </c>
    </row>
    <row r="1688" spans="1:12" s="101" customFormat="1" ht="24" customHeight="1">
      <c r="A1688" s="808"/>
      <c r="B1688" s="117" t="s">
        <v>240</v>
      </c>
      <c r="C1688" s="117" t="s">
        <v>791</v>
      </c>
      <c r="D1688" s="118">
        <v>43894</v>
      </c>
      <c r="E1688" s="117" t="s">
        <v>1330</v>
      </c>
      <c r="F1688" s="805"/>
      <c r="G1688" s="805"/>
      <c r="H1688" s="806"/>
      <c r="I1688" s="806"/>
      <c r="J1688" s="803"/>
      <c r="K1688" s="803"/>
      <c r="L1688" s="804"/>
    </row>
    <row r="1689" spans="1:12" s="101" customFormat="1" ht="24" customHeight="1">
      <c r="A1689" s="808">
        <v>319</v>
      </c>
      <c r="B1689" s="110" t="s">
        <v>76</v>
      </c>
      <c r="C1689" s="115" t="s">
        <v>78</v>
      </c>
      <c r="D1689" s="115" t="s">
        <v>146</v>
      </c>
      <c r="E1689" s="115" t="s">
        <v>147</v>
      </c>
      <c r="F1689" s="809" t="s">
        <v>71</v>
      </c>
      <c r="G1689" s="809"/>
      <c r="H1689" s="805"/>
      <c r="I1689" s="805"/>
      <c r="J1689" s="805"/>
      <c r="K1689" s="805"/>
      <c r="L1689" s="805"/>
    </row>
    <row r="1690" spans="1:12" s="101" customFormat="1" ht="26.25" customHeight="1">
      <c r="A1690" s="808"/>
      <c r="B1690" s="803" t="s">
        <v>1331</v>
      </c>
      <c r="C1690" s="810" t="s">
        <v>1332</v>
      </c>
      <c r="D1690" s="807">
        <v>43781</v>
      </c>
      <c r="E1690" s="803" t="s">
        <v>1333</v>
      </c>
      <c r="F1690" s="803" t="s">
        <v>1334</v>
      </c>
      <c r="G1690" s="803"/>
      <c r="H1690" s="806" t="s">
        <v>152</v>
      </c>
      <c r="I1690" s="806"/>
      <c r="J1690" s="117" t="s">
        <v>153</v>
      </c>
      <c r="K1690" s="117" t="s">
        <v>3</v>
      </c>
      <c r="L1690" s="119">
        <v>252</v>
      </c>
    </row>
    <row r="1691" spans="1:12" s="101" customFormat="1" ht="186.75" customHeight="1">
      <c r="A1691" s="808"/>
      <c r="B1691" s="803"/>
      <c r="C1691" s="810"/>
      <c r="D1691" s="807"/>
      <c r="E1691" s="803"/>
      <c r="F1691" s="803"/>
      <c r="G1691" s="803"/>
      <c r="H1691" s="806" t="s">
        <v>154</v>
      </c>
      <c r="I1691" s="806"/>
      <c r="J1691" s="117" t="s">
        <v>153</v>
      </c>
      <c r="K1691" s="117" t="s">
        <v>153</v>
      </c>
      <c r="L1691" s="119">
        <v>0</v>
      </c>
    </row>
    <row r="1692" spans="1:12" s="101" customFormat="1" ht="24" customHeight="1">
      <c r="A1692" s="808"/>
      <c r="B1692" s="110" t="s">
        <v>77</v>
      </c>
      <c r="C1692" s="115" t="s">
        <v>79</v>
      </c>
      <c r="D1692" s="115" t="s">
        <v>155</v>
      </c>
      <c r="E1692" s="115" t="s">
        <v>156</v>
      </c>
      <c r="F1692" s="805"/>
      <c r="G1692" s="805"/>
      <c r="H1692" s="806" t="s">
        <v>157</v>
      </c>
      <c r="I1692" s="806"/>
      <c r="J1692" s="803" t="s">
        <v>153</v>
      </c>
      <c r="K1692" s="803" t="s">
        <v>153</v>
      </c>
      <c r="L1692" s="804">
        <v>0</v>
      </c>
    </row>
    <row r="1693" spans="1:12" s="101" customFormat="1" ht="34.5" customHeight="1">
      <c r="A1693" s="808"/>
      <c r="B1693" s="117" t="s">
        <v>303</v>
      </c>
      <c r="C1693" s="117" t="s">
        <v>1334</v>
      </c>
      <c r="D1693" s="118">
        <v>43783</v>
      </c>
      <c r="E1693" s="117" t="s">
        <v>407</v>
      </c>
      <c r="F1693" s="805"/>
      <c r="G1693" s="805"/>
      <c r="H1693" s="806"/>
      <c r="I1693" s="806"/>
      <c r="J1693" s="803"/>
      <c r="K1693" s="803"/>
      <c r="L1693" s="804"/>
    </row>
    <row r="1694" spans="1:12" s="101" customFormat="1" ht="24" customHeight="1">
      <c r="A1694" s="808">
        <v>320</v>
      </c>
      <c r="B1694" s="110" t="s">
        <v>76</v>
      </c>
      <c r="C1694" s="115" t="s">
        <v>78</v>
      </c>
      <c r="D1694" s="115" t="s">
        <v>146</v>
      </c>
      <c r="E1694" s="115" t="s">
        <v>147</v>
      </c>
      <c r="F1694" s="809" t="s">
        <v>71</v>
      </c>
      <c r="G1694" s="809"/>
      <c r="H1694" s="805"/>
      <c r="I1694" s="805"/>
      <c r="J1694" s="805"/>
      <c r="K1694" s="805"/>
      <c r="L1694" s="805"/>
    </row>
    <row r="1695" spans="1:12" s="101" customFormat="1" ht="26.25" customHeight="1">
      <c r="A1695" s="808"/>
      <c r="B1695" s="803" t="s">
        <v>1331</v>
      </c>
      <c r="C1695" s="810" t="s">
        <v>1335</v>
      </c>
      <c r="D1695" s="807">
        <v>43804</v>
      </c>
      <c r="E1695" s="803" t="s">
        <v>591</v>
      </c>
      <c r="F1695" s="803" t="s">
        <v>1336</v>
      </c>
      <c r="G1695" s="803"/>
      <c r="H1695" s="806" t="s">
        <v>152</v>
      </c>
      <c r="I1695" s="806"/>
      <c r="J1695" s="117" t="s">
        <v>153</v>
      </c>
      <c r="K1695" s="117" t="s">
        <v>3</v>
      </c>
      <c r="L1695" s="119">
        <v>819.99</v>
      </c>
    </row>
    <row r="1696" spans="1:12" s="101" customFormat="1" ht="375.75" customHeight="1">
      <c r="A1696" s="808"/>
      <c r="B1696" s="803"/>
      <c r="C1696" s="810"/>
      <c r="D1696" s="807"/>
      <c r="E1696" s="803"/>
      <c r="F1696" s="803"/>
      <c r="G1696" s="803"/>
      <c r="H1696" s="806" t="s">
        <v>154</v>
      </c>
      <c r="I1696" s="806"/>
      <c r="J1696" s="117" t="s">
        <v>153</v>
      </c>
      <c r="K1696" s="117" t="s">
        <v>3</v>
      </c>
      <c r="L1696" s="119">
        <v>3000</v>
      </c>
    </row>
    <row r="1697" spans="1:12" s="101" customFormat="1" ht="24" customHeight="1">
      <c r="A1697" s="808"/>
      <c r="B1697" s="110" t="s">
        <v>77</v>
      </c>
      <c r="C1697" s="115" t="s">
        <v>79</v>
      </c>
      <c r="D1697" s="115" t="s">
        <v>155</v>
      </c>
      <c r="E1697" s="115" t="s">
        <v>156</v>
      </c>
      <c r="F1697" s="805"/>
      <c r="G1697" s="805"/>
      <c r="H1697" s="806" t="s">
        <v>157</v>
      </c>
      <c r="I1697" s="806"/>
      <c r="J1697" s="803" t="s">
        <v>153</v>
      </c>
      <c r="K1697" s="803" t="s">
        <v>3</v>
      </c>
      <c r="L1697" s="804">
        <v>100</v>
      </c>
    </row>
    <row r="1698" spans="1:12" s="101" customFormat="1" ht="34.5" customHeight="1">
      <c r="A1698" s="808"/>
      <c r="B1698" s="117" t="s">
        <v>303</v>
      </c>
      <c r="C1698" s="117" t="s">
        <v>1336</v>
      </c>
      <c r="D1698" s="118">
        <v>43810</v>
      </c>
      <c r="E1698" s="117" t="s">
        <v>1337</v>
      </c>
      <c r="F1698" s="805"/>
      <c r="G1698" s="805"/>
      <c r="H1698" s="806"/>
      <c r="I1698" s="806"/>
      <c r="J1698" s="803"/>
      <c r="K1698" s="803"/>
      <c r="L1698" s="804"/>
    </row>
    <row r="1699" spans="1:12" s="101" customFormat="1" ht="24" customHeight="1">
      <c r="A1699" s="808">
        <v>321</v>
      </c>
      <c r="B1699" s="110" t="s">
        <v>76</v>
      </c>
      <c r="C1699" s="115" t="s">
        <v>78</v>
      </c>
      <c r="D1699" s="115" t="s">
        <v>146</v>
      </c>
      <c r="E1699" s="115" t="s">
        <v>147</v>
      </c>
      <c r="F1699" s="809" t="s">
        <v>71</v>
      </c>
      <c r="G1699" s="809"/>
      <c r="H1699" s="805"/>
      <c r="I1699" s="805"/>
      <c r="J1699" s="805"/>
      <c r="K1699" s="805"/>
      <c r="L1699" s="805"/>
    </row>
    <row r="1700" spans="1:12" s="101" customFormat="1" ht="26.25" customHeight="1">
      <c r="A1700" s="808"/>
      <c r="B1700" s="803" t="s">
        <v>1338</v>
      </c>
      <c r="C1700" s="810" t="s">
        <v>1339</v>
      </c>
      <c r="D1700" s="807">
        <v>43745</v>
      </c>
      <c r="E1700" s="803" t="s">
        <v>1003</v>
      </c>
      <c r="F1700" s="803" t="s">
        <v>1004</v>
      </c>
      <c r="G1700" s="803"/>
      <c r="H1700" s="806" t="s">
        <v>152</v>
      </c>
      <c r="I1700" s="806"/>
      <c r="J1700" s="117" t="s">
        <v>153</v>
      </c>
      <c r="K1700" s="117" t="s">
        <v>3</v>
      </c>
      <c r="L1700" s="119">
        <v>1242</v>
      </c>
    </row>
    <row r="1701" spans="1:12" s="101" customFormat="1" ht="408.95" customHeight="1">
      <c r="A1701" s="808"/>
      <c r="B1701" s="803"/>
      <c r="C1701" s="810"/>
      <c r="D1701" s="807"/>
      <c r="E1701" s="803"/>
      <c r="F1701" s="803"/>
      <c r="G1701" s="803"/>
      <c r="H1701" s="806" t="s">
        <v>154</v>
      </c>
      <c r="I1701" s="806"/>
      <c r="J1701" s="803" t="s">
        <v>153</v>
      </c>
      <c r="K1701" s="803" t="s">
        <v>3</v>
      </c>
      <c r="L1701" s="804">
        <v>2446</v>
      </c>
    </row>
    <row r="1702" spans="1:12" s="101" customFormat="1" ht="40.35" customHeight="1">
      <c r="A1702" s="808"/>
      <c r="B1702" s="803"/>
      <c r="C1702" s="810"/>
      <c r="D1702" s="807"/>
      <c r="E1702" s="803"/>
      <c r="F1702" s="803"/>
      <c r="G1702" s="803"/>
      <c r="H1702" s="806"/>
      <c r="I1702" s="806"/>
      <c r="J1702" s="803"/>
      <c r="K1702" s="803"/>
      <c r="L1702" s="804"/>
    </row>
    <row r="1703" spans="1:12" s="101" customFormat="1" ht="24" customHeight="1">
      <c r="A1703" s="808"/>
      <c r="B1703" s="110" t="s">
        <v>77</v>
      </c>
      <c r="C1703" s="115" t="s">
        <v>79</v>
      </c>
      <c r="D1703" s="115" t="s">
        <v>155</v>
      </c>
      <c r="E1703" s="115" t="s">
        <v>156</v>
      </c>
      <c r="F1703" s="805"/>
      <c r="G1703" s="805"/>
      <c r="H1703" s="806" t="s">
        <v>157</v>
      </c>
      <c r="I1703" s="806"/>
      <c r="J1703" s="803" t="s">
        <v>153</v>
      </c>
      <c r="K1703" s="803" t="s">
        <v>3</v>
      </c>
      <c r="L1703" s="804">
        <v>282.12</v>
      </c>
    </row>
    <row r="1704" spans="1:12" s="101" customFormat="1" ht="34.5" customHeight="1">
      <c r="A1704" s="808"/>
      <c r="B1704" s="117" t="s">
        <v>187</v>
      </c>
      <c r="C1704" s="117" t="s">
        <v>1004</v>
      </c>
      <c r="D1704" s="118">
        <v>43752</v>
      </c>
      <c r="E1704" s="117" t="s">
        <v>1340</v>
      </c>
      <c r="F1704" s="805"/>
      <c r="G1704" s="805"/>
      <c r="H1704" s="806"/>
      <c r="I1704" s="806"/>
      <c r="J1704" s="803"/>
      <c r="K1704" s="803"/>
      <c r="L1704" s="804"/>
    </row>
    <row r="1705" spans="1:12" s="101" customFormat="1" ht="24" customHeight="1">
      <c r="A1705" s="808">
        <v>322</v>
      </c>
      <c r="B1705" s="110" t="s">
        <v>76</v>
      </c>
      <c r="C1705" s="115" t="s">
        <v>78</v>
      </c>
      <c r="D1705" s="115" t="s">
        <v>146</v>
      </c>
      <c r="E1705" s="115" t="s">
        <v>147</v>
      </c>
      <c r="F1705" s="809" t="s">
        <v>71</v>
      </c>
      <c r="G1705" s="809"/>
      <c r="H1705" s="805"/>
      <c r="I1705" s="805"/>
      <c r="J1705" s="805"/>
      <c r="K1705" s="805"/>
      <c r="L1705" s="805"/>
    </row>
    <row r="1706" spans="1:12" s="101" customFormat="1" ht="26.25" customHeight="1">
      <c r="A1706" s="808"/>
      <c r="B1706" s="803" t="s">
        <v>1338</v>
      </c>
      <c r="C1706" s="810" t="s">
        <v>1341</v>
      </c>
      <c r="D1706" s="807">
        <v>43790</v>
      </c>
      <c r="E1706" s="803" t="s">
        <v>1072</v>
      </c>
      <c r="F1706" s="803" t="s">
        <v>1342</v>
      </c>
      <c r="G1706" s="803"/>
      <c r="H1706" s="806" t="s">
        <v>152</v>
      </c>
      <c r="I1706" s="806"/>
      <c r="J1706" s="117" t="s">
        <v>153</v>
      </c>
      <c r="K1706" s="117" t="s">
        <v>3</v>
      </c>
      <c r="L1706" s="119">
        <v>378</v>
      </c>
    </row>
    <row r="1707" spans="1:12" s="101" customFormat="1" ht="396.75" customHeight="1">
      <c r="A1707" s="808"/>
      <c r="B1707" s="803"/>
      <c r="C1707" s="810"/>
      <c r="D1707" s="807"/>
      <c r="E1707" s="803"/>
      <c r="F1707" s="803"/>
      <c r="G1707" s="803"/>
      <c r="H1707" s="806" t="s">
        <v>154</v>
      </c>
      <c r="I1707" s="806"/>
      <c r="J1707" s="117" t="s">
        <v>153</v>
      </c>
      <c r="K1707" s="117" t="s">
        <v>3</v>
      </c>
      <c r="L1707" s="119">
        <v>447.6</v>
      </c>
    </row>
    <row r="1708" spans="1:12" s="101" customFormat="1" ht="24" customHeight="1">
      <c r="A1708" s="808"/>
      <c r="B1708" s="110" t="s">
        <v>77</v>
      </c>
      <c r="C1708" s="115" t="s">
        <v>79</v>
      </c>
      <c r="D1708" s="115" t="s">
        <v>155</v>
      </c>
      <c r="E1708" s="115" t="s">
        <v>156</v>
      </c>
      <c r="F1708" s="805"/>
      <c r="G1708" s="805"/>
      <c r="H1708" s="806" t="s">
        <v>157</v>
      </c>
      <c r="I1708" s="806"/>
      <c r="J1708" s="803" t="s">
        <v>153</v>
      </c>
      <c r="K1708" s="803" t="s">
        <v>153</v>
      </c>
      <c r="L1708" s="804">
        <v>0</v>
      </c>
    </row>
    <row r="1709" spans="1:12" s="101" customFormat="1" ht="34.5" customHeight="1">
      <c r="A1709" s="808"/>
      <c r="B1709" s="117" t="s">
        <v>187</v>
      </c>
      <c r="C1709" s="117" t="s">
        <v>1342</v>
      </c>
      <c r="D1709" s="118">
        <v>43792</v>
      </c>
      <c r="E1709" s="117" t="s">
        <v>1343</v>
      </c>
      <c r="F1709" s="805"/>
      <c r="G1709" s="805"/>
      <c r="H1709" s="806"/>
      <c r="I1709" s="806"/>
      <c r="J1709" s="803"/>
      <c r="K1709" s="803"/>
      <c r="L1709" s="804"/>
    </row>
    <row r="1710" spans="1:12" s="101" customFormat="1" ht="24" customHeight="1">
      <c r="A1710" s="808">
        <v>323</v>
      </c>
      <c r="B1710" s="110" t="s">
        <v>76</v>
      </c>
      <c r="C1710" s="115" t="s">
        <v>78</v>
      </c>
      <c r="D1710" s="115" t="s">
        <v>146</v>
      </c>
      <c r="E1710" s="115" t="s">
        <v>147</v>
      </c>
      <c r="F1710" s="809" t="s">
        <v>71</v>
      </c>
      <c r="G1710" s="809"/>
      <c r="H1710" s="805"/>
      <c r="I1710" s="805"/>
      <c r="J1710" s="805"/>
      <c r="K1710" s="805"/>
      <c r="L1710" s="805"/>
    </row>
    <row r="1711" spans="1:12" s="101" customFormat="1" ht="26.25" customHeight="1">
      <c r="A1711" s="808"/>
      <c r="B1711" s="803" t="s">
        <v>1344</v>
      </c>
      <c r="C1711" s="810" t="s">
        <v>1345</v>
      </c>
      <c r="D1711" s="807">
        <v>43786</v>
      </c>
      <c r="E1711" s="803" t="s">
        <v>1003</v>
      </c>
      <c r="F1711" s="803" t="s">
        <v>1048</v>
      </c>
      <c r="G1711" s="803"/>
      <c r="H1711" s="806" t="s">
        <v>152</v>
      </c>
      <c r="I1711" s="806"/>
      <c r="J1711" s="117" t="s">
        <v>153</v>
      </c>
      <c r="K1711" s="117" t="s">
        <v>3</v>
      </c>
      <c r="L1711" s="119">
        <v>1063.3499999999999</v>
      </c>
    </row>
    <row r="1712" spans="1:12" s="101" customFormat="1" ht="197.25" customHeight="1">
      <c r="A1712" s="808"/>
      <c r="B1712" s="803"/>
      <c r="C1712" s="810"/>
      <c r="D1712" s="807"/>
      <c r="E1712" s="803"/>
      <c r="F1712" s="803"/>
      <c r="G1712" s="803"/>
      <c r="H1712" s="806" t="s">
        <v>154</v>
      </c>
      <c r="I1712" s="806"/>
      <c r="J1712" s="117" t="s">
        <v>153</v>
      </c>
      <c r="K1712" s="117" t="s">
        <v>3</v>
      </c>
      <c r="L1712" s="119">
        <v>934.38</v>
      </c>
    </row>
    <row r="1713" spans="1:12" s="101" customFormat="1" ht="24" customHeight="1">
      <c r="A1713" s="808"/>
      <c r="B1713" s="110" t="s">
        <v>77</v>
      </c>
      <c r="C1713" s="115" t="s">
        <v>79</v>
      </c>
      <c r="D1713" s="115" t="s">
        <v>155</v>
      </c>
      <c r="E1713" s="115" t="s">
        <v>156</v>
      </c>
      <c r="F1713" s="805"/>
      <c r="G1713" s="805"/>
      <c r="H1713" s="806" t="s">
        <v>157</v>
      </c>
      <c r="I1713" s="806"/>
      <c r="J1713" s="803" t="s">
        <v>153</v>
      </c>
      <c r="K1713" s="803" t="s">
        <v>3</v>
      </c>
      <c r="L1713" s="804">
        <v>200</v>
      </c>
    </row>
    <row r="1714" spans="1:12" s="101" customFormat="1" ht="24" customHeight="1">
      <c r="A1714" s="808"/>
      <c r="B1714" s="117" t="s">
        <v>153</v>
      </c>
      <c r="C1714" s="117" t="s">
        <v>1048</v>
      </c>
      <c r="D1714" s="118">
        <v>43792</v>
      </c>
      <c r="E1714" s="117" t="s">
        <v>1049</v>
      </c>
      <c r="F1714" s="805"/>
      <c r="G1714" s="805"/>
      <c r="H1714" s="806"/>
      <c r="I1714" s="806"/>
      <c r="J1714" s="803"/>
      <c r="K1714" s="803"/>
      <c r="L1714" s="804"/>
    </row>
    <row r="1715" spans="1:12" s="101" customFormat="1" ht="24" customHeight="1">
      <c r="A1715" s="808">
        <v>324</v>
      </c>
      <c r="B1715" s="110" t="s">
        <v>76</v>
      </c>
      <c r="C1715" s="115" t="s">
        <v>78</v>
      </c>
      <c r="D1715" s="115" t="s">
        <v>146</v>
      </c>
      <c r="E1715" s="115" t="s">
        <v>147</v>
      </c>
      <c r="F1715" s="809" t="s">
        <v>71</v>
      </c>
      <c r="G1715" s="809"/>
      <c r="H1715" s="805"/>
      <c r="I1715" s="805"/>
      <c r="J1715" s="805"/>
      <c r="K1715" s="805"/>
      <c r="L1715" s="805"/>
    </row>
    <row r="1716" spans="1:12" s="101" customFormat="1" ht="26.25" customHeight="1">
      <c r="A1716" s="808"/>
      <c r="B1716" s="803" t="s">
        <v>1346</v>
      </c>
      <c r="C1716" s="810" t="s">
        <v>1347</v>
      </c>
      <c r="D1716" s="807">
        <v>43800</v>
      </c>
      <c r="E1716" s="803" t="s">
        <v>1348</v>
      </c>
      <c r="F1716" s="803" t="s">
        <v>1349</v>
      </c>
      <c r="G1716" s="803"/>
      <c r="H1716" s="806" t="s">
        <v>152</v>
      </c>
      <c r="I1716" s="806"/>
      <c r="J1716" s="117" t="s">
        <v>153</v>
      </c>
      <c r="K1716" s="117" t="s">
        <v>3</v>
      </c>
      <c r="L1716" s="119">
        <v>556.28</v>
      </c>
    </row>
    <row r="1717" spans="1:12" s="101" customFormat="1" ht="186.75" customHeight="1">
      <c r="A1717" s="808"/>
      <c r="B1717" s="803"/>
      <c r="C1717" s="810"/>
      <c r="D1717" s="807"/>
      <c r="E1717" s="803"/>
      <c r="F1717" s="803"/>
      <c r="G1717" s="803"/>
      <c r="H1717" s="806" t="s">
        <v>154</v>
      </c>
      <c r="I1717" s="806"/>
      <c r="J1717" s="117" t="s">
        <v>153</v>
      </c>
      <c r="K1717" s="117" t="s">
        <v>3</v>
      </c>
      <c r="L1717" s="119">
        <v>911.44</v>
      </c>
    </row>
    <row r="1718" spans="1:12" s="101" customFormat="1" ht="24" customHeight="1">
      <c r="A1718" s="808"/>
      <c r="B1718" s="110" t="s">
        <v>77</v>
      </c>
      <c r="C1718" s="115" t="s">
        <v>79</v>
      </c>
      <c r="D1718" s="115" t="s">
        <v>155</v>
      </c>
      <c r="E1718" s="115" t="s">
        <v>156</v>
      </c>
      <c r="F1718" s="805"/>
      <c r="G1718" s="805"/>
      <c r="H1718" s="806" t="s">
        <v>157</v>
      </c>
      <c r="I1718" s="806"/>
      <c r="J1718" s="803" t="s">
        <v>153</v>
      </c>
      <c r="K1718" s="803" t="s">
        <v>3</v>
      </c>
      <c r="L1718" s="804">
        <v>88</v>
      </c>
    </row>
    <row r="1719" spans="1:12" s="101" customFormat="1" ht="34.5" customHeight="1">
      <c r="A1719" s="808"/>
      <c r="B1719" s="117" t="s">
        <v>1350</v>
      </c>
      <c r="C1719" s="117" t="s">
        <v>1349</v>
      </c>
      <c r="D1719" s="118">
        <v>43803</v>
      </c>
      <c r="E1719" s="117" t="s">
        <v>1351</v>
      </c>
      <c r="F1719" s="805"/>
      <c r="G1719" s="805"/>
      <c r="H1719" s="806"/>
      <c r="I1719" s="806"/>
      <c r="J1719" s="803"/>
      <c r="K1719" s="803"/>
      <c r="L1719" s="804"/>
    </row>
    <row r="1720" spans="1:12" s="101" customFormat="1" ht="24" customHeight="1">
      <c r="A1720" s="808">
        <v>325</v>
      </c>
      <c r="B1720" s="110" t="s">
        <v>76</v>
      </c>
      <c r="C1720" s="115" t="s">
        <v>78</v>
      </c>
      <c r="D1720" s="115" t="s">
        <v>146</v>
      </c>
      <c r="E1720" s="115" t="s">
        <v>147</v>
      </c>
      <c r="F1720" s="809" t="s">
        <v>71</v>
      </c>
      <c r="G1720" s="809"/>
      <c r="H1720" s="805"/>
      <c r="I1720" s="805"/>
      <c r="J1720" s="805"/>
      <c r="K1720" s="805"/>
      <c r="L1720" s="805"/>
    </row>
    <row r="1721" spans="1:12" s="101" customFormat="1" ht="26.25" customHeight="1">
      <c r="A1721" s="808"/>
      <c r="B1721" s="803" t="s">
        <v>1352</v>
      </c>
      <c r="C1721" s="810" t="s">
        <v>1353</v>
      </c>
      <c r="D1721" s="807">
        <v>43882</v>
      </c>
      <c r="E1721" s="803" t="s">
        <v>1354</v>
      </c>
      <c r="F1721" s="803" t="s">
        <v>1355</v>
      </c>
      <c r="G1721" s="803"/>
      <c r="H1721" s="806" t="s">
        <v>152</v>
      </c>
      <c r="I1721" s="806"/>
      <c r="J1721" s="117" t="s">
        <v>153</v>
      </c>
      <c r="K1721" s="117" t="s">
        <v>3</v>
      </c>
      <c r="L1721" s="119">
        <v>428</v>
      </c>
    </row>
    <row r="1722" spans="1:12" s="101" customFormat="1" ht="333.75" customHeight="1">
      <c r="A1722" s="808"/>
      <c r="B1722" s="803"/>
      <c r="C1722" s="810"/>
      <c r="D1722" s="807"/>
      <c r="E1722" s="803"/>
      <c r="F1722" s="803"/>
      <c r="G1722" s="803"/>
      <c r="H1722" s="806" t="s">
        <v>154</v>
      </c>
      <c r="I1722" s="806"/>
      <c r="J1722" s="117" t="s">
        <v>153</v>
      </c>
      <c r="K1722" s="117" t="s">
        <v>153</v>
      </c>
      <c r="L1722" s="119">
        <v>0</v>
      </c>
    </row>
    <row r="1723" spans="1:12" s="101" customFormat="1" ht="24" customHeight="1">
      <c r="A1723" s="808"/>
      <c r="B1723" s="110" t="s">
        <v>77</v>
      </c>
      <c r="C1723" s="115" t="s">
        <v>79</v>
      </c>
      <c r="D1723" s="115" t="s">
        <v>155</v>
      </c>
      <c r="E1723" s="115" t="s">
        <v>156</v>
      </c>
      <c r="F1723" s="805"/>
      <c r="G1723" s="805"/>
      <c r="H1723" s="806" t="s">
        <v>157</v>
      </c>
      <c r="I1723" s="806"/>
      <c r="J1723" s="803" t="s">
        <v>153</v>
      </c>
      <c r="K1723" s="803" t="s">
        <v>3</v>
      </c>
      <c r="L1723" s="804">
        <v>600</v>
      </c>
    </row>
    <row r="1724" spans="1:12" s="101" customFormat="1" ht="34.5" customHeight="1">
      <c r="A1724" s="808"/>
      <c r="B1724" s="117" t="s">
        <v>874</v>
      </c>
      <c r="C1724" s="117" t="s">
        <v>1355</v>
      </c>
      <c r="D1724" s="118">
        <v>43884</v>
      </c>
      <c r="E1724" s="117" t="s">
        <v>1356</v>
      </c>
      <c r="F1724" s="805"/>
      <c r="G1724" s="805"/>
      <c r="H1724" s="806"/>
      <c r="I1724" s="806"/>
      <c r="J1724" s="803"/>
      <c r="K1724" s="803"/>
      <c r="L1724" s="804"/>
    </row>
    <row r="1725" spans="1:12" s="101" customFormat="1" ht="24" customHeight="1">
      <c r="A1725" s="808">
        <v>326</v>
      </c>
      <c r="B1725" s="110" t="s">
        <v>76</v>
      </c>
      <c r="C1725" s="115" t="s">
        <v>78</v>
      </c>
      <c r="D1725" s="115" t="s">
        <v>146</v>
      </c>
      <c r="E1725" s="115" t="s">
        <v>147</v>
      </c>
      <c r="F1725" s="809" t="s">
        <v>71</v>
      </c>
      <c r="G1725" s="809"/>
      <c r="H1725" s="805"/>
      <c r="I1725" s="805"/>
      <c r="J1725" s="805"/>
      <c r="K1725" s="805"/>
      <c r="L1725" s="805"/>
    </row>
    <row r="1726" spans="1:12" s="101" customFormat="1" ht="26.25" customHeight="1">
      <c r="A1726" s="808"/>
      <c r="B1726" s="803" t="s">
        <v>1357</v>
      </c>
      <c r="C1726" s="810" t="s">
        <v>1358</v>
      </c>
      <c r="D1726" s="807">
        <v>43739</v>
      </c>
      <c r="E1726" s="803" t="s">
        <v>1359</v>
      </c>
      <c r="F1726" s="803" t="s">
        <v>1360</v>
      </c>
      <c r="G1726" s="803"/>
      <c r="H1726" s="806" t="s">
        <v>152</v>
      </c>
      <c r="I1726" s="806"/>
      <c r="J1726" s="117" t="s">
        <v>153</v>
      </c>
      <c r="K1726" s="117" t="s">
        <v>3</v>
      </c>
      <c r="L1726" s="119">
        <v>357</v>
      </c>
    </row>
    <row r="1727" spans="1:12" s="101" customFormat="1" ht="408.95" customHeight="1">
      <c r="A1727" s="808"/>
      <c r="B1727" s="803"/>
      <c r="C1727" s="810"/>
      <c r="D1727" s="807"/>
      <c r="E1727" s="803"/>
      <c r="F1727" s="803"/>
      <c r="G1727" s="803"/>
      <c r="H1727" s="806" t="s">
        <v>154</v>
      </c>
      <c r="I1727" s="806"/>
      <c r="J1727" s="803" t="s">
        <v>153</v>
      </c>
      <c r="K1727" s="803" t="s">
        <v>153</v>
      </c>
      <c r="L1727" s="804">
        <v>0</v>
      </c>
    </row>
    <row r="1728" spans="1:12" s="101" customFormat="1" ht="134.85" customHeight="1">
      <c r="A1728" s="808"/>
      <c r="B1728" s="803"/>
      <c r="C1728" s="810"/>
      <c r="D1728" s="807"/>
      <c r="E1728" s="803"/>
      <c r="F1728" s="803"/>
      <c r="G1728" s="803"/>
      <c r="H1728" s="806"/>
      <c r="I1728" s="806"/>
      <c r="J1728" s="803"/>
      <c r="K1728" s="803"/>
      <c r="L1728" s="804"/>
    </row>
    <row r="1729" spans="1:12" s="101" customFormat="1" ht="24" customHeight="1">
      <c r="A1729" s="808"/>
      <c r="B1729" s="110" t="s">
        <v>77</v>
      </c>
      <c r="C1729" s="115" t="s">
        <v>79</v>
      </c>
      <c r="D1729" s="115" t="s">
        <v>155</v>
      </c>
      <c r="E1729" s="115" t="s">
        <v>156</v>
      </c>
      <c r="F1729" s="805"/>
      <c r="G1729" s="805"/>
      <c r="H1729" s="806" t="s">
        <v>157</v>
      </c>
      <c r="I1729" s="806"/>
      <c r="J1729" s="803" t="s">
        <v>153</v>
      </c>
      <c r="K1729" s="803" t="s">
        <v>153</v>
      </c>
      <c r="L1729" s="804">
        <v>0</v>
      </c>
    </row>
    <row r="1730" spans="1:12" s="101" customFormat="1" ht="34.5" customHeight="1">
      <c r="A1730" s="808"/>
      <c r="B1730" s="117" t="s">
        <v>1361</v>
      </c>
      <c r="C1730" s="117" t="s">
        <v>1360</v>
      </c>
      <c r="D1730" s="118">
        <v>43742</v>
      </c>
      <c r="E1730" s="117" t="s">
        <v>1362</v>
      </c>
      <c r="F1730" s="805"/>
      <c r="G1730" s="805"/>
      <c r="H1730" s="806"/>
      <c r="I1730" s="806"/>
      <c r="J1730" s="803"/>
      <c r="K1730" s="803"/>
      <c r="L1730" s="804"/>
    </row>
    <row r="1731" spans="1:12" s="101" customFormat="1" ht="24" customHeight="1">
      <c r="A1731" s="808">
        <v>327</v>
      </c>
      <c r="B1731" s="110" t="s">
        <v>76</v>
      </c>
      <c r="C1731" s="115" t="s">
        <v>78</v>
      </c>
      <c r="D1731" s="115" t="s">
        <v>146</v>
      </c>
      <c r="E1731" s="115" t="s">
        <v>147</v>
      </c>
      <c r="F1731" s="809" t="s">
        <v>71</v>
      </c>
      <c r="G1731" s="809"/>
      <c r="H1731" s="805"/>
      <c r="I1731" s="805"/>
      <c r="J1731" s="805"/>
      <c r="K1731" s="805"/>
      <c r="L1731" s="805"/>
    </row>
    <row r="1732" spans="1:12" s="101" customFormat="1" ht="26.25" customHeight="1">
      <c r="A1732" s="808"/>
      <c r="B1732" s="803" t="s">
        <v>1363</v>
      </c>
      <c r="C1732" s="803" t="s">
        <v>1364</v>
      </c>
      <c r="D1732" s="807">
        <v>43785</v>
      </c>
      <c r="E1732" s="803" t="s">
        <v>936</v>
      </c>
      <c r="F1732" s="803" t="s">
        <v>1365</v>
      </c>
      <c r="G1732" s="803"/>
      <c r="H1732" s="806" t="s">
        <v>152</v>
      </c>
      <c r="I1732" s="806"/>
      <c r="J1732" s="117" t="s">
        <v>153</v>
      </c>
      <c r="K1732" s="117" t="s">
        <v>3</v>
      </c>
      <c r="L1732" s="119">
        <v>529.59</v>
      </c>
    </row>
    <row r="1733" spans="1:12" s="101" customFormat="1" ht="113.25" customHeight="1">
      <c r="A1733" s="808"/>
      <c r="B1733" s="803"/>
      <c r="C1733" s="803"/>
      <c r="D1733" s="807"/>
      <c r="E1733" s="803"/>
      <c r="F1733" s="803"/>
      <c r="G1733" s="803"/>
      <c r="H1733" s="806" t="s">
        <v>154</v>
      </c>
      <c r="I1733" s="806"/>
      <c r="J1733" s="117" t="s">
        <v>153</v>
      </c>
      <c r="K1733" s="117" t="s">
        <v>3</v>
      </c>
      <c r="L1733" s="119">
        <v>1841.7</v>
      </c>
    </row>
    <row r="1734" spans="1:12" s="101" customFormat="1" ht="24" customHeight="1">
      <c r="A1734" s="808"/>
      <c r="B1734" s="110" t="s">
        <v>77</v>
      </c>
      <c r="C1734" s="115" t="s">
        <v>79</v>
      </c>
      <c r="D1734" s="115" t="s">
        <v>155</v>
      </c>
      <c r="E1734" s="115" t="s">
        <v>156</v>
      </c>
      <c r="F1734" s="805"/>
      <c r="G1734" s="805"/>
      <c r="H1734" s="806" t="s">
        <v>157</v>
      </c>
      <c r="I1734" s="806"/>
      <c r="J1734" s="803" t="s">
        <v>153</v>
      </c>
      <c r="K1734" s="803" t="s">
        <v>153</v>
      </c>
      <c r="L1734" s="804">
        <v>0</v>
      </c>
    </row>
    <row r="1735" spans="1:12" s="101" customFormat="1" ht="24" customHeight="1">
      <c r="A1735" s="808"/>
      <c r="B1735" s="117" t="s">
        <v>230</v>
      </c>
      <c r="C1735" s="117" t="s">
        <v>1365</v>
      </c>
      <c r="D1735" s="118">
        <v>43789</v>
      </c>
      <c r="E1735" s="117" t="s">
        <v>1210</v>
      </c>
      <c r="F1735" s="805"/>
      <c r="G1735" s="805"/>
      <c r="H1735" s="806"/>
      <c r="I1735" s="806"/>
      <c r="J1735" s="803"/>
      <c r="K1735" s="803"/>
      <c r="L1735" s="804"/>
    </row>
    <row r="1736" spans="1:12" s="101" customFormat="1" ht="24" customHeight="1">
      <c r="A1736" s="808">
        <v>328</v>
      </c>
      <c r="B1736" s="110" t="s">
        <v>76</v>
      </c>
      <c r="C1736" s="115" t="s">
        <v>78</v>
      </c>
      <c r="D1736" s="115" t="s">
        <v>146</v>
      </c>
      <c r="E1736" s="115" t="s">
        <v>147</v>
      </c>
      <c r="F1736" s="809" t="s">
        <v>71</v>
      </c>
      <c r="G1736" s="809"/>
      <c r="H1736" s="805"/>
      <c r="I1736" s="805"/>
      <c r="J1736" s="805"/>
      <c r="K1736" s="805"/>
      <c r="L1736" s="805"/>
    </row>
    <row r="1737" spans="1:12" s="101" customFormat="1" ht="26.25" customHeight="1">
      <c r="A1737" s="808"/>
      <c r="B1737" s="803" t="s">
        <v>1366</v>
      </c>
      <c r="C1737" s="810" t="s">
        <v>1367</v>
      </c>
      <c r="D1737" s="807">
        <v>43779</v>
      </c>
      <c r="E1737" s="803" t="s">
        <v>1368</v>
      </c>
      <c r="F1737" s="803" t="s">
        <v>1369</v>
      </c>
      <c r="G1737" s="803"/>
      <c r="H1737" s="806" t="s">
        <v>152</v>
      </c>
      <c r="I1737" s="806"/>
      <c r="J1737" s="117" t="s">
        <v>153</v>
      </c>
      <c r="K1737" s="117" t="s">
        <v>3</v>
      </c>
      <c r="L1737" s="119">
        <v>1362</v>
      </c>
    </row>
    <row r="1738" spans="1:12" s="101" customFormat="1" ht="186.75" customHeight="1">
      <c r="A1738" s="808"/>
      <c r="B1738" s="803"/>
      <c r="C1738" s="810"/>
      <c r="D1738" s="807"/>
      <c r="E1738" s="803"/>
      <c r="F1738" s="803"/>
      <c r="G1738" s="803"/>
      <c r="H1738" s="806" t="s">
        <v>154</v>
      </c>
      <c r="I1738" s="806"/>
      <c r="J1738" s="117" t="s">
        <v>153</v>
      </c>
      <c r="K1738" s="117" t="s">
        <v>3</v>
      </c>
      <c r="L1738" s="119">
        <v>1742.55</v>
      </c>
    </row>
    <row r="1739" spans="1:12" s="101" customFormat="1" ht="24" customHeight="1">
      <c r="A1739" s="808"/>
      <c r="B1739" s="110" t="s">
        <v>77</v>
      </c>
      <c r="C1739" s="115" t="s">
        <v>79</v>
      </c>
      <c r="D1739" s="115" t="s">
        <v>155</v>
      </c>
      <c r="E1739" s="115" t="s">
        <v>156</v>
      </c>
      <c r="F1739" s="805"/>
      <c r="G1739" s="805"/>
      <c r="H1739" s="806" t="s">
        <v>157</v>
      </c>
      <c r="I1739" s="806"/>
      <c r="J1739" s="803" t="s">
        <v>153</v>
      </c>
      <c r="K1739" s="803" t="s">
        <v>3</v>
      </c>
      <c r="L1739" s="804">
        <v>28.5</v>
      </c>
    </row>
    <row r="1740" spans="1:12" s="101" customFormat="1" ht="24" customHeight="1">
      <c r="A1740" s="808"/>
      <c r="B1740" s="117" t="s">
        <v>1370</v>
      </c>
      <c r="C1740" s="117" t="s">
        <v>1369</v>
      </c>
      <c r="D1740" s="118">
        <v>43787</v>
      </c>
      <c r="E1740" s="117" t="s">
        <v>1371</v>
      </c>
      <c r="F1740" s="805"/>
      <c r="G1740" s="805"/>
      <c r="H1740" s="806"/>
      <c r="I1740" s="806"/>
      <c r="J1740" s="803"/>
      <c r="K1740" s="803"/>
      <c r="L1740" s="804"/>
    </row>
    <row r="1741" spans="1:12" s="101" customFormat="1" ht="24" customHeight="1">
      <c r="A1741" s="808">
        <v>329</v>
      </c>
      <c r="B1741" s="110" t="s">
        <v>76</v>
      </c>
      <c r="C1741" s="115" t="s">
        <v>78</v>
      </c>
      <c r="D1741" s="115" t="s">
        <v>146</v>
      </c>
      <c r="E1741" s="115" t="s">
        <v>147</v>
      </c>
      <c r="F1741" s="809" t="s">
        <v>71</v>
      </c>
      <c r="G1741" s="809"/>
      <c r="H1741" s="805"/>
      <c r="I1741" s="805"/>
      <c r="J1741" s="805"/>
      <c r="K1741" s="805"/>
      <c r="L1741" s="805"/>
    </row>
    <row r="1742" spans="1:12" s="101" customFormat="1" ht="26.25" customHeight="1">
      <c r="A1742" s="808"/>
      <c r="B1742" s="803" t="s">
        <v>1372</v>
      </c>
      <c r="C1742" s="810" t="s">
        <v>1373</v>
      </c>
      <c r="D1742" s="807">
        <v>43777</v>
      </c>
      <c r="E1742" s="803" t="s">
        <v>1368</v>
      </c>
      <c r="F1742" s="803" t="s">
        <v>1374</v>
      </c>
      <c r="G1742" s="803"/>
      <c r="H1742" s="806" t="s">
        <v>152</v>
      </c>
      <c r="I1742" s="806"/>
      <c r="J1742" s="117" t="s">
        <v>153</v>
      </c>
      <c r="K1742" s="117" t="s">
        <v>3</v>
      </c>
      <c r="L1742" s="119">
        <v>416.5</v>
      </c>
    </row>
    <row r="1743" spans="1:12" s="101" customFormat="1" ht="344.25" customHeight="1">
      <c r="A1743" s="808"/>
      <c r="B1743" s="803"/>
      <c r="C1743" s="810"/>
      <c r="D1743" s="807"/>
      <c r="E1743" s="803"/>
      <c r="F1743" s="803"/>
      <c r="G1743" s="803"/>
      <c r="H1743" s="806" t="s">
        <v>154</v>
      </c>
      <c r="I1743" s="806"/>
      <c r="J1743" s="117" t="s">
        <v>153</v>
      </c>
      <c r="K1743" s="117" t="s">
        <v>153</v>
      </c>
      <c r="L1743" s="119">
        <v>0</v>
      </c>
    </row>
    <row r="1744" spans="1:12" s="101" customFormat="1" ht="24" customHeight="1">
      <c r="A1744" s="808"/>
      <c r="B1744" s="110" t="s">
        <v>77</v>
      </c>
      <c r="C1744" s="115" t="s">
        <v>79</v>
      </c>
      <c r="D1744" s="115" t="s">
        <v>155</v>
      </c>
      <c r="E1744" s="115" t="s">
        <v>156</v>
      </c>
      <c r="F1744" s="805"/>
      <c r="G1744" s="805"/>
      <c r="H1744" s="806" t="s">
        <v>157</v>
      </c>
      <c r="I1744" s="806"/>
      <c r="J1744" s="803" t="s">
        <v>153</v>
      </c>
      <c r="K1744" s="803" t="s">
        <v>153</v>
      </c>
      <c r="L1744" s="804">
        <v>0</v>
      </c>
    </row>
    <row r="1745" spans="1:12" s="101" customFormat="1" ht="24" customHeight="1">
      <c r="A1745" s="808"/>
      <c r="B1745" s="117" t="s">
        <v>193</v>
      </c>
      <c r="C1745" s="117" t="s">
        <v>1374</v>
      </c>
      <c r="D1745" s="118">
        <v>43788</v>
      </c>
      <c r="E1745" s="117" t="s">
        <v>1375</v>
      </c>
      <c r="F1745" s="805"/>
      <c r="G1745" s="805"/>
      <c r="H1745" s="806"/>
      <c r="I1745" s="806"/>
      <c r="J1745" s="803"/>
      <c r="K1745" s="803"/>
      <c r="L1745" s="804"/>
    </row>
    <row r="1746" spans="1:12" s="101" customFormat="1" ht="24" customHeight="1">
      <c r="A1746" s="808">
        <v>330</v>
      </c>
      <c r="B1746" s="110" t="s">
        <v>76</v>
      </c>
      <c r="C1746" s="115" t="s">
        <v>78</v>
      </c>
      <c r="D1746" s="115" t="s">
        <v>146</v>
      </c>
      <c r="E1746" s="115" t="s">
        <v>147</v>
      </c>
      <c r="F1746" s="809" t="s">
        <v>71</v>
      </c>
      <c r="G1746" s="809"/>
      <c r="H1746" s="805"/>
      <c r="I1746" s="805"/>
      <c r="J1746" s="805"/>
      <c r="K1746" s="805"/>
      <c r="L1746" s="805"/>
    </row>
    <row r="1747" spans="1:12" s="101" customFormat="1" ht="26.25" customHeight="1">
      <c r="A1747" s="808"/>
      <c r="B1747" s="803" t="s">
        <v>1372</v>
      </c>
      <c r="C1747" s="810" t="s">
        <v>1376</v>
      </c>
      <c r="D1747" s="807">
        <v>43801</v>
      </c>
      <c r="E1747" s="803" t="s">
        <v>306</v>
      </c>
      <c r="F1747" s="803" t="s">
        <v>307</v>
      </c>
      <c r="G1747" s="803"/>
      <c r="H1747" s="806" t="s">
        <v>152</v>
      </c>
      <c r="I1747" s="806"/>
      <c r="J1747" s="117" t="s">
        <v>153</v>
      </c>
      <c r="K1747" s="117" t="s">
        <v>3</v>
      </c>
      <c r="L1747" s="119">
        <v>785.22</v>
      </c>
    </row>
    <row r="1748" spans="1:12" s="101" customFormat="1" ht="239.25" customHeight="1">
      <c r="A1748" s="808"/>
      <c r="B1748" s="803"/>
      <c r="C1748" s="810"/>
      <c r="D1748" s="807"/>
      <c r="E1748" s="803"/>
      <c r="F1748" s="803"/>
      <c r="G1748" s="803"/>
      <c r="H1748" s="806" t="s">
        <v>154</v>
      </c>
      <c r="I1748" s="806"/>
      <c r="J1748" s="117" t="s">
        <v>153</v>
      </c>
      <c r="K1748" s="117" t="s">
        <v>153</v>
      </c>
      <c r="L1748" s="119">
        <v>0</v>
      </c>
    </row>
    <row r="1749" spans="1:12" s="101" customFormat="1" ht="24" customHeight="1">
      <c r="A1749" s="808"/>
      <c r="B1749" s="110" t="s">
        <v>77</v>
      </c>
      <c r="C1749" s="115" t="s">
        <v>79</v>
      </c>
      <c r="D1749" s="115" t="s">
        <v>155</v>
      </c>
      <c r="E1749" s="115" t="s">
        <v>156</v>
      </c>
      <c r="F1749" s="805"/>
      <c r="G1749" s="805"/>
      <c r="H1749" s="806" t="s">
        <v>157</v>
      </c>
      <c r="I1749" s="806"/>
      <c r="J1749" s="803" t="s">
        <v>153</v>
      </c>
      <c r="K1749" s="803" t="s">
        <v>153</v>
      </c>
      <c r="L1749" s="804">
        <v>0</v>
      </c>
    </row>
    <row r="1750" spans="1:12" s="101" customFormat="1" ht="24" customHeight="1">
      <c r="A1750" s="808"/>
      <c r="B1750" s="117" t="s">
        <v>193</v>
      </c>
      <c r="C1750" s="117" t="s">
        <v>307</v>
      </c>
      <c r="D1750" s="118">
        <v>43805</v>
      </c>
      <c r="E1750" s="117" t="s">
        <v>688</v>
      </c>
      <c r="F1750" s="805"/>
      <c r="G1750" s="805"/>
      <c r="H1750" s="806"/>
      <c r="I1750" s="806"/>
      <c r="J1750" s="803"/>
      <c r="K1750" s="803"/>
      <c r="L1750" s="804"/>
    </row>
    <row r="1751" spans="1:12" s="101" customFormat="1" ht="24" customHeight="1">
      <c r="A1751" s="808">
        <v>331</v>
      </c>
      <c r="B1751" s="110" t="s">
        <v>76</v>
      </c>
      <c r="C1751" s="115" t="s">
        <v>78</v>
      </c>
      <c r="D1751" s="115" t="s">
        <v>146</v>
      </c>
      <c r="E1751" s="115" t="s">
        <v>147</v>
      </c>
      <c r="F1751" s="809" t="s">
        <v>71</v>
      </c>
      <c r="G1751" s="809"/>
      <c r="H1751" s="805"/>
      <c r="I1751" s="805"/>
      <c r="J1751" s="805"/>
      <c r="K1751" s="805"/>
      <c r="L1751" s="805"/>
    </row>
    <row r="1752" spans="1:12" s="101" customFormat="1" ht="26.25" customHeight="1">
      <c r="A1752" s="808"/>
      <c r="B1752" s="803" t="s">
        <v>1377</v>
      </c>
      <c r="C1752" s="803" t="s">
        <v>1378</v>
      </c>
      <c r="D1752" s="807">
        <v>43871</v>
      </c>
      <c r="E1752" s="803" t="s">
        <v>409</v>
      </c>
      <c r="F1752" s="803" t="s">
        <v>410</v>
      </c>
      <c r="G1752" s="803"/>
      <c r="H1752" s="806" t="s">
        <v>152</v>
      </c>
      <c r="I1752" s="806"/>
      <c r="J1752" s="117" t="s">
        <v>153</v>
      </c>
      <c r="K1752" s="117" t="s">
        <v>3</v>
      </c>
      <c r="L1752" s="119">
        <v>196.32</v>
      </c>
    </row>
    <row r="1753" spans="1:12" s="101" customFormat="1" ht="102.75" customHeight="1">
      <c r="A1753" s="808"/>
      <c r="B1753" s="803"/>
      <c r="C1753" s="803"/>
      <c r="D1753" s="807"/>
      <c r="E1753" s="803"/>
      <c r="F1753" s="803"/>
      <c r="G1753" s="803"/>
      <c r="H1753" s="806" t="s">
        <v>154</v>
      </c>
      <c r="I1753" s="806"/>
      <c r="J1753" s="117" t="s">
        <v>153</v>
      </c>
      <c r="K1753" s="117" t="s">
        <v>3</v>
      </c>
      <c r="L1753" s="119">
        <v>296.60000000000002</v>
      </c>
    </row>
    <row r="1754" spans="1:12" s="101" customFormat="1" ht="24" customHeight="1">
      <c r="A1754" s="808"/>
      <c r="B1754" s="110" t="s">
        <v>77</v>
      </c>
      <c r="C1754" s="115" t="s">
        <v>79</v>
      </c>
      <c r="D1754" s="115" t="s">
        <v>155</v>
      </c>
      <c r="E1754" s="115" t="s">
        <v>156</v>
      </c>
      <c r="F1754" s="805"/>
      <c r="G1754" s="805"/>
      <c r="H1754" s="806" t="s">
        <v>157</v>
      </c>
      <c r="I1754" s="806"/>
      <c r="J1754" s="803" t="s">
        <v>153</v>
      </c>
      <c r="K1754" s="803" t="s">
        <v>3</v>
      </c>
      <c r="L1754" s="804">
        <v>82</v>
      </c>
    </row>
    <row r="1755" spans="1:12" s="101" customFormat="1" ht="24" customHeight="1">
      <c r="A1755" s="808"/>
      <c r="B1755" s="117" t="s">
        <v>193</v>
      </c>
      <c r="C1755" s="117" t="s">
        <v>410</v>
      </c>
      <c r="D1755" s="118">
        <v>43872</v>
      </c>
      <c r="E1755" s="117" t="s">
        <v>1379</v>
      </c>
      <c r="F1755" s="805"/>
      <c r="G1755" s="805"/>
      <c r="H1755" s="806"/>
      <c r="I1755" s="806"/>
      <c r="J1755" s="803"/>
      <c r="K1755" s="803"/>
      <c r="L1755" s="804"/>
    </row>
    <row r="1756" spans="1:12" s="101" customFormat="1" ht="24" customHeight="1">
      <c r="A1756" s="808">
        <v>332</v>
      </c>
      <c r="B1756" s="110" t="s">
        <v>76</v>
      </c>
      <c r="C1756" s="115" t="s">
        <v>78</v>
      </c>
      <c r="D1756" s="115" t="s">
        <v>146</v>
      </c>
      <c r="E1756" s="115" t="s">
        <v>147</v>
      </c>
      <c r="F1756" s="809" t="s">
        <v>71</v>
      </c>
      <c r="G1756" s="809"/>
      <c r="H1756" s="805"/>
      <c r="I1756" s="805"/>
      <c r="J1756" s="805"/>
      <c r="K1756" s="805"/>
      <c r="L1756" s="805"/>
    </row>
    <row r="1757" spans="1:12" s="101" customFormat="1" ht="26.25" customHeight="1">
      <c r="A1757" s="808"/>
      <c r="B1757" s="803" t="s">
        <v>1380</v>
      </c>
      <c r="C1757" s="810" t="s">
        <v>1381</v>
      </c>
      <c r="D1757" s="807">
        <v>43793</v>
      </c>
      <c r="E1757" s="803" t="s">
        <v>197</v>
      </c>
      <c r="F1757" s="803" t="s">
        <v>1382</v>
      </c>
      <c r="G1757" s="803"/>
      <c r="H1757" s="806" t="s">
        <v>152</v>
      </c>
      <c r="I1757" s="806"/>
      <c r="J1757" s="117" t="s">
        <v>153</v>
      </c>
      <c r="K1757" s="117" t="s">
        <v>3</v>
      </c>
      <c r="L1757" s="119">
        <v>2459.02</v>
      </c>
    </row>
    <row r="1758" spans="1:12" s="101" customFormat="1" ht="312.75" customHeight="1">
      <c r="A1758" s="808"/>
      <c r="B1758" s="803"/>
      <c r="C1758" s="810"/>
      <c r="D1758" s="807"/>
      <c r="E1758" s="803"/>
      <c r="F1758" s="803"/>
      <c r="G1758" s="803"/>
      <c r="H1758" s="806" t="s">
        <v>154</v>
      </c>
      <c r="I1758" s="806"/>
      <c r="J1758" s="117" t="s">
        <v>153</v>
      </c>
      <c r="K1758" s="117" t="s">
        <v>3</v>
      </c>
      <c r="L1758" s="119">
        <v>824.05</v>
      </c>
    </row>
    <row r="1759" spans="1:12" s="101" customFormat="1" ht="24" customHeight="1">
      <c r="A1759" s="808"/>
      <c r="B1759" s="110" t="s">
        <v>77</v>
      </c>
      <c r="C1759" s="115" t="s">
        <v>79</v>
      </c>
      <c r="D1759" s="115" t="s">
        <v>155</v>
      </c>
      <c r="E1759" s="115" t="s">
        <v>156</v>
      </c>
      <c r="F1759" s="805"/>
      <c r="G1759" s="805"/>
      <c r="H1759" s="806" t="s">
        <v>157</v>
      </c>
      <c r="I1759" s="806"/>
      <c r="J1759" s="803" t="s">
        <v>153</v>
      </c>
      <c r="K1759" s="803" t="s">
        <v>3</v>
      </c>
      <c r="L1759" s="804">
        <v>230</v>
      </c>
    </row>
    <row r="1760" spans="1:12" s="101" customFormat="1" ht="34.5" customHeight="1">
      <c r="A1760" s="808"/>
      <c r="B1760" s="117" t="s">
        <v>303</v>
      </c>
      <c r="C1760" s="117" t="s">
        <v>1382</v>
      </c>
      <c r="D1760" s="118">
        <v>43803</v>
      </c>
      <c r="E1760" s="117" t="s">
        <v>1383</v>
      </c>
      <c r="F1760" s="805"/>
      <c r="G1760" s="805"/>
      <c r="H1760" s="806"/>
      <c r="I1760" s="806"/>
      <c r="J1760" s="803"/>
      <c r="K1760" s="803"/>
      <c r="L1760" s="804"/>
    </row>
    <row r="1761" spans="1:12" s="101" customFormat="1" ht="24" customHeight="1">
      <c r="A1761" s="808">
        <v>333</v>
      </c>
      <c r="B1761" s="110" t="s">
        <v>76</v>
      </c>
      <c r="C1761" s="115" t="s">
        <v>78</v>
      </c>
      <c r="D1761" s="115" t="s">
        <v>146</v>
      </c>
      <c r="E1761" s="115" t="s">
        <v>147</v>
      </c>
      <c r="F1761" s="809" t="s">
        <v>71</v>
      </c>
      <c r="G1761" s="809"/>
      <c r="H1761" s="805"/>
      <c r="I1761" s="805"/>
      <c r="J1761" s="805"/>
      <c r="K1761" s="805"/>
      <c r="L1761" s="805"/>
    </row>
    <row r="1762" spans="1:12" s="101" customFormat="1" ht="26.25" customHeight="1">
      <c r="A1762" s="808"/>
      <c r="B1762" s="803" t="s">
        <v>1380</v>
      </c>
      <c r="C1762" s="810" t="s">
        <v>1384</v>
      </c>
      <c r="D1762" s="807">
        <v>43872</v>
      </c>
      <c r="E1762" s="803" t="s">
        <v>1385</v>
      </c>
      <c r="F1762" s="803" t="s">
        <v>1386</v>
      </c>
      <c r="G1762" s="803"/>
      <c r="H1762" s="806" t="s">
        <v>152</v>
      </c>
      <c r="I1762" s="806"/>
      <c r="J1762" s="117" t="s">
        <v>153</v>
      </c>
      <c r="K1762" s="117" t="s">
        <v>3</v>
      </c>
      <c r="L1762" s="119">
        <v>846.88</v>
      </c>
    </row>
    <row r="1763" spans="1:12" s="101" customFormat="1" ht="270.75" customHeight="1">
      <c r="A1763" s="808"/>
      <c r="B1763" s="803"/>
      <c r="C1763" s="810"/>
      <c r="D1763" s="807"/>
      <c r="E1763" s="803"/>
      <c r="F1763" s="803"/>
      <c r="G1763" s="803"/>
      <c r="H1763" s="806" t="s">
        <v>154</v>
      </c>
      <c r="I1763" s="806"/>
      <c r="J1763" s="117" t="s">
        <v>153</v>
      </c>
      <c r="K1763" s="117" t="s">
        <v>3</v>
      </c>
      <c r="L1763" s="119">
        <v>1885.47</v>
      </c>
    </row>
    <row r="1764" spans="1:12" s="101" customFormat="1" ht="24" customHeight="1">
      <c r="A1764" s="808"/>
      <c r="B1764" s="110" t="s">
        <v>77</v>
      </c>
      <c r="C1764" s="115" t="s">
        <v>79</v>
      </c>
      <c r="D1764" s="115" t="s">
        <v>155</v>
      </c>
      <c r="E1764" s="115" t="s">
        <v>156</v>
      </c>
      <c r="F1764" s="805"/>
      <c r="G1764" s="805"/>
      <c r="H1764" s="806" t="s">
        <v>157</v>
      </c>
      <c r="I1764" s="806"/>
      <c r="J1764" s="803" t="s">
        <v>153</v>
      </c>
      <c r="K1764" s="803" t="s">
        <v>3</v>
      </c>
      <c r="L1764" s="804">
        <v>150</v>
      </c>
    </row>
    <row r="1765" spans="1:12" s="101" customFormat="1" ht="34.5" customHeight="1">
      <c r="A1765" s="808"/>
      <c r="B1765" s="117" t="s">
        <v>303</v>
      </c>
      <c r="C1765" s="117" t="s">
        <v>1386</v>
      </c>
      <c r="D1765" s="118">
        <v>43880</v>
      </c>
      <c r="E1765" s="117" t="s">
        <v>1387</v>
      </c>
      <c r="F1765" s="805"/>
      <c r="G1765" s="805"/>
      <c r="H1765" s="806"/>
      <c r="I1765" s="806"/>
      <c r="J1765" s="803"/>
      <c r="K1765" s="803"/>
      <c r="L1765" s="804"/>
    </row>
    <row r="1766" spans="1:12" s="101" customFormat="1" ht="24" customHeight="1">
      <c r="A1766" s="808">
        <v>334</v>
      </c>
      <c r="B1766" s="110" t="s">
        <v>76</v>
      </c>
      <c r="C1766" s="115" t="s">
        <v>78</v>
      </c>
      <c r="D1766" s="115" t="s">
        <v>146</v>
      </c>
      <c r="E1766" s="115" t="s">
        <v>147</v>
      </c>
      <c r="F1766" s="809" t="s">
        <v>71</v>
      </c>
      <c r="G1766" s="809"/>
      <c r="H1766" s="805"/>
      <c r="I1766" s="805"/>
      <c r="J1766" s="805"/>
      <c r="K1766" s="805"/>
      <c r="L1766" s="805"/>
    </row>
    <row r="1767" spans="1:12" s="101" customFormat="1" ht="26.25" customHeight="1">
      <c r="A1767" s="808"/>
      <c r="B1767" s="803" t="s">
        <v>1388</v>
      </c>
      <c r="C1767" s="810" t="s">
        <v>1389</v>
      </c>
      <c r="D1767" s="807">
        <v>43801</v>
      </c>
      <c r="E1767" s="803" t="s">
        <v>306</v>
      </c>
      <c r="F1767" s="803" t="s">
        <v>307</v>
      </c>
      <c r="G1767" s="803"/>
      <c r="H1767" s="806" t="s">
        <v>152</v>
      </c>
      <c r="I1767" s="806"/>
      <c r="J1767" s="117" t="s">
        <v>153</v>
      </c>
      <c r="K1767" s="117" t="s">
        <v>3</v>
      </c>
      <c r="L1767" s="119">
        <v>836</v>
      </c>
    </row>
    <row r="1768" spans="1:12" s="101" customFormat="1" ht="144.75" customHeight="1">
      <c r="A1768" s="808"/>
      <c r="B1768" s="803"/>
      <c r="C1768" s="810"/>
      <c r="D1768" s="807"/>
      <c r="E1768" s="803"/>
      <c r="F1768" s="803"/>
      <c r="G1768" s="803"/>
      <c r="H1768" s="806" t="s">
        <v>154</v>
      </c>
      <c r="I1768" s="806"/>
      <c r="J1768" s="117" t="s">
        <v>153</v>
      </c>
      <c r="K1768" s="117" t="s">
        <v>153</v>
      </c>
      <c r="L1768" s="119">
        <v>0</v>
      </c>
    </row>
    <row r="1769" spans="1:12" s="101" customFormat="1" ht="24" customHeight="1">
      <c r="A1769" s="808"/>
      <c r="B1769" s="110" t="s">
        <v>77</v>
      </c>
      <c r="C1769" s="115" t="s">
        <v>79</v>
      </c>
      <c r="D1769" s="115" t="s">
        <v>155</v>
      </c>
      <c r="E1769" s="115" t="s">
        <v>156</v>
      </c>
      <c r="F1769" s="805"/>
      <c r="G1769" s="805"/>
      <c r="H1769" s="806" t="s">
        <v>157</v>
      </c>
      <c r="I1769" s="806"/>
      <c r="J1769" s="803" t="s">
        <v>153</v>
      </c>
      <c r="K1769" s="803" t="s">
        <v>153</v>
      </c>
      <c r="L1769" s="804">
        <v>0</v>
      </c>
    </row>
    <row r="1770" spans="1:12" s="101" customFormat="1" ht="24" customHeight="1">
      <c r="A1770" s="808"/>
      <c r="B1770" s="117" t="s">
        <v>1390</v>
      </c>
      <c r="C1770" s="117" t="s">
        <v>307</v>
      </c>
      <c r="D1770" s="118">
        <v>43805</v>
      </c>
      <c r="E1770" s="117" t="s">
        <v>688</v>
      </c>
      <c r="F1770" s="805"/>
      <c r="G1770" s="805"/>
      <c r="H1770" s="806"/>
      <c r="I1770" s="806"/>
      <c r="J1770" s="803"/>
      <c r="K1770" s="803"/>
      <c r="L1770" s="804"/>
    </row>
    <row r="1771" spans="1:12" s="101" customFormat="1" ht="24" customHeight="1">
      <c r="A1771" s="808">
        <v>335</v>
      </c>
      <c r="B1771" s="110" t="s">
        <v>76</v>
      </c>
      <c r="C1771" s="115" t="s">
        <v>78</v>
      </c>
      <c r="D1771" s="115" t="s">
        <v>146</v>
      </c>
      <c r="E1771" s="115" t="s">
        <v>147</v>
      </c>
      <c r="F1771" s="809" t="s">
        <v>71</v>
      </c>
      <c r="G1771" s="809"/>
      <c r="H1771" s="805"/>
      <c r="I1771" s="805"/>
      <c r="J1771" s="805"/>
      <c r="K1771" s="805"/>
      <c r="L1771" s="805"/>
    </row>
    <row r="1772" spans="1:12" s="101" customFormat="1" ht="26.25" customHeight="1">
      <c r="A1772" s="808"/>
      <c r="B1772" s="803" t="s">
        <v>1391</v>
      </c>
      <c r="C1772" s="810" t="s">
        <v>1392</v>
      </c>
      <c r="D1772" s="807">
        <v>43807</v>
      </c>
      <c r="E1772" s="803" t="s">
        <v>639</v>
      </c>
      <c r="F1772" s="803" t="s">
        <v>640</v>
      </c>
      <c r="G1772" s="803"/>
      <c r="H1772" s="806" t="s">
        <v>152</v>
      </c>
      <c r="I1772" s="806"/>
      <c r="J1772" s="117" t="s">
        <v>153</v>
      </c>
      <c r="K1772" s="117" t="s">
        <v>3</v>
      </c>
      <c r="L1772" s="119">
        <v>659.44</v>
      </c>
    </row>
    <row r="1773" spans="1:12" s="101" customFormat="1" ht="408.95" customHeight="1">
      <c r="A1773" s="808"/>
      <c r="B1773" s="803"/>
      <c r="C1773" s="810"/>
      <c r="D1773" s="807"/>
      <c r="E1773" s="803"/>
      <c r="F1773" s="803"/>
      <c r="G1773" s="803"/>
      <c r="H1773" s="806" t="s">
        <v>154</v>
      </c>
      <c r="I1773" s="806"/>
      <c r="J1773" s="803" t="s">
        <v>153</v>
      </c>
      <c r="K1773" s="803" t="s">
        <v>3</v>
      </c>
      <c r="L1773" s="804">
        <v>349</v>
      </c>
    </row>
    <row r="1774" spans="1:12" s="101" customFormat="1" ht="145.35" customHeight="1">
      <c r="A1774" s="808"/>
      <c r="B1774" s="803"/>
      <c r="C1774" s="810"/>
      <c r="D1774" s="807"/>
      <c r="E1774" s="803"/>
      <c r="F1774" s="803"/>
      <c r="G1774" s="803"/>
      <c r="H1774" s="806"/>
      <c r="I1774" s="806"/>
      <c r="J1774" s="803"/>
      <c r="K1774" s="803"/>
      <c r="L1774" s="804"/>
    </row>
    <row r="1775" spans="1:12" s="101" customFormat="1" ht="24" customHeight="1">
      <c r="A1775" s="808"/>
      <c r="B1775" s="110" t="s">
        <v>77</v>
      </c>
      <c r="C1775" s="115" t="s">
        <v>79</v>
      </c>
      <c r="D1775" s="115" t="s">
        <v>155</v>
      </c>
      <c r="E1775" s="115" t="s">
        <v>156</v>
      </c>
      <c r="F1775" s="805"/>
      <c r="G1775" s="805"/>
      <c r="H1775" s="806" t="s">
        <v>157</v>
      </c>
      <c r="I1775" s="806"/>
      <c r="J1775" s="803" t="s">
        <v>153</v>
      </c>
      <c r="K1775" s="803" t="s">
        <v>3</v>
      </c>
      <c r="L1775" s="804">
        <v>100</v>
      </c>
    </row>
    <row r="1776" spans="1:12" s="101" customFormat="1" ht="34.5" customHeight="1">
      <c r="A1776" s="808"/>
      <c r="B1776" s="117" t="s">
        <v>187</v>
      </c>
      <c r="C1776" s="117" t="s">
        <v>640</v>
      </c>
      <c r="D1776" s="118">
        <v>43809</v>
      </c>
      <c r="E1776" s="117" t="s">
        <v>1393</v>
      </c>
      <c r="F1776" s="805"/>
      <c r="G1776" s="805"/>
      <c r="H1776" s="806"/>
      <c r="I1776" s="806"/>
      <c r="J1776" s="803"/>
      <c r="K1776" s="803"/>
      <c r="L1776" s="804"/>
    </row>
    <row r="1777" spans="1:12" s="101" customFormat="1" ht="24" customHeight="1">
      <c r="A1777" s="808">
        <v>336</v>
      </c>
      <c r="B1777" s="110" t="s">
        <v>76</v>
      </c>
      <c r="C1777" s="115" t="s">
        <v>78</v>
      </c>
      <c r="D1777" s="115" t="s">
        <v>146</v>
      </c>
      <c r="E1777" s="115" t="s">
        <v>147</v>
      </c>
      <c r="F1777" s="809" t="s">
        <v>71</v>
      </c>
      <c r="G1777" s="809"/>
      <c r="H1777" s="805"/>
      <c r="I1777" s="805"/>
      <c r="J1777" s="805"/>
      <c r="K1777" s="805"/>
      <c r="L1777" s="805"/>
    </row>
    <row r="1778" spans="1:12" s="101" customFormat="1" ht="26.25" customHeight="1">
      <c r="A1778" s="808"/>
      <c r="B1778" s="803" t="s">
        <v>1391</v>
      </c>
      <c r="C1778" s="810" t="s">
        <v>1394</v>
      </c>
      <c r="D1778" s="807">
        <v>43865</v>
      </c>
      <c r="E1778" s="803" t="s">
        <v>1395</v>
      </c>
      <c r="F1778" s="803" t="s">
        <v>1396</v>
      </c>
      <c r="G1778" s="803"/>
      <c r="H1778" s="806" t="s">
        <v>152</v>
      </c>
      <c r="I1778" s="806"/>
      <c r="J1778" s="117" t="s">
        <v>153</v>
      </c>
      <c r="K1778" s="117" t="s">
        <v>3</v>
      </c>
      <c r="L1778" s="119">
        <v>849.25</v>
      </c>
    </row>
    <row r="1779" spans="1:12" s="101" customFormat="1" ht="408.95" customHeight="1">
      <c r="A1779" s="808"/>
      <c r="B1779" s="803"/>
      <c r="C1779" s="810"/>
      <c r="D1779" s="807"/>
      <c r="E1779" s="803"/>
      <c r="F1779" s="803"/>
      <c r="G1779" s="803"/>
      <c r="H1779" s="806" t="s">
        <v>154</v>
      </c>
      <c r="I1779" s="806"/>
      <c r="J1779" s="803" t="s">
        <v>153</v>
      </c>
      <c r="K1779" s="803" t="s">
        <v>3</v>
      </c>
      <c r="L1779" s="804">
        <v>1941.57</v>
      </c>
    </row>
    <row r="1780" spans="1:12" s="101" customFormat="1" ht="344.85" customHeight="1">
      <c r="A1780" s="808"/>
      <c r="B1780" s="803"/>
      <c r="C1780" s="810"/>
      <c r="D1780" s="807"/>
      <c r="E1780" s="803"/>
      <c r="F1780" s="803"/>
      <c r="G1780" s="803"/>
      <c r="H1780" s="806"/>
      <c r="I1780" s="806"/>
      <c r="J1780" s="803"/>
      <c r="K1780" s="803"/>
      <c r="L1780" s="804"/>
    </row>
    <row r="1781" spans="1:12" s="101" customFormat="1" ht="24" customHeight="1">
      <c r="A1781" s="808"/>
      <c r="B1781" s="110" t="s">
        <v>77</v>
      </c>
      <c r="C1781" s="115" t="s">
        <v>79</v>
      </c>
      <c r="D1781" s="115" t="s">
        <v>155</v>
      </c>
      <c r="E1781" s="115" t="s">
        <v>156</v>
      </c>
      <c r="F1781" s="805"/>
      <c r="G1781" s="805"/>
      <c r="H1781" s="806" t="s">
        <v>157</v>
      </c>
      <c r="I1781" s="806"/>
      <c r="J1781" s="803" t="s">
        <v>153</v>
      </c>
      <c r="K1781" s="803" t="s">
        <v>3</v>
      </c>
      <c r="L1781" s="804">
        <v>75</v>
      </c>
    </row>
    <row r="1782" spans="1:12" s="101" customFormat="1" ht="34.5" customHeight="1">
      <c r="A1782" s="808"/>
      <c r="B1782" s="117" t="s">
        <v>187</v>
      </c>
      <c r="C1782" s="117" t="s">
        <v>1396</v>
      </c>
      <c r="D1782" s="118">
        <v>43869</v>
      </c>
      <c r="E1782" s="117" t="s">
        <v>1397</v>
      </c>
      <c r="F1782" s="805"/>
      <c r="G1782" s="805"/>
      <c r="H1782" s="806"/>
      <c r="I1782" s="806"/>
      <c r="J1782" s="803"/>
      <c r="K1782" s="803"/>
      <c r="L1782" s="804"/>
    </row>
    <row r="1783" spans="1:12" s="101" customFormat="1" ht="24" customHeight="1">
      <c r="A1783" s="808">
        <v>337</v>
      </c>
      <c r="B1783" s="110" t="s">
        <v>76</v>
      </c>
      <c r="C1783" s="115" t="s">
        <v>78</v>
      </c>
      <c r="D1783" s="115" t="s">
        <v>146</v>
      </c>
      <c r="E1783" s="115" t="s">
        <v>147</v>
      </c>
      <c r="F1783" s="809" t="s">
        <v>71</v>
      </c>
      <c r="G1783" s="809"/>
      <c r="H1783" s="805"/>
      <c r="I1783" s="805"/>
      <c r="J1783" s="805"/>
      <c r="K1783" s="805"/>
      <c r="L1783" s="805"/>
    </row>
    <row r="1784" spans="1:12" s="101" customFormat="1" ht="26.25" customHeight="1">
      <c r="A1784" s="808"/>
      <c r="B1784" s="803" t="s">
        <v>1391</v>
      </c>
      <c r="C1784" s="810" t="s">
        <v>1398</v>
      </c>
      <c r="D1784" s="807">
        <v>43890</v>
      </c>
      <c r="E1784" s="803" t="s">
        <v>714</v>
      </c>
      <c r="F1784" s="803" t="s">
        <v>1399</v>
      </c>
      <c r="G1784" s="803"/>
      <c r="H1784" s="806" t="s">
        <v>152</v>
      </c>
      <c r="I1784" s="806"/>
      <c r="J1784" s="117" t="s">
        <v>153</v>
      </c>
      <c r="K1784" s="117" t="s">
        <v>3</v>
      </c>
      <c r="L1784" s="119">
        <v>1010</v>
      </c>
    </row>
    <row r="1785" spans="1:12" s="101" customFormat="1" ht="408.95" customHeight="1">
      <c r="A1785" s="808"/>
      <c r="B1785" s="803"/>
      <c r="C1785" s="810"/>
      <c r="D1785" s="807"/>
      <c r="E1785" s="803"/>
      <c r="F1785" s="803"/>
      <c r="G1785" s="803"/>
      <c r="H1785" s="806" t="s">
        <v>154</v>
      </c>
      <c r="I1785" s="806"/>
      <c r="J1785" s="803" t="s">
        <v>153</v>
      </c>
      <c r="K1785" s="803" t="s">
        <v>3</v>
      </c>
      <c r="L1785" s="804">
        <v>2915.42</v>
      </c>
    </row>
    <row r="1786" spans="1:12" s="101" customFormat="1" ht="408.95" customHeight="1">
      <c r="A1786" s="808"/>
      <c r="B1786" s="803"/>
      <c r="C1786" s="810"/>
      <c r="D1786" s="807"/>
      <c r="E1786" s="803"/>
      <c r="F1786" s="803"/>
      <c r="G1786" s="803"/>
      <c r="H1786" s="806"/>
      <c r="I1786" s="806"/>
      <c r="J1786" s="803"/>
      <c r="K1786" s="803"/>
      <c r="L1786" s="804"/>
    </row>
    <row r="1787" spans="1:12" s="101" customFormat="1" ht="9.1999999999999993" customHeight="1">
      <c r="A1787" s="808"/>
      <c r="B1787" s="803"/>
      <c r="C1787" s="810"/>
      <c r="D1787" s="807"/>
      <c r="E1787" s="803"/>
      <c r="F1787" s="803"/>
      <c r="G1787" s="803"/>
      <c r="H1787" s="806"/>
      <c r="I1787" s="806"/>
      <c r="J1787" s="803"/>
      <c r="K1787" s="803"/>
      <c r="L1787" s="804"/>
    </row>
    <row r="1788" spans="1:12" s="101" customFormat="1" ht="24" customHeight="1">
      <c r="A1788" s="808"/>
      <c r="B1788" s="110" t="s">
        <v>77</v>
      </c>
      <c r="C1788" s="115" t="s">
        <v>79</v>
      </c>
      <c r="D1788" s="115" t="s">
        <v>155</v>
      </c>
      <c r="E1788" s="115" t="s">
        <v>156</v>
      </c>
      <c r="F1788" s="805"/>
      <c r="G1788" s="805"/>
      <c r="H1788" s="806" t="s">
        <v>157</v>
      </c>
      <c r="I1788" s="806"/>
      <c r="J1788" s="803" t="s">
        <v>153</v>
      </c>
      <c r="K1788" s="803" t="s">
        <v>3</v>
      </c>
      <c r="L1788" s="804">
        <v>645</v>
      </c>
    </row>
    <row r="1789" spans="1:12" s="101" customFormat="1" ht="34.5" customHeight="1">
      <c r="A1789" s="808"/>
      <c r="B1789" s="117" t="s">
        <v>187</v>
      </c>
      <c r="C1789" s="117" t="s">
        <v>1399</v>
      </c>
      <c r="D1789" s="118">
        <v>43896</v>
      </c>
      <c r="E1789" s="117" t="s">
        <v>1400</v>
      </c>
      <c r="F1789" s="805"/>
      <c r="G1789" s="805"/>
      <c r="H1789" s="806"/>
      <c r="I1789" s="806"/>
      <c r="J1789" s="803"/>
      <c r="K1789" s="803"/>
      <c r="L1789" s="804"/>
    </row>
    <row r="1790" spans="1:12" s="101" customFormat="1" ht="24" customHeight="1">
      <c r="A1790" s="808">
        <v>338</v>
      </c>
      <c r="B1790" s="110" t="s">
        <v>76</v>
      </c>
      <c r="C1790" s="115" t="s">
        <v>78</v>
      </c>
      <c r="D1790" s="115" t="s">
        <v>146</v>
      </c>
      <c r="E1790" s="115" t="s">
        <v>147</v>
      </c>
      <c r="F1790" s="809" t="s">
        <v>71</v>
      </c>
      <c r="G1790" s="809"/>
      <c r="H1790" s="805"/>
      <c r="I1790" s="805"/>
      <c r="J1790" s="805"/>
      <c r="K1790" s="805"/>
      <c r="L1790" s="805"/>
    </row>
    <row r="1791" spans="1:12" s="101" customFormat="1" ht="26.25" customHeight="1">
      <c r="A1791" s="808"/>
      <c r="B1791" s="803" t="s">
        <v>1401</v>
      </c>
      <c r="C1791" s="803" t="s">
        <v>1402</v>
      </c>
      <c r="D1791" s="807">
        <v>43772</v>
      </c>
      <c r="E1791" s="803" t="s">
        <v>523</v>
      </c>
      <c r="F1791" s="803" t="s">
        <v>1403</v>
      </c>
      <c r="G1791" s="803"/>
      <c r="H1791" s="806" t="s">
        <v>152</v>
      </c>
      <c r="I1791" s="806"/>
      <c r="J1791" s="117" t="s">
        <v>153</v>
      </c>
      <c r="K1791" s="117" t="s">
        <v>3</v>
      </c>
      <c r="L1791" s="119">
        <v>346</v>
      </c>
    </row>
    <row r="1792" spans="1:12" s="101" customFormat="1" ht="92.25" customHeight="1">
      <c r="A1792" s="808"/>
      <c r="B1792" s="803"/>
      <c r="C1792" s="803"/>
      <c r="D1792" s="807"/>
      <c r="E1792" s="803"/>
      <c r="F1792" s="803"/>
      <c r="G1792" s="803"/>
      <c r="H1792" s="806" t="s">
        <v>154</v>
      </c>
      <c r="I1792" s="806"/>
      <c r="J1792" s="117" t="s">
        <v>153</v>
      </c>
      <c r="K1792" s="117" t="s">
        <v>3</v>
      </c>
      <c r="L1792" s="119">
        <v>700</v>
      </c>
    </row>
    <row r="1793" spans="1:12" s="101" customFormat="1" ht="24" customHeight="1">
      <c r="A1793" s="808"/>
      <c r="B1793" s="110" t="s">
        <v>77</v>
      </c>
      <c r="C1793" s="115" t="s">
        <v>79</v>
      </c>
      <c r="D1793" s="115" t="s">
        <v>155</v>
      </c>
      <c r="E1793" s="115" t="s">
        <v>156</v>
      </c>
      <c r="F1793" s="805"/>
      <c r="G1793" s="805"/>
      <c r="H1793" s="806" t="s">
        <v>157</v>
      </c>
      <c r="I1793" s="806"/>
      <c r="J1793" s="803" t="s">
        <v>153</v>
      </c>
      <c r="K1793" s="803" t="s">
        <v>153</v>
      </c>
      <c r="L1793" s="804">
        <v>0</v>
      </c>
    </row>
    <row r="1794" spans="1:12" s="101" customFormat="1" ht="24" customHeight="1">
      <c r="A1794" s="808"/>
      <c r="B1794" s="117" t="s">
        <v>254</v>
      </c>
      <c r="C1794" s="117" t="s">
        <v>1403</v>
      </c>
      <c r="D1794" s="118">
        <v>43775</v>
      </c>
      <c r="E1794" s="117" t="s">
        <v>1404</v>
      </c>
      <c r="F1794" s="805"/>
      <c r="G1794" s="805"/>
      <c r="H1794" s="806"/>
      <c r="I1794" s="806"/>
      <c r="J1794" s="803"/>
      <c r="K1794" s="803"/>
      <c r="L1794" s="804"/>
    </row>
    <row r="1795" spans="1:12" s="101" customFormat="1" ht="24" customHeight="1">
      <c r="A1795" s="808">
        <v>339</v>
      </c>
      <c r="B1795" s="110" t="s">
        <v>76</v>
      </c>
      <c r="C1795" s="115" t="s">
        <v>78</v>
      </c>
      <c r="D1795" s="115" t="s">
        <v>146</v>
      </c>
      <c r="E1795" s="115" t="s">
        <v>147</v>
      </c>
      <c r="F1795" s="809" t="s">
        <v>71</v>
      </c>
      <c r="G1795" s="809"/>
      <c r="H1795" s="805"/>
      <c r="I1795" s="805"/>
      <c r="J1795" s="805"/>
      <c r="K1795" s="805"/>
      <c r="L1795" s="805"/>
    </row>
    <row r="1796" spans="1:12" s="101" customFormat="1" ht="26.25" customHeight="1">
      <c r="A1796" s="808"/>
      <c r="B1796" s="803" t="s">
        <v>1401</v>
      </c>
      <c r="C1796" s="810" t="s">
        <v>1405</v>
      </c>
      <c r="D1796" s="807">
        <v>43806</v>
      </c>
      <c r="E1796" s="803" t="s">
        <v>1406</v>
      </c>
      <c r="F1796" s="803" t="s">
        <v>1365</v>
      </c>
      <c r="G1796" s="803"/>
      <c r="H1796" s="806" t="s">
        <v>152</v>
      </c>
      <c r="I1796" s="806"/>
      <c r="J1796" s="117" t="s">
        <v>153</v>
      </c>
      <c r="K1796" s="117" t="s">
        <v>3</v>
      </c>
      <c r="L1796" s="119">
        <v>1660.5</v>
      </c>
    </row>
    <row r="1797" spans="1:12" s="101" customFormat="1" ht="123.75" customHeight="1">
      <c r="A1797" s="808"/>
      <c r="B1797" s="803"/>
      <c r="C1797" s="810"/>
      <c r="D1797" s="807"/>
      <c r="E1797" s="803"/>
      <c r="F1797" s="803"/>
      <c r="G1797" s="803"/>
      <c r="H1797" s="806" t="s">
        <v>154</v>
      </c>
      <c r="I1797" s="806"/>
      <c r="J1797" s="117" t="s">
        <v>153</v>
      </c>
      <c r="K1797" s="117" t="s">
        <v>153</v>
      </c>
      <c r="L1797" s="119">
        <v>0</v>
      </c>
    </row>
    <row r="1798" spans="1:12" s="101" customFormat="1" ht="24" customHeight="1">
      <c r="A1798" s="808"/>
      <c r="B1798" s="110" t="s">
        <v>77</v>
      </c>
      <c r="C1798" s="115" t="s">
        <v>79</v>
      </c>
      <c r="D1798" s="115" t="s">
        <v>155</v>
      </c>
      <c r="E1798" s="115" t="s">
        <v>156</v>
      </c>
      <c r="F1798" s="805"/>
      <c r="G1798" s="805"/>
      <c r="H1798" s="806" t="s">
        <v>157</v>
      </c>
      <c r="I1798" s="806"/>
      <c r="J1798" s="803" t="s">
        <v>153</v>
      </c>
      <c r="K1798" s="803" t="s">
        <v>3</v>
      </c>
      <c r="L1798" s="804">
        <v>2550</v>
      </c>
    </row>
    <row r="1799" spans="1:12" s="101" customFormat="1" ht="24" customHeight="1">
      <c r="A1799" s="808"/>
      <c r="B1799" s="117" t="s">
        <v>254</v>
      </c>
      <c r="C1799" s="117" t="s">
        <v>1365</v>
      </c>
      <c r="D1799" s="118">
        <v>43810</v>
      </c>
      <c r="E1799" s="117" t="s">
        <v>908</v>
      </c>
      <c r="F1799" s="805"/>
      <c r="G1799" s="805"/>
      <c r="H1799" s="806"/>
      <c r="I1799" s="806"/>
      <c r="J1799" s="803"/>
      <c r="K1799" s="803"/>
      <c r="L1799" s="804"/>
    </row>
    <row r="1800" spans="1:12" s="101" customFormat="1" ht="24" customHeight="1">
      <c r="A1800" s="808">
        <v>340</v>
      </c>
      <c r="B1800" s="110" t="s">
        <v>76</v>
      </c>
      <c r="C1800" s="115" t="s">
        <v>78</v>
      </c>
      <c r="D1800" s="115" t="s">
        <v>146</v>
      </c>
      <c r="E1800" s="115" t="s">
        <v>147</v>
      </c>
      <c r="F1800" s="809" t="s">
        <v>71</v>
      </c>
      <c r="G1800" s="809"/>
      <c r="H1800" s="805"/>
      <c r="I1800" s="805"/>
      <c r="J1800" s="805"/>
      <c r="K1800" s="805"/>
      <c r="L1800" s="805"/>
    </row>
    <row r="1801" spans="1:12" s="101" customFormat="1" ht="26.25" customHeight="1">
      <c r="A1801" s="808"/>
      <c r="B1801" s="803" t="s">
        <v>1401</v>
      </c>
      <c r="C1801" s="810" t="s">
        <v>1407</v>
      </c>
      <c r="D1801" s="807">
        <v>43878</v>
      </c>
      <c r="E1801" s="803" t="s">
        <v>1408</v>
      </c>
      <c r="F1801" s="803" t="s">
        <v>1409</v>
      </c>
      <c r="G1801" s="803"/>
      <c r="H1801" s="806" t="s">
        <v>152</v>
      </c>
      <c r="I1801" s="806"/>
      <c r="J1801" s="117" t="s">
        <v>153</v>
      </c>
      <c r="K1801" s="117" t="s">
        <v>3</v>
      </c>
      <c r="L1801" s="119">
        <v>840</v>
      </c>
    </row>
    <row r="1802" spans="1:12" s="101" customFormat="1" ht="291.75" customHeight="1">
      <c r="A1802" s="808"/>
      <c r="B1802" s="803"/>
      <c r="C1802" s="810"/>
      <c r="D1802" s="807"/>
      <c r="E1802" s="803"/>
      <c r="F1802" s="803"/>
      <c r="G1802" s="803"/>
      <c r="H1802" s="806" t="s">
        <v>154</v>
      </c>
      <c r="I1802" s="806"/>
      <c r="J1802" s="117" t="s">
        <v>153</v>
      </c>
      <c r="K1802" s="117" t="s">
        <v>3</v>
      </c>
      <c r="L1802" s="119">
        <v>1447.13</v>
      </c>
    </row>
    <row r="1803" spans="1:12" s="101" customFormat="1" ht="24" customHeight="1">
      <c r="A1803" s="808"/>
      <c r="B1803" s="110" t="s">
        <v>77</v>
      </c>
      <c r="C1803" s="115" t="s">
        <v>79</v>
      </c>
      <c r="D1803" s="115" t="s">
        <v>155</v>
      </c>
      <c r="E1803" s="115" t="s">
        <v>156</v>
      </c>
      <c r="F1803" s="805"/>
      <c r="G1803" s="805"/>
      <c r="H1803" s="806" t="s">
        <v>157</v>
      </c>
      <c r="I1803" s="806"/>
      <c r="J1803" s="803" t="s">
        <v>153</v>
      </c>
      <c r="K1803" s="803" t="s">
        <v>3</v>
      </c>
      <c r="L1803" s="804">
        <v>980</v>
      </c>
    </row>
    <row r="1804" spans="1:12" s="101" customFormat="1" ht="24" customHeight="1">
      <c r="A1804" s="808"/>
      <c r="B1804" s="117" t="s">
        <v>254</v>
      </c>
      <c r="C1804" s="117" t="s">
        <v>1409</v>
      </c>
      <c r="D1804" s="118">
        <v>43889</v>
      </c>
      <c r="E1804" s="117" t="s">
        <v>1410</v>
      </c>
      <c r="F1804" s="805"/>
      <c r="G1804" s="805"/>
      <c r="H1804" s="806"/>
      <c r="I1804" s="806"/>
      <c r="J1804" s="803"/>
      <c r="K1804" s="803"/>
      <c r="L1804" s="804"/>
    </row>
    <row r="1805" spans="1:12" s="101" customFormat="1" ht="24" customHeight="1">
      <c r="A1805" s="808">
        <v>341</v>
      </c>
      <c r="B1805" s="110" t="s">
        <v>76</v>
      </c>
      <c r="C1805" s="115" t="s">
        <v>78</v>
      </c>
      <c r="D1805" s="115" t="s">
        <v>146</v>
      </c>
      <c r="E1805" s="115" t="s">
        <v>147</v>
      </c>
      <c r="F1805" s="809" t="s">
        <v>71</v>
      </c>
      <c r="G1805" s="809"/>
      <c r="H1805" s="805"/>
      <c r="I1805" s="805"/>
      <c r="J1805" s="805"/>
      <c r="K1805" s="805"/>
      <c r="L1805" s="805"/>
    </row>
    <row r="1806" spans="1:12" s="101" customFormat="1" ht="26.25" customHeight="1">
      <c r="A1806" s="808"/>
      <c r="B1806" s="803" t="s">
        <v>1411</v>
      </c>
      <c r="C1806" s="810" t="s">
        <v>1412</v>
      </c>
      <c r="D1806" s="807">
        <v>43761</v>
      </c>
      <c r="E1806" s="803" t="s">
        <v>1413</v>
      </c>
      <c r="F1806" s="803" t="s">
        <v>1414</v>
      </c>
      <c r="G1806" s="803"/>
      <c r="H1806" s="806" t="s">
        <v>152</v>
      </c>
      <c r="I1806" s="806"/>
      <c r="J1806" s="117" t="s">
        <v>153</v>
      </c>
      <c r="K1806" s="117" t="s">
        <v>3</v>
      </c>
      <c r="L1806" s="119">
        <v>298.44</v>
      </c>
    </row>
    <row r="1807" spans="1:12" s="101" customFormat="1" ht="354.75" customHeight="1">
      <c r="A1807" s="808"/>
      <c r="B1807" s="803"/>
      <c r="C1807" s="810"/>
      <c r="D1807" s="807"/>
      <c r="E1807" s="803"/>
      <c r="F1807" s="803"/>
      <c r="G1807" s="803"/>
      <c r="H1807" s="806" t="s">
        <v>154</v>
      </c>
      <c r="I1807" s="806"/>
      <c r="J1807" s="117" t="s">
        <v>153</v>
      </c>
      <c r="K1807" s="117" t="s">
        <v>3</v>
      </c>
      <c r="L1807" s="119">
        <v>614.72</v>
      </c>
    </row>
    <row r="1808" spans="1:12" s="101" customFormat="1" ht="24" customHeight="1">
      <c r="A1808" s="808"/>
      <c r="B1808" s="110" t="s">
        <v>77</v>
      </c>
      <c r="C1808" s="115" t="s">
        <v>79</v>
      </c>
      <c r="D1808" s="115" t="s">
        <v>155</v>
      </c>
      <c r="E1808" s="115" t="s">
        <v>156</v>
      </c>
      <c r="F1808" s="805"/>
      <c r="G1808" s="805"/>
      <c r="H1808" s="806" t="s">
        <v>157</v>
      </c>
      <c r="I1808" s="806"/>
      <c r="J1808" s="803" t="s">
        <v>153</v>
      </c>
      <c r="K1808" s="803" t="s">
        <v>153</v>
      </c>
      <c r="L1808" s="804">
        <v>0</v>
      </c>
    </row>
    <row r="1809" spans="1:12" s="101" customFormat="1" ht="24" customHeight="1">
      <c r="A1809" s="808"/>
      <c r="B1809" s="117" t="s">
        <v>572</v>
      </c>
      <c r="C1809" s="117" t="s">
        <v>1414</v>
      </c>
      <c r="D1809" s="118">
        <v>43762</v>
      </c>
      <c r="E1809" s="117" t="s">
        <v>1415</v>
      </c>
      <c r="F1809" s="805"/>
      <c r="G1809" s="805"/>
      <c r="H1809" s="806"/>
      <c r="I1809" s="806"/>
      <c r="J1809" s="803"/>
      <c r="K1809" s="803"/>
      <c r="L1809" s="804"/>
    </row>
    <row r="1810" spans="1:12" s="101" customFormat="1" ht="24" customHeight="1">
      <c r="A1810" s="808">
        <v>342</v>
      </c>
      <c r="B1810" s="110" t="s">
        <v>76</v>
      </c>
      <c r="C1810" s="115" t="s">
        <v>78</v>
      </c>
      <c r="D1810" s="115" t="s">
        <v>146</v>
      </c>
      <c r="E1810" s="115" t="s">
        <v>147</v>
      </c>
      <c r="F1810" s="809" t="s">
        <v>71</v>
      </c>
      <c r="G1810" s="809"/>
      <c r="H1810" s="805"/>
      <c r="I1810" s="805"/>
      <c r="J1810" s="805"/>
      <c r="K1810" s="805"/>
      <c r="L1810" s="805"/>
    </row>
    <row r="1811" spans="1:12" s="101" customFormat="1" ht="26.25" customHeight="1">
      <c r="A1811" s="808"/>
      <c r="B1811" s="803" t="s">
        <v>1416</v>
      </c>
      <c r="C1811" s="810" t="s">
        <v>1417</v>
      </c>
      <c r="D1811" s="807">
        <v>43783</v>
      </c>
      <c r="E1811" s="803" t="s">
        <v>1052</v>
      </c>
      <c r="F1811" s="803" t="s">
        <v>597</v>
      </c>
      <c r="G1811" s="803"/>
      <c r="H1811" s="806" t="s">
        <v>152</v>
      </c>
      <c r="I1811" s="806"/>
      <c r="J1811" s="117" t="s">
        <v>153</v>
      </c>
      <c r="K1811" s="117" t="s">
        <v>3</v>
      </c>
      <c r="L1811" s="119">
        <v>368</v>
      </c>
    </row>
    <row r="1812" spans="1:12" s="101" customFormat="1" ht="375.75" customHeight="1">
      <c r="A1812" s="808"/>
      <c r="B1812" s="803"/>
      <c r="C1812" s="810"/>
      <c r="D1812" s="807"/>
      <c r="E1812" s="803"/>
      <c r="F1812" s="803"/>
      <c r="G1812" s="803"/>
      <c r="H1812" s="806" t="s">
        <v>154</v>
      </c>
      <c r="I1812" s="806"/>
      <c r="J1812" s="117" t="s">
        <v>153</v>
      </c>
      <c r="K1812" s="117" t="s">
        <v>153</v>
      </c>
      <c r="L1812" s="119">
        <v>0</v>
      </c>
    </row>
    <row r="1813" spans="1:12" s="101" customFormat="1" ht="24" customHeight="1">
      <c r="A1813" s="808"/>
      <c r="B1813" s="110" t="s">
        <v>77</v>
      </c>
      <c r="C1813" s="115" t="s">
        <v>79</v>
      </c>
      <c r="D1813" s="115" t="s">
        <v>155</v>
      </c>
      <c r="E1813" s="115" t="s">
        <v>156</v>
      </c>
      <c r="F1813" s="805"/>
      <c r="G1813" s="805"/>
      <c r="H1813" s="806" t="s">
        <v>157</v>
      </c>
      <c r="I1813" s="806"/>
      <c r="J1813" s="803" t="s">
        <v>153</v>
      </c>
      <c r="K1813" s="803" t="s">
        <v>153</v>
      </c>
      <c r="L1813" s="804">
        <v>0</v>
      </c>
    </row>
    <row r="1814" spans="1:12" s="101" customFormat="1" ht="24" customHeight="1">
      <c r="A1814" s="808"/>
      <c r="B1814" s="117" t="s">
        <v>158</v>
      </c>
      <c r="C1814" s="117" t="s">
        <v>597</v>
      </c>
      <c r="D1814" s="118">
        <v>43785</v>
      </c>
      <c r="E1814" s="117" t="s">
        <v>1418</v>
      </c>
      <c r="F1814" s="805"/>
      <c r="G1814" s="805"/>
      <c r="H1814" s="806"/>
      <c r="I1814" s="806"/>
      <c r="J1814" s="803"/>
      <c r="K1814" s="803"/>
      <c r="L1814" s="804"/>
    </row>
    <row r="1815" spans="1:12" s="101" customFormat="1" ht="24" customHeight="1">
      <c r="A1815" s="808">
        <v>343</v>
      </c>
      <c r="B1815" s="110" t="s">
        <v>76</v>
      </c>
      <c r="C1815" s="115" t="s">
        <v>78</v>
      </c>
      <c r="D1815" s="115" t="s">
        <v>146</v>
      </c>
      <c r="E1815" s="115" t="s">
        <v>147</v>
      </c>
      <c r="F1815" s="809" t="s">
        <v>71</v>
      </c>
      <c r="G1815" s="809"/>
      <c r="H1815" s="805"/>
      <c r="I1815" s="805"/>
      <c r="J1815" s="805"/>
      <c r="K1815" s="805"/>
      <c r="L1815" s="805"/>
    </row>
    <row r="1816" spans="1:12" s="101" customFormat="1" ht="26.25" customHeight="1">
      <c r="A1816" s="808"/>
      <c r="B1816" s="803" t="s">
        <v>1416</v>
      </c>
      <c r="C1816" s="810" t="s">
        <v>1419</v>
      </c>
      <c r="D1816" s="807">
        <v>43787</v>
      </c>
      <c r="E1816" s="803" t="s">
        <v>243</v>
      </c>
      <c r="F1816" s="803" t="s">
        <v>1420</v>
      </c>
      <c r="G1816" s="803"/>
      <c r="H1816" s="806" t="s">
        <v>152</v>
      </c>
      <c r="I1816" s="806"/>
      <c r="J1816" s="117" t="s">
        <v>153</v>
      </c>
      <c r="K1816" s="117" t="s">
        <v>3</v>
      </c>
      <c r="L1816" s="119">
        <v>610</v>
      </c>
    </row>
    <row r="1817" spans="1:12" s="101" customFormat="1" ht="333.75" customHeight="1">
      <c r="A1817" s="808"/>
      <c r="B1817" s="803"/>
      <c r="C1817" s="810"/>
      <c r="D1817" s="807"/>
      <c r="E1817" s="803"/>
      <c r="F1817" s="803"/>
      <c r="G1817" s="803"/>
      <c r="H1817" s="806" t="s">
        <v>154</v>
      </c>
      <c r="I1817" s="806"/>
      <c r="J1817" s="117" t="s">
        <v>153</v>
      </c>
      <c r="K1817" s="117" t="s">
        <v>153</v>
      </c>
      <c r="L1817" s="119">
        <v>0</v>
      </c>
    </row>
    <row r="1818" spans="1:12" s="101" customFormat="1" ht="24" customHeight="1">
      <c r="A1818" s="808"/>
      <c r="B1818" s="110" t="s">
        <v>77</v>
      </c>
      <c r="C1818" s="115" t="s">
        <v>79</v>
      </c>
      <c r="D1818" s="115" t="s">
        <v>155</v>
      </c>
      <c r="E1818" s="115" t="s">
        <v>156</v>
      </c>
      <c r="F1818" s="805"/>
      <c r="G1818" s="805"/>
      <c r="H1818" s="806" t="s">
        <v>157</v>
      </c>
      <c r="I1818" s="806"/>
      <c r="J1818" s="803" t="s">
        <v>153</v>
      </c>
      <c r="K1818" s="803" t="s">
        <v>153</v>
      </c>
      <c r="L1818" s="804">
        <v>0</v>
      </c>
    </row>
    <row r="1819" spans="1:12" s="101" customFormat="1" ht="24" customHeight="1">
      <c r="A1819" s="808"/>
      <c r="B1819" s="117" t="s">
        <v>158</v>
      </c>
      <c r="C1819" s="117" t="s">
        <v>1420</v>
      </c>
      <c r="D1819" s="118">
        <v>43789</v>
      </c>
      <c r="E1819" s="117" t="s">
        <v>1421</v>
      </c>
      <c r="F1819" s="805"/>
      <c r="G1819" s="805"/>
      <c r="H1819" s="806"/>
      <c r="I1819" s="806"/>
      <c r="J1819" s="803"/>
      <c r="K1819" s="803"/>
      <c r="L1819" s="804"/>
    </row>
    <row r="1820" spans="1:12" s="101" customFormat="1" ht="24" customHeight="1">
      <c r="A1820" s="808">
        <v>344</v>
      </c>
      <c r="B1820" s="110" t="s">
        <v>76</v>
      </c>
      <c r="C1820" s="115" t="s">
        <v>78</v>
      </c>
      <c r="D1820" s="115" t="s">
        <v>146</v>
      </c>
      <c r="E1820" s="115" t="s">
        <v>147</v>
      </c>
      <c r="F1820" s="809" t="s">
        <v>71</v>
      </c>
      <c r="G1820" s="809"/>
      <c r="H1820" s="805"/>
      <c r="I1820" s="805"/>
      <c r="J1820" s="805"/>
      <c r="K1820" s="805"/>
      <c r="L1820" s="805"/>
    </row>
    <row r="1821" spans="1:12" s="101" customFormat="1" ht="26.25" customHeight="1">
      <c r="A1821" s="808"/>
      <c r="B1821" s="803" t="s">
        <v>1422</v>
      </c>
      <c r="C1821" s="810" t="s">
        <v>1423</v>
      </c>
      <c r="D1821" s="807">
        <v>43745</v>
      </c>
      <c r="E1821" s="803" t="s">
        <v>1424</v>
      </c>
      <c r="F1821" s="803" t="s">
        <v>1425</v>
      </c>
      <c r="G1821" s="803"/>
      <c r="H1821" s="806" t="s">
        <v>152</v>
      </c>
      <c r="I1821" s="806"/>
      <c r="J1821" s="117" t="s">
        <v>153</v>
      </c>
      <c r="K1821" s="117" t="s">
        <v>153</v>
      </c>
      <c r="L1821" s="119">
        <v>0</v>
      </c>
    </row>
    <row r="1822" spans="1:12" s="101" customFormat="1" ht="144.75" customHeight="1">
      <c r="A1822" s="808"/>
      <c r="B1822" s="803"/>
      <c r="C1822" s="810"/>
      <c r="D1822" s="807"/>
      <c r="E1822" s="803"/>
      <c r="F1822" s="803"/>
      <c r="G1822" s="803"/>
      <c r="H1822" s="806" t="s">
        <v>154</v>
      </c>
      <c r="I1822" s="806"/>
      <c r="J1822" s="117" t="s">
        <v>153</v>
      </c>
      <c r="K1822" s="117" t="s">
        <v>153</v>
      </c>
      <c r="L1822" s="119">
        <v>0</v>
      </c>
    </row>
    <row r="1823" spans="1:12" s="101" customFormat="1" ht="24" customHeight="1">
      <c r="A1823" s="808"/>
      <c r="B1823" s="110" t="s">
        <v>77</v>
      </c>
      <c r="C1823" s="115" t="s">
        <v>79</v>
      </c>
      <c r="D1823" s="115" t="s">
        <v>155</v>
      </c>
      <c r="E1823" s="115" t="s">
        <v>156</v>
      </c>
      <c r="F1823" s="805"/>
      <c r="G1823" s="805"/>
      <c r="H1823" s="806" t="s">
        <v>157</v>
      </c>
      <c r="I1823" s="806"/>
      <c r="J1823" s="803" t="s">
        <v>153</v>
      </c>
      <c r="K1823" s="803" t="s">
        <v>3</v>
      </c>
      <c r="L1823" s="804">
        <v>613.86</v>
      </c>
    </row>
    <row r="1824" spans="1:12" s="101" customFormat="1" ht="34.5" customHeight="1">
      <c r="A1824" s="808"/>
      <c r="B1824" s="117" t="s">
        <v>303</v>
      </c>
      <c r="C1824" s="117" t="s">
        <v>1425</v>
      </c>
      <c r="D1824" s="118">
        <v>43749</v>
      </c>
      <c r="E1824" s="117" t="s">
        <v>1426</v>
      </c>
      <c r="F1824" s="805"/>
      <c r="G1824" s="805"/>
      <c r="H1824" s="806"/>
      <c r="I1824" s="806"/>
      <c r="J1824" s="803"/>
      <c r="K1824" s="803"/>
      <c r="L1824" s="804"/>
    </row>
    <row r="1825" spans="1:12" s="101" customFormat="1" ht="24" customHeight="1">
      <c r="A1825" s="808">
        <v>345</v>
      </c>
      <c r="B1825" s="110" t="s">
        <v>76</v>
      </c>
      <c r="C1825" s="115" t="s">
        <v>78</v>
      </c>
      <c r="D1825" s="115" t="s">
        <v>146</v>
      </c>
      <c r="E1825" s="115" t="s">
        <v>147</v>
      </c>
      <c r="F1825" s="809" t="s">
        <v>71</v>
      </c>
      <c r="G1825" s="809"/>
      <c r="H1825" s="805"/>
      <c r="I1825" s="805"/>
      <c r="J1825" s="805"/>
      <c r="K1825" s="805"/>
      <c r="L1825" s="805"/>
    </row>
    <row r="1826" spans="1:12" s="101" customFormat="1" ht="26.25" customHeight="1">
      <c r="A1826" s="808"/>
      <c r="B1826" s="803" t="s">
        <v>1422</v>
      </c>
      <c r="C1826" s="810" t="s">
        <v>1427</v>
      </c>
      <c r="D1826" s="807">
        <v>43793</v>
      </c>
      <c r="E1826" s="803" t="s">
        <v>764</v>
      </c>
      <c r="F1826" s="803" t="s">
        <v>765</v>
      </c>
      <c r="G1826" s="803"/>
      <c r="H1826" s="806" t="s">
        <v>152</v>
      </c>
      <c r="I1826" s="806"/>
      <c r="J1826" s="117" t="s">
        <v>153</v>
      </c>
      <c r="K1826" s="117" t="s">
        <v>3</v>
      </c>
      <c r="L1826" s="119">
        <v>626.91999999999996</v>
      </c>
    </row>
    <row r="1827" spans="1:12" s="101" customFormat="1" ht="407.25" customHeight="1">
      <c r="A1827" s="808"/>
      <c r="B1827" s="803"/>
      <c r="C1827" s="810"/>
      <c r="D1827" s="807"/>
      <c r="E1827" s="803"/>
      <c r="F1827" s="803"/>
      <c r="G1827" s="803"/>
      <c r="H1827" s="806" t="s">
        <v>154</v>
      </c>
      <c r="I1827" s="806"/>
      <c r="J1827" s="117" t="s">
        <v>153</v>
      </c>
      <c r="K1827" s="117" t="s">
        <v>3</v>
      </c>
      <c r="L1827" s="119">
        <v>402.1</v>
      </c>
    </row>
    <row r="1828" spans="1:12" s="101" customFormat="1" ht="24" customHeight="1">
      <c r="A1828" s="808"/>
      <c r="B1828" s="110" t="s">
        <v>77</v>
      </c>
      <c r="C1828" s="115" t="s">
        <v>79</v>
      </c>
      <c r="D1828" s="115" t="s">
        <v>155</v>
      </c>
      <c r="E1828" s="115" t="s">
        <v>156</v>
      </c>
      <c r="F1828" s="805"/>
      <c r="G1828" s="805"/>
      <c r="H1828" s="806" t="s">
        <v>157</v>
      </c>
      <c r="I1828" s="806"/>
      <c r="J1828" s="803" t="s">
        <v>153</v>
      </c>
      <c r="K1828" s="803" t="s">
        <v>3</v>
      </c>
      <c r="L1828" s="804">
        <v>20</v>
      </c>
    </row>
    <row r="1829" spans="1:12" s="101" customFormat="1" ht="34.5" customHeight="1">
      <c r="A1829" s="808"/>
      <c r="B1829" s="117" t="s">
        <v>303</v>
      </c>
      <c r="C1829" s="117" t="s">
        <v>765</v>
      </c>
      <c r="D1829" s="118">
        <v>43795</v>
      </c>
      <c r="E1829" s="117" t="s">
        <v>1428</v>
      </c>
      <c r="F1829" s="805"/>
      <c r="G1829" s="805"/>
      <c r="H1829" s="806"/>
      <c r="I1829" s="806"/>
      <c r="J1829" s="803"/>
      <c r="K1829" s="803"/>
      <c r="L1829" s="804"/>
    </row>
    <row r="1830" spans="1:12" s="101" customFormat="1" ht="24" customHeight="1">
      <c r="A1830" s="808">
        <v>346</v>
      </c>
      <c r="B1830" s="110" t="s">
        <v>76</v>
      </c>
      <c r="C1830" s="115" t="s">
        <v>78</v>
      </c>
      <c r="D1830" s="115" t="s">
        <v>146</v>
      </c>
      <c r="E1830" s="115" t="s">
        <v>147</v>
      </c>
      <c r="F1830" s="809" t="s">
        <v>71</v>
      </c>
      <c r="G1830" s="809"/>
      <c r="H1830" s="805"/>
      <c r="I1830" s="805"/>
      <c r="J1830" s="805"/>
      <c r="K1830" s="805"/>
      <c r="L1830" s="805"/>
    </row>
    <row r="1831" spans="1:12" s="101" customFormat="1" ht="26.25" customHeight="1">
      <c r="A1831" s="808"/>
      <c r="B1831" s="803" t="s">
        <v>1429</v>
      </c>
      <c r="C1831" s="810" t="s">
        <v>1430</v>
      </c>
      <c r="D1831" s="807">
        <v>43752</v>
      </c>
      <c r="E1831" s="803" t="s">
        <v>354</v>
      </c>
      <c r="F1831" s="803" t="s">
        <v>1431</v>
      </c>
      <c r="G1831" s="803"/>
      <c r="H1831" s="806" t="s">
        <v>152</v>
      </c>
      <c r="I1831" s="806"/>
      <c r="J1831" s="117" t="s">
        <v>153</v>
      </c>
      <c r="K1831" s="117" t="s">
        <v>153</v>
      </c>
      <c r="L1831" s="119">
        <v>0</v>
      </c>
    </row>
    <row r="1832" spans="1:12" s="101" customFormat="1" ht="386.25" customHeight="1">
      <c r="A1832" s="808"/>
      <c r="B1832" s="803"/>
      <c r="C1832" s="810"/>
      <c r="D1832" s="807"/>
      <c r="E1832" s="803"/>
      <c r="F1832" s="803"/>
      <c r="G1832" s="803"/>
      <c r="H1832" s="806" t="s">
        <v>154</v>
      </c>
      <c r="I1832" s="806"/>
      <c r="J1832" s="117" t="s">
        <v>153</v>
      </c>
      <c r="K1832" s="117" t="s">
        <v>153</v>
      </c>
      <c r="L1832" s="119">
        <v>0</v>
      </c>
    </row>
    <row r="1833" spans="1:12" s="101" customFormat="1" ht="24" customHeight="1">
      <c r="A1833" s="808"/>
      <c r="B1833" s="110" t="s">
        <v>77</v>
      </c>
      <c r="C1833" s="115" t="s">
        <v>79</v>
      </c>
      <c r="D1833" s="115" t="s">
        <v>155</v>
      </c>
      <c r="E1833" s="115" t="s">
        <v>156</v>
      </c>
      <c r="F1833" s="805"/>
      <c r="G1833" s="805"/>
      <c r="H1833" s="806" t="s">
        <v>157</v>
      </c>
      <c r="I1833" s="806"/>
      <c r="J1833" s="803" t="s">
        <v>153</v>
      </c>
      <c r="K1833" s="803" t="s">
        <v>3</v>
      </c>
      <c r="L1833" s="804">
        <v>465</v>
      </c>
    </row>
    <row r="1834" spans="1:12" s="101" customFormat="1" ht="34.5" customHeight="1">
      <c r="A1834" s="808"/>
      <c r="B1834" s="117" t="s">
        <v>1432</v>
      </c>
      <c r="C1834" s="117" t="s">
        <v>1431</v>
      </c>
      <c r="D1834" s="118">
        <v>43757</v>
      </c>
      <c r="E1834" s="117" t="s">
        <v>1433</v>
      </c>
      <c r="F1834" s="805"/>
      <c r="G1834" s="805"/>
      <c r="H1834" s="806"/>
      <c r="I1834" s="806"/>
      <c r="J1834" s="803"/>
      <c r="K1834" s="803"/>
      <c r="L1834" s="804"/>
    </row>
    <row r="1835" spans="1:12" s="101" customFormat="1" ht="24" customHeight="1">
      <c r="A1835" s="808">
        <v>347</v>
      </c>
      <c r="B1835" s="110" t="s">
        <v>76</v>
      </c>
      <c r="C1835" s="115" t="s">
        <v>78</v>
      </c>
      <c r="D1835" s="115" t="s">
        <v>146</v>
      </c>
      <c r="E1835" s="115" t="s">
        <v>147</v>
      </c>
      <c r="F1835" s="809" t="s">
        <v>71</v>
      </c>
      <c r="G1835" s="809"/>
      <c r="H1835" s="805"/>
      <c r="I1835" s="805"/>
      <c r="J1835" s="805"/>
      <c r="K1835" s="805"/>
      <c r="L1835" s="805"/>
    </row>
    <row r="1836" spans="1:12" s="101" customFormat="1" ht="26.25" customHeight="1">
      <c r="A1836" s="808"/>
      <c r="B1836" s="803" t="s">
        <v>1434</v>
      </c>
      <c r="C1836" s="810" t="s">
        <v>1435</v>
      </c>
      <c r="D1836" s="807">
        <v>43739</v>
      </c>
      <c r="E1836" s="803" t="s">
        <v>205</v>
      </c>
      <c r="F1836" s="803" t="s">
        <v>601</v>
      </c>
      <c r="G1836" s="803"/>
      <c r="H1836" s="806" t="s">
        <v>152</v>
      </c>
      <c r="I1836" s="806"/>
      <c r="J1836" s="117" t="s">
        <v>153</v>
      </c>
      <c r="K1836" s="117" t="s">
        <v>3</v>
      </c>
      <c r="L1836" s="119">
        <v>420.29</v>
      </c>
    </row>
    <row r="1837" spans="1:12" s="101" customFormat="1" ht="176.25" customHeight="1">
      <c r="A1837" s="808"/>
      <c r="B1837" s="803"/>
      <c r="C1837" s="810"/>
      <c r="D1837" s="807"/>
      <c r="E1837" s="803"/>
      <c r="F1837" s="803"/>
      <c r="G1837" s="803"/>
      <c r="H1837" s="806" t="s">
        <v>154</v>
      </c>
      <c r="I1837" s="806"/>
      <c r="J1837" s="117" t="s">
        <v>153</v>
      </c>
      <c r="K1837" s="117" t="s">
        <v>3</v>
      </c>
      <c r="L1837" s="119">
        <v>306.60000000000002</v>
      </c>
    </row>
    <row r="1838" spans="1:12" s="101" customFormat="1" ht="24" customHeight="1">
      <c r="A1838" s="808"/>
      <c r="B1838" s="110" t="s">
        <v>77</v>
      </c>
      <c r="C1838" s="115" t="s">
        <v>79</v>
      </c>
      <c r="D1838" s="115" t="s">
        <v>155</v>
      </c>
      <c r="E1838" s="115" t="s">
        <v>156</v>
      </c>
      <c r="F1838" s="805"/>
      <c r="G1838" s="805"/>
      <c r="H1838" s="806" t="s">
        <v>157</v>
      </c>
      <c r="I1838" s="806"/>
      <c r="J1838" s="803" t="s">
        <v>153</v>
      </c>
      <c r="K1838" s="803" t="s">
        <v>153</v>
      </c>
      <c r="L1838" s="804">
        <v>0</v>
      </c>
    </row>
    <row r="1839" spans="1:12" s="101" customFormat="1" ht="24" customHeight="1">
      <c r="A1839" s="808"/>
      <c r="B1839" s="117" t="s">
        <v>1436</v>
      </c>
      <c r="C1839" s="117" t="s">
        <v>601</v>
      </c>
      <c r="D1839" s="118">
        <v>43741</v>
      </c>
      <c r="E1839" s="117" t="s">
        <v>438</v>
      </c>
      <c r="F1839" s="805"/>
      <c r="G1839" s="805"/>
      <c r="H1839" s="806"/>
      <c r="I1839" s="806"/>
      <c r="J1839" s="803"/>
      <c r="K1839" s="803"/>
      <c r="L1839" s="804"/>
    </row>
    <row r="1840" spans="1:12" s="101" customFormat="1" ht="24" customHeight="1">
      <c r="A1840" s="808">
        <v>348</v>
      </c>
      <c r="B1840" s="110" t="s">
        <v>76</v>
      </c>
      <c r="C1840" s="115" t="s">
        <v>78</v>
      </c>
      <c r="D1840" s="115" t="s">
        <v>146</v>
      </c>
      <c r="E1840" s="115" t="s">
        <v>147</v>
      </c>
      <c r="F1840" s="809" t="s">
        <v>71</v>
      </c>
      <c r="G1840" s="809"/>
      <c r="H1840" s="805"/>
      <c r="I1840" s="805"/>
      <c r="J1840" s="805"/>
      <c r="K1840" s="805"/>
      <c r="L1840" s="805"/>
    </row>
    <row r="1841" spans="1:12" s="101" customFormat="1" ht="26.25" customHeight="1">
      <c r="A1841" s="808"/>
      <c r="B1841" s="803" t="s">
        <v>1434</v>
      </c>
      <c r="C1841" s="810" t="s">
        <v>1437</v>
      </c>
      <c r="D1841" s="807">
        <v>43774</v>
      </c>
      <c r="E1841" s="803" t="s">
        <v>301</v>
      </c>
      <c r="F1841" s="803" t="s">
        <v>1438</v>
      </c>
      <c r="G1841" s="803"/>
      <c r="H1841" s="806" t="s">
        <v>152</v>
      </c>
      <c r="I1841" s="806"/>
      <c r="J1841" s="117" t="s">
        <v>3</v>
      </c>
      <c r="K1841" s="117" t="s">
        <v>153</v>
      </c>
      <c r="L1841" s="119">
        <v>378.06</v>
      </c>
    </row>
    <row r="1842" spans="1:12" s="101" customFormat="1" ht="354.75" customHeight="1">
      <c r="A1842" s="808"/>
      <c r="B1842" s="803"/>
      <c r="C1842" s="810"/>
      <c r="D1842" s="807"/>
      <c r="E1842" s="803"/>
      <c r="F1842" s="803"/>
      <c r="G1842" s="803"/>
      <c r="H1842" s="806" t="s">
        <v>154</v>
      </c>
      <c r="I1842" s="806"/>
      <c r="J1842" s="117" t="s">
        <v>3</v>
      </c>
      <c r="K1842" s="117" t="s">
        <v>153</v>
      </c>
      <c r="L1842" s="119">
        <v>5174.28</v>
      </c>
    </row>
    <row r="1843" spans="1:12" s="101" customFormat="1" ht="24" customHeight="1">
      <c r="A1843" s="808"/>
      <c r="B1843" s="110" t="s">
        <v>77</v>
      </c>
      <c r="C1843" s="115" t="s">
        <v>79</v>
      </c>
      <c r="D1843" s="115" t="s">
        <v>155</v>
      </c>
      <c r="E1843" s="115" t="s">
        <v>156</v>
      </c>
      <c r="F1843" s="805"/>
      <c r="G1843" s="805"/>
      <c r="H1843" s="806" t="s">
        <v>157</v>
      </c>
      <c r="I1843" s="806"/>
      <c r="J1843" s="803" t="s">
        <v>3</v>
      </c>
      <c r="K1843" s="803" t="s">
        <v>153</v>
      </c>
      <c r="L1843" s="804">
        <v>150</v>
      </c>
    </row>
    <row r="1844" spans="1:12" s="101" customFormat="1" ht="24" customHeight="1">
      <c r="A1844" s="808"/>
      <c r="B1844" s="117" t="s">
        <v>1436</v>
      </c>
      <c r="C1844" s="117" t="s">
        <v>1438</v>
      </c>
      <c r="D1844" s="118">
        <v>43786</v>
      </c>
      <c r="E1844" s="117" t="s">
        <v>1439</v>
      </c>
      <c r="F1844" s="805"/>
      <c r="G1844" s="805"/>
      <c r="H1844" s="806"/>
      <c r="I1844" s="806"/>
      <c r="J1844" s="803"/>
      <c r="K1844" s="803"/>
      <c r="L1844" s="804"/>
    </row>
    <row r="1845" spans="1:12" s="101" customFormat="1" ht="24" customHeight="1">
      <c r="A1845" s="808">
        <v>349</v>
      </c>
      <c r="B1845" s="110" t="s">
        <v>76</v>
      </c>
      <c r="C1845" s="115" t="s">
        <v>78</v>
      </c>
      <c r="D1845" s="115" t="s">
        <v>146</v>
      </c>
      <c r="E1845" s="115" t="s">
        <v>147</v>
      </c>
      <c r="F1845" s="809" t="s">
        <v>71</v>
      </c>
      <c r="G1845" s="809"/>
      <c r="H1845" s="805"/>
      <c r="I1845" s="805"/>
      <c r="J1845" s="805"/>
      <c r="K1845" s="805"/>
      <c r="L1845" s="805"/>
    </row>
    <row r="1846" spans="1:12" s="101" customFormat="1" ht="26.25" customHeight="1">
      <c r="A1846" s="808"/>
      <c r="B1846" s="803" t="s">
        <v>1434</v>
      </c>
      <c r="C1846" s="810" t="s">
        <v>1440</v>
      </c>
      <c r="D1846" s="807">
        <v>43805</v>
      </c>
      <c r="E1846" s="803" t="s">
        <v>228</v>
      </c>
      <c r="F1846" s="803" t="s">
        <v>649</v>
      </c>
      <c r="G1846" s="803"/>
      <c r="H1846" s="806" t="s">
        <v>152</v>
      </c>
      <c r="I1846" s="806"/>
      <c r="J1846" s="117" t="s">
        <v>153</v>
      </c>
      <c r="K1846" s="117" t="s">
        <v>3</v>
      </c>
      <c r="L1846" s="119">
        <v>886.32</v>
      </c>
    </row>
    <row r="1847" spans="1:12" s="101" customFormat="1" ht="333.75" customHeight="1">
      <c r="A1847" s="808"/>
      <c r="B1847" s="803"/>
      <c r="C1847" s="810"/>
      <c r="D1847" s="807"/>
      <c r="E1847" s="803"/>
      <c r="F1847" s="803"/>
      <c r="G1847" s="803"/>
      <c r="H1847" s="806" t="s">
        <v>154</v>
      </c>
      <c r="I1847" s="806"/>
      <c r="J1847" s="117" t="s">
        <v>153</v>
      </c>
      <c r="K1847" s="117" t="s">
        <v>3</v>
      </c>
      <c r="L1847" s="119">
        <v>550</v>
      </c>
    </row>
    <row r="1848" spans="1:12" s="101" customFormat="1" ht="24" customHeight="1">
      <c r="A1848" s="808"/>
      <c r="B1848" s="110" t="s">
        <v>77</v>
      </c>
      <c r="C1848" s="115" t="s">
        <v>79</v>
      </c>
      <c r="D1848" s="115" t="s">
        <v>155</v>
      </c>
      <c r="E1848" s="115" t="s">
        <v>156</v>
      </c>
      <c r="F1848" s="805"/>
      <c r="G1848" s="805"/>
      <c r="H1848" s="806" t="s">
        <v>157</v>
      </c>
      <c r="I1848" s="806"/>
      <c r="J1848" s="803" t="s">
        <v>153</v>
      </c>
      <c r="K1848" s="803" t="s">
        <v>3</v>
      </c>
      <c r="L1848" s="804">
        <v>827</v>
      </c>
    </row>
    <row r="1849" spans="1:12" s="101" customFormat="1" ht="24" customHeight="1">
      <c r="A1849" s="808"/>
      <c r="B1849" s="117" t="s">
        <v>1436</v>
      </c>
      <c r="C1849" s="117" t="s">
        <v>649</v>
      </c>
      <c r="D1849" s="118">
        <v>43809</v>
      </c>
      <c r="E1849" s="117" t="s">
        <v>1441</v>
      </c>
      <c r="F1849" s="805"/>
      <c r="G1849" s="805"/>
      <c r="H1849" s="806"/>
      <c r="I1849" s="806"/>
      <c r="J1849" s="803"/>
      <c r="K1849" s="803"/>
      <c r="L1849" s="804"/>
    </row>
    <row r="1850" spans="1:12" s="101" customFormat="1" ht="24" customHeight="1">
      <c r="A1850" s="808">
        <v>350</v>
      </c>
      <c r="B1850" s="110" t="s">
        <v>76</v>
      </c>
      <c r="C1850" s="115" t="s">
        <v>78</v>
      </c>
      <c r="D1850" s="115" t="s">
        <v>146</v>
      </c>
      <c r="E1850" s="115" t="s">
        <v>147</v>
      </c>
      <c r="F1850" s="809" t="s">
        <v>71</v>
      </c>
      <c r="G1850" s="809"/>
      <c r="H1850" s="805"/>
      <c r="I1850" s="805"/>
      <c r="J1850" s="805"/>
      <c r="K1850" s="805"/>
      <c r="L1850" s="805"/>
    </row>
    <row r="1851" spans="1:12" s="101" customFormat="1" ht="26.25" customHeight="1">
      <c r="A1851" s="808"/>
      <c r="B1851" s="803" t="s">
        <v>1442</v>
      </c>
      <c r="C1851" s="803" t="s">
        <v>1443</v>
      </c>
      <c r="D1851" s="807">
        <v>43870</v>
      </c>
      <c r="E1851" s="803" t="s">
        <v>1103</v>
      </c>
      <c r="F1851" s="803" t="s">
        <v>1444</v>
      </c>
      <c r="G1851" s="803"/>
      <c r="H1851" s="806" t="s">
        <v>152</v>
      </c>
      <c r="I1851" s="806"/>
      <c r="J1851" s="117" t="s">
        <v>153</v>
      </c>
      <c r="K1851" s="117" t="s">
        <v>3</v>
      </c>
      <c r="L1851" s="119">
        <v>271.60000000000002</v>
      </c>
    </row>
    <row r="1852" spans="1:12" s="101" customFormat="1" ht="113.25" customHeight="1">
      <c r="A1852" s="808"/>
      <c r="B1852" s="803"/>
      <c r="C1852" s="803"/>
      <c r="D1852" s="807"/>
      <c r="E1852" s="803"/>
      <c r="F1852" s="803"/>
      <c r="G1852" s="803"/>
      <c r="H1852" s="806" t="s">
        <v>154</v>
      </c>
      <c r="I1852" s="806"/>
      <c r="J1852" s="117" t="s">
        <v>153</v>
      </c>
      <c r="K1852" s="117" t="s">
        <v>3</v>
      </c>
      <c r="L1852" s="119">
        <v>374.8</v>
      </c>
    </row>
    <row r="1853" spans="1:12" s="101" customFormat="1" ht="24" customHeight="1">
      <c r="A1853" s="808"/>
      <c r="B1853" s="110" t="s">
        <v>77</v>
      </c>
      <c r="C1853" s="115" t="s">
        <v>79</v>
      </c>
      <c r="D1853" s="115" t="s">
        <v>155</v>
      </c>
      <c r="E1853" s="115" t="s">
        <v>156</v>
      </c>
      <c r="F1853" s="805"/>
      <c r="G1853" s="805"/>
      <c r="H1853" s="806" t="s">
        <v>157</v>
      </c>
      <c r="I1853" s="806"/>
      <c r="J1853" s="803" t="s">
        <v>153</v>
      </c>
      <c r="K1853" s="803" t="s">
        <v>153</v>
      </c>
      <c r="L1853" s="804">
        <v>0</v>
      </c>
    </row>
    <row r="1854" spans="1:12" s="101" customFormat="1" ht="24" customHeight="1">
      <c r="A1854" s="808"/>
      <c r="B1854" s="117" t="s">
        <v>193</v>
      </c>
      <c r="C1854" s="117" t="s">
        <v>1444</v>
      </c>
      <c r="D1854" s="118">
        <v>43871</v>
      </c>
      <c r="E1854" s="117" t="s">
        <v>542</v>
      </c>
      <c r="F1854" s="805"/>
      <c r="G1854" s="805"/>
      <c r="H1854" s="806"/>
      <c r="I1854" s="806"/>
      <c r="J1854" s="803"/>
      <c r="K1854" s="803"/>
      <c r="L1854" s="804"/>
    </row>
    <row r="1855" spans="1:12" s="101" customFormat="1" ht="24" customHeight="1">
      <c r="A1855" s="808">
        <v>351</v>
      </c>
      <c r="B1855" s="110" t="s">
        <v>76</v>
      </c>
      <c r="C1855" s="115" t="s">
        <v>78</v>
      </c>
      <c r="D1855" s="115" t="s">
        <v>146</v>
      </c>
      <c r="E1855" s="115" t="s">
        <v>147</v>
      </c>
      <c r="F1855" s="809" t="s">
        <v>71</v>
      </c>
      <c r="G1855" s="809"/>
      <c r="H1855" s="805"/>
      <c r="I1855" s="805"/>
      <c r="J1855" s="805"/>
      <c r="K1855" s="805"/>
      <c r="L1855" s="805"/>
    </row>
    <row r="1856" spans="1:12" s="101" customFormat="1" ht="26.25" customHeight="1">
      <c r="A1856" s="808"/>
      <c r="B1856" s="803" t="s">
        <v>1445</v>
      </c>
      <c r="C1856" s="810" t="s">
        <v>1446</v>
      </c>
      <c r="D1856" s="807">
        <v>43784</v>
      </c>
      <c r="E1856" s="803" t="s">
        <v>358</v>
      </c>
      <c r="F1856" s="803" t="s">
        <v>1104</v>
      </c>
      <c r="G1856" s="803"/>
      <c r="H1856" s="806" t="s">
        <v>152</v>
      </c>
      <c r="I1856" s="806"/>
      <c r="J1856" s="117" t="s">
        <v>153</v>
      </c>
      <c r="K1856" s="117" t="s">
        <v>153</v>
      </c>
      <c r="L1856" s="119">
        <v>0</v>
      </c>
    </row>
    <row r="1857" spans="1:12" s="101" customFormat="1" ht="176.25" customHeight="1">
      <c r="A1857" s="808"/>
      <c r="B1857" s="803"/>
      <c r="C1857" s="810"/>
      <c r="D1857" s="807"/>
      <c r="E1857" s="803"/>
      <c r="F1857" s="803"/>
      <c r="G1857" s="803"/>
      <c r="H1857" s="806" t="s">
        <v>154</v>
      </c>
      <c r="I1857" s="806"/>
      <c r="J1857" s="117" t="s">
        <v>153</v>
      </c>
      <c r="K1857" s="117" t="s">
        <v>153</v>
      </c>
      <c r="L1857" s="119">
        <v>0</v>
      </c>
    </row>
    <row r="1858" spans="1:12" s="101" customFormat="1" ht="24" customHeight="1">
      <c r="A1858" s="808"/>
      <c r="B1858" s="110" t="s">
        <v>77</v>
      </c>
      <c r="C1858" s="115" t="s">
        <v>79</v>
      </c>
      <c r="D1858" s="115" t="s">
        <v>155</v>
      </c>
      <c r="E1858" s="115" t="s">
        <v>156</v>
      </c>
      <c r="F1858" s="805"/>
      <c r="G1858" s="805"/>
      <c r="H1858" s="806" t="s">
        <v>157</v>
      </c>
      <c r="I1858" s="806"/>
      <c r="J1858" s="803" t="s">
        <v>153</v>
      </c>
      <c r="K1858" s="803" t="s">
        <v>3</v>
      </c>
      <c r="L1858" s="804">
        <v>950</v>
      </c>
    </row>
    <row r="1859" spans="1:12" s="101" customFormat="1" ht="24" customHeight="1">
      <c r="A1859" s="808"/>
      <c r="B1859" s="117" t="s">
        <v>193</v>
      </c>
      <c r="C1859" s="117" t="s">
        <v>1104</v>
      </c>
      <c r="D1859" s="118">
        <v>43786</v>
      </c>
      <c r="E1859" s="117" t="s">
        <v>1036</v>
      </c>
      <c r="F1859" s="805"/>
      <c r="G1859" s="805"/>
      <c r="H1859" s="806"/>
      <c r="I1859" s="806"/>
      <c r="J1859" s="803"/>
      <c r="K1859" s="803"/>
      <c r="L1859" s="804"/>
    </row>
    <row r="1860" spans="1:12" s="101" customFormat="1" ht="24" customHeight="1">
      <c r="A1860" s="808">
        <v>352</v>
      </c>
      <c r="B1860" s="110" t="s">
        <v>76</v>
      </c>
      <c r="C1860" s="115" t="s">
        <v>78</v>
      </c>
      <c r="D1860" s="115" t="s">
        <v>146</v>
      </c>
      <c r="E1860" s="115" t="s">
        <v>147</v>
      </c>
      <c r="F1860" s="809" t="s">
        <v>71</v>
      </c>
      <c r="G1860" s="809"/>
      <c r="H1860" s="805"/>
      <c r="I1860" s="805"/>
      <c r="J1860" s="805"/>
      <c r="K1860" s="805"/>
      <c r="L1860" s="805"/>
    </row>
    <row r="1861" spans="1:12" s="101" customFormat="1" ht="26.25" customHeight="1">
      <c r="A1861" s="808"/>
      <c r="B1861" s="803" t="s">
        <v>1447</v>
      </c>
      <c r="C1861" s="810" t="s">
        <v>1448</v>
      </c>
      <c r="D1861" s="807">
        <v>43912</v>
      </c>
      <c r="E1861" s="803" t="s">
        <v>1449</v>
      </c>
      <c r="F1861" s="803" t="s">
        <v>1450</v>
      </c>
      <c r="G1861" s="803"/>
      <c r="H1861" s="806" t="s">
        <v>152</v>
      </c>
      <c r="I1861" s="806"/>
      <c r="J1861" s="117" t="s">
        <v>153</v>
      </c>
      <c r="K1861" s="117" t="s">
        <v>3</v>
      </c>
      <c r="L1861" s="119">
        <v>1711.6</v>
      </c>
    </row>
    <row r="1862" spans="1:12" s="101" customFormat="1" ht="186.75" customHeight="1">
      <c r="A1862" s="808"/>
      <c r="B1862" s="803"/>
      <c r="C1862" s="810"/>
      <c r="D1862" s="807"/>
      <c r="E1862" s="803"/>
      <c r="F1862" s="803"/>
      <c r="G1862" s="803"/>
      <c r="H1862" s="806" t="s">
        <v>154</v>
      </c>
      <c r="I1862" s="806"/>
      <c r="J1862" s="117" t="s">
        <v>153</v>
      </c>
      <c r="K1862" s="117" t="s">
        <v>3</v>
      </c>
      <c r="L1862" s="119">
        <v>770.27</v>
      </c>
    </row>
    <row r="1863" spans="1:12" s="101" customFormat="1" ht="24" customHeight="1">
      <c r="A1863" s="808"/>
      <c r="B1863" s="110" t="s">
        <v>77</v>
      </c>
      <c r="C1863" s="115" t="s">
        <v>79</v>
      </c>
      <c r="D1863" s="115" t="s">
        <v>155</v>
      </c>
      <c r="E1863" s="115" t="s">
        <v>156</v>
      </c>
      <c r="F1863" s="805"/>
      <c r="G1863" s="805"/>
      <c r="H1863" s="806" t="s">
        <v>157</v>
      </c>
      <c r="I1863" s="806"/>
      <c r="J1863" s="803" t="s">
        <v>153</v>
      </c>
      <c r="K1863" s="803" t="s">
        <v>153</v>
      </c>
      <c r="L1863" s="804">
        <v>0</v>
      </c>
    </row>
    <row r="1864" spans="1:12" s="101" customFormat="1" ht="34.5" customHeight="1">
      <c r="A1864" s="808"/>
      <c r="B1864" s="117" t="s">
        <v>303</v>
      </c>
      <c r="C1864" s="117" t="s">
        <v>1450</v>
      </c>
      <c r="D1864" s="118">
        <v>43923</v>
      </c>
      <c r="E1864" s="117" t="s">
        <v>1451</v>
      </c>
      <c r="F1864" s="805"/>
      <c r="G1864" s="805"/>
      <c r="H1864" s="806"/>
      <c r="I1864" s="806"/>
      <c r="J1864" s="803"/>
      <c r="K1864" s="803"/>
      <c r="L1864" s="804"/>
    </row>
    <row r="1865" spans="1:12" s="101" customFormat="1" ht="24" customHeight="1">
      <c r="A1865" s="808">
        <v>353</v>
      </c>
      <c r="B1865" s="110" t="s">
        <v>76</v>
      </c>
      <c r="C1865" s="115" t="s">
        <v>78</v>
      </c>
      <c r="D1865" s="115" t="s">
        <v>146</v>
      </c>
      <c r="E1865" s="115" t="s">
        <v>147</v>
      </c>
      <c r="F1865" s="809" t="s">
        <v>71</v>
      </c>
      <c r="G1865" s="809"/>
      <c r="H1865" s="805"/>
      <c r="I1865" s="805"/>
      <c r="J1865" s="805"/>
      <c r="K1865" s="805"/>
      <c r="L1865" s="805"/>
    </row>
    <row r="1866" spans="1:12" s="101" customFormat="1" ht="26.25" customHeight="1">
      <c r="A1866" s="808"/>
      <c r="B1866" s="803" t="s">
        <v>1452</v>
      </c>
      <c r="C1866" s="810" t="s">
        <v>1453</v>
      </c>
      <c r="D1866" s="807">
        <v>43860</v>
      </c>
      <c r="E1866" s="803" t="s">
        <v>1303</v>
      </c>
      <c r="F1866" s="803" t="s">
        <v>1454</v>
      </c>
      <c r="G1866" s="803"/>
      <c r="H1866" s="806" t="s">
        <v>152</v>
      </c>
      <c r="I1866" s="806"/>
      <c r="J1866" s="117" t="s">
        <v>153</v>
      </c>
      <c r="K1866" s="117" t="s">
        <v>3</v>
      </c>
      <c r="L1866" s="119">
        <v>1117</v>
      </c>
    </row>
    <row r="1867" spans="1:12" s="101" customFormat="1" ht="176.25" customHeight="1">
      <c r="A1867" s="808"/>
      <c r="B1867" s="803"/>
      <c r="C1867" s="810"/>
      <c r="D1867" s="807"/>
      <c r="E1867" s="803"/>
      <c r="F1867" s="803"/>
      <c r="G1867" s="803"/>
      <c r="H1867" s="806" t="s">
        <v>154</v>
      </c>
      <c r="I1867" s="806"/>
      <c r="J1867" s="117" t="s">
        <v>153</v>
      </c>
      <c r="K1867" s="117" t="s">
        <v>3</v>
      </c>
      <c r="L1867" s="119">
        <v>620.4</v>
      </c>
    </row>
    <row r="1868" spans="1:12" s="101" customFormat="1" ht="24" customHeight="1">
      <c r="A1868" s="808"/>
      <c r="B1868" s="110" t="s">
        <v>77</v>
      </c>
      <c r="C1868" s="115" t="s">
        <v>79</v>
      </c>
      <c r="D1868" s="115" t="s">
        <v>155</v>
      </c>
      <c r="E1868" s="115" t="s">
        <v>156</v>
      </c>
      <c r="F1868" s="805"/>
      <c r="G1868" s="805"/>
      <c r="H1868" s="806" t="s">
        <v>157</v>
      </c>
      <c r="I1868" s="806"/>
      <c r="J1868" s="803" t="s">
        <v>153</v>
      </c>
      <c r="K1868" s="803" t="s">
        <v>153</v>
      </c>
      <c r="L1868" s="804">
        <v>0</v>
      </c>
    </row>
    <row r="1869" spans="1:12" s="101" customFormat="1" ht="24" customHeight="1">
      <c r="A1869" s="808"/>
      <c r="B1869" s="117" t="s">
        <v>1455</v>
      </c>
      <c r="C1869" s="117" t="s">
        <v>1454</v>
      </c>
      <c r="D1869" s="118">
        <v>43863</v>
      </c>
      <c r="E1869" s="117" t="s">
        <v>1456</v>
      </c>
      <c r="F1869" s="805"/>
      <c r="G1869" s="805"/>
      <c r="H1869" s="806"/>
      <c r="I1869" s="806"/>
      <c r="J1869" s="803"/>
      <c r="K1869" s="803"/>
      <c r="L1869" s="804"/>
    </row>
    <row r="1870" spans="1:12" s="101" customFormat="1" ht="24" customHeight="1">
      <c r="A1870" s="808">
        <v>354</v>
      </c>
      <c r="B1870" s="110" t="s">
        <v>76</v>
      </c>
      <c r="C1870" s="115" t="s">
        <v>78</v>
      </c>
      <c r="D1870" s="115" t="s">
        <v>146</v>
      </c>
      <c r="E1870" s="115" t="s">
        <v>147</v>
      </c>
      <c r="F1870" s="809" t="s">
        <v>71</v>
      </c>
      <c r="G1870" s="809"/>
      <c r="H1870" s="805"/>
      <c r="I1870" s="805"/>
      <c r="J1870" s="805"/>
      <c r="K1870" s="805"/>
      <c r="L1870" s="805"/>
    </row>
    <row r="1871" spans="1:12" s="101" customFormat="1" ht="26.25" customHeight="1">
      <c r="A1871" s="808"/>
      <c r="B1871" s="803" t="s">
        <v>1457</v>
      </c>
      <c r="C1871" s="810" t="s">
        <v>1458</v>
      </c>
      <c r="D1871" s="807">
        <v>43876</v>
      </c>
      <c r="E1871" s="803" t="s">
        <v>947</v>
      </c>
      <c r="F1871" s="803" t="s">
        <v>1459</v>
      </c>
      <c r="G1871" s="803"/>
      <c r="H1871" s="806" t="s">
        <v>152</v>
      </c>
      <c r="I1871" s="806"/>
      <c r="J1871" s="117" t="s">
        <v>153</v>
      </c>
      <c r="K1871" s="117" t="s">
        <v>3</v>
      </c>
      <c r="L1871" s="119">
        <v>395</v>
      </c>
    </row>
    <row r="1872" spans="1:12" s="101" customFormat="1" ht="176.25" customHeight="1">
      <c r="A1872" s="808"/>
      <c r="B1872" s="803"/>
      <c r="C1872" s="810"/>
      <c r="D1872" s="807"/>
      <c r="E1872" s="803"/>
      <c r="F1872" s="803"/>
      <c r="G1872" s="803"/>
      <c r="H1872" s="806" t="s">
        <v>154</v>
      </c>
      <c r="I1872" s="806"/>
      <c r="J1872" s="117" t="s">
        <v>153</v>
      </c>
      <c r="K1872" s="117" t="s">
        <v>3</v>
      </c>
      <c r="L1872" s="119">
        <v>943</v>
      </c>
    </row>
    <row r="1873" spans="1:12" s="101" customFormat="1" ht="24" customHeight="1">
      <c r="A1873" s="808"/>
      <c r="B1873" s="110" t="s">
        <v>77</v>
      </c>
      <c r="C1873" s="115" t="s">
        <v>79</v>
      </c>
      <c r="D1873" s="115" t="s">
        <v>155</v>
      </c>
      <c r="E1873" s="115" t="s">
        <v>156</v>
      </c>
      <c r="F1873" s="805"/>
      <c r="G1873" s="805"/>
      <c r="H1873" s="806" t="s">
        <v>157</v>
      </c>
      <c r="I1873" s="806"/>
      <c r="J1873" s="803" t="s">
        <v>153</v>
      </c>
      <c r="K1873" s="803" t="s">
        <v>3</v>
      </c>
      <c r="L1873" s="804">
        <v>80</v>
      </c>
    </row>
    <row r="1874" spans="1:12" s="101" customFormat="1" ht="24" customHeight="1">
      <c r="A1874" s="808"/>
      <c r="B1874" s="117" t="s">
        <v>153</v>
      </c>
      <c r="C1874" s="117" t="s">
        <v>1459</v>
      </c>
      <c r="D1874" s="118">
        <v>43884</v>
      </c>
      <c r="E1874" s="117" t="s">
        <v>720</v>
      </c>
      <c r="F1874" s="805"/>
      <c r="G1874" s="805"/>
      <c r="H1874" s="806"/>
      <c r="I1874" s="806"/>
      <c r="J1874" s="803"/>
      <c r="K1874" s="803"/>
      <c r="L1874" s="804"/>
    </row>
    <row r="1875" spans="1:12" s="101" customFormat="1" ht="24" customHeight="1">
      <c r="A1875" s="808">
        <v>355</v>
      </c>
      <c r="B1875" s="110" t="s">
        <v>76</v>
      </c>
      <c r="C1875" s="115" t="s">
        <v>78</v>
      </c>
      <c r="D1875" s="115" t="s">
        <v>146</v>
      </c>
      <c r="E1875" s="115" t="s">
        <v>147</v>
      </c>
      <c r="F1875" s="809" t="s">
        <v>71</v>
      </c>
      <c r="G1875" s="809"/>
      <c r="H1875" s="805"/>
      <c r="I1875" s="805"/>
      <c r="J1875" s="805"/>
      <c r="K1875" s="805"/>
      <c r="L1875" s="805"/>
    </row>
    <row r="1876" spans="1:12" s="101" customFormat="1" ht="26.25" customHeight="1">
      <c r="A1876" s="808"/>
      <c r="B1876" s="803" t="s">
        <v>1460</v>
      </c>
      <c r="C1876" s="810" t="s">
        <v>1461</v>
      </c>
      <c r="D1876" s="807">
        <v>43754</v>
      </c>
      <c r="E1876" s="803" t="s">
        <v>358</v>
      </c>
      <c r="F1876" s="803" t="s">
        <v>1462</v>
      </c>
      <c r="G1876" s="803"/>
      <c r="H1876" s="806" t="s">
        <v>152</v>
      </c>
      <c r="I1876" s="806"/>
      <c r="J1876" s="117" t="s">
        <v>153</v>
      </c>
      <c r="K1876" s="117" t="s">
        <v>3</v>
      </c>
      <c r="L1876" s="119">
        <v>494.33</v>
      </c>
    </row>
    <row r="1877" spans="1:12" s="101" customFormat="1" ht="408.95" customHeight="1">
      <c r="A1877" s="808"/>
      <c r="B1877" s="803"/>
      <c r="C1877" s="810"/>
      <c r="D1877" s="807"/>
      <c r="E1877" s="803"/>
      <c r="F1877" s="803"/>
      <c r="G1877" s="803"/>
      <c r="H1877" s="806" t="s">
        <v>154</v>
      </c>
      <c r="I1877" s="806"/>
      <c r="J1877" s="803" t="s">
        <v>153</v>
      </c>
      <c r="K1877" s="803" t="s">
        <v>153</v>
      </c>
      <c r="L1877" s="804">
        <v>0</v>
      </c>
    </row>
    <row r="1878" spans="1:12" s="101" customFormat="1" ht="302.85000000000002" customHeight="1">
      <c r="A1878" s="808"/>
      <c r="B1878" s="803"/>
      <c r="C1878" s="810"/>
      <c r="D1878" s="807"/>
      <c r="E1878" s="803"/>
      <c r="F1878" s="803"/>
      <c r="G1878" s="803"/>
      <c r="H1878" s="806"/>
      <c r="I1878" s="806"/>
      <c r="J1878" s="803"/>
      <c r="K1878" s="803"/>
      <c r="L1878" s="804"/>
    </row>
    <row r="1879" spans="1:12" s="101" customFormat="1" ht="24" customHeight="1">
      <c r="A1879" s="808"/>
      <c r="B1879" s="110" t="s">
        <v>77</v>
      </c>
      <c r="C1879" s="115" t="s">
        <v>79</v>
      </c>
      <c r="D1879" s="115" t="s">
        <v>155</v>
      </c>
      <c r="E1879" s="115" t="s">
        <v>156</v>
      </c>
      <c r="F1879" s="805"/>
      <c r="G1879" s="805"/>
      <c r="H1879" s="806" t="s">
        <v>157</v>
      </c>
      <c r="I1879" s="806"/>
      <c r="J1879" s="803" t="s">
        <v>153</v>
      </c>
      <c r="K1879" s="803" t="s">
        <v>153</v>
      </c>
      <c r="L1879" s="804">
        <v>0</v>
      </c>
    </row>
    <row r="1880" spans="1:12" s="101" customFormat="1" ht="24" customHeight="1">
      <c r="A1880" s="808"/>
      <c r="B1880" s="117" t="s">
        <v>193</v>
      </c>
      <c r="C1880" s="117" t="s">
        <v>1462</v>
      </c>
      <c r="D1880" s="118">
        <v>43756</v>
      </c>
      <c r="E1880" s="117" t="s">
        <v>1463</v>
      </c>
      <c r="F1880" s="805"/>
      <c r="G1880" s="805"/>
      <c r="H1880" s="806"/>
      <c r="I1880" s="806"/>
      <c r="J1880" s="803"/>
      <c r="K1880" s="803"/>
      <c r="L1880" s="804"/>
    </row>
    <row r="1881" spans="1:12" s="101" customFormat="1" ht="24" customHeight="1">
      <c r="A1881" s="808">
        <v>356</v>
      </c>
      <c r="B1881" s="110" t="s">
        <v>76</v>
      </c>
      <c r="C1881" s="115" t="s">
        <v>78</v>
      </c>
      <c r="D1881" s="115" t="s">
        <v>146</v>
      </c>
      <c r="E1881" s="115" t="s">
        <v>147</v>
      </c>
      <c r="F1881" s="809" t="s">
        <v>71</v>
      </c>
      <c r="G1881" s="809"/>
      <c r="H1881" s="805"/>
      <c r="I1881" s="805"/>
      <c r="J1881" s="805"/>
      <c r="K1881" s="805"/>
      <c r="L1881" s="805"/>
    </row>
    <row r="1882" spans="1:12" s="101" customFormat="1" ht="26.25" customHeight="1">
      <c r="A1882" s="808"/>
      <c r="B1882" s="803" t="s">
        <v>1460</v>
      </c>
      <c r="C1882" s="810" t="s">
        <v>1464</v>
      </c>
      <c r="D1882" s="807">
        <v>43783</v>
      </c>
      <c r="E1882" s="803" t="s">
        <v>1250</v>
      </c>
      <c r="F1882" s="803" t="s">
        <v>592</v>
      </c>
      <c r="G1882" s="803"/>
      <c r="H1882" s="806" t="s">
        <v>152</v>
      </c>
      <c r="I1882" s="806"/>
      <c r="J1882" s="117" t="s">
        <v>153</v>
      </c>
      <c r="K1882" s="117" t="s">
        <v>3</v>
      </c>
      <c r="L1882" s="119">
        <v>718.05</v>
      </c>
    </row>
    <row r="1883" spans="1:12" s="101" customFormat="1" ht="408.95" customHeight="1">
      <c r="A1883" s="808"/>
      <c r="B1883" s="803"/>
      <c r="C1883" s="810"/>
      <c r="D1883" s="807"/>
      <c r="E1883" s="803"/>
      <c r="F1883" s="803"/>
      <c r="G1883" s="803"/>
      <c r="H1883" s="806" t="s">
        <v>154</v>
      </c>
      <c r="I1883" s="806"/>
      <c r="J1883" s="803" t="s">
        <v>153</v>
      </c>
      <c r="K1883" s="803" t="s">
        <v>3</v>
      </c>
      <c r="L1883" s="804">
        <v>600</v>
      </c>
    </row>
    <row r="1884" spans="1:12" s="101" customFormat="1" ht="103.35" customHeight="1">
      <c r="A1884" s="808"/>
      <c r="B1884" s="803"/>
      <c r="C1884" s="810"/>
      <c r="D1884" s="807"/>
      <c r="E1884" s="803"/>
      <c r="F1884" s="803"/>
      <c r="G1884" s="803"/>
      <c r="H1884" s="806"/>
      <c r="I1884" s="806"/>
      <c r="J1884" s="803"/>
      <c r="K1884" s="803"/>
      <c r="L1884" s="804"/>
    </row>
    <row r="1885" spans="1:12" s="101" customFormat="1" ht="24" customHeight="1">
      <c r="A1885" s="808"/>
      <c r="B1885" s="110" t="s">
        <v>77</v>
      </c>
      <c r="C1885" s="115" t="s">
        <v>79</v>
      </c>
      <c r="D1885" s="115" t="s">
        <v>155</v>
      </c>
      <c r="E1885" s="115" t="s">
        <v>156</v>
      </c>
      <c r="F1885" s="805"/>
      <c r="G1885" s="805"/>
      <c r="H1885" s="806" t="s">
        <v>157</v>
      </c>
      <c r="I1885" s="806"/>
      <c r="J1885" s="803" t="s">
        <v>153</v>
      </c>
      <c r="K1885" s="803" t="s">
        <v>3</v>
      </c>
      <c r="L1885" s="804">
        <v>113</v>
      </c>
    </row>
    <row r="1886" spans="1:12" s="101" customFormat="1" ht="24" customHeight="1">
      <c r="A1886" s="808"/>
      <c r="B1886" s="117" t="s">
        <v>193</v>
      </c>
      <c r="C1886" s="117" t="s">
        <v>592</v>
      </c>
      <c r="D1886" s="118">
        <v>43787</v>
      </c>
      <c r="E1886" s="117" t="s">
        <v>1465</v>
      </c>
      <c r="F1886" s="805"/>
      <c r="G1886" s="805"/>
      <c r="H1886" s="806"/>
      <c r="I1886" s="806"/>
      <c r="J1886" s="803"/>
      <c r="K1886" s="803"/>
      <c r="L1886" s="804"/>
    </row>
    <row r="1887" spans="1:12" s="101" customFormat="1" ht="24" customHeight="1">
      <c r="A1887" s="808">
        <v>357</v>
      </c>
      <c r="B1887" s="110" t="s">
        <v>76</v>
      </c>
      <c r="C1887" s="115" t="s">
        <v>78</v>
      </c>
      <c r="D1887" s="115" t="s">
        <v>146</v>
      </c>
      <c r="E1887" s="115" t="s">
        <v>147</v>
      </c>
      <c r="F1887" s="809" t="s">
        <v>71</v>
      </c>
      <c r="G1887" s="809"/>
      <c r="H1887" s="805"/>
      <c r="I1887" s="805"/>
      <c r="J1887" s="805"/>
      <c r="K1887" s="805"/>
      <c r="L1887" s="805"/>
    </row>
    <row r="1888" spans="1:12" s="101" customFormat="1" ht="26.25" customHeight="1">
      <c r="A1888" s="808"/>
      <c r="B1888" s="803" t="s">
        <v>1460</v>
      </c>
      <c r="C1888" s="810" t="s">
        <v>1466</v>
      </c>
      <c r="D1888" s="807">
        <v>43850</v>
      </c>
      <c r="E1888" s="803" t="s">
        <v>205</v>
      </c>
      <c r="F1888" s="803" t="s">
        <v>206</v>
      </c>
      <c r="G1888" s="803"/>
      <c r="H1888" s="806" t="s">
        <v>152</v>
      </c>
      <c r="I1888" s="806"/>
      <c r="J1888" s="117" t="s">
        <v>153</v>
      </c>
      <c r="K1888" s="117" t="s">
        <v>3</v>
      </c>
      <c r="L1888" s="119">
        <v>606.73</v>
      </c>
    </row>
    <row r="1889" spans="1:12" s="101" customFormat="1" ht="408.95" customHeight="1">
      <c r="A1889" s="808"/>
      <c r="B1889" s="803"/>
      <c r="C1889" s="810"/>
      <c r="D1889" s="807"/>
      <c r="E1889" s="803"/>
      <c r="F1889" s="803"/>
      <c r="G1889" s="803"/>
      <c r="H1889" s="806" t="s">
        <v>154</v>
      </c>
      <c r="I1889" s="806"/>
      <c r="J1889" s="803" t="s">
        <v>153</v>
      </c>
      <c r="K1889" s="803" t="s">
        <v>3</v>
      </c>
      <c r="L1889" s="804">
        <v>677.7</v>
      </c>
    </row>
    <row r="1890" spans="1:12" s="101" customFormat="1" ht="408.95" customHeight="1">
      <c r="A1890" s="808"/>
      <c r="B1890" s="803"/>
      <c r="C1890" s="810"/>
      <c r="D1890" s="807"/>
      <c r="E1890" s="803"/>
      <c r="F1890" s="803"/>
      <c r="G1890" s="803"/>
      <c r="H1890" s="806"/>
      <c r="I1890" s="806"/>
      <c r="J1890" s="803"/>
      <c r="K1890" s="803"/>
      <c r="L1890" s="804"/>
    </row>
    <row r="1891" spans="1:12" s="101" customFormat="1" ht="61.7" customHeight="1">
      <c r="A1891" s="808"/>
      <c r="B1891" s="803"/>
      <c r="C1891" s="810"/>
      <c r="D1891" s="807"/>
      <c r="E1891" s="803"/>
      <c r="F1891" s="803"/>
      <c r="G1891" s="803"/>
      <c r="H1891" s="806"/>
      <c r="I1891" s="806"/>
      <c r="J1891" s="803"/>
      <c r="K1891" s="803"/>
      <c r="L1891" s="804"/>
    </row>
    <row r="1892" spans="1:12" s="101" customFormat="1" ht="24" customHeight="1">
      <c r="A1892" s="808"/>
      <c r="B1892" s="110" t="s">
        <v>77</v>
      </c>
      <c r="C1892" s="115" t="s">
        <v>79</v>
      </c>
      <c r="D1892" s="115" t="s">
        <v>155</v>
      </c>
      <c r="E1892" s="115" t="s">
        <v>156</v>
      </c>
      <c r="F1892" s="805"/>
      <c r="G1892" s="805"/>
      <c r="H1892" s="806" t="s">
        <v>157</v>
      </c>
      <c r="I1892" s="806"/>
      <c r="J1892" s="803" t="s">
        <v>153</v>
      </c>
      <c r="K1892" s="803" t="s">
        <v>3</v>
      </c>
      <c r="L1892" s="804">
        <v>200</v>
      </c>
    </row>
    <row r="1893" spans="1:12" s="101" customFormat="1" ht="24" customHeight="1">
      <c r="A1893" s="808"/>
      <c r="B1893" s="117" t="s">
        <v>193</v>
      </c>
      <c r="C1893" s="117" t="s">
        <v>206</v>
      </c>
      <c r="D1893" s="118">
        <v>43852</v>
      </c>
      <c r="E1893" s="117" t="s">
        <v>1467</v>
      </c>
      <c r="F1893" s="805"/>
      <c r="G1893" s="805"/>
      <c r="H1893" s="806"/>
      <c r="I1893" s="806"/>
      <c r="J1893" s="803"/>
      <c r="K1893" s="803"/>
      <c r="L1893" s="804"/>
    </row>
    <row r="1894" spans="1:12" s="101" customFormat="1" ht="24" customHeight="1">
      <c r="A1894" s="808">
        <v>358</v>
      </c>
      <c r="B1894" s="110" t="s">
        <v>76</v>
      </c>
      <c r="C1894" s="115" t="s">
        <v>78</v>
      </c>
      <c r="D1894" s="115" t="s">
        <v>146</v>
      </c>
      <c r="E1894" s="115" t="s">
        <v>147</v>
      </c>
      <c r="F1894" s="809" t="s">
        <v>71</v>
      </c>
      <c r="G1894" s="809"/>
      <c r="H1894" s="805"/>
      <c r="I1894" s="805"/>
      <c r="J1894" s="805"/>
      <c r="K1894" s="805"/>
      <c r="L1894" s="805"/>
    </row>
    <row r="1895" spans="1:12" s="101" customFormat="1" ht="26.25" customHeight="1">
      <c r="A1895" s="808"/>
      <c r="B1895" s="803" t="s">
        <v>1460</v>
      </c>
      <c r="C1895" s="810" t="s">
        <v>1468</v>
      </c>
      <c r="D1895" s="807">
        <v>43864</v>
      </c>
      <c r="E1895" s="803" t="s">
        <v>1469</v>
      </c>
      <c r="F1895" s="803" t="s">
        <v>1470</v>
      </c>
      <c r="G1895" s="803"/>
      <c r="H1895" s="806" t="s">
        <v>152</v>
      </c>
      <c r="I1895" s="806"/>
      <c r="J1895" s="117" t="s">
        <v>153</v>
      </c>
      <c r="K1895" s="117" t="s">
        <v>3</v>
      </c>
      <c r="L1895" s="119">
        <v>292.90000000000003</v>
      </c>
    </row>
    <row r="1896" spans="1:12" s="101" customFormat="1" ht="408.95" customHeight="1">
      <c r="A1896" s="808"/>
      <c r="B1896" s="803"/>
      <c r="C1896" s="810"/>
      <c r="D1896" s="807"/>
      <c r="E1896" s="803"/>
      <c r="F1896" s="803"/>
      <c r="G1896" s="803"/>
      <c r="H1896" s="806" t="s">
        <v>154</v>
      </c>
      <c r="I1896" s="806"/>
      <c r="J1896" s="803" t="s">
        <v>153</v>
      </c>
      <c r="K1896" s="803" t="s">
        <v>3</v>
      </c>
      <c r="L1896" s="804">
        <v>2698.55</v>
      </c>
    </row>
    <row r="1897" spans="1:12" s="101" customFormat="1" ht="134.85" customHeight="1">
      <c r="A1897" s="808"/>
      <c r="B1897" s="803"/>
      <c r="C1897" s="810"/>
      <c r="D1897" s="807"/>
      <c r="E1897" s="803"/>
      <c r="F1897" s="803"/>
      <c r="G1897" s="803"/>
      <c r="H1897" s="806"/>
      <c r="I1897" s="806"/>
      <c r="J1897" s="803"/>
      <c r="K1897" s="803"/>
      <c r="L1897" s="804"/>
    </row>
    <row r="1898" spans="1:12" s="101" customFormat="1" ht="24" customHeight="1">
      <c r="A1898" s="808"/>
      <c r="B1898" s="110" t="s">
        <v>77</v>
      </c>
      <c r="C1898" s="115" t="s">
        <v>79</v>
      </c>
      <c r="D1898" s="115" t="s">
        <v>155</v>
      </c>
      <c r="E1898" s="115" t="s">
        <v>156</v>
      </c>
      <c r="F1898" s="805"/>
      <c r="G1898" s="805"/>
      <c r="H1898" s="806" t="s">
        <v>157</v>
      </c>
      <c r="I1898" s="806"/>
      <c r="J1898" s="803" t="s">
        <v>153</v>
      </c>
      <c r="K1898" s="803" t="s">
        <v>153</v>
      </c>
      <c r="L1898" s="804">
        <v>0</v>
      </c>
    </row>
    <row r="1899" spans="1:12" s="101" customFormat="1" ht="24" customHeight="1">
      <c r="A1899" s="808"/>
      <c r="B1899" s="117" t="s">
        <v>193</v>
      </c>
      <c r="C1899" s="117" t="s">
        <v>1470</v>
      </c>
      <c r="D1899" s="118">
        <v>43867</v>
      </c>
      <c r="E1899" s="117" t="s">
        <v>1471</v>
      </c>
      <c r="F1899" s="805"/>
      <c r="G1899" s="805"/>
      <c r="H1899" s="806"/>
      <c r="I1899" s="806"/>
      <c r="J1899" s="803"/>
      <c r="K1899" s="803"/>
      <c r="L1899" s="804"/>
    </row>
    <row r="1900" spans="1:12" s="101" customFormat="1" ht="24" customHeight="1">
      <c r="A1900" s="808">
        <v>359</v>
      </c>
      <c r="B1900" s="110" t="s">
        <v>76</v>
      </c>
      <c r="C1900" s="115" t="s">
        <v>78</v>
      </c>
      <c r="D1900" s="115" t="s">
        <v>146</v>
      </c>
      <c r="E1900" s="115" t="s">
        <v>147</v>
      </c>
      <c r="F1900" s="809" t="s">
        <v>71</v>
      </c>
      <c r="G1900" s="809"/>
      <c r="H1900" s="805"/>
      <c r="I1900" s="805"/>
      <c r="J1900" s="805"/>
      <c r="K1900" s="805"/>
      <c r="L1900" s="805"/>
    </row>
    <row r="1901" spans="1:12" s="101" customFormat="1" ht="26.25" customHeight="1">
      <c r="A1901" s="808"/>
      <c r="B1901" s="803" t="s">
        <v>1472</v>
      </c>
      <c r="C1901" s="810" t="s">
        <v>1473</v>
      </c>
      <c r="D1901" s="807">
        <v>43806</v>
      </c>
      <c r="E1901" s="803" t="s">
        <v>228</v>
      </c>
      <c r="F1901" s="803" t="s">
        <v>239</v>
      </c>
      <c r="G1901" s="803"/>
      <c r="H1901" s="806" t="s">
        <v>152</v>
      </c>
      <c r="I1901" s="806"/>
      <c r="J1901" s="117" t="s">
        <v>153</v>
      </c>
      <c r="K1901" s="117" t="s">
        <v>3</v>
      </c>
      <c r="L1901" s="119">
        <v>1161</v>
      </c>
    </row>
    <row r="1902" spans="1:12" s="101" customFormat="1" ht="155.25" customHeight="1">
      <c r="A1902" s="808"/>
      <c r="B1902" s="803"/>
      <c r="C1902" s="810"/>
      <c r="D1902" s="807"/>
      <c r="E1902" s="803"/>
      <c r="F1902" s="803"/>
      <c r="G1902" s="803"/>
      <c r="H1902" s="806" t="s">
        <v>154</v>
      </c>
      <c r="I1902" s="806"/>
      <c r="J1902" s="117" t="s">
        <v>153</v>
      </c>
      <c r="K1902" s="117" t="s">
        <v>153</v>
      </c>
      <c r="L1902" s="119">
        <v>0</v>
      </c>
    </row>
    <row r="1903" spans="1:12" s="101" customFormat="1" ht="24" customHeight="1">
      <c r="A1903" s="808"/>
      <c r="B1903" s="110" t="s">
        <v>77</v>
      </c>
      <c r="C1903" s="115" t="s">
        <v>79</v>
      </c>
      <c r="D1903" s="115" t="s">
        <v>155</v>
      </c>
      <c r="E1903" s="115" t="s">
        <v>156</v>
      </c>
      <c r="F1903" s="805"/>
      <c r="G1903" s="805"/>
      <c r="H1903" s="806" t="s">
        <v>157</v>
      </c>
      <c r="I1903" s="806"/>
      <c r="J1903" s="803" t="s">
        <v>153</v>
      </c>
      <c r="K1903" s="803" t="s">
        <v>3</v>
      </c>
      <c r="L1903" s="804">
        <v>640</v>
      </c>
    </row>
    <row r="1904" spans="1:12" s="101" customFormat="1" ht="24" customHeight="1">
      <c r="A1904" s="808"/>
      <c r="B1904" s="117" t="s">
        <v>153</v>
      </c>
      <c r="C1904" s="117" t="s">
        <v>239</v>
      </c>
      <c r="D1904" s="118">
        <v>43811</v>
      </c>
      <c r="E1904" s="117" t="s">
        <v>451</v>
      </c>
      <c r="F1904" s="805"/>
      <c r="G1904" s="805"/>
      <c r="H1904" s="806"/>
      <c r="I1904" s="806"/>
      <c r="J1904" s="803"/>
      <c r="K1904" s="803"/>
      <c r="L1904" s="804"/>
    </row>
    <row r="1905" spans="1:12" s="101" customFormat="1" ht="24" customHeight="1">
      <c r="A1905" s="808">
        <v>360</v>
      </c>
      <c r="B1905" s="110" t="s">
        <v>76</v>
      </c>
      <c r="C1905" s="115" t="s">
        <v>78</v>
      </c>
      <c r="D1905" s="115" t="s">
        <v>146</v>
      </c>
      <c r="E1905" s="115" t="s">
        <v>147</v>
      </c>
      <c r="F1905" s="809" t="s">
        <v>71</v>
      </c>
      <c r="G1905" s="809"/>
      <c r="H1905" s="805"/>
      <c r="I1905" s="805"/>
      <c r="J1905" s="805"/>
      <c r="K1905" s="805"/>
      <c r="L1905" s="805"/>
    </row>
    <row r="1906" spans="1:12" s="101" customFormat="1" ht="26.25" customHeight="1">
      <c r="A1906" s="808"/>
      <c r="B1906" s="803" t="s">
        <v>1474</v>
      </c>
      <c r="C1906" s="803" t="s">
        <v>1475</v>
      </c>
      <c r="D1906" s="807">
        <v>43775</v>
      </c>
      <c r="E1906" s="803" t="s">
        <v>872</v>
      </c>
      <c r="F1906" s="803" t="s">
        <v>1476</v>
      </c>
      <c r="G1906" s="803"/>
      <c r="H1906" s="806" t="s">
        <v>152</v>
      </c>
      <c r="I1906" s="806"/>
      <c r="J1906" s="117" t="s">
        <v>153</v>
      </c>
      <c r="K1906" s="117" t="s">
        <v>3</v>
      </c>
      <c r="L1906" s="119">
        <v>126</v>
      </c>
    </row>
    <row r="1907" spans="1:12" s="101" customFormat="1" ht="50.25" customHeight="1">
      <c r="A1907" s="808"/>
      <c r="B1907" s="803"/>
      <c r="C1907" s="803"/>
      <c r="D1907" s="807"/>
      <c r="E1907" s="803"/>
      <c r="F1907" s="803"/>
      <c r="G1907" s="803"/>
      <c r="H1907" s="806" t="s">
        <v>154</v>
      </c>
      <c r="I1907" s="806"/>
      <c r="J1907" s="117" t="s">
        <v>153</v>
      </c>
      <c r="K1907" s="117" t="s">
        <v>3</v>
      </c>
      <c r="L1907" s="119">
        <v>358.6</v>
      </c>
    </row>
    <row r="1908" spans="1:12" s="101" customFormat="1" ht="24" customHeight="1">
      <c r="A1908" s="808"/>
      <c r="B1908" s="110" t="s">
        <v>77</v>
      </c>
      <c r="C1908" s="115" t="s">
        <v>79</v>
      </c>
      <c r="D1908" s="115" t="s">
        <v>155</v>
      </c>
      <c r="E1908" s="115" t="s">
        <v>156</v>
      </c>
      <c r="F1908" s="805"/>
      <c r="G1908" s="805"/>
      <c r="H1908" s="806" t="s">
        <v>157</v>
      </c>
      <c r="I1908" s="806"/>
      <c r="J1908" s="803" t="s">
        <v>153</v>
      </c>
      <c r="K1908" s="803" t="s">
        <v>3</v>
      </c>
      <c r="L1908" s="804">
        <v>213</v>
      </c>
    </row>
    <row r="1909" spans="1:12" s="101" customFormat="1" ht="24" customHeight="1">
      <c r="A1909" s="808"/>
      <c r="B1909" s="117" t="s">
        <v>193</v>
      </c>
      <c r="C1909" s="117" t="s">
        <v>1476</v>
      </c>
      <c r="D1909" s="118">
        <v>43776</v>
      </c>
      <c r="E1909" s="117" t="s">
        <v>1477</v>
      </c>
      <c r="F1909" s="805"/>
      <c r="G1909" s="805"/>
      <c r="H1909" s="806"/>
      <c r="I1909" s="806"/>
      <c r="J1909" s="803"/>
      <c r="K1909" s="803"/>
      <c r="L1909" s="804"/>
    </row>
    <row r="1910" spans="1:12" s="101" customFormat="1" ht="24" customHeight="1">
      <c r="A1910" s="808">
        <v>361</v>
      </c>
      <c r="B1910" s="110" t="s">
        <v>76</v>
      </c>
      <c r="C1910" s="115" t="s">
        <v>78</v>
      </c>
      <c r="D1910" s="115" t="s">
        <v>146</v>
      </c>
      <c r="E1910" s="115" t="s">
        <v>147</v>
      </c>
      <c r="F1910" s="809" t="s">
        <v>71</v>
      </c>
      <c r="G1910" s="809"/>
      <c r="H1910" s="805"/>
      <c r="I1910" s="805"/>
      <c r="J1910" s="805"/>
      <c r="K1910" s="805"/>
      <c r="L1910" s="805"/>
    </row>
    <row r="1911" spans="1:12" s="101" customFormat="1" ht="26.25" customHeight="1">
      <c r="A1911" s="808"/>
      <c r="B1911" s="803" t="s">
        <v>1478</v>
      </c>
      <c r="C1911" s="810" t="s">
        <v>1479</v>
      </c>
      <c r="D1911" s="807">
        <v>43740</v>
      </c>
      <c r="E1911" s="803" t="s">
        <v>1480</v>
      </c>
      <c r="F1911" s="803" t="s">
        <v>1481</v>
      </c>
      <c r="G1911" s="803"/>
      <c r="H1911" s="806" t="s">
        <v>152</v>
      </c>
      <c r="I1911" s="806"/>
      <c r="J1911" s="117" t="s">
        <v>153</v>
      </c>
      <c r="K1911" s="117" t="s">
        <v>3</v>
      </c>
      <c r="L1911" s="119">
        <v>228</v>
      </c>
    </row>
    <row r="1912" spans="1:12" s="101" customFormat="1" ht="333.75" customHeight="1">
      <c r="A1912" s="808"/>
      <c r="B1912" s="803"/>
      <c r="C1912" s="810"/>
      <c r="D1912" s="807"/>
      <c r="E1912" s="803"/>
      <c r="F1912" s="803"/>
      <c r="G1912" s="803"/>
      <c r="H1912" s="806" t="s">
        <v>154</v>
      </c>
      <c r="I1912" s="806"/>
      <c r="J1912" s="117" t="s">
        <v>153</v>
      </c>
      <c r="K1912" s="117" t="s">
        <v>3</v>
      </c>
      <c r="L1912" s="119">
        <v>475</v>
      </c>
    </row>
    <row r="1913" spans="1:12" s="101" customFormat="1" ht="24" customHeight="1">
      <c r="A1913" s="808"/>
      <c r="B1913" s="110" t="s">
        <v>77</v>
      </c>
      <c r="C1913" s="115" t="s">
        <v>79</v>
      </c>
      <c r="D1913" s="115" t="s">
        <v>155</v>
      </c>
      <c r="E1913" s="115" t="s">
        <v>156</v>
      </c>
      <c r="F1913" s="805"/>
      <c r="G1913" s="805"/>
      <c r="H1913" s="806" t="s">
        <v>157</v>
      </c>
      <c r="I1913" s="806"/>
      <c r="J1913" s="803" t="s">
        <v>153</v>
      </c>
      <c r="K1913" s="803" t="s">
        <v>153</v>
      </c>
      <c r="L1913" s="804">
        <v>0</v>
      </c>
    </row>
    <row r="1914" spans="1:12" s="101" customFormat="1" ht="34.5" customHeight="1">
      <c r="A1914" s="808"/>
      <c r="B1914" s="117" t="s">
        <v>1482</v>
      </c>
      <c r="C1914" s="117" t="s">
        <v>1481</v>
      </c>
      <c r="D1914" s="118">
        <v>43742</v>
      </c>
      <c r="E1914" s="117" t="s">
        <v>416</v>
      </c>
      <c r="F1914" s="805"/>
      <c r="G1914" s="805"/>
      <c r="H1914" s="806"/>
      <c r="I1914" s="806"/>
      <c r="J1914" s="803"/>
      <c r="K1914" s="803"/>
      <c r="L1914" s="804"/>
    </row>
    <row r="1915" spans="1:12" s="101" customFormat="1" ht="24" customHeight="1">
      <c r="A1915" s="808">
        <v>362</v>
      </c>
      <c r="B1915" s="110" t="s">
        <v>76</v>
      </c>
      <c r="C1915" s="115" t="s">
        <v>78</v>
      </c>
      <c r="D1915" s="115" t="s">
        <v>146</v>
      </c>
      <c r="E1915" s="115" t="s">
        <v>147</v>
      </c>
      <c r="F1915" s="809" t="s">
        <v>71</v>
      </c>
      <c r="G1915" s="809"/>
      <c r="H1915" s="805"/>
      <c r="I1915" s="805"/>
      <c r="J1915" s="805"/>
      <c r="K1915" s="805"/>
      <c r="L1915" s="805"/>
    </row>
    <row r="1916" spans="1:12" s="101" customFormat="1" ht="26.25" customHeight="1">
      <c r="A1916" s="808"/>
      <c r="B1916" s="803" t="s">
        <v>1478</v>
      </c>
      <c r="C1916" s="810" t="s">
        <v>1483</v>
      </c>
      <c r="D1916" s="807">
        <v>43772</v>
      </c>
      <c r="E1916" s="803" t="s">
        <v>476</v>
      </c>
      <c r="F1916" s="803" t="s">
        <v>1484</v>
      </c>
      <c r="G1916" s="803"/>
      <c r="H1916" s="806" t="s">
        <v>152</v>
      </c>
      <c r="I1916" s="806"/>
      <c r="J1916" s="117" t="s">
        <v>153</v>
      </c>
      <c r="K1916" s="117" t="s">
        <v>3</v>
      </c>
      <c r="L1916" s="119">
        <v>750</v>
      </c>
    </row>
    <row r="1917" spans="1:12" s="101" customFormat="1" ht="408.95" customHeight="1">
      <c r="A1917" s="808"/>
      <c r="B1917" s="803"/>
      <c r="C1917" s="810"/>
      <c r="D1917" s="807"/>
      <c r="E1917" s="803"/>
      <c r="F1917" s="803"/>
      <c r="G1917" s="803"/>
      <c r="H1917" s="806" t="s">
        <v>154</v>
      </c>
      <c r="I1917" s="806"/>
      <c r="J1917" s="803" t="s">
        <v>153</v>
      </c>
      <c r="K1917" s="803" t="s">
        <v>3</v>
      </c>
      <c r="L1917" s="804">
        <v>1000</v>
      </c>
    </row>
    <row r="1918" spans="1:12" s="101" customFormat="1" ht="82.35" customHeight="1">
      <c r="A1918" s="808"/>
      <c r="B1918" s="803"/>
      <c r="C1918" s="810"/>
      <c r="D1918" s="807"/>
      <c r="E1918" s="803"/>
      <c r="F1918" s="803"/>
      <c r="G1918" s="803"/>
      <c r="H1918" s="806"/>
      <c r="I1918" s="806"/>
      <c r="J1918" s="803"/>
      <c r="K1918" s="803"/>
      <c r="L1918" s="804"/>
    </row>
    <row r="1919" spans="1:12" s="101" customFormat="1" ht="24" customHeight="1">
      <c r="A1919" s="808"/>
      <c r="B1919" s="110" t="s">
        <v>77</v>
      </c>
      <c r="C1919" s="115" t="s">
        <v>79</v>
      </c>
      <c r="D1919" s="115" t="s">
        <v>155</v>
      </c>
      <c r="E1919" s="115" t="s">
        <v>156</v>
      </c>
      <c r="F1919" s="805"/>
      <c r="G1919" s="805"/>
      <c r="H1919" s="806" t="s">
        <v>157</v>
      </c>
      <c r="I1919" s="806"/>
      <c r="J1919" s="803" t="s">
        <v>153</v>
      </c>
      <c r="K1919" s="803" t="s">
        <v>153</v>
      </c>
      <c r="L1919" s="804">
        <v>0</v>
      </c>
    </row>
    <row r="1920" spans="1:12" s="101" customFormat="1" ht="34.5" customHeight="1">
      <c r="A1920" s="808"/>
      <c r="B1920" s="117" t="s">
        <v>1482</v>
      </c>
      <c r="C1920" s="117" t="s">
        <v>1484</v>
      </c>
      <c r="D1920" s="118">
        <v>43776</v>
      </c>
      <c r="E1920" s="117" t="s">
        <v>203</v>
      </c>
      <c r="F1920" s="805"/>
      <c r="G1920" s="805"/>
      <c r="H1920" s="806"/>
      <c r="I1920" s="806"/>
      <c r="J1920" s="803"/>
      <c r="K1920" s="803"/>
      <c r="L1920" s="804"/>
    </row>
    <row r="1921" spans="1:12" s="101" customFormat="1" ht="24" customHeight="1">
      <c r="A1921" s="808">
        <v>363</v>
      </c>
      <c r="B1921" s="110" t="s">
        <v>76</v>
      </c>
      <c r="C1921" s="115" t="s">
        <v>78</v>
      </c>
      <c r="D1921" s="115" t="s">
        <v>146</v>
      </c>
      <c r="E1921" s="115" t="s">
        <v>147</v>
      </c>
      <c r="F1921" s="809" t="s">
        <v>71</v>
      </c>
      <c r="G1921" s="809"/>
      <c r="H1921" s="805"/>
      <c r="I1921" s="805"/>
      <c r="J1921" s="805"/>
      <c r="K1921" s="805"/>
      <c r="L1921" s="805"/>
    </row>
    <row r="1922" spans="1:12" s="101" customFormat="1" ht="26.25" customHeight="1">
      <c r="A1922" s="808"/>
      <c r="B1922" s="803" t="s">
        <v>1478</v>
      </c>
      <c r="C1922" s="810" t="s">
        <v>1483</v>
      </c>
      <c r="D1922" s="807">
        <v>43772</v>
      </c>
      <c r="E1922" s="803" t="s">
        <v>476</v>
      </c>
      <c r="F1922" s="803" t="s">
        <v>426</v>
      </c>
      <c r="G1922" s="803"/>
      <c r="H1922" s="806" t="s">
        <v>152</v>
      </c>
      <c r="I1922" s="806"/>
      <c r="J1922" s="117" t="s">
        <v>153</v>
      </c>
      <c r="K1922" s="117" t="s">
        <v>153</v>
      </c>
      <c r="L1922" s="119">
        <v>0</v>
      </c>
    </row>
    <row r="1923" spans="1:12" s="101" customFormat="1" ht="408.95" customHeight="1">
      <c r="A1923" s="808"/>
      <c r="B1923" s="803"/>
      <c r="C1923" s="810"/>
      <c r="D1923" s="807"/>
      <c r="E1923" s="803"/>
      <c r="F1923" s="803"/>
      <c r="G1923" s="803"/>
      <c r="H1923" s="806" t="s">
        <v>154</v>
      </c>
      <c r="I1923" s="806"/>
      <c r="J1923" s="803" t="s">
        <v>153</v>
      </c>
      <c r="K1923" s="803" t="s">
        <v>3</v>
      </c>
      <c r="L1923" s="804">
        <v>337.99</v>
      </c>
    </row>
    <row r="1924" spans="1:12" s="101" customFormat="1" ht="82.35" customHeight="1">
      <c r="A1924" s="808"/>
      <c r="B1924" s="803"/>
      <c r="C1924" s="810"/>
      <c r="D1924" s="807"/>
      <c r="E1924" s="803"/>
      <c r="F1924" s="803"/>
      <c r="G1924" s="803"/>
      <c r="H1924" s="806"/>
      <c r="I1924" s="806"/>
      <c r="J1924" s="803"/>
      <c r="K1924" s="803"/>
      <c r="L1924" s="804"/>
    </row>
    <row r="1925" spans="1:12" s="101" customFormat="1" ht="24" customHeight="1">
      <c r="A1925" s="808"/>
      <c r="B1925" s="110" t="s">
        <v>77</v>
      </c>
      <c r="C1925" s="115" t="s">
        <v>79</v>
      </c>
      <c r="D1925" s="115" t="s">
        <v>155</v>
      </c>
      <c r="E1925" s="115" t="s">
        <v>156</v>
      </c>
      <c r="F1925" s="805"/>
      <c r="G1925" s="805"/>
      <c r="H1925" s="806" t="s">
        <v>157</v>
      </c>
      <c r="I1925" s="806"/>
      <c r="J1925" s="803" t="s">
        <v>153</v>
      </c>
      <c r="K1925" s="803" t="s">
        <v>153</v>
      </c>
      <c r="L1925" s="804">
        <v>0</v>
      </c>
    </row>
    <row r="1926" spans="1:12" s="101" customFormat="1" ht="34.5" customHeight="1">
      <c r="A1926" s="808"/>
      <c r="B1926" s="117" t="s">
        <v>1482</v>
      </c>
      <c r="C1926" s="117" t="s">
        <v>426</v>
      </c>
      <c r="D1926" s="118">
        <v>43776</v>
      </c>
      <c r="E1926" s="117" t="s">
        <v>203</v>
      </c>
      <c r="F1926" s="805"/>
      <c r="G1926" s="805"/>
      <c r="H1926" s="806"/>
      <c r="I1926" s="806"/>
      <c r="J1926" s="803"/>
      <c r="K1926" s="803"/>
      <c r="L1926" s="804"/>
    </row>
    <row r="1927" spans="1:12" s="101" customFormat="1" ht="24" customHeight="1">
      <c r="A1927" s="808">
        <v>364</v>
      </c>
      <c r="B1927" s="110" t="s">
        <v>76</v>
      </c>
      <c r="C1927" s="115" t="s">
        <v>78</v>
      </c>
      <c r="D1927" s="115" t="s">
        <v>146</v>
      </c>
      <c r="E1927" s="115" t="s">
        <v>147</v>
      </c>
      <c r="F1927" s="809" t="s">
        <v>71</v>
      </c>
      <c r="G1927" s="809"/>
      <c r="H1927" s="805"/>
      <c r="I1927" s="805"/>
      <c r="J1927" s="805"/>
      <c r="K1927" s="805"/>
      <c r="L1927" s="805"/>
    </row>
    <row r="1928" spans="1:12" s="101" customFormat="1" ht="26.25" customHeight="1">
      <c r="A1928" s="808"/>
      <c r="B1928" s="803" t="s">
        <v>1478</v>
      </c>
      <c r="C1928" s="810" t="s">
        <v>1485</v>
      </c>
      <c r="D1928" s="807">
        <v>43789</v>
      </c>
      <c r="E1928" s="803" t="s">
        <v>714</v>
      </c>
      <c r="F1928" s="803" t="s">
        <v>1486</v>
      </c>
      <c r="G1928" s="803"/>
      <c r="H1928" s="806" t="s">
        <v>152</v>
      </c>
      <c r="I1928" s="806"/>
      <c r="J1928" s="117" t="s">
        <v>153</v>
      </c>
      <c r="K1928" s="117" t="s">
        <v>3</v>
      </c>
      <c r="L1928" s="119">
        <v>533.29</v>
      </c>
    </row>
    <row r="1929" spans="1:12" s="101" customFormat="1" ht="408.95" customHeight="1">
      <c r="A1929" s="808"/>
      <c r="B1929" s="803"/>
      <c r="C1929" s="810"/>
      <c r="D1929" s="807"/>
      <c r="E1929" s="803"/>
      <c r="F1929" s="803"/>
      <c r="G1929" s="803"/>
      <c r="H1929" s="806" t="s">
        <v>154</v>
      </c>
      <c r="I1929" s="806"/>
      <c r="J1929" s="803" t="s">
        <v>153</v>
      </c>
      <c r="K1929" s="803" t="s">
        <v>153</v>
      </c>
      <c r="L1929" s="804">
        <v>0</v>
      </c>
    </row>
    <row r="1930" spans="1:12" s="101" customFormat="1" ht="397.35" customHeight="1">
      <c r="A1930" s="808"/>
      <c r="B1930" s="803"/>
      <c r="C1930" s="810"/>
      <c r="D1930" s="807"/>
      <c r="E1930" s="803"/>
      <c r="F1930" s="803"/>
      <c r="G1930" s="803"/>
      <c r="H1930" s="806"/>
      <c r="I1930" s="806"/>
      <c r="J1930" s="803"/>
      <c r="K1930" s="803"/>
      <c r="L1930" s="804"/>
    </row>
    <row r="1931" spans="1:12" s="101" customFormat="1" ht="24" customHeight="1">
      <c r="A1931" s="808"/>
      <c r="B1931" s="110" t="s">
        <v>77</v>
      </c>
      <c r="C1931" s="115" t="s">
        <v>79</v>
      </c>
      <c r="D1931" s="115" t="s">
        <v>155</v>
      </c>
      <c r="E1931" s="115" t="s">
        <v>156</v>
      </c>
      <c r="F1931" s="805"/>
      <c r="G1931" s="805"/>
      <c r="H1931" s="806" t="s">
        <v>157</v>
      </c>
      <c r="I1931" s="806"/>
      <c r="J1931" s="803" t="s">
        <v>153</v>
      </c>
      <c r="K1931" s="803" t="s">
        <v>153</v>
      </c>
      <c r="L1931" s="804">
        <v>0</v>
      </c>
    </row>
    <row r="1932" spans="1:12" s="101" customFormat="1" ht="34.5" customHeight="1">
      <c r="A1932" s="808"/>
      <c r="B1932" s="117" t="s">
        <v>1482</v>
      </c>
      <c r="C1932" s="117" t="s">
        <v>1486</v>
      </c>
      <c r="D1932" s="118">
        <v>43803</v>
      </c>
      <c r="E1932" s="117" t="s">
        <v>1487</v>
      </c>
      <c r="F1932" s="805"/>
      <c r="G1932" s="805"/>
      <c r="H1932" s="806"/>
      <c r="I1932" s="806"/>
      <c r="J1932" s="803"/>
      <c r="K1932" s="803"/>
      <c r="L1932" s="804"/>
    </row>
    <row r="1933" spans="1:12" s="101" customFormat="1" ht="24" customHeight="1">
      <c r="A1933" s="808">
        <v>365</v>
      </c>
      <c r="B1933" s="110" t="s">
        <v>76</v>
      </c>
      <c r="C1933" s="115" t="s">
        <v>78</v>
      </c>
      <c r="D1933" s="115" t="s">
        <v>146</v>
      </c>
      <c r="E1933" s="115" t="s">
        <v>147</v>
      </c>
      <c r="F1933" s="809" t="s">
        <v>71</v>
      </c>
      <c r="G1933" s="809"/>
      <c r="H1933" s="805"/>
      <c r="I1933" s="805"/>
      <c r="J1933" s="805"/>
      <c r="K1933" s="805"/>
      <c r="L1933" s="805"/>
    </row>
    <row r="1934" spans="1:12" s="101" customFormat="1" ht="26.25" customHeight="1">
      <c r="A1934" s="808"/>
      <c r="B1934" s="803" t="s">
        <v>1478</v>
      </c>
      <c r="C1934" s="810" t="s">
        <v>1485</v>
      </c>
      <c r="D1934" s="807">
        <v>43789</v>
      </c>
      <c r="E1934" s="803" t="s">
        <v>714</v>
      </c>
      <c r="F1934" s="803" t="s">
        <v>1488</v>
      </c>
      <c r="G1934" s="803"/>
      <c r="H1934" s="806" t="s">
        <v>152</v>
      </c>
      <c r="I1934" s="806"/>
      <c r="J1934" s="117" t="s">
        <v>153</v>
      </c>
      <c r="K1934" s="117" t="s">
        <v>3</v>
      </c>
      <c r="L1934" s="119">
        <v>575.28</v>
      </c>
    </row>
    <row r="1935" spans="1:12" s="101" customFormat="1" ht="408.95" customHeight="1">
      <c r="A1935" s="808"/>
      <c r="B1935" s="803"/>
      <c r="C1935" s="810"/>
      <c r="D1935" s="807"/>
      <c r="E1935" s="803"/>
      <c r="F1935" s="803"/>
      <c r="G1935" s="803"/>
      <c r="H1935" s="806" t="s">
        <v>154</v>
      </c>
      <c r="I1935" s="806"/>
      <c r="J1935" s="803" t="s">
        <v>153</v>
      </c>
      <c r="K1935" s="803" t="s">
        <v>153</v>
      </c>
      <c r="L1935" s="804">
        <v>0</v>
      </c>
    </row>
    <row r="1936" spans="1:12" s="101" customFormat="1" ht="397.35" customHeight="1">
      <c r="A1936" s="808"/>
      <c r="B1936" s="803"/>
      <c r="C1936" s="810"/>
      <c r="D1936" s="807"/>
      <c r="E1936" s="803"/>
      <c r="F1936" s="803"/>
      <c r="G1936" s="803"/>
      <c r="H1936" s="806"/>
      <c r="I1936" s="806"/>
      <c r="J1936" s="803"/>
      <c r="K1936" s="803"/>
      <c r="L1936" s="804"/>
    </row>
    <row r="1937" spans="1:12" s="101" customFormat="1" ht="24" customHeight="1">
      <c r="A1937" s="808"/>
      <c r="B1937" s="110" t="s">
        <v>77</v>
      </c>
      <c r="C1937" s="115" t="s">
        <v>79</v>
      </c>
      <c r="D1937" s="115" t="s">
        <v>155</v>
      </c>
      <c r="E1937" s="115" t="s">
        <v>156</v>
      </c>
      <c r="F1937" s="805"/>
      <c r="G1937" s="805"/>
      <c r="H1937" s="806" t="s">
        <v>157</v>
      </c>
      <c r="I1937" s="806"/>
      <c r="J1937" s="803" t="s">
        <v>153</v>
      </c>
      <c r="K1937" s="803" t="s">
        <v>3</v>
      </c>
      <c r="L1937" s="804">
        <v>176.01</v>
      </c>
    </row>
    <row r="1938" spans="1:12" s="101" customFormat="1" ht="34.5" customHeight="1">
      <c r="A1938" s="808"/>
      <c r="B1938" s="117" t="s">
        <v>1482</v>
      </c>
      <c r="C1938" s="117" t="s">
        <v>1488</v>
      </c>
      <c r="D1938" s="118">
        <v>43803</v>
      </c>
      <c r="E1938" s="117" t="s">
        <v>1487</v>
      </c>
      <c r="F1938" s="805"/>
      <c r="G1938" s="805"/>
      <c r="H1938" s="806"/>
      <c r="I1938" s="806"/>
      <c r="J1938" s="803"/>
      <c r="K1938" s="803"/>
      <c r="L1938" s="804"/>
    </row>
    <row r="1939" spans="1:12" s="101" customFormat="1" ht="24" customHeight="1">
      <c r="A1939" s="808">
        <v>366</v>
      </c>
      <c r="B1939" s="110" t="s">
        <v>76</v>
      </c>
      <c r="C1939" s="115" t="s">
        <v>78</v>
      </c>
      <c r="D1939" s="115" t="s">
        <v>146</v>
      </c>
      <c r="E1939" s="115" t="s">
        <v>147</v>
      </c>
      <c r="F1939" s="809" t="s">
        <v>71</v>
      </c>
      <c r="G1939" s="809"/>
      <c r="H1939" s="805"/>
      <c r="I1939" s="805"/>
      <c r="J1939" s="805"/>
      <c r="K1939" s="805"/>
      <c r="L1939" s="805"/>
    </row>
    <row r="1940" spans="1:12" s="101" customFormat="1" ht="26.25" customHeight="1">
      <c r="A1940" s="808"/>
      <c r="B1940" s="803" t="s">
        <v>1478</v>
      </c>
      <c r="C1940" s="810" t="s">
        <v>1485</v>
      </c>
      <c r="D1940" s="807">
        <v>43789</v>
      </c>
      <c r="E1940" s="803" t="s">
        <v>714</v>
      </c>
      <c r="F1940" s="803" t="s">
        <v>1489</v>
      </c>
      <c r="G1940" s="803"/>
      <c r="H1940" s="806" t="s">
        <v>152</v>
      </c>
      <c r="I1940" s="806"/>
      <c r="J1940" s="117" t="s">
        <v>153</v>
      </c>
      <c r="K1940" s="117" t="s">
        <v>3</v>
      </c>
      <c r="L1940" s="119">
        <v>544</v>
      </c>
    </row>
    <row r="1941" spans="1:12" s="101" customFormat="1" ht="408.95" customHeight="1">
      <c r="A1941" s="808"/>
      <c r="B1941" s="803"/>
      <c r="C1941" s="810"/>
      <c r="D1941" s="807"/>
      <c r="E1941" s="803"/>
      <c r="F1941" s="803"/>
      <c r="G1941" s="803"/>
      <c r="H1941" s="806" t="s">
        <v>154</v>
      </c>
      <c r="I1941" s="806"/>
      <c r="J1941" s="803" t="s">
        <v>153</v>
      </c>
      <c r="K1941" s="803" t="s">
        <v>153</v>
      </c>
      <c r="L1941" s="804">
        <v>0</v>
      </c>
    </row>
    <row r="1942" spans="1:12" s="101" customFormat="1" ht="397.35" customHeight="1">
      <c r="A1942" s="808"/>
      <c r="B1942" s="803"/>
      <c r="C1942" s="810"/>
      <c r="D1942" s="807"/>
      <c r="E1942" s="803"/>
      <c r="F1942" s="803"/>
      <c r="G1942" s="803"/>
      <c r="H1942" s="806"/>
      <c r="I1942" s="806"/>
      <c r="J1942" s="803"/>
      <c r="K1942" s="803"/>
      <c r="L1942" s="804"/>
    </row>
    <row r="1943" spans="1:12" s="101" customFormat="1" ht="24" customHeight="1">
      <c r="A1943" s="808"/>
      <c r="B1943" s="110" t="s">
        <v>77</v>
      </c>
      <c r="C1943" s="115" t="s">
        <v>79</v>
      </c>
      <c r="D1943" s="115" t="s">
        <v>155</v>
      </c>
      <c r="E1943" s="115" t="s">
        <v>156</v>
      </c>
      <c r="F1943" s="805"/>
      <c r="G1943" s="805"/>
      <c r="H1943" s="806" t="s">
        <v>157</v>
      </c>
      <c r="I1943" s="806"/>
      <c r="J1943" s="803" t="s">
        <v>153</v>
      </c>
      <c r="K1943" s="803" t="s">
        <v>153</v>
      </c>
      <c r="L1943" s="804">
        <v>0</v>
      </c>
    </row>
    <row r="1944" spans="1:12" s="101" customFormat="1" ht="34.5" customHeight="1">
      <c r="A1944" s="808"/>
      <c r="B1944" s="117" t="s">
        <v>1482</v>
      </c>
      <c r="C1944" s="117" t="s">
        <v>1489</v>
      </c>
      <c r="D1944" s="118">
        <v>43803</v>
      </c>
      <c r="E1944" s="117" t="s">
        <v>1487</v>
      </c>
      <c r="F1944" s="805"/>
      <c r="G1944" s="805"/>
      <c r="H1944" s="806"/>
      <c r="I1944" s="806"/>
      <c r="J1944" s="803"/>
      <c r="K1944" s="803"/>
      <c r="L1944" s="804"/>
    </row>
    <row r="1945" spans="1:12" s="101" customFormat="1" ht="24" customHeight="1">
      <c r="A1945" s="808">
        <v>367</v>
      </c>
      <c r="B1945" s="110" t="s">
        <v>76</v>
      </c>
      <c r="C1945" s="115" t="s">
        <v>78</v>
      </c>
      <c r="D1945" s="115" t="s">
        <v>146</v>
      </c>
      <c r="E1945" s="115" t="s">
        <v>147</v>
      </c>
      <c r="F1945" s="809" t="s">
        <v>71</v>
      </c>
      <c r="G1945" s="809"/>
      <c r="H1945" s="805"/>
      <c r="I1945" s="805"/>
      <c r="J1945" s="805"/>
      <c r="K1945" s="805"/>
      <c r="L1945" s="805"/>
    </row>
    <row r="1946" spans="1:12" s="101" customFormat="1" ht="26.25" customHeight="1">
      <c r="A1946" s="808"/>
      <c r="B1946" s="803" t="s">
        <v>1478</v>
      </c>
      <c r="C1946" s="810" t="s">
        <v>1490</v>
      </c>
      <c r="D1946" s="807">
        <v>43839</v>
      </c>
      <c r="E1946" s="803" t="s">
        <v>1096</v>
      </c>
      <c r="F1946" s="803" t="s">
        <v>1097</v>
      </c>
      <c r="G1946" s="803"/>
      <c r="H1946" s="806" t="s">
        <v>152</v>
      </c>
      <c r="I1946" s="806"/>
      <c r="J1946" s="117" t="s">
        <v>153</v>
      </c>
      <c r="K1946" s="117" t="s">
        <v>3</v>
      </c>
      <c r="L1946" s="119">
        <v>491</v>
      </c>
    </row>
    <row r="1947" spans="1:12" s="101" customFormat="1" ht="291.75" customHeight="1">
      <c r="A1947" s="808"/>
      <c r="B1947" s="803"/>
      <c r="C1947" s="810"/>
      <c r="D1947" s="807"/>
      <c r="E1947" s="803"/>
      <c r="F1947" s="803"/>
      <c r="G1947" s="803"/>
      <c r="H1947" s="806" t="s">
        <v>154</v>
      </c>
      <c r="I1947" s="806"/>
      <c r="J1947" s="117" t="s">
        <v>153</v>
      </c>
      <c r="K1947" s="117" t="s">
        <v>3</v>
      </c>
      <c r="L1947" s="119">
        <v>642.82000000000005</v>
      </c>
    </row>
    <row r="1948" spans="1:12" s="101" customFormat="1" ht="24" customHeight="1">
      <c r="A1948" s="808"/>
      <c r="B1948" s="110" t="s">
        <v>77</v>
      </c>
      <c r="C1948" s="115" t="s">
        <v>79</v>
      </c>
      <c r="D1948" s="115" t="s">
        <v>155</v>
      </c>
      <c r="E1948" s="115" t="s">
        <v>156</v>
      </c>
      <c r="F1948" s="805"/>
      <c r="G1948" s="805"/>
      <c r="H1948" s="806" t="s">
        <v>157</v>
      </c>
      <c r="I1948" s="806"/>
      <c r="J1948" s="803" t="s">
        <v>153</v>
      </c>
      <c r="K1948" s="803" t="s">
        <v>153</v>
      </c>
      <c r="L1948" s="804">
        <v>0</v>
      </c>
    </row>
    <row r="1949" spans="1:12" s="101" customFormat="1" ht="34.5" customHeight="1">
      <c r="A1949" s="808"/>
      <c r="B1949" s="117" t="s">
        <v>1482</v>
      </c>
      <c r="C1949" s="117" t="s">
        <v>1097</v>
      </c>
      <c r="D1949" s="118">
        <v>43841</v>
      </c>
      <c r="E1949" s="117" t="s">
        <v>1491</v>
      </c>
      <c r="F1949" s="805"/>
      <c r="G1949" s="805"/>
      <c r="H1949" s="806"/>
      <c r="I1949" s="806"/>
      <c r="J1949" s="803"/>
      <c r="K1949" s="803"/>
      <c r="L1949" s="804"/>
    </row>
    <row r="1950" spans="1:12" s="101" customFormat="1" ht="24" customHeight="1">
      <c r="A1950" s="808">
        <v>368</v>
      </c>
      <c r="B1950" s="110" t="s">
        <v>76</v>
      </c>
      <c r="C1950" s="115" t="s">
        <v>78</v>
      </c>
      <c r="D1950" s="115" t="s">
        <v>146</v>
      </c>
      <c r="E1950" s="115" t="s">
        <v>147</v>
      </c>
      <c r="F1950" s="809" t="s">
        <v>71</v>
      </c>
      <c r="G1950" s="809"/>
      <c r="H1950" s="805"/>
      <c r="I1950" s="805"/>
      <c r="J1950" s="805"/>
      <c r="K1950" s="805"/>
      <c r="L1950" s="805"/>
    </row>
    <row r="1951" spans="1:12" s="101" customFormat="1" ht="26.25" customHeight="1">
      <c r="A1951" s="808"/>
      <c r="B1951" s="803" t="s">
        <v>1492</v>
      </c>
      <c r="C1951" s="810" t="s">
        <v>1493</v>
      </c>
      <c r="D1951" s="807">
        <v>43862</v>
      </c>
      <c r="E1951" s="803" t="s">
        <v>1494</v>
      </c>
      <c r="F1951" s="803" t="s">
        <v>1495</v>
      </c>
      <c r="G1951" s="803"/>
      <c r="H1951" s="806" t="s">
        <v>152</v>
      </c>
      <c r="I1951" s="806"/>
      <c r="J1951" s="117" t="s">
        <v>153</v>
      </c>
      <c r="K1951" s="117" t="s">
        <v>3</v>
      </c>
      <c r="L1951" s="119">
        <v>1534.96</v>
      </c>
    </row>
    <row r="1952" spans="1:12" s="101" customFormat="1" ht="260.25" customHeight="1">
      <c r="A1952" s="808"/>
      <c r="B1952" s="803"/>
      <c r="C1952" s="810"/>
      <c r="D1952" s="807"/>
      <c r="E1952" s="803"/>
      <c r="F1952" s="803"/>
      <c r="G1952" s="803"/>
      <c r="H1952" s="806" t="s">
        <v>154</v>
      </c>
      <c r="I1952" s="806"/>
      <c r="J1952" s="117" t="s">
        <v>153</v>
      </c>
      <c r="K1952" s="117" t="s">
        <v>3</v>
      </c>
      <c r="L1952" s="119">
        <v>1112.1100000000001</v>
      </c>
    </row>
    <row r="1953" spans="1:12" s="101" customFormat="1" ht="24" customHeight="1">
      <c r="A1953" s="808"/>
      <c r="B1953" s="110" t="s">
        <v>77</v>
      </c>
      <c r="C1953" s="115" t="s">
        <v>79</v>
      </c>
      <c r="D1953" s="115" t="s">
        <v>155</v>
      </c>
      <c r="E1953" s="115" t="s">
        <v>156</v>
      </c>
      <c r="F1953" s="805"/>
      <c r="G1953" s="805"/>
      <c r="H1953" s="806" t="s">
        <v>157</v>
      </c>
      <c r="I1953" s="806"/>
      <c r="J1953" s="803" t="s">
        <v>153</v>
      </c>
      <c r="K1953" s="803" t="s">
        <v>3</v>
      </c>
      <c r="L1953" s="804">
        <v>200</v>
      </c>
    </row>
    <row r="1954" spans="1:12" s="101" customFormat="1" ht="24" customHeight="1">
      <c r="A1954" s="808"/>
      <c r="B1954" s="117" t="s">
        <v>193</v>
      </c>
      <c r="C1954" s="117" t="s">
        <v>1495</v>
      </c>
      <c r="D1954" s="118">
        <v>43870</v>
      </c>
      <c r="E1954" s="117" t="s">
        <v>1496</v>
      </c>
      <c r="F1954" s="805"/>
      <c r="G1954" s="805"/>
      <c r="H1954" s="806"/>
      <c r="I1954" s="806"/>
      <c r="J1954" s="803"/>
      <c r="K1954" s="803"/>
      <c r="L1954" s="804"/>
    </row>
    <row r="1955" spans="1:12" s="101" customFormat="1" ht="24" customHeight="1">
      <c r="A1955" s="808">
        <v>369</v>
      </c>
      <c r="B1955" s="110" t="s">
        <v>76</v>
      </c>
      <c r="C1955" s="115" t="s">
        <v>78</v>
      </c>
      <c r="D1955" s="115" t="s">
        <v>146</v>
      </c>
      <c r="E1955" s="115" t="s">
        <v>147</v>
      </c>
      <c r="F1955" s="809" t="s">
        <v>71</v>
      </c>
      <c r="G1955" s="809"/>
      <c r="H1955" s="805"/>
      <c r="I1955" s="805"/>
      <c r="J1955" s="805"/>
      <c r="K1955" s="805"/>
      <c r="L1955" s="805"/>
    </row>
    <row r="1956" spans="1:12" s="101" customFormat="1" ht="26.25" customHeight="1">
      <c r="A1956" s="808"/>
      <c r="B1956" s="803" t="s">
        <v>1492</v>
      </c>
      <c r="C1956" s="810" t="s">
        <v>1497</v>
      </c>
      <c r="D1956" s="807">
        <v>43898</v>
      </c>
      <c r="E1956" s="803" t="s">
        <v>745</v>
      </c>
      <c r="F1956" s="803" t="s">
        <v>1498</v>
      </c>
      <c r="G1956" s="803"/>
      <c r="H1956" s="806" t="s">
        <v>152</v>
      </c>
      <c r="I1956" s="806"/>
      <c r="J1956" s="117" t="s">
        <v>153</v>
      </c>
      <c r="K1956" s="117" t="s">
        <v>3</v>
      </c>
      <c r="L1956" s="119">
        <v>582.53</v>
      </c>
    </row>
    <row r="1957" spans="1:12" s="101" customFormat="1" ht="408.95" customHeight="1">
      <c r="A1957" s="808"/>
      <c r="B1957" s="803"/>
      <c r="C1957" s="810"/>
      <c r="D1957" s="807"/>
      <c r="E1957" s="803"/>
      <c r="F1957" s="803"/>
      <c r="G1957" s="803"/>
      <c r="H1957" s="806" t="s">
        <v>154</v>
      </c>
      <c r="I1957" s="806"/>
      <c r="J1957" s="803" t="s">
        <v>153</v>
      </c>
      <c r="K1957" s="803" t="s">
        <v>3</v>
      </c>
      <c r="L1957" s="804">
        <v>1447.63</v>
      </c>
    </row>
    <row r="1958" spans="1:12" s="101" customFormat="1" ht="155.85" customHeight="1">
      <c r="A1958" s="808"/>
      <c r="B1958" s="803"/>
      <c r="C1958" s="810"/>
      <c r="D1958" s="807"/>
      <c r="E1958" s="803"/>
      <c r="F1958" s="803"/>
      <c r="G1958" s="803"/>
      <c r="H1958" s="806"/>
      <c r="I1958" s="806"/>
      <c r="J1958" s="803"/>
      <c r="K1958" s="803"/>
      <c r="L1958" s="804"/>
    </row>
    <row r="1959" spans="1:12" s="101" customFormat="1" ht="24" customHeight="1">
      <c r="A1959" s="808"/>
      <c r="B1959" s="110" t="s">
        <v>77</v>
      </c>
      <c r="C1959" s="115" t="s">
        <v>79</v>
      </c>
      <c r="D1959" s="115" t="s">
        <v>155</v>
      </c>
      <c r="E1959" s="115" t="s">
        <v>156</v>
      </c>
      <c r="F1959" s="805"/>
      <c r="G1959" s="805"/>
      <c r="H1959" s="806" t="s">
        <v>157</v>
      </c>
      <c r="I1959" s="806"/>
      <c r="J1959" s="803" t="s">
        <v>153</v>
      </c>
      <c r="K1959" s="803" t="s">
        <v>3</v>
      </c>
      <c r="L1959" s="804">
        <v>130.54</v>
      </c>
    </row>
    <row r="1960" spans="1:12" s="101" customFormat="1" ht="24" customHeight="1">
      <c r="A1960" s="808"/>
      <c r="B1960" s="117" t="s">
        <v>193</v>
      </c>
      <c r="C1960" s="117" t="s">
        <v>1498</v>
      </c>
      <c r="D1960" s="118">
        <v>43903</v>
      </c>
      <c r="E1960" s="117" t="s">
        <v>1499</v>
      </c>
      <c r="F1960" s="805"/>
      <c r="G1960" s="805"/>
      <c r="H1960" s="806"/>
      <c r="I1960" s="806"/>
      <c r="J1960" s="803"/>
      <c r="K1960" s="803"/>
      <c r="L1960" s="804"/>
    </row>
    <row r="1961" spans="1:12" s="101" customFormat="1" ht="24" customHeight="1">
      <c r="A1961" s="808">
        <v>370</v>
      </c>
      <c r="B1961" s="110" t="s">
        <v>76</v>
      </c>
      <c r="C1961" s="115" t="s">
        <v>78</v>
      </c>
      <c r="D1961" s="115" t="s">
        <v>146</v>
      </c>
      <c r="E1961" s="115" t="s">
        <v>147</v>
      </c>
      <c r="F1961" s="809" t="s">
        <v>71</v>
      </c>
      <c r="G1961" s="809"/>
      <c r="H1961" s="805"/>
      <c r="I1961" s="805"/>
      <c r="J1961" s="805"/>
      <c r="K1961" s="805"/>
      <c r="L1961" s="805"/>
    </row>
    <row r="1962" spans="1:12" s="101" customFormat="1" ht="26.25" customHeight="1">
      <c r="A1962" s="808"/>
      <c r="B1962" s="803" t="s">
        <v>1500</v>
      </c>
      <c r="C1962" s="810" t="s">
        <v>1501</v>
      </c>
      <c r="D1962" s="807">
        <v>43811</v>
      </c>
      <c r="E1962" s="803" t="s">
        <v>342</v>
      </c>
      <c r="F1962" s="803" t="s">
        <v>343</v>
      </c>
      <c r="G1962" s="803"/>
      <c r="H1962" s="806" t="s">
        <v>152</v>
      </c>
      <c r="I1962" s="806"/>
      <c r="J1962" s="117" t="s">
        <v>153</v>
      </c>
      <c r="K1962" s="117" t="s">
        <v>3</v>
      </c>
      <c r="L1962" s="119">
        <v>448.7</v>
      </c>
    </row>
    <row r="1963" spans="1:12" s="101" customFormat="1" ht="408.95" customHeight="1">
      <c r="A1963" s="808"/>
      <c r="B1963" s="803"/>
      <c r="C1963" s="810"/>
      <c r="D1963" s="807"/>
      <c r="E1963" s="803"/>
      <c r="F1963" s="803"/>
      <c r="G1963" s="803"/>
      <c r="H1963" s="806" t="s">
        <v>154</v>
      </c>
      <c r="I1963" s="806"/>
      <c r="J1963" s="803" t="s">
        <v>153</v>
      </c>
      <c r="K1963" s="803" t="s">
        <v>3</v>
      </c>
      <c r="L1963" s="804">
        <v>290.36</v>
      </c>
    </row>
    <row r="1964" spans="1:12" s="101" customFormat="1" ht="71.849999999999994" customHeight="1">
      <c r="A1964" s="808"/>
      <c r="B1964" s="803"/>
      <c r="C1964" s="810"/>
      <c r="D1964" s="807"/>
      <c r="E1964" s="803"/>
      <c r="F1964" s="803"/>
      <c r="G1964" s="803"/>
      <c r="H1964" s="806"/>
      <c r="I1964" s="806"/>
      <c r="J1964" s="803"/>
      <c r="K1964" s="803"/>
      <c r="L1964" s="804"/>
    </row>
    <row r="1965" spans="1:12" s="101" customFormat="1" ht="24" customHeight="1">
      <c r="A1965" s="808"/>
      <c r="B1965" s="110" t="s">
        <v>77</v>
      </c>
      <c r="C1965" s="115" t="s">
        <v>79</v>
      </c>
      <c r="D1965" s="115" t="s">
        <v>155</v>
      </c>
      <c r="E1965" s="115" t="s">
        <v>156</v>
      </c>
      <c r="F1965" s="805"/>
      <c r="G1965" s="805"/>
      <c r="H1965" s="806" t="s">
        <v>157</v>
      </c>
      <c r="I1965" s="806"/>
      <c r="J1965" s="803" t="s">
        <v>153</v>
      </c>
      <c r="K1965" s="803" t="s">
        <v>3</v>
      </c>
      <c r="L1965" s="804">
        <v>196.73</v>
      </c>
    </row>
    <row r="1966" spans="1:12" s="101" customFormat="1" ht="45" customHeight="1">
      <c r="A1966" s="808"/>
      <c r="B1966" s="117" t="s">
        <v>1502</v>
      </c>
      <c r="C1966" s="117" t="s">
        <v>343</v>
      </c>
      <c r="D1966" s="118">
        <v>43813</v>
      </c>
      <c r="E1966" s="117" t="s">
        <v>1503</v>
      </c>
      <c r="F1966" s="805"/>
      <c r="G1966" s="805"/>
      <c r="H1966" s="806"/>
      <c r="I1966" s="806"/>
      <c r="J1966" s="803"/>
      <c r="K1966" s="803"/>
      <c r="L1966" s="804"/>
    </row>
    <row r="1967" spans="1:12" s="101" customFormat="1" ht="24" customHeight="1">
      <c r="A1967" s="808">
        <v>371</v>
      </c>
      <c r="B1967" s="110" t="s">
        <v>76</v>
      </c>
      <c r="C1967" s="115" t="s">
        <v>78</v>
      </c>
      <c r="D1967" s="115" t="s">
        <v>146</v>
      </c>
      <c r="E1967" s="115" t="s">
        <v>147</v>
      </c>
      <c r="F1967" s="809" t="s">
        <v>71</v>
      </c>
      <c r="G1967" s="809"/>
      <c r="H1967" s="805"/>
      <c r="I1967" s="805"/>
      <c r="J1967" s="805"/>
      <c r="K1967" s="805"/>
      <c r="L1967" s="805"/>
    </row>
    <row r="1968" spans="1:12" s="101" customFormat="1" ht="26.25" customHeight="1">
      <c r="A1968" s="808"/>
      <c r="B1968" s="803" t="s">
        <v>1504</v>
      </c>
      <c r="C1968" s="803" t="s">
        <v>1505</v>
      </c>
      <c r="D1968" s="807">
        <v>43776</v>
      </c>
      <c r="E1968" s="803" t="s">
        <v>162</v>
      </c>
      <c r="F1968" s="803" t="s">
        <v>1506</v>
      </c>
      <c r="G1968" s="803"/>
      <c r="H1968" s="806" t="s">
        <v>152</v>
      </c>
      <c r="I1968" s="806"/>
      <c r="J1968" s="117" t="s">
        <v>153</v>
      </c>
      <c r="K1968" s="117" t="s">
        <v>3</v>
      </c>
      <c r="L1968" s="119">
        <v>912</v>
      </c>
    </row>
    <row r="1969" spans="1:12" s="101" customFormat="1" ht="113.25" customHeight="1">
      <c r="A1969" s="808"/>
      <c r="B1969" s="803"/>
      <c r="C1969" s="803"/>
      <c r="D1969" s="807"/>
      <c r="E1969" s="803"/>
      <c r="F1969" s="803"/>
      <c r="G1969" s="803"/>
      <c r="H1969" s="806" t="s">
        <v>154</v>
      </c>
      <c r="I1969" s="806"/>
      <c r="J1969" s="117" t="s">
        <v>153</v>
      </c>
      <c r="K1969" s="117" t="s">
        <v>3</v>
      </c>
      <c r="L1969" s="119">
        <v>1650</v>
      </c>
    </row>
    <row r="1970" spans="1:12" s="101" customFormat="1" ht="24" customHeight="1">
      <c r="A1970" s="808"/>
      <c r="B1970" s="110" t="s">
        <v>77</v>
      </c>
      <c r="C1970" s="115" t="s">
        <v>79</v>
      </c>
      <c r="D1970" s="115" t="s">
        <v>155</v>
      </c>
      <c r="E1970" s="115" t="s">
        <v>156</v>
      </c>
      <c r="F1970" s="805"/>
      <c r="G1970" s="805"/>
      <c r="H1970" s="806" t="s">
        <v>157</v>
      </c>
      <c r="I1970" s="806"/>
      <c r="J1970" s="803" t="s">
        <v>153</v>
      </c>
      <c r="K1970" s="803" t="s">
        <v>153</v>
      </c>
      <c r="L1970" s="804">
        <v>0</v>
      </c>
    </row>
    <row r="1971" spans="1:12" s="101" customFormat="1" ht="24" customHeight="1">
      <c r="A1971" s="808"/>
      <c r="B1971" s="117" t="s">
        <v>181</v>
      </c>
      <c r="C1971" s="117" t="s">
        <v>1506</v>
      </c>
      <c r="D1971" s="118">
        <v>43781</v>
      </c>
      <c r="E1971" s="117" t="s">
        <v>1507</v>
      </c>
      <c r="F1971" s="805"/>
      <c r="G1971" s="805"/>
      <c r="H1971" s="806"/>
      <c r="I1971" s="806"/>
      <c r="J1971" s="803"/>
      <c r="K1971" s="803"/>
      <c r="L1971" s="804"/>
    </row>
    <row r="1972" spans="1:12" s="101" customFormat="1" ht="24" customHeight="1">
      <c r="A1972" s="808">
        <v>372</v>
      </c>
      <c r="B1972" s="110" t="s">
        <v>76</v>
      </c>
      <c r="C1972" s="115" t="s">
        <v>78</v>
      </c>
      <c r="D1972" s="115" t="s">
        <v>146</v>
      </c>
      <c r="E1972" s="115" t="s">
        <v>147</v>
      </c>
      <c r="F1972" s="809" t="s">
        <v>71</v>
      </c>
      <c r="G1972" s="809"/>
      <c r="H1972" s="805"/>
      <c r="I1972" s="805"/>
      <c r="J1972" s="805"/>
      <c r="K1972" s="805"/>
      <c r="L1972" s="805"/>
    </row>
    <row r="1973" spans="1:12" s="101" customFormat="1" ht="26.25" customHeight="1">
      <c r="A1973" s="808"/>
      <c r="B1973" s="803" t="s">
        <v>1508</v>
      </c>
      <c r="C1973" s="810" t="s">
        <v>1509</v>
      </c>
      <c r="D1973" s="807">
        <v>43750</v>
      </c>
      <c r="E1973" s="803" t="s">
        <v>1510</v>
      </c>
      <c r="F1973" s="803" t="s">
        <v>1511</v>
      </c>
      <c r="G1973" s="803"/>
      <c r="H1973" s="806" t="s">
        <v>152</v>
      </c>
      <c r="I1973" s="806"/>
      <c r="J1973" s="117" t="s">
        <v>153</v>
      </c>
      <c r="K1973" s="117" t="s">
        <v>3</v>
      </c>
      <c r="L1973" s="119">
        <v>610.80000000000007</v>
      </c>
    </row>
    <row r="1974" spans="1:12" s="101" customFormat="1" ht="408.95" customHeight="1">
      <c r="A1974" s="808"/>
      <c r="B1974" s="803"/>
      <c r="C1974" s="810"/>
      <c r="D1974" s="807"/>
      <c r="E1974" s="803"/>
      <c r="F1974" s="803"/>
      <c r="G1974" s="803"/>
      <c r="H1974" s="806" t="s">
        <v>154</v>
      </c>
      <c r="I1974" s="806"/>
      <c r="J1974" s="803" t="s">
        <v>153</v>
      </c>
      <c r="K1974" s="803" t="s">
        <v>3</v>
      </c>
      <c r="L1974" s="804">
        <v>2834.55</v>
      </c>
    </row>
    <row r="1975" spans="1:12" s="101" customFormat="1" ht="61.35" customHeight="1">
      <c r="A1975" s="808"/>
      <c r="B1975" s="803"/>
      <c r="C1975" s="810"/>
      <c r="D1975" s="807"/>
      <c r="E1975" s="803"/>
      <c r="F1975" s="803"/>
      <c r="G1975" s="803"/>
      <c r="H1975" s="806"/>
      <c r="I1975" s="806"/>
      <c r="J1975" s="803"/>
      <c r="K1975" s="803"/>
      <c r="L1975" s="804"/>
    </row>
    <row r="1976" spans="1:12" s="101" customFormat="1" ht="24" customHeight="1">
      <c r="A1976" s="808"/>
      <c r="B1976" s="110" t="s">
        <v>77</v>
      </c>
      <c r="C1976" s="115" t="s">
        <v>79</v>
      </c>
      <c r="D1976" s="115" t="s">
        <v>155</v>
      </c>
      <c r="E1976" s="115" t="s">
        <v>156</v>
      </c>
      <c r="F1976" s="805"/>
      <c r="G1976" s="805"/>
      <c r="H1976" s="806" t="s">
        <v>157</v>
      </c>
      <c r="I1976" s="806"/>
      <c r="J1976" s="803" t="s">
        <v>153</v>
      </c>
      <c r="K1976" s="803" t="s">
        <v>153</v>
      </c>
      <c r="L1976" s="804">
        <v>0</v>
      </c>
    </row>
    <row r="1977" spans="1:12" s="101" customFormat="1" ht="24" customHeight="1">
      <c r="A1977" s="808"/>
      <c r="B1977" s="117" t="s">
        <v>773</v>
      </c>
      <c r="C1977" s="117" t="s">
        <v>1511</v>
      </c>
      <c r="D1977" s="118">
        <v>43756</v>
      </c>
      <c r="E1977" s="117" t="s">
        <v>1512</v>
      </c>
      <c r="F1977" s="805"/>
      <c r="G1977" s="805"/>
      <c r="H1977" s="806"/>
      <c r="I1977" s="806"/>
      <c r="J1977" s="803"/>
      <c r="K1977" s="803"/>
      <c r="L1977" s="804"/>
    </row>
    <row r="1978" spans="1:12" s="101" customFormat="1" ht="24" customHeight="1">
      <c r="A1978" s="808">
        <v>373</v>
      </c>
      <c r="B1978" s="110" t="s">
        <v>76</v>
      </c>
      <c r="C1978" s="115" t="s">
        <v>78</v>
      </c>
      <c r="D1978" s="115" t="s">
        <v>146</v>
      </c>
      <c r="E1978" s="115" t="s">
        <v>147</v>
      </c>
      <c r="F1978" s="809" t="s">
        <v>71</v>
      </c>
      <c r="G1978" s="809"/>
      <c r="H1978" s="805"/>
      <c r="I1978" s="805"/>
      <c r="J1978" s="805"/>
      <c r="K1978" s="805"/>
      <c r="L1978" s="805"/>
    </row>
    <row r="1979" spans="1:12" s="101" customFormat="1" ht="26.25" customHeight="1">
      <c r="A1979" s="808"/>
      <c r="B1979" s="803" t="s">
        <v>1513</v>
      </c>
      <c r="C1979" s="803" t="s">
        <v>1514</v>
      </c>
      <c r="D1979" s="807">
        <v>43846</v>
      </c>
      <c r="E1979" s="803" t="s">
        <v>1072</v>
      </c>
      <c r="F1979" s="803" t="s">
        <v>1515</v>
      </c>
      <c r="G1979" s="803"/>
      <c r="H1979" s="806" t="s">
        <v>152</v>
      </c>
      <c r="I1979" s="806"/>
      <c r="J1979" s="117" t="s">
        <v>153</v>
      </c>
      <c r="K1979" s="117" t="s">
        <v>3</v>
      </c>
      <c r="L1979" s="119">
        <v>777</v>
      </c>
    </row>
    <row r="1980" spans="1:12" s="101" customFormat="1" ht="60.75" customHeight="1">
      <c r="A1980" s="808"/>
      <c r="B1980" s="803"/>
      <c r="C1980" s="803"/>
      <c r="D1980" s="807"/>
      <c r="E1980" s="803"/>
      <c r="F1980" s="803"/>
      <c r="G1980" s="803"/>
      <c r="H1980" s="806" t="s">
        <v>154</v>
      </c>
      <c r="I1980" s="806"/>
      <c r="J1980" s="117" t="s">
        <v>153</v>
      </c>
      <c r="K1980" s="117" t="s">
        <v>3</v>
      </c>
      <c r="L1980" s="119">
        <v>659.6</v>
      </c>
    </row>
    <row r="1981" spans="1:12" s="101" customFormat="1" ht="24" customHeight="1">
      <c r="A1981" s="808"/>
      <c r="B1981" s="110" t="s">
        <v>77</v>
      </c>
      <c r="C1981" s="115" t="s">
        <v>79</v>
      </c>
      <c r="D1981" s="115" t="s">
        <v>155</v>
      </c>
      <c r="E1981" s="115" t="s">
        <v>156</v>
      </c>
      <c r="F1981" s="805"/>
      <c r="G1981" s="805"/>
      <c r="H1981" s="806" t="s">
        <v>157</v>
      </c>
      <c r="I1981" s="806"/>
      <c r="J1981" s="803" t="s">
        <v>153</v>
      </c>
      <c r="K1981" s="803" t="s">
        <v>3</v>
      </c>
      <c r="L1981" s="804">
        <v>106</v>
      </c>
    </row>
    <row r="1982" spans="1:12" s="101" customFormat="1" ht="24" customHeight="1">
      <c r="A1982" s="808"/>
      <c r="B1982" s="117" t="s">
        <v>158</v>
      </c>
      <c r="C1982" s="117" t="s">
        <v>1515</v>
      </c>
      <c r="D1982" s="118">
        <v>43849</v>
      </c>
      <c r="E1982" s="117" t="s">
        <v>1516</v>
      </c>
      <c r="F1982" s="805"/>
      <c r="G1982" s="805"/>
      <c r="H1982" s="806"/>
      <c r="I1982" s="806"/>
      <c r="J1982" s="803"/>
      <c r="K1982" s="803"/>
      <c r="L1982" s="804"/>
    </row>
    <row r="1983" spans="1:12" s="101" customFormat="1" ht="24" customHeight="1">
      <c r="A1983" s="808">
        <v>374</v>
      </c>
      <c r="B1983" s="110" t="s">
        <v>76</v>
      </c>
      <c r="C1983" s="115" t="s">
        <v>78</v>
      </c>
      <c r="D1983" s="115" t="s">
        <v>146</v>
      </c>
      <c r="E1983" s="115" t="s">
        <v>147</v>
      </c>
      <c r="F1983" s="809" t="s">
        <v>71</v>
      </c>
      <c r="G1983" s="809"/>
      <c r="H1983" s="805"/>
      <c r="I1983" s="805"/>
      <c r="J1983" s="805"/>
      <c r="K1983" s="805"/>
      <c r="L1983" s="805"/>
    </row>
    <row r="1984" spans="1:12" s="101" customFormat="1" ht="26.25" customHeight="1">
      <c r="A1984" s="808"/>
      <c r="B1984" s="803" t="s">
        <v>1513</v>
      </c>
      <c r="C1984" s="810" t="s">
        <v>1517</v>
      </c>
      <c r="D1984" s="807">
        <v>43872</v>
      </c>
      <c r="E1984" s="803" t="s">
        <v>162</v>
      </c>
      <c r="F1984" s="803" t="s">
        <v>1518</v>
      </c>
      <c r="G1984" s="803"/>
      <c r="H1984" s="806" t="s">
        <v>152</v>
      </c>
      <c r="I1984" s="806"/>
      <c r="J1984" s="117" t="s">
        <v>153</v>
      </c>
      <c r="K1984" s="117" t="s">
        <v>3</v>
      </c>
      <c r="L1984" s="119">
        <v>105</v>
      </c>
    </row>
    <row r="1985" spans="1:12" s="101" customFormat="1" ht="144.75" customHeight="1">
      <c r="A1985" s="808"/>
      <c r="B1985" s="803"/>
      <c r="C1985" s="810"/>
      <c r="D1985" s="807"/>
      <c r="E1985" s="803"/>
      <c r="F1985" s="803"/>
      <c r="G1985" s="803"/>
      <c r="H1985" s="806" t="s">
        <v>154</v>
      </c>
      <c r="I1985" s="806"/>
      <c r="J1985" s="117" t="s">
        <v>153</v>
      </c>
      <c r="K1985" s="117" t="s">
        <v>3</v>
      </c>
      <c r="L1985" s="119">
        <v>746.42</v>
      </c>
    </row>
    <row r="1986" spans="1:12" s="101" customFormat="1" ht="24" customHeight="1">
      <c r="A1986" s="808"/>
      <c r="B1986" s="110" t="s">
        <v>77</v>
      </c>
      <c r="C1986" s="115" t="s">
        <v>79</v>
      </c>
      <c r="D1986" s="115" t="s">
        <v>155</v>
      </c>
      <c r="E1986" s="115" t="s">
        <v>156</v>
      </c>
      <c r="F1986" s="805"/>
      <c r="G1986" s="805"/>
      <c r="H1986" s="806" t="s">
        <v>157</v>
      </c>
      <c r="I1986" s="806"/>
      <c r="J1986" s="803" t="s">
        <v>153</v>
      </c>
      <c r="K1986" s="803" t="s">
        <v>153</v>
      </c>
      <c r="L1986" s="804">
        <v>0</v>
      </c>
    </row>
    <row r="1987" spans="1:12" s="101" customFormat="1" ht="24" customHeight="1">
      <c r="A1987" s="808"/>
      <c r="B1987" s="117" t="s">
        <v>158</v>
      </c>
      <c r="C1987" s="117" t="s">
        <v>1518</v>
      </c>
      <c r="D1987" s="118">
        <v>43879</v>
      </c>
      <c r="E1987" s="117" t="s">
        <v>1519</v>
      </c>
      <c r="F1987" s="805"/>
      <c r="G1987" s="805"/>
      <c r="H1987" s="806"/>
      <c r="I1987" s="806"/>
      <c r="J1987" s="803"/>
      <c r="K1987" s="803"/>
      <c r="L1987" s="804"/>
    </row>
    <row r="1988" spans="1:12" s="101" customFormat="1" ht="24" customHeight="1">
      <c r="A1988" s="808">
        <v>375</v>
      </c>
      <c r="B1988" s="110" t="s">
        <v>76</v>
      </c>
      <c r="C1988" s="115" t="s">
        <v>78</v>
      </c>
      <c r="D1988" s="115" t="s">
        <v>146</v>
      </c>
      <c r="E1988" s="115" t="s">
        <v>147</v>
      </c>
      <c r="F1988" s="809" t="s">
        <v>71</v>
      </c>
      <c r="G1988" s="809"/>
      <c r="H1988" s="805"/>
      <c r="I1988" s="805"/>
      <c r="J1988" s="805"/>
      <c r="K1988" s="805"/>
      <c r="L1988" s="805"/>
    </row>
    <row r="1989" spans="1:12" s="101" customFormat="1" ht="26.25" customHeight="1">
      <c r="A1989" s="808"/>
      <c r="B1989" s="803" t="s">
        <v>1520</v>
      </c>
      <c r="C1989" s="810" t="s">
        <v>1521</v>
      </c>
      <c r="D1989" s="807">
        <v>43746</v>
      </c>
      <c r="E1989" s="803" t="s">
        <v>904</v>
      </c>
      <c r="F1989" s="803" t="s">
        <v>905</v>
      </c>
      <c r="G1989" s="803"/>
      <c r="H1989" s="806" t="s">
        <v>152</v>
      </c>
      <c r="I1989" s="806"/>
      <c r="J1989" s="117" t="s">
        <v>153</v>
      </c>
      <c r="K1989" s="117" t="s">
        <v>3</v>
      </c>
      <c r="L1989" s="119">
        <v>489.65</v>
      </c>
    </row>
    <row r="1990" spans="1:12" s="101" customFormat="1" ht="312.75" customHeight="1">
      <c r="A1990" s="808"/>
      <c r="B1990" s="803"/>
      <c r="C1990" s="810"/>
      <c r="D1990" s="807"/>
      <c r="E1990" s="803"/>
      <c r="F1990" s="803"/>
      <c r="G1990" s="803"/>
      <c r="H1990" s="806" t="s">
        <v>154</v>
      </c>
      <c r="I1990" s="806"/>
      <c r="J1990" s="117" t="s">
        <v>153</v>
      </c>
      <c r="K1990" s="117" t="s">
        <v>3</v>
      </c>
      <c r="L1990" s="119">
        <v>468</v>
      </c>
    </row>
    <row r="1991" spans="1:12" s="101" customFormat="1" ht="24" customHeight="1">
      <c r="A1991" s="808"/>
      <c r="B1991" s="110" t="s">
        <v>77</v>
      </c>
      <c r="C1991" s="115" t="s">
        <v>79</v>
      </c>
      <c r="D1991" s="115" t="s">
        <v>155</v>
      </c>
      <c r="E1991" s="115" t="s">
        <v>156</v>
      </c>
      <c r="F1991" s="805"/>
      <c r="G1991" s="805"/>
      <c r="H1991" s="806" t="s">
        <v>157</v>
      </c>
      <c r="I1991" s="806"/>
      <c r="J1991" s="803" t="s">
        <v>153</v>
      </c>
      <c r="K1991" s="803" t="s">
        <v>153</v>
      </c>
      <c r="L1991" s="804">
        <v>0</v>
      </c>
    </row>
    <row r="1992" spans="1:12" s="101" customFormat="1" ht="34.5" customHeight="1">
      <c r="A1992" s="808"/>
      <c r="B1992" s="117" t="s">
        <v>1482</v>
      </c>
      <c r="C1992" s="117" t="s">
        <v>905</v>
      </c>
      <c r="D1992" s="118">
        <v>43748</v>
      </c>
      <c r="E1992" s="117" t="s">
        <v>1522</v>
      </c>
      <c r="F1992" s="805"/>
      <c r="G1992" s="805"/>
      <c r="H1992" s="806"/>
      <c r="I1992" s="806"/>
      <c r="J1992" s="803"/>
      <c r="K1992" s="803"/>
      <c r="L1992" s="804"/>
    </row>
    <row r="1993" spans="1:12" s="101" customFormat="1" ht="24" customHeight="1">
      <c r="A1993" s="808">
        <v>376</v>
      </c>
      <c r="B1993" s="110" t="s">
        <v>76</v>
      </c>
      <c r="C1993" s="115" t="s">
        <v>78</v>
      </c>
      <c r="D1993" s="115" t="s">
        <v>146</v>
      </c>
      <c r="E1993" s="115" t="s">
        <v>147</v>
      </c>
      <c r="F1993" s="809" t="s">
        <v>71</v>
      </c>
      <c r="G1993" s="809"/>
      <c r="H1993" s="805"/>
      <c r="I1993" s="805"/>
      <c r="J1993" s="805"/>
      <c r="K1993" s="805"/>
      <c r="L1993" s="805"/>
    </row>
    <row r="1994" spans="1:12" s="101" customFormat="1" ht="26.25" customHeight="1">
      <c r="A1994" s="808"/>
      <c r="B1994" s="803" t="s">
        <v>1520</v>
      </c>
      <c r="C1994" s="810" t="s">
        <v>1523</v>
      </c>
      <c r="D1994" s="807">
        <v>43752</v>
      </c>
      <c r="E1994" s="803" t="s">
        <v>1524</v>
      </c>
      <c r="F1994" s="803" t="s">
        <v>1525</v>
      </c>
      <c r="G1994" s="803"/>
      <c r="H1994" s="806" t="s">
        <v>152</v>
      </c>
      <c r="I1994" s="806"/>
      <c r="J1994" s="117" t="s">
        <v>153</v>
      </c>
      <c r="K1994" s="117" t="s">
        <v>3</v>
      </c>
      <c r="L1994" s="119">
        <v>212.53</v>
      </c>
    </row>
    <row r="1995" spans="1:12" s="101" customFormat="1" ht="333.75" customHeight="1">
      <c r="A1995" s="808"/>
      <c r="B1995" s="803"/>
      <c r="C1995" s="810"/>
      <c r="D1995" s="807"/>
      <c r="E1995" s="803"/>
      <c r="F1995" s="803"/>
      <c r="G1995" s="803"/>
      <c r="H1995" s="806" t="s">
        <v>154</v>
      </c>
      <c r="I1995" s="806"/>
      <c r="J1995" s="117" t="s">
        <v>153</v>
      </c>
      <c r="K1995" s="117" t="s">
        <v>3</v>
      </c>
      <c r="L1995" s="119">
        <v>452.31</v>
      </c>
    </row>
    <row r="1996" spans="1:12" s="101" customFormat="1" ht="24" customHeight="1">
      <c r="A1996" s="808"/>
      <c r="B1996" s="110" t="s">
        <v>77</v>
      </c>
      <c r="C1996" s="115" t="s">
        <v>79</v>
      </c>
      <c r="D1996" s="115" t="s">
        <v>155</v>
      </c>
      <c r="E1996" s="115" t="s">
        <v>156</v>
      </c>
      <c r="F1996" s="805"/>
      <c r="G1996" s="805"/>
      <c r="H1996" s="806" t="s">
        <v>157</v>
      </c>
      <c r="I1996" s="806"/>
      <c r="J1996" s="803" t="s">
        <v>153</v>
      </c>
      <c r="K1996" s="803" t="s">
        <v>153</v>
      </c>
      <c r="L1996" s="804">
        <v>0</v>
      </c>
    </row>
    <row r="1997" spans="1:12" s="101" customFormat="1" ht="34.5" customHeight="1">
      <c r="A1997" s="808"/>
      <c r="B1997" s="117" t="s">
        <v>1482</v>
      </c>
      <c r="C1997" s="117" t="s">
        <v>1525</v>
      </c>
      <c r="D1997" s="118">
        <v>43753</v>
      </c>
      <c r="E1997" s="117" t="s">
        <v>1526</v>
      </c>
      <c r="F1997" s="805"/>
      <c r="G1997" s="805"/>
      <c r="H1997" s="806"/>
      <c r="I1997" s="806"/>
      <c r="J1997" s="803"/>
      <c r="K1997" s="803"/>
      <c r="L1997" s="804"/>
    </row>
    <row r="1998" spans="1:12" s="101" customFormat="1" ht="24" customHeight="1">
      <c r="A1998" s="808">
        <v>377</v>
      </c>
      <c r="B1998" s="110" t="s">
        <v>76</v>
      </c>
      <c r="C1998" s="115" t="s">
        <v>78</v>
      </c>
      <c r="D1998" s="115" t="s">
        <v>146</v>
      </c>
      <c r="E1998" s="115" t="s">
        <v>147</v>
      </c>
      <c r="F1998" s="809" t="s">
        <v>71</v>
      </c>
      <c r="G1998" s="809"/>
      <c r="H1998" s="805"/>
      <c r="I1998" s="805"/>
      <c r="J1998" s="805"/>
      <c r="K1998" s="805"/>
      <c r="L1998" s="805"/>
    </row>
    <row r="1999" spans="1:12" s="101" customFormat="1" ht="26.25" customHeight="1">
      <c r="A1999" s="808"/>
      <c r="B1999" s="803" t="s">
        <v>1520</v>
      </c>
      <c r="C1999" s="810" t="s">
        <v>1527</v>
      </c>
      <c r="D1999" s="807">
        <v>43774</v>
      </c>
      <c r="E1999" s="803" t="s">
        <v>1528</v>
      </c>
      <c r="F1999" s="803" t="s">
        <v>1529</v>
      </c>
      <c r="G1999" s="803"/>
      <c r="H1999" s="806" t="s">
        <v>152</v>
      </c>
      <c r="I1999" s="806"/>
      <c r="J1999" s="117" t="s">
        <v>153</v>
      </c>
      <c r="K1999" s="117" t="s">
        <v>3</v>
      </c>
      <c r="L1999" s="119">
        <v>565.56000000000006</v>
      </c>
    </row>
    <row r="2000" spans="1:12" s="101" customFormat="1" ht="408.95" customHeight="1">
      <c r="A2000" s="808"/>
      <c r="B2000" s="803"/>
      <c r="C2000" s="810"/>
      <c r="D2000" s="807"/>
      <c r="E2000" s="803"/>
      <c r="F2000" s="803"/>
      <c r="G2000" s="803"/>
      <c r="H2000" s="806" t="s">
        <v>154</v>
      </c>
      <c r="I2000" s="806"/>
      <c r="J2000" s="803" t="s">
        <v>153</v>
      </c>
      <c r="K2000" s="803" t="s">
        <v>3</v>
      </c>
      <c r="L2000" s="804">
        <v>1941.55</v>
      </c>
    </row>
    <row r="2001" spans="1:12" s="101" customFormat="1" ht="323.85000000000002" customHeight="1">
      <c r="A2001" s="808"/>
      <c r="B2001" s="803"/>
      <c r="C2001" s="810"/>
      <c r="D2001" s="807"/>
      <c r="E2001" s="803"/>
      <c r="F2001" s="803"/>
      <c r="G2001" s="803"/>
      <c r="H2001" s="806"/>
      <c r="I2001" s="806"/>
      <c r="J2001" s="803"/>
      <c r="K2001" s="803"/>
      <c r="L2001" s="804"/>
    </row>
    <row r="2002" spans="1:12" s="101" customFormat="1" ht="24" customHeight="1">
      <c r="A2002" s="808"/>
      <c r="B2002" s="110" t="s">
        <v>77</v>
      </c>
      <c r="C2002" s="115" t="s">
        <v>79</v>
      </c>
      <c r="D2002" s="115" t="s">
        <v>155</v>
      </c>
      <c r="E2002" s="115" t="s">
        <v>156</v>
      </c>
      <c r="F2002" s="805"/>
      <c r="G2002" s="805"/>
      <c r="H2002" s="806" t="s">
        <v>157</v>
      </c>
      <c r="I2002" s="806"/>
      <c r="J2002" s="803" t="s">
        <v>153</v>
      </c>
      <c r="K2002" s="803" t="s">
        <v>3</v>
      </c>
      <c r="L2002" s="804">
        <v>703.6</v>
      </c>
    </row>
    <row r="2003" spans="1:12" s="101" customFormat="1" ht="34.5" customHeight="1">
      <c r="A2003" s="808"/>
      <c r="B2003" s="117" t="s">
        <v>1482</v>
      </c>
      <c r="C2003" s="117" t="s">
        <v>1529</v>
      </c>
      <c r="D2003" s="118">
        <v>43786</v>
      </c>
      <c r="E2003" s="117" t="s">
        <v>1439</v>
      </c>
      <c r="F2003" s="805"/>
      <c r="G2003" s="805"/>
      <c r="H2003" s="806"/>
      <c r="I2003" s="806"/>
      <c r="J2003" s="803"/>
      <c r="K2003" s="803"/>
      <c r="L2003" s="804"/>
    </row>
    <row r="2004" spans="1:12" s="101" customFormat="1" ht="24" customHeight="1">
      <c r="A2004" s="808">
        <v>378</v>
      </c>
      <c r="B2004" s="110" t="s">
        <v>76</v>
      </c>
      <c r="C2004" s="115" t="s">
        <v>78</v>
      </c>
      <c r="D2004" s="115" t="s">
        <v>146</v>
      </c>
      <c r="E2004" s="115" t="s">
        <v>147</v>
      </c>
      <c r="F2004" s="809" t="s">
        <v>71</v>
      </c>
      <c r="G2004" s="809"/>
      <c r="H2004" s="805"/>
      <c r="I2004" s="805"/>
      <c r="J2004" s="805"/>
      <c r="K2004" s="805"/>
      <c r="L2004" s="805"/>
    </row>
    <row r="2005" spans="1:12" s="101" customFormat="1" ht="26.25" customHeight="1">
      <c r="A2005" s="808"/>
      <c r="B2005" s="803" t="s">
        <v>1520</v>
      </c>
      <c r="C2005" s="810" t="s">
        <v>1527</v>
      </c>
      <c r="D2005" s="807">
        <v>43774</v>
      </c>
      <c r="E2005" s="803" t="s">
        <v>1528</v>
      </c>
      <c r="F2005" s="803" t="s">
        <v>1530</v>
      </c>
      <c r="G2005" s="803"/>
      <c r="H2005" s="806" t="s">
        <v>152</v>
      </c>
      <c r="I2005" s="806"/>
      <c r="J2005" s="117" t="s">
        <v>153</v>
      </c>
      <c r="K2005" s="117" t="s">
        <v>3</v>
      </c>
      <c r="L2005" s="119">
        <v>246.68</v>
      </c>
    </row>
    <row r="2006" spans="1:12" s="101" customFormat="1" ht="408.95" customHeight="1">
      <c r="A2006" s="808"/>
      <c r="B2006" s="803"/>
      <c r="C2006" s="810"/>
      <c r="D2006" s="807"/>
      <c r="E2006" s="803"/>
      <c r="F2006" s="803"/>
      <c r="G2006" s="803"/>
      <c r="H2006" s="806" t="s">
        <v>154</v>
      </c>
      <c r="I2006" s="806"/>
      <c r="J2006" s="803" t="s">
        <v>153</v>
      </c>
      <c r="K2006" s="803" t="s">
        <v>153</v>
      </c>
      <c r="L2006" s="804">
        <v>0</v>
      </c>
    </row>
    <row r="2007" spans="1:12" s="101" customFormat="1" ht="323.85000000000002" customHeight="1">
      <c r="A2007" s="808"/>
      <c r="B2007" s="803"/>
      <c r="C2007" s="810"/>
      <c r="D2007" s="807"/>
      <c r="E2007" s="803"/>
      <c r="F2007" s="803"/>
      <c r="G2007" s="803"/>
      <c r="H2007" s="806"/>
      <c r="I2007" s="806"/>
      <c r="J2007" s="803"/>
      <c r="K2007" s="803"/>
      <c r="L2007" s="804"/>
    </row>
    <row r="2008" spans="1:12" s="101" customFormat="1" ht="24" customHeight="1">
      <c r="A2008" s="808"/>
      <c r="B2008" s="110" t="s">
        <v>77</v>
      </c>
      <c r="C2008" s="115" t="s">
        <v>79</v>
      </c>
      <c r="D2008" s="115" t="s">
        <v>155</v>
      </c>
      <c r="E2008" s="115" t="s">
        <v>156</v>
      </c>
      <c r="F2008" s="805"/>
      <c r="G2008" s="805"/>
      <c r="H2008" s="806" t="s">
        <v>157</v>
      </c>
      <c r="I2008" s="806"/>
      <c r="J2008" s="803" t="s">
        <v>153</v>
      </c>
      <c r="K2008" s="803" t="s">
        <v>3</v>
      </c>
      <c r="L2008" s="804">
        <v>562.65</v>
      </c>
    </row>
    <row r="2009" spans="1:12" s="101" customFormat="1" ht="34.5" customHeight="1">
      <c r="A2009" s="808"/>
      <c r="B2009" s="117" t="s">
        <v>1482</v>
      </c>
      <c r="C2009" s="117" t="s">
        <v>1530</v>
      </c>
      <c r="D2009" s="118">
        <v>43786</v>
      </c>
      <c r="E2009" s="117" t="s">
        <v>1439</v>
      </c>
      <c r="F2009" s="805"/>
      <c r="G2009" s="805"/>
      <c r="H2009" s="806"/>
      <c r="I2009" s="806"/>
      <c r="J2009" s="803"/>
      <c r="K2009" s="803"/>
      <c r="L2009" s="804"/>
    </row>
    <row r="2010" spans="1:12" s="101" customFormat="1" ht="24" customHeight="1">
      <c r="A2010" s="808">
        <v>379</v>
      </c>
      <c r="B2010" s="110" t="s">
        <v>76</v>
      </c>
      <c r="C2010" s="115" t="s">
        <v>78</v>
      </c>
      <c r="D2010" s="115" t="s">
        <v>146</v>
      </c>
      <c r="E2010" s="115" t="s">
        <v>147</v>
      </c>
      <c r="F2010" s="809" t="s">
        <v>71</v>
      </c>
      <c r="G2010" s="809"/>
      <c r="H2010" s="805"/>
      <c r="I2010" s="805"/>
      <c r="J2010" s="805"/>
      <c r="K2010" s="805"/>
      <c r="L2010" s="805"/>
    </row>
    <row r="2011" spans="1:12" s="101" customFormat="1" ht="26.25" customHeight="1">
      <c r="A2011" s="808"/>
      <c r="B2011" s="803" t="s">
        <v>1520</v>
      </c>
      <c r="C2011" s="810" t="s">
        <v>1531</v>
      </c>
      <c r="D2011" s="807">
        <v>43792</v>
      </c>
      <c r="E2011" s="803" t="s">
        <v>205</v>
      </c>
      <c r="F2011" s="803" t="s">
        <v>1532</v>
      </c>
      <c r="G2011" s="803"/>
      <c r="H2011" s="806" t="s">
        <v>152</v>
      </c>
      <c r="I2011" s="806"/>
      <c r="J2011" s="117" t="s">
        <v>153</v>
      </c>
      <c r="K2011" s="117" t="s">
        <v>3</v>
      </c>
      <c r="L2011" s="119">
        <v>411.04</v>
      </c>
    </row>
    <row r="2012" spans="1:12" s="101" customFormat="1" ht="123.75" customHeight="1">
      <c r="A2012" s="808"/>
      <c r="B2012" s="803"/>
      <c r="C2012" s="810"/>
      <c r="D2012" s="807"/>
      <c r="E2012" s="803"/>
      <c r="F2012" s="803"/>
      <c r="G2012" s="803"/>
      <c r="H2012" s="806" t="s">
        <v>154</v>
      </c>
      <c r="I2012" s="806"/>
      <c r="J2012" s="117" t="s">
        <v>153</v>
      </c>
      <c r="K2012" s="117" t="s">
        <v>3</v>
      </c>
      <c r="L2012" s="119">
        <v>254.95</v>
      </c>
    </row>
    <row r="2013" spans="1:12" s="101" customFormat="1" ht="24" customHeight="1">
      <c r="A2013" s="808"/>
      <c r="B2013" s="110" t="s">
        <v>77</v>
      </c>
      <c r="C2013" s="115" t="s">
        <v>79</v>
      </c>
      <c r="D2013" s="115" t="s">
        <v>155</v>
      </c>
      <c r="E2013" s="115" t="s">
        <v>156</v>
      </c>
      <c r="F2013" s="805"/>
      <c r="G2013" s="805"/>
      <c r="H2013" s="806" t="s">
        <v>157</v>
      </c>
      <c r="I2013" s="806"/>
      <c r="J2013" s="803" t="s">
        <v>153</v>
      </c>
      <c r="K2013" s="803" t="s">
        <v>153</v>
      </c>
      <c r="L2013" s="804">
        <v>0</v>
      </c>
    </row>
    <row r="2014" spans="1:12" s="101" customFormat="1" ht="34.5" customHeight="1">
      <c r="A2014" s="808"/>
      <c r="B2014" s="117" t="s">
        <v>1482</v>
      </c>
      <c r="C2014" s="117" t="s">
        <v>1532</v>
      </c>
      <c r="D2014" s="118">
        <v>43794</v>
      </c>
      <c r="E2014" s="117" t="s">
        <v>1533</v>
      </c>
      <c r="F2014" s="805"/>
      <c r="G2014" s="805"/>
      <c r="H2014" s="806"/>
      <c r="I2014" s="806"/>
      <c r="J2014" s="803"/>
      <c r="K2014" s="803"/>
      <c r="L2014" s="804"/>
    </row>
    <row r="2015" spans="1:12" s="101" customFormat="1" ht="24" customHeight="1">
      <c r="A2015" s="808">
        <v>380</v>
      </c>
      <c r="B2015" s="110" t="s">
        <v>76</v>
      </c>
      <c r="C2015" s="115" t="s">
        <v>78</v>
      </c>
      <c r="D2015" s="115" t="s">
        <v>146</v>
      </c>
      <c r="E2015" s="115" t="s">
        <v>147</v>
      </c>
      <c r="F2015" s="809" t="s">
        <v>71</v>
      </c>
      <c r="G2015" s="809"/>
      <c r="H2015" s="805"/>
      <c r="I2015" s="805"/>
      <c r="J2015" s="805"/>
      <c r="K2015" s="805"/>
      <c r="L2015" s="805"/>
    </row>
    <row r="2016" spans="1:12" s="101" customFormat="1" ht="26.25" customHeight="1">
      <c r="A2016" s="808"/>
      <c r="B2016" s="803" t="s">
        <v>1520</v>
      </c>
      <c r="C2016" s="810" t="s">
        <v>1534</v>
      </c>
      <c r="D2016" s="807">
        <v>43859</v>
      </c>
      <c r="E2016" s="803" t="s">
        <v>758</v>
      </c>
      <c r="F2016" s="803" t="s">
        <v>759</v>
      </c>
      <c r="G2016" s="803"/>
      <c r="H2016" s="806" t="s">
        <v>152</v>
      </c>
      <c r="I2016" s="806"/>
      <c r="J2016" s="117" t="s">
        <v>153</v>
      </c>
      <c r="K2016" s="117" t="s">
        <v>3</v>
      </c>
      <c r="L2016" s="119">
        <v>258.88</v>
      </c>
    </row>
    <row r="2017" spans="1:12" s="101" customFormat="1" ht="408.95" customHeight="1">
      <c r="A2017" s="808"/>
      <c r="B2017" s="803"/>
      <c r="C2017" s="810"/>
      <c r="D2017" s="807"/>
      <c r="E2017" s="803"/>
      <c r="F2017" s="803"/>
      <c r="G2017" s="803"/>
      <c r="H2017" s="806" t="s">
        <v>154</v>
      </c>
      <c r="I2017" s="806"/>
      <c r="J2017" s="803" t="s">
        <v>153</v>
      </c>
      <c r="K2017" s="803" t="s">
        <v>3</v>
      </c>
      <c r="L2017" s="804">
        <v>157.25</v>
      </c>
    </row>
    <row r="2018" spans="1:12" s="101" customFormat="1" ht="92.85" customHeight="1">
      <c r="A2018" s="808"/>
      <c r="B2018" s="803"/>
      <c r="C2018" s="810"/>
      <c r="D2018" s="807"/>
      <c r="E2018" s="803"/>
      <c r="F2018" s="803"/>
      <c r="G2018" s="803"/>
      <c r="H2018" s="806"/>
      <c r="I2018" s="806"/>
      <c r="J2018" s="803"/>
      <c r="K2018" s="803"/>
      <c r="L2018" s="804"/>
    </row>
    <row r="2019" spans="1:12" s="101" customFormat="1" ht="24" customHeight="1">
      <c r="A2019" s="808"/>
      <c r="B2019" s="110" t="s">
        <v>77</v>
      </c>
      <c r="C2019" s="115" t="s">
        <v>79</v>
      </c>
      <c r="D2019" s="115" t="s">
        <v>155</v>
      </c>
      <c r="E2019" s="115" t="s">
        <v>156</v>
      </c>
      <c r="F2019" s="805"/>
      <c r="G2019" s="805"/>
      <c r="H2019" s="806" t="s">
        <v>157</v>
      </c>
      <c r="I2019" s="806"/>
      <c r="J2019" s="803" t="s">
        <v>153</v>
      </c>
      <c r="K2019" s="803" t="s">
        <v>3</v>
      </c>
      <c r="L2019" s="804">
        <v>170</v>
      </c>
    </row>
    <row r="2020" spans="1:12" s="101" customFormat="1" ht="34.5" customHeight="1">
      <c r="A2020" s="808"/>
      <c r="B2020" s="117" t="s">
        <v>1482</v>
      </c>
      <c r="C2020" s="117" t="s">
        <v>759</v>
      </c>
      <c r="D2020" s="118">
        <v>43861</v>
      </c>
      <c r="E2020" s="117" t="s">
        <v>822</v>
      </c>
      <c r="F2020" s="805"/>
      <c r="G2020" s="805"/>
      <c r="H2020" s="806"/>
      <c r="I2020" s="806"/>
      <c r="J2020" s="803"/>
      <c r="K2020" s="803"/>
      <c r="L2020" s="804"/>
    </row>
    <row r="2021" spans="1:12" s="101" customFormat="1" ht="24" customHeight="1">
      <c r="A2021" s="808">
        <v>381</v>
      </c>
      <c r="B2021" s="110" t="s">
        <v>76</v>
      </c>
      <c r="C2021" s="115" t="s">
        <v>78</v>
      </c>
      <c r="D2021" s="115" t="s">
        <v>146</v>
      </c>
      <c r="E2021" s="115" t="s">
        <v>147</v>
      </c>
      <c r="F2021" s="809" t="s">
        <v>71</v>
      </c>
      <c r="G2021" s="809"/>
      <c r="H2021" s="805"/>
      <c r="I2021" s="805"/>
      <c r="J2021" s="805"/>
      <c r="K2021" s="805"/>
      <c r="L2021" s="805"/>
    </row>
    <row r="2022" spans="1:12" s="101" customFormat="1" ht="26.25" customHeight="1">
      <c r="A2022" s="808"/>
      <c r="B2022" s="803" t="s">
        <v>1535</v>
      </c>
      <c r="C2022" s="810" t="s">
        <v>1536</v>
      </c>
      <c r="D2022" s="807">
        <v>43787</v>
      </c>
      <c r="E2022" s="803" t="s">
        <v>358</v>
      </c>
      <c r="F2022" s="803" t="s">
        <v>1537</v>
      </c>
      <c r="G2022" s="803"/>
      <c r="H2022" s="806" t="s">
        <v>152</v>
      </c>
      <c r="I2022" s="806"/>
      <c r="J2022" s="117" t="s">
        <v>153</v>
      </c>
      <c r="K2022" s="117" t="s">
        <v>3</v>
      </c>
      <c r="L2022" s="119">
        <v>237.34</v>
      </c>
    </row>
    <row r="2023" spans="1:12" s="101" customFormat="1" ht="176.25" customHeight="1">
      <c r="A2023" s="808"/>
      <c r="B2023" s="803"/>
      <c r="C2023" s="810"/>
      <c r="D2023" s="807"/>
      <c r="E2023" s="803"/>
      <c r="F2023" s="803"/>
      <c r="G2023" s="803"/>
      <c r="H2023" s="806" t="s">
        <v>154</v>
      </c>
      <c r="I2023" s="806"/>
      <c r="J2023" s="117" t="s">
        <v>153</v>
      </c>
      <c r="K2023" s="117" t="s">
        <v>3</v>
      </c>
      <c r="L2023" s="119">
        <v>84</v>
      </c>
    </row>
    <row r="2024" spans="1:12" s="101" customFormat="1" ht="24" customHeight="1">
      <c r="A2024" s="808"/>
      <c r="B2024" s="110" t="s">
        <v>77</v>
      </c>
      <c r="C2024" s="115" t="s">
        <v>79</v>
      </c>
      <c r="D2024" s="115" t="s">
        <v>155</v>
      </c>
      <c r="E2024" s="115" t="s">
        <v>156</v>
      </c>
      <c r="F2024" s="805"/>
      <c r="G2024" s="805"/>
      <c r="H2024" s="806" t="s">
        <v>157</v>
      </c>
      <c r="I2024" s="806"/>
      <c r="J2024" s="803" t="s">
        <v>153</v>
      </c>
      <c r="K2024" s="803" t="s">
        <v>153</v>
      </c>
      <c r="L2024" s="804">
        <v>0</v>
      </c>
    </row>
    <row r="2025" spans="1:12" s="101" customFormat="1" ht="24" customHeight="1">
      <c r="A2025" s="808"/>
      <c r="B2025" s="117" t="s">
        <v>240</v>
      </c>
      <c r="C2025" s="117" t="s">
        <v>1537</v>
      </c>
      <c r="D2025" s="118">
        <v>43788</v>
      </c>
      <c r="E2025" s="117" t="s">
        <v>1538</v>
      </c>
      <c r="F2025" s="805"/>
      <c r="G2025" s="805"/>
      <c r="H2025" s="806"/>
      <c r="I2025" s="806"/>
      <c r="J2025" s="803"/>
      <c r="K2025" s="803"/>
      <c r="L2025" s="804"/>
    </row>
    <row r="2026" spans="1:12" s="101" customFormat="1" ht="24" customHeight="1">
      <c r="A2026" s="808">
        <v>382</v>
      </c>
      <c r="B2026" s="110" t="s">
        <v>76</v>
      </c>
      <c r="C2026" s="115" t="s">
        <v>78</v>
      </c>
      <c r="D2026" s="115" t="s">
        <v>146</v>
      </c>
      <c r="E2026" s="115" t="s">
        <v>147</v>
      </c>
      <c r="F2026" s="809" t="s">
        <v>71</v>
      </c>
      <c r="G2026" s="809"/>
      <c r="H2026" s="805"/>
      <c r="I2026" s="805"/>
      <c r="J2026" s="805"/>
      <c r="K2026" s="805"/>
      <c r="L2026" s="805"/>
    </row>
    <row r="2027" spans="1:12" s="101" customFormat="1" ht="26.25" customHeight="1">
      <c r="A2027" s="808"/>
      <c r="B2027" s="803" t="s">
        <v>1535</v>
      </c>
      <c r="C2027" s="810" t="s">
        <v>1539</v>
      </c>
      <c r="D2027" s="807">
        <v>43844</v>
      </c>
      <c r="E2027" s="803" t="s">
        <v>614</v>
      </c>
      <c r="F2027" s="803" t="s">
        <v>992</v>
      </c>
      <c r="G2027" s="803"/>
      <c r="H2027" s="806" t="s">
        <v>152</v>
      </c>
      <c r="I2027" s="806"/>
      <c r="J2027" s="117" t="s">
        <v>153</v>
      </c>
      <c r="K2027" s="117" t="s">
        <v>3</v>
      </c>
      <c r="L2027" s="119">
        <v>256.7</v>
      </c>
    </row>
    <row r="2028" spans="1:12" s="101" customFormat="1" ht="123.75" customHeight="1">
      <c r="A2028" s="808"/>
      <c r="B2028" s="803"/>
      <c r="C2028" s="810"/>
      <c r="D2028" s="807"/>
      <c r="E2028" s="803"/>
      <c r="F2028" s="803"/>
      <c r="G2028" s="803"/>
      <c r="H2028" s="806" t="s">
        <v>154</v>
      </c>
      <c r="I2028" s="806"/>
      <c r="J2028" s="117" t="s">
        <v>153</v>
      </c>
      <c r="K2028" s="117" t="s">
        <v>3</v>
      </c>
      <c r="L2028" s="119">
        <v>391.99</v>
      </c>
    </row>
    <row r="2029" spans="1:12" s="101" customFormat="1" ht="24" customHeight="1">
      <c r="A2029" s="808"/>
      <c r="B2029" s="110" t="s">
        <v>77</v>
      </c>
      <c r="C2029" s="115" t="s">
        <v>79</v>
      </c>
      <c r="D2029" s="115" t="s">
        <v>155</v>
      </c>
      <c r="E2029" s="115" t="s">
        <v>156</v>
      </c>
      <c r="F2029" s="805"/>
      <c r="G2029" s="805"/>
      <c r="H2029" s="806" t="s">
        <v>157</v>
      </c>
      <c r="I2029" s="806"/>
      <c r="J2029" s="803" t="s">
        <v>153</v>
      </c>
      <c r="K2029" s="803" t="s">
        <v>153</v>
      </c>
      <c r="L2029" s="804">
        <v>0</v>
      </c>
    </row>
    <row r="2030" spans="1:12" s="101" customFormat="1" ht="24" customHeight="1">
      <c r="A2030" s="808"/>
      <c r="B2030" s="117" t="s">
        <v>240</v>
      </c>
      <c r="C2030" s="117" t="s">
        <v>992</v>
      </c>
      <c r="D2030" s="118">
        <v>43846</v>
      </c>
      <c r="E2030" s="117" t="s">
        <v>245</v>
      </c>
      <c r="F2030" s="805"/>
      <c r="G2030" s="805"/>
      <c r="H2030" s="806"/>
      <c r="I2030" s="806"/>
      <c r="J2030" s="803"/>
      <c r="K2030" s="803"/>
      <c r="L2030" s="804"/>
    </row>
    <row r="2031" spans="1:12" s="101" customFormat="1" ht="24" customHeight="1">
      <c r="A2031" s="808">
        <v>383</v>
      </c>
      <c r="B2031" s="110" t="s">
        <v>76</v>
      </c>
      <c r="C2031" s="115" t="s">
        <v>78</v>
      </c>
      <c r="D2031" s="115" t="s">
        <v>146</v>
      </c>
      <c r="E2031" s="115" t="s">
        <v>147</v>
      </c>
      <c r="F2031" s="809" t="s">
        <v>71</v>
      </c>
      <c r="G2031" s="809"/>
      <c r="H2031" s="805"/>
      <c r="I2031" s="805"/>
      <c r="J2031" s="805"/>
      <c r="K2031" s="805"/>
      <c r="L2031" s="805"/>
    </row>
    <row r="2032" spans="1:12" s="101" customFormat="1" ht="26.25" customHeight="1">
      <c r="A2032" s="808"/>
      <c r="B2032" s="803" t="s">
        <v>1540</v>
      </c>
      <c r="C2032" s="810" t="s">
        <v>1541</v>
      </c>
      <c r="D2032" s="807">
        <v>43764</v>
      </c>
      <c r="E2032" s="803" t="s">
        <v>234</v>
      </c>
      <c r="F2032" s="803" t="s">
        <v>1542</v>
      </c>
      <c r="G2032" s="803"/>
      <c r="H2032" s="806" t="s">
        <v>152</v>
      </c>
      <c r="I2032" s="806"/>
      <c r="J2032" s="117" t="s">
        <v>153</v>
      </c>
      <c r="K2032" s="117" t="s">
        <v>3</v>
      </c>
      <c r="L2032" s="119">
        <v>729</v>
      </c>
    </row>
    <row r="2033" spans="1:12" s="101" customFormat="1" ht="407.25" customHeight="1">
      <c r="A2033" s="808"/>
      <c r="B2033" s="803"/>
      <c r="C2033" s="810"/>
      <c r="D2033" s="807"/>
      <c r="E2033" s="803"/>
      <c r="F2033" s="803"/>
      <c r="G2033" s="803"/>
      <c r="H2033" s="806" t="s">
        <v>154</v>
      </c>
      <c r="I2033" s="806"/>
      <c r="J2033" s="117" t="s">
        <v>153</v>
      </c>
      <c r="K2033" s="117" t="s">
        <v>3</v>
      </c>
      <c r="L2033" s="119">
        <v>640.6</v>
      </c>
    </row>
    <row r="2034" spans="1:12" s="101" customFormat="1" ht="24" customHeight="1">
      <c r="A2034" s="808"/>
      <c r="B2034" s="110" t="s">
        <v>77</v>
      </c>
      <c r="C2034" s="115" t="s">
        <v>79</v>
      </c>
      <c r="D2034" s="115" t="s">
        <v>155</v>
      </c>
      <c r="E2034" s="115" t="s">
        <v>156</v>
      </c>
      <c r="F2034" s="805"/>
      <c r="G2034" s="805"/>
      <c r="H2034" s="806" t="s">
        <v>157</v>
      </c>
      <c r="I2034" s="806"/>
      <c r="J2034" s="803" t="s">
        <v>153</v>
      </c>
      <c r="K2034" s="803" t="s">
        <v>153</v>
      </c>
      <c r="L2034" s="804">
        <v>0</v>
      </c>
    </row>
    <row r="2035" spans="1:12" s="101" customFormat="1" ht="24" customHeight="1">
      <c r="A2035" s="808"/>
      <c r="B2035" s="117" t="s">
        <v>254</v>
      </c>
      <c r="C2035" s="117" t="s">
        <v>1542</v>
      </c>
      <c r="D2035" s="118">
        <v>43766</v>
      </c>
      <c r="E2035" s="117" t="s">
        <v>1080</v>
      </c>
      <c r="F2035" s="805"/>
      <c r="G2035" s="805"/>
      <c r="H2035" s="806"/>
      <c r="I2035" s="806"/>
      <c r="J2035" s="803"/>
      <c r="K2035" s="803"/>
      <c r="L2035" s="804"/>
    </row>
    <row r="2036" spans="1:12" s="101" customFormat="1" ht="24" customHeight="1">
      <c r="A2036" s="808">
        <v>384</v>
      </c>
      <c r="B2036" s="110" t="s">
        <v>76</v>
      </c>
      <c r="C2036" s="115" t="s">
        <v>78</v>
      </c>
      <c r="D2036" s="115" t="s">
        <v>146</v>
      </c>
      <c r="E2036" s="115" t="s">
        <v>147</v>
      </c>
      <c r="F2036" s="809" t="s">
        <v>71</v>
      </c>
      <c r="G2036" s="809"/>
      <c r="H2036" s="805"/>
      <c r="I2036" s="805"/>
      <c r="J2036" s="805"/>
      <c r="K2036" s="805"/>
      <c r="L2036" s="805"/>
    </row>
    <row r="2037" spans="1:12" s="101" customFormat="1" ht="26.25" customHeight="1">
      <c r="A2037" s="808"/>
      <c r="B2037" s="803" t="s">
        <v>1540</v>
      </c>
      <c r="C2037" s="810" t="s">
        <v>1543</v>
      </c>
      <c r="D2037" s="807">
        <v>43770</v>
      </c>
      <c r="E2037" s="803" t="s">
        <v>614</v>
      </c>
      <c r="F2037" s="803" t="s">
        <v>1544</v>
      </c>
      <c r="G2037" s="803"/>
      <c r="H2037" s="806" t="s">
        <v>152</v>
      </c>
      <c r="I2037" s="806"/>
      <c r="J2037" s="117" t="s">
        <v>153</v>
      </c>
      <c r="K2037" s="117" t="s">
        <v>3</v>
      </c>
      <c r="L2037" s="119">
        <v>484.25</v>
      </c>
    </row>
    <row r="2038" spans="1:12" s="101" customFormat="1" ht="386.25" customHeight="1">
      <c r="A2038" s="808"/>
      <c r="B2038" s="803"/>
      <c r="C2038" s="810"/>
      <c r="D2038" s="807"/>
      <c r="E2038" s="803"/>
      <c r="F2038" s="803"/>
      <c r="G2038" s="803"/>
      <c r="H2038" s="806" t="s">
        <v>154</v>
      </c>
      <c r="I2038" s="806"/>
      <c r="J2038" s="117" t="s">
        <v>153</v>
      </c>
      <c r="K2038" s="117" t="s">
        <v>3</v>
      </c>
      <c r="L2038" s="119">
        <v>1061.95</v>
      </c>
    </row>
    <row r="2039" spans="1:12" s="101" customFormat="1" ht="24" customHeight="1">
      <c r="A2039" s="808"/>
      <c r="B2039" s="110" t="s">
        <v>77</v>
      </c>
      <c r="C2039" s="115" t="s">
        <v>79</v>
      </c>
      <c r="D2039" s="115" t="s">
        <v>155</v>
      </c>
      <c r="E2039" s="115" t="s">
        <v>156</v>
      </c>
      <c r="F2039" s="805"/>
      <c r="G2039" s="805"/>
      <c r="H2039" s="806" t="s">
        <v>157</v>
      </c>
      <c r="I2039" s="806"/>
      <c r="J2039" s="803" t="s">
        <v>153</v>
      </c>
      <c r="K2039" s="803" t="s">
        <v>153</v>
      </c>
      <c r="L2039" s="804">
        <v>0</v>
      </c>
    </row>
    <row r="2040" spans="1:12" s="101" customFormat="1" ht="24" customHeight="1">
      <c r="A2040" s="808"/>
      <c r="B2040" s="117" t="s">
        <v>254</v>
      </c>
      <c r="C2040" s="117" t="s">
        <v>1544</v>
      </c>
      <c r="D2040" s="118">
        <v>43772</v>
      </c>
      <c r="E2040" s="117" t="s">
        <v>1545</v>
      </c>
      <c r="F2040" s="805"/>
      <c r="G2040" s="805"/>
      <c r="H2040" s="806"/>
      <c r="I2040" s="806"/>
      <c r="J2040" s="803"/>
      <c r="K2040" s="803"/>
      <c r="L2040" s="804"/>
    </row>
    <row r="2041" spans="1:12" s="101" customFormat="1" ht="24" customHeight="1">
      <c r="A2041" s="808">
        <v>385</v>
      </c>
      <c r="B2041" s="110" t="s">
        <v>76</v>
      </c>
      <c r="C2041" s="115" t="s">
        <v>78</v>
      </c>
      <c r="D2041" s="115" t="s">
        <v>146</v>
      </c>
      <c r="E2041" s="115" t="s">
        <v>147</v>
      </c>
      <c r="F2041" s="809" t="s">
        <v>71</v>
      </c>
      <c r="G2041" s="809"/>
      <c r="H2041" s="805"/>
      <c r="I2041" s="805"/>
      <c r="J2041" s="805"/>
      <c r="K2041" s="805"/>
      <c r="L2041" s="805"/>
    </row>
    <row r="2042" spans="1:12" s="101" customFormat="1" ht="26.25" customHeight="1">
      <c r="A2042" s="808"/>
      <c r="B2042" s="803" t="s">
        <v>1540</v>
      </c>
      <c r="C2042" s="810" t="s">
        <v>1546</v>
      </c>
      <c r="D2042" s="807">
        <v>43808</v>
      </c>
      <c r="E2042" s="803" t="s">
        <v>422</v>
      </c>
      <c r="F2042" s="803" t="s">
        <v>1547</v>
      </c>
      <c r="G2042" s="803"/>
      <c r="H2042" s="806" t="s">
        <v>152</v>
      </c>
      <c r="I2042" s="806"/>
      <c r="J2042" s="117" t="s">
        <v>153</v>
      </c>
      <c r="K2042" s="117" t="s">
        <v>3</v>
      </c>
      <c r="L2042" s="119">
        <v>354.23</v>
      </c>
    </row>
    <row r="2043" spans="1:12" s="101" customFormat="1" ht="408.95" customHeight="1">
      <c r="A2043" s="808"/>
      <c r="B2043" s="803"/>
      <c r="C2043" s="810"/>
      <c r="D2043" s="807"/>
      <c r="E2043" s="803"/>
      <c r="F2043" s="803"/>
      <c r="G2043" s="803"/>
      <c r="H2043" s="806" t="s">
        <v>154</v>
      </c>
      <c r="I2043" s="806"/>
      <c r="J2043" s="803" t="s">
        <v>153</v>
      </c>
      <c r="K2043" s="803" t="s">
        <v>3</v>
      </c>
      <c r="L2043" s="804">
        <v>287.3</v>
      </c>
    </row>
    <row r="2044" spans="1:12" s="101" customFormat="1" ht="197.85" customHeight="1">
      <c r="A2044" s="808"/>
      <c r="B2044" s="803"/>
      <c r="C2044" s="810"/>
      <c r="D2044" s="807"/>
      <c r="E2044" s="803"/>
      <c r="F2044" s="803"/>
      <c r="G2044" s="803"/>
      <c r="H2044" s="806"/>
      <c r="I2044" s="806"/>
      <c r="J2044" s="803"/>
      <c r="K2044" s="803"/>
      <c r="L2044" s="804"/>
    </row>
    <row r="2045" spans="1:12" s="101" customFormat="1" ht="24" customHeight="1">
      <c r="A2045" s="808"/>
      <c r="B2045" s="110" t="s">
        <v>77</v>
      </c>
      <c r="C2045" s="115" t="s">
        <v>79</v>
      </c>
      <c r="D2045" s="115" t="s">
        <v>155</v>
      </c>
      <c r="E2045" s="115" t="s">
        <v>156</v>
      </c>
      <c r="F2045" s="805"/>
      <c r="G2045" s="805"/>
      <c r="H2045" s="806" t="s">
        <v>157</v>
      </c>
      <c r="I2045" s="806"/>
      <c r="J2045" s="803" t="s">
        <v>153</v>
      </c>
      <c r="K2045" s="803" t="s">
        <v>153</v>
      </c>
      <c r="L2045" s="804">
        <v>0</v>
      </c>
    </row>
    <row r="2046" spans="1:12" s="101" customFormat="1" ht="24" customHeight="1">
      <c r="A2046" s="808"/>
      <c r="B2046" s="117" t="s">
        <v>254</v>
      </c>
      <c r="C2046" s="117" t="s">
        <v>1547</v>
      </c>
      <c r="D2046" s="118">
        <v>43810</v>
      </c>
      <c r="E2046" s="117" t="s">
        <v>427</v>
      </c>
      <c r="F2046" s="805"/>
      <c r="G2046" s="805"/>
      <c r="H2046" s="806"/>
      <c r="I2046" s="806"/>
      <c r="J2046" s="803"/>
      <c r="K2046" s="803"/>
      <c r="L2046" s="804"/>
    </row>
    <row r="2047" spans="1:12" s="101" customFormat="1" ht="24" customHeight="1">
      <c r="A2047" s="808">
        <v>386</v>
      </c>
      <c r="B2047" s="110" t="s">
        <v>76</v>
      </c>
      <c r="C2047" s="115" t="s">
        <v>78</v>
      </c>
      <c r="D2047" s="115" t="s">
        <v>146</v>
      </c>
      <c r="E2047" s="115" t="s">
        <v>147</v>
      </c>
      <c r="F2047" s="809" t="s">
        <v>71</v>
      </c>
      <c r="G2047" s="809"/>
      <c r="H2047" s="805"/>
      <c r="I2047" s="805"/>
      <c r="J2047" s="805"/>
      <c r="K2047" s="805"/>
      <c r="L2047" s="805"/>
    </row>
    <row r="2048" spans="1:12" s="101" customFormat="1" ht="26.25" customHeight="1">
      <c r="A2048" s="808"/>
      <c r="B2048" s="803" t="s">
        <v>1540</v>
      </c>
      <c r="C2048" s="810" t="s">
        <v>1548</v>
      </c>
      <c r="D2048" s="807">
        <v>43844</v>
      </c>
      <c r="E2048" s="803" t="s">
        <v>197</v>
      </c>
      <c r="F2048" s="803" t="s">
        <v>1549</v>
      </c>
      <c r="G2048" s="803"/>
      <c r="H2048" s="806" t="s">
        <v>152</v>
      </c>
      <c r="I2048" s="806"/>
      <c r="J2048" s="117" t="s">
        <v>153</v>
      </c>
      <c r="K2048" s="117" t="s">
        <v>3</v>
      </c>
      <c r="L2048" s="119">
        <v>1680</v>
      </c>
    </row>
    <row r="2049" spans="1:12" s="101" customFormat="1" ht="354.75" customHeight="1">
      <c r="A2049" s="808"/>
      <c r="B2049" s="803"/>
      <c r="C2049" s="810"/>
      <c r="D2049" s="807"/>
      <c r="E2049" s="803"/>
      <c r="F2049" s="803"/>
      <c r="G2049" s="803"/>
      <c r="H2049" s="806" t="s">
        <v>154</v>
      </c>
      <c r="I2049" s="806"/>
      <c r="J2049" s="117" t="s">
        <v>153</v>
      </c>
      <c r="K2049" s="117" t="s">
        <v>3</v>
      </c>
      <c r="L2049" s="119">
        <v>1330.28</v>
      </c>
    </row>
    <row r="2050" spans="1:12" s="101" customFormat="1" ht="24" customHeight="1">
      <c r="A2050" s="808"/>
      <c r="B2050" s="110" t="s">
        <v>77</v>
      </c>
      <c r="C2050" s="115" t="s">
        <v>79</v>
      </c>
      <c r="D2050" s="115" t="s">
        <v>155</v>
      </c>
      <c r="E2050" s="115" t="s">
        <v>156</v>
      </c>
      <c r="F2050" s="805"/>
      <c r="G2050" s="805"/>
      <c r="H2050" s="806" t="s">
        <v>157</v>
      </c>
      <c r="I2050" s="806"/>
      <c r="J2050" s="803" t="s">
        <v>153</v>
      </c>
      <c r="K2050" s="803" t="s">
        <v>153</v>
      </c>
      <c r="L2050" s="804">
        <v>0</v>
      </c>
    </row>
    <row r="2051" spans="1:12" s="101" customFormat="1" ht="24" customHeight="1">
      <c r="A2051" s="808"/>
      <c r="B2051" s="117" t="s">
        <v>254</v>
      </c>
      <c r="C2051" s="117" t="s">
        <v>1549</v>
      </c>
      <c r="D2051" s="118">
        <v>43848</v>
      </c>
      <c r="E2051" s="117" t="s">
        <v>646</v>
      </c>
      <c r="F2051" s="805"/>
      <c r="G2051" s="805"/>
      <c r="H2051" s="806"/>
      <c r="I2051" s="806"/>
      <c r="J2051" s="803"/>
      <c r="K2051" s="803"/>
      <c r="L2051" s="804"/>
    </row>
    <row r="2052" spans="1:12" s="101" customFormat="1" ht="24" customHeight="1">
      <c r="A2052" s="808">
        <v>387</v>
      </c>
      <c r="B2052" s="110" t="s">
        <v>76</v>
      </c>
      <c r="C2052" s="115" t="s">
        <v>78</v>
      </c>
      <c r="D2052" s="115" t="s">
        <v>146</v>
      </c>
      <c r="E2052" s="115" t="s">
        <v>147</v>
      </c>
      <c r="F2052" s="809" t="s">
        <v>71</v>
      </c>
      <c r="G2052" s="809"/>
      <c r="H2052" s="805"/>
      <c r="I2052" s="805"/>
      <c r="J2052" s="805"/>
      <c r="K2052" s="805"/>
      <c r="L2052" s="805"/>
    </row>
    <row r="2053" spans="1:12" s="101" customFormat="1" ht="26.25" customHeight="1">
      <c r="A2053" s="808"/>
      <c r="B2053" s="803" t="s">
        <v>1540</v>
      </c>
      <c r="C2053" s="810" t="s">
        <v>1550</v>
      </c>
      <c r="D2053" s="807">
        <v>43852</v>
      </c>
      <c r="E2053" s="803" t="s">
        <v>1086</v>
      </c>
      <c r="F2053" s="803" t="s">
        <v>1551</v>
      </c>
      <c r="G2053" s="803"/>
      <c r="H2053" s="806" t="s">
        <v>152</v>
      </c>
      <c r="I2053" s="806"/>
      <c r="J2053" s="117" t="s">
        <v>153</v>
      </c>
      <c r="K2053" s="117" t="s">
        <v>3</v>
      </c>
      <c r="L2053" s="119">
        <v>647</v>
      </c>
    </row>
    <row r="2054" spans="1:12" s="101" customFormat="1" ht="408.95" customHeight="1">
      <c r="A2054" s="808"/>
      <c r="B2054" s="803"/>
      <c r="C2054" s="810"/>
      <c r="D2054" s="807"/>
      <c r="E2054" s="803"/>
      <c r="F2054" s="803"/>
      <c r="G2054" s="803"/>
      <c r="H2054" s="806" t="s">
        <v>154</v>
      </c>
      <c r="I2054" s="806"/>
      <c r="J2054" s="803" t="s">
        <v>153</v>
      </c>
      <c r="K2054" s="803" t="s">
        <v>153</v>
      </c>
      <c r="L2054" s="804">
        <v>0</v>
      </c>
    </row>
    <row r="2055" spans="1:12" s="101" customFormat="1" ht="145.35" customHeight="1">
      <c r="A2055" s="808"/>
      <c r="B2055" s="803"/>
      <c r="C2055" s="810"/>
      <c r="D2055" s="807"/>
      <c r="E2055" s="803"/>
      <c r="F2055" s="803"/>
      <c r="G2055" s="803"/>
      <c r="H2055" s="806"/>
      <c r="I2055" s="806"/>
      <c r="J2055" s="803"/>
      <c r="K2055" s="803"/>
      <c r="L2055" s="804"/>
    </row>
    <row r="2056" spans="1:12" s="101" customFormat="1" ht="24" customHeight="1">
      <c r="A2056" s="808"/>
      <c r="B2056" s="110" t="s">
        <v>77</v>
      </c>
      <c r="C2056" s="115" t="s">
        <v>79</v>
      </c>
      <c r="D2056" s="115" t="s">
        <v>155</v>
      </c>
      <c r="E2056" s="115" t="s">
        <v>156</v>
      </c>
      <c r="F2056" s="805"/>
      <c r="G2056" s="805"/>
      <c r="H2056" s="806" t="s">
        <v>157</v>
      </c>
      <c r="I2056" s="806"/>
      <c r="J2056" s="803" t="s">
        <v>153</v>
      </c>
      <c r="K2056" s="803" t="s">
        <v>153</v>
      </c>
      <c r="L2056" s="804">
        <v>0</v>
      </c>
    </row>
    <row r="2057" spans="1:12" s="101" customFormat="1" ht="24" customHeight="1">
      <c r="A2057" s="808"/>
      <c r="B2057" s="117" t="s">
        <v>254</v>
      </c>
      <c r="C2057" s="117" t="s">
        <v>1551</v>
      </c>
      <c r="D2057" s="118">
        <v>43856</v>
      </c>
      <c r="E2057" s="117" t="s">
        <v>1552</v>
      </c>
      <c r="F2057" s="805"/>
      <c r="G2057" s="805"/>
      <c r="H2057" s="806"/>
      <c r="I2057" s="806"/>
      <c r="J2057" s="803"/>
      <c r="K2057" s="803"/>
      <c r="L2057" s="804"/>
    </row>
    <row r="2058" spans="1:12" s="101" customFormat="1" ht="24" customHeight="1">
      <c r="A2058" s="808">
        <v>388</v>
      </c>
      <c r="B2058" s="110" t="s">
        <v>76</v>
      </c>
      <c r="C2058" s="115" t="s">
        <v>78</v>
      </c>
      <c r="D2058" s="115" t="s">
        <v>146</v>
      </c>
      <c r="E2058" s="115" t="s">
        <v>147</v>
      </c>
      <c r="F2058" s="809" t="s">
        <v>71</v>
      </c>
      <c r="G2058" s="809"/>
      <c r="H2058" s="805"/>
      <c r="I2058" s="805"/>
      <c r="J2058" s="805"/>
      <c r="K2058" s="805"/>
      <c r="L2058" s="805"/>
    </row>
    <row r="2059" spans="1:12" s="101" customFormat="1" ht="26.25" customHeight="1">
      <c r="A2059" s="808"/>
      <c r="B2059" s="803" t="s">
        <v>1540</v>
      </c>
      <c r="C2059" s="810" t="s">
        <v>1553</v>
      </c>
      <c r="D2059" s="807">
        <v>43884</v>
      </c>
      <c r="E2059" s="803" t="s">
        <v>422</v>
      </c>
      <c r="F2059" s="803" t="s">
        <v>1554</v>
      </c>
      <c r="G2059" s="803"/>
      <c r="H2059" s="806" t="s">
        <v>152</v>
      </c>
      <c r="I2059" s="806"/>
      <c r="J2059" s="117" t="s">
        <v>153</v>
      </c>
      <c r="K2059" s="117" t="s">
        <v>153</v>
      </c>
      <c r="L2059" s="119">
        <v>0</v>
      </c>
    </row>
    <row r="2060" spans="1:12" s="101" customFormat="1" ht="134.25" customHeight="1">
      <c r="A2060" s="808"/>
      <c r="B2060" s="803"/>
      <c r="C2060" s="810"/>
      <c r="D2060" s="807"/>
      <c r="E2060" s="803"/>
      <c r="F2060" s="803"/>
      <c r="G2060" s="803"/>
      <c r="H2060" s="806" t="s">
        <v>154</v>
      </c>
      <c r="I2060" s="806"/>
      <c r="J2060" s="117" t="s">
        <v>153</v>
      </c>
      <c r="K2060" s="117" t="s">
        <v>3</v>
      </c>
      <c r="L2060" s="119">
        <v>356.1</v>
      </c>
    </row>
    <row r="2061" spans="1:12" s="101" customFormat="1" ht="24" customHeight="1">
      <c r="A2061" s="808"/>
      <c r="B2061" s="110" t="s">
        <v>77</v>
      </c>
      <c r="C2061" s="115" t="s">
        <v>79</v>
      </c>
      <c r="D2061" s="115" t="s">
        <v>155</v>
      </c>
      <c r="E2061" s="115" t="s">
        <v>156</v>
      </c>
      <c r="F2061" s="805"/>
      <c r="G2061" s="805"/>
      <c r="H2061" s="806" t="s">
        <v>157</v>
      </c>
      <c r="I2061" s="806"/>
      <c r="J2061" s="803" t="s">
        <v>153</v>
      </c>
      <c r="K2061" s="803" t="s">
        <v>153</v>
      </c>
      <c r="L2061" s="804">
        <v>0</v>
      </c>
    </row>
    <row r="2062" spans="1:12" s="101" customFormat="1" ht="24" customHeight="1">
      <c r="A2062" s="808"/>
      <c r="B2062" s="117" t="s">
        <v>254</v>
      </c>
      <c r="C2062" s="117" t="s">
        <v>1554</v>
      </c>
      <c r="D2062" s="118">
        <v>43886</v>
      </c>
      <c r="E2062" s="117" t="s">
        <v>1555</v>
      </c>
      <c r="F2062" s="805"/>
      <c r="G2062" s="805"/>
      <c r="H2062" s="806"/>
      <c r="I2062" s="806"/>
      <c r="J2062" s="803"/>
      <c r="K2062" s="803"/>
      <c r="L2062" s="804"/>
    </row>
    <row r="2063" spans="1:12" s="101" customFormat="1" ht="24" customHeight="1">
      <c r="A2063" s="808">
        <v>389</v>
      </c>
      <c r="B2063" s="110" t="s">
        <v>76</v>
      </c>
      <c r="C2063" s="115" t="s">
        <v>78</v>
      </c>
      <c r="D2063" s="115" t="s">
        <v>146</v>
      </c>
      <c r="E2063" s="115" t="s">
        <v>147</v>
      </c>
      <c r="F2063" s="809" t="s">
        <v>71</v>
      </c>
      <c r="G2063" s="809"/>
      <c r="H2063" s="805"/>
      <c r="I2063" s="805"/>
      <c r="J2063" s="805"/>
      <c r="K2063" s="805"/>
      <c r="L2063" s="805"/>
    </row>
    <row r="2064" spans="1:12" s="101" customFormat="1" ht="26.25" customHeight="1">
      <c r="A2064" s="808"/>
      <c r="B2064" s="803" t="s">
        <v>1556</v>
      </c>
      <c r="C2064" s="810" t="s">
        <v>1557</v>
      </c>
      <c r="D2064" s="807">
        <v>43803</v>
      </c>
      <c r="E2064" s="803" t="s">
        <v>228</v>
      </c>
      <c r="F2064" s="803" t="s">
        <v>649</v>
      </c>
      <c r="G2064" s="803"/>
      <c r="H2064" s="806" t="s">
        <v>152</v>
      </c>
      <c r="I2064" s="806"/>
      <c r="J2064" s="117" t="s">
        <v>153</v>
      </c>
      <c r="K2064" s="117" t="s">
        <v>3</v>
      </c>
      <c r="L2064" s="119">
        <v>366</v>
      </c>
    </row>
    <row r="2065" spans="1:12" s="101" customFormat="1" ht="408.95" customHeight="1">
      <c r="A2065" s="808"/>
      <c r="B2065" s="803"/>
      <c r="C2065" s="810"/>
      <c r="D2065" s="807"/>
      <c r="E2065" s="803"/>
      <c r="F2065" s="803"/>
      <c r="G2065" s="803"/>
      <c r="H2065" s="806" t="s">
        <v>154</v>
      </c>
      <c r="I2065" s="806"/>
      <c r="J2065" s="803" t="s">
        <v>153</v>
      </c>
      <c r="K2065" s="803" t="s">
        <v>3</v>
      </c>
      <c r="L2065" s="804">
        <v>174</v>
      </c>
    </row>
    <row r="2066" spans="1:12" s="101" customFormat="1" ht="176.85" customHeight="1">
      <c r="A2066" s="808"/>
      <c r="B2066" s="803"/>
      <c r="C2066" s="810"/>
      <c r="D2066" s="807"/>
      <c r="E2066" s="803"/>
      <c r="F2066" s="803"/>
      <c r="G2066" s="803"/>
      <c r="H2066" s="806"/>
      <c r="I2066" s="806"/>
      <c r="J2066" s="803"/>
      <c r="K2066" s="803"/>
      <c r="L2066" s="804"/>
    </row>
    <row r="2067" spans="1:12" s="101" customFormat="1" ht="24" customHeight="1">
      <c r="A2067" s="808"/>
      <c r="B2067" s="110" t="s">
        <v>77</v>
      </c>
      <c r="C2067" s="115" t="s">
        <v>79</v>
      </c>
      <c r="D2067" s="115" t="s">
        <v>155</v>
      </c>
      <c r="E2067" s="115" t="s">
        <v>156</v>
      </c>
      <c r="F2067" s="805"/>
      <c r="G2067" s="805"/>
      <c r="H2067" s="806" t="s">
        <v>157</v>
      </c>
      <c r="I2067" s="806"/>
      <c r="J2067" s="803" t="s">
        <v>153</v>
      </c>
      <c r="K2067" s="803" t="s">
        <v>3</v>
      </c>
      <c r="L2067" s="804">
        <v>1025</v>
      </c>
    </row>
    <row r="2068" spans="1:12" s="101" customFormat="1" ht="24" customHeight="1">
      <c r="A2068" s="808"/>
      <c r="B2068" s="117" t="s">
        <v>164</v>
      </c>
      <c r="C2068" s="117" t="s">
        <v>649</v>
      </c>
      <c r="D2068" s="118">
        <v>43809</v>
      </c>
      <c r="E2068" s="117" t="s">
        <v>1558</v>
      </c>
      <c r="F2068" s="805"/>
      <c r="G2068" s="805"/>
      <c r="H2068" s="806"/>
      <c r="I2068" s="806"/>
      <c r="J2068" s="803"/>
      <c r="K2068" s="803"/>
      <c r="L2068" s="804"/>
    </row>
    <row r="2069" spans="1:12" s="101" customFormat="1" ht="24" customHeight="1">
      <c r="A2069" s="808">
        <v>390</v>
      </c>
      <c r="B2069" s="110" t="s">
        <v>76</v>
      </c>
      <c r="C2069" s="115" t="s">
        <v>78</v>
      </c>
      <c r="D2069" s="115" t="s">
        <v>146</v>
      </c>
      <c r="E2069" s="115" t="s">
        <v>147</v>
      </c>
      <c r="F2069" s="809" t="s">
        <v>71</v>
      </c>
      <c r="G2069" s="809"/>
      <c r="H2069" s="805"/>
      <c r="I2069" s="805"/>
      <c r="J2069" s="805"/>
      <c r="K2069" s="805"/>
      <c r="L2069" s="805"/>
    </row>
    <row r="2070" spans="1:12" s="101" customFormat="1" ht="26.25" customHeight="1">
      <c r="A2070" s="808"/>
      <c r="B2070" s="803" t="s">
        <v>1556</v>
      </c>
      <c r="C2070" s="810" t="s">
        <v>1557</v>
      </c>
      <c r="D2070" s="807">
        <v>43803</v>
      </c>
      <c r="E2070" s="803" t="s">
        <v>228</v>
      </c>
      <c r="F2070" s="803" t="s">
        <v>1559</v>
      </c>
      <c r="G2070" s="803"/>
      <c r="H2070" s="806" t="s">
        <v>152</v>
      </c>
      <c r="I2070" s="806"/>
      <c r="J2070" s="117" t="s">
        <v>153</v>
      </c>
      <c r="K2070" s="117" t="s">
        <v>3</v>
      </c>
      <c r="L2070" s="119">
        <v>149</v>
      </c>
    </row>
    <row r="2071" spans="1:12" s="101" customFormat="1" ht="408.95" customHeight="1">
      <c r="A2071" s="808"/>
      <c r="B2071" s="803"/>
      <c r="C2071" s="810"/>
      <c r="D2071" s="807"/>
      <c r="E2071" s="803"/>
      <c r="F2071" s="803"/>
      <c r="G2071" s="803"/>
      <c r="H2071" s="806" t="s">
        <v>154</v>
      </c>
      <c r="I2071" s="806"/>
      <c r="J2071" s="803" t="s">
        <v>153</v>
      </c>
      <c r="K2071" s="803" t="s">
        <v>3</v>
      </c>
      <c r="L2071" s="804">
        <v>111.32</v>
      </c>
    </row>
    <row r="2072" spans="1:12" s="101" customFormat="1" ht="176.85" customHeight="1">
      <c r="A2072" s="808"/>
      <c r="B2072" s="803"/>
      <c r="C2072" s="810"/>
      <c r="D2072" s="807"/>
      <c r="E2072" s="803"/>
      <c r="F2072" s="803"/>
      <c r="G2072" s="803"/>
      <c r="H2072" s="806"/>
      <c r="I2072" s="806"/>
      <c r="J2072" s="803"/>
      <c r="K2072" s="803"/>
      <c r="L2072" s="804"/>
    </row>
    <row r="2073" spans="1:12" s="101" customFormat="1" ht="24" customHeight="1">
      <c r="A2073" s="808"/>
      <c r="B2073" s="110" t="s">
        <v>77</v>
      </c>
      <c r="C2073" s="115" t="s">
        <v>79</v>
      </c>
      <c r="D2073" s="115" t="s">
        <v>155</v>
      </c>
      <c r="E2073" s="115" t="s">
        <v>156</v>
      </c>
      <c r="F2073" s="805"/>
      <c r="G2073" s="805"/>
      <c r="H2073" s="806" t="s">
        <v>157</v>
      </c>
      <c r="I2073" s="806"/>
      <c r="J2073" s="803" t="s">
        <v>153</v>
      </c>
      <c r="K2073" s="803" t="s">
        <v>153</v>
      </c>
      <c r="L2073" s="804">
        <v>0</v>
      </c>
    </row>
    <row r="2074" spans="1:12" s="101" customFormat="1" ht="24" customHeight="1">
      <c r="A2074" s="808"/>
      <c r="B2074" s="117" t="s">
        <v>164</v>
      </c>
      <c r="C2074" s="117" t="s">
        <v>1559</v>
      </c>
      <c r="D2074" s="118">
        <v>43809</v>
      </c>
      <c r="E2074" s="117" t="s">
        <v>1558</v>
      </c>
      <c r="F2074" s="805"/>
      <c r="G2074" s="805"/>
      <c r="H2074" s="806"/>
      <c r="I2074" s="806"/>
      <c r="J2074" s="803"/>
      <c r="K2074" s="803"/>
      <c r="L2074" s="804"/>
    </row>
    <row r="2075" spans="1:12" s="101" customFormat="1" ht="24" customHeight="1">
      <c r="A2075" s="808">
        <v>391</v>
      </c>
      <c r="B2075" s="110" t="s">
        <v>76</v>
      </c>
      <c r="C2075" s="115" t="s">
        <v>78</v>
      </c>
      <c r="D2075" s="115" t="s">
        <v>146</v>
      </c>
      <c r="E2075" s="115" t="s">
        <v>147</v>
      </c>
      <c r="F2075" s="809" t="s">
        <v>71</v>
      </c>
      <c r="G2075" s="809"/>
      <c r="H2075" s="805"/>
      <c r="I2075" s="805"/>
      <c r="J2075" s="805"/>
      <c r="K2075" s="805"/>
      <c r="L2075" s="805"/>
    </row>
    <row r="2076" spans="1:12" s="101" customFormat="1" ht="26.25" customHeight="1">
      <c r="A2076" s="808"/>
      <c r="B2076" s="803" t="s">
        <v>1560</v>
      </c>
      <c r="C2076" s="810" t="s">
        <v>1561</v>
      </c>
      <c r="D2076" s="807">
        <v>43739</v>
      </c>
      <c r="E2076" s="803" t="s">
        <v>580</v>
      </c>
      <c r="F2076" s="803" t="s">
        <v>1562</v>
      </c>
      <c r="G2076" s="803"/>
      <c r="H2076" s="806" t="s">
        <v>152</v>
      </c>
      <c r="I2076" s="806"/>
      <c r="J2076" s="117" t="s">
        <v>153</v>
      </c>
      <c r="K2076" s="117" t="s">
        <v>3</v>
      </c>
      <c r="L2076" s="119">
        <v>839.08</v>
      </c>
    </row>
    <row r="2077" spans="1:12" s="101" customFormat="1" ht="408.95" customHeight="1">
      <c r="A2077" s="808"/>
      <c r="B2077" s="803"/>
      <c r="C2077" s="810"/>
      <c r="D2077" s="807"/>
      <c r="E2077" s="803"/>
      <c r="F2077" s="803"/>
      <c r="G2077" s="803"/>
      <c r="H2077" s="806" t="s">
        <v>154</v>
      </c>
      <c r="I2077" s="806"/>
      <c r="J2077" s="803" t="s">
        <v>153</v>
      </c>
      <c r="K2077" s="803" t="s">
        <v>153</v>
      </c>
      <c r="L2077" s="804">
        <v>0</v>
      </c>
    </row>
    <row r="2078" spans="1:12" s="101" customFormat="1" ht="408.95" customHeight="1">
      <c r="A2078" s="808"/>
      <c r="B2078" s="803"/>
      <c r="C2078" s="810"/>
      <c r="D2078" s="807"/>
      <c r="E2078" s="803"/>
      <c r="F2078" s="803"/>
      <c r="G2078" s="803"/>
      <c r="H2078" s="806"/>
      <c r="I2078" s="806"/>
      <c r="J2078" s="803"/>
      <c r="K2078" s="803"/>
      <c r="L2078" s="804"/>
    </row>
    <row r="2079" spans="1:12" s="101" customFormat="1" ht="114.2" customHeight="1">
      <c r="A2079" s="808"/>
      <c r="B2079" s="803"/>
      <c r="C2079" s="810"/>
      <c r="D2079" s="807"/>
      <c r="E2079" s="803"/>
      <c r="F2079" s="803"/>
      <c r="G2079" s="803"/>
      <c r="H2079" s="806"/>
      <c r="I2079" s="806"/>
      <c r="J2079" s="803"/>
      <c r="K2079" s="803"/>
      <c r="L2079" s="804"/>
    </row>
    <row r="2080" spans="1:12" s="101" customFormat="1" ht="24" customHeight="1">
      <c r="A2080" s="808"/>
      <c r="B2080" s="110" t="s">
        <v>77</v>
      </c>
      <c r="C2080" s="115" t="s">
        <v>79</v>
      </c>
      <c r="D2080" s="115" t="s">
        <v>155</v>
      </c>
      <c r="E2080" s="115" t="s">
        <v>156</v>
      </c>
      <c r="F2080" s="805"/>
      <c r="G2080" s="805"/>
      <c r="H2080" s="806" t="s">
        <v>157</v>
      </c>
      <c r="I2080" s="806"/>
      <c r="J2080" s="803" t="s">
        <v>153</v>
      </c>
      <c r="K2080" s="803" t="s">
        <v>153</v>
      </c>
      <c r="L2080" s="804">
        <v>0</v>
      </c>
    </row>
    <row r="2081" spans="1:12" s="101" customFormat="1" ht="24" customHeight="1">
      <c r="A2081" s="808"/>
      <c r="B2081" s="117" t="s">
        <v>193</v>
      </c>
      <c r="C2081" s="117" t="s">
        <v>1562</v>
      </c>
      <c r="D2081" s="118">
        <v>43744</v>
      </c>
      <c r="E2081" s="117" t="s">
        <v>318</v>
      </c>
      <c r="F2081" s="805"/>
      <c r="G2081" s="805"/>
      <c r="H2081" s="806"/>
      <c r="I2081" s="806"/>
      <c r="J2081" s="803"/>
      <c r="K2081" s="803"/>
      <c r="L2081" s="804"/>
    </row>
    <row r="2082" spans="1:12" s="101" customFormat="1" ht="24" customHeight="1">
      <c r="A2082" s="808">
        <v>392</v>
      </c>
      <c r="B2082" s="110" t="s">
        <v>76</v>
      </c>
      <c r="C2082" s="115" t="s">
        <v>78</v>
      </c>
      <c r="D2082" s="115" t="s">
        <v>146</v>
      </c>
      <c r="E2082" s="115" t="s">
        <v>147</v>
      </c>
      <c r="F2082" s="809" t="s">
        <v>71</v>
      </c>
      <c r="G2082" s="809"/>
      <c r="H2082" s="805"/>
      <c r="I2082" s="805"/>
      <c r="J2082" s="805"/>
      <c r="K2082" s="805"/>
      <c r="L2082" s="805"/>
    </row>
    <row r="2083" spans="1:12" s="101" customFormat="1" ht="26.25" customHeight="1">
      <c r="A2083" s="808"/>
      <c r="B2083" s="803" t="s">
        <v>1560</v>
      </c>
      <c r="C2083" s="810" t="s">
        <v>1563</v>
      </c>
      <c r="D2083" s="807">
        <v>43782</v>
      </c>
      <c r="E2083" s="803" t="s">
        <v>1564</v>
      </c>
      <c r="F2083" s="803" t="s">
        <v>1565</v>
      </c>
      <c r="G2083" s="803"/>
      <c r="H2083" s="806" t="s">
        <v>152</v>
      </c>
      <c r="I2083" s="806"/>
      <c r="J2083" s="117" t="s">
        <v>153</v>
      </c>
      <c r="K2083" s="117" t="s">
        <v>3</v>
      </c>
      <c r="L2083" s="119">
        <v>453.28</v>
      </c>
    </row>
    <row r="2084" spans="1:12" s="101" customFormat="1" ht="408.95" customHeight="1">
      <c r="A2084" s="808"/>
      <c r="B2084" s="803"/>
      <c r="C2084" s="810"/>
      <c r="D2084" s="807"/>
      <c r="E2084" s="803"/>
      <c r="F2084" s="803"/>
      <c r="G2084" s="803"/>
      <c r="H2084" s="806" t="s">
        <v>154</v>
      </c>
      <c r="I2084" s="806"/>
      <c r="J2084" s="803" t="s">
        <v>153</v>
      </c>
      <c r="K2084" s="803" t="s">
        <v>3</v>
      </c>
      <c r="L2084" s="804">
        <v>552.78</v>
      </c>
    </row>
    <row r="2085" spans="1:12" s="101" customFormat="1" ht="197.85" customHeight="1">
      <c r="A2085" s="808"/>
      <c r="B2085" s="803"/>
      <c r="C2085" s="810"/>
      <c r="D2085" s="807"/>
      <c r="E2085" s="803"/>
      <c r="F2085" s="803"/>
      <c r="G2085" s="803"/>
      <c r="H2085" s="806"/>
      <c r="I2085" s="806"/>
      <c r="J2085" s="803"/>
      <c r="K2085" s="803"/>
      <c r="L2085" s="804"/>
    </row>
    <row r="2086" spans="1:12" s="101" customFormat="1" ht="24" customHeight="1">
      <c r="A2086" s="808"/>
      <c r="B2086" s="110" t="s">
        <v>77</v>
      </c>
      <c r="C2086" s="115" t="s">
        <v>79</v>
      </c>
      <c r="D2086" s="115" t="s">
        <v>155</v>
      </c>
      <c r="E2086" s="115" t="s">
        <v>156</v>
      </c>
      <c r="F2086" s="805"/>
      <c r="G2086" s="805"/>
      <c r="H2086" s="806" t="s">
        <v>157</v>
      </c>
      <c r="I2086" s="806"/>
      <c r="J2086" s="803" t="s">
        <v>153</v>
      </c>
      <c r="K2086" s="803" t="s">
        <v>3</v>
      </c>
      <c r="L2086" s="804">
        <v>148.81</v>
      </c>
    </row>
    <row r="2087" spans="1:12" s="101" customFormat="1" ht="24" customHeight="1">
      <c r="A2087" s="808"/>
      <c r="B2087" s="117" t="s">
        <v>193</v>
      </c>
      <c r="C2087" s="117" t="s">
        <v>1565</v>
      </c>
      <c r="D2087" s="118">
        <v>43789</v>
      </c>
      <c r="E2087" s="117" t="s">
        <v>1228</v>
      </c>
      <c r="F2087" s="805"/>
      <c r="G2087" s="805"/>
      <c r="H2087" s="806"/>
      <c r="I2087" s="806"/>
      <c r="J2087" s="803"/>
      <c r="K2087" s="803"/>
      <c r="L2087" s="804"/>
    </row>
    <row r="2088" spans="1:12" s="101" customFormat="1" ht="24" customHeight="1">
      <c r="A2088" s="808">
        <v>393</v>
      </c>
      <c r="B2088" s="110" t="s">
        <v>76</v>
      </c>
      <c r="C2088" s="115" t="s">
        <v>78</v>
      </c>
      <c r="D2088" s="115" t="s">
        <v>146</v>
      </c>
      <c r="E2088" s="115" t="s">
        <v>147</v>
      </c>
      <c r="F2088" s="809" t="s">
        <v>71</v>
      </c>
      <c r="G2088" s="809"/>
      <c r="H2088" s="805"/>
      <c r="I2088" s="805"/>
      <c r="J2088" s="805"/>
      <c r="K2088" s="805"/>
      <c r="L2088" s="805"/>
    </row>
    <row r="2089" spans="1:12" s="101" customFormat="1" ht="26.25" customHeight="1">
      <c r="A2089" s="808"/>
      <c r="B2089" s="803" t="s">
        <v>1560</v>
      </c>
      <c r="C2089" s="810" t="s">
        <v>1563</v>
      </c>
      <c r="D2089" s="807">
        <v>43782</v>
      </c>
      <c r="E2089" s="803" t="s">
        <v>1564</v>
      </c>
      <c r="F2089" s="803" t="s">
        <v>1566</v>
      </c>
      <c r="G2089" s="803"/>
      <c r="H2089" s="806" t="s">
        <v>152</v>
      </c>
      <c r="I2089" s="806"/>
      <c r="J2089" s="117" t="s">
        <v>153</v>
      </c>
      <c r="K2089" s="117" t="s">
        <v>3</v>
      </c>
      <c r="L2089" s="119">
        <v>354.58</v>
      </c>
    </row>
    <row r="2090" spans="1:12" s="101" customFormat="1" ht="408.95" customHeight="1">
      <c r="A2090" s="808"/>
      <c r="B2090" s="803"/>
      <c r="C2090" s="810"/>
      <c r="D2090" s="807"/>
      <c r="E2090" s="803"/>
      <c r="F2090" s="803"/>
      <c r="G2090" s="803"/>
      <c r="H2090" s="806" t="s">
        <v>154</v>
      </c>
      <c r="I2090" s="806"/>
      <c r="J2090" s="803" t="s">
        <v>153</v>
      </c>
      <c r="K2090" s="803" t="s">
        <v>3</v>
      </c>
      <c r="L2090" s="804">
        <v>236.47</v>
      </c>
    </row>
    <row r="2091" spans="1:12" s="101" customFormat="1" ht="197.85" customHeight="1">
      <c r="A2091" s="808"/>
      <c r="B2091" s="803"/>
      <c r="C2091" s="810"/>
      <c r="D2091" s="807"/>
      <c r="E2091" s="803"/>
      <c r="F2091" s="803"/>
      <c r="G2091" s="803"/>
      <c r="H2091" s="806"/>
      <c r="I2091" s="806"/>
      <c r="J2091" s="803"/>
      <c r="K2091" s="803"/>
      <c r="L2091" s="804"/>
    </row>
    <row r="2092" spans="1:12" s="101" customFormat="1" ht="24" customHeight="1">
      <c r="A2092" s="808"/>
      <c r="B2092" s="110" t="s">
        <v>77</v>
      </c>
      <c r="C2092" s="115" t="s">
        <v>79</v>
      </c>
      <c r="D2092" s="115" t="s">
        <v>155</v>
      </c>
      <c r="E2092" s="115" t="s">
        <v>156</v>
      </c>
      <c r="F2092" s="805"/>
      <c r="G2092" s="805"/>
      <c r="H2092" s="806" t="s">
        <v>157</v>
      </c>
      <c r="I2092" s="806"/>
      <c r="J2092" s="803" t="s">
        <v>153</v>
      </c>
      <c r="K2092" s="803" t="s">
        <v>153</v>
      </c>
      <c r="L2092" s="804">
        <v>0</v>
      </c>
    </row>
    <row r="2093" spans="1:12" s="101" customFormat="1" ht="24" customHeight="1">
      <c r="A2093" s="808"/>
      <c r="B2093" s="117" t="s">
        <v>193</v>
      </c>
      <c r="C2093" s="117" t="s">
        <v>1566</v>
      </c>
      <c r="D2093" s="118">
        <v>43789</v>
      </c>
      <c r="E2093" s="117" t="s">
        <v>1228</v>
      </c>
      <c r="F2093" s="805"/>
      <c r="G2093" s="805"/>
      <c r="H2093" s="806"/>
      <c r="I2093" s="806"/>
      <c r="J2093" s="803"/>
      <c r="K2093" s="803"/>
      <c r="L2093" s="804"/>
    </row>
    <row r="2094" spans="1:12" s="101" customFormat="1" ht="24" customHeight="1">
      <c r="A2094" s="808">
        <v>394</v>
      </c>
      <c r="B2094" s="110" t="s">
        <v>76</v>
      </c>
      <c r="C2094" s="115" t="s">
        <v>78</v>
      </c>
      <c r="D2094" s="115" t="s">
        <v>146</v>
      </c>
      <c r="E2094" s="115" t="s">
        <v>147</v>
      </c>
      <c r="F2094" s="809" t="s">
        <v>71</v>
      </c>
      <c r="G2094" s="809"/>
      <c r="H2094" s="805"/>
      <c r="I2094" s="805"/>
      <c r="J2094" s="805"/>
      <c r="K2094" s="805"/>
      <c r="L2094" s="805"/>
    </row>
    <row r="2095" spans="1:12" s="101" customFormat="1" ht="26.25" customHeight="1">
      <c r="A2095" s="808"/>
      <c r="B2095" s="803" t="s">
        <v>1567</v>
      </c>
      <c r="C2095" s="810" t="s">
        <v>1568</v>
      </c>
      <c r="D2095" s="807">
        <v>43789</v>
      </c>
      <c r="E2095" s="803" t="s">
        <v>1569</v>
      </c>
      <c r="F2095" s="803" t="s">
        <v>1570</v>
      </c>
      <c r="G2095" s="803"/>
      <c r="H2095" s="806" t="s">
        <v>152</v>
      </c>
      <c r="I2095" s="806"/>
      <c r="J2095" s="117" t="s">
        <v>153</v>
      </c>
      <c r="K2095" s="117" t="s">
        <v>3</v>
      </c>
      <c r="L2095" s="119">
        <v>312.5</v>
      </c>
    </row>
    <row r="2096" spans="1:12" s="101" customFormat="1" ht="302.25" customHeight="1">
      <c r="A2096" s="808"/>
      <c r="B2096" s="803"/>
      <c r="C2096" s="810"/>
      <c r="D2096" s="807"/>
      <c r="E2096" s="803"/>
      <c r="F2096" s="803"/>
      <c r="G2096" s="803"/>
      <c r="H2096" s="806" t="s">
        <v>154</v>
      </c>
      <c r="I2096" s="806"/>
      <c r="J2096" s="117" t="s">
        <v>153</v>
      </c>
      <c r="K2096" s="117" t="s">
        <v>3</v>
      </c>
      <c r="L2096" s="119">
        <v>269.95999999999998</v>
      </c>
    </row>
    <row r="2097" spans="1:12" s="101" customFormat="1" ht="24" customHeight="1">
      <c r="A2097" s="808"/>
      <c r="B2097" s="110" t="s">
        <v>77</v>
      </c>
      <c r="C2097" s="115" t="s">
        <v>79</v>
      </c>
      <c r="D2097" s="115" t="s">
        <v>155</v>
      </c>
      <c r="E2097" s="115" t="s">
        <v>156</v>
      </c>
      <c r="F2097" s="805"/>
      <c r="G2097" s="805"/>
      <c r="H2097" s="806" t="s">
        <v>157</v>
      </c>
      <c r="I2097" s="806"/>
      <c r="J2097" s="803" t="s">
        <v>153</v>
      </c>
      <c r="K2097" s="803" t="s">
        <v>3</v>
      </c>
      <c r="L2097" s="804">
        <v>47</v>
      </c>
    </row>
    <row r="2098" spans="1:12" s="101" customFormat="1" ht="24" customHeight="1">
      <c r="A2098" s="808"/>
      <c r="B2098" s="117" t="s">
        <v>254</v>
      </c>
      <c r="C2098" s="117" t="s">
        <v>1570</v>
      </c>
      <c r="D2098" s="118">
        <v>43790</v>
      </c>
      <c r="E2098" s="117" t="s">
        <v>1571</v>
      </c>
      <c r="F2098" s="805"/>
      <c r="G2098" s="805"/>
      <c r="H2098" s="806"/>
      <c r="I2098" s="806"/>
      <c r="J2098" s="803"/>
      <c r="K2098" s="803"/>
      <c r="L2098" s="804"/>
    </row>
    <row r="2099" spans="1:12" s="101" customFormat="1" ht="24" customHeight="1">
      <c r="A2099" s="808">
        <v>395</v>
      </c>
      <c r="B2099" s="110" t="s">
        <v>76</v>
      </c>
      <c r="C2099" s="115" t="s">
        <v>78</v>
      </c>
      <c r="D2099" s="115" t="s">
        <v>146</v>
      </c>
      <c r="E2099" s="115" t="s">
        <v>147</v>
      </c>
      <c r="F2099" s="809" t="s">
        <v>71</v>
      </c>
      <c r="G2099" s="809"/>
      <c r="H2099" s="805"/>
      <c r="I2099" s="805"/>
      <c r="J2099" s="805"/>
      <c r="K2099" s="805"/>
      <c r="L2099" s="805"/>
    </row>
    <row r="2100" spans="1:12" s="101" customFormat="1" ht="26.25" customHeight="1">
      <c r="A2100" s="808"/>
      <c r="B2100" s="803" t="s">
        <v>1567</v>
      </c>
      <c r="C2100" s="810" t="s">
        <v>1572</v>
      </c>
      <c r="D2100" s="807">
        <v>43914</v>
      </c>
      <c r="E2100" s="803" t="s">
        <v>1573</v>
      </c>
      <c r="F2100" s="803" t="s">
        <v>1574</v>
      </c>
      <c r="G2100" s="803"/>
      <c r="H2100" s="806" t="s">
        <v>152</v>
      </c>
      <c r="I2100" s="806"/>
      <c r="J2100" s="117" t="s">
        <v>153</v>
      </c>
      <c r="K2100" s="117" t="s">
        <v>3</v>
      </c>
      <c r="L2100" s="119">
        <v>104</v>
      </c>
    </row>
    <row r="2101" spans="1:12" s="101" customFormat="1" ht="408.95" customHeight="1">
      <c r="A2101" s="808"/>
      <c r="B2101" s="803"/>
      <c r="C2101" s="810"/>
      <c r="D2101" s="807"/>
      <c r="E2101" s="803"/>
      <c r="F2101" s="803"/>
      <c r="G2101" s="803"/>
      <c r="H2101" s="806" t="s">
        <v>154</v>
      </c>
      <c r="I2101" s="806"/>
      <c r="J2101" s="803" t="s">
        <v>153</v>
      </c>
      <c r="K2101" s="803" t="s">
        <v>153</v>
      </c>
      <c r="L2101" s="804">
        <v>0</v>
      </c>
    </row>
    <row r="2102" spans="1:12" s="101" customFormat="1" ht="113.85" customHeight="1">
      <c r="A2102" s="808"/>
      <c r="B2102" s="803"/>
      <c r="C2102" s="810"/>
      <c r="D2102" s="807"/>
      <c r="E2102" s="803"/>
      <c r="F2102" s="803"/>
      <c r="G2102" s="803"/>
      <c r="H2102" s="806"/>
      <c r="I2102" s="806"/>
      <c r="J2102" s="803"/>
      <c r="K2102" s="803"/>
      <c r="L2102" s="804"/>
    </row>
    <row r="2103" spans="1:12" s="101" customFormat="1" ht="24" customHeight="1">
      <c r="A2103" s="808"/>
      <c r="B2103" s="110" t="s">
        <v>77</v>
      </c>
      <c r="C2103" s="115" t="s">
        <v>79</v>
      </c>
      <c r="D2103" s="115" t="s">
        <v>155</v>
      </c>
      <c r="E2103" s="115" t="s">
        <v>156</v>
      </c>
      <c r="F2103" s="805"/>
      <c r="G2103" s="805"/>
      <c r="H2103" s="806" t="s">
        <v>157</v>
      </c>
      <c r="I2103" s="806"/>
      <c r="J2103" s="803" t="s">
        <v>153</v>
      </c>
      <c r="K2103" s="803" t="s">
        <v>3</v>
      </c>
      <c r="L2103" s="804">
        <v>613.82000000000005</v>
      </c>
    </row>
    <row r="2104" spans="1:12" s="101" customFormat="1" ht="24" customHeight="1">
      <c r="A2104" s="808"/>
      <c r="B2104" s="117" t="s">
        <v>254</v>
      </c>
      <c r="C2104" s="117" t="s">
        <v>1574</v>
      </c>
      <c r="D2104" s="118">
        <v>43918</v>
      </c>
      <c r="E2104" s="117" t="s">
        <v>1575</v>
      </c>
      <c r="F2104" s="805"/>
      <c r="G2104" s="805"/>
      <c r="H2104" s="806"/>
      <c r="I2104" s="806"/>
      <c r="J2104" s="803"/>
      <c r="K2104" s="803"/>
      <c r="L2104" s="804"/>
    </row>
    <row r="2105" spans="1:12" s="101" customFormat="1" ht="24" customHeight="1">
      <c r="A2105" s="808">
        <v>396</v>
      </c>
      <c r="B2105" s="110" t="s">
        <v>76</v>
      </c>
      <c r="C2105" s="115" t="s">
        <v>78</v>
      </c>
      <c r="D2105" s="115" t="s">
        <v>146</v>
      </c>
      <c r="E2105" s="115" t="s">
        <v>147</v>
      </c>
      <c r="F2105" s="809" t="s">
        <v>71</v>
      </c>
      <c r="G2105" s="809"/>
      <c r="H2105" s="805"/>
      <c r="I2105" s="805"/>
      <c r="J2105" s="805"/>
      <c r="K2105" s="805"/>
      <c r="L2105" s="805"/>
    </row>
    <row r="2106" spans="1:12" s="101" customFormat="1" ht="26.25" customHeight="1">
      <c r="A2106" s="808"/>
      <c r="B2106" s="803" t="s">
        <v>1576</v>
      </c>
      <c r="C2106" s="810" t="s">
        <v>1577</v>
      </c>
      <c r="D2106" s="807">
        <v>43751</v>
      </c>
      <c r="E2106" s="803" t="s">
        <v>1578</v>
      </c>
      <c r="F2106" s="803" t="s">
        <v>1579</v>
      </c>
      <c r="G2106" s="803"/>
      <c r="H2106" s="806" t="s">
        <v>152</v>
      </c>
      <c r="I2106" s="806"/>
      <c r="J2106" s="117" t="s">
        <v>153</v>
      </c>
      <c r="K2106" s="117" t="s">
        <v>3</v>
      </c>
      <c r="L2106" s="119">
        <v>329.4</v>
      </c>
    </row>
    <row r="2107" spans="1:12" s="101" customFormat="1" ht="408.95" customHeight="1">
      <c r="A2107" s="808"/>
      <c r="B2107" s="803"/>
      <c r="C2107" s="810"/>
      <c r="D2107" s="807"/>
      <c r="E2107" s="803"/>
      <c r="F2107" s="803"/>
      <c r="G2107" s="803"/>
      <c r="H2107" s="806" t="s">
        <v>154</v>
      </c>
      <c r="I2107" s="806"/>
      <c r="J2107" s="803" t="s">
        <v>153</v>
      </c>
      <c r="K2107" s="803" t="s">
        <v>153</v>
      </c>
      <c r="L2107" s="804">
        <v>0</v>
      </c>
    </row>
    <row r="2108" spans="1:12" s="101" customFormat="1" ht="166.35" customHeight="1">
      <c r="A2108" s="808"/>
      <c r="B2108" s="803"/>
      <c r="C2108" s="810"/>
      <c r="D2108" s="807"/>
      <c r="E2108" s="803"/>
      <c r="F2108" s="803"/>
      <c r="G2108" s="803"/>
      <c r="H2108" s="806"/>
      <c r="I2108" s="806"/>
      <c r="J2108" s="803"/>
      <c r="K2108" s="803"/>
      <c r="L2108" s="804"/>
    </row>
    <row r="2109" spans="1:12" s="101" customFormat="1" ht="24" customHeight="1">
      <c r="A2109" s="808"/>
      <c r="B2109" s="110" t="s">
        <v>77</v>
      </c>
      <c r="C2109" s="115" t="s">
        <v>79</v>
      </c>
      <c r="D2109" s="115" t="s">
        <v>155</v>
      </c>
      <c r="E2109" s="115" t="s">
        <v>156</v>
      </c>
      <c r="F2109" s="805"/>
      <c r="G2109" s="805"/>
      <c r="H2109" s="806" t="s">
        <v>157</v>
      </c>
      <c r="I2109" s="806"/>
      <c r="J2109" s="803" t="s">
        <v>153</v>
      </c>
      <c r="K2109" s="803" t="s">
        <v>3</v>
      </c>
      <c r="L2109" s="804">
        <v>250</v>
      </c>
    </row>
    <row r="2110" spans="1:12" s="101" customFormat="1" ht="24" customHeight="1">
      <c r="A2110" s="808"/>
      <c r="B2110" s="117" t="s">
        <v>254</v>
      </c>
      <c r="C2110" s="117" t="s">
        <v>1579</v>
      </c>
      <c r="D2110" s="118">
        <v>43755</v>
      </c>
      <c r="E2110" s="117" t="s">
        <v>1084</v>
      </c>
      <c r="F2110" s="805"/>
      <c r="G2110" s="805"/>
      <c r="H2110" s="806"/>
      <c r="I2110" s="806"/>
      <c r="J2110" s="803"/>
      <c r="K2110" s="803"/>
      <c r="L2110" s="804"/>
    </row>
    <row r="2111" spans="1:12" s="101" customFormat="1" ht="24" customHeight="1">
      <c r="A2111" s="808">
        <v>397</v>
      </c>
      <c r="B2111" s="110" t="s">
        <v>76</v>
      </c>
      <c r="C2111" s="115" t="s">
        <v>78</v>
      </c>
      <c r="D2111" s="115" t="s">
        <v>146</v>
      </c>
      <c r="E2111" s="115" t="s">
        <v>147</v>
      </c>
      <c r="F2111" s="809" t="s">
        <v>71</v>
      </c>
      <c r="G2111" s="809"/>
      <c r="H2111" s="805"/>
      <c r="I2111" s="805"/>
      <c r="J2111" s="805"/>
      <c r="K2111" s="805"/>
      <c r="L2111" s="805"/>
    </row>
    <row r="2112" spans="1:12" s="101" customFormat="1" ht="26.25" customHeight="1">
      <c r="A2112" s="808"/>
      <c r="B2112" s="803" t="s">
        <v>1576</v>
      </c>
      <c r="C2112" s="810" t="s">
        <v>1580</v>
      </c>
      <c r="D2112" s="807">
        <v>43764</v>
      </c>
      <c r="E2112" s="803" t="s">
        <v>1003</v>
      </c>
      <c r="F2112" s="803" t="s">
        <v>506</v>
      </c>
      <c r="G2112" s="803"/>
      <c r="H2112" s="806" t="s">
        <v>152</v>
      </c>
      <c r="I2112" s="806"/>
      <c r="J2112" s="117" t="s">
        <v>153</v>
      </c>
      <c r="K2112" s="117" t="s">
        <v>3</v>
      </c>
      <c r="L2112" s="119">
        <v>1511.28</v>
      </c>
    </row>
    <row r="2113" spans="1:12" s="101" customFormat="1" ht="408.95" customHeight="1">
      <c r="A2113" s="808"/>
      <c r="B2113" s="803"/>
      <c r="C2113" s="810"/>
      <c r="D2113" s="807"/>
      <c r="E2113" s="803"/>
      <c r="F2113" s="803"/>
      <c r="G2113" s="803"/>
      <c r="H2113" s="806" t="s">
        <v>154</v>
      </c>
      <c r="I2113" s="806"/>
      <c r="J2113" s="803" t="s">
        <v>153</v>
      </c>
      <c r="K2113" s="803" t="s">
        <v>3</v>
      </c>
      <c r="L2113" s="804">
        <v>11289</v>
      </c>
    </row>
    <row r="2114" spans="1:12" s="101" customFormat="1" ht="113.85" customHeight="1">
      <c r="A2114" s="808"/>
      <c r="B2114" s="803"/>
      <c r="C2114" s="810"/>
      <c r="D2114" s="807"/>
      <c r="E2114" s="803"/>
      <c r="F2114" s="803"/>
      <c r="G2114" s="803"/>
      <c r="H2114" s="806"/>
      <c r="I2114" s="806"/>
      <c r="J2114" s="803"/>
      <c r="K2114" s="803"/>
      <c r="L2114" s="804"/>
    </row>
    <row r="2115" spans="1:12" s="101" customFormat="1" ht="24" customHeight="1">
      <c r="A2115" s="808"/>
      <c r="B2115" s="110" t="s">
        <v>77</v>
      </c>
      <c r="C2115" s="115" t="s">
        <v>79</v>
      </c>
      <c r="D2115" s="115" t="s">
        <v>155</v>
      </c>
      <c r="E2115" s="115" t="s">
        <v>156</v>
      </c>
      <c r="F2115" s="805"/>
      <c r="G2115" s="805"/>
      <c r="H2115" s="806" t="s">
        <v>157</v>
      </c>
      <c r="I2115" s="806"/>
      <c r="J2115" s="803" t="s">
        <v>153</v>
      </c>
      <c r="K2115" s="803" t="s">
        <v>153</v>
      </c>
      <c r="L2115" s="804">
        <v>0</v>
      </c>
    </row>
    <row r="2116" spans="1:12" s="101" customFormat="1" ht="24" customHeight="1">
      <c r="A2116" s="808"/>
      <c r="B2116" s="117" t="s">
        <v>254</v>
      </c>
      <c r="C2116" s="117" t="s">
        <v>506</v>
      </c>
      <c r="D2116" s="118">
        <v>43773</v>
      </c>
      <c r="E2116" s="117" t="s">
        <v>1581</v>
      </c>
      <c r="F2116" s="805"/>
      <c r="G2116" s="805"/>
      <c r="H2116" s="806"/>
      <c r="I2116" s="806"/>
      <c r="J2116" s="803"/>
      <c r="K2116" s="803"/>
      <c r="L2116" s="804"/>
    </row>
    <row r="2117" spans="1:12" s="101" customFormat="1" ht="24" customHeight="1">
      <c r="A2117" s="808">
        <v>398</v>
      </c>
      <c r="B2117" s="110" t="s">
        <v>76</v>
      </c>
      <c r="C2117" s="115" t="s">
        <v>78</v>
      </c>
      <c r="D2117" s="115" t="s">
        <v>146</v>
      </c>
      <c r="E2117" s="115" t="s">
        <v>147</v>
      </c>
      <c r="F2117" s="809" t="s">
        <v>71</v>
      </c>
      <c r="G2117" s="809"/>
      <c r="H2117" s="805"/>
      <c r="I2117" s="805"/>
      <c r="J2117" s="805"/>
      <c r="K2117" s="805"/>
      <c r="L2117" s="805"/>
    </row>
    <row r="2118" spans="1:12" s="101" customFormat="1" ht="26.25" customHeight="1">
      <c r="A2118" s="808"/>
      <c r="B2118" s="803" t="s">
        <v>1576</v>
      </c>
      <c r="C2118" s="810" t="s">
        <v>1582</v>
      </c>
      <c r="D2118" s="807">
        <v>43813</v>
      </c>
      <c r="E2118" s="803" t="s">
        <v>1583</v>
      </c>
      <c r="F2118" s="803" t="s">
        <v>1584</v>
      </c>
      <c r="G2118" s="803"/>
      <c r="H2118" s="806" t="s">
        <v>152</v>
      </c>
      <c r="I2118" s="806"/>
      <c r="J2118" s="117" t="s">
        <v>153</v>
      </c>
      <c r="K2118" s="117" t="s">
        <v>3</v>
      </c>
      <c r="L2118" s="119">
        <v>387.45</v>
      </c>
    </row>
    <row r="2119" spans="1:12" s="101" customFormat="1" ht="302.25" customHeight="1">
      <c r="A2119" s="808"/>
      <c r="B2119" s="803"/>
      <c r="C2119" s="810"/>
      <c r="D2119" s="807"/>
      <c r="E2119" s="803"/>
      <c r="F2119" s="803"/>
      <c r="G2119" s="803"/>
      <c r="H2119" s="806" t="s">
        <v>154</v>
      </c>
      <c r="I2119" s="806"/>
      <c r="J2119" s="117" t="s">
        <v>153</v>
      </c>
      <c r="K2119" s="117" t="s">
        <v>3</v>
      </c>
      <c r="L2119" s="119">
        <v>1231.25</v>
      </c>
    </row>
    <row r="2120" spans="1:12" s="101" customFormat="1" ht="24" customHeight="1">
      <c r="A2120" s="808"/>
      <c r="B2120" s="110" t="s">
        <v>77</v>
      </c>
      <c r="C2120" s="115" t="s">
        <v>79</v>
      </c>
      <c r="D2120" s="115" t="s">
        <v>155</v>
      </c>
      <c r="E2120" s="115" t="s">
        <v>156</v>
      </c>
      <c r="F2120" s="805"/>
      <c r="G2120" s="805"/>
      <c r="H2120" s="806" t="s">
        <v>157</v>
      </c>
      <c r="I2120" s="806"/>
      <c r="J2120" s="803" t="s">
        <v>153</v>
      </c>
      <c r="K2120" s="803" t="s">
        <v>3</v>
      </c>
      <c r="L2120" s="804">
        <v>150</v>
      </c>
    </row>
    <row r="2121" spans="1:12" s="101" customFormat="1" ht="24" customHeight="1">
      <c r="A2121" s="808"/>
      <c r="B2121" s="117" t="s">
        <v>254</v>
      </c>
      <c r="C2121" s="117" t="s">
        <v>1584</v>
      </c>
      <c r="D2121" s="118">
        <v>43817</v>
      </c>
      <c r="E2121" s="117" t="s">
        <v>1585</v>
      </c>
      <c r="F2121" s="805"/>
      <c r="G2121" s="805"/>
      <c r="H2121" s="806"/>
      <c r="I2121" s="806"/>
      <c r="J2121" s="803"/>
      <c r="K2121" s="803"/>
      <c r="L2121" s="804"/>
    </row>
    <row r="2122" spans="1:12" s="101" customFormat="1" ht="24" customHeight="1">
      <c r="A2122" s="808">
        <v>399</v>
      </c>
      <c r="B2122" s="110" t="s">
        <v>76</v>
      </c>
      <c r="C2122" s="115" t="s">
        <v>78</v>
      </c>
      <c r="D2122" s="115" t="s">
        <v>146</v>
      </c>
      <c r="E2122" s="115" t="s">
        <v>147</v>
      </c>
      <c r="F2122" s="809" t="s">
        <v>71</v>
      </c>
      <c r="G2122" s="809"/>
      <c r="H2122" s="805"/>
      <c r="I2122" s="805"/>
      <c r="J2122" s="805"/>
      <c r="K2122" s="805"/>
      <c r="L2122" s="805"/>
    </row>
    <row r="2123" spans="1:12" s="101" customFormat="1" ht="26.25" customHeight="1">
      <c r="A2123" s="808"/>
      <c r="B2123" s="803" t="s">
        <v>1586</v>
      </c>
      <c r="C2123" s="810" t="s">
        <v>1587</v>
      </c>
      <c r="D2123" s="807">
        <v>43783</v>
      </c>
      <c r="E2123" s="803" t="s">
        <v>422</v>
      </c>
      <c r="F2123" s="803" t="s">
        <v>1588</v>
      </c>
      <c r="G2123" s="803"/>
      <c r="H2123" s="806" t="s">
        <v>152</v>
      </c>
      <c r="I2123" s="806"/>
      <c r="J2123" s="117" t="s">
        <v>153</v>
      </c>
      <c r="K2123" s="117" t="s">
        <v>3</v>
      </c>
      <c r="L2123" s="119">
        <v>867</v>
      </c>
    </row>
    <row r="2124" spans="1:12" s="101" customFormat="1" ht="249.75" customHeight="1">
      <c r="A2124" s="808"/>
      <c r="B2124" s="803"/>
      <c r="C2124" s="810"/>
      <c r="D2124" s="807"/>
      <c r="E2124" s="803"/>
      <c r="F2124" s="803"/>
      <c r="G2124" s="803"/>
      <c r="H2124" s="806" t="s">
        <v>154</v>
      </c>
      <c r="I2124" s="806"/>
      <c r="J2124" s="117" t="s">
        <v>153</v>
      </c>
      <c r="K2124" s="117" t="s">
        <v>3</v>
      </c>
      <c r="L2124" s="119">
        <v>404.27</v>
      </c>
    </row>
    <row r="2125" spans="1:12" s="101" customFormat="1" ht="24" customHeight="1">
      <c r="A2125" s="808"/>
      <c r="B2125" s="110" t="s">
        <v>77</v>
      </c>
      <c r="C2125" s="115" t="s">
        <v>79</v>
      </c>
      <c r="D2125" s="115" t="s">
        <v>155</v>
      </c>
      <c r="E2125" s="115" t="s">
        <v>156</v>
      </c>
      <c r="F2125" s="805"/>
      <c r="G2125" s="805"/>
      <c r="H2125" s="806" t="s">
        <v>157</v>
      </c>
      <c r="I2125" s="806"/>
      <c r="J2125" s="803" t="s">
        <v>153</v>
      </c>
      <c r="K2125" s="803" t="s">
        <v>3</v>
      </c>
      <c r="L2125" s="804">
        <v>150</v>
      </c>
    </row>
    <row r="2126" spans="1:12" s="101" customFormat="1" ht="24" customHeight="1">
      <c r="A2126" s="808"/>
      <c r="B2126" s="117" t="s">
        <v>240</v>
      </c>
      <c r="C2126" s="117" t="s">
        <v>1588</v>
      </c>
      <c r="D2126" s="118">
        <v>43785</v>
      </c>
      <c r="E2126" s="117" t="s">
        <v>1418</v>
      </c>
      <c r="F2126" s="805"/>
      <c r="G2126" s="805"/>
      <c r="H2126" s="806"/>
      <c r="I2126" s="806"/>
      <c r="J2126" s="803"/>
      <c r="K2126" s="803"/>
      <c r="L2126" s="804"/>
    </row>
    <row r="2127" spans="1:12" s="101" customFormat="1" ht="24" customHeight="1">
      <c r="A2127" s="808">
        <v>400</v>
      </c>
      <c r="B2127" s="110" t="s">
        <v>76</v>
      </c>
      <c r="C2127" s="115" t="s">
        <v>78</v>
      </c>
      <c r="D2127" s="115" t="s">
        <v>146</v>
      </c>
      <c r="E2127" s="115" t="s">
        <v>147</v>
      </c>
      <c r="F2127" s="809" t="s">
        <v>71</v>
      </c>
      <c r="G2127" s="809"/>
      <c r="H2127" s="805"/>
      <c r="I2127" s="805"/>
      <c r="J2127" s="805"/>
      <c r="K2127" s="805"/>
      <c r="L2127" s="805"/>
    </row>
    <row r="2128" spans="1:12" s="101" customFormat="1" ht="26.25" customHeight="1">
      <c r="A2128" s="808"/>
      <c r="B2128" s="803" t="s">
        <v>1586</v>
      </c>
      <c r="C2128" s="810" t="s">
        <v>1589</v>
      </c>
      <c r="D2128" s="807">
        <v>43864</v>
      </c>
      <c r="E2128" s="803" t="s">
        <v>162</v>
      </c>
      <c r="F2128" s="803" t="s">
        <v>1590</v>
      </c>
      <c r="G2128" s="803"/>
      <c r="H2128" s="806" t="s">
        <v>152</v>
      </c>
      <c r="I2128" s="806"/>
      <c r="J2128" s="117" t="s">
        <v>153</v>
      </c>
      <c r="K2128" s="117" t="s">
        <v>3</v>
      </c>
      <c r="L2128" s="119">
        <v>387</v>
      </c>
    </row>
    <row r="2129" spans="1:12" s="101" customFormat="1" ht="249.75" customHeight="1">
      <c r="A2129" s="808"/>
      <c r="B2129" s="803"/>
      <c r="C2129" s="810"/>
      <c r="D2129" s="807"/>
      <c r="E2129" s="803"/>
      <c r="F2129" s="803"/>
      <c r="G2129" s="803"/>
      <c r="H2129" s="806" t="s">
        <v>154</v>
      </c>
      <c r="I2129" s="806"/>
      <c r="J2129" s="117" t="s">
        <v>153</v>
      </c>
      <c r="K2129" s="117" t="s">
        <v>3</v>
      </c>
      <c r="L2129" s="119">
        <v>1650</v>
      </c>
    </row>
    <row r="2130" spans="1:12" s="101" customFormat="1" ht="24" customHeight="1">
      <c r="A2130" s="808"/>
      <c r="B2130" s="110" t="s">
        <v>77</v>
      </c>
      <c r="C2130" s="115" t="s">
        <v>79</v>
      </c>
      <c r="D2130" s="115" t="s">
        <v>155</v>
      </c>
      <c r="E2130" s="115" t="s">
        <v>156</v>
      </c>
      <c r="F2130" s="805"/>
      <c r="G2130" s="805"/>
      <c r="H2130" s="806" t="s">
        <v>157</v>
      </c>
      <c r="I2130" s="806"/>
      <c r="J2130" s="803" t="s">
        <v>153</v>
      </c>
      <c r="K2130" s="803" t="s">
        <v>3</v>
      </c>
      <c r="L2130" s="804">
        <v>665</v>
      </c>
    </row>
    <row r="2131" spans="1:12" s="101" customFormat="1" ht="24" customHeight="1">
      <c r="A2131" s="808"/>
      <c r="B2131" s="117" t="s">
        <v>240</v>
      </c>
      <c r="C2131" s="117" t="s">
        <v>1590</v>
      </c>
      <c r="D2131" s="118">
        <v>43870</v>
      </c>
      <c r="E2131" s="117" t="s">
        <v>1591</v>
      </c>
      <c r="F2131" s="805"/>
      <c r="G2131" s="805"/>
      <c r="H2131" s="806"/>
      <c r="I2131" s="806"/>
      <c r="J2131" s="803"/>
      <c r="K2131" s="803"/>
      <c r="L2131" s="804"/>
    </row>
    <row r="2132" spans="1:12" s="101" customFormat="1" ht="24" customHeight="1">
      <c r="A2132" s="808">
        <v>401</v>
      </c>
      <c r="B2132" s="110" t="s">
        <v>76</v>
      </c>
      <c r="C2132" s="115" t="s">
        <v>78</v>
      </c>
      <c r="D2132" s="115" t="s">
        <v>146</v>
      </c>
      <c r="E2132" s="115" t="s">
        <v>147</v>
      </c>
      <c r="F2132" s="809" t="s">
        <v>71</v>
      </c>
      <c r="G2132" s="809"/>
      <c r="H2132" s="805"/>
      <c r="I2132" s="805"/>
      <c r="J2132" s="805"/>
      <c r="K2132" s="805"/>
      <c r="L2132" s="805"/>
    </row>
    <row r="2133" spans="1:12" s="101" customFormat="1" ht="26.25" customHeight="1">
      <c r="A2133" s="808"/>
      <c r="B2133" s="803" t="s">
        <v>1592</v>
      </c>
      <c r="C2133" s="810" t="s">
        <v>1593</v>
      </c>
      <c r="D2133" s="807">
        <v>43811</v>
      </c>
      <c r="E2133" s="803" t="s">
        <v>280</v>
      </c>
      <c r="F2133" s="803" t="s">
        <v>281</v>
      </c>
      <c r="G2133" s="803"/>
      <c r="H2133" s="806" t="s">
        <v>152</v>
      </c>
      <c r="I2133" s="806"/>
      <c r="J2133" s="117" t="s">
        <v>153</v>
      </c>
      <c r="K2133" s="117" t="s">
        <v>3</v>
      </c>
      <c r="L2133" s="119">
        <v>21</v>
      </c>
    </row>
    <row r="2134" spans="1:12" s="101" customFormat="1" ht="408.95" customHeight="1">
      <c r="A2134" s="808"/>
      <c r="B2134" s="803"/>
      <c r="C2134" s="810"/>
      <c r="D2134" s="807"/>
      <c r="E2134" s="803"/>
      <c r="F2134" s="803"/>
      <c r="G2134" s="803"/>
      <c r="H2134" s="806" t="s">
        <v>154</v>
      </c>
      <c r="I2134" s="806"/>
      <c r="J2134" s="803" t="s">
        <v>153</v>
      </c>
      <c r="K2134" s="803" t="s">
        <v>3</v>
      </c>
      <c r="L2134" s="804">
        <v>429.4</v>
      </c>
    </row>
    <row r="2135" spans="1:12" s="101" customFormat="1" ht="292.35000000000002" customHeight="1">
      <c r="A2135" s="808"/>
      <c r="B2135" s="803"/>
      <c r="C2135" s="810"/>
      <c r="D2135" s="807"/>
      <c r="E2135" s="803"/>
      <c r="F2135" s="803"/>
      <c r="G2135" s="803"/>
      <c r="H2135" s="806"/>
      <c r="I2135" s="806"/>
      <c r="J2135" s="803"/>
      <c r="K2135" s="803"/>
      <c r="L2135" s="804"/>
    </row>
    <row r="2136" spans="1:12" s="101" customFormat="1" ht="24" customHeight="1">
      <c r="A2136" s="808"/>
      <c r="B2136" s="110" t="s">
        <v>77</v>
      </c>
      <c r="C2136" s="115" t="s">
        <v>79</v>
      </c>
      <c r="D2136" s="115" t="s">
        <v>155</v>
      </c>
      <c r="E2136" s="115" t="s">
        <v>156</v>
      </c>
      <c r="F2136" s="805"/>
      <c r="G2136" s="805"/>
      <c r="H2136" s="806" t="s">
        <v>157</v>
      </c>
      <c r="I2136" s="806"/>
      <c r="J2136" s="803" t="s">
        <v>153</v>
      </c>
      <c r="K2136" s="803" t="s">
        <v>3</v>
      </c>
      <c r="L2136" s="804">
        <v>75</v>
      </c>
    </row>
    <row r="2137" spans="1:12" s="101" customFormat="1" ht="24" customHeight="1">
      <c r="A2137" s="808"/>
      <c r="B2137" s="117" t="s">
        <v>572</v>
      </c>
      <c r="C2137" s="117" t="s">
        <v>281</v>
      </c>
      <c r="D2137" s="118">
        <v>43814</v>
      </c>
      <c r="E2137" s="117" t="s">
        <v>1594</v>
      </c>
      <c r="F2137" s="805"/>
      <c r="G2137" s="805"/>
      <c r="H2137" s="806"/>
      <c r="I2137" s="806"/>
      <c r="J2137" s="803"/>
      <c r="K2137" s="803"/>
      <c r="L2137" s="804"/>
    </row>
    <row r="2138" spans="1:12" s="101" customFormat="1" ht="24" customHeight="1">
      <c r="A2138" s="808">
        <v>402</v>
      </c>
      <c r="B2138" s="110" t="s">
        <v>76</v>
      </c>
      <c r="C2138" s="115" t="s">
        <v>78</v>
      </c>
      <c r="D2138" s="115" t="s">
        <v>146</v>
      </c>
      <c r="E2138" s="115" t="s">
        <v>147</v>
      </c>
      <c r="F2138" s="809" t="s">
        <v>71</v>
      </c>
      <c r="G2138" s="809"/>
      <c r="H2138" s="805"/>
      <c r="I2138" s="805"/>
      <c r="J2138" s="805"/>
      <c r="K2138" s="805"/>
      <c r="L2138" s="805"/>
    </row>
    <row r="2139" spans="1:12" s="101" customFormat="1" ht="26.25" customHeight="1">
      <c r="A2139" s="808"/>
      <c r="B2139" s="803" t="s">
        <v>1595</v>
      </c>
      <c r="C2139" s="810" t="s">
        <v>1596</v>
      </c>
      <c r="D2139" s="807">
        <v>43888</v>
      </c>
      <c r="E2139" s="803" t="s">
        <v>234</v>
      </c>
      <c r="F2139" s="803" t="s">
        <v>1597</v>
      </c>
      <c r="G2139" s="803"/>
      <c r="H2139" s="806" t="s">
        <v>152</v>
      </c>
      <c r="I2139" s="806"/>
      <c r="J2139" s="117" t="s">
        <v>153</v>
      </c>
      <c r="K2139" s="117" t="s">
        <v>153</v>
      </c>
      <c r="L2139" s="119">
        <v>0</v>
      </c>
    </row>
    <row r="2140" spans="1:12" s="101" customFormat="1" ht="354.75" customHeight="1">
      <c r="A2140" s="808"/>
      <c r="B2140" s="803"/>
      <c r="C2140" s="810"/>
      <c r="D2140" s="807"/>
      <c r="E2140" s="803"/>
      <c r="F2140" s="803"/>
      <c r="G2140" s="803"/>
      <c r="H2140" s="806" t="s">
        <v>154</v>
      </c>
      <c r="I2140" s="806"/>
      <c r="J2140" s="117" t="s">
        <v>153</v>
      </c>
      <c r="K2140" s="117" t="s">
        <v>3</v>
      </c>
      <c r="L2140" s="119">
        <v>275</v>
      </c>
    </row>
    <row r="2141" spans="1:12" s="101" customFormat="1" ht="24" customHeight="1">
      <c r="A2141" s="808"/>
      <c r="B2141" s="110" t="s">
        <v>77</v>
      </c>
      <c r="C2141" s="115" t="s">
        <v>79</v>
      </c>
      <c r="D2141" s="115" t="s">
        <v>155</v>
      </c>
      <c r="E2141" s="115" t="s">
        <v>156</v>
      </c>
      <c r="F2141" s="805"/>
      <c r="G2141" s="805"/>
      <c r="H2141" s="806" t="s">
        <v>157</v>
      </c>
      <c r="I2141" s="806"/>
      <c r="J2141" s="803" t="s">
        <v>153</v>
      </c>
      <c r="K2141" s="803" t="s">
        <v>3</v>
      </c>
      <c r="L2141" s="804">
        <v>23</v>
      </c>
    </row>
    <row r="2142" spans="1:12" s="101" customFormat="1" ht="24" customHeight="1">
      <c r="A2142" s="808"/>
      <c r="B2142" s="117" t="s">
        <v>193</v>
      </c>
      <c r="C2142" s="117" t="s">
        <v>1597</v>
      </c>
      <c r="D2142" s="118">
        <v>43888</v>
      </c>
      <c r="E2142" s="117" t="s">
        <v>1598</v>
      </c>
      <c r="F2142" s="805"/>
      <c r="G2142" s="805"/>
      <c r="H2142" s="806"/>
      <c r="I2142" s="806"/>
      <c r="J2142" s="803"/>
      <c r="K2142" s="803"/>
      <c r="L2142" s="804"/>
    </row>
    <row r="2143" spans="1:12" s="101" customFormat="1" ht="24" customHeight="1">
      <c r="A2143" s="808">
        <v>403</v>
      </c>
      <c r="B2143" s="110" t="s">
        <v>76</v>
      </c>
      <c r="C2143" s="115" t="s">
        <v>78</v>
      </c>
      <c r="D2143" s="115" t="s">
        <v>146</v>
      </c>
      <c r="E2143" s="115" t="s">
        <v>147</v>
      </c>
      <c r="F2143" s="809" t="s">
        <v>71</v>
      </c>
      <c r="G2143" s="809"/>
      <c r="H2143" s="805"/>
      <c r="I2143" s="805"/>
      <c r="J2143" s="805"/>
      <c r="K2143" s="805"/>
      <c r="L2143" s="805"/>
    </row>
    <row r="2144" spans="1:12" s="101" customFormat="1" ht="26.25" customHeight="1">
      <c r="A2144" s="808"/>
      <c r="B2144" s="803" t="s">
        <v>1599</v>
      </c>
      <c r="C2144" s="803" t="s">
        <v>1600</v>
      </c>
      <c r="D2144" s="807">
        <v>43761</v>
      </c>
      <c r="E2144" s="803" t="s">
        <v>1601</v>
      </c>
      <c r="F2144" s="803" t="s">
        <v>1602</v>
      </c>
      <c r="G2144" s="803"/>
      <c r="H2144" s="806" t="s">
        <v>152</v>
      </c>
      <c r="I2144" s="806"/>
      <c r="J2144" s="117" t="s">
        <v>153</v>
      </c>
      <c r="K2144" s="117" t="s">
        <v>153</v>
      </c>
      <c r="L2144" s="119">
        <v>0</v>
      </c>
    </row>
    <row r="2145" spans="1:12" s="101" customFormat="1" ht="92.25" customHeight="1">
      <c r="A2145" s="808"/>
      <c r="B2145" s="803"/>
      <c r="C2145" s="803"/>
      <c r="D2145" s="807"/>
      <c r="E2145" s="803"/>
      <c r="F2145" s="803"/>
      <c r="G2145" s="803"/>
      <c r="H2145" s="806" t="s">
        <v>154</v>
      </c>
      <c r="I2145" s="806"/>
      <c r="J2145" s="117" t="s">
        <v>153</v>
      </c>
      <c r="K2145" s="117" t="s">
        <v>3</v>
      </c>
      <c r="L2145" s="119">
        <v>278.60000000000002</v>
      </c>
    </row>
    <row r="2146" spans="1:12" s="101" customFormat="1" ht="24" customHeight="1">
      <c r="A2146" s="808"/>
      <c r="B2146" s="110" t="s">
        <v>77</v>
      </c>
      <c r="C2146" s="115" t="s">
        <v>79</v>
      </c>
      <c r="D2146" s="115" t="s">
        <v>155</v>
      </c>
      <c r="E2146" s="115" t="s">
        <v>156</v>
      </c>
      <c r="F2146" s="805"/>
      <c r="G2146" s="805"/>
      <c r="H2146" s="806" t="s">
        <v>157</v>
      </c>
      <c r="I2146" s="806"/>
      <c r="J2146" s="803" t="s">
        <v>153</v>
      </c>
      <c r="K2146" s="803" t="s">
        <v>153</v>
      </c>
      <c r="L2146" s="804">
        <v>0</v>
      </c>
    </row>
    <row r="2147" spans="1:12" s="101" customFormat="1" ht="24" customHeight="1">
      <c r="A2147" s="808"/>
      <c r="B2147" s="117" t="s">
        <v>193</v>
      </c>
      <c r="C2147" s="117" t="s">
        <v>1602</v>
      </c>
      <c r="D2147" s="118">
        <v>43763</v>
      </c>
      <c r="E2147" s="117" t="s">
        <v>736</v>
      </c>
      <c r="F2147" s="805"/>
      <c r="G2147" s="805"/>
      <c r="H2147" s="806"/>
      <c r="I2147" s="806"/>
      <c r="J2147" s="803"/>
      <c r="K2147" s="803"/>
      <c r="L2147" s="804"/>
    </row>
    <row r="2148" spans="1:12" s="101" customFormat="1" ht="24" customHeight="1">
      <c r="A2148" s="808">
        <v>404</v>
      </c>
      <c r="B2148" s="110" t="s">
        <v>76</v>
      </c>
      <c r="C2148" s="115" t="s">
        <v>78</v>
      </c>
      <c r="D2148" s="115" t="s">
        <v>146</v>
      </c>
      <c r="E2148" s="115" t="s">
        <v>147</v>
      </c>
      <c r="F2148" s="809" t="s">
        <v>71</v>
      </c>
      <c r="G2148" s="809"/>
      <c r="H2148" s="805"/>
      <c r="I2148" s="805"/>
      <c r="J2148" s="805"/>
      <c r="K2148" s="805"/>
      <c r="L2148" s="805"/>
    </row>
    <row r="2149" spans="1:12" s="101" customFormat="1" ht="26.25" customHeight="1">
      <c r="A2149" s="808"/>
      <c r="B2149" s="803" t="s">
        <v>1599</v>
      </c>
      <c r="C2149" s="803" t="s">
        <v>1603</v>
      </c>
      <c r="D2149" s="807">
        <v>43848</v>
      </c>
      <c r="E2149" s="803" t="s">
        <v>486</v>
      </c>
      <c r="F2149" s="803" t="s">
        <v>487</v>
      </c>
      <c r="G2149" s="803"/>
      <c r="H2149" s="806" t="s">
        <v>152</v>
      </c>
      <c r="I2149" s="806"/>
      <c r="J2149" s="117" t="s">
        <v>153</v>
      </c>
      <c r="K2149" s="117" t="s">
        <v>3</v>
      </c>
      <c r="L2149" s="119">
        <v>765</v>
      </c>
    </row>
    <row r="2150" spans="1:12" s="101" customFormat="1" ht="71.25" customHeight="1">
      <c r="A2150" s="808"/>
      <c r="B2150" s="803"/>
      <c r="C2150" s="803"/>
      <c r="D2150" s="807"/>
      <c r="E2150" s="803"/>
      <c r="F2150" s="803"/>
      <c r="G2150" s="803"/>
      <c r="H2150" s="806" t="s">
        <v>154</v>
      </c>
      <c r="I2150" s="806"/>
      <c r="J2150" s="117" t="s">
        <v>153</v>
      </c>
      <c r="K2150" s="117" t="s">
        <v>153</v>
      </c>
      <c r="L2150" s="119">
        <v>0</v>
      </c>
    </row>
    <row r="2151" spans="1:12" s="101" customFormat="1" ht="24" customHeight="1">
      <c r="A2151" s="808"/>
      <c r="B2151" s="110" t="s">
        <v>77</v>
      </c>
      <c r="C2151" s="115" t="s">
        <v>79</v>
      </c>
      <c r="D2151" s="115" t="s">
        <v>155</v>
      </c>
      <c r="E2151" s="115" t="s">
        <v>156</v>
      </c>
      <c r="F2151" s="805"/>
      <c r="G2151" s="805"/>
      <c r="H2151" s="806" t="s">
        <v>157</v>
      </c>
      <c r="I2151" s="806"/>
      <c r="J2151" s="803" t="s">
        <v>153</v>
      </c>
      <c r="K2151" s="803" t="s">
        <v>153</v>
      </c>
      <c r="L2151" s="804">
        <v>0</v>
      </c>
    </row>
    <row r="2152" spans="1:12" s="101" customFormat="1" ht="24" customHeight="1">
      <c r="A2152" s="808"/>
      <c r="B2152" s="117" t="s">
        <v>193</v>
      </c>
      <c r="C2152" s="117" t="s">
        <v>487</v>
      </c>
      <c r="D2152" s="118">
        <v>43853</v>
      </c>
      <c r="E2152" s="117" t="s">
        <v>488</v>
      </c>
      <c r="F2152" s="805"/>
      <c r="G2152" s="805"/>
      <c r="H2152" s="806"/>
      <c r="I2152" s="806"/>
      <c r="J2152" s="803"/>
      <c r="K2152" s="803"/>
      <c r="L2152" s="804"/>
    </row>
    <row r="2153" spans="1:12" s="101" customFormat="1" ht="24" customHeight="1">
      <c r="A2153" s="808">
        <v>405</v>
      </c>
      <c r="B2153" s="110" t="s">
        <v>76</v>
      </c>
      <c r="C2153" s="115" t="s">
        <v>78</v>
      </c>
      <c r="D2153" s="115" t="s">
        <v>146</v>
      </c>
      <c r="E2153" s="115" t="s">
        <v>147</v>
      </c>
      <c r="F2153" s="809" t="s">
        <v>71</v>
      </c>
      <c r="G2153" s="809"/>
      <c r="H2153" s="805"/>
      <c r="I2153" s="805"/>
      <c r="J2153" s="805"/>
      <c r="K2153" s="805"/>
      <c r="L2153" s="805"/>
    </row>
    <row r="2154" spans="1:12" s="101" customFormat="1" ht="26.25" customHeight="1">
      <c r="A2154" s="808"/>
      <c r="B2154" s="803" t="s">
        <v>1604</v>
      </c>
      <c r="C2154" s="810" t="s">
        <v>1605</v>
      </c>
      <c r="D2154" s="807">
        <v>43755</v>
      </c>
      <c r="E2154" s="803" t="s">
        <v>1606</v>
      </c>
      <c r="F2154" s="803" t="s">
        <v>1607</v>
      </c>
      <c r="G2154" s="803"/>
      <c r="H2154" s="806" t="s">
        <v>152</v>
      </c>
      <c r="I2154" s="806"/>
      <c r="J2154" s="117" t="s">
        <v>153</v>
      </c>
      <c r="K2154" s="117" t="s">
        <v>3</v>
      </c>
      <c r="L2154" s="119">
        <v>169</v>
      </c>
    </row>
    <row r="2155" spans="1:12" s="101" customFormat="1" ht="396.75" customHeight="1">
      <c r="A2155" s="808"/>
      <c r="B2155" s="803"/>
      <c r="C2155" s="810"/>
      <c r="D2155" s="807"/>
      <c r="E2155" s="803"/>
      <c r="F2155" s="803"/>
      <c r="G2155" s="803"/>
      <c r="H2155" s="806" t="s">
        <v>154</v>
      </c>
      <c r="I2155" s="806"/>
      <c r="J2155" s="117" t="s">
        <v>153</v>
      </c>
      <c r="K2155" s="117" t="s">
        <v>3</v>
      </c>
      <c r="L2155" s="119">
        <v>444.6</v>
      </c>
    </row>
    <row r="2156" spans="1:12" s="101" customFormat="1" ht="24" customHeight="1">
      <c r="A2156" s="808"/>
      <c r="B2156" s="110" t="s">
        <v>77</v>
      </c>
      <c r="C2156" s="115" t="s">
        <v>79</v>
      </c>
      <c r="D2156" s="115" t="s">
        <v>155</v>
      </c>
      <c r="E2156" s="115" t="s">
        <v>156</v>
      </c>
      <c r="F2156" s="805"/>
      <c r="G2156" s="805"/>
      <c r="H2156" s="806" t="s">
        <v>157</v>
      </c>
      <c r="I2156" s="806"/>
      <c r="J2156" s="803" t="s">
        <v>153</v>
      </c>
      <c r="K2156" s="803" t="s">
        <v>153</v>
      </c>
      <c r="L2156" s="804">
        <v>0</v>
      </c>
    </row>
    <row r="2157" spans="1:12" s="101" customFormat="1" ht="24" customHeight="1">
      <c r="A2157" s="808"/>
      <c r="B2157" s="117" t="s">
        <v>1608</v>
      </c>
      <c r="C2157" s="117" t="s">
        <v>1607</v>
      </c>
      <c r="D2157" s="118">
        <v>43756</v>
      </c>
      <c r="E2157" s="117" t="s">
        <v>990</v>
      </c>
      <c r="F2157" s="805"/>
      <c r="G2157" s="805"/>
      <c r="H2157" s="806"/>
      <c r="I2157" s="806"/>
      <c r="J2157" s="803"/>
      <c r="K2157" s="803"/>
      <c r="L2157" s="804"/>
    </row>
    <row r="2158" spans="1:12" s="101" customFormat="1" ht="24" customHeight="1">
      <c r="A2158" s="808">
        <v>406</v>
      </c>
      <c r="B2158" s="110" t="s">
        <v>76</v>
      </c>
      <c r="C2158" s="115" t="s">
        <v>78</v>
      </c>
      <c r="D2158" s="115" t="s">
        <v>146</v>
      </c>
      <c r="E2158" s="115" t="s">
        <v>147</v>
      </c>
      <c r="F2158" s="809" t="s">
        <v>71</v>
      </c>
      <c r="G2158" s="809"/>
      <c r="H2158" s="805"/>
      <c r="I2158" s="805"/>
      <c r="J2158" s="805"/>
      <c r="K2158" s="805"/>
      <c r="L2158" s="805"/>
    </row>
    <row r="2159" spans="1:12" s="101" customFormat="1" ht="26.25" customHeight="1">
      <c r="A2159" s="808"/>
      <c r="B2159" s="803" t="s">
        <v>1609</v>
      </c>
      <c r="C2159" s="803" t="s">
        <v>1610</v>
      </c>
      <c r="D2159" s="807">
        <v>43779</v>
      </c>
      <c r="E2159" s="803" t="s">
        <v>476</v>
      </c>
      <c r="F2159" s="803" t="s">
        <v>941</v>
      </c>
      <c r="G2159" s="803"/>
      <c r="H2159" s="806" t="s">
        <v>152</v>
      </c>
      <c r="I2159" s="806"/>
      <c r="J2159" s="117" t="s">
        <v>153</v>
      </c>
      <c r="K2159" s="117" t="s">
        <v>3</v>
      </c>
      <c r="L2159" s="119">
        <v>235</v>
      </c>
    </row>
    <row r="2160" spans="1:12" s="101" customFormat="1" ht="39.75" customHeight="1">
      <c r="A2160" s="808"/>
      <c r="B2160" s="803"/>
      <c r="C2160" s="803"/>
      <c r="D2160" s="807"/>
      <c r="E2160" s="803"/>
      <c r="F2160" s="803"/>
      <c r="G2160" s="803"/>
      <c r="H2160" s="806" t="s">
        <v>154</v>
      </c>
      <c r="I2160" s="806"/>
      <c r="J2160" s="117" t="s">
        <v>153</v>
      </c>
      <c r="K2160" s="117" t="s">
        <v>3</v>
      </c>
      <c r="L2160" s="119">
        <v>353.6</v>
      </c>
    </row>
    <row r="2161" spans="1:12" s="101" customFormat="1" ht="24" customHeight="1">
      <c r="A2161" s="808"/>
      <c r="B2161" s="110" t="s">
        <v>77</v>
      </c>
      <c r="C2161" s="115" t="s">
        <v>79</v>
      </c>
      <c r="D2161" s="115" t="s">
        <v>155</v>
      </c>
      <c r="E2161" s="115" t="s">
        <v>156</v>
      </c>
      <c r="F2161" s="805"/>
      <c r="G2161" s="805"/>
      <c r="H2161" s="806" t="s">
        <v>157</v>
      </c>
      <c r="I2161" s="806"/>
      <c r="J2161" s="803" t="s">
        <v>153</v>
      </c>
      <c r="K2161" s="803" t="s">
        <v>3</v>
      </c>
      <c r="L2161" s="804">
        <v>810</v>
      </c>
    </row>
    <row r="2162" spans="1:12" s="101" customFormat="1" ht="24" customHeight="1">
      <c r="A2162" s="808"/>
      <c r="B2162" s="117" t="s">
        <v>1611</v>
      </c>
      <c r="C2162" s="117" t="s">
        <v>941</v>
      </c>
      <c r="D2162" s="118">
        <v>43781</v>
      </c>
      <c r="E2162" s="117" t="s">
        <v>1612</v>
      </c>
      <c r="F2162" s="805"/>
      <c r="G2162" s="805"/>
      <c r="H2162" s="806"/>
      <c r="I2162" s="806"/>
      <c r="J2162" s="803"/>
      <c r="K2162" s="803"/>
      <c r="L2162" s="804"/>
    </row>
    <row r="2163" spans="1:12" s="101" customFormat="1" ht="24" customHeight="1">
      <c r="A2163" s="808">
        <v>407</v>
      </c>
      <c r="B2163" s="110" t="s">
        <v>76</v>
      </c>
      <c r="C2163" s="115" t="s">
        <v>78</v>
      </c>
      <c r="D2163" s="115" t="s">
        <v>146</v>
      </c>
      <c r="E2163" s="115" t="s">
        <v>147</v>
      </c>
      <c r="F2163" s="809" t="s">
        <v>71</v>
      </c>
      <c r="G2163" s="809"/>
      <c r="H2163" s="805"/>
      <c r="I2163" s="805"/>
      <c r="J2163" s="805"/>
      <c r="K2163" s="805"/>
      <c r="L2163" s="805"/>
    </row>
    <row r="2164" spans="1:12" s="101" customFormat="1" ht="26.25" customHeight="1">
      <c r="A2164" s="808"/>
      <c r="B2164" s="803" t="s">
        <v>1609</v>
      </c>
      <c r="C2164" s="810" t="s">
        <v>1613</v>
      </c>
      <c r="D2164" s="807">
        <v>43881</v>
      </c>
      <c r="E2164" s="803" t="s">
        <v>301</v>
      </c>
      <c r="F2164" s="803" t="s">
        <v>1614</v>
      </c>
      <c r="G2164" s="803"/>
      <c r="H2164" s="806" t="s">
        <v>152</v>
      </c>
      <c r="I2164" s="806"/>
      <c r="J2164" s="117" t="s">
        <v>153</v>
      </c>
      <c r="K2164" s="117" t="s">
        <v>3</v>
      </c>
      <c r="L2164" s="119">
        <v>212</v>
      </c>
    </row>
    <row r="2165" spans="1:12" s="101" customFormat="1" ht="186.75" customHeight="1">
      <c r="A2165" s="808"/>
      <c r="B2165" s="803"/>
      <c r="C2165" s="810"/>
      <c r="D2165" s="807"/>
      <c r="E2165" s="803"/>
      <c r="F2165" s="803"/>
      <c r="G2165" s="803"/>
      <c r="H2165" s="806" t="s">
        <v>154</v>
      </c>
      <c r="I2165" s="806"/>
      <c r="J2165" s="117" t="s">
        <v>153</v>
      </c>
      <c r="K2165" s="117" t="s">
        <v>153</v>
      </c>
      <c r="L2165" s="119">
        <v>0</v>
      </c>
    </row>
    <row r="2166" spans="1:12" s="101" customFormat="1" ht="24" customHeight="1">
      <c r="A2166" s="808"/>
      <c r="B2166" s="110" t="s">
        <v>77</v>
      </c>
      <c r="C2166" s="115" t="s">
        <v>79</v>
      </c>
      <c r="D2166" s="115" t="s">
        <v>155</v>
      </c>
      <c r="E2166" s="115" t="s">
        <v>156</v>
      </c>
      <c r="F2166" s="805"/>
      <c r="G2166" s="805"/>
      <c r="H2166" s="806" t="s">
        <v>157</v>
      </c>
      <c r="I2166" s="806"/>
      <c r="J2166" s="803" t="s">
        <v>153</v>
      </c>
      <c r="K2166" s="803" t="s">
        <v>3</v>
      </c>
      <c r="L2166" s="804">
        <v>90.84</v>
      </c>
    </row>
    <row r="2167" spans="1:12" s="101" customFormat="1" ht="24" customHeight="1">
      <c r="A2167" s="808"/>
      <c r="B2167" s="117" t="s">
        <v>1611</v>
      </c>
      <c r="C2167" s="117" t="s">
        <v>1614</v>
      </c>
      <c r="D2167" s="118">
        <v>43882</v>
      </c>
      <c r="E2167" s="117" t="s">
        <v>1615</v>
      </c>
      <c r="F2167" s="805"/>
      <c r="G2167" s="805"/>
      <c r="H2167" s="806"/>
      <c r="I2167" s="806"/>
      <c r="J2167" s="803"/>
      <c r="K2167" s="803"/>
      <c r="L2167" s="804"/>
    </row>
    <row r="2168" spans="1:12" s="101" customFormat="1" ht="24" customHeight="1">
      <c r="A2168" s="808">
        <v>408</v>
      </c>
      <c r="B2168" s="110" t="s">
        <v>76</v>
      </c>
      <c r="C2168" s="115" t="s">
        <v>78</v>
      </c>
      <c r="D2168" s="115" t="s">
        <v>146</v>
      </c>
      <c r="E2168" s="115" t="s">
        <v>147</v>
      </c>
      <c r="F2168" s="809" t="s">
        <v>71</v>
      </c>
      <c r="G2168" s="809"/>
      <c r="H2168" s="805"/>
      <c r="I2168" s="805"/>
      <c r="J2168" s="805"/>
      <c r="K2168" s="805"/>
      <c r="L2168" s="805"/>
    </row>
    <row r="2169" spans="1:12" s="101" customFormat="1" ht="26.25" customHeight="1">
      <c r="A2169" s="808"/>
      <c r="B2169" s="803" t="s">
        <v>1616</v>
      </c>
      <c r="C2169" s="810" t="s">
        <v>1617</v>
      </c>
      <c r="D2169" s="807">
        <v>43786</v>
      </c>
      <c r="E2169" s="803" t="s">
        <v>1618</v>
      </c>
      <c r="F2169" s="803" t="s">
        <v>1619</v>
      </c>
      <c r="G2169" s="803"/>
      <c r="H2169" s="806" t="s">
        <v>152</v>
      </c>
      <c r="I2169" s="806"/>
      <c r="J2169" s="117" t="s">
        <v>153</v>
      </c>
      <c r="K2169" s="117" t="s">
        <v>3</v>
      </c>
      <c r="L2169" s="119">
        <v>815</v>
      </c>
    </row>
    <row r="2170" spans="1:12" s="101" customFormat="1" ht="218.25" customHeight="1">
      <c r="A2170" s="808"/>
      <c r="B2170" s="803"/>
      <c r="C2170" s="810"/>
      <c r="D2170" s="807"/>
      <c r="E2170" s="803"/>
      <c r="F2170" s="803"/>
      <c r="G2170" s="803"/>
      <c r="H2170" s="806" t="s">
        <v>154</v>
      </c>
      <c r="I2170" s="806"/>
      <c r="J2170" s="117" t="s">
        <v>153</v>
      </c>
      <c r="K2170" s="117" t="s">
        <v>3</v>
      </c>
      <c r="L2170" s="119">
        <v>2930.35</v>
      </c>
    </row>
    <row r="2171" spans="1:12" s="101" customFormat="1" ht="24" customHeight="1">
      <c r="A2171" s="808"/>
      <c r="B2171" s="110" t="s">
        <v>77</v>
      </c>
      <c r="C2171" s="115" t="s">
        <v>79</v>
      </c>
      <c r="D2171" s="115" t="s">
        <v>155</v>
      </c>
      <c r="E2171" s="115" t="s">
        <v>156</v>
      </c>
      <c r="F2171" s="805"/>
      <c r="G2171" s="805"/>
      <c r="H2171" s="806" t="s">
        <v>157</v>
      </c>
      <c r="I2171" s="806"/>
      <c r="J2171" s="803" t="s">
        <v>153</v>
      </c>
      <c r="K2171" s="803" t="s">
        <v>3</v>
      </c>
      <c r="L2171" s="804">
        <v>238.9</v>
      </c>
    </row>
    <row r="2172" spans="1:12" s="101" customFormat="1" ht="24" customHeight="1">
      <c r="A2172" s="808"/>
      <c r="B2172" s="117" t="s">
        <v>164</v>
      </c>
      <c r="C2172" s="117" t="s">
        <v>1619</v>
      </c>
      <c r="D2172" s="118">
        <v>43793</v>
      </c>
      <c r="E2172" s="117" t="s">
        <v>1620</v>
      </c>
      <c r="F2172" s="805"/>
      <c r="G2172" s="805"/>
      <c r="H2172" s="806"/>
      <c r="I2172" s="806"/>
      <c r="J2172" s="803"/>
      <c r="K2172" s="803"/>
      <c r="L2172" s="804"/>
    </row>
    <row r="2173" spans="1:12" s="101" customFormat="1" ht="24" customHeight="1">
      <c r="A2173" s="808">
        <v>409</v>
      </c>
      <c r="B2173" s="110" t="s">
        <v>76</v>
      </c>
      <c r="C2173" s="115" t="s">
        <v>78</v>
      </c>
      <c r="D2173" s="115" t="s">
        <v>146</v>
      </c>
      <c r="E2173" s="115" t="s">
        <v>147</v>
      </c>
      <c r="F2173" s="809" t="s">
        <v>71</v>
      </c>
      <c r="G2173" s="809"/>
      <c r="H2173" s="805"/>
      <c r="I2173" s="805"/>
      <c r="J2173" s="805"/>
      <c r="K2173" s="805"/>
      <c r="L2173" s="805"/>
    </row>
    <row r="2174" spans="1:12" s="101" customFormat="1" ht="26.25" customHeight="1">
      <c r="A2174" s="808"/>
      <c r="B2174" s="803" t="s">
        <v>1621</v>
      </c>
      <c r="C2174" s="803" t="s">
        <v>1622</v>
      </c>
      <c r="D2174" s="807">
        <v>43785</v>
      </c>
      <c r="E2174" s="803" t="s">
        <v>358</v>
      </c>
      <c r="F2174" s="803" t="s">
        <v>1104</v>
      </c>
      <c r="G2174" s="803"/>
      <c r="H2174" s="806" t="s">
        <v>152</v>
      </c>
      <c r="I2174" s="806"/>
      <c r="J2174" s="117" t="s">
        <v>153</v>
      </c>
      <c r="K2174" s="117" t="s">
        <v>153</v>
      </c>
      <c r="L2174" s="119">
        <v>0</v>
      </c>
    </row>
    <row r="2175" spans="1:12" s="101" customFormat="1" ht="113.25" customHeight="1">
      <c r="A2175" s="808"/>
      <c r="B2175" s="803"/>
      <c r="C2175" s="803"/>
      <c r="D2175" s="807"/>
      <c r="E2175" s="803"/>
      <c r="F2175" s="803"/>
      <c r="G2175" s="803"/>
      <c r="H2175" s="806" t="s">
        <v>154</v>
      </c>
      <c r="I2175" s="806"/>
      <c r="J2175" s="117" t="s">
        <v>153</v>
      </c>
      <c r="K2175" s="117" t="s">
        <v>153</v>
      </c>
      <c r="L2175" s="119">
        <v>0</v>
      </c>
    </row>
    <row r="2176" spans="1:12" s="101" customFormat="1" ht="24" customHeight="1">
      <c r="A2176" s="808"/>
      <c r="B2176" s="110" t="s">
        <v>77</v>
      </c>
      <c r="C2176" s="115" t="s">
        <v>79</v>
      </c>
      <c r="D2176" s="115" t="s">
        <v>155</v>
      </c>
      <c r="E2176" s="115" t="s">
        <v>156</v>
      </c>
      <c r="F2176" s="805"/>
      <c r="G2176" s="805"/>
      <c r="H2176" s="806" t="s">
        <v>157</v>
      </c>
      <c r="I2176" s="806"/>
      <c r="J2176" s="803" t="s">
        <v>153</v>
      </c>
      <c r="K2176" s="803" t="s">
        <v>3</v>
      </c>
      <c r="L2176" s="804">
        <v>950</v>
      </c>
    </row>
    <row r="2177" spans="1:12" s="101" customFormat="1" ht="24" customHeight="1">
      <c r="A2177" s="808"/>
      <c r="B2177" s="117" t="s">
        <v>193</v>
      </c>
      <c r="C2177" s="117" t="s">
        <v>1104</v>
      </c>
      <c r="D2177" s="118">
        <v>43787</v>
      </c>
      <c r="E2177" s="117" t="s">
        <v>1623</v>
      </c>
      <c r="F2177" s="805"/>
      <c r="G2177" s="805"/>
      <c r="H2177" s="806"/>
      <c r="I2177" s="806"/>
      <c r="J2177" s="803"/>
      <c r="K2177" s="803"/>
      <c r="L2177" s="804"/>
    </row>
    <row r="2178" spans="1:12" s="101" customFormat="1" ht="24" customHeight="1">
      <c r="A2178" s="808">
        <v>410</v>
      </c>
      <c r="B2178" s="110" t="s">
        <v>76</v>
      </c>
      <c r="C2178" s="115" t="s">
        <v>78</v>
      </c>
      <c r="D2178" s="115" t="s">
        <v>146</v>
      </c>
      <c r="E2178" s="115" t="s">
        <v>147</v>
      </c>
      <c r="F2178" s="809" t="s">
        <v>71</v>
      </c>
      <c r="G2178" s="809"/>
      <c r="H2178" s="805"/>
      <c r="I2178" s="805"/>
      <c r="J2178" s="805"/>
      <c r="K2178" s="805"/>
      <c r="L2178" s="805"/>
    </row>
    <row r="2179" spans="1:12" s="101" customFormat="1" ht="26.25" customHeight="1">
      <c r="A2179" s="808"/>
      <c r="B2179" s="803" t="s">
        <v>1624</v>
      </c>
      <c r="C2179" s="810" t="s">
        <v>1625</v>
      </c>
      <c r="D2179" s="807">
        <v>43889</v>
      </c>
      <c r="E2179" s="803" t="s">
        <v>466</v>
      </c>
      <c r="F2179" s="803" t="s">
        <v>1626</v>
      </c>
      <c r="G2179" s="803"/>
      <c r="H2179" s="806" t="s">
        <v>152</v>
      </c>
      <c r="I2179" s="806"/>
      <c r="J2179" s="117" t="s">
        <v>153</v>
      </c>
      <c r="K2179" s="117" t="s">
        <v>3</v>
      </c>
      <c r="L2179" s="119">
        <v>1830</v>
      </c>
    </row>
    <row r="2180" spans="1:12" s="101" customFormat="1" ht="186.75" customHeight="1">
      <c r="A2180" s="808"/>
      <c r="B2180" s="803"/>
      <c r="C2180" s="810"/>
      <c r="D2180" s="807"/>
      <c r="E2180" s="803"/>
      <c r="F2180" s="803"/>
      <c r="G2180" s="803"/>
      <c r="H2180" s="806" t="s">
        <v>154</v>
      </c>
      <c r="I2180" s="806"/>
      <c r="J2180" s="117" t="s">
        <v>153</v>
      </c>
      <c r="K2180" s="117" t="s">
        <v>3</v>
      </c>
      <c r="L2180" s="119">
        <v>713</v>
      </c>
    </row>
    <row r="2181" spans="1:12" s="101" customFormat="1" ht="24" customHeight="1">
      <c r="A2181" s="808"/>
      <c r="B2181" s="110" t="s">
        <v>77</v>
      </c>
      <c r="C2181" s="115" t="s">
        <v>79</v>
      </c>
      <c r="D2181" s="115" t="s">
        <v>155</v>
      </c>
      <c r="E2181" s="115" t="s">
        <v>156</v>
      </c>
      <c r="F2181" s="805"/>
      <c r="G2181" s="805"/>
      <c r="H2181" s="806" t="s">
        <v>157</v>
      </c>
      <c r="I2181" s="806"/>
      <c r="J2181" s="803" t="s">
        <v>153</v>
      </c>
      <c r="K2181" s="803" t="s">
        <v>153</v>
      </c>
      <c r="L2181" s="804">
        <v>0</v>
      </c>
    </row>
    <row r="2182" spans="1:12" s="101" customFormat="1" ht="24" customHeight="1">
      <c r="A2182" s="808"/>
      <c r="B2182" s="117" t="s">
        <v>181</v>
      </c>
      <c r="C2182" s="117" t="s">
        <v>1626</v>
      </c>
      <c r="D2182" s="118">
        <v>43897</v>
      </c>
      <c r="E2182" s="117" t="s">
        <v>1627</v>
      </c>
      <c r="F2182" s="805"/>
      <c r="G2182" s="805"/>
      <c r="H2182" s="806"/>
      <c r="I2182" s="806"/>
      <c r="J2182" s="803"/>
      <c r="K2182" s="803"/>
      <c r="L2182" s="804"/>
    </row>
    <row r="2183" spans="1:12" s="101" customFormat="1" ht="24" customHeight="1">
      <c r="A2183" s="808">
        <v>411</v>
      </c>
      <c r="B2183" s="110" t="s">
        <v>76</v>
      </c>
      <c r="C2183" s="115" t="s">
        <v>78</v>
      </c>
      <c r="D2183" s="115" t="s">
        <v>146</v>
      </c>
      <c r="E2183" s="115" t="s">
        <v>147</v>
      </c>
      <c r="F2183" s="809" t="s">
        <v>71</v>
      </c>
      <c r="G2183" s="809"/>
      <c r="H2183" s="805"/>
      <c r="I2183" s="805"/>
      <c r="J2183" s="805"/>
      <c r="K2183" s="805"/>
      <c r="L2183" s="805"/>
    </row>
    <row r="2184" spans="1:12" s="101" customFormat="1" ht="26.25" customHeight="1">
      <c r="A2184" s="808"/>
      <c r="B2184" s="803" t="s">
        <v>1628</v>
      </c>
      <c r="C2184" s="810" t="s">
        <v>1629</v>
      </c>
      <c r="D2184" s="807">
        <v>43886</v>
      </c>
      <c r="E2184" s="803" t="s">
        <v>234</v>
      </c>
      <c r="F2184" s="803" t="s">
        <v>1630</v>
      </c>
      <c r="G2184" s="803"/>
      <c r="H2184" s="806" t="s">
        <v>152</v>
      </c>
      <c r="I2184" s="806"/>
      <c r="J2184" s="117" t="s">
        <v>153</v>
      </c>
      <c r="K2184" s="117" t="s">
        <v>3</v>
      </c>
      <c r="L2184" s="119">
        <v>183.6</v>
      </c>
    </row>
    <row r="2185" spans="1:12" s="101" customFormat="1" ht="144.75" customHeight="1">
      <c r="A2185" s="808"/>
      <c r="B2185" s="803"/>
      <c r="C2185" s="810"/>
      <c r="D2185" s="807"/>
      <c r="E2185" s="803"/>
      <c r="F2185" s="803"/>
      <c r="G2185" s="803"/>
      <c r="H2185" s="806" t="s">
        <v>154</v>
      </c>
      <c r="I2185" s="806"/>
      <c r="J2185" s="117" t="s">
        <v>153</v>
      </c>
      <c r="K2185" s="117" t="s">
        <v>3</v>
      </c>
      <c r="L2185" s="119">
        <v>200</v>
      </c>
    </row>
    <row r="2186" spans="1:12" s="101" customFormat="1" ht="24" customHeight="1">
      <c r="A2186" s="808"/>
      <c r="B2186" s="110" t="s">
        <v>77</v>
      </c>
      <c r="C2186" s="115" t="s">
        <v>79</v>
      </c>
      <c r="D2186" s="115" t="s">
        <v>155</v>
      </c>
      <c r="E2186" s="115" t="s">
        <v>156</v>
      </c>
      <c r="F2186" s="805"/>
      <c r="G2186" s="805"/>
      <c r="H2186" s="806" t="s">
        <v>157</v>
      </c>
      <c r="I2186" s="806"/>
      <c r="J2186" s="803" t="s">
        <v>153</v>
      </c>
      <c r="K2186" s="803" t="s">
        <v>3</v>
      </c>
      <c r="L2186" s="804">
        <v>1047.5</v>
      </c>
    </row>
    <row r="2187" spans="1:12" s="101" customFormat="1" ht="34.5" customHeight="1">
      <c r="A2187" s="808"/>
      <c r="B2187" s="117" t="s">
        <v>303</v>
      </c>
      <c r="C2187" s="117" t="s">
        <v>1630</v>
      </c>
      <c r="D2187" s="118">
        <v>43887</v>
      </c>
      <c r="E2187" s="117" t="s">
        <v>1631</v>
      </c>
      <c r="F2187" s="805"/>
      <c r="G2187" s="805"/>
      <c r="H2187" s="806"/>
      <c r="I2187" s="806"/>
      <c r="J2187" s="803"/>
      <c r="K2187" s="803"/>
      <c r="L2187" s="804"/>
    </row>
    <row r="2188" spans="1:12" s="101" customFormat="1" ht="24" customHeight="1">
      <c r="A2188" s="808">
        <v>412</v>
      </c>
      <c r="B2188" s="110" t="s">
        <v>76</v>
      </c>
      <c r="C2188" s="115" t="s">
        <v>78</v>
      </c>
      <c r="D2188" s="115" t="s">
        <v>146</v>
      </c>
      <c r="E2188" s="115" t="s">
        <v>147</v>
      </c>
      <c r="F2188" s="809" t="s">
        <v>71</v>
      </c>
      <c r="G2188" s="809"/>
      <c r="H2188" s="805"/>
      <c r="I2188" s="805"/>
      <c r="J2188" s="805"/>
      <c r="K2188" s="805"/>
      <c r="L2188" s="805"/>
    </row>
    <row r="2189" spans="1:12" s="101" customFormat="1" ht="26.25" customHeight="1">
      <c r="A2189" s="808"/>
      <c r="B2189" s="803" t="s">
        <v>1632</v>
      </c>
      <c r="C2189" s="810" t="s">
        <v>1633</v>
      </c>
      <c r="D2189" s="807">
        <v>43877</v>
      </c>
      <c r="E2189" s="803" t="s">
        <v>1634</v>
      </c>
      <c r="F2189" s="803" t="s">
        <v>1635</v>
      </c>
      <c r="G2189" s="803"/>
      <c r="H2189" s="806" t="s">
        <v>152</v>
      </c>
      <c r="I2189" s="806"/>
      <c r="J2189" s="117" t="s">
        <v>153</v>
      </c>
      <c r="K2189" s="117" t="s">
        <v>3</v>
      </c>
      <c r="L2189" s="119">
        <v>624</v>
      </c>
    </row>
    <row r="2190" spans="1:12" s="101" customFormat="1" ht="186.75" customHeight="1">
      <c r="A2190" s="808"/>
      <c r="B2190" s="803"/>
      <c r="C2190" s="810"/>
      <c r="D2190" s="807"/>
      <c r="E2190" s="803"/>
      <c r="F2190" s="803"/>
      <c r="G2190" s="803"/>
      <c r="H2190" s="806" t="s">
        <v>154</v>
      </c>
      <c r="I2190" s="806"/>
      <c r="J2190" s="117" t="s">
        <v>153</v>
      </c>
      <c r="K2190" s="117" t="s">
        <v>3</v>
      </c>
      <c r="L2190" s="119">
        <v>3896.99</v>
      </c>
    </row>
    <row r="2191" spans="1:12" s="101" customFormat="1" ht="24" customHeight="1">
      <c r="A2191" s="808"/>
      <c r="B2191" s="110" t="s">
        <v>77</v>
      </c>
      <c r="C2191" s="115" t="s">
        <v>79</v>
      </c>
      <c r="D2191" s="115" t="s">
        <v>155</v>
      </c>
      <c r="E2191" s="115" t="s">
        <v>156</v>
      </c>
      <c r="F2191" s="805"/>
      <c r="G2191" s="805"/>
      <c r="H2191" s="806" t="s">
        <v>157</v>
      </c>
      <c r="I2191" s="806"/>
      <c r="J2191" s="803" t="s">
        <v>153</v>
      </c>
      <c r="K2191" s="803" t="s">
        <v>3</v>
      </c>
      <c r="L2191" s="804">
        <v>200.22</v>
      </c>
    </row>
    <row r="2192" spans="1:12" s="101" customFormat="1" ht="24" customHeight="1">
      <c r="A2192" s="808"/>
      <c r="B2192" s="117" t="s">
        <v>240</v>
      </c>
      <c r="C2192" s="117" t="s">
        <v>1635</v>
      </c>
      <c r="D2192" s="118">
        <v>43882</v>
      </c>
      <c r="E2192" s="117" t="s">
        <v>1636</v>
      </c>
      <c r="F2192" s="805"/>
      <c r="G2192" s="805"/>
      <c r="H2192" s="806"/>
      <c r="I2192" s="806"/>
      <c r="J2192" s="803"/>
      <c r="K2192" s="803"/>
      <c r="L2192" s="804"/>
    </row>
    <row r="2193" spans="1:12" s="101" customFormat="1" ht="24" customHeight="1">
      <c r="A2193" s="808">
        <v>413</v>
      </c>
      <c r="B2193" s="110" t="s">
        <v>76</v>
      </c>
      <c r="C2193" s="115" t="s">
        <v>78</v>
      </c>
      <c r="D2193" s="115" t="s">
        <v>146</v>
      </c>
      <c r="E2193" s="115" t="s">
        <v>147</v>
      </c>
      <c r="F2193" s="809" t="s">
        <v>71</v>
      </c>
      <c r="G2193" s="809"/>
      <c r="H2193" s="805"/>
      <c r="I2193" s="805"/>
      <c r="J2193" s="805"/>
      <c r="K2193" s="805"/>
      <c r="L2193" s="805"/>
    </row>
    <row r="2194" spans="1:12" s="101" customFormat="1" ht="26.25" customHeight="1">
      <c r="A2194" s="808"/>
      <c r="B2194" s="803" t="s">
        <v>1637</v>
      </c>
      <c r="C2194" s="810" t="s">
        <v>1638</v>
      </c>
      <c r="D2194" s="807">
        <v>43741</v>
      </c>
      <c r="E2194" s="803" t="s">
        <v>205</v>
      </c>
      <c r="F2194" s="803" t="s">
        <v>1639</v>
      </c>
      <c r="G2194" s="803"/>
      <c r="H2194" s="806" t="s">
        <v>152</v>
      </c>
      <c r="I2194" s="806"/>
      <c r="J2194" s="117" t="s">
        <v>153</v>
      </c>
      <c r="K2194" s="117" t="s">
        <v>3</v>
      </c>
      <c r="L2194" s="119">
        <v>609.26</v>
      </c>
    </row>
    <row r="2195" spans="1:12" s="101" customFormat="1" ht="218.25" customHeight="1">
      <c r="A2195" s="808"/>
      <c r="B2195" s="803"/>
      <c r="C2195" s="810"/>
      <c r="D2195" s="807"/>
      <c r="E2195" s="803"/>
      <c r="F2195" s="803"/>
      <c r="G2195" s="803"/>
      <c r="H2195" s="806" t="s">
        <v>154</v>
      </c>
      <c r="I2195" s="806"/>
      <c r="J2195" s="117" t="s">
        <v>153</v>
      </c>
      <c r="K2195" s="117" t="s">
        <v>3</v>
      </c>
      <c r="L2195" s="119">
        <v>426.48</v>
      </c>
    </row>
    <row r="2196" spans="1:12" s="101" customFormat="1" ht="24" customHeight="1">
      <c r="A2196" s="808"/>
      <c r="B2196" s="110" t="s">
        <v>77</v>
      </c>
      <c r="C2196" s="115" t="s">
        <v>79</v>
      </c>
      <c r="D2196" s="115" t="s">
        <v>155</v>
      </c>
      <c r="E2196" s="115" t="s">
        <v>156</v>
      </c>
      <c r="F2196" s="805"/>
      <c r="G2196" s="805"/>
      <c r="H2196" s="806" t="s">
        <v>157</v>
      </c>
      <c r="I2196" s="806"/>
      <c r="J2196" s="803" t="s">
        <v>153</v>
      </c>
      <c r="K2196" s="803" t="s">
        <v>3</v>
      </c>
      <c r="L2196" s="804">
        <v>425</v>
      </c>
    </row>
    <row r="2197" spans="1:12" s="101" customFormat="1" ht="34.5" customHeight="1">
      <c r="A2197" s="808"/>
      <c r="B2197" s="117" t="s">
        <v>187</v>
      </c>
      <c r="C2197" s="117" t="s">
        <v>1639</v>
      </c>
      <c r="D2197" s="118">
        <v>43743</v>
      </c>
      <c r="E2197" s="117" t="s">
        <v>1055</v>
      </c>
      <c r="F2197" s="805"/>
      <c r="G2197" s="805"/>
      <c r="H2197" s="806"/>
      <c r="I2197" s="806"/>
      <c r="J2197" s="803"/>
      <c r="K2197" s="803"/>
      <c r="L2197" s="804"/>
    </row>
    <row r="2198" spans="1:12" s="101" customFormat="1" ht="24" customHeight="1">
      <c r="A2198" s="808">
        <v>414</v>
      </c>
      <c r="B2198" s="110" t="s">
        <v>76</v>
      </c>
      <c r="C2198" s="115" t="s">
        <v>78</v>
      </c>
      <c r="D2198" s="115" t="s">
        <v>146</v>
      </c>
      <c r="E2198" s="115" t="s">
        <v>147</v>
      </c>
      <c r="F2198" s="809" t="s">
        <v>71</v>
      </c>
      <c r="G2198" s="809"/>
      <c r="H2198" s="805"/>
      <c r="I2198" s="805"/>
      <c r="J2198" s="805"/>
      <c r="K2198" s="805"/>
      <c r="L2198" s="805"/>
    </row>
    <row r="2199" spans="1:12" s="101" customFormat="1" ht="26.25" customHeight="1">
      <c r="A2199" s="808"/>
      <c r="B2199" s="803" t="s">
        <v>1637</v>
      </c>
      <c r="C2199" s="810" t="s">
        <v>1640</v>
      </c>
      <c r="D2199" s="807">
        <v>43776</v>
      </c>
      <c r="E2199" s="803" t="s">
        <v>243</v>
      </c>
      <c r="F2199" s="803" t="s">
        <v>1641</v>
      </c>
      <c r="G2199" s="803"/>
      <c r="H2199" s="806" t="s">
        <v>152</v>
      </c>
      <c r="I2199" s="806"/>
      <c r="J2199" s="117" t="s">
        <v>153</v>
      </c>
      <c r="K2199" s="117" t="s">
        <v>3</v>
      </c>
      <c r="L2199" s="119">
        <v>18</v>
      </c>
    </row>
    <row r="2200" spans="1:12" s="101" customFormat="1" ht="218.25" customHeight="1">
      <c r="A2200" s="808"/>
      <c r="B2200" s="803"/>
      <c r="C2200" s="810"/>
      <c r="D2200" s="807"/>
      <c r="E2200" s="803"/>
      <c r="F2200" s="803"/>
      <c r="G2200" s="803"/>
      <c r="H2200" s="806" t="s">
        <v>154</v>
      </c>
      <c r="I2200" s="806"/>
      <c r="J2200" s="117" t="s">
        <v>153</v>
      </c>
      <c r="K2200" s="117" t="s">
        <v>153</v>
      </c>
      <c r="L2200" s="119">
        <v>0</v>
      </c>
    </row>
    <row r="2201" spans="1:12" s="101" customFormat="1" ht="24" customHeight="1">
      <c r="A2201" s="808"/>
      <c r="B2201" s="110" t="s">
        <v>77</v>
      </c>
      <c r="C2201" s="115" t="s">
        <v>79</v>
      </c>
      <c r="D2201" s="115" t="s">
        <v>155</v>
      </c>
      <c r="E2201" s="115" t="s">
        <v>156</v>
      </c>
      <c r="F2201" s="805"/>
      <c r="G2201" s="805"/>
      <c r="H2201" s="806" t="s">
        <v>157</v>
      </c>
      <c r="I2201" s="806"/>
      <c r="J2201" s="803" t="s">
        <v>153</v>
      </c>
      <c r="K2201" s="803" t="s">
        <v>3</v>
      </c>
      <c r="L2201" s="804">
        <v>335</v>
      </c>
    </row>
    <row r="2202" spans="1:12" s="101" customFormat="1" ht="34.5" customHeight="1">
      <c r="A2202" s="808"/>
      <c r="B2202" s="117" t="s">
        <v>187</v>
      </c>
      <c r="C2202" s="117" t="s">
        <v>1641</v>
      </c>
      <c r="D2202" s="118">
        <v>43780</v>
      </c>
      <c r="E2202" s="117" t="s">
        <v>356</v>
      </c>
      <c r="F2202" s="805"/>
      <c r="G2202" s="805"/>
      <c r="H2202" s="806"/>
      <c r="I2202" s="806"/>
      <c r="J2202" s="803"/>
      <c r="K2202" s="803"/>
      <c r="L2202" s="804"/>
    </row>
    <row r="2203" spans="1:12" s="101" customFormat="1" ht="24" customHeight="1">
      <c r="A2203" s="808">
        <v>415</v>
      </c>
      <c r="B2203" s="110" t="s">
        <v>76</v>
      </c>
      <c r="C2203" s="115" t="s">
        <v>78</v>
      </c>
      <c r="D2203" s="115" t="s">
        <v>146</v>
      </c>
      <c r="E2203" s="115" t="s">
        <v>147</v>
      </c>
      <c r="F2203" s="809" t="s">
        <v>71</v>
      </c>
      <c r="G2203" s="809"/>
      <c r="H2203" s="805"/>
      <c r="I2203" s="805"/>
      <c r="J2203" s="805"/>
      <c r="K2203" s="805"/>
      <c r="L2203" s="805"/>
    </row>
    <row r="2204" spans="1:12" s="101" customFormat="1" ht="26.25" customHeight="1">
      <c r="A2204" s="808"/>
      <c r="B2204" s="803" t="s">
        <v>1637</v>
      </c>
      <c r="C2204" s="810" t="s">
        <v>1642</v>
      </c>
      <c r="D2204" s="807">
        <v>43801</v>
      </c>
      <c r="E2204" s="803" t="s">
        <v>1643</v>
      </c>
      <c r="F2204" s="803" t="s">
        <v>1644</v>
      </c>
      <c r="G2204" s="803"/>
      <c r="H2204" s="806" t="s">
        <v>152</v>
      </c>
      <c r="I2204" s="806"/>
      <c r="J2204" s="117" t="s">
        <v>153</v>
      </c>
      <c r="K2204" s="117" t="s">
        <v>3</v>
      </c>
      <c r="L2204" s="119">
        <v>549.6</v>
      </c>
    </row>
    <row r="2205" spans="1:12" s="101" customFormat="1" ht="396.75" customHeight="1">
      <c r="A2205" s="808"/>
      <c r="B2205" s="803"/>
      <c r="C2205" s="810"/>
      <c r="D2205" s="807"/>
      <c r="E2205" s="803"/>
      <c r="F2205" s="803"/>
      <c r="G2205" s="803"/>
      <c r="H2205" s="806" t="s">
        <v>154</v>
      </c>
      <c r="I2205" s="806"/>
      <c r="J2205" s="117" t="s">
        <v>153</v>
      </c>
      <c r="K2205" s="117" t="s">
        <v>3</v>
      </c>
      <c r="L2205" s="119">
        <v>3636.95</v>
      </c>
    </row>
    <row r="2206" spans="1:12" s="101" customFormat="1" ht="24" customHeight="1">
      <c r="A2206" s="808"/>
      <c r="B2206" s="110" t="s">
        <v>77</v>
      </c>
      <c r="C2206" s="115" t="s">
        <v>79</v>
      </c>
      <c r="D2206" s="115" t="s">
        <v>155</v>
      </c>
      <c r="E2206" s="115" t="s">
        <v>156</v>
      </c>
      <c r="F2206" s="805"/>
      <c r="G2206" s="805"/>
      <c r="H2206" s="806" t="s">
        <v>157</v>
      </c>
      <c r="I2206" s="806"/>
      <c r="J2206" s="803" t="s">
        <v>153</v>
      </c>
      <c r="K2206" s="803" t="s">
        <v>3</v>
      </c>
      <c r="L2206" s="804">
        <v>200</v>
      </c>
    </row>
    <row r="2207" spans="1:12" s="101" customFormat="1" ht="34.5" customHeight="1">
      <c r="A2207" s="808"/>
      <c r="B2207" s="117" t="s">
        <v>187</v>
      </c>
      <c r="C2207" s="117" t="s">
        <v>1644</v>
      </c>
      <c r="D2207" s="118">
        <v>43808</v>
      </c>
      <c r="E2207" s="117" t="s">
        <v>1645</v>
      </c>
      <c r="F2207" s="805"/>
      <c r="G2207" s="805"/>
      <c r="H2207" s="806"/>
      <c r="I2207" s="806"/>
      <c r="J2207" s="803"/>
      <c r="K2207" s="803"/>
      <c r="L2207" s="804"/>
    </row>
    <row r="2208" spans="1:12" s="101" customFormat="1" ht="24" customHeight="1">
      <c r="A2208" s="808">
        <v>416</v>
      </c>
      <c r="B2208" s="110" t="s">
        <v>76</v>
      </c>
      <c r="C2208" s="115" t="s">
        <v>78</v>
      </c>
      <c r="D2208" s="115" t="s">
        <v>146</v>
      </c>
      <c r="E2208" s="115" t="s">
        <v>147</v>
      </c>
      <c r="F2208" s="809" t="s">
        <v>71</v>
      </c>
      <c r="G2208" s="809"/>
      <c r="H2208" s="805"/>
      <c r="I2208" s="805"/>
      <c r="J2208" s="805"/>
      <c r="K2208" s="805"/>
      <c r="L2208" s="805"/>
    </row>
    <row r="2209" spans="1:12" s="101" customFormat="1" ht="26.25" customHeight="1">
      <c r="A2209" s="808"/>
      <c r="B2209" s="803" t="s">
        <v>1637</v>
      </c>
      <c r="C2209" s="810" t="s">
        <v>1642</v>
      </c>
      <c r="D2209" s="807">
        <v>43801</v>
      </c>
      <c r="E2209" s="803" t="s">
        <v>1643</v>
      </c>
      <c r="F2209" s="803" t="s">
        <v>1646</v>
      </c>
      <c r="G2209" s="803"/>
      <c r="H2209" s="806" t="s">
        <v>152</v>
      </c>
      <c r="I2209" s="806"/>
      <c r="J2209" s="117" t="s">
        <v>153</v>
      </c>
      <c r="K2209" s="117" t="s">
        <v>3</v>
      </c>
      <c r="L2209" s="119">
        <v>213.4</v>
      </c>
    </row>
    <row r="2210" spans="1:12" s="101" customFormat="1" ht="396.75" customHeight="1">
      <c r="A2210" s="808"/>
      <c r="B2210" s="803"/>
      <c r="C2210" s="810"/>
      <c r="D2210" s="807"/>
      <c r="E2210" s="803"/>
      <c r="F2210" s="803"/>
      <c r="G2210" s="803"/>
      <c r="H2210" s="806" t="s">
        <v>154</v>
      </c>
      <c r="I2210" s="806"/>
      <c r="J2210" s="117" t="s">
        <v>153</v>
      </c>
      <c r="K2210" s="117" t="s">
        <v>3</v>
      </c>
      <c r="L2210" s="119">
        <v>429.6</v>
      </c>
    </row>
    <row r="2211" spans="1:12" s="101" customFormat="1" ht="24" customHeight="1">
      <c r="A2211" s="808"/>
      <c r="B2211" s="110" t="s">
        <v>77</v>
      </c>
      <c r="C2211" s="115" t="s">
        <v>79</v>
      </c>
      <c r="D2211" s="115" t="s">
        <v>155</v>
      </c>
      <c r="E2211" s="115" t="s">
        <v>156</v>
      </c>
      <c r="F2211" s="805"/>
      <c r="G2211" s="805"/>
      <c r="H2211" s="806" t="s">
        <v>157</v>
      </c>
      <c r="I2211" s="806"/>
      <c r="J2211" s="803" t="s">
        <v>153</v>
      </c>
      <c r="K2211" s="803" t="s">
        <v>153</v>
      </c>
      <c r="L2211" s="804">
        <v>0</v>
      </c>
    </row>
    <row r="2212" spans="1:12" s="101" customFormat="1" ht="34.5" customHeight="1">
      <c r="A2212" s="808"/>
      <c r="B2212" s="117" t="s">
        <v>187</v>
      </c>
      <c r="C2212" s="117" t="s">
        <v>1646</v>
      </c>
      <c r="D2212" s="118">
        <v>43808</v>
      </c>
      <c r="E2212" s="117" t="s">
        <v>1645</v>
      </c>
      <c r="F2212" s="805"/>
      <c r="G2212" s="805"/>
      <c r="H2212" s="806"/>
      <c r="I2212" s="806"/>
      <c r="J2212" s="803"/>
      <c r="K2212" s="803"/>
      <c r="L2212" s="804"/>
    </row>
    <row r="2213" spans="1:12" s="101" customFormat="1" ht="24" customHeight="1">
      <c r="A2213" s="808">
        <v>417</v>
      </c>
      <c r="B2213" s="110" t="s">
        <v>76</v>
      </c>
      <c r="C2213" s="115" t="s">
        <v>78</v>
      </c>
      <c r="D2213" s="115" t="s">
        <v>146</v>
      </c>
      <c r="E2213" s="115" t="s">
        <v>147</v>
      </c>
      <c r="F2213" s="809" t="s">
        <v>71</v>
      </c>
      <c r="G2213" s="809"/>
      <c r="H2213" s="805"/>
      <c r="I2213" s="805"/>
      <c r="J2213" s="805"/>
      <c r="K2213" s="805"/>
      <c r="L2213" s="805"/>
    </row>
    <row r="2214" spans="1:12" s="101" customFormat="1" ht="26.25" customHeight="1">
      <c r="A2214" s="808"/>
      <c r="B2214" s="803" t="s">
        <v>1647</v>
      </c>
      <c r="C2214" s="810" t="s">
        <v>1648</v>
      </c>
      <c r="D2214" s="807">
        <v>43809</v>
      </c>
      <c r="E2214" s="803" t="s">
        <v>1649</v>
      </c>
      <c r="F2214" s="803" t="s">
        <v>1650</v>
      </c>
      <c r="G2214" s="803"/>
      <c r="H2214" s="806" t="s">
        <v>152</v>
      </c>
      <c r="I2214" s="806"/>
      <c r="J2214" s="117" t="s">
        <v>153</v>
      </c>
      <c r="K2214" s="117" t="s">
        <v>3</v>
      </c>
      <c r="L2214" s="119">
        <v>656.08</v>
      </c>
    </row>
    <row r="2215" spans="1:12" s="101" customFormat="1" ht="396.75" customHeight="1">
      <c r="A2215" s="808"/>
      <c r="B2215" s="803"/>
      <c r="C2215" s="810"/>
      <c r="D2215" s="807"/>
      <c r="E2215" s="803"/>
      <c r="F2215" s="803"/>
      <c r="G2215" s="803"/>
      <c r="H2215" s="806" t="s">
        <v>154</v>
      </c>
      <c r="I2215" s="806"/>
      <c r="J2215" s="117" t="s">
        <v>153</v>
      </c>
      <c r="K2215" s="117" t="s">
        <v>153</v>
      </c>
      <c r="L2215" s="119">
        <v>0</v>
      </c>
    </row>
    <row r="2216" spans="1:12" s="101" customFormat="1" ht="24" customHeight="1">
      <c r="A2216" s="808"/>
      <c r="B2216" s="110" t="s">
        <v>77</v>
      </c>
      <c r="C2216" s="115" t="s">
        <v>79</v>
      </c>
      <c r="D2216" s="115" t="s">
        <v>155</v>
      </c>
      <c r="E2216" s="115" t="s">
        <v>156</v>
      </c>
      <c r="F2216" s="805"/>
      <c r="G2216" s="805"/>
      <c r="H2216" s="806" t="s">
        <v>157</v>
      </c>
      <c r="I2216" s="806"/>
      <c r="J2216" s="803" t="s">
        <v>153</v>
      </c>
      <c r="K2216" s="803" t="s">
        <v>3</v>
      </c>
      <c r="L2216" s="804">
        <v>875</v>
      </c>
    </row>
    <row r="2217" spans="1:12" s="101" customFormat="1" ht="24" customHeight="1">
      <c r="A2217" s="808"/>
      <c r="B2217" s="117" t="s">
        <v>240</v>
      </c>
      <c r="C2217" s="117" t="s">
        <v>1650</v>
      </c>
      <c r="D2217" s="118">
        <v>43811</v>
      </c>
      <c r="E2217" s="117" t="s">
        <v>1651</v>
      </c>
      <c r="F2217" s="805"/>
      <c r="G2217" s="805"/>
      <c r="H2217" s="806"/>
      <c r="I2217" s="806"/>
      <c r="J2217" s="803"/>
      <c r="K2217" s="803"/>
      <c r="L2217" s="804"/>
    </row>
    <row r="2218" spans="1:12" s="101" customFormat="1" ht="24" customHeight="1">
      <c r="A2218" s="808">
        <v>418</v>
      </c>
      <c r="B2218" s="110" t="s">
        <v>76</v>
      </c>
      <c r="C2218" s="115" t="s">
        <v>78</v>
      </c>
      <c r="D2218" s="115" t="s">
        <v>146</v>
      </c>
      <c r="E2218" s="115" t="s">
        <v>147</v>
      </c>
      <c r="F2218" s="809" t="s">
        <v>71</v>
      </c>
      <c r="G2218" s="809"/>
      <c r="H2218" s="805"/>
      <c r="I2218" s="805"/>
      <c r="J2218" s="805"/>
      <c r="K2218" s="805"/>
      <c r="L2218" s="805"/>
    </row>
    <row r="2219" spans="1:12" s="101" customFormat="1" ht="26.25" customHeight="1">
      <c r="A2219" s="808"/>
      <c r="B2219" s="803" t="s">
        <v>1652</v>
      </c>
      <c r="C2219" s="810" t="s">
        <v>1653</v>
      </c>
      <c r="D2219" s="807">
        <v>43789</v>
      </c>
      <c r="E2219" s="803" t="s">
        <v>1654</v>
      </c>
      <c r="F2219" s="803" t="s">
        <v>1327</v>
      </c>
      <c r="G2219" s="803"/>
      <c r="H2219" s="806" t="s">
        <v>152</v>
      </c>
      <c r="I2219" s="806"/>
      <c r="J2219" s="117" t="s">
        <v>153</v>
      </c>
      <c r="K2219" s="117" t="s">
        <v>3</v>
      </c>
      <c r="L2219" s="119">
        <v>499.29</v>
      </c>
    </row>
    <row r="2220" spans="1:12" s="101" customFormat="1" ht="207.75" customHeight="1">
      <c r="A2220" s="808"/>
      <c r="B2220" s="803"/>
      <c r="C2220" s="810"/>
      <c r="D2220" s="807"/>
      <c r="E2220" s="803"/>
      <c r="F2220" s="803"/>
      <c r="G2220" s="803"/>
      <c r="H2220" s="806" t="s">
        <v>154</v>
      </c>
      <c r="I2220" s="806"/>
      <c r="J2220" s="117" t="s">
        <v>153</v>
      </c>
      <c r="K2220" s="117" t="s">
        <v>3</v>
      </c>
      <c r="L2220" s="119">
        <v>204.31</v>
      </c>
    </row>
    <row r="2221" spans="1:12" s="101" customFormat="1" ht="24" customHeight="1">
      <c r="A2221" s="808"/>
      <c r="B2221" s="110" t="s">
        <v>77</v>
      </c>
      <c r="C2221" s="115" t="s">
        <v>79</v>
      </c>
      <c r="D2221" s="115" t="s">
        <v>155</v>
      </c>
      <c r="E2221" s="115" t="s">
        <v>156</v>
      </c>
      <c r="F2221" s="805"/>
      <c r="G2221" s="805"/>
      <c r="H2221" s="806" t="s">
        <v>157</v>
      </c>
      <c r="I2221" s="806"/>
      <c r="J2221" s="803" t="s">
        <v>153</v>
      </c>
      <c r="K2221" s="803" t="s">
        <v>3</v>
      </c>
      <c r="L2221" s="804">
        <v>850</v>
      </c>
    </row>
    <row r="2222" spans="1:12" s="101" customFormat="1" ht="24" customHeight="1">
      <c r="A2222" s="808"/>
      <c r="B2222" s="117" t="s">
        <v>254</v>
      </c>
      <c r="C2222" s="117" t="s">
        <v>1327</v>
      </c>
      <c r="D2222" s="118">
        <v>43792</v>
      </c>
      <c r="E2222" s="117" t="s">
        <v>293</v>
      </c>
      <c r="F2222" s="805"/>
      <c r="G2222" s="805"/>
      <c r="H2222" s="806"/>
      <c r="I2222" s="806"/>
      <c r="J2222" s="803"/>
      <c r="K2222" s="803"/>
      <c r="L2222" s="804"/>
    </row>
    <row r="2223" spans="1:12" s="101" customFormat="1" ht="24" customHeight="1">
      <c r="A2223" s="808">
        <v>419</v>
      </c>
      <c r="B2223" s="110" t="s">
        <v>76</v>
      </c>
      <c r="C2223" s="115" t="s">
        <v>78</v>
      </c>
      <c r="D2223" s="115" t="s">
        <v>146</v>
      </c>
      <c r="E2223" s="115" t="s">
        <v>147</v>
      </c>
      <c r="F2223" s="809" t="s">
        <v>71</v>
      </c>
      <c r="G2223" s="809"/>
      <c r="H2223" s="805"/>
      <c r="I2223" s="805"/>
      <c r="J2223" s="805"/>
      <c r="K2223" s="805"/>
      <c r="L2223" s="805"/>
    </row>
    <row r="2224" spans="1:12" s="101" customFormat="1" ht="26.25" customHeight="1">
      <c r="A2224" s="808"/>
      <c r="B2224" s="803" t="s">
        <v>1655</v>
      </c>
      <c r="C2224" s="810" t="s">
        <v>1656</v>
      </c>
      <c r="D2224" s="807">
        <v>43859</v>
      </c>
      <c r="E2224" s="803" t="s">
        <v>1657</v>
      </c>
      <c r="F2224" s="803" t="s">
        <v>882</v>
      </c>
      <c r="G2224" s="803"/>
      <c r="H2224" s="806" t="s">
        <v>152</v>
      </c>
      <c r="I2224" s="806"/>
      <c r="J2224" s="117" t="s">
        <v>153</v>
      </c>
      <c r="K2224" s="117" t="s">
        <v>3</v>
      </c>
      <c r="L2224" s="119">
        <v>512</v>
      </c>
    </row>
    <row r="2225" spans="1:12" s="101" customFormat="1" ht="239.25" customHeight="1">
      <c r="A2225" s="808"/>
      <c r="B2225" s="803"/>
      <c r="C2225" s="810"/>
      <c r="D2225" s="807"/>
      <c r="E2225" s="803"/>
      <c r="F2225" s="803"/>
      <c r="G2225" s="803"/>
      <c r="H2225" s="806" t="s">
        <v>154</v>
      </c>
      <c r="I2225" s="806"/>
      <c r="J2225" s="117" t="s">
        <v>153</v>
      </c>
      <c r="K2225" s="117" t="s">
        <v>3</v>
      </c>
      <c r="L2225" s="119">
        <v>326.60000000000002</v>
      </c>
    </row>
    <row r="2226" spans="1:12" s="101" customFormat="1" ht="24" customHeight="1">
      <c r="A2226" s="808"/>
      <c r="B2226" s="110" t="s">
        <v>77</v>
      </c>
      <c r="C2226" s="115" t="s">
        <v>79</v>
      </c>
      <c r="D2226" s="115" t="s">
        <v>155</v>
      </c>
      <c r="E2226" s="115" t="s">
        <v>156</v>
      </c>
      <c r="F2226" s="805"/>
      <c r="G2226" s="805"/>
      <c r="H2226" s="806" t="s">
        <v>157</v>
      </c>
      <c r="I2226" s="806"/>
      <c r="J2226" s="803" t="s">
        <v>153</v>
      </c>
      <c r="K2226" s="803" t="s">
        <v>3</v>
      </c>
      <c r="L2226" s="804">
        <v>200</v>
      </c>
    </row>
    <row r="2227" spans="1:12" s="101" customFormat="1" ht="24" customHeight="1">
      <c r="A2227" s="808"/>
      <c r="B2227" s="117" t="s">
        <v>1658</v>
      </c>
      <c r="C2227" s="117" t="s">
        <v>882</v>
      </c>
      <c r="D2227" s="118">
        <v>43862</v>
      </c>
      <c r="E2227" s="117" t="s">
        <v>1305</v>
      </c>
      <c r="F2227" s="805"/>
      <c r="G2227" s="805"/>
      <c r="H2227" s="806"/>
      <c r="I2227" s="806"/>
      <c r="J2227" s="803"/>
      <c r="K2227" s="803"/>
      <c r="L2227" s="804"/>
    </row>
    <row r="2228" spans="1:12" s="101" customFormat="1" ht="24" customHeight="1">
      <c r="A2228" s="808">
        <v>420</v>
      </c>
      <c r="B2228" s="110" t="s">
        <v>76</v>
      </c>
      <c r="C2228" s="115" t="s">
        <v>78</v>
      </c>
      <c r="D2228" s="115" t="s">
        <v>146</v>
      </c>
      <c r="E2228" s="115" t="s">
        <v>147</v>
      </c>
      <c r="F2228" s="809" t="s">
        <v>71</v>
      </c>
      <c r="G2228" s="809"/>
      <c r="H2228" s="805"/>
      <c r="I2228" s="805"/>
      <c r="J2228" s="805"/>
      <c r="K2228" s="805"/>
      <c r="L2228" s="805"/>
    </row>
    <row r="2229" spans="1:12" s="101" customFormat="1" ht="26.25" customHeight="1">
      <c r="A2229" s="808"/>
      <c r="B2229" s="803" t="s">
        <v>1655</v>
      </c>
      <c r="C2229" s="810" t="s">
        <v>1659</v>
      </c>
      <c r="D2229" s="807">
        <v>43881</v>
      </c>
      <c r="E2229" s="803" t="s">
        <v>354</v>
      </c>
      <c r="F2229" s="803" t="s">
        <v>1559</v>
      </c>
      <c r="G2229" s="803"/>
      <c r="H2229" s="806" t="s">
        <v>152</v>
      </c>
      <c r="I2229" s="806"/>
      <c r="J2229" s="117" t="s">
        <v>153</v>
      </c>
      <c r="K2229" s="117" t="s">
        <v>3</v>
      </c>
      <c r="L2229" s="119">
        <v>477.36</v>
      </c>
    </row>
    <row r="2230" spans="1:12" s="101" customFormat="1" ht="344.25" customHeight="1">
      <c r="A2230" s="808"/>
      <c r="B2230" s="803"/>
      <c r="C2230" s="810"/>
      <c r="D2230" s="807"/>
      <c r="E2230" s="803"/>
      <c r="F2230" s="803"/>
      <c r="G2230" s="803"/>
      <c r="H2230" s="806" t="s">
        <v>154</v>
      </c>
      <c r="I2230" s="806"/>
      <c r="J2230" s="117" t="s">
        <v>153</v>
      </c>
      <c r="K2230" s="117" t="s">
        <v>3</v>
      </c>
      <c r="L2230" s="119">
        <v>350.25</v>
      </c>
    </row>
    <row r="2231" spans="1:12" s="101" customFormat="1" ht="24" customHeight="1">
      <c r="A2231" s="808"/>
      <c r="B2231" s="110" t="s">
        <v>77</v>
      </c>
      <c r="C2231" s="115" t="s">
        <v>79</v>
      </c>
      <c r="D2231" s="115" t="s">
        <v>155</v>
      </c>
      <c r="E2231" s="115" t="s">
        <v>156</v>
      </c>
      <c r="F2231" s="805"/>
      <c r="G2231" s="805"/>
      <c r="H2231" s="806" t="s">
        <v>157</v>
      </c>
      <c r="I2231" s="806"/>
      <c r="J2231" s="803" t="s">
        <v>153</v>
      </c>
      <c r="K2231" s="803" t="s">
        <v>3</v>
      </c>
      <c r="L2231" s="804">
        <v>176</v>
      </c>
    </row>
    <row r="2232" spans="1:12" s="101" customFormat="1" ht="24" customHeight="1">
      <c r="A2232" s="808"/>
      <c r="B2232" s="117" t="s">
        <v>1658</v>
      </c>
      <c r="C2232" s="117" t="s">
        <v>1559</v>
      </c>
      <c r="D2232" s="118">
        <v>43883</v>
      </c>
      <c r="E2232" s="117" t="s">
        <v>1660</v>
      </c>
      <c r="F2232" s="805"/>
      <c r="G2232" s="805"/>
      <c r="H2232" s="806"/>
      <c r="I2232" s="806"/>
      <c r="J2232" s="803"/>
      <c r="K2232" s="803"/>
      <c r="L2232" s="804"/>
    </row>
    <row r="2233" spans="1:12" s="101" customFormat="1" ht="24" customHeight="1">
      <c r="A2233" s="808">
        <v>421</v>
      </c>
      <c r="B2233" s="110" t="s">
        <v>76</v>
      </c>
      <c r="C2233" s="115" t="s">
        <v>78</v>
      </c>
      <c r="D2233" s="115" t="s">
        <v>146</v>
      </c>
      <c r="E2233" s="115" t="s">
        <v>147</v>
      </c>
      <c r="F2233" s="809" t="s">
        <v>71</v>
      </c>
      <c r="G2233" s="809"/>
      <c r="H2233" s="805"/>
      <c r="I2233" s="805"/>
      <c r="J2233" s="805"/>
      <c r="K2233" s="805"/>
      <c r="L2233" s="805"/>
    </row>
    <row r="2234" spans="1:12" s="101" customFormat="1" ht="26.25" customHeight="1">
      <c r="A2234" s="808"/>
      <c r="B2234" s="803" t="s">
        <v>1661</v>
      </c>
      <c r="C2234" s="810" t="s">
        <v>1662</v>
      </c>
      <c r="D2234" s="807">
        <v>43892</v>
      </c>
      <c r="E2234" s="803" t="s">
        <v>523</v>
      </c>
      <c r="F2234" s="803" t="s">
        <v>825</v>
      </c>
      <c r="G2234" s="803"/>
      <c r="H2234" s="806" t="s">
        <v>152</v>
      </c>
      <c r="I2234" s="806"/>
      <c r="J2234" s="117" t="s">
        <v>153</v>
      </c>
      <c r="K2234" s="117" t="s">
        <v>3</v>
      </c>
      <c r="L2234" s="119">
        <v>519</v>
      </c>
    </row>
    <row r="2235" spans="1:12" s="101" customFormat="1" ht="134.25" customHeight="1">
      <c r="A2235" s="808"/>
      <c r="B2235" s="803"/>
      <c r="C2235" s="810"/>
      <c r="D2235" s="807"/>
      <c r="E2235" s="803"/>
      <c r="F2235" s="803"/>
      <c r="G2235" s="803"/>
      <c r="H2235" s="806" t="s">
        <v>154</v>
      </c>
      <c r="I2235" s="806"/>
      <c r="J2235" s="117" t="s">
        <v>153</v>
      </c>
      <c r="K2235" s="117" t="s">
        <v>3</v>
      </c>
      <c r="L2235" s="119">
        <v>741.4</v>
      </c>
    </row>
    <row r="2236" spans="1:12" s="101" customFormat="1" ht="24" customHeight="1">
      <c r="A2236" s="808"/>
      <c r="B2236" s="110" t="s">
        <v>77</v>
      </c>
      <c r="C2236" s="115" t="s">
        <v>79</v>
      </c>
      <c r="D2236" s="115" t="s">
        <v>155</v>
      </c>
      <c r="E2236" s="115" t="s">
        <v>156</v>
      </c>
      <c r="F2236" s="805"/>
      <c r="G2236" s="805"/>
      <c r="H2236" s="806" t="s">
        <v>157</v>
      </c>
      <c r="I2236" s="806"/>
      <c r="J2236" s="803" t="s">
        <v>153</v>
      </c>
      <c r="K2236" s="803" t="s">
        <v>3</v>
      </c>
      <c r="L2236" s="804">
        <v>1335</v>
      </c>
    </row>
    <row r="2237" spans="1:12" s="101" customFormat="1" ht="34.5" customHeight="1">
      <c r="A2237" s="808"/>
      <c r="B2237" s="117" t="s">
        <v>1663</v>
      </c>
      <c r="C2237" s="117" t="s">
        <v>825</v>
      </c>
      <c r="D2237" s="118">
        <v>43895</v>
      </c>
      <c r="E2237" s="117" t="s">
        <v>656</v>
      </c>
      <c r="F2237" s="805"/>
      <c r="G2237" s="805"/>
      <c r="H2237" s="806"/>
      <c r="I2237" s="806"/>
      <c r="J2237" s="803"/>
      <c r="K2237" s="803"/>
      <c r="L2237" s="804"/>
    </row>
    <row r="2238" spans="1:12" s="101" customFormat="1" ht="24" customHeight="1">
      <c r="A2238" s="808">
        <v>422</v>
      </c>
      <c r="B2238" s="110" t="s">
        <v>76</v>
      </c>
      <c r="C2238" s="115" t="s">
        <v>78</v>
      </c>
      <c r="D2238" s="115" t="s">
        <v>146</v>
      </c>
      <c r="E2238" s="115" t="s">
        <v>147</v>
      </c>
      <c r="F2238" s="809" t="s">
        <v>71</v>
      </c>
      <c r="G2238" s="809"/>
      <c r="H2238" s="805"/>
      <c r="I2238" s="805"/>
      <c r="J2238" s="805"/>
      <c r="K2238" s="805"/>
      <c r="L2238" s="805"/>
    </row>
    <row r="2239" spans="1:12" s="101" customFormat="1" ht="26.25" customHeight="1">
      <c r="A2239" s="808"/>
      <c r="B2239" s="803" t="s">
        <v>1664</v>
      </c>
      <c r="C2239" s="810" t="s">
        <v>1665</v>
      </c>
      <c r="D2239" s="807">
        <v>43746</v>
      </c>
      <c r="E2239" s="803" t="s">
        <v>1666</v>
      </c>
      <c r="F2239" s="803" t="s">
        <v>1667</v>
      </c>
      <c r="G2239" s="803"/>
      <c r="H2239" s="806" t="s">
        <v>152</v>
      </c>
      <c r="I2239" s="806"/>
      <c r="J2239" s="117" t="s">
        <v>153</v>
      </c>
      <c r="K2239" s="117" t="s">
        <v>3</v>
      </c>
      <c r="L2239" s="119">
        <v>420</v>
      </c>
    </row>
    <row r="2240" spans="1:12" s="101" customFormat="1" ht="323.25" customHeight="1">
      <c r="A2240" s="808"/>
      <c r="B2240" s="803"/>
      <c r="C2240" s="810"/>
      <c r="D2240" s="807"/>
      <c r="E2240" s="803"/>
      <c r="F2240" s="803"/>
      <c r="G2240" s="803"/>
      <c r="H2240" s="806" t="s">
        <v>154</v>
      </c>
      <c r="I2240" s="806"/>
      <c r="J2240" s="117" t="s">
        <v>3</v>
      </c>
      <c r="K2240" s="117" t="s">
        <v>153</v>
      </c>
      <c r="L2240" s="119">
        <v>1400</v>
      </c>
    </row>
    <row r="2241" spans="1:12" s="101" customFormat="1" ht="24" customHeight="1">
      <c r="A2241" s="808"/>
      <c r="B2241" s="110" t="s">
        <v>77</v>
      </c>
      <c r="C2241" s="115" t="s">
        <v>79</v>
      </c>
      <c r="D2241" s="115" t="s">
        <v>155</v>
      </c>
      <c r="E2241" s="115" t="s">
        <v>156</v>
      </c>
      <c r="F2241" s="805"/>
      <c r="G2241" s="805"/>
      <c r="H2241" s="806" t="s">
        <v>157</v>
      </c>
      <c r="I2241" s="806"/>
      <c r="J2241" s="803" t="s">
        <v>153</v>
      </c>
      <c r="K2241" s="803" t="s">
        <v>3</v>
      </c>
      <c r="L2241" s="804">
        <v>794</v>
      </c>
    </row>
    <row r="2242" spans="1:12" s="101" customFormat="1" ht="34.5" customHeight="1">
      <c r="A2242" s="808"/>
      <c r="B2242" s="117" t="s">
        <v>1668</v>
      </c>
      <c r="C2242" s="117" t="s">
        <v>1667</v>
      </c>
      <c r="D2242" s="118">
        <v>43751</v>
      </c>
      <c r="E2242" s="117" t="s">
        <v>159</v>
      </c>
      <c r="F2242" s="805"/>
      <c r="G2242" s="805"/>
      <c r="H2242" s="806"/>
      <c r="I2242" s="806"/>
      <c r="J2242" s="803"/>
      <c r="K2242" s="803"/>
      <c r="L2242" s="804"/>
    </row>
    <row r="2243" spans="1:12" s="101" customFormat="1" ht="24" customHeight="1">
      <c r="A2243" s="808">
        <v>423</v>
      </c>
      <c r="B2243" s="110" t="s">
        <v>76</v>
      </c>
      <c r="C2243" s="115" t="s">
        <v>78</v>
      </c>
      <c r="D2243" s="115" t="s">
        <v>146</v>
      </c>
      <c r="E2243" s="115" t="s">
        <v>147</v>
      </c>
      <c r="F2243" s="809" t="s">
        <v>71</v>
      </c>
      <c r="G2243" s="809"/>
      <c r="H2243" s="805"/>
      <c r="I2243" s="805"/>
      <c r="J2243" s="805"/>
      <c r="K2243" s="805"/>
      <c r="L2243" s="805"/>
    </row>
    <row r="2244" spans="1:12" s="101" customFormat="1" ht="26.25" customHeight="1">
      <c r="A2244" s="808"/>
      <c r="B2244" s="803" t="s">
        <v>1664</v>
      </c>
      <c r="C2244" s="810" t="s">
        <v>1669</v>
      </c>
      <c r="D2244" s="807">
        <v>43756</v>
      </c>
      <c r="E2244" s="803" t="s">
        <v>555</v>
      </c>
      <c r="F2244" s="803" t="s">
        <v>1670</v>
      </c>
      <c r="G2244" s="803"/>
      <c r="H2244" s="806" t="s">
        <v>152</v>
      </c>
      <c r="I2244" s="806"/>
      <c r="J2244" s="117" t="s">
        <v>153</v>
      </c>
      <c r="K2244" s="117" t="s">
        <v>3</v>
      </c>
      <c r="L2244" s="119">
        <v>1038</v>
      </c>
    </row>
    <row r="2245" spans="1:12" s="101" customFormat="1" ht="408.95" customHeight="1">
      <c r="A2245" s="808"/>
      <c r="B2245" s="803"/>
      <c r="C2245" s="810"/>
      <c r="D2245" s="807"/>
      <c r="E2245" s="803"/>
      <c r="F2245" s="803"/>
      <c r="G2245" s="803"/>
      <c r="H2245" s="806" t="s">
        <v>154</v>
      </c>
      <c r="I2245" s="806"/>
      <c r="J2245" s="803" t="s">
        <v>3</v>
      </c>
      <c r="K2245" s="803" t="s">
        <v>153</v>
      </c>
      <c r="L2245" s="804">
        <v>1500</v>
      </c>
    </row>
    <row r="2246" spans="1:12" s="101" customFormat="1" ht="82.35" customHeight="1">
      <c r="A2246" s="808"/>
      <c r="B2246" s="803"/>
      <c r="C2246" s="810"/>
      <c r="D2246" s="807"/>
      <c r="E2246" s="803"/>
      <c r="F2246" s="803"/>
      <c r="G2246" s="803"/>
      <c r="H2246" s="806"/>
      <c r="I2246" s="806"/>
      <c r="J2246" s="803"/>
      <c r="K2246" s="803"/>
      <c r="L2246" s="804"/>
    </row>
    <row r="2247" spans="1:12" s="101" customFormat="1" ht="24" customHeight="1">
      <c r="A2247" s="808"/>
      <c r="B2247" s="110" t="s">
        <v>77</v>
      </c>
      <c r="C2247" s="115" t="s">
        <v>79</v>
      </c>
      <c r="D2247" s="115" t="s">
        <v>155</v>
      </c>
      <c r="E2247" s="115" t="s">
        <v>156</v>
      </c>
      <c r="F2247" s="805"/>
      <c r="G2247" s="805"/>
      <c r="H2247" s="806" t="s">
        <v>157</v>
      </c>
      <c r="I2247" s="806"/>
      <c r="J2247" s="803" t="s">
        <v>153</v>
      </c>
      <c r="K2247" s="803" t="s">
        <v>3</v>
      </c>
      <c r="L2247" s="804">
        <v>817</v>
      </c>
    </row>
    <row r="2248" spans="1:12" s="101" customFormat="1" ht="34.5" customHeight="1">
      <c r="A2248" s="808"/>
      <c r="B2248" s="117" t="s">
        <v>1668</v>
      </c>
      <c r="C2248" s="117" t="s">
        <v>1670</v>
      </c>
      <c r="D2248" s="118">
        <v>43761</v>
      </c>
      <c r="E2248" s="117" t="s">
        <v>481</v>
      </c>
      <c r="F2248" s="805"/>
      <c r="G2248" s="805"/>
      <c r="H2248" s="806"/>
      <c r="I2248" s="806"/>
      <c r="J2248" s="803"/>
      <c r="K2248" s="803"/>
      <c r="L2248" s="804"/>
    </row>
    <row r="2249" spans="1:12" s="101" customFormat="1" ht="24" customHeight="1">
      <c r="A2249" s="808">
        <v>424</v>
      </c>
      <c r="B2249" s="110" t="s">
        <v>76</v>
      </c>
      <c r="C2249" s="115" t="s">
        <v>78</v>
      </c>
      <c r="D2249" s="115" t="s">
        <v>146</v>
      </c>
      <c r="E2249" s="115" t="s">
        <v>147</v>
      </c>
      <c r="F2249" s="809" t="s">
        <v>71</v>
      </c>
      <c r="G2249" s="809"/>
      <c r="H2249" s="805"/>
      <c r="I2249" s="805"/>
      <c r="J2249" s="805"/>
      <c r="K2249" s="805"/>
      <c r="L2249" s="805"/>
    </row>
    <row r="2250" spans="1:12" s="101" customFormat="1" ht="26.25" customHeight="1">
      <c r="A2250" s="808"/>
      <c r="B2250" s="803" t="s">
        <v>1664</v>
      </c>
      <c r="C2250" s="810" t="s">
        <v>1671</v>
      </c>
      <c r="D2250" s="807">
        <v>43780</v>
      </c>
      <c r="E2250" s="803" t="s">
        <v>422</v>
      </c>
      <c r="F2250" s="803" t="s">
        <v>1672</v>
      </c>
      <c r="G2250" s="803"/>
      <c r="H2250" s="806" t="s">
        <v>152</v>
      </c>
      <c r="I2250" s="806"/>
      <c r="J2250" s="117" t="s">
        <v>153</v>
      </c>
      <c r="K2250" s="117" t="s">
        <v>3</v>
      </c>
      <c r="L2250" s="119">
        <v>984.2</v>
      </c>
    </row>
    <row r="2251" spans="1:12" s="101" customFormat="1" ht="354.75" customHeight="1">
      <c r="A2251" s="808"/>
      <c r="B2251" s="803"/>
      <c r="C2251" s="810"/>
      <c r="D2251" s="807"/>
      <c r="E2251" s="803"/>
      <c r="F2251" s="803"/>
      <c r="G2251" s="803"/>
      <c r="H2251" s="806" t="s">
        <v>154</v>
      </c>
      <c r="I2251" s="806"/>
      <c r="J2251" s="117" t="s">
        <v>153</v>
      </c>
      <c r="K2251" s="117" t="s">
        <v>3</v>
      </c>
      <c r="L2251" s="119">
        <v>351.1</v>
      </c>
    </row>
    <row r="2252" spans="1:12" s="101" customFormat="1" ht="24" customHeight="1">
      <c r="A2252" s="808"/>
      <c r="B2252" s="110" t="s">
        <v>77</v>
      </c>
      <c r="C2252" s="115" t="s">
        <v>79</v>
      </c>
      <c r="D2252" s="115" t="s">
        <v>155</v>
      </c>
      <c r="E2252" s="115" t="s">
        <v>156</v>
      </c>
      <c r="F2252" s="805"/>
      <c r="G2252" s="805"/>
      <c r="H2252" s="806" t="s">
        <v>157</v>
      </c>
      <c r="I2252" s="806"/>
      <c r="J2252" s="803" t="s">
        <v>153</v>
      </c>
      <c r="K2252" s="803" t="s">
        <v>153</v>
      </c>
      <c r="L2252" s="804">
        <v>0</v>
      </c>
    </row>
    <row r="2253" spans="1:12" s="101" customFormat="1" ht="34.5" customHeight="1">
      <c r="A2253" s="808"/>
      <c r="B2253" s="117" t="s">
        <v>1668</v>
      </c>
      <c r="C2253" s="117" t="s">
        <v>1672</v>
      </c>
      <c r="D2253" s="118">
        <v>43782</v>
      </c>
      <c r="E2253" s="117" t="s">
        <v>369</v>
      </c>
      <c r="F2253" s="805"/>
      <c r="G2253" s="805"/>
      <c r="H2253" s="806"/>
      <c r="I2253" s="806"/>
      <c r="J2253" s="803"/>
      <c r="K2253" s="803"/>
      <c r="L2253" s="804"/>
    </row>
    <row r="2254" spans="1:12" s="101" customFormat="1" ht="24" customHeight="1">
      <c r="A2254" s="808">
        <v>425</v>
      </c>
      <c r="B2254" s="110" t="s">
        <v>76</v>
      </c>
      <c r="C2254" s="115" t="s">
        <v>78</v>
      </c>
      <c r="D2254" s="115" t="s">
        <v>146</v>
      </c>
      <c r="E2254" s="115" t="s">
        <v>147</v>
      </c>
      <c r="F2254" s="809" t="s">
        <v>71</v>
      </c>
      <c r="G2254" s="809"/>
      <c r="H2254" s="805"/>
      <c r="I2254" s="805"/>
      <c r="J2254" s="805"/>
      <c r="K2254" s="805"/>
      <c r="L2254" s="805"/>
    </row>
    <row r="2255" spans="1:12" s="101" customFormat="1" ht="26.25" customHeight="1">
      <c r="A2255" s="808"/>
      <c r="B2255" s="803" t="s">
        <v>1664</v>
      </c>
      <c r="C2255" s="810" t="s">
        <v>1673</v>
      </c>
      <c r="D2255" s="807">
        <v>43791</v>
      </c>
      <c r="E2255" s="803" t="s">
        <v>234</v>
      </c>
      <c r="F2255" s="803" t="s">
        <v>888</v>
      </c>
      <c r="G2255" s="803"/>
      <c r="H2255" s="806" t="s">
        <v>152</v>
      </c>
      <c r="I2255" s="806"/>
      <c r="J2255" s="117" t="s">
        <v>153</v>
      </c>
      <c r="K2255" s="117" t="s">
        <v>3</v>
      </c>
      <c r="L2255" s="119">
        <v>339.33</v>
      </c>
    </row>
    <row r="2256" spans="1:12" s="101" customFormat="1" ht="176.25" customHeight="1">
      <c r="A2256" s="808"/>
      <c r="B2256" s="803"/>
      <c r="C2256" s="810"/>
      <c r="D2256" s="807"/>
      <c r="E2256" s="803"/>
      <c r="F2256" s="803"/>
      <c r="G2256" s="803"/>
      <c r="H2256" s="806" t="s">
        <v>154</v>
      </c>
      <c r="I2256" s="806"/>
      <c r="J2256" s="117" t="s">
        <v>153</v>
      </c>
      <c r="K2256" s="117" t="s">
        <v>3</v>
      </c>
      <c r="L2256" s="119">
        <v>306.60000000000002</v>
      </c>
    </row>
    <row r="2257" spans="1:12" s="101" customFormat="1" ht="24" customHeight="1">
      <c r="A2257" s="808"/>
      <c r="B2257" s="110" t="s">
        <v>77</v>
      </c>
      <c r="C2257" s="115" t="s">
        <v>79</v>
      </c>
      <c r="D2257" s="115" t="s">
        <v>155</v>
      </c>
      <c r="E2257" s="115" t="s">
        <v>156</v>
      </c>
      <c r="F2257" s="805"/>
      <c r="G2257" s="805"/>
      <c r="H2257" s="806" t="s">
        <v>157</v>
      </c>
      <c r="I2257" s="806"/>
      <c r="J2257" s="803" t="s">
        <v>153</v>
      </c>
      <c r="K2257" s="803" t="s">
        <v>3</v>
      </c>
      <c r="L2257" s="804">
        <v>100</v>
      </c>
    </row>
    <row r="2258" spans="1:12" s="101" customFormat="1" ht="34.5" customHeight="1">
      <c r="A2258" s="808"/>
      <c r="B2258" s="117" t="s">
        <v>1668</v>
      </c>
      <c r="C2258" s="117" t="s">
        <v>888</v>
      </c>
      <c r="D2258" s="118">
        <v>43792</v>
      </c>
      <c r="E2258" s="117" t="s">
        <v>1674</v>
      </c>
      <c r="F2258" s="805"/>
      <c r="G2258" s="805"/>
      <c r="H2258" s="806"/>
      <c r="I2258" s="806"/>
      <c r="J2258" s="803"/>
      <c r="K2258" s="803"/>
      <c r="L2258" s="804"/>
    </row>
    <row r="2259" spans="1:12" s="101" customFormat="1" ht="24" customHeight="1">
      <c r="A2259" s="808">
        <v>426</v>
      </c>
      <c r="B2259" s="110" t="s">
        <v>76</v>
      </c>
      <c r="C2259" s="115" t="s">
        <v>78</v>
      </c>
      <c r="D2259" s="115" t="s">
        <v>146</v>
      </c>
      <c r="E2259" s="115" t="s">
        <v>147</v>
      </c>
      <c r="F2259" s="809" t="s">
        <v>71</v>
      </c>
      <c r="G2259" s="809"/>
      <c r="H2259" s="805"/>
      <c r="I2259" s="805"/>
      <c r="J2259" s="805"/>
      <c r="K2259" s="805"/>
      <c r="L2259" s="805"/>
    </row>
    <row r="2260" spans="1:12" s="101" customFormat="1" ht="26.25" customHeight="1">
      <c r="A2260" s="808"/>
      <c r="B2260" s="803" t="s">
        <v>1664</v>
      </c>
      <c r="C2260" s="810" t="s">
        <v>1675</v>
      </c>
      <c r="D2260" s="807">
        <v>43803</v>
      </c>
      <c r="E2260" s="803" t="s">
        <v>868</v>
      </c>
      <c r="F2260" s="803" t="s">
        <v>1676</v>
      </c>
      <c r="G2260" s="803"/>
      <c r="H2260" s="806" t="s">
        <v>152</v>
      </c>
      <c r="I2260" s="806"/>
      <c r="J2260" s="117" t="s">
        <v>153</v>
      </c>
      <c r="K2260" s="117" t="s">
        <v>3</v>
      </c>
      <c r="L2260" s="119">
        <v>559.20000000000005</v>
      </c>
    </row>
    <row r="2261" spans="1:12" s="101" customFormat="1" ht="408.95" customHeight="1">
      <c r="A2261" s="808"/>
      <c r="B2261" s="803"/>
      <c r="C2261" s="810"/>
      <c r="D2261" s="807"/>
      <c r="E2261" s="803"/>
      <c r="F2261" s="803"/>
      <c r="G2261" s="803"/>
      <c r="H2261" s="806" t="s">
        <v>154</v>
      </c>
      <c r="I2261" s="806"/>
      <c r="J2261" s="803" t="s">
        <v>3</v>
      </c>
      <c r="K2261" s="803" t="s">
        <v>3</v>
      </c>
      <c r="L2261" s="804">
        <v>5685.85</v>
      </c>
    </row>
    <row r="2262" spans="1:12" s="101" customFormat="1" ht="408.95" customHeight="1">
      <c r="A2262" s="808"/>
      <c r="B2262" s="803"/>
      <c r="C2262" s="810"/>
      <c r="D2262" s="807"/>
      <c r="E2262" s="803"/>
      <c r="F2262" s="803"/>
      <c r="G2262" s="803"/>
      <c r="H2262" s="806"/>
      <c r="I2262" s="806"/>
      <c r="J2262" s="803"/>
      <c r="K2262" s="803"/>
      <c r="L2262" s="804"/>
    </row>
    <row r="2263" spans="1:12" s="101" customFormat="1" ht="145.69999999999999" customHeight="1">
      <c r="A2263" s="808"/>
      <c r="B2263" s="803"/>
      <c r="C2263" s="810"/>
      <c r="D2263" s="807"/>
      <c r="E2263" s="803"/>
      <c r="F2263" s="803"/>
      <c r="G2263" s="803"/>
      <c r="H2263" s="806"/>
      <c r="I2263" s="806"/>
      <c r="J2263" s="803"/>
      <c r="K2263" s="803"/>
      <c r="L2263" s="804"/>
    </row>
    <row r="2264" spans="1:12" s="101" customFormat="1" ht="24" customHeight="1">
      <c r="A2264" s="808"/>
      <c r="B2264" s="110" t="s">
        <v>77</v>
      </c>
      <c r="C2264" s="115" t="s">
        <v>79</v>
      </c>
      <c r="D2264" s="115" t="s">
        <v>155</v>
      </c>
      <c r="E2264" s="115" t="s">
        <v>156</v>
      </c>
      <c r="F2264" s="805"/>
      <c r="G2264" s="805"/>
      <c r="H2264" s="806" t="s">
        <v>157</v>
      </c>
      <c r="I2264" s="806"/>
      <c r="J2264" s="803" t="s">
        <v>153</v>
      </c>
      <c r="K2264" s="803" t="s">
        <v>153</v>
      </c>
      <c r="L2264" s="804">
        <v>0</v>
      </c>
    </row>
    <row r="2265" spans="1:12" s="101" customFormat="1" ht="34.5" customHeight="1">
      <c r="A2265" s="808"/>
      <c r="B2265" s="117" t="s">
        <v>1668</v>
      </c>
      <c r="C2265" s="117" t="s">
        <v>1676</v>
      </c>
      <c r="D2265" s="118">
        <v>43809</v>
      </c>
      <c r="E2265" s="117" t="s">
        <v>1558</v>
      </c>
      <c r="F2265" s="805"/>
      <c r="G2265" s="805"/>
      <c r="H2265" s="806"/>
      <c r="I2265" s="806"/>
      <c r="J2265" s="803"/>
      <c r="K2265" s="803"/>
      <c r="L2265" s="804"/>
    </row>
    <row r="2266" spans="1:12" s="101" customFormat="1" ht="24" customHeight="1">
      <c r="A2266" s="808">
        <v>427</v>
      </c>
      <c r="B2266" s="110" t="s">
        <v>76</v>
      </c>
      <c r="C2266" s="115" t="s">
        <v>78</v>
      </c>
      <c r="D2266" s="115" t="s">
        <v>146</v>
      </c>
      <c r="E2266" s="115" t="s">
        <v>147</v>
      </c>
      <c r="F2266" s="809" t="s">
        <v>71</v>
      </c>
      <c r="G2266" s="809"/>
      <c r="H2266" s="805"/>
      <c r="I2266" s="805"/>
      <c r="J2266" s="805"/>
      <c r="K2266" s="805"/>
      <c r="L2266" s="805"/>
    </row>
    <row r="2267" spans="1:12" s="101" customFormat="1" ht="26.25" customHeight="1">
      <c r="A2267" s="808"/>
      <c r="B2267" s="803" t="s">
        <v>1664</v>
      </c>
      <c r="C2267" s="810" t="s">
        <v>1677</v>
      </c>
      <c r="D2267" s="807">
        <v>43870</v>
      </c>
      <c r="E2267" s="803" t="s">
        <v>234</v>
      </c>
      <c r="F2267" s="803" t="s">
        <v>1678</v>
      </c>
      <c r="G2267" s="803"/>
      <c r="H2267" s="806" t="s">
        <v>152</v>
      </c>
      <c r="I2267" s="806"/>
      <c r="J2267" s="117" t="s">
        <v>153</v>
      </c>
      <c r="K2267" s="117" t="s">
        <v>3</v>
      </c>
      <c r="L2267" s="119">
        <v>508.8</v>
      </c>
    </row>
    <row r="2268" spans="1:12" s="101" customFormat="1" ht="365.25" customHeight="1">
      <c r="A2268" s="808"/>
      <c r="B2268" s="803"/>
      <c r="C2268" s="810"/>
      <c r="D2268" s="807"/>
      <c r="E2268" s="803"/>
      <c r="F2268" s="803"/>
      <c r="G2268" s="803"/>
      <c r="H2268" s="806" t="s">
        <v>154</v>
      </c>
      <c r="I2268" s="806"/>
      <c r="J2268" s="117" t="s">
        <v>153</v>
      </c>
      <c r="K2268" s="117" t="s">
        <v>3</v>
      </c>
      <c r="L2268" s="119">
        <v>173.26</v>
      </c>
    </row>
    <row r="2269" spans="1:12" s="101" customFormat="1" ht="24" customHeight="1">
      <c r="A2269" s="808"/>
      <c r="B2269" s="110" t="s">
        <v>77</v>
      </c>
      <c r="C2269" s="115" t="s">
        <v>79</v>
      </c>
      <c r="D2269" s="115" t="s">
        <v>155</v>
      </c>
      <c r="E2269" s="115" t="s">
        <v>156</v>
      </c>
      <c r="F2269" s="805"/>
      <c r="G2269" s="805"/>
      <c r="H2269" s="806" t="s">
        <v>157</v>
      </c>
      <c r="I2269" s="806"/>
      <c r="J2269" s="803" t="s">
        <v>153</v>
      </c>
      <c r="K2269" s="803" t="s">
        <v>3</v>
      </c>
      <c r="L2269" s="804">
        <v>100</v>
      </c>
    </row>
    <row r="2270" spans="1:12" s="101" customFormat="1" ht="34.5" customHeight="1">
      <c r="A2270" s="808"/>
      <c r="B2270" s="117" t="s">
        <v>1668</v>
      </c>
      <c r="C2270" s="117" t="s">
        <v>1678</v>
      </c>
      <c r="D2270" s="118">
        <v>43874</v>
      </c>
      <c r="E2270" s="117" t="s">
        <v>1679</v>
      </c>
      <c r="F2270" s="805"/>
      <c r="G2270" s="805"/>
      <c r="H2270" s="806"/>
      <c r="I2270" s="806"/>
      <c r="J2270" s="803"/>
      <c r="K2270" s="803"/>
      <c r="L2270" s="804"/>
    </row>
    <row r="2271" spans="1:12" s="101" customFormat="1" ht="24" customHeight="1">
      <c r="A2271" s="808">
        <v>428</v>
      </c>
      <c r="B2271" s="110" t="s">
        <v>76</v>
      </c>
      <c r="C2271" s="115" t="s">
        <v>78</v>
      </c>
      <c r="D2271" s="115" t="s">
        <v>146</v>
      </c>
      <c r="E2271" s="115" t="s">
        <v>147</v>
      </c>
      <c r="F2271" s="809" t="s">
        <v>71</v>
      </c>
      <c r="G2271" s="809"/>
      <c r="H2271" s="805"/>
      <c r="I2271" s="805"/>
      <c r="J2271" s="805"/>
      <c r="K2271" s="805"/>
      <c r="L2271" s="805"/>
    </row>
    <row r="2272" spans="1:12" s="101" customFormat="1" ht="26.25" customHeight="1">
      <c r="A2272" s="808"/>
      <c r="B2272" s="803" t="s">
        <v>1664</v>
      </c>
      <c r="C2272" s="810" t="s">
        <v>1677</v>
      </c>
      <c r="D2272" s="807">
        <v>43870</v>
      </c>
      <c r="E2272" s="803" t="s">
        <v>234</v>
      </c>
      <c r="F2272" s="803" t="s">
        <v>1680</v>
      </c>
      <c r="G2272" s="803"/>
      <c r="H2272" s="806" t="s">
        <v>152</v>
      </c>
      <c r="I2272" s="806"/>
      <c r="J2272" s="117" t="s">
        <v>153</v>
      </c>
      <c r="K2272" s="117" t="s">
        <v>3</v>
      </c>
      <c r="L2272" s="119">
        <v>382.25</v>
      </c>
    </row>
    <row r="2273" spans="1:12" s="101" customFormat="1" ht="365.25" customHeight="1">
      <c r="A2273" s="808"/>
      <c r="B2273" s="803"/>
      <c r="C2273" s="810"/>
      <c r="D2273" s="807"/>
      <c r="E2273" s="803"/>
      <c r="F2273" s="803"/>
      <c r="G2273" s="803"/>
      <c r="H2273" s="806" t="s">
        <v>154</v>
      </c>
      <c r="I2273" s="806"/>
      <c r="J2273" s="117" t="s">
        <v>153</v>
      </c>
      <c r="K2273" s="117" t="s">
        <v>3</v>
      </c>
      <c r="L2273" s="119">
        <v>208.87</v>
      </c>
    </row>
    <row r="2274" spans="1:12" s="101" customFormat="1" ht="24" customHeight="1">
      <c r="A2274" s="808"/>
      <c r="B2274" s="110" t="s">
        <v>77</v>
      </c>
      <c r="C2274" s="115" t="s">
        <v>79</v>
      </c>
      <c r="D2274" s="115" t="s">
        <v>155</v>
      </c>
      <c r="E2274" s="115" t="s">
        <v>156</v>
      </c>
      <c r="F2274" s="805"/>
      <c r="G2274" s="805"/>
      <c r="H2274" s="806" t="s">
        <v>157</v>
      </c>
      <c r="I2274" s="806"/>
      <c r="J2274" s="803" t="s">
        <v>153</v>
      </c>
      <c r="K2274" s="803" t="s">
        <v>3</v>
      </c>
      <c r="L2274" s="804">
        <v>100</v>
      </c>
    </row>
    <row r="2275" spans="1:12" s="101" customFormat="1" ht="34.5" customHeight="1">
      <c r="A2275" s="808"/>
      <c r="B2275" s="117" t="s">
        <v>1668</v>
      </c>
      <c r="C2275" s="117" t="s">
        <v>1680</v>
      </c>
      <c r="D2275" s="118">
        <v>43874</v>
      </c>
      <c r="E2275" s="117" t="s">
        <v>1679</v>
      </c>
      <c r="F2275" s="805"/>
      <c r="G2275" s="805"/>
      <c r="H2275" s="806"/>
      <c r="I2275" s="806"/>
      <c r="J2275" s="803"/>
      <c r="K2275" s="803"/>
      <c r="L2275" s="804"/>
    </row>
    <row r="2276" spans="1:12" s="101" customFormat="1" ht="24" customHeight="1">
      <c r="A2276" s="808">
        <v>429</v>
      </c>
      <c r="B2276" s="110" t="s">
        <v>76</v>
      </c>
      <c r="C2276" s="115" t="s">
        <v>78</v>
      </c>
      <c r="D2276" s="115" t="s">
        <v>146</v>
      </c>
      <c r="E2276" s="115" t="s">
        <v>147</v>
      </c>
      <c r="F2276" s="809" t="s">
        <v>71</v>
      </c>
      <c r="G2276" s="809"/>
      <c r="H2276" s="805"/>
      <c r="I2276" s="805"/>
      <c r="J2276" s="805"/>
      <c r="K2276" s="805"/>
      <c r="L2276" s="805"/>
    </row>
    <row r="2277" spans="1:12" s="101" customFormat="1" ht="26.25" customHeight="1">
      <c r="A2277" s="808"/>
      <c r="B2277" s="803" t="s">
        <v>1681</v>
      </c>
      <c r="C2277" s="810" t="s">
        <v>1682</v>
      </c>
      <c r="D2277" s="807">
        <v>43843</v>
      </c>
      <c r="E2277" s="803" t="s">
        <v>1103</v>
      </c>
      <c r="F2277" s="803" t="s">
        <v>1683</v>
      </c>
      <c r="G2277" s="803"/>
      <c r="H2277" s="806" t="s">
        <v>152</v>
      </c>
      <c r="I2277" s="806"/>
      <c r="J2277" s="117" t="s">
        <v>153</v>
      </c>
      <c r="K2277" s="117" t="s">
        <v>3</v>
      </c>
      <c r="L2277" s="119">
        <v>311.56</v>
      </c>
    </row>
    <row r="2278" spans="1:12" s="101" customFormat="1" ht="408.95" customHeight="1">
      <c r="A2278" s="808"/>
      <c r="B2278" s="803"/>
      <c r="C2278" s="810"/>
      <c r="D2278" s="807"/>
      <c r="E2278" s="803"/>
      <c r="F2278" s="803"/>
      <c r="G2278" s="803"/>
      <c r="H2278" s="806" t="s">
        <v>154</v>
      </c>
      <c r="I2278" s="806"/>
      <c r="J2278" s="803" t="s">
        <v>153</v>
      </c>
      <c r="K2278" s="803" t="s">
        <v>3</v>
      </c>
      <c r="L2278" s="804">
        <v>386.61</v>
      </c>
    </row>
    <row r="2279" spans="1:12" s="101" customFormat="1" ht="103.35" customHeight="1">
      <c r="A2279" s="808"/>
      <c r="B2279" s="803"/>
      <c r="C2279" s="810"/>
      <c r="D2279" s="807"/>
      <c r="E2279" s="803"/>
      <c r="F2279" s="803"/>
      <c r="G2279" s="803"/>
      <c r="H2279" s="806"/>
      <c r="I2279" s="806"/>
      <c r="J2279" s="803"/>
      <c r="K2279" s="803"/>
      <c r="L2279" s="804"/>
    </row>
    <row r="2280" spans="1:12" s="101" customFormat="1" ht="24" customHeight="1">
      <c r="A2280" s="808"/>
      <c r="B2280" s="110" t="s">
        <v>77</v>
      </c>
      <c r="C2280" s="115" t="s">
        <v>79</v>
      </c>
      <c r="D2280" s="115" t="s">
        <v>155</v>
      </c>
      <c r="E2280" s="115" t="s">
        <v>156</v>
      </c>
      <c r="F2280" s="805"/>
      <c r="G2280" s="805"/>
      <c r="H2280" s="806" t="s">
        <v>157</v>
      </c>
      <c r="I2280" s="806"/>
      <c r="J2280" s="803" t="s">
        <v>153</v>
      </c>
      <c r="K2280" s="803" t="s">
        <v>153</v>
      </c>
      <c r="L2280" s="804">
        <v>0</v>
      </c>
    </row>
    <row r="2281" spans="1:12" s="101" customFormat="1" ht="24" customHeight="1">
      <c r="A2281" s="808"/>
      <c r="B2281" s="117" t="s">
        <v>792</v>
      </c>
      <c r="C2281" s="117" t="s">
        <v>1683</v>
      </c>
      <c r="D2281" s="118">
        <v>43844</v>
      </c>
      <c r="E2281" s="117" t="s">
        <v>1684</v>
      </c>
      <c r="F2281" s="805"/>
      <c r="G2281" s="805"/>
      <c r="H2281" s="806"/>
      <c r="I2281" s="806"/>
      <c r="J2281" s="803"/>
      <c r="K2281" s="803"/>
      <c r="L2281" s="804"/>
    </row>
    <row r="2282" spans="1:12" s="101" customFormat="1" ht="24" customHeight="1">
      <c r="A2282" s="808">
        <v>430</v>
      </c>
      <c r="B2282" s="110" t="s">
        <v>76</v>
      </c>
      <c r="C2282" s="115" t="s">
        <v>78</v>
      </c>
      <c r="D2282" s="115" t="s">
        <v>146</v>
      </c>
      <c r="E2282" s="115" t="s">
        <v>147</v>
      </c>
      <c r="F2282" s="809" t="s">
        <v>71</v>
      </c>
      <c r="G2282" s="809"/>
      <c r="H2282" s="805"/>
      <c r="I2282" s="805"/>
      <c r="J2282" s="805"/>
      <c r="K2282" s="805"/>
      <c r="L2282" s="805"/>
    </row>
    <row r="2283" spans="1:12" s="101" customFormat="1" ht="26.25" customHeight="1">
      <c r="A2283" s="808"/>
      <c r="B2283" s="803" t="s">
        <v>1681</v>
      </c>
      <c r="C2283" s="810" t="s">
        <v>1685</v>
      </c>
      <c r="D2283" s="807">
        <v>43855</v>
      </c>
      <c r="E2283" s="803" t="s">
        <v>1686</v>
      </c>
      <c r="F2283" s="803" t="s">
        <v>1687</v>
      </c>
      <c r="G2283" s="803"/>
      <c r="H2283" s="806" t="s">
        <v>152</v>
      </c>
      <c r="I2283" s="806"/>
      <c r="J2283" s="117" t="s">
        <v>153</v>
      </c>
      <c r="K2283" s="117" t="s">
        <v>3</v>
      </c>
      <c r="L2283" s="119">
        <v>1146</v>
      </c>
    </row>
    <row r="2284" spans="1:12" s="101" customFormat="1" ht="333.75" customHeight="1">
      <c r="A2284" s="808"/>
      <c r="B2284" s="803"/>
      <c r="C2284" s="810"/>
      <c r="D2284" s="807"/>
      <c r="E2284" s="803"/>
      <c r="F2284" s="803"/>
      <c r="G2284" s="803"/>
      <c r="H2284" s="806" t="s">
        <v>154</v>
      </c>
      <c r="I2284" s="806"/>
      <c r="J2284" s="117" t="s">
        <v>153</v>
      </c>
      <c r="K2284" s="117" t="s">
        <v>3</v>
      </c>
      <c r="L2284" s="119">
        <v>2096</v>
      </c>
    </row>
    <row r="2285" spans="1:12" s="101" customFormat="1" ht="24" customHeight="1">
      <c r="A2285" s="808"/>
      <c r="B2285" s="110" t="s">
        <v>77</v>
      </c>
      <c r="C2285" s="115" t="s">
        <v>79</v>
      </c>
      <c r="D2285" s="115" t="s">
        <v>155</v>
      </c>
      <c r="E2285" s="115" t="s">
        <v>156</v>
      </c>
      <c r="F2285" s="805"/>
      <c r="G2285" s="805"/>
      <c r="H2285" s="806" t="s">
        <v>157</v>
      </c>
      <c r="I2285" s="806"/>
      <c r="J2285" s="803" t="s">
        <v>153</v>
      </c>
      <c r="K2285" s="803" t="s">
        <v>3</v>
      </c>
      <c r="L2285" s="804">
        <v>80.900000000000006</v>
      </c>
    </row>
    <row r="2286" spans="1:12" s="101" customFormat="1" ht="24" customHeight="1">
      <c r="A2286" s="808"/>
      <c r="B2286" s="117" t="s">
        <v>792</v>
      </c>
      <c r="C2286" s="117" t="s">
        <v>1687</v>
      </c>
      <c r="D2286" s="118">
        <v>43861</v>
      </c>
      <c r="E2286" s="117" t="s">
        <v>1688</v>
      </c>
      <c r="F2286" s="805"/>
      <c r="G2286" s="805"/>
      <c r="H2286" s="806"/>
      <c r="I2286" s="806"/>
      <c r="J2286" s="803"/>
      <c r="K2286" s="803"/>
      <c r="L2286" s="804"/>
    </row>
    <row r="2287" spans="1:12" s="101" customFormat="1" ht="24" customHeight="1">
      <c r="A2287" s="808">
        <v>431</v>
      </c>
      <c r="B2287" s="110" t="s">
        <v>76</v>
      </c>
      <c r="C2287" s="115" t="s">
        <v>78</v>
      </c>
      <c r="D2287" s="115" t="s">
        <v>146</v>
      </c>
      <c r="E2287" s="115" t="s">
        <v>147</v>
      </c>
      <c r="F2287" s="809" t="s">
        <v>71</v>
      </c>
      <c r="G2287" s="809"/>
      <c r="H2287" s="805"/>
      <c r="I2287" s="805"/>
      <c r="J2287" s="805"/>
      <c r="K2287" s="805"/>
      <c r="L2287" s="805"/>
    </row>
    <row r="2288" spans="1:12" s="101" customFormat="1" ht="26.25" customHeight="1">
      <c r="A2288" s="808"/>
      <c r="B2288" s="803" t="s">
        <v>1681</v>
      </c>
      <c r="C2288" s="810" t="s">
        <v>1689</v>
      </c>
      <c r="D2288" s="807">
        <v>43870</v>
      </c>
      <c r="E2288" s="803" t="s">
        <v>932</v>
      </c>
      <c r="F2288" s="803" t="s">
        <v>933</v>
      </c>
      <c r="G2288" s="803"/>
      <c r="H2288" s="806" t="s">
        <v>152</v>
      </c>
      <c r="I2288" s="806"/>
      <c r="J2288" s="117" t="s">
        <v>153</v>
      </c>
      <c r="K2288" s="117" t="s">
        <v>3</v>
      </c>
      <c r="L2288" s="119">
        <v>169.37</v>
      </c>
    </row>
    <row r="2289" spans="1:12" s="101" customFormat="1" ht="312.75" customHeight="1">
      <c r="A2289" s="808"/>
      <c r="B2289" s="803"/>
      <c r="C2289" s="810"/>
      <c r="D2289" s="807"/>
      <c r="E2289" s="803"/>
      <c r="F2289" s="803"/>
      <c r="G2289" s="803"/>
      <c r="H2289" s="806" t="s">
        <v>154</v>
      </c>
      <c r="I2289" s="806"/>
      <c r="J2289" s="117" t="s">
        <v>153</v>
      </c>
      <c r="K2289" s="117" t="s">
        <v>3</v>
      </c>
      <c r="L2289" s="119">
        <v>372.53</v>
      </c>
    </row>
    <row r="2290" spans="1:12" s="101" customFormat="1" ht="24" customHeight="1">
      <c r="A2290" s="808"/>
      <c r="B2290" s="110" t="s">
        <v>77</v>
      </c>
      <c r="C2290" s="115" t="s">
        <v>79</v>
      </c>
      <c r="D2290" s="115" t="s">
        <v>155</v>
      </c>
      <c r="E2290" s="115" t="s">
        <v>156</v>
      </c>
      <c r="F2290" s="805"/>
      <c r="G2290" s="805"/>
      <c r="H2290" s="806" t="s">
        <v>157</v>
      </c>
      <c r="I2290" s="806"/>
      <c r="J2290" s="803" t="s">
        <v>153</v>
      </c>
      <c r="K2290" s="803" t="s">
        <v>153</v>
      </c>
      <c r="L2290" s="804">
        <v>0</v>
      </c>
    </row>
    <row r="2291" spans="1:12" s="101" customFormat="1" ht="24" customHeight="1">
      <c r="A2291" s="808"/>
      <c r="B2291" s="117" t="s">
        <v>792</v>
      </c>
      <c r="C2291" s="117" t="s">
        <v>933</v>
      </c>
      <c r="D2291" s="118">
        <v>43872</v>
      </c>
      <c r="E2291" s="117" t="s">
        <v>1222</v>
      </c>
      <c r="F2291" s="805"/>
      <c r="G2291" s="805"/>
      <c r="H2291" s="806"/>
      <c r="I2291" s="806"/>
      <c r="J2291" s="803"/>
      <c r="K2291" s="803"/>
      <c r="L2291" s="804"/>
    </row>
    <row r="2292" spans="1:12" s="101" customFormat="1" ht="24" customHeight="1">
      <c r="A2292" s="808">
        <v>432</v>
      </c>
      <c r="B2292" s="110" t="s">
        <v>76</v>
      </c>
      <c r="C2292" s="115" t="s">
        <v>78</v>
      </c>
      <c r="D2292" s="115" t="s">
        <v>146</v>
      </c>
      <c r="E2292" s="115" t="s">
        <v>147</v>
      </c>
      <c r="F2292" s="809" t="s">
        <v>71</v>
      </c>
      <c r="G2292" s="809"/>
      <c r="H2292" s="805"/>
      <c r="I2292" s="805"/>
      <c r="J2292" s="805"/>
      <c r="K2292" s="805"/>
      <c r="L2292" s="805"/>
    </row>
    <row r="2293" spans="1:12" s="101" customFormat="1" ht="26.25" customHeight="1">
      <c r="A2293" s="808"/>
      <c r="B2293" s="803" t="s">
        <v>1690</v>
      </c>
      <c r="C2293" s="810" t="s">
        <v>1691</v>
      </c>
      <c r="D2293" s="807">
        <v>43770</v>
      </c>
      <c r="E2293" s="803" t="s">
        <v>168</v>
      </c>
      <c r="F2293" s="803" t="s">
        <v>1692</v>
      </c>
      <c r="G2293" s="803"/>
      <c r="H2293" s="806" t="s">
        <v>152</v>
      </c>
      <c r="I2293" s="806"/>
      <c r="J2293" s="117" t="s">
        <v>153</v>
      </c>
      <c r="K2293" s="117" t="s">
        <v>3</v>
      </c>
      <c r="L2293" s="119">
        <v>417</v>
      </c>
    </row>
    <row r="2294" spans="1:12" s="101" customFormat="1" ht="408.95" customHeight="1">
      <c r="A2294" s="808"/>
      <c r="B2294" s="803"/>
      <c r="C2294" s="810"/>
      <c r="D2294" s="807"/>
      <c r="E2294" s="803"/>
      <c r="F2294" s="803"/>
      <c r="G2294" s="803"/>
      <c r="H2294" s="806" t="s">
        <v>154</v>
      </c>
      <c r="I2294" s="806"/>
      <c r="J2294" s="803" t="s">
        <v>153</v>
      </c>
      <c r="K2294" s="803" t="s">
        <v>3</v>
      </c>
      <c r="L2294" s="804">
        <v>1611.32</v>
      </c>
    </row>
    <row r="2295" spans="1:12" s="101" customFormat="1" ht="197.85" customHeight="1">
      <c r="A2295" s="808"/>
      <c r="B2295" s="803"/>
      <c r="C2295" s="810"/>
      <c r="D2295" s="807"/>
      <c r="E2295" s="803"/>
      <c r="F2295" s="803"/>
      <c r="G2295" s="803"/>
      <c r="H2295" s="806"/>
      <c r="I2295" s="806"/>
      <c r="J2295" s="803"/>
      <c r="K2295" s="803"/>
      <c r="L2295" s="804"/>
    </row>
    <row r="2296" spans="1:12" s="101" customFormat="1" ht="24" customHeight="1">
      <c r="A2296" s="808"/>
      <c r="B2296" s="110" t="s">
        <v>77</v>
      </c>
      <c r="C2296" s="115" t="s">
        <v>79</v>
      </c>
      <c r="D2296" s="115" t="s">
        <v>155</v>
      </c>
      <c r="E2296" s="115" t="s">
        <v>156</v>
      </c>
      <c r="F2296" s="805"/>
      <c r="G2296" s="805"/>
      <c r="H2296" s="806" t="s">
        <v>157</v>
      </c>
      <c r="I2296" s="806"/>
      <c r="J2296" s="803" t="s">
        <v>153</v>
      </c>
      <c r="K2296" s="803" t="s">
        <v>3</v>
      </c>
      <c r="L2296" s="804">
        <v>499.45</v>
      </c>
    </row>
    <row r="2297" spans="1:12" s="101" customFormat="1" ht="24" customHeight="1">
      <c r="A2297" s="808"/>
      <c r="B2297" s="117" t="s">
        <v>1693</v>
      </c>
      <c r="C2297" s="117" t="s">
        <v>1692</v>
      </c>
      <c r="D2297" s="118">
        <v>43779</v>
      </c>
      <c r="E2297" s="117" t="s">
        <v>1694</v>
      </c>
      <c r="F2297" s="805"/>
      <c r="G2297" s="805"/>
      <c r="H2297" s="806"/>
      <c r="I2297" s="806"/>
      <c r="J2297" s="803"/>
      <c r="K2297" s="803"/>
      <c r="L2297" s="804"/>
    </row>
    <row r="2298" spans="1:12" s="101" customFormat="1" ht="24" customHeight="1">
      <c r="A2298" s="808">
        <v>433</v>
      </c>
      <c r="B2298" s="110" t="s">
        <v>76</v>
      </c>
      <c r="C2298" s="115" t="s">
        <v>78</v>
      </c>
      <c r="D2298" s="115" t="s">
        <v>146</v>
      </c>
      <c r="E2298" s="115" t="s">
        <v>147</v>
      </c>
      <c r="F2298" s="809" t="s">
        <v>71</v>
      </c>
      <c r="G2298" s="809"/>
      <c r="H2298" s="805"/>
      <c r="I2298" s="805"/>
      <c r="J2298" s="805"/>
      <c r="K2298" s="805"/>
      <c r="L2298" s="805"/>
    </row>
    <row r="2299" spans="1:12" s="101" customFormat="1" ht="26.25" customHeight="1">
      <c r="A2299" s="808"/>
      <c r="B2299" s="803" t="s">
        <v>1695</v>
      </c>
      <c r="C2299" s="810" t="s">
        <v>1696</v>
      </c>
      <c r="D2299" s="807">
        <v>43887</v>
      </c>
      <c r="E2299" s="803" t="s">
        <v>1697</v>
      </c>
      <c r="F2299" s="803" t="s">
        <v>1698</v>
      </c>
      <c r="G2299" s="803"/>
      <c r="H2299" s="806" t="s">
        <v>152</v>
      </c>
      <c r="I2299" s="806"/>
      <c r="J2299" s="117" t="s">
        <v>153</v>
      </c>
      <c r="K2299" s="117" t="s">
        <v>3</v>
      </c>
      <c r="L2299" s="119">
        <v>138.20000000000002</v>
      </c>
    </row>
    <row r="2300" spans="1:12" s="101" customFormat="1" ht="408.95" customHeight="1">
      <c r="A2300" s="808"/>
      <c r="B2300" s="803"/>
      <c r="C2300" s="810"/>
      <c r="D2300" s="807"/>
      <c r="E2300" s="803"/>
      <c r="F2300" s="803"/>
      <c r="G2300" s="803"/>
      <c r="H2300" s="806" t="s">
        <v>154</v>
      </c>
      <c r="I2300" s="806"/>
      <c r="J2300" s="803" t="s">
        <v>153</v>
      </c>
      <c r="K2300" s="803" t="s">
        <v>3</v>
      </c>
      <c r="L2300" s="804">
        <v>177.6</v>
      </c>
    </row>
    <row r="2301" spans="1:12" s="101" customFormat="1" ht="19.350000000000001" customHeight="1">
      <c r="A2301" s="808"/>
      <c r="B2301" s="803"/>
      <c r="C2301" s="810"/>
      <c r="D2301" s="807"/>
      <c r="E2301" s="803"/>
      <c r="F2301" s="803"/>
      <c r="G2301" s="803"/>
      <c r="H2301" s="806"/>
      <c r="I2301" s="806"/>
      <c r="J2301" s="803"/>
      <c r="K2301" s="803"/>
      <c r="L2301" s="804"/>
    </row>
    <row r="2302" spans="1:12" s="101" customFormat="1" ht="24" customHeight="1">
      <c r="A2302" s="808"/>
      <c r="B2302" s="110" t="s">
        <v>77</v>
      </c>
      <c r="C2302" s="115" t="s">
        <v>79</v>
      </c>
      <c r="D2302" s="115" t="s">
        <v>155</v>
      </c>
      <c r="E2302" s="115" t="s">
        <v>156</v>
      </c>
      <c r="F2302" s="805"/>
      <c r="G2302" s="805"/>
      <c r="H2302" s="806" t="s">
        <v>157</v>
      </c>
      <c r="I2302" s="806"/>
      <c r="J2302" s="803" t="s">
        <v>153</v>
      </c>
      <c r="K2302" s="803" t="s">
        <v>153</v>
      </c>
      <c r="L2302" s="804">
        <v>0</v>
      </c>
    </row>
    <row r="2303" spans="1:12" s="101" customFormat="1" ht="24" customHeight="1">
      <c r="A2303" s="808"/>
      <c r="B2303" s="117" t="s">
        <v>562</v>
      </c>
      <c r="C2303" s="117" t="s">
        <v>1698</v>
      </c>
      <c r="D2303" s="118">
        <v>43888</v>
      </c>
      <c r="E2303" s="117" t="s">
        <v>1699</v>
      </c>
      <c r="F2303" s="805"/>
      <c r="G2303" s="805"/>
      <c r="H2303" s="806"/>
      <c r="I2303" s="806"/>
      <c r="J2303" s="803"/>
      <c r="K2303" s="803"/>
      <c r="L2303" s="804"/>
    </row>
    <row r="2304" spans="1:12" s="101" customFormat="1" ht="24" customHeight="1">
      <c r="A2304" s="808">
        <v>434</v>
      </c>
      <c r="B2304" s="110" t="s">
        <v>76</v>
      </c>
      <c r="C2304" s="115" t="s">
        <v>78</v>
      </c>
      <c r="D2304" s="115" t="s">
        <v>146</v>
      </c>
      <c r="E2304" s="115" t="s">
        <v>147</v>
      </c>
      <c r="F2304" s="809" t="s">
        <v>71</v>
      </c>
      <c r="G2304" s="809"/>
      <c r="H2304" s="805"/>
      <c r="I2304" s="805"/>
      <c r="J2304" s="805"/>
      <c r="K2304" s="805"/>
      <c r="L2304" s="805"/>
    </row>
    <row r="2305" spans="1:12" s="101" customFormat="1" ht="26.25" customHeight="1">
      <c r="A2305" s="808"/>
      <c r="B2305" s="803" t="s">
        <v>1700</v>
      </c>
      <c r="C2305" s="810" t="s">
        <v>1701</v>
      </c>
      <c r="D2305" s="807">
        <v>43800</v>
      </c>
      <c r="E2305" s="803" t="s">
        <v>1052</v>
      </c>
      <c r="F2305" s="803" t="s">
        <v>597</v>
      </c>
      <c r="G2305" s="803"/>
      <c r="H2305" s="806" t="s">
        <v>152</v>
      </c>
      <c r="I2305" s="806"/>
      <c r="J2305" s="117" t="s">
        <v>153</v>
      </c>
      <c r="K2305" s="117" t="s">
        <v>3</v>
      </c>
      <c r="L2305" s="119">
        <v>385.42</v>
      </c>
    </row>
    <row r="2306" spans="1:12" s="101" customFormat="1" ht="333.75" customHeight="1">
      <c r="A2306" s="808"/>
      <c r="B2306" s="803"/>
      <c r="C2306" s="810"/>
      <c r="D2306" s="807"/>
      <c r="E2306" s="803"/>
      <c r="F2306" s="803"/>
      <c r="G2306" s="803"/>
      <c r="H2306" s="806" t="s">
        <v>154</v>
      </c>
      <c r="I2306" s="806"/>
      <c r="J2306" s="117" t="s">
        <v>153</v>
      </c>
      <c r="K2306" s="117" t="s">
        <v>3</v>
      </c>
      <c r="L2306" s="119">
        <v>460.6</v>
      </c>
    </row>
    <row r="2307" spans="1:12" s="101" customFormat="1" ht="24" customHeight="1">
      <c r="A2307" s="808"/>
      <c r="B2307" s="110" t="s">
        <v>77</v>
      </c>
      <c r="C2307" s="115" t="s">
        <v>79</v>
      </c>
      <c r="D2307" s="115" t="s">
        <v>155</v>
      </c>
      <c r="E2307" s="115" t="s">
        <v>156</v>
      </c>
      <c r="F2307" s="805"/>
      <c r="G2307" s="805"/>
      <c r="H2307" s="806" t="s">
        <v>157</v>
      </c>
      <c r="I2307" s="806"/>
      <c r="J2307" s="803" t="s">
        <v>153</v>
      </c>
      <c r="K2307" s="803" t="s">
        <v>153</v>
      </c>
      <c r="L2307" s="804">
        <v>0</v>
      </c>
    </row>
    <row r="2308" spans="1:12" s="101" customFormat="1" ht="24" customHeight="1">
      <c r="A2308" s="808"/>
      <c r="B2308" s="117" t="s">
        <v>240</v>
      </c>
      <c r="C2308" s="117" t="s">
        <v>597</v>
      </c>
      <c r="D2308" s="118">
        <v>43802</v>
      </c>
      <c r="E2308" s="117" t="s">
        <v>1702</v>
      </c>
      <c r="F2308" s="805"/>
      <c r="G2308" s="805"/>
      <c r="H2308" s="806"/>
      <c r="I2308" s="806"/>
      <c r="J2308" s="803"/>
      <c r="K2308" s="803"/>
      <c r="L2308" s="804"/>
    </row>
    <row r="2309" spans="1:12" s="101" customFormat="1" ht="24" customHeight="1">
      <c r="A2309" s="808">
        <v>435</v>
      </c>
      <c r="B2309" s="110" t="s">
        <v>76</v>
      </c>
      <c r="C2309" s="115" t="s">
        <v>78</v>
      </c>
      <c r="D2309" s="115" t="s">
        <v>146</v>
      </c>
      <c r="E2309" s="115" t="s">
        <v>147</v>
      </c>
      <c r="F2309" s="809" t="s">
        <v>71</v>
      </c>
      <c r="G2309" s="809"/>
      <c r="H2309" s="805"/>
      <c r="I2309" s="805"/>
      <c r="J2309" s="805"/>
      <c r="K2309" s="805"/>
      <c r="L2309" s="805"/>
    </row>
    <row r="2310" spans="1:12" s="101" customFormat="1" ht="26.25" customHeight="1">
      <c r="A2310" s="808"/>
      <c r="B2310" s="803" t="s">
        <v>1703</v>
      </c>
      <c r="C2310" s="803" t="s">
        <v>1704</v>
      </c>
      <c r="D2310" s="807">
        <v>43810</v>
      </c>
      <c r="E2310" s="803" t="s">
        <v>1705</v>
      </c>
      <c r="F2310" s="803" t="s">
        <v>1706</v>
      </c>
      <c r="G2310" s="803"/>
      <c r="H2310" s="806" t="s">
        <v>152</v>
      </c>
      <c r="I2310" s="806"/>
      <c r="J2310" s="117" t="s">
        <v>153</v>
      </c>
      <c r="K2310" s="117" t="s">
        <v>3</v>
      </c>
      <c r="L2310" s="119">
        <v>732</v>
      </c>
    </row>
    <row r="2311" spans="1:12" s="101" customFormat="1" ht="81.75" customHeight="1">
      <c r="A2311" s="808"/>
      <c r="B2311" s="803"/>
      <c r="C2311" s="803"/>
      <c r="D2311" s="807"/>
      <c r="E2311" s="803"/>
      <c r="F2311" s="803"/>
      <c r="G2311" s="803"/>
      <c r="H2311" s="806" t="s">
        <v>154</v>
      </c>
      <c r="I2311" s="806"/>
      <c r="J2311" s="117" t="s">
        <v>153</v>
      </c>
      <c r="K2311" s="117" t="s">
        <v>3</v>
      </c>
      <c r="L2311" s="119">
        <v>453.75</v>
      </c>
    </row>
    <row r="2312" spans="1:12" s="101" customFormat="1" ht="24" customHeight="1">
      <c r="A2312" s="808"/>
      <c r="B2312" s="110" t="s">
        <v>77</v>
      </c>
      <c r="C2312" s="115" t="s">
        <v>79</v>
      </c>
      <c r="D2312" s="115" t="s">
        <v>155</v>
      </c>
      <c r="E2312" s="115" t="s">
        <v>156</v>
      </c>
      <c r="F2312" s="805"/>
      <c r="G2312" s="805"/>
      <c r="H2312" s="806" t="s">
        <v>157</v>
      </c>
      <c r="I2312" s="806"/>
      <c r="J2312" s="803" t="s">
        <v>153</v>
      </c>
      <c r="K2312" s="803" t="s">
        <v>153</v>
      </c>
      <c r="L2312" s="804">
        <v>0</v>
      </c>
    </row>
    <row r="2313" spans="1:12" s="101" customFormat="1" ht="24" customHeight="1">
      <c r="A2313" s="808"/>
      <c r="B2313" s="117" t="s">
        <v>193</v>
      </c>
      <c r="C2313" s="117" t="s">
        <v>1706</v>
      </c>
      <c r="D2313" s="118">
        <v>43813</v>
      </c>
      <c r="E2313" s="117" t="s">
        <v>582</v>
      </c>
      <c r="F2313" s="805"/>
      <c r="G2313" s="805"/>
      <c r="H2313" s="806"/>
      <c r="I2313" s="806"/>
      <c r="J2313" s="803"/>
      <c r="K2313" s="803"/>
      <c r="L2313" s="804"/>
    </row>
    <row r="2314" spans="1:12" s="101" customFormat="1" ht="24" customHeight="1">
      <c r="A2314" s="808">
        <v>436</v>
      </c>
      <c r="B2314" s="110" t="s">
        <v>76</v>
      </c>
      <c r="C2314" s="115" t="s">
        <v>78</v>
      </c>
      <c r="D2314" s="115" t="s">
        <v>146</v>
      </c>
      <c r="E2314" s="115" t="s">
        <v>147</v>
      </c>
      <c r="F2314" s="809" t="s">
        <v>71</v>
      </c>
      <c r="G2314" s="809"/>
      <c r="H2314" s="805"/>
      <c r="I2314" s="805"/>
      <c r="J2314" s="805"/>
      <c r="K2314" s="805"/>
      <c r="L2314" s="805"/>
    </row>
    <row r="2315" spans="1:12" s="101" customFormat="1" ht="26.25" customHeight="1">
      <c r="A2315" s="808"/>
      <c r="B2315" s="803" t="s">
        <v>1707</v>
      </c>
      <c r="C2315" s="810" t="s">
        <v>1708</v>
      </c>
      <c r="D2315" s="807">
        <v>43862</v>
      </c>
      <c r="E2315" s="803" t="s">
        <v>1709</v>
      </c>
      <c r="F2315" s="803" t="s">
        <v>1710</v>
      </c>
      <c r="G2315" s="803"/>
      <c r="H2315" s="806" t="s">
        <v>152</v>
      </c>
      <c r="I2315" s="806"/>
      <c r="J2315" s="117" t="s">
        <v>153</v>
      </c>
      <c r="K2315" s="117" t="s">
        <v>3</v>
      </c>
      <c r="L2315" s="119">
        <v>231</v>
      </c>
    </row>
    <row r="2316" spans="1:12" s="101" customFormat="1" ht="408.95" customHeight="1">
      <c r="A2316" s="808"/>
      <c r="B2316" s="803"/>
      <c r="C2316" s="810"/>
      <c r="D2316" s="807"/>
      <c r="E2316" s="803"/>
      <c r="F2316" s="803"/>
      <c r="G2316" s="803"/>
      <c r="H2316" s="806" t="s">
        <v>154</v>
      </c>
      <c r="I2316" s="806"/>
      <c r="J2316" s="803" t="s">
        <v>153</v>
      </c>
      <c r="K2316" s="803" t="s">
        <v>3</v>
      </c>
      <c r="L2316" s="804">
        <v>4214.05</v>
      </c>
    </row>
    <row r="2317" spans="1:12" s="101" customFormat="1" ht="408.95" customHeight="1">
      <c r="A2317" s="808"/>
      <c r="B2317" s="803"/>
      <c r="C2317" s="810"/>
      <c r="D2317" s="807"/>
      <c r="E2317" s="803"/>
      <c r="F2317" s="803"/>
      <c r="G2317" s="803"/>
      <c r="H2317" s="806"/>
      <c r="I2317" s="806"/>
      <c r="J2317" s="803"/>
      <c r="K2317" s="803"/>
      <c r="L2317" s="804"/>
    </row>
    <row r="2318" spans="1:12" s="101" customFormat="1" ht="30.2" customHeight="1">
      <c r="A2318" s="808"/>
      <c r="B2318" s="803"/>
      <c r="C2318" s="810"/>
      <c r="D2318" s="807"/>
      <c r="E2318" s="803"/>
      <c r="F2318" s="803"/>
      <c r="G2318" s="803"/>
      <c r="H2318" s="806"/>
      <c r="I2318" s="806"/>
      <c r="J2318" s="803"/>
      <c r="K2318" s="803"/>
      <c r="L2318" s="804"/>
    </row>
    <row r="2319" spans="1:12" s="101" customFormat="1" ht="24" customHeight="1">
      <c r="A2319" s="808"/>
      <c r="B2319" s="110" t="s">
        <v>77</v>
      </c>
      <c r="C2319" s="115" t="s">
        <v>79</v>
      </c>
      <c r="D2319" s="115" t="s">
        <v>155</v>
      </c>
      <c r="E2319" s="115" t="s">
        <v>156</v>
      </c>
      <c r="F2319" s="805"/>
      <c r="G2319" s="805"/>
      <c r="H2319" s="806" t="s">
        <v>157</v>
      </c>
      <c r="I2319" s="806"/>
      <c r="J2319" s="803" t="s">
        <v>153</v>
      </c>
      <c r="K2319" s="803" t="s">
        <v>3</v>
      </c>
      <c r="L2319" s="804">
        <v>85</v>
      </c>
    </row>
    <row r="2320" spans="1:12" s="101" customFormat="1" ht="24" customHeight="1">
      <c r="A2320" s="808"/>
      <c r="B2320" s="117" t="s">
        <v>1711</v>
      </c>
      <c r="C2320" s="117" t="s">
        <v>1710</v>
      </c>
      <c r="D2320" s="118">
        <v>43871</v>
      </c>
      <c r="E2320" s="117" t="s">
        <v>1712</v>
      </c>
      <c r="F2320" s="805"/>
      <c r="G2320" s="805"/>
      <c r="H2320" s="806"/>
      <c r="I2320" s="806"/>
      <c r="J2320" s="803"/>
      <c r="K2320" s="803"/>
      <c r="L2320" s="804"/>
    </row>
    <row r="2321" spans="1:12" s="101" customFormat="1" ht="24" customHeight="1">
      <c r="A2321" s="808">
        <v>437</v>
      </c>
      <c r="B2321" s="110" t="s">
        <v>76</v>
      </c>
      <c r="C2321" s="115" t="s">
        <v>78</v>
      </c>
      <c r="D2321" s="115" t="s">
        <v>146</v>
      </c>
      <c r="E2321" s="115" t="s">
        <v>147</v>
      </c>
      <c r="F2321" s="809" t="s">
        <v>71</v>
      </c>
      <c r="G2321" s="809"/>
      <c r="H2321" s="805"/>
      <c r="I2321" s="805"/>
      <c r="J2321" s="805"/>
      <c r="K2321" s="805"/>
      <c r="L2321" s="805"/>
    </row>
    <row r="2322" spans="1:12" s="101" customFormat="1" ht="26.25" customHeight="1">
      <c r="A2322" s="808"/>
      <c r="B2322" s="803" t="s">
        <v>1713</v>
      </c>
      <c r="C2322" s="810" t="s">
        <v>1714</v>
      </c>
      <c r="D2322" s="807">
        <v>43752</v>
      </c>
      <c r="E2322" s="803" t="s">
        <v>663</v>
      </c>
      <c r="F2322" s="803" t="s">
        <v>664</v>
      </c>
      <c r="G2322" s="803"/>
      <c r="H2322" s="806" t="s">
        <v>152</v>
      </c>
      <c r="I2322" s="806"/>
      <c r="J2322" s="117" t="s">
        <v>153</v>
      </c>
      <c r="K2322" s="117" t="s">
        <v>3</v>
      </c>
      <c r="L2322" s="119">
        <v>344</v>
      </c>
    </row>
    <row r="2323" spans="1:12" s="101" customFormat="1" ht="218.25" customHeight="1">
      <c r="A2323" s="808"/>
      <c r="B2323" s="803"/>
      <c r="C2323" s="810"/>
      <c r="D2323" s="807"/>
      <c r="E2323" s="803"/>
      <c r="F2323" s="803"/>
      <c r="G2323" s="803"/>
      <c r="H2323" s="806" t="s">
        <v>154</v>
      </c>
      <c r="I2323" s="806"/>
      <c r="J2323" s="117" t="s">
        <v>153</v>
      </c>
      <c r="K2323" s="117" t="s">
        <v>3</v>
      </c>
      <c r="L2323" s="119">
        <v>449.46</v>
      </c>
    </row>
    <row r="2324" spans="1:12" s="101" customFormat="1" ht="24" customHeight="1">
      <c r="A2324" s="808"/>
      <c r="B2324" s="110" t="s">
        <v>77</v>
      </c>
      <c r="C2324" s="115" t="s">
        <v>79</v>
      </c>
      <c r="D2324" s="115" t="s">
        <v>155</v>
      </c>
      <c r="E2324" s="115" t="s">
        <v>156</v>
      </c>
      <c r="F2324" s="805"/>
      <c r="G2324" s="805"/>
      <c r="H2324" s="806" t="s">
        <v>157</v>
      </c>
      <c r="I2324" s="806"/>
      <c r="J2324" s="803" t="s">
        <v>153</v>
      </c>
      <c r="K2324" s="803" t="s">
        <v>153</v>
      </c>
      <c r="L2324" s="804">
        <v>0</v>
      </c>
    </row>
    <row r="2325" spans="1:12" s="101" customFormat="1" ht="24" customHeight="1">
      <c r="A2325" s="808"/>
      <c r="B2325" s="117" t="s">
        <v>326</v>
      </c>
      <c r="C2325" s="117" t="s">
        <v>664</v>
      </c>
      <c r="D2325" s="118">
        <v>43754</v>
      </c>
      <c r="E2325" s="117" t="s">
        <v>1715</v>
      </c>
      <c r="F2325" s="805"/>
      <c r="G2325" s="805"/>
      <c r="H2325" s="806"/>
      <c r="I2325" s="806"/>
      <c r="J2325" s="803"/>
      <c r="K2325" s="803"/>
      <c r="L2325" s="804"/>
    </row>
    <row r="2326" spans="1:12" s="101" customFormat="1" ht="24" customHeight="1">
      <c r="A2326" s="808">
        <v>438</v>
      </c>
      <c r="B2326" s="110" t="s">
        <v>76</v>
      </c>
      <c r="C2326" s="115" t="s">
        <v>78</v>
      </c>
      <c r="D2326" s="115" t="s">
        <v>146</v>
      </c>
      <c r="E2326" s="115" t="s">
        <v>147</v>
      </c>
      <c r="F2326" s="809" t="s">
        <v>71</v>
      </c>
      <c r="G2326" s="809"/>
      <c r="H2326" s="805"/>
      <c r="I2326" s="805"/>
      <c r="J2326" s="805"/>
      <c r="K2326" s="805"/>
      <c r="L2326" s="805"/>
    </row>
    <row r="2327" spans="1:12" s="101" customFormat="1" ht="26.25" customHeight="1">
      <c r="A2327" s="808"/>
      <c r="B2327" s="803" t="s">
        <v>1713</v>
      </c>
      <c r="C2327" s="810" t="s">
        <v>1716</v>
      </c>
      <c r="D2327" s="807">
        <v>43761</v>
      </c>
      <c r="E2327" s="803" t="s">
        <v>1717</v>
      </c>
      <c r="F2327" s="803" t="s">
        <v>531</v>
      </c>
      <c r="G2327" s="803"/>
      <c r="H2327" s="806" t="s">
        <v>152</v>
      </c>
      <c r="I2327" s="806"/>
      <c r="J2327" s="117" t="s">
        <v>153</v>
      </c>
      <c r="K2327" s="117" t="s">
        <v>3</v>
      </c>
      <c r="L2327" s="119">
        <v>376.84</v>
      </c>
    </row>
    <row r="2328" spans="1:12" s="101" customFormat="1" ht="408.95" customHeight="1">
      <c r="A2328" s="808"/>
      <c r="B2328" s="803"/>
      <c r="C2328" s="810"/>
      <c r="D2328" s="807"/>
      <c r="E2328" s="803"/>
      <c r="F2328" s="803"/>
      <c r="G2328" s="803"/>
      <c r="H2328" s="806" t="s">
        <v>154</v>
      </c>
      <c r="I2328" s="806"/>
      <c r="J2328" s="803" t="s">
        <v>153</v>
      </c>
      <c r="K2328" s="803" t="s">
        <v>3</v>
      </c>
      <c r="L2328" s="804">
        <v>320.63</v>
      </c>
    </row>
    <row r="2329" spans="1:12" s="101" customFormat="1" ht="19.350000000000001" customHeight="1">
      <c r="A2329" s="808"/>
      <c r="B2329" s="803"/>
      <c r="C2329" s="810"/>
      <c r="D2329" s="807"/>
      <c r="E2329" s="803"/>
      <c r="F2329" s="803"/>
      <c r="G2329" s="803"/>
      <c r="H2329" s="806"/>
      <c r="I2329" s="806"/>
      <c r="J2329" s="803"/>
      <c r="K2329" s="803"/>
      <c r="L2329" s="804"/>
    </row>
    <row r="2330" spans="1:12" s="101" customFormat="1" ht="24" customHeight="1">
      <c r="A2330" s="808"/>
      <c r="B2330" s="110" t="s">
        <v>77</v>
      </c>
      <c r="C2330" s="115" t="s">
        <v>79</v>
      </c>
      <c r="D2330" s="115" t="s">
        <v>155</v>
      </c>
      <c r="E2330" s="115" t="s">
        <v>156</v>
      </c>
      <c r="F2330" s="805"/>
      <c r="G2330" s="805"/>
      <c r="H2330" s="806" t="s">
        <v>157</v>
      </c>
      <c r="I2330" s="806"/>
      <c r="J2330" s="803" t="s">
        <v>153</v>
      </c>
      <c r="K2330" s="803" t="s">
        <v>153</v>
      </c>
      <c r="L2330" s="804">
        <v>0</v>
      </c>
    </row>
    <row r="2331" spans="1:12" s="101" customFormat="1" ht="24" customHeight="1">
      <c r="A2331" s="808"/>
      <c r="B2331" s="117" t="s">
        <v>326</v>
      </c>
      <c r="C2331" s="117" t="s">
        <v>531</v>
      </c>
      <c r="D2331" s="118">
        <v>43763</v>
      </c>
      <c r="E2331" s="117" t="s">
        <v>736</v>
      </c>
      <c r="F2331" s="805"/>
      <c r="G2331" s="805"/>
      <c r="H2331" s="806"/>
      <c r="I2331" s="806"/>
      <c r="J2331" s="803"/>
      <c r="K2331" s="803"/>
      <c r="L2331" s="804"/>
    </row>
    <row r="2332" spans="1:12" s="101" customFormat="1" ht="24" customHeight="1">
      <c r="A2332" s="808">
        <v>439</v>
      </c>
      <c r="B2332" s="110" t="s">
        <v>76</v>
      </c>
      <c r="C2332" s="115" t="s">
        <v>78</v>
      </c>
      <c r="D2332" s="115" t="s">
        <v>146</v>
      </c>
      <c r="E2332" s="115" t="s">
        <v>147</v>
      </c>
      <c r="F2332" s="809" t="s">
        <v>71</v>
      </c>
      <c r="G2332" s="809"/>
      <c r="H2332" s="805"/>
      <c r="I2332" s="805"/>
      <c r="J2332" s="805"/>
      <c r="K2332" s="805"/>
      <c r="L2332" s="805"/>
    </row>
    <row r="2333" spans="1:12" s="101" customFormat="1" ht="26.25" customHeight="1">
      <c r="A2333" s="808"/>
      <c r="B2333" s="803" t="s">
        <v>1718</v>
      </c>
      <c r="C2333" s="810" t="s">
        <v>1719</v>
      </c>
      <c r="D2333" s="807">
        <v>43776</v>
      </c>
      <c r="E2333" s="803" t="s">
        <v>1720</v>
      </c>
      <c r="F2333" s="803" t="s">
        <v>1721</v>
      </c>
      <c r="G2333" s="803"/>
      <c r="H2333" s="806" t="s">
        <v>152</v>
      </c>
      <c r="I2333" s="806"/>
      <c r="J2333" s="117" t="s">
        <v>153</v>
      </c>
      <c r="K2333" s="117" t="s">
        <v>3</v>
      </c>
      <c r="L2333" s="119">
        <v>732</v>
      </c>
    </row>
    <row r="2334" spans="1:12" s="101" customFormat="1" ht="408.95" customHeight="1">
      <c r="A2334" s="808"/>
      <c r="B2334" s="803"/>
      <c r="C2334" s="810"/>
      <c r="D2334" s="807"/>
      <c r="E2334" s="803"/>
      <c r="F2334" s="803"/>
      <c r="G2334" s="803"/>
      <c r="H2334" s="806" t="s">
        <v>154</v>
      </c>
      <c r="I2334" s="806"/>
      <c r="J2334" s="803" t="s">
        <v>153</v>
      </c>
      <c r="K2334" s="803" t="s">
        <v>3</v>
      </c>
      <c r="L2334" s="804">
        <v>7231.08</v>
      </c>
    </row>
    <row r="2335" spans="1:12" s="101" customFormat="1" ht="407.85" customHeight="1">
      <c r="A2335" s="808"/>
      <c r="B2335" s="803"/>
      <c r="C2335" s="810"/>
      <c r="D2335" s="807"/>
      <c r="E2335" s="803"/>
      <c r="F2335" s="803"/>
      <c r="G2335" s="803"/>
      <c r="H2335" s="806"/>
      <c r="I2335" s="806"/>
      <c r="J2335" s="803"/>
      <c r="K2335" s="803"/>
      <c r="L2335" s="804"/>
    </row>
    <row r="2336" spans="1:12" s="101" customFormat="1" ht="24" customHeight="1">
      <c r="A2336" s="808"/>
      <c r="B2336" s="110" t="s">
        <v>77</v>
      </c>
      <c r="C2336" s="115" t="s">
        <v>79</v>
      </c>
      <c r="D2336" s="115" t="s">
        <v>155</v>
      </c>
      <c r="E2336" s="115" t="s">
        <v>156</v>
      </c>
      <c r="F2336" s="805"/>
      <c r="G2336" s="805"/>
      <c r="H2336" s="806" t="s">
        <v>157</v>
      </c>
      <c r="I2336" s="806"/>
      <c r="J2336" s="803" t="s">
        <v>153</v>
      </c>
      <c r="K2336" s="803" t="s">
        <v>153</v>
      </c>
      <c r="L2336" s="804">
        <v>0</v>
      </c>
    </row>
    <row r="2337" spans="1:12" s="101" customFormat="1" ht="34.5" customHeight="1">
      <c r="A2337" s="808"/>
      <c r="B2337" s="117" t="s">
        <v>1722</v>
      </c>
      <c r="C2337" s="117" t="s">
        <v>1721</v>
      </c>
      <c r="D2337" s="118">
        <v>43786</v>
      </c>
      <c r="E2337" s="117" t="s">
        <v>1723</v>
      </c>
      <c r="F2337" s="805"/>
      <c r="G2337" s="805"/>
      <c r="H2337" s="806"/>
      <c r="I2337" s="806"/>
      <c r="J2337" s="803"/>
      <c r="K2337" s="803"/>
      <c r="L2337" s="804"/>
    </row>
    <row r="2338" spans="1:12" s="101" customFormat="1" ht="24" customHeight="1">
      <c r="A2338" s="808">
        <v>440</v>
      </c>
      <c r="B2338" s="110" t="s">
        <v>76</v>
      </c>
      <c r="C2338" s="115" t="s">
        <v>78</v>
      </c>
      <c r="D2338" s="115" t="s">
        <v>146</v>
      </c>
      <c r="E2338" s="115" t="s">
        <v>147</v>
      </c>
      <c r="F2338" s="809" t="s">
        <v>71</v>
      </c>
      <c r="G2338" s="809"/>
      <c r="H2338" s="805"/>
      <c r="I2338" s="805"/>
      <c r="J2338" s="805"/>
      <c r="K2338" s="805"/>
      <c r="L2338" s="805"/>
    </row>
    <row r="2339" spans="1:12" s="101" customFormat="1" ht="26.25" customHeight="1">
      <c r="A2339" s="808"/>
      <c r="B2339" s="803" t="s">
        <v>1718</v>
      </c>
      <c r="C2339" s="810" t="s">
        <v>1724</v>
      </c>
      <c r="D2339" s="807">
        <v>43799</v>
      </c>
      <c r="E2339" s="803" t="s">
        <v>753</v>
      </c>
      <c r="F2339" s="803" t="s">
        <v>1725</v>
      </c>
      <c r="G2339" s="803"/>
      <c r="H2339" s="806" t="s">
        <v>152</v>
      </c>
      <c r="I2339" s="806"/>
      <c r="J2339" s="117" t="s">
        <v>153</v>
      </c>
      <c r="K2339" s="117" t="s">
        <v>3</v>
      </c>
      <c r="L2339" s="119">
        <v>518</v>
      </c>
    </row>
    <row r="2340" spans="1:12" s="101" customFormat="1" ht="408.95" customHeight="1">
      <c r="A2340" s="808"/>
      <c r="B2340" s="803"/>
      <c r="C2340" s="810"/>
      <c r="D2340" s="807"/>
      <c r="E2340" s="803"/>
      <c r="F2340" s="803"/>
      <c r="G2340" s="803"/>
      <c r="H2340" s="806" t="s">
        <v>154</v>
      </c>
      <c r="I2340" s="806"/>
      <c r="J2340" s="803" t="s">
        <v>153</v>
      </c>
      <c r="K2340" s="803" t="s">
        <v>3</v>
      </c>
      <c r="L2340" s="804">
        <v>4000</v>
      </c>
    </row>
    <row r="2341" spans="1:12" s="101" customFormat="1" ht="19.350000000000001" customHeight="1">
      <c r="A2341" s="808"/>
      <c r="B2341" s="803"/>
      <c r="C2341" s="810"/>
      <c r="D2341" s="807"/>
      <c r="E2341" s="803"/>
      <c r="F2341" s="803"/>
      <c r="G2341" s="803"/>
      <c r="H2341" s="806"/>
      <c r="I2341" s="806"/>
      <c r="J2341" s="803"/>
      <c r="K2341" s="803"/>
      <c r="L2341" s="804"/>
    </row>
    <row r="2342" spans="1:12" s="101" customFormat="1" ht="24" customHeight="1">
      <c r="A2342" s="808"/>
      <c r="B2342" s="110" t="s">
        <v>77</v>
      </c>
      <c r="C2342" s="115" t="s">
        <v>79</v>
      </c>
      <c r="D2342" s="115" t="s">
        <v>155</v>
      </c>
      <c r="E2342" s="115" t="s">
        <v>156</v>
      </c>
      <c r="F2342" s="805"/>
      <c r="G2342" s="805"/>
      <c r="H2342" s="806" t="s">
        <v>157</v>
      </c>
      <c r="I2342" s="806"/>
      <c r="J2342" s="803" t="s">
        <v>153</v>
      </c>
      <c r="K2342" s="803" t="s">
        <v>153</v>
      </c>
      <c r="L2342" s="804">
        <v>0</v>
      </c>
    </row>
    <row r="2343" spans="1:12" s="101" customFormat="1" ht="34.5" customHeight="1">
      <c r="A2343" s="808"/>
      <c r="B2343" s="117" t="s">
        <v>1722</v>
      </c>
      <c r="C2343" s="117" t="s">
        <v>1725</v>
      </c>
      <c r="D2343" s="118">
        <v>43803</v>
      </c>
      <c r="E2343" s="117" t="s">
        <v>1726</v>
      </c>
      <c r="F2343" s="805"/>
      <c r="G2343" s="805"/>
      <c r="H2343" s="806"/>
      <c r="I2343" s="806"/>
      <c r="J2343" s="803"/>
      <c r="K2343" s="803"/>
      <c r="L2343" s="804"/>
    </row>
    <row r="2344" spans="1:12" s="101" customFormat="1" ht="24" customHeight="1">
      <c r="A2344" s="808">
        <v>441</v>
      </c>
      <c r="B2344" s="110" t="s">
        <v>76</v>
      </c>
      <c r="C2344" s="115" t="s">
        <v>78</v>
      </c>
      <c r="D2344" s="115" t="s">
        <v>146</v>
      </c>
      <c r="E2344" s="115" t="s">
        <v>147</v>
      </c>
      <c r="F2344" s="809" t="s">
        <v>71</v>
      </c>
      <c r="G2344" s="809"/>
      <c r="H2344" s="805"/>
      <c r="I2344" s="805"/>
      <c r="J2344" s="805"/>
      <c r="K2344" s="805"/>
      <c r="L2344" s="805"/>
    </row>
    <row r="2345" spans="1:12" s="101" customFormat="1" ht="26.25" customHeight="1">
      <c r="A2345" s="808"/>
      <c r="B2345" s="803" t="s">
        <v>1718</v>
      </c>
      <c r="C2345" s="810" t="s">
        <v>1727</v>
      </c>
      <c r="D2345" s="807">
        <v>43838</v>
      </c>
      <c r="E2345" s="803" t="s">
        <v>1728</v>
      </c>
      <c r="F2345" s="803" t="s">
        <v>1729</v>
      </c>
      <c r="G2345" s="803"/>
      <c r="H2345" s="806" t="s">
        <v>152</v>
      </c>
      <c r="I2345" s="806"/>
      <c r="J2345" s="117" t="s">
        <v>153</v>
      </c>
      <c r="K2345" s="117" t="s">
        <v>3</v>
      </c>
      <c r="L2345" s="119">
        <v>801</v>
      </c>
    </row>
    <row r="2346" spans="1:12" s="101" customFormat="1" ht="249.75" customHeight="1">
      <c r="A2346" s="808"/>
      <c r="B2346" s="803"/>
      <c r="C2346" s="810"/>
      <c r="D2346" s="807"/>
      <c r="E2346" s="803"/>
      <c r="F2346" s="803"/>
      <c r="G2346" s="803"/>
      <c r="H2346" s="806" t="s">
        <v>154</v>
      </c>
      <c r="I2346" s="806"/>
      <c r="J2346" s="117" t="s">
        <v>153</v>
      </c>
      <c r="K2346" s="117" t="s">
        <v>3</v>
      </c>
      <c r="L2346" s="119">
        <v>5769.85</v>
      </c>
    </row>
    <row r="2347" spans="1:12" s="101" customFormat="1" ht="24" customHeight="1">
      <c r="A2347" s="808"/>
      <c r="B2347" s="110" t="s">
        <v>77</v>
      </c>
      <c r="C2347" s="115" t="s">
        <v>79</v>
      </c>
      <c r="D2347" s="115" t="s">
        <v>155</v>
      </c>
      <c r="E2347" s="115" t="s">
        <v>156</v>
      </c>
      <c r="F2347" s="805"/>
      <c r="G2347" s="805"/>
      <c r="H2347" s="806" t="s">
        <v>157</v>
      </c>
      <c r="I2347" s="806"/>
      <c r="J2347" s="803" t="s">
        <v>153</v>
      </c>
      <c r="K2347" s="803" t="s">
        <v>153</v>
      </c>
      <c r="L2347" s="804">
        <v>0</v>
      </c>
    </row>
    <row r="2348" spans="1:12" s="101" customFormat="1" ht="34.5" customHeight="1">
      <c r="A2348" s="808"/>
      <c r="B2348" s="117" t="s">
        <v>1722</v>
      </c>
      <c r="C2348" s="117" t="s">
        <v>1729</v>
      </c>
      <c r="D2348" s="118">
        <v>43842</v>
      </c>
      <c r="E2348" s="117" t="s">
        <v>1730</v>
      </c>
      <c r="F2348" s="805"/>
      <c r="G2348" s="805"/>
      <c r="H2348" s="806"/>
      <c r="I2348" s="806"/>
      <c r="J2348" s="803"/>
      <c r="K2348" s="803"/>
      <c r="L2348" s="804"/>
    </row>
    <row r="2349" spans="1:12" s="101" customFormat="1" ht="24" customHeight="1">
      <c r="A2349" s="808">
        <v>442</v>
      </c>
      <c r="B2349" s="110" t="s">
        <v>76</v>
      </c>
      <c r="C2349" s="115" t="s">
        <v>78</v>
      </c>
      <c r="D2349" s="115" t="s">
        <v>146</v>
      </c>
      <c r="E2349" s="115" t="s">
        <v>147</v>
      </c>
      <c r="F2349" s="809" t="s">
        <v>71</v>
      </c>
      <c r="G2349" s="809"/>
      <c r="H2349" s="805"/>
      <c r="I2349" s="805"/>
      <c r="J2349" s="805"/>
      <c r="K2349" s="805"/>
      <c r="L2349" s="805"/>
    </row>
    <row r="2350" spans="1:12" s="101" customFormat="1" ht="26.25" customHeight="1">
      <c r="A2350" s="808"/>
      <c r="B2350" s="803" t="s">
        <v>1718</v>
      </c>
      <c r="C2350" s="810" t="s">
        <v>1731</v>
      </c>
      <c r="D2350" s="807">
        <v>43873</v>
      </c>
      <c r="E2350" s="803" t="s">
        <v>1732</v>
      </c>
      <c r="F2350" s="803" t="s">
        <v>1733</v>
      </c>
      <c r="G2350" s="803"/>
      <c r="H2350" s="806" t="s">
        <v>152</v>
      </c>
      <c r="I2350" s="806"/>
      <c r="J2350" s="117" t="s">
        <v>153</v>
      </c>
      <c r="K2350" s="117" t="s">
        <v>3</v>
      </c>
      <c r="L2350" s="119">
        <v>546</v>
      </c>
    </row>
    <row r="2351" spans="1:12" s="101" customFormat="1" ht="197.25" customHeight="1">
      <c r="A2351" s="808"/>
      <c r="B2351" s="803"/>
      <c r="C2351" s="810"/>
      <c r="D2351" s="807"/>
      <c r="E2351" s="803"/>
      <c r="F2351" s="803"/>
      <c r="G2351" s="803"/>
      <c r="H2351" s="806" t="s">
        <v>154</v>
      </c>
      <c r="I2351" s="806"/>
      <c r="J2351" s="117" t="s">
        <v>153</v>
      </c>
      <c r="K2351" s="117" t="s">
        <v>3</v>
      </c>
      <c r="L2351" s="119">
        <v>2000</v>
      </c>
    </row>
    <row r="2352" spans="1:12" s="101" customFormat="1" ht="24" customHeight="1">
      <c r="A2352" s="808"/>
      <c r="B2352" s="110" t="s">
        <v>77</v>
      </c>
      <c r="C2352" s="115" t="s">
        <v>79</v>
      </c>
      <c r="D2352" s="115" t="s">
        <v>155</v>
      </c>
      <c r="E2352" s="115" t="s">
        <v>156</v>
      </c>
      <c r="F2352" s="805"/>
      <c r="G2352" s="805"/>
      <c r="H2352" s="806" t="s">
        <v>157</v>
      </c>
      <c r="I2352" s="806"/>
      <c r="J2352" s="803" t="s">
        <v>153</v>
      </c>
      <c r="K2352" s="803" t="s">
        <v>153</v>
      </c>
      <c r="L2352" s="804">
        <v>0</v>
      </c>
    </row>
    <row r="2353" spans="1:12" s="101" customFormat="1" ht="34.5" customHeight="1">
      <c r="A2353" s="808"/>
      <c r="B2353" s="117" t="s">
        <v>1722</v>
      </c>
      <c r="C2353" s="117" t="s">
        <v>1733</v>
      </c>
      <c r="D2353" s="118">
        <v>43881</v>
      </c>
      <c r="E2353" s="117" t="s">
        <v>1734</v>
      </c>
      <c r="F2353" s="805"/>
      <c r="G2353" s="805"/>
      <c r="H2353" s="806"/>
      <c r="I2353" s="806"/>
      <c r="J2353" s="803"/>
      <c r="K2353" s="803"/>
      <c r="L2353" s="804"/>
    </row>
    <row r="2354" spans="1:12" s="101" customFormat="1" ht="24" customHeight="1">
      <c r="A2354" s="808">
        <v>443</v>
      </c>
      <c r="B2354" s="110" t="s">
        <v>76</v>
      </c>
      <c r="C2354" s="115" t="s">
        <v>78</v>
      </c>
      <c r="D2354" s="115" t="s">
        <v>146</v>
      </c>
      <c r="E2354" s="115" t="s">
        <v>147</v>
      </c>
      <c r="F2354" s="809" t="s">
        <v>71</v>
      </c>
      <c r="G2354" s="809"/>
      <c r="H2354" s="805"/>
      <c r="I2354" s="805"/>
      <c r="J2354" s="805"/>
      <c r="K2354" s="805"/>
      <c r="L2354" s="805"/>
    </row>
    <row r="2355" spans="1:12" s="101" customFormat="1" ht="26.25" customHeight="1">
      <c r="A2355" s="808"/>
      <c r="B2355" s="803" t="s">
        <v>1735</v>
      </c>
      <c r="C2355" s="810" t="s">
        <v>1736</v>
      </c>
      <c r="D2355" s="807">
        <v>43785</v>
      </c>
      <c r="E2355" s="803" t="s">
        <v>1003</v>
      </c>
      <c r="F2355" s="803" t="s">
        <v>1004</v>
      </c>
      <c r="G2355" s="803"/>
      <c r="H2355" s="806" t="s">
        <v>152</v>
      </c>
      <c r="I2355" s="806"/>
      <c r="J2355" s="117" t="s">
        <v>153</v>
      </c>
      <c r="K2355" s="117" t="s">
        <v>3</v>
      </c>
      <c r="L2355" s="119">
        <v>1404</v>
      </c>
    </row>
    <row r="2356" spans="1:12" s="101" customFormat="1" ht="333.75" customHeight="1">
      <c r="A2356" s="808"/>
      <c r="B2356" s="803"/>
      <c r="C2356" s="810"/>
      <c r="D2356" s="807"/>
      <c r="E2356" s="803"/>
      <c r="F2356" s="803"/>
      <c r="G2356" s="803"/>
      <c r="H2356" s="806" t="s">
        <v>154</v>
      </c>
      <c r="I2356" s="806"/>
      <c r="J2356" s="117" t="s">
        <v>153</v>
      </c>
      <c r="K2356" s="117" t="s">
        <v>3</v>
      </c>
      <c r="L2356" s="119">
        <v>750</v>
      </c>
    </row>
    <row r="2357" spans="1:12" s="101" customFormat="1" ht="24" customHeight="1">
      <c r="A2357" s="808"/>
      <c r="B2357" s="110" t="s">
        <v>77</v>
      </c>
      <c r="C2357" s="115" t="s">
        <v>79</v>
      </c>
      <c r="D2357" s="115" t="s">
        <v>155</v>
      </c>
      <c r="E2357" s="115" t="s">
        <v>156</v>
      </c>
      <c r="F2357" s="805"/>
      <c r="G2357" s="805"/>
      <c r="H2357" s="806" t="s">
        <v>157</v>
      </c>
      <c r="I2357" s="806"/>
      <c r="J2357" s="803" t="s">
        <v>153</v>
      </c>
      <c r="K2357" s="803" t="s">
        <v>153</v>
      </c>
      <c r="L2357" s="804">
        <v>0</v>
      </c>
    </row>
    <row r="2358" spans="1:12" s="101" customFormat="1" ht="24" customHeight="1">
      <c r="A2358" s="808"/>
      <c r="B2358" s="117" t="s">
        <v>1737</v>
      </c>
      <c r="C2358" s="117" t="s">
        <v>1004</v>
      </c>
      <c r="D2358" s="118">
        <v>43794</v>
      </c>
      <c r="E2358" s="117" t="s">
        <v>1738</v>
      </c>
      <c r="F2358" s="805"/>
      <c r="G2358" s="805"/>
      <c r="H2358" s="806"/>
      <c r="I2358" s="806"/>
      <c r="J2358" s="803"/>
      <c r="K2358" s="803"/>
      <c r="L2358" s="804"/>
    </row>
    <row r="2359" spans="1:12" s="101" customFormat="1" ht="24" customHeight="1">
      <c r="A2359" s="808">
        <v>444</v>
      </c>
      <c r="B2359" s="110" t="s">
        <v>76</v>
      </c>
      <c r="C2359" s="115" t="s">
        <v>78</v>
      </c>
      <c r="D2359" s="115" t="s">
        <v>146</v>
      </c>
      <c r="E2359" s="115" t="s">
        <v>147</v>
      </c>
      <c r="F2359" s="809" t="s">
        <v>71</v>
      </c>
      <c r="G2359" s="809"/>
      <c r="H2359" s="805"/>
      <c r="I2359" s="805"/>
      <c r="J2359" s="805"/>
      <c r="K2359" s="805"/>
      <c r="L2359" s="805"/>
    </row>
    <row r="2360" spans="1:12" s="101" customFormat="1" ht="26.25" customHeight="1">
      <c r="A2360" s="808"/>
      <c r="B2360" s="803" t="s">
        <v>1735</v>
      </c>
      <c r="C2360" s="810" t="s">
        <v>1736</v>
      </c>
      <c r="D2360" s="807">
        <v>43785</v>
      </c>
      <c r="E2360" s="803" t="s">
        <v>1003</v>
      </c>
      <c r="F2360" s="803" t="s">
        <v>1006</v>
      </c>
      <c r="G2360" s="803"/>
      <c r="H2360" s="806" t="s">
        <v>152</v>
      </c>
      <c r="I2360" s="806"/>
      <c r="J2360" s="117" t="s">
        <v>153</v>
      </c>
      <c r="K2360" s="117" t="s">
        <v>3</v>
      </c>
      <c r="L2360" s="119">
        <v>962</v>
      </c>
    </row>
    <row r="2361" spans="1:12" s="101" customFormat="1" ht="333.75" customHeight="1">
      <c r="A2361" s="808"/>
      <c r="B2361" s="803"/>
      <c r="C2361" s="810"/>
      <c r="D2361" s="807"/>
      <c r="E2361" s="803"/>
      <c r="F2361" s="803"/>
      <c r="G2361" s="803"/>
      <c r="H2361" s="806" t="s">
        <v>154</v>
      </c>
      <c r="I2361" s="806"/>
      <c r="J2361" s="117" t="s">
        <v>153</v>
      </c>
      <c r="K2361" s="117" t="s">
        <v>3</v>
      </c>
      <c r="L2361" s="119">
        <v>317.23</v>
      </c>
    </row>
    <row r="2362" spans="1:12" s="101" customFormat="1" ht="24" customHeight="1">
      <c r="A2362" s="808"/>
      <c r="B2362" s="110" t="s">
        <v>77</v>
      </c>
      <c r="C2362" s="115" t="s">
        <v>79</v>
      </c>
      <c r="D2362" s="115" t="s">
        <v>155</v>
      </c>
      <c r="E2362" s="115" t="s">
        <v>156</v>
      </c>
      <c r="F2362" s="805"/>
      <c r="G2362" s="805"/>
      <c r="H2362" s="806" t="s">
        <v>157</v>
      </c>
      <c r="I2362" s="806"/>
      <c r="J2362" s="803" t="s">
        <v>153</v>
      </c>
      <c r="K2362" s="803" t="s">
        <v>153</v>
      </c>
      <c r="L2362" s="804">
        <v>0</v>
      </c>
    </row>
    <row r="2363" spans="1:12" s="101" customFormat="1" ht="24" customHeight="1">
      <c r="A2363" s="808"/>
      <c r="B2363" s="117" t="s">
        <v>1737</v>
      </c>
      <c r="C2363" s="117" t="s">
        <v>1006</v>
      </c>
      <c r="D2363" s="118">
        <v>43794</v>
      </c>
      <c r="E2363" s="117" t="s">
        <v>1738</v>
      </c>
      <c r="F2363" s="805"/>
      <c r="G2363" s="805"/>
      <c r="H2363" s="806"/>
      <c r="I2363" s="806"/>
      <c r="J2363" s="803"/>
      <c r="K2363" s="803"/>
      <c r="L2363" s="804"/>
    </row>
    <row r="2364" spans="1:12" s="101" customFormat="1" ht="24" customHeight="1">
      <c r="A2364" s="808">
        <v>445</v>
      </c>
      <c r="B2364" s="110" t="s">
        <v>76</v>
      </c>
      <c r="C2364" s="115" t="s">
        <v>78</v>
      </c>
      <c r="D2364" s="115" t="s">
        <v>146</v>
      </c>
      <c r="E2364" s="115" t="s">
        <v>147</v>
      </c>
      <c r="F2364" s="809" t="s">
        <v>71</v>
      </c>
      <c r="G2364" s="809"/>
      <c r="H2364" s="805"/>
      <c r="I2364" s="805"/>
      <c r="J2364" s="805"/>
      <c r="K2364" s="805"/>
      <c r="L2364" s="805"/>
    </row>
    <row r="2365" spans="1:12" s="101" customFormat="1" ht="26.25" customHeight="1">
      <c r="A2365" s="808"/>
      <c r="B2365" s="803" t="s">
        <v>1739</v>
      </c>
      <c r="C2365" s="810" t="s">
        <v>1740</v>
      </c>
      <c r="D2365" s="807">
        <v>43842</v>
      </c>
      <c r="E2365" s="803" t="s">
        <v>429</v>
      </c>
      <c r="F2365" s="803" t="s">
        <v>1269</v>
      </c>
      <c r="G2365" s="803"/>
      <c r="H2365" s="806" t="s">
        <v>152</v>
      </c>
      <c r="I2365" s="806"/>
      <c r="J2365" s="117" t="s">
        <v>153</v>
      </c>
      <c r="K2365" s="117" t="s">
        <v>3</v>
      </c>
      <c r="L2365" s="119">
        <v>413.75</v>
      </c>
    </row>
    <row r="2366" spans="1:12" s="101" customFormat="1" ht="408.95" customHeight="1">
      <c r="A2366" s="808"/>
      <c r="B2366" s="803"/>
      <c r="C2366" s="810"/>
      <c r="D2366" s="807"/>
      <c r="E2366" s="803"/>
      <c r="F2366" s="803"/>
      <c r="G2366" s="803"/>
      <c r="H2366" s="806" t="s">
        <v>154</v>
      </c>
      <c r="I2366" s="806"/>
      <c r="J2366" s="803" t="s">
        <v>153</v>
      </c>
      <c r="K2366" s="803" t="s">
        <v>3</v>
      </c>
      <c r="L2366" s="804">
        <v>448.51</v>
      </c>
    </row>
    <row r="2367" spans="1:12" s="101" customFormat="1" ht="8.85" customHeight="1">
      <c r="A2367" s="808"/>
      <c r="B2367" s="803"/>
      <c r="C2367" s="810"/>
      <c r="D2367" s="807"/>
      <c r="E2367" s="803"/>
      <c r="F2367" s="803"/>
      <c r="G2367" s="803"/>
      <c r="H2367" s="806"/>
      <c r="I2367" s="806"/>
      <c r="J2367" s="803"/>
      <c r="K2367" s="803"/>
      <c r="L2367" s="804"/>
    </row>
    <row r="2368" spans="1:12" s="101" customFormat="1" ht="24" customHeight="1">
      <c r="A2368" s="808"/>
      <c r="B2368" s="110" t="s">
        <v>77</v>
      </c>
      <c r="C2368" s="115" t="s">
        <v>79</v>
      </c>
      <c r="D2368" s="115" t="s">
        <v>155</v>
      </c>
      <c r="E2368" s="115" t="s">
        <v>156</v>
      </c>
      <c r="F2368" s="805"/>
      <c r="G2368" s="805"/>
      <c r="H2368" s="806" t="s">
        <v>157</v>
      </c>
      <c r="I2368" s="806"/>
      <c r="J2368" s="803" t="s">
        <v>153</v>
      </c>
      <c r="K2368" s="803" t="s">
        <v>153</v>
      </c>
      <c r="L2368" s="804">
        <v>0</v>
      </c>
    </row>
    <row r="2369" spans="1:12" s="101" customFormat="1" ht="24" customHeight="1">
      <c r="A2369" s="808"/>
      <c r="B2369" s="117" t="s">
        <v>1741</v>
      </c>
      <c r="C2369" s="117" t="s">
        <v>1269</v>
      </c>
      <c r="D2369" s="118">
        <v>43844</v>
      </c>
      <c r="E2369" s="117" t="s">
        <v>1742</v>
      </c>
      <c r="F2369" s="805"/>
      <c r="G2369" s="805"/>
      <c r="H2369" s="806"/>
      <c r="I2369" s="806"/>
      <c r="J2369" s="803"/>
      <c r="K2369" s="803"/>
      <c r="L2369" s="804"/>
    </row>
    <row r="2370" spans="1:12" s="101" customFormat="1" ht="24" customHeight="1">
      <c r="A2370" s="808">
        <v>446</v>
      </c>
      <c r="B2370" s="110" t="s">
        <v>76</v>
      </c>
      <c r="C2370" s="115" t="s">
        <v>78</v>
      </c>
      <c r="D2370" s="115" t="s">
        <v>146</v>
      </c>
      <c r="E2370" s="115" t="s">
        <v>147</v>
      </c>
      <c r="F2370" s="809" t="s">
        <v>71</v>
      </c>
      <c r="G2370" s="809"/>
      <c r="H2370" s="805"/>
      <c r="I2370" s="805"/>
      <c r="J2370" s="805"/>
      <c r="K2370" s="805"/>
      <c r="L2370" s="805"/>
    </row>
    <row r="2371" spans="1:12" s="101" customFormat="1" ht="26.25" customHeight="1">
      <c r="A2371" s="808"/>
      <c r="B2371" s="803" t="s">
        <v>1743</v>
      </c>
      <c r="C2371" s="803" t="s">
        <v>1744</v>
      </c>
      <c r="D2371" s="807">
        <v>43887</v>
      </c>
      <c r="E2371" s="803" t="s">
        <v>234</v>
      </c>
      <c r="F2371" s="803" t="s">
        <v>1630</v>
      </c>
      <c r="G2371" s="803"/>
      <c r="H2371" s="806" t="s">
        <v>152</v>
      </c>
      <c r="I2371" s="806"/>
      <c r="J2371" s="117" t="s">
        <v>153</v>
      </c>
      <c r="K2371" s="117" t="s">
        <v>3</v>
      </c>
      <c r="L2371" s="119">
        <v>185.95</v>
      </c>
    </row>
    <row r="2372" spans="1:12" s="101" customFormat="1" ht="81.75" customHeight="1">
      <c r="A2372" s="808"/>
      <c r="B2372" s="803"/>
      <c r="C2372" s="803"/>
      <c r="D2372" s="807"/>
      <c r="E2372" s="803"/>
      <c r="F2372" s="803"/>
      <c r="G2372" s="803"/>
      <c r="H2372" s="806" t="s">
        <v>154</v>
      </c>
      <c r="I2372" s="806"/>
      <c r="J2372" s="117" t="s">
        <v>153</v>
      </c>
      <c r="K2372" s="117" t="s">
        <v>3</v>
      </c>
      <c r="L2372" s="119">
        <v>108</v>
      </c>
    </row>
    <row r="2373" spans="1:12" s="101" customFormat="1" ht="24" customHeight="1">
      <c r="A2373" s="808"/>
      <c r="B2373" s="110" t="s">
        <v>77</v>
      </c>
      <c r="C2373" s="115" t="s">
        <v>79</v>
      </c>
      <c r="D2373" s="115" t="s">
        <v>155</v>
      </c>
      <c r="E2373" s="115" t="s">
        <v>156</v>
      </c>
      <c r="F2373" s="805"/>
      <c r="G2373" s="805"/>
      <c r="H2373" s="806" t="s">
        <v>157</v>
      </c>
      <c r="I2373" s="806"/>
      <c r="J2373" s="803" t="s">
        <v>153</v>
      </c>
      <c r="K2373" s="803" t="s">
        <v>3</v>
      </c>
      <c r="L2373" s="804">
        <v>1047.5</v>
      </c>
    </row>
    <row r="2374" spans="1:12" s="101" customFormat="1" ht="24" customHeight="1">
      <c r="A2374" s="808"/>
      <c r="B2374" s="117" t="s">
        <v>164</v>
      </c>
      <c r="C2374" s="117" t="s">
        <v>1630</v>
      </c>
      <c r="D2374" s="118">
        <v>43888</v>
      </c>
      <c r="E2374" s="117" t="s">
        <v>1699</v>
      </c>
      <c r="F2374" s="805"/>
      <c r="G2374" s="805"/>
      <c r="H2374" s="806"/>
      <c r="I2374" s="806"/>
      <c r="J2374" s="803"/>
      <c r="K2374" s="803"/>
      <c r="L2374" s="804"/>
    </row>
    <row r="2375" spans="1:12" s="101" customFormat="1" ht="24" customHeight="1">
      <c r="A2375" s="808">
        <v>447</v>
      </c>
      <c r="B2375" s="110" t="s">
        <v>76</v>
      </c>
      <c r="C2375" s="115" t="s">
        <v>78</v>
      </c>
      <c r="D2375" s="115" t="s">
        <v>146</v>
      </c>
      <c r="E2375" s="115" t="s">
        <v>147</v>
      </c>
      <c r="F2375" s="809" t="s">
        <v>71</v>
      </c>
      <c r="G2375" s="809"/>
      <c r="H2375" s="805"/>
      <c r="I2375" s="805"/>
      <c r="J2375" s="805"/>
      <c r="K2375" s="805"/>
      <c r="L2375" s="805"/>
    </row>
    <row r="2376" spans="1:12" s="101" customFormat="1" ht="26.25" customHeight="1">
      <c r="A2376" s="808"/>
      <c r="B2376" s="803" t="s">
        <v>1745</v>
      </c>
      <c r="C2376" s="810" t="s">
        <v>1746</v>
      </c>
      <c r="D2376" s="807">
        <v>43759</v>
      </c>
      <c r="E2376" s="803" t="s">
        <v>174</v>
      </c>
      <c r="F2376" s="803" t="s">
        <v>175</v>
      </c>
      <c r="G2376" s="803"/>
      <c r="H2376" s="806" t="s">
        <v>152</v>
      </c>
      <c r="I2376" s="806"/>
      <c r="J2376" s="117" t="s">
        <v>153</v>
      </c>
      <c r="K2376" s="117" t="s">
        <v>3</v>
      </c>
      <c r="L2376" s="119">
        <v>861</v>
      </c>
    </row>
    <row r="2377" spans="1:12" s="101" customFormat="1" ht="408.95" customHeight="1">
      <c r="A2377" s="808"/>
      <c r="B2377" s="803"/>
      <c r="C2377" s="810"/>
      <c r="D2377" s="807"/>
      <c r="E2377" s="803"/>
      <c r="F2377" s="803"/>
      <c r="G2377" s="803"/>
      <c r="H2377" s="806" t="s">
        <v>154</v>
      </c>
      <c r="I2377" s="806"/>
      <c r="J2377" s="803" t="s">
        <v>153</v>
      </c>
      <c r="K2377" s="803" t="s">
        <v>3</v>
      </c>
      <c r="L2377" s="804">
        <v>1715.64</v>
      </c>
    </row>
    <row r="2378" spans="1:12" s="101" customFormat="1" ht="344.85" customHeight="1">
      <c r="A2378" s="808"/>
      <c r="B2378" s="803"/>
      <c r="C2378" s="810"/>
      <c r="D2378" s="807"/>
      <c r="E2378" s="803"/>
      <c r="F2378" s="803"/>
      <c r="G2378" s="803"/>
      <c r="H2378" s="806"/>
      <c r="I2378" s="806"/>
      <c r="J2378" s="803"/>
      <c r="K2378" s="803"/>
      <c r="L2378" s="804"/>
    </row>
    <row r="2379" spans="1:12" s="101" customFormat="1" ht="24" customHeight="1">
      <c r="A2379" s="808"/>
      <c r="B2379" s="110" t="s">
        <v>77</v>
      </c>
      <c r="C2379" s="115" t="s">
        <v>79</v>
      </c>
      <c r="D2379" s="115" t="s">
        <v>155</v>
      </c>
      <c r="E2379" s="115" t="s">
        <v>156</v>
      </c>
      <c r="F2379" s="805"/>
      <c r="G2379" s="805"/>
      <c r="H2379" s="806" t="s">
        <v>157</v>
      </c>
      <c r="I2379" s="806"/>
      <c r="J2379" s="803" t="s">
        <v>153</v>
      </c>
      <c r="K2379" s="803" t="s">
        <v>3</v>
      </c>
      <c r="L2379" s="804">
        <v>835</v>
      </c>
    </row>
    <row r="2380" spans="1:12" s="101" customFormat="1" ht="24" customHeight="1">
      <c r="A2380" s="808"/>
      <c r="B2380" s="117" t="s">
        <v>562</v>
      </c>
      <c r="C2380" s="117" t="s">
        <v>175</v>
      </c>
      <c r="D2380" s="118">
        <v>43762</v>
      </c>
      <c r="E2380" s="117" t="s">
        <v>1747</v>
      </c>
      <c r="F2380" s="805"/>
      <c r="G2380" s="805"/>
      <c r="H2380" s="806"/>
      <c r="I2380" s="806"/>
      <c r="J2380" s="803"/>
      <c r="K2380" s="803"/>
      <c r="L2380" s="804"/>
    </row>
    <row r="2381" spans="1:12" s="101" customFormat="1" ht="24" customHeight="1">
      <c r="A2381" s="808">
        <v>448</v>
      </c>
      <c r="B2381" s="110" t="s">
        <v>76</v>
      </c>
      <c r="C2381" s="115" t="s">
        <v>78</v>
      </c>
      <c r="D2381" s="115" t="s">
        <v>146</v>
      </c>
      <c r="E2381" s="115" t="s">
        <v>147</v>
      </c>
      <c r="F2381" s="809" t="s">
        <v>71</v>
      </c>
      <c r="G2381" s="809"/>
      <c r="H2381" s="805"/>
      <c r="I2381" s="805"/>
      <c r="J2381" s="805"/>
      <c r="K2381" s="805"/>
      <c r="L2381" s="805"/>
    </row>
    <row r="2382" spans="1:12" s="101" customFormat="1" ht="26.25" customHeight="1">
      <c r="A2382" s="808"/>
      <c r="B2382" s="803" t="s">
        <v>1745</v>
      </c>
      <c r="C2382" s="810" t="s">
        <v>1748</v>
      </c>
      <c r="D2382" s="807">
        <v>43769</v>
      </c>
      <c r="E2382" s="803" t="s">
        <v>1413</v>
      </c>
      <c r="F2382" s="803" t="s">
        <v>1749</v>
      </c>
      <c r="G2382" s="803"/>
      <c r="H2382" s="806" t="s">
        <v>152</v>
      </c>
      <c r="I2382" s="806"/>
      <c r="J2382" s="117" t="s">
        <v>153</v>
      </c>
      <c r="K2382" s="117" t="s">
        <v>3</v>
      </c>
      <c r="L2382" s="119">
        <v>235.07</v>
      </c>
    </row>
    <row r="2383" spans="1:12" s="101" customFormat="1" ht="408.95" customHeight="1">
      <c r="A2383" s="808"/>
      <c r="B2383" s="803"/>
      <c r="C2383" s="810"/>
      <c r="D2383" s="807"/>
      <c r="E2383" s="803"/>
      <c r="F2383" s="803"/>
      <c r="G2383" s="803"/>
      <c r="H2383" s="806" t="s">
        <v>154</v>
      </c>
      <c r="I2383" s="806"/>
      <c r="J2383" s="803" t="s">
        <v>153</v>
      </c>
      <c r="K2383" s="803" t="s">
        <v>3</v>
      </c>
      <c r="L2383" s="804">
        <v>370.37</v>
      </c>
    </row>
    <row r="2384" spans="1:12" s="101" customFormat="1" ht="334.35" customHeight="1">
      <c r="A2384" s="808"/>
      <c r="B2384" s="803"/>
      <c r="C2384" s="810"/>
      <c r="D2384" s="807"/>
      <c r="E2384" s="803"/>
      <c r="F2384" s="803"/>
      <c r="G2384" s="803"/>
      <c r="H2384" s="806"/>
      <c r="I2384" s="806"/>
      <c r="J2384" s="803"/>
      <c r="K2384" s="803"/>
      <c r="L2384" s="804"/>
    </row>
    <row r="2385" spans="1:12" s="101" customFormat="1" ht="24" customHeight="1">
      <c r="A2385" s="808"/>
      <c r="B2385" s="110" t="s">
        <v>77</v>
      </c>
      <c r="C2385" s="115" t="s">
        <v>79</v>
      </c>
      <c r="D2385" s="115" t="s">
        <v>155</v>
      </c>
      <c r="E2385" s="115" t="s">
        <v>156</v>
      </c>
      <c r="F2385" s="805"/>
      <c r="G2385" s="805"/>
      <c r="H2385" s="806" t="s">
        <v>157</v>
      </c>
      <c r="I2385" s="806"/>
      <c r="J2385" s="803" t="s">
        <v>153</v>
      </c>
      <c r="K2385" s="803" t="s">
        <v>3</v>
      </c>
      <c r="L2385" s="804">
        <v>50</v>
      </c>
    </row>
    <row r="2386" spans="1:12" s="101" customFormat="1" ht="24" customHeight="1">
      <c r="A2386" s="808"/>
      <c r="B2386" s="117" t="s">
        <v>562</v>
      </c>
      <c r="C2386" s="117" t="s">
        <v>1749</v>
      </c>
      <c r="D2386" s="118">
        <v>43770</v>
      </c>
      <c r="E2386" s="117" t="s">
        <v>1750</v>
      </c>
      <c r="F2386" s="805"/>
      <c r="G2386" s="805"/>
      <c r="H2386" s="806"/>
      <c r="I2386" s="806"/>
      <c r="J2386" s="803"/>
      <c r="K2386" s="803"/>
      <c r="L2386" s="804"/>
    </row>
    <row r="2387" spans="1:12" s="101" customFormat="1" ht="24" customHeight="1">
      <c r="A2387" s="808">
        <v>449</v>
      </c>
      <c r="B2387" s="110" t="s">
        <v>76</v>
      </c>
      <c r="C2387" s="115" t="s">
        <v>78</v>
      </c>
      <c r="D2387" s="115" t="s">
        <v>146</v>
      </c>
      <c r="E2387" s="115" t="s">
        <v>147</v>
      </c>
      <c r="F2387" s="809" t="s">
        <v>71</v>
      </c>
      <c r="G2387" s="809"/>
      <c r="H2387" s="805"/>
      <c r="I2387" s="805"/>
      <c r="J2387" s="805"/>
      <c r="K2387" s="805"/>
      <c r="L2387" s="805"/>
    </row>
    <row r="2388" spans="1:12" s="101" customFormat="1" ht="26.25" customHeight="1">
      <c r="A2388" s="808"/>
      <c r="B2388" s="803" t="s">
        <v>1745</v>
      </c>
      <c r="C2388" s="810" t="s">
        <v>1751</v>
      </c>
      <c r="D2388" s="807">
        <v>43772</v>
      </c>
      <c r="E2388" s="803" t="s">
        <v>1413</v>
      </c>
      <c r="F2388" s="803" t="s">
        <v>1752</v>
      </c>
      <c r="G2388" s="803"/>
      <c r="H2388" s="806" t="s">
        <v>152</v>
      </c>
      <c r="I2388" s="806"/>
      <c r="J2388" s="117" t="s">
        <v>153</v>
      </c>
      <c r="K2388" s="117" t="s">
        <v>3</v>
      </c>
      <c r="L2388" s="119">
        <v>233</v>
      </c>
    </row>
    <row r="2389" spans="1:12" s="101" customFormat="1" ht="408.95" customHeight="1">
      <c r="A2389" s="808"/>
      <c r="B2389" s="803"/>
      <c r="C2389" s="810"/>
      <c r="D2389" s="807"/>
      <c r="E2389" s="803"/>
      <c r="F2389" s="803"/>
      <c r="G2389" s="803"/>
      <c r="H2389" s="806" t="s">
        <v>154</v>
      </c>
      <c r="I2389" s="806"/>
      <c r="J2389" s="803" t="s">
        <v>153</v>
      </c>
      <c r="K2389" s="803" t="s">
        <v>3</v>
      </c>
      <c r="L2389" s="804">
        <v>330.6</v>
      </c>
    </row>
    <row r="2390" spans="1:12" s="101" customFormat="1" ht="334.35" customHeight="1">
      <c r="A2390" s="808"/>
      <c r="B2390" s="803"/>
      <c r="C2390" s="810"/>
      <c r="D2390" s="807"/>
      <c r="E2390" s="803"/>
      <c r="F2390" s="803"/>
      <c r="G2390" s="803"/>
      <c r="H2390" s="806"/>
      <c r="I2390" s="806"/>
      <c r="J2390" s="803"/>
      <c r="K2390" s="803"/>
      <c r="L2390" s="804"/>
    </row>
    <row r="2391" spans="1:12" s="101" customFormat="1" ht="24" customHeight="1">
      <c r="A2391" s="808"/>
      <c r="B2391" s="110" t="s">
        <v>77</v>
      </c>
      <c r="C2391" s="115" t="s">
        <v>79</v>
      </c>
      <c r="D2391" s="115" t="s">
        <v>155</v>
      </c>
      <c r="E2391" s="115" t="s">
        <v>156</v>
      </c>
      <c r="F2391" s="805"/>
      <c r="G2391" s="805"/>
      <c r="H2391" s="806" t="s">
        <v>157</v>
      </c>
      <c r="I2391" s="806"/>
      <c r="J2391" s="803" t="s">
        <v>153</v>
      </c>
      <c r="K2391" s="803" t="s">
        <v>3</v>
      </c>
      <c r="L2391" s="804">
        <v>700</v>
      </c>
    </row>
    <row r="2392" spans="1:12" s="101" customFormat="1" ht="24" customHeight="1">
      <c r="A2392" s="808"/>
      <c r="B2392" s="117" t="s">
        <v>562</v>
      </c>
      <c r="C2392" s="117" t="s">
        <v>1752</v>
      </c>
      <c r="D2392" s="118">
        <v>43773</v>
      </c>
      <c r="E2392" s="117" t="s">
        <v>1753</v>
      </c>
      <c r="F2392" s="805"/>
      <c r="G2392" s="805"/>
      <c r="H2392" s="806"/>
      <c r="I2392" s="806"/>
      <c r="J2392" s="803"/>
      <c r="K2392" s="803"/>
      <c r="L2392" s="804"/>
    </row>
    <row r="2393" spans="1:12" s="101" customFormat="1" ht="24" customHeight="1">
      <c r="A2393" s="808">
        <v>450</v>
      </c>
      <c r="B2393" s="110" t="s">
        <v>76</v>
      </c>
      <c r="C2393" s="115" t="s">
        <v>78</v>
      </c>
      <c r="D2393" s="115" t="s">
        <v>146</v>
      </c>
      <c r="E2393" s="115" t="s">
        <v>147</v>
      </c>
      <c r="F2393" s="809" t="s">
        <v>71</v>
      </c>
      <c r="G2393" s="809"/>
      <c r="H2393" s="805"/>
      <c r="I2393" s="805"/>
      <c r="J2393" s="805"/>
      <c r="K2393" s="805"/>
      <c r="L2393" s="805"/>
    </row>
    <row r="2394" spans="1:12" s="101" customFormat="1" ht="26.25" customHeight="1">
      <c r="A2394" s="808"/>
      <c r="B2394" s="803" t="s">
        <v>1745</v>
      </c>
      <c r="C2394" s="810" t="s">
        <v>1754</v>
      </c>
      <c r="D2394" s="807">
        <v>43777</v>
      </c>
      <c r="E2394" s="803" t="s">
        <v>476</v>
      </c>
      <c r="F2394" s="803" t="s">
        <v>941</v>
      </c>
      <c r="G2394" s="803"/>
      <c r="H2394" s="806" t="s">
        <v>152</v>
      </c>
      <c r="I2394" s="806"/>
      <c r="J2394" s="117" t="s">
        <v>153</v>
      </c>
      <c r="K2394" s="117" t="s">
        <v>153</v>
      </c>
      <c r="L2394" s="119">
        <v>0</v>
      </c>
    </row>
    <row r="2395" spans="1:12" s="101" customFormat="1" ht="323.25" customHeight="1">
      <c r="A2395" s="808"/>
      <c r="B2395" s="803"/>
      <c r="C2395" s="810"/>
      <c r="D2395" s="807"/>
      <c r="E2395" s="803"/>
      <c r="F2395" s="803"/>
      <c r="G2395" s="803"/>
      <c r="H2395" s="806" t="s">
        <v>154</v>
      </c>
      <c r="I2395" s="806"/>
      <c r="J2395" s="117" t="s">
        <v>153</v>
      </c>
      <c r="K2395" s="117" t="s">
        <v>153</v>
      </c>
      <c r="L2395" s="119">
        <v>0</v>
      </c>
    </row>
    <row r="2396" spans="1:12" s="101" customFormat="1" ht="24" customHeight="1">
      <c r="A2396" s="808"/>
      <c r="B2396" s="110" t="s">
        <v>77</v>
      </c>
      <c r="C2396" s="115" t="s">
        <v>79</v>
      </c>
      <c r="D2396" s="115" t="s">
        <v>155</v>
      </c>
      <c r="E2396" s="115" t="s">
        <v>156</v>
      </c>
      <c r="F2396" s="805"/>
      <c r="G2396" s="805"/>
      <c r="H2396" s="806" t="s">
        <v>157</v>
      </c>
      <c r="I2396" s="806"/>
      <c r="J2396" s="803" t="s">
        <v>153</v>
      </c>
      <c r="K2396" s="803" t="s">
        <v>3</v>
      </c>
      <c r="L2396" s="804">
        <v>690</v>
      </c>
    </row>
    <row r="2397" spans="1:12" s="101" customFormat="1" ht="24" customHeight="1">
      <c r="A2397" s="808"/>
      <c r="B2397" s="117" t="s">
        <v>562</v>
      </c>
      <c r="C2397" s="117" t="s">
        <v>941</v>
      </c>
      <c r="D2397" s="118">
        <v>43781</v>
      </c>
      <c r="E2397" s="117" t="s">
        <v>1755</v>
      </c>
      <c r="F2397" s="805"/>
      <c r="G2397" s="805"/>
      <c r="H2397" s="806"/>
      <c r="I2397" s="806"/>
      <c r="J2397" s="803"/>
      <c r="K2397" s="803"/>
      <c r="L2397" s="804"/>
    </row>
    <row r="2398" spans="1:12" s="101" customFormat="1" ht="24" customHeight="1">
      <c r="A2398" s="808">
        <v>451</v>
      </c>
      <c r="B2398" s="110" t="s">
        <v>76</v>
      </c>
      <c r="C2398" s="115" t="s">
        <v>78</v>
      </c>
      <c r="D2398" s="115" t="s">
        <v>146</v>
      </c>
      <c r="E2398" s="115" t="s">
        <v>147</v>
      </c>
      <c r="F2398" s="809" t="s">
        <v>71</v>
      </c>
      <c r="G2398" s="809"/>
      <c r="H2398" s="805"/>
      <c r="I2398" s="805"/>
      <c r="J2398" s="805"/>
      <c r="K2398" s="805"/>
      <c r="L2398" s="805"/>
    </row>
    <row r="2399" spans="1:12" s="101" customFormat="1" ht="26.25" customHeight="1">
      <c r="A2399" s="808"/>
      <c r="B2399" s="803" t="s">
        <v>1745</v>
      </c>
      <c r="C2399" s="810" t="s">
        <v>1756</v>
      </c>
      <c r="D2399" s="807">
        <v>43888</v>
      </c>
      <c r="E2399" s="803" t="s">
        <v>174</v>
      </c>
      <c r="F2399" s="803" t="s">
        <v>1757</v>
      </c>
      <c r="G2399" s="803"/>
      <c r="H2399" s="806" t="s">
        <v>152</v>
      </c>
      <c r="I2399" s="806"/>
      <c r="J2399" s="117" t="s">
        <v>153</v>
      </c>
      <c r="K2399" s="117" t="s">
        <v>3</v>
      </c>
      <c r="L2399" s="119">
        <v>720</v>
      </c>
    </row>
    <row r="2400" spans="1:12" s="101" customFormat="1" ht="408.95" customHeight="1">
      <c r="A2400" s="808"/>
      <c r="B2400" s="803"/>
      <c r="C2400" s="810"/>
      <c r="D2400" s="807"/>
      <c r="E2400" s="803"/>
      <c r="F2400" s="803"/>
      <c r="G2400" s="803"/>
      <c r="H2400" s="806" t="s">
        <v>154</v>
      </c>
      <c r="I2400" s="806"/>
      <c r="J2400" s="803" t="s">
        <v>153</v>
      </c>
      <c r="K2400" s="803" t="s">
        <v>3</v>
      </c>
      <c r="L2400" s="804">
        <v>2148.4499999999998</v>
      </c>
    </row>
    <row r="2401" spans="1:12" s="101" customFormat="1" ht="408.95" customHeight="1">
      <c r="A2401" s="808"/>
      <c r="B2401" s="803"/>
      <c r="C2401" s="810"/>
      <c r="D2401" s="807"/>
      <c r="E2401" s="803"/>
      <c r="F2401" s="803"/>
      <c r="G2401" s="803"/>
      <c r="H2401" s="806"/>
      <c r="I2401" s="806"/>
      <c r="J2401" s="803"/>
      <c r="K2401" s="803"/>
      <c r="L2401" s="804"/>
    </row>
    <row r="2402" spans="1:12" s="101" customFormat="1" ht="9.1999999999999993" customHeight="1">
      <c r="A2402" s="808"/>
      <c r="B2402" s="803"/>
      <c r="C2402" s="810"/>
      <c r="D2402" s="807"/>
      <c r="E2402" s="803"/>
      <c r="F2402" s="803"/>
      <c r="G2402" s="803"/>
      <c r="H2402" s="806"/>
      <c r="I2402" s="806"/>
      <c r="J2402" s="803"/>
      <c r="K2402" s="803"/>
      <c r="L2402" s="804"/>
    </row>
    <row r="2403" spans="1:12" s="101" customFormat="1" ht="24" customHeight="1">
      <c r="A2403" s="808"/>
      <c r="B2403" s="110" t="s">
        <v>77</v>
      </c>
      <c r="C2403" s="115" t="s">
        <v>79</v>
      </c>
      <c r="D2403" s="115" t="s">
        <v>155</v>
      </c>
      <c r="E2403" s="115" t="s">
        <v>156</v>
      </c>
      <c r="F2403" s="805"/>
      <c r="G2403" s="805"/>
      <c r="H2403" s="806" t="s">
        <v>157</v>
      </c>
      <c r="I2403" s="806"/>
      <c r="J2403" s="803" t="s">
        <v>153</v>
      </c>
      <c r="K2403" s="803" t="s">
        <v>153</v>
      </c>
      <c r="L2403" s="804">
        <v>0</v>
      </c>
    </row>
    <row r="2404" spans="1:12" s="101" customFormat="1" ht="24" customHeight="1">
      <c r="A2404" s="808"/>
      <c r="B2404" s="117" t="s">
        <v>562</v>
      </c>
      <c r="C2404" s="117" t="s">
        <v>1757</v>
      </c>
      <c r="D2404" s="118">
        <v>43891</v>
      </c>
      <c r="E2404" s="117" t="s">
        <v>1758</v>
      </c>
      <c r="F2404" s="805"/>
      <c r="G2404" s="805"/>
      <c r="H2404" s="806"/>
      <c r="I2404" s="806"/>
      <c r="J2404" s="803"/>
      <c r="K2404" s="803"/>
      <c r="L2404" s="804"/>
    </row>
    <row r="2405" spans="1:12" s="101" customFormat="1" ht="24" customHeight="1">
      <c r="A2405" s="808">
        <v>452</v>
      </c>
      <c r="B2405" s="110" t="s">
        <v>76</v>
      </c>
      <c r="C2405" s="115" t="s">
        <v>78</v>
      </c>
      <c r="D2405" s="115" t="s">
        <v>146</v>
      </c>
      <c r="E2405" s="115" t="s">
        <v>147</v>
      </c>
      <c r="F2405" s="809" t="s">
        <v>71</v>
      </c>
      <c r="G2405" s="809"/>
      <c r="H2405" s="805"/>
      <c r="I2405" s="805"/>
      <c r="J2405" s="805"/>
      <c r="K2405" s="805"/>
      <c r="L2405" s="805"/>
    </row>
    <row r="2406" spans="1:12" s="101" customFormat="1" ht="26.25" customHeight="1">
      <c r="A2406" s="808"/>
      <c r="B2406" s="803" t="s">
        <v>1759</v>
      </c>
      <c r="C2406" s="810" t="s">
        <v>1760</v>
      </c>
      <c r="D2406" s="807">
        <v>43757</v>
      </c>
      <c r="E2406" s="803" t="s">
        <v>174</v>
      </c>
      <c r="F2406" s="803" t="s">
        <v>175</v>
      </c>
      <c r="G2406" s="803"/>
      <c r="H2406" s="806" t="s">
        <v>152</v>
      </c>
      <c r="I2406" s="806"/>
      <c r="J2406" s="117" t="s">
        <v>153</v>
      </c>
      <c r="K2406" s="117" t="s">
        <v>3</v>
      </c>
      <c r="L2406" s="119">
        <v>820</v>
      </c>
    </row>
    <row r="2407" spans="1:12" s="101" customFormat="1" ht="386.25" customHeight="1">
      <c r="A2407" s="808"/>
      <c r="B2407" s="803"/>
      <c r="C2407" s="810"/>
      <c r="D2407" s="807"/>
      <c r="E2407" s="803"/>
      <c r="F2407" s="803"/>
      <c r="G2407" s="803"/>
      <c r="H2407" s="806" t="s">
        <v>154</v>
      </c>
      <c r="I2407" s="806"/>
      <c r="J2407" s="117" t="s">
        <v>153</v>
      </c>
      <c r="K2407" s="117" t="s">
        <v>153</v>
      </c>
      <c r="L2407" s="119">
        <v>0</v>
      </c>
    </row>
    <row r="2408" spans="1:12" s="101" customFormat="1" ht="24" customHeight="1">
      <c r="A2408" s="808"/>
      <c r="B2408" s="110" t="s">
        <v>77</v>
      </c>
      <c r="C2408" s="115" t="s">
        <v>79</v>
      </c>
      <c r="D2408" s="115" t="s">
        <v>155</v>
      </c>
      <c r="E2408" s="115" t="s">
        <v>156</v>
      </c>
      <c r="F2408" s="805"/>
      <c r="G2408" s="805"/>
      <c r="H2408" s="806" t="s">
        <v>157</v>
      </c>
      <c r="I2408" s="806"/>
      <c r="J2408" s="803" t="s">
        <v>153</v>
      </c>
      <c r="K2408" s="803" t="s">
        <v>3</v>
      </c>
      <c r="L2408" s="804">
        <v>835</v>
      </c>
    </row>
    <row r="2409" spans="1:12" s="101" customFormat="1" ht="34.5" customHeight="1">
      <c r="A2409" s="808"/>
      <c r="B2409" s="117" t="s">
        <v>303</v>
      </c>
      <c r="C2409" s="117" t="s">
        <v>175</v>
      </c>
      <c r="D2409" s="118">
        <v>43762</v>
      </c>
      <c r="E2409" s="117" t="s">
        <v>1043</v>
      </c>
      <c r="F2409" s="805"/>
      <c r="G2409" s="805"/>
      <c r="H2409" s="806"/>
      <c r="I2409" s="806"/>
      <c r="J2409" s="803"/>
      <c r="K2409" s="803"/>
      <c r="L2409" s="804"/>
    </row>
    <row r="2410" spans="1:12" s="101" customFormat="1" ht="24" customHeight="1">
      <c r="A2410" s="808">
        <v>453</v>
      </c>
      <c r="B2410" s="110" t="s">
        <v>76</v>
      </c>
      <c r="C2410" s="115" t="s">
        <v>78</v>
      </c>
      <c r="D2410" s="115" t="s">
        <v>146</v>
      </c>
      <c r="E2410" s="115" t="s">
        <v>147</v>
      </c>
      <c r="F2410" s="809" t="s">
        <v>71</v>
      </c>
      <c r="G2410" s="809"/>
      <c r="H2410" s="805"/>
      <c r="I2410" s="805"/>
      <c r="J2410" s="805"/>
      <c r="K2410" s="805"/>
      <c r="L2410" s="805"/>
    </row>
    <row r="2411" spans="1:12" s="101" customFormat="1" ht="26.25" customHeight="1">
      <c r="A2411" s="808"/>
      <c r="B2411" s="803" t="s">
        <v>1759</v>
      </c>
      <c r="C2411" s="810" t="s">
        <v>1761</v>
      </c>
      <c r="D2411" s="807">
        <v>43771</v>
      </c>
      <c r="E2411" s="803" t="s">
        <v>714</v>
      </c>
      <c r="F2411" s="803" t="s">
        <v>1762</v>
      </c>
      <c r="G2411" s="803"/>
      <c r="H2411" s="806" t="s">
        <v>152</v>
      </c>
      <c r="I2411" s="806"/>
      <c r="J2411" s="117" t="s">
        <v>153</v>
      </c>
      <c r="K2411" s="117" t="s">
        <v>3</v>
      </c>
      <c r="L2411" s="119">
        <v>324.12</v>
      </c>
    </row>
    <row r="2412" spans="1:12" s="101" customFormat="1" ht="186.75" customHeight="1">
      <c r="A2412" s="808"/>
      <c r="B2412" s="803"/>
      <c r="C2412" s="810"/>
      <c r="D2412" s="807"/>
      <c r="E2412" s="803"/>
      <c r="F2412" s="803"/>
      <c r="G2412" s="803"/>
      <c r="H2412" s="806" t="s">
        <v>154</v>
      </c>
      <c r="I2412" s="806"/>
      <c r="J2412" s="117" t="s">
        <v>153</v>
      </c>
      <c r="K2412" s="117" t="s">
        <v>3</v>
      </c>
      <c r="L2412" s="119">
        <v>2903.23</v>
      </c>
    </row>
    <row r="2413" spans="1:12" s="101" customFormat="1" ht="24" customHeight="1">
      <c r="A2413" s="808"/>
      <c r="B2413" s="110" t="s">
        <v>77</v>
      </c>
      <c r="C2413" s="115" t="s">
        <v>79</v>
      </c>
      <c r="D2413" s="115" t="s">
        <v>155</v>
      </c>
      <c r="E2413" s="115" t="s">
        <v>156</v>
      </c>
      <c r="F2413" s="805"/>
      <c r="G2413" s="805"/>
      <c r="H2413" s="806" t="s">
        <v>157</v>
      </c>
      <c r="I2413" s="806"/>
      <c r="J2413" s="803" t="s">
        <v>153</v>
      </c>
      <c r="K2413" s="803" t="s">
        <v>3</v>
      </c>
      <c r="L2413" s="804">
        <v>220.45</v>
      </c>
    </row>
    <row r="2414" spans="1:12" s="101" customFormat="1" ht="34.5" customHeight="1">
      <c r="A2414" s="808"/>
      <c r="B2414" s="117" t="s">
        <v>303</v>
      </c>
      <c r="C2414" s="117" t="s">
        <v>1762</v>
      </c>
      <c r="D2414" s="118">
        <v>43776</v>
      </c>
      <c r="E2414" s="117" t="s">
        <v>1763</v>
      </c>
      <c r="F2414" s="805"/>
      <c r="G2414" s="805"/>
      <c r="H2414" s="806"/>
      <c r="I2414" s="806"/>
      <c r="J2414" s="803"/>
      <c r="K2414" s="803"/>
      <c r="L2414" s="804"/>
    </row>
    <row r="2415" spans="1:12" s="101" customFormat="1" ht="24" customHeight="1">
      <c r="A2415" s="808">
        <v>454</v>
      </c>
      <c r="B2415" s="110" t="s">
        <v>76</v>
      </c>
      <c r="C2415" s="115" t="s">
        <v>78</v>
      </c>
      <c r="D2415" s="115" t="s">
        <v>146</v>
      </c>
      <c r="E2415" s="115" t="s">
        <v>147</v>
      </c>
      <c r="F2415" s="809" t="s">
        <v>71</v>
      </c>
      <c r="G2415" s="809"/>
      <c r="H2415" s="805"/>
      <c r="I2415" s="805"/>
      <c r="J2415" s="805"/>
      <c r="K2415" s="805"/>
      <c r="L2415" s="805"/>
    </row>
    <row r="2416" spans="1:12" s="101" customFormat="1" ht="26.25" customHeight="1">
      <c r="A2416" s="808"/>
      <c r="B2416" s="803" t="s">
        <v>1764</v>
      </c>
      <c r="C2416" s="803" t="s">
        <v>1765</v>
      </c>
      <c r="D2416" s="807">
        <v>43781</v>
      </c>
      <c r="E2416" s="803" t="s">
        <v>872</v>
      </c>
      <c r="F2416" s="803" t="s">
        <v>1766</v>
      </c>
      <c r="G2416" s="803"/>
      <c r="H2416" s="806" t="s">
        <v>152</v>
      </c>
      <c r="I2416" s="806"/>
      <c r="J2416" s="117" t="s">
        <v>153</v>
      </c>
      <c r="K2416" s="117" t="s">
        <v>3</v>
      </c>
      <c r="L2416" s="119">
        <v>126</v>
      </c>
    </row>
    <row r="2417" spans="1:12" s="101" customFormat="1" ht="81.75" customHeight="1">
      <c r="A2417" s="808"/>
      <c r="B2417" s="803"/>
      <c r="C2417" s="803"/>
      <c r="D2417" s="807"/>
      <c r="E2417" s="803"/>
      <c r="F2417" s="803"/>
      <c r="G2417" s="803"/>
      <c r="H2417" s="806" t="s">
        <v>154</v>
      </c>
      <c r="I2417" s="806"/>
      <c r="J2417" s="117" t="s">
        <v>153</v>
      </c>
      <c r="K2417" s="117" t="s">
        <v>3</v>
      </c>
      <c r="L2417" s="119">
        <v>273.81</v>
      </c>
    </row>
    <row r="2418" spans="1:12" s="101" customFormat="1" ht="24" customHeight="1">
      <c r="A2418" s="808"/>
      <c r="B2418" s="110" t="s">
        <v>77</v>
      </c>
      <c r="C2418" s="115" t="s">
        <v>79</v>
      </c>
      <c r="D2418" s="115" t="s">
        <v>155</v>
      </c>
      <c r="E2418" s="115" t="s">
        <v>156</v>
      </c>
      <c r="F2418" s="805"/>
      <c r="G2418" s="805"/>
      <c r="H2418" s="806" t="s">
        <v>157</v>
      </c>
      <c r="I2418" s="806"/>
      <c r="J2418" s="803" t="s">
        <v>153</v>
      </c>
      <c r="K2418" s="803" t="s">
        <v>3</v>
      </c>
      <c r="L2418" s="804">
        <v>156</v>
      </c>
    </row>
    <row r="2419" spans="1:12" s="101" customFormat="1" ht="24" customHeight="1">
      <c r="A2419" s="808"/>
      <c r="B2419" s="117" t="s">
        <v>437</v>
      </c>
      <c r="C2419" s="117" t="s">
        <v>1766</v>
      </c>
      <c r="D2419" s="118">
        <v>43782</v>
      </c>
      <c r="E2419" s="117" t="s">
        <v>762</v>
      </c>
      <c r="F2419" s="805"/>
      <c r="G2419" s="805"/>
      <c r="H2419" s="806"/>
      <c r="I2419" s="806"/>
      <c r="J2419" s="803"/>
      <c r="K2419" s="803"/>
      <c r="L2419" s="804"/>
    </row>
    <row r="2420" spans="1:12" s="101" customFormat="1" ht="24" customHeight="1">
      <c r="A2420" s="808">
        <v>455</v>
      </c>
      <c r="B2420" s="110" t="s">
        <v>76</v>
      </c>
      <c r="C2420" s="115" t="s">
        <v>78</v>
      </c>
      <c r="D2420" s="115" t="s">
        <v>146</v>
      </c>
      <c r="E2420" s="115" t="s">
        <v>147</v>
      </c>
      <c r="F2420" s="809" t="s">
        <v>71</v>
      </c>
      <c r="G2420" s="809"/>
      <c r="H2420" s="805"/>
      <c r="I2420" s="805"/>
      <c r="J2420" s="805"/>
      <c r="K2420" s="805"/>
      <c r="L2420" s="805"/>
    </row>
    <row r="2421" spans="1:12" s="101" customFormat="1" ht="26.25" customHeight="1">
      <c r="A2421" s="808"/>
      <c r="B2421" s="803" t="s">
        <v>1764</v>
      </c>
      <c r="C2421" s="810" t="s">
        <v>1767</v>
      </c>
      <c r="D2421" s="807">
        <v>43787</v>
      </c>
      <c r="E2421" s="803" t="s">
        <v>910</v>
      </c>
      <c r="F2421" s="803" t="s">
        <v>1768</v>
      </c>
      <c r="G2421" s="803"/>
      <c r="H2421" s="806" t="s">
        <v>152</v>
      </c>
      <c r="I2421" s="806"/>
      <c r="J2421" s="117" t="s">
        <v>153</v>
      </c>
      <c r="K2421" s="117" t="s">
        <v>3</v>
      </c>
      <c r="L2421" s="119">
        <v>730.33</v>
      </c>
    </row>
    <row r="2422" spans="1:12" s="101" customFormat="1" ht="260.25" customHeight="1">
      <c r="A2422" s="808"/>
      <c r="B2422" s="803"/>
      <c r="C2422" s="810"/>
      <c r="D2422" s="807"/>
      <c r="E2422" s="803"/>
      <c r="F2422" s="803"/>
      <c r="G2422" s="803"/>
      <c r="H2422" s="806" t="s">
        <v>154</v>
      </c>
      <c r="I2422" s="806"/>
      <c r="J2422" s="117" t="s">
        <v>153</v>
      </c>
      <c r="K2422" s="117" t="s">
        <v>3</v>
      </c>
      <c r="L2422" s="119">
        <v>6487.83</v>
      </c>
    </row>
    <row r="2423" spans="1:12" s="101" customFormat="1" ht="24" customHeight="1">
      <c r="A2423" s="808"/>
      <c r="B2423" s="110" t="s">
        <v>77</v>
      </c>
      <c r="C2423" s="115" t="s">
        <v>79</v>
      </c>
      <c r="D2423" s="115" t="s">
        <v>155</v>
      </c>
      <c r="E2423" s="115" t="s">
        <v>156</v>
      </c>
      <c r="F2423" s="805"/>
      <c r="G2423" s="805"/>
      <c r="H2423" s="806" t="s">
        <v>157</v>
      </c>
      <c r="I2423" s="806"/>
      <c r="J2423" s="803" t="s">
        <v>153</v>
      </c>
      <c r="K2423" s="803" t="s">
        <v>3</v>
      </c>
      <c r="L2423" s="804">
        <v>133.86000000000001</v>
      </c>
    </row>
    <row r="2424" spans="1:12" s="101" customFormat="1" ht="24" customHeight="1">
      <c r="A2424" s="808"/>
      <c r="B2424" s="117" t="s">
        <v>437</v>
      </c>
      <c r="C2424" s="117" t="s">
        <v>1768</v>
      </c>
      <c r="D2424" s="118">
        <v>43792</v>
      </c>
      <c r="E2424" s="117" t="s">
        <v>398</v>
      </c>
      <c r="F2424" s="805"/>
      <c r="G2424" s="805"/>
      <c r="H2424" s="806"/>
      <c r="I2424" s="806"/>
      <c r="J2424" s="803"/>
      <c r="K2424" s="803"/>
      <c r="L2424" s="804"/>
    </row>
    <row r="2425" spans="1:12" s="101" customFormat="1" ht="24" customHeight="1">
      <c r="A2425" s="808">
        <v>456</v>
      </c>
      <c r="B2425" s="110" t="s">
        <v>76</v>
      </c>
      <c r="C2425" s="115" t="s">
        <v>78</v>
      </c>
      <c r="D2425" s="115" t="s">
        <v>146</v>
      </c>
      <c r="E2425" s="115" t="s">
        <v>147</v>
      </c>
      <c r="F2425" s="809" t="s">
        <v>71</v>
      </c>
      <c r="G2425" s="809"/>
      <c r="H2425" s="805"/>
      <c r="I2425" s="805"/>
      <c r="J2425" s="805"/>
      <c r="K2425" s="805"/>
      <c r="L2425" s="805"/>
    </row>
    <row r="2426" spans="1:12" s="101" customFormat="1" ht="26.25" customHeight="1">
      <c r="A2426" s="808"/>
      <c r="B2426" s="803" t="s">
        <v>1769</v>
      </c>
      <c r="C2426" s="810" t="s">
        <v>1770</v>
      </c>
      <c r="D2426" s="807">
        <v>43859</v>
      </c>
      <c r="E2426" s="803" t="s">
        <v>1771</v>
      </c>
      <c r="F2426" s="803" t="s">
        <v>1772</v>
      </c>
      <c r="G2426" s="803"/>
      <c r="H2426" s="806" t="s">
        <v>152</v>
      </c>
      <c r="I2426" s="806"/>
      <c r="J2426" s="117" t="s">
        <v>153</v>
      </c>
      <c r="K2426" s="117" t="s">
        <v>3</v>
      </c>
      <c r="L2426" s="119">
        <v>210.82</v>
      </c>
    </row>
    <row r="2427" spans="1:12" s="101" customFormat="1" ht="396.75" customHeight="1">
      <c r="A2427" s="808"/>
      <c r="B2427" s="803"/>
      <c r="C2427" s="810"/>
      <c r="D2427" s="807"/>
      <c r="E2427" s="803"/>
      <c r="F2427" s="803"/>
      <c r="G2427" s="803"/>
      <c r="H2427" s="806" t="s">
        <v>154</v>
      </c>
      <c r="I2427" s="806"/>
      <c r="J2427" s="117" t="s">
        <v>153</v>
      </c>
      <c r="K2427" s="117" t="s">
        <v>3</v>
      </c>
      <c r="L2427" s="119">
        <v>473</v>
      </c>
    </row>
    <row r="2428" spans="1:12" s="101" customFormat="1" ht="24" customHeight="1">
      <c r="A2428" s="808"/>
      <c r="B2428" s="110" t="s">
        <v>77</v>
      </c>
      <c r="C2428" s="115" t="s">
        <v>79</v>
      </c>
      <c r="D2428" s="115" t="s">
        <v>155</v>
      </c>
      <c r="E2428" s="115" t="s">
        <v>156</v>
      </c>
      <c r="F2428" s="805"/>
      <c r="G2428" s="805"/>
      <c r="H2428" s="806" t="s">
        <v>157</v>
      </c>
      <c r="I2428" s="806"/>
      <c r="J2428" s="803" t="s">
        <v>153</v>
      </c>
      <c r="K2428" s="803" t="s">
        <v>3</v>
      </c>
      <c r="L2428" s="804">
        <v>100</v>
      </c>
    </row>
    <row r="2429" spans="1:12" s="101" customFormat="1" ht="24" customHeight="1">
      <c r="A2429" s="808"/>
      <c r="B2429" s="117" t="s">
        <v>158</v>
      </c>
      <c r="C2429" s="117" t="s">
        <v>1772</v>
      </c>
      <c r="D2429" s="118">
        <v>43861</v>
      </c>
      <c r="E2429" s="117" t="s">
        <v>822</v>
      </c>
      <c r="F2429" s="805"/>
      <c r="G2429" s="805"/>
      <c r="H2429" s="806"/>
      <c r="I2429" s="806"/>
      <c r="J2429" s="803"/>
      <c r="K2429" s="803"/>
      <c r="L2429" s="804"/>
    </row>
    <row r="2430" spans="1:12" s="101" customFormat="1" ht="24" customHeight="1">
      <c r="A2430" s="808">
        <v>457</v>
      </c>
      <c r="B2430" s="110" t="s">
        <v>76</v>
      </c>
      <c r="C2430" s="115" t="s">
        <v>78</v>
      </c>
      <c r="D2430" s="115" t="s">
        <v>146</v>
      </c>
      <c r="E2430" s="115" t="s">
        <v>147</v>
      </c>
      <c r="F2430" s="809" t="s">
        <v>71</v>
      </c>
      <c r="G2430" s="809"/>
      <c r="H2430" s="805"/>
      <c r="I2430" s="805"/>
      <c r="J2430" s="805"/>
      <c r="K2430" s="805"/>
      <c r="L2430" s="805"/>
    </row>
    <row r="2431" spans="1:12" s="101" customFormat="1" ht="26.25" customHeight="1">
      <c r="A2431" s="808"/>
      <c r="B2431" s="803" t="s">
        <v>1773</v>
      </c>
      <c r="C2431" s="810" t="s">
        <v>1774</v>
      </c>
      <c r="D2431" s="807">
        <v>43739</v>
      </c>
      <c r="E2431" s="803" t="s">
        <v>258</v>
      </c>
      <c r="F2431" s="803" t="s">
        <v>1775</v>
      </c>
      <c r="G2431" s="803"/>
      <c r="H2431" s="806" t="s">
        <v>152</v>
      </c>
      <c r="I2431" s="806"/>
      <c r="J2431" s="117" t="s">
        <v>153</v>
      </c>
      <c r="K2431" s="117" t="s">
        <v>3</v>
      </c>
      <c r="L2431" s="119">
        <v>288.62</v>
      </c>
    </row>
    <row r="2432" spans="1:12" s="101" customFormat="1" ht="260.25" customHeight="1">
      <c r="A2432" s="808"/>
      <c r="B2432" s="803"/>
      <c r="C2432" s="810"/>
      <c r="D2432" s="807"/>
      <c r="E2432" s="803"/>
      <c r="F2432" s="803"/>
      <c r="G2432" s="803"/>
      <c r="H2432" s="806" t="s">
        <v>154</v>
      </c>
      <c r="I2432" s="806"/>
      <c r="J2432" s="117" t="s">
        <v>153</v>
      </c>
      <c r="K2432" s="117" t="s">
        <v>153</v>
      </c>
      <c r="L2432" s="119">
        <v>0</v>
      </c>
    </row>
    <row r="2433" spans="1:12" s="101" customFormat="1" ht="24" customHeight="1">
      <c r="A2433" s="808"/>
      <c r="B2433" s="110" t="s">
        <v>77</v>
      </c>
      <c r="C2433" s="115" t="s">
        <v>79</v>
      </c>
      <c r="D2433" s="115" t="s">
        <v>155</v>
      </c>
      <c r="E2433" s="115" t="s">
        <v>156</v>
      </c>
      <c r="F2433" s="805"/>
      <c r="G2433" s="805"/>
      <c r="H2433" s="806" t="s">
        <v>157</v>
      </c>
      <c r="I2433" s="806"/>
      <c r="J2433" s="803" t="s">
        <v>153</v>
      </c>
      <c r="K2433" s="803" t="s">
        <v>3</v>
      </c>
      <c r="L2433" s="804">
        <v>491.31</v>
      </c>
    </row>
    <row r="2434" spans="1:12" s="101" customFormat="1" ht="24" customHeight="1">
      <c r="A2434" s="808"/>
      <c r="B2434" s="117" t="s">
        <v>240</v>
      </c>
      <c r="C2434" s="117" t="s">
        <v>1775</v>
      </c>
      <c r="D2434" s="118">
        <v>43742</v>
      </c>
      <c r="E2434" s="117" t="s">
        <v>1362</v>
      </c>
      <c r="F2434" s="805"/>
      <c r="G2434" s="805"/>
      <c r="H2434" s="806"/>
      <c r="I2434" s="806"/>
      <c r="J2434" s="803"/>
      <c r="K2434" s="803"/>
      <c r="L2434" s="804"/>
    </row>
    <row r="2435" spans="1:12" s="101" customFormat="1" ht="24" customHeight="1">
      <c r="A2435" s="808">
        <v>458</v>
      </c>
      <c r="B2435" s="110" t="s">
        <v>76</v>
      </c>
      <c r="C2435" s="115" t="s">
        <v>78</v>
      </c>
      <c r="D2435" s="115" t="s">
        <v>146</v>
      </c>
      <c r="E2435" s="115" t="s">
        <v>147</v>
      </c>
      <c r="F2435" s="809" t="s">
        <v>71</v>
      </c>
      <c r="G2435" s="809"/>
      <c r="H2435" s="805"/>
      <c r="I2435" s="805"/>
      <c r="J2435" s="805"/>
      <c r="K2435" s="805"/>
      <c r="L2435" s="805"/>
    </row>
    <row r="2436" spans="1:12" s="101" customFormat="1" ht="26.25" customHeight="1">
      <c r="A2436" s="808"/>
      <c r="B2436" s="803" t="s">
        <v>1773</v>
      </c>
      <c r="C2436" s="810" t="s">
        <v>1776</v>
      </c>
      <c r="D2436" s="807">
        <v>43782</v>
      </c>
      <c r="E2436" s="803" t="s">
        <v>201</v>
      </c>
      <c r="F2436" s="803" t="s">
        <v>1777</v>
      </c>
      <c r="G2436" s="803"/>
      <c r="H2436" s="806" t="s">
        <v>152</v>
      </c>
      <c r="I2436" s="806"/>
      <c r="J2436" s="117" t="s">
        <v>153</v>
      </c>
      <c r="K2436" s="117" t="s">
        <v>3</v>
      </c>
      <c r="L2436" s="119">
        <v>155.66</v>
      </c>
    </row>
    <row r="2437" spans="1:12" s="101" customFormat="1" ht="408.95" customHeight="1">
      <c r="A2437" s="808"/>
      <c r="B2437" s="803"/>
      <c r="C2437" s="810"/>
      <c r="D2437" s="807"/>
      <c r="E2437" s="803"/>
      <c r="F2437" s="803"/>
      <c r="G2437" s="803"/>
      <c r="H2437" s="806" t="s">
        <v>154</v>
      </c>
      <c r="I2437" s="806"/>
      <c r="J2437" s="803" t="s">
        <v>153</v>
      </c>
      <c r="K2437" s="803" t="s">
        <v>3</v>
      </c>
      <c r="L2437" s="804">
        <v>546</v>
      </c>
    </row>
    <row r="2438" spans="1:12" s="101" customFormat="1" ht="40.35" customHeight="1">
      <c r="A2438" s="808"/>
      <c r="B2438" s="803"/>
      <c r="C2438" s="810"/>
      <c r="D2438" s="807"/>
      <c r="E2438" s="803"/>
      <c r="F2438" s="803"/>
      <c r="G2438" s="803"/>
      <c r="H2438" s="806"/>
      <c r="I2438" s="806"/>
      <c r="J2438" s="803"/>
      <c r="K2438" s="803"/>
      <c r="L2438" s="804"/>
    </row>
    <row r="2439" spans="1:12" s="101" customFormat="1" ht="24" customHeight="1">
      <c r="A2439" s="808"/>
      <c r="B2439" s="110" t="s">
        <v>77</v>
      </c>
      <c r="C2439" s="115" t="s">
        <v>79</v>
      </c>
      <c r="D2439" s="115" t="s">
        <v>155</v>
      </c>
      <c r="E2439" s="115" t="s">
        <v>156</v>
      </c>
      <c r="F2439" s="805"/>
      <c r="G2439" s="805"/>
      <c r="H2439" s="806" t="s">
        <v>157</v>
      </c>
      <c r="I2439" s="806"/>
      <c r="J2439" s="803" t="s">
        <v>153</v>
      </c>
      <c r="K2439" s="803" t="s">
        <v>153</v>
      </c>
      <c r="L2439" s="804">
        <v>0</v>
      </c>
    </row>
    <row r="2440" spans="1:12" s="101" customFormat="1" ht="24" customHeight="1">
      <c r="A2440" s="808"/>
      <c r="B2440" s="117" t="s">
        <v>240</v>
      </c>
      <c r="C2440" s="117" t="s">
        <v>1777</v>
      </c>
      <c r="D2440" s="118">
        <v>43784</v>
      </c>
      <c r="E2440" s="117" t="s">
        <v>676</v>
      </c>
      <c r="F2440" s="805"/>
      <c r="G2440" s="805"/>
      <c r="H2440" s="806"/>
      <c r="I2440" s="806"/>
      <c r="J2440" s="803"/>
      <c r="K2440" s="803"/>
      <c r="L2440" s="804"/>
    </row>
    <row r="2441" spans="1:12" s="101" customFormat="1" ht="24" customHeight="1">
      <c r="A2441" s="808">
        <v>459</v>
      </c>
      <c r="B2441" s="110" t="s">
        <v>76</v>
      </c>
      <c r="C2441" s="115" t="s">
        <v>78</v>
      </c>
      <c r="D2441" s="115" t="s">
        <v>146</v>
      </c>
      <c r="E2441" s="115" t="s">
        <v>147</v>
      </c>
      <c r="F2441" s="809" t="s">
        <v>71</v>
      </c>
      <c r="G2441" s="809"/>
      <c r="H2441" s="805"/>
      <c r="I2441" s="805"/>
      <c r="J2441" s="805"/>
      <c r="K2441" s="805"/>
      <c r="L2441" s="805"/>
    </row>
    <row r="2442" spans="1:12" s="101" customFormat="1" ht="26.25" customHeight="1">
      <c r="A2442" s="808"/>
      <c r="B2442" s="803" t="s">
        <v>1773</v>
      </c>
      <c r="C2442" s="810" t="s">
        <v>1778</v>
      </c>
      <c r="D2442" s="807">
        <v>43785</v>
      </c>
      <c r="E2442" s="803" t="s">
        <v>1666</v>
      </c>
      <c r="F2442" s="803" t="s">
        <v>1667</v>
      </c>
      <c r="G2442" s="803"/>
      <c r="H2442" s="806" t="s">
        <v>152</v>
      </c>
      <c r="I2442" s="806"/>
      <c r="J2442" s="117" t="s">
        <v>153</v>
      </c>
      <c r="K2442" s="117" t="s">
        <v>3</v>
      </c>
      <c r="L2442" s="119">
        <v>402.85</v>
      </c>
    </row>
    <row r="2443" spans="1:12" s="101" customFormat="1" ht="408.95" customHeight="1">
      <c r="A2443" s="808"/>
      <c r="B2443" s="803"/>
      <c r="C2443" s="810"/>
      <c r="D2443" s="807"/>
      <c r="E2443" s="803"/>
      <c r="F2443" s="803"/>
      <c r="G2443" s="803"/>
      <c r="H2443" s="806" t="s">
        <v>154</v>
      </c>
      <c r="I2443" s="806"/>
      <c r="J2443" s="803" t="s">
        <v>153</v>
      </c>
      <c r="K2443" s="803" t="s">
        <v>3</v>
      </c>
      <c r="L2443" s="804">
        <v>1415</v>
      </c>
    </row>
    <row r="2444" spans="1:12" s="101" customFormat="1" ht="103.35" customHeight="1">
      <c r="A2444" s="808"/>
      <c r="B2444" s="803"/>
      <c r="C2444" s="810"/>
      <c r="D2444" s="807"/>
      <c r="E2444" s="803"/>
      <c r="F2444" s="803"/>
      <c r="G2444" s="803"/>
      <c r="H2444" s="806"/>
      <c r="I2444" s="806"/>
      <c r="J2444" s="803"/>
      <c r="K2444" s="803"/>
      <c r="L2444" s="804"/>
    </row>
    <row r="2445" spans="1:12" s="101" customFormat="1" ht="24" customHeight="1">
      <c r="A2445" s="808"/>
      <c r="B2445" s="110" t="s">
        <v>77</v>
      </c>
      <c r="C2445" s="115" t="s">
        <v>79</v>
      </c>
      <c r="D2445" s="115" t="s">
        <v>155</v>
      </c>
      <c r="E2445" s="115" t="s">
        <v>156</v>
      </c>
      <c r="F2445" s="805"/>
      <c r="G2445" s="805"/>
      <c r="H2445" s="806" t="s">
        <v>157</v>
      </c>
      <c r="I2445" s="806"/>
      <c r="J2445" s="803" t="s">
        <v>153</v>
      </c>
      <c r="K2445" s="803" t="s">
        <v>3</v>
      </c>
      <c r="L2445" s="804">
        <v>561</v>
      </c>
    </row>
    <row r="2446" spans="1:12" s="101" customFormat="1" ht="24" customHeight="1">
      <c r="A2446" s="808"/>
      <c r="B2446" s="117" t="s">
        <v>240</v>
      </c>
      <c r="C2446" s="117" t="s">
        <v>1667</v>
      </c>
      <c r="D2446" s="118">
        <v>43791</v>
      </c>
      <c r="E2446" s="117" t="s">
        <v>1779</v>
      </c>
      <c r="F2446" s="805"/>
      <c r="G2446" s="805"/>
      <c r="H2446" s="806"/>
      <c r="I2446" s="806"/>
      <c r="J2446" s="803"/>
      <c r="K2446" s="803"/>
      <c r="L2446" s="804"/>
    </row>
    <row r="2447" spans="1:12" s="101" customFormat="1" ht="24" customHeight="1">
      <c r="A2447" s="808">
        <v>460</v>
      </c>
      <c r="B2447" s="110" t="s">
        <v>76</v>
      </c>
      <c r="C2447" s="115" t="s">
        <v>78</v>
      </c>
      <c r="D2447" s="115" t="s">
        <v>146</v>
      </c>
      <c r="E2447" s="115" t="s">
        <v>147</v>
      </c>
      <c r="F2447" s="809" t="s">
        <v>71</v>
      </c>
      <c r="G2447" s="809"/>
      <c r="H2447" s="805"/>
      <c r="I2447" s="805"/>
      <c r="J2447" s="805"/>
      <c r="K2447" s="805"/>
      <c r="L2447" s="805"/>
    </row>
    <row r="2448" spans="1:12" s="101" customFormat="1" ht="26.25" customHeight="1">
      <c r="A2448" s="808"/>
      <c r="B2448" s="803" t="s">
        <v>1773</v>
      </c>
      <c r="C2448" s="810" t="s">
        <v>1780</v>
      </c>
      <c r="D2448" s="807">
        <v>43795</v>
      </c>
      <c r="E2448" s="803" t="s">
        <v>580</v>
      </c>
      <c r="F2448" s="803" t="s">
        <v>699</v>
      </c>
      <c r="G2448" s="803"/>
      <c r="H2448" s="806" t="s">
        <v>152</v>
      </c>
      <c r="I2448" s="806"/>
      <c r="J2448" s="117" t="s">
        <v>153</v>
      </c>
      <c r="K2448" s="117" t="s">
        <v>3</v>
      </c>
      <c r="L2448" s="119">
        <v>610.41999999999996</v>
      </c>
    </row>
    <row r="2449" spans="1:12" s="101" customFormat="1" ht="386.25" customHeight="1">
      <c r="A2449" s="808"/>
      <c r="B2449" s="803"/>
      <c r="C2449" s="810"/>
      <c r="D2449" s="807"/>
      <c r="E2449" s="803"/>
      <c r="F2449" s="803"/>
      <c r="G2449" s="803"/>
      <c r="H2449" s="806" t="s">
        <v>154</v>
      </c>
      <c r="I2449" s="806"/>
      <c r="J2449" s="117" t="s">
        <v>153</v>
      </c>
      <c r="K2449" s="117" t="s">
        <v>3</v>
      </c>
      <c r="L2449" s="119">
        <v>1643.28</v>
      </c>
    </row>
    <row r="2450" spans="1:12" s="101" customFormat="1" ht="24" customHeight="1">
      <c r="A2450" s="808"/>
      <c r="B2450" s="110" t="s">
        <v>77</v>
      </c>
      <c r="C2450" s="115" t="s">
        <v>79</v>
      </c>
      <c r="D2450" s="115" t="s">
        <v>155</v>
      </c>
      <c r="E2450" s="115" t="s">
        <v>156</v>
      </c>
      <c r="F2450" s="805"/>
      <c r="G2450" s="805"/>
      <c r="H2450" s="806" t="s">
        <v>157</v>
      </c>
      <c r="I2450" s="806"/>
      <c r="J2450" s="803" t="s">
        <v>153</v>
      </c>
      <c r="K2450" s="803" t="s">
        <v>153</v>
      </c>
      <c r="L2450" s="804">
        <v>0</v>
      </c>
    </row>
    <row r="2451" spans="1:12" s="101" customFormat="1" ht="24" customHeight="1">
      <c r="A2451" s="808"/>
      <c r="B2451" s="117" t="s">
        <v>240</v>
      </c>
      <c r="C2451" s="117" t="s">
        <v>699</v>
      </c>
      <c r="D2451" s="118">
        <v>43799</v>
      </c>
      <c r="E2451" s="117" t="s">
        <v>1781</v>
      </c>
      <c r="F2451" s="805"/>
      <c r="G2451" s="805"/>
      <c r="H2451" s="806"/>
      <c r="I2451" s="806"/>
      <c r="J2451" s="803"/>
      <c r="K2451" s="803"/>
      <c r="L2451" s="804"/>
    </row>
    <row r="2452" spans="1:12" s="101" customFormat="1" ht="24" customHeight="1">
      <c r="A2452" s="808">
        <v>461</v>
      </c>
      <c r="B2452" s="110" t="s">
        <v>76</v>
      </c>
      <c r="C2452" s="115" t="s">
        <v>78</v>
      </c>
      <c r="D2452" s="115" t="s">
        <v>146</v>
      </c>
      <c r="E2452" s="115" t="s">
        <v>147</v>
      </c>
      <c r="F2452" s="809" t="s">
        <v>71</v>
      </c>
      <c r="G2452" s="809"/>
      <c r="H2452" s="805"/>
      <c r="I2452" s="805"/>
      <c r="J2452" s="805"/>
      <c r="K2452" s="805"/>
      <c r="L2452" s="805"/>
    </row>
    <row r="2453" spans="1:12" s="101" customFormat="1" ht="26.25" customHeight="1">
      <c r="A2453" s="808"/>
      <c r="B2453" s="803" t="s">
        <v>1782</v>
      </c>
      <c r="C2453" s="810" t="s">
        <v>1783</v>
      </c>
      <c r="D2453" s="807">
        <v>43771</v>
      </c>
      <c r="E2453" s="803" t="s">
        <v>243</v>
      </c>
      <c r="F2453" s="803" t="s">
        <v>1784</v>
      </c>
      <c r="G2453" s="803"/>
      <c r="H2453" s="806" t="s">
        <v>152</v>
      </c>
      <c r="I2453" s="806"/>
      <c r="J2453" s="117" t="s">
        <v>153</v>
      </c>
      <c r="K2453" s="117" t="s">
        <v>153</v>
      </c>
      <c r="L2453" s="119">
        <v>0</v>
      </c>
    </row>
    <row r="2454" spans="1:12" s="101" customFormat="1" ht="207.75" customHeight="1">
      <c r="A2454" s="808"/>
      <c r="B2454" s="803"/>
      <c r="C2454" s="810"/>
      <c r="D2454" s="807"/>
      <c r="E2454" s="803"/>
      <c r="F2454" s="803"/>
      <c r="G2454" s="803"/>
      <c r="H2454" s="806" t="s">
        <v>154</v>
      </c>
      <c r="I2454" s="806"/>
      <c r="J2454" s="117" t="s">
        <v>153</v>
      </c>
      <c r="K2454" s="117" t="s">
        <v>3</v>
      </c>
      <c r="L2454" s="119">
        <v>389.6</v>
      </c>
    </row>
    <row r="2455" spans="1:12" s="101" customFormat="1" ht="24" customHeight="1">
      <c r="A2455" s="808"/>
      <c r="B2455" s="110" t="s">
        <v>77</v>
      </c>
      <c r="C2455" s="115" t="s">
        <v>79</v>
      </c>
      <c r="D2455" s="115" t="s">
        <v>155</v>
      </c>
      <c r="E2455" s="115" t="s">
        <v>156</v>
      </c>
      <c r="F2455" s="805"/>
      <c r="G2455" s="805"/>
      <c r="H2455" s="806" t="s">
        <v>157</v>
      </c>
      <c r="I2455" s="806"/>
      <c r="J2455" s="803" t="s">
        <v>153</v>
      </c>
      <c r="K2455" s="803" t="s">
        <v>153</v>
      </c>
      <c r="L2455" s="804">
        <v>0</v>
      </c>
    </row>
    <row r="2456" spans="1:12" s="101" customFormat="1" ht="24" customHeight="1">
      <c r="A2456" s="808"/>
      <c r="B2456" s="117" t="s">
        <v>193</v>
      </c>
      <c r="C2456" s="117" t="s">
        <v>1784</v>
      </c>
      <c r="D2456" s="118">
        <v>43772</v>
      </c>
      <c r="E2456" s="117" t="s">
        <v>1785</v>
      </c>
      <c r="F2456" s="805"/>
      <c r="G2456" s="805"/>
      <c r="H2456" s="806"/>
      <c r="I2456" s="806"/>
      <c r="J2456" s="803"/>
      <c r="K2456" s="803"/>
      <c r="L2456" s="804"/>
    </row>
    <row r="2457" spans="1:12" s="101" customFormat="1" ht="24" customHeight="1">
      <c r="A2457" s="808">
        <v>462</v>
      </c>
      <c r="B2457" s="110" t="s">
        <v>76</v>
      </c>
      <c r="C2457" s="115" t="s">
        <v>78</v>
      </c>
      <c r="D2457" s="115" t="s">
        <v>146</v>
      </c>
      <c r="E2457" s="115" t="s">
        <v>147</v>
      </c>
      <c r="F2457" s="809" t="s">
        <v>71</v>
      </c>
      <c r="G2457" s="809"/>
      <c r="H2457" s="805"/>
      <c r="I2457" s="805"/>
      <c r="J2457" s="805"/>
      <c r="K2457" s="805"/>
      <c r="L2457" s="805"/>
    </row>
    <row r="2458" spans="1:12" s="101" customFormat="1" ht="26.25" customHeight="1">
      <c r="A2458" s="808"/>
      <c r="B2458" s="803" t="s">
        <v>1786</v>
      </c>
      <c r="C2458" s="810" t="s">
        <v>1787</v>
      </c>
      <c r="D2458" s="807">
        <v>43775</v>
      </c>
      <c r="E2458" s="803" t="s">
        <v>1788</v>
      </c>
      <c r="F2458" s="803" t="s">
        <v>1789</v>
      </c>
      <c r="G2458" s="803"/>
      <c r="H2458" s="806" t="s">
        <v>152</v>
      </c>
      <c r="I2458" s="806"/>
      <c r="J2458" s="117" t="s">
        <v>153</v>
      </c>
      <c r="K2458" s="117" t="s">
        <v>3</v>
      </c>
      <c r="L2458" s="119">
        <v>896.12</v>
      </c>
    </row>
    <row r="2459" spans="1:12" s="101" customFormat="1" ht="408.95" customHeight="1">
      <c r="A2459" s="808"/>
      <c r="B2459" s="803"/>
      <c r="C2459" s="810"/>
      <c r="D2459" s="807"/>
      <c r="E2459" s="803"/>
      <c r="F2459" s="803"/>
      <c r="G2459" s="803"/>
      <c r="H2459" s="806" t="s">
        <v>154</v>
      </c>
      <c r="I2459" s="806"/>
      <c r="J2459" s="803" t="s">
        <v>153</v>
      </c>
      <c r="K2459" s="803" t="s">
        <v>3</v>
      </c>
      <c r="L2459" s="804">
        <v>4469.91</v>
      </c>
    </row>
    <row r="2460" spans="1:12" s="101" customFormat="1" ht="281.85000000000002" customHeight="1">
      <c r="A2460" s="808"/>
      <c r="B2460" s="803"/>
      <c r="C2460" s="810"/>
      <c r="D2460" s="807"/>
      <c r="E2460" s="803"/>
      <c r="F2460" s="803"/>
      <c r="G2460" s="803"/>
      <c r="H2460" s="806"/>
      <c r="I2460" s="806"/>
      <c r="J2460" s="803"/>
      <c r="K2460" s="803"/>
      <c r="L2460" s="804"/>
    </row>
    <row r="2461" spans="1:12" s="101" customFormat="1" ht="24" customHeight="1">
      <c r="A2461" s="808"/>
      <c r="B2461" s="110" t="s">
        <v>77</v>
      </c>
      <c r="C2461" s="115" t="s">
        <v>79</v>
      </c>
      <c r="D2461" s="115" t="s">
        <v>155</v>
      </c>
      <c r="E2461" s="115" t="s">
        <v>156</v>
      </c>
      <c r="F2461" s="805"/>
      <c r="G2461" s="805"/>
      <c r="H2461" s="806" t="s">
        <v>157</v>
      </c>
      <c r="I2461" s="806"/>
      <c r="J2461" s="803" t="s">
        <v>153</v>
      </c>
      <c r="K2461" s="803" t="s">
        <v>153</v>
      </c>
      <c r="L2461" s="804">
        <v>0</v>
      </c>
    </row>
    <row r="2462" spans="1:12" s="101" customFormat="1" ht="24" customHeight="1">
      <c r="A2462" s="808"/>
      <c r="B2462" s="117" t="s">
        <v>437</v>
      </c>
      <c r="C2462" s="117" t="s">
        <v>1789</v>
      </c>
      <c r="D2462" s="118">
        <v>43784</v>
      </c>
      <c r="E2462" s="117" t="s">
        <v>1790</v>
      </c>
      <c r="F2462" s="805"/>
      <c r="G2462" s="805"/>
      <c r="H2462" s="806"/>
      <c r="I2462" s="806"/>
      <c r="J2462" s="803"/>
      <c r="K2462" s="803"/>
      <c r="L2462" s="804"/>
    </row>
    <row r="2463" spans="1:12" s="101" customFormat="1" ht="24" customHeight="1">
      <c r="A2463" s="808">
        <v>463</v>
      </c>
      <c r="B2463" s="110" t="s">
        <v>76</v>
      </c>
      <c r="C2463" s="115" t="s">
        <v>78</v>
      </c>
      <c r="D2463" s="115" t="s">
        <v>146</v>
      </c>
      <c r="E2463" s="115" t="s">
        <v>147</v>
      </c>
      <c r="F2463" s="809" t="s">
        <v>71</v>
      </c>
      <c r="G2463" s="809"/>
      <c r="H2463" s="805"/>
      <c r="I2463" s="805"/>
      <c r="J2463" s="805"/>
      <c r="K2463" s="805"/>
      <c r="L2463" s="805"/>
    </row>
    <row r="2464" spans="1:12" s="101" customFormat="1" ht="26.25" customHeight="1">
      <c r="A2464" s="808"/>
      <c r="B2464" s="803" t="s">
        <v>1786</v>
      </c>
      <c r="C2464" s="810" t="s">
        <v>1787</v>
      </c>
      <c r="D2464" s="807">
        <v>43775</v>
      </c>
      <c r="E2464" s="803" t="s">
        <v>1788</v>
      </c>
      <c r="F2464" s="803" t="s">
        <v>1791</v>
      </c>
      <c r="G2464" s="803"/>
      <c r="H2464" s="806" t="s">
        <v>152</v>
      </c>
      <c r="I2464" s="806"/>
      <c r="J2464" s="117" t="s">
        <v>153</v>
      </c>
      <c r="K2464" s="117" t="s">
        <v>3</v>
      </c>
      <c r="L2464" s="119">
        <v>1227.3600000000001</v>
      </c>
    </row>
    <row r="2465" spans="1:12" s="101" customFormat="1" ht="408.95" customHeight="1">
      <c r="A2465" s="808"/>
      <c r="B2465" s="803"/>
      <c r="C2465" s="810"/>
      <c r="D2465" s="807"/>
      <c r="E2465" s="803"/>
      <c r="F2465" s="803"/>
      <c r="G2465" s="803"/>
      <c r="H2465" s="806" t="s">
        <v>154</v>
      </c>
      <c r="I2465" s="806"/>
      <c r="J2465" s="803" t="s">
        <v>153</v>
      </c>
      <c r="K2465" s="803" t="s">
        <v>3</v>
      </c>
      <c r="L2465" s="804">
        <v>6538.86</v>
      </c>
    </row>
    <row r="2466" spans="1:12" s="101" customFormat="1" ht="281.85000000000002" customHeight="1">
      <c r="A2466" s="808"/>
      <c r="B2466" s="803"/>
      <c r="C2466" s="810"/>
      <c r="D2466" s="807"/>
      <c r="E2466" s="803"/>
      <c r="F2466" s="803"/>
      <c r="G2466" s="803"/>
      <c r="H2466" s="806"/>
      <c r="I2466" s="806"/>
      <c r="J2466" s="803"/>
      <c r="K2466" s="803"/>
      <c r="L2466" s="804"/>
    </row>
    <row r="2467" spans="1:12" s="101" customFormat="1" ht="24" customHeight="1">
      <c r="A2467" s="808"/>
      <c r="B2467" s="110" t="s">
        <v>77</v>
      </c>
      <c r="C2467" s="115" t="s">
        <v>79</v>
      </c>
      <c r="D2467" s="115" t="s">
        <v>155</v>
      </c>
      <c r="E2467" s="115" t="s">
        <v>156</v>
      </c>
      <c r="F2467" s="805"/>
      <c r="G2467" s="805"/>
      <c r="H2467" s="806" t="s">
        <v>157</v>
      </c>
      <c r="I2467" s="806"/>
      <c r="J2467" s="803" t="s">
        <v>153</v>
      </c>
      <c r="K2467" s="803" t="s">
        <v>153</v>
      </c>
      <c r="L2467" s="804">
        <v>0</v>
      </c>
    </row>
    <row r="2468" spans="1:12" s="101" customFormat="1" ht="24" customHeight="1">
      <c r="A2468" s="808"/>
      <c r="B2468" s="117" t="s">
        <v>437</v>
      </c>
      <c r="C2468" s="117" t="s">
        <v>1791</v>
      </c>
      <c r="D2468" s="118">
        <v>43784</v>
      </c>
      <c r="E2468" s="117" t="s">
        <v>1790</v>
      </c>
      <c r="F2468" s="805"/>
      <c r="G2468" s="805"/>
      <c r="H2468" s="806"/>
      <c r="I2468" s="806"/>
      <c r="J2468" s="803"/>
      <c r="K2468" s="803"/>
      <c r="L2468" s="804"/>
    </row>
    <row r="2469" spans="1:12" s="101" customFormat="1" ht="24" customHeight="1">
      <c r="A2469" s="808">
        <v>464</v>
      </c>
      <c r="B2469" s="110" t="s">
        <v>76</v>
      </c>
      <c r="C2469" s="115" t="s">
        <v>78</v>
      </c>
      <c r="D2469" s="115" t="s">
        <v>146</v>
      </c>
      <c r="E2469" s="115" t="s">
        <v>147</v>
      </c>
      <c r="F2469" s="809" t="s">
        <v>71</v>
      </c>
      <c r="G2469" s="809"/>
      <c r="H2469" s="805"/>
      <c r="I2469" s="805"/>
      <c r="J2469" s="805"/>
      <c r="K2469" s="805"/>
      <c r="L2469" s="805"/>
    </row>
    <row r="2470" spans="1:12" s="101" customFormat="1" ht="26.25" customHeight="1">
      <c r="A2470" s="808"/>
      <c r="B2470" s="803" t="s">
        <v>1786</v>
      </c>
      <c r="C2470" s="810" t="s">
        <v>1792</v>
      </c>
      <c r="D2470" s="807">
        <v>43810</v>
      </c>
      <c r="E2470" s="803" t="s">
        <v>1793</v>
      </c>
      <c r="F2470" s="803" t="s">
        <v>343</v>
      </c>
      <c r="G2470" s="803"/>
      <c r="H2470" s="806" t="s">
        <v>152</v>
      </c>
      <c r="I2470" s="806"/>
      <c r="J2470" s="117" t="s">
        <v>153</v>
      </c>
      <c r="K2470" s="117" t="s">
        <v>3</v>
      </c>
      <c r="L2470" s="119">
        <v>374</v>
      </c>
    </row>
    <row r="2471" spans="1:12" s="101" customFormat="1" ht="408.95" customHeight="1">
      <c r="A2471" s="808"/>
      <c r="B2471" s="803"/>
      <c r="C2471" s="810"/>
      <c r="D2471" s="807"/>
      <c r="E2471" s="803"/>
      <c r="F2471" s="803"/>
      <c r="G2471" s="803"/>
      <c r="H2471" s="806" t="s">
        <v>154</v>
      </c>
      <c r="I2471" s="806"/>
      <c r="J2471" s="803" t="s">
        <v>153</v>
      </c>
      <c r="K2471" s="803" t="s">
        <v>3</v>
      </c>
      <c r="L2471" s="804">
        <v>296.95999999999998</v>
      </c>
    </row>
    <row r="2472" spans="1:12" s="101" customFormat="1" ht="61.35" customHeight="1">
      <c r="A2472" s="808"/>
      <c r="B2472" s="803"/>
      <c r="C2472" s="810"/>
      <c r="D2472" s="807"/>
      <c r="E2472" s="803"/>
      <c r="F2472" s="803"/>
      <c r="G2472" s="803"/>
      <c r="H2472" s="806"/>
      <c r="I2472" s="806"/>
      <c r="J2472" s="803"/>
      <c r="K2472" s="803"/>
      <c r="L2472" s="804"/>
    </row>
    <row r="2473" spans="1:12" s="101" customFormat="1" ht="24" customHeight="1">
      <c r="A2473" s="808"/>
      <c r="B2473" s="110" t="s">
        <v>77</v>
      </c>
      <c r="C2473" s="115" t="s">
        <v>79</v>
      </c>
      <c r="D2473" s="115" t="s">
        <v>155</v>
      </c>
      <c r="E2473" s="115" t="s">
        <v>156</v>
      </c>
      <c r="F2473" s="805"/>
      <c r="G2473" s="805"/>
      <c r="H2473" s="806" t="s">
        <v>157</v>
      </c>
      <c r="I2473" s="806"/>
      <c r="J2473" s="803" t="s">
        <v>153</v>
      </c>
      <c r="K2473" s="803" t="s">
        <v>3</v>
      </c>
      <c r="L2473" s="804">
        <v>259.60000000000002</v>
      </c>
    </row>
    <row r="2474" spans="1:12" s="101" customFormat="1" ht="24" customHeight="1">
      <c r="A2474" s="808"/>
      <c r="B2474" s="117" t="s">
        <v>437</v>
      </c>
      <c r="C2474" s="117" t="s">
        <v>343</v>
      </c>
      <c r="D2474" s="118">
        <v>43812</v>
      </c>
      <c r="E2474" s="117" t="s">
        <v>1794</v>
      </c>
      <c r="F2474" s="805"/>
      <c r="G2474" s="805"/>
      <c r="H2474" s="806"/>
      <c r="I2474" s="806"/>
      <c r="J2474" s="803"/>
      <c r="K2474" s="803"/>
      <c r="L2474" s="804"/>
    </row>
    <row r="2475" spans="1:12" s="101" customFormat="1" ht="24" customHeight="1">
      <c r="A2475" s="808">
        <v>465</v>
      </c>
      <c r="B2475" s="110" t="s">
        <v>76</v>
      </c>
      <c r="C2475" s="115" t="s">
        <v>78</v>
      </c>
      <c r="D2475" s="115" t="s">
        <v>146</v>
      </c>
      <c r="E2475" s="115" t="s">
        <v>147</v>
      </c>
      <c r="F2475" s="809" t="s">
        <v>71</v>
      </c>
      <c r="G2475" s="809"/>
      <c r="H2475" s="805"/>
      <c r="I2475" s="805"/>
      <c r="J2475" s="805"/>
      <c r="K2475" s="805"/>
      <c r="L2475" s="805"/>
    </row>
    <row r="2476" spans="1:12" s="101" customFormat="1" ht="26.25" customHeight="1">
      <c r="A2476" s="808"/>
      <c r="B2476" s="803" t="s">
        <v>1786</v>
      </c>
      <c r="C2476" s="810" t="s">
        <v>1795</v>
      </c>
      <c r="D2476" s="807">
        <v>43862</v>
      </c>
      <c r="E2476" s="803" t="s">
        <v>1796</v>
      </c>
      <c r="F2476" s="803" t="s">
        <v>929</v>
      </c>
      <c r="G2476" s="803"/>
      <c r="H2476" s="806" t="s">
        <v>152</v>
      </c>
      <c r="I2476" s="806"/>
      <c r="J2476" s="117" t="s">
        <v>153</v>
      </c>
      <c r="K2476" s="117" t="s">
        <v>3</v>
      </c>
      <c r="L2476" s="119">
        <v>560.20000000000005</v>
      </c>
    </row>
    <row r="2477" spans="1:12" s="101" customFormat="1" ht="302.25" customHeight="1">
      <c r="A2477" s="808"/>
      <c r="B2477" s="803"/>
      <c r="C2477" s="810"/>
      <c r="D2477" s="807"/>
      <c r="E2477" s="803"/>
      <c r="F2477" s="803"/>
      <c r="G2477" s="803"/>
      <c r="H2477" s="806" t="s">
        <v>154</v>
      </c>
      <c r="I2477" s="806"/>
      <c r="J2477" s="117" t="s">
        <v>153</v>
      </c>
      <c r="K2477" s="117" t="s">
        <v>3</v>
      </c>
      <c r="L2477" s="119">
        <v>549.64</v>
      </c>
    </row>
    <row r="2478" spans="1:12" s="101" customFormat="1" ht="24" customHeight="1">
      <c r="A2478" s="808"/>
      <c r="B2478" s="110" t="s">
        <v>77</v>
      </c>
      <c r="C2478" s="115" t="s">
        <v>79</v>
      </c>
      <c r="D2478" s="115" t="s">
        <v>155</v>
      </c>
      <c r="E2478" s="115" t="s">
        <v>156</v>
      </c>
      <c r="F2478" s="805"/>
      <c r="G2478" s="805"/>
      <c r="H2478" s="806" t="s">
        <v>157</v>
      </c>
      <c r="I2478" s="806"/>
      <c r="J2478" s="803" t="s">
        <v>153</v>
      </c>
      <c r="K2478" s="803" t="s">
        <v>3</v>
      </c>
      <c r="L2478" s="804">
        <v>349.56</v>
      </c>
    </row>
    <row r="2479" spans="1:12" s="101" customFormat="1" ht="24" customHeight="1">
      <c r="A2479" s="808"/>
      <c r="B2479" s="117" t="s">
        <v>437</v>
      </c>
      <c r="C2479" s="117" t="s">
        <v>929</v>
      </c>
      <c r="D2479" s="118">
        <v>43864</v>
      </c>
      <c r="E2479" s="117" t="s">
        <v>1797</v>
      </c>
      <c r="F2479" s="805"/>
      <c r="G2479" s="805"/>
      <c r="H2479" s="806"/>
      <c r="I2479" s="806"/>
      <c r="J2479" s="803"/>
      <c r="K2479" s="803"/>
      <c r="L2479" s="804"/>
    </row>
    <row r="2480" spans="1:12" s="101" customFormat="1" ht="24" customHeight="1">
      <c r="A2480" s="808">
        <v>466</v>
      </c>
      <c r="B2480" s="110" t="s">
        <v>76</v>
      </c>
      <c r="C2480" s="115" t="s">
        <v>78</v>
      </c>
      <c r="D2480" s="115" t="s">
        <v>146</v>
      </c>
      <c r="E2480" s="115" t="s">
        <v>147</v>
      </c>
      <c r="F2480" s="809" t="s">
        <v>71</v>
      </c>
      <c r="G2480" s="809"/>
      <c r="H2480" s="805"/>
      <c r="I2480" s="805"/>
      <c r="J2480" s="805"/>
      <c r="K2480" s="805"/>
      <c r="L2480" s="805"/>
    </row>
    <row r="2481" spans="1:12" s="101" customFormat="1" ht="26.25" customHeight="1">
      <c r="A2481" s="808"/>
      <c r="B2481" s="803" t="s">
        <v>1798</v>
      </c>
      <c r="C2481" s="803" t="s">
        <v>1799</v>
      </c>
      <c r="D2481" s="807">
        <v>43754</v>
      </c>
      <c r="E2481" s="803" t="s">
        <v>367</v>
      </c>
      <c r="F2481" s="803" t="s">
        <v>368</v>
      </c>
      <c r="G2481" s="803"/>
      <c r="H2481" s="806" t="s">
        <v>152</v>
      </c>
      <c r="I2481" s="806"/>
      <c r="J2481" s="117" t="s">
        <v>153</v>
      </c>
      <c r="K2481" s="117" t="s">
        <v>3</v>
      </c>
      <c r="L2481" s="119">
        <v>446</v>
      </c>
    </row>
    <row r="2482" spans="1:12" s="101" customFormat="1" ht="39.75" customHeight="1">
      <c r="A2482" s="808"/>
      <c r="B2482" s="803"/>
      <c r="C2482" s="803"/>
      <c r="D2482" s="807"/>
      <c r="E2482" s="803"/>
      <c r="F2482" s="803"/>
      <c r="G2482" s="803"/>
      <c r="H2482" s="806" t="s">
        <v>154</v>
      </c>
      <c r="I2482" s="806"/>
      <c r="J2482" s="117" t="s">
        <v>153</v>
      </c>
      <c r="K2482" s="117" t="s">
        <v>3</v>
      </c>
      <c r="L2482" s="119">
        <v>309.98</v>
      </c>
    </row>
    <row r="2483" spans="1:12" s="101" customFormat="1" ht="24" customHeight="1">
      <c r="A2483" s="808"/>
      <c r="B2483" s="110" t="s">
        <v>77</v>
      </c>
      <c r="C2483" s="115" t="s">
        <v>79</v>
      </c>
      <c r="D2483" s="115" t="s">
        <v>155</v>
      </c>
      <c r="E2483" s="115" t="s">
        <v>156</v>
      </c>
      <c r="F2483" s="805"/>
      <c r="G2483" s="805"/>
      <c r="H2483" s="806" t="s">
        <v>157</v>
      </c>
      <c r="I2483" s="806"/>
      <c r="J2483" s="803" t="s">
        <v>153</v>
      </c>
      <c r="K2483" s="803" t="s">
        <v>153</v>
      </c>
      <c r="L2483" s="804">
        <v>0</v>
      </c>
    </row>
    <row r="2484" spans="1:12" s="101" customFormat="1" ht="34.5" customHeight="1">
      <c r="A2484" s="808"/>
      <c r="B2484" s="117" t="s">
        <v>1800</v>
      </c>
      <c r="C2484" s="117" t="s">
        <v>368</v>
      </c>
      <c r="D2484" s="118">
        <v>43756</v>
      </c>
      <c r="E2484" s="117" t="s">
        <v>1463</v>
      </c>
      <c r="F2484" s="805"/>
      <c r="G2484" s="805"/>
      <c r="H2484" s="806"/>
      <c r="I2484" s="806"/>
      <c r="J2484" s="803"/>
      <c r="K2484" s="803"/>
      <c r="L2484" s="804"/>
    </row>
    <row r="2485" spans="1:12" s="101" customFormat="1" ht="24" customHeight="1">
      <c r="A2485" s="808">
        <v>467</v>
      </c>
      <c r="B2485" s="110" t="s">
        <v>76</v>
      </c>
      <c r="C2485" s="115" t="s">
        <v>78</v>
      </c>
      <c r="D2485" s="115" t="s">
        <v>146</v>
      </c>
      <c r="E2485" s="115" t="s">
        <v>147</v>
      </c>
      <c r="F2485" s="809" t="s">
        <v>71</v>
      </c>
      <c r="G2485" s="809"/>
      <c r="H2485" s="805"/>
      <c r="I2485" s="805"/>
      <c r="J2485" s="805"/>
      <c r="K2485" s="805"/>
      <c r="L2485" s="805"/>
    </row>
    <row r="2486" spans="1:12" s="101" customFormat="1" ht="26.25" customHeight="1">
      <c r="A2486" s="808"/>
      <c r="B2486" s="803" t="s">
        <v>1798</v>
      </c>
      <c r="C2486" s="810" t="s">
        <v>1801</v>
      </c>
      <c r="D2486" s="807">
        <v>43761</v>
      </c>
      <c r="E2486" s="803" t="s">
        <v>872</v>
      </c>
      <c r="F2486" s="803" t="s">
        <v>1802</v>
      </c>
      <c r="G2486" s="803"/>
      <c r="H2486" s="806" t="s">
        <v>152</v>
      </c>
      <c r="I2486" s="806"/>
      <c r="J2486" s="117" t="s">
        <v>153</v>
      </c>
      <c r="K2486" s="117" t="s">
        <v>153</v>
      </c>
      <c r="L2486" s="119">
        <v>0</v>
      </c>
    </row>
    <row r="2487" spans="1:12" s="101" customFormat="1" ht="165.75" customHeight="1">
      <c r="A2487" s="808"/>
      <c r="B2487" s="803"/>
      <c r="C2487" s="810"/>
      <c r="D2487" s="807"/>
      <c r="E2487" s="803"/>
      <c r="F2487" s="803"/>
      <c r="G2487" s="803"/>
      <c r="H2487" s="806" t="s">
        <v>154</v>
      </c>
      <c r="I2487" s="806"/>
      <c r="J2487" s="117" t="s">
        <v>153</v>
      </c>
      <c r="K2487" s="117" t="s">
        <v>3</v>
      </c>
      <c r="L2487" s="119">
        <v>354.3</v>
      </c>
    </row>
    <row r="2488" spans="1:12" s="101" customFormat="1" ht="24" customHeight="1">
      <c r="A2488" s="808"/>
      <c r="B2488" s="110" t="s">
        <v>77</v>
      </c>
      <c r="C2488" s="115" t="s">
        <v>79</v>
      </c>
      <c r="D2488" s="115" t="s">
        <v>155</v>
      </c>
      <c r="E2488" s="115" t="s">
        <v>156</v>
      </c>
      <c r="F2488" s="805"/>
      <c r="G2488" s="805"/>
      <c r="H2488" s="806" t="s">
        <v>157</v>
      </c>
      <c r="I2488" s="806"/>
      <c r="J2488" s="803" t="s">
        <v>153</v>
      </c>
      <c r="K2488" s="803" t="s">
        <v>3</v>
      </c>
      <c r="L2488" s="804">
        <v>410</v>
      </c>
    </row>
    <row r="2489" spans="1:12" s="101" customFormat="1" ht="34.5" customHeight="1">
      <c r="A2489" s="808"/>
      <c r="B2489" s="117" t="s">
        <v>1800</v>
      </c>
      <c r="C2489" s="117" t="s">
        <v>1802</v>
      </c>
      <c r="D2489" s="118">
        <v>43764</v>
      </c>
      <c r="E2489" s="117" t="s">
        <v>1803</v>
      </c>
      <c r="F2489" s="805"/>
      <c r="G2489" s="805"/>
      <c r="H2489" s="806"/>
      <c r="I2489" s="806"/>
      <c r="J2489" s="803"/>
      <c r="K2489" s="803"/>
      <c r="L2489" s="804"/>
    </row>
    <row r="2490" spans="1:12" s="101" customFormat="1" ht="24" customHeight="1">
      <c r="A2490" s="808">
        <v>468</v>
      </c>
      <c r="B2490" s="110" t="s">
        <v>76</v>
      </c>
      <c r="C2490" s="115" t="s">
        <v>78</v>
      </c>
      <c r="D2490" s="115" t="s">
        <v>146</v>
      </c>
      <c r="E2490" s="115" t="s">
        <v>147</v>
      </c>
      <c r="F2490" s="809" t="s">
        <v>71</v>
      </c>
      <c r="G2490" s="809"/>
      <c r="H2490" s="805"/>
      <c r="I2490" s="805"/>
      <c r="J2490" s="805"/>
      <c r="K2490" s="805"/>
      <c r="L2490" s="805"/>
    </row>
    <row r="2491" spans="1:12" s="101" customFormat="1" ht="26.25" customHeight="1">
      <c r="A2491" s="808"/>
      <c r="B2491" s="803" t="s">
        <v>1804</v>
      </c>
      <c r="C2491" s="810" t="s">
        <v>1805</v>
      </c>
      <c r="D2491" s="807">
        <v>43774</v>
      </c>
      <c r="E2491" s="803" t="s">
        <v>1806</v>
      </c>
      <c r="F2491" s="803" t="s">
        <v>1807</v>
      </c>
      <c r="G2491" s="803"/>
      <c r="H2491" s="806" t="s">
        <v>152</v>
      </c>
      <c r="I2491" s="806"/>
      <c r="J2491" s="117" t="s">
        <v>153</v>
      </c>
      <c r="K2491" s="117" t="s">
        <v>3</v>
      </c>
      <c r="L2491" s="119">
        <v>660</v>
      </c>
    </row>
    <row r="2492" spans="1:12" s="101" customFormat="1" ht="281.25" customHeight="1">
      <c r="A2492" s="808"/>
      <c r="B2492" s="803"/>
      <c r="C2492" s="810"/>
      <c r="D2492" s="807"/>
      <c r="E2492" s="803"/>
      <c r="F2492" s="803"/>
      <c r="G2492" s="803"/>
      <c r="H2492" s="806" t="s">
        <v>154</v>
      </c>
      <c r="I2492" s="806"/>
      <c r="J2492" s="117" t="s">
        <v>153</v>
      </c>
      <c r="K2492" s="117" t="s">
        <v>3</v>
      </c>
      <c r="L2492" s="119">
        <v>10213.24</v>
      </c>
    </row>
    <row r="2493" spans="1:12" s="101" customFormat="1" ht="24" customHeight="1">
      <c r="A2493" s="808"/>
      <c r="B2493" s="110" t="s">
        <v>77</v>
      </c>
      <c r="C2493" s="115" t="s">
        <v>79</v>
      </c>
      <c r="D2493" s="115" t="s">
        <v>155</v>
      </c>
      <c r="E2493" s="115" t="s">
        <v>156</v>
      </c>
      <c r="F2493" s="805"/>
      <c r="G2493" s="805"/>
      <c r="H2493" s="806" t="s">
        <v>157</v>
      </c>
      <c r="I2493" s="806"/>
      <c r="J2493" s="803" t="s">
        <v>153</v>
      </c>
      <c r="K2493" s="803" t="s">
        <v>3</v>
      </c>
      <c r="L2493" s="804">
        <v>40</v>
      </c>
    </row>
    <row r="2494" spans="1:12" s="101" customFormat="1" ht="24" customHeight="1">
      <c r="A2494" s="808"/>
      <c r="B2494" s="117" t="s">
        <v>254</v>
      </c>
      <c r="C2494" s="117" t="s">
        <v>1807</v>
      </c>
      <c r="D2494" s="118">
        <v>43778</v>
      </c>
      <c r="E2494" s="117" t="s">
        <v>1808</v>
      </c>
      <c r="F2494" s="805"/>
      <c r="G2494" s="805"/>
      <c r="H2494" s="806"/>
      <c r="I2494" s="806"/>
      <c r="J2494" s="803"/>
      <c r="K2494" s="803"/>
      <c r="L2494" s="804"/>
    </row>
    <row r="2495" spans="1:12" s="101" customFormat="1" ht="24" customHeight="1">
      <c r="A2495" s="808">
        <v>469</v>
      </c>
      <c r="B2495" s="110" t="s">
        <v>76</v>
      </c>
      <c r="C2495" s="115" t="s">
        <v>78</v>
      </c>
      <c r="D2495" s="115" t="s">
        <v>146</v>
      </c>
      <c r="E2495" s="115" t="s">
        <v>147</v>
      </c>
      <c r="F2495" s="809" t="s">
        <v>71</v>
      </c>
      <c r="G2495" s="809"/>
      <c r="H2495" s="805"/>
      <c r="I2495" s="805"/>
      <c r="J2495" s="805"/>
      <c r="K2495" s="805"/>
      <c r="L2495" s="805"/>
    </row>
    <row r="2496" spans="1:12" s="101" customFormat="1" ht="26.25" customHeight="1">
      <c r="A2496" s="808"/>
      <c r="B2496" s="803" t="s">
        <v>1804</v>
      </c>
      <c r="C2496" s="810" t="s">
        <v>1809</v>
      </c>
      <c r="D2496" s="807">
        <v>43779</v>
      </c>
      <c r="E2496" s="803" t="s">
        <v>982</v>
      </c>
      <c r="F2496" s="803" t="s">
        <v>983</v>
      </c>
      <c r="G2496" s="803"/>
      <c r="H2496" s="806" t="s">
        <v>152</v>
      </c>
      <c r="I2496" s="806"/>
      <c r="J2496" s="117" t="s">
        <v>153</v>
      </c>
      <c r="K2496" s="117" t="s">
        <v>3</v>
      </c>
      <c r="L2496" s="119">
        <v>1194</v>
      </c>
    </row>
    <row r="2497" spans="1:12" s="101" customFormat="1" ht="354.75" customHeight="1">
      <c r="A2497" s="808"/>
      <c r="B2497" s="803"/>
      <c r="C2497" s="810"/>
      <c r="D2497" s="807"/>
      <c r="E2497" s="803"/>
      <c r="F2497" s="803"/>
      <c r="G2497" s="803"/>
      <c r="H2497" s="806" t="s">
        <v>154</v>
      </c>
      <c r="I2497" s="806"/>
      <c r="J2497" s="117" t="s">
        <v>153</v>
      </c>
      <c r="K2497" s="117" t="s">
        <v>3</v>
      </c>
      <c r="L2497" s="119">
        <v>5195</v>
      </c>
    </row>
    <row r="2498" spans="1:12" s="101" customFormat="1" ht="24" customHeight="1">
      <c r="A2498" s="808"/>
      <c r="B2498" s="110" t="s">
        <v>77</v>
      </c>
      <c r="C2498" s="115" t="s">
        <v>79</v>
      </c>
      <c r="D2498" s="115" t="s">
        <v>155</v>
      </c>
      <c r="E2498" s="115" t="s">
        <v>156</v>
      </c>
      <c r="F2498" s="805"/>
      <c r="G2498" s="805"/>
      <c r="H2498" s="806" t="s">
        <v>157</v>
      </c>
      <c r="I2498" s="806"/>
      <c r="J2498" s="803" t="s">
        <v>153</v>
      </c>
      <c r="K2498" s="803" t="s">
        <v>3</v>
      </c>
      <c r="L2498" s="804">
        <v>1054.45</v>
      </c>
    </row>
    <row r="2499" spans="1:12" s="101" customFormat="1" ht="24" customHeight="1">
      <c r="A2499" s="808"/>
      <c r="B2499" s="117" t="s">
        <v>254</v>
      </c>
      <c r="C2499" s="117" t="s">
        <v>983</v>
      </c>
      <c r="D2499" s="118">
        <v>43785</v>
      </c>
      <c r="E2499" s="117" t="s">
        <v>1810</v>
      </c>
      <c r="F2499" s="805"/>
      <c r="G2499" s="805"/>
      <c r="H2499" s="806"/>
      <c r="I2499" s="806"/>
      <c r="J2499" s="803"/>
      <c r="K2499" s="803"/>
      <c r="L2499" s="804"/>
    </row>
    <row r="2500" spans="1:12" s="101" customFormat="1" ht="24" customHeight="1">
      <c r="A2500" s="808">
        <v>470</v>
      </c>
      <c r="B2500" s="110" t="s">
        <v>76</v>
      </c>
      <c r="C2500" s="115" t="s">
        <v>78</v>
      </c>
      <c r="D2500" s="115" t="s">
        <v>146</v>
      </c>
      <c r="E2500" s="115" t="s">
        <v>147</v>
      </c>
      <c r="F2500" s="809" t="s">
        <v>71</v>
      </c>
      <c r="G2500" s="809"/>
      <c r="H2500" s="805"/>
      <c r="I2500" s="805"/>
      <c r="J2500" s="805"/>
      <c r="K2500" s="805"/>
      <c r="L2500" s="805"/>
    </row>
    <row r="2501" spans="1:12" s="101" customFormat="1" ht="26.25" customHeight="1">
      <c r="A2501" s="808"/>
      <c r="B2501" s="803" t="s">
        <v>1804</v>
      </c>
      <c r="C2501" s="810" t="s">
        <v>1811</v>
      </c>
      <c r="D2501" s="807">
        <v>43809</v>
      </c>
      <c r="E2501" s="803" t="s">
        <v>1812</v>
      </c>
      <c r="F2501" s="803" t="s">
        <v>1813</v>
      </c>
      <c r="G2501" s="803"/>
      <c r="H2501" s="806" t="s">
        <v>152</v>
      </c>
      <c r="I2501" s="806"/>
      <c r="J2501" s="117" t="s">
        <v>153</v>
      </c>
      <c r="K2501" s="117" t="s">
        <v>3</v>
      </c>
      <c r="L2501" s="119">
        <v>336</v>
      </c>
    </row>
    <row r="2502" spans="1:12" s="101" customFormat="1" ht="312.75" customHeight="1">
      <c r="A2502" s="808"/>
      <c r="B2502" s="803"/>
      <c r="C2502" s="810"/>
      <c r="D2502" s="807"/>
      <c r="E2502" s="803"/>
      <c r="F2502" s="803"/>
      <c r="G2502" s="803"/>
      <c r="H2502" s="806" t="s">
        <v>154</v>
      </c>
      <c r="I2502" s="806"/>
      <c r="J2502" s="117" t="s">
        <v>153</v>
      </c>
      <c r="K2502" s="117" t="s">
        <v>3</v>
      </c>
      <c r="L2502" s="119">
        <v>3475</v>
      </c>
    </row>
    <row r="2503" spans="1:12" s="101" customFormat="1" ht="24" customHeight="1">
      <c r="A2503" s="808"/>
      <c r="B2503" s="110" t="s">
        <v>77</v>
      </c>
      <c r="C2503" s="115" t="s">
        <v>79</v>
      </c>
      <c r="D2503" s="115" t="s">
        <v>155</v>
      </c>
      <c r="E2503" s="115" t="s">
        <v>156</v>
      </c>
      <c r="F2503" s="805"/>
      <c r="G2503" s="805"/>
      <c r="H2503" s="806" t="s">
        <v>157</v>
      </c>
      <c r="I2503" s="806"/>
      <c r="J2503" s="803" t="s">
        <v>153</v>
      </c>
      <c r="K2503" s="803" t="s">
        <v>3</v>
      </c>
      <c r="L2503" s="804">
        <v>221</v>
      </c>
    </row>
    <row r="2504" spans="1:12" s="101" customFormat="1" ht="24" customHeight="1">
      <c r="A2504" s="808"/>
      <c r="B2504" s="117" t="s">
        <v>254</v>
      </c>
      <c r="C2504" s="117" t="s">
        <v>1813</v>
      </c>
      <c r="D2504" s="118">
        <v>43817</v>
      </c>
      <c r="E2504" s="117" t="s">
        <v>1814</v>
      </c>
      <c r="F2504" s="805"/>
      <c r="G2504" s="805"/>
      <c r="H2504" s="806"/>
      <c r="I2504" s="806"/>
      <c r="J2504" s="803"/>
      <c r="K2504" s="803"/>
      <c r="L2504" s="804"/>
    </row>
    <row r="2505" spans="1:12" s="101" customFormat="1" ht="24" customHeight="1">
      <c r="A2505" s="808">
        <v>471</v>
      </c>
      <c r="B2505" s="110" t="s">
        <v>76</v>
      </c>
      <c r="C2505" s="115" t="s">
        <v>78</v>
      </c>
      <c r="D2505" s="115" t="s">
        <v>146</v>
      </c>
      <c r="E2505" s="115" t="s">
        <v>147</v>
      </c>
      <c r="F2505" s="809" t="s">
        <v>71</v>
      </c>
      <c r="G2505" s="809"/>
      <c r="H2505" s="805"/>
      <c r="I2505" s="805"/>
      <c r="J2505" s="805"/>
      <c r="K2505" s="805"/>
      <c r="L2505" s="805"/>
    </row>
    <row r="2506" spans="1:12" s="101" customFormat="1" ht="26.25" customHeight="1">
      <c r="A2506" s="808"/>
      <c r="B2506" s="803" t="s">
        <v>1804</v>
      </c>
      <c r="C2506" s="810" t="s">
        <v>1811</v>
      </c>
      <c r="D2506" s="807">
        <v>43809</v>
      </c>
      <c r="E2506" s="803" t="s">
        <v>1812</v>
      </c>
      <c r="F2506" s="803" t="s">
        <v>1815</v>
      </c>
      <c r="G2506" s="803"/>
      <c r="H2506" s="806" t="s">
        <v>152</v>
      </c>
      <c r="I2506" s="806"/>
      <c r="J2506" s="117" t="s">
        <v>153</v>
      </c>
      <c r="K2506" s="117" t="s">
        <v>3</v>
      </c>
      <c r="L2506" s="119">
        <v>668</v>
      </c>
    </row>
    <row r="2507" spans="1:12" s="101" customFormat="1" ht="312.75" customHeight="1">
      <c r="A2507" s="808"/>
      <c r="B2507" s="803"/>
      <c r="C2507" s="810"/>
      <c r="D2507" s="807"/>
      <c r="E2507" s="803"/>
      <c r="F2507" s="803"/>
      <c r="G2507" s="803"/>
      <c r="H2507" s="806" t="s">
        <v>154</v>
      </c>
      <c r="I2507" s="806"/>
      <c r="J2507" s="117" t="s">
        <v>153</v>
      </c>
      <c r="K2507" s="117" t="s">
        <v>3</v>
      </c>
      <c r="L2507" s="119">
        <v>2061</v>
      </c>
    </row>
    <row r="2508" spans="1:12" s="101" customFormat="1" ht="24" customHeight="1">
      <c r="A2508" s="808"/>
      <c r="B2508" s="110" t="s">
        <v>77</v>
      </c>
      <c r="C2508" s="115" t="s">
        <v>79</v>
      </c>
      <c r="D2508" s="115" t="s">
        <v>155</v>
      </c>
      <c r="E2508" s="115" t="s">
        <v>156</v>
      </c>
      <c r="F2508" s="805"/>
      <c r="G2508" s="805"/>
      <c r="H2508" s="806" t="s">
        <v>157</v>
      </c>
      <c r="I2508" s="806"/>
      <c r="J2508" s="803" t="s">
        <v>153</v>
      </c>
      <c r="K2508" s="803" t="s">
        <v>3</v>
      </c>
      <c r="L2508" s="804">
        <v>100</v>
      </c>
    </row>
    <row r="2509" spans="1:12" s="101" customFormat="1" ht="24" customHeight="1">
      <c r="A2509" s="808"/>
      <c r="B2509" s="117" t="s">
        <v>254</v>
      </c>
      <c r="C2509" s="117" t="s">
        <v>1815</v>
      </c>
      <c r="D2509" s="118">
        <v>43817</v>
      </c>
      <c r="E2509" s="117" t="s">
        <v>1814</v>
      </c>
      <c r="F2509" s="805"/>
      <c r="G2509" s="805"/>
      <c r="H2509" s="806"/>
      <c r="I2509" s="806"/>
      <c r="J2509" s="803"/>
      <c r="K2509" s="803"/>
      <c r="L2509" s="804"/>
    </row>
    <row r="2510" spans="1:12" s="101" customFormat="1" ht="24" customHeight="1">
      <c r="A2510" s="808">
        <v>472</v>
      </c>
      <c r="B2510" s="110" t="s">
        <v>76</v>
      </c>
      <c r="C2510" s="115" t="s">
        <v>78</v>
      </c>
      <c r="D2510" s="115" t="s">
        <v>146</v>
      </c>
      <c r="E2510" s="115" t="s">
        <v>147</v>
      </c>
      <c r="F2510" s="809" t="s">
        <v>71</v>
      </c>
      <c r="G2510" s="809"/>
      <c r="H2510" s="805"/>
      <c r="I2510" s="805"/>
      <c r="J2510" s="805"/>
      <c r="K2510" s="805"/>
      <c r="L2510" s="805"/>
    </row>
    <row r="2511" spans="1:12" s="101" customFormat="1" ht="26.25" customHeight="1">
      <c r="A2511" s="808"/>
      <c r="B2511" s="803" t="s">
        <v>1804</v>
      </c>
      <c r="C2511" s="810" t="s">
        <v>1816</v>
      </c>
      <c r="D2511" s="807">
        <v>43845</v>
      </c>
      <c r="E2511" s="803" t="s">
        <v>523</v>
      </c>
      <c r="F2511" s="803" t="s">
        <v>307</v>
      </c>
      <c r="G2511" s="803"/>
      <c r="H2511" s="806" t="s">
        <v>152</v>
      </c>
      <c r="I2511" s="806"/>
      <c r="J2511" s="117" t="s">
        <v>153</v>
      </c>
      <c r="K2511" s="117" t="s">
        <v>3</v>
      </c>
      <c r="L2511" s="119">
        <v>448.44</v>
      </c>
    </row>
    <row r="2512" spans="1:12" s="101" customFormat="1" ht="312.75" customHeight="1">
      <c r="A2512" s="808"/>
      <c r="B2512" s="803"/>
      <c r="C2512" s="810"/>
      <c r="D2512" s="807"/>
      <c r="E2512" s="803"/>
      <c r="F2512" s="803"/>
      <c r="G2512" s="803"/>
      <c r="H2512" s="806" t="s">
        <v>154</v>
      </c>
      <c r="I2512" s="806"/>
      <c r="J2512" s="117" t="s">
        <v>153</v>
      </c>
      <c r="K2512" s="117" t="s">
        <v>3</v>
      </c>
      <c r="L2512" s="119">
        <v>2547</v>
      </c>
    </row>
    <row r="2513" spans="1:12" s="101" customFormat="1" ht="24" customHeight="1">
      <c r="A2513" s="808"/>
      <c r="B2513" s="110" t="s">
        <v>77</v>
      </c>
      <c r="C2513" s="115" t="s">
        <v>79</v>
      </c>
      <c r="D2513" s="115" t="s">
        <v>155</v>
      </c>
      <c r="E2513" s="115" t="s">
        <v>156</v>
      </c>
      <c r="F2513" s="805"/>
      <c r="G2513" s="805"/>
      <c r="H2513" s="806" t="s">
        <v>157</v>
      </c>
      <c r="I2513" s="806"/>
      <c r="J2513" s="803" t="s">
        <v>153</v>
      </c>
      <c r="K2513" s="803" t="s">
        <v>3</v>
      </c>
      <c r="L2513" s="804">
        <v>297.60000000000002</v>
      </c>
    </row>
    <row r="2514" spans="1:12" s="101" customFormat="1" ht="24" customHeight="1">
      <c r="A2514" s="808"/>
      <c r="B2514" s="117" t="s">
        <v>254</v>
      </c>
      <c r="C2514" s="117" t="s">
        <v>307</v>
      </c>
      <c r="D2514" s="118">
        <v>43847</v>
      </c>
      <c r="E2514" s="117" t="s">
        <v>611</v>
      </c>
      <c r="F2514" s="805"/>
      <c r="G2514" s="805"/>
      <c r="H2514" s="806"/>
      <c r="I2514" s="806"/>
      <c r="J2514" s="803"/>
      <c r="K2514" s="803"/>
      <c r="L2514" s="804"/>
    </row>
    <row r="2515" spans="1:12" s="101" customFormat="1" ht="24" customHeight="1">
      <c r="A2515" s="808">
        <v>473</v>
      </c>
      <c r="B2515" s="110" t="s">
        <v>76</v>
      </c>
      <c r="C2515" s="115" t="s">
        <v>78</v>
      </c>
      <c r="D2515" s="115" t="s">
        <v>146</v>
      </c>
      <c r="E2515" s="115" t="s">
        <v>147</v>
      </c>
      <c r="F2515" s="809" t="s">
        <v>71</v>
      </c>
      <c r="G2515" s="809"/>
      <c r="H2515" s="805"/>
      <c r="I2515" s="805"/>
      <c r="J2515" s="805"/>
      <c r="K2515" s="805"/>
      <c r="L2515" s="805"/>
    </row>
    <row r="2516" spans="1:12" s="101" customFormat="1" ht="26.25" customHeight="1">
      <c r="A2516" s="808"/>
      <c r="B2516" s="803" t="s">
        <v>1804</v>
      </c>
      <c r="C2516" s="810" t="s">
        <v>1817</v>
      </c>
      <c r="D2516" s="807">
        <v>43857</v>
      </c>
      <c r="E2516" s="803" t="s">
        <v>162</v>
      </c>
      <c r="F2516" s="803" t="s">
        <v>1193</v>
      </c>
      <c r="G2516" s="803"/>
      <c r="H2516" s="806" t="s">
        <v>152</v>
      </c>
      <c r="I2516" s="806"/>
      <c r="J2516" s="117" t="s">
        <v>153</v>
      </c>
      <c r="K2516" s="117" t="s">
        <v>3</v>
      </c>
      <c r="L2516" s="119">
        <v>733.47</v>
      </c>
    </row>
    <row r="2517" spans="1:12" s="101" customFormat="1" ht="165.75" customHeight="1">
      <c r="A2517" s="808"/>
      <c r="B2517" s="803"/>
      <c r="C2517" s="810"/>
      <c r="D2517" s="807"/>
      <c r="E2517" s="803"/>
      <c r="F2517" s="803"/>
      <c r="G2517" s="803"/>
      <c r="H2517" s="806" t="s">
        <v>154</v>
      </c>
      <c r="I2517" s="806"/>
      <c r="J2517" s="117" t="s">
        <v>153</v>
      </c>
      <c r="K2517" s="117" t="s">
        <v>3</v>
      </c>
      <c r="L2517" s="119">
        <v>5665.55</v>
      </c>
    </row>
    <row r="2518" spans="1:12" s="101" customFormat="1" ht="24" customHeight="1">
      <c r="A2518" s="808"/>
      <c r="B2518" s="110" t="s">
        <v>77</v>
      </c>
      <c r="C2518" s="115" t="s">
        <v>79</v>
      </c>
      <c r="D2518" s="115" t="s">
        <v>155</v>
      </c>
      <c r="E2518" s="115" t="s">
        <v>156</v>
      </c>
      <c r="F2518" s="805"/>
      <c r="G2518" s="805"/>
      <c r="H2518" s="806" t="s">
        <v>157</v>
      </c>
      <c r="I2518" s="806"/>
      <c r="J2518" s="803" t="s">
        <v>153</v>
      </c>
      <c r="K2518" s="803" t="s">
        <v>153</v>
      </c>
      <c r="L2518" s="804">
        <v>0</v>
      </c>
    </row>
    <row r="2519" spans="1:12" s="101" customFormat="1" ht="24" customHeight="1">
      <c r="A2519" s="808"/>
      <c r="B2519" s="117" t="s">
        <v>254</v>
      </c>
      <c r="C2519" s="117" t="s">
        <v>1193</v>
      </c>
      <c r="D2519" s="118">
        <v>43862</v>
      </c>
      <c r="E2519" s="117" t="s">
        <v>1818</v>
      </c>
      <c r="F2519" s="805"/>
      <c r="G2519" s="805"/>
      <c r="H2519" s="806"/>
      <c r="I2519" s="806"/>
      <c r="J2519" s="803"/>
      <c r="K2519" s="803"/>
      <c r="L2519" s="804"/>
    </row>
    <row r="2520" spans="1:12" s="101" customFormat="1" ht="24" customHeight="1">
      <c r="A2520" s="808">
        <v>474</v>
      </c>
      <c r="B2520" s="110" t="s">
        <v>76</v>
      </c>
      <c r="C2520" s="115" t="s">
        <v>78</v>
      </c>
      <c r="D2520" s="115" t="s">
        <v>146</v>
      </c>
      <c r="E2520" s="115" t="s">
        <v>147</v>
      </c>
      <c r="F2520" s="809" t="s">
        <v>71</v>
      </c>
      <c r="G2520" s="809"/>
      <c r="H2520" s="805"/>
      <c r="I2520" s="805"/>
      <c r="J2520" s="805"/>
      <c r="K2520" s="805"/>
      <c r="L2520" s="805"/>
    </row>
    <row r="2521" spans="1:12" s="101" customFormat="1" ht="26.25" customHeight="1">
      <c r="A2521" s="808"/>
      <c r="B2521" s="803" t="s">
        <v>1819</v>
      </c>
      <c r="C2521" s="810" t="s">
        <v>1820</v>
      </c>
      <c r="D2521" s="807">
        <v>43753</v>
      </c>
      <c r="E2521" s="803" t="s">
        <v>1821</v>
      </c>
      <c r="F2521" s="803" t="s">
        <v>1822</v>
      </c>
      <c r="G2521" s="803"/>
      <c r="H2521" s="806" t="s">
        <v>152</v>
      </c>
      <c r="I2521" s="806"/>
      <c r="J2521" s="117" t="s">
        <v>153</v>
      </c>
      <c r="K2521" s="117" t="s">
        <v>3</v>
      </c>
      <c r="L2521" s="119">
        <v>671.54</v>
      </c>
    </row>
    <row r="2522" spans="1:12" s="101" customFormat="1" ht="155.25" customHeight="1">
      <c r="A2522" s="808"/>
      <c r="B2522" s="803"/>
      <c r="C2522" s="810"/>
      <c r="D2522" s="807"/>
      <c r="E2522" s="803"/>
      <c r="F2522" s="803"/>
      <c r="G2522" s="803"/>
      <c r="H2522" s="806" t="s">
        <v>154</v>
      </c>
      <c r="I2522" s="806"/>
      <c r="J2522" s="117" t="s">
        <v>153</v>
      </c>
      <c r="K2522" s="117" t="s">
        <v>3</v>
      </c>
      <c r="L2522" s="119">
        <v>1336</v>
      </c>
    </row>
    <row r="2523" spans="1:12" s="101" customFormat="1" ht="24" customHeight="1">
      <c r="A2523" s="808"/>
      <c r="B2523" s="110" t="s">
        <v>77</v>
      </c>
      <c r="C2523" s="115" t="s">
        <v>79</v>
      </c>
      <c r="D2523" s="115" t="s">
        <v>155</v>
      </c>
      <c r="E2523" s="115" t="s">
        <v>156</v>
      </c>
      <c r="F2523" s="805"/>
      <c r="G2523" s="805"/>
      <c r="H2523" s="806" t="s">
        <v>157</v>
      </c>
      <c r="I2523" s="806"/>
      <c r="J2523" s="803" t="s">
        <v>153</v>
      </c>
      <c r="K2523" s="803" t="s">
        <v>3</v>
      </c>
      <c r="L2523" s="804">
        <v>490</v>
      </c>
    </row>
    <row r="2524" spans="1:12" s="101" customFormat="1" ht="24" customHeight="1">
      <c r="A2524" s="808"/>
      <c r="B2524" s="117" t="s">
        <v>193</v>
      </c>
      <c r="C2524" s="117" t="s">
        <v>1822</v>
      </c>
      <c r="D2524" s="118">
        <v>43758</v>
      </c>
      <c r="E2524" s="117" t="s">
        <v>182</v>
      </c>
      <c r="F2524" s="805"/>
      <c r="G2524" s="805"/>
      <c r="H2524" s="806"/>
      <c r="I2524" s="806"/>
      <c r="J2524" s="803"/>
      <c r="K2524" s="803"/>
      <c r="L2524" s="804"/>
    </row>
    <row r="2525" spans="1:12" s="101" customFormat="1" ht="24" customHeight="1">
      <c r="A2525" s="808">
        <v>475</v>
      </c>
      <c r="B2525" s="110" t="s">
        <v>76</v>
      </c>
      <c r="C2525" s="115" t="s">
        <v>78</v>
      </c>
      <c r="D2525" s="115" t="s">
        <v>146</v>
      </c>
      <c r="E2525" s="115" t="s">
        <v>147</v>
      </c>
      <c r="F2525" s="809" t="s">
        <v>71</v>
      </c>
      <c r="G2525" s="809"/>
      <c r="H2525" s="805"/>
      <c r="I2525" s="805"/>
      <c r="J2525" s="805"/>
      <c r="K2525" s="805"/>
      <c r="L2525" s="805"/>
    </row>
    <row r="2526" spans="1:12" s="101" customFormat="1" ht="26.25" customHeight="1">
      <c r="A2526" s="808"/>
      <c r="B2526" s="803" t="s">
        <v>1819</v>
      </c>
      <c r="C2526" s="810" t="s">
        <v>1823</v>
      </c>
      <c r="D2526" s="807">
        <v>43777</v>
      </c>
      <c r="E2526" s="803" t="s">
        <v>476</v>
      </c>
      <c r="F2526" s="803" t="s">
        <v>941</v>
      </c>
      <c r="G2526" s="803"/>
      <c r="H2526" s="806" t="s">
        <v>152</v>
      </c>
      <c r="I2526" s="806"/>
      <c r="J2526" s="117" t="s">
        <v>153</v>
      </c>
      <c r="K2526" s="117" t="s">
        <v>153</v>
      </c>
      <c r="L2526" s="119">
        <v>0</v>
      </c>
    </row>
    <row r="2527" spans="1:12" s="101" customFormat="1" ht="176.25" customHeight="1">
      <c r="A2527" s="808"/>
      <c r="B2527" s="803"/>
      <c r="C2527" s="810"/>
      <c r="D2527" s="807"/>
      <c r="E2527" s="803"/>
      <c r="F2527" s="803"/>
      <c r="G2527" s="803"/>
      <c r="H2527" s="806" t="s">
        <v>154</v>
      </c>
      <c r="I2527" s="806"/>
      <c r="J2527" s="117" t="s">
        <v>153</v>
      </c>
      <c r="K2527" s="117" t="s">
        <v>153</v>
      </c>
      <c r="L2527" s="119">
        <v>0</v>
      </c>
    </row>
    <row r="2528" spans="1:12" s="101" customFormat="1" ht="24" customHeight="1">
      <c r="A2528" s="808"/>
      <c r="B2528" s="110" t="s">
        <v>77</v>
      </c>
      <c r="C2528" s="115" t="s">
        <v>79</v>
      </c>
      <c r="D2528" s="115" t="s">
        <v>155</v>
      </c>
      <c r="E2528" s="115" t="s">
        <v>156</v>
      </c>
      <c r="F2528" s="805"/>
      <c r="G2528" s="805"/>
      <c r="H2528" s="806" t="s">
        <v>157</v>
      </c>
      <c r="I2528" s="806"/>
      <c r="J2528" s="803" t="s">
        <v>153</v>
      </c>
      <c r="K2528" s="803" t="s">
        <v>3</v>
      </c>
      <c r="L2528" s="804">
        <v>690</v>
      </c>
    </row>
    <row r="2529" spans="1:12" s="101" customFormat="1" ht="24" customHeight="1">
      <c r="A2529" s="808"/>
      <c r="B2529" s="117" t="s">
        <v>193</v>
      </c>
      <c r="C2529" s="117" t="s">
        <v>941</v>
      </c>
      <c r="D2529" s="118">
        <v>43782</v>
      </c>
      <c r="E2529" s="117" t="s">
        <v>1824</v>
      </c>
      <c r="F2529" s="805"/>
      <c r="G2529" s="805"/>
      <c r="H2529" s="806"/>
      <c r="I2529" s="806"/>
      <c r="J2529" s="803"/>
      <c r="K2529" s="803"/>
      <c r="L2529" s="804"/>
    </row>
    <row r="2530" spans="1:12" s="101" customFormat="1" ht="24" customHeight="1">
      <c r="A2530" s="808">
        <v>476</v>
      </c>
      <c r="B2530" s="110" t="s">
        <v>76</v>
      </c>
      <c r="C2530" s="115" t="s">
        <v>78</v>
      </c>
      <c r="D2530" s="115" t="s">
        <v>146</v>
      </c>
      <c r="E2530" s="115" t="s">
        <v>147</v>
      </c>
      <c r="F2530" s="809" t="s">
        <v>71</v>
      </c>
      <c r="G2530" s="809"/>
      <c r="H2530" s="805"/>
      <c r="I2530" s="805"/>
      <c r="J2530" s="805"/>
      <c r="K2530" s="805"/>
      <c r="L2530" s="805"/>
    </row>
    <row r="2531" spans="1:12" s="101" customFormat="1" ht="26.25" customHeight="1">
      <c r="A2531" s="808"/>
      <c r="B2531" s="803" t="s">
        <v>1825</v>
      </c>
      <c r="C2531" s="810" t="s">
        <v>1826</v>
      </c>
      <c r="D2531" s="807">
        <v>43884</v>
      </c>
      <c r="E2531" s="803" t="s">
        <v>1827</v>
      </c>
      <c r="F2531" s="803" t="s">
        <v>1828</v>
      </c>
      <c r="G2531" s="803"/>
      <c r="H2531" s="806" t="s">
        <v>152</v>
      </c>
      <c r="I2531" s="806"/>
      <c r="J2531" s="117" t="s">
        <v>153</v>
      </c>
      <c r="K2531" s="117" t="s">
        <v>153</v>
      </c>
      <c r="L2531" s="119">
        <v>0</v>
      </c>
    </row>
    <row r="2532" spans="1:12" s="101" customFormat="1" ht="408.95" customHeight="1">
      <c r="A2532" s="808"/>
      <c r="B2532" s="803"/>
      <c r="C2532" s="810"/>
      <c r="D2532" s="807"/>
      <c r="E2532" s="803"/>
      <c r="F2532" s="803"/>
      <c r="G2532" s="803"/>
      <c r="H2532" s="806" t="s">
        <v>154</v>
      </c>
      <c r="I2532" s="806"/>
      <c r="J2532" s="803" t="s">
        <v>153</v>
      </c>
      <c r="K2532" s="803" t="s">
        <v>153</v>
      </c>
      <c r="L2532" s="804">
        <v>0</v>
      </c>
    </row>
    <row r="2533" spans="1:12" s="101" customFormat="1" ht="271.35000000000002" customHeight="1">
      <c r="A2533" s="808"/>
      <c r="B2533" s="803"/>
      <c r="C2533" s="810"/>
      <c r="D2533" s="807"/>
      <c r="E2533" s="803"/>
      <c r="F2533" s="803"/>
      <c r="G2533" s="803"/>
      <c r="H2533" s="806"/>
      <c r="I2533" s="806"/>
      <c r="J2533" s="803"/>
      <c r="K2533" s="803"/>
      <c r="L2533" s="804"/>
    </row>
    <row r="2534" spans="1:12" s="101" customFormat="1" ht="24" customHeight="1">
      <c r="A2534" s="808"/>
      <c r="B2534" s="110" t="s">
        <v>77</v>
      </c>
      <c r="C2534" s="115" t="s">
        <v>79</v>
      </c>
      <c r="D2534" s="115" t="s">
        <v>155</v>
      </c>
      <c r="E2534" s="115" t="s">
        <v>156</v>
      </c>
      <c r="F2534" s="805"/>
      <c r="G2534" s="805"/>
      <c r="H2534" s="806" t="s">
        <v>157</v>
      </c>
      <c r="I2534" s="806"/>
      <c r="J2534" s="803" t="s">
        <v>153</v>
      </c>
      <c r="K2534" s="803" t="s">
        <v>3</v>
      </c>
      <c r="L2534" s="804">
        <v>2384</v>
      </c>
    </row>
    <row r="2535" spans="1:12" s="101" customFormat="1" ht="24" customHeight="1">
      <c r="A2535" s="808"/>
      <c r="B2535" s="117" t="s">
        <v>1829</v>
      </c>
      <c r="C2535" s="117" t="s">
        <v>1828</v>
      </c>
      <c r="D2535" s="118">
        <v>43888</v>
      </c>
      <c r="E2535" s="117" t="s">
        <v>979</v>
      </c>
      <c r="F2535" s="805"/>
      <c r="G2535" s="805"/>
      <c r="H2535" s="806"/>
      <c r="I2535" s="806"/>
      <c r="J2535" s="803"/>
      <c r="K2535" s="803"/>
      <c r="L2535" s="804"/>
    </row>
    <row r="2536" spans="1:12" s="101" customFormat="1" ht="24" customHeight="1">
      <c r="A2536" s="808">
        <v>477</v>
      </c>
      <c r="B2536" s="110" t="s">
        <v>76</v>
      </c>
      <c r="C2536" s="115" t="s">
        <v>78</v>
      </c>
      <c r="D2536" s="115" t="s">
        <v>146</v>
      </c>
      <c r="E2536" s="115" t="s">
        <v>147</v>
      </c>
      <c r="F2536" s="809" t="s">
        <v>71</v>
      </c>
      <c r="G2536" s="809"/>
      <c r="H2536" s="805"/>
      <c r="I2536" s="805"/>
      <c r="J2536" s="805"/>
      <c r="K2536" s="805"/>
      <c r="L2536" s="805"/>
    </row>
    <row r="2537" spans="1:12" s="101" customFormat="1" ht="26.25" customHeight="1">
      <c r="A2537" s="808"/>
      <c r="B2537" s="803" t="s">
        <v>1830</v>
      </c>
      <c r="C2537" s="810" t="s">
        <v>1831</v>
      </c>
      <c r="D2537" s="807">
        <v>43748</v>
      </c>
      <c r="E2537" s="803" t="s">
        <v>1832</v>
      </c>
      <c r="F2537" s="803" t="s">
        <v>1833</v>
      </c>
      <c r="G2537" s="803"/>
      <c r="H2537" s="806" t="s">
        <v>152</v>
      </c>
      <c r="I2537" s="806"/>
      <c r="J2537" s="117" t="s">
        <v>153</v>
      </c>
      <c r="K2537" s="117" t="s">
        <v>3</v>
      </c>
      <c r="L2537" s="119">
        <v>220</v>
      </c>
    </row>
    <row r="2538" spans="1:12" s="101" customFormat="1" ht="144.75" customHeight="1">
      <c r="A2538" s="808"/>
      <c r="B2538" s="803"/>
      <c r="C2538" s="810"/>
      <c r="D2538" s="807"/>
      <c r="E2538" s="803"/>
      <c r="F2538" s="803"/>
      <c r="G2538" s="803"/>
      <c r="H2538" s="806" t="s">
        <v>154</v>
      </c>
      <c r="I2538" s="806"/>
      <c r="J2538" s="117" t="s">
        <v>153</v>
      </c>
      <c r="K2538" s="117" t="s">
        <v>3</v>
      </c>
      <c r="L2538" s="119">
        <v>4969.96</v>
      </c>
    </row>
    <row r="2539" spans="1:12" s="101" customFormat="1" ht="24" customHeight="1">
      <c r="A2539" s="808"/>
      <c r="B2539" s="110" t="s">
        <v>77</v>
      </c>
      <c r="C2539" s="115" t="s">
        <v>79</v>
      </c>
      <c r="D2539" s="115" t="s">
        <v>155</v>
      </c>
      <c r="E2539" s="115" t="s">
        <v>156</v>
      </c>
      <c r="F2539" s="805"/>
      <c r="G2539" s="805"/>
      <c r="H2539" s="806" t="s">
        <v>157</v>
      </c>
      <c r="I2539" s="806"/>
      <c r="J2539" s="803" t="s">
        <v>153</v>
      </c>
      <c r="K2539" s="803" t="s">
        <v>3</v>
      </c>
      <c r="L2539" s="804">
        <v>200</v>
      </c>
    </row>
    <row r="2540" spans="1:12" s="101" customFormat="1" ht="24" customHeight="1">
      <c r="A2540" s="808"/>
      <c r="B2540" s="117" t="s">
        <v>240</v>
      </c>
      <c r="C2540" s="117" t="s">
        <v>1833</v>
      </c>
      <c r="D2540" s="118">
        <v>43751</v>
      </c>
      <c r="E2540" s="117" t="s">
        <v>473</v>
      </c>
      <c r="F2540" s="805"/>
      <c r="G2540" s="805"/>
      <c r="H2540" s="806"/>
      <c r="I2540" s="806"/>
      <c r="J2540" s="803"/>
      <c r="K2540" s="803"/>
      <c r="L2540" s="804"/>
    </row>
    <row r="2541" spans="1:12" s="101" customFormat="1" ht="24" customHeight="1">
      <c r="A2541" s="808">
        <v>478</v>
      </c>
      <c r="B2541" s="110" t="s">
        <v>76</v>
      </c>
      <c r="C2541" s="115" t="s">
        <v>78</v>
      </c>
      <c r="D2541" s="115" t="s">
        <v>146</v>
      </c>
      <c r="E2541" s="115" t="s">
        <v>147</v>
      </c>
      <c r="F2541" s="809" t="s">
        <v>71</v>
      </c>
      <c r="G2541" s="809"/>
      <c r="H2541" s="805"/>
      <c r="I2541" s="805"/>
      <c r="J2541" s="805"/>
      <c r="K2541" s="805"/>
      <c r="L2541" s="805"/>
    </row>
    <row r="2542" spans="1:12" s="101" customFormat="1" ht="26.25" customHeight="1">
      <c r="A2542" s="808"/>
      <c r="B2542" s="803" t="s">
        <v>1830</v>
      </c>
      <c r="C2542" s="810" t="s">
        <v>1834</v>
      </c>
      <c r="D2542" s="807">
        <v>43786</v>
      </c>
      <c r="E2542" s="803" t="s">
        <v>1348</v>
      </c>
      <c r="F2542" s="803" t="s">
        <v>1835</v>
      </c>
      <c r="G2542" s="803"/>
      <c r="H2542" s="806" t="s">
        <v>152</v>
      </c>
      <c r="I2542" s="806"/>
      <c r="J2542" s="117" t="s">
        <v>153</v>
      </c>
      <c r="K2542" s="117" t="s">
        <v>3</v>
      </c>
      <c r="L2542" s="119">
        <v>888.67</v>
      </c>
    </row>
    <row r="2543" spans="1:12" s="101" customFormat="1" ht="165.75" customHeight="1">
      <c r="A2543" s="808"/>
      <c r="B2543" s="803"/>
      <c r="C2543" s="810"/>
      <c r="D2543" s="807"/>
      <c r="E2543" s="803"/>
      <c r="F2543" s="803"/>
      <c r="G2543" s="803"/>
      <c r="H2543" s="806" t="s">
        <v>154</v>
      </c>
      <c r="I2543" s="806"/>
      <c r="J2543" s="117" t="s">
        <v>153</v>
      </c>
      <c r="K2543" s="117" t="s">
        <v>153</v>
      </c>
      <c r="L2543" s="119">
        <v>0</v>
      </c>
    </row>
    <row r="2544" spans="1:12" s="101" customFormat="1" ht="24" customHeight="1">
      <c r="A2544" s="808"/>
      <c r="B2544" s="110" t="s">
        <v>77</v>
      </c>
      <c r="C2544" s="115" t="s">
        <v>79</v>
      </c>
      <c r="D2544" s="115" t="s">
        <v>155</v>
      </c>
      <c r="E2544" s="115" t="s">
        <v>156</v>
      </c>
      <c r="F2544" s="805"/>
      <c r="G2544" s="805"/>
      <c r="H2544" s="806" t="s">
        <v>157</v>
      </c>
      <c r="I2544" s="806"/>
      <c r="J2544" s="803" t="s">
        <v>153</v>
      </c>
      <c r="K2544" s="803" t="s">
        <v>3</v>
      </c>
      <c r="L2544" s="804">
        <v>143</v>
      </c>
    </row>
    <row r="2545" spans="1:12" s="101" customFormat="1" ht="24" customHeight="1">
      <c r="A2545" s="808"/>
      <c r="B2545" s="117" t="s">
        <v>240</v>
      </c>
      <c r="C2545" s="117" t="s">
        <v>1835</v>
      </c>
      <c r="D2545" s="118">
        <v>43790</v>
      </c>
      <c r="E2545" s="117" t="s">
        <v>1836</v>
      </c>
      <c r="F2545" s="805"/>
      <c r="G2545" s="805"/>
      <c r="H2545" s="806"/>
      <c r="I2545" s="806"/>
      <c r="J2545" s="803"/>
      <c r="K2545" s="803"/>
      <c r="L2545" s="804"/>
    </row>
    <row r="2546" spans="1:12" s="101" customFormat="1" ht="24" customHeight="1">
      <c r="A2546" s="808">
        <v>479</v>
      </c>
      <c r="B2546" s="110" t="s">
        <v>76</v>
      </c>
      <c r="C2546" s="115" t="s">
        <v>78</v>
      </c>
      <c r="D2546" s="115" t="s">
        <v>146</v>
      </c>
      <c r="E2546" s="115" t="s">
        <v>147</v>
      </c>
      <c r="F2546" s="809" t="s">
        <v>71</v>
      </c>
      <c r="G2546" s="809"/>
      <c r="H2546" s="805"/>
      <c r="I2546" s="805"/>
      <c r="J2546" s="805"/>
      <c r="K2546" s="805"/>
      <c r="L2546" s="805"/>
    </row>
    <row r="2547" spans="1:12" s="101" customFormat="1" ht="26.25" customHeight="1">
      <c r="A2547" s="808"/>
      <c r="B2547" s="803" t="s">
        <v>1830</v>
      </c>
      <c r="C2547" s="810" t="s">
        <v>1837</v>
      </c>
      <c r="D2547" s="807">
        <v>43801</v>
      </c>
      <c r="E2547" s="803" t="s">
        <v>1413</v>
      </c>
      <c r="F2547" s="803" t="s">
        <v>1838</v>
      </c>
      <c r="G2547" s="803"/>
      <c r="H2547" s="806" t="s">
        <v>152</v>
      </c>
      <c r="I2547" s="806"/>
      <c r="J2547" s="117" t="s">
        <v>153</v>
      </c>
      <c r="K2547" s="117" t="s">
        <v>3</v>
      </c>
      <c r="L2547" s="119">
        <v>257</v>
      </c>
    </row>
    <row r="2548" spans="1:12" s="101" customFormat="1" ht="270.75" customHeight="1">
      <c r="A2548" s="808"/>
      <c r="B2548" s="803"/>
      <c r="C2548" s="810"/>
      <c r="D2548" s="807"/>
      <c r="E2548" s="803"/>
      <c r="F2548" s="803"/>
      <c r="G2548" s="803"/>
      <c r="H2548" s="806" t="s">
        <v>154</v>
      </c>
      <c r="I2548" s="806"/>
      <c r="J2548" s="117" t="s">
        <v>153</v>
      </c>
      <c r="K2548" s="117" t="s">
        <v>3</v>
      </c>
      <c r="L2548" s="119">
        <v>311.92</v>
      </c>
    </row>
    <row r="2549" spans="1:12" s="101" customFormat="1" ht="24" customHeight="1">
      <c r="A2549" s="808"/>
      <c r="B2549" s="110" t="s">
        <v>77</v>
      </c>
      <c r="C2549" s="115" t="s">
        <v>79</v>
      </c>
      <c r="D2549" s="115" t="s">
        <v>155</v>
      </c>
      <c r="E2549" s="115" t="s">
        <v>156</v>
      </c>
      <c r="F2549" s="805"/>
      <c r="G2549" s="805"/>
      <c r="H2549" s="806" t="s">
        <v>157</v>
      </c>
      <c r="I2549" s="806"/>
      <c r="J2549" s="803" t="s">
        <v>153</v>
      </c>
      <c r="K2549" s="803" t="s">
        <v>153</v>
      </c>
      <c r="L2549" s="804">
        <v>0</v>
      </c>
    </row>
    <row r="2550" spans="1:12" s="101" customFormat="1" ht="24" customHeight="1">
      <c r="A2550" s="808"/>
      <c r="B2550" s="117" t="s">
        <v>240</v>
      </c>
      <c r="C2550" s="117" t="s">
        <v>1838</v>
      </c>
      <c r="D2550" s="118">
        <v>43802</v>
      </c>
      <c r="E2550" s="117" t="s">
        <v>1839</v>
      </c>
      <c r="F2550" s="805"/>
      <c r="G2550" s="805"/>
      <c r="H2550" s="806"/>
      <c r="I2550" s="806"/>
      <c r="J2550" s="803"/>
      <c r="K2550" s="803"/>
      <c r="L2550" s="804"/>
    </row>
    <row r="2551" spans="1:12" s="101" customFormat="1" ht="24" customHeight="1">
      <c r="A2551" s="808">
        <v>480</v>
      </c>
      <c r="B2551" s="110" t="s">
        <v>76</v>
      </c>
      <c r="C2551" s="115" t="s">
        <v>78</v>
      </c>
      <c r="D2551" s="115" t="s">
        <v>146</v>
      </c>
      <c r="E2551" s="115" t="s">
        <v>147</v>
      </c>
      <c r="F2551" s="809" t="s">
        <v>71</v>
      </c>
      <c r="G2551" s="809"/>
      <c r="H2551" s="805"/>
      <c r="I2551" s="805"/>
      <c r="J2551" s="805"/>
      <c r="K2551" s="805"/>
      <c r="L2551" s="805"/>
    </row>
    <row r="2552" spans="1:12" s="101" customFormat="1" ht="26.25" customHeight="1">
      <c r="A2552" s="808"/>
      <c r="B2552" s="803" t="s">
        <v>1830</v>
      </c>
      <c r="C2552" s="810" t="s">
        <v>1840</v>
      </c>
      <c r="D2552" s="807">
        <v>43866</v>
      </c>
      <c r="E2552" s="803" t="s">
        <v>228</v>
      </c>
      <c r="F2552" s="803" t="s">
        <v>286</v>
      </c>
      <c r="G2552" s="803"/>
      <c r="H2552" s="806" t="s">
        <v>152</v>
      </c>
      <c r="I2552" s="806"/>
      <c r="J2552" s="117" t="s">
        <v>153</v>
      </c>
      <c r="K2552" s="117" t="s">
        <v>3</v>
      </c>
      <c r="L2552" s="119">
        <v>318.76</v>
      </c>
    </row>
    <row r="2553" spans="1:12" s="101" customFormat="1" ht="186.75" customHeight="1">
      <c r="A2553" s="808"/>
      <c r="B2553" s="803"/>
      <c r="C2553" s="810"/>
      <c r="D2553" s="807"/>
      <c r="E2553" s="803"/>
      <c r="F2553" s="803"/>
      <c r="G2553" s="803"/>
      <c r="H2553" s="806" t="s">
        <v>154</v>
      </c>
      <c r="I2553" s="806"/>
      <c r="J2553" s="117" t="s">
        <v>153</v>
      </c>
      <c r="K2553" s="117" t="s">
        <v>3</v>
      </c>
      <c r="L2553" s="119">
        <v>262.95999999999998</v>
      </c>
    </row>
    <row r="2554" spans="1:12" s="101" customFormat="1" ht="24" customHeight="1">
      <c r="A2554" s="808"/>
      <c r="B2554" s="110" t="s">
        <v>77</v>
      </c>
      <c r="C2554" s="115" t="s">
        <v>79</v>
      </c>
      <c r="D2554" s="115" t="s">
        <v>155</v>
      </c>
      <c r="E2554" s="115" t="s">
        <v>156</v>
      </c>
      <c r="F2554" s="805"/>
      <c r="G2554" s="805"/>
      <c r="H2554" s="806" t="s">
        <v>157</v>
      </c>
      <c r="I2554" s="806"/>
      <c r="J2554" s="803" t="s">
        <v>153</v>
      </c>
      <c r="K2554" s="803" t="s">
        <v>3</v>
      </c>
      <c r="L2554" s="804">
        <v>670</v>
      </c>
    </row>
    <row r="2555" spans="1:12" s="101" customFormat="1" ht="24" customHeight="1">
      <c r="A2555" s="808"/>
      <c r="B2555" s="117" t="s">
        <v>240</v>
      </c>
      <c r="C2555" s="117" t="s">
        <v>286</v>
      </c>
      <c r="D2555" s="118">
        <v>43867</v>
      </c>
      <c r="E2555" s="117" t="s">
        <v>1070</v>
      </c>
      <c r="F2555" s="805"/>
      <c r="G2555" s="805"/>
      <c r="H2555" s="806"/>
      <c r="I2555" s="806"/>
      <c r="J2555" s="803"/>
      <c r="K2555" s="803"/>
      <c r="L2555" s="804"/>
    </row>
    <row r="2556" spans="1:12" s="101" customFormat="1" ht="24" customHeight="1">
      <c r="A2556" s="808">
        <v>481</v>
      </c>
      <c r="B2556" s="110" t="s">
        <v>76</v>
      </c>
      <c r="C2556" s="115" t="s">
        <v>78</v>
      </c>
      <c r="D2556" s="115" t="s">
        <v>146</v>
      </c>
      <c r="E2556" s="115" t="s">
        <v>147</v>
      </c>
      <c r="F2556" s="809" t="s">
        <v>71</v>
      </c>
      <c r="G2556" s="809"/>
      <c r="H2556" s="805"/>
      <c r="I2556" s="805"/>
      <c r="J2556" s="805"/>
      <c r="K2556" s="805"/>
      <c r="L2556" s="805"/>
    </row>
    <row r="2557" spans="1:12" s="101" customFormat="1" ht="26.25" customHeight="1">
      <c r="A2557" s="808"/>
      <c r="B2557" s="803" t="s">
        <v>1830</v>
      </c>
      <c r="C2557" s="810" t="s">
        <v>1841</v>
      </c>
      <c r="D2557" s="807">
        <v>43873</v>
      </c>
      <c r="E2557" s="803" t="s">
        <v>921</v>
      </c>
      <c r="F2557" s="803" t="s">
        <v>1842</v>
      </c>
      <c r="G2557" s="803"/>
      <c r="H2557" s="806" t="s">
        <v>152</v>
      </c>
      <c r="I2557" s="806"/>
      <c r="J2557" s="117" t="s">
        <v>153</v>
      </c>
      <c r="K2557" s="117" t="s">
        <v>3</v>
      </c>
      <c r="L2557" s="119">
        <v>285.66000000000003</v>
      </c>
    </row>
    <row r="2558" spans="1:12" s="101" customFormat="1" ht="123.75" customHeight="1">
      <c r="A2558" s="808"/>
      <c r="B2558" s="803"/>
      <c r="C2558" s="810"/>
      <c r="D2558" s="807"/>
      <c r="E2558" s="803"/>
      <c r="F2558" s="803"/>
      <c r="G2558" s="803"/>
      <c r="H2558" s="806" t="s">
        <v>154</v>
      </c>
      <c r="I2558" s="806"/>
      <c r="J2558" s="117" t="s">
        <v>153</v>
      </c>
      <c r="K2558" s="117" t="s">
        <v>3</v>
      </c>
      <c r="L2558" s="119">
        <v>2728.11</v>
      </c>
    </row>
    <row r="2559" spans="1:12" s="101" customFormat="1" ht="24" customHeight="1">
      <c r="A2559" s="808"/>
      <c r="B2559" s="110" t="s">
        <v>77</v>
      </c>
      <c r="C2559" s="115" t="s">
        <v>79</v>
      </c>
      <c r="D2559" s="115" t="s">
        <v>155</v>
      </c>
      <c r="E2559" s="115" t="s">
        <v>156</v>
      </c>
      <c r="F2559" s="805"/>
      <c r="G2559" s="805"/>
      <c r="H2559" s="806" t="s">
        <v>157</v>
      </c>
      <c r="I2559" s="806"/>
      <c r="J2559" s="803" t="s">
        <v>153</v>
      </c>
      <c r="K2559" s="803" t="s">
        <v>3</v>
      </c>
      <c r="L2559" s="804">
        <v>294.08</v>
      </c>
    </row>
    <row r="2560" spans="1:12" s="101" customFormat="1" ht="24" customHeight="1">
      <c r="A2560" s="808"/>
      <c r="B2560" s="117" t="s">
        <v>240</v>
      </c>
      <c r="C2560" s="117" t="s">
        <v>1842</v>
      </c>
      <c r="D2560" s="118">
        <v>43876</v>
      </c>
      <c r="E2560" s="117" t="s">
        <v>287</v>
      </c>
      <c r="F2560" s="805"/>
      <c r="G2560" s="805"/>
      <c r="H2560" s="806"/>
      <c r="I2560" s="806"/>
      <c r="J2560" s="803"/>
      <c r="K2560" s="803"/>
      <c r="L2560" s="804"/>
    </row>
    <row r="2561" spans="1:12" s="101" customFormat="1" ht="24" customHeight="1">
      <c r="A2561" s="808">
        <v>482</v>
      </c>
      <c r="B2561" s="110" t="s">
        <v>76</v>
      </c>
      <c r="C2561" s="115" t="s">
        <v>78</v>
      </c>
      <c r="D2561" s="115" t="s">
        <v>146</v>
      </c>
      <c r="E2561" s="115" t="s">
        <v>147</v>
      </c>
      <c r="F2561" s="809" t="s">
        <v>71</v>
      </c>
      <c r="G2561" s="809"/>
      <c r="H2561" s="805"/>
      <c r="I2561" s="805"/>
      <c r="J2561" s="805"/>
      <c r="K2561" s="805"/>
      <c r="L2561" s="805"/>
    </row>
    <row r="2562" spans="1:12" s="101" customFormat="1" ht="26.25" customHeight="1">
      <c r="A2562" s="808"/>
      <c r="B2562" s="803" t="s">
        <v>1830</v>
      </c>
      <c r="C2562" s="810" t="s">
        <v>1843</v>
      </c>
      <c r="D2562" s="807">
        <v>43891</v>
      </c>
      <c r="E2562" s="803" t="s">
        <v>614</v>
      </c>
      <c r="F2562" s="803" t="s">
        <v>1844</v>
      </c>
      <c r="G2562" s="803"/>
      <c r="H2562" s="806" t="s">
        <v>152</v>
      </c>
      <c r="I2562" s="806"/>
      <c r="J2562" s="117" t="s">
        <v>153</v>
      </c>
      <c r="K2562" s="117" t="s">
        <v>3</v>
      </c>
      <c r="L2562" s="119">
        <v>458.28</v>
      </c>
    </row>
    <row r="2563" spans="1:12" s="101" customFormat="1" ht="249.75" customHeight="1">
      <c r="A2563" s="808"/>
      <c r="B2563" s="803"/>
      <c r="C2563" s="810"/>
      <c r="D2563" s="807"/>
      <c r="E2563" s="803"/>
      <c r="F2563" s="803"/>
      <c r="G2563" s="803"/>
      <c r="H2563" s="806" t="s">
        <v>154</v>
      </c>
      <c r="I2563" s="806"/>
      <c r="J2563" s="117" t="s">
        <v>153</v>
      </c>
      <c r="K2563" s="117" t="s">
        <v>3</v>
      </c>
      <c r="L2563" s="119">
        <v>689.47</v>
      </c>
    </row>
    <row r="2564" spans="1:12" s="101" customFormat="1" ht="24" customHeight="1">
      <c r="A2564" s="808"/>
      <c r="B2564" s="110" t="s">
        <v>77</v>
      </c>
      <c r="C2564" s="115" t="s">
        <v>79</v>
      </c>
      <c r="D2564" s="115" t="s">
        <v>155</v>
      </c>
      <c r="E2564" s="115" t="s">
        <v>156</v>
      </c>
      <c r="F2564" s="805"/>
      <c r="G2564" s="805"/>
      <c r="H2564" s="806" t="s">
        <v>157</v>
      </c>
      <c r="I2564" s="806"/>
      <c r="J2564" s="803" t="s">
        <v>153</v>
      </c>
      <c r="K2564" s="803" t="s">
        <v>153</v>
      </c>
      <c r="L2564" s="804">
        <v>0</v>
      </c>
    </row>
    <row r="2565" spans="1:12" s="101" customFormat="1" ht="24" customHeight="1">
      <c r="A2565" s="808"/>
      <c r="B2565" s="117" t="s">
        <v>240</v>
      </c>
      <c r="C2565" s="117" t="s">
        <v>1844</v>
      </c>
      <c r="D2565" s="118">
        <v>43893</v>
      </c>
      <c r="E2565" s="117" t="s">
        <v>1845</v>
      </c>
      <c r="F2565" s="805"/>
      <c r="G2565" s="805"/>
      <c r="H2565" s="806"/>
      <c r="I2565" s="806"/>
      <c r="J2565" s="803"/>
      <c r="K2565" s="803"/>
      <c r="L2565" s="804"/>
    </row>
    <row r="2566" spans="1:12" s="101" customFormat="1" ht="24" customHeight="1">
      <c r="A2566" s="808">
        <v>483</v>
      </c>
      <c r="B2566" s="110" t="s">
        <v>76</v>
      </c>
      <c r="C2566" s="115" t="s">
        <v>78</v>
      </c>
      <c r="D2566" s="115" t="s">
        <v>146</v>
      </c>
      <c r="E2566" s="115" t="s">
        <v>147</v>
      </c>
      <c r="F2566" s="809" t="s">
        <v>71</v>
      </c>
      <c r="G2566" s="809"/>
      <c r="H2566" s="805"/>
      <c r="I2566" s="805"/>
      <c r="J2566" s="805"/>
      <c r="K2566" s="805"/>
      <c r="L2566" s="805"/>
    </row>
    <row r="2567" spans="1:12" s="101" customFormat="1" ht="26.25" customHeight="1">
      <c r="A2567" s="808"/>
      <c r="B2567" s="803" t="s">
        <v>1846</v>
      </c>
      <c r="C2567" s="810" t="s">
        <v>1847</v>
      </c>
      <c r="D2567" s="807">
        <v>43846</v>
      </c>
      <c r="E2567" s="803" t="s">
        <v>354</v>
      </c>
      <c r="F2567" s="803" t="s">
        <v>1559</v>
      </c>
      <c r="G2567" s="803"/>
      <c r="H2567" s="806" t="s">
        <v>152</v>
      </c>
      <c r="I2567" s="806"/>
      <c r="J2567" s="117" t="s">
        <v>153</v>
      </c>
      <c r="K2567" s="117" t="s">
        <v>3</v>
      </c>
      <c r="L2567" s="119">
        <v>335.63</v>
      </c>
    </row>
    <row r="2568" spans="1:12" s="101" customFormat="1" ht="197.25" customHeight="1">
      <c r="A2568" s="808"/>
      <c r="B2568" s="803"/>
      <c r="C2568" s="810"/>
      <c r="D2568" s="807"/>
      <c r="E2568" s="803"/>
      <c r="F2568" s="803"/>
      <c r="G2568" s="803"/>
      <c r="H2568" s="806" t="s">
        <v>154</v>
      </c>
      <c r="I2568" s="806"/>
      <c r="J2568" s="117" t="s">
        <v>153</v>
      </c>
      <c r="K2568" s="117" t="s">
        <v>3</v>
      </c>
      <c r="L2568" s="119">
        <v>361.8</v>
      </c>
    </row>
    <row r="2569" spans="1:12" s="101" customFormat="1" ht="24" customHeight="1">
      <c r="A2569" s="808"/>
      <c r="B2569" s="110" t="s">
        <v>77</v>
      </c>
      <c r="C2569" s="115" t="s">
        <v>79</v>
      </c>
      <c r="D2569" s="115" t="s">
        <v>155</v>
      </c>
      <c r="E2569" s="115" t="s">
        <v>156</v>
      </c>
      <c r="F2569" s="805"/>
      <c r="G2569" s="805"/>
      <c r="H2569" s="806" t="s">
        <v>157</v>
      </c>
      <c r="I2569" s="806"/>
      <c r="J2569" s="803" t="s">
        <v>153</v>
      </c>
      <c r="K2569" s="803" t="s">
        <v>3</v>
      </c>
      <c r="L2569" s="804">
        <v>92.98</v>
      </c>
    </row>
    <row r="2570" spans="1:12" s="101" customFormat="1" ht="24" customHeight="1">
      <c r="A2570" s="808"/>
      <c r="B2570" s="117" t="s">
        <v>254</v>
      </c>
      <c r="C2570" s="117" t="s">
        <v>1559</v>
      </c>
      <c r="D2570" s="118">
        <v>43847</v>
      </c>
      <c r="E2570" s="117" t="s">
        <v>1848</v>
      </c>
      <c r="F2570" s="805"/>
      <c r="G2570" s="805"/>
      <c r="H2570" s="806"/>
      <c r="I2570" s="806"/>
      <c r="J2570" s="803"/>
      <c r="K2570" s="803"/>
      <c r="L2570" s="804"/>
    </row>
    <row r="2571" spans="1:12" s="101" customFormat="1" ht="24" customHeight="1">
      <c r="A2571" s="808">
        <v>484</v>
      </c>
      <c r="B2571" s="110" t="s">
        <v>76</v>
      </c>
      <c r="C2571" s="115" t="s">
        <v>78</v>
      </c>
      <c r="D2571" s="115" t="s">
        <v>146</v>
      </c>
      <c r="E2571" s="115" t="s">
        <v>147</v>
      </c>
      <c r="F2571" s="809" t="s">
        <v>71</v>
      </c>
      <c r="G2571" s="809"/>
      <c r="H2571" s="805"/>
      <c r="I2571" s="805"/>
      <c r="J2571" s="805"/>
      <c r="K2571" s="805"/>
      <c r="L2571" s="805"/>
    </row>
    <row r="2572" spans="1:12" s="101" customFormat="1" ht="26.25" customHeight="1">
      <c r="A2572" s="808"/>
      <c r="B2572" s="803" t="s">
        <v>1846</v>
      </c>
      <c r="C2572" s="810" t="s">
        <v>1849</v>
      </c>
      <c r="D2572" s="807">
        <v>43863</v>
      </c>
      <c r="E2572" s="803" t="s">
        <v>1850</v>
      </c>
      <c r="F2572" s="803" t="s">
        <v>1851</v>
      </c>
      <c r="G2572" s="803"/>
      <c r="H2572" s="806" t="s">
        <v>152</v>
      </c>
      <c r="I2572" s="806"/>
      <c r="J2572" s="117" t="s">
        <v>153</v>
      </c>
      <c r="K2572" s="117" t="s">
        <v>3</v>
      </c>
      <c r="L2572" s="119">
        <v>1117.26</v>
      </c>
    </row>
    <row r="2573" spans="1:12" s="101" customFormat="1" ht="197.25" customHeight="1">
      <c r="A2573" s="808"/>
      <c r="B2573" s="803"/>
      <c r="C2573" s="810"/>
      <c r="D2573" s="807"/>
      <c r="E2573" s="803"/>
      <c r="F2573" s="803"/>
      <c r="G2573" s="803"/>
      <c r="H2573" s="806" t="s">
        <v>154</v>
      </c>
      <c r="I2573" s="806"/>
      <c r="J2573" s="117" t="s">
        <v>153</v>
      </c>
      <c r="K2573" s="117" t="s">
        <v>3</v>
      </c>
      <c r="L2573" s="119">
        <v>1683.91</v>
      </c>
    </row>
    <row r="2574" spans="1:12" s="101" customFormat="1" ht="24" customHeight="1">
      <c r="A2574" s="808"/>
      <c r="B2574" s="110" t="s">
        <v>77</v>
      </c>
      <c r="C2574" s="115" t="s">
        <v>79</v>
      </c>
      <c r="D2574" s="115" t="s">
        <v>155</v>
      </c>
      <c r="E2574" s="115" t="s">
        <v>156</v>
      </c>
      <c r="F2574" s="805"/>
      <c r="G2574" s="805"/>
      <c r="H2574" s="806" t="s">
        <v>157</v>
      </c>
      <c r="I2574" s="806"/>
      <c r="J2574" s="803" t="s">
        <v>153</v>
      </c>
      <c r="K2574" s="803" t="s">
        <v>3</v>
      </c>
      <c r="L2574" s="804">
        <v>135.9</v>
      </c>
    </row>
    <row r="2575" spans="1:12" s="101" customFormat="1" ht="24" customHeight="1">
      <c r="A2575" s="808"/>
      <c r="B2575" s="117" t="s">
        <v>254</v>
      </c>
      <c r="C2575" s="117" t="s">
        <v>1851</v>
      </c>
      <c r="D2575" s="118">
        <v>43870</v>
      </c>
      <c r="E2575" s="117" t="s">
        <v>1852</v>
      </c>
      <c r="F2575" s="805"/>
      <c r="G2575" s="805"/>
      <c r="H2575" s="806"/>
      <c r="I2575" s="806"/>
      <c r="J2575" s="803"/>
      <c r="K2575" s="803"/>
      <c r="L2575" s="804"/>
    </row>
    <row r="2576" spans="1:12" s="101" customFormat="1" ht="24" customHeight="1">
      <c r="A2576" s="808">
        <v>485</v>
      </c>
      <c r="B2576" s="110" t="s">
        <v>76</v>
      </c>
      <c r="C2576" s="115" t="s">
        <v>78</v>
      </c>
      <c r="D2576" s="115" t="s">
        <v>146</v>
      </c>
      <c r="E2576" s="115" t="s">
        <v>147</v>
      </c>
      <c r="F2576" s="809" t="s">
        <v>71</v>
      </c>
      <c r="G2576" s="809"/>
      <c r="H2576" s="805"/>
      <c r="I2576" s="805"/>
      <c r="J2576" s="805"/>
      <c r="K2576" s="805"/>
      <c r="L2576" s="805"/>
    </row>
    <row r="2577" spans="1:12" s="101" customFormat="1" ht="26.25" customHeight="1">
      <c r="A2577" s="808"/>
      <c r="B2577" s="803" t="s">
        <v>1846</v>
      </c>
      <c r="C2577" s="810" t="s">
        <v>1853</v>
      </c>
      <c r="D2577" s="807">
        <v>43874</v>
      </c>
      <c r="E2577" s="803" t="s">
        <v>1854</v>
      </c>
      <c r="F2577" s="803" t="s">
        <v>1855</v>
      </c>
      <c r="G2577" s="803"/>
      <c r="H2577" s="806" t="s">
        <v>152</v>
      </c>
      <c r="I2577" s="806"/>
      <c r="J2577" s="117" t="s">
        <v>153</v>
      </c>
      <c r="K2577" s="117" t="s">
        <v>3</v>
      </c>
      <c r="L2577" s="119">
        <v>650.57000000000005</v>
      </c>
    </row>
    <row r="2578" spans="1:12" s="101" customFormat="1" ht="197.25" customHeight="1">
      <c r="A2578" s="808"/>
      <c r="B2578" s="803"/>
      <c r="C2578" s="810"/>
      <c r="D2578" s="807"/>
      <c r="E2578" s="803"/>
      <c r="F2578" s="803"/>
      <c r="G2578" s="803"/>
      <c r="H2578" s="806" t="s">
        <v>154</v>
      </c>
      <c r="I2578" s="806"/>
      <c r="J2578" s="117" t="s">
        <v>153</v>
      </c>
      <c r="K2578" s="117" t="s">
        <v>153</v>
      </c>
      <c r="L2578" s="119">
        <v>0</v>
      </c>
    </row>
    <row r="2579" spans="1:12" s="101" customFormat="1" ht="24" customHeight="1">
      <c r="A2579" s="808"/>
      <c r="B2579" s="110" t="s">
        <v>77</v>
      </c>
      <c r="C2579" s="115" t="s">
        <v>79</v>
      </c>
      <c r="D2579" s="115" t="s">
        <v>155</v>
      </c>
      <c r="E2579" s="115" t="s">
        <v>156</v>
      </c>
      <c r="F2579" s="805"/>
      <c r="G2579" s="805"/>
      <c r="H2579" s="806" t="s">
        <v>157</v>
      </c>
      <c r="I2579" s="806"/>
      <c r="J2579" s="803" t="s">
        <v>153</v>
      </c>
      <c r="K2579" s="803" t="s">
        <v>3</v>
      </c>
      <c r="L2579" s="804">
        <v>780</v>
      </c>
    </row>
    <row r="2580" spans="1:12" s="101" customFormat="1" ht="24" customHeight="1">
      <c r="A2580" s="808"/>
      <c r="B2580" s="117" t="s">
        <v>254</v>
      </c>
      <c r="C2580" s="117" t="s">
        <v>1855</v>
      </c>
      <c r="D2580" s="118">
        <v>43884</v>
      </c>
      <c r="E2580" s="117" t="s">
        <v>1856</v>
      </c>
      <c r="F2580" s="805"/>
      <c r="G2580" s="805"/>
      <c r="H2580" s="806"/>
      <c r="I2580" s="806"/>
      <c r="J2580" s="803"/>
      <c r="K2580" s="803"/>
      <c r="L2580" s="804"/>
    </row>
    <row r="2581" spans="1:12" s="101" customFormat="1" ht="24" customHeight="1">
      <c r="A2581" s="808">
        <v>486</v>
      </c>
      <c r="B2581" s="110" t="s">
        <v>76</v>
      </c>
      <c r="C2581" s="115" t="s">
        <v>78</v>
      </c>
      <c r="D2581" s="115" t="s">
        <v>146</v>
      </c>
      <c r="E2581" s="115" t="s">
        <v>147</v>
      </c>
      <c r="F2581" s="809" t="s">
        <v>71</v>
      </c>
      <c r="G2581" s="809"/>
      <c r="H2581" s="805"/>
      <c r="I2581" s="805"/>
      <c r="J2581" s="805"/>
      <c r="K2581" s="805"/>
      <c r="L2581" s="805"/>
    </row>
    <row r="2582" spans="1:12" s="101" customFormat="1" ht="26.25" customHeight="1">
      <c r="A2582" s="808"/>
      <c r="B2582" s="803" t="s">
        <v>1846</v>
      </c>
      <c r="C2582" s="810" t="s">
        <v>1857</v>
      </c>
      <c r="D2582" s="807">
        <v>43892</v>
      </c>
      <c r="E2582" s="803" t="s">
        <v>885</v>
      </c>
      <c r="F2582" s="803" t="s">
        <v>899</v>
      </c>
      <c r="G2582" s="803"/>
      <c r="H2582" s="806" t="s">
        <v>152</v>
      </c>
      <c r="I2582" s="806"/>
      <c r="J2582" s="117" t="s">
        <v>153</v>
      </c>
      <c r="K2582" s="117" t="s">
        <v>3</v>
      </c>
      <c r="L2582" s="119">
        <v>366</v>
      </c>
    </row>
    <row r="2583" spans="1:12" s="101" customFormat="1" ht="260.25" customHeight="1">
      <c r="A2583" s="808"/>
      <c r="B2583" s="803"/>
      <c r="C2583" s="810"/>
      <c r="D2583" s="807"/>
      <c r="E2583" s="803"/>
      <c r="F2583" s="803"/>
      <c r="G2583" s="803"/>
      <c r="H2583" s="806" t="s">
        <v>154</v>
      </c>
      <c r="I2583" s="806"/>
      <c r="J2583" s="117" t="s">
        <v>153</v>
      </c>
      <c r="K2583" s="117" t="s">
        <v>3</v>
      </c>
      <c r="L2583" s="119">
        <v>295.64</v>
      </c>
    </row>
    <row r="2584" spans="1:12" s="101" customFormat="1" ht="24" customHeight="1">
      <c r="A2584" s="808"/>
      <c r="B2584" s="110" t="s">
        <v>77</v>
      </c>
      <c r="C2584" s="115" t="s">
        <v>79</v>
      </c>
      <c r="D2584" s="115" t="s">
        <v>155</v>
      </c>
      <c r="E2584" s="115" t="s">
        <v>156</v>
      </c>
      <c r="F2584" s="805"/>
      <c r="G2584" s="805"/>
      <c r="H2584" s="806" t="s">
        <v>157</v>
      </c>
      <c r="I2584" s="806"/>
      <c r="J2584" s="803" t="s">
        <v>153</v>
      </c>
      <c r="K2584" s="803" t="s">
        <v>3</v>
      </c>
      <c r="L2584" s="804">
        <v>80</v>
      </c>
    </row>
    <row r="2585" spans="1:12" s="101" customFormat="1" ht="24" customHeight="1">
      <c r="A2585" s="808"/>
      <c r="B2585" s="117" t="s">
        <v>254</v>
      </c>
      <c r="C2585" s="117" t="s">
        <v>899</v>
      </c>
      <c r="D2585" s="118">
        <v>43894</v>
      </c>
      <c r="E2585" s="117" t="s">
        <v>1330</v>
      </c>
      <c r="F2585" s="805"/>
      <c r="G2585" s="805"/>
      <c r="H2585" s="806"/>
      <c r="I2585" s="806"/>
      <c r="J2585" s="803"/>
      <c r="K2585" s="803"/>
      <c r="L2585" s="804"/>
    </row>
    <row r="2586" spans="1:12" s="101" customFormat="1" ht="24" customHeight="1">
      <c r="A2586" s="808">
        <v>487</v>
      </c>
      <c r="B2586" s="110" t="s">
        <v>76</v>
      </c>
      <c r="C2586" s="115" t="s">
        <v>78</v>
      </c>
      <c r="D2586" s="115" t="s">
        <v>146</v>
      </c>
      <c r="E2586" s="115" t="s">
        <v>147</v>
      </c>
      <c r="F2586" s="809" t="s">
        <v>71</v>
      </c>
      <c r="G2586" s="809"/>
      <c r="H2586" s="805"/>
      <c r="I2586" s="805"/>
      <c r="J2586" s="805"/>
      <c r="K2586" s="805"/>
      <c r="L2586" s="805"/>
    </row>
    <row r="2587" spans="1:12" s="101" customFormat="1" ht="26.25" customHeight="1">
      <c r="A2587" s="808"/>
      <c r="B2587" s="803" t="s">
        <v>1858</v>
      </c>
      <c r="C2587" s="810" t="s">
        <v>1859</v>
      </c>
      <c r="D2587" s="807">
        <v>43807</v>
      </c>
      <c r="E2587" s="803" t="s">
        <v>730</v>
      </c>
      <c r="F2587" s="803" t="s">
        <v>1860</v>
      </c>
      <c r="G2587" s="803"/>
      <c r="H2587" s="806" t="s">
        <v>152</v>
      </c>
      <c r="I2587" s="806"/>
      <c r="J2587" s="117" t="s">
        <v>153</v>
      </c>
      <c r="K2587" s="117" t="s">
        <v>3</v>
      </c>
      <c r="L2587" s="119">
        <v>176.38</v>
      </c>
    </row>
    <row r="2588" spans="1:12" s="101" customFormat="1" ht="113.25" customHeight="1">
      <c r="A2588" s="808"/>
      <c r="B2588" s="803"/>
      <c r="C2588" s="810"/>
      <c r="D2588" s="807"/>
      <c r="E2588" s="803"/>
      <c r="F2588" s="803"/>
      <c r="G2588" s="803"/>
      <c r="H2588" s="806" t="s">
        <v>154</v>
      </c>
      <c r="I2588" s="806"/>
      <c r="J2588" s="117" t="s">
        <v>153</v>
      </c>
      <c r="K2588" s="117" t="s">
        <v>3</v>
      </c>
      <c r="L2588" s="119">
        <v>628.41999999999996</v>
      </c>
    </row>
    <row r="2589" spans="1:12" s="101" customFormat="1" ht="24" customHeight="1">
      <c r="A2589" s="808"/>
      <c r="B2589" s="110" t="s">
        <v>77</v>
      </c>
      <c r="C2589" s="115" t="s">
        <v>79</v>
      </c>
      <c r="D2589" s="115" t="s">
        <v>155</v>
      </c>
      <c r="E2589" s="115" t="s">
        <v>156</v>
      </c>
      <c r="F2589" s="805"/>
      <c r="G2589" s="805"/>
      <c r="H2589" s="806" t="s">
        <v>157</v>
      </c>
      <c r="I2589" s="806"/>
      <c r="J2589" s="803" t="s">
        <v>153</v>
      </c>
      <c r="K2589" s="803" t="s">
        <v>153</v>
      </c>
      <c r="L2589" s="804">
        <v>0</v>
      </c>
    </row>
    <row r="2590" spans="1:12" s="101" customFormat="1" ht="24" customHeight="1">
      <c r="A2590" s="808"/>
      <c r="B2590" s="117" t="s">
        <v>260</v>
      </c>
      <c r="C2590" s="117" t="s">
        <v>1860</v>
      </c>
      <c r="D2590" s="118">
        <v>43808</v>
      </c>
      <c r="E2590" s="117" t="s">
        <v>1285</v>
      </c>
      <c r="F2590" s="805"/>
      <c r="G2590" s="805"/>
      <c r="H2590" s="806"/>
      <c r="I2590" s="806"/>
      <c r="J2590" s="803"/>
      <c r="K2590" s="803"/>
      <c r="L2590" s="804"/>
    </row>
    <row r="2591" spans="1:12" s="101" customFormat="1" ht="24" customHeight="1">
      <c r="A2591" s="808">
        <v>488</v>
      </c>
      <c r="B2591" s="110" t="s">
        <v>76</v>
      </c>
      <c r="C2591" s="115" t="s">
        <v>78</v>
      </c>
      <c r="D2591" s="115" t="s">
        <v>146</v>
      </c>
      <c r="E2591" s="115" t="s">
        <v>147</v>
      </c>
      <c r="F2591" s="809" t="s">
        <v>71</v>
      </c>
      <c r="G2591" s="809"/>
      <c r="H2591" s="805"/>
      <c r="I2591" s="805"/>
      <c r="J2591" s="805"/>
      <c r="K2591" s="805"/>
      <c r="L2591" s="805"/>
    </row>
    <row r="2592" spans="1:12" s="101" customFormat="1" ht="26.25" customHeight="1">
      <c r="A2592" s="808"/>
      <c r="B2592" s="803" t="s">
        <v>1861</v>
      </c>
      <c r="C2592" s="810" t="s">
        <v>1862</v>
      </c>
      <c r="D2592" s="807">
        <v>43740</v>
      </c>
      <c r="E2592" s="803" t="s">
        <v>1863</v>
      </c>
      <c r="F2592" s="803" t="s">
        <v>1864</v>
      </c>
      <c r="G2592" s="803"/>
      <c r="H2592" s="806" t="s">
        <v>152</v>
      </c>
      <c r="I2592" s="806"/>
      <c r="J2592" s="117" t="s">
        <v>153</v>
      </c>
      <c r="K2592" s="117" t="s">
        <v>3</v>
      </c>
      <c r="L2592" s="119">
        <v>605.43000000000006</v>
      </c>
    </row>
    <row r="2593" spans="1:12" s="101" customFormat="1" ht="197.25" customHeight="1">
      <c r="A2593" s="808"/>
      <c r="B2593" s="803"/>
      <c r="C2593" s="810"/>
      <c r="D2593" s="807"/>
      <c r="E2593" s="803"/>
      <c r="F2593" s="803"/>
      <c r="G2593" s="803"/>
      <c r="H2593" s="806" t="s">
        <v>154</v>
      </c>
      <c r="I2593" s="806"/>
      <c r="J2593" s="117" t="s">
        <v>153</v>
      </c>
      <c r="K2593" s="117" t="s">
        <v>3</v>
      </c>
      <c r="L2593" s="119">
        <v>980.85</v>
      </c>
    </row>
    <row r="2594" spans="1:12" s="101" customFormat="1" ht="24" customHeight="1">
      <c r="A2594" s="808"/>
      <c r="B2594" s="110" t="s">
        <v>77</v>
      </c>
      <c r="C2594" s="115" t="s">
        <v>79</v>
      </c>
      <c r="D2594" s="115" t="s">
        <v>155</v>
      </c>
      <c r="E2594" s="115" t="s">
        <v>156</v>
      </c>
      <c r="F2594" s="805"/>
      <c r="G2594" s="805"/>
      <c r="H2594" s="806" t="s">
        <v>157</v>
      </c>
      <c r="I2594" s="806"/>
      <c r="J2594" s="803" t="s">
        <v>153</v>
      </c>
      <c r="K2594" s="803" t="s">
        <v>3</v>
      </c>
      <c r="L2594" s="804">
        <v>235</v>
      </c>
    </row>
    <row r="2595" spans="1:12" s="101" customFormat="1" ht="34.5" customHeight="1">
      <c r="A2595" s="808"/>
      <c r="B2595" s="117" t="s">
        <v>303</v>
      </c>
      <c r="C2595" s="117" t="s">
        <v>1864</v>
      </c>
      <c r="D2595" s="118">
        <v>43747</v>
      </c>
      <c r="E2595" s="117" t="s">
        <v>1865</v>
      </c>
      <c r="F2595" s="805"/>
      <c r="G2595" s="805"/>
      <c r="H2595" s="806"/>
      <c r="I2595" s="806"/>
      <c r="J2595" s="803"/>
      <c r="K2595" s="803"/>
      <c r="L2595" s="804"/>
    </row>
    <row r="2596" spans="1:12" s="101" customFormat="1" ht="24" customHeight="1">
      <c r="A2596" s="808">
        <v>489</v>
      </c>
      <c r="B2596" s="110" t="s">
        <v>76</v>
      </c>
      <c r="C2596" s="115" t="s">
        <v>78</v>
      </c>
      <c r="D2596" s="115" t="s">
        <v>146</v>
      </c>
      <c r="E2596" s="115" t="s">
        <v>147</v>
      </c>
      <c r="F2596" s="809" t="s">
        <v>71</v>
      </c>
      <c r="G2596" s="809"/>
      <c r="H2596" s="805"/>
      <c r="I2596" s="805"/>
      <c r="J2596" s="805"/>
      <c r="K2596" s="805"/>
      <c r="L2596" s="805"/>
    </row>
    <row r="2597" spans="1:12" s="101" customFormat="1" ht="26.25" customHeight="1">
      <c r="A2597" s="808"/>
      <c r="B2597" s="803" t="s">
        <v>1866</v>
      </c>
      <c r="C2597" s="803" t="s">
        <v>1867</v>
      </c>
      <c r="D2597" s="807">
        <v>43799</v>
      </c>
      <c r="E2597" s="803" t="s">
        <v>197</v>
      </c>
      <c r="F2597" s="803" t="s">
        <v>821</v>
      </c>
      <c r="G2597" s="803"/>
      <c r="H2597" s="806" t="s">
        <v>152</v>
      </c>
      <c r="I2597" s="806"/>
      <c r="J2597" s="117" t="s">
        <v>153</v>
      </c>
      <c r="K2597" s="117" t="s">
        <v>3</v>
      </c>
      <c r="L2597" s="119">
        <v>1012.47</v>
      </c>
    </row>
    <row r="2598" spans="1:12" s="101" customFormat="1" ht="81.75" customHeight="1">
      <c r="A2598" s="808"/>
      <c r="B2598" s="803"/>
      <c r="C2598" s="803"/>
      <c r="D2598" s="807"/>
      <c r="E2598" s="803"/>
      <c r="F2598" s="803"/>
      <c r="G2598" s="803"/>
      <c r="H2598" s="806" t="s">
        <v>154</v>
      </c>
      <c r="I2598" s="806"/>
      <c r="J2598" s="117" t="s">
        <v>153</v>
      </c>
      <c r="K2598" s="117" t="s">
        <v>3</v>
      </c>
      <c r="L2598" s="119">
        <v>2263.54</v>
      </c>
    </row>
    <row r="2599" spans="1:12" s="101" customFormat="1" ht="24" customHeight="1">
      <c r="A2599" s="808"/>
      <c r="B2599" s="110" t="s">
        <v>77</v>
      </c>
      <c r="C2599" s="115" t="s">
        <v>79</v>
      </c>
      <c r="D2599" s="115" t="s">
        <v>155</v>
      </c>
      <c r="E2599" s="115" t="s">
        <v>156</v>
      </c>
      <c r="F2599" s="805"/>
      <c r="G2599" s="805"/>
      <c r="H2599" s="806" t="s">
        <v>157</v>
      </c>
      <c r="I2599" s="806"/>
      <c r="J2599" s="803" t="s">
        <v>153</v>
      </c>
      <c r="K2599" s="803" t="s">
        <v>153</v>
      </c>
      <c r="L2599" s="804">
        <v>0</v>
      </c>
    </row>
    <row r="2600" spans="1:12" s="101" customFormat="1" ht="24" customHeight="1">
      <c r="A2600" s="808"/>
      <c r="B2600" s="117" t="s">
        <v>193</v>
      </c>
      <c r="C2600" s="117" t="s">
        <v>821</v>
      </c>
      <c r="D2600" s="118">
        <v>43803</v>
      </c>
      <c r="E2600" s="117" t="s">
        <v>1726</v>
      </c>
      <c r="F2600" s="805"/>
      <c r="G2600" s="805"/>
      <c r="H2600" s="806"/>
      <c r="I2600" s="806"/>
      <c r="J2600" s="803"/>
      <c r="K2600" s="803"/>
      <c r="L2600" s="804"/>
    </row>
    <row r="2601" spans="1:12" s="101" customFormat="1" ht="24" customHeight="1">
      <c r="A2601" s="808">
        <v>490</v>
      </c>
      <c r="B2601" s="110" t="s">
        <v>76</v>
      </c>
      <c r="C2601" s="115" t="s">
        <v>78</v>
      </c>
      <c r="D2601" s="115" t="s">
        <v>146</v>
      </c>
      <c r="E2601" s="115" t="s">
        <v>147</v>
      </c>
      <c r="F2601" s="809" t="s">
        <v>71</v>
      </c>
      <c r="G2601" s="809"/>
      <c r="H2601" s="805"/>
      <c r="I2601" s="805"/>
      <c r="J2601" s="805"/>
      <c r="K2601" s="805"/>
      <c r="L2601" s="805"/>
    </row>
    <row r="2602" spans="1:12" s="101" customFormat="1" ht="26.25" customHeight="1">
      <c r="A2602" s="808"/>
      <c r="B2602" s="803" t="s">
        <v>1868</v>
      </c>
      <c r="C2602" s="810" t="s">
        <v>1869</v>
      </c>
      <c r="D2602" s="807">
        <v>43747</v>
      </c>
      <c r="E2602" s="803" t="s">
        <v>285</v>
      </c>
      <c r="F2602" s="803" t="s">
        <v>1870</v>
      </c>
      <c r="G2602" s="803"/>
      <c r="H2602" s="806" t="s">
        <v>152</v>
      </c>
      <c r="I2602" s="806"/>
      <c r="J2602" s="117" t="s">
        <v>153</v>
      </c>
      <c r="K2602" s="117" t="s">
        <v>3</v>
      </c>
      <c r="L2602" s="119">
        <v>1071.5</v>
      </c>
    </row>
    <row r="2603" spans="1:12" s="101" customFormat="1" ht="239.25" customHeight="1">
      <c r="A2603" s="808"/>
      <c r="B2603" s="803"/>
      <c r="C2603" s="810"/>
      <c r="D2603" s="807"/>
      <c r="E2603" s="803"/>
      <c r="F2603" s="803"/>
      <c r="G2603" s="803"/>
      <c r="H2603" s="806" t="s">
        <v>154</v>
      </c>
      <c r="I2603" s="806"/>
      <c r="J2603" s="117" t="s">
        <v>153</v>
      </c>
      <c r="K2603" s="117" t="s">
        <v>3</v>
      </c>
      <c r="L2603" s="119">
        <v>548.6</v>
      </c>
    </row>
    <row r="2604" spans="1:12" s="101" customFormat="1" ht="24" customHeight="1">
      <c r="A2604" s="808"/>
      <c r="B2604" s="110" t="s">
        <v>77</v>
      </c>
      <c r="C2604" s="115" t="s">
        <v>79</v>
      </c>
      <c r="D2604" s="115" t="s">
        <v>155</v>
      </c>
      <c r="E2604" s="115" t="s">
        <v>156</v>
      </c>
      <c r="F2604" s="805"/>
      <c r="G2604" s="805"/>
      <c r="H2604" s="806" t="s">
        <v>157</v>
      </c>
      <c r="I2604" s="806"/>
      <c r="J2604" s="803" t="s">
        <v>153</v>
      </c>
      <c r="K2604" s="803" t="s">
        <v>153</v>
      </c>
      <c r="L2604" s="804">
        <v>0</v>
      </c>
    </row>
    <row r="2605" spans="1:12" s="101" customFormat="1" ht="24" customHeight="1">
      <c r="A2605" s="808"/>
      <c r="B2605" s="117" t="s">
        <v>164</v>
      </c>
      <c r="C2605" s="117" t="s">
        <v>1870</v>
      </c>
      <c r="D2605" s="118">
        <v>43749</v>
      </c>
      <c r="E2605" s="117" t="s">
        <v>607</v>
      </c>
      <c r="F2605" s="805"/>
      <c r="G2605" s="805"/>
      <c r="H2605" s="806"/>
      <c r="I2605" s="806"/>
      <c r="J2605" s="803"/>
      <c r="K2605" s="803"/>
      <c r="L2605" s="804"/>
    </row>
    <row r="2606" spans="1:12" s="101" customFormat="1" ht="24" customHeight="1">
      <c r="A2606" s="808">
        <v>491</v>
      </c>
      <c r="B2606" s="110" t="s">
        <v>76</v>
      </c>
      <c r="C2606" s="115" t="s">
        <v>78</v>
      </c>
      <c r="D2606" s="115" t="s">
        <v>146</v>
      </c>
      <c r="E2606" s="115" t="s">
        <v>147</v>
      </c>
      <c r="F2606" s="809" t="s">
        <v>71</v>
      </c>
      <c r="G2606" s="809"/>
      <c r="H2606" s="805"/>
      <c r="I2606" s="805"/>
      <c r="J2606" s="805"/>
      <c r="K2606" s="805"/>
      <c r="L2606" s="805"/>
    </row>
    <row r="2607" spans="1:12" s="101" customFormat="1" ht="26.25" customHeight="1">
      <c r="A2607" s="808"/>
      <c r="B2607" s="803" t="s">
        <v>1868</v>
      </c>
      <c r="C2607" s="810" t="s">
        <v>1871</v>
      </c>
      <c r="D2607" s="807">
        <v>43762</v>
      </c>
      <c r="E2607" s="803" t="s">
        <v>1086</v>
      </c>
      <c r="F2607" s="803" t="s">
        <v>825</v>
      </c>
      <c r="G2607" s="803"/>
      <c r="H2607" s="806" t="s">
        <v>152</v>
      </c>
      <c r="I2607" s="806"/>
      <c r="J2607" s="117" t="s">
        <v>153</v>
      </c>
      <c r="K2607" s="117" t="s">
        <v>3</v>
      </c>
      <c r="L2607" s="119">
        <v>1259.5</v>
      </c>
    </row>
    <row r="2608" spans="1:12" s="101" customFormat="1" ht="408.95" customHeight="1">
      <c r="A2608" s="808"/>
      <c r="B2608" s="803"/>
      <c r="C2608" s="810"/>
      <c r="D2608" s="807"/>
      <c r="E2608" s="803"/>
      <c r="F2608" s="803"/>
      <c r="G2608" s="803"/>
      <c r="H2608" s="806" t="s">
        <v>154</v>
      </c>
      <c r="I2608" s="806"/>
      <c r="J2608" s="803" t="s">
        <v>153</v>
      </c>
      <c r="K2608" s="803" t="s">
        <v>3</v>
      </c>
      <c r="L2608" s="804">
        <v>656.84</v>
      </c>
    </row>
    <row r="2609" spans="1:12" s="101" customFormat="1" ht="71.849999999999994" customHeight="1">
      <c r="A2609" s="808"/>
      <c r="B2609" s="803"/>
      <c r="C2609" s="810"/>
      <c r="D2609" s="807"/>
      <c r="E2609" s="803"/>
      <c r="F2609" s="803"/>
      <c r="G2609" s="803"/>
      <c r="H2609" s="806"/>
      <c r="I2609" s="806"/>
      <c r="J2609" s="803"/>
      <c r="K2609" s="803"/>
      <c r="L2609" s="804"/>
    </row>
    <row r="2610" spans="1:12" s="101" customFormat="1" ht="24" customHeight="1">
      <c r="A2610" s="808"/>
      <c r="B2610" s="110" t="s">
        <v>77</v>
      </c>
      <c r="C2610" s="115" t="s">
        <v>79</v>
      </c>
      <c r="D2610" s="115" t="s">
        <v>155</v>
      </c>
      <c r="E2610" s="115" t="s">
        <v>156</v>
      </c>
      <c r="F2610" s="805"/>
      <c r="G2610" s="805"/>
      <c r="H2610" s="806" t="s">
        <v>157</v>
      </c>
      <c r="I2610" s="806"/>
      <c r="J2610" s="803" t="s">
        <v>153</v>
      </c>
      <c r="K2610" s="803" t="s">
        <v>3</v>
      </c>
      <c r="L2610" s="804">
        <v>850</v>
      </c>
    </row>
    <row r="2611" spans="1:12" s="101" customFormat="1" ht="24" customHeight="1">
      <c r="A2611" s="808"/>
      <c r="B2611" s="117" t="s">
        <v>164</v>
      </c>
      <c r="C2611" s="117" t="s">
        <v>825</v>
      </c>
      <c r="D2611" s="118">
        <v>43768</v>
      </c>
      <c r="E2611" s="117" t="s">
        <v>1872</v>
      </c>
      <c r="F2611" s="805"/>
      <c r="G2611" s="805"/>
      <c r="H2611" s="806"/>
      <c r="I2611" s="806"/>
      <c r="J2611" s="803"/>
      <c r="K2611" s="803"/>
      <c r="L2611" s="804"/>
    </row>
    <row r="2612" spans="1:12" s="101" customFormat="1" ht="24" customHeight="1">
      <c r="A2612" s="808">
        <v>492</v>
      </c>
      <c r="B2612" s="110" t="s">
        <v>76</v>
      </c>
      <c r="C2612" s="115" t="s">
        <v>78</v>
      </c>
      <c r="D2612" s="115" t="s">
        <v>146</v>
      </c>
      <c r="E2612" s="115" t="s">
        <v>147</v>
      </c>
      <c r="F2612" s="809" t="s">
        <v>71</v>
      </c>
      <c r="G2612" s="809"/>
      <c r="H2612" s="805"/>
      <c r="I2612" s="805"/>
      <c r="J2612" s="805"/>
      <c r="K2612" s="805"/>
      <c r="L2612" s="805"/>
    </row>
    <row r="2613" spans="1:12" s="101" customFormat="1" ht="26.25" customHeight="1">
      <c r="A2613" s="808"/>
      <c r="B2613" s="803" t="s">
        <v>1868</v>
      </c>
      <c r="C2613" s="810" t="s">
        <v>1871</v>
      </c>
      <c r="D2613" s="807">
        <v>43762</v>
      </c>
      <c r="E2613" s="803" t="s">
        <v>1086</v>
      </c>
      <c r="F2613" s="803" t="s">
        <v>1087</v>
      </c>
      <c r="G2613" s="803"/>
      <c r="H2613" s="806" t="s">
        <v>152</v>
      </c>
      <c r="I2613" s="806"/>
      <c r="J2613" s="117" t="s">
        <v>153</v>
      </c>
      <c r="K2613" s="117" t="s">
        <v>3</v>
      </c>
      <c r="L2613" s="119">
        <v>320.90000000000003</v>
      </c>
    </row>
    <row r="2614" spans="1:12" s="101" customFormat="1" ht="408.95" customHeight="1">
      <c r="A2614" s="808"/>
      <c r="B2614" s="803"/>
      <c r="C2614" s="810"/>
      <c r="D2614" s="807"/>
      <c r="E2614" s="803"/>
      <c r="F2614" s="803"/>
      <c r="G2614" s="803"/>
      <c r="H2614" s="806" t="s">
        <v>154</v>
      </c>
      <c r="I2614" s="806"/>
      <c r="J2614" s="803" t="s">
        <v>153</v>
      </c>
      <c r="K2614" s="803" t="s">
        <v>153</v>
      </c>
      <c r="L2614" s="804">
        <v>0</v>
      </c>
    </row>
    <row r="2615" spans="1:12" s="101" customFormat="1" ht="71.849999999999994" customHeight="1">
      <c r="A2615" s="808"/>
      <c r="B2615" s="803"/>
      <c r="C2615" s="810"/>
      <c r="D2615" s="807"/>
      <c r="E2615" s="803"/>
      <c r="F2615" s="803"/>
      <c r="G2615" s="803"/>
      <c r="H2615" s="806"/>
      <c r="I2615" s="806"/>
      <c r="J2615" s="803"/>
      <c r="K2615" s="803"/>
      <c r="L2615" s="804"/>
    </row>
    <row r="2616" spans="1:12" s="101" customFormat="1" ht="24" customHeight="1">
      <c r="A2616" s="808"/>
      <c r="B2616" s="110" t="s">
        <v>77</v>
      </c>
      <c r="C2616" s="115" t="s">
        <v>79</v>
      </c>
      <c r="D2616" s="115" t="s">
        <v>155</v>
      </c>
      <c r="E2616" s="115" t="s">
        <v>156</v>
      </c>
      <c r="F2616" s="805"/>
      <c r="G2616" s="805"/>
      <c r="H2616" s="806" t="s">
        <v>157</v>
      </c>
      <c r="I2616" s="806"/>
      <c r="J2616" s="803" t="s">
        <v>153</v>
      </c>
      <c r="K2616" s="803" t="s">
        <v>3</v>
      </c>
      <c r="L2616" s="804">
        <v>500</v>
      </c>
    </row>
    <row r="2617" spans="1:12" s="101" customFormat="1" ht="24" customHeight="1">
      <c r="A2617" s="808"/>
      <c r="B2617" s="117" t="s">
        <v>164</v>
      </c>
      <c r="C2617" s="117" t="s">
        <v>1087</v>
      </c>
      <c r="D2617" s="118">
        <v>43768</v>
      </c>
      <c r="E2617" s="117" t="s">
        <v>1872</v>
      </c>
      <c r="F2617" s="805"/>
      <c r="G2617" s="805"/>
      <c r="H2617" s="806"/>
      <c r="I2617" s="806"/>
      <c r="J2617" s="803"/>
      <c r="K2617" s="803"/>
      <c r="L2617" s="804"/>
    </row>
    <row r="2618" spans="1:12" s="101" customFormat="1" ht="24" customHeight="1">
      <c r="A2618" s="808">
        <v>493</v>
      </c>
      <c r="B2618" s="110" t="s">
        <v>76</v>
      </c>
      <c r="C2618" s="115" t="s">
        <v>78</v>
      </c>
      <c r="D2618" s="115" t="s">
        <v>146</v>
      </c>
      <c r="E2618" s="115" t="s">
        <v>147</v>
      </c>
      <c r="F2618" s="809" t="s">
        <v>71</v>
      </c>
      <c r="G2618" s="809"/>
      <c r="H2618" s="805"/>
      <c r="I2618" s="805"/>
      <c r="J2618" s="805"/>
      <c r="K2618" s="805"/>
      <c r="L2618" s="805"/>
    </row>
    <row r="2619" spans="1:12" s="101" customFormat="1" ht="26.25" customHeight="1">
      <c r="A2619" s="808"/>
      <c r="B2619" s="803" t="s">
        <v>1868</v>
      </c>
      <c r="C2619" s="810" t="s">
        <v>1873</v>
      </c>
      <c r="D2619" s="807">
        <v>43804</v>
      </c>
      <c r="E2619" s="803" t="s">
        <v>234</v>
      </c>
      <c r="F2619" s="803" t="s">
        <v>1874</v>
      </c>
      <c r="G2619" s="803"/>
      <c r="H2619" s="806" t="s">
        <v>152</v>
      </c>
      <c r="I2619" s="806"/>
      <c r="J2619" s="117" t="s">
        <v>153</v>
      </c>
      <c r="K2619" s="117" t="s">
        <v>3</v>
      </c>
      <c r="L2619" s="119">
        <v>503.7</v>
      </c>
    </row>
    <row r="2620" spans="1:12" s="101" customFormat="1" ht="260.25" customHeight="1">
      <c r="A2620" s="808"/>
      <c r="B2620" s="803"/>
      <c r="C2620" s="810"/>
      <c r="D2620" s="807"/>
      <c r="E2620" s="803"/>
      <c r="F2620" s="803"/>
      <c r="G2620" s="803"/>
      <c r="H2620" s="806" t="s">
        <v>154</v>
      </c>
      <c r="I2620" s="806"/>
      <c r="J2620" s="117" t="s">
        <v>153</v>
      </c>
      <c r="K2620" s="117" t="s">
        <v>3</v>
      </c>
      <c r="L2620" s="119">
        <v>234.61</v>
      </c>
    </row>
    <row r="2621" spans="1:12" s="101" customFormat="1" ht="24" customHeight="1">
      <c r="A2621" s="808"/>
      <c r="B2621" s="110" t="s">
        <v>77</v>
      </c>
      <c r="C2621" s="115" t="s">
        <v>79</v>
      </c>
      <c r="D2621" s="115" t="s">
        <v>155</v>
      </c>
      <c r="E2621" s="115" t="s">
        <v>156</v>
      </c>
      <c r="F2621" s="805"/>
      <c r="G2621" s="805"/>
      <c r="H2621" s="806" t="s">
        <v>157</v>
      </c>
      <c r="I2621" s="806"/>
      <c r="J2621" s="803" t="s">
        <v>153</v>
      </c>
      <c r="K2621" s="803" t="s">
        <v>153</v>
      </c>
      <c r="L2621" s="804">
        <v>0</v>
      </c>
    </row>
    <row r="2622" spans="1:12" s="101" customFormat="1" ht="24" customHeight="1">
      <c r="A2622" s="808"/>
      <c r="B2622" s="117" t="s">
        <v>164</v>
      </c>
      <c r="C2622" s="117" t="s">
        <v>1874</v>
      </c>
      <c r="D2622" s="118">
        <v>43805</v>
      </c>
      <c r="E2622" s="117" t="s">
        <v>1875</v>
      </c>
      <c r="F2622" s="805"/>
      <c r="G2622" s="805"/>
      <c r="H2622" s="806"/>
      <c r="I2622" s="806"/>
      <c r="J2622" s="803"/>
      <c r="K2622" s="803"/>
      <c r="L2622" s="804"/>
    </row>
    <row r="2623" spans="1:12" s="101" customFormat="1" ht="24" customHeight="1">
      <c r="A2623" s="808">
        <v>494</v>
      </c>
      <c r="B2623" s="110" t="s">
        <v>76</v>
      </c>
      <c r="C2623" s="115" t="s">
        <v>78</v>
      </c>
      <c r="D2623" s="115" t="s">
        <v>146</v>
      </c>
      <c r="E2623" s="115" t="s">
        <v>147</v>
      </c>
      <c r="F2623" s="809" t="s">
        <v>71</v>
      </c>
      <c r="G2623" s="809"/>
      <c r="H2623" s="805"/>
      <c r="I2623" s="805"/>
      <c r="J2623" s="805"/>
      <c r="K2623" s="805"/>
      <c r="L2623" s="805"/>
    </row>
    <row r="2624" spans="1:12" s="101" customFormat="1" ht="26.25" customHeight="1">
      <c r="A2624" s="808"/>
      <c r="B2624" s="803" t="s">
        <v>1868</v>
      </c>
      <c r="C2624" s="810" t="s">
        <v>1876</v>
      </c>
      <c r="D2624" s="807">
        <v>43807</v>
      </c>
      <c r="E2624" s="803" t="s">
        <v>1877</v>
      </c>
      <c r="F2624" s="803" t="s">
        <v>1878</v>
      </c>
      <c r="G2624" s="803"/>
      <c r="H2624" s="806" t="s">
        <v>152</v>
      </c>
      <c r="I2624" s="806"/>
      <c r="J2624" s="117" t="s">
        <v>153</v>
      </c>
      <c r="K2624" s="117" t="s">
        <v>3</v>
      </c>
      <c r="L2624" s="119">
        <v>295.24</v>
      </c>
    </row>
    <row r="2625" spans="1:12" s="101" customFormat="1" ht="408.95" customHeight="1">
      <c r="A2625" s="808"/>
      <c r="B2625" s="803"/>
      <c r="C2625" s="810"/>
      <c r="D2625" s="807"/>
      <c r="E2625" s="803"/>
      <c r="F2625" s="803"/>
      <c r="G2625" s="803"/>
      <c r="H2625" s="806" t="s">
        <v>154</v>
      </c>
      <c r="I2625" s="806"/>
      <c r="J2625" s="803" t="s">
        <v>153</v>
      </c>
      <c r="K2625" s="803" t="s">
        <v>3</v>
      </c>
      <c r="L2625" s="804">
        <v>330.3</v>
      </c>
    </row>
    <row r="2626" spans="1:12" s="101" customFormat="1" ht="250.35" customHeight="1">
      <c r="A2626" s="808"/>
      <c r="B2626" s="803"/>
      <c r="C2626" s="810"/>
      <c r="D2626" s="807"/>
      <c r="E2626" s="803"/>
      <c r="F2626" s="803"/>
      <c r="G2626" s="803"/>
      <c r="H2626" s="806"/>
      <c r="I2626" s="806"/>
      <c r="J2626" s="803"/>
      <c r="K2626" s="803"/>
      <c r="L2626" s="804"/>
    </row>
    <row r="2627" spans="1:12" s="101" customFormat="1" ht="24" customHeight="1">
      <c r="A2627" s="808"/>
      <c r="B2627" s="110" t="s">
        <v>77</v>
      </c>
      <c r="C2627" s="115" t="s">
        <v>79</v>
      </c>
      <c r="D2627" s="115" t="s">
        <v>155</v>
      </c>
      <c r="E2627" s="115" t="s">
        <v>156</v>
      </c>
      <c r="F2627" s="805"/>
      <c r="G2627" s="805"/>
      <c r="H2627" s="806" t="s">
        <v>157</v>
      </c>
      <c r="I2627" s="806"/>
      <c r="J2627" s="803" t="s">
        <v>153</v>
      </c>
      <c r="K2627" s="803" t="s">
        <v>3</v>
      </c>
      <c r="L2627" s="804">
        <v>425</v>
      </c>
    </row>
    <row r="2628" spans="1:12" s="101" customFormat="1" ht="24" customHeight="1">
      <c r="A2628" s="808"/>
      <c r="B2628" s="117" t="s">
        <v>164</v>
      </c>
      <c r="C2628" s="117" t="s">
        <v>1878</v>
      </c>
      <c r="D2628" s="118">
        <v>43810</v>
      </c>
      <c r="E2628" s="117" t="s">
        <v>321</v>
      </c>
      <c r="F2628" s="805"/>
      <c r="G2628" s="805"/>
      <c r="H2628" s="806"/>
      <c r="I2628" s="806"/>
      <c r="J2628" s="803"/>
      <c r="K2628" s="803"/>
      <c r="L2628" s="804"/>
    </row>
    <row r="2629" spans="1:12" s="101" customFormat="1" ht="24" customHeight="1">
      <c r="A2629" s="808">
        <v>495</v>
      </c>
      <c r="B2629" s="110" t="s">
        <v>76</v>
      </c>
      <c r="C2629" s="115" t="s">
        <v>78</v>
      </c>
      <c r="D2629" s="115" t="s">
        <v>146</v>
      </c>
      <c r="E2629" s="115" t="s">
        <v>147</v>
      </c>
      <c r="F2629" s="809" t="s">
        <v>71</v>
      </c>
      <c r="G2629" s="809"/>
      <c r="H2629" s="805"/>
      <c r="I2629" s="805"/>
      <c r="J2629" s="805"/>
      <c r="K2629" s="805"/>
      <c r="L2629" s="805"/>
    </row>
    <row r="2630" spans="1:12" s="101" customFormat="1" ht="26.25" customHeight="1">
      <c r="A2630" s="808"/>
      <c r="B2630" s="803" t="s">
        <v>1868</v>
      </c>
      <c r="C2630" s="810" t="s">
        <v>1876</v>
      </c>
      <c r="D2630" s="807">
        <v>43807</v>
      </c>
      <c r="E2630" s="803" t="s">
        <v>1877</v>
      </c>
      <c r="F2630" s="803" t="s">
        <v>1879</v>
      </c>
      <c r="G2630" s="803"/>
      <c r="H2630" s="806" t="s">
        <v>152</v>
      </c>
      <c r="I2630" s="806"/>
      <c r="J2630" s="117" t="s">
        <v>153</v>
      </c>
      <c r="K2630" s="117" t="s">
        <v>3</v>
      </c>
      <c r="L2630" s="119">
        <v>295.05</v>
      </c>
    </row>
    <row r="2631" spans="1:12" s="101" customFormat="1" ht="408.95" customHeight="1">
      <c r="A2631" s="808"/>
      <c r="B2631" s="803"/>
      <c r="C2631" s="810"/>
      <c r="D2631" s="807"/>
      <c r="E2631" s="803"/>
      <c r="F2631" s="803"/>
      <c r="G2631" s="803"/>
      <c r="H2631" s="806" t="s">
        <v>154</v>
      </c>
      <c r="I2631" s="806"/>
      <c r="J2631" s="803" t="s">
        <v>153</v>
      </c>
      <c r="K2631" s="803" t="s">
        <v>3</v>
      </c>
      <c r="L2631" s="804">
        <v>725</v>
      </c>
    </row>
    <row r="2632" spans="1:12" s="101" customFormat="1" ht="250.35" customHeight="1">
      <c r="A2632" s="808"/>
      <c r="B2632" s="803"/>
      <c r="C2632" s="810"/>
      <c r="D2632" s="807"/>
      <c r="E2632" s="803"/>
      <c r="F2632" s="803"/>
      <c r="G2632" s="803"/>
      <c r="H2632" s="806"/>
      <c r="I2632" s="806"/>
      <c r="J2632" s="803"/>
      <c r="K2632" s="803"/>
      <c r="L2632" s="804"/>
    </row>
    <row r="2633" spans="1:12" s="101" customFormat="1" ht="24" customHeight="1">
      <c r="A2633" s="808"/>
      <c r="B2633" s="110" t="s">
        <v>77</v>
      </c>
      <c r="C2633" s="115" t="s">
        <v>79</v>
      </c>
      <c r="D2633" s="115" t="s">
        <v>155</v>
      </c>
      <c r="E2633" s="115" t="s">
        <v>156</v>
      </c>
      <c r="F2633" s="805"/>
      <c r="G2633" s="805"/>
      <c r="H2633" s="806" t="s">
        <v>157</v>
      </c>
      <c r="I2633" s="806"/>
      <c r="J2633" s="803" t="s">
        <v>153</v>
      </c>
      <c r="K2633" s="803" t="s">
        <v>153</v>
      </c>
      <c r="L2633" s="804">
        <v>0</v>
      </c>
    </row>
    <row r="2634" spans="1:12" s="101" customFormat="1" ht="24" customHeight="1">
      <c r="A2634" s="808"/>
      <c r="B2634" s="117" t="s">
        <v>164</v>
      </c>
      <c r="C2634" s="117" t="s">
        <v>1879</v>
      </c>
      <c r="D2634" s="118">
        <v>43810</v>
      </c>
      <c r="E2634" s="117" t="s">
        <v>321</v>
      </c>
      <c r="F2634" s="805"/>
      <c r="G2634" s="805"/>
      <c r="H2634" s="806"/>
      <c r="I2634" s="806"/>
      <c r="J2634" s="803"/>
      <c r="K2634" s="803"/>
      <c r="L2634" s="804"/>
    </row>
    <row r="2635" spans="1:12" s="101" customFormat="1" ht="24" customHeight="1">
      <c r="A2635" s="808">
        <v>496</v>
      </c>
      <c r="B2635" s="110" t="s">
        <v>76</v>
      </c>
      <c r="C2635" s="115" t="s">
        <v>78</v>
      </c>
      <c r="D2635" s="115" t="s">
        <v>146</v>
      </c>
      <c r="E2635" s="115" t="s">
        <v>147</v>
      </c>
      <c r="F2635" s="809" t="s">
        <v>71</v>
      </c>
      <c r="G2635" s="809"/>
      <c r="H2635" s="805"/>
      <c r="I2635" s="805"/>
      <c r="J2635" s="805"/>
      <c r="K2635" s="805"/>
      <c r="L2635" s="805"/>
    </row>
    <row r="2636" spans="1:12" s="101" customFormat="1" ht="26.25" customHeight="1">
      <c r="A2636" s="808"/>
      <c r="B2636" s="803" t="s">
        <v>1868</v>
      </c>
      <c r="C2636" s="810" t="s">
        <v>1880</v>
      </c>
      <c r="D2636" s="807">
        <v>43811</v>
      </c>
      <c r="E2636" s="803" t="s">
        <v>234</v>
      </c>
      <c r="F2636" s="803" t="s">
        <v>1881</v>
      </c>
      <c r="G2636" s="803"/>
      <c r="H2636" s="806" t="s">
        <v>152</v>
      </c>
      <c r="I2636" s="806"/>
      <c r="J2636" s="117" t="s">
        <v>153</v>
      </c>
      <c r="K2636" s="117" t="s">
        <v>3</v>
      </c>
      <c r="L2636" s="119">
        <v>378</v>
      </c>
    </row>
    <row r="2637" spans="1:12" s="101" customFormat="1" ht="144.75" customHeight="1">
      <c r="A2637" s="808"/>
      <c r="B2637" s="803"/>
      <c r="C2637" s="810"/>
      <c r="D2637" s="807"/>
      <c r="E2637" s="803"/>
      <c r="F2637" s="803"/>
      <c r="G2637" s="803"/>
      <c r="H2637" s="806" t="s">
        <v>154</v>
      </c>
      <c r="I2637" s="806"/>
      <c r="J2637" s="117" t="s">
        <v>153</v>
      </c>
      <c r="K2637" s="117" t="s">
        <v>3</v>
      </c>
      <c r="L2637" s="119">
        <v>388.3</v>
      </c>
    </row>
    <row r="2638" spans="1:12" s="101" customFormat="1" ht="24" customHeight="1">
      <c r="A2638" s="808"/>
      <c r="B2638" s="110" t="s">
        <v>77</v>
      </c>
      <c r="C2638" s="115" t="s">
        <v>79</v>
      </c>
      <c r="D2638" s="115" t="s">
        <v>155</v>
      </c>
      <c r="E2638" s="115" t="s">
        <v>156</v>
      </c>
      <c r="F2638" s="805"/>
      <c r="G2638" s="805"/>
      <c r="H2638" s="806" t="s">
        <v>157</v>
      </c>
      <c r="I2638" s="806"/>
      <c r="J2638" s="803" t="s">
        <v>153</v>
      </c>
      <c r="K2638" s="803" t="s">
        <v>3</v>
      </c>
      <c r="L2638" s="804">
        <v>254.7</v>
      </c>
    </row>
    <row r="2639" spans="1:12" s="101" customFormat="1" ht="24" customHeight="1">
      <c r="A2639" s="808"/>
      <c r="B2639" s="117" t="s">
        <v>164</v>
      </c>
      <c r="C2639" s="117" t="s">
        <v>1881</v>
      </c>
      <c r="D2639" s="118">
        <v>43812</v>
      </c>
      <c r="E2639" s="117" t="s">
        <v>1882</v>
      </c>
      <c r="F2639" s="805"/>
      <c r="G2639" s="805"/>
      <c r="H2639" s="806"/>
      <c r="I2639" s="806"/>
      <c r="J2639" s="803"/>
      <c r="K2639" s="803"/>
      <c r="L2639" s="804"/>
    </row>
    <row r="2640" spans="1:12" s="101" customFormat="1" ht="24" customHeight="1">
      <c r="A2640" s="808">
        <v>497</v>
      </c>
      <c r="B2640" s="110" t="s">
        <v>76</v>
      </c>
      <c r="C2640" s="115" t="s">
        <v>78</v>
      </c>
      <c r="D2640" s="115" t="s">
        <v>146</v>
      </c>
      <c r="E2640" s="115" t="s">
        <v>147</v>
      </c>
      <c r="F2640" s="809" t="s">
        <v>71</v>
      </c>
      <c r="G2640" s="809"/>
      <c r="H2640" s="805"/>
      <c r="I2640" s="805"/>
      <c r="J2640" s="805"/>
      <c r="K2640" s="805"/>
      <c r="L2640" s="805"/>
    </row>
    <row r="2641" spans="1:12" s="101" customFormat="1" ht="26.25" customHeight="1">
      <c r="A2641" s="808"/>
      <c r="B2641" s="803" t="s">
        <v>1868</v>
      </c>
      <c r="C2641" s="810" t="s">
        <v>1883</v>
      </c>
      <c r="D2641" s="807">
        <v>43854</v>
      </c>
      <c r="E2641" s="803" t="s">
        <v>1884</v>
      </c>
      <c r="F2641" s="803" t="s">
        <v>825</v>
      </c>
      <c r="G2641" s="803"/>
      <c r="H2641" s="806" t="s">
        <v>152</v>
      </c>
      <c r="I2641" s="806"/>
      <c r="J2641" s="117" t="s">
        <v>153</v>
      </c>
      <c r="K2641" s="117" t="s">
        <v>3</v>
      </c>
      <c r="L2641" s="119">
        <v>1130.8800000000001</v>
      </c>
    </row>
    <row r="2642" spans="1:12" s="101" customFormat="1" ht="144.75" customHeight="1">
      <c r="A2642" s="808"/>
      <c r="B2642" s="803"/>
      <c r="C2642" s="810"/>
      <c r="D2642" s="807"/>
      <c r="E2642" s="803"/>
      <c r="F2642" s="803"/>
      <c r="G2642" s="803"/>
      <c r="H2642" s="806" t="s">
        <v>154</v>
      </c>
      <c r="I2642" s="806"/>
      <c r="J2642" s="117" t="s">
        <v>153</v>
      </c>
      <c r="K2642" s="117" t="s">
        <v>3</v>
      </c>
      <c r="L2642" s="119">
        <v>1964.33</v>
      </c>
    </row>
    <row r="2643" spans="1:12" s="101" customFormat="1" ht="24" customHeight="1">
      <c r="A2643" s="808"/>
      <c r="B2643" s="110" t="s">
        <v>77</v>
      </c>
      <c r="C2643" s="115" t="s">
        <v>79</v>
      </c>
      <c r="D2643" s="115" t="s">
        <v>155</v>
      </c>
      <c r="E2643" s="115" t="s">
        <v>156</v>
      </c>
      <c r="F2643" s="805"/>
      <c r="G2643" s="805"/>
      <c r="H2643" s="806" t="s">
        <v>157</v>
      </c>
      <c r="I2643" s="806"/>
      <c r="J2643" s="803" t="s">
        <v>153</v>
      </c>
      <c r="K2643" s="803" t="s">
        <v>3</v>
      </c>
      <c r="L2643" s="804">
        <v>475</v>
      </c>
    </row>
    <row r="2644" spans="1:12" s="101" customFormat="1" ht="24" customHeight="1">
      <c r="A2644" s="808"/>
      <c r="B2644" s="117" t="s">
        <v>164</v>
      </c>
      <c r="C2644" s="117" t="s">
        <v>825</v>
      </c>
      <c r="D2644" s="118">
        <v>43858</v>
      </c>
      <c r="E2644" s="117" t="s">
        <v>1885</v>
      </c>
      <c r="F2644" s="805"/>
      <c r="G2644" s="805"/>
      <c r="H2644" s="806"/>
      <c r="I2644" s="806"/>
      <c r="J2644" s="803"/>
      <c r="K2644" s="803"/>
      <c r="L2644" s="804"/>
    </row>
    <row r="2645" spans="1:12" s="101" customFormat="1" ht="24" customHeight="1">
      <c r="A2645" s="808">
        <v>498</v>
      </c>
      <c r="B2645" s="110" t="s">
        <v>76</v>
      </c>
      <c r="C2645" s="115" t="s">
        <v>78</v>
      </c>
      <c r="D2645" s="115" t="s">
        <v>146</v>
      </c>
      <c r="E2645" s="115" t="s">
        <v>147</v>
      </c>
      <c r="F2645" s="809" t="s">
        <v>71</v>
      </c>
      <c r="G2645" s="809"/>
      <c r="H2645" s="805"/>
      <c r="I2645" s="805"/>
      <c r="J2645" s="805"/>
      <c r="K2645" s="805"/>
      <c r="L2645" s="805"/>
    </row>
    <row r="2646" spans="1:12" s="101" customFormat="1" ht="26.25" customHeight="1">
      <c r="A2646" s="808"/>
      <c r="B2646" s="803" t="s">
        <v>1868</v>
      </c>
      <c r="C2646" s="810" t="s">
        <v>1886</v>
      </c>
      <c r="D2646" s="807">
        <v>43866</v>
      </c>
      <c r="E2646" s="803" t="s">
        <v>228</v>
      </c>
      <c r="F2646" s="803" t="s">
        <v>286</v>
      </c>
      <c r="G2646" s="803"/>
      <c r="H2646" s="806" t="s">
        <v>152</v>
      </c>
      <c r="I2646" s="806"/>
      <c r="J2646" s="117" t="s">
        <v>153</v>
      </c>
      <c r="K2646" s="117" t="s">
        <v>3</v>
      </c>
      <c r="L2646" s="119">
        <v>860.63</v>
      </c>
    </row>
    <row r="2647" spans="1:12" s="101" customFormat="1" ht="386.25" customHeight="1">
      <c r="A2647" s="808"/>
      <c r="B2647" s="803"/>
      <c r="C2647" s="810"/>
      <c r="D2647" s="807"/>
      <c r="E2647" s="803"/>
      <c r="F2647" s="803"/>
      <c r="G2647" s="803"/>
      <c r="H2647" s="806" t="s">
        <v>154</v>
      </c>
      <c r="I2647" s="806"/>
      <c r="J2647" s="117" t="s">
        <v>153</v>
      </c>
      <c r="K2647" s="117" t="s">
        <v>3</v>
      </c>
      <c r="L2647" s="119">
        <v>277.72000000000003</v>
      </c>
    </row>
    <row r="2648" spans="1:12" s="101" customFormat="1" ht="24" customHeight="1">
      <c r="A2648" s="808"/>
      <c r="B2648" s="110" t="s">
        <v>77</v>
      </c>
      <c r="C2648" s="115" t="s">
        <v>79</v>
      </c>
      <c r="D2648" s="115" t="s">
        <v>155</v>
      </c>
      <c r="E2648" s="115" t="s">
        <v>156</v>
      </c>
      <c r="F2648" s="805"/>
      <c r="G2648" s="805"/>
      <c r="H2648" s="806" t="s">
        <v>157</v>
      </c>
      <c r="I2648" s="806"/>
      <c r="J2648" s="803" t="s">
        <v>153</v>
      </c>
      <c r="K2648" s="803" t="s">
        <v>3</v>
      </c>
      <c r="L2648" s="804">
        <v>705</v>
      </c>
    </row>
    <row r="2649" spans="1:12" s="101" customFormat="1" ht="24" customHeight="1">
      <c r="A2649" s="808"/>
      <c r="B2649" s="117" t="s">
        <v>164</v>
      </c>
      <c r="C2649" s="117" t="s">
        <v>286</v>
      </c>
      <c r="D2649" s="118">
        <v>43870</v>
      </c>
      <c r="E2649" s="117" t="s">
        <v>1887</v>
      </c>
      <c r="F2649" s="805"/>
      <c r="G2649" s="805"/>
      <c r="H2649" s="806"/>
      <c r="I2649" s="806"/>
      <c r="J2649" s="803"/>
      <c r="K2649" s="803"/>
      <c r="L2649" s="804"/>
    </row>
    <row r="2650" spans="1:12" s="101" customFormat="1" ht="24" customHeight="1">
      <c r="A2650" s="808">
        <v>499</v>
      </c>
      <c r="B2650" s="110" t="s">
        <v>76</v>
      </c>
      <c r="C2650" s="115" t="s">
        <v>78</v>
      </c>
      <c r="D2650" s="115" t="s">
        <v>146</v>
      </c>
      <c r="E2650" s="115" t="s">
        <v>147</v>
      </c>
      <c r="F2650" s="809" t="s">
        <v>71</v>
      </c>
      <c r="G2650" s="809"/>
      <c r="H2650" s="805"/>
      <c r="I2650" s="805"/>
      <c r="J2650" s="805"/>
      <c r="K2650" s="805"/>
      <c r="L2650" s="805"/>
    </row>
    <row r="2651" spans="1:12" s="101" customFormat="1" ht="26.25" customHeight="1">
      <c r="A2651" s="808"/>
      <c r="B2651" s="803" t="s">
        <v>1868</v>
      </c>
      <c r="C2651" s="803" t="s">
        <v>1888</v>
      </c>
      <c r="D2651" s="807">
        <v>43886</v>
      </c>
      <c r="E2651" s="803" t="s">
        <v>234</v>
      </c>
      <c r="F2651" s="803" t="s">
        <v>1630</v>
      </c>
      <c r="G2651" s="803"/>
      <c r="H2651" s="806" t="s">
        <v>152</v>
      </c>
      <c r="I2651" s="806"/>
      <c r="J2651" s="117" t="s">
        <v>153</v>
      </c>
      <c r="K2651" s="117" t="s">
        <v>3</v>
      </c>
      <c r="L2651" s="119">
        <v>447.53</v>
      </c>
    </row>
    <row r="2652" spans="1:12" s="101" customFormat="1" ht="81.75" customHeight="1">
      <c r="A2652" s="808"/>
      <c r="B2652" s="803"/>
      <c r="C2652" s="803"/>
      <c r="D2652" s="807"/>
      <c r="E2652" s="803"/>
      <c r="F2652" s="803"/>
      <c r="G2652" s="803"/>
      <c r="H2652" s="806" t="s">
        <v>154</v>
      </c>
      <c r="I2652" s="806"/>
      <c r="J2652" s="117" t="s">
        <v>153</v>
      </c>
      <c r="K2652" s="117" t="s">
        <v>3</v>
      </c>
      <c r="L2652" s="119">
        <v>200</v>
      </c>
    </row>
    <row r="2653" spans="1:12" s="101" customFormat="1" ht="24" customHeight="1">
      <c r="A2653" s="808"/>
      <c r="B2653" s="110" t="s">
        <v>77</v>
      </c>
      <c r="C2653" s="115" t="s">
        <v>79</v>
      </c>
      <c r="D2653" s="115" t="s">
        <v>155</v>
      </c>
      <c r="E2653" s="115" t="s">
        <v>156</v>
      </c>
      <c r="F2653" s="805"/>
      <c r="G2653" s="805"/>
      <c r="H2653" s="806" t="s">
        <v>157</v>
      </c>
      <c r="I2653" s="806"/>
      <c r="J2653" s="803" t="s">
        <v>153</v>
      </c>
      <c r="K2653" s="803" t="s">
        <v>3</v>
      </c>
      <c r="L2653" s="804">
        <v>1047.5</v>
      </c>
    </row>
    <row r="2654" spans="1:12" s="101" customFormat="1" ht="24" customHeight="1">
      <c r="A2654" s="808"/>
      <c r="B2654" s="117" t="s">
        <v>164</v>
      </c>
      <c r="C2654" s="117" t="s">
        <v>1630</v>
      </c>
      <c r="D2654" s="118">
        <v>43889</v>
      </c>
      <c r="E2654" s="117" t="s">
        <v>1889</v>
      </c>
      <c r="F2654" s="805"/>
      <c r="G2654" s="805"/>
      <c r="H2654" s="806"/>
      <c r="I2654" s="806"/>
      <c r="J2654" s="803"/>
      <c r="K2654" s="803"/>
      <c r="L2654" s="804"/>
    </row>
    <row r="2655" spans="1:12" s="101" customFormat="1" ht="24" customHeight="1">
      <c r="A2655" s="808">
        <v>500</v>
      </c>
      <c r="B2655" s="110" t="s">
        <v>76</v>
      </c>
      <c r="C2655" s="115" t="s">
        <v>78</v>
      </c>
      <c r="D2655" s="115" t="s">
        <v>146</v>
      </c>
      <c r="E2655" s="115" t="s">
        <v>147</v>
      </c>
      <c r="F2655" s="809" t="s">
        <v>71</v>
      </c>
      <c r="G2655" s="809"/>
      <c r="H2655" s="805"/>
      <c r="I2655" s="805"/>
      <c r="J2655" s="805"/>
      <c r="K2655" s="805"/>
      <c r="L2655" s="805"/>
    </row>
    <row r="2656" spans="1:12" s="101" customFormat="1" ht="26.25" customHeight="1">
      <c r="A2656" s="808"/>
      <c r="B2656" s="803" t="s">
        <v>1890</v>
      </c>
      <c r="C2656" s="810" t="s">
        <v>1891</v>
      </c>
      <c r="D2656" s="807">
        <v>43748</v>
      </c>
      <c r="E2656" s="803" t="s">
        <v>555</v>
      </c>
      <c r="F2656" s="803" t="s">
        <v>1892</v>
      </c>
      <c r="G2656" s="803"/>
      <c r="H2656" s="806" t="s">
        <v>152</v>
      </c>
      <c r="I2656" s="806"/>
      <c r="J2656" s="117" t="s">
        <v>153</v>
      </c>
      <c r="K2656" s="117" t="s">
        <v>3</v>
      </c>
      <c r="L2656" s="119">
        <v>991.28</v>
      </c>
    </row>
    <row r="2657" spans="1:12" s="101" customFormat="1" ht="134.25" customHeight="1">
      <c r="A2657" s="808"/>
      <c r="B2657" s="803"/>
      <c r="C2657" s="810"/>
      <c r="D2657" s="807"/>
      <c r="E2657" s="803"/>
      <c r="F2657" s="803"/>
      <c r="G2657" s="803"/>
      <c r="H2657" s="806" t="s">
        <v>154</v>
      </c>
      <c r="I2657" s="806"/>
      <c r="J2657" s="117" t="s">
        <v>153</v>
      </c>
      <c r="K2657" s="117" t="s">
        <v>3</v>
      </c>
      <c r="L2657" s="119">
        <v>1020</v>
      </c>
    </row>
    <row r="2658" spans="1:12" s="101" customFormat="1" ht="24" customHeight="1">
      <c r="A2658" s="808"/>
      <c r="B2658" s="110" t="s">
        <v>77</v>
      </c>
      <c r="C2658" s="115" t="s">
        <v>79</v>
      </c>
      <c r="D2658" s="115" t="s">
        <v>155</v>
      </c>
      <c r="E2658" s="115" t="s">
        <v>156</v>
      </c>
      <c r="F2658" s="805"/>
      <c r="G2658" s="805"/>
      <c r="H2658" s="806" t="s">
        <v>157</v>
      </c>
      <c r="I2658" s="806"/>
      <c r="J2658" s="803" t="s">
        <v>153</v>
      </c>
      <c r="K2658" s="803" t="s">
        <v>153</v>
      </c>
      <c r="L2658" s="804">
        <v>0</v>
      </c>
    </row>
    <row r="2659" spans="1:12" s="101" customFormat="1" ht="24" customHeight="1">
      <c r="A2659" s="808"/>
      <c r="B2659" s="117" t="s">
        <v>437</v>
      </c>
      <c r="C2659" s="117" t="s">
        <v>1892</v>
      </c>
      <c r="D2659" s="118">
        <v>43757</v>
      </c>
      <c r="E2659" s="117" t="s">
        <v>1893</v>
      </c>
      <c r="F2659" s="805"/>
      <c r="G2659" s="805"/>
      <c r="H2659" s="806"/>
      <c r="I2659" s="806"/>
      <c r="J2659" s="803"/>
      <c r="K2659" s="803"/>
      <c r="L2659" s="804"/>
    </row>
    <row r="2660" spans="1:12" s="101" customFormat="1" ht="24" customHeight="1">
      <c r="A2660" s="808">
        <v>501</v>
      </c>
      <c r="B2660" s="110" t="s">
        <v>76</v>
      </c>
      <c r="C2660" s="115" t="s">
        <v>78</v>
      </c>
      <c r="D2660" s="115" t="s">
        <v>146</v>
      </c>
      <c r="E2660" s="115" t="s">
        <v>147</v>
      </c>
      <c r="F2660" s="809" t="s">
        <v>71</v>
      </c>
      <c r="G2660" s="809"/>
      <c r="H2660" s="805"/>
      <c r="I2660" s="805"/>
      <c r="J2660" s="805"/>
      <c r="K2660" s="805"/>
      <c r="L2660" s="805"/>
    </row>
    <row r="2661" spans="1:12" s="101" customFormat="1" ht="26.25" customHeight="1">
      <c r="A2661" s="808"/>
      <c r="B2661" s="803" t="s">
        <v>1894</v>
      </c>
      <c r="C2661" s="810" t="s">
        <v>1895</v>
      </c>
      <c r="D2661" s="807">
        <v>43843</v>
      </c>
      <c r="E2661" s="803" t="s">
        <v>885</v>
      </c>
      <c r="F2661" s="803" t="s">
        <v>899</v>
      </c>
      <c r="G2661" s="803"/>
      <c r="H2661" s="806" t="s">
        <v>152</v>
      </c>
      <c r="I2661" s="806"/>
      <c r="J2661" s="117" t="s">
        <v>153</v>
      </c>
      <c r="K2661" s="117" t="s">
        <v>3</v>
      </c>
      <c r="L2661" s="119">
        <v>406</v>
      </c>
    </row>
    <row r="2662" spans="1:12" s="101" customFormat="1" ht="291.75" customHeight="1">
      <c r="A2662" s="808"/>
      <c r="B2662" s="803"/>
      <c r="C2662" s="810"/>
      <c r="D2662" s="807"/>
      <c r="E2662" s="803"/>
      <c r="F2662" s="803"/>
      <c r="G2662" s="803"/>
      <c r="H2662" s="806" t="s">
        <v>154</v>
      </c>
      <c r="I2662" s="806"/>
      <c r="J2662" s="117" t="s">
        <v>153</v>
      </c>
      <c r="K2662" s="117" t="s">
        <v>3</v>
      </c>
      <c r="L2662" s="119">
        <v>182.96</v>
      </c>
    </row>
    <row r="2663" spans="1:12" s="101" customFormat="1" ht="24" customHeight="1">
      <c r="A2663" s="808"/>
      <c r="B2663" s="110" t="s">
        <v>77</v>
      </c>
      <c r="C2663" s="115" t="s">
        <v>79</v>
      </c>
      <c r="D2663" s="115" t="s">
        <v>155</v>
      </c>
      <c r="E2663" s="115" t="s">
        <v>156</v>
      </c>
      <c r="F2663" s="805"/>
      <c r="G2663" s="805"/>
      <c r="H2663" s="806" t="s">
        <v>157</v>
      </c>
      <c r="I2663" s="806"/>
      <c r="J2663" s="803" t="s">
        <v>153</v>
      </c>
      <c r="K2663" s="803" t="s">
        <v>153</v>
      </c>
      <c r="L2663" s="804">
        <v>0</v>
      </c>
    </row>
    <row r="2664" spans="1:12" s="101" customFormat="1" ht="24" customHeight="1">
      <c r="A2664" s="808"/>
      <c r="B2664" s="117" t="s">
        <v>193</v>
      </c>
      <c r="C2664" s="117" t="s">
        <v>899</v>
      </c>
      <c r="D2664" s="118">
        <v>43845</v>
      </c>
      <c r="E2664" s="117" t="s">
        <v>283</v>
      </c>
      <c r="F2664" s="805"/>
      <c r="G2664" s="805"/>
      <c r="H2664" s="806"/>
      <c r="I2664" s="806"/>
      <c r="J2664" s="803"/>
      <c r="K2664" s="803"/>
      <c r="L2664" s="804"/>
    </row>
    <row r="2665" spans="1:12" s="101" customFormat="1" ht="24" customHeight="1">
      <c r="A2665" s="808">
        <v>502</v>
      </c>
      <c r="B2665" s="110" t="s">
        <v>76</v>
      </c>
      <c r="C2665" s="115" t="s">
        <v>78</v>
      </c>
      <c r="D2665" s="115" t="s">
        <v>146</v>
      </c>
      <c r="E2665" s="115" t="s">
        <v>147</v>
      </c>
      <c r="F2665" s="809" t="s">
        <v>71</v>
      </c>
      <c r="G2665" s="809"/>
      <c r="H2665" s="805"/>
      <c r="I2665" s="805"/>
      <c r="J2665" s="805"/>
      <c r="K2665" s="805"/>
      <c r="L2665" s="805"/>
    </row>
    <row r="2666" spans="1:12" s="101" customFormat="1" ht="26.25" customHeight="1">
      <c r="A2666" s="808"/>
      <c r="B2666" s="803" t="s">
        <v>1896</v>
      </c>
      <c r="C2666" s="810" t="s">
        <v>1897</v>
      </c>
      <c r="D2666" s="807">
        <v>43772</v>
      </c>
      <c r="E2666" s="803" t="s">
        <v>1898</v>
      </c>
      <c r="F2666" s="803" t="s">
        <v>1899</v>
      </c>
      <c r="G2666" s="803"/>
      <c r="H2666" s="806" t="s">
        <v>152</v>
      </c>
      <c r="I2666" s="806"/>
      <c r="J2666" s="117" t="s">
        <v>153</v>
      </c>
      <c r="K2666" s="117" t="s">
        <v>3</v>
      </c>
      <c r="L2666" s="119">
        <v>464</v>
      </c>
    </row>
    <row r="2667" spans="1:12" s="101" customFormat="1" ht="408.95" customHeight="1">
      <c r="A2667" s="808"/>
      <c r="B2667" s="803"/>
      <c r="C2667" s="810"/>
      <c r="D2667" s="807"/>
      <c r="E2667" s="803"/>
      <c r="F2667" s="803"/>
      <c r="G2667" s="803"/>
      <c r="H2667" s="806" t="s">
        <v>154</v>
      </c>
      <c r="I2667" s="806"/>
      <c r="J2667" s="803" t="s">
        <v>153</v>
      </c>
      <c r="K2667" s="803" t="s">
        <v>153</v>
      </c>
      <c r="L2667" s="804">
        <v>0</v>
      </c>
    </row>
    <row r="2668" spans="1:12" s="101" customFormat="1" ht="166.35" customHeight="1">
      <c r="A2668" s="808"/>
      <c r="B2668" s="803"/>
      <c r="C2668" s="810"/>
      <c r="D2668" s="807"/>
      <c r="E2668" s="803"/>
      <c r="F2668" s="803"/>
      <c r="G2668" s="803"/>
      <c r="H2668" s="806"/>
      <c r="I2668" s="806"/>
      <c r="J2668" s="803"/>
      <c r="K2668" s="803"/>
      <c r="L2668" s="804"/>
    </row>
    <row r="2669" spans="1:12" s="101" customFormat="1" ht="24" customHeight="1">
      <c r="A2669" s="808"/>
      <c r="B2669" s="110" t="s">
        <v>77</v>
      </c>
      <c r="C2669" s="115" t="s">
        <v>79</v>
      </c>
      <c r="D2669" s="115" t="s">
        <v>155</v>
      </c>
      <c r="E2669" s="115" t="s">
        <v>156</v>
      </c>
      <c r="F2669" s="805"/>
      <c r="G2669" s="805"/>
      <c r="H2669" s="806" t="s">
        <v>157</v>
      </c>
      <c r="I2669" s="806"/>
      <c r="J2669" s="803" t="s">
        <v>153</v>
      </c>
      <c r="K2669" s="803" t="s">
        <v>3</v>
      </c>
      <c r="L2669" s="804">
        <v>950</v>
      </c>
    </row>
    <row r="2670" spans="1:12" s="101" customFormat="1" ht="24" customHeight="1">
      <c r="A2670" s="808"/>
      <c r="B2670" s="117" t="s">
        <v>562</v>
      </c>
      <c r="C2670" s="117" t="s">
        <v>1899</v>
      </c>
      <c r="D2670" s="118">
        <v>43776</v>
      </c>
      <c r="E2670" s="117" t="s">
        <v>203</v>
      </c>
      <c r="F2670" s="805"/>
      <c r="G2670" s="805"/>
      <c r="H2670" s="806"/>
      <c r="I2670" s="806"/>
      <c r="J2670" s="803"/>
      <c r="K2670" s="803"/>
      <c r="L2670" s="804"/>
    </row>
    <row r="2671" spans="1:12" s="101" customFormat="1" ht="24" customHeight="1">
      <c r="A2671" s="808">
        <v>503</v>
      </c>
      <c r="B2671" s="110" t="s">
        <v>76</v>
      </c>
      <c r="C2671" s="115" t="s">
        <v>78</v>
      </c>
      <c r="D2671" s="115" t="s">
        <v>146</v>
      </c>
      <c r="E2671" s="115" t="s">
        <v>147</v>
      </c>
      <c r="F2671" s="809" t="s">
        <v>71</v>
      </c>
      <c r="G2671" s="809"/>
      <c r="H2671" s="805"/>
      <c r="I2671" s="805"/>
      <c r="J2671" s="805"/>
      <c r="K2671" s="805"/>
      <c r="L2671" s="805"/>
    </row>
    <row r="2672" spans="1:12" s="101" customFormat="1" ht="26.25" customHeight="1">
      <c r="A2672" s="808"/>
      <c r="B2672" s="803" t="s">
        <v>1900</v>
      </c>
      <c r="C2672" s="810" t="s">
        <v>1901</v>
      </c>
      <c r="D2672" s="807">
        <v>43893</v>
      </c>
      <c r="E2672" s="803" t="s">
        <v>764</v>
      </c>
      <c r="F2672" s="803" t="s">
        <v>765</v>
      </c>
      <c r="G2672" s="803"/>
      <c r="H2672" s="806" t="s">
        <v>152</v>
      </c>
      <c r="I2672" s="806"/>
      <c r="J2672" s="117" t="s">
        <v>153</v>
      </c>
      <c r="K2672" s="117" t="s">
        <v>3</v>
      </c>
      <c r="L2672" s="119">
        <v>394</v>
      </c>
    </row>
    <row r="2673" spans="1:12" s="101" customFormat="1" ht="281.25" customHeight="1">
      <c r="A2673" s="808"/>
      <c r="B2673" s="803"/>
      <c r="C2673" s="810"/>
      <c r="D2673" s="807"/>
      <c r="E2673" s="803"/>
      <c r="F2673" s="803"/>
      <c r="G2673" s="803"/>
      <c r="H2673" s="806" t="s">
        <v>154</v>
      </c>
      <c r="I2673" s="806"/>
      <c r="J2673" s="117" t="s">
        <v>153</v>
      </c>
      <c r="K2673" s="117" t="s">
        <v>3</v>
      </c>
      <c r="L2673" s="119">
        <v>311.3</v>
      </c>
    </row>
    <row r="2674" spans="1:12" s="101" customFormat="1" ht="24" customHeight="1">
      <c r="A2674" s="808"/>
      <c r="B2674" s="110" t="s">
        <v>77</v>
      </c>
      <c r="C2674" s="115" t="s">
        <v>79</v>
      </c>
      <c r="D2674" s="115" t="s">
        <v>155</v>
      </c>
      <c r="E2674" s="115" t="s">
        <v>156</v>
      </c>
      <c r="F2674" s="805"/>
      <c r="G2674" s="805"/>
      <c r="H2674" s="806" t="s">
        <v>157</v>
      </c>
      <c r="I2674" s="806"/>
      <c r="J2674" s="803" t="s">
        <v>153</v>
      </c>
      <c r="K2674" s="803" t="s">
        <v>153</v>
      </c>
      <c r="L2674" s="804">
        <v>0</v>
      </c>
    </row>
    <row r="2675" spans="1:12" s="101" customFormat="1" ht="24" customHeight="1">
      <c r="A2675" s="808"/>
      <c r="B2675" s="117" t="s">
        <v>193</v>
      </c>
      <c r="C2675" s="117" t="s">
        <v>765</v>
      </c>
      <c r="D2675" s="118">
        <v>43895</v>
      </c>
      <c r="E2675" s="117" t="s">
        <v>524</v>
      </c>
      <c r="F2675" s="805"/>
      <c r="G2675" s="805"/>
      <c r="H2675" s="806"/>
      <c r="I2675" s="806"/>
      <c r="J2675" s="803"/>
      <c r="K2675" s="803"/>
      <c r="L2675" s="804"/>
    </row>
    <row r="2676" spans="1:12" s="101" customFormat="1" ht="24" customHeight="1">
      <c r="A2676" s="808">
        <v>504</v>
      </c>
      <c r="B2676" s="110" t="s">
        <v>76</v>
      </c>
      <c r="C2676" s="115" t="s">
        <v>78</v>
      </c>
      <c r="D2676" s="115" t="s">
        <v>146</v>
      </c>
      <c r="E2676" s="115" t="s">
        <v>147</v>
      </c>
      <c r="F2676" s="809" t="s">
        <v>71</v>
      </c>
      <c r="G2676" s="809"/>
      <c r="H2676" s="805"/>
      <c r="I2676" s="805"/>
      <c r="J2676" s="805"/>
      <c r="K2676" s="805"/>
      <c r="L2676" s="805"/>
    </row>
    <row r="2677" spans="1:12" s="101" customFormat="1" ht="26.25" customHeight="1">
      <c r="A2677" s="808"/>
      <c r="B2677" s="803" t="s">
        <v>1902</v>
      </c>
      <c r="C2677" s="810" t="s">
        <v>1903</v>
      </c>
      <c r="D2677" s="807">
        <v>43802</v>
      </c>
      <c r="E2677" s="803" t="s">
        <v>354</v>
      </c>
      <c r="F2677" s="803" t="s">
        <v>1904</v>
      </c>
      <c r="G2677" s="803"/>
      <c r="H2677" s="806" t="s">
        <v>152</v>
      </c>
      <c r="I2677" s="806"/>
      <c r="J2677" s="117" t="s">
        <v>153</v>
      </c>
      <c r="K2677" s="117" t="s">
        <v>3</v>
      </c>
      <c r="L2677" s="119">
        <v>265.43</v>
      </c>
    </row>
    <row r="2678" spans="1:12" s="101" customFormat="1" ht="408.95" customHeight="1">
      <c r="A2678" s="808"/>
      <c r="B2678" s="803"/>
      <c r="C2678" s="810"/>
      <c r="D2678" s="807"/>
      <c r="E2678" s="803"/>
      <c r="F2678" s="803"/>
      <c r="G2678" s="803"/>
      <c r="H2678" s="806" t="s">
        <v>154</v>
      </c>
      <c r="I2678" s="806"/>
      <c r="J2678" s="803" t="s">
        <v>153</v>
      </c>
      <c r="K2678" s="803" t="s">
        <v>153</v>
      </c>
      <c r="L2678" s="804">
        <v>0</v>
      </c>
    </row>
    <row r="2679" spans="1:12" s="101" customFormat="1" ht="187.35" customHeight="1">
      <c r="A2679" s="808"/>
      <c r="B2679" s="803"/>
      <c r="C2679" s="810"/>
      <c r="D2679" s="807"/>
      <c r="E2679" s="803"/>
      <c r="F2679" s="803"/>
      <c r="G2679" s="803"/>
      <c r="H2679" s="806"/>
      <c r="I2679" s="806"/>
      <c r="J2679" s="803"/>
      <c r="K2679" s="803"/>
      <c r="L2679" s="804"/>
    </row>
    <row r="2680" spans="1:12" s="101" customFormat="1" ht="24" customHeight="1">
      <c r="A2680" s="808"/>
      <c r="B2680" s="110" t="s">
        <v>77</v>
      </c>
      <c r="C2680" s="115" t="s">
        <v>79</v>
      </c>
      <c r="D2680" s="115" t="s">
        <v>155</v>
      </c>
      <c r="E2680" s="115" t="s">
        <v>156</v>
      </c>
      <c r="F2680" s="805"/>
      <c r="G2680" s="805"/>
      <c r="H2680" s="806" t="s">
        <v>157</v>
      </c>
      <c r="I2680" s="806"/>
      <c r="J2680" s="803" t="s">
        <v>153</v>
      </c>
      <c r="K2680" s="803" t="s">
        <v>3</v>
      </c>
      <c r="L2680" s="804">
        <v>110</v>
      </c>
    </row>
    <row r="2681" spans="1:12" s="101" customFormat="1" ht="34.5" customHeight="1">
      <c r="A2681" s="808"/>
      <c r="B2681" s="117" t="s">
        <v>959</v>
      </c>
      <c r="C2681" s="117" t="s">
        <v>1904</v>
      </c>
      <c r="D2681" s="118">
        <v>43805</v>
      </c>
      <c r="E2681" s="117" t="s">
        <v>1905</v>
      </c>
      <c r="F2681" s="805"/>
      <c r="G2681" s="805"/>
      <c r="H2681" s="806"/>
      <c r="I2681" s="806"/>
      <c r="J2681" s="803"/>
      <c r="K2681" s="803"/>
      <c r="L2681" s="804"/>
    </row>
    <row r="2682" spans="1:12" s="101" customFormat="1" ht="24" customHeight="1">
      <c r="A2682" s="808">
        <v>505</v>
      </c>
      <c r="B2682" s="110" t="s">
        <v>76</v>
      </c>
      <c r="C2682" s="115" t="s">
        <v>78</v>
      </c>
      <c r="D2682" s="115" t="s">
        <v>146</v>
      </c>
      <c r="E2682" s="115" t="s">
        <v>147</v>
      </c>
      <c r="F2682" s="809" t="s">
        <v>71</v>
      </c>
      <c r="G2682" s="809"/>
      <c r="H2682" s="805"/>
      <c r="I2682" s="805"/>
      <c r="J2682" s="805"/>
      <c r="K2682" s="805"/>
      <c r="L2682" s="805"/>
    </row>
    <row r="2683" spans="1:12" s="101" customFormat="1" ht="26.25" customHeight="1">
      <c r="A2683" s="808"/>
      <c r="B2683" s="803" t="s">
        <v>1902</v>
      </c>
      <c r="C2683" s="810" t="s">
        <v>1903</v>
      </c>
      <c r="D2683" s="807">
        <v>43802</v>
      </c>
      <c r="E2683" s="803" t="s">
        <v>354</v>
      </c>
      <c r="F2683" s="803" t="s">
        <v>1906</v>
      </c>
      <c r="G2683" s="803"/>
      <c r="H2683" s="806" t="s">
        <v>152</v>
      </c>
      <c r="I2683" s="806"/>
      <c r="J2683" s="117" t="s">
        <v>153</v>
      </c>
      <c r="K2683" s="117" t="s">
        <v>3</v>
      </c>
      <c r="L2683" s="119">
        <v>481.46</v>
      </c>
    </row>
    <row r="2684" spans="1:12" s="101" customFormat="1" ht="408.95" customHeight="1">
      <c r="A2684" s="808"/>
      <c r="B2684" s="803"/>
      <c r="C2684" s="810"/>
      <c r="D2684" s="807"/>
      <c r="E2684" s="803"/>
      <c r="F2684" s="803"/>
      <c r="G2684" s="803"/>
      <c r="H2684" s="806" t="s">
        <v>154</v>
      </c>
      <c r="I2684" s="806"/>
      <c r="J2684" s="803" t="s">
        <v>153</v>
      </c>
      <c r="K2684" s="803" t="s">
        <v>153</v>
      </c>
      <c r="L2684" s="804">
        <v>0</v>
      </c>
    </row>
    <row r="2685" spans="1:12" s="101" customFormat="1" ht="187.35" customHeight="1">
      <c r="A2685" s="808"/>
      <c r="B2685" s="803"/>
      <c r="C2685" s="810"/>
      <c r="D2685" s="807"/>
      <c r="E2685" s="803"/>
      <c r="F2685" s="803"/>
      <c r="G2685" s="803"/>
      <c r="H2685" s="806"/>
      <c r="I2685" s="806"/>
      <c r="J2685" s="803"/>
      <c r="K2685" s="803"/>
      <c r="L2685" s="804"/>
    </row>
    <row r="2686" spans="1:12" s="101" customFormat="1" ht="24" customHeight="1">
      <c r="A2686" s="808"/>
      <c r="B2686" s="110" t="s">
        <v>77</v>
      </c>
      <c r="C2686" s="115" t="s">
        <v>79</v>
      </c>
      <c r="D2686" s="115" t="s">
        <v>155</v>
      </c>
      <c r="E2686" s="115" t="s">
        <v>156</v>
      </c>
      <c r="F2686" s="805"/>
      <c r="G2686" s="805"/>
      <c r="H2686" s="806" t="s">
        <v>157</v>
      </c>
      <c r="I2686" s="806"/>
      <c r="J2686" s="803" t="s">
        <v>153</v>
      </c>
      <c r="K2686" s="803" t="s">
        <v>3</v>
      </c>
      <c r="L2686" s="804">
        <v>80</v>
      </c>
    </row>
    <row r="2687" spans="1:12" s="101" customFormat="1" ht="34.5" customHeight="1">
      <c r="A2687" s="808"/>
      <c r="B2687" s="117" t="s">
        <v>959</v>
      </c>
      <c r="C2687" s="117" t="s">
        <v>1906</v>
      </c>
      <c r="D2687" s="118">
        <v>43805</v>
      </c>
      <c r="E2687" s="117" t="s">
        <v>1905</v>
      </c>
      <c r="F2687" s="805"/>
      <c r="G2687" s="805"/>
      <c r="H2687" s="806"/>
      <c r="I2687" s="806"/>
      <c r="J2687" s="803"/>
      <c r="K2687" s="803"/>
      <c r="L2687" s="804"/>
    </row>
    <row r="2688" spans="1:12" s="101" customFormat="1" ht="24" customHeight="1">
      <c r="A2688" s="808">
        <v>506</v>
      </c>
      <c r="B2688" s="110" t="s">
        <v>76</v>
      </c>
      <c r="C2688" s="115" t="s">
        <v>78</v>
      </c>
      <c r="D2688" s="115" t="s">
        <v>146</v>
      </c>
      <c r="E2688" s="115" t="s">
        <v>147</v>
      </c>
      <c r="F2688" s="809" t="s">
        <v>71</v>
      </c>
      <c r="G2688" s="809"/>
      <c r="H2688" s="805"/>
      <c r="I2688" s="805"/>
      <c r="J2688" s="805"/>
      <c r="K2688" s="805"/>
      <c r="L2688" s="805"/>
    </row>
    <row r="2689" spans="1:12" s="101" customFormat="1" ht="26.25" customHeight="1">
      <c r="A2689" s="808"/>
      <c r="B2689" s="803" t="s">
        <v>1907</v>
      </c>
      <c r="C2689" s="803" t="s">
        <v>1908</v>
      </c>
      <c r="D2689" s="807">
        <v>43808</v>
      </c>
      <c r="E2689" s="803" t="s">
        <v>1909</v>
      </c>
      <c r="F2689" s="803" t="s">
        <v>1910</v>
      </c>
      <c r="G2689" s="803"/>
      <c r="H2689" s="806" t="s">
        <v>152</v>
      </c>
      <c r="I2689" s="806"/>
      <c r="J2689" s="117" t="s">
        <v>153</v>
      </c>
      <c r="K2689" s="117" t="s">
        <v>3</v>
      </c>
      <c r="L2689" s="119">
        <v>788.64</v>
      </c>
    </row>
    <row r="2690" spans="1:12" s="101" customFormat="1" ht="60.75" customHeight="1">
      <c r="A2690" s="808"/>
      <c r="B2690" s="803"/>
      <c r="C2690" s="803"/>
      <c r="D2690" s="807"/>
      <c r="E2690" s="803"/>
      <c r="F2690" s="803"/>
      <c r="G2690" s="803"/>
      <c r="H2690" s="806" t="s">
        <v>154</v>
      </c>
      <c r="I2690" s="806"/>
      <c r="J2690" s="117" t="s">
        <v>153</v>
      </c>
      <c r="K2690" s="117" t="s">
        <v>3</v>
      </c>
      <c r="L2690" s="119">
        <v>579.80000000000007</v>
      </c>
    </row>
    <row r="2691" spans="1:12" s="101" customFormat="1" ht="24" customHeight="1">
      <c r="A2691" s="808"/>
      <c r="B2691" s="110" t="s">
        <v>77</v>
      </c>
      <c r="C2691" s="115" t="s">
        <v>79</v>
      </c>
      <c r="D2691" s="115" t="s">
        <v>155</v>
      </c>
      <c r="E2691" s="115" t="s">
        <v>156</v>
      </c>
      <c r="F2691" s="805"/>
      <c r="G2691" s="805"/>
      <c r="H2691" s="806" t="s">
        <v>157</v>
      </c>
      <c r="I2691" s="806"/>
      <c r="J2691" s="803" t="s">
        <v>153</v>
      </c>
      <c r="K2691" s="803" t="s">
        <v>153</v>
      </c>
      <c r="L2691" s="804">
        <v>0</v>
      </c>
    </row>
    <row r="2692" spans="1:12" s="101" customFormat="1" ht="24" customHeight="1">
      <c r="A2692" s="808"/>
      <c r="B2692" s="117" t="s">
        <v>193</v>
      </c>
      <c r="C2692" s="117" t="s">
        <v>1910</v>
      </c>
      <c r="D2692" s="118">
        <v>43812</v>
      </c>
      <c r="E2692" s="117" t="s">
        <v>1911</v>
      </c>
      <c r="F2692" s="805"/>
      <c r="G2692" s="805"/>
      <c r="H2692" s="806"/>
      <c r="I2692" s="806"/>
      <c r="J2692" s="803"/>
      <c r="K2692" s="803"/>
      <c r="L2692" s="804"/>
    </row>
    <row r="2693" spans="1:12" s="101" customFormat="1" ht="24" customHeight="1">
      <c r="A2693" s="808">
        <v>507</v>
      </c>
      <c r="B2693" s="110" t="s">
        <v>76</v>
      </c>
      <c r="C2693" s="115" t="s">
        <v>78</v>
      </c>
      <c r="D2693" s="115" t="s">
        <v>146</v>
      </c>
      <c r="E2693" s="115" t="s">
        <v>147</v>
      </c>
      <c r="F2693" s="809" t="s">
        <v>71</v>
      </c>
      <c r="G2693" s="809"/>
      <c r="H2693" s="805"/>
      <c r="I2693" s="805"/>
      <c r="J2693" s="805"/>
      <c r="K2693" s="805"/>
      <c r="L2693" s="805"/>
    </row>
    <row r="2694" spans="1:12" s="101" customFormat="1" ht="26.25" customHeight="1">
      <c r="A2694" s="808"/>
      <c r="B2694" s="803" t="s">
        <v>1912</v>
      </c>
      <c r="C2694" s="810" t="s">
        <v>1913</v>
      </c>
      <c r="D2694" s="807">
        <v>43747</v>
      </c>
      <c r="E2694" s="803" t="s">
        <v>1914</v>
      </c>
      <c r="F2694" s="803" t="s">
        <v>1915</v>
      </c>
      <c r="G2694" s="803"/>
      <c r="H2694" s="806" t="s">
        <v>152</v>
      </c>
      <c r="I2694" s="806"/>
      <c r="J2694" s="117" t="s">
        <v>3</v>
      </c>
      <c r="K2694" s="117" t="s">
        <v>3</v>
      </c>
      <c r="L2694" s="119">
        <v>545</v>
      </c>
    </row>
    <row r="2695" spans="1:12" s="101" customFormat="1" ht="408.95" customHeight="1">
      <c r="A2695" s="808"/>
      <c r="B2695" s="803"/>
      <c r="C2695" s="810"/>
      <c r="D2695" s="807"/>
      <c r="E2695" s="803"/>
      <c r="F2695" s="803"/>
      <c r="G2695" s="803"/>
      <c r="H2695" s="806" t="s">
        <v>154</v>
      </c>
      <c r="I2695" s="806"/>
      <c r="J2695" s="803" t="s">
        <v>153</v>
      </c>
      <c r="K2695" s="803" t="s">
        <v>3</v>
      </c>
      <c r="L2695" s="804">
        <v>3829.17</v>
      </c>
    </row>
    <row r="2696" spans="1:12" s="101" customFormat="1" ht="166.35" customHeight="1">
      <c r="A2696" s="808"/>
      <c r="B2696" s="803"/>
      <c r="C2696" s="810"/>
      <c r="D2696" s="807"/>
      <c r="E2696" s="803"/>
      <c r="F2696" s="803"/>
      <c r="G2696" s="803"/>
      <c r="H2696" s="806"/>
      <c r="I2696" s="806"/>
      <c r="J2696" s="803"/>
      <c r="K2696" s="803"/>
      <c r="L2696" s="804"/>
    </row>
    <row r="2697" spans="1:12" s="101" customFormat="1" ht="24" customHeight="1">
      <c r="A2697" s="808"/>
      <c r="B2697" s="110" t="s">
        <v>77</v>
      </c>
      <c r="C2697" s="115" t="s">
        <v>79</v>
      </c>
      <c r="D2697" s="115" t="s">
        <v>155</v>
      </c>
      <c r="E2697" s="115" t="s">
        <v>156</v>
      </c>
      <c r="F2697" s="805"/>
      <c r="G2697" s="805"/>
      <c r="H2697" s="806" t="s">
        <v>157</v>
      </c>
      <c r="I2697" s="806"/>
      <c r="J2697" s="803" t="s">
        <v>153</v>
      </c>
      <c r="K2697" s="803" t="s">
        <v>3</v>
      </c>
      <c r="L2697" s="804">
        <v>100</v>
      </c>
    </row>
    <row r="2698" spans="1:12" s="101" customFormat="1" ht="24" customHeight="1">
      <c r="A2698" s="808"/>
      <c r="B2698" s="117" t="s">
        <v>1916</v>
      </c>
      <c r="C2698" s="117" t="s">
        <v>1915</v>
      </c>
      <c r="D2698" s="118">
        <v>43751</v>
      </c>
      <c r="E2698" s="117" t="s">
        <v>420</v>
      </c>
      <c r="F2698" s="805"/>
      <c r="G2698" s="805"/>
      <c r="H2698" s="806"/>
      <c r="I2698" s="806"/>
      <c r="J2698" s="803"/>
      <c r="K2698" s="803"/>
      <c r="L2698" s="804"/>
    </row>
    <row r="2699" spans="1:12" s="101" customFormat="1" ht="24" customHeight="1">
      <c r="A2699" s="808">
        <v>508</v>
      </c>
      <c r="B2699" s="110" t="s">
        <v>76</v>
      </c>
      <c r="C2699" s="115" t="s">
        <v>78</v>
      </c>
      <c r="D2699" s="115" t="s">
        <v>146</v>
      </c>
      <c r="E2699" s="115" t="s">
        <v>147</v>
      </c>
      <c r="F2699" s="809" t="s">
        <v>71</v>
      </c>
      <c r="G2699" s="809"/>
      <c r="H2699" s="805"/>
      <c r="I2699" s="805"/>
      <c r="J2699" s="805"/>
      <c r="K2699" s="805"/>
      <c r="L2699" s="805"/>
    </row>
    <row r="2700" spans="1:12" s="101" customFormat="1" ht="26.25" customHeight="1">
      <c r="A2700" s="808"/>
      <c r="B2700" s="803" t="s">
        <v>1912</v>
      </c>
      <c r="C2700" s="810" t="s">
        <v>1917</v>
      </c>
      <c r="D2700" s="807">
        <v>43761</v>
      </c>
      <c r="E2700" s="803" t="s">
        <v>1406</v>
      </c>
      <c r="F2700" s="803" t="s">
        <v>1918</v>
      </c>
      <c r="G2700" s="803"/>
      <c r="H2700" s="806" t="s">
        <v>152</v>
      </c>
      <c r="I2700" s="806"/>
      <c r="J2700" s="117" t="s">
        <v>153</v>
      </c>
      <c r="K2700" s="117" t="s">
        <v>153</v>
      </c>
      <c r="L2700" s="119">
        <v>0</v>
      </c>
    </row>
    <row r="2701" spans="1:12" s="101" customFormat="1" ht="408.95" customHeight="1">
      <c r="A2701" s="808"/>
      <c r="B2701" s="803"/>
      <c r="C2701" s="810"/>
      <c r="D2701" s="807"/>
      <c r="E2701" s="803"/>
      <c r="F2701" s="803"/>
      <c r="G2701" s="803"/>
      <c r="H2701" s="806" t="s">
        <v>154</v>
      </c>
      <c r="I2701" s="806"/>
      <c r="J2701" s="803" t="s">
        <v>153</v>
      </c>
      <c r="K2701" s="803" t="s">
        <v>3</v>
      </c>
      <c r="L2701" s="804">
        <v>1258.07</v>
      </c>
    </row>
    <row r="2702" spans="1:12" s="101" customFormat="1" ht="408.95" customHeight="1">
      <c r="A2702" s="808"/>
      <c r="B2702" s="803"/>
      <c r="C2702" s="810"/>
      <c r="D2702" s="807"/>
      <c r="E2702" s="803"/>
      <c r="F2702" s="803"/>
      <c r="G2702" s="803"/>
      <c r="H2702" s="806"/>
      <c r="I2702" s="806"/>
      <c r="J2702" s="803"/>
      <c r="K2702" s="803"/>
      <c r="L2702" s="804"/>
    </row>
    <row r="2703" spans="1:12" s="101" customFormat="1" ht="208.7" customHeight="1">
      <c r="A2703" s="808"/>
      <c r="B2703" s="803"/>
      <c r="C2703" s="810"/>
      <c r="D2703" s="807"/>
      <c r="E2703" s="803"/>
      <c r="F2703" s="803"/>
      <c r="G2703" s="803"/>
      <c r="H2703" s="806"/>
      <c r="I2703" s="806"/>
      <c r="J2703" s="803"/>
      <c r="K2703" s="803"/>
      <c r="L2703" s="804"/>
    </row>
    <row r="2704" spans="1:12" s="101" customFormat="1" ht="24" customHeight="1">
      <c r="A2704" s="808"/>
      <c r="B2704" s="110" t="s">
        <v>77</v>
      </c>
      <c r="C2704" s="115" t="s">
        <v>79</v>
      </c>
      <c r="D2704" s="115" t="s">
        <v>155</v>
      </c>
      <c r="E2704" s="115" t="s">
        <v>156</v>
      </c>
      <c r="F2704" s="805"/>
      <c r="G2704" s="805"/>
      <c r="H2704" s="806" t="s">
        <v>157</v>
      </c>
      <c r="I2704" s="806"/>
      <c r="J2704" s="803" t="s">
        <v>153</v>
      </c>
      <c r="K2704" s="803" t="s">
        <v>153</v>
      </c>
      <c r="L2704" s="804">
        <v>0</v>
      </c>
    </row>
    <row r="2705" spans="1:12" s="101" customFormat="1" ht="24" customHeight="1">
      <c r="A2705" s="808"/>
      <c r="B2705" s="117" t="s">
        <v>1916</v>
      </c>
      <c r="C2705" s="117" t="s">
        <v>1918</v>
      </c>
      <c r="D2705" s="118">
        <v>43769</v>
      </c>
      <c r="E2705" s="117" t="s">
        <v>1919</v>
      </c>
      <c r="F2705" s="805"/>
      <c r="G2705" s="805"/>
      <c r="H2705" s="806"/>
      <c r="I2705" s="806"/>
      <c r="J2705" s="803"/>
      <c r="K2705" s="803"/>
      <c r="L2705" s="804"/>
    </row>
    <row r="2706" spans="1:12" s="101" customFormat="1" ht="24" customHeight="1">
      <c r="A2706" s="808">
        <v>509</v>
      </c>
      <c r="B2706" s="110" t="s">
        <v>76</v>
      </c>
      <c r="C2706" s="115" t="s">
        <v>78</v>
      </c>
      <c r="D2706" s="115" t="s">
        <v>146</v>
      </c>
      <c r="E2706" s="115" t="s">
        <v>147</v>
      </c>
      <c r="F2706" s="809" t="s">
        <v>71</v>
      </c>
      <c r="G2706" s="809"/>
      <c r="H2706" s="805"/>
      <c r="I2706" s="805"/>
      <c r="J2706" s="805"/>
      <c r="K2706" s="805"/>
      <c r="L2706" s="805"/>
    </row>
    <row r="2707" spans="1:12" s="101" customFormat="1" ht="26.25" customHeight="1">
      <c r="A2707" s="808"/>
      <c r="B2707" s="803" t="s">
        <v>1912</v>
      </c>
      <c r="C2707" s="810" t="s">
        <v>1917</v>
      </c>
      <c r="D2707" s="807">
        <v>43761</v>
      </c>
      <c r="E2707" s="803" t="s">
        <v>1406</v>
      </c>
      <c r="F2707" s="803" t="s">
        <v>1920</v>
      </c>
      <c r="G2707" s="803"/>
      <c r="H2707" s="806" t="s">
        <v>152</v>
      </c>
      <c r="I2707" s="806"/>
      <c r="J2707" s="117" t="s">
        <v>153</v>
      </c>
      <c r="K2707" s="117" t="s">
        <v>3</v>
      </c>
      <c r="L2707" s="119">
        <v>675</v>
      </c>
    </row>
    <row r="2708" spans="1:12" s="101" customFormat="1" ht="408.95" customHeight="1">
      <c r="A2708" s="808"/>
      <c r="B2708" s="803"/>
      <c r="C2708" s="810"/>
      <c r="D2708" s="807"/>
      <c r="E2708" s="803"/>
      <c r="F2708" s="803"/>
      <c r="G2708" s="803"/>
      <c r="H2708" s="806" t="s">
        <v>154</v>
      </c>
      <c r="I2708" s="806"/>
      <c r="J2708" s="803" t="s">
        <v>153</v>
      </c>
      <c r="K2708" s="803" t="s">
        <v>153</v>
      </c>
      <c r="L2708" s="804">
        <v>0</v>
      </c>
    </row>
    <row r="2709" spans="1:12" s="101" customFormat="1" ht="408.95" customHeight="1">
      <c r="A2709" s="808"/>
      <c r="B2709" s="803"/>
      <c r="C2709" s="810"/>
      <c r="D2709" s="807"/>
      <c r="E2709" s="803"/>
      <c r="F2709" s="803"/>
      <c r="G2709" s="803"/>
      <c r="H2709" s="806"/>
      <c r="I2709" s="806"/>
      <c r="J2709" s="803"/>
      <c r="K2709" s="803"/>
      <c r="L2709" s="804"/>
    </row>
    <row r="2710" spans="1:12" s="101" customFormat="1" ht="208.7" customHeight="1">
      <c r="A2710" s="808"/>
      <c r="B2710" s="803"/>
      <c r="C2710" s="810"/>
      <c r="D2710" s="807"/>
      <c r="E2710" s="803"/>
      <c r="F2710" s="803"/>
      <c r="G2710" s="803"/>
      <c r="H2710" s="806"/>
      <c r="I2710" s="806"/>
      <c r="J2710" s="803"/>
      <c r="K2710" s="803"/>
      <c r="L2710" s="804"/>
    </row>
    <row r="2711" spans="1:12" s="101" customFormat="1" ht="24" customHeight="1">
      <c r="A2711" s="808"/>
      <c r="B2711" s="110" t="s">
        <v>77</v>
      </c>
      <c r="C2711" s="115" t="s">
        <v>79</v>
      </c>
      <c r="D2711" s="115" t="s">
        <v>155</v>
      </c>
      <c r="E2711" s="115" t="s">
        <v>156</v>
      </c>
      <c r="F2711" s="805"/>
      <c r="G2711" s="805"/>
      <c r="H2711" s="806" t="s">
        <v>157</v>
      </c>
      <c r="I2711" s="806"/>
      <c r="J2711" s="803" t="s">
        <v>153</v>
      </c>
      <c r="K2711" s="803" t="s">
        <v>3</v>
      </c>
      <c r="L2711" s="804">
        <v>145</v>
      </c>
    </row>
    <row r="2712" spans="1:12" s="101" customFormat="1" ht="24" customHeight="1">
      <c r="A2712" s="808"/>
      <c r="B2712" s="117" t="s">
        <v>1916</v>
      </c>
      <c r="C2712" s="117" t="s">
        <v>1920</v>
      </c>
      <c r="D2712" s="118">
        <v>43769</v>
      </c>
      <c r="E2712" s="117" t="s">
        <v>1919</v>
      </c>
      <c r="F2712" s="805"/>
      <c r="G2712" s="805"/>
      <c r="H2712" s="806"/>
      <c r="I2712" s="806"/>
      <c r="J2712" s="803"/>
      <c r="K2712" s="803"/>
      <c r="L2712" s="804"/>
    </row>
    <row r="2713" spans="1:12" s="101" customFormat="1" ht="24" customHeight="1">
      <c r="A2713" s="808">
        <v>510</v>
      </c>
      <c r="B2713" s="110" t="s">
        <v>76</v>
      </c>
      <c r="C2713" s="115" t="s">
        <v>78</v>
      </c>
      <c r="D2713" s="115" t="s">
        <v>146</v>
      </c>
      <c r="E2713" s="115" t="s">
        <v>147</v>
      </c>
      <c r="F2713" s="809" t="s">
        <v>71</v>
      </c>
      <c r="G2713" s="809"/>
      <c r="H2713" s="805"/>
      <c r="I2713" s="805"/>
      <c r="J2713" s="805"/>
      <c r="K2713" s="805"/>
      <c r="L2713" s="805"/>
    </row>
    <row r="2714" spans="1:12" s="101" customFormat="1" ht="26.25" customHeight="1">
      <c r="A2714" s="808"/>
      <c r="B2714" s="803" t="s">
        <v>1912</v>
      </c>
      <c r="C2714" s="810" t="s">
        <v>1917</v>
      </c>
      <c r="D2714" s="807">
        <v>43761</v>
      </c>
      <c r="E2714" s="803" t="s">
        <v>1406</v>
      </c>
      <c r="F2714" s="803" t="s">
        <v>1921</v>
      </c>
      <c r="G2714" s="803"/>
      <c r="H2714" s="806" t="s">
        <v>152</v>
      </c>
      <c r="I2714" s="806"/>
      <c r="J2714" s="117" t="s">
        <v>153</v>
      </c>
      <c r="K2714" s="117" t="s">
        <v>3</v>
      </c>
      <c r="L2714" s="119">
        <v>1155</v>
      </c>
    </row>
    <row r="2715" spans="1:12" s="101" customFormat="1" ht="408.95" customHeight="1">
      <c r="A2715" s="808"/>
      <c r="B2715" s="803"/>
      <c r="C2715" s="810"/>
      <c r="D2715" s="807"/>
      <c r="E2715" s="803"/>
      <c r="F2715" s="803"/>
      <c r="G2715" s="803"/>
      <c r="H2715" s="806" t="s">
        <v>154</v>
      </c>
      <c r="I2715" s="806"/>
      <c r="J2715" s="803" t="s">
        <v>153</v>
      </c>
      <c r="K2715" s="803" t="s">
        <v>153</v>
      </c>
      <c r="L2715" s="804">
        <v>0</v>
      </c>
    </row>
    <row r="2716" spans="1:12" s="101" customFormat="1" ht="408.95" customHeight="1">
      <c r="A2716" s="808"/>
      <c r="B2716" s="803"/>
      <c r="C2716" s="810"/>
      <c r="D2716" s="807"/>
      <c r="E2716" s="803"/>
      <c r="F2716" s="803"/>
      <c r="G2716" s="803"/>
      <c r="H2716" s="806"/>
      <c r="I2716" s="806"/>
      <c r="J2716" s="803"/>
      <c r="K2716" s="803"/>
      <c r="L2716" s="804"/>
    </row>
    <row r="2717" spans="1:12" s="101" customFormat="1" ht="208.7" customHeight="1">
      <c r="A2717" s="808"/>
      <c r="B2717" s="803"/>
      <c r="C2717" s="810"/>
      <c r="D2717" s="807"/>
      <c r="E2717" s="803"/>
      <c r="F2717" s="803"/>
      <c r="G2717" s="803"/>
      <c r="H2717" s="806"/>
      <c r="I2717" s="806"/>
      <c r="J2717" s="803"/>
      <c r="K2717" s="803"/>
      <c r="L2717" s="804"/>
    </row>
    <row r="2718" spans="1:12" s="101" customFormat="1" ht="24" customHeight="1">
      <c r="A2718" s="808"/>
      <c r="B2718" s="110" t="s">
        <v>77</v>
      </c>
      <c r="C2718" s="115" t="s">
        <v>79</v>
      </c>
      <c r="D2718" s="115" t="s">
        <v>155</v>
      </c>
      <c r="E2718" s="115" t="s">
        <v>156</v>
      </c>
      <c r="F2718" s="805"/>
      <c r="G2718" s="805"/>
      <c r="H2718" s="806" t="s">
        <v>157</v>
      </c>
      <c r="I2718" s="806"/>
      <c r="J2718" s="803" t="s">
        <v>3</v>
      </c>
      <c r="K2718" s="803" t="s">
        <v>3</v>
      </c>
      <c r="L2718" s="804">
        <v>2070</v>
      </c>
    </row>
    <row r="2719" spans="1:12" s="101" customFormat="1" ht="24" customHeight="1">
      <c r="A2719" s="808"/>
      <c r="B2719" s="117" t="s">
        <v>1916</v>
      </c>
      <c r="C2719" s="117" t="s">
        <v>1921</v>
      </c>
      <c r="D2719" s="118">
        <v>43769</v>
      </c>
      <c r="E2719" s="117" t="s">
        <v>1919</v>
      </c>
      <c r="F2719" s="805"/>
      <c r="G2719" s="805"/>
      <c r="H2719" s="806"/>
      <c r="I2719" s="806"/>
      <c r="J2719" s="803"/>
      <c r="K2719" s="803"/>
      <c r="L2719" s="804"/>
    </row>
    <row r="2720" spans="1:12" s="101" customFormat="1" ht="24" customHeight="1">
      <c r="A2720" s="808">
        <v>511</v>
      </c>
      <c r="B2720" s="110" t="s">
        <v>76</v>
      </c>
      <c r="C2720" s="115" t="s">
        <v>78</v>
      </c>
      <c r="D2720" s="115" t="s">
        <v>146</v>
      </c>
      <c r="E2720" s="115" t="s">
        <v>147</v>
      </c>
      <c r="F2720" s="809" t="s">
        <v>71</v>
      </c>
      <c r="G2720" s="809"/>
      <c r="H2720" s="805"/>
      <c r="I2720" s="805"/>
      <c r="J2720" s="805"/>
      <c r="K2720" s="805"/>
      <c r="L2720" s="805"/>
    </row>
    <row r="2721" spans="1:12" s="101" customFormat="1" ht="26.25" customHeight="1">
      <c r="A2721" s="808"/>
      <c r="B2721" s="803" t="s">
        <v>1912</v>
      </c>
      <c r="C2721" s="810" t="s">
        <v>1922</v>
      </c>
      <c r="D2721" s="807">
        <v>43780</v>
      </c>
      <c r="E2721" s="803" t="s">
        <v>1923</v>
      </c>
      <c r="F2721" s="803" t="s">
        <v>1924</v>
      </c>
      <c r="G2721" s="803"/>
      <c r="H2721" s="806" t="s">
        <v>152</v>
      </c>
      <c r="I2721" s="806"/>
      <c r="J2721" s="117" t="s">
        <v>153</v>
      </c>
      <c r="K2721" s="117" t="s">
        <v>3</v>
      </c>
      <c r="L2721" s="119">
        <v>201</v>
      </c>
    </row>
    <row r="2722" spans="1:12" s="101" customFormat="1" ht="408.95" customHeight="1">
      <c r="A2722" s="808"/>
      <c r="B2722" s="803"/>
      <c r="C2722" s="810"/>
      <c r="D2722" s="807"/>
      <c r="E2722" s="803"/>
      <c r="F2722" s="803"/>
      <c r="G2722" s="803"/>
      <c r="H2722" s="806" t="s">
        <v>154</v>
      </c>
      <c r="I2722" s="806"/>
      <c r="J2722" s="803" t="s">
        <v>153</v>
      </c>
      <c r="K2722" s="803" t="s">
        <v>3</v>
      </c>
      <c r="L2722" s="804">
        <v>513</v>
      </c>
    </row>
    <row r="2723" spans="1:12" s="101" customFormat="1" ht="176.85" customHeight="1">
      <c r="A2723" s="808"/>
      <c r="B2723" s="803"/>
      <c r="C2723" s="810"/>
      <c r="D2723" s="807"/>
      <c r="E2723" s="803"/>
      <c r="F2723" s="803"/>
      <c r="G2723" s="803"/>
      <c r="H2723" s="806"/>
      <c r="I2723" s="806"/>
      <c r="J2723" s="803"/>
      <c r="K2723" s="803"/>
      <c r="L2723" s="804"/>
    </row>
    <row r="2724" spans="1:12" s="101" customFormat="1" ht="24" customHeight="1">
      <c r="A2724" s="808"/>
      <c r="B2724" s="110" t="s">
        <v>77</v>
      </c>
      <c r="C2724" s="115" t="s">
        <v>79</v>
      </c>
      <c r="D2724" s="115" t="s">
        <v>155</v>
      </c>
      <c r="E2724" s="115" t="s">
        <v>156</v>
      </c>
      <c r="F2724" s="805"/>
      <c r="G2724" s="805"/>
      <c r="H2724" s="806" t="s">
        <v>157</v>
      </c>
      <c r="I2724" s="806"/>
      <c r="J2724" s="803" t="s">
        <v>153</v>
      </c>
      <c r="K2724" s="803" t="s">
        <v>153</v>
      </c>
      <c r="L2724" s="804">
        <v>0</v>
      </c>
    </row>
    <row r="2725" spans="1:12" s="101" customFormat="1" ht="24" customHeight="1">
      <c r="A2725" s="808"/>
      <c r="B2725" s="117" t="s">
        <v>1916</v>
      </c>
      <c r="C2725" s="117" t="s">
        <v>1924</v>
      </c>
      <c r="D2725" s="118">
        <v>43781</v>
      </c>
      <c r="E2725" s="117" t="s">
        <v>1925</v>
      </c>
      <c r="F2725" s="805"/>
      <c r="G2725" s="805"/>
      <c r="H2725" s="806"/>
      <c r="I2725" s="806"/>
      <c r="J2725" s="803"/>
      <c r="K2725" s="803"/>
      <c r="L2725" s="804"/>
    </row>
    <row r="2726" spans="1:12" s="101" customFormat="1" ht="24" customHeight="1">
      <c r="A2726" s="808">
        <v>512</v>
      </c>
      <c r="B2726" s="110" t="s">
        <v>76</v>
      </c>
      <c r="C2726" s="115" t="s">
        <v>78</v>
      </c>
      <c r="D2726" s="115" t="s">
        <v>146</v>
      </c>
      <c r="E2726" s="115" t="s">
        <v>147</v>
      </c>
      <c r="F2726" s="809" t="s">
        <v>71</v>
      </c>
      <c r="G2726" s="809"/>
      <c r="H2726" s="805"/>
      <c r="I2726" s="805"/>
      <c r="J2726" s="805"/>
      <c r="K2726" s="805"/>
      <c r="L2726" s="805"/>
    </row>
    <row r="2727" spans="1:12" s="101" customFormat="1" ht="26.25" customHeight="1">
      <c r="A2727" s="808"/>
      <c r="B2727" s="803" t="s">
        <v>1912</v>
      </c>
      <c r="C2727" s="810" t="s">
        <v>1926</v>
      </c>
      <c r="D2727" s="807">
        <v>43784</v>
      </c>
      <c r="E2727" s="803" t="s">
        <v>1788</v>
      </c>
      <c r="F2727" s="803" t="s">
        <v>1927</v>
      </c>
      <c r="G2727" s="803"/>
      <c r="H2727" s="806" t="s">
        <v>152</v>
      </c>
      <c r="I2727" s="806"/>
      <c r="J2727" s="117" t="s">
        <v>153</v>
      </c>
      <c r="K2727" s="117" t="s">
        <v>3</v>
      </c>
      <c r="L2727" s="119">
        <v>503.43</v>
      </c>
    </row>
    <row r="2728" spans="1:12" s="101" customFormat="1" ht="408.95" customHeight="1">
      <c r="A2728" s="808"/>
      <c r="B2728" s="803"/>
      <c r="C2728" s="810"/>
      <c r="D2728" s="807"/>
      <c r="E2728" s="803"/>
      <c r="F2728" s="803"/>
      <c r="G2728" s="803"/>
      <c r="H2728" s="806" t="s">
        <v>154</v>
      </c>
      <c r="I2728" s="806"/>
      <c r="J2728" s="803" t="s">
        <v>153</v>
      </c>
      <c r="K2728" s="803" t="s">
        <v>3</v>
      </c>
      <c r="L2728" s="804">
        <v>8567.4</v>
      </c>
    </row>
    <row r="2729" spans="1:12" s="101" customFormat="1" ht="408.95" customHeight="1">
      <c r="A2729" s="808"/>
      <c r="B2729" s="803"/>
      <c r="C2729" s="810"/>
      <c r="D2729" s="807"/>
      <c r="E2729" s="803"/>
      <c r="F2729" s="803"/>
      <c r="G2729" s="803"/>
      <c r="H2729" s="806"/>
      <c r="I2729" s="806"/>
      <c r="J2729" s="803"/>
      <c r="K2729" s="803"/>
      <c r="L2729" s="804"/>
    </row>
    <row r="2730" spans="1:12" s="101" customFormat="1" ht="51.2" customHeight="1">
      <c r="A2730" s="808"/>
      <c r="B2730" s="803"/>
      <c r="C2730" s="810"/>
      <c r="D2730" s="807"/>
      <c r="E2730" s="803"/>
      <c r="F2730" s="803"/>
      <c r="G2730" s="803"/>
      <c r="H2730" s="806"/>
      <c r="I2730" s="806"/>
      <c r="J2730" s="803"/>
      <c r="K2730" s="803"/>
      <c r="L2730" s="804"/>
    </row>
    <row r="2731" spans="1:12" s="101" customFormat="1" ht="24" customHeight="1">
      <c r="A2731" s="808"/>
      <c r="B2731" s="110" t="s">
        <v>77</v>
      </c>
      <c r="C2731" s="115" t="s">
        <v>79</v>
      </c>
      <c r="D2731" s="115" t="s">
        <v>155</v>
      </c>
      <c r="E2731" s="115" t="s">
        <v>156</v>
      </c>
      <c r="F2731" s="805"/>
      <c r="G2731" s="805"/>
      <c r="H2731" s="806" t="s">
        <v>157</v>
      </c>
      <c r="I2731" s="806"/>
      <c r="J2731" s="803" t="s">
        <v>153</v>
      </c>
      <c r="K2731" s="803" t="s">
        <v>153</v>
      </c>
      <c r="L2731" s="804">
        <v>0</v>
      </c>
    </row>
    <row r="2732" spans="1:12" s="101" customFormat="1" ht="24" customHeight="1">
      <c r="A2732" s="808"/>
      <c r="B2732" s="117" t="s">
        <v>1916</v>
      </c>
      <c r="C2732" s="117" t="s">
        <v>1927</v>
      </c>
      <c r="D2732" s="118">
        <v>43792</v>
      </c>
      <c r="E2732" s="117" t="s">
        <v>1928</v>
      </c>
      <c r="F2732" s="805"/>
      <c r="G2732" s="805"/>
      <c r="H2732" s="806"/>
      <c r="I2732" s="806"/>
      <c r="J2732" s="803"/>
      <c r="K2732" s="803"/>
      <c r="L2732" s="804"/>
    </row>
    <row r="2733" spans="1:12" s="101" customFormat="1" ht="24" customHeight="1">
      <c r="A2733" s="808">
        <v>513</v>
      </c>
      <c r="B2733" s="110" t="s">
        <v>76</v>
      </c>
      <c r="C2733" s="115" t="s">
        <v>78</v>
      </c>
      <c r="D2733" s="115" t="s">
        <v>146</v>
      </c>
      <c r="E2733" s="115" t="s">
        <v>147</v>
      </c>
      <c r="F2733" s="809" t="s">
        <v>71</v>
      </c>
      <c r="G2733" s="809"/>
      <c r="H2733" s="805"/>
      <c r="I2733" s="805"/>
      <c r="J2733" s="805"/>
      <c r="K2733" s="805"/>
      <c r="L2733" s="805"/>
    </row>
    <row r="2734" spans="1:12" s="101" customFormat="1" ht="26.25" customHeight="1">
      <c r="A2734" s="808"/>
      <c r="B2734" s="803" t="s">
        <v>1912</v>
      </c>
      <c r="C2734" s="810" t="s">
        <v>1929</v>
      </c>
      <c r="D2734" s="807">
        <v>43804</v>
      </c>
      <c r="E2734" s="803" t="s">
        <v>523</v>
      </c>
      <c r="F2734" s="803" t="s">
        <v>210</v>
      </c>
      <c r="G2734" s="803"/>
      <c r="H2734" s="806" t="s">
        <v>152</v>
      </c>
      <c r="I2734" s="806"/>
      <c r="J2734" s="117" t="s">
        <v>153</v>
      </c>
      <c r="K2734" s="117" t="s">
        <v>3</v>
      </c>
      <c r="L2734" s="119">
        <v>325.73</v>
      </c>
    </row>
    <row r="2735" spans="1:12" s="101" customFormat="1" ht="408.95" customHeight="1">
      <c r="A2735" s="808"/>
      <c r="B2735" s="803"/>
      <c r="C2735" s="810"/>
      <c r="D2735" s="807"/>
      <c r="E2735" s="803"/>
      <c r="F2735" s="803"/>
      <c r="G2735" s="803"/>
      <c r="H2735" s="806" t="s">
        <v>154</v>
      </c>
      <c r="I2735" s="806"/>
      <c r="J2735" s="803" t="s">
        <v>153</v>
      </c>
      <c r="K2735" s="803" t="s">
        <v>3</v>
      </c>
      <c r="L2735" s="804">
        <v>450</v>
      </c>
    </row>
    <row r="2736" spans="1:12" s="101" customFormat="1" ht="408.95" customHeight="1">
      <c r="A2736" s="808"/>
      <c r="B2736" s="803"/>
      <c r="C2736" s="810"/>
      <c r="D2736" s="807"/>
      <c r="E2736" s="803"/>
      <c r="F2736" s="803"/>
      <c r="G2736" s="803"/>
      <c r="H2736" s="806"/>
      <c r="I2736" s="806"/>
      <c r="J2736" s="803"/>
      <c r="K2736" s="803"/>
      <c r="L2736" s="804"/>
    </row>
    <row r="2737" spans="1:12" s="101" customFormat="1" ht="61.7" customHeight="1">
      <c r="A2737" s="808"/>
      <c r="B2737" s="803"/>
      <c r="C2737" s="810"/>
      <c r="D2737" s="807"/>
      <c r="E2737" s="803"/>
      <c r="F2737" s="803"/>
      <c r="G2737" s="803"/>
      <c r="H2737" s="806"/>
      <c r="I2737" s="806"/>
      <c r="J2737" s="803"/>
      <c r="K2737" s="803"/>
      <c r="L2737" s="804"/>
    </row>
    <row r="2738" spans="1:12" s="101" customFormat="1" ht="24" customHeight="1">
      <c r="A2738" s="808"/>
      <c r="B2738" s="110" t="s">
        <v>77</v>
      </c>
      <c r="C2738" s="115" t="s">
        <v>79</v>
      </c>
      <c r="D2738" s="115" t="s">
        <v>155</v>
      </c>
      <c r="E2738" s="115" t="s">
        <v>156</v>
      </c>
      <c r="F2738" s="805"/>
      <c r="G2738" s="805"/>
      <c r="H2738" s="806" t="s">
        <v>157</v>
      </c>
      <c r="I2738" s="806"/>
      <c r="J2738" s="803" t="s">
        <v>153</v>
      </c>
      <c r="K2738" s="803" t="s">
        <v>3</v>
      </c>
      <c r="L2738" s="804">
        <v>146</v>
      </c>
    </row>
    <row r="2739" spans="1:12" s="101" customFormat="1" ht="24" customHeight="1">
      <c r="A2739" s="808"/>
      <c r="B2739" s="117" t="s">
        <v>1916</v>
      </c>
      <c r="C2739" s="117" t="s">
        <v>210</v>
      </c>
      <c r="D2739" s="118">
        <v>43805</v>
      </c>
      <c r="E2739" s="117" t="s">
        <v>1875</v>
      </c>
      <c r="F2739" s="805"/>
      <c r="G2739" s="805"/>
      <c r="H2739" s="806"/>
      <c r="I2739" s="806"/>
      <c r="J2739" s="803"/>
      <c r="K2739" s="803"/>
      <c r="L2739" s="804"/>
    </row>
    <row r="2740" spans="1:12" s="101" customFormat="1" ht="24" customHeight="1">
      <c r="A2740" s="808">
        <v>514</v>
      </c>
      <c r="B2740" s="110" t="s">
        <v>76</v>
      </c>
      <c r="C2740" s="115" t="s">
        <v>78</v>
      </c>
      <c r="D2740" s="115" t="s">
        <v>146</v>
      </c>
      <c r="E2740" s="115" t="s">
        <v>147</v>
      </c>
      <c r="F2740" s="809" t="s">
        <v>71</v>
      </c>
      <c r="G2740" s="809"/>
      <c r="H2740" s="805"/>
      <c r="I2740" s="805"/>
      <c r="J2740" s="805"/>
      <c r="K2740" s="805"/>
      <c r="L2740" s="805"/>
    </row>
    <row r="2741" spans="1:12" s="101" customFormat="1" ht="26.25" customHeight="1">
      <c r="A2741" s="808"/>
      <c r="B2741" s="803" t="s">
        <v>1912</v>
      </c>
      <c r="C2741" s="810" t="s">
        <v>1930</v>
      </c>
      <c r="D2741" s="807">
        <v>43857</v>
      </c>
      <c r="E2741" s="803" t="s">
        <v>753</v>
      </c>
      <c r="F2741" s="803" t="s">
        <v>1931</v>
      </c>
      <c r="G2741" s="803"/>
      <c r="H2741" s="806" t="s">
        <v>152</v>
      </c>
      <c r="I2741" s="806"/>
      <c r="J2741" s="117" t="s">
        <v>153</v>
      </c>
      <c r="K2741" s="117" t="s">
        <v>3</v>
      </c>
      <c r="L2741" s="119">
        <v>960</v>
      </c>
    </row>
    <row r="2742" spans="1:12" s="101" customFormat="1" ht="408.95" customHeight="1">
      <c r="A2742" s="808"/>
      <c r="B2742" s="803"/>
      <c r="C2742" s="810"/>
      <c r="D2742" s="807"/>
      <c r="E2742" s="803"/>
      <c r="F2742" s="803"/>
      <c r="G2742" s="803"/>
      <c r="H2742" s="806" t="s">
        <v>154</v>
      </c>
      <c r="I2742" s="806"/>
      <c r="J2742" s="803" t="s">
        <v>153</v>
      </c>
      <c r="K2742" s="803" t="s">
        <v>153</v>
      </c>
      <c r="L2742" s="804">
        <v>0</v>
      </c>
    </row>
    <row r="2743" spans="1:12" s="101" customFormat="1" ht="408.95" customHeight="1">
      <c r="A2743" s="808"/>
      <c r="B2743" s="803"/>
      <c r="C2743" s="810"/>
      <c r="D2743" s="807"/>
      <c r="E2743" s="803"/>
      <c r="F2743" s="803"/>
      <c r="G2743" s="803"/>
      <c r="H2743" s="806"/>
      <c r="I2743" s="806"/>
      <c r="J2743" s="803"/>
      <c r="K2743" s="803"/>
      <c r="L2743" s="804"/>
    </row>
    <row r="2744" spans="1:12" s="101" customFormat="1" ht="40.700000000000003" customHeight="1">
      <c r="A2744" s="808"/>
      <c r="B2744" s="803"/>
      <c r="C2744" s="810"/>
      <c r="D2744" s="807"/>
      <c r="E2744" s="803"/>
      <c r="F2744" s="803"/>
      <c r="G2744" s="803"/>
      <c r="H2744" s="806"/>
      <c r="I2744" s="806"/>
      <c r="J2744" s="803"/>
      <c r="K2744" s="803"/>
      <c r="L2744" s="804"/>
    </row>
    <row r="2745" spans="1:12" s="101" customFormat="1" ht="24" customHeight="1">
      <c r="A2745" s="808"/>
      <c r="B2745" s="110" t="s">
        <v>77</v>
      </c>
      <c r="C2745" s="115" t="s">
        <v>79</v>
      </c>
      <c r="D2745" s="115" t="s">
        <v>155</v>
      </c>
      <c r="E2745" s="115" t="s">
        <v>156</v>
      </c>
      <c r="F2745" s="805"/>
      <c r="G2745" s="805"/>
      <c r="H2745" s="806" t="s">
        <v>157</v>
      </c>
      <c r="I2745" s="806"/>
      <c r="J2745" s="803" t="s">
        <v>153</v>
      </c>
      <c r="K2745" s="803" t="s">
        <v>3</v>
      </c>
      <c r="L2745" s="804">
        <v>150</v>
      </c>
    </row>
    <row r="2746" spans="1:12" s="101" customFormat="1" ht="24" customHeight="1">
      <c r="A2746" s="808"/>
      <c r="B2746" s="117" t="s">
        <v>1916</v>
      </c>
      <c r="C2746" s="117" t="s">
        <v>1931</v>
      </c>
      <c r="D2746" s="118">
        <v>43865</v>
      </c>
      <c r="E2746" s="117" t="s">
        <v>1932</v>
      </c>
      <c r="F2746" s="805"/>
      <c r="G2746" s="805"/>
      <c r="H2746" s="806"/>
      <c r="I2746" s="806"/>
      <c r="J2746" s="803"/>
      <c r="K2746" s="803"/>
      <c r="L2746" s="804"/>
    </row>
    <row r="2747" spans="1:12" s="101" customFormat="1" ht="24" customHeight="1">
      <c r="A2747" s="808">
        <v>515</v>
      </c>
      <c r="B2747" s="110" t="s">
        <v>76</v>
      </c>
      <c r="C2747" s="115" t="s">
        <v>78</v>
      </c>
      <c r="D2747" s="115" t="s">
        <v>146</v>
      </c>
      <c r="E2747" s="115" t="s">
        <v>147</v>
      </c>
      <c r="F2747" s="809" t="s">
        <v>71</v>
      </c>
      <c r="G2747" s="809"/>
      <c r="H2747" s="805"/>
      <c r="I2747" s="805"/>
      <c r="J2747" s="805"/>
      <c r="K2747" s="805"/>
      <c r="L2747" s="805"/>
    </row>
    <row r="2748" spans="1:12" s="101" customFormat="1" ht="26.25" customHeight="1">
      <c r="A2748" s="808"/>
      <c r="B2748" s="803" t="s">
        <v>1912</v>
      </c>
      <c r="C2748" s="810" t="s">
        <v>1930</v>
      </c>
      <c r="D2748" s="807">
        <v>43857</v>
      </c>
      <c r="E2748" s="803" t="s">
        <v>753</v>
      </c>
      <c r="F2748" s="803" t="s">
        <v>1933</v>
      </c>
      <c r="G2748" s="803"/>
      <c r="H2748" s="806" t="s">
        <v>152</v>
      </c>
      <c r="I2748" s="806"/>
      <c r="J2748" s="117" t="s">
        <v>153</v>
      </c>
      <c r="K2748" s="117" t="s">
        <v>3</v>
      </c>
      <c r="L2748" s="119">
        <v>1495</v>
      </c>
    </row>
    <row r="2749" spans="1:12" s="101" customFormat="1" ht="408.95" customHeight="1">
      <c r="A2749" s="808"/>
      <c r="B2749" s="803"/>
      <c r="C2749" s="810"/>
      <c r="D2749" s="807"/>
      <c r="E2749" s="803"/>
      <c r="F2749" s="803"/>
      <c r="G2749" s="803"/>
      <c r="H2749" s="806" t="s">
        <v>154</v>
      </c>
      <c r="I2749" s="806"/>
      <c r="J2749" s="803" t="s">
        <v>153</v>
      </c>
      <c r="K2749" s="803" t="s">
        <v>3</v>
      </c>
      <c r="L2749" s="804">
        <v>4300</v>
      </c>
    </row>
    <row r="2750" spans="1:12" s="101" customFormat="1" ht="408.95" customHeight="1">
      <c r="A2750" s="808"/>
      <c r="B2750" s="803"/>
      <c r="C2750" s="810"/>
      <c r="D2750" s="807"/>
      <c r="E2750" s="803"/>
      <c r="F2750" s="803"/>
      <c r="G2750" s="803"/>
      <c r="H2750" s="806"/>
      <c r="I2750" s="806"/>
      <c r="J2750" s="803"/>
      <c r="K2750" s="803"/>
      <c r="L2750" s="804"/>
    </row>
    <row r="2751" spans="1:12" s="101" customFormat="1" ht="40.700000000000003" customHeight="1">
      <c r="A2751" s="808"/>
      <c r="B2751" s="803"/>
      <c r="C2751" s="810"/>
      <c r="D2751" s="807"/>
      <c r="E2751" s="803"/>
      <c r="F2751" s="803"/>
      <c r="G2751" s="803"/>
      <c r="H2751" s="806"/>
      <c r="I2751" s="806"/>
      <c r="J2751" s="803"/>
      <c r="K2751" s="803"/>
      <c r="L2751" s="804"/>
    </row>
    <row r="2752" spans="1:12" s="101" customFormat="1" ht="24" customHeight="1">
      <c r="A2752" s="808"/>
      <c r="B2752" s="110" t="s">
        <v>77</v>
      </c>
      <c r="C2752" s="115" t="s">
        <v>79</v>
      </c>
      <c r="D2752" s="115" t="s">
        <v>155</v>
      </c>
      <c r="E2752" s="115" t="s">
        <v>156</v>
      </c>
      <c r="F2752" s="805"/>
      <c r="G2752" s="805"/>
      <c r="H2752" s="806" t="s">
        <v>157</v>
      </c>
      <c r="I2752" s="806"/>
      <c r="J2752" s="803" t="s">
        <v>153</v>
      </c>
      <c r="K2752" s="803" t="s">
        <v>3</v>
      </c>
      <c r="L2752" s="804">
        <v>413</v>
      </c>
    </row>
    <row r="2753" spans="1:12" s="101" customFormat="1" ht="24" customHeight="1">
      <c r="A2753" s="808"/>
      <c r="B2753" s="117" t="s">
        <v>1916</v>
      </c>
      <c r="C2753" s="117" t="s">
        <v>1933</v>
      </c>
      <c r="D2753" s="118">
        <v>43865</v>
      </c>
      <c r="E2753" s="117" t="s">
        <v>1932</v>
      </c>
      <c r="F2753" s="805"/>
      <c r="G2753" s="805"/>
      <c r="H2753" s="806"/>
      <c r="I2753" s="806"/>
      <c r="J2753" s="803"/>
      <c r="K2753" s="803"/>
      <c r="L2753" s="804"/>
    </row>
    <row r="2754" spans="1:12" s="101" customFormat="1" ht="24" customHeight="1">
      <c r="A2754" s="808">
        <v>516</v>
      </c>
      <c r="B2754" s="110" t="s">
        <v>76</v>
      </c>
      <c r="C2754" s="115" t="s">
        <v>78</v>
      </c>
      <c r="D2754" s="115" t="s">
        <v>146</v>
      </c>
      <c r="E2754" s="115" t="s">
        <v>147</v>
      </c>
      <c r="F2754" s="809" t="s">
        <v>71</v>
      </c>
      <c r="G2754" s="809"/>
      <c r="H2754" s="805"/>
      <c r="I2754" s="805"/>
      <c r="J2754" s="805"/>
      <c r="K2754" s="805"/>
      <c r="L2754" s="805"/>
    </row>
    <row r="2755" spans="1:12" s="101" customFormat="1" ht="26.25" customHeight="1">
      <c r="A2755" s="808"/>
      <c r="B2755" s="803" t="s">
        <v>1912</v>
      </c>
      <c r="C2755" s="810" t="s">
        <v>1934</v>
      </c>
      <c r="D2755" s="807">
        <v>43866</v>
      </c>
      <c r="E2755" s="803" t="s">
        <v>354</v>
      </c>
      <c r="F2755" s="803" t="s">
        <v>1935</v>
      </c>
      <c r="G2755" s="803"/>
      <c r="H2755" s="806" t="s">
        <v>152</v>
      </c>
      <c r="I2755" s="806"/>
      <c r="J2755" s="117" t="s">
        <v>153</v>
      </c>
      <c r="K2755" s="117" t="s">
        <v>3</v>
      </c>
      <c r="L2755" s="119">
        <v>537.82000000000005</v>
      </c>
    </row>
    <row r="2756" spans="1:12" s="101" customFormat="1" ht="408.95" customHeight="1">
      <c r="A2756" s="808"/>
      <c r="B2756" s="803"/>
      <c r="C2756" s="810"/>
      <c r="D2756" s="807"/>
      <c r="E2756" s="803"/>
      <c r="F2756" s="803"/>
      <c r="G2756" s="803"/>
      <c r="H2756" s="806" t="s">
        <v>154</v>
      </c>
      <c r="I2756" s="806"/>
      <c r="J2756" s="803" t="s">
        <v>153</v>
      </c>
      <c r="K2756" s="803" t="s">
        <v>153</v>
      </c>
      <c r="L2756" s="804">
        <v>0</v>
      </c>
    </row>
    <row r="2757" spans="1:12" s="101" customFormat="1" ht="408.95" customHeight="1">
      <c r="A2757" s="808"/>
      <c r="B2757" s="803"/>
      <c r="C2757" s="810"/>
      <c r="D2757" s="807"/>
      <c r="E2757" s="803"/>
      <c r="F2757" s="803"/>
      <c r="G2757" s="803"/>
      <c r="H2757" s="806"/>
      <c r="I2757" s="806"/>
      <c r="J2757" s="803"/>
      <c r="K2757" s="803"/>
      <c r="L2757" s="804"/>
    </row>
    <row r="2758" spans="1:12" s="101" customFormat="1" ht="219.2" customHeight="1">
      <c r="A2758" s="808"/>
      <c r="B2758" s="803"/>
      <c r="C2758" s="810"/>
      <c r="D2758" s="807"/>
      <c r="E2758" s="803"/>
      <c r="F2758" s="803"/>
      <c r="G2758" s="803"/>
      <c r="H2758" s="806"/>
      <c r="I2758" s="806"/>
      <c r="J2758" s="803"/>
      <c r="K2758" s="803"/>
      <c r="L2758" s="804"/>
    </row>
    <row r="2759" spans="1:12" s="101" customFormat="1" ht="24" customHeight="1">
      <c r="A2759" s="808"/>
      <c r="B2759" s="110" t="s">
        <v>77</v>
      </c>
      <c r="C2759" s="115" t="s">
        <v>79</v>
      </c>
      <c r="D2759" s="115" t="s">
        <v>155</v>
      </c>
      <c r="E2759" s="115" t="s">
        <v>156</v>
      </c>
      <c r="F2759" s="805"/>
      <c r="G2759" s="805"/>
      <c r="H2759" s="806" t="s">
        <v>157</v>
      </c>
      <c r="I2759" s="806"/>
      <c r="J2759" s="803" t="s">
        <v>153</v>
      </c>
      <c r="K2759" s="803" t="s">
        <v>3</v>
      </c>
      <c r="L2759" s="804">
        <v>400</v>
      </c>
    </row>
    <row r="2760" spans="1:12" s="101" customFormat="1" ht="24" customHeight="1">
      <c r="A2760" s="808"/>
      <c r="B2760" s="117" t="s">
        <v>1916</v>
      </c>
      <c r="C2760" s="117" t="s">
        <v>1935</v>
      </c>
      <c r="D2760" s="118">
        <v>43870</v>
      </c>
      <c r="E2760" s="117" t="s">
        <v>1887</v>
      </c>
      <c r="F2760" s="805"/>
      <c r="G2760" s="805"/>
      <c r="H2760" s="806"/>
      <c r="I2760" s="806"/>
      <c r="J2760" s="803"/>
      <c r="K2760" s="803"/>
      <c r="L2760" s="804"/>
    </row>
    <row r="2761" spans="1:12" s="101" customFormat="1" ht="24" customHeight="1">
      <c r="A2761" s="808">
        <v>517</v>
      </c>
      <c r="B2761" s="110" t="s">
        <v>76</v>
      </c>
      <c r="C2761" s="115" t="s">
        <v>78</v>
      </c>
      <c r="D2761" s="115" t="s">
        <v>146</v>
      </c>
      <c r="E2761" s="115" t="s">
        <v>147</v>
      </c>
      <c r="F2761" s="809" t="s">
        <v>71</v>
      </c>
      <c r="G2761" s="809"/>
      <c r="H2761" s="805"/>
      <c r="I2761" s="805"/>
      <c r="J2761" s="805"/>
      <c r="K2761" s="805"/>
      <c r="L2761" s="805"/>
    </row>
    <row r="2762" spans="1:12" s="101" customFormat="1" ht="26.25" customHeight="1">
      <c r="A2762" s="808"/>
      <c r="B2762" s="803" t="s">
        <v>1912</v>
      </c>
      <c r="C2762" s="810" t="s">
        <v>1934</v>
      </c>
      <c r="D2762" s="807">
        <v>43866</v>
      </c>
      <c r="E2762" s="803" t="s">
        <v>354</v>
      </c>
      <c r="F2762" s="803" t="s">
        <v>1936</v>
      </c>
      <c r="G2762" s="803"/>
      <c r="H2762" s="806" t="s">
        <v>152</v>
      </c>
      <c r="I2762" s="806"/>
      <c r="J2762" s="117" t="s">
        <v>153</v>
      </c>
      <c r="K2762" s="117" t="s">
        <v>3</v>
      </c>
      <c r="L2762" s="119">
        <v>541</v>
      </c>
    </row>
    <row r="2763" spans="1:12" s="101" customFormat="1" ht="408.95" customHeight="1">
      <c r="A2763" s="808"/>
      <c r="B2763" s="803"/>
      <c r="C2763" s="810"/>
      <c r="D2763" s="807"/>
      <c r="E2763" s="803"/>
      <c r="F2763" s="803"/>
      <c r="G2763" s="803"/>
      <c r="H2763" s="806" t="s">
        <v>154</v>
      </c>
      <c r="I2763" s="806"/>
      <c r="J2763" s="803" t="s">
        <v>153</v>
      </c>
      <c r="K2763" s="803" t="s">
        <v>3</v>
      </c>
      <c r="L2763" s="804">
        <v>394.6</v>
      </c>
    </row>
    <row r="2764" spans="1:12" s="101" customFormat="1" ht="408.95" customHeight="1">
      <c r="A2764" s="808"/>
      <c r="B2764" s="803"/>
      <c r="C2764" s="810"/>
      <c r="D2764" s="807"/>
      <c r="E2764" s="803"/>
      <c r="F2764" s="803"/>
      <c r="G2764" s="803"/>
      <c r="H2764" s="806"/>
      <c r="I2764" s="806"/>
      <c r="J2764" s="803"/>
      <c r="K2764" s="803"/>
      <c r="L2764" s="804"/>
    </row>
    <row r="2765" spans="1:12" s="101" customFormat="1" ht="219.2" customHeight="1">
      <c r="A2765" s="808"/>
      <c r="B2765" s="803"/>
      <c r="C2765" s="810"/>
      <c r="D2765" s="807"/>
      <c r="E2765" s="803"/>
      <c r="F2765" s="803"/>
      <c r="G2765" s="803"/>
      <c r="H2765" s="806"/>
      <c r="I2765" s="806"/>
      <c r="J2765" s="803"/>
      <c r="K2765" s="803"/>
      <c r="L2765" s="804"/>
    </row>
    <row r="2766" spans="1:12" s="101" customFormat="1" ht="24" customHeight="1">
      <c r="A2766" s="808"/>
      <c r="B2766" s="110" t="s">
        <v>77</v>
      </c>
      <c r="C2766" s="115" t="s">
        <v>79</v>
      </c>
      <c r="D2766" s="115" t="s">
        <v>155</v>
      </c>
      <c r="E2766" s="115" t="s">
        <v>156</v>
      </c>
      <c r="F2766" s="805"/>
      <c r="G2766" s="805"/>
      <c r="H2766" s="806" t="s">
        <v>157</v>
      </c>
      <c r="I2766" s="806"/>
      <c r="J2766" s="803" t="s">
        <v>153</v>
      </c>
      <c r="K2766" s="803" t="s">
        <v>3</v>
      </c>
      <c r="L2766" s="804">
        <v>100</v>
      </c>
    </row>
    <row r="2767" spans="1:12" s="101" customFormat="1" ht="24" customHeight="1">
      <c r="A2767" s="808"/>
      <c r="B2767" s="117" t="s">
        <v>1916</v>
      </c>
      <c r="C2767" s="117" t="s">
        <v>1936</v>
      </c>
      <c r="D2767" s="118">
        <v>43870</v>
      </c>
      <c r="E2767" s="117" t="s">
        <v>1887</v>
      </c>
      <c r="F2767" s="805"/>
      <c r="G2767" s="805"/>
      <c r="H2767" s="806"/>
      <c r="I2767" s="806"/>
      <c r="J2767" s="803"/>
      <c r="K2767" s="803"/>
      <c r="L2767" s="804"/>
    </row>
    <row r="2768" spans="1:12" s="101" customFormat="1" ht="24" customHeight="1">
      <c r="A2768" s="808">
        <v>518</v>
      </c>
      <c r="B2768" s="110" t="s">
        <v>76</v>
      </c>
      <c r="C2768" s="115" t="s">
        <v>78</v>
      </c>
      <c r="D2768" s="115" t="s">
        <v>146</v>
      </c>
      <c r="E2768" s="115" t="s">
        <v>147</v>
      </c>
      <c r="F2768" s="809" t="s">
        <v>71</v>
      </c>
      <c r="G2768" s="809"/>
      <c r="H2768" s="805"/>
      <c r="I2768" s="805"/>
      <c r="J2768" s="805"/>
      <c r="K2768" s="805"/>
      <c r="L2768" s="805"/>
    </row>
    <row r="2769" spans="1:12" s="101" customFormat="1" ht="26.25" customHeight="1">
      <c r="A2769" s="808"/>
      <c r="B2769" s="803" t="s">
        <v>1912</v>
      </c>
      <c r="C2769" s="810" t="s">
        <v>1937</v>
      </c>
      <c r="D2769" s="807">
        <v>43874</v>
      </c>
      <c r="E2769" s="803" t="s">
        <v>1072</v>
      </c>
      <c r="F2769" s="803" t="s">
        <v>1938</v>
      </c>
      <c r="G2769" s="803"/>
      <c r="H2769" s="806" t="s">
        <v>152</v>
      </c>
      <c r="I2769" s="806"/>
      <c r="J2769" s="117" t="s">
        <v>153</v>
      </c>
      <c r="K2769" s="117" t="s">
        <v>3</v>
      </c>
      <c r="L2769" s="119">
        <v>1092</v>
      </c>
    </row>
    <row r="2770" spans="1:12" s="101" customFormat="1" ht="408.95" customHeight="1">
      <c r="A2770" s="808"/>
      <c r="B2770" s="803"/>
      <c r="C2770" s="810"/>
      <c r="D2770" s="807"/>
      <c r="E2770" s="803"/>
      <c r="F2770" s="803"/>
      <c r="G2770" s="803"/>
      <c r="H2770" s="806" t="s">
        <v>154</v>
      </c>
      <c r="I2770" s="806"/>
      <c r="J2770" s="803" t="s">
        <v>3</v>
      </c>
      <c r="K2770" s="803" t="s">
        <v>153</v>
      </c>
      <c r="L2770" s="804">
        <v>500</v>
      </c>
    </row>
    <row r="2771" spans="1:12" s="101" customFormat="1" ht="407.85" customHeight="1">
      <c r="A2771" s="808"/>
      <c r="B2771" s="803"/>
      <c r="C2771" s="810"/>
      <c r="D2771" s="807"/>
      <c r="E2771" s="803"/>
      <c r="F2771" s="803"/>
      <c r="G2771" s="803"/>
      <c r="H2771" s="806"/>
      <c r="I2771" s="806"/>
      <c r="J2771" s="803"/>
      <c r="K2771" s="803"/>
      <c r="L2771" s="804"/>
    </row>
    <row r="2772" spans="1:12" s="101" customFormat="1" ht="24" customHeight="1">
      <c r="A2772" s="808"/>
      <c r="B2772" s="110" t="s">
        <v>77</v>
      </c>
      <c r="C2772" s="115" t="s">
        <v>79</v>
      </c>
      <c r="D2772" s="115" t="s">
        <v>155</v>
      </c>
      <c r="E2772" s="115" t="s">
        <v>156</v>
      </c>
      <c r="F2772" s="805"/>
      <c r="G2772" s="805"/>
      <c r="H2772" s="806" t="s">
        <v>157</v>
      </c>
      <c r="I2772" s="806"/>
      <c r="J2772" s="803" t="s">
        <v>3</v>
      </c>
      <c r="K2772" s="803" t="s">
        <v>3</v>
      </c>
      <c r="L2772" s="804">
        <v>850</v>
      </c>
    </row>
    <row r="2773" spans="1:12" s="101" customFormat="1" ht="24" customHeight="1">
      <c r="A2773" s="808"/>
      <c r="B2773" s="117" t="s">
        <v>1916</v>
      </c>
      <c r="C2773" s="117" t="s">
        <v>1938</v>
      </c>
      <c r="D2773" s="118">
        <v>43877</v>
      </c>
      <c r="E2773" s="117" t="s">
        <v>1939</v>
      </c>
      <c r="F2773" s="805"/>
      <c r="G2773" s="805"/>
      <c r="H2773" s="806"/>
      <c r="I2773" s="806"/>
      <c r="J2773" s="803"/>
      <c r="K2773" s="803"/>
      <c r="L2773" s="804"/>
    </row>
    <row r="2774" spans="1:12" s="101" customFormat="1" ht="24" customHeight="1">
      <c r="A2774" s="808">
        <v>519</v>
      </c>
      <c r="B2774" s="110" t="s">
        <v>76</v>
      </c>
      <c r="C2774" s="115" t="s">
        <v>78</v>
      </c>
      <c r="D2774" s="115" t="s">
        <v>146</v>
      </c>
      <c r="E2774" s="115" t="s">
        <v>147</v>
      </c>
      <c r="F2774" s="809" t="s">
        <v>71</v>
      </c>
      <c r="G2774" s="809"/>
      <c r="H2774" s="805"/>
      <c r="I2774" s="805"/>
      <c r="J2774" s="805"/>
      <c r="K2774" s="805"/>
      <c r="L2774" s="805"/>
    </row>
    <row r="2775" spans="1:12" s="101" customFormat="1" ht="26.25" customHeight="1">
      <c r="A2775" s="808"/>
      <c r="B2775" s="803" t="s">
        <v>1912</v>
      </c>
      <c r="C2775" s="810" t="s">
        <v>1940</v>
      </c>
      <c r="D2775" s="807">
        <v>43896</v>
      </c>
      <c r="E2775" s="803" t="s">
        <v>476</v>
      </c>
      <c r="F2775" s="803" t="s">
        <v>546</v>
      </c>
      <c r="G2775" s="803"/>
      <c r="H2775" s="806" t="s">
        <v>152</v>
      </c>
      <c r="I2775" s="806"/>
      <c r="J2775" s="117" t="s">
        <v>153</v>
      </c>
      <c r="K2775" s="117" t="s">
        <v>3</v>
      </c>
      <c r="L2775" s="119">
        <v>428</v>
      </c>
    </row>
    <row r="2776" spans="1:12" s="101" customFormat="1" ht="386.25" customHeight="1">
      <c r="A2776" s="808"/>
      <c r="B2776" s="803"/>
      <c r="C2776" s="810"/>
      <c r="D2776" s="807"/>
      <c r="E2776" s="803"/>
      <c r="F2776" s="803"/>
      <c r="G2776" s="803"/>
      <c r="H2776" s="806" t="s">
        <v>154</v>
      </c>
      <c r="I2776" s="806"/>
      <c r="J2776" s="117" t="s">
        <v>153</v>
      </c>
      <c r="K2776" s="117" t="s">
        <v>3</v>
      </c>
      <c r="L2776" s="119">
        <v>364.78</v>
      </c>
    </row>
    <row r="2777" spans="1:12" s="101" customFormat="1" ht="24" customHeight="1">
      <c r="A2777" s="808"/>
      <c r="B2777" s="110" t="s">
        <v>77</v>
      </c>
      <c r="C2777" s="115" t="s">
        <v>79</v>
      </c>
      <c r="D2777" s="115" t="s">
        <v>155</v>
      </c>
      <c r="E2777" s="115" t="s">
        <v>156</v>
      </c>
      <c r="F2777" s="805"/>
      <c r="G2777" s="805"/>
      <c r="H2777" s="806" t="s">
        <v>157</v>
      </c>
      <c r="I2777" s="806"/>
      <c r="J2777" s="803" t="s">
        <v>153</v>
      </c>
      <c r="K2777" s="803" t="s">
        <v>153</v>
      </c>
      <c r="L2777" s="804">
        <v>0</v>
      </c>
    </row>
    <row r="2778" spans="1:12" s="101" customFormat="1" ht="24" customHeight="1">
      <c r="A2778" s="808"/>
      <c r="B2778" s="117" t="s">
        <v>1916</v>
      </c>
      <c r="C2778" s="117" t="s">
        <v>546</v>
      </c>
      <c r="D2778" s="118">
        <v>43898</v>
      </c>
      <c r="E2778" s="117" t="s">
        <v>1941</v>
      </c>
      <c r="F2778" s="805"/>
      <c r="G2778" s="805"/>
      <c r="H2778" s="806"/>
      <c r="I2778" s="806"/>
      <c r="J2778" s="803"/>
      <c r="K2778" s="803"/>
      <c r="L2778" s="804"/>
    </row>
    <row r="2779" spans="1:12" s="101" customFormat="1" ht="24" customHeight="1">
      <c r="A2779" s="808">
        <v>520</v>
      </c>
      <c r="B2779" s="110" t="s">
        <v>76</v>
      </c>
      <c r="C2779" s="115" t="s">
        <v>78</v>
      </c>
      <c r="D2779" s="115" t="s">
        <v>146</v>
      </c>
      <c r="E2779" s="115" t="s">
        <v>147</v>
      </c>
      <c r="F2779" s="809" t="s">
        <v>71</v>
      </c>
      <c r="G2779" s="809"/>
      <c r="H2779" s="805"/>
      <c r="I2779" s="805"/>
      <c r="J2779" s="805"/>
      <c r="K2779" s="805"/>
      <c r="L2779" s="805"/>
    </row>
    <row r="2780" spans="1:12" s="101" customFormat="1" ht="26.25" customHeight="1">
      <c r="A2780" s="808"/>
      <c r="B2780" s="803" t="s">
        <v>1942</v>
      </c>
      <c r="C2780" s="810" t="s">
        <v>1943</v>
      </c>
      <c r="D2780" s="807">
        <v>43741</v>
      </c>
      <c r="E2780" s="803" t="s">
        <v>768</v>
      </c>
      <c r="F2780" s="803" t="s">
        <v>1944</v>
      </c>
      <c r="G2780" s="803"/>
      <c r="H2780" s="806" t="s">
        <v>152</v>
      </c>
      <c r="I2780" s="806"/>
      <c r="J2780" s="117" t="s">
        <v>153</v>
      </c>
      <c r="K2780" s="117" t="s">
        <v>3</v>
      </c>
      <c r="L2780" s="119">
        <v>540</v>
      </c>
    </row>
    <row r="2781" spans="1:12" s="101" customFormat="1" ht="408.95" customHeight="1">
      <c r="A2781" s="808"/>
      <c r="B2781" s="803"/>
      <c r="C2781" s="810"/>
      <c r="D2781" s="807"/>
      <c r="E2781" s="803"/>
      <c r="F2781" s="803"/>
      <c r="G2781" s="803"/>
      <c r="H2781" s="806" t="s">
        <v>154</v>
      </c>
      <c r="I2781" s="806"/>
      <c r="J2781" s="803" t="s">
        <v>153</v>
      </c>
      <c r="K2781" s="803" t="s">
        <v>3</v>
      </c>
      <c r="L2781" s="804">
        <v>545.65</v>
      </c>
    </row>
    <row r="2782" spans="1:12" s="101" customFormat="1" ht="155.85" customHeight="1">
      <c r="A2782" s="808"/>
      <c r="B2782" s="803"/>
      <c r="C2782" s="810"/>
      <c r="D2782" s="807"/>
      <c r="E2782" s="803"/>
      <c r="F2782" s="803"/>
      <c r="G2782" s="803"/>
      <c r="H2782" s="806"/>
      <c r="I2782" s="806"/>
      <c r="J2782" s="803"/>
      <c r="K2782" s="803"/>
      <c r="L2782" s="804"/>
    </row>
    <row r="2783" spans="1:12" s="101" customFormat="1" ht="24" customHeight="1">
      <c r="A2783" s="808"/>
      <c r="B2783" s="110" t="s">
        <v>77</v>
      </c>
      <c r="C2783" s="115" t="s">
        <v>79</v>
      </c>
      <c r="D2783" s="115" t="s">
        <v>155</v>
      </c>
      <c r="E2783" s="115" t="s">
        <v>156</v>
      </c>
      <c r="F2783" s="805"/>
      <c r="G2783" s="805"/>
      <c r="H2783" s="806" t="s">
        <v>157</v>
      </c>
      <c r="I2783" s="806"/>
      <c r="J2783" s="803" t="s">
        <v>153</v>
      </c>
      <c r="K2783" s="803" t="s">
        <v>153</v>
      </c>
      <c r="L2783" s="804">
        <v>0</v>
      </c>
    </row>
    <row r="2784" spans="1:12" s="101" customFormat="1" ht="24" customHeight="1">
      <c r="A2784" s="808"/>
      <c r="B2784" s="117" t="s">
        <v>193</v>
      </c>
      <c r="C2784" s="117" t="s">
        <v>1944</v>
      </c>
      <c r="D2784" s="118">
        <v>43744</v>
      </c>
      <c r="E2784" s="117" t="s">
        <v>563</v>
      </c>
      <c r="F2784" s="805"/>
      <c r="G2784" s="805"/>
      <c r="H2784" s="806"/>
      <c r="I2784" s="806"/>
      <c r="J2784" s="803"/>
      <c r="K2784" s="803"/>
      <c r="L2784" s="804"/>
    </row>
    <row r="2785" spans="1:12" s="101" customFormat="1" ht="24" customHeight="1">
      <c r="A2785" s="808">
        <v>521</v>
      </c>
      <c r="B2785" s="110" t="s">
        <v>76</v>
      </c>
      <c r="C2785" s="115" t="s">
        <v>78</v>
      </c>
      <c r="D2785" s="115" t="s">
        <v>146</v>
      </c>
      <c r="E2785" s="115" t="s">
        <v>147</v>
      </c>
      <c r="F2785" s="809" t="s">
        <v>71</v>
      </c>
      <c r="G2785" s="809"/>
      <c r="H2785" s="805"/>
      <c r="I2785" s="805"/>
      <c r="J2785" s="805"/>
      <c r="K2785" s="805"/>
      <c r="L2785" s="805"/>
    </row>
    <row r="2786" spans="1:12" s="101" customFormat="1" ht="26.25" customHeight="1">
      <c r="A2786" s="808"/>
      <c r="B2786" s="803" t="s">
        <v>1945</v>
      </c>
      <c r="C2786" s="810" t="s">
        <v>1946</v>
      </c>
      <c r="D2786" s="807">
        <v>43753</v>
      </c>
      <c r="E2786" s="803" t="s">
        <v>1947</v>
      </c>
      <c r="F2786" s="803" t="s">
        <v>1948</v>
      </c>
      <c r="G2786" s="803"/>
      <c r="H2786" s="806" t="s">
        <v>152</v>
      </c>
      <c r="I2786" s="806"/>
      <c r="J2786" s="117" t="s">
        <v>153</v>
      </c>
      <c r="K2786" s="117" t="s">
        <v>3</v>
      </c>
      <c r="L2786" s="119">
        <v>649.86</v>
      </c>
    </row>
    <row r="2787" spans="1:12" s="101" customFormat="1" ht="408.95" customHeight="1">
      <c r="A2787" s="808"/>
      <c r="B2787" s="803"/>
      <c r="C2787" s="810"/>
      <c r="D2787" s="807"/>
      <c r="E2787" s="803"/>
      <c r="F2787" s="803"/>
      <c r="G2787" s="803"/>
      <c r="H2787" s="806" t="s">
        <v>154</v>
      </c>
      <c r="I2787" s="806"/>
      <c r="J2787" s="803" t="s">
        <v>153</v>
      </c>
      <c r="K2787" s="803" t="s">
        <v>3</v>
      </c>
      <c r="L2787" s="804">
        <v>2713.97</v>
      </c>
    </row>
    <row r="2788" spans="1:12" s="101" customFormat="1" ht="250.35" customHeight="1">
      <c r="A2788" s="808"/>
      <c r="B2788" s="803"/>
      <c r="C2788" s="810"/>
      <c r="D2788" s="807"/>
      <c r="E2788" s="803"/>
      <c r="F2788" s="803"/>
      <c r="G2788" s="803"/>
      <c r="H2788" s="806"/>
      <c r="I2788" s="806"/>
      <c r="J2788" s="803"/>
      <c r="K2788" s="803"/>
      <c r="L2788" s="804"/>
    </row>
    <row r="2789" spans="1:12" s="101" customFormat="1" ht="24" customHeight="1">
      <c r="A2789" s="808"/>
      <c r="B2789" s="110" t="s">
        <v>77</v>
      </c>
      <c r="C2789" s="115" t="s">
        <v>79</v>
      </c>
      <c r="D2789" s="115" t="s">
        <v>155</v>
      </c>
      <c r="E2789" s="115" t="s">
        <v>156</v>
      </c>
      <c r="F2789" s="805"/>
      <c r="G2789" s="805"/>
      <c r="H2789" s="806" t="s">
        <v>157</v>
      </c>
      <c r="I2789" s="806"/>
      <c r="J2789" s="803" t="s">
        <v>153</v>
      </c>
      <c r="K2789" s="803" t="s">
        <v>153</v>
      </c>
      <c r="L2789" s="804">
        <v>0</v>
      </c>
    </row>
    <row r="2790" spans="1:12" s="101" customFormat="1" ht="24" customHeight="1">
      <c r="A2790" s="808"/>
      <c r="B2790" s="117" t="s">
        <v>1658</v>
      </c>
      <c r="C2790" s="117" t="s">
        <v>1948</v>
      </c>
      <c r="D2790" s="118">
        <v>43757</v>
      </c>
      <c r="E2790" s="117" t="s">
        <v>1949</v>
      </c>
      <c r="F2790" s="805"/>
      <c r="G2790" s="805"/>
      <c r="H2790" s="806"/>
      <c r="I2790" s="806"/>
      <c r="J2790" s="803"/>
      <c r="K2790" s="803"/>
      <c r="L2790" s="804"/>
    </row>
    <row r="2791" spans="1:12" s="101" customFormat="1" ht="24" customHeight="1">
      <c r="A2791" s="808">
        <v>522</v>
      </c>
      <c r="B2791" s="110" t="s">
        <v>76</v>
      </c>
      <c r="C2791" s="115" t="s">
        <v>78</v>
      </c>
      <c r="D2791" s="115" t="s">
        <v>146</v>
      </c>
      <c r="E2791" s="115" t="s">
        <v>147</v>
      </c>
      <c r="F2791" s="809" t="s">
        <v>71</v>
      </c>
      <c r="G2791" s="809"/>
      <c r="H2791" s="805"/>
      <c r="I2791" s="805"/>
      <c r="J2791" s="805"/>
      <c r="K2791" s="805"/>
      <c r="L2791" s="805"/>
    </row>
    <row r="2792" spans="1:12" s="101" customFormat="1" ht="26.25" customHeight="1">
      <c r="A2792" s="808"/>
      <c r="B2792" s="803" t="s">
        <v>1945</v>
      </c>
      <c r="C2792" s="810" t="s">
        <v>1950</v>
      </c>
      <c r="D2792" s="807">
        <v>43766</v>
      </c>
      <c r="E2792" s="803" t="s">
        <v>358</v>
      </c>
      <c r="F2792" s="803" t="s">
        <v>1178</v>
      </c>
      <c r="G2792" s="803"/>
      <c r="H2792" s="806" t="s">
        <v>152</v>
      </c>
      <c r="I2792" s="806"/>
      <c r="J2792" s="117" t="s">
        <v>153</v>
      </c>
      <c r="K2792" s="117" t="s">
        <v>3</v>
      </c>
      <c r="L2792" s="119">
        <v>196</v>
      </c>
    </row>
    <row r="2793" spans="1:12" s="101" customFormat="1" ht="228.75" customHeight="1">
      <c r="A2793" s="808"/>
      <c r="B2793" s="803"/>
      <c r="C2793" s="810"/>
      <c r="D2793" s="807"/>
      <c r="E2793" s="803"/>
      <c r="F2793" s="803"/>
      <c r="G2793" s="803"/>
      <c r="H2793" s="806" t="s">
        <v>154</v>
      </c>
      <c r="I2793" s="806"/>
      <c r="J2793" s="117" t="s">
        <v>153</v>
      </c>
      <c r="K2793" s="117" t="s">
        <v>3</v>
      </c>
      <c r="L2793" s="119">
        <v>268</v>
      </c>
    </row>
    <row r="2794" spans="1:12" s="101" customFormat="1" ht="24" customHeight="1">
      <c r="A2794" s="808"/>
      <c r="B2794" s="110" t="s">
        <v>77</v>
      </c>
      <c r="C2794" s="115" t="s">
        <v>79</v>
      </c>
      <c r="D2794" s="115" t="s">
        <v>155</v>
      </c>
      <c r="E2794" s="115" t="s">
        <v>156</v>
      </c>
      <c r="F2794" s="805"/>
      <c r="G2794" s="805"/>
      <c r="H2794" s="806" t="s">
        <v>157</v>
      </c>
      <c r="I2794" s="806"/>
      <c r="J2794" s="803" t="s">
        <v>153</v>
      </c>
      <c r="K2794" s="803" t="s">
        <v>3</v>
      </c>
      <c r="L2794" s="804">
        <v>715</v>
      </c>
    </row>
    <row r="2795" spans="1:12" s="101" customFormat="1" ht="24" customHeight="1">
      <c r="A2795" s="808"/>
      <c r="B2795" s="117" t="s">
        <v>1658</v>
      </c>
      <c r="C2795" s="117" t="s">
        <v>1178</v>
      </c>
      <c r="D2795" s="118">
        <v>43767</v>
      </c>
      <c r="E2795" s="117" t="s">
        <v>391</v>
      </c>
      <c r="F2795" s="805"/>
      <c r="G2795" s="805"/>
      <c r="H2795" s="806"/>
      <c r="I2795" s="806"/>
      <c r="J2795" s="803"/>
      <c r="K2795" s="803"/>
      <c r="L2795" s="804"/>
    </row>
    <row r="2796" spans="1:12" s="101" customFormat="1" ht="24" customHeight="1">
      <c r="A2796" s="808">
        <v>523</v>
      </c>
      <c r="B2796" s="110" t="s">
        <v>76</v>
      </c>
      <c r="C2796" s="115" t="s">
        <v>78</v>
      </c>
      <c r="D2796" s="115" t="s">
        <v>146</v>
      </c>
      <c r="E2796" s="115" t="s">
        <v>147</v>
      </c>
      <c r="F2796" s="809" t="s">
        <v>71</v>
      </c>
      <c r="G2796" s="809"/>
      <c r="H2796" s="805"/>
      <c r="I2796" s="805"/>
      <c r="J2796" s="805"/>
      <c r="K2796" s="805"/>
      <c r="L2796" s="805"/>
    </row>
    <row r="2797" spans="1:12" s="101" customFormat="1" ht="26.25" customHeight="1">
      <c r="A2797" s="808"/>
      <c r="B2797" s="803" t="s">
        <v>1945</v>
      </c>
      <c r="C2797" s="810" t="s">
        <v>1951</v>
      </c>
      <c r="D2797" s="807">
        <v>43789</v>
      </c>
      <c r="E2797" s="803" t="s">
        <v>1923</v>
      </c>
      <c r="F2797" s="803" t="s">
        <v>1952</v>
      </c>
      <c r="G2797" s="803"/>
      <c r="H2797" s="806" t="s">
        <v>152</v>
      </c>
      <c r="I2797" s="806"/>
      <c r="J2797" s="117" t="s">
        <v>153</v>
      </c>
      <c r="K2797" s="117" t="s">
        <v>3</v>
      </c>
      <c r="L2797" s="119">
        <v>270</v>
      </c>
    </row>
    <row r="2798" spans="1:12" s="101" customFormat="1" ht="239.25" customHeight="1">
      <c r="A2798" s="808"/>
      <c r="B2798" s="803"/>
      <c r="C2798" s="810"/>
      <c r="D2798" s="807"/>
      <c r="E2798" s="803"/>
      <c r="F2798" s="803"/>
      <c r="G2798" s="803"/>
      <c r="H2798" s="806" t="s">
        <v>154</v>
      </c>
      <c r="I2798" s="806"/>
      <c r="J2798" s="117" t="s">
        <v>153</v>
      </c>
      <c r="K2798" s="117" t="s">
        <v>3</v>
      </c>
      <c r="L2798" s="119">
        <v>426</v>
      </c>
    </row>
    <row r="2799" spans="1:12" s="101" customFormat="1" ht="24" customHeight="1">
      <c r="A2799" s="808"/>
      <c r="B2799" s="110" t="s">
        <v>77</v>
      </c>
      <c r="C2799" s="115" t="s">
        <v>79</v>
      </c>
      <c r="D2799" s="115" t="s">
        <v>155</v>
      </c>
      <c r="E2799" s="115" t="s">
        <v>156</v>
      </c>
      <c r="F2799" s="805"/>
      <c r="G2799" s="805"/>
      <c r="H2799" s="806" t="s">
        <v>157</v>
      </c>
      <c r="I2799" s="806"/>
      <c r="J2799" s="803" t="s">
        <v>153</v>
      </c>
      <c r="K2799" s="803" t="s">
        <v>153</v>
      </c>
      <c r="L2799" s="804">
        <v>0</v>
      </c>
    </row>
    <row r="2800" spans="1:12" s="101" customFormat="1" ht="24" customHeight="1">
      <c r="A2800" s="808"/>
      <c r="B2800" s="117" t="s">
        <v>1658</v>
      </c>
      <c r="C2800" s="117" t="s">
        <v>1952</v>
      </c>
      <c r="D2800" s="118">
        <v>43791</v>
      </c>
      <c r="E2800" s="117" t="s">
        <v>906</v>
      </c>
      <c r="F2800" s="805"/>
      <c r="G2800" s="805"/>
      <c r="H2800" s="806"/>
      <c r="I2800" s="806"/>
      <c r="J2800" s="803"/>
      <c r="K2800" s="803"/>
      <c r="L2800" s="804"/>
    </row>
    <row r="2801" spans="1:12" s="101" customFormat="1" ht="24" customHeight="1">
      <c r="A2801" s="808">
        <v>524</v>
      </c>
      <c r="B2801" s="110" t="s">
        <v>76</v>
      </c>
      <c r="C2801" s="115" t="s">
        <v>78</v>
      </c>
      <c r="D2801" s="115" t="s">
        <v>146</v>
      </c>
      <c r="E2801" s="115" t="s">
        <v>147</v>
      </c>
      <c r="F2801" s="809" t="s">
        <v>71</v>
      </c>
      <c r="G2801" s="809"/>
      <c r="H2801" s="805"/>
      <c r="I2801" s="805"/>
      <c r="J2801" s="805"/>
      <c r="K2801" s="805"/>
      <c r="L2801" s="805"/>
    </row>
    <row r="2802" spans="1:12" s="101" customFormat="1" ht="26.25" customHeight="1">
      <c r="A2802" s="808"/>
      <c r="B2802" s="803" t="s">
        <v>1945</v>
      </c>
      <c r="C2802" s="810" t="s">
        <v>1953</v>
      </c>
      <c r="D2802" s="807">
        <v>43812</v>
      </c>
      <c r="E2802" s="803" t="s">
        <v>1954</v>
      </c>
      <c r="F2802" s="803" t="s">
        <v>1955</v>
      </c>
      <c r="G2802" s="803"/>
      <c r="H2802" s="806" t="s">
        <v>152</v>
      </c>
      <c r="I2802" s="806"/>
      <c r="J2802" s="117" t="s">
        <v>153</v>
      </c>
      <c r="K2802" s="117" t="s">
        <v>153</v>
      </c>
      <c r="L2802" s="119">
        <v>0</v>
      </c>
    </row>
    <row r="2803" spans="1:12" s="101" customFormat="1" ht="144.75" customHeight="1">
      <c r="A2803" s="808"/>
      <c r="B2803" s="803"/>
      <c r="C2803" s="810"/>
      <c r="D2803" s="807"/>
      <c r="E2803" s="803"/>
      <c r="F2803" s="803"/>
      <c r="G2803" s="803"/>
      <c r="H2803" s="806" t="s">
        <v>154</v>
      </c>
      <c r="I2803" s="806"/>
      <c r="J2803" s="117" t="s">
        <v>153</v>
      </c>
      <c r="K2803" s="117" t="s">
        <v>3</v>
      </c>
      <c r="L2803" s="119">
        <v>1352.53</v>
      </c>
    </row>
    <row r="2804" spans="1:12" s="101" customFormat="1" ht="24" customHeight="1">
      <c r="A2804" s="808"/>
      <c r="B2804" s="110" t="s">
        <v>77</v>
      </c>
      <c r="C2804" s="115" t="s">
        <v>79</v>
      </c>
      <c r="D2804" s="115" t="s">
        <v>155</v>
      </c>
      <c r="E2804" s="115" t="s">
        <v>156</v>
      </c>
      <c r="F2804" s="805"/>
      <c r="G2804" s="805"/>
      <c r="H2804" s="806" t="s">
        <v>157</v>
      </c>
      <c r="I2804" s="806"/>
      <c r="J2804" s="803" t="s">
        <v>153</v>
      </c>
      <c r="K2804" s="803" t="s">
        <v>3</v>
      </c>
      <c r="L2804" s="804">
        <v>5131.63</v>
      </c>
    </row>
    <row r="2805" spans="1:12" s="101" customFormat="1" ht="24" customHeight="1">
      <c r="A2805" s="808"/>
      <c r="B2805" s="117" t="s">
        <v>1658</v>
      </c>
      <c r="C2805" s="117" t="s">
        <v>1955</v>
      </c>
      <c r="D2805" s="118">
        <v>43818</v>
      </c>
      <c r="E2805" s="117" t="s">
        <v>1956</v>
      </c>
      <c r="F2805" s="805"/>
      <c r="G2805" s="805"/>
      <c r="H2805" s="806"/>
      <c r="I2805" s="806"/>
      <c r="J2805" s="803"/>
      <c r="K2805" s="803"/>
      <c r="L2805" s="804"/>
    </row>
    <row r="2806" spans="1:12" s="101" customFormat="1" ht="24" customHeight="1">
      <c r="A2806" s="808">
        <v>525</v>
      </c>
      <c r="B2806" s="110" t="s">
        <v>76</v>
      </c>
      <c r="C2806" s="115" t="s">
        <v>78</v>
      </c>
      <c r="D2806" s="115" t="s">
        <v>146</v>
      </c>
      <c r="E2806" s="115" t="s">
        <v>147</v>
      </c>
      <c r="F2806" s="809" t="s">
        <v>71</v>
      </c>
      <c r="G2806" s="809"/>
      <c r="H2806" s="805"/>
      <c r="I2806" s="805"/>
      <c r="J2806" s="805"/>
      <c r="K2806" s="805"/>
      <c r="L2806" s="805"/>
    </row>
    <row r="2807" spans="1:12" s="101" customFormat="1" ht="26.25" customHeight="1">
      <c r="A2807" s="808"/>
      <c r="B2807" s="803" t="s">
        <v>1945</v>
      </c>
      <c r="C2807" s="810" t="s">
        <v>1957</v>
      </c>
      <c r="D2807" s="807">
        <v>43846</v>
      </c>
      <c r="E2807" s="803" t="s">
        <v>1958</v>
      </c>
      <c r="F2807" s="803" t="s">
        <v>1959</v>
      </c>
      <c r="G2807" s="803"/>
      <c r="H2807" s="806" t="s">
        <v>152</v>
      </c>
      <c r="I2807" s="806"/>
      <c r="J2807" s="117" t="s">
        <v>153</v>
      </c>
      <c r="K2807" s="117" t="s">
        <v>3</v>
      </c>
      <c r="L2807" s="119">
        <v>167.63</v>
      </c>
    </row>
    <row r="2808" spans="1:12" s="101" customFormat="1" ht="270.75" customHeight="1">
      <c r="A2808" s="808"/>
      <c r="B2808" s="803"/>
      <c r="C2808" s="810"/>
      <c r="D2808" s="807"/>
      <c r="E2808" s="803"/>
      <c r="F2808" s="803"/>
      <c r="G2808" s="803"/>
      <c r="H2808" s="806" t="s">
        <v>154</v>
      </c>
      <c r="I2808" s="806"/>
      <c r="J2808" s="117" t="s">
        <v>153</v>
      </c>
      <c r="K2808" s="117" t="s">
        <v>3</v>
      </c>
      <c r="L2808" s="119">
        <v>381.96</v>
      </c>
    </row>
    <row r="2809" spans="1:12" s="101" customFormat="1" ht="24" customHeight="1">
      <c r="A2809" s="808"/>
      <c r="B2809" s="110" t="s">
        <v>77</v>
      </c>
      <c r="C2809" s="115" t="s">
        <v>79</v>
      </c>
      <c r="D2809" s="115" t="s">
        <v>155</v>
      </c>
      <c r="E2809" s="115" t="s">
        <v>156</v>
      </c>
      <c r="F2809" s="805"/>
      <c r="G2809" s="805"/>
      <c r="H2809" s="806" t="s">
        <v>157</v>
      </c>
      <c r="I2809" s="806"/>
      <c r="J2809" s="803" t="s">
        <v>153</v>
      </c>
      <c r="K2809" s="803" t="s">
        <v>153</v>
      </c>
      <c r="L2809" s="804">
        <v>0</v>
      </c>
    </row>
    <row r="2810" spans="1:12" s="101" customFormat="1" ht="24" customHeight="1">
      <c r="A2810" s="808"/>
      <c r="B2810" s="117" t="s">
        <v>1658</v>
      </c>
      <c r="C2810" s="117" t="s">
        <v>1959</v>
      </c>
      <c r="D2810" s="118">
        <v>43847</v>
      </c>
      <c r="E2810" s="117" t="s">
        <v>1848</v>
      </c>
      <c r="F2810" s="805"/>
      <c r="G2810" s="805"/>
      <c r="H2810" s="806"/>
      <c r="I2810" s="806"/>
      <c r="J2810" s="803"/>
      <c r="K2810" s="803"/>
      <c r="L2810" s="804"/>
    </row>
    <row r="2811" spans="1:12" s="101" customFormat="1" ht="24" customHeight="1">
      <c r="A2811" s="808">
        <v>526</v>
      </c>
      <c r="B2811" s="110" t="s">
        <v>76</v>
      </c>
      <c r="C2811" s="115" t="s">
        <v>78</v>
      </c>
      <c r="D2811" s="115" t="s">
        <v>146</v>
      </c>
      <c r="E2811" s="115" t="s">
        <v>147</v>
      </c>
      <c r="F2811" s="809" t="s">
        <v>71</v>
      </c>
      <c r="G2811" s="809"/>
      <c r="H2811" s="805"/>
      <c r="I2811" s="805"/>
      <c r="J2811" s="805"/>
      <c r="K2811" s="805"/>
      <c r="L2811" s="805"/>
    </row>
    <row r="2812" spans="1:12" s="101" customFormat="1" ht="26.25" customHeight="1">
      <c r="A2812" s="808"/>
      <c r="B2812" s="803" t="s">
        <v>1945</v>
      </c>
      <c r="C2812" s="810" t="s">
        <v>1960</v>
      </c>
      <c r="D2812" s="807">
        <v>43860</v>
      </c>
      <c r="E2812" s="803" t="s">
        <v>1961</v>
      </c>
      <c r="F2812" s="803" t="s">
        <v>1962</v>
      </c>
      <c r="G2812" s="803"/>
      <c r="H2812" s="806" t="s">
        <v>152</v>
      </c>
      <c r="I2812" s="806"/>
      <c r="J2812" s="117" t="s">
        <v>153</v>
      </c>
      <c r="K2812" s="117" t="s">
        <v>3</v>
      </c>
      <c r="L2812" s="119">
        <v>186.83</v>
      </c>
    </row>
    <row r="2813" spans="1:12" s="101" customFormat="1" ht="155.25" customHeight="1">
      <c r="A2813" s="808"/>
      <c r="B2813" s="803"/>
      <c r="C2813" s="810"/>
      <c r="D2813" s="807"/>
      <c r="E2813" s="803"/>
      <c r="F2813" s="803"/>
      <c r="G2813" s="803"/>
      <c r="H2813" s="806" t="s">
        <v>154</v>
      </c>
      <c r="I2813" s="806"/>
      <c r="J2813" s="117" t="s">
        <v>153</v>
      </c>
      <c r="K2813" s="117" t="s">
        <v>3</v>
      </c>
      <c r="L2813" s="119">
        <v>542.91</v>
      </c>
    </row>
    <row r="2814" spans="1:12" s="101" customFormat="1" ht="24" customHeight="1">
      <c r="A2814" s="808"/>
      <c r="B2814" s="110" t="s">
        <v>77</v>
      </c>
      <c r="C2814" s="115" t="s">
        <v>79</v>
      </c>
      <c r="D2814" s="115" t="s">
        <v>155</v>
      </c>
      <c r="E2814" s="115" t="s">
        <v>156</v>
      </c>
      <c r="F2814" s="805"/>
      <c r="G2814" s="805"/>
      <c r="H2814" s="806" t="s">
        <v>157</v>
      </c>
      <c r="I2814" s="806"/>
      <c r="J2814" s="803" t="s">
        <v>153</v>
      </c>
      <c r="K2814" s="803" t="s">
        <v>3</v>
      </c>
      <c r="L2814" s="804">
        <v>350</v>
      </c>
    </row>
    <row r="2815" spans="1:12" s="101" customFormat="1" ht="24" customHeight="1">
      <c r="A2815" s="808"/>
      <c r="B2815" s="117" t="s">
        <v>1658</v>
      </c>
      <c r="C2815" s="117" t="s">
        <v>1962</v>
      </c>
      <c r="D2815" s="118">
        <v>43861</v>
      </c>
      <c r="E2815" s="117" t="s">
        <v>298</v>
      </c>
      <c r="F2815" s="805"/>
      <c r="G2815" s="805"/>
      <c r="H2815" s="806"/>
      <c r="I2815" s="806"/>
      <c r="J2815" s="803"/>
      <c r="K2815" s="803"/>
      <c r="L2815" s="804"/>
    </row>
    <row r="2816" spans="1:12" s="101" customFormat="1" ht="24" customHeight="1">
      <c r="A2816" s="808">
        <v>527</v>
      </c>
      <c r="B2816" s="110" t="s">
        <v>76</v>
      </c>
      <c r="C2816" s="115" t="s">
        <v>78</v>
      </c>
      <c r="D2816" s="115" t="s">
        <v>146</v>
      </c>
      <c r="E2816" s="115" t="s">
        <v>147</v>
      </c>
      <c r="F2816" s="809" t="s">
        <v>71</v>
      </c>
      <c r="G2816" s="809"/>
      <c r="H2816" s="805"/>
      <c r="I2816" s="805"/>
      <c r="J2816" s="805"/>
      <c r="K2816" s="805"/>
      <c r="L2816" s="805"/>
    </row>
    <row r="2817" spans="1:12" s="101" customFormat="1" ht="26.25" customHeight="1">
      <c r="A2817" s="808"/>
      <c r="B2817" s="803" t="s">
        <v>1945</v>
      </c>
      <c r="C2817" s="810" t="s">
        <v>1963</v>
      </c>
      <c r="D2817" s="807">
        <v>43886</v>
      </c>
      <c r="E2817" s="803" t="s">
        <v>868</v>
      </c>
      <c r="F2817" s="803" t="s">
        <v>882</v>
      </c>
      <c r="G2817" s="803"/>
      <c r="H2817" s="806" t="s">
        <v>152</v>
      </c>
      <c r="I2817" s="806"/>
      <c r="J2817" s="117" t="s">
        <v>153</v>
      </c>
      <c r="K2817" s="117" t="s">
        <v>3</v>
      </c>
      <c r="L2817" s="119">
        <v>491.81</v>
      </c>
    </row>
    <row r="2818" spans="1:12" s="101" customFormat="1" ht="396.75" customHeight="1">
      <c r="A2818" s="808"/>
      <c r="B2818" s="803"/>
      <c r="C2818" s="810"/>
      <c r="D2818" s="807"/>
      <c r="E2818" s="803"/>
      <c r="F2818" s="803"/>
      <c r="G2818" s="803"/>
      <c r="H2818" s="806" t="s">
        <v>154</v>
      </c>
      <c r="I2818" s="806"/>
      <c r="J2818" s="117" t="s">
        <v>153</v>
      </c>
      <c r="K2818" s="117" t="s">
        <v>3</v>
      </c>
      <c r="L2818" s="119">
        <v>412.46</v>
      </c>
    </row>
    <row r="2819" spans="1:12" s="101" customFormat="1" ht="24" customHeight="1">
      <c r="A2819" s="808"/>
      <c r="B2819" s="110" t="s">
        <v>77</v>
      </c>
      <c r="C2819" s="115" t="s">
        <v>79</v>
      </c>
      <c r="D2819" s="115" t="s">
        <v>155</v>
      </c>
      <c r="E2819" s="115" t="s">
        <v>156</v>
      </c>
      <c r="F2819" s="805"/>
      <c r="G2819" s="805"/>
      <c r="H2819" s="806" t="s">
        <v>157</v>
      </c>
      <c r="I2819" s="806"/>
      <c r="J2819" s="803" t="s">
        <v>153</v>
      </c>
      <c r="K2819" s="803" t="s">
        <v>3</v>
      </c>
      <c r="L2819" s="804">
        <v>830</v>
      </c>
    </row>
    <row r="2820" spans="1:12" s="101" customFormat="1" ht="24" customHeight="1">
      <c r="A2820" s="808"/>
      <c r="B2820" s="117" t="s">
        <v>1658</v>
      </c>
      <c r="C2820" s="117" t="s">
        <v>882</v>
      </c>
      <c r="D2820" s="118">
        <v>43888</v>
      </c>
      <c r="E2820" s="117" t="s">
        <v>1964</v>
      </c>
      <c r="F2820" s="805"/>
      <c r="G2820" s="805"/>
      <c r="H2820" s="806"/>
      <c r="I2820" s="806"/>
      <c r="J2820" s="803"/>
      <c r="K2820" s="803"/>
      <c r="L2820" s="804"/>
    </row>
    <row r="2821" spans="1:12" s="101" customFormat="1" ht="24" customHeight="1">
      <c r="A2821" s="808">
        <v>528</v>
      </c>
      <c r="B2821" s="110" t="s">
        <v>76</v>
      </c>
      <c r="C2821" s="115" t="s">
        <v>78</v>
      </c>
      <c r="D2821" s="115" t="s">
        <v>146</v>
      </c>
      <c r="E2821" s="115" t="s">
        <v>147</v>
      </c>
      <c r="F2821" s="809" t="s">
        <v>71</v>
      </c>
      <c r="G2821" s="809"/>
      <c r="H2821" s="805"/>
      <c r="I2821" s="805"/>
      <c r="J2821" s="805"/>
      <c r="K2821" s="805"/>
      <c r="L2821" s="805"/>
    </row>
    <row r="2822" spans="1:12" s="101" customFormat="1" ht="26.25" customHeight="1">
      <c r="A2822" s="808"/>
      <c r="B2822" s="803" t="s">
        <v>1965</v>
      </c>
      <c r="C2822" s="810" t="s">
        <v>1966</v>
      </c>
      <c r="D2822" s="807">
        <v>43850</v>
      </c>
      <c r="E2822" s="803" t="s">
        <v>476</v>
      </c>
      <c r="F2822" s="803" t="s">
        <v>546</v>
      </c>
      <c r="G2822" s="803"/>
      <c r="H2822" s="806" t="s">
        <v>152</v>
      </c>
      <c r="I2822" s="806"/>
      <c r="J2822" s="117" t="s">
        <v>153</v>
      </c>
      <c r="K2822" s="117" t="s">
        <v>153</v>
      </c>
      <c r="L2822" s="119">
        <v>0</v>
      </c>
    </row>
    <row r="2823" spans="1:12" s="101" customFormat="1" ht="408.95" customHeight="1">
      <c r="A2823" s="808"/>
      <c r="B2823" s="803"/>
      <c r="C2823" s="810"/>
      <c r="D2823" s="807"/>
      <c r="E2823" s="803"/>
      <c r="F2823" s="803"/>
      <c r="G2823" s="803"/>
      <c r="H2823" s="806" t="s">
        <v>154</v>
      </c>
      <c r="I2823" s="806"/>
      <c r="J2823" s="803" t="s">
        <v>153</v>
      </c>
      <c r="K2823" s="803" t="s">
        <v>3</v>
      </c>
      <c r="L2823" s="804">
        <v>313.98</v>
      </c>
    </row>
    <row r="2824" spans="1:12" s="101" customFormat="1" ht="61.35" customHeight="1">
      <c r="A2824" s="808"/>
      <c r="B2824" s="803"/>
      <c r="C2824" s="810"/>
      <c r="D2824" s="807"/>
      <c r="E2824" s="803"/>
      <c r="F2824" s="803"/>
      <c r="G2824" s="803"/>
      <c r="H2824" s="806"/>
      <c r="I2824" s="806"/>
      <c r="J2824" s="803"/>
      <c r="K2824" s="803"/>
      <c r="L2824" s="804"/>
    </row>
    <row r="2825" spans="1:12" s="101" customFormat="1" ht="24" customHeight="1">
      <c r="A2825" s="808"/>
      <c r="B2825" s="110" t="s">
        <v>77</v>
      </c>
      <c r="C2825" s="115" t="s">
        <v>79</v>
      </c>
      <c r="D2825" s="115" t="s">
        <v>155</v>
      </c>
      <c r="E2825" s="115" t="s">
        <v>156</v>
      </c>
      <c r="F2825" s="805"/>
      <c r="G2825" s="805"/>
      <c r="H2825" s="806" t="s">
        <v>157</v>
      </c>
      <c r="I2825" s="806"/>
      <c r="J2825" s="803" t="s">
        <v>153</v>
      </c>
      <c r="K2825" s="803" t="s">
        <v>3</v>
      </c>
      <c r="L2825" s="804">
        <v>82.84</v>
      </c>
    </row>
    <row r="2826" spans="1:12" s="101" customFormat="1" ht="34.5" customHeight="1">
      <c r="A2826" s="808"/>
      <c r="B2826" s="117" t="s">
        <v>187</v>
      </c>
      <c r="C2826" s="117" t="s">
        <v>546</v>
      </c>
      <c r="D2826" s="118">
        <v>43851</v>
      </c>
      <c r="E2826" s="117" t="s">
        <v>514</v>
      </c>
      <c r="F2826" s="805"/>
      <c r="G2826" s="805"/>
      <c r="H2826" s="806"/>
      <c r="I2826" s="806"/>
      <c r="J2826" s="803"/>
      <c r="K2826" s="803"/>
      <c r="L2826" s="804"/>
    </row>
    <row r="2827" spans="1:12" s="101" customFormat="1" ht="24" customHeight="1">
      <c r="A2827" s="808">
        <v>529</v>
      </c>
      <c r="B2827" s="110" t="s">
        <v>76</v>
      </c>
      <c r="C2827" s="115" t="s">
        <v>78</v>
      </c>
      <c r="D2827" s="115" t="s">
        <v>146</v>
      </c>
      <c r="E2827" s="115" t="s">
        <v>147</v>
      </c>
      <c r="F2827" s="809" t="s">
        <v>71</v>
      </c>
      <c r="G2827" s="809"/>
      <c r="H2827" s="805"/>
      <c r="I2827" s="805"/>
      <c r="J2827" s="805"/>
      <c r="K2827" s="805"/>
      <c r="L2827" s="805"/>
    </row>
    <row r="2828" spans="1:12" s="101" customFormat="1" ht="26.25" customHeight="1">
      <c r="A2828" s="808"/>
      <c r="B2828" s="803" t="s">
        <v>1967</v>
      </c>
      <c r="C2828" s="810" t="s">
        <v>1968</v>
      </c>
      <c r="D2828" s="807">
        <v>43794</v>
      </c>
      <c r="E2828" s="803" t="s">
        <v>358</v>
      </c>
      <c r="F2828" s="803" t="s">
        <v>1969</v>
      </c>
      <c r="G2828" s="803"/>
      <c r="H2828" s="806" t="s">
        <v>152</v>
      </c>
      <c r="I2828" s="806"/>
      <c r="J2828" s="117" t="s">
        <v>153</v>
      </c>
      <c r="K2828" s="117" t="s">
        <v>3</v>
      </c>
      <c r="L2828" s="119">
        <v>268.27</v>
      </c>
    </row>
    <row r="2829" spans="1:12" s="101" customFormat="1" ht="155.25" customHeight="1">
      <c r="A2829" s="808"/>
      <c r="B2829" s="803"/>
      <c r="C2829" s="810"/>
      <c r="D2829" s="807"/>
      <c r="E2829" s="803"/>
      <c r="F2829" s="803"/>
      <c r="G2829" s="803"/>
      <c r="H2829" s="806" t="s">
        <v>154</v>
      </c>
      <c r="I2829" s="806"/>
      <c r="J2829" s="117" t="s">
        <v>153</v>
      </c>
      <c r="K2829" s="117" t="s">
        <v>3</v>
      </c>
      <c r="L2829" s="119">
        <v>119</v>
      </c>
    </row>
    <row r="2830" spans="1:12" s="101" customFormat="1" ht="24" customHeight="1">
      <c r="A2830" s="808"/>
      <c r="B2830" s="110" t="s">
        <v>77</v>
      </c>
      <c r="C2830" s="115" t="s">
        <v>79</v>
      </c>
      <c r="D2830" s="115" t="s">
        <v>155</v>
      </c>
      <c r="E2830" s="115" t="s">
        <v>156</v>
      </c>
      <c r="F2830" s="805"/>
      <c r="G2830" s="805"/>
      <c r="H2830" s="806" t="s">
        <v>157</v>
      </c>
      <c r="I2830" s="806"/>
      <c r="J2830" s="803" t="s">
        <v>153</v>
      </c>
      <c r="K2830" s="803" t="s">
        <v>153</v>
      </c>
      <c r="L2830" s="804">
        <v>0</v>
      </c>
    </row>
    <row r="2831" spans="1:12" s="101" customFormat="1" ht="24" customHeight="1">
      <c r="A2831" s="808"/>
      <c r="B2831" s="117" t="s">
        <v>292</v>
      </c>
      <c r="C2831" s="117" t="s">
        <v>1969</v>
      </c>
      <c r="D2831" s="118">
        <v>43795</v>
      </c>
      <c r="E2831" s="117" t="s">
        <v>1970</v>
      </c>
      <c r="F2831" s="805"/>
      <c r="G2831" s="805"/>
      <c r="H2831" s="806"/>
      <c r="I2831" s="806"/>
      <c r="J2831" s="803"/>
      <c r="K2831" s="803"/>
      <c r="L2831" s="804"/>
    </row>
    <row r="2832" spans="1:12" s="101" customFormat="1" ht="24" customHeight="1">
      <c r="A2832" s="808">
        <v>530</v>
      </c>
      <c r="B2832" s="110" t="s">
        <v>76</v>
      </c>
      <c r="C2832" s="115" t="s">
        <v>78</v>
      </c>
      <c r="D2832" s="115" t="s">
        <v>146</v>
      </c>
      <c r="E2832" s="115" t="s">
        <v>147</v>
      </c>
      <c r="F2832" s="809" t="s">
        <v>71</v>
      </c>
      <c r="G2832" s="809"/>
      <c r="H2832" s="805"/>
      <c r="I2832" s="805"/>
      <c r="J2832" s="805"/>
      <c r="K2832" s="805"/>
      <c r="L2832" s="805"/>
    </row>
    <row r="2833" spans="1:12" s="101" customFormat="1" ht="26.25" customHeight="1">
      <c r="A2833" s="808"/>
      <c r="B2833" s="803" t="s">
        <v>1971</v>
      </c>
      <c r="C2833" s="810" t="s">
        <v>1972</v>
      </c>
      <c r="D2833" s="807">
        <v>43891</v>
      </c>
      <c r="E2833" s="803" t="s">
        <v>1601</v>
      </c>
      <c r="F2833" s="803" t="s">
        <v>1602</v>
      </c>
      <c r="G2833" s="803"/>
      <c r="H2833" s="806" t="s">
        <v>152</v>
      </c>
      <c r="I2833" s="806"/>
      <c r="J2833" s="117" t="s">
        <v>153</v>
      </c>
      <c r="K2833" s="117" t="s">
        <v>3</v>
      </c>
      <c r="L2833" s="119">
        <v>142.79</v>
      </c>
    </row>
    <row r="2834" spans="1:12" s="101" customFormat="1" ht="123.75" customHeight="1">
      <c r="A2834" s="808"/>
      <c r="B2834" s="803"/>
      <c r="C2834" s="810"/>
      <c r="D2834" s="807"/>
      <c r="E2834" s="803"/>
      <c r="F2834" s="803"/>
      <c r="G2834" s="803"/>
      <c r="H2834" s="806" t="s">
        <v>154</v>
      </c>
      <c r="I2834" s="806"/>
      <c r="J2834" s="117" t="s">
        <v>153</v>
      </c>
      <c r="K2834" s="117" t="s">
        <v>3</v>
      </c>
      <c r="L2834" s="119">
        <v>423.8</v>
      </c>
    </row>
    <row r="2835" spans="1:12" s="101" customFormat="1" ht="24" customHeight="1">
      <c r="A2835" s="808"/>
      <c r="B2835" s="110" t="s">
        <v>77</v>
      </c>
      <c r="C2835" s="115" t="s">
        <v>79</v>
      </c>
      <c r="D2835" s="115" t="s">
        <v>155</v>
      </c>
      <c r="E2835" s="115" t="s">
        <v>156</v>
      </c>
      <c r="F2835" s="805"/>
      <c r="G2835" s="805"/>
      <c r="H2835" s="806" t="s">
        <v>157</v>
      </c>
      <c r="I2835" s="806"/>
      <c r="J2835" s="803" t="s">
        <v>153</v>
      </c>
      <c r="K2835" s="803" t="s">
        <v>153</v>
      </c>
      <c r="L2835" s="804">
        <v>0</v>
      </c>
    </row>
    <row r="2836" spans="1:12" s="101" customFormat="1" ht="24" customHeight="1">
      <c r="A2836" s="808"/>
      <c r="B2836" s="117" t="s">
        <v>1711</v>
      </c>
      <c r="C2836" s="117" t="s">
        <v>1602</v>
      </c>
      <c r="D2836" s="118">
        <v>43892</v>
      </c>
      <c r="E2836" s="117" t="s">
        <v>1973</v>
      </c>
      <c r="F2836" s="805"/>
      <c r="G2836" s="805"/>
      <c r="H2836" s="806"/>
      <c r="I2836" s="806"/>
      <c r="J2836" s="803"/>
      <c r="K2836" s="803"/>
      <c r="L2836" s="804"/>
    </row>
    <row r="2837" spans="1:12" s="101" customFormat="1" ht="24" customHeight="1">
      <c r="A2837" s="808">
        <v>531</v>
      </c>
      <c r="B2837" s="110" t="s">
        <v>76</v>
      </c>
      <c r="C2837" s="115" t="s">
        <v>78</v>
      </c>
      <c r="D2837" s="115" t="s">
        <v>146</v>
      </c>
      <c r="E2837" s="115" t="s">
        <v>147</v>
      </c>
      <c r="F2837" s="809" t="s">
        <v>71</v>
      </c>
      <c r="G2837" s="809"/>
      <c r="H2837" s="805"/>
      <c r="I2837" s="805"/>
      <c r="J2837" s="805"/>
      <c r="K2837" s="805"/>
      <c r="L2837" s="805"/>
    </row>
    <row r="2838" spans="1:12" s="101" customFormat="1" ht="26.25" customHeight="1">
      <c r="A2838" s="808"/>
      <c r="B2838" s="803" t="s">
        <v>1974</v>
      </c>
      <c r="C2838" s="810" t="s">
        <v>1975</v>
      </c>
      <c r="D2838" s="807">
        <v>43782</v>
      </c>
      <c r="E2838" s="803" t="s">
        <v>205</v>
      </c>
      <c r="F2838" s="803" t="s">
        <v>1976</v>
      </c>
      <c r="G2838" s="803"/>
      <c r="H2838" s="806" t="s">
        <v>152</v>
      </c>
      <c r="I2838" s="806"/>
      <c r="J2838" s="117" t="s">
        <v>153</v>
      </c>
      <c r="K2838" s="117" t="s">
        <v>3</v>
      </c>
      <c r="L2838" s="119">
        <v>406.6</v>
      </c>
    </row>
    <row r="2839" spans="1:12" s="101" customFormat="1" ht="228.75" customHeight="1">
      <c r="A2839" s="808"/>
      <c r="B2839" s="803"/>
      <c r="C2839" s="810"/>
      <c r="D2839" s="807"/>
      <c r="E2839" s="803"/>
      <c r="F2839" s="803"/>
      <c r="G2839" s="803"/>
      <c r="H2839" s="806" t="s">
        <v>154</v>
      </c>
      <c r="I2839" s="806"/>
      <c r="J2839" s="117" t="s">
        <v>153</v>
      </c>
      <c r="K2839" s="117" t="s">
        <v>3</v>
      </c>
      <c r="L2839" s="119">
        <v>343.6</v>
      </c>
    </row>
    <row r="2840" spans="1:12" s="101" customFormat="1" ht="24" customHeight="1">
      <c r="A2840" s="808"/>
      <c r="B2840" s="110" t="s">
        <v>77</v>
      </c>
      <c r="C2840" s="115" t="s">
        <v>79</v>
      </c>
      <c r="D2840" s="115" t="s">
        <v>155</v>
      </c>
      <c r="E2840" s="115" t="s">
        <v>156</v>
      </c>
      <c r="F2840" s="805"/>
      <c r="G2840" s="805"/>
      <c r="H2840" s="806" t="s">
        <v>157</v>
      </c>
      <c r="I2840" s="806"/>
      <c r="J2840" s="803" t="s">
        <v>153</v>
      </c>
      <c r="K2840" s="803" t="s">
        <v>3</v>
      </c>
      <c r="L2840" s="804">
        <v>100</v>
      </c>
    </row>
    <row r="2841" spans="1:12" s="101" customFormat="1" ht="34.5" customHeight="1">
      <c r="A2841" s="808"/>
      <c r="B2841" s="117" t="s">
        <v>170</v>
      </c>
      <c r="C2841" s="117" t="s">
        <v>1976</v>
      </c>
      <c r="D2841" s="118">
        <v>43784</v>
      </c>
      <c r="E2841" s="117" t="s">
        <v>676</v>
      </c>
      <c r="F2841" s="805"/>
      <c r="G2841" s="805"/>
      <c r="H2841" s="806"/>
      <c r="I2841" s="806"/>
      <c r="J2841" s="803"/>
      <c r="K2841" s="803"/>
      <c r="L2841" s="804"/>
    </row>
    <row r="2842" spans="1:12" s="101" customFormat="1" ht="24" customHeight="1">
      <c r="A2842" s="808">
        <v>532</v>
      </c>
      <c r="B2842" s="110" t="s">
        <v>76</v>
      </c>
      <c r="C2842" s="115" t="s">
        <v>78</v>
      </c>
      <c r="D2842" s="115" t="s">
        <v>146</v>
      </c>
      <c r="E2842" s="115" t="s">
        <v>147</v>
      </c>
      <c r="F2842" s="809" t="s">
        <v>71</v>
      </c>
      <c r="G2842" s="809"/>
      <c r="H2842" s="805"/>
      <c r="I2842" s="805"/>
      <c r="J2842" s="805"/>
      <c r="K2842" s="805"/>
      <c r="L2842" s="805"/>
    </row>
    <row r="2843" spans="1:12" s="101" customFormat="1" ht="26.25" customHeight="1">
      <c r="A2843" s="808"/>
      <c r="B2843" s="803" t="s">
        <v>1977</v>
      </c>
      <c r="C2843" s="810" t="s">
        <v>1978</v>
      </c>
      <c r="D2843" s="807">
        <v>43753</v>
      </c>
      <c r="E2843" s="803" t="s">
        <v>674</v>
      </c>
      <c r="F2843" s="803" t="s">
        <v>1979</v>
      </c>
      <c r="G2843" s="803"/>
      <c r="H2843" s="806" t="s">
        <v>152</v>
      </c>
      <c r="I2843" s="806"/>
      <c r="J2843" s="117" t="s">
        <v>153</v>
      </c>
      <c r="K2843" s="117" t="s">
        <v>3</v>
      </c>
      <c r="L2843" s="119">
        <v>299</v>
      </c>
    </row>
    <row r="2844" spans="1:12" s="101" customFormat="1" ht="165.75" customHeight="1">
      <c r="A2844" s="808"/>
      <c r="B2844" s="803"/>
      <c r="C2844" s="810"/>
      <c r="D2844" s="807"/>
      <c r="E2844" s="803"/>
      <c r="F2844" s="803"/>
      <c r="G2844" s="803"/>
      <c r="H2844" s="806" t="s">
        <v>154</v>
      </c>
      <c r="I2844" s="806"/>
      <c r="J2844" s="117" t="s">
        <v>153</v>
      </c>
      <c r="K2844" s="117" t="s">
        <v>3</v>
      </c>
      <c r="L2844" s="119">
        <v>319.95999999999998</v>
      </c>
    </row>
    <row r="2845" spans="1:12" s="101" customFormat="1" ht="24" customHeight="1">
      <c r="A2845" s="808"/>
      <c r="B2845" s="110" t="s">
        <v>77</v>
      </c>
      <c r="C2845" s="115" t="s">
        <v>79</v>
      </c>
      <c r="D2845" s="115" t="s">
        <v>155</v>
      </c>
      <c r="E2845" s="115" t="s">
        <v>156</v>
      </c>
      <c r="F2845" s="805"/>
      <c r="G2845" s="805"/>
      <c r="H2845" s="806" t="s">
        <v>157</v>
      </c>
      <c r="I2845" s="806"/>
      <c r="J2845" s="803" t="s">
        <v>153</v>
      </c>
      <c r="K2845" s="803" t="s">
        <v>3</v>
      </c>
      <c r="L2845" s="804">
        <v>100</v>
      </c>
    </row>
    <row r="2846" spans="1:12" s="101" customFormat="1" ht="24" customHeight="1">
      <c r="A2846" s="808"/>
      <c r="B2846" s="117" t="s">
        <v>254</v>
      </c>
      <c r="C2846" s="117" t="s">
        <v>1979</v>
      </c>
      <c r="D2846" s="118">
        <v>43755</v>
      </c>
      <c r="E2846" s="117" t="s">
        <v>1980</v>
      </c>
      <c r="F2846" s="805"/>
      <c r="G2846" s="805"/>
      <c r="H2846" s="806"/>
      <c r="I2846" s="806"/>
      <c r="J2846" s="803"/>
      <c r="K2846" s="803"/>
      <c r="L2846" s="804"/>
    </row>
    <row r="2847" spans="1:12" s="101" customFormat="1" ht="24" customHeight="1">
      <c r="A2847" s="808">
        <v>533</v>
      </c>
      <c r="B2847" s="110" t="s">
        <v>76</v>
      </c>
      <c r="C2847" s="115" t="s">
        <v>78</v>
      </c>
      <c r="D2847" s="115" t="s">
        <v>146</v>
      </c>
      <c r="E2847" s="115" t="s">
        <v>147</v>
      </c>
      <c r="F2847" s="809" t="s">
        <v>71</v>
      </c>
      <c r="G2847" s="809"/>
      <c r="H2847" s="805"/>
      <c r="I2847" s="805"/>
      <c r="J2847" s="805"/>
      <c r="K2847" s="805"/>
      <c r="L2847" s="805"/>
    </row>
    <row r="2848" spans="1:12" s="101" customFormat="1" ht="26.25" customHeight="1">
      <c r="A2848" s="808"/>
      <c r="B2848" s="803" t="s">
        <v>1977</v>
      </c>
      <c r="C2848" s="803" t="s">
        <v>1981</v>
      </c>
      <c r="D2848" s="807">
        <v>43771</v>
      </c>
      <c r="E2848" s="803" t="s">
        <v>576</v>
      </c>
      <c r="F2848" s="803" t="s">
        <v>1982</v>
      </c>
      <c r="G2848" s="803"/>
      <c r="H2848" s="806" t="s">
        <v>152</v>
      </c>
      <c r="I2848" s="806"/>
      <c r="J2848" s="117" t="s">
        <v>153</v>
      </c>
      <c r="K2848" s="117" t="s">
        <v>153</v>
      </c>
      <c r="L2848" s="119">
        <v>0</v>
      </c>
    </row>
    <row r="2849" spans="1:12" s="101" customFormat="1" ht="102.75" customHeight="1">
      <c r="A2849" s="808"/>
      <c r="B2849" s="803"/>
      <c r="C2849" s="803"/>
      <c r="D2849" s="807"/>
      <c r="E2849" s="803"/>
      <c r="F2849" s="803"/>
      <c r="G2849" s="803"/>
      <c r="H2849" s="806" t="s">
        <v>154</v>
      </c>
      <c r="I2849" s="806"/>
      <c r="J2849" s="117" t="s">
        <v>153</v>
      </c>
      <c r="K2849" s="117" t="s">
        <v>153</v>
      </c>
      <c r="L2849" s="119">
        <v>0</v>
      </c>
    </row>
    <row r="2850" spans="1:12" s="101" customFormat="1" ht="24" customHeight="1">
      <c r="A2850" s="808"/>
      <c r="B2850" s="110" t="s">
        <v>77</v>
      </c>
      <c r="C2850" s="115" t="s">
        <v>79</v>
      </c>
      <c r="D2850" s="115" t="s">
        <v>155</v>
      </c>
      <c r="E2850" s="115" t="s">
        <v>156</v>
      </c>
      <c r="F2850" s="805"/>
      <c r="G2850" s="805"/>
      <c r="H2850" s="806" t="s">
        <v>157</v>
      </c>
      <c r="I2850" s="806"/>
      <c r="J2850" s="803" t="s">
        <v>153</v>
      </c>
      <c r="K2850" s="803" t="s">
        <v>3</v>
      </c>
      <c r="L2850" s="804">
        <v>595</v>
      </c>
    </row>
    <row r="2851" spans="1:12" s="101" customFormat="1" ht="24" customHeight="1">
      <c r="A2851" s="808"/>
      <c r="B2851" s="117" t="s">
        <v>254</v>
      </c>
      <c r="C2851" s="117" t="s">
        <v>1982</v>
      </c>
      <c r="D2851" s="118">
        <v>43774</v>
      </c>
      <c r="E2851" s="117" t="s">
        <v>1135</v>
      </c>
      <c r="F2851" s="805"/>
      <c r="G2851" s="805"/>
      <c r="H2851" s="806"/>
      <c r="I2851" s="806"/>
      <c r="J2851" s="803"/>
      <c r="K2851" s="803"/>
      <c r="L2851" s="804"/>
    </row>
    <row r="2852" spans="1:12" s="101" customFormat="1" ht="24" customHeight="1">
      <c r="A2852" s="808">
        <v>534</v>
      </c>
      <c r="B2852" s="110" t="s">
        <v>76</v>
      </c>
      <c r="C2852" s="115" t="s">
        <v>78</v>
      </c>
      <c r="D2852" s="115" t="s">
        <v>146</v>
      </c>
      <c r="E2852" s="115" t="s">
        <v>147</v>
      </c>
      <c r="F2852" s="809" t="s">
        <v>71</v>
      </c>
      <c r="G2852" s="809"/>
      <c r="H2852" s="805"/>
      <c r="I2852" s="805"/>
      <c r="J2852" s="805"/>
      <c r="K2852" s="805"/>
      <c r="L2852" s="805"/>
    </row>
    <row r="2853" spans="1:12" s="101" customFormat="1" ht="26.25" customHeight="1">
      <c r="A2853" s="808"/>
      <c r="B2853" s="803" t="s">
        <v>1983</v>
      </c>
      <c r="C2853" s="810" t="s">
        <v>1984</v>
      </c>
      <c r="D2853" s="807">
        <v>43843</v>
      </c>
      <c r="E2853" s="803" t="s">
        <v>1985</v>
      </c>
      <c r="F2853" s="803" t="s">
        <v>244</v>
      </c>
      <c r="G2853" s="803"/>
      <c r="H2853" s="806" t="s">
        <v>152</v>
      </c>
      <c r="I2853" s="806"/>
      <c r="J2853" s="117" t="s">
        <v>153</v>
      </c>
      <c r="K2853" s="117" t="s">
        <v>3</v>
      </c>
      <c r="L2853" s="119">
        <v>566</v>
      </c>
    </row>
    <row r="2854" spans="1:12" s="101" customFormat="1" ht="408.95" customHeight="1">
      <c r="A2854" s="808"/>
      <c r="B2854" s="803"/>
      <c r="C2854" s="810"/>
      <c r="D2854" s="807"/>
      <c r="E2854" s="803"/>
      <c r="F2854" s="803"/>
      <c r="G2854" s="803"/>
      <c r="H2854" s="806" t="s">
        <v>154</v>
      </c>
      <c r="I2854" s="806"/>
      <c r="J2854" s="803" t="s">
        <v>153</v>
      </c>
      <c r="K2854" s="803" t="s">
        <v>153</v>
      </c>
      <c r="L2854" s="804">
        <v>0</v>
      </c>
    </row>
    <row r="2855" spans="1:12" s="101" customFormat="1" ht="19.350000000000001" customHeight="1">
      <c r="A2855" s="808"/>
      <c r="B2855" s="803"/>
      <c r="C2855" s="810"/>
      <c r="D2855" s="807"/>
      <c r="E2855" s="803"/>
      <c r="F2855" s="803"/>
      <c r="G2855" s="803"/>
      <c r="H2855" s="806"/>
      <c r="I2855" s="806"/>
      <c r="J2855" s="803"/>
      <c r="K2855" s="803"/>
      <c r="L2855" s="804"/>
    </row>
    <row r="2856" spans="1:12" s="101" customFormat="1" ht="24" customHeight="1">
      <c r="A2856" s="808"/>
      <c r="B2856" s="110" t="s">
        <v>77</v>
      </c>
      <c r="C2856" s="115" t="s">
        <v>79</v>
      </c>
      <c r="D2856" s="115" t="s">
        <v>155</v>
      </c>
      <c r="E2856" s="115" t="s">
        <v>156</v>
      </c>
      <c r="F2856" s="805"/>
      <c r="G2856" s="805"/>
      <c r="H2856" s="806" t="s">
        <v>157</v>
      </c>
      <c r="I2856" s="806"/>
      <c r="J2856" s="803" t="s">
        <v>153</v>
      </c>
      <c r="K2856" s="803" t="s">
        <v>153</v>
      </c>
      <c r="L2856" s="804">
        <v>0</v>
      </c>
    </row>
    <row r="2857" spans="1:12" s="101" customFormat="1" ht="24" customHeight="1">
      <c r="A2857" s="808"/>
      <c r="B2857" s="117" t="s">
        <v>240</v>
      </c>
      <c r="C2857" s="117" t="s">
        <v>244</v>
      </c>
      <c r="D2857" s="118">
        <v>43846</v>
      </c>
      <c r="E2857" s="117" t="s">
        <v>1986</v>
      </c>
      <c r="F2857" s="805"/>
      <c r="G2857" s="805"/>
      <c r="H2857" s="806"/>
      <c r="I2857" s="806"/>
      <c r="J2857" s="803"/>
      <c r="K2857" s="803"/>
      <c r="L2857" s="804"/>
    </row>
    <row r="2858" spans="1:12" s="101" customFormat="1" ht="24" customHeight="1">
      <c r="A2858" s="808">
        <v>535</v>
      </c>
      <c r="B2858" s="110" t="s">
        <v>76</v>
      </c>
      <c r="C2858" s="115" t="s">
        <v>78</v>
      </c>
      <c r="D2858" s="115" t="s">
        <v>146</v>
      </c>
      <c r="E2858" s="115" t="s">
        <v>147</v>
      </c>
      <c r="F2858" s="809" t="s">
        <v>71</v>
      </c>
      <c r="G2858" s="809"/>
      <c r="H2858" s="805"/>
      <c r="I2858" s="805"/>
      <c r="J2858" s="805"/>
      <c r="K2858" s="805"/>
      <c r="L2858" s="805"/>
    </row>
    <row r="2859" spans="1:12" s="101" customFormat="1" ht="26.25" customHeight="1">
      <c r="A2859" s="808"/>
      <c r="B2859" s="803" t="s">
        <v>1987</v>
      </c>
      <c r="C2859" s="810" t="s">
        <v>1988</v>
      </c>
      <c r="D2859" s="807">
        <v>43806</v>
      </c>
      <c r="E2859" s="803" t="s">
        <v>709</v>
      </c>
      <c r="F2859" s="803" t="s">
        <v>703</v>
      </c>
      <c r="G2859" s="803"/>
      <c r="H2859" s="806" t="s">
        <v>152</v>
      </c>
      <c r="I2859" s="806"/>
      <c r="J2859" s="117" t="s">
        <v>153</v>
      </c>
      <c r="K2859" s="117" t="s">
        <v>3</v>
      </c>
      <c r="L2859" s="119">
        <v>395.16</v>
      </c>
    </row>
    <row r="2860" spans="1:12" s="101" customFormat="1" ht="408.95" customHeight="1">
      <c r="A2860" s="808"/>
      <c r="B2860" s="803"/>
      <c r="C2860" s="810"/>
      <c r="D2860" s="807"/>
      <c r="E2860" s="803"/>
      <c r="F2860" s="803"/>
      <c r="G2860" s="803"/>
      <c r="H2860" s="806" t="s">
        <v>154</v>
      </c>
      <c r="I2860" s="806"/>
      <c r="J2860" s="803" t="s">
        <v>153</v>
      </c>
      <c r="K2860" s="803" t="s">
        <v>3</v>
      </c>
      <c r="L2860" s="804">
        <v>1073.28</v>
      </c>
    </row>
    <row r="2861" spans="1:12" s="101" customFormat="1" ht="386.85" customHeight="1">
      <c r="A2861" s="808"/>
      <c r="B2861" s="803"/>
      <c r="C2861" s="810"/>
      <c r="D2861" s="807"/>
      <c r="E2861" s="803"/>
      <c r="F2861" s="803"/>
      <c r="G2861" s="803"/>
      <c r="H2861" s="806"/>
      <c r="I2861" s="806"/>
      <c r="J2861" s="803"/>
      <c r="K2861" s="803"/>
      <c r="L2861" s="804"/>
    </row>
    <row r="2862" spans="1:12" s="101" customFormat="1" ht="24" customHeight="1">
      <c r="A2862" s="808"/>
      <c r="B2862" s="110" t="s">
        <v>77</v>
      </c>
      <c r="C2862" s="115" t="s">
        <v>79</v>
      </c>
      <c r="D2862" s="115" t="s">
        <v>155</v>
      </c>
      <c r="E2862" s="115" t="s">
        <v>156</v>
      </c>
      <c r="F2862" s="805"/>
      <c r="G2862" s="805"/>
      <c r="H2862" s="806" t="s">
        <v>157</v>
      </c>
      <c r="I2862" s="806"/>
      <c r="J2862" s="803" t="s">
        <v>153</v>
      </c>
      <c r="K2862" s="803" t="s">
        <v>3</v>
      </c>
      <c r="L2862" s="804">
        <v>256</v>
      </c>
    </row>
    <row r="2863" spans="1:12" s="101" customFormat="1" ht="24" customHeight="1">
      <c r="A2863" s="808"/>
      <c r="B2863" s="117" t="s">
        <v>153</v>
      </c>
      <c r="C2863" s="117" t="s">
        <v>703</v>
      </c>
      <c r="D2863" s="118">
        <v>43811</v>
      </c>
      <c r="E2863" s="117" t="s">
        <v>451</v>
      </c>
      <c r="F2863" s="805"/>
      <c r="G2863" s="805"/>
      <c r="H2863" s="806"/>
      <c r="I2863" s="806"/>
      <c r="J2863" s="803"/>
      <c r="K2863" s="803"/>
      <c r="L2863" s="804"/>
    </row>
    <row r="2864" spans="1:12" s="101" customFormat="1" ht="24" customHeight="1">
      <c r="A2864" s="808">
        <v>536</v>
      </c>
      <c r="B2864" s="110" t="s">
        <v>76</v>
      </c>
      <c r="C2864" s="115" t="s">
        <v>78</v>
      </c>
      <c r="D2864" s="115" t="s">
        <v>146</v>
      </c>
      <c r="E2864" s="115" t="s">
        <v>147</v>
      </c>
      <c r="F2864" s="809" t="s">
        <v>71</v>
      </c>
      <c r="G2864" s="809"/>
      <c r="H2864" s="805"/>
      <c r="I2864" s="805"/>
      <c r="J2864" s="805"/>
      <c r="K2864" s="805"/>
      <c r="L2864" s="805"/>
    </row>
    <row r="2865" spans="1:12" s="101" customFormat="1" ht="26.25" customHeight="1">
      <c r="A2865" s="808"/>
      <c r="B2865" s="803" t="s">
        <v>1989</v>
      </c>
      <c r="C2865" s="810" t="s">
        <v>1990</v>
      </c>
      <c r="D2865" s="807">
        <v>43754</v>
      </c>
      <c r="E2865" s="803" t="s">
        <v>1316</v>
      </c>
      <c r="F2865" s="803" t="s">
        <v>1991</v>
      </c>
      <c r="G2865" s="803"/>
      <c r="H2865" s="806" t="s">
        <v>152</v>
      </c>
      <c r="I2865" s="806"/>
      <c r="J2865" s="117" t="s">
        <v>153</v>
      </c>
      <c r="K2865" s="117" t="s">
        <v>3</v>
      </c>
      <c r="L2865" s="119">
        <v>376</v>
      </c>
    </row>
    <row r="2866" spans="1:12" s="101" customFormat="1" ht="270.75" customHeight="1">
      <c r="A2866" s="808"/>
      <c r="B2866" s="803"/>
      <c r="C2866" s="810"/>
      <c r="D2866" s="807"/>
      <c r="E2866" s="803"/>
      <c r="F2866" s="803"/>
      <c r="G2866" s="803"/>
      <c r="H2866" s="806" t="s">
        <v>154</v>
      </c>
      <c r="I2866" s="806"/>
      <c r="J2866" s="117" t="s">
        <v>153</v>
      </c>
      <c r="K2866" s="117" t="s">
        <v>3</v>
      </c>
      <c r="L2866" s="119">
        <v>216.44</v>
      </c>
    </row>
    <row r="2867" spans="1:12" s="101" customFormat="1" ht="24" customHeight="1">
      <c r="A2867" s="808"/>
      <c r="B2867" s="110" t="s">
        <v>77</v>
      </c>
      <c r="C2867" s="115" t="s">
        <v>79</v>
      </c>
      <c r="D2867" s="115" t="s">
        <v>155</v>
      </c>
      <c r="E2867" s="115" t="s">
        <v>156</v>
      </c>
      <c r="F2867" s="805"/>
      <c r="G2867" s="805"/>
      <c r="H2867" s="806" t="s">
        <v>157</v>
      </c>
      <c r="I2867" s="806"/>
      <c r="J2867" s="803" t="s">
        <v>153</v>
      </c>
      <c r="K2867" s="803" t="s">
        <v>153</v>
      </c>
      <c r="L2867" s="804">
        <v>0</v>
      </c>
    </row>
    <row r="2868" spans="1:12" s="101" customFormat="1" ht="24" customHeight="1">
      <c r="A2868" s="808"/>
      <c r="B2868" s="117" t="s">
        <v>193</v>
      </c>
      <c r="C2868" s="117" t="s">
        <v>1991</v>
      </c>
      <c r="D2868" s="118">
        <v>43756</v>
      </c>
      <c r="E2868" s="117" t="s">
        <v>1463</v>
      </c>
      <c r="F2868" s="805"/>
      <c r="G2868" s="805"/>
      <c r="H2868" s="806"/>
      <c r="I2868" s="806"/>
      <c r="J2868" s="803"/>
      <c r="K2868" s="803"/>
      <c r="L2868" s="804"/>
    </row>
    <row r="2869" spans="1:12" s="101" customFormat="1" ht="24" customHeight="1">
      <c r="A2869" s="808">
        <v>537</v>
      </c>
      <c r="B2869" s="110" t="s">
        <v>76</v>
      </c>
      <c r="C2869" s="115" t="s">
        <v>78</v>
      </c>
      <c r="D2869" s="115" t="s">
        <v>146</v>
      </c>
      <c r="E2869" s="115" t="s">
        <v>147</v>
      </c>
      <c r="F2869" s="809" t="s">
        <v>71</v>
      </c>
      <c r="G2869" s="809"/>
      <c r="H2869" s="805"/>
      <c r="I2869" s="805"/>
      <c r="J2869" s="805"/>
      <c r="K2869" s="805"/>
      <c r="L2869" s="805"/>
    </row>
    <row r="2870" spans="1:12" s="101" customFormat="1" ht="26.25" customHeight="1">
      <c r="A2870" s="808"/>
      <c r="B2870" s="803" t="s">
        <v>1992</v>
      </c>
      <c r="C2870" s="810" t="s">
        <v>1993</v>
      </c>
      <c r="D2870" s="807">
        <v>43849</v>
      </c>
      <c r="E2870" s="803" t="s">
        <v>910</v>
      </c>
      <c r="F2870" s="803" t="s">
        <v>1994</v>
      </c>
      <c r="G2870" s="803"/>
      <c r="H2870" s="806" t="s">
        <v>152</v>
      </c>
      <c r="I2870" s="806"/>
      <c r="J2870" s="117" t="s">
        <v>153</v>
      </c>
      <c r="K2870" s="117" t="s">
        <v>3</v>
      </c>
      <c r="L2870" s="119">
        <v>1052.0999999999999</v>
      </c>
    </row>
    <row r="2871" spans="1:12" s="101" customFormat="1" ht="408.95" customHeight="1">
      <c r="A2871" s="808"/>
      <c r="B2871" s="803"/>
      <c r="C2871" s="810"/>
      <c r="D2871" s="807"/>
      <c r="E2871" s="803"/>
      <c r="F2871" s="803"/>
      <c r="G2871" s="803"/>
      <c r="H2871" s="806" t="s">
        <v>154</v>
      </c>
      <c r="I2871" s="806"/>
      <c r="J2871" s="803" t="s">
        <v>153</v>
      </c>
      <c r="K2871" s="803" t="s">
        <v>3</v>
      </c>
      <c r="L2871" s="804">
        <v>194.46</v>
      </c>
    </row>
    <row r="2872" spans="1:12" s="101" customFormat="1" ht="407.85" customHeight="1">
      <c r="A2872" s="808"/>
      <c r="B2872" s="803"/>
      <c r="C2872" s="810"/>
      <c r="D2872" s="807"/>
      <c r="E2872" s="803"/>
      <c r="F2872" s="803"/>
      <c r="G2872" s="803"/>
      <c r="H2872" s="806"/>
      <c r="I2872" s="806"/>
      <c r="J2872" s="803"/>
      <c r="K2872" s="803"/>
      <c r="L2872" s="804"/>
    </row>
    <row r="2873" spans="1:12" s="101" customFormat="1" ht="24" customHeight="1">
      <c r="A2873" s="808"/>
      <c r="B2873" s="110" t="s">
        <v>77</v>
      </c>
      <c r="C2873" s="115" t="s">
        <v>79</v>
      </c>
      <c r="D2873" s="115" t="s">
        <v>155</v>
      </c>
      <c r="E2873" s="115" t="s">
        <v>156</v>
      </c>
      <c r="F2873" s="805"/>
      <c r="G2873" s="805"/>
      <c r="H2873" s="806" t="s">
        <v>157</v>
      </c>
      <c r="I2873" s="806"/>
      <c r="J2873" s="803" t="s">
        <v>153</v>
      </c>
      <c r="K2873" s="803" t="s">
        <v>153</v>
      </c>
      <c r="L2873" s="804">
        <v>0</v>
      </c>
    </row>
    <row r="2874" spans="1:12" s="101" customFormat="1" ht="24" customHeight="1">
      <c r="A2874" s="808"/>
      <c r="B2874" s="117" t="s">
        <v>254</v>
      </c>
      <c r="C2874" s="117" t="s">
        <v>1994</v>
      </c>
      <c r="D2874" s="118">
        <v>43869</v>
      </c>
      <c r="E2874" s="117" t="s">
        <v>1995</v>
      </c>
      <c r="F2874" s="805"/>
      <c r="G2874" s="805"/>
      <c r="H2874" s="806"/>
      <c r="I2874" s="806"/>
      <c r="J2874" s="803"/>
      <c r="K2874" s="803"/>
      <c r="L2874" s="804"/>
    </row>
    <row r="2875" spans="1:12" s="101" customFormat="1" ht="24" customHeight="1">
      <c r="A2875" s="808">
        <v>538</v>
      </c>
      <c r="B2875" s="110" t="s">
        <v>76</v>
      </c>
      <c r="C2875" s="115" t="s">
        <v>78</v>
      </c>
      <c r="D2875" s="115" t="s">
        <v>146</v>
      </c>
      <c r="E2875" s="115" t="s">
        <v>147</v>
      </c>
      <c r="F2875" s="809" t="s">
        <v>71</v>
      </c>
      <c r="G2875" s="809"/>
      <c r="H2875" s="805"/>
      <c r="I2875" s="805"/>
      <c r="J2875" s="805"/>
      <c r="K2875" s="805"/>
      <c r="L2875" s="805"/>
    </row>
    <row r="2876" spans="1:12" s="101" customFormat="1" ht="26.25" customHeight="1">
      <c r="A2876" s="808"/>
      <c r="B2876" s="803" t="s">
        <v>1992</v>
      </c>
      <c r="C2876" s="810" t="s">
        <v>1996</v>
      </c>
      <c r="D2876" s="807">
        <v>43873</v>
      </c>
      <c r="E2876" s="803" t="s">
        <v>921</v>
      </c>
      <c r="F2876" s="803" t="s">
        <v>1997</v>
      </c>
      <c r="G2876" s="803"/>
      <c r="H2876" s="806" t="s">
        <v>152</v>
      </c>
      <c r="I2876" s="806"/>
      <c r="J2876" s="117" t="s">
        <v>153</v>
      </c>
      <c r="K2876" s="117" t="s">
        <v>3</v>
      </c>
      <c r="L2876" s="119">
        <v>417</v>
      </c>
    </row>
    <row r="2877" spans="1:12" s="101" customFormat="1" ht="155.25" customHeight="1">
      <c r="A2877" s="808"/>
      <c r="B2877" s="803"/>
      <c r="C2877" s="810"/>
      <c r="D2877" s="807"/>
      <c r="E2877" s="803"/>
      <c r="F2877" s="803"/>
      <c r="G2877" s="803"/>
      <c r="H2877" s="806" t="s">
        <v>154</v>
      </c>
      <c r="I2877" s="806"/>
      <c r="J2877" s="117" t="s">
        <v>153</v>
      </c>
      <c r="K2877" s="117" t="s">
        <v>3</v>
      </c>
      <c r="L2877" s="119">
        <v>9477.34</v>
      </c>
    </row>
    <row r="2878" spans="1:12" s="101" customFormat="1" ht="24" customHeight="1">
      <c r="A2878" s="808"/>
      <c r="B2878" s="110" t="s">
        <v>77</v>
      </c>
      <c r="C2878" s="115" t="s">
        <v>79</v>
      </c>
      <c r="D2878" s="115" t="s">
        <v>155</v>
      </c>
      <c r="E2878" s="115" t="s">
        <v>156</v>
      </c>
      <c r="F2878" s="805"/>
      <c r="G2878" s="805"/>
      <c r="H2878" s="806" t="s">
        <v>157</v>
      </c>
      <c r="I2878" s="806"/>
      <c r="J2878" s="803" t="s">
        <v>153</v>
      </c>
      <c r="K2878" s="803" t="s">
        <v>3</v>
      </c>
      <c r="L2878" s="804">
        <v>89</v>
      </c>
    </row>
    <row r="2879" spans="1:12" s="101" customFormat="1" ht="24" customHeight="1">
      <c r="A2879" s="808"/>
      <c r="B2879" s="117" t="s">
        <v>254</v>
      </c>
      <c r="C2879" s="117" t="s">
        <v>1997</v>
      </c>
      <c r="D2879" s="118">
        <v>43877</v>
      </c>
      <c r="E2879" s="117" t="s">
        <v>1218</v>
      </c>
      <c r="F2879" s="805"/>
      <c r="G2879" s="805"/>
      <c r="H2879" s="806"/>
      <c r="I2879" s="806"/>
      <c r="J2879" s="803"/>
      <c r="K2879" s="803"/>
      <c r="L2879" s="804"/>
    </row>
    <row r="2880" spans="1:12" s="101" customFormat="1" ht="24" customHeight="1">
      <c r="A2880" s="808">
        <v>539</v>
      </c>
      <c r="B2880" s="110" t="s">
        <v>76</v>
      </c>
      <c r="C2880" s="115" t="s">
        <v>78</v>
      </c>
      <c r="D2880" s="115" t="s">
        <v>146</v>
      </c>
      <c r="E2880" s="115" t="s">
        <v>147</v>
      </c>
      <c r="F2880" s="809" t="s">
        <v>71</v>
      </c>
      <c r="G2880" s="809"/>
      <c r="H2880" s="805"/>
      <c r="I2880" s="805"/>
      <c r="J2880" s="805"/>
      <c r="K2880" s="805"/>
      <c r="L2880" s="805"/>
    </row>
    <row r="2881" spans="1:12" s="101" customFormat="1" ht="26.25" customHeight="1">
      <c r="A2881" s="808"/>
      <c r="B2881" s="803" t="s">
        <v>1998</v>
      </c>
      <c r="C2881" s="810" t="s">
        <v>1999</v>
      </c>
      <c r="D2881" s="807">
        <v>43792</v>
      </c>
      <c r="E2881" s="803" t="s">
        <v>205</v>
      </c>
      <c r="F2881" s="803" t="s">
        <v>1532</v>
      </c>
      <c r="G2881" s="803"/>
      <c r="H2881" s="806" t="s">
        <v>152</v>
      </c>
      <c r="I2881" s="806"/>
      <c r="J2881" s="117" t="s">
        <v>153</v>
      </c>
      <c r="K2881" s="117" t="s">
        <v>3</v>
      </c>
      <c r="L2881" s="119">
        <v>449.04</v>
      </c>
    </row>
    <row r="2882" spans="1:12" s="101" customFormat="1" ht="333.75" customHeight="1">
      <c r="A2882" s="808"/>
      <c r="B2882" s="803"/>
      <c r="C2882" s="810"/>
      <c r="D2882" s="807"/>
      <c r="E2882" s="803"/>
      <c r="F2882" s="803"/>
      <c r="G2882" s="803"/>
      <c r="H2882" s="806" t="s">
        <v>154</v>
      </c>
      <c r="I2882" s="806"/>
      <c r="J2882" s="117" t="s">
        <v>153</v>
      </c>
      <c r="K2882" s="117" t="s">
        <v>3</v>
      </c>
      <c r="L2882" s="119">
        <v>254.95</v>
      </c>
    </row>
    <row r="2883" spans="1:12" s="101" customFormat="1" ht="24" customHeight="1">
      <c r="A2883" s="808"/>
      <c r="B2883" s="110" t="s">
        <v>77</v>
      </c>
      <c r="C2883" s="115" t="s">
        <v>79</v>
      </c>
      <c r="D2883" s="115" t="s">
        <v>155</v>
      </c>
      <c r="E2883" s="115" t="s">
        <v>156</v>
      </c>
      <c r="F2883" s="805"/>
      <c r="G2883" s="805"/>
      <c r="H2883" s="806" t="s">
        <v>157</v>
      </c>
      <c r="I2883" s="806"/>
      <c r="J2883" s="803" t="s">
        <v>153</v>
      </c>
      <c r="K2883" s="803" t="s">
        <v>153</v>
      </c>
      <c r="L2883" s="804">
        <v>0</v>
      </c>
    </row>
    <row r="2884" spans="1:12" s="101" customFormat="1" ht="24" customHeight="1">
      <c r="A2884" s="808"/>
      <c r="B2884" s="117" t="s">
        <v>792</v>
      </c>
      <c r="C2884" s="117" t="s">
        <v>1532</v>
      </c>
      <c r="D2884" s="118">
        <v>43794</v>
      </c>
      <c r="E2884" s="117" t="s">
        <v>1533</v>
      </c>
      <c r="F2884" s="805"/>
      <c r="G2884" s="805"/>
      <c r="H2884" s="806"/>
      <c r="I2884" s="806"/>
      <c r="J2884" s="803"/>
      <c r="K2884" s="803"/>
      <c r="L2884" s="804"/>
    </row>
    <row r="2885" spans="1:12" s="101" customFormat="1" ht="24" customHeight="1">
      <c r="A2885" s="808">
        <v>540</v>
      </c>
      <c r="B2885" s="110" t="s">
        <v>76</v>
      </c>
      <c r="C2885" s="115" t="s">
        <v>78</v>
      </c>
      <c r="D2885" s="115" t="s">
        <v>146</v>
      </c>
      <c r="E2885" s="115" t="s">
        <v>147</v>
      </c>
      <c r="F2885" s="809" t="s">
        <v>71</v>
      </c>
      <c r="G2885" s="809"/>
      <c r="H2885" s="805"/>
      <c r="I2885" s="805"/>
      <c r="J2885" s="805"/>
      <c r="K2885" s="805"/>
      <c r="L2885" s="805"/>
    </row>
    <row r="2886" spans="1:12" s="101" customFormat="1" ht="26.25" customHeight="1">
      <c r="A2886" s="808"/>
      <c r="B2886" s="803" t="s">
        <v>2000</v>
      </c>
      <c r="C2886" s="810" t="s">
        <v>2001</v>
      </c>
      <c r="D2886" s="807">
        <v>43747</v>
      </c>
      <c r="E2886" s="803" t="s">
        <v>1720</v>
      </c>
      <c r="F2886" s="803" t="s">
        <v>286</v>
      </c>
      <c r="G2886" s="803"/>
      <c r="H2886" s="806" t="s">
        <v>152</v>
      </c>
      <c r="I2886" s="806"/>
      <c r="J2886" s="117" t="s">
        <v>153</v>
      </c>
      <c r="K2886" s="117" t="s">
        <v>3</v>
      </c>
      <c r="L2886" s="119">
        <v>507</v>
      </c>
    </row>
    <row r="2887" spans="1:12" s="101" customFormat="1" ht="408.95" customHeight="1">
      <c r="A2887" s="808"/>
      <c r="B2887" s="803"/>
      <c r="C2887" s="810"/>
      <c r="D2887" s="807"/>
      <c r="E2887" s="803"/>
      <c r="F2887" s="803"/>
      <c r="G2887" s="803"/>
      <c r="H2887" s="806" t="s">
        <v>154</v>
      </c>
      <c r="I2887" s="806"/>
      <c r="J2887" s="803" t="s">
        <v>153</v>
      </c>
      <c r="K2887" s="803" t="s">
        <v>3</v>
      </c>
      <c r="L2887" s="804">
        <v>5992.43</v>
      </c>
    </row>
    <row r="2888" spans="1:12" s="101" customFormat="1" ht="29.85" customHeight="1">
      <c r="A2888" s="808"/>
      <c r="B2888" s="803"/>
      <c r="C2888" s="810"/>
      <c r="D2888" s="807"/>
      <c r="E2888" s="803"/>
      <c r="F2888" s="803"/>
      <c r="G2888" s="803"/>
      <c r="H2888" s="806"/>
      <c r="I2888" s="806"/>
      <c r="J2888" s="803"/>
      <c r="K2888" s="803"/>
      <c r="L2888" s="804"/>
    </row>
    <row r="2889" spans="1:12" s="101" customFormat="1" ht="24" customHeight="1">
      <c r="A2889" s="808"/>
      <c r="B2889" s="110" t="s">
        <v>77</v>
      </c>
      <c r="C2889" s="115" t="s">
        <v>79</v>
      </c>
      <c r="D2889" s="115" t="s">
        <v>155</v>
      </c>
      <c r="E2889" s="115" t="s">
        <v>156</v>
      </c>
      <c r="F2889" s="805"/>
      <c r="G2889" s="805"/>
      <c r="H2889" s="806" t="s">
        <v>157</v>
      </c>
      <c r="I2889" s="806"/>
      <c r="J2889" s="803" t="s">
        <v>153</v>
      </c>
      <c r="K2889" s="803" t="s">
        <v>3</v>
      </c>
      <c r="L2889" s="804">
        <v>500</v>
      </c>
    </row>
    <row r="2890" spans="1:12" s="101" customFormat="1" ht="24" customHeight="1">
      <c r="A2890" s="808"/>
      <c r="B2890" s="117" t="s">
        <v>193</v>
      </c>
      <c r="C2890" s="117" t="s">
        <v>286</v>
      </c>
      <c r="D2890" s="118">
        <v>43752</v>
      </c>
      <c r="E2890" s="117" t="s">
        <v>395</v>
      </c>
      <c r="F2890" s="805"/>
      <c r="G2890" s="805"/>
      <c r="H2890" s="806"/>
      <c r="I2890" s="806"/>
      <c r="J2890" s="803"/>
      <c r="K2890" s="803"/>
      <c r="L2890" s="804"/>
    </row>
    <row r="2891" spans="1:12" s="101" customFormat="1" ht="24" customHeight="1">
      <c r="A2891" s="808">
        <v>541</v>
      </c>
      <c r="B2891" s="110" t="s">
        <v>76</v>
      </c>
      <c r="C2891" s="115" t="s">
        <v>78</v>
      </c>
      <c r="D2891" s="115" t="s">
        <v>146</v>
      </c>
      <c r="E2891" s="115" t="s">
        <v>147</v>
      </c>
      <c r="F2891" s="809" t="s">
        <v>71</v>
      </c>
      <c r="G2891" s="809"/>
      <c r="H2891" s="805"/>
      <c r="I2891" s="805"/>
      <c r="J2891" s="805"/>
      <c r="K2891" s="805"/>
      <c r="L2891" s="805"/>
    </row>
    <row r="2892" spans="1:12" s="101" customFormat="1" ht="26.25" customHeight="1">
      <c r="A2892" s="808"/>
      <c r="B2892" s="803" t="s">
        <v>2002</v>
      </c>
      <c r="C2892" s="810" t="s">
        <v>2003</v>
      </c>
      <c r="D2892" s="807">
        <v>43746</v>
      </c>
      <c r="E2892" s="803" t="s">
        <v>2004</v>
      </c>
      <c r="F2892" s="803" t="s">
        <v>2005</v>
      </c>
      <c r="G2892" s="803"/>
      <c r="H2892" s="806" t="s">
        <v>152</v>
      </c>
      <c r="I2892" s="806"/>
      <c r="J2892" s="117" t="s">
        <v>153</v>
      </c>
      <c r="K2892" s="117" t="s">
        <v>3</v>
      </c>
      <c r="L2892" s="119">
        <v>564</v>
      </c>
    </row>
    <row r="2893" spans="1:12" s="101" customFormat="1" ht="260.25" customHeight="1">
      <c r="A2893" s="808"/>
      <c r="B2893" s="803"/>
      <c r="C2893" s="810"/>
      <c r="D2893" s="807"/>
      <c r="E2893" s="803"/>
      <c r="F2893" s="803"/>
      <c r="G2893" s="803"/>
      <c r="H2893" s="806" t="s">
        <v>154</v>
      </c>
      <c r="I2893" s="806"/>
      <c r="J2893" s="117" t="s">
        <v>153</v>
      </c>
      <c r="K2893" s="117" t="s">
        <v>3</v>
      </c>
      <c r="L2893" s="119">
        <v>2472</v>
      </c>
    </row>
    <row r="2894" spans="1:12" s="101" customFormat="1" ht="24" customHeight="1">
      <c r="A2894" s="808"/>
      <c r="B2894" s="110" t="s">
        <v>77</v>
      </c>
      <c r="C2894" s="115" t="s">
        <v>79</v>
      </c>
      <c r="D2894" s="115" t="s">
        <v>155</v>
      </c>
      <c r="E2894" s="115" t="s">
        <v>156</v>
      </c>
      <c r="F2894" s="805"/>
      <c r="G2894" s="805"/>
      <c r="H2894" s="806" t="s">
        <v>157</v>
      </c>
      <c r="I2894" s="806"/>
      <c r="J2894" s="803" t="s">
        <v>153</v>
      </c>
      <c r="K2894" s="803" t="s">
        <v>153</v>
      </c>
      <c r="L2894" s="804">
        <v>0</v>
      </c>
    </row>
    <row r="2895" spans="1:12" s="101" customFormat="1" ht="24" customHeight="1">
      <c r="A2895" s="808"/>
      <c r="B2895" s="117" t="s">
        <v>193</v>
      </c>
      <c r="C2895" s="117" t="s">
        <v>2005</v>
      </c>
      <c r="D2895" s="118">
        <v>43752</v>
      </c>
      <c r="E2895" s="117" t="s">
        <v>671</v>
      </c>
      <c r="F2895" s="805"/>
      <c r="G2895" s="805"/>
      <c r="H2895" s="806"/>
      <c r="I2895" s="806"/>
      <c r="J2895" s="803"/>
      <c r="K2895" s="803"/>
      <c r="L2895" s="804"/>
    </row>
    <row r="2896" spans="1:12" s="101" customFormat="1" ht="24" customHeight="1">
      <c r="A2896" s="808">
        <v>542</v>
      </c>
      <c r="B2896" s="110" t="s">
        <v>76</v>
      </c>
      <c r="C2896" s="115" t="s">
        <v>78</v>
      </c>
      <c r="D2896" s="115" t="s">
        <v>146</v>
      </c>
      <c r="E2896" s="115" t="s">
        <v>147</v>
      </c>
      <c r="F2896" s="809" t="s">
        <v>71</v>
      </c>
      <c r="G2896" s="809"/>
      <c r="H2896" s="805"/>
      <c r="I2896" s="805"/>
      <c r="J2896" s="805"/>
      <c r="K2896" s="805"/>
      <c r="L2896" s="805"/>
    </row>
    <row r="2897" spans="1:12" s="101" customFormat="1" ht="26.25" customHeight="1">
      <c r="A2897" s="808"/>
      <c r="B2897" s="803" t="s">
        <v>2002</v>
      </c>
      <c r="C2897" s="810" t="s">
        <v>2006</v>
      </c>
      <c r="D2897" s="807">
        <v>43766</v>
      </c>
      <c r="E2897" s="803" t="s">
        <v>932</v>
      </c>
      <c r="F2897" s="803" t="s">
        <v>933</v>
      </c>
      <c r="G2897" s="803"/>
      <c r="H2897" s="806" t="s">
        <v>152</v>
      </c>
      <c r="I2897" s="806"/>
      <c r="J2897" s="117" t="s">
        <v>153</v>
      </c>
      <c r="K2897" s="117" t="s">
        <v>3</v>
      </c>
      <c r="L2897" s="119">
        <v>196</v>
      </c>
    </row>
    <row r="2898" spans="1:12" s="101" customFormat="1" ht="281.25" customHeight="1">
      <c r="A2898" s="808"/>
      <c r="B2898" s="803"/>
      <c r="C2898" s="810"/>
      <c r="D2898" s="807"/>
      <c r="E2898" s="803"/>
      <c r="F2898" s="803"/>
      <c r="G2898" s="803"/>
      <c r="H2898" s="806" t="s">
        <v>154</v>
      </c>
      <c r="I2898" s="806"/>
      <c r="J2898" s="117" t="s">
        <v>153</v>
      </c>
      <c r="K2898" s="117" t="s">
        <v>3</v>
      </c>
      <c r="L2898" s="119">
        <v>418.6</v>
      </c>
    </row>
    <row r="2899" spans="1:12" s="101" customFormat="1" ht="24" customHeight="1">
      <c r="A2899" s="808"/>
      <c r="B2899" s="110" t="s">
        <v>77</v>
      </c>
      <c r="C2899" s="115" t="s">
        <v>79</v>
      </c>
      <c r="D2899" s="115" t="s">
        <v>155</v>
      </c>
      <c r="E2899" s="115" t="s">
        <v>156</v>
      </c>
      <c r="F2899" s="805"/>
      <c r="G2899" s="805"/>
      <c r="H2899" s="806" t="s">
        <v>157</v>
      </c>
      <c r="I2899" s="806"/>
      <c r="J2899" s="803" t="s">
        <v>153</v>
      </c>
      <c r="K2899" s="803" t="s">
        <v>153</v>
      </c>
      <c r="L2899" s="804">
        <v>0</v>
      </c>
    </row>
    <row r="2900" spans="1:12" s="101" customFormat="1" ht="24" customHeight="1">
      <c r="A2900" s="808"/>
      <c r="B2900" s="117" t="s">
        <v>193</v>
      </c>
      <c r="C2900" s="117" t="s">
        <v>933</v>
      </c>
      <c r="D2900" s="118">
        <v>43768</v>
      </c>
      <c r="E2900" s="117" t="s">
        <v>2007</v>
      </c>
      <c r="F2900" s="805"/>
      <c r="G2900" s="805"/>
      <c r="H2900" s="806"/>
      <c r="I2900" s="806"/>
      <c r="J2900" s="803"/>
      <c r="K2900" s="803"/>
      <c r="L2900" s="804"/>
    </row>
    <row r="2901" spans="1:12" s="101" customFormat="1" ht="24" customHeight="1">
      <c r="A2901" s="808">
        <v>543</v>
      </c>
      <c r="B2901" s="110" t="s">
        <v>76</v>
      </c>
      <c r="C2901" s="115" t="s">
        <v>78</v>
      </c>
      <c r="D2901" s="115" t="s">
        <v>146</v>
      </c>
      <c r="E2901" s="115" t="s">
        <v>147</v>
      </c>
      <c r="F2901" s="809" t="s">
        <v>71</v>
      </c>
      <c r="G2901" s="809"/>
      <c r="H2901" s="805"/>
      <c r="I2901" s="805"/>
      <c r="J2901" s="805"/>
      <c r="K2901" s="805"/>
      <c r="L2901" s="805"/>
    </row>
    <row r="2902" spans="1:12" s="101" customFormat="1" ht="26.25" customHeight="1">
      <c r="A2902" s="808"/>
      <c r="B2902" s="803" t="s">
        <v>2008</v>
      </c>
      <c r="C2902" s="803" t="s">
        <v>2009</v>
      </c>
      <c r="D2902" s="807">
        <v>43744</v>
      </c>
      <c r="E2902" s="803" t="s">
        <v>342</v>
      </c>
      <c r="F2902" s="803" t="s">
        <v>343</v>
      </c>
      <c r="G2902" s="803"/>
      <c r="H2902" s="806" t="s">
        <v>152</v>
      </c>
      <c r="I2902" s="806"/>
      <c r="J2902" s="117" t="s">
        <v>153</v>
      </c>
      <c r="K2902" s="117" t="s">
        <v>3</v>
      </c>
      <c r="L2902" s="119">
        <v>398</v>
      </c>
    </row>
    <row r="2903" spans="1:12" s="101" customFormat="1" ht="71.25" customHeight="1">
      <c r="A2903" s="808"/>
      <c r="B2903" s="803"/>
      <c r="C2903" s="803"/>
      <c r="D2903" s="807"/>
      <c r="E2903" s="803"/>
      <c r="F2903" s="803"/>
      <c r="G2903" s="803"/>
      <c r="H2903" s="806" t="s">
        <v>154</v>
      </c>
      <c r="I2903" s="806"/>
      <c r="J2903" s="117" t="s">
        <v>153</v>
      </c>
      <c r="K2903" s="117" t="s">
        <v>3</v>
      </c>
      <c r="L2903" s="119">
        <v>173</v>
      </c>
    </row>
    <row r="2904" spans="1:12" s="101" customFormat="1" ht="24" customHeight="1">
      <c r="A2904" s="808"/>
      <c r="B2904" s="110" t="s">
        <v>77</v>
      </c>
      <c r="C2904" s="115" t="s">
        <v>79</v>
      </c>
      <c r="D2904" s="115" t="s">
        <v>155</v>
      </c>
      <c r="E2904" s="115" t="s">
        <v>156</v>
      </c>
      <c r="F2904" s="805"/>
      <c r="G2904" s="805"/>
      <c r="H2904" s="806" t="s">
        <v>157</v>
      </c>
      <c r="I2904" s="806"/>
      <c r="J2904" s="803" t="s">
        <v>153</v>
      </c>
      <c r="K2904" s="803" t="s">
        <v>3</v>
      </c>
      <c r="L2904" s="804">
        <v>200</v>
      </c>
    </row>
    <row r="2905" spans="1:12" s="101" customFormat="1" ht="24" customHeight="1">
      <c r="A2905" s="808"/>
      <c r="B2905" s="117" t="s">
        <v>181</v>
      </c>
      <c r="C2905" s="117" t="s">
        <v>343</v>
      </c>
      <c r="D2905" s="118">
        <v>43746</v>
      </c>
      <c r="E2905" s="117" t="s">
        <v>1033</v>
      </c>
      <c r="F2905" s="805"/>
      <c r="G2905" s="805"/>
      <c r="H2905" s="806"/>
      <c r="I2905" s="806"/>
      <c r="J2905" s="803"/>
      <c r="K2905" s="803"/>
      <c r="L2905" s="804"/>
    </row>
    <row r="2906" spans="1:12" s="101" customFormat="1" ht="24" customHeight="1">
      <c r="A2906" s="808">
        <v>544</v>
      </c>
      <c r="B2906" s="110" t="s">
        <v>76</v>
      </c>
      <c r="C2906" s="115" t="s">
        <v>78</v>
      </c>
      <c r="D2906" s="115" t="s">
        <v>146</v>
      </c>
      <c r="E2906" s="115" t="s">
        <v>147</v>
      </c>
      <c r="F2906" s="809" t="s">
        <v>71</v>
      </c>
      <c r="G2906" s="809"/>
      <c r="H2906" s="805"/>
      <c r="I2906" s="805"/>
      <c r="J2906" s="805"/>
      <c r="K2906" s="805"/>
      <c r="L2906" s="805"/>
    </row>
    <row r="2907" spans="1:12" s="101" customFormat="1" ht="26.25" customHeight="1">
      <c r="A2907" s="808"/>
      <c r="B2907" s="803" t="s">
        <v>2008</v>
      </c>
      <c r="C2907" s="803" t="s">
        <v>2010</v>
      </c>
      <c r="D2907" s="807">
        <v>43854</v>
      </c>
      <c r="E2907" s="803" t="s">
        <v>947</v>
      </c>
      <c r="F2907" s="803" t="s">
        <v>2011</v>
      </c>
      <c r="G2907" s="803"/>
      <c r="H2907" s="806" t="s">
        <v>152</v>
      </c>
      <c r="I2907" s="806"/>
      <c r="J2907" s="117" t="s">
        <v>153</v>
      </c>
      <c r="K2907" s="117" t="s">
        <v>3</v>
      </c>
      <c r="L2907" s="119">
        <v>1552.14</v>
      </c>
    </row>
    <row r="2908" spans="1:12" s="101" customFormat="1" ht="71.25" customHeight="1">
      <c r="A2908" s="808"/>
      <c r="B2908" s="803"/>
      <c r="C2908" s="803"/>
      <c r="D2908" s="807"/>
      <c r="E2908" s="803"/>
      <c r="F2908" s="803"/>
      <c r="G2908" s="803"/>
      <c r="H2908" s="806" t="s">
        <v>154</v>
      </c>
      <c r="I2908" s="806"/>
      <c r="J2908" s="117" t="s">
        <v>153</v>
      </c>
      <c r="K2908" s="117" t="s">
        <v>3</v>
      </c>
      <c r="L2908" s="119">
        <v>389.96</v>
      </c>
    </row>
    <row r="2909" spans="1:12" s="101" customFormat="1" ht="24" customHeight="1">
      <c r="A2909" s="808"/>
      <c r="B2909" s="110" t="s">
        <v>77</v>
      </c>
      <c r="C2909" s="115" t="s">
        <v>79</v>
      </c>
      <c r="D2909" s="115" t="s">
        <v>155</v>
      </c>
      <c r="E2909" s="115" t="s">
        <v>156</v>
      </c>
      <c r="F2909" s="805"/>
      <c r="G2909" s="805"/>
      <c r="H2909" s="806" t="s">
        <v>157</v>
      </c>
      <c r="I2909" s="806"/>
      <c r="J2909" s="803" t="s">
        <v>153</v>
      </c>
      <c r="K2909" s="803" t="s">
        <v>153</v>
      </c>
      <c r="L2909" s="804">
        <v>0</v>
      </c>
    </row>
    <row r="2910" spans="1:12" s="101" customFormat="1" ht="24" customHeight="1">
      <c r="A2910" s="808"/>
      <c r="B2910" s="117" t="s">
        <v>181</v>
      </c>
      <c r="C2910" s="117" t="s">
        <v>2011</v>
      </c>
      <c r="D2910" s="118">
        <v>43861</v>
      </c>
      <c r="E2910" s="117" t="s">
        <v>2012</v>
      </c>
      <c r="F2910" s="805"/>
      <c r="G2910" s="805"/>
      <c r="H2910" s="806"/>
      <c r="I2910" s="806"/>
      <c r="J2910" s="803"/>
      <c r="K2910" s="803"/>
      <c r="L2910" s="804"/>
    </row>
    <row r="2911" spans="1:12" s="101" customFormat="1" ht="24" customHeight="1">
      <c r="A2911" s="808">
        <v>545</v>
      </c>
      <c r="B2911" s="110" t="s">
        <v>76</v>
      </c>
      <c r="C2911" s="115" t="s">
        <v>78</v>
      </c>
      <c r="D2911" s="115" t="s">
        <v>146</v>
      </c>
      <c r="E2911" s="115" t="s">
        <v>147</v>
      </c>
      <c r="F2911" s="809" t="s">
        <v>71</v>
      </c>
      <c r="G2911" s="809"/>
      <c r="H2911" s="805"/>
      <c r="I2911" s="805"/>
      <c r="J2911" s="805"/>
      <c r="K2911" s="805"/>
      <c r="L2911" s="805"/>
    </row>
    <row r="2912" spans="1:12" s="101" customFormat="1" ht="26.25" customHeight="1">
      <c r="A2912" s="808"/>
      <c r="B2912" s="803" t="s">
        <v>2013</v>
      </c>
      <c r="C2912" s="810" t="s">
        <v>2014</v>
      </c>
      <c r="D2912" s="807">
        <v>43893</v>
      </c>
      <c r="E2912" s="803" t="s">
        <v>354</v>
      </c>
      <c r="F2912" s="803" t="s">
        <v>584</v>
      </c>
      <c r="G2912" s="803"/>
      <c r="H2912" s="806" t="s">
        <v>152</v>
      </c>
      <c r="I2912" s="806"/>
      <c r="J2912" s="117" t="s">
        <v>153</v>
      </c>
      <c r="K2912" s="117" t="s">
        <v>3</v>
      </c>
      <c r="L2912" s="119">
        <v>964.89</v>
      </c>
    </row>
    <row r="2913" spans="1:12" s="101" customFormat="1" ht="281.25" customHeight="1">
      <c r="A2913" s="808"/>
      <c r="B2913" s="803"/>
      <c r="C2913" s="810"/>
      <c r="D2913" s="807"/>
      <c r="E2913" s="803"/>
      <c r="F2913" s="803"/>
      <c r="G2913" s="803"/>
      <c r="H2913" s="806" t="s">
        <v>154</v>
      </c>
      <c r="I2913" s="806"/>
      <c r="J2913" s="117" t="s">
        <v>153</v>
      </c>
      <c r="K2913" s="117" t="s">
        <v>3</v>
      </c>
      <c r="L2913" s="119">
        <v>591.80000000000007</v>
      </c>
    </row>
    <row r="2914" spans="1:12" s="101" customFormat="1" ht="24" customHeight="1">
      <c r="A2914" s="808"/>
      <c r="B2914" s="110" t="s">
        <v>77</v>
      </c>
      <c r="C2914" s="115" t="s">
        <v>79</v>
      </c>
      <c r="D2914" s="115" t="s">
        <v>155</v>
      </c>
      <c r="E2914" s="115" t="s">
        <v>156</v>
      </c>
      <c r="F2914" s="805"/>
      <c r="G2914" s="805"/>
      <c r="H2914" s="806" t="s">
        <v>157</v>
      </c>
      <c r="I2914" s="806"/>
      <c r="J2914" s="803" t="s">
        <v>153</v>
      </c>
      <c r="K2914" s="803" t="s">
        <v>153</v>
      </c>
      <c r="L2914" s="804">
        <v>0</v>
      </c>
    </row>
    <row r="2915" spans="1:12" s="101" customFormat="1" ht="24" customHeight="1">
      <c r="A2915" s="808"/>
      <c r="B2915" s="117" t="s">
        <v>2015</v>
      </c>
      <c r="C2915" s="117" t="s">
        <v>584</v>
      </c>
      <c r="D2915" s="118">
        <v>43896</v>
      </c>
      <c r="E2915" s="117" t="s">
        <v>2016</v>
      </c>
      <c r="F2915" s="805"/>
      <c r="G2915" s="805"/>
      <c r="H2915" s="806"/>
      <c r="I2915" s="806"/>
      <c r="J2915" s="803"/>
      <c r="K2915" s="803"/>
      <c r="L2915" s="804"/>
    </row>
    <row r="2916" spans="1:12" s="101" customFormat="1" ht="24" customHeight="1">
      <c r="A2916" s="808">
        <v>546</v>
      </c>
      <c r="B2916" s="110" t="s">
        <v>76</v>
      </c>
      <c r="C2916" s="115" t="s">
        <v>78</v>
      </c>
      <c r="D2916" s="115" t="s">
        <v>146</v>
      </c>
      <c r="E2916" s="115" t="s">
        <v>147</v>
      </c>
      <c r="F2916" s="809" t="s">
        <v>71</v>
      </c>
      <c r="G2916" s="809"/>
      <c r="H2916" s="805"/>
      <c r="I2916" s="805"/>
      <c r="J2916" s="805"/>
      <c r="K2916" s="805"/>
      <c r="L2916" s="805"/>
    </row>
    <row r="2917" spans="1:12" s="101" customFormat="1" ht="26.25" customHeight="1">
      <c r="A2917" s="808"/>
      <c r="B2917" s="803" t="s">
        <v>2017</v>
      </c>
      <c r="C2917" s="810" t="s">
        <v>2018</v>
      </c>
      <c r="D2917" s="807">
        <v>43749</v>
      </c>
      <c r="E2917" s="803" t="s">
        <v>2019</v>
      </c>
      <c r="F2917" s="803" t="s">
        <v>2020</v>
      </c>
      <c r="G2917" s="803"/>
      <c r="H2917" s="806" t="s">
        <v>152</v>
      </c>
      <c r="I2917" s="806"/>
      <c r="J2917" s="117" t="s">
        <v>153</v>
      </c>
      <c r="K2917" s="117" t="s">
        <v>3</v>
      </c>
      <c r="L2917" s="119">
        <v>4172.75</v>
      </c>
    </row>
    <row r="2918" spans="1:12" s="101" customFormat="1" ht="144.75" customHeight="1">
      <c r="A2918" s="808"/>
      <c r="B2918" s="803"/>
      <c r="C2918" s="810"/>
      <c r="D2918" s="807"/>
      <c r="E2918" s="803"/>
      <c r="F2918" s="803"/>
      <c r="G2918" s="803"/>
      <c r="H2918" s="806" t="s">
        <v>154</v>
      </c>
      <c r="I2918" s="806"/>
      <c r="J2918" s="117" t="s">
        <v>153</v>
      </c>
      <c r="K2918" s="117" t="s">
        <v>3</v>
      </c>
      <c r="L2918" s="119">
        <v>1815</v>
      </c>
    </row>
    <row r="2919" spans="1:12" s="101" customFormat="1" ht="24" customHeight="1">
      <c r="A2919" s="808"/>
      <c r="B2919" s="110" t="s">
        <v>77</v>
      </c>
      <c r="C2919" s="115" t="s">
        <v>79</v>
      </c>
      <c r="D2919" s="115" t="s">
        <v>155</v>
      </c>
      <c r="E2919" s="115" t="s">
        <v>156</v>
      </c>
      <c r="F2919" s="805"/>
      <c r="G2919" s="805"/>
      <c r="H2919" s="806" t="s">
        <v>157</v>
      </c>
      <c r="I2919" s="806"/>
      <c r="J2919" s="803" t="s">
        <v>153</v>
      </c>
      <c r="K2919" s="803" t="s">
        <v>153</v>
      </c>
      <c r="L2919" s="804">
        <v>0</v>
      </c>
    </row>
    <row r="2920" spans="1:12" s="101" customFormat="1" ht="34.5" customHeight="1">
      <c r="A2920" s="808"/>
      <c r="B2920" s="117" t="s">
        <v>2021</v>
      </c>
      <c r="C2920" s="117" t="s">
        <v>2020</v>
      </c>
      <c r="D2920" s="118">
        <v>43771</v>
      </c>
      <c r="E2920" s="117" t="s">
        <v>2022</v>
      </c>
      <c r="F2920" s="805"/>
      <c r="G2920" s="805"/>
      <c r="H2920" s="806"/>
      <c r="I2920" s="806"/>
      <c r="J2920" s="803"/>
      <c r="K2920" s="803"/>
      <c r="L2920" s="804"/>
    </row>
    <row r="2921" spans="1:12" s="101" customFormat="1" ht="24" customHeight="1">
      <c r="A2921" s="808">
        <v>547</v>
      </c>
      <c r="B2921" s="110" t="s">
        <v>76</v>
      </c>
      <c r="C2921" s="115" t="s">
        <v>78</v>
      </c>
      <c r="D2921" s="115" t="s">
        <v>146</v>
      </c>
      <c r="E2921" s="115" t="s">
        <v>147</v>
      </c>
      <c r="F2921" s="809" t="s">
        <v>71</v>
      </c>
      <c r="G2921" s="809"/>
      <c r="H2921" s="805"/>
      <c r="I2921" s="805"/>
      <c r="J2921" s="805"/>
      <c r="K2921" s="805"/>
      <c r="L2921" s="805"/>
    </row>
    <row r="2922" spans="1:12" s="101" customFormat="1" ht="26.25" customHeight="1">
      <c r="A2922" s="808"/>
      <c r="B2922" s="803" t="s">
        <v>2017</v>
      </c>
      <c r="C2922" s="810" t="s">
        <v>2023</v>
      </c>
      <c r="D2922" s="807">
        <v>43874</v>
      </c>
      <c r="E2922" s="803" t="s">
        <v>2024</v>
      </c>
      <c r="F2922" s="803" t="s">
        <v>2025</v>
      </c>
      <c r="G2922" s="803"/>
      <c r="H2922" s="806" t="s">
        <v>152</v>
      </c>
      <c r="I2922" s="806"/>
      <c r="J2922" s="117" t="s">
        <v>153</v>
      </c>
      <c r="K2922" s="117" t="s">
        <v>3</v>
      </c>
      <c r="L2922" s="119">
        <v>508.5</v>
      </c>
    </row>
    <row r="2923" spans="1:12" s="101" customFormat="1" ht="207.75" customHeight="1">
      <c r="A2923" s="808"/>
      <c r="B2923" s="803"/>
      <c r="C2923" s="810"/>
      <c r="D2923" s="807"/>
      <c r="E2923" s="803"/>
      <c r="F2923" s="803"/>
      <c r="G2923" s="803"/>
      <c r="H2923" s="806" t="s">
        <v>154</v>
      </c>
      <c r="I2923" s="806"/>
      <c r="J2923" s="117" t="s">
        <v>153</v>
      </c>
      <c r="K2923" s="117" t="s">
        <v>3</v>
      </c>
      <c r="L2923" s="119">
        <v>479.81</v>
      </c>
    </row>
    <row r="2924" spans="1:12" s="101" customFormat="1" ht="24" customHeight="1">
      <c r="A2924" s="808"/>
      <c r="B2924" s="110" t="s">
        <v>77</v>
      </c>
      <c r="C2924" s="115" t="s">
        <v>79</v>
      </c>
      <c r="D2924" s="115" t="s">
        <v>155</v>
      </c>
      <c r="E2924" s="115" t="s">
        <v>156</v>
      </c>
      <c r="F2924" s="805"/>
      <c r="G2924" s="805"/>
      <c r="H2924" s="806" t="s">
        <v>157</v>
      </c>
      <c r="I2924" s="806"/>
      <c r="J2924" s="803" t="s">
        <v>153</v>
      </c>
      <c r="K2924" s="803" t="s">
        <v>3</v>
      </c>
      <c r="L2924" s="804">
        <v>80</v>
      </c>
    </row>
    <row r="2925" spans="1:12" s="101" customFormat="1" ht="34.5" customHeight="1">
      <c r="A2925" s="808"/>
      <c r="B2925" s="117" t="s">
        <v>2021</v>
      </c>
      <c r="C2925" s="117" t="s">
        <v>2025</v>
      </c>
      <c r="D2925" s="118">
        <v>43877</v>
      </c>
      <c r="E2925" s="117" t="s">
        <v>1939</v>
      </c>
      <c r="F2925" s="805"/>
      <c r="G2925" s="805"/>
      <c r="H2925" s="806"/>
      <c r="I2925" s="806"/>
      <c r="J2925" s="803"/>
      <c r="K2925" s="803"/>
      <c r="L2925" s="804"/>
    </row>
    <row r="2926" spans="1:12" s="101" customFormat="1" ht="24" customHeight="1">
      <c r="A2926" s="808">
        <v>548</v>
      </c>
      <c r="B2926" s="110" t="s">
        <v>76</v>
      </c>
      <c r="C2926" s="115" t="s">
        <v>78</v>
      </c>
      <c r="D2926" s="115" t="s">
        <v>146</v>
      </c>
      <c r="E2926" s="115" t="s">
        <v>147</v>
      </c>
      <c r="F2926" s="809" t="s">
        <v>71</v>
      </c>
      <c r="G2926" s="809"/>
      <c r="H2926" s="805"/>
      <c r="I2926" s="805"/>
      <c r="J2926" s="805"/>
      <c r="K2926" s="805"/>
      <c r="L2926" s="805"/>
    </row>
    <row r="2927" spans="1:12" s="101" customFormat="1" ht="26.25" customHeight="1">
      <c r="A2927" s="808"/>
      <c r="B2927" s="803" t="s">
        <v>2026</v>
      </c>
      <c r="C2927" s="810" t="s">
        <v>2027</v>
      </c>
      <c r="D2927" s="807">
        <v>43776</v>
      </c>
      <c r="E2927" s="803" t="s">
        <v>243</v>
      </c>
      <c r="F2927" s="803" t="s">
        <v>1641</v>
      </c>
      <c r="G2927" s="803"/>
      <c r="H2927" s="806" t="s">
        <v>152</v>
      </c>
      <c r="I2927" s="806"/>
      <c r="J2927" s="117" t="s">
        <v>153</v>
      </c>
      <c r="K2927" s="117" t="s">
        <v>153</v>
      </c>
      <c r="L2927" s="119">
        <v>0</v>
      </c>
    </row>
    <row r="2928" spans="1:12" s="101" customFormat="1" ht="408.95" customHeight="1">
      <c r="A2928" s="808"/>
      <c r="B2928" s="803"/>
      <c r="C2928" s="810"/>
      <c r="D2928" s="807"/>
      <c r="E2928" s="803"/>
      <c r="F2928" s="803"/>
      <c r="G2928" s="803"/>
      <c r="H2928" s="806" t="s">
        <v>154</v>
      </c>
      <c r="I2928" s="806"/>
      <c r="J2928" s="803" t="s">
        <v>153</v>
      </c>
      <c r="K2928" s="803" t="s">
        <v>153</v>
      </c>
      <c r="L2928" s="804">
        <v>0</v>
      </c>
    </row>
    <row r="2929" spans="1:12" s="101" customFormat="1" ht="40.35" customHeight="1">
      <c r="A2929" s="808"/>
      <c r="B2929" s="803"/>
      <c r="C2929" s="810"/>
      <c r="D2929" s="807"/>
      <c r="E2929" s="803"/>
      <c r="F2929" s="803"/>
      <c r="G2929" s="803"/>
      <c r="H2929" s="806"/>
      <c r="I2929" s="806"/>
      <c r="J2929" s="803"/>
      <c r="K2929" s="803"/>
      <c r="L2929" s="804"/>
    </row>
    <row r="2930" spans="1:12" s="101" customFormat="1" ht="24" customHeight="1">
      <c r="A2930" s="808"/>
      <c r="B2930" s="110" t="s">
        <v>77</v>
      </c>
      <c r="C2930" s="115" t="s">
        <v>79</v>
      </c>
      <c r="D2930" s="115" t="s">
        <v>155</v>
      </c>
      <c r="E2930" s="115" t="s">
        <v>156</v>
      </c>
      <c r="F2930" s="805"/>
      <c r="G2930" s="805"/>
      <c r="H2930" s="806" t="s">
        <v>157</v>
      </c>
      <c r="I2930" s="806"/>
      <c r="J2930" s="803" t="s">
        <v>153</v>
      </c>
      <c r="K2930" s="803" t="s">
        <v>3</v>
      </c>
      <c r="L2930" s="804">
        <v>585</v>
      </c>
    </row>
    <row r="2931" spans="1:12" s="101" customFormat="1" ht="24" customHeight="1">
      <c r="A2931" s="808"/>
      <c r="B2931" s="117" t="s">
        <v>164</v>
      </c>
      <c r="C2931" s="117" t="s">
        <v>1641</v>
      </c>
      <c r="D2931" s="118">
        <v>43782</v>
      </c>
      <c r="E2931" s="117" t="s">
        <v>2028</v>
      </c>
      <c r="F2931" s="805"/>
      <c r="G2931" s="805"/>
      <c r="H2931" s="806"/>
      <c r="I2931" s="806"/>
      <c r="J2931" s="803"/>
      <c r="K2931" s="803"/>
      <c r="L2931" s="804"/>
    </row>
    <row r="2932" spans="1:12" s="101" customFormat="1" ht="24" customHeight="1">
      <c r="A2932" s="808">
        <v>549</v>
      </c>
      <c r="B2932" s="110" t="s">
        <v>76</v>
      </c>
      <c r="C2932" s="115" t="s">
        <v>78</v>
      </c>
      <c r="D2932" s="115" t="s">
        <v>146</v>
      </c>
      <c r="E2932" s="115" t="s">
        <v>147</v>
      </c>
      <c r="F2932" s="809" t="s">
        <v>71</v>
      </c>
      <c r="G2932" s="809"/>
      <c r="H2932" s="805"/>
      <c r="I2932" s="805"/>
      <c r="J2932" s="805"/>
      <c r="K2932" s="805"/>
      <c r="L2932" s="805"/>
    </row>
    <row r="2933" spans="1:12" s="101" customFormat="1" ht="26.25" customHeight="1">
      <c r="A2933" s="808"/>
      <c r="B2933" s="803" t="s">
        <v>2026</v>
      </c>
      <c r="C2933" s="810" t="s">
        <v>2029</v>
      </c>
      <c r="D2933" s="807">
        <v>43845</v>
      </c>
      <c r="E2933" s="803" t="s">
        <v>868</v>
      </c>
      <c r="F2933" s="803" t="s">
        <v>2030</v>
      </c>
      <c r="G2933" s="803"/>
      <c r="H2933" s="806" t="s">
        <v>152</v>
      </c>
      <c r="I2933" s="806"/>
      <c r="J2933" s="117" t="s">
        <v>153</v>
      </c>
      <c r="K2933" s="117" t="s">
        <v>3</v>
      </c>
      <c r="L2933" s="119">
        <v>1835.8</v>
      </c>
    </row>
    <row r="2934" spans="1:12" s="101" customFormat="1" ht="408.95" customHeight="1">
      <c r="A2934" s="808"/>
      <c r="B2934" s="803"/>
      <c r="C2934" s="810"/>
      <c r="D2934" s="807"/>
      <c r="E2934" s="803"/>
      <c r="F2934" s="803"/>
      <c r="G2934" s="803"/>
      <c r="H2934" s="806" t="s">
        <v>154</v>
      </c>
      <c r="I2934" s="806"/>
      <c r="J2934" s="803" t="s">
        <v>153</v>
      </c>
      <c r="K2934" s="803" t="s">
        <v>3</v>
      </c>
      <c r="L2934" s="804">
        <v>577.96</v>
      </c>
    </row>
    <row r="2935" spans="1:12" s="101" customFormat="1" ht="145.35" customHeight="1">
      <c r="A2935" s="808"/>
      <c r="B2935" s="803"/>
      <c r="C2935" s="810"/>
      <c r="D2935" s="807"/>
      <c r="E2935" s="803"/>
      <c r="F2935" s="803"/>
      <c r="G2935" s="803"/>
      <c r="H2935" s="806"/>
      <c r="I2935" s="806"/>
      <c r="J2935" s="803"/>
      <c r="K2935" s="803"/>
      <c r="L2935" s="804"/>
    </row>
    <row r="2936" spans="1:12" s="101" customFormat="1" ht="24" customHeight="1">
      <c r="A2936" s="808"/>
      <c r="B2936" s="110" t="s">
        <v>77</v>
      </c>
      <c r="C2936" s="115" t="s">
        <v>79</v>
      </c>
      <c r="D2936" s="115" t="s">
        <v>155</v>
      </c>
      <c r="E2936" s="115" t="s">
        <v>156</v>
      </c>
      <c r="F2936" s="805"/>
      <c r="G2936" s="805"/>
      <c r="H2936" s="806" t="s">
        <v>157</v>
      </c>
      <c r="I2936" s="806"/>
      <c r="J2936" s="803" t="s">
        <v>153</v>
      </c>
      <c r="K2936" s="803" t="s">
        <v>153</v>
      </c>
      <c r="L2936" s="804">
        <v>0</v>
      </c>
    </row>
    <row r="2937" spans="1:12" s="101" customFormat="1" ht="24" customHeight="1">
      <c r="A2937" s="808"/>
      <c r="B2937" s="117" t="s">
        <v>164</v>
      </c>
      <c r="C2937" s="117" t="s">
        <v>2030</v>
      </c>
      <c r="D2937" s="118">
        <v>43849</v>
      </c>
      <c r="E2937" s="117" t="s">
        <v>2031</v>
      </c>
      <c r="F2937" s="805"/>
      <c r="G2937" s="805"/>
      <c r="H2937" s="806"/>
      <c r="I2937" s="806"/>
      <c r="J2937" s="803"/>
      <c r="K2937" s="803"/>
      <c r="L2937" s="804"/>
    </row>
    <row r="2938" spans="1:12" s="101" customFormat="1" ht="24" customHeight="1">
      <c r="A2938" s="808">
        <v>550</v>
      </c>
      <c r="B2938" s="110" t="s">
        <v>76</v>
      </c>
      <c r="C2938" s="115" t="s">
        <v>78</v>
      </c>
      <c r="D2938" s="115" t="s">
        <v>146</v>
      </c>
      <c r="E2938" s="115" t="s">
        <v>147</v>
      </c>
      <c r="F2938" s="809" t="s">
        <v>71</v>
      </c>
      <c r="G2938" s="809"/>
      <c r="H2938" s="805"/>
      <c r="I2938" s="805"/>
      <c r="J2938" s="805"/>
      <c r="K2938" s="805"/>
      <c r="L2938" s="805"/>
    </row>
    <row r="2939" spans="1:12" s="101" customFormat="1" ht="26.25" customHeight="1">
      <c r="A2939" s="808"/>
      <c r="B2939" s="803" t="s">
        <v>2032</v>
      </c>
      <c r="C2939" s="810" t="s">
        <v>2033</v>
      </c>
      <c r="D2939" s="807">
        <v>43743</v>
      </c>
      <c r="E2939" s="803" t="s">
        <v>714</v>
      </c>
      <c r="F2939" s="803" t="s">
        <v>2034</v>
      </c>
      <c r="G2939" s="803"/>
      <c r="H2939" s="806" t="s">
        <v>152</v>
      </c>
      <c r="I2939" s="806"/>
      <c r="J2939" s="117" t="s">
        <v>153</v>
      </c>
      <c r="K2939" s="117" t="s">
        <v>153</v>
      </c>
      <c r="L2939" s="119">
        <v>0</v>
      </c>
    </row>
    <row r="2940" spans="1:12" s="101" customFormat="1" ht="239.25" customHeight="1">
      <c r="A2940" s="808"/>
      <c r="B2940" s="803"/>
      <c r="C2940" s="810"/>
      <c r="D2940" s="807"/>
      <c r="E2940" s="803"/>
      <c r="F2940" s="803"/>
      <c r="G2940" s="803"/>
      <c r="H2940" s="806" t="s">
        <v>154</v>
      </c>
      <c r="I2940" s="806"/>
      <c r="J2940" s="117" t="s">
        <v>153</v>
      </c>
      <c r="K2940" s="117" t="s">
        <v>153</v>
      </c>
      <c r="L2940" s="119">
        <v>0</v>
      </c>
    </row>
    <row r="2941" spans="1:12" s="101" customFormat="1" ht="24" customHeight="1">
      <c r="A2941" s="808"/>
      <c r="B2941" s="110" t="s">
        <v>77</v>
      </c>
      <c r="C2941" s="115" t="s">
        <v>79</v>
      </c>
      <c r="D2941" s="115" t="s">
        <v>155</v>
      </c>
      <c r="E2941" s="115" t="s">
        <v>156</v>
      </c>
      <c r="F2941" s="805"/>
      <c r="G2941" s="805"/>
      <c r="H2941" s="806" t="s">
        <v>157</v>
      </c>
      <c r="I2941" s="806"/>
      <c r="J2941" s="803" t="s">
        <v>153</v>
      </c>
      <c r="K2941" s="803" t="s">
        <v>3</v>
      </c>
      <c r="L2941" s="804">
        <v>681.59</v>
      </c>
    </row>
    <row r="2942" spans="1:12" s="101" customFormat="1" ht="34.5" customHeight="1">
      <c r="A2942" s="808"/>
      <c r="B2942" s="117" t="s">
        <v>2035</v>
      </c>
      <c r="C2942" s="117" t="s">
        <v>2034</v>
      </c>
      <c r="D2942" s="118">
        <v>43750</v>
      </c>
      <c r="E2942" s="117" t="s">
        <v>2036</v>
      </c>
      <c r="F2942" s="805"/>
      <c r="G2942" s="805"/>
      <c r="H2942" s="806"/>
      <c r="I2942" s="806"/>
      <c r="J2942" s="803"/>
      <c r="K2942" s="803"/>
      <c r="L2942" s="804"/>
    </row>
    <row r="2943" spans="1:12" s="101" customFormat="1" ht="24" customHeight="1">
      <c r="A2943" s="808">
        <v>551</v>
      </c>
      <c r="B2943" s="110" t="s">
        <v>76</v>
      </c>
      <c r="C2943" s="115" t="s">
        <v>78</v>
      </c>
      <c r="D2943" s="115" t="s">
        <v>146</v>
      </c>
      <c r="E2943" s="115" t="s">
        <v>147</v>
      </c>
      <c r="F2943" s="809" t="s">
        <v>71</v>
      </c>
      <c r="G2943" s="809"/>
      <c r="H2943" s="805"/>
      <c r="I2943" s="805"/>
      <c r="J2943" s="805"/>
      <c r="K2943" s="805"/>
      <c r="L2943" s="805"/>
    </row>
    <row r="2944" spans="1:12" s="101" customFormat="1" ht="26.25" customHeight="1">
      <c r="A2944" s="808"/>
      <c r="B2944" s="803" t="s">
        <v>2037</v>
      </c>
      <c r="C2944" s="810" t="s">
        <v>2038</v>
      </c>
      <c r="D2944" s="807">
        <v>43843</v>
      </c>
      <c r="E2944" s="803" t="s">
        <v>1947</v>
      </c>
      <c r="F2944" s="803" t="s">
        <v>2039</v>
      </c>
      <c r="G2944" s="803"/>
      <c r="H2944" s="806" t="s">
        <v>152</v>
      </c>
      <c r="I2944" s="806"/>
      <c r="J2944" s="117" t="s">
        <v>153</v>
      </c>
      <c r="K2944" s="117" t="s">
        <v>3</v>
      </c>
      <c r="L2944" s="119">
        <v>1125</v>
      </c>
    </row>
    <row r="2945" spans="1:12" s="101" customFormat="1" ht="176.25" customHeight="1">
      <c r="A2945" s="808"/>
      <c r="B2945" s="803"/>
      <c r="C2945" s="810"/>
      <c r="D2945" s="807"/>
      <c r="E2945" s="803"/>
      <c r="F2945" s="803"/>
      <c r="G2945" s="803"/>
      <c r="H2945" s="806" t="s">
        <v>154</v>
      </c>
      <c r="I2945" s="806"/>
      <c r="J2945" s="117" t="s">
        <v>153</v>
      </c>
      <c r="K2945" s="117" t="s">
        <v>3</v>
      </c>
      <c r="L2945" s="119">
        <v>748.81</v>
      </c>
    </row>
    <row r="2946" spans="1:12" s="101" customFormat="1" ht="24" customHeight="1">
      <c r="A2946" s="808"/>
      <c r="B2946" s="110" t="s">
        <v>77</v>
      </c>
      <c r="C2946" s="115" t="s">
        <v>79</v>
      </c>
      <c r="D2946" s="115" t="s">
        <v>155</v>
      </c>
      <c r="E2946" s="115" t="s">
        <v>156</v>
      </c>
      <c r="F2946" s="805"/>
      <c r="G2946" s="805"/>
      <c r="H2946" s="806" t="s">
        <v>157</v>
      </c>
      <c r="I2946" s="806"/>
      <c r="J2946" s="803" t="s">
        <v>153</v>
      </c>
      <c r="K2946" s="803" t="s">
        <v>3</v>
      </c>
      <c r="L2946" s="804">
        <v>110</v>
      </c>
    </row>
    <row r="2947" spans="1:12" s="101" customFormat="1" ht="24" customHeight="1">
      <c r="A2947" s="808"/>
      <c r="B2947" s="117" t="s">
        <v>153</v>
      </c>
      <c r="C2947" s="117" t="s">
        <v>2039</v>
      </c>
      <c r="D2947" s="118">
        <v>43849</v>
      </c>
      <c r="E2947" s="117" t="s">
        <v>2040</v>
      </c>
      <c r="F2947" s="805"/>
      <c r="G2947" s="805"/>
      <c r="H2947" s="806"/>
      <c r="I2947" s="806"/>
      <c r="J2947" s="803"/>
      <c r="K2947" s="803"/>
      <c r="L2947" s="804"/>
    </row>
    <row r="2948" spans="1:12" s="101" customFormat="1" ht="24" customHeight="1">
      <c r="A2948" s="808">
        <v>552</v>
      </c>
      <c r="B2948" s="110" t="s">
        <v>76</v>
      </c>
      <c r="C2948" s="115" t="s">
        <v>78</v>
      </c>
      <c r="D2948" s="115" t="s">
        <v>146</v>
      </c>
      <c r="E2948" s="115" t="s">
        <v>147</v>
      </c>
      <c r="F2948" s="809" t="s">
        <v>71</v>
      </c>
      <c r="G2948" s="809"/>
      <c r="H2948" s="805"/>
      <c r="I2948" s="805"/>
      <c r="J2948" s="805"/>
      <c r="K2948" s="805"/>
      <c r="L2948" s="805"/>
    </row>
    <row r="2949" spans="1:12" s="101" customFormat="1" ht="26.25" customHeight="1">
      <c r="A2949" s="808"/>
      <c r="B2949" s="803" t="s">
        <v>2041</v>
      </c>
      <c r="C2949" s="810" t="s">
        <v>2042</v>
      </c>
      <c r="D2949" s="807">
        <v>43866</v>
      </c>
      <c r="E2949" s="803" t="s">
        <v>354</v>
      </c>
      <c r="F2949" s="803" t="s">
        <v>2043</v>
      </c>
      <c r="G2949" s="803"/>
      <c r="H2949" s="806" t="s">
        <v>152</v>
      </c>
      <c r="I2949" s="806"/>
      <c r="J2949" s="117" t="s">
        <v>153</v>
      </c>
      <c r="K2949" s="117" t="s">
        <v>3</v>
      </c>
      <c r="L2949" s="119">
        <v>528.26</v>
      </c>
    </row>
    <row r="2950" spans="1:12" s="101" customFormat="1" ht="354.75" customHeight="1">
      <c r="A2950" s="808"/>
      <c r="B2950" s="803"/>
      <c r="C2950" s="810"/>
      <c r="D2950" s="807"/>
      <c r="E2950" s="803"/>
      <c r="F2950" s="803"/>
      <c r="G2950" s="803"/>
      <c r="H2950" s="806" t="s">
        <v>154</v>
      </c>
      <c r="I2950" s="806"/>
      <c r="J2950" s="117" t="s">
        <v>153</v>
      </c>
      <c r="K2950" s="117" t="s">
        <v>3</v>
      </c>
      <c r="L2950" s="119">
        <v>391.6</v>
      </c>
    </row>
    <row r="2951" spans="1:12" s="101" customFormat="1" ht="24" customHeight="1">
      <c r="A2951" s="808"/>
      <c r="B2951" s="110" t="s">
        <v>77</v>
      </c>
      <c r="C2951" s="115" t="s">
        <v>79</v>
      </c>
      <c r="D2951" s="115" t="s">
        <v>155</v>
      </c>
      <c r="E2951" s="115" t="s">
        <v>156</v>
      </c>
      <c r="F2951" s="805"/>
      <c r="G2951" s="805"/>
      <c r="H2951" s="806" t="s">
        <v>157</v>
      </c>
      <c r="I2951" s="806"/>
      <c r="J2951" s="803" t="s">
        <v>153</v>
      </c>
      <c r="K2951" s="803" t="s">
        <v>3</v>
      </c>
      <c r="L2951" s="804">
        <v>257</v>
      </c>
    </row>
    <row r="2952" spans="1:12" s="101" customFormat="1" ht="24" customHeight="1">
      <c r="A2952" s="808"/>
      <c r="B2952" s="117" t="s">
        <v>164</v>
      </c>
      <c r="C2952" s="117" t="s">
        <v>2043</v>
      </c>
      <c r="D2952" s="118">
        <v>43868</v>
      </c>
      <c r="E2952" s="117" t="s">
        <v>2044</v>
      </c>
      <c r="F2952" s="805"/>
      <c r="G2952" s="805"/>
      <c r="H2952" s="806"/>
      <c r="I2952" s="806"/>
      <c r="J2952" s="803"/>
      <c r="K2952" s="803"/>
      <c r="L2952" s="804"/>
    </row>
    <row r="2953" spans="1:12" s="101" customFormat="1" ht="24" customHeight="1">
      <c r="A2953" s="808">
        <v>553</v>
      </c>
      <c r="B2953" s="110" t="s">
        <v>76</v>
      </c>
      <c r="C2953" s="115" t="s">
        <v>78</v>
      </c>
      <c r="D2953" s="115" t="s">
        <v>146</v>
      </c>
      <c r="E2953" s="115" t="s">
        <v>147</v>
      </c>
      <c r="F2953" s="809" t="s">
        <v>71</v>
      </c>
      <c r="G2953" s="809"/>
      <c r="H2953" s="805"/>
      <c r="I2953" s="805"/>
      <c r="J2953" s="805"/>
      <c r="K2953" s="805"/>
      <c r="L2953" s="805"/>
    </row>
    <row r="2954" spans="1:12" s="101" customFormat="1" ht="26.25" customHeight="1">
      <c r="A2954" s="808"/>
      <c r="B2954" s="803" t="s">
        <v>2045</v>
      </c>
      <c r="C2954" s="810" t="s">
        <v>2046</v>
      </c>
      <c r="D2954" s="807">
        <v>43789</v>
      </c>
      <c r="E2954" s="803" t="s">
        <v>296</v>
      </c>
      <c r="F2954" s="803" t="s">
        <v>297</v>
      </c>
      <c r="G2954" s="803"/>
      <c r="H2954" s="806" t="s">
        <v>152</v>
      </c>
      <c r="I2954" s="806"/>
      <c r="J2954" s="117" t="s">
        <v>153</v>
      </c>
      <c r="K2954" s="117" t="s">
        <v>3</v>
      </c>
      <c r="L2954" s="119">
        <v>261.68</v>
      </c>
    </row>
    <row r="2955" spans="1:12" s="101" customFormat="1" ht="312.75" customHeight="1">
      <c r="A2955" s="808"/>
      <c r="B2955" s="803"/>
      <c r="C2955" s="810"/>
      <c r="D2955" s="807"/>
      <c r="E2955" s="803"/>
      <c r="F2955" s="803"/>
      <c r="G2955" s="803"/>
      <c r="H2955" s="806" t="s">
        <v>154</v>
      </c>
      <c r="I2955" s="806"/>
      <c r="J2955" s="117" t="s">
        <v>153</v>
      </c>
      <c r="K2955" s="117" t="s">
        <v>3</v>
      </c>
      <c r="L2955" s="119">
        <v>459.28</v>
      </c>
    </row>
    <row r="2956" spans="1:12" s="101" customFormat="1" ht="24" customHeight="1">
      <c r="A2956" s="808"/>
      <c r="B2956" s="110" t="s">
        <v>77</v>
      </c>
      <c r="C2956" s="115" t="s">
        <v>79</v>
      </c>
      <c r="D2956" s="115" t="s">
        <v>155</v>
      </c>
      <c r="E2956" s="115" t="s">
        <v>156</v>
      </c>
      <c r="F2956" s="805"/>
      <c r="G2956" s="805"/>
      <c r="H2956" s="806" t="s">
        <v>157</v>
      </c>
      <c r="I2956" s="806"/>
      <c r="J2956" s="803" t="s">
        <v>153</v>
      </c>
      <c r="K2956" s="803" t="s">
        <v>3</v>
      </c>
      <c r="L2956" s="804">
        <v>75</v>
      </c>
    </row>
    <row r="2957" spans="1:12" s="101" customFormat="1" ht="24" customHeight="1">
      <c r="A2957" s="808"/>
      <c r="B2957" s="117" t="s">
        <v>2047</v>
      </c>
      <c r="C2957" s="117" t="s">
        <v>297</v>
      </c>
      <c r="D2957" s="118">
        <v>43790</v>
      </c>
      <c r="E2957" s="117" t="s">
        <v>1571</v>
      </c>
      <c r="F2957" s="805"/>
      <c r="G2957" s="805"/>
      <c r="H2957" s="806"/>
      <c r="I2957" s="806"/>
      <c r="J2957" s="803"/>
      <c r="K2957" s="803"/>
      <c r="L2957" s="804"/>
    </row>
    <row r="2958" spans="1:12" s="101" customFormat="1" ht="24" customHeight="1">
      <c r="A2958" s="808">
        <v>554</v>
      </c>
      <c r="B2958" s="110" t="s">
        <v>76</v>
      </c>
      <c r="C2958" s="115" t="s">
        <v>78</v>
      </c>
      <c r="D2958" s="115" t="s">
        <v>146</v>
      </c>
      <c r="E2958" s="115" t="s">
        <v>147</v>
      </c>
      <c r="F2958" s="809" t="s">
        <v>71</v>
      </c>
      <c r="G2958" s="809"/>
      <c r="H2958" s="805"/>
      <c r="I2958" s="805"/>
      <c r="J2958" s="805"/>
      <c r="K2958" s="805"/>
      <c r="L2958" s="805"/>
    </row>
    <row r="2959" spans="1:12" s="101" customFormat="1" ht="26.25" customHeight="1">
      <c r="A2959" s="808"/>
      <c r="B2959" s="803" t="s">
        <v>2048</v>
      </c>
      <c r="C2959" s="803" t="s">
        <v>2049</v>
      </c>
      <c r="D2959" s="807">
        <v>43850</v>
      </c>
      <c r="E2959" s="803" t="s">
        <v>486</v>
      </c>
      <c r="F2959" s="803" t="s">
        <v>2050</v>
      </c>
      <c r="G2959" s="803"/>
      <c r="H2959" s="806" t="s">
        <v>152</v>
      </c>
      <c r="I2959" s="806"/>
      <c r="J2959" s="117" t="s">
        <v>153</v>
      </c>
      <c r="K2959" s="117" t="s">
        <v>3</v>
      </c>
      <c r="L2959" s="119">
        <v>660.64</v>
      </c>
    </row>
    <row r="2960" spans="1:12" s="101" customFormat="1" ht="60.75" customHeight="1">
      <c r="A2960" s="808"/>
      <c r="B2960" s="803"/>
      <c r="C2960" s="803"/>
      <c r="D2960" s="807"/>
      <c r="E2960" s="803"/>
      <c r="F2960" s="803"/>
      <c r="G2960" s="803"/>
      <c r="H2960" s="806" t="s">
        <v>154</v>
      </c>
      <c r="I2960" s="806"/>
      <c r="J2960" s="117" t="s">
        <v>153</v>
      </c>
      <c r="K2960" s="117" t="s">
        <v>3</v>
      </c>
      <c r="L2960" s="119">
        <v>545.45000000000005</v>
      </c>
    </row>
    <row r="2961" spans="1:12" s="101" customFormat="1" ht="24" customHeight="1">
      <c r="A2961" s="808"/>
      <c r="B2961" s="110" t="s">
        <v>77</v>
      </c>
      <c r="C2961" s="115" t="s">
        <v>79</v>
      </c>
      <c r="D2961" s="115" t="s">
        <v>155</v>
      </c>
      <c r="E2961" s="115" t="s">
        <v>156</v>
      </c>
      <c r="F2961" s="805"/>
      <c r="G2961" s="805"/>
      <c r="H2961" s="806" t="s">
        <v>157</v>
      </c>
      <c r="I2961" s="806"/>
      <c r="J2961" s="803" t="s">
        <v>153</v>
      </c>
      <c r="K2961" s="803" t="s">
        <v>3</v>
      </c>
      <c r="L2961" s="804">
        <v>110.48</v>
      </c>
    </row>
    <row r="2962" spans="1:12" s="101" customFormat="1" ht="24" customHeight="1">
      <c r="A2962" s="808"/>
      <c r="B2962" s="117" t="s">
        <v>158</v>
      </c>
      <c r="C2962" s="117" t="s">
        <v>2050</v>
      </c>
      <c r="D2962" s="118">
        <v>43855</v>
      </c>
      <c r="E2962" s="117" t="s">
        <v>2051</v>
      </c>
      <c r="F2962" s="805"/>
      <c r="G2962" s="805"/>
      <c r="H2962" s="806"/>
      <c r="I2962" s="806"/>
      <c r="J2962" s="803"/>
      <c r="K2962" s="803"/>
      <c r="L2962" s="804"/>
    </row>
    <row r="2963" spans="1:12" s="101" customFormat="1" ht="24" customHeight="1">
      <c r="A2963" s="808">
        <v>555</v>
      </c>
      <c r="B2963" s="110" t="s">
        <v>76</v>
      </c>
      <c r="C2963" s="115" t="s">
        <v>78</v>
      </c>
      <c r="D2963" s="115" t="s">
        <v>146</v>
      </c>
      <c r="E2963" s="115" t="s">
        <v>147</v>
      </c>
      <c r="F2963" s="809" t="s">
        <v>71</v>
      </c>
      <c r="G2963" s="809"/>
      <c r="H2963" s="805"/>
      <c r="I2963" s="805"/>
      <c r="J2963" s="805"/>
      <c r="K2963" s="805"/>
      <c r="L2963" s="805"/>
    </row>
    <row r="2964" spans="1:12" s="101" customFormat="1" ht="26.25" customHeight="1">
      <c r="A2964" s="808"/>
      <c r="B2964" s="803" t="s">
        <v>2052</v>
      </c>
      <c r="C2964" s="810" t="s">
        <v>2053</v>
      </c>
      <c r="D2964" s="807">
        <v>43782</v>
      </c>
      <c r="E2964" s="803" t="s">
        <v>476</v>
      </c>
      <c r="F2964" s="803" t="s">
        <v>2054</v>
      </c>
      <c r="G2964" s="803"/>
      <c r="H2964" s="806" t="s">
        <v>152</v>
      </c>
      <c r="I2964" s="806"/>
      <c r="J2964" s="117" t="s">
        <v>153</v>
      </c>
      <c r="K2964" s="117" t="s">
        <v>3</v>
      </c>
      <c r="L2964" s="119">
        <v>43</v>
      </c>
    </row>
    <row r="2965" spans="1:12" s="101" customFormat="1" ht="239.25" customHeight="1">
      <c r="A2965" s="808"/>
      <c r="B2965" s="803"/>
      <c r="C2965" s="810"/>
      <c r="D2965" s="807"/>
      <c r="E2965" s="803"/>
      <c r="F2965" s="803"/>
      <c r="G2965" s="803"/>
      <c r="H2965" s="806" t="s">
        <v>154</v>
      </c>
      <c r="I2965" s="806"/>
      <c r="J2965" s="117" t="s">
        <v>153</v>
      </c>
      <c r="K2965" s="117" t="s">
        <v>3</v>
      </c>
      <c r="L2965" s="119">
        <v>318.59000000000003</v>
      </c>
    </row>
    <row r="2966" spans="1:12" s="101" customFormat="1" ht="24" customHeight="1">
      <c r="A2966" s="808"/>
      <c r="B2966" s="110" t="s">
        <v>77</v>
      </c>
      <c r="C2966" s="115" t="s">
        <v>79</v>
      </c>
      <c r="D2966" s="115" t="s">
        <v>155</v>
      </c>
      <c r="E2966" s="115" t="s">
        <v>156</v>
      </c>
      <c r="F2966" s="805"/>
      <c r="G2966" s="805"/>
      <c r="H2966" s="806" t="s">
        <v>157</v>
      </c>
      <c r="I2966" s="806"/>
      <c r="J2966" s="803" t="s">
        <v>153</v>
      </c>
      <c r="K2966" s="803" t="s">
        <v>153</v>
      </c>
      <c r="L2966" s="804">
        <v>0</v>
      </c>
    </row>
    <row r="2967" spans="1:12" s="101" customFormat="1" ht="24" customHeight="1">
      <c r="A2967" s="808"/>
      <c r="B2967" s="117" t="s">
        <v>164</v>
      </c>
      <c r="C2967" s="117" t="s">
        <v>2054</v>
      </c>
      <c r="D2967" s="118">
        <v>43782</v>
      </c>
      <c r="E2967" s="117" t="s">
        <v>2055</v>
      </c>
      <c r="F2967" s="805"/>
      <c r="G2967" s="805"/>
      <c r="H2967" s="806"/>
      <c r="I2967" s="806"/>
      <c r="J2967" s="803"/>
      <c r="K2967" s="803"/>
      <c r="L2967" s="804"/>
    </row>
    <row r="2968" spans="1:12" s="101" customFormat="1" ht="24" customHeight="1">
      <c r="A2968" s="808">
        <v>556</v>
      </c>
      <c r="B2968" s="110" t="s">
        <v>76</v>
      </c>
      <c r="C2968" s="115" t="s">
        <v>78</v>
      </c>
      <c r="D2968" s="115" t="s">
        <v>146</v>
      </c>
      <c r="E2968" s="115" t="s">
        <v>147</v>
      </c>
      <c r="F2968" s="809" t="s">
        <v>71</v>
      </c>
      <c r="G2968" s="809"/>
      <c r="H2968" s="805"/>
      <c r="I2968" s="805"/>
      <c r="J2968" s="805"/>
      <c r="K2968" s="805"/>
      <c r="L2968" s="805"/>
    </row>
    <row r="2969" spans="1:12" s="101" customFormat="1" ht="26.25" customHeight="1">
      <c r="A2969" s="808"/>
      <c r="B2969" s="803" t="s">
        <v>2056</v>
      </c>
      <c r="C2969" s="810" t="s">
        <v>2057</v>
      </c>
      <c r="D2969" s="807">
        <v>43891</v>
      </c>
      <c r="E2969" s="803" t="s">
        <v>205</v>
      </c>
      <c r="F2969" s="803" t="s">
        <v>334</v>
      </c>
      <c r="G2969" s="803"/>
      <c r="H2969" s="806" t="s">
        <v>152</v>
      </c>
      <c r="I2969" s="806"/>
      <c r="J2969" s="117" t="s">
        <v>3</v>
      </c>
      <c r="K2969" s="117" t="s">
        <v>153</v>
      </c>
      <c r="L2969" s="119">
        <v>942.9</v>
      </c>
    </row>
    <row r="2970" spans="1:12" s="101" customFormat="1" ht="408.95" customHeight="1">
      <c r="A2970" s="808"/>
      <c r="B2970" s="803"/>
      <c r="C2970" s="810"/>
      <c r="D2970" s="807"/>
      <c r="E2970" s="803"/>
      <c r="F2970" s="803"/>
      <c r="G2970" s="803"/>
      <c r="H2970" s="806" t="s">
        <v>154</v>
      </c>
      <c r="I2970" s="806"/>
      <c r="J2970" s="803" t="s">
        <v>3</v>
      </c>
      <c r="K2970" s="803" t="s">
        <v>153</v>
      </c>
      <c r="L2970" s="804">
        <v>685.03</v>
      </c>
    </row>
    <row r="2971" spans="1:12" s="101" customFormat="1" ht="408.95" customHeight="1">
      <c r="A2971" s="808"/>
      <c r="B2971" s="803"/>
      <c r="C2971" s="810"/>
      <c r="D2971" s="807"/>
      <c r="E2971" s="803"/>
      <c r="F2971" s="803"/>
      <c r="G2971" s="803"/>
      <c r="H2971" s="806"/>
      <c r="I2971" s="806"/>
      <c r="J2971" s="803"/>
      <c r="K2971" s="803"/>
      <c r="L2971" s="804"/>
    </row>
    <row r="2972" spans="1:12" s="101" customFormat="1" ht="156.19999999999999" customHeight="1">
      <c r="A2972" s="808"/>
      <c r="B2972" s="803"/>
      <c r="C2972" s="810"/>
      <c r="D2972" s="807"/>
      <c r="E2972" s="803"/>
      <c r="F2972" s="803"/>
      <c r="G2972" s="803"/>
      <c r="H2972" s="806"/>
      <c r="I2972" s="806"/>
      <c r="J2972" s="803"/>
      <c r="K2972" s="803"/>
      <c r="L2972" s="804"/>
    </row>
    <row r="2973" spans="1:12" s="101" customFormat="1" ht="24" customHeight="1">
      <c r="A2973" s="808"/>
      <c r="B2973" s="110" t="s">
        <v>77</v>
      </c>
      <c r="C2973" s="115" t="s">
        <v>79</v>
      </c>
      <c r="D2973" s="115" t="s">
        <v>155</v>
      </c>
      <c r="E2973" s="115" t="s">
        <v>156</v>
      </c>
      <c r="F2973" s="805"/>
      <c r="G2973" s="805"/>
      <c r="H2973" s="806" t="s">
        <v>157</v>
      </c>
      <c r="I2973" s="806"/>
      <c r="J2973" s="803" t="s">
        <v>3</v>
      </c>
      <c r="K2973" s="803" t="s">
        <v>153</v>
      </c>
      <c r="L2973" s="804">
        <v>90</v>
      </c>
    </row>
    <row r="2974" spans="1:12" s="101" customFormat="1" ht="24" customHeight="1">
      <c r="A2974" s="808"/>
      <c r="B2974" s="117" t="s">
        <v>326</v>
      </c>
      <c r="C2974" s="117" t="s">
        <v>334</v>
      </c>
      <c r="D2974" s="118">
        <v>43896</v>
      </c>
      <c r="E2974" s="117" t="s">
        <v>1010</v>
      </c>
      <c r="F2974" s="805"/>
      <c r="G2974" s="805"/>
      <c r="H2974" s="806"/>
      <c r="I2974" s="806"/>
      <c r="J2974" s="803"/>
      <c r="K2974" s="803"/>
      <c r="L2974" s="804"/>
    </row>
    <row r="2975" spans="1:12" s="101" customFormat="1" ht="24" customHeight="1">
      <c r="A2975" s="808">
        <v>557</v>
      </c>
      <c r="B2975" s="110" t="s">
        <v>76</v>
      </c>
      <c r="C2975" s="115" t="s">
        <v>78</v>
      </c>
      <c r="D2975" s="115" t="s">
        <v>146</v>
      </c>
      <c r="E2975" s="115" t="s">
        <v>147</v>
      </c>
      <c r="F2975" s="809" t="s">
        <v>71</v>
      </c>
      <c r="G2975" s="809"/>
      <c r="H2975" s="805"/>
      <c r="I2975" s="805"/>
      <c r="J2975" s="805"/>
      <c r="K2975" s="805"/>
      <c r="L2975" s="805"/>
    </row>
    <row r="2976" spans="1:12" s="101" customFormat="1" ht="26.25" customHeight="1">
      <c r="A2976" s="808"/>
      <c r="B2976" s="803" t="s">
        <v>2058</v>
      </c>
      <c r="C2976" s="810" t="s">
        <v>2059</v>
      </c>
      <c r="D2976" s="807">
        <v>43740</v>
      </c>
      <c r="E2976" s="803" t="s">
        <v>862</v>
      </c>
      <c r="F2976" s="803" t="s">
        <v>863</v>
      </c>
      <c r="G2976" s="803"/>
      <c r="H2976" s="806" t="s">
        <v>152</v>
      </c>
      <c r="I2976" s="806"/>
      <c r="J2976" s="117" t="s">
        <v>153</v>
      </c>
      <c r="K2976" s="117" t="s">
        <v>3</v>
      </c>
      <c r="L2976" s="119">
        <v>741.48</v>
      </c>
    </row>
    <row r="2977" spans="1:12" s="101" customFormat="1" ht="281.25" customHeight="1">
      <c r="A2977" s="808"/>
      <c r="B2977" s="803"/>
      <c r="C2977" s="810"/>
      <c r="D2977" s="807"/>
      <c r="E2977" s="803"/>
      <c r="F2977" s="803"/>
      <c r="G2977" s="803"/>
      <c r="H2977" s="806" t="s">
        <v>154</v>
      </c>
      <c r="I2977" s="806"/>
      <c r="J2977" s="117" t="s">
        <v>153</v>
      </c>
      <c r="K2977" s="117" t="s">
        <v>3</v>
      </c>
      <c r="L2977" s="119">
        <v>349.3</v>
      </c>
    </row>
    <row r="2978" spans="1:12" s="101" customFormat="1" ht="24" customHeight="1">
      <c r="A2978" s="808"/>
      <c r="B2978" s="110" t="s">
        <v>77</v>
      </c>
      <c r="C2978" s="115" t="s">
        <v>79</v>
      </c>
      <c r="D2978" s="115" t="s">
        <v>155</v>
      </c>
      <c r="E2978" s="115" t="s">
        <v>156</v>
      </c>
      <c r="F2978" s="805"/>
      <c r="G2978" s="805"/>
      <c r="H2978" s="806" t="s">
        <v>157</v>
      </c>
      <c r="I2978" s="806"/>
      <c r="J2978" s="803" t="s">
        <v>153</v>
      </c>
      <c r="K2978" s="803" t="s">
        <v>153</v>
      </c>
      <c r="L2978" s="804">
        <v>0</v>
      </c>
    </row>
    <row r="2979" spans="1:12" s="101" customFormat="1" ht="24" customHeight="1">
      <c r="A2979" s="808"/>
      <c r="B2979" s="117" t="s">
        <v>240</v>
      </c>
      <c r="C2979" s="117" t="s">
        <v>863</v>
      </c>
      <c r="D2979" s="118">
        <v>43744</v>
      </c>
      <c r="E2979" s="117" t="s">
        <v>793</v>
      </c>
      <c r="F2979" s="805"/>
      <c r="G2979" s="805"/>
      <c r="H2979" s="806"/>
      <c r="I2979" s="806"/>
      <c r="J2979" s="803"/>
      <c r="K2979" s="803"/>
      <c r="L2979" s="804"/>
    </row>
    <row r="2980" spans="1:12" s="101" customFormat="1" ht="24" customHeight="1">
      <c r="A2980" s="808">
        <v>558</v>
      </c>
      <c r="B2980" s="110" t="s">
        <v>76</v>
      </c>
      <c r="C2980" s="115" t="s">
        <v>78</v>
      </c>
      <c r="D2980" s="115" t="s">
        <v>146</v>
      </c>
      <c r="E2980" s="115" t="s">
        <v>147</v>
      </c>
      <c r="F2980" s="809" t="s">
        <v>71</v>
      </c>
      <c r="G2980" s="809"/>
      <c r="H2980" s="805"/>
      <c r="I2980" s="805"/>
      <c r="J2980" s="805"/>
      <c r="K2980" s="805"/>
      <c r="L2980" s="805"/>
    </row>
    <row r="2981" spans="1:12" s="101" customFormat="1" ht="26.25" customHeight="1">
      <c r="A2981" s="808"/>
      <c r="B2981" s="803" t="s">
        <v>2060</v>
      </c>
      <c r="C2981" s="810" t="s">
        <v>2061</v>
      </c>
      <c r="D2981" s="807">
        <v>43811</v>
      </c>
      <c r="E2981" s="803" t="s">
        <v>354</v>
      </c>
      <c r="F2981" s="803" t="s">
        <v>1904</v>
      </c>
      <c r="G2981" s="803"/>
      <c r="H2981" s="806" t="s">
        <v>152</v>
      </c>
      <c r="I2981" s="806"/>
      <c r="J2981" s="117" t="s">
        <v>153</v>
      </c>
      <c r="K2981" s="117" t="s">
        <v>3</v>
      </c>
      <c r="L2981" s="119">
        <v>526.4</v>
      </c>
    </row>
    <row r="2982" spans="1:12" s="101" customFormat="1" ht="407.25" customHeight="1">
      <c r="A2982" s="808"/>
      <c r="B2982" s="803"/>
      <c r="C2982" s="810"/>
      <c r="D2982" s="807"/>
      <c r="E2982" s="803"/>
      <c r="F2982" s="803"/>
      <c r="G2982" s="803"/>
      <c r="H2982" s="806" t="s">
        <v>154</v>
      </c>
      <c r="I2982" s="806"/>
      <c r="J2982" s="117" t="s">
        <v>153</v>
      </c>
      <c r="K2982" s="117" t="s">
        <v>3</v>
      </c>
      <c r="L2982" s="119">
        <v>342.8</v>
      </c>
    </row>
    <row r="2983" spans="1:12" s="101" customFormat="1" ht="24" customHeight="1">
      <c r="A2983" s="808"/>
      <c r="B2983" s="110" t="s">
        <v>77</v>
      </c>
      <c r="C2983" s="115" t="s">
        <v>79</v>
      </c>
      <c r="D2983" s="115" t="s">
        <v>155</v>
      </c>
      <c r="E2983" s="115" t="s">
        <v>156</v>
      </c>
      <c r="F2983" s="805"/>
      <c r="G2983" s="805"/>
      <c r="H2983" s="806" t="s">
        <v>157</v>
      </c>
      <c r="I2983" s="806"/>
      <c r="J2983" s="803" t="s">
        <v>153</v>
      </c>
      <c r="K2983" s="803" t="s">
        <v>3</v>
      </c>
      <c r="L2983" s="804">
        <v>100</v>
      </c>
    </row>
    <row r="2984" spans="1:12" s="101" customFormat="1" ht="24" customHeight="1">
      <c r="A2984" s="808"/>
      <c r="B2984" s="117" t="s">
        <v>254</v>
      </c>
      <c r="C2984" s="117" t="s">
        <v>1904</v>
      </c>
      <c r="D2984" s="118">
        <v>43813</v>
      </c>
      <c r="E2984" s="117" t="s">
        <v>1503</v>
      </c>
      <c r="F2984" s="805"/>
      <c r="G2984" s="805"/>
      <c r="H2984" s="806"/>
      <c r="I2984" s="806"/>
      <c r="J2984" s="803"/>
      <c r="K2984" s="803"/>
      <c r="L2984" s="804"/>
    </row>
    <row r="2985" spans="1:12" s="101" customFormat="1" ht="24" customHeight="1">
      <c r="A2985" s="808">
        <v>559</v>
      </c>
      <c r="B2985" s="110" t="s">
        <v>76</v>
      </c>
      <c r="C2985" s="115" t="s">
        <v>78</v>
      </c>
      <c r="D2985" s="115" t="s">
        <v>146</v>
      </c>
      <c r="E2985" s="115" t="s">
        <v>147</v>
      </c>
      <c r="F2985" s="809" t="s">
        <v>71</v>
      </c>
      <c r="G2985" s="809"/>
      <c r="H2985" s="805"/>
      <c r="I2985" s="805"/>
      <c r="J2985" s="805"/>
      <c r="K2985" s="805"/>
      <c r="L2985" s="805"/>
    </row>
    <row r="2986" spans="1:12" s="101" customFormat="1" ht="26.25" customHeight="1">
      <c r="A2986" s="808"/>
      <c r="B2986" s="803" t="s">
        <v>2062</v>
      </c>
      <c r="C2986" s="803" t="s">
        <v>2063</v>
      </c>
      <c r="D2986" s="807">
        <v>43758</v>
      </c>
      <c r="E2986" s="803" t="s">
        <v>491</v>
      </c>
      <c r="F2986" s="803" t="s">
        <v>804</v>
      </c>
      <c r="G2986" s="803"/>
      <c r="H2986" s="806" t="s">
        <v>152</v>
      </c>
      <c r="I2986" s="806"/>
      <c r="J2986" s="117" t="s">
        <v>153</v>
      </c>
      <c r="K2986" s="117" t="s">
        <v>3</v>
      </c>
      <c r="L2986" s="119">
        <v>350</v>
      </c>
    </row>
    <row r="2987" spans="1:12" s="101" customFormat="1" ht="71.25" customHeight="1">
      <c r="A2987" s="808"/>
      <c r="B2987" s="803"/>
      <c r="C2987" s="803"/>
      <c r="D2987" s="807"/>
      <c r="E2987" s="803"/>
      <c r="F2987" s="803"/>
      <c r="G2987" s="803"/>
      <c r="H2987" s="806" t="s">
        <v>154</v>
      </c>
      <c r="I2987" s="806"/>
      <c r="J2987" s="117" t="s">
        <v>153</v>
      </c>
      <c r="K2987" s="117" t="s">
        <v>3</v>
      </c>
      <c r="L2987" s="119">
        <v>377.6</v>
      </c>
    </row>
    <row r="2988" spans="1:12" s="101" customFormat="1" ht="24" customHeight="1">
      <c r="A2988" s="808"/>
      <c r="B2988" s="110" t="s">
        <v>77</v>
      </c>
      <c r="C2988" s="115" t="s">
        <v>79</v>
      </c>
      <c r="D2988" s="115" t="s">
        <v>155</v>
      </c>
      <c r="E2988" s="115" t="s">
        <v>156</v>
      </c>
      <c r="F2988" s="805"/>
      <c r="G2988" s="805"/>
      <c r="H2988" s="806" t="s">
        <v>157</v>
      </c>
      <c r="I2988" s="806"/>
      <c r="J2988" s="803" t="s">
        <v>153</v>
      </c>
      <c r="K2988" s="803" t="s">
        <v>3</v>
      </c>
      <c r="L2988" s="804">
        <v>320.70999999999998</v>
      </c>
    </row>
    <row r="2989" spans="1:12" s="101" customFormat="1" ht="24" customHeight="1">
      <c r="A2989" s="808"/>
      <c r="B2989" s="117" t="s">
        <v>153</v>
      </c>
      <c r="C2989" s="117" t="s">
        <v>804</v>
      </c>
      <c r="D2989" s="118">
        <v>43760</v>
      </c>
      <c r="E2989" s="117" t="s">
        <v>223</v>
      </c>
      <c r="F2989" s="805"/>
      <c r="G2989" s="805"/>
      <c r="H2989" s="806"/>
      <c r="I2989" s="806"/>
      <c r="J2989" s="803"/>
      <c r="K2989" s="803"/>
      <c r="L2989" s="804"/>
    </row>
    <row r="2990" spans="1:12" s="101" customFormat="1" ht="24" customHeight="1">
      <c r="A2990" s="808">
        <v>560</v>
      </c>
      <c r="B2990" s="110" t="s">
        <v>76</v>
      </c>
      <c r="C2990" s="115" t="s">
        <v>78</v>
      </c>
      <c r="D2990" s="115" t="s">
        <v>146</v>
      </c>
      <c r="E2990" s="115" t="s">
        <v>147</v>
      </c>
      <c r="F2990" s="809" t="s">
        <v>71</v>
      </c>
      <c r="G2990" s="809"/>
      <c r="H2990" s="805"/>
      <c r="I2990" s="805"/>
      <c r="J2990" s="805"/>
      <c r="K2990" s="805"/>
      <c r="L2990" s="805"/>
    </row>
    <row r="2991" spans="1:12" s="101" customFormat="1" ht="26.25" customHeight="1">
      <c r="A2991" s="808"/>
      <c r="B2991" s="803" t="s">
        <v>2064</v>
      </c>
      <c r="C2991" s="810" t="s">
        <v>2065</v>
      </c>
      <c r="D2991" s="807">
        <v>43761</v>
      </c>
      <c r="E2991" s="803" t="s">
        <v>2066</v>
      </c>
      <c r="F2991" s="803" t="s">
        <v>2067</v>
      </c>
      <c r="G2991" s="803"/>
      <c r="H2991" s="806" t="s">
        <v>152</v>
      </c>
      <c r="I2991" s="806"/>
      <c r="J2991" s="117" t="s">
        <v>153</v>
      </c>
      <c r="K2991" s="117" t="s">
        <v>153</v>
      </c>
      <c r="L2991" s="119">
        <v>0</v>
      </c>
    </row>
    <row r="2992" spans="1:12" s="101" customFormat="1" ht="333.75" customHeight="1">
      <c r="A2992" s="808"/>
      <c r="B2992" s="803"/>
      <c r="C2992" s="810"/>
      <c r="D2992" s="807"/>
      <c r="E2992" s="803"/>
      <c r="F2992" s="803"/>
      <c r="G2992" s="803"/>
      <c r="H2992" s="806" t="s">
        <v>154</v>
      </c>
      <c r="I2992" s="806"/>
      <c r="J2992" s="117" t="s">
        <v>153</v>
      </c>
      <c r="K2992" s="117" t="s">
        <v>153</v>
      </c>
      <c r="L2992" s="119">
        <v>0</v>
      </c>
    </row>
    <row r="2993" spans="1:12" s="101" customFormat="1" ht="24" customHeight="1">
      <c r="A2993" s="808"/>
      <c r="B2993" s="110" t="s">
        <v>77</v>
      </c>
      <c r="C2993" s="115" t="s">
        <v>79</v>
      </c>
      <c r="D2993" s="115" t="s">
        <v>155</v>
      </c>
      <c r="E2993" s="115" t="s">
        <v>156</v>
      </c>
      <c r="F2993" s="805"/>
      <c r="G2993" s="805"/>
      <c r="H2993" s="806" t="s">
        <v>157</v>
      </c>
      <c r="I2993" s="806"/>
      <c r="J2993" s="803" t="s">
        <v>153</v>
      </c>
      <c r="K2993" s="803" t="s">
        <v>3</v>
      </c>
      <c r="L2993" s="804">
        <v>1220</v>
      </c>
    </row>
    <row r="2994" spans="1:12" s="101" customFormat="1" ht="34.5" customHeight="1">
      <c r="A2994" s="808"/>
      <c r="B2994" s="117" t="s">
        <v>2068</v>
      </c>
      <c r="C2994" s="117" t="s">
        <v>2067</v>
      </c>
      <c r="D2994" s="118">
        <v>43764</v>
      </c>
      <c r="E2994" s="117" t="s">
        <v>1803</v>
      </c>
      <c r="F2994" s="805"/>
      <c r="G2994" s="805"/>
      <c r="H2994" s="806"/>
      <c r="I2994" s="806"/>
      <c r="J2994" s="803"/>
      <c r="K2994" s="803"/>
      <c r="L2994" s="804"/>
    </row>
    <row r="2995" spans="1:12" s="101" customFormat="1" ht="24" customHeight="1">
      <c r="A2995" s="808">
        <v>561</v>
      </c>
      <c r="B2995" s="110" t="s">
        <v>76</v>
      </c>
      <c r="C2995" s="115" t="s">
        <v>78</v>
      </c>
      <c r="D2995" s="115" t="s">
        <v>146</v>
      </c>
      <c r="E2995" s="115" t="s">
        <v>147</v>
      </c>
      <c r="F2995" s="809" t="s">
        <v>71</v>
      </c>
      <c r="G2995" s="809"/>
      <c r="H2995" s="805"/>
      <c r="I2995" s="805"/>
      <c r="J2995" s="805"/>
      <c r="K2995" s="805"/>
      <c r="L2995" s="805"/>
    </row>
    <row r="2996" spans="1:12" s="101" customFormat="1" ht="26.25" customHeight="1">
      <c r="A2996" s="808"/>
      <c r="B2996" s="803" t="s">
        <v>2064</v>
      </c>
      <c r="C2996" s="810" t="s">
        <v>2069</v>
      </c>
      <c r="D2996" s="807">
        <v>43810</v>
      </c>
      <c r="E2996" s="803" t="s">
        <v>476</v>
      </c>
      <c r="F2996" s="803" t="s">
        <v>546</v>
      </c>
      <c r="G2996" s="803"/>
      <c r="H2996" s="806" t="s">
        <v>152</v>
      </c>
      <c r="I2996" s="806"/>
      <c r="J2996" s="117" t="s">
        <v>153</v>
      </c>
      <c r="K2996" s="117" t="s">
        <v>3</v>
      </c>
      <c r="L2996" s="119">
        <v>435.48</v>
      </c>
    </row>
    <row r="2997" spans="1:12" s="101" customFormat="1" ht="408.95" customHeight="1">
      <c r="A2997" s="808"/>
      <c r="B2997" s="803"/>
      <c r="C2997" s="810"/>
      <c r="D2997" s="807"/>
      <c r="E2997" s="803"/>
      <c r="F2997" s="803"/>
      <c r="G2997" s="803"/>
      <c r="H2997" s="806" t="s">
        <v>154</v>
      </c>
      <c r="I2997" s="806"/>
      <c r="J2997" s="803" t="s">
        <v>153</v>
      </c>
      <c r="K2997" s="803" t="s">
        <v>3</v>
      </c>
      <c r="L2997" s="804">
        <v>282.53000000000003</v>
      </c>
    </row>
    <row r="2998" spans="1:12" s="101" customFormat="1" ht="71.849999999999994" customHeight="1">
      <c r="A2998" s="808"/>
      <c r="B2998" s="803"/>
      <c r="C2998" s="810"/>
      <c r="D2998" s="807"/>
      <c r="E2998" s="803"/>
      <c r="F2998" s="803"/>
      <c r="G2998" s="803"/>
      <c r="H2998" s="806"/>
      <c r="I2998" s="806"/>
      <c r="J2998" s="803"/>
      <c r="K2998" s="803"/>
      <c r="L2998" s="804"/>
    </row>
    <row r="2999" spans="1:12" s="101" customFormat="1" ht="24" customHeight="1">
      <c r="A2999" s="808"/>
      <c r="B2999" s="110" t="s">
        <v>77</v>
      </c>
      <c r="C2999" s="115" t="s">
        <v>79</v>
      </c>
      <c r="D2999" s="115" t="s">
        <v>155</v>
      </c>
      <c r="E2999" s="115" t="s">
        <v>156</v>
      </c>
      <c r="F2999" s="805"/>
      <c r="G2999" s="805"/>
      <c r="H2999" s="806" t="s">
        <v>157</v>
      </c>
      <c r="I2999" s="806"/>
      <c r="J2999" s="803" t="s">
        <v>153</v>
      </c>
      <c r="K2999" s="803" t="s">
        <v>3</v>
      </c>
      <c r="L2999" s="804">
        <v>95.56</v>
      </c>
    </row>
    <row r="3000" spans="1:12" s="101" customFormat="1" ht="34.5" customHeight="1">
      <c r="A3000" s="808"/>
      <c r="B3000" s="117" t="s">
        <v>2068</v>
      </c>
      <c r="C3000" s="117" t="s">
        <v>546</v>
      </c>
      <c r="D3000" s="118">
        <v>43812</v>
      </c>
      <c r="E3000" s="117" t="s">
        <v>1794</v>
      </c>
      <c r="F3000" s="805"/>
      <c r="G3000" s="805"/>
      <c r="H3000" s="806"/>
      <c r="I3000" s="806"/>
      <c r="J3000" s="803"/>
      <c r="K3000" s="803"/>
      <c r="L3000" s="804"/>
    </row>
    <row r="3001" spans="1:12" s="101" customFormat="1" ht="24" customHeight="1">
      <c r="A3001" s="808">
        <v>562</v>
      </c>
      <c r="B3001" s="110" t="s">
        <v>76</v>
      </c>
      <c r="C3001" s="115" t="s">
        <v>78</v>
      </c>
      <c r="D3001" s="115" t="s">
        <v>146</v>
      </c>
      <c r="E3001" s="115" t="s">
        <v>147</v>
      </c>
      <c r="F3001" s="809" t="s">
        <v>71</v>
      </c>
      <c r="G3001" s="809"/>
      <c r="H3001" s="805"/>
      <c r="I3001" s="805"/>
      <c r="J3001" s="805"/>
      <c r="K3001" s="805"/>
      <c r="L3001" s="805"/>
    </row>
    <row r="3002" spans="1:12" s="101" customFormat="1" ht="26.25" customHeight="1">
      <c r="A3002" s="808"/>
      <c r="B3002" s="803" t="s">
        <v>2070</v>
      </c>
      <c r="C3002" s="810" t="s">
        <v>2071</v>
      </c>
      <c r="D3002" s="807">
        <v>43748</v>
      </c>
      <c r="E3002" s="803" t="s">
        <v>243</v>
      </c>
      <c r="F3002" s="803" t="s">
        <v>858</v>
      </c>
      <c r="G3002" s="803"/>
      <c r="H3002" s="806" t="s">
        <v>152</v>
      </c>
      <c r="I3002" s="806"/>
      <c r="J3002" s="117" t="s">
        <v>153</v>
      </c>
      <c r="K3002" s="117" t="s">
        <v>3</v>
      </c>
      <c r="L3002" s="119">
        <v>443.67</v>
      </c>
    </row>
    <row r="3003" spans="1:12" s="101" customFormat="1" ht="260.25" customHeight="1">
      <c r="A3003" s="808"/>
      <c r="B3003" s="803"/>
      <c r="C3003" s="810"/>
      <c r="D3003" s="807"/>
      <c r="E3003" s="803"/>
      <c r="F3003" s="803"/>
      <c r="G3003" s="803"/>
      <c r="H3003" s="806" t="s">
        <v>154</v>
      </c>
      <c r="I3003" s="806"/>
      <c r="J3003" s="117" t="s">
        <v>153</v>
      </c>
      <c r="K3003" s="117" t="s">
        <v>3</v>
      </c>
      <c r="L3003" s="119">
        <v>304.91000000000003</v>
      </c>
    </row>
    <row r="3004" spans="1:12" s="101" customFormat="1" ht="24" customHeight="1">
      <c r="A3004" s="808"/>
      <c r="B3004" s="110" t="s">
        <v>77</v>
      </c>
      <c r="C3004" s="115" t="s">
        <v>79</v>
      </c>
      <c r="D3004" s="115" t="s">
        <v>155</v>
      </c>
      <c r="E3004" s="115" t="s">
        <v>156</v>
      </c>
      <c r="F3004" s="805"/>
      <c r="G3004" s="805"/>
      <c r="H3004" s="806" t="s">
        <v>157</v>
      </c>
      <c r="I3004" s="806"/>
      <c r="J3004" s="803" t="s">
        <v>153</v>
      </c>
      <c r="K3004" s="803" t="s">
        <v>3</v>
      </c>
      <c r="L3004" s="804">
        <v>150</v>
      </c>
    </row>
    <row r="3005" spans="1:12" s="101" customFormat="1" ht="24" customHeight="1">
      <c r="A3005" s="808"/>
      <c r="B3005" s="117" t="s">
        <v>164</v>
      </c>
      <c r="C3005" s="117" t="s">
        <v>858</v>
      </c>
      <c r="D3005" s="118">
        <v>43749</v>
      </c>
      <c r="E3005" s="117" t="s">
        <v>2072</v>
      </c>
      <c r="F3005" s="805"/>
      <c r="G3005" s="805"/>
      <c r="H3005" s="806"/>
      <c r="I3005" s="806"/>
      <c r="J3005" s="803"/>
      <c r="K3005" s="803"/>
      <c r="L3005" s="804"/>
    </row>
    <row r="3006" spans="1:12" s="101" customFormat="1" ht="24" customHeight="1">
      <c r="A3006" s="808">
        <v>563</v>
      </c>
      <c r="B3006" s="110" t="s">
        <v>76</v>
      </c>
      <c r="C3006" s="115" t="s">
        <v>78</v>
      </c>
      <c r="D3006" s="115" t="s">
        <v>146</v>
      </c>
      <c r="E3006" s="115" t="s">
        <v>147</v>
      </c>
      <c r="F3006" s="809" t="s">
        <v>71</v>
      </c>
      <c r="G3006" s="809"/>
      <c r="H3006" s="805"/>
      <c r="I3006" s="805"/>
      <c r="J3006" s="805"/>
      <c r="K3006" s="805"/>
      <c r="L3006" s="805"/>
    </row>
    <row r="3007" spans="1:12" s="101" customFormat="1" ht="26.25" customHeight="1">
      <c r="A3007" s="808"/>
      <c r="B3007" s="803" t="s">
        <v>2070</v>
      </c>
      <c r="C3007" s="810" t="s">
        <v>2073</v>
      </c>
      <c r="D3007" s="807">
        <v>43889</v>
      </c>
      <c r="E3007" s="803" t="s">
        <v>785</v>
      </c>
      <c r="F3007" s="803" t="s">
        <v>2074</v>
      </c>
      <c r="G3007" s="803"/>
      <c r="H3007" s="806" t="s">
        <v>152</v>
      </c>
      <c r="I3007" s="806"/>
      <c r="J3007" s="117" t="s">
        <v>153</v>
      </c>
      <c r="K3007" s="117" t="s">
        <v>3</v>
      </c>
      <c r="L3007" s="119">
        <v>370.36</v>
      </c>
    </row>
    <row r="3008" spans="1:12" s="101" customFormat="1" ht="270.75" customHeight="1">
      <c r="A3008" s="808"/>
      <c r="B3008" s="803"/>
      <c r="C3008" s="810"/>
      <c r="D3008" s="807"/>
      <c r="E3008" s="803"/>
      <c r="F3008" s="803"/>
      <c r="G3008" s="803"/>
      <c r="H3008" s="806" t="s">
        <v>154</v>
      </c>
      <c r="I3008" s="806"/>
      <c r="J3008" s="117" t="s">
        <v>153</v>
      </c>
      <c r="K3008" s="117" t="s">
        <v>3</v>
      </c>
      <c r="L3008" s="119">
        <v>496.6</v>
      </c>
    </row>
    <row r="3009" spans="1:12" s="101" customFormat="1" ht="24" customHeight="1">
      <c r="A3009" s="808"/>
      <c r="B3009" s="110" t="s">
        <v>77</v>
      </c>
      <c r="C3009" s="115" t="s">
        <v>79</v>
      </c>
      <c r="D3009" s="115" t="s">
        <v>155</v>
      </c>
      <c r="E3009" s="115" t="s">
        <v>156</v>
      </c>
      <c r="F3009" s="805"/>
      <c r="G3009" s="805"/>
      <c r="H3009" s="806" t="s">
        <v>157</v>
      </c>
      <c r="I3009" s="806"/>
      <c r="J3009" s="803" t="s">
        <v>153</v>
      </c>
      <c r="K3009" s="803" t="s">
        <v>3</v>
      </c>
      <c r="L3009" s="804">
        <v>784</v>
      </c>
    </row>
    <row r="3010" spans="1:12" s="101" customFormat="1" ht="24" customHeight="1">
      <c r="A3010" s="808"/>
      <c r="B3010" s="117" t="s">
        <v>164</v>
      </c>
      <c r="C3010" s="117" t="s">
        <v>2074</v>
      </c>
      <c r="D3010" s="118">
        <v>43890</v>
      </c>
      <c r="E3010" s="117" t="s">
        <v>2075</v>
      </c>
      <c r="F3010" s="805"/>
      <c r="G3010" s="805"/>
      <c r="H3010" s="806"/>
      <c r="I3010" s="806"/>
      <c r="J3010" s="803"/>
      <c r="K3010" s="803"/>
      <c r="L3010" s="804"/>
    </row>
    <row r="3011" spans="1:12" s="101" customFormat="1" ht="24" customHeight="1">
      <c r="A3011" s="808">
        <v>564</v>
      </c>
      <c r="B3011" s="110" t="s">
        <v>76</v>
      </c>
      <c r="C3011" s="115" t="s">
        <v>78</v>
      </c>
      <c r="D3011" s="115" t="s">
        <v>146</v>
      </c>
      <c r="E3011" s="115" t="s">
        <v>147</v>
      </c>
      <c r="F3011" s="809" t="s">
        <v>71</v>
      </c>
      <c r="G3011" s="809"/>
      <c r="H3011" s="805"/>
      <c r="I3011" s="805"/>
      <c r="J3011" s="805"/>
      <c r="K3011" s="805"/>
      <c r="L3011" s="805"/>
    </row>
    <row r="3012" spans="1:12" s="101" customFormat="1" ht="26.25" customHeight="1">
      <c r="A3012" s="808"/>
      <c r="B3012" s="803" t="s">
        <v>2076</v>
      </c>
      <c r="C3012" s="810" t="s">
        <v>2077</v>
      </c>
      <c r="D3012" s="807">
        <v>43757</v>
      </c>
      <c r="E3012" s="803" t="s">
        <v>1003</v>
      </c>
      <c r="F3012" s="803" t="s">
        <v>1004</v>
      </c>
      <c r="G3012" s="803"/>
      <c r="H3012" s="806" t="s">
        <v>152</v>
      </c>
      <c r="I3012" s="806"/>
      <c r="J3012" s="117" t="s">
        <v>153</v>
      </c>
      <c r="K3012" s="117" t="s">
        <v>3</v>
      </c>
      <c r="L3012" s="119">
        <v>1135</v>
      </c>
    </row>
    <row r="3013" spans="1:12" s="101" customFormat="1" ht="408.95" customHeight="1">
      <c r="A3013" s="808"/>
      <c r="B3013" s="803"/>
      <c r="C3013" s="810"/>
      <c r="D3013" s="807"/>
      <c r="E3013" s="803"/>
      <c r="F3013" s="803"/>
      <c r="G3013" s="803"/>
      <c r="H3013" s="806" t="s">
        <v>154</v>
      </c>
      <c r="I3013" s="806"/>
      <c r="J3013" s="803" t="s">
        <v>153</v>
      </c>
      <c r="K3013" s="803" t="s">
        <v>3</v>
      </c>
      <c r="L3013" s="804">
        <v>4108.03</v>
      </c>
    </row>
    <row r="3014" spans="1:12" s="101" customFormat="1" ht="408.95" customHeight="1">
      <c r="A3014" s="808"/>
      <c r="B3014" s="803"/>
      <c r="C3014" s="810"/>
      <c r="D3014" s="807"/>
      <c r="E3014" s="803"/>
      <c r="F3014" s="803"/>
      <c r="G3014" s="803"/>
      <c r="H3014" s="806"/>
      <c r="I3014" s="806"/>
      <c r="J3014" s="803"/>
      <c r="K3014" s="803"/>
      <c r="L3014" s="804"/>
    </row>
    <row r="3015" spans="1:12" s="101" customFormat="1" ht="103.7" customHeight="1">
      <c r="A3015" s="808"/>
      <c r="B3015" s="803"/>
      <c r="C3015" s="810"/>
      <c r="D3015" s="807"/>
      <c r="E3015" s="803"/>
      <c r="F3015" s="803"/>
      <c r="G3015" s="803"/>
      <c r="H3015" s="806"/>
      <c r="I3015" s="806"/>
      <c r="J3015" s="803"/>
      <c r="K3015" s="803"/>
      <c r="L3015" s="804"/>
    </row>
    <row r="3016" spans="1:12" s="101" customFormat="1" ht="24" customHeight="1">
      <c r="A3016" s="808"/>
      <c r="B3016" s="110" t="s">
        <v>77</v>
      </c>
      <c r="C3016" s="115" t="s">
        <v>79</v>
      </c>
      <c r="D3016" s="115" t="s">
        <v>155</v>
      </c>
      <c r="E3016" s="115" t="s">
        <v>156</v>
      </c>
      <c r="F3016" s="805"/>
      <c r="G3016" s="805"/>
      <c r="H3016" s="806" t="s">
        <v>157</v>
      </c>
      <c r="I3016" s="806"/>
      <c r="J3016" s="803" t="s">
        <v>153</v>
      </c>
      <c r="K3016" s="803" t="s">
        <v>153</v>
      </c>
      <c r="L3016" s="804">
        <v>0</v>
      </c>
    </row>
    <row r="3017" spans="1:12" s="101" customFormat="1" ht="24" customHeight="1">
      <c r="A3017" s="808"/>
      <c r="B3017" s="117" t="s">
        <v>254</v>
      </c>
      <c r="C3017" s="117" t="s">
        <v>1004</v>
      </c>
      <c r="D3017" s="118">
        <v>43765</v>
      </c>
      <c r="E3017" s="117" t="s">
        <v>2078</v>
      </c>
      <c r="F3017" s="805"/>
      <c r="G3017" s="805"/>
      <c r="H3017" s="806"/>
      <c r="I3017" s="806"/>
      <c r="J3017" s="803"/>
      <c r="K3017" s="803"/>
      <c r="L3017" s="804"/>
    </row>
    <row r="3018" spans="1:12" s="101" customFormat="1" ht="24" customHeight="1">
      <c r="A3018" s="808">
        <v>565</v>
      </c>
      <c r="B3018" s="110" t="s">
        <v>76</v>
      </c>
      <c r="C3018" s="115" t="s">
        <v>78</v>
      </c>
      <c r="D3018" s="115" t="s">
        <v>146</v>
      </c>
      <c r="E3018" s="115" t="s">
        <v>147</v>
      </c>
      <c r="F3018" s="809" t="s">
        <v>71</v>
      </c>
      <c r="G3018" s="809"/>
      <c r="H3018" s="805"/>
      <c r="I3018" s="805"/>
      <c r="J3018" s="805"/>
      <c r="K3018" s="805"/>
      <c r="L3018" s="805"/>
    </row>
    <row r="3019" spans="1:12" s="101" customFormat="1" ht="26.25" customHeight="1">
      <c r="A3019" s="808"/>
      <c r="B3019" s="803" t="s">
        <v>2076</v>
      </c>
      <c r="C3019" s="810" t="s">
        <v>2079</v>
      </c>
      <c r="D3019" s="807">
        <v>43789</v>
      </c>
      <c r="E3019" s="803" t="s">
        <v>885</v>
      </c>
      <c r="F3019" s="803" t="s">
        <v>2080</v>
      </c>
      <c r="G3019" s="803"/>
      <c r="H3019" s="806" t="s">
        <v>152</v>
      </c>
      <c r="I3019" s="806"/>
      <c r="J3019" s="117" t="s">
        <v>153</v>
      </c>
      <c r="K3019" s="117" t="s">
        <v>3</v>
      </c>
      <c r="L3019" s="119">
        <v>221.75</v>
      </c>
    </row>
    <row r="3020" spans="1:12" s="101" customFormat="1" ht="408.95" customHeight="1">
      <c r="A3020" s="808"/>
      <c r="B3020" s="803"/>
      <c r="C3020" s="810"/>
      <c r="D3020" s="807"/>
      <c r="E3020" s="803"/>
      <c r="F3020" s="803"/>
      <c r="G3020" s="803"/>
      <c r="H3020" s="806" t="s">
        <v>154</v>
      </c>
      <c r="I3020" s="806"/>
      <c r="J3020" s="803" t="s">
        <v>153</v>
      </c>
      <c r="K3020" s="803" t="s">
        <v>3</v>
      </c>
      <c r="L3020" s="804">
        <v>269.04000000000002</v>
      </c>
    </row>
    <row r="3021" spans="1:12" s="101" customFormat="1" ht="271.35000000000002" customHeight="1">
      <c r="A3021" s="808"/>
      <c r="B3021" s="803"/>
      <c r="C3021" s="810"/>
      <c r="D3021" s="807"/>
      <c r="E3021" s="803"/>
      <c r="F3021" s="803"/>
      <c r="G3021" s="803"/>
      <c r="H3021" s="806"/>
      <c r="I3021" s="806"/>
      <c r="J3021" s="803"/>
      <c r="K3021" s="803"/>
      <c r="L3021" s="804"/>
    </row>
    <row r="3022" spans="1:12" s="101" customFormat="1" ht="24" customHeight="1">
      <c r="A3022" s="808"/>
      <c r="B3022" s="110" t="s">
        <v>77</v>
      </c>
      <c r="C3022" s="115" t="s">
        <v>79</v>
      </c>
      <c r="D3022" s="115" t="s">
        <v>155</v>
      </c>
      <c r="E3022" s="115" t="s">
        <v>156</v>
      </c>
      <c r="F3022" s="805"/>
      <c r="G3022" s="805"/>
      <c r="H3022" s="806" t="s">
        <v>157</v>
      </c>
      <c r="I3022" s="806"/>
      <c r="J3022" s="803" t="s">
        <v>153</v>
      </c>
      <c r="K3022" s="803" t="s">
        <v>153</v>
      </c>
      <c r="L3022" s="804">
        <v>0</v>
      </c>
    </row>
    <row r="3023" spans="1:12" s="101" customFormat="1" ht="24" customHeight="1">
      <c r="A3023" s="808"/>
      <c r="B3023" s="117" t="s">
        <v>254</v>
      </c>
      <c r="C3023" s="117" t="s">
        <v>2080</v>
      </c>
      <c r="D3023" s="118">
        <v>43790</v>
      </c>
      <c r="E3023" s="117" t="s">
        <v>1571</v>
      </c>
      <c r="F3023" s="805"/>
      <c r="G3023" s="805"/>
      <c r="H3023" s="806"/>
      <c r="I3023" s="806"/>
      <c r="J3023" s="803"/>
      <c r="K3023" s="803"/>
      <c r="L3023" s="804"/>
    </row>
    <row r="3024" spans="1:12" s="101" customFormat="1" ht="24" customHeight="1">
      <c r="A3024" s="808">
        <v>566</v>
      </c>
      <c r="B3024" s="110" t="s">
        <v>76</v>
      </c>
      <c r="C3024" s="115" t="s">
        <v>78</v>
      </c>
      <c r="D3024" s="115" t="s">
        <v>146</v>
      </c>
      <c r="E3024" s="115" t="s">
        <v>147</v>
      </c>
      <c r="F3024" s="809" t="s">
        <v>71</v>
      </c>
      <c r="G3024" s="809"/>
      <c r="H3024" s="805"/>
      <c r="I3024" s="805"/>
      <c r="J3024" s="805"/>
      <c r="K3024" s="805"/>
      <c r="L3024" s="805"/>
    </row>
    <row r="3025" spans="1:12" s="101" customFormat="1" ht="26.25" customHeight="1">
      <c r="A3025" s="808"/>
      <c r="B3025" s="803" t="s">
        <v>2081</v>
      </c>
      <c r="C3025" s="803" t="s">
        <v>2082</v>
      </c>
      <c r="D3025" s="807">
        <v>43893</v>
      </c>
      <c r="E3025" s="803" t="s">
        <v>523</v>
      </c>
      <c r="F3025" s="803" t="s">
        <v>2083</v>
      </c>
      <c r="G3025" s="803"/>
      <c r="H3025" s="806" t="s">
        <v>152</v>
      </c>
      <c r="I3025" s="806"/>
      <c r="J3025" s="117" t="s">
        <v>153</v>
      </c>
      <c r="K3025" s="117" t="s">
        <v>3</v>
      </c>
      <c r="L3025" s="119">
        <v>279.5</v>
      </c>
    </row>
    <row r="3026" spans="1:12" s="101" customFormat="1" ht="29.25" customHeight="1">
      <c r="A3026" s="808"/>
      <c r="B3026" s="803"/>
      <c r="C3026" s="803"/>
      <c r="D3026" s="807"/>
      <c r="E3026" s="803"/>
      <c r="F3026" s="803"/>
      <c r="G3026" s="803"/>
      <c r="H3026" s="806" t="s">
        <v>154</v>
      </c>
      <c r="I3026" s="806"/>
      <c r="J3026" s="117" t="s">
        <v>153</v>
      </c>
      <c r="K3026" s="117" t="s">
        <v>3</v>
      </c>
      <c r="L3026" s="119">
        <v>592.80000000000007</v>
      </c>
    </row>
    <row r="3027" spans="1:12" s="101" customFormat="1" ht="24" customHeight="1">
      <c r="A3027" s="808"/>
      <c r="B3027" s="110" t="s">
        <v>77</v>
      </c>
      <c r="C3027" s="115" t="s">
        <v>79</v>
      </c>
      <c r="D3027" s="115" t="s">
        <v>155</v>
      </c>
      <c r="E3027" s="115" t="s">
        <v>156</v>
      </c>
      <c r="F3027" s="805"/>
      <c r="G3027" s="805"/>
      <c r="H3027" s="806" t="s">
        <v>157</v>
      </c>
      <c r="I3027" s="806"/>
      <c r="J3027" s="803" t="s">
        <v>153</v>
      </c>
      <c r="K3027" s="803" t="s">
        <v>3</v>
      </c>
      <c r="L3027" s="804">
        <v>63</v>
      </c>
    </row>
    <row r="3028" spans="1:12" s="101" customFormat="1" ht="24" customHeight="1">
      <c r="A3028" s="808"/>
      <c r="B3028" s="117" t="s">
        <v>193</v>
      </c>
      <c r="C3028" s="117" t="s">
        <v>2083</v>
      </c>
      <c r="D3028" s="118">
        <v>43894</v>
      </c>
      <c r="E3028" s="117" t="s">
        <v>875</v>
      </c>
      <c r="F3028" s="805"/>
      <c r="G3028" s="805"/>
      <c r="H3028" s="806"/>
      <c r="I3028" s="806"/>
      <c r="J3028" s="803"/>
      <c r="K3028" s="803"/>
      <c r="L3028" s="804"/>
    </row>
    <row r="3029" spans="1:12" s="101" customFormat="1" ht="24" customHeight="1">
      <c r="A3029" s="808">
        <v>567</v>
      </c>
      <c r="B3029" s="110" t="s">
        <v>76</v>
      </c>
      <c r="C3029" s="115" t="s">
        <v>78</v>
      </c>
      <c r="D3029" s="115" t="s">
        <v>146</v>
      </c>
      <c r="E3029" s="115" t="s">
        <v>147</v>
      </c>
      <c r="F3029" s="809" t="s">
        <v>71</v>
      </c>
      <c r="G3029" s="809"/>
      <c r="H3029" s="805"/>
      <c r="I3029" s="805"/>
      <c r="J3029" s="805"/>
      <c r="K3029" s="805"/>
      <c r="L3029" s="805"/>
    </row>
    <row r="3030" spans="1:12" s="101" customFormat="1" ht="26.25" customHeight="1">
      <c r="A3030" s="808"/>
      <c r="B3030" s="803" t="s">
        <v>2084</v>
      </c>
      <c r="C3030" s="810" t="s">
        <v>2085</v>
      </c>
      <c r="D3030" s="807">
        <v>43745</v>
      </c>
      <c r="E3030" s="803" t="s">
        <v>205</v>
      </c>
      <c r="F3030" s="803" t="s">
        <v>1532</v>
      </c>
      <c r="G3030" s="803"/>
      <c r="H3030" s="806" t="s">
        <v>152</v>
      </c>
      <c r="I3030" s="806"/>
      <c r="J3030" s="117" t="s">
        <v>153</v>
      </c>
      <c r="K3030" s="117" t="s">
        <v>3</v>
      </c>
      <c r="L3030" s="119">
        <v>236.97</v>
      </c>
    </row>
    <row r="3031" spans="1:12" s="101" customFormat="1" ht="228.75" customHeight="1">
      <c r="A3031" s="808"/>
      <c r="B3031" s="803"/>
      <c r="C3031" s="810"/>
      <c r="D3031" s="807"/>
      <c r="E3031" s="803"/>
      <c r="F3031" s="803"/>
      <c r="G3031" s="803"/>
      <c r="H3031" s="806" t="s">
        <v>154</v>
      </c>
      <c r="I3031" s="806"/>
      <c r="J3031" s="117" t="s">
        <v>153</v>
      </c>
      <c r="K3031" s="117" t="s">
        <v>3</v>
      </c>
      <c r="L3031" s="119">
        <v>368.79</v>
      </c>
    </row>
    <row r="3032" spans="1:12" s="101" customFormat="1" ht="24" customHeight="1">
      <c r="A3032" s="808"/>
      <c r="B3032" s="110" t="s">
        <v>77</v>
      </c>
      <c r="C3032" s="115" t="s">
        <v>79</v>
      </c>
      <c r="D3032" s="115" t="s">
        <v>155</v>
      </c>
      <c r="E3032" s="115" t="s">
        <v>156</v>
      </c>
      <c r="F3032" s="805"/>
      <c r="G3032" s="805"/>
      <c r="H3032" s="806" t="s">
        <v>157</v>
      </c>
      <c r="I3032" s="806"/>
      <c r="J3032" s="803" t="s">
        <v>153</v>
      </c>
      <c r="K3032" s="803" t="s">
        <v>153</v>
      </c>
      <c r="L3032" s="804">
        <v>0</v>
      </c>
    </row>
    <row r="3033" spans="1:12" s="101" customFormat="1" ht="24" customHeight="1">
      <c r="A3033" s="808"/>
      <c r="B3033" s="117" t="s">
        <v>240</v>
      </c>
      <c r="C3033" s="117" t="s">
        <v>1532</v>
      </c>
      <c r="D3033" s="118">
        <v>43746</v>
      </c>
      <c r="E3033" s="117" t="s">
        <v>2086</v>
      </c>
      <c r="F3033" s="805"/>
      <c r="G3033" s="805"/>
      <c r="H3033" s="806"/>
      <c r="I3033" s="806"/>
      <c r="J3033" s="803"/>
      <c r="K3033" s="803"/>
      <c r="L3033" s="804"/>
    </row>
    <row r="3034" spans="1:12" s="101" customFormat="1" ht="24" customHeight="1">
      <c r="A3034" s="808">
        <v>568</v>
      </c>
      <c r="B3034" s="110" t="s">
        <v>76</v>
      </c>
      <c r="C3034" s="115" t="s">
        <v>78</v>
      </c>
      <c r="D3034" s="115" t="s">
        <v>146</v>
      </c>
      <c r="E3034" s="115" t="s">
        <v>147</v>
      </c>
      <c r="F3034" s="809" t="s">
        <v>71</v>
      </c>
      <c r="G3034" s="809"/>
      <c r="H3034" s="805"/>
      <c r="I3034" s="805"/>
      <c r="J3034" s="805"/>
      <c r="K3034" s="805"/>
      <c r="L3034" s="805"/>
    </row>
    <row r="3035" spans="1:12" s="101" customFormat="1" ht="26.25" customHeight="1">
      <c r="A3035" s="808"/>
      <c r="B3035" s="803" t="s">
        <v>2084</v>
      </c>
      <c r="C3035" s="810" t="s">
        <v>2087</v>
      </c>
      <c r="D3035" s="807">
        <v>43867</v>
      </c>
      <c r="E3035" s="803" t="s">
        <v>2088</v>
      </c>
      <c r="F3035" s="803" t="s">
        <v>2089</v>
      </c>
      <c r="G3035" s="803"/>
      <c r="H3035" s="806" t="s">
        <v>152</v>
      </c>
      <c r="I3035" s="806"/>
      <c r="J3035" s="117" t="s">
        <v>153</v>
      </c>
      <c r="K3035" s="117" t="s">
        <v>3</v>
      </c>
      <c r="L3035" s="119">
        <v>399.88</v>
      </c>
    </row>
    <row r="3036" spans="1:12" s="101" customFormat="1" ht="260.25" customHeight="1">
      <c r="A3036" s="808"/>
      <c r="B3036" s="803"/>
      <c r="C3036" s="810"/>
      <c r="D3036" s="807"/>
      <c r="E3036" s="803"/>
      <c r="F3036" s="803"/>
      <c r="G3036" s="803"/>
      <c r="H3036" s="806" t="s">
        <v>154</v>
      </c>
      <c r="I3036" s="806"/>
      <c r="J3036" s="117" t="s">
        <v>153</v>
      </c>
      <c r="K3036" s="117" t="s">
        <v>3</v>
      </c>
      <c r="L3036" s="119">
        <v>195.6</v>
      </c>
    </row>
    <row r="3037" spans="1:12" s="101" customFormat="1" ht="24" customHeight="1">
      <c r="A3037" s="808"/>
      <c r="B3037" s="110" t="s">
        <v>77</v>
      </c>
      <c r="C3037" s="115" t="s">
        <v>79</v>
      </c>
      <c r="D3037" s="115" t="s">
        <v>155</v>
      </c>
      <c r="E3037" s="115" t="s">
        <v>156</v>
      </c>
      <c r="F3037" s="805"/>
      <c r="G3037" s="805"/>
      <c r="H3037" s="806" t="s">
        <v>157</v>
      </c>
      <c r="I3037" s="806"/>
      <c r="J3037" s="803" t="s">
        <v>153</v>
      </c>
      <c r="K3037" s="803" t="s">
        <v>153</v>
      </c>
      <c r="L3037" s="804">
        <v>0</v>
      </c>
    </row>
    <row r="3038" spans="1:12" s="101" customFormat="1" ht="24" customHeight="1">
      <c r="A3038" s="808"/>
      <c r="B3038" s="117" t="s">
        <v>240</v>
      </c>
      <c r="C3038" s="117" t="s">
        <v>2089</v>
      </c>
      <c r="D3038" s="118">
        <v>43869</v>
      </c>
      <c r="E3038" s="117" t="s">
        <v>810</v>
      </c>
      <c r="F3038" s="805"/>
      <c r="G3038" s="805"/>
      <c r="H3038" s="806"/>
      <c r="I3038" s="806"/>
      <c r="J3038" s="803"/>
      <c r="K3038" s="803"/>
      <c r="L3038" s="804"/>
    </row>
    <row r="3039" spans="1:12" s="101" customFormat="1" ht="24" customHeight="1">
      <c r="A3039" s="808">
        <v>569</v>
      </c>
      <c r="B3039" s="110" t="s">
        <v>76</v>
      </c>
      <c r="C3039" s="115" t="s">
        <v>78</v>
      </c>
      <c r="D3039" s="115" t="s">
        <v>146</v>
      </c>
      <c r="E3039" s="115" t="s">
        <v>147</v>
      </c>
      <c r="F3039" s="809" t="s">
        <v>71</v>
      </c>
      <c r="G3039" s="809"/>
      <c r="H3039" s="805"/>
      <c r="I3039" s="805"/>
      <c r="J3039" s="805"/>
      <c r="K3039" s="805"/>
      <c r="L3039" s="805"/>
    </row>
    <row r="3040" spans="1:12" s="101" customFormat="1" ht="26.25" customHeight="1">
      <c r="A3040" s="808"/>
      <c r="B3040" s="803" t="s">
        <v>2090</v>
      </c>
      <c r="C3040" s="810" t="s">
        <v>2091</v>
      </c>
      <c r="D3040" s="807">
        <v>43748</v>
      </c>
      <c r="E3040" s="803" t="s">
        <v>2092</v>
      </c>
      <c r="F3040" s="803" t="s">
        <v>2093</v>
      </c>
      <c r="G3040" s="803"/>
      <c r="H3040" s="806" t="s">
        <v>152</v>
      </c>
      <c r="I3040" s="806"/>
      <c r="J3040" s="117" t="s">
        <v>153</v>
      </c>
      <c r="K3040" s="117" t="s">
        <v>3</v>
      </c>
      <c r="L3040" s="119">
        <v>246</v>
      </c>
    </row>
    <row r="3041" spans="1:12" s="101" customFormat="1" ht="155.25" customHeight="1">
      <c r="A3041" s="808"/>
      <c r="B3041" s="803"/>
      <c r="C3041" s="810"/>
      <c r="D3041" s="807"/>
      <c r="E3041" s="803"/>
      <c r="F3041" s="803"/>
      <c r="G3041" s="803"/>
      <c r="H3041" s="806" t="s">
        <v>154</v>
      </c>
      <c r="I3041" s="806"/>
      <c r="J3041" s="117" t="s">
        <v>153</v>
      </c>
      <c r="K3041" s="117" t="s">
        <v>3</v>
      </c>
      <c r="L3041" s="119">
        <v>2342</v>
      </c>
    </row>
    <row r="3042" spans="1:12" s="101" customFormat="1" ht="24" customHeight="1">
      <c r="A3042" s="808"/>
      <c r="B3042" s="110" t="s">
        <v>77</v>
      </c>
      <c r="C3042" s="115" t="s">
        <v>79</v>
      </c>
      <c r="D3042" s="115" t="s">
        <v>155</v>
      </c>
      <c r="E3042" s="115" t="s">
        <v>156</v>
      </c>
      <c r="F3042" s="805"/>
      <c r="G3042" s="805"/>
      <c r="H3042" s="806" t="s">
        <v>157</v>
      </c>
      <c r="I3042" s="806"/>
      <c r="J3042" s="803" t="s">
        <v>153</v>
      </c>
      <c r="K3042" s="803" t="s">
        <v>153</v>
      </c>
      <c r="L3042" s="804">
        <v>0</v>
      </c>
    </row>
    <row r="3043" spans="1:12" s="101" customFormat="1" ht="24" customHeight="1">
      <c r="A3043" s="808"/>
      <c r="B3043" s="117" t="s">
        <v>254</v>
      </c>
      <c r="C3043" s="117" t="s">
        <v>2093</v>
      </c>
      <c r="D3043" s="118">
        <v>43752</v>
      </c>
      <c r="E3043" s="117" t="s">
        <v>2094</v>
      </c>
      <c r="F3043" s="805"/>
      <c r="G3043" s="805"/>
      <c r="H3043" s="806"/>
      <c r="I3043" s="806"/>
      <c r="J3043" s="803"/>
      <c r="K3043" s="803"/>
      <c r="L3043" s="804"/>
    </row>
    <row r="3044" spans="1:12" s="101" customFormat="1" ht="24" customHeight="1">
      <c r="A3044" s="808">
        <v>570</v>
      </c>
      <c r="B3044" s="110" t="s">
        <v>76</v>
      </c>
      <c r="C3044" s="115" t="s">
        <v>78</v>
      </c>
      <c r="D3044" s="115" t="s">
        <v>146</v>
      </c>
      <c r="E3044" s="115" t="s">
        <v>147</v>
      </c>
      <c r="F3044" s="809" t="s">
        <v>71</v>
      </c>
      <c r="G3044" s="809"/>
      <c r="H3044" s="805"/>
      <c r="I3044" s="805"/>
      <c r="J3044" s="805"/>
      <c r="K3044" s="805"/>
      <c r="L3044" s="805"/>
    </row>
    <row r="3045" spans="1:12" s="101" customFormat="1" ht="26.25" customHeight="1">
      <c r="A3045" s="808"/>
      <c r="B3045" s="803" t="s">
        <v>2090</v>
      </c>
      <c r="C3045" s="803" t="s">
        <v>2095</v>
      </c>
      <c r="D3045" s="807">
        <v>43762</v>
      </c>
      <c r="E3045" s="803" t="s">
        <v>2096</v>
      </c>
      <c r="F3045" s="803" t="s">
        <v>2097</v>
      </c>
      <c r="G3045" s="803"/>
      <c r="H3045" s="806" t="s">
        <v>152</v>
      </c>
      <c r="I3045" s="806"/>
      <c r="J3045" s="117" t="s">
        <v>153</v>
      </c>
      <c r="K3045" s="117" t="s">
        <v>3</v>
      </c>
      <c r="L3045" s="119">
        <v>471</v>
      </c>
    </row>
    <row r="3046" spans="1:12" s="101" customFormat="1" ht="113.25" customHeight="1">
      <c r="A3046" s="808"/>
      <c r="B3046" s="803"/>
      <c r="C3046" s="803"/>
      <c r="D3046" s="807"/>
      <c r="E3046" s="803"/>
      <c r="F3046" s="803"/>
      <c r="G3046" s="803"/>
      <c r="H3046" s="806" t="s">
        <v>154</v>
      </c>
      <c r="I3046" s="806"/>
      <c r="J3046" s="117" t="s">
        <v>153</v>
      </c>
      <c r="K3046" s="117" t="s">
        <v>3</v>
      </c>
      <c r="L3046" s="119">
        <v>422.61</v>
      </c>
    </row>
    <row r="3047" spans="1:12" s="101" customFormat="1" ht="24" customHeight="1">
      <c r="A3047" s="808"/>
      <c r="B3047" s="110" t="s">
        <v>77</v>
      </c>
      <c r="C3047" s="115" t="s">
        <v>79</v>
      </c>
      <c r="D3047" s="115" t="s">
        <v>155</v>
      </c>
      <c r="E3047" s="115" t="s">
        <v>156</v>
      </c>
      <c r="F3047" s="805"/>
      <c r="G3047" s="805"/>
      <c r="H3047" s="806" t="s">
        <v>157</v>
      </c>
      <c r="I3047" s="806"/>
      <c r="J3047" s="803" t="s">
        <v>153</v>
      </c>
      <c r="K3047" s="803" t="s">
        <v>153</v>
      </c>
      <c r="L3047" s="804">
        <v>0</v>
      </c>
    </row>
    <row r="3048" spans="1:12" s="101" customFormat="1" ht="24" customHeight="1">
      <c r="A3048" s="808"/>
      <c r="B3048" s="117" t="s">
        <v>254</v>
      </c>
      <c r="C3048" s="117" t="s">
        <v>2097</v>
      </c>
      <c r="D3048" s="118">
        <v>43765</v>
      </c>
      <c r="E3048" s="117" t="s">
        <v>2098</v>
      </c>
      <c r="F3048" s="805"/>
      <c r="G3048" s="805"/>
      <c r="H3048" s="806"/>
      <c r="I3048" s="806"/>
      <c r="J3048" s="803"/>
      <c r="K3048" s="803"/>
      <c r="L3048" s="804"/>
    </row>
    <row r="3049" spans="1:12" s="101" customFormat="1" ht="24" customHeight="1">
      <c r="A3049" s="808">
        <v>571</v>
      </c>
      <c r="B3049" s="110" t="s">
        <v>76</v>
      </c>
      <c r="C3049" s="115" t="s">
        <v>78</v>
      </c>
      <c r="D3049" s="115" t="s">
        <v>146</v>
      </c>
      <c r="E3049" s="115" t="s">
        <v>147</v>
      </c>
      <c r="F3049" s="809" t="s">
        <v>71</v>
      </c>
      <c r="G3049" s="809"/>
      <c r="H3049" s="805"/>
      <c r="I3049" s="805"/>
      <c r="J3049" s="805"/>
      <c r="K3049" s="805"/>
      <c r="L3049" s="805"/>
    </row>
    <row r="3050" spans="1:12" s="101" customFormat="1" ht="26.25" customHeight="1">
      <c r="A3050" s="808"/>
      <c r="B3050" s="803" t="s">
        <v>2090</v>
      </c>
      <c r="C3050" s="810" t="s">
        <v>2099</v>
      </c>
      <c r="D3050" s="807">
        <v>43776</v>
      </c>
      <c r="E3050" s="803" t="s">
        <v>2100</v>
      </c>
      <c r="F3050" s="803" t="s">
        <v>2101</v>
      </c>
      <c r="G3050" s="803"/>
      <c r="H3050" s="806" t="s">
        <v>152</v>
      </c>
      <c r="I3050" s="806"/>
      <c r="J3050" s="117" t="s">
        <v>153</v>
      </c>
      <c r="K3050" s="117" t="s">
        <v>3</v>
      </c>
      <c r="L3050" s="119">
        <v>452</v>
      </c>
    </row>
    <row r="3051" spans="1:12" s="101" customFormat="1" ht="165.75" customHeight="1">
      <c r="A3051" s="808"/>
      <c r="B3051" s="803"/>
      <c r="C3051" s="810"/>
      <c r="D3051" s="807"/>
      <c r="E3051" s="803"/>
      <c r="F3051" s="803"/>
      <c r="G3051" s="803"/>
      <c r="H3051" s="806" t="s">
        <v>154</v>
      </c>
      <c r="I3051" s="806"/>
      <c r="J3051" s="117" t="s">
        <v>153</v>
      </c>
      <c r="K3051" s="117" t="s">
        <v>3</v>
      </c>
      <c r="L3051" s="119">
        <v>2827.93</v>
      </c>
    </row>
    <row r="3052" spans="1:12" s="101" customFormat="1" ht="24" customHeight="1">
      <c r="A3052" s="808"/>
      <c r="B3052" s="110" t="s">
        <v>77</v>
      </c>
      <c r="C3052" s="115" t="s">
        <v>79</v>
      </c>
      <c r="D3052" s="115" t="s">
        <v>155</v>
      </c>
      <c r="E3052" s="115" t="s">
        <v>156</v>
      </c>
      <c r="F3052" s="805"/>
      <c r="G3052" s="805"/>
      <c r="H3052" s="806" t="s">
        <v>157</v>
      </c>
      <c r="I3052" s="806"/>
      <c r="J3052" s="803" t="s">
        <v>153</v>
      </c>
      <c r="K3052" s="803" t="s">
        <v>3</v>
      </c>
      <c r="L3052" s="804">
        <v>332.5</v>
      </c>
    </row>
    <row r="3053" spans="1:12" s="101" customFormat="1" ht="24" customHeight="1">
      <c r="A3053" s="808"/>
      <c r="B3053" s="117" t="s">
        <v>254</v>
      </c>
      <c r="C3053" s="117" t="s">
        <v>2101</v>
      </c>
      <c r="D3053" s="118">
        <v>43778</v>
      </c>
      <c r="E3053" s="117" t="s">
        <v>340</v>
      </c>
      <c r="F3053" s="805"/>
      <c r="G3053" s="805"/>
      <c r="H3053" s="806"/>
      <c r="I3053" s="806"/>
      <c r="J3053" s="803"/>
      <c r="K3053" s="803"/>
      <c r="L3053" s="804"/>
    </row>
    <row r="3054" spans="1:12" s="101" customFormat="1" ht="24" customHeight="1">
      <c r="A3054" s="808">
        <v>572</v>
      </c>
      <c r="B3054" s="110" t="s">
        <v>76</v>
      </c>
      <c r="C3054" s="115" t="s">
        <v>78</v>
      </c>
      <c r="D3054" s="115" t="s">
        <v>146</v>
      </c>
      <c r="E3054" s="115" t="s">
        <v>147</v>
      </c>
      <c r="F3054" s="809" t="s">
        <v>71</v>
      </c>
      <c r="G3054" s="809"/>
      <c r="H3054" s="805"/>
      <c r="I3054" s="805"/>
      <c r="J3054" s="805"/>
      <c r="K3054" s="805"/>
      <c r="L3054" s="805"/>
    </row>
    <row r="3055" spans="1:12" s="101" customFormat="1" ht="26.25" customHeight="1">
      <c r="A3055" s="808"/>
      <c r="B3055" s="803" t="s">
        <v>2090</v>
      </c>
      <c r="C3055" s="810" t="s">
        <v>2102</v>
      </c>
      <c r="D3055" s="807">
        <v>43783</v>
      </c>
      <c r="E3055" s="803" t="s">
        <v>1796</v>
      </c>
      <c r="F3055" s="803" t="s">
        <v>2103</v>
      </c>
      <c r="G3055" s="803"/>
      <c r="H3055" s="806" t="s">
        <v>152</v>
      </c>
      <c r="I3055" s="806"/>
      <c r="J3055" s="117" t="s">
        <v>153</v>
      </c>
      <c r="K3055" s="117" t="s">
        <v>3</v>
      </c>
      <c r="L3055" s="119">
        <v>362</v>
      </c>
    </row>
    <row r="3056" spans="1:12" s="101" customFormat="1" ht="186.75" customHeight="1">
      <c r="A3056" s="808"/>
      <c r="B3056" s="803"/>
      <c r="C3056" s="810"/>
      <c r="D3056" s="807"/>
      <c r="E3056" s="803"/>
      <c r="F3056" s="803"/>
      <c r="G3056" s="803"/>
      <c r="H3056" s="806" t="s">
        <v>154</v>
      </c>
      <c r="I3056" s="806"/>
      <c r="J3056" s="117" t="s">
        <v>153</v>
      </c>
      <c r="K3056" s="117" t="s">
        <v>3</v>
      </c>
      <c r="L3056" s="119">
        <v>446.6</v>
      </c>
    </row>
    <row r="3057" spans="1:12" s="101" customFormat="1" ht="24" customHeight="1">
      <c r="A3057" s="808"/>
      <c r="B3057" s="110" t="s">
        <v>77</v>
      </c>
      <c r="C3057" s="115" t="s">
        <v>79</v>
      </c>
      <c r="D3057" s="115" t="s">
        <v>155</v>
      </c>
      <c r="E3057" s="115" t="s">
        <v>156</v>
      </c>
      <c r="F3057" s="805"/>
      <c r="G3057" s="805"/>
      <c r="H3057" s="806" t="s">
        <v>157</v>
      </c>
      <c r="I3057" s="806"/>
      <c r="J3057" s="803" t="s">
        <v>153</v>
      </c>
      <c r="K3057" s="803" t="s">
        <v>153</v>
      </c>
      <c r="L3057" s="804">
        <v>0</v>
      </c>
    </row>
    <row r="3058" spans="1:12" s="101" customFormat="1" ht="24" customHeight="1">
      <c r="A3058" s="808"/>
      <c r="B3058" s="117" t="s">
        <v>254</v>
      </c>
      <c r="C3058" s="117" t="s">
        <v>2103</v>
      </c>
      <c r="D3058" s="118">
        <v>43785</v>
      </c>
      <c r="E3058" s="117" t="s">
        <v>1418</v>
      </c>
      <c r="F3058" s="805"/>
      <c r="G3058" s="805"/>
      <c r="H3058" s="806"/>
      <c r="I3058" s="806"/>
      <c r="J3058" s="803"/>
      <c r="K3058" s="803"/>
      <c r="L3058" s="804"/>
    </row>
    <row r="3059" spans="1:12" s="101" customFormat="1" ht="24" customHeight="1">
      <c r="A3059" s="808">
        <v>573</v>
      </c>
      <c r="B3059" s="110" t="s">
        <v>76</v>
      </c>
      <c r="C3059" s="115" t="s">
        <v>78</v>
      </c>
      <c r="D3059" s="115" t="s">
        <v>146</v>
      </c>
      <c r="E3059" s="115" t="s">
        <v>147</v>
      </c>
      <c r="F3059" s="809" t="s">
        <v>71</v>
      </c>
      <c r="G3059" s="809"/>
      <c r="H3059" s="805"/>
      <c r="I3059" s="805"/>
      <c r="J3059" s="805"/>
      <c r="K3059" s="805"/>
      <c r="L3059" s="805"/>
    </row>
    <row r="3060" spans="1:12" s="101" customFormat="1" ht="26.25" customHeight="1">
      <c r="A3060" s="808"/>
      <c r="B3060" s="803" t="s">
        <v>2090</v>
      </c>
      <c r="C3060" s="810" t="s">
        <v>2104</v>
      </c>
      <c r="D3060" s="807">
        <v>43802</v>
      </c>
      <c r="E3060" s="803" t="s">
        <v>2105</v>
      </c>
      <c r="F3060" s="803" t="s">
        <v>2106</v>
      </c>
      <c r="G3060" s="803"/>
      <c r="H3060" s="806" t="s">
        <v>152</v>
      </c>
      <c r="I3060" s="806"/>
      <c r="J3060" s="117" t="s">
        <v>153</v>
      </c>
      <c r="K3060" s="117" t="s">
        <v>3</v>
      </c>
      <c r="L3060" s="119">
        <v>400</v>
      </c>
    </row>
    <row r="3061" spans="1:12" s="101" customFormat="1" ht="228.75" customHeight="1">
      <c r="A3061" s="808"/>
      <c r="B3061" s="803"/>
      <c r="C3061" s="810"/>
      <c r="D3061" s="807"/>
      <c r="E3061" s="803"/>
      <c r="F3061" s="803"/>
      <c r="G3061" s="803"/>
      <c r="H3061" s="806" t="s">
        <v>154</v>
      </c>
      <c r="I3061" s="806"/>
      <c r="J3061" s="117" t="s">
        <v>153</v>
      </c>
      <c r="K3061" s="117" t="s">
        <v>3</v>
      </c>
      <c r="L3061" s="119">
        <v>1589.45</v>
      </c>
    </row>
    <row r="3062" spans="1:12" s="101" customFormat="1" ht="24" customHeight="1">
      <c r="A3062" s="808"/>
      <c r="B3062" s="110" t="s">
        <v>77</v>
      </c>
      <c r="C3062" s="115" t="s">
        <v>79</v>
      </c>
      <c r="D3062" s="115" t="s">
        <v>155</v>
      </c>
      <c r="E3062" s="115" t="s">
        <v>156</v>
      </c>
      <c r="F3062" s="805"/>
      <c r="G3062" s="805"/>
      <c r="H3062" s="806" t="s">
        <v>157</v>
      </c>
      <c r="I3062" s="806"/>
      <c r="J3062" s="803" t="s">
        <v>153</v>
      </c>
      <c r="K3062" s="803" t="s">
        <v>3</v>
      </c>
      <c r="L3062" s="804">
        <v>817</v>
      </c>
    </row>
    <row r="3063" spans="1:12" s="101" customFormat="1" ht="24" customHeight="1">
      <c r="A3063" s="808"/>
      <c r="B3063" s="117" t="s">
        <v>254</v>
      </c>
      <c r="C3063" s="117" t="s">
        <v>2106</v>
      </c>
      <c r="D3063" s="118">
        <v>43807</v>
      </c>
      <c r="E3063" s="117" t="s">
        <v>552</v>
      </c>
      <c r="F3063" s="805"/>
      <c r="G3063" s="805"/>
      <c r="H3063" s="806"/>
      <c r="I3063" s="806"/>
      <c r="J3063" s="803"/>
      <c r="K3063" s="803"/>
      <c r="L3063" s="804"/>
    </row>
    <row r="3064" spans="1:12" s="101" customFormat="1" ht="24" customHeight="1">
      <c r="A3064" s="808">
        <v>574</v>
      </c>
      <c r="B3064" s="110" t="s">
        <v>76</v>
      </c>
      <c r="C3064" s="115" t="s">
        <v>78</v>
      </c>
      <c r="D3064" s="115" t="s">
        <v>146</v>
      </c>
      <c r="E3064" s="115" t="s">
        <v>147</v>
      </c>
      <c r="F3064" s="809" t="s">
        <v>71</v>
      </c>
      <c r="G3064" s="809"/>
      <c r="H3064" s="805"/>
      <c r="I3064" s="805"/>
      <c r="J3064" s="805"/>
      <c r="K3064" s="805"/>
      <c r="L3064" s="805"/>
    </row>
    <row r="3065" spans="1:12" s="101" customFormat="1" ht="26.25" customHeight="1">
      <c r="A3065" s="808"/>
      <c r="B3065" s="803" t="s">
        <v>2090</v>
      </c>
      <c r="C3065" s="810" t="s">
        <v>2107</v>
      </c>
      <c r="D3065" s="807">
        <v>43843</v>
      </c>
      <c r="E3065" s="803" t="s">
        <v>2108</v>
      </c>
      <c r="F3065" s="803" t="s">
        <v>2109</v>
      </c>
      <c r="G3065" s="803"/>
      <c r="H3065" s="806" t="s">
        <v>152</v>
      </c>
      <c r="I3065" s="806"/>
      <c r="J3065" s="117" t="s">
        <v>153</v>
      </c>
      <c r="K3065" s="117" t="s">
        <v>3</v>
      </c>
      <c r="L3065" s="119">
        <v>325.17</v>
      </c>
    </row>
    <row r="3066" spans="1:12" s="101" customFormat="1" ht="386.25" customHeight="1">
      <c r="A3066" s="808"/>
      <c r="B3066" s="803"/>
      <c r="C3066" s="810"/>
      <c r="D3066" s="807"/>
      <c r="E3066" s="803"/>
      <c r="F3066" s="803"/>
      <c r="G3066" s="803"/>
      <c r="H3066" s="806" t="s">
        <v>154</v>
      </c>
      <c r="I3066" s="806"/>
      <c r="J3066" s="117" t="s">
        <v>153</v>
      </c>
      <c r="K3066" s="117" t="s">
        <v>153</v>
      </c>
      <c r="L3066" s="119">
        <v>0</v>
      </c>
    </row>
    <row r="3067" spans="1:12" s="101" customFormat="1" ht="24" customHeight="1">
      <c r="A3067" s="808"/>
      <c r="B3067" s="110" t="s">
        <v>77</v>
      </c>
      <c r="C3067" s="115" t="s">
        <v>79</v>
      </c>
      <c r="D3067" s="115" t="s">
        <v>155</v>
      </c>
      <c r="E3067" s="115" t="s">
        <v>156</v>
      </c>
      <c r="F3067" s="805"/>
      <c r="G3067" s="805"/>
      <c r="H3067" s="806" t="s">
        <v>157</v>
      </c>
      <c r="I3067" s="806"/>
      <c r="J3067" s="803" t="s">
        <v>153</v>
      </c>
      <c r="K3067" s="803" t="s">
        <v>3</v>
      </c>
      <c r="L3067" s="804">
        <v>449</v>
      </c>
    </row>
    <row r="3068" spans="1:12" s="101" customFormat="1" ht="24" customHeight="1">
      <c r="A3068" s="808"/>
      <c r="B3068" s="117" t="s">
        <v>254</v>
      </c>
      <c r="C3068" s="117" t="s">
        <v>2109</v>
      </c>
      <c r="D3068" s="118">
        <v>43849</v>
      </c>
      <c r="E3068" s="117" t="s">
        <v>2040</v>
      </c>
      <c r="F3068" s="805"/>
      <c r="G3068" s="805"/>
      <c r="H3068" s="806"/>
      <c r="I3068" s="806"/>
      <c r="J3068" s="803"/>
      <c r="K3068" s="803"/>
      <c r="L3068" s="804"/>
    </row>
    <row r="3069" spans="1:12" s="101" customFormat="1" ht="24" customHeight="1">
      <c r="A3069" s="808">
        <v>575</v>
      </c>
      <c r="B3069" s="110" t="s">
        <v>76</v>
      </c>
      <c r="C3069" s="115" t="s">
        <v>78</v>
      </c>
      <c r="D3069" s="115" t="s">
        <v>146</v>
      </c>
      <c r="E3069" s="115" t="s">
        <v>147</v>
      </c>
      <c r="F3069" s="809" t="s">
        <v>71</v>
      </c>
      <c r="G3069" s="809"/>
      <c r="H3069" s="805"/>
      <c r="I3069" s="805"/>
      <c r="J3069" s="805"/>
      <c r="K3069" s="805"/>
      <c r="L3069" s="805"/>
    </row>
    <row r="3070" spans="1:12" s="101" customFormat="1" ht="26.25" customHeight="1">
      <c r="A3070" s="808"/>
      <c r="B3070" s="803" t="s">
        <v>2090</v>
      </c>
      <c r="C3070" s="810" t="s">
        <v>2110</v>
      </c>
      <c r="D3070" s="807">
        <v>43859</v>
      </c>
      <c r="E3070" s="803" t="s">
        <v>496</v>
      </c>
      <c r="F3070" s="803" t="s">
        <v>2097</v>
      </c>
      <c r="G3070" s="803"/>
      <c r="H3070" s="806" t="s">
        <v>152</v>
      </c>
      <c r="I3070" s="806"/>
      <c r="J3070" s="117" t="s">
        <v>153</v>
      </c>
      <c r="K3070" s="117" t="s">
        <v>3</v>
      </c>
      <c r="L3070" s="119">
        <v>525</v>
      </c>
    </row>
    <row r="3071" spans="1:12" s="101" customFormat="1" ht="260.25" customHeight="1">
      <c r="A3071" s="808"/>
      <c r="B3071" s="803"/>
      <c r="C3071" s="810"/>
      <c r="D3071" s="807"/>
      <c r="E3071" s="803"/>
      <c r="F3071" s="803"/>
      <c r="G3071" s="803"/>
      <c r="H3071" s="806" t="s">
        <v>154</v>
      </c>
      <c r="I3071" s="806"/>
      <c r="J3071" s="117" t="s">
        <v>153</v>
      </c>
      <c r="K3071" s="117" t="s">
        <v>3</v>
      </c>
      <c r="L3071" s="119">
        <v>1316.63</v>
      </c>
    </row>
    <row r="3072" spans="1:12" s="101" customFormat="1" ht="24" customHeight="1">
      <c r="A3072" s="808"/>
      <c r="B3072" s="110" t="s">
        <v>77</v>
      </c>
      <c r="C3072" s="115" t="s">
        <v>79</v>
      </c>
      <c r="D3072" s="115" t="s">
        <v>155</v>
      </c>
      <c r="E3072" s="115" t="s">
        <v>156</v>
      </c>
      <c r="F3072" s="805"/>
      <c r="G3072" s="805"/>
      <c r="H3072" s="806" t="s">
        <v>157</v>
      </c>
      <c r="I3072" s="806"/>
      <c r="J3072" s="803" t="s">
        <v>153</v>
      </c>
      <c r="K3072" s="803" t="s">
        <v>153</v>
      </c>
      <c r="L3072" s="804">
        <v>0</v>
      </c>
    </row>
    <row r="3073" spans="1:12" s="101" customFormat="1" ht="24" customHeight="1">
      <c r="A3073" s="808"/>
      <c r="B3073" s="117" t="s">
        <v>254</v>
      </c>
      <c r="C3073" s="117" t="s">
        <v>2097</v>
      </c>
      <c r="D3073" s="118">
        <v>43863</v>
      </c>
      <c r="E3073" s="117" t="s">
        <v>2111</v>
      </c>
      <c r="F3073" s="805"/>
      <c r="G3073" s="805"/>
      <c r="H3073" s="806"/>
      <c r="I3073" s="806"/>
      <c r="J3073" s="803"/>
      <c r="K3073" s="803"/>
      <c r="L3073" s="804"/>
    </row>
    <row r="3074" spans="1:12" s="101" customFormat="1" ht="24" customHeight="1">
      <c r="A3074" s="808">
        <v>576</v>
      </c>
      <c r="B3074" s="110" t="s">
        <v>76</v>
      </c>
      <c r="C3074" s="115" t="s">
        <v>78</v>
      </c>
      <c r="D3074" s="115" t="s">
        <v>146</v>
      </c>
      <c r="E3074" s="115" t="s">
        <v>147</v>
      </c>
      <c r="F3074" s="809" t="s">
        <v>71</v>
      </c>
      <c r="G3074" s="809"/>
      <c r="H3074" s="805"/>
      <c r="I3074" s="805"/>
      <c r="J3074" s="805"/>
      <c r="K3074" s="805"/>
      <c r="L3074" s="805"/>
    </row>
    <row r="3075" spans="1:12" s="101" customFormat="1" ht="26.25" customHeight="1">
      <c r="A3075" s="808"/>
      <c r="B3075" s="803" t="s">
        <v>2090</v>
      </c>
      <c r="C3075" s="810" t="s">
        <v>2112</v>
      </c>
      <c r="D3075" s="807">
        <v>43873</v>
      </c>
      <c r="E3075" s="803" t="s">
        <v>663</v>
      </c>
      <c r="F3075" s="803" t="s">
        <v>664</v>
      </c>
      <c r="G3075" s="803"/>
      <c r="H3075" s="806" t="s">
        <v>152</v>
      </c>
      <c r="I3075" s="806"/>
      <c r="J3075" s="117" t="s">
        <v>153</v>
      </c>
      <c r="K3075" s="117" t="s">
        <v>3</v>
      </c>
      <c r="L3075" s="119">
        <v>123</v>
      </c>
    </row>
    <row r="3076" spans="1:12" s="101" customFormat="1" ht="239.25" customHeight="1">
      <c r="A3076" s="808"/>
      <c r="B3076" s="803"/>
      <c r="C3076" s="810"/>
      <c r="D3076" s="807"/>
      <c r="E3076" s="803"/>
      <c r="F3076" s="803"/>
      <c r="G3076" s="803"/>
      <c r="H3076" s="806" t="s">
        <v>154</v>
      </c>
      <c r="I3076" s="806"/>
      <c r="J3076" s="117" t="s">
        <v>153</v>
      </c>
      <c r="K3076" s="117" t="s">
        <v>3</v>
      </c>
      <c r="L3076" s="119">
        <v>541.79999999999995</v>
      </c>
    </row>
    <row r="3077" spans="1:12" s="101" customFormat="1" ht="24" customHeight="1">
      <c r="A3077" s="808"/>
      <c r="B3077" s="110" t="s">
        <v>77</v>
      </c>
      <c r="C3077" s="115" t="s">
        <v>79</v>
      </c>
      <c r="D3077" s="115" t="s">
        <v>155</v>
      </c>
      <c r="E3077" s="115" t="s">
        <v>156</v>
      </c>
      <c r="F3077" s="805"/>
      <c r="G3077" s="805"/>
      <c r="H3077" s="806" t="s">
        <v>157</v>
      </c>
      <c r="I3077" s="806"/>
      <c r="J3077" s="803" t="s">
        <v>153</v>
      </c>
      <c r="K3077" s="803" t="s">
        <v>3</v>
      </c>
      <c r="L3077" s="804">
        <v>50</v>
      </c>
    </row>
    <row r="3078" spans="1:12" s="101" customFormat="1" ht="24" customHeight="1">
      <c r="A3078" s="808"/>
      <c r="B3078" s="117" t="s">
        <v>254</v>
      </c>
      <c r="C3078" s="117" t="s">
        <v>664</v>
      </c>
      <c r="D3078" s="118">
        <v>43874</v>
      </c>
      <c r="E3078" s="117" t="s">
        <v>2113</v>
      </c>
      <c r="F3078" s="805"/>
      <c r="G3078" s="805"/>
      <c r="H3078" s="806"/>
      <c r="I3078" s="806"/>
      <c r="J3078" s="803"/>
      <c r="K3078" s="803"/>
      <c r="L3078" s="804"/>
    </row>
    <row r="3079" spans="1:12" s="101" customFormat="1" ht="24" customHeight="1">
      <c r="A3079" s="808">
        <v>577</v>
      </c>
      <c r="B3079" s="110" t="s">
        <v>76</v>
      </c>
      <c r="C3079" s="115" t="s">
        <v>78</v>
      </c>
      <c r="D3079" s="115" t="s">
        <v>146</v>
      </c>
      <c r="E3079" s="115" t="s">
        <v>147</v>
      </c>
      <c r="F3079" s="809" t="s">
        <v>71</v>
      </c>
      <c r="G3079" s="809"/>
      <c r="H3079" s="805"/>
      <c r="I3079" s="805"/>
      <c r="J3079" s="805"/>
      <c r="K3079" s="805"/>
      <c r="L3079" s="805"/>
    </row>
    <row r="3080" spans="1:12" s="101" customFormat="1" ht="26.25" customHeight="1">
      <c r="A3080" s="808"/>
      <c r="B3080" s="803" t="s">
        <v>2090</v>
      </c>
      <c r="C3080" s="810" t="s">
        <v>2114</v>
      </c>
      <c r="D3080" s="807">
        <v>43881</v>
      </c>
      <c r="E3080" s="803" t="s">
        <v>228</v>
      </c>
      <c r="F3080" s="803" t="s">
        <v>2115</v>
      </c>
      <c r="G3080" s="803"/>
      <c r="H3080" s="806" t="s">
        <v>152</v>
      </c>
      <c r="I3080" s="806"/>
      <c r="J3080" s="117" t="s">
        <v>153</v>
      </c>
      <c r="K3080" s="117" t="s">
        <v>153</v>
      </c>
      <c r="L3080" s="119">
        <v>0</v>
      </c>
    </row>
    <row r="3081" spans="1:12" s="101" customFormat="1" ht="165.75" customHeight="1">
      <c r="A3081" s="808"/>
      <c r="B3081" s="803"/>
      <c r="C3081" s="810"/>
      <c r="D3081" s="807"/>
      <c r="E3081" s="803"/>
      <c r="F3081" s="803"/>
      <c r="G3081" s="803"/>
      <c r="H3081" s="806" t="s">
        <v>154</v>
      </c>
      <c r="I3081" s="806"/>
      <c r="J3081" s="117" t="s">
        <v>153</v>
      </c>
      <c r="K3081" s="117" t="s">
        <v>153</v>
      </c>
      <c r="L3081" s="119">
        <v>0</v>
      </c>
    </row>
    <row r="3082" spans="1:12" s="101" customFormat="1" ht="24" customHeight="1">
      <c r="A3082" s="808"/>
      <c r="B3082" s="110" t="s">
        <v>77</v>
      </c>
      <c r="C3082" s="115" t="s">
        <v>79</v>
      </c>
      <c r="D3082" s="115" t="s">
        <v>155</v>
      </c>
      <c r="E3082" s="115" t="s">
        <v>156</v>
      </c>
      <c r="F3082" s="805"/>
      <c r="G3082" s="805"/>
      <c r="H3082" s="806" t="s">
        <v>157</v>
      </c>
      <c r="I3082" s="806"/>
      <c r="J3082" s="803" t="s">
        <v>153</v>
      </c>
      <c r="K3082" s="803" t="s">
        <v>3</v>
      </c>
      <c r="L3082" s="804">
        <v>845</v>
      </c>
    </row>
    <row r="3083" spans="1:12" s="101" customFormat="1" ht="24" customHeight="1">
      <c r="A3083" s="808"/>
      <c r="B3083" s="117" t="s">
        <v>254</v>
      </c>
      <c r="C3083" s="117" t="s">
        <v>2115</v>
      </c>
      <c r="D3083" s="118">
        <v>43881</v>
      </c>
      <c r="E3083" s="117" t="s">
        <v>2116</v>
      </c>
      <c r="F3083" s="805"/>
      <c r="G3083" s="805"/>
      <c r="H3083" s="806"/>
      <c r="I3083" s="806"/>
      <c r="J3083" s="803"/>
      <c r="K3083" s="803"/>
      <c r="L3083" s="804"/>
    </row>
    <row r="3084" spans="1:12" s="101" customFormat="1" ht="24" customHeight="1">
      <c r="A3084" s="808">
        <v>578</v>
      </c>
      <c r="B3084" s="110" t="s">
        <v>76</v>
      </c>
      <c r="C3084" s="115" t="s">
        <v>78</v>
      </c>
      <c r="D3084" s="115" t="s">
        <v>146</v>
      </c>
      <c r="E3084" s="115" t="s">
        <v>147</v>
      </c>
      <c r="F3084" s="809" t="s">
        <v>71</v>
      </c>
      <c r="G3084" s="809"/>
      <c r="H3084" s="805"/>
      <c r="I3084" s="805"/>
      <c r="J3084" s="805"/>
      <c r="K3084" s="805"/>
      <c r="L3084" s="805"/>
    </row>
    <row r="3085" spans="1:12" s="101" customFormat="1" ht="26.25" customHeight="1">
      <c r="A3085" s="808"/>
      <c r="B3085" s="803" t="s">
        <v>2090</v>
      </c>
      <c r="C3085" s="810" t="s">
        <v>2117</v>
      </c>
      <c r="D3085" s="807">
        <v>43901</v>
      </c>
      <c r="E3085" s="803" t="s">
        <v>885</v>
      </c>
      <c r="F3085" s="803" t="s">
        <v>886</v>
      </c>
      <c r="G3085" s="803"/>
      <c r="H3085" s="806" t="s">
        <v>152</v>
      </c>
      <c r="I3085" s="806"/>
      <c r="J3085" s="117" t="s">
        <v>153</v>
      </c>
      <c r="K3085" s="117" t="s">
        <v>3</v>
      </c>
      <c r="L3085" s="119">
        <v>172</v>
      </c>
    </row>
    <row r="3086" spans="1:12" s="101" customFormat="1" ht="218.25" customHeight="1">
      <c r="A3086" s="808"/>
      <c r="B3086" s="803"/>
      <c r="C3086" s="810"/>
      <c r="D3086" s="807"/>
      <c r="E3086" s="803"/>
      <c r="F3086" s="803"/>
      <c r="G3086" s="803"/>
      <c r="H3086" s="806" t="s">
        <v>154</v>
      </c>
      <c r="I3086" s="806"/>
      <c r="J3086" s="117" t="s">
        <v>153</v>
      </c>
      <c r="K3086" s="117" t="s">
        <v>3</v>
      </c>
      <c r="L3086" s="119">
        <v>320</v>
      </c>
    </row>
    <row r="3087" spans="1:12" s="101" customFormat="1" ht="24" customHeight="1">
      <c r="A3087" s="808"/>
      <c r="B3087" s="110" t="s">
        <v>77</v>
      </c>
      <c r="C3087" s="115" t="s">
        <v>79</v>
      </c>
      <c r="D3087" s="115" t="s">
        <v>155</v>
      </c>
      <c r="E3087" s="115" t="s">
        <v>156</v>
      </c>
      <c r="F3087" s="805"/>
      <c r="G3087" s="805"/>
      <c r="H3087" s="806" t="s">
        <v>157</v>
      </c>
      <c r="I3087" s="806"/>
      <c r="J3087" s="803" t="s">
        <v>153</v>
      </c>
      <c r="K3087" s="803" t="s">
        <v>3</v>
      </c>
      <c r="L3087" s="804">
        <v>162</v>
      </c>
    </row>
    <row r="3088" spans="1:12" s="101" customFormat="1" ht="24" customHeight="1">
      <c r="A3088" s="808"/>
      <c r="B3088" s="117" t="s">
        <v>254</v>
      </c>
      <c r="C3088" s="117" t="s">
        <v>886</v>
      </c>
      <c r="D3088" s="118">
        <v>43902</v>
      </c>
      <c r="E3088" s="117" t="s">
        <v>2118</v>
      </c>
      <c r="F3088" s="805"/>
      <c r="G3088" s="805"/>
      <c r="H3088" s="806"/>
      <c r="I3088" s="806"/>
      <c r="J3088" s="803"/>
      <c r="K3088" s="803"/>
      <c r="L3088" s="804"/>
    </row>
    <row r="3089" spans="1:12" s="101" customFormat="1" ht="24" customHeight="1">
      <c r="A3089" s="808">
        <v>579</v>
      </c>
      <c r="B3089" s="110" t="s">
        <v>76</v>
      </c>
      <c r="C3089" s="115" t="s">
        <v>78</v>
      </c>
      <c r="D3089" s="115" t="s">
        <v>146</v>
      </c>
      <c r="E3089" s="115" t="s">
        <v>147</v>
      </c>
      <c r="F3089" s="809" t="s">
        <v>71</v>
      </c>
      <c r="G3089" s="809"/>
      <c r="H3089" s="805"/>
      <c r="I3089" s="805"/>
      <c r="J3089" s="805"/>
      <c r="K3089" s="805"/>
      <c r="L3089" s="805"/>
    </row>
    <row r="3090" spans="1:12" s="101" customFormat="1" ht="26.25" customHeight="1">
      <c r="A3090" s="808"/>
      <c r="B3090" s="803" t="s">
        <v>2119</v>
      </c>
      <c r="C3090" s="810" t="s">
        <v>2120</v>
      </c>
      <c r="D3090" s="807">
        <v>43770</v>
      </c>
      <c r="E3090" s="803" t="s">
        <v>723</v>
      </c>
      <c r="F3090" s="803" t="s">
        <v>2121</v>
      </c>
      <c r="G3090" s="803"/>
      <c r="H3090" s="806" t="s">
        <v>152</v>
      </c>
      <c r="I3090" s="806"/>
      <c r="J3090" s="117" t="s">
        <v>153</v>
      </c>
      <c r="K3090" s="117" t="s">
        <v>3</v>
      </c>
      <c r="L3090" s="119">
        <v>530</v>
      </c>
    </row>
    <row r="3091" spans="1:12" s="101" customFormat="1" ht="155.25" customHeight="1">
      <c r="A3091" s="808"/>
      <c r="B3091" s="803"/>
      <c r="C3091" s="810"/>
      <c r="D3091" s="807"/>
      <c r="E3091" s="803"/>
      <c r="F3091" s="803"/>
      <c r="G3091" s="803"/>
      <c r="H3091" s="806" t="s">
        <v>154</v>
      </c>
      <c r="I3091" s="806"/>
      <c r="J3091" s="117" t="s">
        <v>153</v>
      </c>
      <c r="K3091" s="117" t="s">
        <v>3</v>
      </c>
      <c r="L3091" s="119">
        <v>40.98</v>
      </c>
    </row>
    <row r="3092" spans="1:12" s="101" customFormat="1" ht="24" customHeight="1">
      <c r="A3092" s="808"/>
      <c r="B3092" s="110" t="s">
        <v>77</v>
      </c>
      <c r="C3092" s="115" t="s">
        <v>79</v>
      </c>
      <c r="D3092" s="115" t="s">
        <v>155</v>
      </c>
      <c r="E3092" s="115" t="s">
        <v>156</v>
      </c>
      <c r="F3092" s="805"/>
      <c r="G3092" s="805"/>
      <c r="H3092" s="806" t="s">
        <v>157</v>
      </c>
      <c r="I3092" s="806"/>
      <c r="J3092" s="803" t="s">
        <v>153</v>
      </c>
      <c r="K3092" s="803" t="s">
        <v>3</v>
      </c>
      <c r="L3092" s="804">
        <v>550</v>
      </c>
    </row>
    <row r="3093" spans="1:12" s="101" customFormat="1" ht="34.5" customHeight="1">
      <c r="A3093" s="808"/>
      <c r="B3093" s="117" t="s">
        <v>187</v>
      </c>
      <c r="C3093" s="117" t="s">
        <v>2121</v>
      </c>
      <c r="D3093" s="118">
        <v>43780</v>
      </c>
      <c r="E3093" s="117" t="s">
        <v>2122</v>
      </c>
      <c r="F3093" s="805"/>
      <c r="G3093" s="805"/>
      <c r="H3093" s="806"/>
      <c r="I3093" s="806"/>
      <c r="J3093" s="803"/>
      <c r="K3093" s="803"/>
      <c r="L3093" s="804"/>
    </row>
    <row r="3094" spans="1:12" s="101" customFormat="1" ht="24" customHeight="1">
      <c r="A3094" s="808">
        <v>580</v>
      </c>
      <c r="B3094" s="110" t="s">
        <v>76</v>
      </c>
      <c r="C3094" s="115" t="s">
        <v>78</v>
      </c>
      <c r="D3094" s="115" t="s">
        <v>146</v>
      </c>
      <c r="E3094" s="115" t="s">
        <v>147</v>
      </c>
      <c r="F3094" s="809" t="s">
        <v>71</v>
      </c>
      <c r="G3094" s="809"/>
      <c r="H3094" s="805"/>
      <c r="I3094" s="805"/>
      <c r="J3094" s="805"/>
      <c r="K3094" s="805"/>
      <c r="L3094" s="805"/>
    </row>
    <row r="3095" spans="1:12" s="101" customFormat="1" ht="26.25" customHeight="1">
      <c r="A3095" s="808"/>
      <c r="B3095" s="803" t="s">
        <v>2119</v>
      </c>
      <c r="C3095" s="810" t="s">
        <v>2123</v>
      </c>
      <c r="D3095" s="807">
        <v>43791</v>
      </c>
      <c r="E3095" s="803" t="s">
        <v>1812</v>
      </c>
      <c r="F3095" s="803" t="s">
        <v>2124</v>
      </c>
      <c r="G3095" s="803"/>
      <c r="H3095" s="806" t="s">
        <v>152</v>
      </c>
      <c r="I3095" s="806"/>
      <c r="J3095" s="117" t="s">
        <v>153</v>
      </c>
      <c r="K3095" s="117" t="s">
        <v>3</v>
      </c>
      <c r="L3095" s="119">
        <v>509.78</v>
      </c>
    </row>
    <row r="3096" spans="1:12" s="101" customFormat="1" ht="270.75" customHeight="1">
      <c r="A3096" s="808"/>
      <c r="B3096" s="803"/>
      <c r="C3096" s="810"/>
      <c r="D3096" s="807"/>
      <c r="E3096" s="803"/>
      <c r="F3096" s="803"/>
      <c r="G3096" s="803"/>
      <c r="H3096" s="806" t="s">
        <v>154</v>
      </c>
      <c r="I3096" s="806"/>
      <c r="J3096" s="117" t="s">
        <v>153</v>
      </c>
      <c r="K3096" s="117" t="s">
        <v>153</v>
      </c>
      <c r="L3096" s="119">
        <v>0</v>
      </c>
    </row>
    <row r="3097" spans="1:12" s="101" customFormat="1" ht="24" customHeight="1">
      <c r="A3097" s="808"/>
      <c r="B3097" s="110" t="s">
        <v>77</v>
      </c>
      <c r="C3097" s="115" t="s">
        <v>79</v>
      </c>
      <c r="D3097" s="115" t="s">
        <v>155</v>
      </c>
      <c r="E3097" s="115" t="s">
        <v>156</v>
      </c>
      <c r="F3097" s="805"/>
      <c r="G3097" s="805"/>
      <c r="H3097" s="806" t="s">
        <v>157</v>
      </c>
      <c r="I3097" s="806"/>
      <c r="J3097" s="803" t="s">
        <v>153</v>
      </c>
      <c r="K3097" s="803" t="s">
        <v>3</v>
      </c>
      <c r="L3097" s="804">
        <v>100.94</v>
      </c>
    </row>
    <row r="3098" spans="1:12" s="101" customFormat="1" ht="34.5" customHeight="1">
      <c r="A3098" s="808"/>
      <c r="B3098" s="117" t="s">
        <v>187</v>
      </c>
      <c r="C3098" s="117" t="s">
        <v>2124</v>
      </c>
      <c r="D3098" s="118">
        <v>43803</v>
      </c>
      <c r="E3098" s="117" t="s">
        <v>2125</v>
      </c>
      <c r="F3098" s="805"/>
      <c r="G3098" s="805"/>
      <c r="H3098" s="806"/>
      <c r="I3098" s="806"/>
      <c r="J3098" s="803"/>
      <c r="K3098" s="803"/>
      <c r="L3098" s="804"/>
    </row>
    <row r="3099" spans="1:12" s="101" customFormat="1" ht="24" customHeight="1">
      <c r="A3099" s="808">
        <v>581</v>
      </c>
      <c r="B3099" s="110" t="s">
        <v>76</v>
      </c>
      <c r="C3099" s="115" t="s">
        <v>78</v>
      </c>
      <c r="D3099" s="115" t="s">
        <v>146</v>
      </c>
      <c r="E3099" s="115" t="s">
        <v>147</v>
      </c>
      <c r="F3099" s="809" t="s">
        <v>71</v>
      </c>
      <c r="G3099" s="809"/>
      <c r="H3099" s="805"/>
      <c r="I3099" s="805"/>
      <c r="J3099" s="805"/>
      <c r="K3099" s="805"/>
      <c r="L3099" s="805"/>
    </row>
    <row r="3100" spans="1:12" s="101" customFormat="1" ht="26.25" customHeight="1">
      <c r="A3100" s="808"/>
      <c r="B3100" s="803" t="s">
        <v>2119</v>
      </c>
      <c r="C3100" s="803" t="s">
        <v>2126</v>
      </c>
      <c r="D3100" s="807">
        <v>43859</v>
      </c>
      <c r="E3100" s="803" t="s">
        <v>205</v>
      </c>
      <c r="F3100" s="803" t="s">
        <v>2127</v>
      </c>
      <c r="G3100" s="803"/>
      <c r="H3100" s="806" t="s">
        <v>152</v>
      </c>
      <c r="I3100" s="806"/>
      <c r="J3100" s="117" t="s">
        <v>153</v>
      </c>
      <c r="K3100" s="117" t="s">
        <v>3</v>
      </c>
      <c r="L3100" s="119">
        <v>365.7</v>
      </c>
    </row>
    <row r="3101" spans="1:12" s="101" customFormat="1" ht="102.75" customHeight="1">
      <c r="A3101" s="808"/>
      <c r="B3101" s="803"/>
      <c r="C3101" s="803"/>
      <c r="D3101" s="807"/>
      <c r="E3101" s="803"/>
      <c r="F3101" s="803"/>
      <c r="G3101" s="803"/>
      <c r="H3101" s="806" t="s">
        <v>154</v>
      </c>
      <c r="I3101" s="806"/>
      <c r="J3101" s="117" t="s">
        <v>153</v>
      </c>
      <c r="K3101" s="117" t="s">
        <v>153</v>
      </c>
      <c r="L3101" s="119">
        <v>0</v>
      </c>
    </row>
    <row r="3102" spans="1:12" s="101" customFormat="1" ht="24" customHeight="1">
      <c r="A3102" s="808"/>
      <c r="B3102" s="110" t="s">
        <v>77</v>
      </c>
      <c r="C3102" s="115" t="s">
        <v>79</v>
      </c>
      <c r="D3102" s="115" t="s">
        <v>155</v>
      </c>
      <c r="E3102" s="115" t="s">
        <v>156</v>
      </c>
      <c r="F3102" s="805"/>
      <c r="G3102" s="805"/>
      <c r="H3102" s="806" t="s">
        <v>157</v>
      </c>
      <c r="I3102" s="806"/>
      <c r="J3102" s="803" t="s">
        <v>153</v>
      </c>
      <c r="K3102" s="803" t="s">
        <v>3</v>
      </c>
      <c r="L3102" s="804">
        <v>100</v>
      </c>
    </row>
    <row r="3103" spans="1:12" s="101" customFormat="1" ht="34.5" customHeight="1">
      <c r="A3103" s="808"/>
      <c r="B3103" s="117" t="s">
        <v>187</v>
      </c>
      <c r="C3103" s="117" t="s">
        <v>2127</v>
      </c>
      <c r="D3103" s="118">
        <v>43861</v>
      </c>
      <c r="E3103" s="117" t="s">
        <v>822</v>
      </c>
      <c r="F3103" s="805"/>
      <c r="G3103" s="805"/>
      <c r="H3103" s="806"/>
      <c r="I3103" s="806"/>
      <c r="J3103" s="803"/>
      <c r="K3103" s="803"/>
      <c r="L3103" s="804"/>
    </row>
    <row r="3104" spans="1:12" s="101" customFormat="1" ht="24" customHeight="1">
      <c r="A3104" s="808">
        <v>582</v>
      </c>
      <c r="B3104" s="110" t="s">
        <v>76</v>
      </c>
      <c r="C3104" s="115" t="s">
        <v>78</v>
      </c>
      <c r="D3104" s="115" t="s">
        <v>146</v>
      </c>
      <c r="E3104" s="115" t="s">
        <v>147</v>
      </c>
      <c r="F3104" s="809" t="s">
        <v>71</v>
      </c>
      <c r="G3104" s="809"/>
      <c r="H3104" s="805"/>
      <c r="I3104" s="805"/>
      <c r="J3104" s="805"/>
      <c r="K3104" s="805"/>
      <c r="L3104" s="805"/>
    </row>
    <row r="3105" spans="1:12" s="101" customFormat="1" ht="26.25" customHeight="1">
      <c r="A3105" s="808"/>
      <c r="B3105" s="803" t="s">
        <v>2119</v>
      </c>
      <c r="C3105" s="803" t="s">
        <v>2128</v>
      </c>
      <c r="D3105" s="807">
        <v>43886</v>
      </c>
      <c r="E3105" s="803" t="s">
        <v>2129</v>
      </c>
      <c r="F3105" s="803" t="s">
        <v>2130</v>
      </c>
      <c r="G3105" s="803"/>
      <c r="H3105" s="806" t="s">
        <v>152</v>
      </c>
      <c r="I3105" s="806"/>
      <c r="J3105" s="117" t="s">
        <v>153</v>
      </c>
      <c r="K3105" s="117" t="s">
        <v>3</v>
      </c>
      <c r="L3105" s="119">
        <v>404</v>
      </c>
    </row>
    <row r="3106" spans="1:12" s="101" customFormat="1" ht="60.75" customHeight="1">
      <c r="A3106" s="808"/>
      <c r="B3106" s="803"/>
      <c r="C3106" s="803"/>
      <c r="D3106" s="807"/>
      <c r="E3106" s="803"/>
      <c r="F3106" s="803"/>
      <c r="G3106" s="803"/>
      <c r="H3106" s="806" t="s">
        <v>154</v>
      </c>
      <c r="I3106" s="806"/>
      <c r="J3106" s="117" t="s">
        <v>153</v>
      </c>
      <c r="K3106" s="117" t="s">
        <v>3</v>
      </c>
      <c r="L3106" s="119">
        <v>320.60000000000002</v>
      </c>
    </row>
    <row r="3107" spans="1:12" s="101" customFormat="1" ht="24" customHeight="1">
      <c r="A3107" s="808"/>
      <c r="B3107" s="110" t="s">
        <v>77</v>
      </c>
      <c r="C3107" s="115" t="s">
        <v>79</v>
      </c>
      <c r="D3107" s="115" t="s">
        <v>155</v>
      </c>
      <c r="E3107" s="115" t="s">
        <v>156</v>
      </c>
      <c r="F3107" s="805"/>
      <c r="G3107" s="805"/>
      <c r="H3107" s="806" t="s">
        <v>157</v>
      </c>
      <c r="I3107" s="806"/>
      <c r="J3107" s="803" t="s">
        <v>153</v>
      </c>
      <c r="K3107" s="803" t="s">
        <v>3</v>
      </c>
      <c r="L3107" s="804">
        <v>211.98</v>
      </c>
    </row>
    <row r="3108" spans="1:12" s="101" customFormat="1" ht="34.5" customHeight="1">
      <c r="A3108" s="808"/>
      <c r="B3108" s="117" t="s">
        <v>187</v>
      </c>
      <c r="C3108" s="117" t="s">
        <v>2130</v>
      </c>
      <c r="D3108" s="118">
        <v>43888</v>
      </c>
      <c r="E3108" s="117" t="s">
        <v>1964</v>
      </c>
      <c r="F3108" s="805"/>
      <c r="G3108" s="805"/>
      <c r="H3108" s="806"/>
      <c r="I3108" s="806"/>
      <c r="J3108" s="803"/>
      <c r="K3108" s="803"/>
      <c r="L3108" s="804"/>
    </row>
    <row r="3109" spans="1:12" s="101" customFormat="1" ht="24" customHeight="1">
      <c r="A3109" s="808">
        <v>583</v>
      </c>
      <c r="B3109" s="110" t="s">
        <v>76</v>
      </c>
      <c r="C3109" s="115" t="s">
        <v>78</v>
      </c>
      <c r="D3109" s="115" t="s">
        <v>146</v>
      </c>
      <c r="E3109" s="115" t="s">
        <v>147</v>
      </c>
      <c r="F3109" s="809" t="s">
        <v>71</v>
      </c>
      <c r="G3109" s="809"/>
      <c r="H3109" s="805"/>
      <c r="I3109" s="805"/>
      <c r="J3109" s="805"/>
      <c r="K3109" s="805"/>
      <c r="L3109" s="805"/>
    </row>
    <row r="3110" spans="1:12" s="101" customFormat="1" ht="26.25" customHeight="1">
      <c r="A3110" s="808"/>
      <c r="B3110" s="803" t="s">
        <v>2119</v>
      </c>
      <c r="C3110" s="810" t="s">
        <v>2131</v>
      </c>
      <c r="D3110" s="807">
        <v>43892</v>
      </c>
      <c r="E3110" s="803" t="s">
        <v>205</v>
      </c>
      <c r="F3110" s="803" t="s">
        <v>248</v>
      </c>
      <c r="G3110" s="803"/>
      <c r="H3110" s="806" t="s">
        <v>152</v>
      </c>
      <c r="I3110" s="806"/>
      <c r="J3110" s="117" t="s">
        <v>153</v>
      </c>
      <c r="K3110" s="117" t="s">
        <v>153</v>
      </c>
      <c r="L3110" s="119">
        <v>0</v>
      </c>
    </row>
    <row r="3111" spans="1:12" s="101" customFormat="1" ht="134.25" customHeight="1">
      <c r="A3111" s="808"/>
      <c r="B3111" s="803"/>
      <c r="C3111" s="810"/>
      <c r="D3111" s="807"/>
      <c r="E3111" s="803"/>
      <c r="F3111" s="803"/>
      <c r="G3111" s="803"/>
      <c r="H3111" s="806" t="s">
        <v>154</v>
      </c>
      <c r="I3111" s="806"/>
      <c r="J3111" s="117" t="s">
        <v>153</v>
      </c>
      <c r="K3111" s="117" t="s">
        <v>153</v>
      </c>
      <c r="L3111" s="119">
        <v>0</v>
      </c>
    </row>
    <row r="3112" spans="1:12" s="101" customFormat="1" ht="24" customHeight="1">
      <c r="A3112" s="808"/>
      <c r="B3112" s="110" t="s">
        <v>77</v>
      </c>
      <c r="C3112" s="115" t="s">
        <v>79</v>
      </c>
      <c r="D3112" s="115" t="s">
        <v>155</v>
      </c>
      <c r="E3112" s="115" t="s">
        <v>156</v>
      </c>
      <c r="F3112" s="805"/>
      <c r="G3112" s="805"/>
      <c r="H3112" s="806" t="s">
        <v>157</v>
      </c>
      <c r="I3112" s="806"/>
      <c r="J3112" s="803" t="s">
        <v>153</v>
      </c>
      <c r="K3112" s="803" t="s">
        <v>3</v>
      </c>
      <c r="L3112" s="804">
        <v>1035</v>
      </c>
    </row>
    <row r="3113" spans="1:12" s="101" customFormat="1" ht="34.5" customHeight="1">
      <c r="A3113" s="808"/>
      <c r="B3113" s="117" t="s">
        <v>187</v>
      </c>
      <c r="C3113" s="117" t="s">
        <v>248</v>
      </c>
      <c r="D3113" s="118">
        <v>43895</v>
      </c>
      <c r="E3113" s="117" t="s">
        <v>656</v>
      </c>
      <c r="F3113" s="805"/>
      <c r="G3113" s="805"/>
      <c r="H3113" s="806"/>
      <c r="I3113" s="806"/>
      <c r="J3113" s="803"/>
      <c r="K3113" s="803"/>
      <c r="L3113" s="804"/>
    </row>
    <row r="3114" spans="1:12" s="101" customFormat="1" ht="24" customHeight="1">
      <c r="A3114" s="808">
        <v>584</v>
      </c>
      <c r="B3114" s="110" t="s">
        <v>76</v>
      </c>
      <c r="C3114" s="115" t="s">
        <v>78</v>
      </c>
      <c r="D3114" s="115" t="s">
        <v>146</v>
      </c>
      <c r="E3114" s="115" t="s">
        <v>147</v>
      </c>
      <c r="F3114" s="809" t="s">
        <v>71</v>
      </c>
      <c r="G3114" s="809"/>
      <c r="H3114" s="805"/>
      <c r="I3114" s="805"/>
      <c r="J3114" s="805"/>
      <c r="K3114" s="805"/>
      <c r="L3114" s="805"/>
    </row>
    <row r="3115" spans="1:12" s="101" customFormat="1" ht="26.25" customHeight="1">
      <c r="A3115" s="808"/>
      <c r="B3115" s="803" t="s">
        <v>2132</v>
      </c>
      <c r="C3115" s="810" t="s">
        <v>2133</v>
      </c>
      <c r="D3115" s="807">
        <v>43766</v>
      </c>
      <c r="E3115" s="803" t="s">
        <v>243</v>
      </c>
      <c r="F3115" s="803" t="s">
        <v>825</v>
      </c>
      <c r="G3115" s="803"/>
      <c r="H3115" s="806" t="s">
        <v>152</v>
      </c>
      <c r="I3115" s="806"/>
      <c r="J3115" s="117" t="s">
        <v>153</v>
      </c>
      <c r="K3115" s="117" t="s">
        <v>3</v>
      </c>
      <c r="L3115" s="119">
        <v>697.83</v>
      </c>
    </row>
    <row r="3116" spans="1:12" s="101" customFormat="1" ht="408.95" customHeight="1">
      <c r="A3116" s="808"/>
      <c r="B3116" s="803"/>
      <c r="C3116" s="810"/>
      <c r="D3116" s="807"/>
      <c r="E3116" s="803"/>
      <c r="F3116" s="803"/>
      <c r="G3116" s="803"/>
      <c r="H3116" s="806" t="s">
        <v>154</v>
      </c>
      <c r="I3116" s="806"/>
      <c r="J3116" s="803" t="s">
        <v>153</v>
      </c>
      <c r="K3116" s="803" t="s">
        <v>3</v>
      </c>
      <c r="L3116" s="804">
        <v>411.5</v>
      </c>
    </row>
    <row r="3117" spans="1:12" s="101" customFormat="1" ht="113.85" customHeight="1">
      <c r="A3117" s="808"/>
      <c r="B3117" s="803"/>
      <c r="C3117" s="810"/>
      <c r="D3117" s="807"/>
      <c r="E3117" s="803"/>
      <c r="F3117" s="803"/>
      <c r="G3117" s="803"/>
      <c r="H3117" s="806"/>
      <c r="I3117" s="806"/>
      <c r="J3117" s="803"/>
      <c r="K3117" s="803"/>
      <c r="L3117" s="804"/>
    </row>
    <row r="3118" spans="1:12" s="101" customFormat="1" ht="24" customHeight="1">
      <c r="A3118" s="808"/>
      <c r="B3118" s="110" t="s">
        <v>77</v>
      </c>
      <c r="C3118" s="115" t="s">
        <v>79</v>
      </c>
      <c r="D3118" s="115" t="s">
        <v>155</v>
      </c>
      <c r="E3118" s="115" t="s">
        <v>156</v>
      </c>
      <c r="F3118" s="805"/>
      <c r="G3118" s="805"/>
      <c r="H3118" s="806" t="s">
        <v>157</v>
      </c>
      <c r="I3118" s="806"/>
      <c r="J3118" s="803" t="s">
        <v>153</v>
      </c>
      <c r="K3118" s="803" t="s">
        <v>3</v>
      </c>
      <c r="L3118" s="804">
        <v>850</v>
      </c>
    </row>
    <row r="3119" spans="1:12" s="101" customFormat="1" ht="24" customHeight="1">
      <c r="A3119" s="808"/>
      <c r="B3119" s="117" t="s">
        <v>276</v>
      </c>
      <c r="C3119" s="117" t="s">
        <v>825</v>
      </c>
      <c r="D3119" s="118">
        <v>43769</v>
      </c>
      <c r="E3119" s="117" t="s">
        <v>2134</v>
      </c>
      <c r="F3119" s="805"/>
      <c r="G3119" s="805"/>
      <c r="H3119" s="806"/>
      <c r="I3119" s="806"/>
      <c r="J3119" s="803"/>
      <c r="K3119" s="803"/>
      <c r="L3119" s="804"/>
    </row>
    <row r="3120" spans="1:12" s="101" customFormat="1" ht="24" customHeight="1">
      <c r="A3120" s="808">
        <v>585</v>
      </c>
      <c r="B3120" s="110" t="s">
        <v>76</v>
      </c>
      <c r="C3120" s="115" t="s">
        <v>78</v>
      </c>
      <c r="D3120" s="115" t="s">
        <v>146</v>
      </c>
      <c r="E3120" s="115" t="s">
        <v>147</v>
      </c>
      <c r="F3120" s="809" t="s">
        <v>71</v>
      </c>
      <c r="G3120" s="809"/>
      <c r="H3120" s="805"/>
      <c r="I3120" s="805"/>
      <c r="J3120" s="805"/>
      <c r="K3120" s="805"/>
      <c r="L3120" s="805"/>
    </row>
    <row r="3121" spans="1:12" s="101" customFormat="1" ht="26.25" customHeight="1">
      <c r="A3121" s="808"/>
      <c r="B3121" s="803" t="s">
        <v>2132</v>
      </c>
      <c r="C3121" s="810" t="s">
        <v>2135</v>
      </c>
      <c r="D3121" s="807">
        <v>43807</v>
      </c>
      <c r="E3121" s="803" t="s">
        <v>523</v>
      </c>
      <c r="F3121" s="803" t="s">
        <v>1878</v>
      </c>
      <c r="G3121" s="803"/>
      <c r="H3121" s="806" t="s">
        <v>152</v>
      </c>
      <c r="I3121" s="806"/>
      <c r="J3121" s="117" t="s">
        <v>153</v>
      </c>
      <c r="K3121" s="117" t="s">
        <v>3</v>
      </c>
      <c r="L3121" s="119">
        <v>772.55</v>
      </c>
    </row>
    <row r="3122" spans="1:12" s="101" customFormat="1" ht="408.95" customHeight="1">
      <c r="A3122" s="808"/>
      <c r="B3122" s="803"/>
      <c r="C3122" s="810"/>
      <c r="D3122" s="807"/>
      <c r="E3122" s="803"/>
      <c r="F3122" s="803"/>
      <c r="G3122" s="803"/>
      <c r="H3122" s="806" t="s">
        <v>154</v>
      </c>
      <c r="I3122" s="806"/>
      <c r="J3122" s="803" t="s">
        <v>153</v>
      </c>
      <c r="K3122" s="803" t="s">
        <v>153</v>
      </c>
      <c r="L3122" s="804">
        <v>0</v>
      </c>
    </row>
    <row r="3123" spans="1:12" s="101" customFormat="1" ht="155.85" customHeight="1">
      <c r="A3123" s="808"/>
      <c r="B3123" s="803"/>
      <c r="C3123" s="810"/>
      <c r="D3123" s="807"/>
      <c r="E3123" s="803"/>
      <c r="F3123" s="803"/>
      <c r="G3123" s="803"/>
      <c r="H3123" s="806"/>
      <c r="I3123" s="806"/>
      <c r="J3123" s="803"/>
      <c r="K3123" s="803"/>
      <c r="L3123" s="804"/>
    </row>
    <row r="3124" spans="1:12" s="101" customFormat="1" ht="24" customHeight="1">
      <c r="A3124" s="808"/>
      <c r="B3124" s="110" t="s">
        <v>77</v>
      </c>
      <c r="C3124" s="115" t="s">
        <v>79</v>
      </c>
      <c r="D3124" s="115" t="s">
        <v>155</v>
      </c>
      <c r="E3124" s="115" t="s">
        <v>156</v>
      </c>
      <c r="F3124" s="805"/>
      <c r="G3124" s="805"/>
      <c r="H3124" s="806" t="s">
        <v>157</v>
      </c>
      <c r="I3124" s="806"/>
      <c r="J3124" s="803" t="s">
        <v>153</v>
      </c>
      <c r="K3124" s="803" t="s">
        <v>3</v>
      </c>
      <c r="L3124" s="804">
        <v>499.5</v>
      </c>
    </row>
    <row r="3125" spans="1:12" s="101" customFormat="1" ht="24" customHeight="1">
      <c r="A3125" s="808"/>
      <c r="B3125" s="117" t="s">
        <v>276</v>
      </c>
      <c r="C3125" s="117" t="s">
        <v>1878</v>
      </c>
      <c r="D3125" s="118">
        <v>43813</v>
      </c>
      <c r="E3125" s="117" t="s">
        <v>2136</v>
      </c>
      <c r="F3125" s="805"/>
      <c r="G3125" s="805"/>
      <c r="H3125" s="806"/>
      <c r="I3125" s="806"/>
      <c r="J3125" s="803"/>
      <c r="K3125" s="803"/>
      <c r="L3125" s="804"/>
    </row>
    <row r="3126" spans="1:12" s="101" customFormat="1" ht="24" customHeight="1">
      <c r="A3126" s="808">
        <v>586</v>
      </c>
      <c r="B3126" s="110" t="s">
        <v>76</v>
      </c>
      <c r="C3126" s="115" t="s">
        <v>78</v>
      </c>
      <c r="D3126" s="115" t="s">
        <v>146</v>
      </c>
      <c r="E3126" s="115" t="s">
        <v>147</v>
      </c>
      <c r="F3126" s="809" t="s">
        <v>71</v>
      </c>
      <c r="G3126" s="809"/>
      <c r="H3126" s="805"/>
      <c r="I3126" s="805"/>
      <c r="J3126" s="805"/>
      <c r="K3126" s="805"/>
      <c r="L3126" s="805"/>
    </row>
    <row r="3127" spans="1:12" s="101" customFormat="1" ht="26.25" customHeight="1">
      <c r="A3127" s="808"/>
      <c r="B3127" s="803" t="s">
        <v>2132</v>
      </c>
      <c r="C3127" s="810" t="s">
        <v>2135</v>
      </c>
      <c r="D3127" s="807">
        <v>43807</v>
      </c>
      <c r="E3127" s="803" t="s">
        <v>523</v>
      </c>
      <c r="F3127" s="803" t="s">
        <v>2137</v>
      </c>
      <c r="G3127" s="803"/>
      <c r="H3127" s="806" t="s">
        <v>152</v>
      </c>
      <c r="I3127" s="806"/>
      <c r="J3127" s="117" t="s">
        <v>153</v>
      </c>
      <c r="K3127" s="117" t="s">
        <v>3</v>
      </c>
      <c r="L3127" s="119">
        <v>772.55</v>
      </c>
    </row>
    <row r="3128" spans="1:12" s="101" customFormat="1" ht="408.95" customHeight="1">
      <c r="A3128" s="808"/>
      <c r="B3128" s="803"/>
      <c r="C3128" s="810"/>
      <c r="D3128" s="807"/>
      <c r="E3128" s="803"/>
      <c r="F3128" s="803"/>
      <c r="G3128" s="803"/>
      <c r="H3128" s="806" t="s">
        <v>154</v>
      </c>
      <c r="I3128" s="806"/>
      <c r="J3128" s="803" t="s">
        <v>153</v>
      </c>
      <c r="K3128" s="803" t="s">
        <v>153</v>
      </c>
      <c r="L3128" s="804">
        <v>0</v>
      </c>
    </row>
    <row r="3129" spans="1:12" s="101" customFormat="1" ht="155.85" customHeight="1">
      <c r="A3129" s="808"/>
      <c r="B3129" s="803"/>
      <c r="C3129" s="810"/>
      <c r="D3129" s="807"/>
      <c r="E3129" s="803"/>
      <c r="F3129" s="803"/>
      <c r="G3129" s="803"/>
      <c r="H3129" s="806"/>
      <c r="I3129" s="806"/>
      <c r="J3129" s="803"/>
      <c r="K3129" s="803"/>
      <c r="L3129" s="804"/>
    </row>
    <row r="3130" spans="1:12" s="101" customFormat="1" ht="24" customHeight="1">
      <c r="A3130" s="808"/>
      <c r="B3130" s="110" t="s">
        <v>77</v>
      </c>
      <c r="C3130" s="115" t="s">
        <v>79</v>
      </c>
      <c r="D3130" s="115" t="s">
        <v>155</v>
      </c>
      <c r="E3130" s="115" t="s">
        <v>156</v>
      </c>
      <c r="F3130" s="805"/>
      <c r="G3130" s="805"/>
      <c r="H3130" s="806" t="s">
        <v>157</v>
      </c>
      <c r="I3130" s="806"/>
      <c r="J3130" s="803" t="s">
        <v>153</v>
      </c>
      <c r="K3130" s="803" t="s">
        <v>3</v>
      </c>
      <c r="L3130" s="804">
        <v>499.5</v>
      </c>
    </row>
    <row r="3131" spans="1:12" s="101" customFormat="1" ht="24" customHeight="1">
      <c r="A3131" s="808"/>
      <c r="B3131" s="117" t="s">
        <v>276</v>
      </c>
      <c r="C3131" s="117" t="s">
        <v>2137</v>
      </c>
      <c r="D3131" s="118">
        <v>43813</v>
      </c>
      <c r="E3131" s="117" t="s">
        <v>2136</v>
      </c>
      <c r="F3131" s="805"/>
      <c r="G3131" s="805"/>
      <c r="H3131" s="806"/>
      <c r="I3131" s="806"/>
      <c r="J3131" s="803"/>
      <c r="K3131" s="803"/>
      <c r="L3131" s="804"/>
    </row>
    <row r="3132" spans="1:12" s="101" customFormat="1" ht="24" customHeight="1">
      <c r="A3132" s="808">
        <v>587</v>
      </c>
      <c r="B3132" s="110" t="s">
        <v>76</v>
      </c>
      <c r="C3132" s="115" t="s">
        <v>78</v>
      </c>
      <c r="D3132" s="115" t="s">
        <v>146</v>
      </c>
      <c r="E3132" s="115" t="s">
        <v>147</v>
      </c>
      <c r="F3132" s="809" t="s">
        <v>71</v>
      </c>
      <c r="G3132" s="809"/>
      <c r="H3132" s="805"/>
      <c r="I3132" s="805"/>
      <c r="J3132" s="805"/>
      <c r="K3132" s="805"/>
      <c r="L3132" s="805"/>
    </row>
    <row r="3133" spans="1:12" s="101" customFormat="1" ht="26.25" customHeight="1">
      <c r="A3133" s="808"/>
      <c r="B3133" s="803" t="s">
        <v>2132</v>
      </c>
      <c r="C3133" s="810" t="s">
        <v>2138</v>
      </c>
      <c r="D3133" s="807">
        <v>43849</v>
      </c>
      <c r="E3133" s="803" t="s">
        <v>523</v>
      </c>
      <c r="F3133" s="803" t="s">
        <v>2139</v>
      </c>
      <c r="G3133" s="803"/>
      <c r="H3133" s="806" t="s">
        <v>152</v>
      </c>
      <c r="I3133" s="806"/>
      <c r="J3133" s="117" t="s">
        <v>153</v>
      </c>
      <c r="K3133" s="117" t="s">
        <v>3</v>
      </c>
      <c r="L3133" s="119">
        <v>919.8</v>
      </c>
    </row>
    <row r="3134" spans="1:12" s="101" customFormat="1" ht="408.95" customHeight="1">
      <c r="A3134" s="808"/>
      <c r="B3134" s="803"/>
      <c r="C3134" s="810"/>
      <c r="D3134" s="807"/>
      <c r="E3134" s="803"/>
      <c r="F3134" s="803"/>
      <c r="G3134" s="803"/>
      <c r="H3134" s="806" t="s">
        <v>154</v>
      </c>
      <c r="I3134" s="806"/>
      <c r="J3134" s="803" t="s">
        <v>153</v>
      </c>
      <c r="K3134" s="803" t="s">
        <v>3</v>
      </c>
      <c r="L3134" s="804">
        <v>607.6</v>
      </c>
    </row>
    <row r="3135" spans="1:12" s="101" customFormat="1" ht="124.35" customHeight="1">
      <c r="A3135" s="808"/>
      <c r="B3135" s="803"/>
      <c r="C3135" s="810"/>
      <c r="D3135" s="807"/>
      <c r="E3135" s="803"/>
      <c r="F3135" s="803"/>
      <c r="G3135" s="803"/>
      <c r="H3135" s="806"/>
      <c r="I3135" s="806"/>
      <c r="J3135" s="803"/>
      <c r="K3135" s="803"/>
      <c r="L3135" s="804"/>
    </row>
    <row r="3136" spans="1:12" s="101" customFormat="1" ht="24" customHeight="1">
      <c r="A3136" s="808"/>
      <c r="B3136" s="110" t="s">
        <v>77</v>
      </c>
      <c r="C3136" s="115" t="s">
        <v>79</v>
      </c>
      <c r="D3136" s="115" t="s">
        <v>155</v>
      </c>
      <c r="E3136" s="115" t="s">
        <v>156</v>
      </c>
      <c r="F3136" s="805"/>
      <c r="G3136" s="805"/>
      <c r="H3136" s="806" t="s">
        <v>157</v>
      </c>
      <c r="I3136" s="806"/>
      <c r="J3136" s="803" t="s">
        <v>153</v>
      </c>
      <c r="K3136" s="803" t="s">
        <v>3</v>
      </c>
      <c r="L3136" s="804">
        <v>1849</v>
      </c>
    </row>
    <row r="3137" spans="1:12" s="101" customFormat="1" ht="24" customHeight="1">
      <c r="A3137" s="808"/>
      <c r="B3137" s="117" t="s">
        <v>276</v>
      </c>
      <c r="C3137" s="117" t="s">
        <v>2139</v>
      </c>
      <c r="D3137" s="118">
        <v>43852</v>
      </c>
      <c r="E3137" s="117" t="s">
        <v>2140</v>
      </c>
      <c r="F3137" s="805"/>
      <c r="G3137" s="805"/>
      <c r="H3137" s="806"/>
      <c r="I3137" s="806"/>
      <c r="J3137" s="803"/>
      <c r="K3137" s="803"/>
      <c r="L3137" s="804"/>
    </row>
    <row r="3138" spans="1:12" s="101" customFormat="1" ht="24" customHeight="1">
      <c r="A3138" s="808">
        <v>588</v>
      </c>
      <c r="B3138" s="110" t="s">
        <v>76</v>
      </c>
      <c r="C3138" s="115" t="s">
        <v>78</v>
      </c>
      <c r="D3138" s="115" t="s">
        <v>146</v>
      </c>
      <c r="E3138" s="115" t="s">
        <v>147</v>
      </c>
      <c r="F3138" s="809" t="s">
        <v>71</v>
      </c>
      <c r="G3138" s="809"/>
      <c r="H3138" s="805"/>
      <c r="I3138" s="805"/>
      <c r="J3138" s="805"/>
      <c r="K3138" s="805"/>
      <c r="L3138" s="805"/>
    </row>
    <row r="3139" spans="1:12" s="101" customFormat="1" ht="26.25" customHeight="1">
      <c r="A3139" s="808"/>
      <c r="B3139" s="803" t="s">
        <v>2141</v>
      </c>
      <c r="C3139" s="803" t="s">
        <v>2142</v>
      </c>
      <c r="D3139" s="807">
        <v>43769</v>
      </c>
      <c r="E3139" s="803" t="s">
        <v>2143</v>
      </c>
      <c r="F3139" s="803" t="s">
        <v>2144</v>
      </c>
      <c r="G3139" s="803"/>
      <c r="H3139" s="806" t="s">
        <v>152</v>
      </c>
      <c r="I3139" s="806"/>
      <c r="J3139" s="117" t="s">
        <v>153</v>
      </c>
      <c r="K3139" s="117" t="s">
        <v>3</v>
      </c>
      <c r="L3139" s="119">
        <v>158.80000000000001</v>
      </c>
    </row>
    <row r="3140" spans="1:12" s="101" customFormat="1" ht="92.25" customHeight="1">
      <c r="A3140" s="808"/>
      <c r="B3140" s="803"/>
      <c r="C3140" s="803"/>
      <c r="D3140" s="807"/>
      <c r="E3140" s="803"/>
      <c r="F3140" s="803"/>
      <c r="G3140" s="803"/>
      <c r="H3140" s="806" t="s">
        <v>154</v>
      </c>
      <c r="I3140" s="806"/>
      <c r="J3140" s="117" t="s">
        <v>153</v>
      </c>
      <c r="K3140" s="117" t="s">
        <v>3</v>
      </c>
      <c r="L3140" s="119">
        <v>248.61</v>
      </c>
    </row>
    <row r="3141" spans="1:12" s="101" customFormat="1" ht="24" customHeight="1">
      <c r="A3141" s="808"/>
      <c r="B3141" s="110" t="s">
        <v>77</v>
      </c>
      <c r="C3141" s="115" t="s">
        <v>79</v>
      </c>
      <c r="D3141" s="115" t="s">
        <v>155</v>
      </c>
      <c r="E3141" s="115" t="s">
        <v>156</v>
      </c>
      <c r="F3141" s="805"/>
      <c r="G3141" s="805"/>
      <c r="H3141" s="806" t="s">
        <v>157</v>
      </c>
      <c r="I3141" s="806"/>
      <c r="J3141" s="803" t="s">
        <v>153</v>
      </c>
      <c r="K3141" s="803" t="s">
        <v>153</v>
      </c>
      <c r="L3141" s="804">
        <v>0</v>
      </c>
    </row>
    <row r="3142" spans="1:12" s="101" customFormat="1" ht="24" customHeight="1">
      <c r="A3142" s="808"/>
      <c r="B3142" s="117" t="s">
        <v>498</v>
      </c>
      <c r="C3142" s="117" t="s">
        <v>2144</v>
      </c>
      <c r="D3142" s="118">
        <v>43770</v>
      </c>
      <c r="E3142" s="117" t="s">
        <v>1750</v>
      </c>
      <c r="F3142" s="805"/>
      <c r="G3142" s="805"/>
      <c r="H3142" s="806"/>
      <c r="I3142" s="806"/>
      <c r="J3142" s="803"/>
      <c r="K3142" s="803"/>
      <c r="L3142" s="804"/>
    </row>
    <row r="3143" spans="1:12" s="101" customFormat="1" ht="24" customHeight="1">
      <c r="A3143" s="808">
        <v>589</v>
      </c>
      <c r="B3143" s="110" t="s">
        <v>76</v>
      </c>
      <c r="C3143" s="115" t="s">
        <v>78</v>
      </c>
      <c r="D3143" s="115" t="s">
        <v>146</v>
      </c>
      <c r="E3143" s="115" t="s">
        <v>147</v>
      </c>
      <c r="F3143" s="809" t="s">
        <v>71</v>
      </c>
      <c r="G3143" s="809"/>
      <c r="H3143" s="805"/>
      <c r="I3143" s="805"/>
      <c r="J3143" s="805"/>
      <c r="K3143" s="805"/>
      <c r="L3143" s="805"/>
    </row>
    <row r="3144" spans="1:12" s="101" customFormat="1" ht="26.25" customHeight="1">
      <c r="A3144" s="808"/>
      <c r="B3144" s="803" t="s">
        <v>2145</v>
      </c>
      <c r="C3144" s="810" t="s">
        <v>2146</v>
      </c>
      <c r="D3144" s="807">
        <v>43833</v>
      </c>
      <c r="E3144" s="803" t="s">
        <v>947</v>
      </c>
      <c r="F3144" s="803" t="s">
        <v>2147</v>
      </c>
      <c r="G3144" s="803"/>
      <c r="H3144" s="806" t="s">
        <v>152</v>
      </c>
      <c r="I3144" s="806"/>
      <c r="J3144" s="117" t="s">
        <v>153</v>
      </c>
      <c r="K3144" s="117" t="s">
        <v>3</v>
      </c>
      <c r="L3144" s="119">
        <v>215.68</v>
      </c>
    </row>
    <row r="3145" spans="1:12" s="101" customFormat="1" ht="408.95" customHeight="1">
      <c r="A3145" s="808"/>
      <c r="B3145" s="803"/>
      <c r="C3145" s="810"/>
      <c r="D3145" s="807"/>
      <c r="E3145" s="803"/>
      <c r="F3145" s="803"/>
      <c r="G3145" s="803"/>
      <c r="H3145" s="806" t="s">
        <v>154</v>
      </c>
      <c r="I3145" s="806"/>
      <c r="J3145" s="803" t="s">
        <v>153</v>
      </c>
      <c r="K3145" s="803" t="s">
        <v>153</v>
      </c>
      <c r="L3145" s="804">
        <v>0</v>
      </c>
    </row>
    <row r="3146" spans="1:12" s="101" customFormat="1" ht="166.35" customHeight="1">
      <c r="A3146" s="808"/>
      <c r="B3146" s="803"/>
      <c r="C3146" s="810"/>
      <c r="D3146" s="807"/>
      <c r="E3146" s="803"/>
      <c r="F3146" s="803"/>
      <c r="G3146" s="803"/>
      <c r="H3146" s="806"/>
      <c r="I3146" s="806"/>
      <c r="J3146" s="803"/>
      <c r="K3146" s="803"/>
      <c r="L3146" s="804"/>
    </row>
    <row r="3147" spans="1:12" s="101" customFormat="1" ht="24" customHeight="1">
      <c r="A3147" s="808"/>
      <c r="B3147" s="110" t="s">
        <v>77</v>
      </c>
      <c r="C3147" s="115" t="s">
        <v>79</v>
      </c>
      <c r="D3147" s="115" t="s">
        <v>155</v>
      </c>
      <c r="E3147" s="115" t="s">
        <v>156</v>
      </c>
      <c r="F3147" s="805"/>
      <c r="G3147" s="805"/>
      <c r="H3147" s="806" t="s">
        <v>157</v>
      </c>
      <c r="I3147" s="806"/>
      <c r="J3147" s="803" t="s">
        <v>153</v>
      </c>
      <c r="K3147" s="803" t="s">
        <v>3</v>
      </c>
      <c r="L3147" s="804">
        <v>197.72</v>
      </c>
    </row>
    <row r="3148" spans="1:12" s="101" customFormat="1" ht="24" customHeight="1">
      <c r="A3148" s="808"/>
      <c r="B3148" s="117" t="s">
        <v>773</v>
      </c>
      <c r="C3148" s="117" t="s">
        <v>2147</v>
      </c>
      <c r="D3148" s="118">
        <v>43845</v>
      </c>
      <c r="E3148" s="117" t="s">
        <v>2148</v>
      </c>
      <c r="F3148" s="805"/>
      <c r="G3148" s="805"/>
      <c r="H3148" s="806"/>
      <c r="I3148" s="806"/>
      <c r="J3148" s="803"/>
      <c r="K3148" s="803"/>
      <c r="L3148" s="804"/>
    </row>
    <row r="3149" spans="1:12" s="101" customFormat="1" ht="24" customHeight="1">
      <c r="A3149" s="808">
        <v>590</v>
      </c>
      <c r="B3149" s="110" t="s">
        <v>76</v>
      </c>
      <c r="C3149" s="115" t="s">
        <v>78</v>
      </c>
      <c r="D3149" s="115" t="s">
        <v>146</v>
      </c>
      <c r="E3149" s="115" t="s">
        <v>147</v>
      </c>
      <c r="F3149" s="809" t="s">
        <v>71</v>
      </c>
      <c r="G3149" s="809"/>
      <c r="H3149" s="805"/>
      <c r="I3149" s="805"/>
      <c r="J3149" s="805"/>
      <c r="K3149" s="805"/>
      <c r="L3149" s="805"/>
    </row>
    <row r="3150" spans="1:12" s="101" customFormat="1" ht="26.25" customHeight="1">
      <c r="A3150" s="808"/>
      <c r="B3150" s="803" t="s">
        <v>2149</v>
      </c>
      <c r="C3150" s="810" t="s">
        <v>2150</v>
      </c>
      <c r="D3150" s="807">
        <v>43770</v>
      </c>
      <c r="E3150" s="803" t="s">
        <v>354</v>
      </c>
      <c r="F3150" s="803" t="s">
        <v>1904</v>
      </c>
      <c r="G3150" s="803"/>
      <c r="H3150" s="806" t="s">
        <v>152</v>
      </c>
      <c r="I3150" s="806"/>
      <c r="J3150" s="117" t="s">
        <v>153</v>
      </c>
      <c r="K3150" s="117" t="s">
        <v>3</v>
      </c>
      <c r="L3150" s="119">
        <v>276</v>
      </c>
    </row>
    <row r="3151" spans="1:12" s="101" customFormat="1" ht="249.75" customHeight="1">
      <c r="A3151" s="808"/>
      <c r="B3151" s="803"/>
      <c r="C3151" s="810"/>
      <c r="D3151" s="807"/>
      <c r="E3151" s="803"/>
      <c r="F3151" s="803"/>
      <c r="G3151" s="803"/>
      <c r="H3151" s="806" t="s">
        <v>154</v>
      </c>
      <c r="I3151" s="806"/>
      <c r="J3151" s="117" t="s">
        <v>153</v>
      </c>
      <c r="K3151" s="117" t="s">
        <v>3</v>
      </c>
      <c r="L3151" s="119">
        <v>438.24</v>
      </c>
    </row>
    <row r="3152" spans="1:12" s="101" customFormat="1" ht="24" customHeight="1">
      <c r="A3152" s="808"/>
      <c r="B3152" s="110" t="s">
        <v>77</v>
      </c>
      <c r="C3152" s="115" t="s">
        <v>79</v>
      </c>
      <c r="D3152" s="115" t="s">
        <v>155</v>
      </c>
      <c r="E3152" s="115" t="s">
        <v>156</v>
      </c>
      <c r="F3152" s="805"/>
      <c r="G3152" s="805"/>
      <c r="H3152" s="806" t="s">
        <v>157</v>
      </c>
      <c r="I3152" s="806"/>
      <c r="J3152" s="803" t="s">
        <v>153</v>
      </c>
      <c r="K3152" s="803" t="s">
        <v>3</v>
      </c>
      <c r="L3152" s="804">
        <v>180</v>
      </c>
    </row>
    <row r="3153" spans="1:12" s="101" customFormat="1" ht="24" customHeight="1">
      <c r="A3153" s="808"/>
      <c r="B3153" s="117" t="s">
        <v>164</v>
      </c>
      <c r="C3153" s="117" t="s">
        <v>1904</v>
      </c>
      <c r="D3153" s="118">
        <v>43771</v>
      </c>
      <c r="E3153" s="117" t="s">
        <v>2151</v>
      </c>
      <c r="F3153" s="805"/>
      <c r="G3153" s="805"/>
      <c r="H3153" s="806"/>
      <c r="I3153" s="806"/>
      <c r="J3153" s="803"/>
      <c r="K3153" s="803"/>
      <c r="L3153" s="804"/>
    </row>
    <row r="3154" spans="1:12" s="101" customFormat="1" ht="24" customHeight="1">
      <c r="A3154" s="808">
        <v>591</v>
      </c>
      <c r="B3154" s="110" t="s">
        <v>76</v>
      </c>
      <c r="C3154" s="115" t="s">
        <v>78</v>
      </c>
      <c r="D3154" s="115" t="s">
        <v>146</v>
      </c>
      <c r="E3154" s="115" t="s">
        <v>147</v>
      </c>
      <c r="F3154" s="809" t="s">
        <v>71</v>
      </c>
      <c r="G3154" s="809"/>
      <c r="H3154" s="805"/>
      <c r="I3154" s="805"/>
      <c r="J3154" s="805"/>
      <c r="K3154" s="805"/>
      <c r="L3154" s="805"/>
    </row>
    <row r="3155" spans="1:12" s="101" customFormat="1" ht="26.25" customHeight="1">
      <c r="A3155" s="808"/>
      <c r="B3155" s="803" t="s">
        <v>2149</v>
      </c>
      <c r="C3155" s="810" t="s">
        <v>2152</v>
      </c>
      <c r="D3155" s="807">
        <v>43773</v>
      </c>
      <c r="E3155" s="803" t="s">
        <v>2153</v>
      </c>
      <c r="F3155" s="803" t="s">
        <v>1678</v>
      </c>
      <c r="G3155" s="803"/>
      <c r="H3155" s="806" t="s">
        <v>152</v>
      </c>
      <c r="I3155" s="806"/>
      <c r="J3155" s="117" t="s">
        <v>153</v>
      </c>
      <c r="K3155" s="117" t="s">
        <v>3</v>
      </c>
      <c r="L3155" s="119">
        <v>654.96</v>
      </c>
    </row>
    <row r="3156" spans="1:12" s="101" customFormat="1" ht="249.75" customHeight="1">
      <c r="A3156" s="808"/>
      <c r="B3156" s="803"/>
      <c r="C3156" s="810"/>
      <c r="D3156" s="807"/>
      <c r="E3156" s="803"/>
      <c r="F3156" s="803"/>
      <c r="G3156" s="803"/>
      <c r="H3156" s="806" t="s">
        <v>154</v>
      </c>
      <c r="I3156" s="806"/>
      <c r="J3156" s="117" t="s">
        <v>153</v>
      </c>
      <c r="K3156" s="117" t="s">
        <v>3</v>
      </c>
      <c r="L3156" s="119">
        <v>314.68</v>
      </c>
    </row>
    <row r="3157" spans="1:12" s="101" customFormat="1" ht="24" customHeight="1">
      <c r="A3157" s="808"/>
      <c r="B3157" s="110" t="s">
        <v>77</v>
      </c>
      <c r="C3157" s="115" t="s">
        <v>79</v>
      </c>
      <c r="D3157" s="115" t="s">
        <v>155</v>
      </c>
      <c r="E3157" s="115" t="s">
        <v>156</v>
      </c>
      <c r="F3157" s="805"/>
      <c r="G3157" s="805"/>
      <c r="H3157" s="806" t="s">
        <v>157</v>
      </c>
      <c r="I3157" s="806"/>
      <c r="J3157" s="803" t="s">
        <v>153</v>
      </c>
      <c r="K3157" s="803" t="s">
        <v>3</v>
      </c>
      <c r="L3157" s="804">
        <v>254</v>
      </c>
    </row>
    <row r="3158" spans="1:12" s="101" customFormat="1" ht="24" customHeight="1">
      <c r="A3158" s="808"/>
      <c r="B3158" s="117" t="s">
        <v>164</v>
      </c>
      <c r="C3158" s="117" t="s">
        <v>1678</v>
      </c>
      <c r="D3158" s="118">
        <v>43774</v>
      </c>
      <c r="E3158" s="117" t="s">
        <v>2154</v>
      </c>
      <c r="F3158" s="805"/>
      <c r="G3158" s="805"/>
      <c r="H3158" s="806"/>
      <c r="I3158" s="806"/>
      <c r="J3158" s="803"/>
      <c r="K3158" s="803"/>
      <c r="L3158" s="804"/>
    </row>
    <row r="3159" spans="1:12" s="101" customFormat="1" ht="24" customHeight="1">
      <c r="A3159" s="808">
        <v>592</v>
      </c>
      <c r="B3159" s="110" t="s">
        <v>76</v>
      </c>
      <c r="C3159" s="115" t="s">
        <v>78</v>
      </c>
      <c r="D3159" s="115" t="s">
        <v>146</v>
      </c>
      <c r="E3159" s="115" t="s">
        <v>147</v>
      </c>
      <c r="F3159" s="809" t="s">
        <v>71</v>
      </c>
      <c r="G3159" s="809"/>
      <c r="H3159" s="805"/>
      <c r="I3159" s="805"/>
      <c r="J3159" s="805"/>
      <c r="K3159" s="805"/>
      <c r="L3159" s="805"/>
    </row>
    <row r="3160" spans="1:12" s="101" customFormat="1" ht="26.25" customHeight="1">
      <c r="A3160" s="808"/>
      <c r="B3160" s="803" t="s">
        <v>2149</v>
      </c>
      <c r="C3160" s="810" t="s">
        <v>2155</v>
      </c>
      <c r="D3160" s="807">
        <v>43782</v>
      </c>
      <c r="E3160" s="803" t="s">
        <v>243</v>
      </c>
      <c r="F3160" s="803" t="s">
        <v>2156</v>
      </c>
      <c r="G3160" s="803"/>
      <c r="H3160" s="806" t="s">
        <v>152</v>
      </c>
      <c r="I3160" s="806"/>
      <c r="J3160" s="117" t="s">
        <v>153</v>
      </c>
      <c r="K3160" s="117" t="s">
        <v>3</v>
      </c>
      <c r="L3160" s="119">
        <v>565.13</v>
      </c>
    </row>
    <row r="3161" spans="1:12" s="101" customFormat="1" ht="260.25" customHeight="1">
      <c r="A3161" s="808"/>
      <c r="B3161" s="803"/>
      <c r="C3161" s="810"/>
      <c r="D3161" s="807"/>
      <c r="E3161" s="803"/>
      <c r="F3161" s="803"/>
      <c r="G3161" s="803"/>
      <c r="H3161" s="806" t="s">
        <v>154</v>
      </c>
      <c r="I3161" s="806"/>
      <c r="J3161" s="117" t="s">
        <v>153</v>
      </c>
      <c r="K3161" s="117" t="s">
        <v>3</v>
      </c>
      <c r="L3161" s="119">
        <v>346</v>
      </c>
    </row>
    <row r="3162" spans="1:12" s="101" customFormat="1" ht="24" customHeight="1">
      <c r="A3162" s="808"/>
      <c r="B3162" s="110" t="s">
        <v>77</v>
      </c>
      <c r="C3162" s="115" t="s">
        <v>79</v>
      </c>
      <c r="D3162" s="115" t="s">
        <v>155</v>
      </c>
      <c r="E3162" s="115" t="s">
        <v>156</v>
      </c>
      <c r="F3162" s="805"/>
      <c r="G3162" s="805"/>
      <c r="H3162" s="806" t="s">
        <v>157</v>
      </c>
      <c r="I3162" s="806"/>
      <c r="J3162" s="803" t="s">
        <v>153</v>
      </c>
      <c r="K3162" s="803" t="s">
        <v>3</v>
      </c>
      <c r="L3162" s="804">
        <v>80</v>
      </c>
    </row>
    <row r="3163" spans="1:12" s="101" customFormat="1" ht="24" customHeight="1">
      <c r="A3163" s="808"/>
      <c r="B3163" s="117" t="s">
        <v>164</v>
      </c>
      <c r="C3163" s="117" t="s">
        <v>2156</v>
      </c>
      <c r="D3163" s="118">
        <v>43783</v>
      </c>
      <c r="E3163" s="117" t="s">
        <v>449</v>
      </c>
      <c r="F3163" s="805"/>
      <c r="G3163" s="805"/>
      <c r="H3163" s="806"/>
      <c r="I3163" s="806"/>
      <c r="J3163" s="803"/>
      <c r="K3163" s="803"/>
      <c r="L3163" s="804"/>
    </row>
    <row r="3164" spans="1:12" s="101" customFormat="1" ht="24" customHeight="1">
      <c r="A3164" s="808">
        <v>593</v>
      </c>
      <c r="B3164" s="110" t="s">
        <v>76</v>
      </c>
      <c r="C3164" s="115" t="s">
        <v>78</v>
      </c>
      <c r="D3164" s="115" t="s">
        <v>146</v>
      </c>
      <c r="E3164" s="115" t="s">
        <v>147</v>
      </c>
      <c r="F3164" s="809" t="s">
        <v>71</v>
      </c>
      <c r="G3164" s="809"/>
      <c r="H3164" s="805"/>
      <c r="I3164" s="805"/>
      <c r="J3164" s="805"/>
      <c r="K3164" s="805"/>
      <c r="L3164" s="805"/>
    </row>
    <row r="3165" spans="1:12" s="101" customFormat="1" ht="26.25" customHeight="1">
      <c r="A3165" s="808"/>
      <c r="B3165" s="803" t="s">
        <v>2157</v>
      </c>
      <c r="C3165" s="810" t="s">
        <v>2158</v>
      </c>
      <c r="D3165" s="807">
        <v>43749</v>
      </c>
      <c r="E3165" s="803" t="s">
        <v>1326</v>
      </c>
      <c r="F3165" s="803" t="s">
        <v>2159</v>
      </c>
      <c r="G3165" s="803"/>
      <c r="H3165" s="806" t="s">
        <v>152</v>
      </c>
      <c r="I3165" s="806"/>
      <c r="J3165" s="117" t="s">
        <v>153</v>
      </c>
      <c r="K3165" s="117" t="s">
        <v>3</v>
      </c>
      <c r="L3165" s="119">
        <v>578.80000000000007</v>
      </c>
    </row>
    <row r="3166" spans="1:12" s="101" customFormat="1" ht="408.95" customHeight="1">
      <c r="A3166" s="808"/>
      <c r="B3166" s="803"/>
      <c r="C3166" s="810"/>
      <c r="D3166" s="807"/>
      <c r="E3166" s="803"/>
      <c r="F3166" s="803"/>
      <c r="G3166" s="803"/>
      <c r="H3166" s="806" t="s">
        <v>154</v>
      </c>
      <c r="I3166" s="806"/>
      <c r="J3166" s="803" t="s">
        <v>153</v>
      </c>
      <c r="K3166" s="803" t="s">
        <v>153</v>
      </c>
      <c r="L3166" s="804">
        <v>0</v>
      </c>
    </row>
    <row r="3167" spans="1:12" s="101" customFormat="1" ht="271.35000000000002" customHeight="1">
      <c r="A3167" s="808"/>
      <c r="B3167" s="803"/>
      <c r="C3167" s="810"/>
      <c r="D3167" s="807"/>
      <c r="E3167" s="803"/>
      <c r="F3167" s="803"/>
      <c r="G3167" s="803"/>
      <c r="H3167" s="806"/>
      <c r="I3167" s="806"/>
      <c r="J3167" s="803"/>
      <c r="K3167" s="803"/>
      <c r="L3167" s="804"/>
    </row>
    <row r="3168" spans="1:12" s="101" customFormat="1" ht="24" customHeight="1">
      <c r="A3168" s="808"/>
      <c r="B3168" s="110" t="s">
        <v>77</v>
      </c>
      <c r="C3168" s="115" t="s">
        <v>79</v>
      </c>
      <c r="D3168" s="115" t="s">
        <v>155</v>
      </c>
      <c r="E3168" s="115" t="s">
        <v>156</v>
      </c>
      <c r="F3168" s="805"/>
      <c r="G3168" s="805"/>
      <c r="H3168" s="806" t="s">
        <v>157</v>
      </c>
      <c r="I3168" s="806"/>
      <c r="J3168" s="803" t="s">
        <v>153</v>
      </c>
      <c r="K3168" s="803" t="s">
        <v>3</v>
      </c>
      <c r="L3168" s="804">
        <v>60</v>
      </c>
    </row>
    <row r="3169" spans="1:12" s="101" customFormat="1" ht="24" customHeight="1">
      <c r="A3169" s="808"/>
      <c r="B3169" s="117" t="s">
        <v>254</v>
      </c>
      <c r="C3169" s="117" t="s">
        <v>2159</v>
      </c>
      <c r="D3169" s="118">
        <v>43751</v>
      </c>
      <c r="E3169" s="117" t="s">
        <v>883</v>
      </c>
      <c r="F3169" s="805"/>
      <c r="G3169" s="805"/>
      <c r="H3169" s="806"/>
      <c r="I3169" s="806"/>
      <c r="J3169" s="803"/>
      <c r="K3169" s="803"/>
      <c r="L3169" s="804"/>
    </row>
    <row r="3170" spans="1:12" s="101" customFormat="1" ht="24" customHeight="1">
      <c r="A3170" s="808">
        <v>594</v>
      </c>
      <c r="B3170" s="110" t="s">
        <v>76</v>
      </c>
      <c r="C3170" s="115" t="s">
        <v>78</v>
      </c>
      <c r="D3170" s="115" t="s">
        <v>146</v>
      </c>
      <c r="E3170" s="115" t="s">
        <v>147</v>
      </c>
      <c r="F3170" s="809" t="s">
        <v>71</v>
      </c>
      <c r="G3170" s="809"/>
      <c r="H3170" s="805"/>
      <c r="I3170" s="805"/>
      <c r="J3170" s="805"/>
      <c r="K3170" s="805"/>
      <c r="L3170" s="805"/>
    </row>
    <row r="3171" spans="1:12" s="101" customFormat="1" ht="26.25" customHeight="1">
      <c r="A3171" s="808"/>
      <c r="B3171" s="803" t="s">
        <v>2160</v>
      </c>
      <c r="C3171" s="810" t="s">
        <v>2161</v>
      </c>
      <c r="D3171" s="807">
        <v>43888</v>
      </c>
      <c r="E3171" s="803" t="s">
        <v>523</v>
      </c>
      <c r="F3171" s="803" t="s">
        <v>2162</v>
      </c>
      <c r="G3171" s="803"/>
      <c r="H3171" s="806" t="s">
        <v>152</v>
      </c>
      <c r="I3171" s="806"/>
      <c r="J3171" s="117" t="s">
        <v>153</v>
      </c>
      <c r="K3171" s="117" t="s">
        <v>3</v>
      </c>
      <c r="L3171" s="119">
        <v>632.21</v>
      </c>
    </row>
    <row r="3172" spans="1:12" s="101" customFormat="1" ht="291.75" customHeight="1">
      <c r="A3172" s="808"/>
      <c r="B3172" s="803"/>
      <c r="C3172" s="810"/>
      <c r="D3172" s="807"/>
      <c r="E3172" s="803"/>
      <c r="F3172" s="803"/>
      <c r="G3172" s="803"/>
      <c r="H3172" s="806" t="s">
        <v>154</v>
      </c>
      <c r="I3172" s="806"/>
      <c r="J3172" s="117" t="s">
        <v>153</v>
      </c>
      <c r="K3172" s="117" t="s">
        <v>3</v>
      </c>
      <c r="L3172" s="119">
        <v>392.29</v>
      </c>
    </row>
    <row r="3173" spans="1:12" s="101" customFormat="1" ht="24" customHeight="1">
      <c r="A3173" s="808"/>
      <c r="B3173" s="110" t="s">
        <v>77</v>
      </c>
      <c r="C3173" s="115" t="s">
        <v>79</v>
      </c>
      <c r="D3173" s="115" t="s">
        <v>155</v>
      </c>
      <c r="E3173" s="115" t="s">
        <v>156</v>
      </c>
      <c r="F3173" s="805"/>
      <c r="G3173" s="805"/>
      <c r="H3173" s="806" t="s">
        <v>157</v>
      </c>
      <c r="I3173" s="806"/>
      <c r="J3173" s="803" t="s">
        <v>153</v>
      </c>
      <c r="K3173" s="803" t="s">
        <v>3</v>
      </c>
      <c r="L3173" s="804">
        <v>150</v>
      </c>
    </row>
    <row r="3174" spans="1:12" s="101" customFormat="1" ht="24" customHeight="1">
      <c r="A3174" s="808"/>
      <c r="B3174" s="117" t="s">
        <v>158</v>
      </c>
      <c r="C3174" s="117" t="s">
        <v>2162</v>
      </c>
      <c r="D3174" s="118">
        <v>43891</v>
      </c>
      <c r="E3174" s="117" t="s">
        <v>1758</v>
      </c>
      <c r="F3174" s="805"/>
      <c r="G3174" s="805"/>
      <c r="H3174" s="806"/>
      <c r="I3174" s="806"/>
      <c r="J3174" s="803"/>
      <c r="K3174" s="803"/>
      <c r="L3174" s="804"/>
    </row>
    <row r="3175" spans="1:12" s="101" customFormat="1" ht="24" customHeight="1">
      <c r="A3175" s="808">
        <v>595</v>
      </c>
      <c r="B3175" s="110" t="s">
        <v>76</v>
      </c>
      <c r="C3175" s="115" t="s">
        <v>78</v>
      </c>
      <c r="D3175" s="115" t="s">
        <v>146</v>
      </c>
      <c r="E3175" s="115" t="s">
        <v>147</v>
      </c>
      <c r="F3175" s="809" t="s">
        <v>71</v>
      </c>
      <c r="G3175" s="809"/>
      <c r="H3175" s="805"/>
      <c r="I3175" s="805"/>
      <c r="J3175" s="805"/>
      <c r="K3175" s="805"/>
      <c r="L3175" s="805"/>
    </row>
    <row r="3176" spans="1:12" s="101" customFormat="1" ht="26.25" customHeight="1">
      <c r="A3176" s="808"/>
      <c r="B3176" s="803" t="s">
        <v>2163</v>
      </c>
      <c r="C3176" s="810" t="s">
        <v>2164</v>
      </c>
      <c r="D3176" s="807">
        <v>43785</v>
      </c>
      <c r="E3176" s="803" t="s">
        <v>243</v>
      </c>
      <c r="F3176" s="803" t="s">
        <v>2165</v>
      </c>
      <c r="G3176" s="803"/>
      <c r="H3176" s="806" t="s">
        <v>152</v>
      </c>
      <c r="I3176" s="806"/>
      <c r="J3176" s="117" t="s">
        <v>153</v>
      </c>
      <c r="K3176" s="117" t="s">
        <v>153</v>
      </c>
      <c r="L3176" s="119">
        <v>0</v>
      </c>
    </row>
    <row r="3177" spans="1:12" s="101" customFormat="1" ht="407.25" customHeight="1">
      <c r="A3177" s="808"/>
      <c r="B3177" s="803"/>
      <c r="C3177" s="810"/>
      <c r="D3177" s="807"/>
      <c r="E3177" s="803"/>
      <c r="F3177" s="803"/>
      <c r="G3177" s="803"/>
      <c r="H3177" s="806" t="s">
        <v>154</v>
      </c>
      <c r="I3177" s="806"/>
      <c r="J3177" s="117" t="s">
        <v>153</v>
      </c>
      <c r="K3177" s="117" t="s">
        <v>153</v>
      </c>
      <c r="L3177" s="119">
        <v>0</v>
      </c>
    </row>
    <row r="3178" spans="1:12" s="101" customFormat="1" ht="24" customHeight="1">
      <c r="A3178" s="808"/>
      <c r="B3178" s="110" t="s">
        <v>77</v>
      </c>
      <c r="C3178" s="115" t="s">
        <v>79</v>
      </c>
      <c r="D3178" s="115" t="s">
        <v>155</v>
      </c>
      <c r="E3178" s="115" t="s">
        <v>156</v>
      </c>
      <c r="F3178" s="805"/>
      <c r="G3178" s="805"/>
      <c r="H3178" s="806" t="s">
        <v>157</v>
      </c>
      <c r="I3178" s="806"/>
      <c r="J3178" s="803" t="s">
        <v>153</v>
      </c>
      <c r="K3178" s="803" t="s">
        <v>3</v>
      </c>
      <c r="L3178" s="804">
        <v>765</v>
      </c>
    </row>
    <row r="3179" spans="1:12" s="101" customFormat="1" ht="24" customHeight="1">
      <c r="A3179" s="808"/>
      <c r="B3179" s="117" t="s">
        <v>2166</v>
      </c>
      <c r="C3179" s="117" t="s">
        <v>2165</v>
      </c>
      <c r="D3179" s="118">
        <v>43789</v>
      </c>
      <c r="E3179" s="117" t="s">
        <v>1210</v>
      </c>
      <c r="F3179" s="805"/>
      <c r="G3179" s="805"/>
      <c r="H3179" s="806"/>
      <c r="I3179" s="806"/>
      <c r="J3179" s="803"/>
      <c r="K3179" s="803"/>
      <c r="L3179" s="804"/>
    </row>
    <row r="3180" spans="1:12" s="101" customFormat="1" ht="24" customHeight="1">
      <c r="A3180" s="808">
        <v>596</v>
      </c>
      <c r="B3180" s="110" t="s">
        <v>76</v>
      </c>
      <c r="C3180" s="115" t="s">
        <v>78</v>
      </c>
      <c r="D3180" s="115" t="s">
        <v>146</v>
      </c>
      <c r="E3180" s="115" t="s">
        <v>147</v>
      </c>
      <c r="F3180" s="809" t="s">
        <v>71</v>
      </c>
      <c r="G3180" s="809"/>
      <c r="H3180" s="805"/>
      <c r="I3180" s="805"/>
      <c r="J3180" s="805"/>
      <c r="K3180" s="805"/>
      <c r="L3180" s="805"/>
    </row>
    <row r="3181" spans="1:12" s="101" customFormat="1" ht="26.25" customHeight="1">
      <c r="A3181" s="808"/>
      <c r="B3181" s="803" t="s">
        <v>2167</v>
      </c>
      <c r="C3181" s="810" t="s">
        <v>2168</v>
      </c>
      <c r="D3181" s="807">
        <v>43888</v>
      </c>
      <c r="E3181" s="803" t="s">
        <v>2169</v>
      </c>
      <c r="F3181" s="803" t="s">
        <v>2170</v>
      </c>
      <c r="G3181" s="803"/>
      <c r="H3181" s="806" t="s">
        <v>152</v>
      </c>
      <c r="I3181" s="806"/>
      <c r="J3181" s="117" t="s">
        <v>153</v>
      </c>
      <c r="K3181" s="117" t="s">
        <v>3</v>
      </c>
      <c r="L3181" s="119">
        <v>1248</v>
      </c>
    </row>
    <row r="3182" spans="1:12" s="101" customFormat="1" ht="407.25" customHeight="1">
      <c r="A3182" s="808"/>
      <c r="B3182" s="803"/>
      <c r="C3182" s="810"/>
      <c r="D3182" s="807"/>
      <c r="E3182" s="803"/>
      <c r="F3182" s="803"/>
      <c r="G3182" s="803"/>
      <c r="H3182" s="806" t="s">
        <v>154</v>
      </c>
      <c r="I3182" s="806"/>
      <c r="J3182" s="117" t="s">
        <v>153</v>
      </c>
      <c r="K3182" s="117" t="s">
        <v>3</v>
      </c>
      <c r="L3182" s="119">
        <v>1000</v>
      </c>
    </row>
    <row r="3183" spans="1:12" s="101" customFormat="1" ht="24" customHeight="1">
      <c r="A3183" s="808"/>
      <c r="B3183" s="110" t="s">
        <v>77</v>
      </c>
      <c r="C3183" s="115" t="s">
        <v>79</v>
      </c>
      <c r="D3183" s="115" t="s">
        <v>155</v>
      </c>
      <c r="E3183" s="115" t="s">
        <v>156</v>
      </c>
      <c r="F3183" s="805"/>
      <c r="G3183" s="805"/>
      <c r="H3183" s="806" t="s">
        <v>157</v>
      </c>
      <c r="I3183" s="806"/>
      <c r="J3183" s="803" t="s">
        <v>153</v>
      </c>
      <c r="K3183" s="803" t="s">
        <v>153</v>
      </c>
      <c r="L3183" s="804">
        <v>0</v>
      </c>
    </row>
    <row r="3184" spans="1:12" s="101" customFormat="1" ht="24" customHeight="1">
      <c r="A3184" s="808"/>
      <c r="B3184" s="117" t="s">
        <v>1370</v>
      </c>
      <c r="C3184" s="117" t="s">
        <v>2170</v>
      </c>
      <c r="D3184" s="118">
        <v>43898</v>
      </c>
      <c r="E3184" s="117" t="s">
        <v>2171</v>
      </c>
      <c r="F3184" s="805"/>
      <c r="G3184" s="805"/>
      <c r="H3184" s="806"/>
      <c r="I3184" s="806"/>
      <c r="J3184" s="803"/>
      <c r="K3184" s="803"/>
      <c r="L3184" s="804"/>
    </row>
    <row r="3185" spans="1:12" s="101" customFormat="1" ht="24" customHeight="1">
      <c r="A3185" s="808">
        <v>597</v>
      </c>
      <c r="B3185" s="110" t="s">
        <v>76</v>
      </c>
      <c r="C3185" s="115" t="s">
        <v>78</v>
      </c>
      <c r="D3185" s="115" t="s">
        <v>146</v>
      </c>
      <c r="E3185" s="115" t="s">
        <v>147</v>
      </c>
      <c r="F3185" s="809" t="s">
        <v>71</v>
      </c>
      <c r="G3185" s="809"/>
      <c r="H3185" s="805"/>
      <c r="I3185" s="805"/>
      <c r="J3185" s="805"/>
      <c r="K3185" s="805"/>
      <c r="L3185" s="805"/>
    </row>
    <row r="3186" spans="1:12" s="101" customFormat="1" ht="26.25" customHeight="1">
      <c r="A3186" s="808"/>
      <c r="B3186" s="803" t="s">
        <v>2172</v>
      </c>
      <c r="C3186" s="810" t="s">
        <v>2173</v>
      </c>
      <c r="D3186" s="807">
        <v>43880</v>
      </c>
      <c r="E3186" s="803" t="s">
        <v>342</v>
      </c>
      <c r="F3186" s="803" t="s">
        <v>343</v>
      </c>
      <c r="G3186" s="803"/>
      <c r="H3186" s="806" t="s">
        <v>152</v>
      </c>
      <c r="I3186" s="806"/>
      <c r="J3186" s="117" t="s">
        <v>153</v>
      </c>
      <c r="K3186" s="117" t="s">
        <v>3</v>
      </c>
      <c r="L3186" s="119">
        <v>263</v>
      </c>
    </row>
    <row r="3187" spans="1:12" s="101" customFormat="1" ht="408.95" customHeight="1">
      <c r="A3187" s="808"/>
      <c r="B3187" s="803"/>
      <c r="C3187" s="810"/>
      <c r="D3187" s="807"/>
      <c r="E3187" s="803"/>
      <c r="F3187" s="803"/>
      <c r="G3187" s="803"/>
      <c r="H3187" s="806" t="s">
        <v>154</v>
      </c>
      <c r="I3187" s="806"/>
      <c r="J3187" s="803" t="s">
        <v>153</v>
      </c>
      <c r="K3187" s="803" t="s">
        <v>3</v>
      </c>
      <c r="L3187" s="804">
        <v>397.6</v>
      </c>
    </row>
    <row r="3188" spans="1:12" s="101" customFormat="1" ht="50.85" customHeight="1">
      <c r="A3188" s="808"/>
      <c r="B3188" s="803"/>
      <c r="C3188" s="810"/>
      <c r="D3188" s="807"/>
      <c r="E3188" s="803"/>
      <c r="F3188" s="803"/>
      <c r="G3188" s="803"/>
      <c r="H3188" s="806"/>
      <c r="I3188" s="806"/>
      <c r="J3188" s="803"/>
      <c r="K3188" s="803"/>
      <c r="L3188" s="804"/>
    </row>
    <row r="3189" spans="1:12" s="101" customFormat="1" ht="24" customHeight="1">
      <c r="A3189" s="808"/>
      <c r="B3189" s="110" t="s">
        <v>77</v>
      </c>
      <c r="C3189" s="115" t="s">
        <v>79</v>
      </c>
      <c r="D3189" s="115" t="s">
        <v>155</v>
      </c>
      <c r="E3189" s="115" t="s">
        <v>156</v>
      </c>
      <c r="F3189" s="805"/>
      <c r="G3189" s="805"/>
      <c r="H3189" s="806" t="s">
        <v>157</v>
      </c>
      <c r="I3189" s="806"/>
      <c r="J3189" s="803" t="s">
        <v>153</v>
      </c>
      <c r="K3189" s="803" t="s">
        <v>3</v>
      </c>
      <c r="L3189" s="804">
        <v>317.12</v>
      </c>
    </row>
    <row r="3190" spans="1:12" s="101" customFormat="1" ht="24" customHeight="1">
      <c r="A3190" s="808"/>
      <c r="B3190" s="117" t="s">
        <v>240</v>
      </c>
      <c r="C3190" s="117" t="s">
        <v>343</v>
      </c>
      <c r="D3190" s="118">
        <v>43881</v>
      </c>
      <c r="E3190" s="117" t="s">
        <v>769</v>
      </c>
      <c r="F3190" s="805"/>
      <c r="G3190" s="805"/>
      <c r="H3190" s="806"/>
      <c r="I3190" s="806"/>
      <c r="J3190" s="803"/>
      <c r="K3190" s="803"/>
      <c r="L3190" s="804"/>
    </row>
    <row r="3191" spans="1:12" s="101" customFormat="1" ht="24" customHeight="1">
      <c r="A3191" s="808">
        <v>598</v>
      </c>
      <c r="B3191" s="110" t="s">
        <v>76</v>
      </c>
      <c r="C3191" s="115" t="s">
        <v>78</v>
      </c>
      <c r="D3191" s="115" t="s">
        <v>146</v>
      </c>
      <c r="E3191" s="115" t="s">
        <v>147</v>
      </c>
      <c r="F3191" s="809" t="s">
        <v>71</v>
      </c>
      <c r="G3191" s="809"/>
      <c r="H3191" s="805"/>
      <c r="I3191" s="805"/>
      <c r="J3191" s="805"/>
      <c r="K3191" s="805"/>
      <c r="L3191" s="805"/>
    </row>
    <row r="3192" spans="1:12" s="101" customFormat="1" ht="26.25" customHeight="1">
      <c r="A3192" s="808"/>
      <c r="B3192" s="803" t="s">
        <v>2174</v>
      </c>
      <c r="C3192" s="803" t="s">
        <v>2175</v>
      </c>
      <c r="D3192" s="807">
        <v>43751</v>
      </c>
      <c r="E3192" s="803" t="s">
        <v>2176</v>
      </c>
      <c r="F3192" s="803" t="s">
        <v>2177</v>
      </c>
      <c r="G3192" s="803"/>
      <c r="H3192" s="806" t="s">
        <v>152</v>
      </c>
      <c r="I3192" s="806"/>
      <c r="J3192" s="117" t="s">
        <v>153</v>
      </c>
      <c r="K3192" s="117" t="s">
        <v>3</v>
      </c>
      <c r="L3192" s="119">
        <v>229</v>
      </c>
    </row>
    <row r="3193" spans="1:12" s="101" customFormat="1" ht="92.25" customHeight="1">
      <c r="A3193" s="808"/>
      <c r="B3193" s="803"/>
      <c r="C3193" s="803"/>
      <c r="D3193" s="807"/>
      <c r="E3193" s="803"/>
      <c r="F3193" s="803"/>
      <c r="G3193" s="803"/>
      <c r="H3193" s="806" t="s">
        <v>154</v>
      </c>
      <c r="I3193" s="806"/>
      <c r="J3193" s="117" t="s">
        <v>153</v>
      </c>
      <c r="K3193" s="117" t="s">
        <v>3</v>
      </c>
      <c r="L3193" s="119">
        <v>402.96</v>
      </c>
    </row>
    <row r="3194" spans="1:12" s="101" customFormat="1" ht="24" customHeight="1">
      <c r="A3194" s="808"/>
      <c r="B3194" s="110" t="s">
        <v>77</v>
      </c>
      <c r="C3194" s="115" t="s">
        <v>79</v>
      </c>
      <c r="D3194" s="115" t="s">
        <v>155</v>
      </c>
      <c r="E3194" s="115" t="s">
        <v>156</v>
      </c>
      <c r="F3194" s="805"/>
      <c r="G3194" s="805"/>
      <c r="H3194" s="806" t="s">
        <v>157</v>
      </c>
      <c r="I3194" s="806"/>
      <c r="J3194" s="803" t="s">
        <v>153</v>
      </c>
      <c r="K3194" s="803" t="s">
        <v>3</v>
      </c>
      <c r="L3194" s="804">
        <v>340</v>
      </c>
    </row>
    <row r="3195" spans="1:12" s="101" customFormat="1" ht="24" customHeight="1">
      <c r="A3195" s="808"/>
      <c r="B3195" s="117" t="s">
        <v>792</v>
      </c>
      <c r="C3195" s="117" t="s">
        <v>2177</v>
      </c>
      <c r="D3195" s="118">
        <v>43754</v>
      </c>
      <c r="E3195" s="117" t="s">
        <v>2178</v>
      </c>
      <c r="F3195" s="805"/>
      <c r="G3195" s="805"/>
      <c r="H3195" s="806"/>
      <c r="I3195" s="806"/>
      <c r="J3195" s="803"/>
      <c r="K3195" s="803"/>
      <c r="L3195" s="804"/>
    </row>
    <row r="3196" spans="1:12" s="101" customFormat="1" ht="24" customHeight="1">
      <c r="A3196" s="808">
        <v>599</v>
      </c>
      <c r="B3196" s="110" t="s">
        <v>76</v>
      </c>
      <c r="C3196" s="115" t="s">
        <v>78</v>
      </c>
      <c r="D3196" s="115" t="s">
        <v>146</v>
      </c>
      <c r="E3196" s="115" t="s">
        <v>147</v>
      </c>
      <c r="F3196" s="809" t="s">
        <v>71</v>
      </c>
      <c r="G3196" s="809"/>
      <c r="H3196" s="805"/>
      <c r="I3196" s="805"/>
      <c r="J3196" s="805"/>
      <c r="K3196" s="805"/>
      <c r="L3196" s="805"/>
    </row>
    <row r="3197" spans="1:12" s="101" customFormat="1" ht="26.25" customHeight="1">
      <c r="A3197" s="808"/>
      <c r="B3197" s="803" t="s">
        <v>2179</v>
      </c>
      <c r="C3197" s="810" t="s">
        <v>2180</v>
      </c>
      <c r="D3197" s="807">
        <v>43898</v>
      </c>
      <c r="E3197" s="803" t="s">
        <v>1250</v>
      </c>
      <c r="F3197" s="803" t="s">
        <v>1251</v>
      </c>
      <c r="G3197" s="803"/>
      <c r="H3197" s="806" t="s">
        <v>152</v>
      </c>
      <c r="I3197" s="806"/>
      <c r="J3197" s="117" t="s">
        <v>153</v>
      </c>
      <c r="K3197" s="117" t="s">
        <v>153</v>
      </c>
      <c r="L3197" s="119">
        <v>0</v>
      </c>
    </row>
    <row r="3198" spans="1:12" s="101" customFormat="1" ht="260.25" customHeight="1">
      <c r="A3198" s="808"/>
      <c r="B3198" s="803"/>
      <c r="C3198" s="810"/>
      <c r="D3198" s="807"/>
      <c r="E3198" s="803"/>
      <c r="F3198" s="803"/>
      <c r="G3198" s="803"/>
      <c r="H3198" s="806" t="s">
        <v>154</v>
      </c>
      <c r="I3198" s="806"/>
      <c r="J3198" s="117" t="s">
        <v>153</v>
      </c>
      <c r="K3198" s="117" t="s">
        <v>153</v>
      </c>
      <c r="L3198" s="119">
        <v>0</v>
      </c>
    </row>
    <row r="3199" spans="1:12" s="101" customFormat="1" ht="24" customHeight="1">
      <c r="A3199" s="808"/>
      <c r="B3199" s="110" t="s">
        <v>77</v>
      </c>
      <c r="C3199" s="115" t="s">
        <v>79</v>
      </c>
      <c r="D3199" s="115" t="s">
        <v>155</v>
      </c>
      <c r="E3199" s="115" t="s">
        <v>156</v>
      </c>
      <c r="F3199" s="805"/>
      <c r="G3199" s="805"/>
      <c r="H3199" s="806" t="s">
        <v>157</v>
      </c>
      <c r="I3199" s="806"/>
      <c r="J3199" s="803" t="s">
        <v>153</v>
      </c>
      <c r="K3199" s="803" t="s">
        <v>3</v>
      </c>
      <c r="L3199" s="804">
        <v>475</v>
      </c>
    </row>
    <row r="3200" spans="1:12" s="101" customFormat="1" ht="24" customHeight="1">
      <c r="A3200" s="808"/>
      <c r="B3200" s="117" t="s">
        <v>158</v>
      </c>
      <c r="C3200" s="117" t="s">
        <v>1251</v>
      </c>
      <c r="D3200" s="118">
        <v>43902</v>
      </c>
      <c r="E3200" s="117" t="s">
        <v>1252</v>
      </c>
      <c r="F3200" s="805"/>
      <c r="G3200" s="805"/>
      <c r="H3200" s="806"/>
      <c r="I3200" s="806"/>
      <c r="J3200" s="803"/>
      <c r="K3200" s="803"/>
      <c r="L3200" s="804"/>
    </row>
    <row r="3201" spans="1:12" s="101" customFormat="1" ht="24" customHeight="1">
      <c r="A3201" s="808">
        <v>600</v>
      </c>
      <c r="B3201" s="110" t="s">
        <v>76</v>
      </c>
      <c r="C3201" s="115" t="s">
        <v>78</v>
      </c>
      <c r="D3201" s="115" t="s">
        <v>146</v>
      </c>
      <c r="E3201" s="115" t="s">
        <v>147</v>
      </c>
      <c r="F3201" s="809" t="s">
        <v>71</v>
      </c>
      <c r="G3201" s="809"/>
      <c r="H3201" s="805"/>
      <c r="I3201" s="805"/>
      <c r="J3201" s="805"/>
      <c r="K3201" s="805"/>
      <c r="L3201" s="805"/>
    </row>
    <row r="3202" spans="1:12" s="101" customFormat="1" ht="26.25" customHeight="1">
      <c r="A3202" s="808"/>
      <c r="B3202" s="803" t="s">
        <v>2181</v>
      </c>
      <c r="C3202" s="810" t="s">
        <v>2182</v>
      </c>
      <c r="D3202" s="807">
        <v>43741</v>
      </c>
      <c r="E3202" s="803" t="s">
        <v>2183</v>
      </c>
      <c r="F3202" s="803" t="s">
        <v>2184</v>
      </c>
      <c r="G3202" s="803"/>
      <c r="H3202" s="806" t="s">
        <v>152</v>
      </c>
      <c r="I3202" s="806"/>
      <c r="J3202" s="117" t="s">
        <v>153</v>
      </c>
      <c r="K3202" s="117" t="s">
        <v>153</v>
      </c>
      <c r="L3202" s="119">
        <v>0</v>
      </c>
    </row>
    <row r="3203" spans="1:12" s="101" customFormat="1" ht="165.75" customHeight="1">
      <c r="A3203" s="808"/>
      <c r="B3203" s="803"/>
      <c r="C3203" s="810"/>
      <c r="D3203" s="807"/>
      <c r="E3203" s="803"/>
      <c r="F3203" s="803"/>
      <c r="G3203" s="803"/>
      <c r="H3203" s="806" t="s">
        <v>154</v>
      </c>
      <c r="I3203" s="806"/>
      <c r="J3203" s="117" t="s">
        <v>153</v>
      </c>
      <c r="K3203" s="117" t="s">
        <v>3</v>
      </c>
      <c r="L3203" s="119">
        <v>638.33000000000004</v>
      </c>
    </row>
    <row r="3204" spans="1:12" s="101" customFormat="1" ht="24" customHeight="1">
      <c r="A3204" s="808"/>
      <c r="B3204" s="110" t="s">
        <v>77</v>
      </c>
      <c r="C3204" s="115" t="s">
        <v>79</v>
      </c>
      <c r="D3204" s="115" t="s">
        <v>155</v>
      </c>
      <c r="E3204" s="115" t="s">
        <v>156</v>
      </c>
      <c r="F3204" s="805"/>
      <c r="G3204" s="805"/>
      <c r="H3204" s="806" t="s">
        <v>157</v>
      </c>
      <c r="I3204" s="806"/>
      <c r="J3204" s="803" t="s">
        <v>153</v>
      </c>
      <c r="K3204" s="803" t="s">
        <v>3</v>
      </c>
      <c r="L3204" s="804">
        <v>882.5</v>
      </c>
    </row>
    <row r="3205" spans="1:12" s="101" customFormat="1" ht="24" customHeight="1">
      <c r="A3205" s="808"/>
      <c r="B3205" s="117" t="s">
        <v>292</v>
      </c>
      <c r="C3205" s="117" t="s">
        <v>2184</v>
      </c>
      <c r="D3205" s="118">
        <v>43744</v>
      </c>
      <c r="E3205" s="117" t="s">
        <v>563</v>
      </c>
      <c r="F3205" s="805"/>
      <c r="G3205" s="805"/>
      <c r="H3205" s="806"/>
      <c r="I3205" s="806"/>
      <c r="J3205" s="803"/>
      <c r="K3205" s="803"/>
      <c r="L3205" s="804"/>
    </row>
    <row r="3206" spans="1:12" s="101" customFormat="1" ht="24" customHeight="1">
      <c r="A3206" s="808">
        <v>601</v>
      </c>
      <c r="B3206" s="110" t="s">
        <v>76</v>
      </c>
      <c r="C3206" s="115" t="s">
        <v>78</v>
      </c>
      <c r="D3206" s="115" t="s">
        <v>146</v>
      </c>
      <c r="E3206" s="115" t="s">
        <v>147</v>
      </c>
      <c r="F3206" s="809" t="s">
        <v>71</v>
      </c>
      <c r="G3206" s="809"/>
      <c r="H3206" s="805"/>
      <c r="I3206" s="805"/>
      <c r="J3206" s="805"/>
      <c r="K3206" s="805"/>
      <c r="L3206" s="805"/>
    </row>
    <row r="3207" spans="1:12" s="101" customFormat="1" ht="26.25" customHeight="1">
      <c r="A3207" s="808"/>
      <c r="B3207" s="803" t="s">
        <v>2185</v>
      </c>
      <c r="C3207" s="810" t="s">
        <v>2186</v>
      </c>
      <c r="D3207" s="807">
        <v>43747</v>
      </c>
      <c r="E3207" s="803" t="s">
        <v>2187</v>
      </c>
      <c r="F3207" s="803" t="s">
        <v>2188</v>
      </c>
      <c r="G3207" s="803"/>
      <c r="H3207" s="806" t="s">
        <v>152</v>
      </c>
      <c r="I3207" s="806"/>
      <c r="J3207" s="117" t="s">
        <v>153</v>
      </c>
      <c r="K3207" s="117" t="s">
        <v>3</v>
      </c>
      <c r="L3207" s="119">
        <v>800</v>
      </c>
    </row>
    <row r="3208" spans="1:12" s="101" customFormat="1" ht="407.25" customHeight="1">
      <c r="A3208" s="808"/>
      <c r="B3208" s="803"/>
      <c r="C3208" s="810"/>
      <c r="D3208" s="807"/>
      <c r="E3208" s="803"/>
      <c r="F3208" s="803"/>
      <c r="G3208" s="803"/>
      <c r="H3208" s="806" t="s">
        <v>154</v>
      </c>
      <c r="I3208" s="806"/>
      <c r="J3208" s="117" t="s">
        <v>153</v>
      </c>
      <c r="K3208" s="117" t="s">
        <v>153</v>
      </c>
      <c r="L3208" s="119">
        <v>0</v>
      </c>
    </row>
    <row r="3209" spans="1:12" s="101" customFormat="1" ht="24" customHeight="1">
      <c r="A3209" s="808"/>
      <c r="B3209" s="110" t="s">
        <v>77</v>
      </c>
      <c r="C3209" s="115" t="s">
        <v>79</v>
      </c>
      <c r="D3209" s="115" t="s">
        <v>155</v>
      </c>
      <c r="E3209" s="115" t="s">
        <v>156</v>
      </c>
      <c r="F3209" s="805"/>
      <c r="G3209" s="805"/>
      <c r="H3209" s="806" t="s">
        <v>157</v>
      </c>
      <c r="I3209" s="806"/>
      <c r="J3209" s="803" t="s">
        <v>153</v>
      </c>
      <c r="K3209" s="803" t="s">
        <v>3</v>
      </c>
      <c r="L3209" s="804">
        <v>649</v>
      </c>
    </row>
    <row r="3210" spans="1:12" s="101" customFormat="1" ht="24" customHeight="1">
      <c r="A3210" s="808"/>
      <c r="B3210" s="117" t="s">
        <v>240</v>
      </c>
      <c r="C3210" s="117" t="s">
        <v>2188</v>
      </c>
      <c r="D3210" s="118">
        <v>43752</v>
      </c>
      <c r="E3210" s="117" t="s">
        <v>395</v>
      </c>
      <c r="F3210" s="805"/>
      <c r="G3210" s="805"/>
      <c r="H3210" s="806"/>
      <c r="I3210" s="806"/>
      <c r="J3210" s="803"/>
      <c r="K3210" s="803"/>
      <c r="L3210" s="804"/>
    </row>
    <row r="3211" spans="1:12" s="101" customFormat="1" ht="24" customHeight="1">
      <c r="A3211" s="808">
        <v>602</v>
      </c>
      <c r="B3211" s="110" t="s">
        <v>76</v>
      </c>
      <c r="C3211" s="115" t="s">
        <v>78</v>
      </c>
      <c r="D3211" s="115" t="s">
        <v>146</v>
      </c>
      <c r="E3211" s="115" t="s">
        <v>147</v>
      </c>
      <c r="F3211" s="809" t="s">
        <v>71</v>
      </c>
      <c r="G3211" s="809"/>
      <c r="H3211" s="805"/>
      <c r="I3211" s="805"/>
      <c r="J3211" s="805"/>
      <c r="K3211" s="805"/>
      <c r="L3211" s="805"/>
    </row>
    <row r="3212" spans="1:12" s="101" customFormat="1" ht="26.25" customHeight="1">
      <c r="A3212" s="808"/>
      <c r="B3212" s="803" t="s">
        <v>2185</v>
      </c>
      <c r="C3212" s="810" t="s">
        <v>2189</v>
      </c>
      <c r="D3212" s="807">
        <v>43882</v>
      </c>
      <c r="E3212" s="803" t="s">
        <v>228</v>
      </c>
      <c r="F3212" s="803" t="s">
        <v>825</v>
      </c>
      <c r="G3212" s="803"/>
      <c r="H3212" s="806" t="s">
        <v>152</v>
      </c>
      <c r="I3212" s="806"/>
      <c r="J3212" s="117" t="s">
        <v>153</v>
      </c>
      <c r="K3212" s="117" t="s">
        <v>3</v>
      </c>
      <c r="L3212" s="119">
        <v>797.64</v>
      </c>
    </row>
    <row r="3213" spans="1:12" s="101" customFormat="1" ht="302.25" customHeight="1">
      <c r="A3213" s="808"/>
      <c r="B3213" s="803"/>
      <c r="C3213" s="810"/>
      <c r="D3213" s="807"/>
      <c r="E3213" s="803"/>
      <c r="F3213" s="803"/>
      <c r="G3213" s="803"/>
      <c r="H3213" s="806" t="s">
        <v>154</v>
      </c>
      <c r="I3213" s="806"/>
      <c r="J3213" s="117" t="s">
        <v>153</v>
      </c>
      <c r="K3213" s="117" t="s">
        <v>3</v>
      </c>
      <c r="L3213" s="119">
        <v>482</v>
      </c>
    </row>
    <row r="3214" spans="1:12" s="101" customFormat="1" ht="24" customHeight="1">
      <c r="A3214" s="808"/>
      <c r="B3214" s="110" t="s">
        <v>77</v>
      </c>
      <c r="C3214" s="115" t="s">
        <v>79</v>
      </c>
      <c r="D3214" s="115" t="s">
        <v>155</v>
      </c>
      <c r="E3214" s="115" t="s">
        <v>156</v>
      </c>
      <c r="F3214" s="805"/>
      <c r="G3214" s="805"/>
      <c r="H3214" s="806" t="s">
        <v>157</v>
      </c>
      <c r="I3214" s="806"/>
      <c r="J3214" s="803" t="s">
        <v>153</v>
      </c>
      <c r="K3214" s="803" t="s">
        <v>3</v>
      </c>
      <c r="L3214" s="804">
        <v>1285</v>
      </c>
    </row>
    <row r="3215" spans="1:12" s="101" customFormat="1" ht="24" customHeight="1">
      <c r="A3215" s="808"/>
      <c r="B3215" s="117" t="s">
        <v>240</v>
      </c>
      <c r="C3215" s="117" t="s">
        <v>825</v>
      </c>
      <c r="D3215" s="118">
        <v>43885</v>
      </c>
      <c r="E3215" s="117" t="s">
        <v>826</v>
      </c>
      <c r="F3215" s="805"/>
      <c r="G3215" s="805"/>
      <c r="H3215" s="806"/>
      <c r="I3215" s="806"/>
      <c r="J3215" s="803"/>
      <c r="K3215" s="803"/>
      <c r="L3215" s="804"/>
    </row>
    <row r="3216" spans="1:12" s="101" customFormat="1" ht="24" customHeight="1">
      <c r="A3216" s="808">
        <v>603</v>
      </c>
      <c r="B3216" s="110" t="s">
        <v>76</v>
      </c>
      <c r="C3216" s="115" t="s">
        <v>78</v>
      </c>
      <c r="D3216" s="115" t="s">
        <v>146</v>
      </c>
      <c r="E3216" s="115" t="s">
        <v>147</v>
      </c>
      <c r="F3216" s="809" t="s">
        <v>71</v>
      </c>
      <c r="G3216" s="809"/>
      <c r="H3216" s="805"/>
      <c r="I3216" s="805"/>
      <c r="J3216" s="805"/>
      <c r="K3216" s="805"/>
      <c r="L3216" s="805"/>
    </row>
    <row r="3217" spans="1:12" s="101" customFormat="1" ht="26.25" customHeight="1">
      <c r="A3217" s="808"/>
      <c r="B3217" s="803" t="s">
        <v>2190</v>
      </c>
      <c r="C3217" s="803" t="s">
        <v>2191</v>
      </c>
      <c r="D3217" s="807">
        <v>43780</v>
      </c>
      <c r="E3217" s="803" t="s">
        <v>243</v>
      </c>
      <c r="F3217" s="803" t="s">
        <v>2192</v>
      </c>
      <c r="G3217" s="803"/>
      <c r="H3217" s="806" t="s">
        <v>152</v>
      </c>
      <c r="I3217" s="806"/>
      <c r="J3217" s="117" t="s">
        <v>153</v>
      </c>
      <c r="K3217" s="117" t="s">
        <v>3</v>
      </c>
      <c r="L3217" s="119">
        <v>606.59</v>
      </c>
    </row>
    <row r="3218" spans="1:12" s="101" customFormat="1" ht="39.75" customHeight="1">
      <c r="A3218" s="808"/>
      <c r="B3218" s="803"/>
      <c r="C3218" s="803"/>
      <c r="D3218" s="807"/>
      <c r="E3218" s="803"/>
      <c r="F3218" s="803"/>
      <c r="G3218" s="803"/>
      <c r="H3218" s="806" t="s">
        <v>154</v>
      </c>
      <c r="I3218" s="806"/>
      <c r="J3218" s="117" t="s">
        <v>153</v>
      </c>
      <c r="K3218" s="117" t="s">
        <v>3</v>
      </c>
      <c r="L3218" s="119">
        <v>250.74</v>
      </c>
    </row>
    <row r="3219" spans="1:12" s="101" customFormat="1" ht="24" customHeight="1">
      <c r="A3219" s="808"/>
      <c r="B3219" s="110" t="s">
        <v>77</v>
      </c>
      <c r="C3219" s="115" t="s">
        <v>79</v>
      </c>
      <c r="D3219" s="115" t="s">
        <v>155</v>
      </c>
      <c r="E3219" s="115" t="s">
        <v>156</v>
      </c>
      <c r="F3219" s="805"/>
      <c r="G3219" s="805"/>
      <c r="H3219" s="806" t="s">
        <v>157</v>
      </c>
      <c r="I3219" s="806"/>
      <c r="J3219" s="803" t="s">
        <v>153</v>
      </c>
      <c r="K3219" s="803" t="s">
        <v>3</v>
      </c>
      <c r="L3219" s="804">
        <v>66</v>
      </c>
    </row>
    <row r="3220" spans="1:12" s="101" customFormat="1" ht="24" customHeight="1">
      <c r="A3220" s="808"/>
      <c r="B3220" s="117" t="s">
        <v>181</v>
      </c>
      <c r="C3220" s="117" t="s">
        <v>2192</v>
      </c>
      <c r="D3220" s="118">
        <v>43782</v>
      </c>
      <c r="E3220" s="117" t="s">
        <v>369</v>
      </c>
      <c r="F3220" s="805"/>
      <c r="G3220" s="805"/>
      <c r="H3220" s="806"/>
      <c r="I3220" s="806"/>
      <c r="J3220" s="803"/>
      <c r="K3220" s="803"/>
      <c r="L3220" s="804"/>
    </row>
    <row r="3221" spans="1:12" s="101" customFormat="1" ht="24" customHeight="1">
      <c r="A3221" s="808">
        <v>604</v>
      </c>
      <c r="B3221" s="110" t="s">
        <v>76</v>
      </c>
      <c r="C3221" s="115" t="s">
        <v>78</v>
      </c>
      <c r="D3221" s="115" t="s">
        <v>146</v>
      </c>
      <c r="E3221" s="115" t="s">
        <v>147</v>
      </c>
      <c r="F3221" s="809" t="s">
        <v>71</v>
      </c>
      <c r="G3221" s="809"/>
      <c r="H3221" s="805"/>
      <c r="I3221" s="805"/>
      <c r="J3221" s="805"/>
      <c r="K3221" s="805"/>
      <c r="L3221" s="805"/>
    </row>
    <row r="3222" spans="1:12" s="101" customFormat="1" ht="26.25" customHeight="1">
      <c r="A3222" s="808"/>
      <c r="B3222" s="803" t="s">
        <v>2190</v>
      </c>
      <c r="C3222" s="810" t="s">
        <v>2193</v>
      </c>
      <c r="D3222" s="807">
        <v>43880</v>
      </c>
      <c r="E3222" s="803" t="s">
        <v>2194</v>
      </c>
      <c r="F3222" s="803" t="s">
        <v>2195</v>
      </c>
      <c r="G3222" s="803"/>
      <c r="H3222" s="806" t="s">
        <v>152</v>
      </c>
      <c r="I3222" s="806"/>
      <c r="J3222" s="117" t="s">
        <v>153</v>
      </c>
      <c r="K3222" s="117" t="s">
        <v>3</v>
      </c>
      <c r="L3222" s="119">
        <v>221</v>
      </c>
    </row>
    <row r="3223" spans="1:12" s="101" customFormat="1" ht="302.25" customHeight="1">
      <c r="A3223" s="808"/>
      <c r="B3223" s="803"/>
      <c r="C3223" s="810"/>
      <c r="D3223" s="807"/>
      <c r="E3223" s="803"/>
      <c r="F3223" s="803"/>
      <c r="G3223" s="803"/>
      <c r="H3223" s="806" t="s">
        <v>154</v>
      </c>
      <c r="I3223" s="806"/>
      <c r="J3223" s="117" t="s">
        <v>153</v>
      </c>
      <c r="K3223" s="117" t="s">
        <v>3</v>
      </c>
      <c r="L3223" s="119">
        <v>224.8</v>
      </c>
    </row>
    <row r="3224" spans="1:12" s="101" customFormat="1" ht="24" customHeight="1">
      <c r="A3224" s="808"/>
      <c r="B3224" s="110" t="s">
        <v>77</v>
      </c>
      <c r="C3224" s="115" t="s">
        <v>79</v>
      </c>
      <c r="D3224" s="115" t="s">
        <v>155</v>
      </c>
      <c r="E3224" s="115" t="s">
        <v>156</v>
      </c>
      <c r="F3224" s="805"/>
      <c r="G3224" s="805"/>
      <c r="H3224" s="806" t="s">
        <v>157</v>
      </c>
      <c r="I3224" s="806"/>
      <c r="J3224" s="803" t="s">
        <v>153</v>
      </c>
      <c r="K3224" s="803" t="s">
        <v>3</v>
      </c>
      <c r="L3224" s="804">
        <v>230</v>
      </c>
    </row>
    <row r="3225" spans="1:12" s="101" customFormat="1" ht="24" customHeight="1">
      <c r="A3225" s="808"/>
      <c r="B3225" s="117" t="s">
        <v>181</v>
      </c>
      <c r="C3225" s="117" t="s">
        <v>2195</v>
      </c>
      <c r="D3225" s="118">
        <v>43882</v>
      </c>
      <c r="E3225" s="117" t="s">
        <v>2196</v>
      </c>
      <c r="F3225" s="805"/>
      <c r="G3225" s="805"/>
      <c r="H3225" s="806"/>
      <c r="I3225" s="806"/>
      <c r="J3225" s="803"/>
      <c r="K3225" s="803"/>
      <c r="L3225" s="804"/>
    </row>
    <row r="3226" spans="1:12" s="101" customFormat="1" ht="24" customHeight="1">
      <c r="A3226" s="808">
        <v>605</v>
      </c>
      <c r="B3226" s="110" t="s">
        <v>76</v>
      </c>
      <c r="C3226" s="115" t="s">
        <v>78</v>
      </c>
      <c r="D3226" s="115" t="s">
        <v>146</v>
      </c>
      <c r="E3226" s="115" t="s">
        <v>147</v>
      </c>
      <c r="F3226" s="809" t="s">
        <v>71</v>
      </c>
      <c r="G3226" s="809"/>
      <c r="H3226" s="805"/>
      <c r="I3226" s="805"/>
      <c r="J3226" s="805"/>
      <c r="K3226" s="805"/>
      <c r="L3226" s="805"/>
    </row>
    <row r="3227" spans="1:12" s="101" customFormat="1" ht="26.25" customHeight="1">
      <c r="A3227" s="808"/>
      <c r="B3227" s="803" t="s">
        <v>2197</v>
      </c>
      <c r="C3227" s="810" t="s">
        <v>2198</v>
      </c>
      <c r="D3227" s="807">
        <v>43770</v>
      </c>
      <c r="E3227" s="803" t="s">
        <v>1156</v>
      </c>
      <c r="F3227" s="803" t="s">
        <v>850</v>
      </c>
      <c r="G3227" s="803"/>
      <c r="H3227" s="806" t="s">
        <v>152</v>
      </c>
      <c r="I3227" s="806"/>
      <c r="J3227" s="117" t="s">
        <v>153</v>
      </c>
      <c r="K3227" s="117" t="s">
        <v>3</v>
      </c>
      <c r="L3227" s="119">
        <v>176</v>
      </c>
    </row>
    <row r="3228" spans="1:12" s="101" customFormat="1" ht="408.95" customHeight="1">
      <c r="A3228" s="808"/>
      <c r="B3228" s="803"/>
      <c r="C3228" s="810"/>
      <c r="D3228" s="807"/>
      <c r="E3228" s="803"/>
      <c r="F3228" s="803"/>
      <c r="G3228" s="803"/>
      <c r="H3228" s="806" t="s">
        <v>154</v>
      </c>
      <c r="I3228" s="806"/>
      <c r="J3228" s="803" t="s">
        <v>153</v>
      </c>
      <c r="K3228" s="803" t="s">
        <v>3</v>
      </c>
      <c r="L3228" s="804">
        <v>365.6</v>
      </c>
    </row>
    <row r="3229" spans="1:12" s="101" customFormat="1" ht="134.85" customHeight="1">
      <c r="A3229" s="808"/>
      <c r="B3229" s="803"/>
      <c r="C3229" s="810"/>
      <c r="D3229" s="807"/>
      <c r="E3229" s="803"/>
      <c r="F3229" s="803"/>
      <c r="G3229" s="803"/>
      <c r="H3229" s="806"/>
      <c r="I3229" s="806"/>
      <c r="J3229" s="803"/>
      <c r="K3229" s="803"/>
      <c r="L3229" s="804"/>
    </row>
    <row r="3230" spans="1:12" s="101" customFormat="1" ht="24" customHeight="1">
      <c r="A3230" s="808"/>
      <c r="B3230" s="110" t="s">
        <v>77</v>
      </c>
      <c r="C3230" s="115" t="s">
        <v>79</v>
      </c>
      <c r="D3230" s="115" t="s">
        <v>155</v>
      </c>
      <c r="E3230" s="115" t="s">
        <v>156</v>
      </c>
      <c r="F3230" s="805"/>
      <c r="G3230" s="805"/>
      <c r="H3230" s="806" t="s">
        <v>157</v>
      </c>
      <c r="I3230" s="806"/>
      <c r="J3230" s="803" t="s">
        <v>153</v>
      </c>
      <c r="K3230" s="803" t="s">
        <v>153</v>
      </c>
      <c r="L3230" s="804">
        <v>0</v>
      </c>
    </row>
    <row r="3231" spans="1:12" s="101" customFormat="1" ht="24" customHeight="1">
      <c r="A3231" s="808"/>
      <c r="B3231" s="117" t="s">
        <v>562</v>
      </c>
      <c r="C3231" s="117" t="s">
        <v>850</v>
      </c>
      <c r="D3231" s="118">
        <v>43771</v>
      </c>
      <c r="E3231" s="117" t="s">
        <v>2151</v>
      </c>
      <c r="F3231" s="805"/>
      <c r="G3231" s="805"/>
      <c r="H3231" s="806"/>
      <c r="I3231" s="806"/>
      <c r="J3231" s="803"/>
      <c r="K3231" s="803"/>
      <c r="L3231" s="804"/>
    </row>
    <row r="3232" spans="1:12" s="101" customFormat="1" ht="24" customHeight="1">
      <c r="A3232" s="808">
        <v>606</v>
      </c>
      <c r="B3232" s="110" t="s">
        <v>76</v>
      </c>
      <c r="C3232" s="115" t="s">
        <v>78</v>
      </c>
      <c r="D3232" s="115" t="s">
        <v>146</v>
      </c>
      <c r="E3232" s="115" t="s">
        <v>147</v>
      </c>
      <c r="F3232" s="809" t="s">
        <v>71</v>
      </c>
      <c r="G3232" s="809"/>
      <c r="H3232" s="805"/>
      <c r="I3232" s="805"/>
      <c r="J3232" s="805"/>
      <c r="K3232" s="805"/>
      <c r="L3232" s="805"/>
    </row>
    <row r="3233" spans="1:12" s="101" customFormat="1" ht="26.25" customHeight="1">
      <c r="A3233" s="808"/>
      <c r="B3233" s="803" t="s">
        <v>2199</v>
      </c>
      <c r="C3233" s="803" t="s">
        <v>2200</v>
      </c>
      <c r="D3233" s="807">
        <v>43753</v>
      </c>
      <c r="E3233" s="803" t="s">
        <v>714</v>
      </c>
      <c r="F3233" s="803" t="s">
        <v>2201</v>
      </c>
      <c r="G3233" s="803"/>
      <c r="H3233" s="806" t="s">
        <v>152</v>
      </c>
      <c r="I3233" s="806"/>
      <c r="J3233" s="117" t="s">
        <v>153</v>
      </c>
      <c r="K3233" s="117" t="s">
        <v>3</v>
      </c>
      <c r="L3233" s="119">
        <v>1199</v>
      </c>
    </row>
    <row r="3234" spans="1:12" s="101" customFormat="1" ht="50.25" customHeight="1">
      <c r="A3234" s="808"/>
      <c r="B3234" s="803"/>
      <c r="C3234" s="803"/>
      <c r="D3234" s="807"/>
      <c r="E3234" s="803"/>
      <c r="F3234" s="803"/>
      <c r="G3234" s="803"/>
      <c r="H3234" s="806" t="s">
        <v>154</v>
      </c>
      <c r="I3234" s="806"/>
      <c r="J3234" s="117" t="s">
        <v>153</v>
      </c>
      <c r="K3234" s="117" t="s">
        <v>3</v>
      </c>
      <c r="L3234" s="119">
        <v>1703.33</v>
      </c>
    </row>
    <row r="3235" spans="1:12" s="101" customFormat="1" ht="24" customHeight="1">
      <c r="A3235" s="808"/>
      <c r="B3235" s="110" t="s">
        <v>77</v>
      </c>
      <c r="C3235" s="115" t="s">
        <v>79</v>
      </c>
      <c r="D3235" s="115" t="s">
        <v>155</v>
      </c>
      <c r="E3235" s="115" t="s">
        <v>156</v>
      </c>
      <c r="F3235" s="805"/>
      <c r="G3235" s="805"/>
      <c r="H3235" s="806" t="s">
        <v>157</v>
      </c>
      <c r="I3235" s="806"/>
      <c r="J3235" s="803" t="s">
        <v>153</v>
      </c>
      <c r="K3235" s="803" t="s">
        <v>3</v>
      </c>
      <c r="L3235" s="804">
        <v>150</v>
      </c>
    </row>
    <row r="3236" spans="1:12" s="101" customFormat="1" ht="24" customHeight="1">
      <c r="A3236" s="808"/>
      <c r="B3236" s="117" t="s">
        <v>498</v>
      </c>
      <c r="C3236" s="117" t="s">
        <v>2201</v>
      </c>
      <c r="D3236" s="118">
        <v>43758</v>
      </c>
      <c r="E3236" s="117" t="s">
        <v>182</v>
      </c>
      <c r="F3236" s="805"/>
      <c r="G3236" s="805"/>
      <c r="H3236" s="806"/>
      <c r="I3236" s="806"/>
      <c r="J3236" s="803"/>
      <c r="K3236" s="803"/>
      <c r="L3236" s="804"/>
    </row>
    <row r="3237" spans="1:12" s="101" customFormat="1" ht="24" customHeight="1">
      <c r="A3237" s="808">
        <v>607</v>
      </c>
      <c r="B3237" s="110" t="s">
        <v>76</v>
      </c>
      <c r="C3237" s="115" t="s">
        <v>78</v>
      </c>
      <c r="D3237" s="115" t="s">
        <v>146</v>
      </c>
      <c r="E3237" s="115" t="s">
        <v>147</v>
      </c>
      <c r="F3237" s="809" t="s">
        <v>71</v>
      </c>
      <c r="G3237" s="809"/>
      <c r="H3237" s="805"/>
      <c r="I3237" s="805"/>
      <c r="J3237" s="805"/>
      <c r="K3237" s="805"/>
      <c r="L3237" s="805"/>
    </row>
    <row r="3238" spans="1:12" s="101" customFormat="1" ht="26.25" customHeight="1">
      <c r="A3238" s="808"/>
      <c r="B3238" s="803" t="s">
        <v>2202</v>
      </c>
      <c r="C3238" s="810" t="s">
        <v>2203</v>
      </c>
      <c r="D3238" s="807">
        <v>43741</v>
      </c>
      <c r="E3238" s="803" t="s">
        <v>234</v>
      </c>
      <c r="F3238" s="803" t="s">
        <v>888</v>
      </c>
      <c r="G3238" s="803"/>
      <c r="H3238" s="806" t="s">
        <v>152</v>
      </c>
      <c r="I3238" s="806"/>
      <c r="J3238" s="117" t="s">
        <v>153</v>
      </c>
      <c r="K3238" s="117" t="s">
        <v>3</v>
      </c>
      <c r="L3238" s="119">
        <v>707.27</v>
      </c>
    </row>
    <row r="3239" spans="1:12" s="101" customFormat="1" ht="408.95" customHeight="1">
      <c r="A3239" s="808"/>
      <c r="B3239" s="803"/>
      <c r="C3239" s="810"/>
      <c r="D3239" s="807"/>
      <c r="E3239" s="803"/>
      <c r="F3239" s="803"/>
      <c r="G3239" s="803"/>
      <c r="H3239" s="806" t="s">
        <v>154</v>
      </c>
      <c r="I3239" s="806"/>
      <c r="J3239" s="803" t="s">
        <v>153</v>
      </c>
      <c r="K3239" s="803" t="s">
        <v>3</v>
      </c>
      <c r="L3239" s="804">
        <v>246.6</v>
      </c>
    </row>
    <row r="3240" spans="1:12" s="101" customFormat="1" ht="176.85" customHeight="1">
      <c r="A3240" s="808"/>
      <c r="B3240" s="803"/>
      <c r="C3240" s="810"/>
      <c r="D3240" s="807"/>
      <c r="E3240" s="803"/>
      <c r="F3240" s="803"/>
      <c r="G3240" s="803"/>
      <c r="H3240" s="806"/>
      <c r="I3240" s="806"/>
      <c r="J3240" s="803"/>
      <c r="K3240" s="803"/>
      <c r="L3240" s="804"/>
    </row>
    <row r="3241" spans="1:12" s="101" customFormat="1" ht="24" customHeight="1">
      <c r="A3241" s="808"/>
      <c r="B3241" s="110" t="s">
        <v>77</v>
      </c>
      <c r="C3241" s="115" t="s">
        <v>79</v>
      </c>
      <c r="D3241" s="115" t="s">
        <v>155</v>
      </c>
      <c r="E3241" s="115" t="s">
        <v>156</v>
      </c>
      <c r="F3241" s="805"/>
      <c r="G3241" s="805"/>
      <c r="H3241" s="806" t="s">
        <v>157</v>
      </c>
      <c r="I3241" s="806"/>
      <c r="J3241" s="803" t="s">
        <v>153</v>
      </c>
      <c r="K3241" s="803" t="s">
        <v>3</v>
      </c>
      <c r="L3241" s="804">
        <v>100</v>
      </c>
    </row>
    <row r="3242" spans="1:12" s="101" customFormat="1" ht="24" customHeight="1">
      <c r="A3242" s="808"/>
      <c r="B3242" s="117" t="s">
        <v>193</v>
      </c>
      <c r="C3242" s="117" t="s">
        <v>888</v>
      </c>
      <c r="D3242" s="118">
        <v>43743</v>
      </c>
      <c r="E3242" s="117" t="s">
        <v>1055</v>
      </c>
      <c r="F3242" s="805"/>
      <c r="G3242" s="805"/>
      <c r="H3242" s="806"/>
      <c r="I3242" s="806"/>
      <c r="J3242" s="803"/>
      <c r="K3242" s="803"/>
      <c r="L3242" s="804"/>
    </row>
    <row r="3243" spans="1:12" s="101" customFormat="1" ht="24" customHeight="1">
      <c r="A3243" s="808">
        <v>608</v>
      </c>
      <c r="B3243" s="110" t="s">
        <v>76</v>
      </c>
      <c r="C3243" s="115" t="s">
        <v>78</v>
      </c>
      <c r="D3243" s="115" t="s">
        <v>146</v>
      </c>
      <c r="E3243" s="115" t="s">
        <v>147</v>
      </c>
      <c r="F3243" s="809" t="s">
        <v>71</v>
      </c>
      <c r="G3243" s="809"/>
      <c r="H3243" s="805"/>
      <c r="I3243" s="805"/>
      <c r="J3243" s="805"/>
      <c r="K3243" s="805"/>
      <c r="L3243" s="805"/>
    </row>
    <row r="3244" spans="1:12" s="101" customFormat="1" ht="26.25" customHeight="1">
      <c r="A3244" s="808"/>
      <c r="B3244" s="803" t="s">
        <v>2202</v>
      </c>
      <c r="C3244" s="810" t="s">
        <v>2204</v>
      </c>
      <c r="D3244" s="807">
        <v>43770</v>
      </c>
      <c r="E3244" s="803" t="s">
        <v>2205</v>
      </c>
      <c r="F3244" s="803" t="s">
        <v>2206</v>
      </c>
      <c r="G3244" s="803"/>
      <c r="H3244" s="806" t="s">
        <v>152</v>
      </c>
      <c r="I3244" s="806"/>
      <c r="J3244" s="117" t="s">
        <v>153</v>
      </c>
      <c r="K3244" s="117" t="s">
        <v>3</v>
      </c>
      <c r="L3244" s="119">
        <v>295.74</v>
      </c>
    </row>
    <row r="3245" spans="1:12" s="101" customFormat="1" ht="365.25" customHeight="1">
      <c r="A3245" s="808"/>
      <c r="B3245" s="803"/>
      <c r="C3245" s="810"/>
      <c r="D3245" s="807"/>
      <c r="E3245" s="803"/>
      <c r="F3245" s="803"/>
      <c r="G3245" s="803"/>
      <c r="H3245" s="806" t="s">
        <v>154</v>
      </c>
      <c r="I3245" s="806"/>
      <c r="J3245" s="117" t="s">
        <v>153</v>
      </c>
      <c r="K3245" s="117" t="s">
        <v>3</v>
      </c>
      <c r="L3245" s="119">
        <v>437.6</v>
      </c>
    </row>
    <row r="3246" spans="1:12" s="101" customFormat="1" ht="24" customHeight="1">
      <c r="A3246" s="808"/>
      <c r="B3246" s="110" t="s">
        <v>77</v>
      </c>
      <c r="C3246" s="115" t="s">
        <v>79</v>
      </c>
      <c r="D3246" s="115" t="s">
        <v>155</v>
      </c>
      <c r="E3246" s="115" t="s">
        <v>156</v>
      </c>
      <c r="F3246" s="805"/>
      <c r="G3246" s="805"/>
      <c r="H3246" s="806" t="s">
        <v>157</v>
      </c>
      <c r="I3246" s="806"/>
      <c r="J3246" s="803" t="s">
        <v>153</v>
      </c>
      <c r="K3246" s="803" t="s">
        <v>153</v>
      </c>
      <c r="L3246" s="804">
        <v>0</v>
      </c>
    </row>
    <row r="3247" spans="1:12" s="101" customFormat="1" ht="24" customHeight="1">
      <c r="A3247" s="808"/>
      <c r="B3247" s="117" t="s">
        <v>193</v>
      </c>
      <c r="C3247" s="117" t="s">
        <v>2206</v>
      </c>
      <c r="D3247" s="118">
        <v>43772</v>
      </c>
      <c r="E3247" s="117" t="s">
        <v>1545</v>
      </c>
      <c r="F3247" s="805"/>
      <c r="G3247" s="805"/>
      <c r="H3247" s="806"/>
      <c r="I3247" s="806"/>
      <c r="J3247" s="803"/>
      <c r="K3247" s="803"/>
      <c r="L3247" s="804"/>
    </row>
    <row r="3248" spans="1:12" s="101" customFormat="1" ht="24" customHeight="1">
      <c r="A3248" s="808">
        <v>609</v>
      </c>
      <c r="B3248" s="110" t="s">
        <v>76</v>
      </c>
      <c r="C3248" s="115" t="s">
        <v>78</v>
      </c>
      <c r="D3248" s="115" t="s">
        <v>146</v>
      </c>
      <c r="E3248" s="115" t="s">
        <v>147</v>
      </c>
      <c r="F3248" s="809" t="s">
        <v>71</v>
      </c>
      <c r="G3248" s="809"/>
      <c r="H3248" s="805"/>
      <c r="I3248" s="805"/>
      <c r="J3248" s="805"/>
      <c r="K3248" s="805"/>
      <c r="L3248" s="805"/>
    </row>
    <row r="3249" spans="1:12" s="101" customFormat="1" ht="26.25" customHeight="1">
      <c r="A3249" s="808"/>
      <c r="B3249" s="803" t="s">
        <v>2202</v>
      </c>
      <c r="C3249" s="810" t="s">
        <v>2207</v>
      </c>
      <c r="D3249" s="807">
        <v>43788</v>
      </c>
      <c r="E3249" s="803" t="s">
        <v>290</v>
      </c>
      <c r="F3249" s="803" t="s">
        <v>291</v>
      </c>
      <c r="G3249" s="803"/>
      <c r="H3249" s="806" t="s">
        <v>152</v>
      </c>
      <c r="I3249" s="806"/>
      <c r="J3249" s="117" t="s">
        <v>153</v>
      </c>
      <c r="K3249" s="117" t="s">
        <v>3</v>
      </c>
      <c r="L3249" s="119">
        <v>699</v>
      </c>
    </row>
    <row r="3250" spans="1:12" s="101" customFormat="1" ht="408.95" customHeight="1">
      <c r="A3250" s="808"/>
      <c r="B3250" s="803"/>
      <c r="C3250" s="810"/>
      <c r="D3250" s="807"/>
      <c r="E3250" s="803"/>
      <c r="F3250" s="803"/>
      <c r="G3250" s="803"/>
      <c r="H3250" s="806" t="s">
        <v>154</v>
      </c>
      <c r="I3250" s="806"/>
      <c r="J3250" s="803" t="s">
        <v>153</v>
      </c>
      <c r="K3250" s="803" t="s">
        <v>3</v>
      </c>
      <c r="L3250" s="804">
        <v>413.95</v>
      </c>
    </row>
    <row r="3251" spans="1:12" s="101" customFormat="1" ht="19.350000000000001" customHeight="1">
      <c r="A3251" s="808"/>
      <c r="B3251" s="803"/>
      <c r="C3251" s="810"/>
      <c r="D3251" s="807"/>
      <c r="E3251" s="803"/>
      <c r="F3251" s="803"/>
      <c r="G3251" s="803"/>
      <c r="H3251" s="806"/>
      <c r="I3251" s="806"/>
      <c r="J3251" s="803"/>
      <c r="K3251" s="803"/>
      <c r="L3251" s="804"/>
    </row>
    <row r="3252" spans="1:12" s="101" customFormat="1" ht="24" customHeight="1">
      <c r="A3252" s="808"/>
      <c r="B3252" s="110" t="s">
        <v>77</v>
      </c>
      <c r="C3252" s="115" t="s">
        <v>79</v>
      </c>
      <c r="D3252" s="115" t="s">
        <v>155</v>
      </c>
      <c r="E3252" s="115" t="s">
        <v>156</v>
      </c>
      <c r="F3252" s="805"/>
      <c r="G3252" s="805"/>
      <c r="H3252" s="806" t="s">
        <v>157</v>
      </c>
      <c r="I3252" s="806"/>
      <c r="J3252" s="803" t="s">
        <v>153</v>
      </c>
      <c r="K3252" s="803" t="s">
        <v>153</v>
      </c>
      <c r="L3252" s="804">
        <v>0</v>
      </c>
    </row>
    <row r="3253" spans="1:12" s="101" customFormat="1" ht="24" customHeight="1">
      <c r="A3253" s="808"/>
      <c r="B3253" s="117" t="s">
        <v>193</v>
      </c>
      <c r="C3253" s="117" t="s">
        <v>291</v>
      </c>
      <c r="D3253" s="118">
        <v>43792</v>
      </c>
      <c r="E3253" s="117" t="s">
        <v>2208</v>
      </c>
      <c r="F3253" s="805"/>
      <c r="G3253" s="805"/>
      <c r="H3253" s="806"/>
      <c r="I3253" s="806"/>
      <c r="J3253" s="803"/>
      <c r="K3253" s="803"/>
      <c r="L3253" s="804"/>
    </row>
    <row r="3254" spans="1:12" s="101" customFormat="1" ht="24" customHeight="1">
      <c r="A3254" s="808">
        <v>610</v>
      </c>
      <c r="B3254" s="110" t="s">
        <v>76</v>
      </c>
      <c r="C3254" s="115" t="s">
        <v>78</v>
      </c>
      <c r="D3254" s="115" t="s">
        <v>146</v>
      </c>
      <c r="E3254" s="115" t="s">
        <v>147</v>
      </c>
      <c r="F3254" s="809" t="s">
        <v>71</v>
      </c>
      <c r="G3254" s="809"/>
      <c r="H3254" s="805"/>
      <c r="I3254" s="805"/>
      <c r="J3254" s="805"/>
      <c r="K3254" s="805"/>
      <c r="L3254" s="805"/>
    </row>
    <row r="3255" spans="1:12" s="101" customFormat="1" ht="26.25" customHeight="1">
      <c r="A3255" s="808"/>
      <c r="B3255" s="803" t="s">
        <v>2202</v>
      </c>
      <c r="C3255" s="810" t="s">
        <v>2209</v>
      </c>
      <c r="D3255" s="807">
        <v>43842</v>
      </c>
      <c r="E3255" s="803" t="s">
        <v>2210</v>
      </c>
      <c r="F3255" s="803" t="s">
        <v>2211</v>
      </c>
      <c r="G3255" s="803"/>
      <c r="H3255" s="806" t="s">
        <v>152</v>
      </c>
      <c r="I3255" s="806"/>
      <c r="J3255" s="117" t="s">
        <v>153</v>
      </c>
      <c r="K3255" s="117" t="s">
        <v>3</v>
      </c>
      <c r="L3255" s="119">
        <v>1236</v>
      </c>
    </row>
    <row r="3256" spans="1:12" s="101" customFormat="1" ht="408.95" customHeight="1">
      <c r="A3256" s="808"/>
      <c r="B3256" s="803"/>
      <c r="C3256" s="810"/>
      <c r="D3256" s="807"/>
      <c r="E3256" s="803"/>
      <c r="F3256" s="803"/>
      <c r="G3256" s="803"/>
      <c r="H3256" s="806" t="s">
        <v>154</v>
      </c>
      <c r="I3256" s="806"/>
      <c r="J3256" s="803" t="s">
        <v>153</v>
      </c>
      <c r="K3256" s="803" t="s">
        <v>3</v>
      </c>
      <c r="L3256" s="804">
        <v>462.59</v>
      </c>
    </row>
    <row r="3257" spans="1:12" s="101" customFormat="1" ht="197.85" customHeight="1">
      <c r="A3257" s="808"/>
      <c r="B3257" s="803"/>
      <c r="C3257" s="810"/>
      <c r="D3257" s="807"/>
      <c r="E3257" s="803"/>
      <c r="F3257" s="803"/>
      <c r="G3257" s="803"/>
      <c r="H3257" s="806"/>
      <c r="I3257" s="806"/>
      <c r="J3257" s="803"/>
      <c r="K3257" s="803"/>
      <c r="L3257" s="804"/>
    </row>
    <row r="3258" spans="1:12" s="101" customFormat="1" ht="24" customHeight="1">
      <c r="A3258" s="808"/>
      <c r="B3258" s="110" t="s">
        <v>77</v>
      </c>
      <c r="C3258" s="115" t="s">
        <v>79</v>
      </c>
      <c r="D3258" s="115" t="s">
        <v>155</v>
      </c>
      <c r="E3258" s="115" t="s">
        <v>156</v>
      </c>
      <c r="F3258" s="805"/>
      <c r="G3258" s="805"/>
      <c r="H3258" s="806" t="s">
        <v>157</v>
      </c>
      <c r="I3258" s="806"/>
      <c r="J3258" s="803" t="s">
        <v>153</v>
      </c>
      <c r="K3258" s="803" t="s">
        <v>3</v>
      </c>
      <c r="L3258" s="804">
        <v>100</v>
      </c>
    </row>
    <row r="3259" spans="1:12" s="101" customFormat="1" ht="24" customHeight="1">
      <c r="A3259" s="808"/>
      <c r="B3259" s="117" t="s">
        <v>193</v>
      </c>
      <c r="C3259" s="117" t="s">
        <v>2211</v>
      </c>
      <c r="D3259" s="118">
        <v>43847</v>
      </c>
      <c r="E3259" s="117" t="s">
        <v>2212</v>
      </c>
      <c r="F3259" s="805"/>
      <c r="G3259" s="805"/>
      <c r="H3259" s="806"/>
      <c r="I3259" s="806"/>
      <c r="J3259" s="803"/>
      <c r="K3259" s="803"/>
      <c r="L3259" s="804"/>
    </row>
    <row r="3260" spans="1:12" s="101" customFormat="1" ht="24" customHeight="1">
      <c r="A3260" s="808">
        <v>611</v>
      </c>
      <c r="B3260" s="110" t="s">
        <v>76</v>
      </c>
      <c r="C3260" s="115" t="s">
        <v>78</v>
      </c>
      <c r="D3260" s="115" t="s">
        <v>146</v>
      </c>
      <c r="E3260" s="115" t="s">
        <v>147</v>
      </c>
      <c r="F3260" s="809" t="s">
        <v>71</v>
      </c>
      <c r="G3260" s="809"/>
      <c r="H3260" s="805"/>
      <c r="I3260" s="805"/>
      <c r="J3260" s="805"/>
      <c r="K3260" s="805"/>
      <c r="L3260" s="805"/>
    </row>
    <row r="3261" spans="1:12" s="101" customFormat="1" ht="26.25" customHeight="1">
      <c r="A3261" s="808"/>
      <c r="B3261" s="803" t="s">
        <v>2213</v>
      </c>
      <c r="C3261" s="810" t="s">
        <v>2214</v>
      </c>
      <c r="D3261" s="807">
        <v>43774</v>
      </c>
      <c r="E3261" s="803" t="s">
        <v>753</v>
      </c>
      <c r="F3261" s="803" t="s">
        <v>649</v>
      </c>
      <c r="G3261" s="803"/>
      <c r="H3261" s="806" t="s">
        <v>152</v>
      </c>
      <c r="I3261" s="806"/>
      <c r="J3261" s="117" t="s">
        <v>153</v>
      </c>
      <c r="K3261" s="117" t="s">
        <v>153</v>
      </c>
      <c r="L3261" s="119">
        <v>0</v>
      </c>
    </row>
    <row r="3262" spans="1:12" s="101" customFormat="1" ht="239.25" customHeight="1">
      <c r="A3262" s="808"/>
      <c r="B3262" s="803"/>
      <c r="C3262" s="810"/>
      <c r="D3262" s="807"/>
      <c r="E3262" s="803"/>
      <c r="F3262" s="803"/>
      <c r="G3262" s="803"/>
      <c r="H3262" s="806" t="s">
        <v>154</v>
      </c>
      <c r="I3262" s="806"/>
      <c r="J3262" s="117" t="s">
        <v>153</v>
      </c>
      <c r="K3262" s="117" t="s">
        <v>3</v>
      </c>
      <c r="L3262" s="119">
        <v>7930.93</v>
      </c>
    </row>
    <row r="3263" spans="1:12" s="101" customFormat="1" ht="24" customHeight="1">
      <c r="A3263" s="808"/>
      <c r="B3263" s="110" t="s">
        <v>77</v>
      </c>
      <c r="C3263" s="115" t="s">
        <v>79</v>
      </c>
      <c r="D3263" s="115" t="s">
        <v>155</v>
      </c>
      <c r="E3263" s="115" t="s">
        <v>156</v>
      </c>
      <c r="F3263" s="805"/>
      <c r="G3263" s="805"/>
      <c r="H3263" s="806" t="s">
        <v>157</v>
      </c>
      <c r="I3263" s="806"/>
      <c r="J3263" s="803" t="s">
        <v>153</v>
      </c>
      <c r="K3263" s="803" t="s">
        <v>153</v>
      </c>
      <c r="L3263" s="804">
        <v>0</v>
      </c>
    </row>
    <row r="3264" spans="1:12" s="101" customFormat="1" ht="24" customHeight="1">
      <c r="A3264" s="808"/>
      <c r="B3264" s="117" t="s">
        <v>572</v>
      </c>
      <c r="C3264" s="117" t="s">
        <v>649</v>
      </c>
      <c r="D3264" s="118">
        <v>43779</v>
      </c>
      <c r="E3264" s="117" t="s">
        <v>2215</v>
      </c>
      <c r="F3264" s="805"/>
      <c r="G3264" s="805"/>
      <c r="H3264" s="806"/>
      <c r="I3264" s="806"/>
      <c r="J3264" s="803"/>
      <c r="K3264" s="803"/>
      <c r="L3264" s="804"/>
    </row>
    <row r="3265" spans="1:12" s="101" customFormat="1" ht="24" customHeight="1">
      <c r="A3265" s="808">
        <v>612</v>
      </c>
      <c r="B3265" s="110" t="s">
        <v>76</v>
      </c>
      <c r="C3265" s="115" t="s">
        <v>78</v>
      </c>
      <c r="D3265" s="115" t="s">
        <v>146</v>
      </c>
      <c r="E3265" s="115" t="s">
        <v>147</v>
      </c>
      <c r="F3265" s="809" t="s">
        <v>71</v>
      </c>
      <c r="G3265" s="809"/>
      <c r="H3265" s="805"/>
      <c r="I3265" s="805"/>
      <c r="J3265" s="805"/>
      <c r="K3265" s="805"/>
      <c r="L3265" s="805"/>
    </row>
    <row r="3266" spans="1:12" s="101" customFormat="1" ht="26.25" customHeight="1">
      <c r="A3266" s="808"/>
      <c r="B3266" s="803" t="s">
        <v>2213</v>
      </c>
      <c r="C3266" s="810" t="s">
        <v>2214</v>
      </c>
      <c r="D3266" s="807">
        <v>43774</v>
      </c>
      <c r="E3266" s="803" t="s">
        <v>753</v>
      </c>
      <c r="F3266" s="803" t="s">
        <v>2216</v>
      </c>
      <c r="G3266" s="803"/>
      <c r="H3266" s="806" t="s">
        <v>152</v>
      </c>
      <c r="I3266" s="806"/>
      <c r="J3266" s="117" t="s">
        <v>153</v>
      </c>
      <c r="K3266" s="117" t="s">
        <v>3</v>
      </c>
      <c r="L3266" s="119">
        <v>1126</v>
      </c>
    </row>
    <row r="3267" spans="1:12" s="101" customFormat="1" ht="239.25" customHeight="1">
      <c r="A3267" s="808"/>
      <c r="B3267" s="803"/>
      <c r="C3267" s="810"/>
      <c r="D3267" s="807"/>
      <c r="E3267" s="803"/>
      <c r="F3267" s="803"/>
      <c r="G3267" s="803"/>
      <c r="H3267" s="806" t="s">
        <v>154</v>
      </c>
      <c r="I3267" s="806"/>
      <c r="J3267" s="117" t="s">
        <v>153</v>
      </c>
      <c r="K3267" s="117" t="s">
        <v>153</v>
      </c>
      <c r="L3267" s="119">
        <v>0</v>
      </c>
    </row>
    <row r="3268" spans="1:12" s="101" customFormat="1" ht="24" customHeight="1">
      <c r="A3268" s="808"/>
      <c r="B3268" s="110" t="s">
        <v>77</v>
      </c>
      <c r="C3268" s="115" t="s">
        <v>79</v>
      </c>
      <c r="D3268" s="115" t="s">
        <v>155</v>
      </c>
      <c r="E3268" s="115" t="s">
        <v>156</v>
      </c>
      <c r="F3268" s="805"/>
      <c r="G3268" s="805"/>
      <c r="H3268" s="806" t="s">
        <v>157</v>
      </c>
      <c r="I3268" s="806"/>
      <c r="J3268" s="803" t="s">
        <v>153</v>
      </c>
      <c r="K3268" s="803" t="s">
        <v>3</v>
      </c>
      <c r="L3268" s="804">
        <v>297.5</v>
      </c>
    </row>
    <row r="3269" spans="1:12" s="101" customFormat="1" ht="24" customHeight="1">
      <c r="A3269" s="808"/>
      <c r="B3269" s="117" t="s">
        <v>572</v>
      </c>
      <c r="C3269" s="117" t="s">
        <v>2216</v>
      </c>
      <c r="D3269" s="118">
        <v>43779</v>
      </c>
      <c r="E3269" s="117" t="s">
        <v>2215</v>
      </c>
      <c r="F3269" s="805"/>
      <c r="G3269" s="805"/>
      <c r="H3269" s="806"/>
      <c r="I3269" s="806"/>
      <c r="J3269" s="803"/>
      <c r="K3269" s="803"/>
      <c r="L3269" s="804"/>
    </row>
    <row r="3270" spans="1:12" s="101" customFormat="1" ht="24" customHeight="1">
      <c r="A3270" s="808">
        <v>613</v>
      </c>
      <c r="B3270" s="110" t="s">
        <v>76</v>
      </c>
      <c r="C3270" s="115" t="s">
        <v>78</v>
      </c>
      <c r="D3270" s="115" t="s">
        <v>146</v>
      </c>
      <c r="E3270" s="115" t="s">
        <v>147</v>
      </c>
      <c r="F3270" s="809" t="s">
        <v>71</v>
      </c>
      <c r="G3270" s="809"/>
      <c r="H3270" s="805"/>
      <c r="I3270" s="805"/>
      <c r="J3270" s="805"/>
      <c r="K3270" s="805"/>
      <c r="L3270" s="805"/>
    </row>
    <row r="3271" spans="1:12" s="101" customFormat="1" ht="26.25" customHeight="1">
      <c r="A3271" s="808"/>
      <c r="B3271" s="803" t="s">
        <v>2217</v>
      </c>
      <c r="C3271" s="810" t="s">
        <v>2218</v>
      </c>
      <c r="D3271" s="807">
        <v>43766</v>
      </c>
      <c r="E3271" s="803" t="s">
        <v>2219</v>
      </c>
      <c r="F3271" s="803" t="s">
        <v>1860</v>
      </c>
      <c r="G3271" s="803"/>
      <c r="H3271" s="806" t="s">
        <v>152</v>
      </c>
      <c r="I3271" s="806"/>
      <c r="J3271" s="117" t="s">
        <v>153</v>
      </c>
      <c r="K3271" s="117" t="s">
        <v>3</v>
      </c>
      <c r="L3271" s="119">
        <v>515</v>
      </c>
    </row>
    <row r="3272" spans="1:12" s="101" customFormat="1" ht="354.75" customHeight="1">
      <c r="A3272" s="808"/>
      <c r="B3272" s="803"/>
      <c r="C3272" s="810"/>
      <c r="D3272" s="807"/>
      <c r="E3272" s="803"/>
      <c r="F3272" s="803"/>
      <c r="G3272" s="803"/>
      <c r="H3272" s="806" t="s">
        <v>154</v>
      </c>
      <c r="I3272" s="806"/>
      <c r="J3272" s="117" t="s">
        <v>153</v>
      </c>
      <c r="K3272" s="117" t="s">
        <v>3</v>
      </c>
      <c r="L3272" s="119">
        <v>752.43</v>
      </c>
    </row>
    <row r="3273" spans="1:12" s="101" customFormat="1" ht="24" customHeight="1">
      <c r="A3273" s="808"/>
      <c r="B3273" s="110" t="s">
        <v>77</v>
      </c>
      <c r="C3273" s="115" t="s">
        <v>79</v>
      </c>
      <c r="D3273" s="115" t="s">
        <v>155</v>
      </c>
      <c r="E3273" s="115" t="s">
        <v>156</v>
      </c>
      <c r="F3273" s="805"/>
      <c r="G3273" s="805"/>
      <c r="H3273" s="806" t="s">
        <v>157</v>
      </c>
      <c r="I3273" s="806"/>
      <c r="J3273" s="803" t="s">
        <v>153</v>
      </c>
      <c r="K3273" s="803" t="s">
        <v>153</v>
      </c>
      <c r="L3273" s="804">
        <v>0</v>
      </c>
    </row>
    <row r="3274" spans="1:12" s="101" customFormat="1" ht="34.5" customHeight="1">
      <c r="A3274" s="808"/>
      <c r="B3274" s="117" t="s">
        <v>665</v>
      </c>
      <c r="C3274" s="117" t="s">
        <v>1860</v>
      </c>
      <c r="D3274" s="118">
        <v>43768</v>
      </c>
      <c r="E3274" s="117" t="s">
        <v>2007</v>
      </c>
      <c r="F3274" s="805"/>
      <c r="G3274" s="805"/>
      <c r="H3274" s="806"/>
      <c r="I3274" s="806"/>
      <c r="J3274" s="803"/>
      <c r="K3274" s="803"/>
      <c r="L3274" s="804"/>
    </row>
    <row r="3275" spans="1:12" s="101" customFormat="1" ht="24" customHeight="1">
      <c r="A3275" s="808">
        <v>614</v>
      </c>
      <c r="B3275" s="110" t="s">
        <v>76</v>
      </c>
      <c r="C3275" s="115" t="s">
        <v>78</v>
      </c>
      <c r="D3275" s="115" t="s">
        <v>146</v>
      </c>
      <c r="E3275" s="115" t="s">
        <v>147</v>
      </c>
      <c r="F3275" s="809" t="s">
        <v>71</v>
      </c>
      <c r="G3275" s="809"/>
      <c r="H3275" s="805"/>
      <c r="I3275" s="805"/>
      <c r="J3275" s="805"/>
      <c r="K3275" s="805"/>
      <c r="L3275" s="805"/>
    </row>
    <row r="3276" spans="1:12" s="101" customFormat="1" ht="26.25" customHeight="1">
      <c r="A3276" s="808"/>
      <c r="B3276" s="803" t="s">
        <v>2220</v>
      </c>
      <c r="C3276" s="810" t="s">
        <v>2221</v>
      </c>
      <c r="D3276" s="807">
        <v>43756</v>
      </c>
      <c r="E3276" s="803" t="s">
        <v>174</v>
      </c>
      <c r="F3276" s="803" t="s">
        <v>2222</v>
      </c>
      <c r="G3276" s="803"/>
      <c r="H3276" s="806" t="s">
        <v>152</v>
      </c>
      <c r="I3276" s="806"/>
      <c r="J3276" s="117" t="s">
        <v>153</v>
      </c>
      <c r="K3276" s="117" t="s">
        <v>3</v>
      </c>
      <c r="L3276" s="119">
        <v>753</v>
      </c>
    </row>
    <row r="3277" spans="1:12" s="101" customFormat="1" ht="323.25" customHeight="1">
      <c r="A3277" s="808"/>
      <c r="B3277" s="803"/>
      <c r="C3277" s="810"/>
      <c r="D3277" s="807"/>
      <c r="E3277" s="803"/>
      <c r="F3277" s="803"/>
      <c r="G3277" s="803"/>
      <c r="H3277" s="806" t="s">
        <v>154</v>
      </c>
      <c r="I3277" s="806"/>
      <c r="J3277" s="117" t="s">
        <v>153</v>
      </c>
      <c r="K3277" s="117" t="s">
        <v>3</v>
      </c>
      <c r="L3277" s="119">
        <v>887.99</v>
      </c>
    </row>
    <row r="3278" spans="1:12" s="101" customFormat="1" ht="24" customHeight="1">
      <c r="A3278" s="808"/>
      <c r="B3278" s="110" t="s">
        <v>77</v>
      </c>
      <c r="C3278" s="115" t="s">
        <v>79</v>
      </c>
      <c r="D3278" s="115" t="s">
        <v>155</v>
      </c>
      <c r="E3278" s="115" t="s">
        <v>156</v>
      </c>
      <c r="F3278" s="805"/>
      <c r="G3278" s="805"/>
      <c r="H3278" s="806" t="s">
        <v>157</v>
      </c>
      <c r="I3278" s="806"/>
      <c r="J3278" s="803" t="s">
        <v>153</v>
      </c>
      <c r="K3278" s="803" t="s">
        <v>153</v>
      </c>
      <c r="L3278" s="804">
        <v>0</v>
      </c>
    </row>
    <row r="3279" spans="1:12" s="101" customFormat="1" ht="24" customHeight="1">
      <c r="A3279" s="808"/>
      <c r="B3279" s="117" t="s">
        <v>181</v>
      </c>
      <c r="C3279" s="117" t="s">
        <v>2222</v>
      </c>
      <c r="D3279" s="118">
        <v>43764</v>
      </c>
      <c r="E3279" s="117" t="s">
        <v>2223</v>
      </c>
      <c r="F3279" s="805"/>
      <c r="G3279" s="805"/>
      <c r="H3279" s="806"/>
      <c r="I3279" s="806"/>
      <c r="J3279" s="803"/>
      <c r="K3279" s="803"/>
      <c r="L3279" s="804"/>
    </row>
    <row r="3280" spans="1:12" s="101" customFormat="1" ht="24" customHeight="1">
      <c r="A3280" s="808">
        <v>615</v>
      </c>
      <c r="B3280" s="110" t="s">
        <v>76</v>
      </c>
      <c r="C3280" s="115" t="s">
        <v>78</v>
      </c>
      <c r="D3280" s="115" t="s">
        <v>146</v>
      </c>
      <c r="E3280" s="115" t="s">
        <v>147</v>
      </c>
      <c r="F3280" s="809" t="s">
        <v>71</v>
      </c>
      <c r="G3280" s="809"/>
      <c r="H3280" s="805"/>
      <c r="I3280" s="805"/>
      <c r="J3280" s="805"/>
      <c r="K3280" s="805"/>
      <c r="L3280" s="805"/>
    </row>
    <row r="3281" spans="1:12" s="101" customFormat="1" ht="26.25" customHeight="1">
      <c r="A3281" s="808"/>
      <c r="B3281" s="803" t="s">
        <v>2220</v>
      </c>
      <c r="C3281" s="810" t="s">
        <v>2224</v>
      </c>
      <c r="D3281" s="807">
        <v>43803</v>
      </c>
      <c r="E3281" s="803" t="s">
        <v>2225</v>
      </c>
      <c r="F3281" s="803" t="s">
        <v>2226</v>
      </c>
      <c r="G3281" s="803"/>
      <c r="H3281" s="806" t="s">
        <v>152</v>
      </c>
      <c r="I3281" s="806"/>
      <c r="J3281" s="117" t="s">
        <v>153</v>
      </c>
      <c r="K3281" s="117" t="s">
        <v>3</v>
      </c>
      <c r="L3281" s="119">
        <v>545.25</v>
      </c>
    </row>
    <row r="3282" spans="1:12" s="101" customFormat="1" ht="302.25" customHeight="1">
      <c r="A3282" s="808"/>
      <c r="B3282" s="803"/>
      <c r="C3282" s="810"/>
      <c r="D3282" s="807"/>
      <c r="E3282" s="803"/>
      <c r="F3282" s="803"/>
      <c r="G3282" s="803"/>
      <c r="H3282" s="806" t="s">
        <v>154</v>
      </c>
      <c r="I3282" s="806"/>
      <c r="J3282" s="117" t="s">
        <v>153</v>
      </c>
      <c r="K3282" s="117" t="s">
        <v>153</v>
      </c>
      <c r="L3282" s="119">
        <v>0</v>
      </c>
    </row>
    <row r="3283" spans="1:12" s="101" customFormat="1" ht="24" customHeight="1">
      <c r="A3283" s="808"/>
      <c r="B3283" s="110" t="s">
        <v>77</v>
      </c>
      <c r="C3283" s="115" t="s">
        <v>79</v>
      </c>
      <c r="D3283" s="115" t="s">
        <v>155</v>
      </c>
      <c r="E3283" s="115" t="s">
        <v>156</v>
      </c>
      <c r="F3283" s="805"/>
      <c r="G3283" s="805"/>
      <c r="H3283" s="806" t="s">
        <v>157</v>
      </c>
      <c r="I3283" s="806"/>
      <c r="J3283" s="803" t="s">
        <v>153</v>
      </c>
      <c r="K3283" s="803" t="s">
        <v>3</v>
      </c>
      <c r="L3283" s="804">
        <v>100</v>
      </c>
    </row>
    <row r="3284" spans="1:12" s="101" customFormat="1" ht="24" customHeight="1">
      <c r="A3284" s="808"/>
      <c r="B3284" s="117" t="s">
        <v>181</v>
      </c>
      <c r="C3284" s="117" t="s">
        <v>2226</v>
      </c>
      <c r="D3284" s="118">
        <v>43808</v>
      </c>
      <c r="E3284" s="117" t="s">
        <v>2227</v>
      </c>
      <c r="F3284" s="805"/>
      <c r="G3284" s="805"/>
      <c r="H3284" s="806"/>
      <c r="I3284" s="806"/>
      <c r="J3284" s="803"/>
      <c r="K3284" s="803"/>
      <c r="L3284" s="804"/>
    </row>
    <row r="3285" spans="1:12" s="101" customFormat="1" ht="24" customHeight="1">
      <c r="A3285" s="808">
        <v>616</v>
      </c>
      <c r="B3285" s="110" t="s">
        <v>76</v>
      </c>
      <c r="C3285" s="115" t="s">
        <v>78</v>
      </c>
      <c r="D3285" s="115" t="s">
        <v>146</v>
      </c>
      <c r="E3285" s="115" t="s">
        <v>147</v>
      </c>
      <c r="F3285" s="809" t="s">
        <v>71</v>
      </c>
      <c r="G3285" s="809"/>
      <c r="H3285" s="805"/>
      <c r="I3285" s="805"/>
      <c r="J3285" s="805"/>
      <c r="K3285" s="805"/>
      <c r="L3285" s="805"/>
    </row>
    <row r="3286" spans="1:12" s="101" customFormat="1" ht="26.25" customHeight="1">
      <c r="A3286" s="808"/>
      <c r="B3286" s="803" t="s">
        <v>2228</v>
      </c>
      <c r="C3286" s="803" t="s">
        <v>2229</v>
      </c>
      <c r="D3286" s="807">
        <v>43751</v>
      </c>
      <c r="E3286" s="803" t="s">
        <v>2176</v>
      </c>
      <c r="F3286" s="803" t="s">
        <v>2177</v>
      </c>
      <c r="G3286" s="803"/>
      <c r="H3286" s="806" t="s">
        <v>152</v>
      </c>
      <c r="I3286" s="806"/>
      <c r="J3286" s="117" t="s">
        <v>153</v>
      </c>
      <c r="K3286" s="117" t="s">
        <v>3</v>
      </c>
      <c r="L3286" s="119">
        <v>229</v>
      </c>
    </row>
    <row r="3287" spans="1:12" s="101" customFormat="1" ht="92.25" customHeight="1">
      <c r="A3287" s="808"/>
      <c r="B3287" s="803"/>
      <c r="C3287" s="803"/>
      <c r="D3287" s="807"/>
      <c r="E3287" s="803"/>
      <c r="F3287" s="803"/>
      <c r="G3287" s="803"/>
      <c r="H3287" s="806" t="s">
        <v>154</v>
      </c>
      <c r="I3287" s="806"/>
      <c r="J3287" s="117" t="s">
        <v>153</v>
      </c>
      <c r="K3287" s="117" t="s">
        <v>3</v>
      </c>
      <c r="L3287" s="119">
        <v>397.96</v>
      </c>
    </row>
    <row r="3288" spans="1:12" s="101" customFormat="1" ht="24" customHeight="1">
      <c r="A3288" s="808"/>
      <c r="B3288" s="110" t="s">
        <v>77</v>
      </c>
      <c r="C3288" s="115" t="s">
        <v>79</v>
      </c>
      <c r="D3288" s="115" t="s">
        <v>155</v>
      </c>
      <c r="E3288" s="115" t="s">
        <v>156</v>
      </c>
      <c r="F3288" s="805"/>
      <c r="G3288" s="805"/>
      <c r="H3288" s="806" t="s">
        <v>157</v>
      </c>
      <c r="I3288" s="806"/>
      <c r="J3288" s="803" t="s">
        <v>153</v>
      </c>
      <c r="K3288" s="803" t="s">
        <v>3</v>
      </c>
      <c r="L3288" s="804">
        <v>340</v>
      </c>
    </row>
    <row r="3289" spans="1:12" s="101" customFormat="1" ht="34.5" customHeight="1">
      <c r="A3289" s="808"/>
      <c r="B3289" s="117" t="s">
        <v>2230</v>
      </c>
      <c r="C3289" s="117" t="s">
        <v>2177</v>
      </c>
      <c r="D3289" s="118">
        <v>43754</v>
      </c>
      <c r="E3289" s="117" t="s">
        <v>2178</v>
      </c>
      <c r="F3289" s="805"/>
      <c r="G3289" s="805"/>
      <c r="H3289" s="806"/>
      <c r="I3289" s="806"/>
      <c r="J3289" s="803"/>
      <c r="K3289" s="803"/>
      <c r="L3289" s="804"/>
    </row>
    <row r="3290" spans="1:12" s="101" customFormat="1" ht="24" customHeight="1">
      <c r="A3290" s="808">
        <v>617</v>
      </c>
      <c r="B3290" s="110" t="s">
        <v>76</v>
      </c>
      <c r="C3290" s="115" t="s">
        <v>78</v>
      </c>
      <c r="D3290" s="115" t="s">
        <v>146</v>
      </c>
      <c r="E3290" s="115" t="s">
        <v>147</v>
      </c>
      <c r="F3290" s="809" t="s">
        <v>71</v>
      </c>
      <c r="G3290" s="809"/>
      <c r="H3290" s="805"/>
      <c r="I3290" s="805"/>
      <c r="J3290" s="805"/>
      <c r="K3290" s="805"/>
      <c r="L3290" s="805"/>
    </row>
    <row r="3291" spans="1:12" s="101" customFormat="1" ht="26.25" customHeight="1">
      <c r="A3291" s="808"/>
      <c r="B3291" s="803" t="s">
        <v>2231</v>
      </c>
      <c r="C3291" s="810" t="s">
        <v>2232</v>
      </c>
      <c r="D3291" s="807">
        <v>43770</v>
      </c>
      <c r="E3291" s="803" t="s">
        <v>2233</v>
      </c>
      <c r="F3291" s="803" t="s">
        <v>2234</v>
      </c>
      <c r="G3291" s="803"/>
      <c r="H3291" s="806" t="s">
        <v>152</v>
      </c>
      <c r="I3291" s="806"/>
      <c r="J3291" s="117" t="s">
        <v>153</v>
      </c>
      <c r="K3291" s="117" t="s">
        <v>3</v>
      </c>
      <c r="L3291" s="119">
        <v>356.74</v>
      </c>
    </row>
    <row r="3292" spans="1:12" s="101" customFormat="1" ht="408.95" customHeight="1">
      <c r="A3292" s="808"/>
      <c r="B3292" s="803"/>
      <c r="C3292" s="810"/>
      <c r="D3292" s="807"/>
      <c r="E3292" s="803"/>
      <c r="F3292" s="803"/>
      <c r="G3292" s="803"/>
      <c r="H3292" s="806" t="s">
        <v>154</v>
      </c>
      <c r="I3292" s="806"/>
      <c r="J3292" s="803" t="s">
        <v>153</v>
      </c>
      <c r="K3292" s="803" t="s">
        <v>3</v>
      </c>
      <c r="L3292" s="804">
        <v>331.69</v>
      </c>
    </row>
    <row r="3293" spans="1:12" s="101" customFormat="1" ht="82.35" customHeight="1">
      <c r="A3293" s="808"/>
      <c r="B3293" s="803"/>
      <c r="C3293" s="810"/>
      <c r="D3293" s="807"/>
      <c r="E3293" s="803"/>
      <c r="F3293" s="803"/>
      <c r="G3293" s="803"/>
      <c r="H3293" s="806"/>
      <c r="I3293" s="806"/>
      <c r="J3293" s="803"/>
      <c r="K3293" s="803"/>
      <c r="L3293" s="804"/>
    </row>
    <row r="3294" spans="1:12" s="101" customFormat="1" ht="24" customHeight="1">
      <c r="A3294" s="808"/>
      <c r="B3294" s="110" t="s">
        <v>77</v>
      </c>
      <c r="C3294" s="115" t="s">
        <v>79</v>
      </c>
      <c r="D3294" s="115" t="s">
        <v>155</v>
      </c>
      <c r="E3294" s="115" t="s">
        <v>156</v>
      </c>
      <c r="F3294" s="805"/>
      <c r="G3294" s="805"/>
      <c r="H3294" s="806" t="s">
        <v>157</v>
      </c>
      <c r="I3294" s="806"/>
      <c r="J3294" s="803" t="s">
        <v>153</v>
      </c>
      <c r="K3294" s="803" t="s">
        <v>153</v>
      </c>
      <c r="L3294" s="804">
        <v>0</v>
      </c>
    </row>
    <row r="3295" spans="1:12" s="101" customFormat="1" ht="24" customHeight="1">
      <c r="A3295" s="808"/>
      <c r="B3295" s="117" t="s">
        <v>240</v>
      </c>
      <c r="C3295" s="117" t="s">
        <v>2234</v>
      </c>
      <c r="D3295" s="118">
        <v>43772</v>
      </c>
      <c r="E3295" s="117" t="s">
        <v>1545</v>
      </c>
      <c r="F3295" s="805"/>
      <c r="G3295" s="805"/>
      <c r="H3295" s="806"/>
      <c r="I3295" s="806"/>
      <c r="J3295" s="803"/>
      <c r="K3295" s="803"/>
      <c r="L3295" s="804"/>
    </row>
    <row r="3296" spans="1:12" s="101" customFormat="1" ht="24" customHeight="1">
      <c r="A3296" s="808">
        <v>618</v>
      </c>
      <c r="B3296" s="110" t="s">
        <v>76</v>
      </c>
      <c r="C3296" s="115" t="s">
        <v>78</v>
      </c>
      <c r="D3296" s="115" t="s">
        <v>146</v>
      </c>
      <c r="E3296" s="115" t="s">
        <v>147</v>
      </c>
      <c r="F3296" s="809" t="s">
        <v>71</v>
      </c>
      <c r="G3296" s="809"/>
      <c r="H3296" s="805"/>
      <c r="I3296" s="805"/>
      <c r="J3296" s="805"/>
      <c r="K3296" s="805"/>
      <c r="L3296" s="805"/>
    </row>
    <row r="3297" spans="1:12" s="101" customFormat="1" ht="26.25" customHeight="1">
      <c r="A3297" s="808"/>
      <c r="B3297" s="803" t="s">
        <v>2235</v>
      </c>
      <c r="C3297" s="810" t="s">
        <v>2236</v>
      </c>
      <c r="D3297" s="807">
        <v>43741</v>
      </c>
      <c r="E3297" s="803" t="s">
        <v>243</v>
      </c>
      <c r="F3297" s="803" t="s">
        <v>1308</v>
      </c>
      <c r="G3297" s="803"/>
      <c r="H3297" s="806" t="s">
        <v>152</v>
      </c>
      <c r="I3297" s="806"/>
      <c r="J3297" s="117" t="s">
        <v>153</v>
      </c>
      <c r="K3297" s="117" t="s">
        <v>3</v>
      </c>
      <c r="L3297" s="119">
        <v>940</v>
      </c>
    </row>
    <row r="3298" spans="1:12" s="101" customFormat="1" ht="123.75" customHeight="1">
      <c r="A3298" s="808"/>
      <c r="B3298" s="803"/>
      <c r="C3298" s="810"/>
      <c r="D3298" s="807"/>
      <c r="E3298" s="803"/>
      <c r="F3298" s="803"/>
      <c r="G3298" s="803"/>
      <c r="H3298" s="806" t="s">
        <v>154</v>
      </c>
      <c r="I3298" s="806"/>
      <c r="J3298" s="117" t="s">
        <v>153</v>
      </c>
      <c r="K3298" s="117" t="s">
        <v>3</v>
      </c>
      <c r="L3298" s="119">
        <v>531.6</v>
      </c>
    </row>
    <row r="3299" spans="1:12" s="101" customFormat="1" ht="24" customHeight="1">
      <c r="A3299" s="808"/>
      <c r="B3299" s="110" t="s">
        <v>77</v>
      </c>
      <c r="C3299" s="115" t="s">
        <v>79</v>
      </c>
      <c r="D3299" s="115" t="s">
        <v>155</v>
      </c>
      <c r="E3299" s="115" t="s">
        <v>156</v>
      </c>
      <c r="F3299" s="805"/>
      <c r="G3299" s="805"/>
      <c r="H3299" s="806" t="s">
        <v>157</v>
      </c>
      <c r="I3299" s="806"/>
      <c r="J3299" s="803" t="s">
        <v>153</v>
      </c>
      <c r="K3299" s="803" t="s">
        <v>3</v>
      </c>
      <c r="L3299" s="804">
        <v>525</v>
      </c>
    </row>
    <row r="3300" spans="1:12" s="101" customFormat="1" ht="24" customHeight="1">
      <c r="A3300" s="808"/>
      <c r="B3300" s="117" t="s">
        <v>254</v>
      </c>
      <c r="C3300" s="117" t="s">
        <v>1308</v>
      </c>
      <c r="D3300" s="118">
        <v>43744</v>
      </c>
      <c r="E3300" s="117" t="s">
        <v>563</v>
      </c>
      <c r="F3300" s="805"/>
      <c r="G3300" s="805"/>
      <c r="H3300" s="806"/>
      <c r="I3300" s="806"/>
      <c r="J3300" s="803"/>
      <c r="K3300" s="803"/>
      <c r="L3300" s="804"/>
    </row>
    <row r="3301" spans="1:12" s="101" customFormat="1" ht="24" customHeight="1">
      <c r="A3301" s="808">
        <v>619</v>
      </c>
      <c r="B3301" s="110" t="s">
        <v>76</v>
      </c>
      <c r="C3301" s="115" t="s">
        <v>78</v>
      </c>
      <c r="D3301" s="115" t="s">
        <v>146</v>
      </c>
      <c r="E3301" s="115" t="s">
        <v>147</v>
      </c>
      <c r="F3301" s="809" t="s">
        <v>71</v>
      </c>
      <c r="G3301" s="809"/>
      <c r="H3301" s="805"/>
      <c r="I3301" s="805"/>
      <c r="J3301" s="805"/>
      <c r="K3301" s="805"/>
      <c r="L3301" s="805"/>
    </row>
    <row r="3302" spans="1:12" s="101" customFormat="1" ht="26.25" customHeight="1">
      <c r="A3302" s="808"/>
      <c r="B3302" s="803" t="s">
        <v>2235</v>
      </c>
      <c r="C3302" s="810" t="s">
        <v>2237</v>
      </c>
      <c r="D3302" s="807">
        <v>43781</v>
      </c>
      <c r="E3302" s="803" t="s">
        <v>174</v>
      </c>
      <c r="F3302" s="803" t="s">
        <v>2238</v>
      </c>
      <c r="G3302" s="803"/>
      <c r="H3302" s="806" t="s">
        <v>152</v>
      </c>
      <c r="I3302" s="806"/>
      <c r="J3302" s="117" t="s">
        <v>153</v>
      </c>
      <c r="K3302" s="117" t="s">
        <v>3</v>
      </c>
      <c r="L3302" s="119">
        <v>980</v>
      </c>
    </row>
    <row r="3303" spans="1:12" s="101" customFormat="1" ht="155.25" customHeight="1">
      <c r="A3303" s="808"/>
      <c r="B3303" s="803"/>
      <c r="C3303" s="810"/>
      <c r="D3303" s="807"/>
      <c r="E3303" s="803"/>
      <c r="F3303" s="803"/>
      <c r="G3303" s="803"/>
      <c r="H3303" s="806" t="s">
        <v>154</v>
      </c>
      <c r="I3303" s="806"/>
      <c r="J3303" s="117" t="s">
        <v>153</v>
      </c>
      <c r="K3303" s="117" t="s">
        <v>3</v>
      </c>
      <c r="L3303" s="119">
        <v>1704.54</v>
      </c>
    </row>
    <row r="3304" spans="1:12" s="101" customFormat="1" ht="24" customHeight="1">
      <c r="A3304" s="808"/>
      <c r="B3304" s="110" t="s">
        <v>77</v>
      </c>
      <c r="C3304" s="115" t="s">
        <v>79</v>
      </c>
      <c r="D3304" s="115" t="s">
        <v>155</v>
      </c>
      <c r="E3304" s="115" t="s">
        <v>156</v>
      </c>
      <c r="F3304" s="805"/>
      <c r="G3304" s="805"/>
      <c r="H3304" s="806" t="s">
        <v>157</v>
      </c>
      <c r="I3304" s="806"/>
      <c r="J3304" s="803" t="s">
        <v>153</v>
      </c>
      <c r="K3304" s="803" t="s">
        <v>153</v>
      </c>
      <c r="L3304" s="804">
        <v>0</v>
      </c>
    </row>
    <row r="3305" spans="1:12" s="101" customFormat="1" ht="24" customHeight="1">
      <c r="A3305" s="808"/>
      <c r="B3305" s="117" t="s">
        <v>254</v>
      </c>
      <c r="C3305" s="117" t="s">
        <v>2238</v>
      </c>
      <c r="D3305" s="118">
        <v>43786</v>
      </c>
      <c r="E3305" s="117" t="s">
        <v>2239</v>
      </c>
      <c r="F3305" s="805"/>
      <c r="G3305" s="805"/>
      <c r="H3305" s="806"/>
      <c r="I3305" s="806"/>
      <c r="J3305" s="803"/>
      <c r="K3305" s="803"/>
      <c r="L3305" s="804"/>
    </row>
    <row r="3306" spans="1:12" s="101" customFormat="1" ht="24" customHeight="1">
      <c r="A3306" s="808">
        <v>620</v>
      </c>
      <c r="B3306" s="110" t="s">
        <v>76</v>
      </c>
      <c r="C3306" s="115" t="s">
        <v>78</v>
      </c>
      <c r="D3306" s="115" t="s">
        <v>146</v>
      </c>
      <c r="E3306" s="115" t="s">
        <v>147</v>
      </c>
      <c r="F3306" s="809" t="s">
        <v>71</v>
      </c>
      <c r="G3306" s="809"/>
      <c r="H3306" s="805"/>
      <c r="I3306" s="805"/>
      <c r="J3306" s="805"/>
      <c r="K3306" s="805"/>
      <c r="L3306" s="805"/>
    </row>
    <row r="3307" spans="1:12" s="101" customFormat="1" ht="26.25" customHeight="1">
      <c r="A3307" s="808"/>
      <c r="B3307" s="803" t="s">
        <v>2240</v>
      </c>
      <c r="C3307" s="810" t="s">
        <v>2241</v>
      </c>
      <c r="D3307" s="807">
        <v>43815</v>
      </c>
      <c r="E3307" s="803" t="s">
        <v>904</v>
      </c>
      <c r="F3307" s="803" t="s">
        <v>905</v>
      </c>
      <c r="G3307" s="803"/>
      <c r="H3307" s="806" t="s">
        <v>152</v>
      </c>
      <c r="I3307" s="806"/>
      <c r="J3307" s="117" t="s">
        <v>153</v>
      </c>
      <c r="K3307" s="117" t="s">
        <v>3</v>
      </c>
      <c r="L3307" s="119">
        <v>189.18</v>
      </c>
    </row>
    <row r="3308" spans="1:12" s="101" customFormat="1" ht="408.95" customHeight="1">
      <c r="A3308" s="808"/>
      <c r="B3308" s="803"/>
      <c r="C3308" s="810"/>
      <c r="D3308" s="807"/>
      <c r="E3308" s="803"/>
      <c r="F3308" s="803"/>
      <c r="G3308" s="803"/>
      <c r="H3308" s="806" t="s">
        <v>154</v>
      </c>
      <c r="I3308" s="806"/>
      <c r="J3308" s="803" t="s">
        <v>153</v>
      </c>
      <c r="K3308" s="803" t="s">
        <v>3</v>
      </c>
      <c r="L3308" s="804">
        <v>366.96</v>
      </c>
    </row>
    <row r="3309" spans="1:12" s="101" customFormat="1" ht="19.350000000000001" customHeight="1">
      <c r="A3309" s="808"/>
      <c r="B3309" s="803"/>
      <c r="C3309" s="810"/>
      <c r="D3309" s="807"/>
      <c r="E3309" s="803"/>
      <c r="F3309" s="803"/>
      <c r="G3309" s="803"/>
      <c r="H3309" s="806"/>
      <c r="I3309" s="806"/>
      <c r="J3309" s="803"/>
      <c r="K3309" s="803"/>
      <c r="L3309" s="804"/>
    </row>
    <row r="3310" spans="1:12" s="101" customFormat="1" ht="24" customHeight="1">
      <c r="A3310" s="808"/>
      <c r="B3310" s="110" t="s">
        <v>77</v>
      </c>
      <c r="C3310" s="115" t="s">
        <v>79</v>
      </c>
      <c r="D3310" s="115" t="s">
        <v>155</v>
      </c>
      <c r="E3310" s="115" t="s">
        <v>156</v>
      </c>
      <c r="F3310" s="805"/>
      <c r="G3310" s="805"/>
      <c r="H3310" s="806" t="s">
        <v>157</v>
      </c>
      <c r="I3310" s="806"/>
      <c r="J3310" s="803" t="s">
        <v>153</v>
      </c>
      <c r="K3310" s="803" t="s">
        <v>3</v>
      </c>
      <c r="L3310" s="804">
        <v>44.75</v>
      </c>
    </row>
    <row r="3311" spans="1:12" s="101" customFormat="1" ht="24" customHeight="1">
      <c r="A3311" s="808"/>
      <c r="B3311" s="117" t="s">
        <v>254</v>
      </c>
      <c r="C3311" s="117" t="s">
        <v>905</v>
      </c>
      <c r="D3311" s="118">
        <v>43816</v>
      </c>
      <c r="E3311" s="117" t="s">
        <v>2242</v>
      </c>
      <c r="F3311" s="805"/>
      <c r="G3311" s="805"/>
      <c r="H3311" s="806"/>
      <c r="I3311" s="806"/>
      <c r="J3311" s="803"/>
      <c r="K3311" s="803"/>
      <c r="L3311" s="804"/>
    </row>
    <row r="3312" spans="1:12" s="101" customFormat="1" ht="24" customHeight="1">
      <c r="A3312" s="808">
        <v>621</v>
      </c>
      <c r="B3312" s="110" t="s">
        <v>76</v>
      </c>
      <c r="C3312" s="115" t="s">
        <v>78</v>
      </c>
      <c r="D3312" s="115" t="s">
        <v>146</v>
      </c>
      <c r="E3312" s="115" t="s">
        <v>147</v>
      </c>
      <c r="F3312" s="809" t="s">
        <v>71</v>
      </c>
      <c r="G3312" s="809"/>
      <c r="H3312" s="805"/>
      <c r="I3312" s="805"/>
      <c r="J3312" s="805"/>
      <c r="K3312" s="805"/>
      <c r="L3312" s="805"/>
    </row>
    <row r="3313" spans="1:12" s="101" customFormat="1" ht="26.25" customHeight="1">
      <c r="A3313" s="808"/>
      <c r="B3313" s="803" t="s">
        <v>2240</v>
      </c>
      <c r="C3313" s="810" t="s">
        <v>2243</v>
      </c>
      <c r="D3313" s="807">
        <v>43850</v>
      </c>
      <c r="E3313" s="803" t="s">
        <v>234</v>
      </c>
      <c r="F3313" s="803" t="s">
        <v>235</v>
      </c>
      <c r="G3313" s="803"/>
      <c r="H3313" s="806" t="s">
        <v>152</v>
      </c>
      <c r="I3313" s="806"/>
      <c r="J3313" s="117" t="s">
        <v>153</v>
      </c>
      <c r="K3313" s="117" t="s">
        <v>3</v>
      </c>
      <c r="L3313" s="119">
        <v>447.86</v>
      </c>
    </row>
    <row r="3314" spans="1:12" s="101" customFormat="1" ht="407.25" customHeight="1">
      <c r="A3314" s="808"/>
      <c r="B3314" s="803"/>
      <c r="C3314" s="810"/>
      <c r="D3314" s="807"/>
      <c r="E3314" s="803"/>
      <c r="F3314" s="803"/>
      <c r="G3314" s="803"/>
      <c r="H3314" s="806" t="s">
        <v>154</v>
      </c>
      <c r="I3314" s="806"/>
      <c r="J3314" s="117" t="s">
        <v>153</v>
      </c>
      <c r="K3314" s="117" t="s">
        <v>3</v>
      </c>
      <c r="L3314" s="119">
        <v>166.69</v>
      </c>
    </row>
    <row r="3315" spans="1:12" s="101" customFormat="1" ht="24" customHeight="1">
      <c r="A3315" s="808"/>
      <c r="B3315" s="110" t="s">
        <v>77</v>
      </c>
      <c r="C3315" s="115" t="s">
        <v>79</v>
      </c>
      <c r="D3315" s="115" t="s">
        <v>155</v>
      </c>
      <c r="E3315" s="115" t="s">
        <v>156</v>
      </c>
      <c r="F3315" s="805"/>
      <c r="G3315" s="805"/>
      <c r="H3315" s="806" t="s">
        <v>157</v>
      </c>
      <c r="I3315" s="806"/>
      <c r="J3315" s="803" t="s">
        <v>153</v>
      </c>
      <c r="K3315" s="803" t="s">
        <v>153</v>
      </c>
      <c r="L3315" s="804">
        <v>0</v>
      </c>
    </row>
    <row r="3316" spans="1:12" s="101" customFormat="1" ht="24" customHeight="1">
      <c r="A3316" s="808"/>
      <c r="B3316" s="117" t="s">
        <v>254</v>
      </c>
      <c r="C3316" s="117" t="s">
        <v>235</v>
      </c>
      <c r="D3316" s="118">
        <v>43852</v>
      </c>
      <c r="E3316" s="117" t="s">
        <v>1467</v>
      </c>
      <c r="F3316" s="805"/>
      <c r="G3316" s="805"/>
      <c r="H3316" s="806"/>
      <c r="I3316" s="806"/>
      <c r="J3316" s="803"/>
      <c r="K3316" s="803"/>
      <c r="L3316" s="804"/>
    </row>
    <row r="3317" spans="1:12" s="101" customFormat="1" ht="24" customHeight="1">
      <c r="A3317" s="808">
        <v>622</v>
      </c>
      <c r="B3317" s="110" t="s">
        <v>76</v>
      </c>
      <c r="C3317" s="115" t="s">
        <v>78</v>
      </c>
      <c r="D3317" s="115" t="s">
        <v>146</v>
      </c>
      <c r="E3317" s="115" t="s">
        <v>147</v>
      </c>
      <c r="F3317" s="809" t="s">
        <v>71</v>
      </c>
      <c r="G3317" s="809"/>
      <c r="H3317" s="805"/>
      <c r="I3317" s="805"/>
      <c r="J3317" s="805"/>
      <c r="K3317" s="805"/>
      <c r="L3317" s="805"/>
    </row>
    <row r="3318" spans="1:12" s="101" customFormat="1" ht="26.25" customHeight="1">
      <c r="A3318" s="808"/>
      <c r="B3318" s="803" t="s">
        <v>2244</v>
      </c>
      <c r="C3318" s="810" t="s">
        <v>2245</v>
      </c>
      <c r="D3318" s="807">
        <v>43761</v>
      </c>
      <c r="E3318" s="803" t="s">
        <v>1086</v>
      </c>
      <c r="F3318" s="803" t="s">
        <v>1087</v>
      </c>
      <c r="G3318" s="803"/>
      <c r="H3318" s="806" t="s">
        <v>152</v>
      </c>
      <c r="I3318" s="806"/>
      <c r="J3318" s="117" t="s">
        <v>153</v>
      </c>
      <c r="K3318" s="117" t="s">
        <v>3</v>
      </c>
      <c r="L3318" s="119">
        <v>959.7</v>
      </c>
    </row>
    <row r="3319" spans="1:12" s="101" customFormat="1" ht="260.25" customHeight="1">
      <c r="A3319" s="808"/>
      <c r="B3319" s="803"/>
      <c r="C3319" s="810"/>
      <c r="D3319" s="807"/>
      <c r="E3319" s="803"/>
      <c r="F3319" s="803"/>
      <c r="G3319" s="803"/>
      <c r="H3319" s="806" t="s">
        <v>154</v>
      </c>
      <c r="I3319" s="806"/>
      <c r="J3319" s="117" t="s">
        <v>153</v>
      </c>
      <c r="K3319" s="117" t="s">
        <v>3</v>
      </c>
      <c r="L3319" s="119">
        <v>317.95999999999998</v>
      </c>
    </row>
    <row r="3320" spans="1:12" s="101" customFormat="1" ht="24" customHeight="1">
      <c r="A3320" s="808"/>
      <c r="B3320" s="110" t="s">
        <v>77</v>
      </c>
      <c r="C3320" s="115" t="s">
        <v>79</v>
      </c>
      <c r="D3320" s="115" t="s">
        <v>155</v>
      </c>
      <c r="E3320" s="115" t="s">
        <v>156</v>
      </c>
      <c r="F3320" s="805"/>
      <c r="G3320" s="805"/>
      <c r="H3320" s="806" t="s">
        <v>157</v>
      </c>
      <c r="I3320" s="806"/>
      <c r="J3320" s="803" t="s">
        <v>153</v>
      </c>
      <c r="K3320" s="803" t="s">
        <v>3</v>
      </c>
      <c r="L3320" s="804">
        <v>500</v>
      </c>
    </row>
    <row r="3321" spans="1:12" s="101" customFormat="1" ht="24" customHeight="1">
      <c r="A3321" s="808"/>
      <c r="B3321" s="117" t="s">
        <v>193</v>
      </c>
      <c r="C3321" s="117" t="s">
        <v>1087</v>
      </c>
      <c r="D3321" s="118">
        <v>43764</v>
      </c>
      <c r="E3321" s="117" t="s">
        <v>1803</v>
      </c>
      <c r="F3321" s="805"/>
      <c r="G3321" s="805"/>
      <c r="H3321" s="806"/>
      <c r="I3321" s="806"/>
      <c r="J3321" s="803"/>
      <c r="K3321" s="803"/>
      <c r="L3321" s="804"/>
    </row>
    <row r="3322" spans="1:12" s="101" customFormat="1" ht="24" customHeight="1">
      <c r="A3322" s="808">
        <v>623</v>
      </c>
      <c r="B3322" s="110" t="s">
        <v>76</v>
      </c>
      <c r="C3322" s="115" t="s">
        <v>78</v>
      </c>
      <c r="D3322" s="115" t="s">
        <v>146</v>
      </c>
      <c r="E3322" s="115" t="s">
        <v>147</v>
      </c>
      <c r="F3322" s="809" t="s">
        <v>71</v>
      </c>
      <c r="G3322" s="809"/>
      <c r="H3322" s="805"/>
      <c r="I3322" s="805"/>
      <c r="J3322" s="805"/>
      <c r="K3322" s="805"/>
      <c r="L3322" s="805"/>
    </row>
    <row r="3323" spans="1:12" s="101" customFormat="1" ht="26.25" customHeight="1">
      <c r="A3323" s="808"/>
      <c r="B3323" s="803" t="s">
        <v>2244</v>
      </c>
      <c r="C3323" s="803" t="s">
        <v>2246</v>
      </c>
      <c r="D3323" s="807">
        <v>43765</v>
      </c>
      <c r="E3323" s="803" t="s">
        <v>243</v>
      </c>
      <c r="F3323" s="803" t="s">
        <v>825</v>
      </c>
      <c r="G3323" s="803"/>
      <c r="H3323" s="806" t="s">
        <v>152</v>
      </c>
      <c r="I3323" s="806"/>
      <c r="J3323" s="117" t="s">
        <v>153</v>
      </c>
      <c r="K3323" s="117" t="s">
        <v>3</v>
      </c>
      <c r="L3323" s="119">
        <v>686.22</v>
      </c>
    </row>
    <row r="3324" spans="1:12" s="101" customFormat="1" ht="92.25" customHeight="1">
      <c r="A3324" s="808"/>
      <c r="B3324" s="803"/>
      <c r="C3324" s="803"/>
      <c r="D3324" s="807"/>
      <c r="E3324" s="803"/>
      <c r="F3324" s="803"/>
      <c r="G3324" s="803"/>
      <c r="H3324" s="806" t="s">
        <v>154</v>
      </c>
      <c r="I3324" s="806"/>
      <c r="J3324" s="117" t="s">
        <v>153</v>
      </c>
      <c r="K3324" s="117" t="s">
        <v>3</v>
      </c>
      <c r="L3324" s="119">
        <v>312.60000000000002</v>
      </c>
    </row>
    <row r="3325" spans="1:12" s="101" customFormat="1" ht="24" customHeight="1">
      <c r="A3325" s="808"/>
      <c r="B3325" s="110" t="s">
        <v>77</v>
      </c>
      <c r="C3325" s="115" t="s">
        <v>79</v>
      </c>
      <c r="D3325" s="115" t="s">
        <v>155</v>
      </c>
      <c r="E3325" s="115" t="s">
        <v>156</v>
      </c>
      <c r="F3325" s="805"/>
      <c r="G3325" s="805"/>
      <c r="H3325" s="806" t="s">
        <v>157</v>
      </c>
      <c r="I3325" s="806"/>
      <c r="J3325" s="803" t="s">
        <v>153</v>
      </c>
      <c r="K3325" s="803" t="s">
        <v>3</v>
      </c>
      <c r="L3325" s="804">
        <v>1050</v>
      </c>
    </row>
    <row r="3326" spans="1:12" s="101" customFormat="1" ht="24" customHeight="1">
      <c r="A3326" s="808"/>
      <c r="B3326" s="117" t="s">
        <v>193</v>
      </c>
      <c r="C3326" s="117" t="s">
        <v>825</v>
      </c>
      <c r="D3326" s="118">
        <v>43767</v>
      </c>
      <c r="E3326" s="117" t="s">
        <v>801</v>
      </c>
      <c r="F3326" s="805"/>
      <c r="G3326" s="805"/>
      <c r="H3326" s="806"/>
      <c r="I3326" s="806"/>
      <c r="J3326" s="803"/>
      <c r="K3326" s="803"/>
      <c r="L3326" s="804"/>
    </row>
    <row r="3327" spans="1:12" s="101" customFormat="1" ht="24" customHeight="1">
      <c r="A3327" s="808">
        <v>624</v>
      </c>
      <c r="B3327" s="110" t="s">
        <v>76</v>
      </c>
      <c r="C3327" s="115" t="s">
        <v>78</v>
      </c>
      <c r="D3327" s="115" t="s">
        <v>146</v>
      </c>
      <c r="E3327" s="115" t="s">
        <v>147</v>
      </c>
      <c r="F3327" s="809" t="s">
        <v>71</v>
      </c>
      <c r="G3327" s="809"/>
      <c r="H3327" s="805"/>
      <c r="I3327" s="805"/>
      <c r="J3327" s="805"/>
      <c r="K3327" s="805"/>
      <c r="L3327" s="805"/>
    </row>
    <row r="3328" spans="1:12" s="101" customFormat="1" ht="26.25" customHeight="1">
      <c r="A3328" s="808"/>
      <c r="B3328" s="803" t="s">
        <v>2244</v>
      </c>
      <c r="C3328" s="803" t="s">
        <v>2247</v>
      </c>
      <c r="D3328" s="807">
        <v>43877</v>
      </c>
      <c r="E3328" s="803" t="s">
        <v>523</v>
      </c>
      <c r="F3328" s="803" t="s">
        <v>2248</v>
      </c>
      <c r="G3328" s="803"/>
      <c r="H3328" s="806" t="s">
        <v>152</v>
      </c>
      <c r="I3328" s="806"/>
      <c r="J3328" s="117" t="s">
        <v>153</v>
      </c>
      <c r="K3328" s="117" t="s">
        <v>153</v>
      </c>
      <c r="L3328" s="119">
        <v>0</v>
      </c>
    </row>
    <row r="3329" spans="1:12" s="101" customFormat="1" ht="102.75" customHeight="1">
      <c r="A3329" s="808"/>
      <c r="B3329" s="803"/>
      <c r="C3329" s="803"/>
      <c r="D3329" s="807"/>
      <c r="E3329" s="803"/>
      <c r="F3329" s="803"/>
      <c r="G3329" s="803"/>
      <c r="H3329" s="806" t="s">
        <v>154</v>
      </c>
      <c r="I3329" s="806"/>
      <c r="J3329" s="117" t="s">
        <v>153</v>
      </c>
      <c r="K3329" s="117" t="s">
        <v>153</v>
      </c>
      <c r="L3329" s="119">
        <v>0</v>
      </c>
    </row>
    <row r="3330" spans="1:12" s="101" customFormat="1" ht="24" customHeight="1">
      <c r="A3330" s="808"/>
      <c r="B3330" s="110" t="s">
        <v>77</v>
      </c>
      <c r="C3330" s="115" t="s">
        <v>79</v>
      </c>
      <c r="D3330" s="115" t="s">
        <v>155</v>
      </c>
      <c r="E3330" s="115" t="s">
        <v>156</v>
      </c>
      <c r="F3330" s="805"/>
      <c r="G3330" s="805"/>
      <c r="H3330" s="806" t="s">
        <v>157</v>
      </c>
      <c r="I3330" s="806"/>
      <c r="J3330" s="803" t="s">
        <v>153</v>
      </c>
      <c r="K3330" s="803" t="s">
        <v>3</v>
      </c>
      <c r="L3330" s="804">
        <v>699</v>
      </c>
    </row>
    <row r="3331" spans="1:12" s="101" customFormat="1" ht="24" customHeight="1">
      <c r="A3331" s="808"/>
      <c r="B3331" s="117" t="s">
        <v>193</v>
      </c>
      <c r="C3331" s="117" t="s">
        <v>2248</v>
      </c>
      <c r="D3331" s="118">
        <v>43879</v>
      </c>
      <c r="E3331" s="117" t="s">
        <v>2249</v>
      </c>
      <c r="F3331" s="805"/>
      <c r="G3331" s="805"/>
      <c r="H3331" s="806"/>
      <c r="I3331" s="806"/>
      <c r="J3331" s="803"/>
      <c r="K3331" s="803"/>
      <c r="L3331" s="804"/>
    </row>
    <row r="3332" spans="1:12" s="101" customFormat="1" ht="24" customHeight="1">
      <c r="A3332" s="808">
        <v>625</v>
      </c>
      <c r="B3332" s="110" t="s">
        <v>76</v>
      </c>
      <c r="C3332" s="115" t="s">
        <v>78</v>
      </c>
      <c r="D3332" s="115" t="s">
        <v>146</v>
      </c>
      <c r="E3332" s="115" t="s">
        <v>147</v>
      </c>
      <c r="F3332" s="809" t="s">
        <v>71</v>
      </c>
      <c r="G3332" s="809"/>
      <c r="H3332" s="805"/>
      <c r="I3332" s="805"/>
      <c r="J3332" s="805"/>
      <c r="K3332" s="805"/>
      <c r="L3332" s="805"/>
    </row>
    <row r="3333" spans="1:12" s="101" customFormat="1" ht="26.25" customHeight="1">
      <c r="A3333" s="808"/>
      <c r="B3333" s="803" t="s">
        <v>2250</v>
      </c>
      <c r="C3333" s="810" t="s">
        <v>2251</v>
      </c>
      <c r="D3333" s="807">
        <v>43765</v>
      </c>
      <c r="E3333" s="803" t="s">
        <v>358</v>
      </c>
      <c r="F3333" s="803" t="s">
        <v>1969</v>
      </c>
      <c r="G3333" s="803"/>
      <c r="H3333" s="806" t="s">
        <v>152</v>
      </c>
      <c r="I3333" s="806"/>
      <c r="J3333" s="117" t="s">
        <v>153</v>
      </c>
      <c r="K3333" s="117" t="s">
        <v>3</v>
      </c>
      <c r="L3333" s="119">
        <v>202.48</v>
      </c>
    </row>
    <row r="3334" spans="1:12" s="101" customFormat="1" ht="186.75" customHeight="1">
      <c r="A3334" s="808"/>
      <c r="B3334" s="803"/>
      <c r="C3334" s="810"/>
      <c r="D3334" s="807"/>
      <c r="E3334" s="803"/>
      <c r="F3334" s="803"/>
      <c r="G3334" s="803"/>
      <c r="H3334" s="806" t="s">
        <v>154</v>
      </c>
      <c r="I3334" s="806"/>
      <c r="J3334" s="117" t="s">
        <v>153</v>
      </c>
      <c r="K3334" s="117" t="s">
        <v>3</v>
      </c>
      <c r="L3334" s="119">
        <v>124</v>
      </c>
    </row>
    <row r="3335" spans="1:12" s="101" customFormat="1" ht="24" customHeight="1">
      <c r="A3335" s="808"/>
      <c r="B3335" s="110" t="s">
        <v>77</v>
      </c>
      <c r="C3335" s="115" t="s">
        <v>79</v>
      </c>
      <c r="D3335" s="115" t="s">
        <v>155</v>
      </c>
      <c r="E3335" s="115" t="s">
        <v>156</v>
      </c>
      <c r="F3335" s="805"/>
      <c r="G3335" s="805"/>
      <c r="H3335" s="806" t="s">
        <v>157</v>
      </c>
      <c r="I3335" s="806"/>
      <c r="J3335" s="803" t="s">
        <v>153</v>
      </c>
      <c r="K3335" s="803" t="s">
        <v>3</v>
      </c>
      <c r="L3335" s="804">
        <v>36</v>
      </c>
    </row>
    <row r="3336" spans="1:12" s="101" customFormat="1" ht="24" customHeight="1">
      <c r="A3336" s="808"/>
      <c r="B3336" s="117" t="s">
        <v>193</v>
      </c>
      <c r="C3336" s="117" t="s">
        <v>1969</v>
      </c>
      <c r="D3336" s="118">
        <v>43767</v>
      </c>
      <c r="E3336" s="117" t="s">
        <v>801</v>
      </c>
      <c r="F3336" s="805"/>
      <c r="G3336" s="805"/>
      <c r="H3336" s="806"/>
      <c r="I3336" s="806"/>
      <c r="J3336" s="803"/>
      <c r="K3336" s="803"/>
      <c r="L3336" s="804"/>
    </row>
    <row r="3337" spans="1:12" s="101" customFormat="1" ht="24" customHeight="1">
      <c r="A3337" s="808">
        <v>626</v>
      </c>
      <c r="B3337" s="110" t="s">
        <v>76</v>
      </c>
      <c r="C3337" s="115" t="s">
        <v>78</v>
      </c>
      <c r="D3337" s="115" t="s">
        <v>146</v>
      </c>
      <c r="E3337" s="115" t="s">
        <v>147</v>
      </c>
      <c r="F3337" s="809" t="s">
        <v>71</v>
      </c>
      <c r="G3337" s="809"/>
      <c r="H3337" s="805"/>
      <c r="I3337" s="805"/>
      <c r="J3337" s="805"/>
      <c r="K3337" s="805"/>
      <c r="L3337" s="805"/>
    </row>
    <row r="3338" spans="1:12" s="101" customFormat="1" ht="26.25" customHeight="1">
      <c r="A3338" s="808"/>
      <c r="B3338" s="803" t="s">
        <v>2252</v>
      </c>
      <c r="C3338" s="810" t="s">
        <v>2253</v>
      </c>
      <c r="D3338" s="807">
        <v>43749</v>
      </c>
      <c r="E3338" s="803" t="s">
        <v>806</v>
      </c>
      <c r="F3338" s="803" t="s">
        <v>2254</v>
      </c>
      <c r="G3338" s="803"/>
      <c r="H3338" s="806" t="s">
        <v>152</v>
      </c>
      <c r="I3338" s="806"/>
      <c r="J3338" s="117" t="s">
        <v>153</v>
      </c>
      <c r="K3338" s="117" t="s">
        <v>3</v>
      </c>
      <c r="L3338" s="119">
        <v>247.4</v>
      </c>
    </row>
    <row r="3339" spans="1:12" s="101" customFormat="1" ht="408.95" customHeight="1">
      <c r="A3339" s="808"/>
      <c r="B3339" s="803"/>
      <c r="C3339" s="810"/>
      <c r="D3339" s="807"/>
      <c r="E3339" s="803"/>
      <c r="F3339" s="803"/>
      <c r="G3339" s="803"/>
      <c r="H3339" s="806" t="s">
        <v>154</v>
      </c>
      <c r="I3339" s="806"/>
      <c r="J3339" s="803" t="s">
        <v>153</v>
      </c>
      <c r="K3339" s="803" t="s">
        <v>3</v>
      </c>
      <c r="L3339" s="804">
        <v>482.6</v>
      </c>
    </row>
    <row r="3340" spans="1:12" s="101" customFormat="1" ht="50.85" customHeight="1">
      <c r="A3340" s="808"/>
      <c r="B3340" s="803"/>
      <c r="C3340" s="810"/>
      <c r="D3340" s="807"/>
      <c r="E3340" s="803"/>
      <c r="F3340" s="803"/>
      <c r="G3340" s="803"/>
      <c r="H3340" s="806"/>
      <c r="I3340" s="806"/>
      <c r="J3340" s="803"/>
      <c r="K3340" s="803"/>
      <c r="L3340" s="804"/>
    </row>
    <row r="3341" spans="1:12" s="101" customFormat="1" ht="24" customHeight="1">
      <c r="A3341" s="808"/>
      <c r="B3341" s="110" t="s">
        <v>77</v>
      </c>
      <c r="C3341" s="115" t="s">
        <v>79</v>
      </c>
      <c r="D3341" s="115" t="s">
        <v>155</v>
      </c>
      <c r="E3341" s="115" t="s">
        <v>156</v>
      </c>
      <c r="F3341" s="805"/>
      <c r="G3341" s="805"/>
      <c r="H3341" s="806" t="s">
        <v>157</v>
      </c>
      <c r="I3341" s="806"/>
      <c r="J3341" s="803" t="s">
        <v>153</v>
      </c>
      <c r="K3341" s="803" t="s">
        <v>3</v>
      </c>
      <c r="L3341" s="804">
        <v>80</v>
      </c>
    </row>
    <row r="3342" spans="1:12" s="101" customFormat="1" ht="24" customHeight="1">
      <c r="A3342" s="808"/>
      <c r="B3342" s="117" t="s">
        <v>240</v>
      </c>
      <c r="C3342" s="117" t="s">
        <v>2254</v>
      </c>
      <c r="D3342" s="118">
        <v>43751</v>
      </c>
      <c r="E3342" s="117" t="s">
        <v>883</v>
      </c>
      <c r="F3342" s="805"/>
      <c r="G3342" s="805"/>
      <c r="H3342" s="806"/>
      <c r="I3342" s="806"/>
      <c r="J3342" s="803"/>
      <c r="K3342" s="803"/>
      <c r="L3342" s="804"/>
    </row>
    <row r="3343" spans="1:12" s="101" customFormat="1" ht="24" customHeight="1">
      <c r="A3343" s="808">
        <v>627</v>
      </c>
      <c r="B3343" s="110" t="s">
        <v>76</v>
      </c>
      <c r="C3343" s="115" t="s">
        <v>78</v>
      </c>
      <c r="D3343" s="115" t="s">
        <v>146</v>
      </c>
      <c r="E3343" s="115" t="s">
        <v>147</v>
      </c>
      <c r="F3343" s="809" t="s">
        <v>71</v>
      </c>
      <c r="G3343" s="809"/>
      <c r="H3343" s="805"/>
      <c r="I3343" s="805"/>
      <c r="J3343" s="805"/>
      <c r="K3343" s="805"/>
      <c r="L3343" s="805"/>
    </row>
    <row r="3344" spans="1:12" s="101" customFormat="1" ht="26.25" customHeight="1">
      <c r="A3344" s="808"/>
      <c r="B3344" s="803" t="s">
        <v>2255</v>
      </c>
      <c r="C3344" s="810" t="s">
        <v>2256</v>
      </c>
      <c r="D3344" s="807">
        <v>43806</v>
      </c>
      <c r="E3344" s="803" t="s">
        <v>228</v>
      </c>
      <c r="F3344" s="803" t="s">
        <v>239</v>
      </c>
      <c r="G3344" s="803"/>
      <c r="H3344" s="806" t="s">
        <v>152</v>
      </c>
      <c r="I3344" s="806"/>
      <c r="J3344" s="117" t="s">
        <v>153</v>
      </c>
      <c r="K3344" s="117" t="s">
        <v>3</v>
      </c>
      <c r="L3344" s="119">
        <v>1161</v>
      </c>
    </row>
    <row r="3345" spans="1:12" s="101" customFormat="1" ht="144.75" customHeight="1">
      <c r="A3345" s="808"/>
      <c r="B3345" s="803"/>
      <c r="C3345" s="810"/>
      <c r="D3345" s="807"/>
      <c r="E3345" s="803"/>
      <c r="F3345" s="803"/>
      <c r="G3345" s="803"/>
      <c r="H3345" s="806" t="s">
        <v>154</v>
      </c>
      <c r="I3345" s="806"/>
      <c r="J3345" s="117" t="s">
        <v>153</v>
      </c>
      <c r="K3345" s="117" t="s">
        <v>3</v>
      </c>
      <c r="L3345" s="119">
        <v>268.97000000000003</v>
      </c>
    </row>
    <row r="3346" spans="1:12" s="101" customFormat="1" ht="24" customHeight="1">
      <c r="A3346" s="808"/>
      <c r="B3346" s="110" t="s">
        <v>77</v>
      </c>
      <c r="C3346" s="115" t="s">
        <v>79</v>
      </c>
      <c r="D3346" s="115" t="s">
        <v>155</v>
      </c>
      <c r="E3346" s="115" t="s">
        <v>156</v>
      </c>
      <c r="F3346" s="805"/>
      <c r="G3346" s="805"/>
      <c r="H3346" s="806" t="s">
        <v>157</v>
      </c>
      <c r="I3346" s="806"/>
      <c r="J3346" s="803" t="s">
        <v>153</v>
      </c>
      <c r="K3346" s="803" t="s">
        <v>3</v>
      </c>
      <c r="L3346" s="804">
        <v>200</v>
      </c>
    </row>
    <row r="3347" spans="1:12" s="101" customFormat="1" ht="24" customHeight="1">
      <c r="A3347" s="808"/>
      <c r="B3347" s="117" t="s">
        <v>153</v>
      </c>
      <c r="C3347" s="117" t="s">
        <v>239</v>
      </c>
      <c r="D3347" s="118">
        <v>43811</v>
      </c>
      <c r="E3347" s="117" t="s">
        <v>451</v>
      </c>
      <c r="F3347" s="805"/>
      <c r="G3347" s="805"/>
      <c r="H3347" s="806"/>
      <c r="I3347" s="806"/>
      <c r="J3347" s="803"/>
      <c r="K3347" s="803"/>
      <c r="L3347" s="804"/>
    </row>
    <row r="3348" spans="1:12" s="101" customFormat="1" ht="24" customHeight="1">
      <c r="A3348" s="808">
        <v>628</v>
      </c>
      <c r="B3348" s="110" t="s">
        <v>76</v>
      </c>
      <c r="C3348" s="115" t="s">
        <v>78</v>
      </c>
      <c r="D3348" s="115" t="s">
        <v>146</v>
      </c>
      <c r="E3348" s="115" t="s">
        <v>147</v>
      </c>
      <c r="F3348" s="809" t="s">
        <v>71</v>
      </c>
      <c r="G3348" s="809"/>
      <c r="H3348" s="805"/>
      <c r="I3348" s="805"/>
      <c r="J3348" s="805"/>
      <c r="K3348" s="805"/>
      <c r="L3348" s="805"/>
    </row>
    <row r="3349" spans="1:12" s="101" customFormat="1" ht="26.25" customHeight="1">
      <c r="A3349" s="808"/>
      <c r="B3349" s="803" t="s">
        <v>2257</v>
      </c>
      <c r="C3349" s="810" t="s">
        <v>2258</v>
      </c>
      <c r="D3349" s="807">
        <v>43789</v>
      </c>
      <c r="E3349" s="803" t="s">
        <v>290</v>
      </c>
      <c r="F3349" s="803" t="s">
        <v>291</v>
      </c>
      <c r="G3349" s="803"/>
      <c r="H3349" s="806" t="s">
        <v>152</v>
      </c>
      <c r="I3349" s="806"/>
      <c r="J3349" s="117" t="s">
        <v>153</v>
      </c>
      <c r="K3349" s="117" t="s">
        <v>3</v>
      </c>
      <c r="L3349" s="119">
        <v>795</v>
      </c>
    </row>
    <row r="3350" spans="1:12" s="101" customFormat="1" ht="408.95" customHeight="1">
      <c r="A3350" s="808"/>
      <c r="B3350" s="803"/>
      <c r="C3350" s="810"/>
      <c r="D3350" s="807"/>
      <c r="E3350" s="803"/>
      <c r="F3350" s="803"/>
      <c r="G3350" s="803"/>
      <c r="H3350" s="806" t="s">
        <v>154</v>
      </c>
      <c r="I3350" s="806"/>
      <c r="J3350" s="803" t="s">
        <v>153</v>
      </c>
      <c r="K3350" s="803" t="s">
        <v>3</v>
      </c>
      <c r="L3350" s="804">
        <v>524.95000000000005</v>
      </c>
    </row>
    <row r="3351" spans="1:12" s="101" customFormat="1" ht="19.350000000000001" customHeight="1">
      <c r="A3351" s="808"/>
      <c r="B3351" s="803"/>
      <c r="C3351" s="810"/>
      <c r="D3351" s="807"/>
      <c r="E3351" s="803"/>
      <c r="F3351" s="803"/>
      <c r="G3351" s="803"/>
      <c r="H3351" s="806"/>
      <c r="I3351" s="806"/>
      <c r="J3351" s="803"/>
      <c r="K3351" s="803"/>
      <c r="L3351" s="804"/>
    </row>
    <row r="3352" spans="1:12" s="101" customFormat="1" ht="24" customHeight="1">
      <c r="A3352" s="808"/>
      <c r="B3352" s="110" t="s">
        <v>77</v>
      </c>
      <c r="C3352" s="115" t="s">
        <v>79</v>
      </c>
      <c r="D3352" s="115" t="s">
        <v>155</v>
      </c>
      <c r="E3352" s="115" t="s">
        <v>156</v>
      </c>
      <c r="F3352" s="805"/>
      <c r="G3352" s="805"/>
      <c r="H3352" s="806" t="s">
        <v>157</v>
      </c>
      <c r="I3352" s="806"/>
      <c r="J3352" s="803" t="s">
        <v>153</v>
      </c>
      <c r="K3352" s="803" t="s">
        <v>153</v>
      </c>
      <c r="L3352" s="804">
        <v>0</v>
      </c>
    </row>
    <row r="3353" spans="1:12" s="101" customFormat="1" ht="24" customHeight="1">
      <c r="A3353" s="808"/>
      <c r="B3353" s="117" t="s">
        <v>158</v>
      </c>
      <c r="C3353" s="117" t="s">
        <v>291</v>
      </c>
      <c r="D3353" s="118">
        <v>43792</v>
      </c>
      <c r="E3353" s="117" t="s">
        <v>293</v>
      </c>
      <c r="F3353" s="805"/>
      <c r="G3353" s="805"/>
      <c r="H3353" s="806"/>
      <c r="I3353" s="806"/>
      <c r="J3353" s="803"/>
      <c r="K3353" s="803"/>
      <c r="L3353" s="804"/>
    </row>
    <row r="3354" spans="1:12" s="101" customFormat="1" ht="24" customHeight="1">
      <c r="A3354" s="808">
        <v>629</v>
      </c>
      <c r="B3354" s="110" t="s">
        <v>76</v>
      </c>
      <c r="C3354" s="115" t="s">
        <v>78</v>
      </c>
      <c r="D3354" s="115" t="s">
        <v>146</v>
      </c>
      <c r="E3354" s="115" t="s">
        <v>147</v>
      </c>
      <c r="F3354" s="809" t="s">
        <v>71</v>
      </c>
      <c r="G3354" s="809"/>
      <c r="H3354" s="805"/>
      <c r="I3354" s="805"/>
      <c r="J3354" s="805"/>
      <c r="K3354" s="805"/>
      <c r="L3354" s="805"/>
    </row>
    <row r="3355" spans="1:12" s="101" customFormat="1" ht="26.25" customHeight="1">
      <c r="A3355" s="808"/>
      <c r="B3355" s="803" t="s">
        <v>2257</v>
      </c>
      <c r="C3355" s="810" t="s">
        <v>2259</v>
      </c>
      <c r="D3355" s="807">
        <v>43891</v>
      </c>
      <c r="E3355" s="803" t="s">
        <v>932</v>
      </c>
      <c r="F3355" s="803" t="s">
        <v>933</v>
      </c>
      <c r="G3355" s="803"/>
      <c r="H3355" s="806" t="s">
        <v>152</v>
      </c>
      <c r="I3355" s="806"/>
      <c r="J3355" s="117" t="s">
        <v>153</v>
      </c>
      <c r="K3355" s="117" t="s">
        <v>3</v>
      </c>
      <c r="L3355" s="119">
        <v>169.37</v>
      </c>
    </row>
    <row r="3356" spans="1:12" s="101" customFormat="1" ht="408.95" customHeight="1">
      <c r="A3356" s="808"/>
      <c r="B3356" s="803"/>
      <c r="C3356" s="810"/>
      <c r="D3356" s="807"/>
      <c r="E3356" s="803"/>
      <c r="F3356" s="803"/>
      <c r="G3356" s="803"/>
      <c r="H3356" s="806" t="s">
        <v>154</v>
      </c>
      <c r="I3356" s="806"/>
      <c r="J3356" s="803" t="s">
        <v>153</v>
      </c>
      <c r="K3356" s="803" t="s">
        <v>3</v>
      </c>
      <c r="L3356" s="804">
        <v>431.69</v>
      </c>
    </row>
    <row r="3357" spans="1:12" s="101" customFormat="1" ht="155.85" customHeight="1">
      <c r="A3357" s="808"/>
      <c r="B3357" s="803"/>
      <c r="C3357" s="810"/>
      <c r="D3357" s="807"/>
      <c r="E3357" s="803"/>
      <c r="F3357" s="803"/>
      <c r="G3357" s="803"/>
      <c r="H3357" s="806"/>
      <c r="I3357" s="806"/>
      <c r="J3357" s="803"/>
      <c r="K3357" s="803"/>
      <c r="L3357" s="804"/>
    </row>
    <row r="3358" spans="1:12" s="101" customFormat="1" ht="24" customHeight="1">
      <c r="A3358" s="808"/>
      <c r="B3358" s="110" t="s">
        <v>77</v>
      </c>
      <c r="C3358" s="115" t="s">
        <v>79</v>
      </c>
      <c r="D3358" s="115" t="s">
        <v>155</v>
      </c>
      <c r="E3358" s="115" t="s">
        <v>156</v>
      </c>
      <c r="F3358" s="805"/>
      <c r="G3358" s="805"/>
      <c r="H3358" s="806" t="s">
        <v>157</v>
      </c>
      <c r="I3358" s="806"/>
      <c r="J3358" s="803" t="s">
        <v>153</v>
      </c>
      <c r="K3358" s="803" t="s">
        <v>3</v>
      </c>
      <c r="L3358" s="804">
        <v>40</v>
      </c>
    </row>
    <row r="3359" spans="1:12" s="101" customFormat="1" ht="24" customHeight="1">
      <c r="A3359" s="808"/>
      <c r="B3359" s="117" t="s">
        <v>158</v>
      </c>
      <c r="C3359" s="117" t="s">
        <v>933</v>
      </c>
      <c r="D3359" s="118">
        <v>43893</v>
      </c>
      <c r="E3359" s="117" t="s">
        <v>1845</v>
      </c>
      <c r="F3359" s="805"/>
      <c r="G3359" s="805"/>
      <c r="H3359" s="806"/>
      <c r="I3359" s="806"/>
      <c r="J3359" s="803"/>
      <c r="K3359" s="803"/>
      <c r="L3359" s="804"/>
    </row>
    <row r="3360" spans="1:12" s="101" customFormat="1" ht="24" customHeight="1">
      <c r="A3360" s="808">
        <v>630</v>
      </c>
      <c r="B3360" s="110" t="s">
        <v>76</v>
      </c>
      <c r="C3360" s="115" t="s">
        <v>78</v>
      </c>
      <c r="D3360" s="115" t="s">
        <v>146</v>
      </c>
      <c r="E3360" s="115" t="s">
        <v>147</v>
      </c>
      <c r="F3360" s="809" t="s">
        <v>71</v>
      </c>
      <c r="G3360" s="809"/>
      <c r="H3360" s="805"/>
      <c r="I3360" s="805"/>
      <c r="J3360" s="805"/>
      <c r="K3360" s="805"/>
      <c r="L3360" s="805"/>
    </row>
    <row r="3361" spans="1:12" s="101" customFormat="1" ht="26.25" customHeight="1">
      <c r="A3361" s="808"/>
      <c r="B3361" s="803" t="s">
        <v>2260</v>
      </c>
      <c r="C3361" s="803" t="s">
        <v>2261</v>
      </c>
      <c r="D3361" s="807">
        <v>43885</v>
      </c>
      <c r="E3361" s="803" t="s">
        <v>2262</v>
      </c>
      <c r="F3361" s="803" t="s">
        <v>2263</v>
      </c>
      <c r="G3361" s="803"/>
      <c r="H3361" s="806" t="s">
        <v>152</v>
      </c>
      <c r="I3361" s="806"/>
      <c r="J3361" s="117" t="s">
        <v>153</v>
      </c>
      <c r="K3361" s="117" t="s">
        <v>3</v>
      </c>
      <c r="L3361" s="119">
        <v>1119</v>
      </c>
    </row>
    <row r="3362" spans="1:12" s="101" customFormat="1" ht="18.75" customHeight="1">
      <c r="A3362" s="808"/>
      <c r="B3362" s="803"/>
      <c r="C3362" s="803"/>
      <c r="D3362" s="807"/>
      <c r="E3362" s="803"/>
      <c r="F3362" s="803"/>
      <c r="G3362" s="803"/>
      <c r="H3362" s="806" t="s">
        <v>154</v>
      </c>
      <c r="I3362" s="806"/>
      <c r="J3362" s="117" t="s">
        <v>153</v>
      </c>
      <c r="K3362" s="117" t="s">
        <v>3</v>
      </c>
      <c r="L3362" s="119">
        <v>3600</v>
      </c>
    </row>
    <row r="3363" spans="1:12" s="101" customFormat="1" ht="24" customHeight="1">
      <c r="A3363" s="808"/>
      <c r="B3363" s="110" t="s">
        <v>77</v>
      </c>
      <c r="C3363" s="115" t="s">
        <v>79</v>
      </c>
      <c r="D3363" s="115" t="s">
        <v>155</v>
      </c>
      <c r="E3363" s="115" t="s">
        <v>156</v>
      </c>
      <c r="F3363" s="805"/>
      <c r="G3363" s="805"/>
      <c r="H3363" s="806" t="s">
        <v>157</v>
      </c>
      <c r="I3363" s="806"/>
      <c r="J3363" s="803" t="s">
        <v>153</v>
      </c>
      <c r="K3363" s="803" t="s">
        <v>153</v>
      </c>
      <c r="L3363" s="804">
        <v>0</v>
      </c>
    </row>
    <row r="3364" spans="1:12" s="101" customFormat="1" ht="34.5" customHeight="1">
      <c r="A3364" s="808"/>
      <c r="B3364" s="117" t="s">
        <v>2264</v>
      </c>
      <c r="C3364" s="117" t="s">
        <v>2263</v>
      </c>
      <c r="D3364" s="118">
        <v>43889</v>
      </c>
      <c r="E3364" s="117" t="s">
        <v>2265</v>
      </c>
      <c r="F3364" s="805"/>
      <c r="G3364" s="805"/>
      <c r="H3364" s="806"/>
      <c r="I3364" s="806"/>
      <c r="J3364" s="803"/>
      <c r="K3364" s="803"/>
      <c r="L3364" s="804"/>
    </row>
    <row r="3365" spans="1:12" s="101" customFormat="1" ht="24" customHeight="1">
      <c r="A3365" s="808">
        <v>631</v>
      </c>
      <c r="B3365" s="110" t="s">
        <v>76</v>
      </c>
      <c r="C3365" s="115" t="s">
        <v>78</v>
      </c>
      <c r="D3365" s="115" t="s">
        <v>146</v>
      </c>
      <c r="E3365" s="115" t="s">
        <v>147</v>
      </c>
      <c r="F3365" s="809" t="s">
        <v>71</v>
      </c>
      <c r="G3365" s="809"/>
      <c r="H3365" s="805"/>
      <c r="I3365" s="805"/>
      <c r="J3365" s="805"/>
      <c r="K3365" s="805"/>
      <c r="L3365" s="805"/>
    </row>
    <row r="3366" spans="1:12" s="101" customFormat="1" ht="26.25" customHeight="1">
      <c r="A3366" s="808"/>
      <c r="B3366" s="803" t="s">
        <v>2266</v>
      </c>
      <c r="C3366" s="810" t="s">
        <v>2267</v>
      </c>
      <c r="D3366" s="807">
        <v>43743</v>
      </c>
      <c r="E3366" s="803" t="s">
        <v>2268</v>
      </c>
      <c r="F3366" s="803" t="s">
        <v>2269</v>
      </c>
      <c r="G3366" s="803"/>
      <c r="H3366" s="806" t="s">
        <v>152</v>
      </c>
      <c r="I3366" s="806"/>
      <c r="J3366" s="117" t="s">
        <v>153</v>
      </c>
      <c r="K3366" s="117" t="s">
        <v>3</v>
      </c>
      <c r="L3366" s="119">
        <v>1215</v>
      </c>
    </row>
    <row r="3367" spans="1:12" s="101" customFormat="1" ht="408.95" customHeight="1">
      <c r="A3367" s="808"/>
      <c r="B3367" s="803"/>
      <c r="C3367" s="810"/>
      <c r="D3367" s="807"/>
      <c r="E3367" s="803"/>
      <c r="F3367" s="803"/>
      <c r="G3367" s="803"/>
      <c r="H3367" s="806" t="s">
        <v>154</v>
      </c>
      <c r="I3367" s="806"/>
      <c r="J3367" s="803" t="s">
        <v>153</v>
      </c>
      <c r="K3367" s="803" t="s">
        <v>153</v>
      </c>
      <c r="L3367" s="804">
        <v>0</v>
      </c>
    </row>
    <row r="3368" spans="1:12" s="101" customFormat="1" ht="40.35" customHeight="1">
      <c r="A3368" s="808"/>
      <c r="B3368" s="803"/>
      <c r="C3368" s="810"/>
      <c r="D3368" s="807"/>
      <c r="E3368" s="803"/>
      <c r="F3368" s="803"/>
      <c r="G3368" s="803"/>
      <c r="H3368" s="806"/>
      <c r="I3368" s="806"/>
      <c r="J3368" s="803"/>
      <c r="K3368" s="803"/>
      <c r="L3368" s="804"/>
    </row>
    <row r="3369" spans="1:12" s="101" customFormat="1" ht="24" customHeight="1">
      <c r="A3369" s="808"/>
      <c r="B3369" s="110" t="s">
        <v>77</v>
      </c>
      <c r="C3369" s="115" t="s">
        <v>79</v>
      </c>
      <c r="D3369" s="115" t="s">
        <v>155</v>
      </c>
      <c r="E3369" s="115" t="s">
        <v>156</v>
      </c>
      <c r="F3369" s="805"/>
      <c r="G3369" s="805"/>
      <c r="H3369" s="806" t="s">
        <v>157</v>
      </c>
      <c r="I3369" s="806"/>
      <c r="J3369" s="803" t="s">
        <v>153</v>
      </c>
      <c r="K3369" s="803" t="s">
        <v>3</v>
      </c>
      <c r="L3369" s="804">
        <v>490</v>
      </c>
    </row>
    <row r="3370" spans="1:12" s="101" customFormat="1" ht="24" customHeight="1">
      <c r="A3370" s="808"/>
      <c r="B3370" s="117" t="s">
        <v>181</v>
      </c>
      <c r="C3370" s="117" t="s">
        <v>2269</v>
      </c>
      <c r="D3370" s="118">
        <v>43749</v>
      </c>
      <c r="E3370" s="117" t="s">
        <v>2270</v>
      </c>
      <c r="F3370" s="805"/>
      <c r="G3370" s="805"/>
      <c r="H3370" s="806"/>
      <c r="I3370" s="806"/>
      <c r="J3370" s="803"/>
      <c r="K3370" s="803"/>
      <c r="L3370" s="804"/>
    </row>
    <row r="3371" spans="1:12" s="101" customFormat="1" ht="24" customHeight="1">
      <c r="A3371" s="808">
        <v>632</v>
      </c>
      <c r="B3371" s="110" t="s">
        <v>76</v>
      </c>
      <c r="C3371" s="115" t="s">
        <v>78</v>
      </c>
      <c r="D3371" s="115" t="s">
        <v>146</v>
      </c>
      <c r="E3371" s="115" t="s">
        <v>147</v>
      </c>
      <c r="F3371" s="809" t="s">
        <v>71</v>
      </c>
      <c r="G3371" s="809"/>
      <c r="H3371" s="805"/>
      <c r="I3371" s="805"/>
      <c r="J3371" s="805"/>
      <c r="K3371" s="805"/>
      <c r="L3371" s="805"/>
    </row>
    <row r="3372" spans="1:12" s="101" customFormat="1" ht="26.25" customHeight="1">
      <c r="A3372" s="808"/>
      <c r="B3372" s="803" t="s">
        <v>2271</v>
      </c>
      <c r="C3372" s="810" t="s">
        <v>2272</v>
      </c>
      <c r="D3372" s="807">
        <v>43754</v>
      </c>
      <c r="E3372" s="803" t="s">
        <v>285</v>
      </c>
      <c r="F3372" s="803" t="s">
        <v>2273</v>
      </c>
      <c r="G3372" s="803"/>
      <c r="H3372" s="806" t="s">
        <v>152</v>
      </c>
      <c r="I3372" s="806"/>
      <c r="J3372" s="117" t="s">
        <v>153</v>
      </c>
      <c r="K3372" s="117" t="s">
        <v>3</v>
      </c>
      <c r="L3372" s="119">
        <v>334</v>
      </c>
    </row>
    <row r="3373" spans="1:12" s="101" customFormat="1" ht="408.95" customHeight="1">
      <c r="A3373" s="808"/>
      <c r="B3373" s="803"/>
      <c r="C3373" s="810"/>
      <c r="D3373" s="807"/>
      <c r="E3373" s="803"/>
      <c r="F3373" s="803"/>
      <c r="G3373" s="803"/>
      <c r="H3373" s="806" t="s">
        <v>154</v>
      </c>
      <c r="I3373" s="806"/>
      <c r="J3373" s="803" t="s">
        <v>153</v>
      </c>
      <c r="K3373" s="803" t="s">
        <v>3</v>
      </c>
      <c r="L3373" s="804">
        <v>309.19</v>
      </c>
    </row>
    <row r="3374" spans="1:12" s="101" customFormat="1" ht="155.85" customHeight="1">
      <c r="A3374" s="808"/>
      <c r="B3374" s="803"/>
      <c r="C3374" s="810"/>
      <c r="D3374" s="807"/>
      <c r="E3374" s="803"/>
      <c r="F3374" s="803"/>
      <c r="G3374" s="803"/>
      <c r="H3374" s="806"/>
      <c r="I3374" s="806"/>
      <c r="J3374" s="803"/>
      <c r="K3374" s="803"/>
      <c r="L3374" s="804"/>
    </row>
    <row r="3375" spans="1:12" s="101" customFormat="1" ht="24" customHeight="1">
      <c r="A3375" s="808"/>
      <c r="B3375" s="110" t="s">
        <v>77</v>
      </c>
      <c r="C3375" s="115" t="s">
        <v>79</v>
      </c>
      <c r="D3375" s="115" t="s">
        <v>155</v>
      </c>
      <c r="E3375" s="115" t="s">
        <v>156</v>
      </c>
      <c r="F3375" s="805"/>
      <c r="G3375" s="805"/>
      <c r="H3375" s="806" t="s">
        <v>157</v>
      </c>
      <c r="I3375" s="806"/>
      <c r="J3375" s="803" t="s">
        <v>153</v>
      </c>
      <c r="K3375" s="803" t="s">
        <v>3</v>
      </c>
      <c r="L3375" s="804">
        <v>150</v>
      </c>
    </row>
    <row r="3376" spans="1:12" s="101" customFormat="1" ht="24" customHeight="1">
      <c r="A3376" s="808"/>
      <c r="B3376" s="117" t="s">
        <v>193</v>
      </c>
      <c r="C3376" s="117" t="s">
        <v>2273</v>
      </c>
      <c r="D3376" s="118">
        <v>43758</v>
      </c>
      <c r="E3376" s="117" t="s">
        <v>855</v>
      </c>
      <c r="F3376" s="805"/>
      <c r="G3376" s="805"/>
      <c r="H3376" s="806"/>
      <c r="I3376" s="806"/>
      <c r="J3376" s="803"/>
      <c r="K3376" s="803"/>
      <c r="L3376" s="804"/>
    </row>
    <row r="3377" spans="1:12" s="101" customFormat="1" ht="24" customHeight="1">
      <c r="A3377" s="808">
        <v>633</v>
      </c>
      <c r="B3377" s="110" t="s">
        <v>76</v>
      </c>
      <c r="C3377" s="115" t="s">
        <v>78</v>
      </c>
      <c r="D3377" s="115" t="s">
        <v>146</v>
      </c>
      <c r="E3377" s="115" t="s">
        <v>147</v>
      </c>
      <c r="F3377" s="809" t="s">
        <v>71</v>
      </c>
      <c r="G3377" s="809"/>
      <c r="H3377" s="805"/>
      <c r="I3377" s="805"/>
      <c r="J3377" s="805"/>
      <c r="K3377" s="805"/>
      <c r="L3377" s="805"/>
    </row>
    <row r="3378" spans="1:12" s="101" customFormat="1" ht="26.25" customHeight="1">
      <c r="A3378" s="808"/>
      <c r="B3378" s="803" t="s">
        <v>2274</v>
      </c>
      <c r="C3378" s="810" t="s">
        <v>2275</v>
      </c>
      <c r="D3378" s="807">
        <v>43748</v>
      </c>
      <c r="E3378" s="803" t="s">
        <v>285</v>
      </c>
      <c r="F3378" s="803" t="s">
        <v>2276</v>
      </c>
      <c r="G3378" s="803"/>
      <c r="H3378" s="806" t="s">
        <v>152</v>
      </c>
      <c r="I3378" s="806"/>
      <c r="J3378" s="117" t="s">
        <v>153</v>
      </c>
      <c r="K3378" s="117" t="s">
        <v>3</v>
      </c>
      <c r="L3378" s="119">
        <v>431.12</v>
      </c>
    </row>
    <row r="3379" spans="1:12" s="101" customFormat="1" ht="396.75" customHeight="1">
      <c r="A3379" s="808"/>
      <c r="B3379" s="803"/>
      <c r="C3379" s="810"/>
      <c r="D3379" s="807"/>
      <c r="E3379" s="803"/>
      <c r="F3379" s="803"/>
      <c r="G3379" s="803"/>
      <c r="H3379" s="806" t="s">
        <v>154</v>
      </c>
      <c r="I3379" s="806"/>
      <c r="J3379" s="117" t="s">
        <v>153</v>
      </c>
      <c r="K3379" s="117" t="s">
        <v>3</v>
      </c>
      <c r="L3379" s="119">
        <v>627.6</v>
      </c>
    </row>
    <row r="3380" spans="1:12" s="101" customFormat="1" ht="24" customHeight="1">
      <c r="A3380" s="808"/>
      <c r="B3380" s="110" t="s">
        <v>77</v>
      </c>
      <c r="C3380" s="115" t="s">
        <v>79</v>
      </c>
      <c r="D3380" s="115" t="s">
        <v>155</v>
      </c>
      <c r="E3380" s="115" t="s">
        <v>156</v>
      </c>
      <c r="F3380" s="805"/>
      <c r="G3380" s="805"/>
      <c r="H3380" s="806" t="s">
        <v>157</v>
      </c>
      <c r="I3380" s="806"/>
      <c r="J3380" s="803" t="s">
        <v>153</v>
      </c>
      <c r="K3380" s="803" t="s">
        <v>3</v>
      </c>
      <c r="L3380" s="804">
        <v>150</v>
      </c>
    </row>
    <row r="3381" spans="1:12" s="101" customFormat="1" ht="24" customHeight="1">
      <c r="A3381" s="808"/>
      <c r="B3381" s="117" t="s">
        <v>498</v>
      </c>
      <c r="C3381" s="117" t="s">
        <v>2276</v>
      </c>
      <c r="D3381" s="118">
        <v>43750</v>
      </c>
      <c r="E3381" s="117" t="s">
        <v>602</v>
      </c>
      <c r="F3381" s="805"/>
      <c r="G3381" s="805"/>
      <c r="H3381" s="806"/>
      <c r="I3381" s="806"/>
      <c r="J3381" s="803"/>
      <c r="K3381" s="803"/>
      <c r="L3381" s="804"/>
    </row>
    <row r="3382" spans="1:12" s="101" customFormat="1" ht="24" customHeight="1">
      <c r="A3382" s="808">
        <v>634</v>
      </c>
      <c r="B3382" s="110" t="s">
        <v>76</v>
      </c>
      <c r="C3382" s="115" t="s">
        <v>78</v>
      </c>
      <c r="D3382" s="115" t="s">
        <v>146</v>
      </c>
      <c r="E3382" s="115" t="s">
        <v>147</v>
      </c>
      <c r="F3382" s="809" t="s">
        <v>71</v>
      </c>
      <c r="G3382" s="809"/>
      <c r="H3382" s="805"/>
      <c r="I3382" s="805"/>
      <c r="J3382" s="805"/>
      <c r="K3382" s="805"/>
      <c r="L3382" s="805"/>
    </row>
    <row r="3383" spans="1:12" s="101" customFormat="1" ht="26.25" customHeight="1">
      <c r="A3383" s="808"/>
      <c r="B3383" s="803" t="s">
        <v>2274</v>
      </c>
      <c r="C3383" s="810" t="s">
        <v>2277</v>
      </c>
      <c r="D3383" s="807">
        <v>43865</v>
      </c>
      <c r="E3383" s="803" t="s">
        <v>243</v>
      </c>
      <c r="F3383" s="803" t="s">
        <v>845</v>
      </c>
      <c r="G3383" s="803"/>
      <c r="H3383" s="806" t="s">
        <v>152</v>
      </c>
      <c r="I3383" s="806"/>
      <c r="J3383" s="117" t="s">
        <v>153</v>
      </c>
      <c r="K3383" s="117" t="s">
        <v>3</v>
      </c>
      <c r="L3383" s="119">
        <v>237.94</v>
      </c>
    </row>
    <row r="3384" spans="1:12" s="101" customFormat="1" ht="408.95" customHeight="1">
      <c r="A3384" s="808"/>
      <c r="B3384" s="803"/>
      <c r="C3384" s="810"/>
      <c r="D3384" s="807"/>
      <c r="E3384" s="803"/>
      <c r="F3384" s="803"/>
      <c r="G3384" s="803"/>
      <c r="H3384" s="806" t="s">
        <v>154</v>
      </c>
      <c r="I3384" s="806"/>
      <c r="J3384" s="803" t="s">
        <v>153</v>
      </c>
      <c r="K3384" s="803" t="s">
        <v>3</v>
      </c>
      <c r="L3384" s="804">
        <v>116.8</v>
      </c>
    </row>
    <row r="3385" spans="1:12" s="101" customFormat="1" ht="124.35" customHeight="1">
      <c r="A3385" s="808"/>
      <c r="B3385" s="803"/>
      <c r="C3385" s="810"/>
      <c r="D3385" s="807"/>
      <c r="E3385" s="803"/>
      <c r="F3385" s="803"/>
      <c r="G3385" s="803"/>
      <c r="H3385" s="806"/>
      <c r="I3385" s="806"/>
      <c r="J3385" s="803"/>
      <c r="K3385" s="803"/>
      <c r="L3385" s="804"/>
    </row>
    <row r="3386" spans="1:12" s="101" customFormat="1" ht="24" customHeight="1">
      <c r="A3386" s="808"/>
      <c r="B3386" s="110" t="s">
        <v>77</v>
      </c>
      <c r="C3386" s="115" t="s">
        <v>79</v>
      </c>
      <c r="D3386" s="115" t="s">
        <v>155</v>
      </c>
      <c r="E3386" s="115" t="s">
        <v>156</v>
      </c>
      <c r="F3386" s="805"/>
      <c r="G3386" s="805"/>
      <c r="H3386" s="806" t="s">
        <v>157</v>
      </c>
      <c r="I3386" s="806"/>
      <c r="J3386" s="803" t="s">
        <v>153</v>
      </c>
      <c r="K3386" s="803" t="s">
        <v>3</v>
      </c>
      <c r="L3386" s="804">
        <v>150</v>
      </c>
    </row>
    <row r="3387" spans="1:12" s="101" customFormat="1" ht="24" customHeight="1">
      <c r="A3387" s="808"/>
      <c r="B3387" s="117" t="s">
        <v>498</v>
      </c>
      <c r="C3387" s="117" t="s">
        <v>845</v>
      </c>
      <c r="D3387" s="118">
        <v>43866</v>
      </c>
      <c r="E3387" s="117" t="s">
        <v>2278</v>
      </c>
      <c r="F3387" s="805"/>
      <c r="G3387" s="805"/>
      <c r="H3387" s="806"/>
      <c r="I3387" s="806"/>
      <c r="J3387" s="803"/>
      <c r="K3387" s="803"/>
      <c r="L3387" s="804"/>
    </row>
    <row r="3388" spans="1:12" s="101" customFormat="1" ht="24" customHeight="1">
      <c r="A3388" s="808">
        <v>635</v>
      </c>
      <c r="B3388" s="110" t="s">
        <v>76</v>
      </c>
      <c r="C3388" s="115" t="s">
        <v>78</v>
      </c>
      <c r="D3388" s="115" t="s">
        <v>146</v>
      </c>
      <c r="E3388" s="115" t="s">
        <v>147</v>
      </c>
      <c r="F3388" s="809" t="s">
        <v>71</v>
      </c>
      <c r="G3388" s="809"/>
      <c r="H3388" s="805"/>
      <c r="I3388" s="805"/>
      <c r="J3388" s="805"/>
      <c r="K3388" s="805"/>
      <c r="L3388" s="805"/>
    </row>
    <row r="3389" spans="1:12" s="101" customFormat="1" ht="26.25" customHeight="1">
      <c r="A3389" s="808"/>
      <c r="B3389" s="803" t="s">
        <v>2279</v>
      </c>
      <c r="C3389" s="810" t="s">
        <v>2280</v>
      </c>
      <c r="D3389" s="807">
        <v>43761</v>
      </c>
      <c r="E3389" s="803" t="s">
        <v>2281</v>
      </c>
      <c r="F3389" s="803" t="s">
        <v>2282</v>
      </c>
      <c r="G3389" s="803"/>
      <c r="H3389" s="806" t="s">
        <v>152</v>
      </c>
      <c r="I3389" s="806"/>
      <c r="J3389" s="117" t="s">
        <v>153</v>
      </c>
      <c r="K3389" s="117" t="s">
        <v>3</v>
      </c>
      <c r="L3389" s="119">
        <v>561.65</v>
      </c>
    </row>
    <row r="3390" spans="1:12" s="101" customFormat="1" ht="123.75" customHeight="1">
      <c r="A3390" s="808"/>
      <c r="B3390" s="803"/>
      <c r="C3390" s="810"/>
      <c r="D3390" s="807"/>
      <c r="E3390" s="803"/>
      <c r="F3390" s="803"/>
      <c r="G3390" s="803"/>
      <c r="H3390" s="806" t="s">
        <v>154</v>
      </c>
      <c r="I3390" s="806"/>
      <c r="J3390" s="117" t="s">
        <v>153</v>
      </c>
      <c r="K3390" s="117" t="s">
        <v>3</v>
      </c>
      <c r="L3390" s="119">
        <v>957.73</v>
      </c>
    </row>
    <row r="3391" spans="1:12" s="101" customFormat="1" ht="24" customHeight="1">
      <c r="A3391" s="808"/>
      <c r="B3391" s="110" t="s">
        <v>77</v>
      </c>
      <c r="C3391" s="115" t="s">
        <v>79</v>
      </c>
      <c r="D3391" s="115" t="s">
        <v>155</v>
      </c>
      <c r="E3391" s="115" t="s">
        <v>156</v>
      </c>
      <c r="F3391" s="805"/>
      <c r="G3391" s="805"/>
      <c r="H3391" s="806" t="s">
        <v>157</v>
      </c>
      <c r="I3391" s="806"/>
      <c r="J3391" s="803" t="s">
        <v>153</v>
      </c>
      <c r="K3391" s="803" t="s">
        <v>3</v>
      </c>
      <c r="L3391" s="804">
        <v>600.68000000000006</v>
      </c>
    </row>
    <row r="3392" spans="1:12" s="101" customFormat="1" ht="24" customHeight="1">
      <c r="A3392" s="808"/>
      <c r="B3392" s="117" t="s">
        <v>193</v>
      </c>
      <c r="C3392" s="117" t="s">
        <v>2282</v>
      </c>
      <c r="D3392" s="118">
        <v>43765</v>
      </c>
      <c r="E3392" s="117" t="s">
        <v>2283</v>
      </c>
      <c r="F3392" s="805"/>
      <c r="G3392" s="805"/>
      <c r="H3392" s="806"/>
      <c r="I3392" s="806"/>
      <c r="J3392" s="803"/>
      <c r="K3392" s="803"/>
      <c r="L3392" s="804"/>
    </row>
    <row r="3393" spans="1:12" s="101" customFormat="1" ht="24" customHeight="1">
      <c r="A3393" s="808">
        <v>636</v>
      </c>
      <c r="B3393" s="110" t="s">
        <v>76</v>
      </c>
      <c r="C3393" s="115" t="s">
        <v>78</v>
      </c>
      <c r="D3393" s="115" t="s">
        <v>146</v>
      </c>
      <c r="E3393" s="115" t="s">
        <v>147</v>
      </c>
      <c r="F3393" s="809" t="s">
        <v>71</v>
      </c>
      <c r="G3393" s="809"/>
      <c r="H3393" s="805"/>
      <c r="I3393" s="805"/>
      <c r="J3393" s="805"/>
      <c r="K3393" s="805"/>
      <c r="L3393" s="805"/>
    </row>
    <row r="3394" spans="1:12" s="101" customFormat="1" ht="26.25" customHeight="1">
      <c r="A3394" s="808"/>
      <c r="B3394" s="803" t="s">
        <v>2284</v>
      </c>
      <c r="C3394" s="810" t="s">
        <v>2285</v>
      </c>
      <c r="D3394" s="807">
        <v>43743</v>
      </c>
      <c r="E3394" s="803" t="s">
        <v>258</v>
      </c>
      <c r="F3394" s="803" t="s">
        <v>2286</v>
      </c>
      <c r="G3394" s="803"/>
      <c r="H3394" s="806" t="s">
        <v>152</v>
      </c>
      <c r="I3394" s="806"/>
      <c r="J3394" s="117" t="s">
        <v>153</v>
      </c>
      <c r="K3394" s="117" t="s">
        <v>3</v>
      </c>
      <c r="L3394" s="119">
        <v>920</v>
      </c>
    </row>
    <row r="3395" spans="1:12" s="101" customFormat="1" ht="281.25" customHeight="1">
      <c r="A3395" s="808"/>
      <c r="B3395" s="803"/>
      <c r="C3395" s="810"/>
      <c r="D3395" s="807"/>
      <c r="E3395" s="803"/>
      <c r="F3395" s="803"/>
      <c r="G3395" s="803"/>
      <c r="H3395" s="806" t="s">
        <v>154</v>
      </c>
      <c r="I3395" s="806"/>
      <c r="J3395" s="117" t="s">
        <v>153</v>
      </c>
      <c r="K3395" s="117" t="s">
        <v>153</v>
      </c>
      <c r="L3395" s="119">
        <v>0</v>
      </c>
    </row>
    <row r="3396" spans="1:12" s="101" customFormat="1" ht="24" customHeight="1">
      <c r="A3396" s="808"/>
      <c r="B3396" s="110" t="s">
        <v>77</v>
      </c>
      <c r="C3396" s="115" t="s">
        <v>79</v>
      </c>
      <c r="D3396" s="115" t="s">
        <v>155</v>
      </c>
      <c r="E3396" s="115" t="s">
        <v>156</v>
      </c>
      <c r="F3396" s="805"/>
      <c r="G3396" s="805"/>
      <c r="H3396" s="806" t="s">
        <v>157</v>
      </c>
      <c r="I3396" s="806"/>
      <c r="J3396" s="803" t="s">
        <v>153</v>
      </c>
      <c r="K3396" s="803" t="s">
        <v>153</v>
      </c>
      <c r="L3396" s="804">
        <v>0</v>
      </c>
    </row>
    <row r="3397" spans="1:12" s="101" customFormat="1" ht="24" customHeight="1">
      <c r="A3397" s="808"/>
      <c r="B3397" s="117" t="s">
        <v>193</v>
      </c>
      <c r="C3397" s="117" t="s">
        <v>2286</v>
      </c>
      <c r="D3397" s="118">
        <v>43751</v>
      </c>
      <c r="E3397" s="117" t="s">
        <v>2287</v>
      </c>
      <c r="F3397" s="805"/>
      <c r="G3397" s="805"/>
      <c r="H3397" s="806"/>
      <c r="I3397" s="806"/>
      <c r="J3397" s="803"/>
      <c r="K3397" s="803"/>
      <c r="L3397" s="804"/>
    </row>
    <row r="3398" spans="1:12" s="101" customFormat="1" ht="24" customHeight="1">
      <c r="A3398" s="808">
        <v>637</v>
      </c>
      <c r="B3398" s="110" t="s">
        <v>76</v>
      </c>
      <c r="C3398" s="115" t="s">
        <v>78</v>
      </c>
      <c r="D3398" s="115" t="s">
        <v>146</v>
      </c>
      <c r="E3398" s="115" t="s">
        <v>147</v>
      </c>
      <c r="F3398" s="809" t="s">
        <v>71</v>
      </c>
      <c r="G3398" s="809"/>
      <c r="H3398" s="805"/>
      <c r="I3398" s="805"/>
      <c r="J3398" s="805"/>
      <c r="K3398" s="805"/>
      <c r="L3398" s="805"/>
    </row>
    <row r="3399" spans="1:12" s="101" customFormat="1" ht="26.25" customHeight="1">
      <c r="A3399" s="808"/>
      <c r="B3399" s="803" t="s">
        <v>2284</v>
      </c>
      <c r="C3399" s="810" t="s">
        <v>2285</v>
      </c>
      <c r="D3399" s="807">
        <v>43743</v>
      </c>
      <c r="E3399" s="803" t="s">
        <v>258</v>
      </c>
      <c r="F3399" s="803" t="s">
        <v>2288</v>
      </c>
      <c r="G3399" s="803"/>
      <c r="H3399" s="806" t="s">
        <v>152</v>
      </c>
      <c r="I3399" s="806"/>
      <c r="J3399" s="117" t="s">
        <v>153</v>
      </c>
      <c r="K3399" s="117" t="s">
        <v>3</v>
      </c>
      <c r="L3399" s="119">
        <v>690</v>
      </c>
    </row>
    <row r="3400" spans="1:12" s="101" customFormat="1" ht="281.25" customHeight="1">
      <c r="A3400" s="808"/>
      <c r="B3400" s="803"/>
      <c r="C3400" s="810"/>
      <c r="D3400" s="807"/>
      <c r="E3400" s="803"/>
      <c r="F3400" s="803"/>
      <c r="G3400" s="803"/>
      <c r="H3400" s="806" t="s">
        <v>154</v>
      </c>
      <c r="I3400" s="806"/>
      <c r="J3400" s="117" t="s">
        <v>153</v>
      </c>
      <c r="K3400" s="117" t="s">
        <v>153</v>
      </c>
      <c r="L3400" s="119">
        <v>0</v>
      </c>
    </row>
    <row r="3401" spans="1:12" s="101" customFormat="1" ht="24" customHeight="1">
      <c r="A3401" s="808"/>
      <c r="B3401" s="110" t="s">
        <v>77</v>
      </c>
      <c r="C3401" s="115" t="s">
        <v>79</v>
      </c>
      <c r="D3401" s="115" t="s">
        <v>155</v>
      </c>
      <c r="E3401" s="115" t="s">
        <v>156</v>
      </c>
      <c r="F3401" s="805"/>
      <c r="G3401" s="805"/>
      <c r="H3401" s="806" t="s">
        <v>157</v>
      </c>
      <c r="I3401" s="806"/>
      <c r="J3401" s="803" t="s">
        <v>153</v>
      </c>
      <c r="K3401" s="803" t="s">
        <v>153</v>
      </c>
      <c r="L3401" s="804">
        <v>0</v>
      </c>
    </row>
    <row r="3402" spans="1:12" s="101" customFormat="1" ht="24" customHeight="1">
      <c r="A3402" s="808"/>
      <c r="B3402" s="117" t="s">
        <v>193</v>
      </c>
      <c r="C3402" s="117" t="s">
        <v>2288</v>
      </c>
      <c r="D3402" s="118">
        <v>43751</v>
      </c>
      <c r="E3402" s="117" t="s">
        <v>2287</v>
      </c>
      <c r="F3402" s="805"/>
      <c r="G3402" s="805"/>
      <c r="H3402" s="806"/>
      <c r="I3402" s="806"/>
      <c r="J3402" s="803"/>
      <c r="K3402" s="803"/>
      <c r="L3402" s="804"/>
    </row>
    <row r="3403" spans="1:12" s="101" customFormat="1" ht="24" customHeight="1">
      <c r="A3403" s="808">
        <v>638</v>
      </c>
      <c r="B3403" s="110" t="s">
        <v>76</v>
      </c>
      <c r="C3403" s="115" t="s">
        <v>78</v>
      </c>
      <c r="D3403" s="115" t="s">
        <v>146</v>
      </c>
      <c r="E3403" s="115" t="s">
        <v>147</v>
      </c>
      <c r="F3403" s="809" t="s">
        <v>71</v>
      </c>
      <c r="G3403" s="809"/>
      <c r="H3403" s="805"/>
      <c r="I3403" s="805"/>
      <c r="J3403" s="805"/>
      <c r="K3403" s="805"/>
      <c r="L3403" s="805"/>
    </row>
    <row r="3404" spans="1:12" s="101" customFormat="1" ht="26.25" customHeight="1">
      <c r="A3404" s="808"/>
      <c r="B3404" s="803" t="s">
        <v>2289</v>
      </c>
      <c r="C3404" s="810" t="s">
        <v>2290</v>
      </c>
      <c r="D3404" s="807">
        <v>43778</v>
      </c>
      <c r="E3404" s="803" t="s">
        <v>1368</v>
      </c>
      <c r="F3404" s="803" t="s">
        <v>1374</v>
      </c>
      <c r="G3404" s="803"/>
      <c r="H3404" s="806" t="s">
        <v>152</v>
      </c>
      <c r="I3404" s="806"/>
      <c r="J3404" s="117" t="s">
        <v>153</v>
      </c>
      <c r="K3404" s="117" t="s">
        <v>3</v>
      </c>
      <c r="L3404" s="119">
        <v>423</v>
      </c>
    </row>
    <row r="3405" spans="1:12" s="101" customFormat="1" ht="81.75" customHeight="1">
      <c r="A3405" s="808"/>
      <c r="B3405" s="803"/>
      <c r="C3405" s="810"/>
      <c r="D3405" s="807"/>
      <c r="E3405" s="803"/>
      <c r="F3405" s="803"/>
      <c r="G3405" s="803"/>
      <c r="H3405" s="806" t="s">
        <v>154</v>
      </c>
      <c r="I3405" s="806"/>
      <c r="J3405" s="117" t="s">
        <v>153</v>
      </c>
      <c r="K3405" s="117" t="s">
        <v>153</v>
      </c>
      <c r="L3405" s="119">
        <v>0</v>
      </c>
    </row>
    <row r="3406" spans="1:12" s="101" customFormat="1" ht="24" customHeight="1">
      <c r="A3406" s="808"/>
      <c r="B3406" s="110" t="s">
        <v>77</v>
      </c>
      <c r="C3406" s="115" t="s">
        <v>79</v>
      </c>
      <c r="D3406" s="115" t="s">
        <v>155</v>
      </c>
      <c r="E3406" s="115" t="s">
        <v>156</v>
      </c>
      <c r="F3406" s="805"/>
      <c r="G3406" s="805"/>
      <c r="H3406" s="806" t="s">
        <v>157</v>
      </c>
      <c r="I3406" s="806"/>
      <c r="J3406" s="803" t="s">
        <v>153</v>
      </c>
      <c r="K3406" s="803" t="s">
        <v>153</v>
      </c>
      <c r="L3406" s="804">
        <v>0</v>
      </c>
    </row>
    <row r="3407" spans="1:12" s="101" customFormat="1" ht="34.5" customHeight="1">
      <c r="A3407" s="808"/>
      <c r="B3407" s="117" t="s">
        <v>303</v>
      </c>
      <c r="C3407" s="117" t="s">
        <v>1374</v>
      </c>
      <c r="D3407" s="118">
        <v>43785</v>
      </c>
      <c r="E3407" s="117" t="s">
        <v>2291</v>
      </c>
      <c r="F3407" s="805"/>
      <c r="G3407" s="805"/>
      <c r="H3407" s="806"/>
      <c r="I3407" s="806"/>
      <c r="J3407" s="803"/>
      <c r="K3407" s="803"/>
      <c r="L3407" s="804"/>
    </row>
    <row r="3408" spans="1:12" s="101" customFormat="1" ht="24" customHeight="1">
      <c r="A3408" s="808">
        <v>639</v>
      </c>
      <c r="B3408" s="110" t="s">
        <v>76</v>
      </c>
      <c r="C3408" s="115" t="s">
        <v>78</v>
      </c>
      <c r="D3408" s="115" t="s">
        <v>146</v>
      </c>
      <c r="E3408" s="115" t="s">
        <v>147</v>
      </c>
      <c r="F3408" s="809" t="s">
        <v>71</v>
      </c>
      <c r="G3408" s="809"/>
      <c r="H3408" s="805"/>
      <c r="I3408" s="805"/>
      <c r="J3408" s="805"/>
      <c r="K3408" s="805"/>
      <c r="L3408" s="805"/>
    </row>
    <row r="3409" spans="1:12" s="101" customFormat="1" ht="26.25" customHeight="1">
      <c r="A3409" s="808"/>
      <c r="B3409" s="803" t="s">
        <v>2292</v>
      </c>
      <c r="C3409" s="810" t="s">
        <v>2293</v>
      </c>
      <c r="D3409" s="807">
        <v>43739</v>
      </c>
      <c r="E3409" s="803" t="s">
        <v>258</v>
      </c>
      <c r="F3409" s="803" t="s">
        <v>1775</v>
      </c>
      <c r="G3409" s="803"/>
      <c r="H3409" s="806" t="s">
        <v>152</v>
      </c>
      <c r="I3409" s="806"/>
      <c r="J3409" s="117" t="s">
        <v>153</v>
      </c>
      <c r="K3409" s="117" t="s">
        <v>3</v>
      </c>
      <c r="L3409" s="119">
        <v>427.52</v>
      </c>
    </row>
    <row r="3410" spans="1:12" s="101" customFormat="1" ht="408.95" customHeight="1">
      <c r="A3410" s="808"/>
      <c r="B3410" s="803"/>
      <c r="C3410" s="810"/>
      <c r="D3410" s="807"/>
      <c r="E3410" s="803"/>
      <c r="F3410" s="803"/>
      <c r="G3410" s="803"/>
      <c r="H3410" s="806" t="s">
        <v>154</v>
      </c>
      <c r="I3410" s="806"/>
      <c r="J3410" s="803" t="s">
        <v>153</v>
      </c>
      <c r="K3410" s="803" t="s">
        <v>153</v>
      </c>
      <c r="L3410" s="804">
        <v>0</v>
      </c>
    </row>
    <row r="3411" spans="1:12" s="101" customFormat="1" ht="113.85" customHeight="1">
      <c r="A3411" s="808"/>
      <c r="B3411" s="803"/>
      <c r="C3411" s="810"/>
      <c r="D3411" s="807"/>
      <c r="E3411" s="803"/>
      <c r="F3411" s="803"/>
      <c r="G3411" s="803"/>
      <c r="H3411" s="806"/>
      <c r="I3411" s="806"/>
      <c r="J3411" s="803"/>
      <c r="K3411" s="803"/>
      <c r="L3411" s="804"/>
    </row>
    <row r="3412" spans="1:12" s="101" customFormat="1" ht="24" customHeight="1">
      <c r="A3412" s="808"/>
      <c r="B3412" s="110" t="s">
        <v>77</v>
      </c>
      <c r="C3412" s="115" t="s">
        <v>79</v>
      </c>
      <c r="D3412" s="115" t="s">
        <v>155</v>
      </c>
      <c r="E3412" s="115" t="s">
        <v>156</v>
      </c>
      <c r="F3412" s="805"/>
      <c r="G3412" s="805"/>
      <c r="H3412" s="806" t="s">
        <v>157</v>
      </c>
      <c r="I3412" s="806"/>
      <c r="J3412" s="803" t="s">
        <v>153</v>
      </c>
      <c r="K3412" s="803" t="s">
        <v>3</v>
      </c>
      <c r="L3412" s="804">
        <v>12.22</v>
      </c>
    </row>
    <row r="3413" spans="1:12" s="101" customFormat="1" ht="24" customHeight="1">
      <c r="A3413" s="808"/>
      <c r="B3413" s="117" t="s">
        <v>158</v>
      </c>
      <c r="C3413" s="117" t="s">
        <v>1775</v>
      </c>
      <c r="D3413" s="118">
        <v>43741</v>
      </c>
      <c r="E3413" s="117" t="s">
        <v>438</v>
      </c>
      <c r="F3413" s="805"/>
      <c r="G3413" s="805"/>
      <c r="H3413" s="806"/>
      <c r="I3413" s="806"/>
      <c r="J3413" s="803"/>
      <c r="K3413" s="803"/>
      <c r="L3413" s="804"/>
    </row>
    <row r="3414" spans="1:12" s="101" customFormat="1" ht="24" customHeight="1">
      <c r="A3414" s="808">
        <v>640</v>
      </c>
      <c r="B3414" s="110" t="s">
        <v>76</v>
      </c>
      <c r="C3414" s="115" t="s">
        <v>78</v>
      </c>
      <c r="D3414" s="115" t="s">
        <v>146</v>
      </c>
      <c r="E3414" s="115" t="s">
        <v>147</v>
      </c>
      <c r="F3414" s="809" t="s">
        <v>71</v>
      </c>
      <c r="G3414" s="809"/>
      <c r="H3414" s="805"/>
      <c r="I3414" s="805"/>
      <c r="J3414" s="805"/>
      <c r="K3414" s="805"/>
      <c r="L3414" s="805"/>
    </row>
    <row r="3415" spans="1:12" s="101" customFormat="1" ht="26.25" customHeight="1">
      <c r="A3415" s="808"/>
      <c r="B3415" s="803" t="s">
        <v>2294</v>
      </c>
      <c r="C3415" s="803" t="s">
        <v>2295</v>
      </c>
      <c r="D3415" s="807">
        <v>43757</v>
      </c>
      <c r="E3415" s="803" t="s">
        <v>174</v>
      </c>
      <c r="F3415" s="803" t="s">
        <v>2296</v>
      </c>
      <c r="G3415" s="803"/>
      <c r="H3415" s="806" t="s">
        <v>152</v>
      </c>
      <c r="I3415" s="806"/>
      <c r="J3415" s="117" t="s">
        <v>153</v>
      </c>
      <c r="K3415" s="117" t="s">
        <v>3</v>
      </c>
      <c r="L3415" s="119">
        <v>1254.1600000000001</v>
      </c>
    </row>
    <row r="3416" spans="1:12" s="101" customFormat="1" ht="81.75" customHeight="1">
      <c r="A3416" s="808"/>
      <c r="B3416" s="803"/>
      <c r="C3416" s="803"/>
      <c r="D3416" s="807"/>
      <c r="E3416" s="803"/>
      <c r="F3416" s="803"/>
      <c r="G3416" s="803"/>
      <c r="H3416" s="806" t="s">
        <v>154</v>
      </c>
      <c r="I3416" s="806"/>
      <c r="J3416" s="117" t="s">
        <v>153</v>
      </c>
      <c r="K3416" s="117" t="s">
        <v>3</v>
      </c>
      <c r="L3416" s="119">
        <v>2807.67</v>
      </c>
    </row>
    <row r="3417" spans="1:12" s="101" customFormat="1" ht="24" customHeight="1">
      <c r="A3417" s="808"/>
      <c r="B3417" s="110" t="s">
        <v>77</v>
      </c>
      <c r="C3417" s="115" t="s">
        <v>79</v>
      </c>
      <c r="D3417" s="115" t="s">
        <v>155</v>
      </c>
      <c r="E3417" s="115" t="s">
        <v>156</v>
      </c>
      <c r="F3417" s="805"/>
      <c r="G3417" s="805"/>
      <c r="H3417" s="806" t="s">
        <v>157</v>
      </c>
      <c r="I3417" s="806"/>
      <c r="J3417" s="803" t="s">
        <v>153</v>
      </c>
      <c r="K3417" s="803" t="s">
        <v>3</v>
      </c>
      <c r="L3417" s="804">
        <v>620</v>
      </c>
    </row>
    <row r="3418" spans="1:12" s="101" customFormat="1" ht="24" customHeight="1">
      <c r="A3418" s="808"/>
      <c r="B3418" s="117" t="s">
        <v>193</v>
      </c>
      <c r="C3418" s="117" t="s">
        <v>2296</v>
      </c>
      <c r="D3418" s="118">
        <v>43762</v>
      </c>
      <c r="E3418" s="117" t="s">
        <v>1043</v>
      </c>
      <c r="F3418" s="805"/>
      <c r="G3418" s="805"/>
      <c r="H3418" s="806"/>
      <c r="I3418" s="806"/>
      <c r="J3418" s="803"/>
      <c r="K3418" s="803"/>
      <c r="L3418" s="804"/>
    </row>
    <row r="3419" spans="1:12" s="101" customFormat="1" ht="24" customHeight="1">
      <c r="A3419" s="808">
        <v>641</v>
      </c>
      <c r="B3419" s="110" t="s">
        <v>76</v>
      </c>
      <c r="C3419" s="115" t="s">
        <v>78</v>
      </c>
      <c r="D3419" s="115" t="s">
        <v>146</v>
      </c>
      <c r="E3419" s="115" t="s">
        <v>147</v>
      </c>
      <c r="F3419" s="809" t="s">
        <v>71</v>
      </c>
      <c r="G3419" s="809"/>
      <c r="H3419" s="805"/>
      <c r="I3419" s="805"/>
      <c r="J3419" s="805"/>
      <c r="K3419" s="805"/>
      <c r="L3419" s="805"/>
    </row>
    <row r="3420" spans="1:12" s="101" customFormat="1" ht="26.25" customHeight="1">
      <c r="A3420" s="808"/>
      <c r="B3420" s="803" t="s">
        <v>2294</v>
      </c>
      <c r="C3420" s="803" t="s">
        <v>2297</v>
      </c>
      <c r="D3420" s="807">
        <v>43778</v>
      </c>
      <c r="E3420" s="803" t="s">
        <v>476</v>
      </c>
      <c r="F3420" s="803" t="s">
        <v>941</v>
      </c>
      <c r="G3420" s="803"/>
      <c r="H3420" s="806" t="s">
        <v>152</v>
      </c>
      <c r="I3420" s="806"/>
      <c r="J3420" s="117" t="s">
        <v>153</v>
      </c>
      <c r="K3420" s="117" t="s">
        <v>3</v>
      </c>
      <c r="L3420" s="119">
        <v>284.72000000000003</v>
      </c>
    </row>
    <row r="3421" spans="1:12" s="101" customFormat="1" ht="102.75" customHeight="1">
      <c r="A3421" s="808"/>
      <c r="B3421" s="803"/>
      <c r="C3421" s="803"/>
      <c r="D3421" s="807"/>
      <c r="E3421" s="803"/>
      <c r="F3421" s="803"/>
      <c r="G3421" s="803"/>
      <c r="H3421" s="806" t="s">
        <v>154</v>
      </c>
      <c r="I3421" s="806"/>
      <c r="J3421" s="117" t="s">
        <v>153</v>
      </c>
      <c r="K3421" s="117" t="s">
        <v>3</v>
      </c>
      <c r="L3421" s="119">
        <v>616.6</v>
      </c>
    </row>
    <row r="3422" spans="1:12" s="101" customFormat="1" ht="24" customHeight="1">
      <c r="A3422" s="808"/>
      <c r="B3422" s="110" t="s">
        <v>77</v>
      </c>
      <c r="C3422" s="115" t="s">
        <v>79</v>
      </c>
      <c r="D3422" s="115" t="s">
        <v>155</v>
      </c>
      <c r="E3422" s="115" t="s">
        <v>156</v>
      </c>
      <c r="F3422" s="805"/>
      <c r="G3422" s="805"/>
      <c r="H3422" s="806" t="s">
        <v>157</v>
      </c>
      <c r="I3422" s="806"/>
      <c r="J3422" s="803" t="s">
        <v>153</v>
      </c>
      <c r="K3422" s="803" t="s">
        <v>3</v>
      </c>
      <c r="L3422" s="804">
        <v>810</v>
      </c>
    </row>
    <row r="3423" spans="1:12" s="101" customFormat="1" ht="24" customHeight="1">
      <c r="A3423" s="808"/>
      <c r="B3423" s="117" t="s">
        <v>193</v>
      </c>
      <c r="C3423" s="117" t="s">
        <v>941</v>
      </c>
      <c r="D3423" s="118">
        <v>43780</v>
      </c>
      <c r="E3423" s="117" t="s">
        <v>2298</v>
      </c>
      <c r="F3423" s="805"/>
      <c r="G3423" s="805"/>
      <c r="H3423" s="806"/>
      <c r="I3423" s="806"/>
      <c r="J3423" s="803"/>
      <c r="K3423" s="803"/>
      <c r="L3423" s="804"/>
    </row>
    <row r="3424" spans="1:12" s="101" customFormat="1" ht="24" customHeight="1">
      <c r="A3424" s="808">
        <v>642</v>
      </c>
      <c r="B3424" s="110" t="s">
        <v>76</v>
      </c>
      <c r="C3424" s="115" t="s">
        <v>78</v>
      </c>
      <c r="D3424" s="115" t="s">
        <v>146</v>
      </c>
      <c r="E3424" s="115" t="s">
        <v>147</v>
      </c>
      <c r="F3424" s="809" t="s">
        <v>71</v>
      </c>
      <c r="G3424" s="809"/>
      <c r="H3424" s="805"/>
      <c r="I3424" s="805"/>
      <c r="J3424" s="805"/>
      <c r="K3424" s="805"/>
      <c r="L3424" s="805"/>
    </row>
    <row r="3425" spans="1:12" s="101" customFormat="1" ht="26.25" customHeight="1">
      <c r="A3425" s="808"/>
      <c r="B3425" s="803" t="s">
        <v>2299</v>
      </c>
      <c r="C3425" s="810" t="s">
        <v>2300</v>
      </c>
      <c r="D3425" s="807">
        <v>43743</v>
      </c>
      <c r="E3425" s="803" t="s">
        <v>2281</v>
      </c>
      <c r="F3425" s="803" t="s">
        <v>2301</v>
      </c>
      <c r="G3425" s="803"/>
      <c r="H3425" s="806" t="s">
        <v>152</v>
      </c>
      <c r="I3425" s="806"/>
      <c r="J3425" s="117" t="s">
        <v>153</v>
      </c>
      <c r="K3425" s="117" t="s">
        <v>3</v>
      </c>
      <c r="L3425" s="119">
        <v>180</v>
      </c>
    </row>
    <row r="3426" spans="1:12" s="101" customFormat="1" ht="123.75" customHeight="1">
      <c r="A3426" s="808"/>
      <c r="B3426" s="803"/>
      <c r="C3426" s="810"/>
      <c r="D3426" s="807"/>
      <c r="E3426" s="803"/>
      <c r="F3426" s="803"/>
      <c r="G3426" s="803"/>
      <c r="H3426" s="806" t="s">
        <v>154</v>
      </c>
      <c r="I3426" s="806"/>
      <c r="J3426" s="117" t="s">
        <v>153</v>
      </c>
      <c r="K3426" s="117" t="s">
        <v>3</v>
      </c>
      <c r="L3426" s="119">
        <v>1504.78</v>
      </c>
    </row>
    <row r="3427" spans="1:12" s="101" customFormat="1" ht="24" customHeight="1">
      <c r="A3427" s="808"/>
      <c r="B3427" s="110" t="s">
        <v>77</v>
      </c>
      <c r="C3427" s="115" t="s">
        <v>79</v>
      </c>
      <c r="D3427" s="115" t="s">
        <v>155</v>
      </c>
      <c r="E3427" s="115" t="s">
        <v>156</v>
      </c>
      <c r="F3427" s="805"/>
      <c r="G3427" s="805"/>
      <c r="H3427" s="806" t="s">
        <v>157</v>
      </c>
      <c r="I3427" s="806"/>
      <c r="J3427" s="803" t="s">
        <v>153</v>
      </c>
      <c r="K3427" s="803" t="s">
        <v>3</v>
      </c>
      <c r="L3427" s="804">
        <v>426</v>
      </c>
    </row>
    <row r="3428" spans="1:12" s="101" customFormat="1" ht="24" customHeight="1">
      <c r="A3428" s="808"/>
      <c r="B3428" s="117" t="s">
        <v>240</v>
      </c>
      <c r="C3428" s="117" t="s">
        <v>2301</v>
      </c>
      <c r="D3428" s="118">
        <v>43746</v>
      </c>
      <c r="E3428" s="117" t="s">
        <v>866</v>
      </c>
      <c r="F3428" s="805"/>
      <c r="G3428" s="805"/>
      <c r="H3428" s="806"/>
      <c r="I3428" s="806"/>
      <c r="J3428" s="803"/>
      <c r="K3428" s="803"/>
      <c r="L3428" s="804"/>
    </row>
    <row r="3429" spans="1:12" s="101" customFormat="1" ht="24" customHeight="1">
      <c r="A3429" s="808">
        <v>643</v>
      </c>
      <c r="B3429" s="110" t="s">
        <v>76</v>
      </c>
      <c r="C3429" s="115" t="s">
        <v>78</v>
      </c>
      <c r="D3429" s="115" t="s">
        <v>146</v>
      </c>
      <c r="E3429" s="115" t="s">
        <v>147</v>
      </c>
      <c r="F3429" s="809" t="s">
        <v>71</v>
      </c>
      <c r="G3429" s="809"/>
      <c r="H3429" s="805"/>
      <c r="I3429" s="805"/>
      <c r="J3429" s="805"/>
      <c r="K3429" s="805"/>
      <c r="L3429" s="805"/>
    </row>
    <row r="3430" spans="1:12" s="101" customFormat="1" ht="26.25" customHeight="1">
      <c r="A3430" s="808"/>
      <c r="B3430" s="803" t="s">
        <v>2302</v>
      </c>
      <c r="C3430" s="810" t="s">
        <v>2303</v>
      </c>
      <c r="D3430" s="807">
        <v>43761</v>
      </c>
      <c r="E3430" s="803" t="s">
        <v>1961</v>
      </c>
      <c r="F3430" s="803" t="s">
        <v>2304</v>
      </c>
      <c r="G3430" s="803"/>
      <c r="H3430" s="806" t="s">
        <v>152</v>
      </c>
      <c r="I3430" s="806"/>
      <c r="J3430" s="117" t="s">
        <v>153</v>
      </c>
      <c r="K3430" s="117" t="s">
        <v>3</v>
      </c>
      <c r="L3430" s="119">
        <v>730.98</v>
      </c>
    </row>
    <row r="3431" spans="1:12" s="101" customFormat="1" ht="408.95" customHeight="1">
      <c r="A3431" s="808"/>
      <c r="B3431" s="803"/>
      <c r="C3431" s="810"/>
      <c r="D3431" s="807"/>
      <c r="E3431" s="803"/>
      <c r="F3431" s="803"/>
      <c r="G3431" s="803"/>
      <c r="H3431" s="806" t="s">
        <v>154</v>
      </c>
      <c r="I3431" s="806"/>
      <c r="J3431" s="803" t="s">
        <v>153</v>
      </c>
      <c r="K3431" s="803" t="s">
        <v>3</v>
      </c>
      <c r="L3431" s="804">
        <v>506.17</v>
      </c>
    </row>
    <row r="3432" spans="1:12" s="101" customFormat="1" ht="124.35" customHeight="1">
      <c r="A3432" s="808"/>
      <c r="B3432" s="803"/>
      <c r="C3432" s="810"/>
      <c r="D3432" s="807"/>
      <c r="E3432" s="803"/>
      <c r="F3432" s="803"/>
      <c r="G3432" s="803"/>
      <c r="H3432" s="806"/>
      <c r="I3432" s="806"/>
      <c r="J3432" s="803"/>
      <c r="K3432" s="803"/>
      <c r="L3432" s="804"/>
    </row>
    <row r="3433" spans="1:12" s="101" customFormat="1" ht="24" customHeight="1">
      <c r="A3433" s="808"/>
      <c r="B3433" s="110" t="s">
        <v>77</v>
      </c>
      <c r="C3433" s="115" t="s">
        <v>79</v>
      </c>
      <c r="D3433" s="115" t="s">
        <v>155</v>
      </c>
      <c r="E3433" s="115" t="s">
        <v>156</v>
      </c>
      <c r="F3433" s="805"/>
      <c r="G3433" s="805"/>
      <c r="H3433" s="806" t="s">
        <v>157</v>
      </c>
      <c r="I3433" s="806"/>
      <c r="J3433" s="803" t="s">
        <v>153</v>
      </c>
      <c r="K3433" s="803" t="s">
        <v>3</v>
      </c>
      <c r="L3433" s="804">
        <v>90.43</v>
      </c>
    </row>
    <row r="3434" spans="1:12" s="101" customFormat="1" ht="24" customHeight="1">
      <c r="A3434" s="808"/>
      <c r="B3434" s="117" t="s">
        <v>2305</v>
      </c>
      <c r="C3434" s="117" t="s">
        <v>2304</v>
      </c>
      <c r="D3434" s="118">
        <v>43765</v>
      </c>
      <c r="E3434" s="117" t="s">
        <v>2283</v>
      </c>
      <c r="F3434" s="805"/>
      <c r="G3434" s="805"/>
      <c r="H3434" s="806"/>
      <c r="I3434" s="806"/>
      <c r="J3434" s="803"/>
      <c r="K3434" s="803"/>
      <c r="L3434" s="804"/>
    </row>
    <row r="3435" spans="1:12" s="101" customFormat="1" ht="24" customHeight="1">
      <c r="A3435" s="808">
        <v>644</v>
      </c>
      <c r="B3435" s="110" t="s">
        <v>76</v>
      </c>
      <c r="C3435" s="115" t="s">
        <v>78</v>
      </c>
      <c r="D3435" s="115" t="s">
        <v>146</v>
      </c>
      <c r="E3435" s="115" t="s">
        <v>147</v>
      </c>
      <c r="F3435" s="809" t="s">
        <v>71</v>
      </c>
      <c r="G3435" s="809"/>
      <c r="H3435" s="805"/>
      <c r="I3435" s="805"/>
      <c r="J3435" s="805"/>
      <c r="K3435" s="805"/>
      <c r="L3435" s="805"/>
    </row>
    <row r="3436" spans="1:12" s="101" customFormat="1" ht="26.25" customHeight="1">
      <c r="A3436" s="808"/>
      <c r="B3436" s="803" t="s">
        <v>2302</v>
      </c>
      <c r="C3436" s="810" t="s">
        <v>2306</v>
      </c>
      <c r="D3436" s="807">
        <v>43781</v>
      </c>
      <c r="E3436" s="803" t="s">
        <v>2307</v>
      </c>
      <c r="F3436" s="803" t="s">
        <v>2308</v>
      </c>
      <c r="G3436" s="803"/>
      <c r="H3436" s="806" t="s">
        <v>152</v>
      </c>
      <c r="I3436" s="806"/>
      <c r="J3436" s="117" t="s">
        <v>153</v>
      </c>
      <c r="K3436" s="117" t="s">
        <v>3</v>
      </c>
      <c r="L3436" s="119">
        <v>930</v>
      </c>
    </row>
    <row r="3437" spans="1:12" s="101" customFormat="1" ht="239.25" customHeight="1">
      <c r="A3437" s="808"/>
      <c r="B3437" s="803"/>
      <c r="C3437" s="810"/>
      <c r="D3437" s="807"/>
      <c r="E3437" s="803"/>
      <c r="F3437" s="803"/>
      <c r="G3437" s="803"/>
      <c r="H3437" s="806" t="s">
        <v>154</v>
      </c>
      <c r="I3437" s="806"/>
      <c r="J3437" s="117" t="s">
        <v>153</v>
      </c>
      <c r="K3437" s="117" t="s">
        <v>3</v>
      </c>
      <c r="L3437" s="119">
        <v>1462.81</v>
      </c>
    </row>
    <row r="3438" spans="1:12" s="101" customFormat="1" ht="24" customHeight="1">
      <c r="A3438" s="808"/>
      <c r="B3438" s="110" t="s">
        <v>77</v>
      </c>
      <c r="C3438" s="115" t="s">
        <v>79</v>
      </c>
      <c r="D3438" s="115" t="s">
        <v>155</v>
      </c>
      <c r="E3438" s="115" t="s">
        <v>156</v>
      </c>
      <c r="F3438" s="805"/>
      <c r="G3438" s="805"/>
      <c r="H3438" s="806" t="s">
        <v>157</v>
      </c>
      <c r="I3438" s="806"/>
      <c r="J3438" s="803" t="s">
        <v>153</v>
      </c>
      <c r="K3438" s="803" t="s">
        <v>153</v>
      </c>
      <c r="L3438" s="804">
        <v>0</v>
      </c>
    </row>
    <row r="3439" spans="1:12" s="101" customFormat="1" ht="24" customHeight="1">
      <c r="A3439" s="808"/>
      <c r="B3439" s="117" t="s">
        <v>2305</v>
      </c>
      <c r="C3439" s="117" t="s">
        <v>2308</v>
      </c>
      <c r="D3439" s="118">
        <v>43787</v>
      </c>
      <c r="E3439" s="117" t="s">
        <v>2309</v>
      </c>
      <c r="F3439" s="805"/>
      <c r="G3439" s="805"/>
      <c r="H3439" s="806"/>
      <c r="I3439" s="806"/>
      <c r="J3439" s="803"/>
      <c r="K3439" s="803"/>
      <c r="L3439" s="804"/>
    </row>
    <row r="3440" spans="1:12" s="101" customFormat="1" ht="24" customHeight="1">
      <c r="A3440" s="808">
        <v>645</v>
      </c>
      <c r="B3440" s="110" t="s">
        <v>76</v>
      </c>
      <c r="C3440" s="115" t="s">
        <v>78</v>
      </c>
      <c r="D3440" s="115" t="s">
        <v>146</v>
      </c>
      <c r="E3440" s="115" t="s">
        <v>147</v>
      </c>
      <c r="F3440" s="809" t="s">
        <v>71</v>
      </c>
      <c r="G3440" s="809"/>
      <c r="H3440" s="805"/>
      <c r="I3440" s="805"/>
      <c r="J3440" s="805"/>
      <c r="K3440" s="805"/>
      <c r="L3440" s="805"/>
    </row>
    <row r="3441" spans="1:12" s="101" customFormat="1" ht="26.25" customHeight="1">
      <c r="A3441" s="808"/>
      <c r="B3441" s="803" t="s">
        <v>2310</v>
      </c>
      <c r="C3441" s="803" t="s">
        <v>2311</v>
      </c>
      <c r="D3441" s="807">
        <v>43881</v>
      </c>
      <c r="E3441" s="803" t="s">
        <v>2312</v>
      </c>
      <c r="F3441" s="803" t="s">
        <v>2313</v>
      </c>
      <c r="G3441" s="803"/>
      <c r="H3441" s="806" t="s">
        <v>152</v>
      </c>
      <c r="I3441" s="806"/>
      <c r="J3441" s="117" t="s">
        <v>153</v>
      </c>
      <c r="K3441" s="117" t="s">
        <v>153</v>
      </c>
      <c r="L3441" s="119">
        <v>0</v>
      </c>
    </row>
    <row r="3442" spans="1:12" s="101" customFormat="1" ht="81.75" customHeight="1">
      <c r="A3442" s="808"/>
      <c r="B3442" s="803"/>
      <c r="C3442" s="803"/>
      <c r="D3442" s="807"/>
      <c r="E3442" s="803"/>
      <c r="F3442" s="803"/>
      <c r="G3442" s="803"/>
      <c r="H3442" s="806" t="s">
        <v>154</v>
      </c>
      <c r="I3442" s="806"/>
      <c r="J3442" s="117" t="s">
        <v>153</v>
      </c>
      <c r="K3442" s="117" t="s">
        <v>153</v>
      </c>
      <c r="L3442" s="119">
        <v>0</v>
      </c>
    </row>
    <row r="3443" spans="1:12" s="101" customFormat="1" ht="24" customHeight="1">
      <c r="A3443" s="808"/>
      <c r="B3443" s="110" t="s">
        <v>77</v>
      </c>
      <c r="C3443" s="115" t="s">
        <v>79</v>
      </c>
      <c r="D3443" s="115" t="s">
        <v>155</v>
      </c>
      <c r="E3443" s="115" t="s">
        <v>156</v>
      </c>
      <c r="F3443" s="805"/>
      <c r="G3443" s="805"/>
      <c r="H3443" s="806" t="s">
        <v>157</v>
      </c>
      <c r="I3443" s="806"/>
      <c r="J3443" s="803" t="s">
        <v>153</v>
      </c>
      <c r="K3443" s="803" t="s">
        <v>3</v>
      </c>
      <c r="L3443" s="804">
        <v>1038</v>
      </c>
    </row>
    <row r="3444" spans="1:12" s="101" customFormat="1" ht="24" customHeight="1">
      <c r="A3444" s="808"/>
      <c r="B3444" s="117" t="s">
        <v>2314</v>
      </c>
      <c r="C3444" s="117" t="s">
        <v>2313</v>
      </c>
      <c r="D3444" s="118">
        <v>43884</v>
      </c>
      <c r="E3444" s="117" t="s">
        <v>2315</v>
      </c>
      <c r="F3444" s="805"/>
      <c r="G3444" s="805"/>
      <c r="H3444" s="806"/>
      <c r="I3444" s="806"/>
      <c r="J3444" s="803"/>
      <c r="K3444" s="803"/>
      <c r="L3444" s="804"/>
    </row>
    <row r="3445" spans="1:12" s="101" customFormat="1" ht="24" customHeight="1">
      <c r="A3445" s="808">
        <v>646</v>
      </c>
      <c r="B3445" s="110" t="s">
        <v>76</v>
      </c>
      <c r="C3445" s="115" t="s">
        <v>78</v>
      </c>
      <c r="D3445" s="115" t="s">
        <v>146</v>
      </c>
      <c r="E3445" s="115" t="s">
        <v>147</v>
      </c>
      <c r="F3445" s="809" t="s">
        <v>71</v>
      </c>
      <c r="G3445" s="809"/>
      <c r="H3445" s="805"/>
      <c r="I3445" s="805"/>
      <c r="J3445" s="805"/>
      <c r="K3445" s="805"/>
      <c r="L3445" s="805"/>
    </row>
    <row r="3446" spans="1:12" s="101" customFormat="1" ht="26.25" customHeight="1">
      <c r="A3446" s="808"/>
      <c r="B3446" s="803" t="s">
        <v>2316</v>
      </c>
      <c r="C3446" s="810" t="s">
        <v>2317</v>
      </c>
      <c r="D3446" s="807">
        <v>43760</v>
      </c>
      <c r="E3446" s="803" t="s">
        <v>1086</v>
      </c>
      <c r="F3446" s="803" t="s">
        <v>1087</v>
      </c>
      <c r="G3446" s="803"/>
      <c r="H3446" s="806" t="s">
        <v>152</v>
      </c>
      <c r="I3446" s="806"/>
      <c r="J3446" s="117" t="s">
        <v>153</v>
      </c>
      <c r="K3446" s="117" t="s">
        <v>3</v>
      </c>
      <c r="L3446" s="119">
        <v>1156</v>
      </c>
    </row>
    <row r="3447" spans="1:12" s="101" customFormat="1" ht="323.25" customHeight="1">
      <c r="A3447" s="808"/>
      <c r="B3447" s="803"/>
      <c r="C3447" s="810"/>
      <c r="D3447" s="807"/>
      <c r="E3447" s="803"/>
      <c r="F3447" s="803"/>
      <c r="G3447" s="803"/>
      <c r="H3447" s="806" t="s">
        <v>154</v>
      </c>
      <c r="I3447" s="806"/>
      <c r="J3447" s="117" t="s">
        <v>153</v>
      </c>
      <c r="K3447" s="117" t="s">
        <v>3</v>
      </c>
      <c r="L3447" s="119">
        <v>460.6</v>
      </c>
    </row>
    <row r="3448" spans="1:12" s="101" customFormat="1" ht="24" customHeight="1">
      <c r="A3448" s="808"/>
      <c r="B3448" s="110" t="s">
        <v>77</v>
      </c>
      <c r="C3448" s="115" t="s">
        <v>79</v>
      </c>
      <c r="D3448" s="115" t="s">
        <v>155</v>
      </c>
      <c r="E3448" s="115" t="s">
        <v>156</v>
      </c>
      <c r="F3448" s="805"/>
      <c r="G3448" s="805"/>
      <c r="H3448" s="806" t="s">
        <v>157</v>
      </c>
      <c r="I3448" s="806"/>
      <c r="J3448" s="803" t="s">
        <v>153</v>
      </c>
      <c r="K3448" s="803" t="s">
        <v>3</v>
      </c>
      <c r="L3448" s="804">
        <v>540</v>
      </c>
    </row>
    <row r="3449" spans="1:12" s="101" customFormat="1" ht="24" customHeight="1">
      <c r="A3449" s="808"/>
      <c r="B3449" s="117" t="s">
        <v>164</v>
      </c>
      <c r="C3449" s="117" t="s">
        <v>1087</v>
      </c>
      <c r="D3449" s="118">
        <v>43764</v>
      </c>
      <c r="E3449" s="117" t="s">
        <v>171</v>
      </c>
      <c r="F3449" s="805"/>
      <c r="G3449" s="805"/>
      <c r="H3449" s="806"/>
      <c r="I3449" s="806"/>
      <c r="J3449" s="803"/>
      <c r="K3449" s="803"/>
      <c r="L3449" s="804"/>
    </row>
    <row r="3450" spans="1:12" s="101" customFormat="1" ht="24" customHeight="1">
      <c r="A3450" s="808">
        <v>647</v>
      </c>
      <c r="B3450" s="110" t="s">
        <v>76</v>
      </c>
      <c r="C3450" s="115" t="s">
        <v>78</v>
      </c>
      <c r="D3450" s="115" t="s">
        <v>146</v>
      </c>
      <c r="E3450" s="115" t="s">
        <v>147</v>
      </c>
      <c r="F3450" s="809" t="s">
        <v>71</v>
      </c>
      <c r="G3450" s="809"/>
      <c r="H3450" s="805"/>
      <c r="I3450" s="805"/>
      <c r="J3450" s="805"/>
      <c r="K3450" s="805"/>
      <c r="L3450" s="805"/>
    </row>
    <row r="3451" spans="1:12" s="101" customFormat="1" ht="26.25" customHeight="1">
      <c r="A3451" s="808"/>
      <c r="B3451" s="803" t="s">
        <v>2318</v>
      </c>
      <c r="C3451" s="810" t="s">
        <v>2319</v>
      </c>
      <c r="D3451" s="807">
        <v>43774</v>
      </c>
      <c r="E3451" s="803" t="s">
        <v>1705</v>
      </c>
      <c r="F3451" s="803" t="s">
        <v>1706</v>
      </c>
      <c r="G3451" s="803"/>
      <c r="H3451" s="806" t="s">
        <v>152</v>
      </c>
      <c r="I3451" s="806"/>
      <c r="J3451" s="117" t="s">
        <v>153</v>
      </c>
      <c r="K3451" s="117" t="s">
        <v>3</v>
      </c>
      <c r="L3451" s="119">
        <v>424.3</v>
      </c>
    </row>
    <row r="3452" spans="1:12" s="101" customFormat="1" ht="408.95" customHeight="1">
      <c r="A3452" s="808"/>
      <c r="B3452" s="803"/>
      <c r="C3452" s="810"/>
      <c r="D3452" s="807"/>
      <c r="E3452" s="803"/>
      <c r="F3452" s="803"/>
      <c r="G3452" s="803"/>
      <c r="H3452" s="806" t="s">
        <v>154</v>
      </c>
      <c r="I3452" s="806"/>
      <c r="J3452" s="803" t="s">
        <v>153</v>
      </c>
      <c r="K3452" s="803" t="s">
        <v>3</v>
      </c>
      <c r="L3452" s="804">
        <v>942.14</v>
      </c>
    </row>
    <row r="3453" spans="1:12" s="101" customFormat="1" ht="113.85" customHeight="1">
      <c r="A3453" s="808"/>
      <c r="B3453" s="803"/>
      <c r="C3453" s="810"/>
      <c r="D3453" s="807"/>
      <c r="E3453" s="803"/>
      <c r="F3453" s="803"/>
      <c r="G3453" s="803"/>
      <c r="H3453" s="806"/>
      <c r="I3453" s="806"/>
      <c r="J3453" s="803"/>
      <c r="K3453" s="803"/>
      <c r="L3453" s="804"/>
    </row>
    <row r="3454" spans="1:12" s="101" customFormat="1" ht="24" customHeight="1">
      <c r="A3454" s="808"/>
      <c r="B3454" s="110" t="s">
        <v>77</v>
      </c>
      <c r="C3454" s="115" t="s">
        <v>79</v>
      </c>
      <c r="D3454" s="115" t="s">
        <v>155</v>
      </c>
      <c r="E3454" s="115" t="s">
        <v>156</v>
      </c>
      <c r="F3454" s="805"/>
      <c r="G3454" s="805"/>
      <c r="H3454" s="806" t="s">
        <v>157</v>
      </c>
      <c r="I3454" s="806"/>
      <c r="J3454" s="803" t="s">
        <v>153</v>
      </c>
      <c r="K3454" s="803" t="s">
        <v>153</v>
      </c>
      <c r="L3454" s="804">
        <v>0</v>
      </c>
    </row>
    <row r="3455" spans="1:12" s="101" customFormat="1" ht="24" customHeight="1">
      <c r="A3455" s="808"/>
      <c r="B3455" s="117" t="s">
        <v>254</v>
      </c>
      <c r="C3455" s="117" t="s">
        <v>1706</v>
      </c>
      <c r="D3455" s="118">
        <v>43776</v>
      </c>
      <c r="E3455" s="117" t="s">
        <v>808</v>
      </c>
      <c r="F3455" s="805"/>
      <c r="G3455" s="805"/>
      <c r="H3455" s="806"/>
      <c r="I3455" s="806"/>
      <c r="J3455" s="803"/>
      <c r="K3455" s="803"/>
      <c r="L3455" s="804"/>
    </row>
    <row r="3456" spans="1:12" s="101" customFormat="1" ht="24" customHeight="1">
      <c r="A3456" s="808">
        <v>648</v>
      </c>
      <c r="B3456" s="110" t="s">
        <v>76</v>
      </c>
      <c r="C3456" s="115" t="s">
        <v>78</v>
      </c>
      <c r="D3456" s="115" t="s">
        <v>146</v>
      </c>
      <c r="E3456" s="115" t="s">
        <v>147</v>
      </c>
      <c r="F3456" s="809" t="s">
        <v>71</v>
      </c>
      <c r="G3456" s="809"/>
      <c r="H3456" s="805"/>
      <c r="I3456" s="805"/>
      <c r="J3456" s="805"/>
      <c r="K3456" s="805"/>
      <c r="L3456" s="805"/>
    </row>
    <row r="3457" spans="1:12" s="101" customFormat="1" ht="26.25" customHeight="1">
      <c r="A3457" s="808"/>
      <c r="B3457" s="803" t="s">
        <v>2318</v>
      </c>
      <c r="C3457" s="810" t="s">
        <v>2320</v>
      </c>
      <c r="D3457" s="807">
        <v>43778</v>
      </c>
      <c r="E3457" s="803" t="s">
        <v>476</v>
      </c>
      <c r="F3457" s="803" t="s">
        <v>941</v>
      </c>
      <c r="G3457" s="803"/>
      <c r="H3457" s="806" t="s">
        <v>152</v>
      </c>
      <c r="I3457" s="806"/>
      <c r="J3457" s="117" t="s">
        <v>153</v>
      </c>
      <c r="K3457" s="117" t="s">
        <v>153</v>
      </c>
      <c r="L3457" s="119">
        <v>0</v>
      </c>
    </row>
    <row r="3458" spans="1:12" s="101" customFormat="1" ht="408.95" customHeight="1">
      <c r="A3458" s="808"/>
      <c r="B3458" s="803"/>
      <c r="C3458" s="810"/>
      <c r="D3458" s="807"/>
      <c r="E3458" s="803"/>
      <c r="F3458" s="803"/>
      <c r="G3458" s="803"/>
      <c r="H3458" s="806" t="s">
        <v>154</v>
      </c>
      <c r="I3458" s="806"/>
      <c r="J3458" s="803" t="s">
        <v>153</v>
      </c>
      <c r="K3458" s="803" t="s">
        <v>153</v>
      </c>
      <c r="L3458" s="804">
        <v>0</v>
      </c>
    </row>
    <row r="3459" spans="1:12" s="101" customFormat="1" ht="124.35" customHeight="1">
      <c r="A3459" s="808"/>
      <c r="B3459" s="803"/>
      <c r="C3459" s="810"/>
      <c r="D3459" s="807"/>
      <c r="E3459" s="803"/>
      <c r="F3459" s="803"/>
      <c r="G3459" s="803"/>
      <c r="H3459" s="806"/>
      <c r="I3459" s="806"/>
      <c r="J3459" s="803"/>
      <c r="K3459" s="803"/>
      <c r="L3459" s="804"/>
    </row>
    <row r="3460" spans="1:12" s="101" customFormat="1" ht="24" customHeight="1">
      <c r="A3460" s="808"/>
      <c r="B3460" s="110" t="s">
        <v>77</v>
      </c>
      <c r="C3460" s="115" t="s">
        <v>79</v>
      </c>
      <c r="D3460" s="115" t="s">
        <v>155</v>
      </c>
      <c r="E3460" s="115" t="s">
        <v>156</v>
      </c>
      <c r="F3460" s="805"/>
      <c r="G3460" s="805"/>
      <c r="H3460" s="806" t="s">
        <v>157</v>
      </c>
      <c r="I3460" s="806"/>
      <c r="J3460" s="803" t="s">
        <v>153</v>
      </c>
      <c r="K3460" s="803" t="s">
        <v>3</v>
      </c>
      <c r="L3460" s="804">
        <v>560</v>
      </c>
    </row>
    <row r="3461" spans="1:12" s="101" customFormat="1" ht="24" customHeight="1">
      <c r="A3461" s="808"/>
      <c r="B3461" s="117" t="s">
        <v>254</v>
      </c>
      <c r="C3461" s="117" t="s">
        <v>941</v>
      </c>
      <c r="D3461" s="118">
        <v>43782</v>
      </c>
      <c r="E3461" s="117" t="s">
        <v>2321</v>
      </c>
      <c r="F3461" s="805"/>
      <c r="G3461" s="805"/>
      <c r="H3461" s="806"/>
      <c r="I3461" s="806"/>
      <c r="J3461" s="803"/>
      <c r="K3461" s="803"/>
      <c r="L3461" s="804"/>
    </row>
    <row r="3462" spans="1:12" s="101" customFormat="1" ht="24" customHeight="1">
      <c r="A3462" s="808">
        <v>649</v>
      </c>
      <c r="B3462" s="110" t="s">
        <v>76</v>
      </c>
      <c r="C3462" s="115" t="s">
        <v>78</v>
      </c>
      <c r="D3462" s="115" t="s">
        <v>146</v>
      </c>
      <c r="E3462" s="115" t="s">
        <v>147</v>
      </c>
      <c r="F3462" s="809" t="s">
        <v>71</v>
      </c>
      <c r="G3462" s="809"/>
      <c r="H3462" s="805"/>
      <c r="I3462" s="805"/>
      <c r="J3462" s="805"/>
      <c r="K3462" s="805"/>
      <c r="L3462" s="805"/>
    </row>
    <row r="3463" spans="1:12" s="101" customFormat="1" ht="26.25" customHeight="1">
      <c r="A3463" s="808"/>
      <c r="B3463" s="803" t="s">
        <v>2318</v>
      </c>
      <c r="C3463" s="810" t="s">
        <v>2322</v>
      </c>
      <c r="D3463" s="807">
        <v>43783</v>
      </c>
      <c r="E3463" s="803" t="s">
        <v>1796</v>
      </c>
      <c r="F3463" s="803" t="s">
        <v>2103</v>
      </c>
      <c r="G3463" s="803"/>
      <c r="H3463" s="806" t="s">
        <v>152</v>
      </c>
      <c r="I3463" s="806"/>
      <c r="J3463" s="117" t="s">
        <v>153</v>
      </c>
      <c r="K3463" s="117" t="s">
        <v>3</v>
      </c>
      <c r="L3463" s="119">
        <v>954.98</v>
      </c>
    </row>
    <row r="3464" spans="1:12" s="101" customFormat="1" ht="408.95" customHeight="1">
      <c r="A3464" s="808"/>
      <c r="B3464" s="803"/>
      <c r="C3464" s="810"/>
      <c r="D3464" s="807"/>
      <c r="E3464" s="803"/>
      <c r="F3464" s="803"/>
      <c r="G3464" s="803"/>
      <c r="H3464" s="806" t="s">
        <v>154</v>
      </c>
      <c r="I3464" s="806"/>
      <c r="J3464" s="803" t="s">
        <v>153</v>
      </c>
      <c r="K3464" s="803" t="s">
        <v>3</v>
      </c>
      <c r="L3464" s="804">
        <v>664.6</v>
      </c>
    </row>
    <row r="3465" spans="1:12" s="101" customFormat="1" ht="323.85000000000002" customHeight="1">
      <c r="A3465" s="808"/>
      <c r="B3465" s="803"/>
      <c r="C3465" s="810"/>
      <c r="D3465" s="807"/>
      <c r="E3465" s="803"/>
      <c r="F3465" s="803"/>
      <c r="G3465" s="803"/>
      <c r="H3465" s="806"/>
      <c r="I3465" s="806"/>
      <c r="J3465" s="803"/>
      <c r="K3465" s="803"/>
      <c r="L3465" s="804"/>
    </row>
    <row r="3466" spans="1:12" s="101" customFormat="1" ht="24" customHeight="1">
      <c r="A3466" s="808"/>
      <c r="B3466" s="110" t="s">
        <v>77</v>
      </c>
      <c r="C3466" s="115" t="s">
        <v>79</v>
      </c>
      <c r="D3466" s="115" t="s">
        <v>155</v>
      </c>
      <c r="E3466" s="115" t="s">
        <v>156</v>
      </c>
      <c r="F3466" s="805"/>
      <c r="G3466" s="805"/>
      <c r="H3466" s="806" t="s">
        <v>157</v>
      </c>
      <c r="I3466" s="806"/>
      <c r="J3466" s="803" t="s">
        <v>153</v>
      </c>
      <c r="K3466" s="803" t="s">
        <v>3</v>
      </c>
      <c r="L3466" s="804">
        <v>300</v>
      </c>
    </row>
    <row r="3467" spans="1:12" s="101" customFormat="1" ht="24" customHeight="1">
      <c r="A3467" s="808"/>
      <c r="B3467" s="117" t="s">
        <v>254</v>
      </c>
      <c r="C3467" s="117" t="s">
        <v>2103</v>
      </c>
      <c r="D3467" s="118">
        <v>43786</v>
      </c>
      <c r="E3467" s="117" t="s">
        <v>2323</v>
      </c>
      <c r="F3467" s="805"/>
      <c r="G3467" s="805"/>
      <c r="H3467" s="806"/>
      <c r="I3467" s="806"/>
      <c r="J3467" s="803"/>
      <c r="K3467" s="803"/>
      <c r="L3467" s="804"/>
    </row>
    <row r="3468" spans="1:12" s="101" customFormat="1" ht="24" customHeight="1">
      <c r="A3468" s="808">
        <v>650</v>
      </c>
      <c r="B3468" s="110" t="s">
        <v>76</v>
      </c>
      <c r="C3468" s="115" t="s">
        <v>78</v>
      </c>
      <c r="D3468" s="115" t="s">
        <v>146</v>
      </c>
      <c r="E3468" s="115" t="s">
        <v>147</v>
      </c>
      <c r="F3468" s="809" t="s">
        <v>71</v>
      </c>
      <c r="G3468" s="809"/>
      <c r="H3468" s="805"/>
      <c r="I3468" s="805"/>
      <c r="J3468" s="805"/>
      <c r="K3468" s="805"/>
      <c r="L3468" s="805"/>
    </row>
    <row r="3469" spans="1:12" s="101" customFormat="1" ht="26.25" customHeight="1">
      <c r="A3469" s="808"/>
      <c r="B3469" s="803" t="s">
        <v>2318</v>
      </c>
      <c r="C3469" s="810" t="s">
        <v>2324</v>
      </c>
      <c r="D3469" s="807">
        <v>43787</v>
      </c>
      <c r="E3469" s="803" t="s">
        <v>2325</v>
      </c>
      <c r="F3469" s="803" t="s">
        <v>334</v>
      </c>
      <c r="G3469" s="803"/>
      <c r="H3469" s="806" t="s">
        <v>152</v>
      </c>
      <c r="I3469" s="806"/>
      <c r="J3469" s="117" t="s">
        <v>153</v>
      </c>
      <c r="K3469" s="117" t="s">
        <v>3</v>
      </c>
      <c r="L3469" s="119">
        <v>140</v>
      </c>
    </row>
    <row r="3470" spans="1:12" s="101" customFormat="1" ht="408.95" customHeight="1">
      <c r="A3470" s="808"/>
      <c r="B3470" s="803"/>
      <c r="C3470" s="810"/>
      <c r="D3470" s="807"/>
      <c r="E3470" s="803"/>
      <c r="F3470" s="803"/>
      <c r="G3470" s="803"/>
      <c r="H3470" s="806" t="s">
        <v>154</v>
      </c>
      <c r="I3470" s="806"/>
      <c r="J3470" s="803" t="s">
        <v>3</v>
      </c>
      <c r="K3470" s="803" t="s">
        <v>153</v>
      </c>
      <c r="L3470" s="804">
        <v>2785.73</v>
      </c>
    </row>
    <row r="3471" spans="1:12" s="101" customFormat="1" ht="134.85" customHeight="1">
      <c r="A3471" s="808"/>
      <c r="B3471" s="803"/>
      <c r="C3471" s="810"/>
      <c r="D3471" s="807"/>
      <c r="E3471" s="803"/>
      <c r="F3471" s="803"/>
      <c r="G3471" s="803"/>
      <c r="H3471" s="806"/>
      <c r="I3471" s="806"/>
      <c r="J3471" s="803"/>
      <c r="K3471" s="803"/>
      <c r="L3471" s="804"/>
    </row>
    <row r="3472" spans="1:12" s="101" customFormat="1" ht="24" customHeight="1">
      <c r="A3472" s="808"/>
      <c r="B3472" s="110" t="s">
        <v>77</v>
      </c>
      <c r="C3472" s="115" t="s">
        <v>79</v>
      </c>
      <c r="D3472" s="115" t="s">
        <v>155</v>
      </c>
      <c r="E3472" s="115" t="s">
        <v>156</v>
      </c>
      <c r="F3472" s="805"/>
      <c r="G3472" s="805"/>
      <c r="H3472" s="806" t="s">
        <v>157</v>
      </c>
      <c r="I3472" s="806"/>
      <c r="J3472" s="803" t="s">
        <v>153</v>
      </c>
      <c r="K3472" s="803" t="s">
        <v>3</v>
      </c>
      <c r="L3472" s="804">
        <v>1125</v>
      </c>
    </row>
    <row r="3473" spans="1:12" s="101" customFormat="1" ht="24" customHeight="1">
      <c r="A3473" s="808"/>
      <c r="B3473" s="117" t="s">
        <v>254</v>
      </c>
      <c r="C3473" s="117" t="s">
        <v>334</v>
      </c>
      <c r="D3473" s="118">
        <v>43790</v>
      </c>
      <c r="E3473" s="117" t="s">
        <v>2326</v>
      </c>
      <c r="F3473" s="805"/>
      <c r="G3473" s="805"/>
      <c r="H3473" s="806"/>
      <c r="I3473" s="806"/>
      <c r="J3473" s="803"/>
      <c r="K3473" s="803"/>
      <c r="L3473" s="804"/>
    </row>
    <row r="3474" spans="1:12" s="101" customFormat="1" ht="24" customHeight="1">
      <c r="A3474" s="808">
        <v>651</v>
      </c>
      <c r="B3474" s="110" t="s">
        <v>76</v>
      </c>
      <c r="C3474" s="115" t="s">
        <v>78</v>
      </c>
      <c r="D3474" s="115" t="s">
        <v>146</v>
      </c>
      <c r="E3474" s="115" t="s">
        <v>147</v>
      </c>
      <c r="F3474" s="809" t="s">
        <v>71</v>
      </c>
      <c r="G3474" s="809"/>
      <c r="H3474" s="805"/>
      <c r="I3474" s="805"/>
      <c r="J3474" s="805"/>
      <c r="K3474" s="805"/>
      <c r="L3474" s="805"/>
    </row>
    <row r="3475" spans="1:12" s="101" customFormat="1" ht="26.25" customHeight="1">
      <c r="A3475" s="808"/>
      <c r="B3475" s="803" t="s">
        <v>2318</v>
      </c>
      <c r="C3475" s="803" t="s">
        <v>2327</v>
      </c>
      <c r="D3475" s="807">
        <v>43790</v>
      </c>
      <c r="E3475" s="803" t="s">
        <v>2328</v>
      </c>
      <c r="F3475" s="803" t="s">
        <v>2329</v>
      </c>
      <c r="G3475" s="803"/>
      <c r="H3475" s="806" t="s">
        <v>152</v>
      </c>
      <c r="I3475" s="806"/>
      <c r="J3475" s="117" t="s">
        <v>153</v>
      </c>
      <c r="K3475" s="117" t="s">
        <v>3</v>
      </c>
      <c r="L3475" s="119">
        <v>550</v>
      </c>
    </row>
    <row r="3476" spans="1:12" s="101" customFormat="1" ht="18" customHeight="1">
      <c r="A3476" s="808"/>
      <c r="B3476" s="803"/>
      <c r="C3476" s="803"/>
      <c r="D3476" s="807"/>
      <c r="E3476" s="803"/>
      <c r="F3476" s="803"/>
      <c r="G3476" s="803"/>
      <c r="H3476" s="806" t="s">
        <v>154</v>
      </c>
      <c r="I3476" s="806"/>
      <c r="J3476" s="117" t="s">
        <v>153</v>
      </c>
      <c r="K3476" s="117" t="s">
        <v>3</v>
      </c>
      <c r="L3476" s="119">
        <v>1000</v>
      </c>
    </row>
    <row r="3477" spans="1:12" s="101" customFormat="1" ht="24" customHeight="1">
      <c r="A3477" s="808"/>
      <c r="B3477" s="110" t="s">
        <v>77</v>
      </c>
      <c r="C3477" s="115" t="s">
        <v>79</v>
      </c>
      <c r="D3477" s="115" t="s">
        <v>155</v>
      </c>
      <c r="E3477" s="115" t="s">
        <v>156</v>
      </c>
      <c r="F3477" s="805"/>
      <c r="G3477" s="805"/>
      <c r="H3477" s="806" t="s">
        <v>157</v>
      </c>
      <c r="I3477" s="806"/>
      <c r="J3477" s="803" t="s">
        <v>153</v>
      </c>
      <c r="K3477" s="803" t="s">
        <v>3</v>
      </c>
      <c r="L3477" s="804">
        <v>150</v>
      </c>
    </row>
    <row r="3478" spans="1:12" s="101" customFormat="1" ht="24" customHeight="1">
      <c r="A3478" s="808"/>
      <c r="B3478" s="117" t="s">
        <v>254</v>
      </c>
      <c r="C3478" s="117" t="s">
        <v>2329</v>
      </c>
      <c r="D3478" s="118">
        <v>43793</v>
      </c>
      <c r="E3478" s="117" t="s">
        <v>2330</v>
      </c>
      <c r="F3478" s="805"/>
      <c r="G3478" s="805"/>
      <c r="H3478" s="806"/>
      <c r="I3478" s="806"/>
      <c r="J3478" s="803"/>
      <c r="K3478" s="803"/>
      <c r="L3478" s="804"/>
    </row>
    <row r="3479" spans="1:12" s="101" customFormat="1" ht="24" customHeight="1">
      <c r="A3479" s="808">
        <v>652</v>
      </c>
      <c r="B3479" s="110" t="s">
        <v>76</v>
      </c>
      <c r="C3479" s="115" t="s">
        <v>78</v>
      </c>
      <c r="D3479" s="115" t="s">
        <v>146</v>
      </c>
      <c r="E3479" s="115" t="s">
        <v>147</v>
      </c>
      <c r="F3479" s="809" t="s">
        <v>71</v>
      </c>
      <c r="G3479" s="809"/>
      <c r="H3479" s="805"/>
      <c r="I3479" s="805"/>
      <c r="J3479" s="805"/>
      <c r="K3479" s="805"/>
      <c r="L3479" s="805"/>
    </row>
    <row r="3480" spans="1:12" s="101" customFormat="1" ht="26.25" customHeight="1">
      <c r="A3480" s="808"/>
      <c r="B3480" s="803" t="s">
        <v>2318</v>
      </c>
      <c r="C3480" s="810" t="s">
        <v>2331</v>
      </c>
      <c r="D3480" s="807">
        <v>43861</v>
      </c>
      <c r="E3480" s="803" t="s">
        <v>2332</v>
      </c>
      <c r="F3480" s="803" t="s">
        <v>2333</v>
      </c>
      <c r="G3480" s="803"/>
      <c r="H3480" s="806" t="s">
        <v>152</v>
      </c>
      <c r="I3480" s="806"/>
      <c r="J3480" s="117" t="s">
        <v>153</v>
      </c>
      <c r="K3480" s="117" t="s">
        <v>3</v>
      </c>
      <c r="L3480" s="119">
        <v>2895.29</v>
      </c>
    </row>
    <row r="3481" spans="1:12" s="101" customFormat="1" ht="408.95" customHeight="1">
      <c r="A3481" s="808"/>
      <c r="B3481" s="803"/>
      <c r="C3481" s="810"/>
      <c r="D3481" s="807"/>
      <c r="E3481" s="803"/>
      <c r="F3481" s="803"/>
      <c r="G3481" s="803"/>
      <c r="H3481" s="806" t="s">
        <v>154</v>
      </c>
      <c r="I3481" s="806"/>
      <c r="J3481" s="803" t="s">
        <v>153</v>
      </c>
      <c r="K3481" s="803" t="s">
        <v>3</v>
      </c>
      <c r="L3481" s="804">
        <v>1507.8</v>
      </c>
    </row>
    <row r="3482" spans="1:12" s="101" customFormat="1" ht="386.85" customHeight="1">
      <c r="A3482" s="808"/>
      <c r="B3482" s="803"/>
      <c r="C3482" s="810"/>
      <c r="D3482" s="807"/>
      <c r="E3482" s="803"/>
      <c r="F3482" s="803"/>
      <c r="G3482" s="803"/>
      <c r="H3482" s="806"/>
      <c r="I3482" s="806"/>
      <c r="J3482" s="803"/>
      <c r="K3482" s="803"/>
      <c r="L3482" s="804"/>
    </row>
    <row r="3483" spans="1:12" s="101" customFormat="1" ht="24" customHeight="1">
      <c r="A3483" s="808"/>
      <c r="B3483" s="110" t="s">
        <v>77</v>
      </c>
      <c r="C3483" s="115" t="s">
        <v>79</v>
      </c>
      <c r="D3483" s="115" t="s">
        <v>155</v>
      </c>
      <c r="E3483" s="115" t="s">
        <v>156</v>
      </c>
      <c r="F3483" s="805"/>
      <c r="G3483" s="805"/>
      <c r="H3483" s="806" t="s">
        <v>157</v>
      </c>
      <c r="I3483" s="806"/>
      <c r="J3483" s="803" t="s">
        <v>153</v>
      </c>
      <c r="K3483" s="803" t="s">
        <v>3</v>
      </c>
      <c r="L3483" s="804">
        <v>450</v>
      </c>
    </row>
    <row r="3484" spans="1:12" s="101" customFormat="1" ht="24" customHeight="1">
      <c r="A3484" s="808"/>
      <c r="B3484" s="117" t="s">
        <v>254</v>
      </c>
      <c r="C3484" s="117" t="s">
        <v>2333</v>
      </c>
      <c r="D3484" s="118">
        <v>43869</v>
      </c>
      <c r="E3484" s="117" t="s">
        <v>2334</v>
      </c>
      <c r="F3484" s="805"/>
      <c r="G3484" s="805"/>
      <c r="H3484" s="806"/>
      <c r="I3484" s="806"/>
      <c r="J3484" s="803"/>
      <c r="K3484" s="803"/>
      <c r="L3484" s="804"/>
    </row>
    <row r="3485" spans="1:12" s="101" customFormat="1" ht="24" customHeight="1">
      <c r="A3485" s="808">
        <v>653</v>
      </c>
      <c r="B3485" s="110" t="s">
        <v>76</v>
      </c>
      <c r="C3485" s="115" t="s">
        <v>78</v>
      </c>
      <c r="D3485" s="115" t="s">
        <v>146</v>
      </c>
      <c r="E3485" s="115" t="s">
        <v>147</v>
      </c>
      <c r="F3485" s="809" t="s">
        <v>71</v>
      </c>
      <c r="G3485" s="809"/>
      <c r="H3485" s="805"/>
      <c r="I3485" s="805"/>
      <c r="J3485" s="805"/>
      <c r="K3485" s="805"/>
      <c r="L3485" s="805"/>
    </row>
    <row r="3486" spans="1:12" s="101" customFormat="1" ht="26.25" customHeight="1">
      <c r="A3486" s="808"/>
      <c r="B3486" s="803" t="s">
        <v>2335</v>
      </c>
      <c r="C3486" s="810" t="s">
        <v>2336</v>
      </c>
      <c r="D3486" s="807">
        <v>43739</v>
      </c>
      <c r="E3486" s="803" t="s">
        <v>2337</v>
      </c>
      <c r="F3486" s="803" t="s">
        <v>2338</v>
      </c>
      <c r="G3486" s="803"/>
      <c r="H3486" s="806" t="s">
        <v>152</v>
      </c>
      <c r="I3486" s="806"/>
      <c r="J3486" s="117" t="s">
        <v>153</v>
      </c>
      <c r="K3486" s="117" t="s">
        <v>3</v>
      </c>
      <c r="L3486" s="119">
        <v>1114</v>
      </c>
    </row>
    <row r="3487" spans="1:12" s="101" customFormat="1" ht="312.75" customHeight="1">
      <c r="A3487" s="808"/>
      <c r="B3487" s="803"/>
      <c r="C3487" s="810"/>
      <c r="D3487" s="807"/>
      <c r="E3487" s="803"/>
      <c r="F3487" s="803"/>
      <c r="G3487" s="803"/>
      <c r="H3487" s="806" t="s">
        <v>154</v>
      </c>
      <c r="I3487" s="806"/>
      <c r="J3487" s="117" t="s">
        <v>153</v>
      </c>
      <c r="K3487" s="117" t="s">
        <v>153</v>
      </c>
      <c r="L3487" s="119">
        <v>0</v>
      </c>
    </row>
    <row r="3488" spans="1:12" s="101" customFormat="1" ht="24" customHeight="1">
      <c r="A3488" s="808"/>
      <c r="B3488" s="110" t="s">
        <v>77</v>
      </c>
      <c r="C3488" s="115" t="s">
        <v>79</v>
      </c>
      <c r="D3488" s="115" t="s">
        <v>155</v>
      </c>
      <c r="E3488" s="115" t="s">
        <v>156</v>
      </c>
      <c r="F3488" s="805"/>
      <c r="G3488" s="805"/>
      <c r="H3488" s="806" t="s">
        <v>157</v>
      </c>
      <c r="I3488" s="806"/>
      <c r="J3488" s="803" t="s">
        <v>153</v>
      </c>
      <c r="K3488" s="803" t="s">
        <v>3</v>
      </c>
      <c r="L3488" s="804">
        <v>134</v>
      </c>
    </row>
    <row r="3489" spans="1:12" s="101" customFormat="1" ht="24" customHeight="1">
      <c r="A3489" s="808"/>
      <c r="B3489" s="117" t="s">
        <v>498</v>
      </c>
      <c r="C3489" s="117" t="s">
        <v>2338</v>
      </c>
      <c r="D3489" s="118">
        <v>43749</v>
      </c>
      <c r="E3489" s="117" t="s">
        <v>2339</v>
      </c>
      <c r="F3489" s="805"/>
      <c r="G3489" s="805"/>
      <c r="H3489" s="806"/>
      <c r="I3489" s="806"/>
      <c r="J3489" s="803"/>
      <c r="K3489" s="803"/>
      <c r="L3489" s="804"/>
    </row>
    <row r="3490" spans="1:12" s="101" customFormat="1" ht="24" customHeight="1">
      <c r="A3490" s="808">
        <v>654</v>
      </c>
      <c r="B3490" s="110" t="s">
        <v>76</v>
      </c>
      <c r="C3490" s="115" t="s">
        <v>78</v>
      </c>
      <c r="D3490" s="115" t="s">
        <v>146</v>
      </c>
      <c r="E3490" s="115" t="s">
        <v>147</v>
      </c>
      <c r="F3490" s="809" t="s">
        <v>71</v>
      </c>
      <c r="G3490" s="809"/>
      <c r="H3490" s="805"/>
      <c r="I3490" s="805"/>
      <c r="J3490" s="805"/>
      <c r="K3490" s="805"/>
      <c r="L3490" s="805"/>
    </row>
    <row r="3491" spans="1:12" s="101" customFormat="1" ht="26.25" customHeight="1">
      <c r="A3491" s="808"/>
      <c r="B3491" s="803" t="s">
        <v>2340</v>
      </c>
      <c r="C3491" s="803" t="s">
        <v>2341</v>
      </c>
      <c r="D3491" s="807">
        <v>43751</v>
      </c>
      <c r="E3491" s="803" t="s">
        <v>2176</v>
      </c>
      <c r="F3491" s="803" t="s">
        <v>2177</v>
      </c>
      <c r="G3491" s="803"/>
      <c r="H3491" s="806" t="s">
        <v>152</v>
      </c>
      <c r="I3491" s="806"/>
      <c r="J3491" s="117" t="s">
        <v>153</v>
      </c>
      <c r="K3491" s="117" t="s">
        <v>3</v>
      </c>
      <c r="L3491" s="119">
        <v>265</v>
      </c>
    </row>
    <row r="3492" spans="1:12" s="101" customFormat="1" ht="92.25" customHeight="1">
      <c r="A3492" s="808"/>
      <c r="B3492" s="803"/>
      <c r="C3492" s="803"/>
      <c r="D3492" s="807"/>
      <c r="E3492" s="803"/>
      <c r="F3492" s="803"/>
      <c r="G3492" s="803"/>
      <c r="H3492" s="806" t="s">
        <v>154</v>
      </c>
      <c r="I3492" s="806"/>
      <c r="J3492" s="117" t="s">
        <v>153</v>
      </c>
      <c r="K3492" s="117" t="s">
        <v>3</v>
      </c>
      <c r="L3492" s="119">
        <v>397.96</v>
      </c>
    </row>
    <row r="3493" spans="1:12" s="101" customFormat="1" ht="24" customHeight="1">
      <c r="A3493" s="808"/>
      <c r="B3493" s="110" t="s">
        <v>77</v>
      </c>
      <c r="C3493" s="115" t="s">
        <v>79</v>
      </c>
      <c r="D3493" s="115" t="s">
        <v>155</v>
      </c>
      <c r="E3493" s="115" t="s">
        <v>156</v>
      </c>
      <c r="F3493" s="805"/>
      <c r="G3493" s="805"/>
      <c r="H3493" s="806" t="s">
        <v>157</v>
      </c>
      <c r="I3493" s="806"/>
      <c r="J3493" s="803" t="s">
        <v>153</v>
      </c>
      <c r="K3493" s="803" t="s">
        <v>3</v>
      </c>
      <c r="L3493" s="804">
        <v>340</v>
      </c>
    </row>
    <row r="3494" spans="1:12" s="101" customFormat="1" ht="34.5" customHeight="1">
      <c r="A3494" s="808"/>
      <c r="B3494" s="117" t="s">
        <v>2230</v>
      </c>
      <c r="C3494" s="117" t="s">
        <v>2177</v>
      </c>
      <c r="D3494" s="118">
        <v>43754</v>
      </c>
      <c r="E3494" s="117" t="s">
        <v>2178</v>
      </c>
      <c r="F3494" s="805"/>
      <c r="G3494" s="805"/>
      <c r="H3494" s="806"/>
      <c r="I3494" s="806"/>
      <c r="J3494" s="803"/>
      <c r="K3494" s="803"/>
      <c r="L3494" s="804"/>
    </row>
    <row r="3495" spans="1:12" s="101" customFormat="1" ht="24" customHeight="1">
      <c r="A3495" s="808">
        <v>655</v>
      </c>
      <c r="B3495" s="110" t="s">
        <v>76</v>
      </c>
      <c r="C3495" s="115" t="s">
        <v>78</v>
      </c>
      <c r="D3495" s="115" t="s">
        <v>146</v>
      </c>
      <c r="E3495" s="115" t="s">
        <v>147</v>
      </c>
      <c r="F3495" s="809" t="s">
        <v>71</v>
      </c>
      <c r="G3495" s="809"/>
      <c r="H3495" s="805"/>
      <c r="I3495" s="805"/>
      <c r="J3495" s="805"/>
      <c r="K3495" s="805"/>
      <c r="L3495" s="805"/>
    </row>
    <row r="3496" spans="1:12" s="101" customFormat="1" ht="26.25" customHeight="1">
      <c r="A3496" s="808"/>
      <c r="B3496" s="803" t="s">
        <v>2342</v>
      </c>
      <c r="C3496" s="810" t="s">
        <v>2343</v>
      </c>
      <c r="D3496" s="807">
        <v>43761</v>
      </c>
      <c r="E3496" s="803" t="s">
        <v>1086</v>
      </c>
      <c r="F3496" s="803" t="s">
        <v>1087</v>
      </c>
      <c r="G3496" s="803"/>
      <c r="H3496" s="806" t="s">
        <v>152</v>
      </c>
      <c r="I3496" s="806"/>
      <c r="J3496" s="117" t="s">
        <v>153</v>
      </c>
      <c r="K3496" s="117" t="s">
        <v>3</v>
      </c>
      <c r="L3496" s="119">
        <v>647.36</v>
      </c>
    </row>
    <row r="3497" spans="1:12" s="101" customFormat="1" ht="260.25" customHeight="1">
      <c r="A3497" s="808"/>
      <c r="B3497" s="803"/>
      <c r="C3497" s="810"/>
      <c r="D3497" s="807"/>
      <c r="E3497" s="803"/>
      <c r="F3497" s="803"/>
      <c r="G3497" s="803"/>
      <c r="H3497" s="806" t="s">
        <v>154</v>
      </c>
      <c r="I3497" s="806"/>
      <c r="J3497" s="117" t="s">
        <v>153</v>
      </c>
      <c r="K3497" s="117" t="s">
        <v>153</v>
      </c>
      <c r="L3497" s="119">
        <v>0</v>
      </c>
    </row>
    <row r="3498" spans="1:12" s="101" customFormat="1" ht="24" customHeight="1">
      <c r="A3498" s="808"/>
      <c r="B3498" s="110" t="s">
        <v>77</v>
      </c>
      <c r="C3498" s="115" t="s">
        <v>79</v>
      </c>
      <c r="D3498" s="115" t="s">
        <v>155</v>
      </c>
      <c r="E3498" s="115" t="s">
        <v>156</v>
      </c>
      <c r="F3498" s="805"/>
      <c r="G3498" s="805"/>
      <c r="H3498" s="806" t="s">
        <v>157</v>
      </c>
      <c r="I3498" s="806"/>
      <c r="J3498" s="803" t="s">
        <v>153</v>
      </c>
      <c r="K3498" s="803" t="s">
        <v>3</v>
      </c>
      <c r="L3498" s="804">
        <v>500</v>
      </c>
    </row>
    <row r="3499" spans="1:12" s="101" customFormat="1" ht="34.5" customHeight="1">
      <c r="A3499" s="808"/>
      <c r="B3499" s="117" t="s">
        <v>2068</v>
      </c>
      <c r="C3499" s="117" t="s">
        <v>1087</v>
      </c>
      <c r="D3499" s="118">
        <v>43764</v>
      </c>
      <c r="E3499" s="117" t="s">
        <v>1803</v>
      </c>
      <c r="F3499" s="805"/>
      <c r="G3499" s="805"/>
      <c r="H3499" s="806"/>
      <c r="I3499" s="806"/>
      <c r="J3499" s="803"/>
      <c r="K3499" s="803"/>
      <c r="L3499" s="804"/>
    </row>
    <row r="3500" spans="1:12" s="101" customFormat="1" ht="24" customHeight="1">
      <c r="A3500" s="808">
        <v>656</v>
      </c>
      <c r="B3500" s="110" t="s">
        <v>76</v>
      </c>
      <c r="C3500" s="115" t="s">
        <v>78</v>
      </c>
      <c r="D3500" s="115" t="s">
        <v>146</v>
      </c>
      <c r="E3500" s="115" t="s">
        <v>147</v>
      </c>
      <c r="F3500" s="809" t="s">
        <v>71</v>
      </c>
      <c r="G3500" s="809"/>
      <c r="H3500" s="805"/>
      <c r="I3500" s="805"/>
      <c r="J3500" s="805"/>
      <c r="K3500" s="805"/>
      <c r="L3500" s="805"/>
    </row>
    <row r="3501" spans="1:12" s="101" customFormat="1" ht="26.25" customHeight="1">
      <c r="A3501" s="808"/>
      <c r="B3501" s="803" t="s">
        <v>2344</v>
      </c>
      <c r="C3501" s="810" t="s">
        <v>2345</v>
      </c>
      <c r="D3501" s="807">
        <v>43753</v>
      </c>
      <c r="E3501" s="803" t="s">
        <v>2281</v>
      </c>
      <c r="F3501" s="803" t="s">
        <v>2346</v>
      </c>
      <c r="G3501" s="803"/>
      <c r="H3501" s="806" t="s">
        <v>152</v>
      </c>
      <c r="I3501" s="806"/>
      <c r="J3501" s="117" t="s">
        <v>153</v>
      </c>
      <c r="K3501" s="117" t="s">
        <v>3</v>
      </c>
      <c r="L3501" s="119">
        <v>359</v>
      </c>
    </row>
    <row r="3502" spans="1:12" s="101" customFormat="1" ht="312.75" customHeight="1">
      <c r="A3502" s="808"/>
      <c r="B3502" s="803"/>
      <c r="C3502" s="810"/>
      <c r="D3502" s="807"/>
      <c r="E3502" s="803"/>
      <c r="F3502" s="803"/>
      <c r="G3502" s="803"/>
      <c r="H3502" s="806" t="s">
        <v>154</v>
      </c>
      <c r="I3502" s="806"/>
      <c r="J3502" s="117" t="s">
        <v>153</v>
      </c>
      <c r="K3502" s="117" t="s">
        <v>153</v>
      </c>
      <c r="L3502" s="119">
        <v>0</v>
      </c>
    </row>
    <row r="3503" spans="1:12" s="101" customFormat="1" ht="24" customHeight="1">
      <c r="A3503" s="808"/>
      <c r="B3503" s="110" t="s">
        <v>77</v>
      </c>
      <c r="C3503" s="115" t="s">
        <v>79</v>
      </c>
      <c r="D3503" s="115" t="s">
        <v>155</v>
      </c>
      <c r="E3503" s="115" t="s">
        <v>156</v>
      </c>
      <c r="F3503" s="805"/>
      <c r="G3503" s="805"/>
      <c r="H3503" s="806" t="s">
        <v>157</v>
      </c>
      <c r="I3503" s="806"/>
      <c r="J3503" s="803" t="s">
        <v>153</v>
      </c>
      <c r="K3503" s="803" t="s">
        <v>153</v>
      </c>
      <c r="L3503" s="804">
        <v>0</v>
      </c>
    </row>
    <row r="3504" spans="1:12" s="101" customFormat="1" ht="24" customHeight="1">
      <c r="A3504" s="808"/>
      <c r="B3504" s="117" t="s">
        <v>193</v>
      </c>
      <c r="C3504" s="117" t="s">
        <v>2346</v>
      </c>
      <c r="D3504" s="118">
        <v>43757</v>
      </c>
      <c r="E3504" s="117" t="s">
        <v>1949</v>
      </c>
      <c r="F3504" s="805"/>
      <c r="G3504" s="805"/>
      <c r="H3504" s="806"/>
      <c r="I3504" s="806"/>
      <c r="J3504" s="803"/>
      <c r="K3504" s="803"/>
      <c r="L3504" s="804"/>
    </row>
    <row r="3505" spans="1:12" s="101" customFormat="1" ht="24" customHeight="1">
      <c r="A3505" s="808">
        <v>657</v>
      </c>
      <c r="B3505" s="110" t="s">
        <v>76</v>
      </c>
      <c r="C3505" s="115" t="s">
        <v>78</v>
      </c>
      <c r="D3505" s="115" t="s">
        <v>146</v>
      </c>
      <c r="E3505" s="115" t="s">
        <v>147</v>
      </c>
      <c r="F3505" s="809" t="s">
        <v>71</v>
      </c>
      <c r="G3505" s="809"/>
      <c r="H3505" s="805"/>
      <c r="I3505" s="805"/>
      <c r="J3505" s="805"/>
      <c r="K3505" s="805"/>
      <c r="L3505" s="805"/>
    </row>
    <row r="3506" spans="1:12" s="101" customFormat="1" ht="26.25" customHeight="1">
      <c r="A3506" s="808"/>
      <c r="B3506" s="803" t="s">
        <v>2344</v>
      </c>
      <c r="C3506" s="803" t="s">
        <v>2347</v>
      </c>
      <c r="D3506" s="807">
        <v>43759</v>
      </c>
      <c r="E3506" s="803" t="s">
        <v>234</v>
      </c>
      <c r="F3506" s="803" t="s">
        <v>2348</v>
      </c>
      <c r="G3506" s="803"/>
      <c r="H3506" s="806" t="s">
        <v>152</v>
      </c>
      <c r="I3506" s="806"/>
      <c r="J3506" s="117" t="s">
        <v>153</v>
      </c>
      <c r="K3506" s="117" t="s">
        <v>3</v>
      </c>
      <c r="L3506" s="119">
        <v>367.19</v>
      </c>
    </row>
    <row r="3507" spans="1:12" s="101" customFormat="1" ht="92.25" customHeight="1">
      <c r="A3507" s="808"/>
      <c r="B3507" s="803"/>
      <c r="C3507" s="803"/>
      <c r="D3507" s="807"/>
      <c r="E3507" s="803"/>
      <c r="F3507" s="803"/>
      <c r="G3507" s="803"/>
      <c r="H3507" s="806" t="s">
        <v>154</v>
      </c>
      <c r="I3507" s="806"/>
      <c r="J3507" s="117" t="s">
        <v>153</v>
      </c>
      <c r="K3507" s="117" t="s">
        <v>3</v>
      </c>
      <c r="L3507" s="119">
        <v>376</v>
      </c>
    </row>
    <row r="3508" spans="1:12" s="101" customFormat="1" ht="24" customHeight="1">
      <c r="A3508" s="808"/>
      <c r="B3508" s="110" t="s">
        <v>77</v>
      </c>
      <c r="C3508" s="115" t="s">
        <v>79</v>
      </c>
      <c r="D3508" s="115" t="s">
        <v>155</v>
      </c>
      <c r="E3508" s="115" t="s">
        <v>156</v>
      </c>
      <c r="F3508" s="805"/>
      <c r="G3508" s="805"/>
      <c r="H3508" s="806" t="s">
        <v>157</v>
      </c>
      <c r="I3508" s="806"/>
      <c r="J3508" s="803" t="s">
        <v>153</v>
      </c>
      <c r="K3508" s="803" t="s">
        <v>3</v>
      </c>
      <c r="L3508" s="804">
        <v>350</v>
      </c>
    </row>
    <row r="3509" spans="1:12" s="101" customFormat="1" ht="24" customHeight="1">
      <c r="A3509" s="808"/>
      <c r="B3509" s="117" t="s">
        <v>193</v>
      </c>
      <c r="C3509" s="117" t="s">
        <v>2348</v>
      </c>
      <c r="D3509" s="118">
        <v>43760</v>
      </c>
      <c r="E3509" s="117" t="s">
        <v>2349</v>
      </c>
      <c r="F3509" s="805"/>
      <c r="G3509" s="805"/>
      <c r="H3509" s="806"/>
      <c r="I3509" s="806"/>
      <c r="J3509" s="803"/>
      <c r="K3509" s="803"/>
      <c r="L3509" s="804"/>
    </row>
    <row r="3510" spans="1:12" s="101" customFormat="1" ht="24" customHeight="1">
      <c r="A3510" s="808">
        <v>658</v>
      </c>
      <c r="B3510" s="110" t="s">
        <v>76</v>
      </c>
      <c r="C3510" s="115" t="s">
        <v>78</v>
      </c>
      <c r="D3510" s="115" t="s">
        <v>146</v>
      </c>
      <c r="E3510" s="115" t="s">
        <v>147</v>
      </c>
      <c r="F3510" s="809" t="s">
        <v>71</v>
      </c>
      <c r="G3510" s="809"/>
      <c r="H3510" s="805"/>
      <c r="I3510" s="805"/>
      <c r="J3510" s="805"/>
      <c r="K3510" s="805"/>
      <c r="L3510" s="805"/>
    </row>
    <row r="3511" spans="1:12" s="101" customFormat="1" ht="26.25" customHeight="1">
      <c r="A3511" s="808"/>
      <c r="B3511" s="803" t="s">
        <v>2344</v>
      </c>
      <c r="C3511" s="810" t="s">
        <v>2350</v>
      </c>
      <c r="D3511" s="807">
        <v>43773</v>
      </c>
      <c r="E3511" s="803" t="s">
        <v>714</v>
      </c>
      <c r="F3511" s="803" t="s">
        <v>1762</v>
      </c>
      <c r="G3511" s="803"/>
      <c r="H3511" s="806" t="s">
        <v>152</v>
      </c>
      <c r="I3511" s="806"/>
      <c r="J3511" s="117" t="s">
        <v>153</v>
      </c>
      <c r="K3511" s="117" t="s">
        <v>3</v>
      </c>
      <c r="L3511" s="119">
        <v>223.55</v>
      </c>
    </row>
    <row r="3512" spans="1:12" s="101" customFormat="1" ht="186.75" customHeight="1">
      <c r="A3512" s="808"/>
      <c r="B3512" s="803"/>
      <c r="C3512" s="810"/>
      <c r="D3512" s="807"/>
      <c r="E3512" s="803"/>
      <c r="F3512" s="803"/>
      <c r="G3512" s="803"/>
      <c r="H3512" s="806" t="s">
        <v>154</v>
      </c>
      <c r="I3512" s="806"/>
      <c r="J3512" s="117" t="s">
        <v>153</v>
      </c>
      <c r="K3512" s="117" t="s">
        <v>3</v>
      </c>
      <c r="L3512" s="119">
        <v>2845.89</v>
      </c>
    </row>
    <row r="3513" spans="1:12" s="101" customFormat="1" ht="24" customHeight="1">
      <c r="A3513" s="808"/>
      <c r="B3513" s="110" t="s">
        <v>77</v>
      </c>
      <c r="C3513" s="115" t="s">
        <v>79</v>
      </c>
      <c r="D3513" s="115" t="s">
        <v>155</v>
      </c>
      <c r="E3513" s="115" t="s">
        <v>156</v>
      </c>
      <c r="F3513" s="805"/>
      <c r="G3513" s="805"/>
      <c r="H3513" s="806" t="s">
        <v>157</v>
      </c>
      <c r="I3513" s="806"/>
      <c r="J3513" s="803" t="s">
        <v>153</v>
      </c>
      <c r="K3513" s="803" t="s">
        <v>3</v>
      </c>
      <c r="L3513" s="804">
        <v>220.45</v>
      </c>
    </row>
    <row r="3514" spans="1:12" s="101" customFormat="1" ht="24" customHeight="1">
      <c r="A3514" s="808"/>
      <c r="B3514" s="117" t="s">
        <v>193</v>
      </c>
      <c r="C3514" s="117" t="s">
        <v>1762</v>
      </c>
      <c r="D3514" s="118">
        <v>43776</v>
      </c>
      <c r="E3514" s="117" t="s">
        <v>818</v>
      </c>
      <c r="F3514" s="805"/>
      <c r="G3514" s="805"/>
      <c r="H3514" s="806"/>
      <c r="I3514" s="806"/>
      <c r="J3514" s="803"/>
      <c r="K3514" s="803"/>
      <c r="L3514" s="804"/>
    </row>
    <row r="3515" spans="1:12" s="101" customFormat="1" ht="24" customHeight="1">
      <c r="A3515" s="808">
        <v>659</v>
      </c>
      <c r="B3515" s="110" t="s">
        <v>76</v>
      </c>
      <c r="C3515" s="115" t="s">
        <v>78</v>
      </c>
      <c r="D3515" s="115" t="s">
        <v>146</v>
      </c>
      <c r="E3515" s="115" t="s">
        <v>147</v>
      </c>
      <c r="F3515" s="809" t="s">
        <v>71</v>
      </c>
      <c r="G3515" s="809"/>
      <c r="H3515" s="805"/>
      <c r="I3515" s="805"/>
      <c r="J3515" s="805"/>
      <c r="K3515" s="805"/>
      <c r="L3515" s="805"/>
    </row>
    <row r="3516" spans="1:12" s="101" customFormat="1" ht="26.25" customHeight="1">
      <c r="A3516" s="808"/>
      <c r="B3516" s="803" t="s">
        <v>2344</v>
      </c>
      <c r="C3516" s="803" t="s">
        <v>2351</v>
      </c>
      <c r="D3516" s="807">
        <v>43781</v>
      </c>
      <c r="E3516" s="803" t="s">
        <v>476</v>
      </c>
      <c r="F3516" s="803" t="s">
        <v>941</v>
      </c>
      <c r="G3516" s="803"/>
      <c r="H3516" s="806" t="s">
        <v>152</v>
      </c>
      <c r="I3516" s="806"/>
      <c r="J3516" s="117" t="s">
        <v>153</v>
      </c>
      <c r="K3516" s="117" t="s">
        <v>3</v>
      </c>
      <c r="L3516" s="119">
        <v>284.72000000000003</v>
      </c>
    </row>
    <row r="3517" spans="1:12" s="101" customFormat="1" ht="60.75" customHeight="1">
      <c r="A3517" s="808"/>
      <c r="B3517" s="803"/>
      <c r="C3517" s="803"/>
      <c r="D3517" s="807"/>
      <c r="E3517" s="803"/>
      <c r="F3517" s="803"/>
      <c r="G3517" s="803"/>
      <c r="H3517" s="806" t="s">
        <v>154</v>
      </c>
      <c r="I3517" s="806"/>
      <c r="J3517" s="117" t="s">
        <v>153</v>
      </c>
      <c r="K3517" s="117" t="s">
        <v>3</v>
      </c>
      <c r="L3517" s="119">
        <v>285.60000000000002</v>
      </c>
    </row>
    <row r="3518" spans="1:12" s="101" customFormat="1" ht="24" customHeight="1">
      <c r="A3518" s="808"/>
      <c r="B3518" s="110" t="s">
        <v>77</v>
      </c>
      <c r="C3518" s="115" t="s">
        <v>79</v>
      </c>
      <c r="D3518" s="115" t="s">
        <v>155</v>
      </c>
      <c r="E3518" s="115" t="s">
        <v>156</v>
      </c>
      <c r="F3518" s="805"/>
      <c r="G3518" s="805"/>
      <c r="H3518" s="806" t="s">
        <v>157</v>
      </c>
      <c r="I3518" s="806"/>
      <c r="J3518" s="803" t="s">
        <v>153</v>
      </c>
      <c r="K3518" s="803" t="s">
        <v>3</v>
      </c>
      <c r="L3518" s="804">
        <v>810</v>
      </c>
    </row>
    <row r="3519" spans="1:12" s="101" customFormat="1" ht="24" customHeight="1">
      <c r="A3519" s="808"/>
      <c r="B3519" s="117" t="s">
        <v>193</v>
      </c>
      <c r="C3519" s="117" t="s">
        <v>941</v>
      </c>
      <c r="D3519" s="118">
        <v>43783</v>
      </c>
      <c r="E3519" s="117" t="s">
        <v>407</v>
      </c>
      <c r="F3519" s="805"/>
      <c r="G3519" s="805"/>
      <c r="H3519" s="806"/>
      <c r="I3519" s="806"/>
      <c r="J3519" s="803"/>
      <c r="K3519" s="803"/>
      <c r="L3519" s="804"/>
    </row>
    <row r="3520" spans="1:12" s="101" customFormat="1" ht="24" customHeight="1">
      <c r="A3520" s="808">
        <v>660</v>
      </c>
      <c r="B3520" s="110" t="s">
        <v>76</v>
      </c>
      <c r="C3520" s="115" t="s">
        <v>78</v>
      </c>
      <c r="D3520" s="115" t="s">
        <v>146</v>
      </c>
      <c r="E3520" s="115" t="s">
        <v>147</v>
      </c>
      <c r="F3520" s="809" t="s">
        <v>71</v>
      </c>
      <c r="G3520" s="809"/>
      <c r="H3520" s="805"/>
      <c r="I3520" s="805"/>
      <c r="J3520" s="805"/>
      <c r="K3520" s="805"/>
      <c r="L3520" s="805"/>
    </row>
    <row r="3521" spans="1:12" s="101" customFormat="1" ht="26.25" customHeight="1">
      <c r="A3521" s="808"/>
      <c r="B3521" s="803" t="s">
        <v>2344</v>
      </c>
      <c r="C3521" s="810" t="s">
        <v>2352</v>
      </c>
      <c r="D3521" s="807">
        <v>43891</v>
      </c>
      <c r="E3521" s="803" t="s">
        <v>2312</v>
      </c>
      <c r="F3521" s="803" t="s">
        <v>2353</v>
      </c>
      <c r="G3521" s="803"/>
      <c r="H3521" s="806" t="s">
        <v>152</v>
      </c>
      <c r="I3521" s="806"/>
      <c r="J3521" s="117" t="s">
        <v>153</v>
      </c>
      <c r="K3521" s="117" t="s">
        <v>3</v>
      </c>
      <c r="L3521" s="119">
        <v>1067</v>
      </c>
    </row>
    <row r="3522" spans="1:12" s="101" customFormat="1" ht="260.25" customHeight="1">
      <c r="A3522" s="808"/>
      <c r="B3522" s="803"/>
      <c r="C3522" s="810"/>
      <c r="D3522" s="807"/>
      <c r="E3522" s="803"/>
      <c r="F3522" s="803"/>
      <c r="G3522" s="803"/>
      <c r="H3522" s="806" t="s">
        <v>154</v>
      </c>
      <c r="I3522" s="806"/>
      <c r="J3522" s="117" t="s">
        <v>153</v>
      </c>
      <c r="K3522" s="117" t="s">
        <v>153</v>
      </c>
      <c r="L3522" s="119">
        <v>0</v>
      </c>
    </row>
    <row r="3523" spans="1:12" s="101" customFormat="1" ht="24" customHeight="1">
      <c r="A3523" s="808"/>
      <c r="B3523" s="110" t="s">
        <v>77</v>
      </c>
      <c r="C3523" s="115" t="s">
        <v>79</v>
      </c>
      <c r="D3523" s="115" t="s">
        <v>155</v>
      </c>
      <c r="E3523" s="115" t="s">
        <v>156</v>
      </c>
      <c r="F3523" s="805"/>
      <c r="G3523" s="805"/>
      <c r="H3523" s="806" t="s">
        <v>157</v>
      </c>
      <c r="I3523" s="806"/>
      <c r="J3523" s="803" t="s">
        <v>153</v>
      </c>
      <c r="K3523" s="803" t="s">
        <v>3</v>
      </c>
      <c r="L3523" s="804">
        <v>1092</v>
      </c>
    </row>
    <row r="3524" spans="1:12" s="101" customFormat="1" ht="24" customHeight="1">
      <c r="A3524" s="808"/>
      <c r="B3524" s="117" t="s">
        <v>193</v>
      </c>
      <c r="C3524" s="117" t="s">
        <v>2353</v>
      </c>
      <c r="D3524" s="118">
        <v>43894</v>
      </c>
      <c r="E3524" s="117" t="s">
        <v>249</v>
      </c>
      <c r="F3524" s="805"/>
      <c r="G3524" s="805"/>
      <c r="H3524" s="806"/>
      <c r="I3524" s="806"/>
      <c r="J3524" s="803"/>
      <c r="K3524" s="803"/>
      <c r="L3524" s="804"/>
    </row>
    <row r="3525" spans="1:12" s="101" customFormat="1" ht="24" customHeight="1">
      <c r="A3525" s="808">
        <v>661</v>
      </c>
      <c r="B3525" s="110" t="s">
        <v>76</v>
      </c>
      <c r="C3525" s="115" t="s">
        <v>78</v>
      </c>
      <c r="D3525" s="115" t="s">
        <v>146</v>
      </c>
      <c r="E3525" s="115" t="s">
        <v>147</v>
      </c>
      <c r="F3525" s="809" t="s">
        <v>71</v>
      </c>
      <c r="G3525" s="809"/>
      <c r="H3525" s="805"/>
      <c r="I3525" s="805"/>
      <c r="J3525" s="805"/>
      <c r="K3525" s="805"/>
      <c r="L3525" s="805"/>
    </row>
    <row r="3526" spans="1:12" s="101" customFormat="1" ht="26.25" customHeight="1">
      <c r="A3526" s="808"/>
      <c r="B3526" s="803" t="s">
        <v>2344</v>
      </c>
      <c r="C3526" s="810" t="s">
        <v>2354</v>
      </c>
      <c r="D3526" s="807">
        <v>43900</v>
      </c>
      <c r="E3526" s="803" t="s">
        <v>1068</v>
      </c>
      <c r="F3526" s="803" t="s">
        <v>1069</v>
      </c>
      <c r="G3526" s="803"/>
      <c r="H3526" s="806" t="s">
        <v>152</v>
      </c>
      <c r="I3526" s="806"/>
      <c r="J3526" s="117" t="s">
        <v>153</v>
      </c>
      <c r="K3526" s="117" t="s">
        <v>3</v>
      </c>
      <c r="L3526" s="119">
        <v>290</v>
      </c>
    </row>
    <row r="3527" spans="1:12" s="101" customFormat="1" ht="270.75" customHeight="1">
      <c r="A3527" s="808"/>
      <c r="B3527" s="803"/>
      <c r="C3527" s="810"/>
      <c r="D3527" s="807"/>
      <c r="E3527" s="803"/>
      <c r="F3527" s="803"/>
      <c r="G3527" s="803"/>
      <c r="H3527" s="806" t="s">
        <v>154</v>
      </c>
      <c r="I3527" s="806"/>
      <c r="J3527" s="117" t="s">
        <v>153</v>
      </c>
      <c r="K3527" s="117" t="s">
        <v>3</v>
      </c>
      <c r="L3527" s="119">
        <v>299.79000000000002</v>
      </c>
    </row>
    <row r="3528" spans="1:12" s="101" customFormat="1" ht="24" customHeight="1">
      <c r="A3528" s="808"/>
      <c r="B3528" s="110" t="s">
        <v>77</v>
      </c>
      <c r="C3528" s="115" t="s">
        <v>79</v>
      </c>
      <c r="D3528" s="115" t="s">
        <v>155</v>
      </c>
      <c r="E3528" s="115" t="s">
        <v>156</v>
      </c>
      <c r="F3528" s="805"/>
      <c r="G3528" s="805"/>
      <c r="H3528" s="806" t="s">
        <v>157</v>
      </c>
      <c r="I3528" s="806"/>
      <c r="J3528" s="803" t="s">
        <v>153</v>
      </c>
      <c r="K3528" s="803" t="s">
        <v>3</v>
      </c>
      <c r="L3528" s="804">
        <v>279</v>
      </c>
    </row>
    <row r="3529" spans="1:12" s="101" customFormat="1" ht="24" customHeight="1">
      <c r="A3529" s="808"/>
      <c r="B3529" s="117" t="s">
        <v>193</v>
      </c>
      <c r="C3529" s="117" t="s">
        <v>1069</v>
      </c>
      <c r="D3529" s="118">
        <v>43902</v>
      </c>
      <c r="E3529" s="117" t="s">
        <v>2355</v>
      </c>
      <c r="F3529" s="805"/>
      <c r="G3529" s="805"/>
      <c r="H3529" s="806"/>
      <c r="I3529" s="806"/>
      <c r="J3529" s="803"/>
      <c r="K3529" s="803"/>
      <c r="L3529" s="804"/>
    </row>
    <row r="3530" spans="1:12" s="101" customFormat="1" ht="24" customHeight="1">
      <c r="A3530" s="808">
        <v>662</v>
      </c>
      <c r="B3530" s="110" t="s">
        <v>76</v>
      </c>
      <c r="C3530" s="115" t="s">
        <v>78</v>
      </c>
      <c r="D3530" s="115" t="s">
        <v>146</v>
      </c>
      <c r="E3530" s="115" t="s">
        <v>147</v>
      </c>
      <c r="F3530" s="809" t="s">
        <v>71</v>
      </c>
      <c r="G3530" s="809"/>
      <c r="H3530" s="805"/>
      <c r="I3530" s="805"/>
      <c r="J3530" s="805"/>
      <c r="K3530" s="805"/>
      <c r="L3530" s="805"/>
    </row>
    <row r="3531" spans="1:12" s="101" customFormat="1" ht="26.25" customHeight="1">
      <c r="A3531" s="808"/>
      <c r="B3531" s="803" t="s">
        <v>2356</v>
      </c>
      <c r="C3531" s="810" t="s">
        <v>2357</v>
      </c>
      <c r="D3531" s="807">
        <v>43753</v>
      </c>
      <c r="E3531" s="803" t="s">
        <v>2358</v>
      </c>
      <c r="F3531" s="803" t="s">
        <v>2359</v>
      </c>
      <c r="G3531" s="803"/>
      <c r="H3531" s="806" t="s">
        <v>152</v>
      </c>
      <c r="I3531" s="806"/>
      <c r="J3531" s="117" t="s">
        <v>153</v>
      </c>
      <c r="K3531" s="117" t="s">
        <v>3</v>
      </c>
      <c r="L3531" s="119">
        <v>482</v>
      </c>
    </row>
    <row r="3532" spans="1:12" s="101" customFormat="1" ht="333.75" customHeight="1">
      <c r="A3532" s="808"/>
      <c r="B3532" s="803"/>
      <c r="C3532" s="810"/>
      <c r="D3532" s="807"/>
      <c r="E3532" s="803"/>
      <c r="F3532" s="803"/>
      <c r="G3532" s="803"/>
      <c r="H3532" s="806" t="s">
        <v>154</v>
      </c>
      <c r="I3532" s="806"/>
      <c r="J3532" s="117" t="s">
        <v>153</v>
      </c>
      <c r="K3532" s="117" t="s">
        <v>3</v>
      </c>
      <c r="L3532" s="119">
        <v>377</v>
      </c>
    </row>
    <row r="3533" spans="1:12" s="101" customFormat="1" ht="24" customHeight="1">
      <c r="A3533" s="808"/>
      <c r="B3533" s="110" t="s">
        <v>77</v>
      </c>
      <c r="C3533" s="115" t="s">
        <v>79</v>
      </c>
      <c r="D3533" s="115" t="s">
        <v>155</v>
      </c>
      <c r="E3533" s="115" t="s">
        <v>156</v>
      </c>
      <c r="F3533" s="805"/>
      <c r="G3533" s="805"/>
      <c r="H3533" s="806" t="s">
        <v>157</v>
      </c>
      <c r="I3533" s="806"/>
      <c r="J3533" s="803" t="s">
        <v>153</v>
      </c>
      <c r="K3533" s="803" t="s">
        <v>3</v>
      </c>
      <c r="L3533" s="804">
        <v>180</v>
      </c>
    </row>
    <row r="3534" spans="1:12" s="101" customFormat="1" ht="24" customHeight="1">
      <c r="A3534" s="808"/>
      <c r="B3534" s="117" t="s">
        <v>240</v>
      </c>
      <c r="C3534" s="117" t="s">
        <v>2359</v>
      </c>
      <c r="D3534" s="118">
        <v>43755</v>
      </c>
      <c r="E3534" s="117" t="s">
        <v>1980</v>
      </c>
      <c r="F3534" s="805"/>
      <c r="G3534" s="805"/>
      <c r="H3534" s="806"/>
      <c r="I3534" s="806"/>
      <c r="J3534" s="803"/>
      <c r="K3534" s="803"/>
      <c r="L3534" s="804"/>
    </row>
    <row r="3535" spans="1:12" s="101" customFormat="1" ht="24" customHeight="1">
      <c r="A3535" s="808">
        <v>663</v>
      </c>
      <c r="B3535" s="110" t="s">
        <v>76</v>
      </c>
      <c r="C3535" s="115" t="s">
        <v>78</v>
      </c>
      <c r="D3535" s="115" t="s">
        <v>146</v>
      </c>
      <c r="E3535" s="115" t="s">
        <v>147</v>
      </c>
      <c r="F3535" s="809" t="s">
        <v>71</v>
      </c>
      <c r="G3535" s="809"/>
      <c r="H3535" s="805"/>
      <c r="I3535" s="805"/>
      <c r="J3535" s="805"/>
      <c r="K3535" s="805"/>
      <c r="L3535" s="805"/>
    </row>
    <row r="3536" spans="1:12" s="101" customFormat="1" ht="26.25" customHeight="1">
      <c r="A3536" s="808"/>
      <c r="B3536" s="803" t="s">
        <v>2360</v>
      </c>
      <c r="C3536" s="810" t="s">
        <v>2361</v>
      </c>
      <c r="D3536" s="807">
        <v>43758</v>
      </c>
      <c r="E3536" s="803" t="s">
        <v>849</v>
      </c>
      <c r="F3536" s="803" t="s">
        <v>2362</v>
      </c>
      <c r="G3536" s="803"/>
      <c r="H3536" s="806" t="s">
        <v>152</v>
      </c>
      <c r="I3536" s="806"/>
      <c r="J3536" s="117" t="s">
        <v>153</v>
      </c>
      <c r="K3536" s="117" t="s">
        <v>3</v>
      </c>
      <c r="L3536" s="119">
        <v>244</v>
      </c>
    </row>
    <row r="3537" spans="1:12" s="101" customFormat="1" ht="144.75" customHeight="1">
      <c r="A3537" s="808"/>
      <c r="B3537" s="803"/>
      <c r="C3537" s="810"/>
      <c r="D3537" s="807"/>
      <c r="E3537" s="803"/>
      <c r="F3537" s="803"/>
      <c r="G3537" s="803"/>
      <c r="H3537" s="806" t="s">
        <v>154</v>
      </c>
      <c r="I3537" s="806"/>
      <c r="J3537" s="117" t="s">
        <v>153</v>
      </c>
      <c r="K3537" s="117" t="s">
        <v>3</v>
      </c>
      <c r="L3537" s="119">
        <v>424.28</v>
      </c>
    </row>
    <row r="3538" spans="1:12" s="101" customFormat="1" ht="24" customHeight="1">
      <c r="A3538" s="808"/>
      <c r="B3538" s="110" t="s">
        <v>77</v>
      </c>
      <c r="C3538" s="115" t="s">
        <v>79</v>
      </c>
      <c r="D3538" s="115" t="s">
        <v>155</v>
      </c>
      <c r="E3538" s="115" t="s">
        <v>156</v>
      </c>
      <c r="F3538" s="805"/>
      <c r="G3538" s="805"/>
      <c r="H3538" s="806" t="s">
        <v>157</v>
      </c>
      <c r="I3538" s="806"/>
      <c r="J3538" s="803" t="s">
        <v>153</v>
      </c>
      <c r="K3538" s="803" t="s">
        <v>153</v>
      </c>
      <c r="L3538" s="804">
        <v>0</v>
      </c>
    </row>
    <row r="3539" spans="1:12" s="101" customFormat="1" ht="24" customHeight="1">
      <c r="A3539" s="808"/>
      <c r="B3539" s="117" t="s">
        <v>164</v>
      </c>
      <c r="C3539" s="117" t="s">
        <v>2362</v>
      </c>
      <c r="D3539" s="118">
        <v>43759</v>
      </c>
      <c r="E3539" s="117" t="s">
        <v>2363</v>
      </c>
      <c r="F3539" s="805"/>
      <c r="G3539" s="805"/>
      <c r="H3539" s="806"/>
      <c r="I3539" s="806"/>
      <c r="J3539" s="803"/>
      <c r="K3539" s="803"/>
      <c r="L3539" s="804"/>
    </row>
    <row r="3540" spans="1:12" s="101" customFormat="1" ht="24" customHeight="1">
      <c r="A3540" s="808">
        <v>664</v>
      </c>
      <c r="B3540" s="110" t="s">
        <v>76</v>
      </c>
      <c r="C3540" s="115" t="s">
        <v>78</v>
      </c>
      <c r="D3540" s="115" t="s">
        <v>146</v>
      </c>
      <c r="E3540" s="115" t="s">
        <v>147</v>
      </c>
      <c r="F3540" s="809" t="s">
        <v>71</v>
      </c>
      <c r="G3540" s="809"/>
      <c r="H3540" s="805"/>
      <c r="I3540" s="805"/>
      <c r="J3540" s="805"/>
      <c r="K3540" s="805"/>
      <c r="L3540" s="805"/>
    </row>
    <row r="3541" spans="1:12" s="101" customFormat="1" ht="26.25" customHeight="1">
      <c r="A3541" s="808"/>
      <c r="B3541" s="803" t="s">
        <v>2360</v>
      </c>
      <c r="C3541" s="803" t="s">
        <v>2364</v>
      </c>
      <c r="D3541" s="807">
        <v>43860</v>
      </c>
      <c r="E3541" s="803" t="s">
        <v>354</v>
      </c>
      <c r="F3541" s="803" t="s">
        <v>821</v>
      </c>
      <c r="G3541" s="803"/>
      <c r="H3541" s="806" t="s">
        <v>152</v>
      </c>
      <c r="I3541" s="806"/>
      <c r="J3541" s="117" t="s">
        <v>153</v>
      </c>
      <c r="K3541" s="117" t="s">
        <v>3</v>
      </c>
      <c r="L3541" s="119">
        <v>181.23</v>
      </c>
    </row>
    <row r="3542" spans="1:12" s="101" customFormat="1" ht="50.25" customHeight="1">
      <c r="A3542" s="808"/>
      <c r="B3542" s="803"/>
      <c r="C3542" s="803"/>
      <c r="D3542" s="807"/>
      <c r="E3542" s="803"/>
      <c r="F3542" s="803"/>
      <c r="G3542" s="803"/>
      <c r="H3542" s="806" t="s">
        <v>154</v>
      </c>
      <c r="I3542" s="806"/>
      <c r="J3542" s="117" t="s">
        <v>153</v>
      </c>
      <c r="K3542" s="117" t="s">
        <v>3</v>
      </c>
      <c r="L3542" s="119">
        <v>315.95999999999998</v>
      </c>
    </row>
    <row r="3543" spans="1:12" s="101" customFormat="1" ht="24" customHeight="1">
      <c r="A3543" s="808"/>
      <c r="B3543" s="110" t="s">
        <v>77</v>
      </c>
      <c r="C3543" s="115" t="s">
        <v>79</v>
      </c>
      <c r="D3543" s="115" t="s">
        <v>155</v>
      </c>
      <c r="E3543" s="115" t="s">
        <v>156</v>
      </c>
      <c r="F3543" s="805"/>
      <c r="G3543" s="805"/>
      <c r="H3543" s="806" t="s">
        <v>157</v>
      </c>
      <c r="I3543" s="806"/>
      <c r="J3543" s="803" t="s">
        <v>153</v>
      </c>
      <c r="K3543" s="803" t="s">
        <v>153</v>
      </c>
      <c r="L3543" s="804">
        <v>0</v>
      </c>
    </row>
    <row r="3544" spans="1:12" s="101" customFormat="1" ht="24" customHeight="1">
      <c r="A3544" s="808"/>
      <c r="B3544" s="117" t="s">
        <v>164</v>
      </c>
      <c r="C3544" s="117" t="s">
        <v>821</v>
      </c>
      <c r="D3544" s="118">
        <v>43861</v>
      </c>
      <c r="E3544" s="117" t="s">
        <v>298</v>
      </c>
      <c r="F3544" s="805"/>
      <c r="G3544" s="805"/>
      <c r="H3544" s="806"/>
      <c r="I3544" s="806"/>
      <c r="J3544" s="803"/>
      <c r="K3544" s="803"/>
      <c r="L3544" s="804"/>
    </row>
    <row r="3545" spans="1:12" s="101" customFormat="1" ht="24" customHeight="1">
      <c r="A3545" s="808">
        <v>665</v>
      </c>
      <c r="B3545" s="110" t="s">
        <v>76</v>
      </c>
      <c r="C3545" s="115" t="s">
        <v>78</v>
      </c>
      <c r="D3545" s="115" t="s">
        <v>146</v>
      </c>
      <c r="E3545" s="115" t="s">
        <v>147</v>
      </c>
      <c r="F3545" s="809" t="s">
        <v>71</v>
      </c>
      <c r="G3545" s="809"/>
      <c r="H3545" s="805"/>
      <c r="I3545" s="805"/>
      <c r="J3545" s="805"/>
      <c r="K3545" s="805"/>
      <c r="L3545" s="805"/>
    </row>
    <row r="3546" spans="1:12" s="101" customFormat="1" ht="26.25" customHeight="1">
      <c r="A3546" s="808"/>
      <c r="B3546" s="803" t="s">
        <v>2360</v>
      </c>
      <c r="C3546" s="803" t="s">
        <v>2365</v>
      </c>
      <c r="D3546" s="807">
        <v>43888</v>
      </c>
      <c r="E3546" s="803" t="s">
        <v>205</v>
      </c>
      <c r="F3546" s="803" t="s">
        <v>1532</v>
      </c>
      <c r="G3546" s="803"/>
      <c r="H3546" s="806" t="s">
        <v>152</v>
      </c>
      <c r="I3546" s="806"/>
      <c r="J3546" s="117" t="s">
        <v>153</v>
      </c>
      <c r="K3546" s="117" t="s">
        <v>3</v>
      </c>
      <c r="L3546" s="119">
        <v>125.62</v>
      </c>
    </row>
    <row r="3547" spans="1:12" s="101" customFormat="1" ht="81.75" customHeight="1">
      <c r="A3547" s="808"/>
      <c r="B3547" s="803"/>
      <c r="C3547" s="803"/>
      <c r="D3547" s="807"/>
      <c r="E3547" s="803"/>
      <c r="F3547" s="803"/>
      <c r="G3547" s="803"/>
      <c r="H3547" s="806" t="s">
        <v>154</v>
      </c>
      <c r="I3547" s="806"/>
      <c r="J3547" s="117" t="s">
        <v>153</v>
      </c>
      <c r="K3547" s="117" t="s">
        <v>3</v>
      </c>
      <c r="L3547" s="119">
        <v>284.95</v>
      </c>
    </row>
    <row r="3548" spans="1:12" s="101" customFormat="1" ht="24" customHeight="1">
      <c r="A3548" s="808"/>
      <c r="B3548" s="110" t="s">
        <v>77</v>
      </c>
      <c r="C3548" s="115" t="s">
        <v>79</v>
      </c>
      <c r="D3548" s="115" t="s">
        <v>155</v>
      </c>
      <c r="E3548" s="115" t="s">
        <v>156</v>
      </c>
      <c r="F3548" s="805"/>
      <c r="G3548" s="805"/>
      <c r="H3548" s="806" t="s">
        <v>157</v>
      </c>
      <c r="I3548" s="806"/>
      <c r="J3548" s="803" t="s">
        <v>153</v>
      </c>
      <c r="K3548" s="803" t="s">
        <v>153</v>
      </c>
      <c r="L3548" s="804">
        <v>0</v>
      </c>
    </row>
    <row r="3549" spans="1:12" s="101" customFormat="1" ht="24" customHeight="1">
      <c r="A3549" s="808"/>
      <c r="B3549" s="117" t="s">
        <v>164</v>
      </c>
      <c r="C3549" s="117" t="s">
        <v>1532</v>
      </c>
      <c r="D3549" s="118">
        <v>43889</v>
      </c>
      <c r="E3549" s="117" t="s">
        <v>2366</v>
      </c>
      <c r="F3549" s="805"/>
      <c r="G3549" s="805"/>
      <c r="H3549" s="806"/>
      <c r="I3549" s="806"/>
      <c r="J3549" s="803"/>
      <c r="K3549" s="803"/>
      <c r="L3549" s="804"/>
    </row>
    <row r="3550" spans="1:12" s="101" customFormat="1" ht="24" customHeight="1">
      <c r="A3550" s="808">
        <v>666</v>
      </c>
      <c r="B3550" s="110" t="s">
        <v>76</v>
      </c>
      <c r="C3550" s="115" t="s">
        <v>78</v>
      </c>
      <c r="D3550" s="115" t="s">
        <v>146</v>
      </c>
      <c r="E3550" s="115" t="s">
        <v>147</v>
      </c>
      <c r="F3550" s="809" t="s">
        <v>71</v>
      </c>
      <c r="G3550" s="809"/>
      <c r="H3550" s="805"/>
      <c r="I3550" s="805"/>
      <c r="J3550" s="805"/>
      <c r="K3550" s="805"/>
      <c r="L3550" s="805"/>
    </row>
    <row r="3551" spans="1:12" s="101" customFormat="1" ht="26.25" customHeight="1">
      <c r="A3551" s="808"/>
      <c r="B3551" s="803" t="s">
        <v>2367</v>
      </c>
      <c r="C3551" s="803" t="s">
        <v>2368</v>
      </c>
      <c r="D3551" s="807">
        <v>43859</v>
      </c>
      <c r="E3551" s="803" t="s">
        <v>872</v>
      </c>
      <c r="F3551" s="803" t="s">
        <v>2369</v>
      </c>
      <c r="G3551" s="803"/>
      <c r="H3551" s="806" t="s">
        <v>152</v>
      </c>
      <c r="I3551" s="806"/>
      <c r="J3551" s="117" t="s">
        <v>153</v>
      </c>
      <c r="K3551" s="117" t="s">
        <v>3</v>
      </c>
      <c r="L3551" s="119">
        <v>494.18</v>
      </c>
    </row>
    <row r="3552" spans="1:12" s="101" customFormat="1" ht="92.25" customHeight="1">
      <c r="A3552" s="808"/>
      <c r="B3552" s="803"/>
      <c r="C3552" s="803"/>
      <c r="D3552" s="807"/>
      <c r="E3552" s="803"/>
      <c r="F3552" s="803"/>
      <c r="G3552" s="803"/>
      <c r="H3552" s="806" t="s">
        <v>154</v>
      </c>
      <c r="I3552" s="806"/>
      <c r="J3552" s="117" t="s">
        <v>153</v>
      </c>
      <c r="K3552" s="117" t="s">
        <v>153</v>
      </c>
      <c r="L3552" s="119">
        <v>0</v>
      </c>
    </row>
    <row r="3553" spans="1:12" s="101" customFormat="1" ht="24" customHeight="1">
      <c r="A3553" s="808"/>
      <c r="B3553" s="110" t="s">
        <v>77</v>
      </c>
      <c r="C3553" s="115" t="s">
        <v>79</v>
      </c>
      <c r="D3553" s="115" t="s">
        <v>155</v>
      </c>
      <c r="E3553" s="115" t="s">
        <v>156</v>
      </c>
      <c r="F3553" s="805"/>
      <c r="G3553" s="805"/>
      <c r="H3553" s="806" t="s">
        <v>157</v>
      </c>
      <c r="I3553" s="806"/>
      <c r="J3553" s="803" t="s">
        <v>153</v>
      </c>
      <c r="K3553" s="803" t="s">
        <v>3</v>
      </c>
      <c r="L3553" s="804">
        <v>60</v>
      </c>
    </row>
    <row r="3554" spans="1:12" s="101" customFormat="1" ht="24" customHeight="1">
      <c r="A3554" s="808"/>
      <c r="B3554" s="117" t="s">
        <v>153</v>
      </c>
      <c r="C3554" s="117" t="s">
        <v>2369</v>
      </c>
      <c r="D3554" s="118">
        <v>43862</v>
      </c>
      <c r="E3554" s="117" t="s">
        <v>1305</v>
      </c>
      <c r="F3554" s="805"/>
      <c r="G3554" s="805"/>
      <c r="H3554" s="806"/>
      <c r="I3554" s="806"/>
      <c r="J3554" s="803"/>
      <c r="K3554" s="803"/>
      <c r="L3554" s="804"/>
    </row>
    <row r="3555" spans="1:12" s="101" customFormat="1" ht="24" customHeight="1">
      <c r="A3555" s="808">
        <v>667</v>
      </c>
      <c r="B3555" s="110" t="s">
        <v>76</v>
      </c>
      <c r="C3555" s="115" t="s">
        <v>78</v>
      </c>
      <c r="D3555" s="115" t="s">
        <v>146</v>
      </c>
      <c r="E3555" s="115" t="s">
        <v>147</v>
      </c>
      <c r="F3555" s="809" t="s">
        <v>71</v>
      </c>
      <c r="G3555" s="809"/>
      <c r="H3555" s="805"/>
      <c r="I3555" s="805"/>
      <c r="J3555" s="805"/>
      <c r="K3555" s="805"/>
      <c r="L3555" s="805"/>
    </row>
    <row r="3556" spans="1:12" s="101" customFormat="1" ht="26.25" customHeight="1">
      <c r="A3556" s="808"/>
      <c r="B3556" s="803" t="s">
        <v>2370</v>
      </c>
      <c r="C3556" s="810" t="s">
        <v>2371</v>
      </c>
      <c r="D3556" s="807">
        <v>43739</v>
      </c>
      <c r="E3556" s="803" t="s">
        <v>1250</v>
      </c>
      <c r="F3556" s="803" t="s">
        <v>2372</v>
      </c>
      <c r="G3556" s="803"/>
      <c r="H3556" s="806" t="s">
        <v>152</v>
      </c>
      <c r="I3556" s="806"/>
      <c r="J3556" s="117" t="s">
        <v>153</v>
      </c>
      <c r="K3556" s="117" t="s">
        <v>153</v>
      </c>
      <c r="L3556" s="119">
        <v>0</v>
      </c>
    </row>
    <row r="3557" spans="1:12" s="101" customFormat="1" ht="123.75" customHeight="1">
      <c r="A3557" s="808"/>
      <c r="B3557" s="803"/>
      <c r="C3557" s="810"/>
      <c r="D3557" s="807"/>
      <c r="E3557" s="803"/>
      <c r="F3557" s="803"/>
      <c r="G3557" s="803"/>
      <c r="H3557" s="806" t="s">
        <v>154</v>
      </c>
      <c r="I3557" s="806"/>
      <c r="J3557" s="117" t="s">
        <v>153</v>
      </c>
      <c r="K3557" s="117" t="s">
        <v>3</v>
      </c>
      <c r="L3557" s="119">
        <v>267</v>
      </c>
    </row>
    <row r="3558" spans="1:12" s="101" customFormat="1" ht="24" customHeight="1">
      <c r="A3558" s="808"/>
      <c r="B3558" s="110" t="s">
        <v>77</v>
      </c>
      <c r="C3558" s="115" t="s">
        <v>79</v>
      </c>
      <c r="D3558" s="115" t="s">
        <v>155</v>
      </c>
      <c r="E3558" s="115" t="s">
        <v>156</v>
      </c>
      <c r="F3558" s="805"/>
      <c r="G3558" s="805"/>
      <c r="H3558" s="806" t="s">
        <v>157</v>
      </c>
      <c r="I3558" s="806"/>
      <c r="J3558" s="803" t="s">
        <v>153</v>
      </c>
      <c r="K3558" s="803" t="s">
        <v>153</v>
      </c>
      <c r="L3558" s="804">
        <v>0</v>
      </c>
    </row>
    <row r="3559" spans="1:12" s="101" customFormat="1" ht="24" customHeight="1">
      <c r="A3559" s="808"/>
      <c r="B3559" s="117" t="s">
        <v>254</v>
      </c>
      <c r="C3559" s="117" t="s">
        <v>2372</v>
      </c>
      <c r="D3559" s="118">
        <v>43740</v>
      </c>
      <c r="E3559" s="117" t="s">
        <v>1029</v>
      </c>
      <c r="F3559" s="805"/>
      <c r="G3559" s="805"/>
      <c r="H3559" s="806"/>
      <c r="I3559" s="806"/>
      <c r="J3559" s="803"/>
      <c r="K3559" s="803"/>
      <c r="L3559" s="804"/>
    </row>
    <row r="3560" spans="1:12" s="101" customFormat="1" ht="24" customHeight="1">
      <c r="A3560" s="808">
        <v>668</v>
      </c>
      <c r="B3560" s="110" t="s">
        <v>76</v>
      </c>
      <c r="C3560" s="115" t="s">
        <v>78</v>
      </c>
      <c r="D3560" s="115" t="s">
        <v>146</v>
      </c>
      <c r="E3560" s="115" t="s">
        <v>147</v>
      </c>
      <c r="F3560" s="809" t="s">
        <v>71</v>
      </c>
      <c r="G3560" s="809"/>
      <c r="H3560" s="805"/>
      <c r="I3560" s="805"/>
      <c r="J3560" s="805"/>
      <c r="K3560" s="805"/>
      <c r="L3560" s="805"/>
    </row>
    <row r="3561" spans="1:12" s="101" customFormat="1" ht="26.25" customHeight="1">
      <c r="A3561" s="808"/>
      <c r="B3561" s="803" t="s">
        <v>2370</v>
      </c>
      <c r="C3561" s="810" t="s">
        <v>2373</v>
      </c>
      <c r="D3561" s="807">
        <v>43775</v>
      </c>
      <c r="E3561" s="803" t="s">
        <v>354</v>
      </c>
      <c r="F3561" s="803" t="s">
        <v>2374</v>
      </c>
      <c r="G3561" s="803"/>
      <c r="H3561" s="806" t="s">
        <v>152</v>
      </c>
      <c r="I3561" s="806"/>
      <c r="J3561" s="117" t="s">
        <v>153</v>
      </c>
      <c r="K3561" s="117" t="s">
        <v>3</v>
      </c>
      <c r="L3561" s="119">
        <v>499.5</v>
      </c>
    </row>
    <row r="3562" spans="1:12" s="101" customFormat="1" ht="144.75" customHeight="1">
      <c r="A3562" s="808"/>
      <c r="B3562" s="803"/>
      <c r="C3562" s="810"/>
      <c r="D3562" s="807"/>
      <c r="E3562" s="803"/>
      <c r="F3562" s="803"/>
      <c r="G3562" s="803"/>
      <c r="H3562" s="806" t="s">
        <v>154</v>
      </c>
      <c r="I3562" s="806"/>
      <c r="J3562" s="117" t="s">
        <v>153</v>
      </c>
      <c r="K3562" s="117" t="s">
        <v>3</v>
      </c>
      <c r="L3562" s="119">
        <v>713.6</v>
      </c>
    </row>
    <row r="3563" spans="1:12" s="101" customFormat="1" ht="24" customHeight="1">
      <c r="A3563" s="808"/>
      <c r="B3563" s="110" t="s">
        <v>77</v>
      </c>
      <c r="C3563" s="115" t="s">
        <v>79</v>
      </c>
      <c r="D3563" s="115" t="s">
        <v>155</v>
      </c>
      <c r="E3563" s="115" t="s">
        <v>156</v>
      </c>
      <c r="F3563" s="805"/>
      <c r="G3563" s="805"/>
      <c r="H3563" s="806" t="s">
        <v>157</v>
      </c>
      <c r="I3563" s="806"/>
      <c r="J3563" s="803" t="s">
        <v>153</v>
      </c>
      <c r="K3563" s="803" t="s">
        <v>3</v>
      </c>
      <c r="L3563" s="804">
        <v>300</v>
      </c>
    </row>
    <row r="3564" spans="1:12" s="101" customFormat="1" ht="24" customHeight="1">
      <c r="A3564" s="808"/>
      <c r="B3564" s="117" t="s">
        <v>254</v>
      </c>
      <c r="C3564" s="117" t="s">
        <v>2374</v>
      </c>
      <c r="D3564" s="118">
        <v>43777</v>
      </c>
      <c r="E3564" s="117" t="s">
        <v>271</v>
      </c>
      <c r="F3564" s="805"/>
      <c r="G3564" s="805"/>
      <c r="H3564" s="806"/>
      <c r="I3564" s="806"/>
      <c r="J3564" s="803"/>
      <c r="K3564" s="803"/>
      <c r="L3564" s="804"/>
    </row>
    <row r="3565" spans="1:12" s="101" customFormat="1" ht="24" customHeight="1">
      <c r="A3565" s="808">
        <v>669</v>
      </c>
      <c r="B3565" s="110" t="s">
        <v>76</v>
      </c>
      <c r="C3565" s="115" t="s">
        <v>78</v>
      </c>
      <c r="D3565" s="115" t="s">
        <v>146</v>
      </c>
      <c r="E3565" s="115" t="s">
        <v>147</v>
      </c>
      <c r="F3565" s="809" t="s">
        <v>71</v>
      </c>
      <c r="G3565" s="809"/>
      <c r="H3565" s="805"/>
      <c r="I3565" s="805"/>
      <c r="J3565" s="805"/>
      <c r="K3565" s="805"/>
      <c r="L3565" s="805"/>
    </row>
    <row r="3566" spans="1:12" s="101" customFormat="1" ht="26.25" customHeight="1">
      <c r="A3566" s="808"/>
      <c r="B3566" s="803" t="s">
        <v>2375</v>
      </c>
      <c r="C3566" s="810" t="s">
        <v>2376</v>
      </c>
      <c r="D3566" s="807">
        <v>43844</v>
      </c>
      <c r="E3566" s="803" t="s">
        <v>234</v>
      </c>
      <c r="F3566" s="803" t="s">
        <v>2377</v>
      </c>
      <c r="G3566" s="803"/>
      <c r="H3566" s="806" t="s">
        <v>152</v>
      </c>
      <c r="I3566" s="806"/>
      <c r="J3566" s="117" t="s">
        <v>153</v>
      </c>
      <c r="K3566" s="117" t="s">
        <v>3</v>
      </c>
      <c r="L3566" s="119">
        <v>348.96</v>
      </c>
    </row>
    <row r="3567" spans="1:12" s="101" customFormat="1" ht="186.75" customHeight="1">
      <c r="A3567" s="808"/>
      <c r="B3567" s="803"/>
      <c r="C3567" s="810"/>
      <c r="D3567" s="807"/>
      <c r="E3567" s="803"/>
      <c r="F3567" s="803"/>
      <c r="G3567" s="803"/>
      <c r="H3567" s="806" t="s">
        <v>154</v>
      </c>
      <c r="I3567" s="806"/>
      <c r="J3567" s="117" t="s">
        <v>153</v>
      </c>
      <c r="K3567" s="117" t="s">
        <v>3</v>
      </c>
      <c r="L3567" s="119">
        <v>296.60000000000002</v>
      </c>
    </row>
    <row r="3568" spans="1:12" s="101" customFormat="1" ht="24" customHeight="1">
      <c r="A3568" s="808"/>
      <c r="B3568" s="110" t="s">
        <v>77</v>
      </c>
      <c r="C3568" s="115" t="s">
        <v>79</v>
      </c>
      <c r="D3568" s="115" t="s">
        <v>155</v>
      </c>
      <c r="E3568" s="115" t="s">
        <v>156</v>
      </c>
      <c r="F3568" s="805"/>
      <c r="G3568" s="805"/>
      <c r="H3568" s="806" t="s">
        <v>157</v>
      </c>
      <c r="I3568" s="806"/>
      <c r="J3568" s="803" t="s">
        <v>153</v>
      </c>
      <c r="K3568" s="803" t="s">
        <v>3</v>
      </c>
      <c r="L3568" s="804">
        <v>260.89999999999998</v>
      </c>
    </row>
    <row r="3569" spans="1:12" s="101" customFormat="1" ht="24" customHeight="1">
      <c r="A3569" s="808"/>
      <c r="B3569" s="117" t="s">
        <v>193</v>
      </c>
      <c r="C3569" s="117" t="s">
        <v>2377</v>
      </c>
      <c r="D3569" s="118">
        <v>43846</v>
      </c>
      <c r="E3569" s="117" t="s">
        <v>245</v>
      </c>
      <c r="F3569" s="805"/>
      <c r="G3569" s="805"/>
      <c r="H3569" s="806"/>
      <c r="I3569" s="806"/>
      <c r="J3569" s="803"/>
      <c r="K3569" s="803"/>
      <c r="L3569" s="804"/>
    </row>
    <row r="3570" spans="1:12" s="101" customFormat="1" ht="24" customHeight="1">
      <c r="A3570" s="808">
        <v>670</v>
      </c>
      <c r="B3570" s="110" t="s">
        <v>76</v>
      </c>
      <c r="C3570" s="115" t="s">
        <v>78</v>
      </c>
      <c r="D3570" s="115" t="s">
        <v>146</v>
      </c>
      <c r="E3570" s="115" t="s">
        <v>147</v>
      </c>
      <c r="F3570" s="809" t="s">
        <v>71</v>
      </c>
      <c r="G3570" s="809"/>
      <c r="H3570" s="805"/>
      <c r="I3570" s="805"/>
      <c r="J3570" s="805"/>
      <c r="K3570" s="805"/>
      <c r="L3570" s="805"/>
    </row>
    <row r="3571" spans="1:12" s="101" customFormat="1" ht="26.25" customHeight="1">
      <c r="A3571" s="808"/>
      <c r="B3571" s="803" t="s">
        <v>2378</v>
      </c>
      <c r="C3571" s="803" t="s">
        <v>2379</v>
      </c>
      <c r="D3571" s="807">
        <v>43770</v>
      </c>
      <c r="E3571" s="803" t="s">
        <v>1068</v>
      </c>
      <c r="F3571" s="803" t="s">
        <v>2380</v>
      </c>
      <c r="G3571" s="803"/>
      <c r="H3571" s="806" t="s">
        <v>152</v>
      </c>
      <c r="I3571" s="806"/>
      <c r="J3571" s="117" t="s">
        <v>153</v>
      </c>
      <c r="K3571" s="117" t="s">
        <v>3</v>
      </c>
      <c r="L3571" s="119">
        <v>120</v>
      </c>
    </row>
    <row r="3572" spans="1:12" s="101" customFormat="1" ht="60.75" customHeight="1">
      <c r="A3572" s="808"/>
      <c r="B3572" s="803"/>
      <c r="C3572" s="803"/>
      <c r="D3572" s="807"/>
      <c r="E3572" s="803"/>
      <c r="F3572" s="803"/>
      <c r="G3572" s="803"/>
      <c r="H3572" s="806" t="s">
        <v>154</v>
      </c>
      <c r="I3572" s="806"/>
      <c r="J3572" s="117" t="s">
        <v>153</v>
      </c>
      <c r="K3572" s="117" t="s">
        <v>3</v>
      </c>
      <c r="L3572" s="119">
        <v>348.6</v>
      </c>
    </row>
    <row r="3573" spans="1:12" s="101" customFormat="1" ht="24" customHeight="1">
      <c r="A3573" s="808"/>
      <c r="B3573" s="110" t="s">
        <v>77</v>
      </c>
      <c r="C3573" s="115" t="s">
        <v>79</v>
      </c>
      <c r="D3573" s="115" t="s">
        <v>155</v>
      </c>
      <c r="E3573" s="115" t="s">
        <v>156</v>
      </c>
      <c r="F3573" s="805"/>
      <c r="G3573" s="805"/>
      <c r="H3573" s="806" t="s">
        <v>157</v>
      </c>
      <c r="I3573" s="806"/>
      <c r="J3573" s="803" t="s">
        <v>153</v>
      </c>
      <c r="K3573" s="803" t="s">
        <v>153</v>
      </c>
      <c r="L3573" s="804">
        <v>0</v>
      </c>
    </row>
    <row r="3574" spans="1:12" s="101" customFormat="1" ht="24" customHeight="1">
      <c r="A3574" s="808"/>
      <c r="B3574" s="117" t="s">
        <v>193</v>
      </c>
      <c r="C3574" s="117" t="s">
        <v>2380</v>
      </c>
      <c r="D3574" s="118">
        <v>43771</v>
      </c>
      <c r="E3574" s="117" t="s">
        <v>2151</v>
      </c>
      <c r="F3574" s="805"/>
      <c r="G3574" s="805"/>
      <c r="H3574" s="806"/>
      <c r="I3574" s="806"/>
      <c r="J3574" s="803"/>
      <c r="K3574" s="803"/>
      <c r="L3574" s="804"/>
    </row>
    <row r="3575" spans="1:12" s="101" customFormat="1" ht="24" customHeight="1">
      <c r="A3575" s="808">
        <v>671</v>
      </c>
      <c r="B3575" s="110" t="s">
        <v>76</v>
      </c>
      <c r="C3575" s="115" t="s">
        <v>78</v>
      </c>
      <c r="D3575" s="115" t="s">
        <v>146</v>
      </c>
      <c r="E3575" s="115" t="s">
        <v>147</v>
      </c>
      <c r="F3575" s="809" t="s">
        <v>71</v>
      </c>
      <c r="G3575" s="809"/>
      <c r="H3575" s="805"/>
      <c r="I3575" s="805"/>
      <c r="J3575" s="805"/>
      <c r="K3575" s="805"/>
      <c r="L3575" s="805"/>
    </row>
    <row r="3576" spans="1:12" s="101" customFormat="1" ht="26.25" customHeight="1">
      <c r="A3576" s="808"/>
      <c r="B3576" s="803" t="s">
        <v>2381</v>
      </c>
      <c r="C3576" s="803" t="s">
        <v>2382</v>
      </c>
      <c r="D3576" s="807">
        <v>43789</v>
      </c>
      <c r="E3576" s="803" t="s">
        <v>2066</v>
      </c>
      <c r="F3576" s="803" t="s">
        <v>2067</v>
      </c>
      <c r="G3576" s="803"/>
      <c r="H3576" s="806" t="s">
        <v>152</v>
      </c>
      <c r="I3576" s="806"/>
      <c r="J3576" s="117" t="s">
        <v>153</v>
      </c>
      <c r="K3576" s="117" t="s">
        <v>3</v>
      </c>
      <c r="L3576" s="119">
        <v>535</v>
      </c>
    </row>
    <row r="3577" spans="1:12" s="101" customFormat="1" ht="92.25" customHeight="1">
      <c r="A3577" s="808"/>
      <c r="B3577" s="803"/>
      <c r="C3577" s="803"/>
      <c r="D3577" s="807"/>
      <c r="E3577" s="803"/>
      <c r="F3577" s="803"/>
      <c r="G3577" s="803"/>
      <c r="H3577" s="806" t="s">
        <v>154</v>
      </c>
      <c r="I3577" s="806"/>
      <c r="J3577" s="117" t="s">
        <v>153</v>
      </c>
      <c r="K3577" s="117" t="s">
        <v>153</v>
      </c>
      <c r="L3577" s="119">
        <v>0</v>
      </c>
    </row>
    <row r="3578" spans="1:12" s="101" customFormat="1" ht="24" customHeight="1">
      <c r="A3578" s="808"/>
      <c r="B3578" s="110" t="s">
        <v>77</v>
      </c>
      <c r="C3578" s="115" t="s">
        <v>79</v>
      </c>
      <c r="D3578" s="115" t="s">
        <v>155</v>
      </c>
      <c r="E3578" s="115" t="s">
        <v>156</v>
      </c>
      <c r="F3578" s="805"/>
      <c r="G3578" s="805"/>
      <c r="H3578" s="806" t="s">
        <v>157</v>
      </c>
      <c r="I3578" s="806"/>
      <c r="J3578" s="803" t="s">
        <v>153</v>
      </c>
      <c r="K3578" s="803" t="s">
        <v>153</v>
      </c>
      <c r="L3578" s="804">
        <v>0</v>
      </c>
    </row>
    <row r="3579" spans="1:12" s="101" customFormat="1" ht="24" customHeight="1">
      <c r="A3579" s="808"/>
      <c r="B3579" s="117" t="s">
        <v>193</v>
      </c>
      <c r="C3579" s="117" t="s">
        <v>2067</v>
      </c>
      <c r="D3579" s="118">
        <v>43792</v>
      </c>
      <c r="E3579" s="117" t="s">
        <v>293</v>
      </c>
      <c r="F3579" s="805"/>
      <c r="G3579" s="805"/>
      <c r="H3579" s="806"/>
      <c r="I3579" s="806"/>
      <c r="J3579" s="803"/>
      <c r="K3579" s="803"/>
      <c r="L3579" s="804"/>
    </row>
    <row r="3580" spans="1:12" s="101" customFormat="1" ht="24" customHeight="1">
      <c r="A3580" s="808">
        <v>672</v>
      </c>
      <c r="B3580" s="110" t="s">
        <v>76</v>
      </c>
      <c r="C3580" s="115" t="s">
        <v>78</v>
      </c>
      <c r="D3580" s="115" t="s">
        <v>146</v>
      </c>
      <c r="E3580" s="115" t="s">
        <v>147</v>
      </c>
      <c r="F3580" s="809" t="s">
        <v>71</v>
      </c>
      <c r="G3580" s="809"/>
      <c r="H3580" s="805"/>
      <c r="I3580" s="805"/>
      <c r="J3580" s="805"/>
      <c r="K3580" s="805"/>
      <c r="L3580" s="805"/>
    </row>
    <row r="3581" spans="1:12" s="101" customFormat="1" ht="26.25" customHeight="1">
      <c r="A3581" s="808"/>
      <c r="B3581" s="803" t="s">
        <v>2381</v>
      </c>
      <c r="C3581" s="810" t="s">
        <v>2383</v>
      </c>
      <c r="D3581" s="807">
        <v>43839</v>
      </c>
      <c r="E3581" s="803" t="s">
        <v>378</v>
      </c>
      <c r="F3581" s="803" t="s">
        <v>379</v>
      </c>
      <c r="G3581" s="803"/>
      <c r="H3581" s="806" t="s">
        <v>152</v>
      </c>
      <c r="I3581" s="806"/>
      <c r="J3581" s="117" t="s">
        <v>153</v>
      </c>
      <c r="K3581" s="117" t="s">
        <v>3</v>
      </c>
      <c r="L3581" s="119">
        <v>409</v>
      </c>
    </row>
    <row r="3582" spans="1:12" s="101" customFormat="1" ht="155.25" customHeight="1">
      <c r="A3582" s="808"/>
      <c r="B3582" s="803"/>
      <c r="C3582" s="810"/>
      <c r="D3582" s="807"/>
      <c r="E3582" s="803"/>
      <c r="F3582" s="803"/>
      <c r="G3582" s="803"/>
      <c r="H3582" s="806" t="s">
        <v>154</v>
      </c>
      <c r="I3582" s="806"/>
      <c r="J3582" s="117" t="s">
        <v>153</v>
      </c>
      <c r="K3582" s="117" t="s">
        <v>3</v>
      </c>
      <c r="L3582" s="119">
        <v>645.1</v>
      </c>
    </row>
    <row r="3583" spans="1:12" s="101" customFormat="1" ht="24" customHeight="1">
      <c r="A3583" s="808"/>
      <c r="B3583" s="110" t="s">
        <v>77</v>
      </c>
      <c r="C3583" s="115" t="s">
        <v>79</v>
      </c>
      <c r="D3583" s="115" t="s">
        <v>155</v>
      </c>
      <c r="E3583" s="115" t="s">
        <v>156</v>
      </c>
      <c r="F3583" s="805"/>
      <c r="G3583" s="805"/>
      <c r="H3583" s="806" t="s">
        <v>157</v>
      </c>
      <c r="I3583" s="806"/>
      <c r="J3583" s="803" t="s">
        <v>153</v>
      </c>
      <c r="K3583" s="803" t="s">
        <v>3</v>
      </c>
      <c r="L3583" s="804">
        <v>162.41</v>
      </c>
    </row>
    <row r="3584" spans="1:12" s="101" customFormat="1" ht="24" customHeight="1">
      <c r="A3584" s="808"/>
      <c r="B3584" s="117" t="s">
        <v>193</v>
      </c>
      <c r="C3584" s="117" t="s">
        <v>379</v>
      </c>
      <c r="D3584" s="118">
        <v>43841</v>
      </c>
      <c r="E3584" s="117" t="s">
        <v>1491</v>
      </c>
      <c r="F3584" s="805"/>
      <c r="G3584" s="805"/>
      <c r="H3584" s="806"/>
      <c r="I3584" s="806"/>
      <c r="J3584" s="803"/>
      <c r="K3584" s="803"/>
      <c r="L3584" s="804"/>
    </row>
    <row r="3585" spans="1:12" s="101" customFormat="1" ht="24" customHeight="1">
      <c r="A3585" s="808">
        <v>673</v>
      </c>
      <c r="B3585" s="110" t="s">
        <v>76</v>
      </c>
      <c r="C3585" s="115" t="s">
        <v>78</v>
      </c>
      <c r="D3585" s="115" t="s">
        <v>146</v>
      </c>
      <c r="E3585" s="115" t="s">
        <v>147</v>
      </c>
      <c r="F3585" s="809" t="s">
        <v>71</v>
      </c>
      <c r="G3585" s="809"/>
      <c r="H3585" s="805"/>
      <c r="I3585" s="805"/>
      <c r="J3585" s="805"/>
      <c r="K3585" s="805"/>
      <c r="L3585" s="805"/>
    </row>
    <row r="3586" spans="1:12" s="101" customFormat="1" ht="26.25" customHeight="1">
      <c r="A3586" s="808"/>
      <c r="B3586" s="803" t="s">
        <v>2384</v>
      </c>
      <c r="C3586" s="810" t="s">
        <v>2385</v>
      </c>
      <c r="D3586" s="807">
        <v>43891</v>
      </c>
      <c r="E3586" s="803" t="s">
        <v>2386</v>
      </c>
      <c r="F3586" s="803" t="s">
        <v>2387</v>
      </c>
      <c r="G3586" s="803"/>
      <c r="H3586" s="806" t="s">
        <v>152</v>
      </c>
      <c r="I3586" s="806"/>
      <c r="J3586" s="117" t="s">
        <v>153</v>
      </c>
      <c r="K3586" s="117" t="s">
        <v>3</v>
      </c>
      <c r="L3586" s="119">
        <v>1575</v>
      </c>
    </row>
    <row r="3587" spans="1:12" s="101" customFormat="1" ht="408.95" customHeight="1">
      <c r="A3587" s="808"/>
      <c r="B3587" s="803"/>
      <c r="C3587" s="810"/>
      <c r="D3587" s="807"/>
      <c r="E3587" s="803"/>
      <c r="F3587" s="803"/>
      <c r="G3587" s="803"/>
      <c r="H3587" s="806" t="s">
        <v>154</v>
      </c>
      <c r="I3587" s="806"/>
      <c r="J3587" s="803" t="s">
        <v>153</v>
      </c>
      <c r="K3587" s="803" t="s">
        <v>3</v>
      </c>
      <c r="L3587" s="804">
        <v>326.8</v>
      </c>
    </row>
    <row r="3588" spans="1:12" s="101" customFormat="1" ht="103.35" customHeight="1">
      <c r="A3588" s="808"/>
      <c r="B3588" s="803"/>
      <c r="C3588" s="810"/>
      <c r="D3588" s="807"/>
      <c r="E3588" s="803"/>
      <c r="F3588" s="803"/>
      <c r="G3588" s="803"/>
      <c r="H3588" s="806"/>
      <c r="I3588" s="806"/>
      <c r="J3588" s="803"/>
      <c r="K3588" s="803"/>
      <c r="L3588" s="804"/>
    </row>
    <row r="3589" spans="1:12" s="101" customFormat="1" ht="24" customHeight="1">
      <c r="A3589" s="808"/>
      <c r="B3589" s="110" t="s">
        <v>77</v>
      </c>
      <c r="C3589" s="115" t="s">
        <v>79</v>
      </c>
      <c r="D3589" s="115" t="s">
        <v>155</v>
      </c>
      <c r="E3589" s="115" t="s">
        <v>156</v>
      </c>
      <c r="F3589" s="805"/>
      <c r="G3589" s="805"/>
      <c r="H3589" s="806" t="s">
        <v>157</v>
      </c>
      <c r="I3589" s="806"/>
      <c r="J3589" s="803" t="s">
        <v>153</v>
      </c>
      <c r="K3589" s="803" t="s">
        <v>3</v>
      </c>
      <c r="L3589" s="804">
        <v>1175</v>
      </c>
    </row>
    <row r="3590" spans="1:12" s="101" customFormat="1" ht="24" customHeight="1">
      <c r="A3590" s="808"/>
      <c r="B3590" s="117" t="s">
        <v>572</v>
      </c>
      <c r="C3590" s="117" t="s">
        <v>2387</v>
      </c>
      <c r="D3590" s="118">
        <v>43897</v>
      </c>
      <c r="E3590" s="117" t="s">
        <v>2388</v>
      </c>
      <c r="F3590" s="805"/>
      <c r="G3590" s="805"/>
      <c r="H3590" s="806"/>
      <c r="I3590" s="806"/>
      <c r="J3590" s="803"/>
      <c r="K3590" s="803"/>
      <c r="L3590" s="804"/>
    </row>
    <row r="3591" spans="1:12" s="101" customFormat="1" ht="24" customHeight="1">
      <c r="A3591" s="808">
        <v>674</v>
      </c>
      <c r="B3591" s="110" t="s">
        <v>76</v>
      </c>
      <c r="C3591" s="115" t="s">
        <v>78</v>
      </c>
      <c r="D3591" s="115" t="s">
        <v>146</v>
      </c>
      <c r="E3591" s="115" t="s">
        <v>147</v>
      </c>
      <c r="F3591" s="809" t="s">
        <v>71</v>
      </c>
      <c r="G3591" s="809"/>
      <c r="H3591" s="805"/>
      <c r="I3591" s="805"/>
      <c r="J3591" s="805"/>
      <c r="K3591" s="805"/>
      <c r="L3591" s="805"/>
    </row>
    <row r="3592" spans="1:12" s="101" customFormat="1" ht="26.25" customHeight="1">
      <c r="A3592" s="808"/>
      <c r="B3592" s="803" t="s">
        <v>2389</v>
      </c>
      <c r="C3592" s="810" t="s">
        <v>2390</v>
      </c>
      <c r="D3592" s="807">
        <v>43787</v>
      </c>
      <c r="E3592" s="803" t="s">
        <v>2391</v>
      </c>
      <c r="F3592" s="803" t="s">
        <v>2392</v>
      </c>
      <c r="G3592" s="803"/>
      <c r="H3592" s="806" t="s">
        <v>152</v>
      </c>
      <c r="I3592" s="806"/>
      <c r="J3592" s="117" t="s">
        <v>153</v>
      </c>
      <c r="K3592" s="117" t="s">
        <v>3</v>
      </c>
      <c r="L3592" s="119">
        <v>935</v>
      </c>
    </row>
    <row r="3593" spans="1:12" s="101" customFormat="1" ht="408.95" customHeight="1">
      <c r="A3593" s="808"/>
      <c r="B3593" s="803"/>
      <c r="C3593" s="810"/>
      <c r="D3593" s="807"/>
      <c r="E3593" s="803"/>
      <c r="F3593" s="803"/>
      <c r="G3593" s="803"/>
      <c r="H3593" s="806" t="s">
        <v>154</v>
      </c>
      <c r="I3593" s="806"/>
      <c r="J3593" s="803" t="s">
        <v>153</v>
      </c>
      <c r="K3593" s="803" t="s">
        <v>3</v>
      </c>
      <c r="L3593" s="804">
        <v>1896.96</v>
      </c>
    </row>
    <row r="3594" spans="1:12" s="101" customFormat="1" ht="197.85" customHeight="1">
      <c r="A3594" s="808"/>
      <c r="B3594" s="803"/>
      <c r="C3594" s="810"/>
      <c r="D3594" s="807"/>
      <c r="E3594" s="803"/>
      <c r="F3594" s="803"/>
      <c r="G3594" s="803"/>
      <c r="H3594" s="806"/>
      <c r="I3594" s="806"/>
      <c r="J3594" s="803"/>
      <c r="K3594" s="803"/>
      <c r="L3594" s="804"/>
    </row>
    <row r="3595" spans="1:12" s="101" customFormat="1" ht="24" customHeight="1">
      <c r="A3595" s="808"/>
      <c r="B3595" s="110" t="s">
        <v>77</v>
      </c>
      <c r="C3595" s="115" t="s">
        <v>79</v>
      </c>
      <c r="D3595" s="115" t="s">
        <v>155</v>
      </c>
      <c r="E3595" s="115" t="s">
        <v>156</v>
      </c>
      <c r="F3595" s="805"/>
      <c r="G3595" s="805"/>
      <c r="H3595" s="806" t="s">
        <v>157</v>
      </c>
      <c r="I3595" s="806"/>
      <c r="J3595" s="803" t="s">
        <v>153</v>
      </c>
      <c r="K3595" s="803" t="s">
        <v>3</v>
      </c>
      <c r="L3595" s="804">
        <v>211</v>
      </c>
    </row>
    <row r="3596" spans="1:12" s="101" customFormat="1" ht="24" customHeight="1">
      <c r="A3596" s="808"/>
      <c r="B3596" s="117" t="s">
        <v>181</v>
      </c>
      <c r="C3596" s="117" t="s">
        <v>2392</v>
      </c>
      <c r="D3596" s="118">
        <v>43793</v>
      </c>
      <c r="E3596" s="117" t="s">
        <v>2393</v>
      </c>
      <c r="F3596" s="805"/>
      <c r="G3596" s="805"/>
      <c r="H3596" s="806"/>
      <c r="I3596" s="806"/>
      <c r="J3596" s="803"/>
      <c r="K3596" s="803"/>
      <c r="L3596" s="804"/>
    </row>
    <row r="3597" spans="1:12" s="101" customFormat="1" ht="24" customHeight="1">
      <c r="A3597" s="808">
        <v>675</v>
      </c>
      <c r="B3597" s="110" t="s">
        <v>76</v>
      </c>
      <c r="C3597" s="115" t="s">
        <v>78</v>
      </c>
      <c r="D3597" s="115" t="s">
        <v>146</v>
      </c>
      <c r="E3597" s="115" t="s">
        <v>147</v>
      </c>
      <c r="F3597" s="809" t="s">
        <v>71</v>
      </c>
      <c r="G3597" s="809"/>
      <c r="H3597" s="805"/>
      <c r="I3597" s="805"/>
      <c r="J3597" s="805"/>
      <c r="K3597" s="805"/>
      <c r="L3597" s="805"/>
    </row>
    <row r="3598" spans="1:12" s="101" customFormat="1" ht="26.25" customHeight="1">
      <c r="A3598" s="808"/>
      <c r="B3598" s="803" t="s">
        <v>2394</v>
      </c>
      <c r="C3598" s="810" t="s">
        <v>2395</v>
      </c>
      <c r="D3598" s="807">
        <v>43768</v>
      </c>
      <c r="E3598" s="803" t="s">
        <v>205</v>
      </c>
      <c r="F3598" s="803" t="s">
        <v>2396</v>
      </c>
      <c r="G3598" s="803"/>
      <c r="H3598" s="806" t="s">
        <v>152</v>
      </c>
      <c r="I3598" s="806"/>
      <c r="J3598" s="117" t="s">
        <v>153</v>
      </c>
      <c r="K3598" s="117" t="s">
        <v>3</v>
      </c>
      <c r="L3598" s="119">
        <v>876.97</v>
      </c>
    </row>
    <row r="3599" spans="1:12" s="101" customFormat="1" ht="408.95" customHeight="1">
      <c r="A3599" s="808"/>
      <c r="B3599" s="803"/>
      <c r="C3599" s="810"/>
      <c r="D3599" s="807"/>
      <c r="E3599" s="803"/>
      <c r="F3599" s="803"/>
      <c r="G3599" s="803"/>
      <c r="H3599" s="806" t="s">
        <v>154</v>
      </c>
      <c r="I3599" s="806"/>
      <c r="J3599" s="803" t="s">
        <v>153</v>
      </c>
      <c r="K3599" s="803" t="s">
        <v>153</v>
      </c>
      <c r="L3599" s="804">
        <v>0</v>
      </c>
    </row>
    <row r="3600" spans="1:12" s="101" customFormat="1" ht="50.85" customHeight="1">
      <c r="A3600" s="808"/>
      <c r="B3600" s="803"/>
      <c r="C3600" s="810"/>
      <c r="D3600" s="807"/>
      <c r="E3600" s="803"/>
      <c r="F3600" s="803"/>
      <c r="G3600" s="803"/>
      <c r="H3600" s="806"/>
      <c r="I3600" s="806"/>
      <c r="J3600" s="803"/>
      <c r="K3600" s="803"/>
      <c r="L3600" s="804"/>
    </row>
    <row r="3601" spans="1:12" s="101" customFormat="1" ht="24" customHeight="1">
      <c r="A3601" s="808"/>
      <c r="B3601" s="110" t="s">
        <v>77</v>
      </c>
      <c r="C3601" s="115" t="s">
        <v>79</v>
      </c>
      <c r="D3601" s="115" t="s">
        <v>155</v>
      </c>
      <c r="E3601" s="115" t="s">
        <v>156</v>
      </c>
      <c r="F3601" s="805"/>
      <c r="G3601" s="805"/>
      <c r="H3601" s="806" t="s">
        <v>157</v>
      </c>
      <c r="I3601" s="806"/>
      <c r="J3601" s="803" t="s">
        <v>153</v>
      </c>
      <c r="K3601" s="803" t="s">
        <v>153</v>
      </c>
      <c r="L3601" s="804">
        <v>0</v>
      </c>
    </row>
    <row r="3602" spans="1:12" s="101" customFormat="1" ht="24" customHeight="1">
      <c r="A3602" s="808"/>
      <c r="B3602" s="117" t="s">
        <v>2397</v>
      </c>
      <c r="C3602" s="117" t="s">
        <v>2396</v>
      </c>
      <c r="D3602" s="118">
        <v>43771</v>
      </c>
      <c r="E3602" s="117" t="s">
        <v>2398</v>
      </c>
      <c r="F3602" s="805"/>
      <c r="G3602" s="805"/>
      <c r="H3602" s="806"/>
      <c r="I3602" s="806"/>
      <c r="J3602" s="803"/>
      <c r="K3602" s="803"/>
      <c r="L3602" s="804"/>
    </row>
    <row r="3603" spans="1:12" s="101" customFormat="1" ht="24" customHeight="1">
      <c r="A3603" s="808">
        <v>676</v>
      </c>
      <c r="B3603" s="110" t="s">
        <v>76</v>
      </c>
      <c r="C3603" s="115" t="s">
        <v>78</v>
      </c>
      <c r="D3603" s="115" t="s">
        <v>146</v>
      </c>
      <c r="E3603" s="115" t="s">
        <v>147</v>
      </c>
      <c r="F3603" s="809" t="s">
        <v>71</v>
      </c>
      <c r="G3603" s="809"/>
      <c r="H3603" s="805"/>
      <c r="I3603" s="805"/>
      <c r="J3603" s="805"/>
      <c r="K3603" s="805"/>
      <c r="L3603" s="805"/>
    </row>
    <row r="3604" spans="1:12" s="101" customFormat="1" ht="26.25" customHeight="1">
      <c r="A3604" s="808"/>
      <c r="B3604" s="803" t="s">
        <v>2399</v>
      </c>
      <c r="C3604" s="810" t="s">
        <v>2400</v>
      </c>
      <c r="D3604" s="807">
        <v>43765</v>
      </c>
      <c r="E3604" s="803" t="s">
        <v>932</v>
      </c>
      <c r="F3604" s="803" t="s">
        <v>933</v>
      </c>
      <c r="G3604" s="803"/>
      <c r="H3604" s="806" t="s">
        <v>152</v>
      </c>
      <c r="I3604" s="806"/>
      <c r="J3604" s="117" t="s">
        <v>153</v>
      </c>
      <c r="K3604" s="117" t="s">
        <v>3</v>
      </c>
      <c r="L3604" s="119">
        <v>294.68</v>
      </c>
    </row>
    <row r="3605" spans="1:12" s="101" customFormat="1" ht="408.95" customHeight="1">
      <c r="A3605" s="808"/>
      <c r="B3605" s="803"/>
      <c r="C3605" s="810"/>
      <c r="D3605" s="807"/>
      <c r="E3605" s="803"/>
      <c r="F3605" s="803"/>
      <c r="G3605" s="803"/>
      <c r="H3605" s="806" t="s">
        <v>154</v>
      </c>
      <c r="I3605" s="806"/>
      <c r="J3605" s="803" t="s">
        <v>153</v>
      </c>
      <c r="K3605" s="803" t="s">
        <v>3</v>
      </c>
      <c r="L3605" s="804">
        <v>377.48</v>
      </c>
    </row>
    <row r="3606" spans="1:12" s="101" customFormat="1" ht="281.85000000000002" customHeight="1">
      <c r="A3606" s="808"/>
      <c r="B3606" s="803"/>
      <c r="C3606" s="810"/>
      <c r="D3606" s="807"/>
      <c r="E3606" s="803"/>
      <c r="F3606" s="803"/>
      <c r="G3606" s="803"/>
      <c r="H3606" s="806"/>
      <c r="I3606" s="806"/>
      <c r="J3606" s="803"/>
      <c r="K3606" s="803"/>
      <c r="L3606" s="804"/>
    </row>
    <row r="3607" spans="1:12" s="101" customFormat="1" ht="24" customHeight="1">
      <c r="A3607" s="808"/>
      <c r="B3607" s="110" t="s">
        <v>77</v>
      </c>
      <c r="C3607" s="115" t="s">
        <v>79</v>
      </c>
      <c r="D3607" s="115" t="s">
        <v>155</v>
      </c>
      <c r="E3607" s="115" t="s">
        <v>156</v>
      </c>
      <c r="F3607" s="805"/>
      <c r="G3607" s="805"/>
      <c r="H3607" s="806" t="s">
        <v>157</v>
      </c>
      <c r="I3607" s="806"/>
      <c r="J3607" s="803" t="s">
        <v>153</v>
      </c>
      <c r="K3607" s="803" t="s">
        <v>3</v>
      </c>
      <c r="L3607" s="804">
        <v>100</v>
      </c>
    </row>
    <row r="3608" spans="1:12" s="101" customFormat="1" ht="24" customHeight="1">
      <c r="A3608" s="808"/>
      <c r="B3608" s="117" t="s">
        <v>254</v>
      </c>
      <c r="C3608" s="117" t="s">
        <v>933</v>
      </c>
      <c r="D3608" s="118">
        <v>43767</v>
      </c>
      <c r="E3608" s="117" t="s">
        <v>801</v>
      </c>
      <c r="F3608" s="805"/>
      <c r="G3608" s="805"/>
      <c r="H3608" s="806"/>
      <c r="I3608" s="806"/>
      <c r="J3608" s="803"/>
      <c r="K3608" s="803"/>
      <c r="L3608" s="804"/>
    </row>
    <row r="3609" spans="1:12" s="101" customFormat="1" ht="24" customHeight="1">
      <c r="A3609" s="808">
        <v>677</v>
      </c>
      <c r="B3609" s="110" t="s">
        <v>76</v>
      </c>
      <c r="C3609" s="115" t="s">
        <v>78</v>
      </c>
      <c r="D3609" s="115" t="s">
        <v>146</v>
      </c>
      <c r="E3609" s="115" t="s">
        <v>147</v>
      </c>
      <c r="F3609" s="809" t="s">
        <v>71</v>
      </c>
      <c r="G3609" s="809"/>
      <c r="H3609" s="805"/>
      <c r="I3609" s="805"/>
      <c r="J3609" s="805"/>
      <c r="K3609" s="805"/>
      <c r="L3609" s="805"/>
    </row>
    <row r="3610" spans="1:12" s="101" customFormat="1" ht="26.25" customHeight="1">
      <c r="A3610" s="808"/>
      <c r="B3610" s="803" t="s">
        <v>2401</v>
      </c>
      <c r="C3610" s="810" t="s">
        <v>2402</v>
      </c>
      <c r="D3610" s="807">
        <v>43763</v>
      </c>
      <c r="E3610" s="803" t="s">
        <v>205</v>
      </c>
      <c r="F3610" s="803" t="s">
        <v>601</v>
      </c>
      <c r="G3610" s="803"/>
      <c r="H3610" s="806" t="s">
        <v>152</v>
      </c>
      <c r="I3610" s="806"/>
      <c r="J3610" s="117" t="s">
        <v>153</v>
      </c>
      <c r="K3610" s="117" t="s">
        <v>3</v>
      </c>
      <c r="L3610" s="119">
        <v>723</v>
      </c>
    </row>
    <row r="3611" spans="1:12" s="101" customFormat="1" ht="270.75" customHeight="1">
      <c r="A3611" s="808"/>
      <c r="B3611" s="803"/>
      <c r="C3611" s="810"/>
      <c r="D3611" s="807"/>
      <c r="E3611" s="803"/>
      <c r="F3611" s="803"/>
      <c r="G3611" s="803"/>
      <c r="H3611" s="806" t="s">
        <v>154</v>
      </c>
      <c r="I3611" s="806"/>
      <c r="J3611" s="117" t="s">
        <v>153</v>
      </c>
      <c r="K3611" s="117" t="s">
        <v>3</v>
      </c>
      <c r="L3611" s="119">
        <v>399.97</v>
      </c>
    </row>
    <row r="3612" spans="1:12" s="101" customFormat="1" ht="24" customHeight="1">
      <c r="A3612" s="808"/>
      <c r="B3612" s="110" t="s">
        <v>77</v>
      </c>
      <c r="C3612" s="115" t="s">
        <v>79</v>
      </c>
      <c r="D3612" s="115" t="s">
        <v>155</v>
      </c>
      <c r="E3612" s="115" t="s">
        <v>156</v>
      </c>
      <c r="F3612" s="805"/>
      <c r="G3612" s="805"/>
      <c r="H3612" s="806" t="s">
        <v>157</v>
      </c>
      <c r="I3612" s="806"/>
      <c r="J3612" s="803" t="s">
        <v>153</v>
      </c>
      <c r="K3612" s="803" t="s">
        <v>153</v>
      </c>
      <c r="L3612" s="804">
        <v>0</v>
      </c>
    </row>
    <row r="3613" spans="1:12" s="101" customFormat="1" ht="24" customHeight="1">
      <c r="A3613" s="808"/>
      <c r="B3613" s="117" t="s">
        <v>572</v>
      </c>
      <c r="C3613" s="117" t="s">
        <v>601</v>
      </c>
      <c r="D3613" s="118">
        <v>43765</v>
      </c>
      <c r="E3613" s="117" t="s">
        <v>1183</v>
      </c>
      <c r="F3613" s="805"/>
      <c r="G3613" s="805"/>
      <c r="H3613" s="806"/>
      <c r="I3613" s="806"/>
      <c r="J3613" s="803"/>
      <c r="K3613" s="803"/>
      <c r="L3613" s="804"/>
    </row>
    <row r="3614" spans="1:12" s="101" customFormat="1" ht="24" customHeight="1">
      <c r="A3614" s="808">
        <v>678</v>
      </c>
      <c r="B3614" s="110" t="s">
        <v>76</v>
      </c>
      <c r="C3614" s="115" t="s">
        <v>78</v>
      </c>
      <c r="D3614" s="115" t="s">
        <v>146</v>
      </c>
      <c r="E3614" s="115" t="s">
        <v>147</v>
      </c>
      <c r="F3614" s="809" t="s">
        <v>71</v>
      </c>
      <c r="G3614" s="809"/>
      <c r="H3614" s="805"/>
      <c r="I3614" s="805"/>
      <c r="J3614" s="805"/>
      <c r="K3614" s="805"/>
      <c r="L3614" s="805"/>
    </row>
    <row r="3615" spans="1:12" s="101" customFormat="1" ht="26.25" customHeight="1">
      <c r="A3615" s="808"/>
      <c r="B3615" s="803" t="s">
        <v>2401</v>
      </c>
      <c r="C3615" s="810" t="s">
        <v>2403</v>
      </c>
      <c r="D3615" s="807">
        <v>43850</v>
      </c>
      <c r="E3615" s="803" t="s">
        <v>1140</v>
      </c>
      <c r="F3615" s="803" t="s">
        <v>1133</v>
      </c>
      <c r="G3615" s="803"/>
      <c r="H3615" s="806" t="s">
        <v>152</v>
      </c>
      <c r="I3615" s="806"/>
      <c r="J3615" s="117" t="s">
        <v>153</v>
      </c>
      <c r="K3615" s="117" t="s">
        <v>3</v>
      </c>
      <c r="L3615" s="119">
        <v>266</v>
      </c>
    </row>
    <row r="3616" spans="1:12" s="101" customFormat="1" ht="281.25" customHeight="1">
      <c r="A3616" s="808"/>
      <c r="B3616" s="803"/>
      <c r="C3616" s="810"/>
      <c r="D3616" s="807"/>
      <c r="E3616" s="803"/>
      <c r="F3616" s="803"/>
      <c r="G3616" s="803"/>
      <c r="H3616" s="806" t="s">
        <v>154</v>
      </c>
      <c r="I3616" s="806"/>
      <c r="J3616" s="117" t="s">
        <v>153</v>
      </c>
      <c r="K3616" s="117" t="s">
        <v>3</v>
      </c>
      <c r="L3616" s="119">
        <v>919.77</v>
      </c>
    </row>
    <row r="3617" spans="1:12" s="101" customFormat="1" ht="24" customHeight="1">
      <c r="A3617" s="808"/>
      <c r="B3617" s="110" t="s">
        <v>77</v>
      </c>
      <c r="C3617" s="115" t="s">
        <v>79</v>
      </c>
      <c r="D3617" s="115" t="s">
        <v>155</v>
      </c>
      <c r="E3617" s="115" t="s">
        <v>156</v>
      </c>
      <c r="F3617" s="805"/>
      <c r="G3617" s="805"/>
      <c r="H3617" s="806" t="s">
        <v>157</v>
      </c>
      <c r="I3617" s="806"/>
      <c r="J3617" s="803" t="s">
        <v>153</v>
      </c>
      <c r="K3617" s="803" t="s">
        <v>153</v>
      </c>
      <c r="L3617" s="804">
        <v>0</v>
      </c>
    </row>
    <row r="3618" spans="1:12" s="101" customFormat="1" ht="24" customHeight="1">
      <c r="A3618" s="808"/>
      <c r="B3618" s="117" t="s">
        <v>572</v>
      </c>
      <c r="C3618" s="117" t="s">
        <v>1133</v>
      </c>
      <c r="D3618" s="118">
        <v>43852</v>
      </c>
      <c r="E3618" s="117" t="s">
        <v>1467</v>
      </c>
      <c r="F3618" s="805"/>
      <c r="G3618" s="805"/>
      <c r="H3618" s="806"/>
      <c r="I3618" s="806"/>
      <c r="J3618" s="803"/>
      <c r="K3618" s="803"/>
      <c r="L3618" s="804"/>
    </row>
    <row r="3619" spans="1:12" s="101" customFormat="1" ht="24" customHeight="1">
      <c r="A3619" s="808">
        <v>679</v>
      </c>
      <c r="B3619" s="110" t="s">
        <v>76</v>
      </c>
      <c r="C3619" s="115" t="s">
        <v>78</v>
      </c>
      <c r="D3619" s="115" t="s">
        <v>146</v>
      </c>
      <c r="E3619" s="115" t="s">
        <v>147</v>
      </c>
      <c r="F3619" s="809" t="s">
        <v>71</v>
      </c>
      <c r="G3619" s="809"/>
      <c r="H3619" s="805"/>
      <c r="I3619" s="805"/>
      <c r="J3619" s="805"/>
      <c r="K3619" s="805"/>
      <c r="L3619" s="805"/>
    </row>
    <row r="3620" spans="1:12" s="101" customFormat="1" ht="26.25" customHeight="1">
      <c r="A3620" s="808"/>
      <c r="B3620" s="803" t="s">
        <v>2404</v>
      </c>
      <c r="C3620" s="810" t="s">
        <v>2405</v>
      </c>
      <c r="D3620" s="807">
        <v>43809</v>
      </c>
      <c r="E3620" s="803" t="s">
        <v>354</v>
      </c>
      <c r="F3620" s="803" t="s">
        <v>2406</v>
      </c>
      <c r="G3620" s="803"/>
      <c r="H3620" s="806" t="s">
        <v>152</v>
      </c>
      <c r="I3620" s="806"/>
      <c r="J3620" s="117" t="s">
        <v>153</v>
      </c>
      <c r="K3620" s="117" t="s">
        <v>3</v>
      </c>
      <c r="L3620" s="119">
        <v>438.75</v>
      </c>
    </row>
    <row r="3621" spans="1:12" s="101" customFormat="1" ht="365.25" customHeight="1">
      <c r="A3621" s="808"/>
      <c r="B3621" s="803"/>
      <c r="C3621" s="810"/>
      <c r="D3621" s="807"/>
      <c r="E3621" s="803"/>
      <c r="F3621" s="803"/>
      <c r="G3621" s="803"/>
      <c r="H3621" s="806" t="s">
        <v>154</v>
      </c>
      <c r="I3621" s="806"/>
      <c r="J3621" s="117" t="s">
        <v>153</v>
      </c>
      <c r="K3621" s="117" t="s">
        <v>3</v>
      </c>
      <c r="L3621" s="119">
        <v>315.60000000000002</v>
      </c>
    </row>
    <row r="3622" spans="1:12" s="101" customFormat="1" ht="24" customHeight="1">
      <c r="A3622" s="808"/>
      <c r="B3622" s="110" t="s">
        <v>77</v>
      </c>
      <c r="C3622" s="115" t="s">
        <v>79</v>
      </c>
      <c r="D3622" s="115" t="s">
        <v>155</v>
      </c>
      <c r="E3622" s="115" t="s">
        <v>156</v>
      </c>
      <c r="F3622" s="805"/>
      <c r="G3622" s="805"/>
      <c r="H3622" s="806" t="s">
        <v>157</v>
      </c>
      <c r="I3622" s="806"/>
      <c r="J3622" s="803" t="s">
        <v>153</v>
      </c>
      <c r="K3622" s="803" t="s">
        <v>153</v>
      </c>
      <c r="L3622" s="804">
        <v>0</v>
      </c>
    </row>
    <row r="3623" spans="1:12" s="101" customFormat="1" ht="24" customHeight="1">
      <c r="A3623" s="808"/>
      <c r="B3623" s="117" t="s">
        <v>193</v>
      </c>
      <c r="C3623" s="117" t="s">
        <v>2406</v>
      </c>
      <c r="D3623" s="118">
        <v>43812</v>
      </c>
      <c r="E3623" s="117" t="s">
        <v>2407</v>
      </c>
      <c r="F3623" s="805"/>
      <c r="G3623" s="805"/>
      <c r="H3623" s="806"/>
      <c r="I3623" s="806"/>
      <c r="J3623" s="803"/>
      <c r="K3623" s="803"/>
      <c r="L3623" s="804"/>
    </row>
    <row r="3624" spans="1:12" s="101" customFormat="1" ht="24" customHeight="1">
      <c r="A3624" s="808">
        <v>680</v>
      </c>
      <c r="B3624" s="110" t="s">
        <v>76</v>
      </c>
      <c r="C3624" s="115" t="s">
        <v>78</v>
      </c>
      <c r="D3624" s="115" t="s">
        <v>146</v>
      </c>
      <c r="E3624" s="115" t="s">
        <v>147</v>
      </c>
      <c r="F3624" s="809" t="s">
        <v>71</v>
      </c>
      <c r="G3624" s="809"/>
      <c r="H3624" s="805"/>
      <c r="I3624" s="805"/>
      <c r="J3624" s="805"/>
      <c r="K3624" s="805"/>
      <c r="L3624" s="805"/>
    </row>
    <row r="3625" spans="1:12" s="101" customFormat="1" ht="26.25" customHeight="1">
      <c r="A3625" s="808"/>
      <c r="B3625" s="803" t="s">
        <v>2408</v>
      </c>
      <c r="C3625" s="810" t="s">
        <v>2409</v>
      </c>
      <c r="D3625" s="807">
        <v>43761</v>
      </c>
      <c r="E3625" s="803" t="s">
        <v>234</v>
      </c>
      <c r="F3625" s="803" t="s">
        <v>2410</v>
      </c>
      <c r="G3625" s="803"/>
      <c r="H3625" s="806" t="s">
        <v>152</v>
      </c>
      <c r="I3625" s="806"/>
      <c r="J3625" s="117" t="s">
        <v>153</v>
      </c>
      <c r="K3625" s="117" t="s">
        <v>153</v>
      </c>
      <c r="L3625" s="119">
        <v>0</v>
      </c>
    </row>
    <row r="3626" spans="1:12" s="101" customFormat="1" ht="134.25" customHeight="1">
      <c r="A3626" s="808"/>
      <c r="B3626" s="803"/>
      <c r="C3626" s="810"/>
      <c r="D3626" s="807"/>
      <c r="E3626" s="803"/>
      <c r="F3626" s="803"/>
      <c r="G3626" s="803"/>
      <c r="H3626" s="806" t="s">
        <v>154</v>
      </c>
      <c r="I3626" s="806"/>
      <c r="J3626" s="117" t="s">
        <v>153</v>
      </c>
      <c r="K3626" s="117" t="s">
        <v>3</v>
      </c>
      <c r="L3626" s="119">
        <v>140</v>
      </c>
    </row>
    <row r="3627" spans="1:12" s="101" customFormat="1" ht="24" customHeight="1">
      <c r="A3627" s="808"/>
      <c r="B3627" s="110" t="s">
        <v>77</v>
      </c>
      <c r="C3627" s="115" t="s">
        <v>79</v>
      </c>
      <c r="D3627" s="115" t="s">
        <v>155</v>
      </c>
      <c r="E3627" s="115" t="s">
        <v>156</v>
      </c>
      <c r="F3627" s="805"/>
      <c r="G3627" s="805"/>
      <c r="H3627" s="806" t="s">
        <v>157</v>
      </c>
      <c r="I3627" s="806"/>
      <c r="J3627" s="803" t="s">
        <v>153</v>
      </c>
      <c r="K3627" s="803" t="s">
        <v>3</v>
      </c>
      <c r="L3627" s="804">
        <v>249</v>
      </c>
    </row>
    <row r="3628" spans="1:12" s="101" customFormat="1" ht="34.5" customHeight="1">
      <c r="A3628" s="808"/>
      <c r="B3628" s="117" t="s">
        <v>2411</v>
      </c>
      <c r="C3628" s="117" t="s">
        <v>2410</v>
      </c>
      <c r="D3628" s="118">
        <v>43765</v>
      </c>
      <c r="E3628" s="117" t="s">
        <v>2283</v>
      </c>
      <c r="F3628" s="805"/>
      <c r="G3628" s="805"/>
      <c r="H3628" s="806"/>
      <c r="I3628" s="806"/>
      <c r="J3628" s="803"/>
      <c r="K3628" s="803"/>
      <c r="L3628" s="804"/>
    </row>
    <row r="3629" spans="1:12" s="101" customFormat="1" ht="24" customHeight="1">
      <c r="A3629" s="808">
        <v>681</v>
      </c>
      <c r="B3629" s="110" t="s">
        <v>76</v>
      </c>
      <c r="C3629" s="115" t="s">
        <v>78</v>
      </c>
      <c r="D3629" s="115" t="s">
        <v>146</v>
      </c>
      <c r="E3629" s="115" t="s">
        <v>147</v>
      </c>
      <c r="F3629" s="809" t="s">
        <v>71</v>
      </c>
      <c r="G3629" s="809"/>
      <c r="H3629" s="805"/>
      <c r="I3629" s="805"/>
      <c r="J3629" s="805"/>
      <c r="K3629" s="805"/>
      <c r="L3629" s="805"/>
    </row>
    <row r="3630" spans="1:12" s="101" customFormat="1" ht="26.25" customHeight="1">
      <c r="A3630" s="808"/>
      <c r="B3630" s="803" t="s">
        <v>2408</v>
      </c>
      <c r="C3630" s="803" t="s">
        <v>2412</v>
      </c>
      <c r="D3630" s="807">
        <v>43788</v>
      </c>
      <c r="E3630" s="803" t="s">
        <v>614</v>
      </c>
      <c r="F3630" s="803" t="s">
        <v>2413</v>
      </c>
      <c r="G3630" s="803"/>
      <c r="H3630" s="806" t="s">
        <v>152</v>
      </c>
      <c r="I3630" s="806"/>
      <c r="J3630" s="117" t="s">
        <v>153</v>
      </c>
      <c r="K3630" s="117" t="s">
        <v>3</v>
      </c>
      <c r="L3630" s="119">
        <v>437.84</v>
      </c>
    </row>
    <row r="3631" spans="1:12" s="101" customFormat="1" ht="39.75" customHeight="1">
      <c r="A3631" s="808"/>
      <c r="B3631" s="803"/>
      <c r="C3631" s="803"/>
      <c r="D3631" s="807"/>
      <c r="E3631" s="803"/>
      <c r="F3631" s="803"/>
      <c r="G3631" s="803"/>
      <c r="H3631" s="806" t="s">
        <v>154</v>
      </c>
      <c r="I3631" s="806"/>
      <c r="J3631" s="117" t="s">
        <v>153</v>
      </c>
      <c r="K3631" s="117" t="s">
        <v>3</v>
      </c>
      <c r="L3631" s="119">
        <v>518.86</v>
      </c>
    </row>
    <row r="3632" spans="1:12" s="101" customFormat="1" ht="24" customHeight="1">
      <c r="A3632" s="808"/>
      <c r="B3632" s="110" t="s">
        <v>77</v>
      </c>
      <c r="C3632" s="115" t="s">
        <v>79</v>
      </c>
      <c r="D3632" s="115" t="s">
        <v>155</v>
      </c>
      <c r="E3632" s="115" t="s">
        <v>156</v>
      </c>
      <c r="F3632" s="805"/>
      <c r="G3632" s="805"/>
      <c r="H3632" s="806" t="s">
        <v>157</v>
      </c>
      <c r="I3632" s="806"/>
      <c r="J3632" s="803" t="s">
        <v>153</v>
      </c>
      <c r="K3632" s="803" t="s">
        <v>153</v>
      </c>
      <c r="L3632" s="804">
        <v>0</v>
      </c>
    </row>
    <row r="3633" spans="1:12" s="101" customFormat="1" ht="34.5" customHeight="1">
      <c r="A3633" s="808"/>
      <c r="B3633" s="117" t="s">
        <v>2411</v>
      </c>
      <c r="C3633" s="117" t="s">
        <v>2413</v>
      </c>
      <c r="D3633" s="118">
        <v>43790</v>
      </c>
      <c r="E3633" s="117" t="s">
        <v>578</v>
      </c>
      <c r="F3633" s="805"/>
      <c r="G3633" s="805"/>
      <c r="H3633" s="806"/>
      <c r="I3633" s="806"/>
      <c r="J3633" s="803"/>
      <c r="K3633" s="803"/>
      <c r="L3633" s="804"/>
    </row>
    <row r="3634" spans="1:12" s="101" customFormat="1" ht="24" customHeight="1">
      <c r="A3634" s="808">
        <v>682</v>
      </c>
      <c r="B3634" s="110" t="s">
        <v>76</v>
      </c>
      <c r="C3634" s="115" t="s">
        <v>78</v>
      </c>
      <c r="D3634" s="115" t="s">
        <v>146</v>
      </c>
      <c r="E3634" s="115" t="s">
        <v>147</v>
      </c>
      <c r="F3634" s="809" t="s">
        <v>71</v>
      </c>
      <c r="G3634" s="809"/>
      <c r="H3634" s="805"/>
      <c r="I3634" s="805"/>
      <c r="J3634" s="805"/>
      <c r="K3634" s="805"/>
      <c r="L3634" s="805"/>
    </row>
    <row r="3635" spans="1:12" s="101" customFormat="1" ht="26.25" customHeight="1">
      <c r="A3635" s="808"/>
      <c r="B3635" s="803" t="s">
        <v>2408</v>
      </c>
      <c r="C3635" s="803" t="s">
        <v>2414</v>
      </c>
      <c r="D3635" s="807">
        <v>43859</v>
      </c>
      <c r="E3635" s="803" t="s">
        <v>354</v>
      </c>
      <c r="F3635" s="803" t="s">
        <v>821</v>
      </c>
      <c r="G3635" s="803"/>
      <c r="H3635" s="806" t="s">
        <v>152</v>
      </c>
      <c r="I3635" s="806"/>
      <c r="J3635" s="117" t="s">
        <v>153</v>
      </c>
      <c r="K3635" s="117" t="s">
        <v>3</v>
      </c>
      <c r="L3635" s="119">
        <v>383.96</v>
      </c>
    </row>
    <row r="3636" spans="1:12" s="101" customFormat="1" ht="92.25" customHeight="1">
      <c r="A3636" s="808"/>
      <c r="B3636" s="803"/>
      <c r="C3636" s="803"/>
      <c r="D3636" s="807"/>
      <c r="E3636" s="803"/>
      <c r="F3636" s="803"/>
      <c r="G3636" s="803"/>
      <c r="H3636" s="806" t="s">
        <v>154</v>
      </c>
      <c r="I3636" s="806"/>
      <c r="J3636" s="117" t="s">
        <v>153</v>
      </c>
      <c r="K3636" s="117" t="s">
        <v>3</v>
      </c>
      <c r="L3636" s="119">
        <v>450.77</v>
      </c>
    </row>
    <row r="3637" spans="1:12" s="101" customFormat="1" ht="24" customHeight="1">
      <c r="A3637" s="808"/>
      <c r="B3637" s="110" t="s">
        <v>77</v>
      </c>
      <c r="C3637" s="115" t="s">
        <v>79</v>
      </c>
      <c r="D3637" s="115" t="s">
        <v>155</v>
      </c>
      <c r="E3637" s="115" t="s">
        <v>156</v>
      </c>
      <c r="F3637" s="805"/>
      <c r="G3637" s="805"/>
      <c r="H3637" s="806" t="s">
        <v>157</v>
      </c>
      <c r="I3637" s="806"/>
      <c r="J3637" s="803" t="s">
        <v>153</v>
      </c>
      <c r="K3637" s="803" t="s">
        <v>153</v>
      </c>
      <c r="L3637" s="804">
        <v>0</v>
      </c>
    </row>
    <row r="3638" spans="1:12" s="101" customFormat="1" ht="34.5" customHeight="1">
      <c r="A3638" s="808"/>
      <c r="B3638" s="117" t="s">
        <v>2411</v>
      </c>
      <c r="C3638" s="117" t="s">
        <v>821</v>
      </c>
      <c r="D3638" s="118">
        <v>43861</v>
      </c>
      <c r="E3638" s="117" t="s">
        <v>822</v>
      </c>
      <c r="F3638" s="805"/>
      <c r="G3638" s="805"/>
      <c r="H3638" s="806"/>
      <c r="I3638" s="806"/>
      <c r="J3638" s="803"/>
      <c r="K3638" s="803"/>
      <c r="L3638" s="804"/>
    </row>
    <row r="3639" spans="1:12" s="101" customFormat="1" ht="24" customHeight="1">
      <c r="A3639" s="808">
        <v>683</v>
      </c>
      <c r="B3639" s="110" t="s">
        <v>76</v>
      </c>
      <c r="C3639" s="115" t="s">
        <v>78</v>
      </c>
      <c r="D3639" s="115" t="s">
        <v>146</v>
      </c>
      <c r="E3639" s="115" t="s">
        <v>147</v>
      </c>
      <c r="F3639" s="809" t="s">
        <v>71</v>
      </c>
      <c r="G3639" s="809"/>
      <c r="H3639" s="805"/>
      <c r="I3639" s="805"/>
      <c r="J3639" s="805"/>
      <c r="K3639" s="805"/>
      <c r="L3639" s="805"/>
    </row>
    <row r="3640" spans="1:12" s="101" customFormat="1" ht="26.25" customHeight="1">
      <c r="A3640" s="808"/>
      <c r="B3640" s="803" t="s">
        <v>2408</v>
      </c>
      <c r="C3640" s="803" t="s">
        <v>2415</v>
      </c>
      <c r="D3640" s="807">
        <v>43873</v>
      </c>
      <c r="E3640" s="803" t="s">
        <v>1145</v>
      </c>
      <c r="F3640" s="803" t="s">
        <v>2416</v>
      </c>
      <c r="G3640" s="803"/>
      <c r="H3640" s="806" t="s">
        <v>152</v>
      </c>
      <c r="I3640" s="806"/>
      <c r="J3640" s="117" t="s">
        <v>153</v>
      </c>
      <c r="K3640" s="117" t="s">
        <v>3</v>
      </c>
      <c r="L3640" s="119">
        <v>388.58</v>
      </c>
    </row>
    <row r="3641" spans="1:12" s="101" customFormat="1" ht="50.25" customHeight="1">
      <c r="A3641" s="808"/>
      <c r="B3641" s="803"/>
      <c r="C3641" s="803"/>
      <c r="D3641" s="807"/>
      <c r="E3641" s="803"/>
      <c r="F3641" s="803"/>
      <c r="G3641" s="803"/>
      <c r="H3641" s="806" t="s">
        <v>154</v>
      </c>
      <c r="I3641" s="806"/>
      <c r="J3641" s="117" t="s">
        <v>153</v>
      </c>
      <c r="K3641" s="117" t="s">
        <v>3</v>
      </c>
      <c r="L3641" s="119">
        <v>1626.21</v>
      </c>
    </row>
    <row r="3642" spans="1:12" s="101" customFormat="1" ht="24" customHeight="1">
      <c r="A3642" s="808"/>
      <c r="B3642" s="110" t="s">
        <v>77</v>
      </c>
      <c r="C3642" s="115" t="s">
        <v>79</v>
      </c>
      <c r="D3642" s="115" t="s">
        <v>155</v>
      </c>
      <c r="E3642" s="115" t="s">
        <v>156</v>
      </c>
      <c r="F3642" s="805"/>
      <c r="G3642" s="805"/>
      <c r="H3642" s="806" t="s">
        <v>157</v>
      </c>
      <c r="I3642" s="806"/>
      <c r="J3642" s="803" t="s">
        <v>153</v>
      </c>
      <c r="K3642" s="803" t="s">
        <v>153</v>
      </c>
      <c r="L3642" s="804">
        <v>0</v>
      </c>
    </row>
    <row r="3643" spans="1:12" s="101" customFormat="1" ht="34.5" customHeight="1">
      <c r="A3643" s="808"/>
      <c r="B3643" s="117" t="s">
        <v>2411</v>
      </c>
      <c r="C3643" s="117" t="s">
        <v>2416</v>
      </c>
      <c r="D3643" s="118">
        <v>43876</v>
      </c>
      <c r="E3643" s="117" t="s">
        <v>287</v>
      </c>
      <c r="F3643" s="805"/>
      <c r="G3643" s="805"/>
      <c r="H3643" s="806"/>
      <c r="I3643" s="806"/>
      <c r="J3643" s="803"/>
      <c r="K3643" s="803"/>
      <c r="L3643" s="804"/>
    </row>
    <row r="3644" spans="1:12" s="101" customFormat="1" ht="24" customHeight="1">
      <c r="A3644" s="808">
        <v>684</v>
      </c>
      <c r="B3644" s="110" t="s">
        <v>76</v>
      </c>
      <c r="C3644" s="115" t="s">
        <v>78</v>
      </c>
      <c r="D3644" s="115" t="s">
        <v>146</v>
      </c>
      <c r="E3644" s="115" t="s">
        <v>147</v>
      </c>
      <c r="F3644" s="809" t="s">
        <v>71</v>
      </c>
      <c r="G3644" s="809"/>
      <c r="H3644" s="805"/>
      <c r="I3644" s="805"/>
      <c r="J3644" s="805"/>
      <c r="K3644" s="805"/>
      <c r="L3644" s="805"/>
    </row>
    <row r="3645" spans="1:12" s="101" customFormat="1" ht="26.25" customHeight="1">
      <c r="A3645" s="808"/>
      <c r="B3645" s="803" t="s">
        <v>2408</v>
      </c>
      <c r="C3645" s="803" t="s">
        <v>2417</v>
      </c>
      <c r="D3645" s="807">
        <v>43881</v>
      </c>
      <c r="E3645" s="803" t="s">
        <v>197</v>
      </c>
      <c r="F3645" s="803" t="s">
        <v>759</v>
      </c>
      <c r="G3645" s="803"/>
      <c r="H3645" s="806" t="s">
        <v>152</v>
      </c>
      <c r="I3645" s="806"/>
      <c r="J3645" s="117" t="s">
        <v>153</v>
      </c>
      <c r="K3645" s="117" t="s">
        <v>3</v>
      </c>
      <c r="L3645" s="119">
        <v>331.55</v>
      </c>
    </row>
    <row r="3646" spans="1:12" s="101" customFormat="1" ht="102.75" customHeight="1">
      <c r="A3646" s="808"/>
      <c r="B3646" s="803"/>
      <c r="C3646" s="803"/>
      <c r="D3646" s="807"/>
      <c r="E3646" s="803"/>
      <c r="F3646" s="803"/>
      <c r="G3646" s="803"/>
      <c r="H3646" s="806" t="s">
        <v>154</v>
      </c>
      <c r="I3646" s="806"/>
      <c r="J3646" s="117" t="s">
        <v>153</v>
      </c>
      <c r="K3646" s="117" t="s">
        <v>3</v>
      </c>
      <c r="L3646" s="119">
        <v>972</v>
      </c>
    </row>
    <row r="3647" spans="1:12" s="101" customFormat="1" ht="24" customHeight="1">
      <c r="A3647" s="808"/>
      <c r="B3647" s="110" t="s">
        <v>77</v>
      </c>
      <c r="C3647" s="115" t="s">
        <v>79</v>
      </c>
      <c r="D3647" s="115" t="s">
        <v>155</v>
      </c>
      <c r="E3647" s="115" t="s">
        <v>156</v>
      </c>
      <c r="F3647" s="805"/>
      <c r="G3647" s="805"/>
      <c r="H3647" s="806" t="s">
        <v>157</v>
      </c>
      <c r="I3647" s="806"/>
      <c r="J3647" s="803" t="s">
        <v>153</v>
      </c>
      <c r="K3647" s="803" t="s">
        <v>153</v>
      </c>
      <c r="L3647" s="804">
        <v>0</v>
      </c>
    </row>
    <row r="3648" spans="1:12" s="101" customFormat="1" ht="34.5" customHeight="1">
      <c r="A3648" s="808"/>
      <c r="B3648" s="117" t="s">
        <v>2411</v>
      </c>
      <c r="C3648" s="117" t="s">
        <v>759</v>
      </c>
      <c r="D3648" s="118">
        <v>43884</v>
      </c>
      <c r="E3648" s="117" t="s">
        <v>2315</v>
      </c>
      <c r="F3648" s="805"/>
      <c r="G3648" s="805"/>
      <c r="H3648" s="806"/>
      <c r="I3648" s="806"/>
      <c r="J3648" s="803"/>
      <c r="K3648" s="803"/>
      <c r="L3648" s="804"/>
    </row>
    <row r="3649" spans="1:12" s="101" customFormat="1" ht="24" customHeight="1">
      <c r="A3649" s="808">
        <v>685</v>
      </c>
      <c r="B3649" s="110" t="s">
        <v>76</v>
      </c>
      <c r="C3649" s="115" t="s">
        <v>78</v>
      </c>
      <c r="D3649" s="115" t="s">
        <v>146</v>
      </c>
      <c r="E3649" s="115" t="s">
        <v>147</v>
      </c>
      <c r="F3649" s="809" t="s">
        <v>71</v>
      </c>
      <c r="G3649" s="809"/>
      <c r="H3649" s="805"/>
      <c r="I3649" s="805"/>
      <c r="J3649" s="805"/>
      <c r="K3649" s="805"/>
      <c r="L3649" s="805"/>
    </row>
    <row r="3650" spans="1:12" s="101" customFormat="1" ht="26.25" customHeight="1">
      <c r="A3650" s="808"/>
      <c r="B3650" s="803" t="s">
        <v>2418</v>
      </c>
      <c r="C3650" s="810" t="s">
        <v>2419</v>
      </c>
      <c r="D3650" s="807">
        <v>43800</v>
      </c>
      <c r="E3650" s="803" t="s">
        <v>1231</v>
      </c>
      <c r="F3650" s="803" t="s">
        <v>1232</v>
      </c>
      <c r="G3650" s="803"/>
      <c r="H3650" s="806" t="s">
        <v>152</v>
      </c>
      <c r="I3650" s="806"/>
      <c r="J3650" s="117" t="s">
        <v>153</v>
      </c>
      <c r="K3650" s="117" t="s">
        <v>3</v>
      </c>
      <c r="L3650" s="119">
        <v>340</v>
      </c>
    </row>
    <row r="3651" spans="1:12" s="101" customFormat="1" ht="281.25" customHeight="1">
      <c r="A3651" s="808"/>
      <c r="B3651" s="803"/>
      <c r="C3651" s="810"/>
      <c r="D3651" s="807"/>
      <c r="E3651" s="803"/>
      <c r="F3651" s="803"/>
      <c r="G3651" s="803"/>
      <c r="H3651" s="806" t="s">
        <v>154</v>
      </c>
      <c r="I3651" s="806"/>
      <c r="J3651" s="117" t="s">
        <v>153</v>
      </c>
      <c r="K3651" s="117" t="s">
        <v>153</v>
      </c>
      <c r="L3651" s="119">
        <v>0</v>
      </c>
    </row>
    <row r="3652" spans="1:12" s="101" customFormat="1" ht="24" customHeight="1">
      <c r="A3652" s="808"/>
      <c r="B3652" s="110" t="s">
        <v>77</v>
      </c>
      <c r="C3652" s="115" t="s">
        <v>79</v>
      </c>
      <c r="D3652" s="115" t="s">
        <v>155</v>
      </c>
      <c r="E3652" s="115" t="s">
        <v>156</v>
      </c>
      <c r="F3652" s="805"/>
      <c r="G3652" s="805"/>
      <c r="H3652" s="806" t="s">
        <v>157</v>
      </c>
      <c r="I3652" s="806"/>
      <c r="J3652" s="803" t="s">
        <v>153</v>
      </c>
      <c r="K3652" s="803" t="s">
        <v>153</v>
      </c>
      <c r="L3652" s="804">
        <v>0</v>
      </c>
    </row>
    <row r="3653" spans="1:12" s="101" customFormat="1" ht="24" customHeight="1">
      <c r="A3653" s="808"/>
      <c r="B3653" s="117" t="s">
        <v>2420</v>
      </c>
      <c r="C3653" s="117" t="s">
        <v>1232</v>
      </c>
      <c r="D3653" s="118">
        <v>43802</v>
      </c>
      <c r="E3653" s="117" t="s">
        <v>1702</v>
      </c>
      <c r="F3653" s="805"/>
      <c r="G3653" s="805"/>
      <c r="H3653" s="806"/>
      <c r="I3653" s="806"/>
      <c r="J3653" s="803"/>
      <c r="K3653" s="803"/>
      <c r="L3653" s="804"/>
    </row>
    <row r="3654" spans="1:12" s="101" customFormat="1" ht="24" customHeight="1">
      <c r="A3654" s="808">
        <v>686</v>
      </c>
      <c r="B3654" s="110" t="s">
        <v>76</v>
      </c>
      <c r="C3654" s="115" t="s">
        <v>78</v>
      </c>
      <c r="D3654" s="115" t="s">
        <v>146</v>
      </c>
      <c r="E3654" s="115" t="s">
        <v>147</v>
      </c>
      <c r="F3654" s="809" t="s">
        <v>71</v>
      </c>
      <c r="G3654" s="809"/>
      <c r="H3654" s="805"/>
      <c r="I3654" s="805"/>
      <c r="J3654" s="805"/>
      <c r="K3654" s="805"/>
      <c r="L3654" s="805"/>
    </row>
    <row r="3655" spans="1:12" s="101" customFormat="1" ht="26.25" customHeight="1">
      <c r="A3655" s="808"/>
      <c r="B3655" s="803" t="s">
        <v>2421</v>
      </c>
      <c r="C3655" s="810" t="s">
        <v>2422</v>
      </c>
      <c r="D3655" s="807">
        <v>43747</v>
      </c>
      <c r="E3655" s="803" t="s">
        <v>910</v>
      </c>
      <c r="F3655" s="803" t="s">
        <v>2423</v>
      </c>
      <c r="G3655" s="803"/>
      <c r="H3655" s="806" t="s">
        <v>152</v>
      </c>
      <c r="I3655" s="806"/>
      <c r="J3655" s="117" t="s">
        <v>153</v>
      </c>
      <c r="K3655" s="117" t="s">
        <v>3</v>
      </c>
      <c r="L3655" s="119">
        <v>1795.7</v>
      </c>
    </row>
    <row r="3656" spans="1:12" s="101" customFormat="1" ht="344.25" customHeight="1">
      <c r="A3656" s="808"/>
      <c r="B3656" s="803"/>
      <c r="C3656" s="810"/>
      <c r="D3656" s="807"/>
      <c r="E3656" s="803"/>
      <c r="F3656" s="803"/>
      <c r="G3656" s="803"/>
      <c r="H3656" s="806" t="s">
        <v>154</v>
      </c>
      <c r="I3656" s="806"/>
      <c r="J3656" s="117" t="s">
        <v>153</v>
      </c>
      <c r="K3656" s="117" t="s">
        <v>3</v>
      </c>
      <c r="L3656" s="119">
        <v>11165.35</v>
      </c>
    </row>
    <row r="3657" spans="1:12" s="101" customFormat="1" ht="24" customHeight="1">
      <c r="A3657" s="808"/>
      <c r="B3657" s="110" t="s">
        <v>77</v>
      </c>
      <c r="C3657" s="115" t="s">
        <v>79</v>
      </c>
      <c r="D3657" s="115" t="s">
        <v>155</v>
      </c>
      <c r="E3657" s="115" t="s">
        <v>156</v>
      </c>
      <c r="F3657" s="805"/>
      <c r="G3657" s="805"/>
      <c r="H3657" s="806" t="s">
        <v>157</v>
      </c>
      <c r="I3657" s="806"/>
      <c r="J3657" s="803" t="s">
        <v>153</v>
      </c>
      <c r="K3657" s="803" t="s">
        <v>3</v>
      </c>
      <c r="L3657" s="804">
        <v>411</v>
      </c>
    </row>
    <row r="3658" spans="1:12" s="101" customFormat="1" ht="24" customHeight="1">
      <c r="A3658" s="808"/>
      <c r="B3658" s="117" t="s">
        <v>164</v>
      </c>
      <c r="C3658" s="117" t="s">
        <v>2423</v>
      </c>
      <c r="D3658" s="118">
        <v>43752</v>
      </c>
      <c r="E3658" s="117" t="s">
        <v>395</v>
      </c>
      <c r="F3658" s="805"/>
      <c r="G3658" s="805"/>
      <c r="H3658" s="806"/>
      <c r="I3658" s="806"/>
      <c r="J3658" s="803"/>
      <c r="K3658" s="803"/>
      <c r="L3658" s="804"/>
    </row>
    <row r="3659" spans="1:12" s="101" customFormat="1" ht="24" customHeight="1">
      <c r="A3659" s="808">
        <v>687</v>
      </c>
      <c r="B3659" s="110" t="s">
        <v>76</v>
      </c>
      <c r="C3659" s="115" t="s">
        <v>78</v>
      </c>
      <c r="D3659" s="115" t="s">
        <v>146</v>
      </c>
      <c r="E3659" s="115" t="s">
        <v>147</v>
      </c>
      <c r="F3659" s="809" t="s">
        <v>71</v>
      </c>
      <c r="G3659" s="809"/>
      <c r="H3659" s="805"/>
      <c r="I3659" s="805"/>
      <c r="J3659" s="805"/>
      <c r="K3659" s="805"/>
      <c r="L3659" s="805"/>
    </row>
    <row r="3660" spans="1:12" s="101" customFormat="1" ht="26.25" customHeight="1">
      <c r="A3660" s="808"/>
      <c r="B3660" s="803" t="s">
        <v>2421</v>
      </c>
      <c r="C3660" s="810" t="s">
        <v>2424</v>
      </c>
      <c r="D3660" s="807">
        <v>43804</v>
      </c>
      <c r="E3660" s="803" t="s">
        <v>228</v>
      </c>
      <c r="F3660" s="803" t="s">
        <v>2425</v>
      </c>
      <c r="G3660" s="803"/>
      <c r="H3660" s="806" t="s">
        <v>152</v>
      </c>
      <c r="I3660" s="806"/>
      <c r="J3660" s="117" t="s">
        <v>153</v>
      </c>
      <c r="K3660" s="117" t="s">
        <v>3</v>
      </c>
      <c r="L3660" s="119">
        <v>1556.65</v>
      </c>
    </row>
    <row r="3661" spans="1:12" s="101" customFormat="1" ht="291.75" customHeight="1">
      <c r="A3661" s="808"/>
      <c r="B3661" s="803"/>
      <c r="C3661" s="810"/>
      <c r="D3661" s="807"/>
      <c r="E3661" s="803"/>
      <c r="F3661" s="803"/>
      <c r="G3661" s="803"/>
      <c r="H3661" s="806" t="s">
        <v>154</v>
      </c>
      <c r="I3661" s="806"/>
      <c r="J3661" s="117" t="s">
        <v>153</v>
      </c>
      <c r="K3661" s="117" t="s">
        <v>3</v>
      </c>
      <c r="L3661" s="119">
        <v>292.60000000000002</v>
      </c>
    </row>
    <row r="3662" spans="1:12" s="101" customFormat="1" ht="24" customHeight="1">
      <c r="A3662" s="808"/>
      <c r="B3662" s="110" t="s">
        <v>77</v>
      </c>
      <c r="C3662" s="115" t="s">
        <v>79</v>
      </c>
      <c r="D3662" s="115" t="s">
        <v>155</v>
      </c>
      <c r="E3662" s="115" t="s">
        <v>156</v>
      </c>
      <c r="F3662" s="805"/>
      <c r="G3662" s="805"/>
      <c r="H3662" s="806" t="s">
        <v>157</v>
      </c>
      <c r="I3662" s="806"/>
      <c r="J3662" s="803" t="s">
        <v>153</v>
      </c>
      <c r="K3662" s="803" t="s">
        <v>3</v>
      </c>
      <c r="L3662" s="804">
        <v>311.60000000000002</v>
      </c>
    </row>
    <row r="3663" spans="1:12" s="101" customFormat="1" ht="24" customHeight="1">
      <c r="A3663" s="808"/>
      <c r="B3663" s="117" t="s">
        <v>164</v>
      </c>
      <c r="C3663" s="117" t="s">
        <v>2425</v>
      </c>
      <c r="D3663" s="118">
        <v>43809</v>
      </c>
      <c r="E3663" s="117" t="s">
        <v>651</v>
      </c>
      <c r="F3663" s="805"/>
      <c r="G3663" s="805"/>
      <c r="H3663" s="806"/>
      <c r="I3663" s="806"/>
      <c r="J3663" s="803"/>
      <c r="K3663" s="803"/>
      <c r="L3663" s="804"/>
    </row>
    <row r="3664" spans="1:12" s="101" customFormat="1" ht="24" customHeight="1">
      <c r="A3664" s="808">
        <v>688</v>
      </c>
      <c r="B3664" s="110" t="s">
        <v>76</v>
      </c>
      <c r="C3664" s="115" t="s">
        <v>78</v>
      </c>
      <c r="D3664" s="115" t="s">
        <v>146</v>
      </c>
      <c r="E3664" s="115" t="s">
        <v>147</v>
      </c>
      <c r="F3664" s="809" t="s">
        <v>71</v>
      </c>
      <c r="G3664" s="809"/>
      <c r="H3664" s="805"/>
      <c r="I3664" s="805"/>
      <c r="J3664" s="805"/>
      <c r="K3664" s="805"/>
      <c r="L3664" s="805"/>
    </row>
    <row r="3665" spans="1:12" s="101" customFormat="1" ht="26.25" customHeight="1">
      <c r="A3665" s="808"/>
      <c r="B3665" s="803" t="s">
        <v>2421</v>
      </c>
      <c r="C3665" s="810" t="s">
        <v>2426</v>
      </c>
      <c r="D3665" s="807">
        <v>43871</v>
      </c>
      <c r="E3665" s="803" t="s">
        <v>868</v>
      </c>
      <c r="F3665" s="803" t="s">
        <v>2427</v>
      </c>
      <c r="G3665" s="803"/>
      <c r="H3665" s="806" t="s">
        <v>152</v>
      </c>
      <c r="I3665" s="806"/>
      <c r="J3665" s="117" t="s">
        <v>153</v>
      </c>
      <c r="K3665" s="117" t="s">
        <v>3</v>
      </c>
      <c r="L3665" s="119">
        <v>850.42</v>
      </c>
    </row>
    <row r="3666" spans="1:12" s="101" customFormat="1" ht="291.75" customHeight="1">
      <c r="A3666" s="808"/>
      <c r="B3666" s="803"/>
      <c r="C3666" s="810"/>
      <c r="D3666" s="807"/>
      <c r="E3666" s="803"/>
      <c r="F3666" s="803"/>
      <c r="G3666" s="803"/>
      <c r="H3666" s="806" t="s">
        <v>154</v>
      </c>
      <c r="I3666" s="806"/>
      <c r="J3666" s="117" t="s">
        <v>153</v>
      </c>
      <c r="K3666" s="117" t="s">
        <v>3</v>
      </c>
      <c r="L3666" s="119">
        <v>623.46</v>
      </c>
    </row>
    <row r="3667" spans="1:12" s="101" customFormat="1" ht="24" customHeight="1">
      <c r="A3667" s="808"/>
      <c r="B3667" s="110" t="s">
        <v>77</v>
      </c>
      <c r="C3667" s="115" t="s">
        <v>79</v>
      </c>
      <c r="D3667" s="115" t="s">
        <v>155</v>
      </c>
      <c r="E3667" s="115" t="s">
        <v>156</v>
      </c>
      <c r="F3667" s="805"/>
      <c r="G3667" s="805"/>
      <c r="H3667" s="806" t="s">
        <v>157</v>
      </c>
      <c r="I3667" s="806"/>
      <c r="J3667" s="803" t="s">
        <v>153</v>
      </c>
      <c r="K3667" s="803" t="s">
        <v>3</v>
      </c>
      <c r="L3667" s="804">
        <v>306.74</v>
      </c>
    </row>
    <row r="3668" spans="1:12" s="101" customFormat="1" ht="24" customHeight="1">
      <c r="A3668" s="808"/>
      <c r="B3668" s="117" t="s">
        <v>164</v>
      </c>
      <c r="C3668" s="117" t="s">
        <v>2427</v>
      </c>
      <c r="D3668" s="118">
        <v>43873</v>
      </c>
      <c r="E3668" s="117" t="s">
        <v>2428</v>
      </c>
      <c r="F3668" s="805"/>
      <c r="G3668" s="805"/>
      <c r="H3668" s="806"/>
      <c r="I3668" s="806"/>
      <c r="J3668" s="803"/>
      <c r="K3668" s="803"/>
      <c r="L3668" s="804"/>
    </row>
    <row r="3669" spans="1:12" s="101" customFormat="1" ht="24" customHeight="1">
      <c r="A3669" s="808">
        <v>689</v>
      </c>
      <c r="B3669" s="110" t="s">
        <v>76</v>
      </c>
      <c r="C3669" s="115" t="s">
        <v>78</v>
      </c>
      <c r="D3669" s="115" t="s">
        <v>146</v>
      </c>
      <c r="E3669" s="115" t="s">
        <v>147</v>
      </c>
      <c r="F3669" s="809" t="s">
        <v>71</v>
      </c>
      <c r="G3669" s="809"/>
      <c r="H3669" s="805"/>
      <c r="I3669" s="805"/>
      <c r="J3669" s="805"/>
      <c r="K3669" s="805"/>
      <c r="L3669" s="805"/>
    </row>
    <row r="3670" spans="1:12" s="101" customFormat="1" ht="26.25" customHeight="1">
      <c r="A3670" s="808"/>
      <c r="B3670" s="803" t="s">
        <v>2421</v>
      </c>
      <c r="C3670" s="810" t="s">
        <v>2429</v>
      </c>
      <c r="D3670" s="807">
        <v>43879</v>
      </c>
      <c r="E3670" s="803" t="s">
        <v>228</v>
      </c>
      <c r="F3670" s="803" t="s">
        <v>2115</v>
      </c>
      <c r="G3670" s="803"/>
      <c r="H3670" s="806" t="s">
        <v>152</v>
      </c>
      <c r="I3670" s="806"/>
      <c r="J3670" s="117" t="s">
        <v>153</v>
      </c>
      <c r="K3670" s="117" t="s">
        <v>3</v>
      </c>
      <c r="L3670" s="119">
        <v>254</v>
      </c>
    </row>
    <row r="3671" spans="1:12" s="101" customFormat="1" ht="270.75" customHeight="1">
      <c r="A3671" s="808"/>
      <c r="B3671" s="803"/>
      <c r="C3671" s="810"/>
      <c r="D3671" s="807"/>
      <c r="E3671" s="803"/>
      <c r="F3671" s="803"/>
      <c r="G3671" s="803"/>
      <c r="H3671" s="806" t="s">
        <v>154</v>
      </c>
      <c r="I3671" s="806"/>
      <c r="J3671" s="117" t="s">
        <v>153</v>
      </c>
      <c r="K3671" s="117" t="s">
        <v>153</v>
      </c>
      <c r="L3671" s="119">
        <v>0</v>
      </c>
    </row>
    <row r="3672" spans="1:12" s="101" customFormat="1" ht="24" customHeight="1">
      <c r="A3672" s="808"/>
      <c r="B3672" s="110" t="s">
        <v>77</v>
      </c>
      <c r="C3672" s="115" t="s">
        <v>79</v>
      </c>
      <c r="D3672" s="115" t="s">
        <v>155</v>
      </c>
      <c r="E3672" s="115" t="s">
        <v>156</v>
      </c>
      <c r="F3672" s="805"/>
      <c r="G3672" s="805"/>
      <c r="H3672" s="806" t="s">
        <v>157</v>
      </c>
      <c r="I3672" s="806"/>
      <c r="J3672" s="803" t="s">
        <v>153</v>
      </c>
      <c r="K3672" s="803" t="s">
        <v>3</v>
      </c>
      <c r="L3672" s="804">
        <v>845</v>
      </c>
    </row>
    <row r="3673" spans="1:12" s="101" customFormat="1" ht="24" customHeight="1">
      <c r="A3673" s="808"/>
      <c r="B3673" s="117" t="s">
        <v>164</v>
      </c>
      <c r="C3673" s="117" t="s">
        <v>2115</v>
      </c>
      <c r="D3673" s="118">
        <v>43880</v>
      </c>
      <c r="E3673" s="117" t="s">
        <v>1277</v>
      </c>
      <c r="F3673" s="805"/>
      <c r="G3673" s="805"/>
      <c r="H3673" s="806"/>
      <c r="I3673" s="806"/>
      <c r="J3673" s="803"/>
      <c r="K3673" s="803"/>
      <c r="L3673" s="804"/>
    </row>
    <row r="3674" spans="1:12" s="101" customFormat="1" ht="24" customHeight="1">
      <c r="A3674" s="808">
        <v>690</v>
      </c>
      <c r="B3674" s="110" t="s">
        <v>76</v>
      </c>
      <c r="C3674" s="115" t="s">
        <v>78</v>
      </c>
      <c r="D3674" s="115" t="s">
        <v>146</v>
      </c>
      <c r="E3674" s="115" t="s">
        <v>147</v>
      </c>
      <c r="F3674" s="809" t="s">
        <v>71</v>
      </c>
      <c r="G3674" s="809"/>
      <c r="H3674" s="805"/>
      <c r="I3674" s="805"/>
      <c r="J3674" s="805"/>
      <c r="K3674" s="805"/>
      <c r="L3674" s="805"/>
    </row>
    <row r="3675" spans="1:12" s="101" customFormat="1" ht="26.25" customHeight="1">
      <c r="A3675" s="808"/>
      <c r="B3675" s="803" t="s">
        <v>2430</v>
      </c>
      <c r="C3675" s="803" t="s">
        <v>2431</v>
      </c>
      <c r="D3675" s="807">
        <v>43801</v>
      </c>
      <c r="E3675" s="803" t="s">
        <v>243</v>
      </c>
      <c r="F3675" s="803" t="s">
        <v>2432</v>
      </c>
      <c r="G3675" s="803"/>
      <c r="H3675" s="806" t="s">
        <v>152</v>
      </c>
      <c r="I3675" s="806"/>
      <c r="J3675" s="117" t="s">
        <v>153</v>
      </c>
      <c r="K3675" s="117" t="s">
        <v>3</v>
      </c>
      <c r="L3675" s="119">
        <v>219.28</v>
      </c>
    </row>
    <row r="3676" spans="1:12" s="101" customFormat="1" ht="71.25" customHeight="1">
      <c r="A3676" s="808"/>
      <c r="B3676" s="803"/>
      <c r="C3676" s="803"/>
      <c r="D3676" s="807"/>
      <c r="E3676" s="803"/>
      <c r="F3676" s="803"/>
      <c r="G3676" s="803"/>
      <c r="H3676" s="806" t="s">
        <v>154</v>
      </c>
      <c r="I3676" s="806"/>
      <c r="J3676" s="117" t="s">
        <v>153</v>
      </c>
      <c r="K3676" s="117" t="s">
        <v>3</v>
      </c>
      <c r="L3676" s="119">
        <v>403.6</v>
      </c>
    </row>
    <row r="3677" spans="1:12" s="101" customFormat="1" ht="24" customHeight="1">
      <c r="A3677" s="808"/>
      <c r="B3677" s="110" t="s">
        <v>77</v>
      </c>
      <c r="C3677" s="115" t="s">
        <v>79</v>
      </c>
      <c r="D3677" s="115" t="s">
        <v>155</v>
      </c>
      <c r="E3677" s="115" t="s">
        <v>156</v>
      </c>
      <c r="F3677" s="805"/>
      <c r="G3677" s="805"/>
      <c r="H3677" s="806" t="s">
        <v>157</v>
      </c>
      <c r="I3677" s="806"/>
      <c r="J3677" s="803" t="s">
        <v>153</v>
      </c>
      <c r="K3677" s="803" t="s">
        <v>3</v>
      </c>
      <c r="L3677" s="804">
        <v>127.4</v>
      </c>
    </row>
    <row r="3678" spans="1:12" s="101" customFormat="1" ht="24" customHeight="1">
      <c r="A3678" s="808"/>
      <c r="B3678" s="117" t="s">
        <v>164</v>
      </c>
      <c r="C3678" s="117" t="s">
        <v>2432</v>
      </c>
      <c r="D3678" s="118">
        <v>43802</v>
      </c>
      <c r="E3678" s="117" t="s">
        <v>1839</v>
      </c>
      <c r="F3678" s="805"/>
      <c r="G3678" s="805"/>
      <c r="H3678" s="806"/>
      <c r="I3678" s="806"/>
      <c r="J3678" s="803"/>
      <c r="K3678" s="803"/>
      <c r="L3678" s="804"/>
    </row>
    <row r="3679" spans="1:12" s="101" customFormat="1" ht="24" customHeight="1">
      <c r="A3679" s="808">
        <v>691</v>
      </c>
      <c r="B3679" s="110" t="s">
        <v>76</v>
      </c>
      <c r="C3679" s="115" t="s">
        <v>78</v>
      </c>
      <c r="D3679" s="115" t="s">
        <v>146</v>
      </c>
      <c r="E3679" s="115" t="s">
        <v>147</v>
      </c>
      <c r="F3679" s="809" t="s">
        <v>71</v>
      </c>
      <c r="G3679" s="809"/>
      <c r="H3679" s="805"/>
      <c r="I3679" s="805"/>
      <c r="J3679" s="805"/>
      <c r="K3679" s="805"/>
      <c r="L3679" s="805"/>
    </row>
    <row r="3680" spans="1:12" s="101" customFormat="1" ht="26.25" customHeight="1">
      <c r="A3680" s="808"/>
      <c r="B3680" s="803" t="s">
        <v>2430</v>
      </c>
      <c r="C3680" s="803" t="s">
        <v>2433</v>
      </c>
      <c r="D3680" s="807">
        <v>43892</v>
      </c>
      <c r="E3680" s="803" t="s">
        <v>523</v>
      </c>
      <c r="F3680" s="803" t="s">
        <v>2434</v>
      </c>
      <c r="G3680" s="803"/>
      <c r="H3680" s="806" t="s">
        <v>152</v>
      </c>
      <c r="I3680" s="806"/>
      <c r="J3680" s="117" t="s">
        <v>153</v>
      </c>
      <c r="K3680" s="117" t="s">
        <v>3</v>
      </c>
      <c r="L3680" s="119">
        <v>639</v>
      </c>
    </row>
    <row r="3681" spans="1:12" s="101" customFormat="1" ht="71.25" customHeight="1">
      <c r="A3681" s="808"/>
      <c r="B3681" s="803"/>
      <c r="C3681" s="803"/>
      <c r="D3681" s="807"/>
      <c r="E3681" s="803"/>
      <c r="F3681" s="803"/>
      <c r="G3681" s="803"/>
      <c r="H3681" s="806" t="s">
        <v>154</v>
      </c>
      <c r="I3681" s="806"/>
      <c r="J3681" s="117" t="s">
        <v>153</v>
      </c>
      <c r="K3681" s="117" t="s">
        <v>3</v>
      </c>
      <c r="L3681" s="119">
        <v>509.19</v>
      </c>
    </row>
    <row r="3682" spans="1:12" s="101" customFormat="1" ht="24" customHeight="1">
      <c r="A3682" s="808"/>
      <c r="B3682" s="110" t="s">
        <v>77</v>
      </c>
      <c r="C3682" s="115" t="s">
        <v>79</v>
      </c>
      <c r="D3682" s="115" t="s">
        <v>155</v>
      </c>
      <c r="E3682" s="115" t="s">
        <v>156</v>
      </c>
      <c r="F3682" s="805"/>
      <c r="G3682" s="805"/>
      <c r="H3682" s="806" t="s">
        <v>157</v>
      </c>
      <c r="I3682" s="806"/>
      <c r="J3682" s="803" t="s">
        <v>153</v>
      </c>
      <c r="K3682" s="803" t="s">
        <v>3</v>
      </c>
      <c r="L3682" s="804">
        <v>87.56</v>
      </c>
    </row>
    <row r="3683" spans="1:12" s="101" customFormat="1" ht="24" customHeight="1">
      <c r="A3683" s="808"/>
      <c r="B3683" s="117" t="s">
        <v>164</v>
      </c>
      <c r="C3683" s="117" t="s">
        <v>2434</v>
      </c>
      <c r="D3683" s="118">
        <v>43895</v>
      </c>
      <c r="E3683" s="117" t="s">
        <v>656</v>
      </c>
      <c r="F3683" s="805"/>
      <c r="G3683" s="805"/>
      <c r="H3683" s="806"/>
      <c r="I3683" s="806"/>
      <c r="J3683" s="803"/>
      <c r="K3683" s="803"/>
      <c r="L3683" s="804"/>
    </row>
    <row r="3684" spans="1:12" s="101" customFormat="1" ht="24" customHeight="1">
      <c r="A3684" s="808">
        <v>692</v>
      </c>
      <c r="B3684" s="110" t="s">
        <v>76</v>
      </c>
      <c r="C3684" s="115" t="s">
        <v>78</v>
      </c>
      <c r="D3684" s="115" t="s">
        <v>146</v>
      </c>
      <c r="E3684" s="115" t="s">
        <v>147</v>
      </c>
      <c r="F3684" s="809" t="s">
        <v>71</v>
      </c>
      <c r="G3684" s="809"/>
      <c r="H3684" s="805"/>
      <c r="I3684" s="805"/>
      <c r="J3684" s="805"/>
      <c r="K3684" s="805"/>
      <c r="L3684" s="805"/>
    </row>
    <row r="3685" spans="1:12" s="101" customFormat="1" ht="26.25" customHeight="1">
      <c r="A3685" s="808"/>
      <c r="B3685" s="803" t="s">
        <v>2435</v>
      </c>
      <c r="C3685" s="810" t="s">
        <v>2436</v>
      </c>
      <c r="D3685" s="807">
        <v>43866</v>
      </c>
      <c r="E3685" s="803" t="s">
        <v>734</v>
      </c>
      <c r="F3685" s="803" t="s">
        <v>821</v>
      </c>
      <c r="G3685" s="803"/>
      <c r="H3685" s="806" t="s">
        <v>152</v>
      </c>
      <c r="I3685" s="806"/>
      <c r="J3685" s="117" t="s">
        <v>153</v>
      </c>
      <c r="K3685" s="117" t="s">
        <v>3</v>
      </c>
      <c r="L3685" s="119">
        <v>157</v>
      </c>
    </row>
    <row r="3686" spans="1:12" s="101" customFormat="1" ht="123.75" customHeight="1">
      <c r="A3686" s="808"/>
      <c r="B3686" s="803"/>
      <c r="C3686" s="810"/>
      <c r="D3686" s="807"/>
      <c r="E3686" s="803"/>
      <c r="F3686" s="803"/>
      <c r="G3686" s="803"/>
      <c r="H3686" s="806" t="s">
        <v>154</v>
      </c>
      <c r="I3686" s="806"/>
      <c r="J3686" s="117" t="s">
        <v>153</v>
      </c>
      <c r="K3686" s="117" t="s">
        <v>3</v>
      </c>
      <c r="L3686" s="119">
        <v>301.05</v>
      </c>
    </row>
    <row r="3687" spans="1:12" s="101" customFormat="1" ht="24" customHeight="1">
      <c r="A3687" s="808"/>
      <c r="B3687" s="110" t="s">
        <v>77</v>
      </c>
      <c r="C3687" s="115" t="s">
        <v>79</v>
      </c>
      <c r="D3687" s="115" t="s">
        <v>155</v>
      </c>
      <c r="E3687" s="115" t="s">
        <v>156</v>
      </c>
      <c r="F3687" s="805"/>
      <c r="G3687" s="805"/>
      <c r="H3687" s="806" t="s">
        <v>157</v>
      </c>
      <c r="I3687" s="806"/>
      <c r="J3687" s="803" t="s">
        <v>153</v>
      </c>
      <c r="K3687" s="803" t="s">
        <v>153</v>
      </c>
      <c r="L3687" s="804">
        <v>0</v>
      </c>
    </row>
    <row r="3688" spans="1:12" s="101" customFormat="1" ht="24" customHeight="1">
      <c r="A3688" s="808"/>
      <c r="B3688" s="117" t="s">
        <v>1079</v>
      </c>
      <c r="C3688" s="117" t="s">
        <v>821</v>
      </c>
      <c r="D3688" s="118">
        <v>43867</v>
      </c>
      <c r="E3688" s="117" t="s">
        <v>1070</v>
      </c>
      <c r="F3688" s="805"/>
      <c r="G3688" s="805"/>
      <c r="H3688" s="806"/>
      <c r="I3688" s="806"/>
      <c r="J3688" s="803"/>
      <c r="K3688" s="803"/>
      <c r="L3688" s="804"/>
    </row>
    <row r="3689" spans="1:12" s="101" customFormat="1" ht="24" customHeight="1">
      <c r="A3689" s="808">
        <v>693</v>
      </c>
      <c r="B3689" s="110" t="s">
        <v>76</v>
      </c>
      <c r="C3689" s="115" t="s">
        <v>78</v>
      </c>
      <c r="D3689" s="115" t="s">
        <v>146</v>
      </c>
      <c r="E3689" s="115" t="s">
        <v>147</v>
      </c>
      <c r="F3689" s="809" t="s">
        <v>71</v>
      </c>
      <c r="G3689" s="809"/>
      <c r="H3689" s="805"/>
      <c r="I3689" s="805"/>
      <c r="J3689" s="805"/>
      <c r="K3689" s="805"/>
      <c r="L3689" s="805"/>
    </row>
    <row r="3690" spans="1:12" s="101" customFormat="1" ht="26.25" customHeight="1">
      <c r="A3690" s="808"/>
      <c r="B3690" s="803" t="s">
        <v>2437</v>
      </c>
      <c r="C3690" s="810" t="s">
        <v>2438</v>
      </c>
      <c r="D3690" s="807">
        <v>43744</v>
      </c>
      <c r="E3690" s="803" t="s">
        <v>2439</v>
      </c>
      <c r="F3690" s="803" t="s">
        <v>2440</v>
      </c>
      <c r="G3690" s="803"/>
      <c r="H3690" s="806" t="s">
        <v>152</v>
      </c>
      <c r="I3690" s="806"/>
      <c r="J3690" s="117" t="s">
        <v>153</v>
      </c>
      <c r="K3690" s="117" t="s">
        <v>3</v>
      </c>
      <c r="L3690" s="119">
        <v>731.3</v>
      </c>
    </row>
    <row r="3691" spans="1:12" s="101" customFormat="1" ht="408.95" customHeight="1">
      <c r="A3691" s="808"/>
      <c r="B3691" s="803"/>
      <c r="C3691" s="810"/>
      <c r="D3691" s="807"/>
      <c r="E3691" s="803"/>
      <c r="F3691" s="803"/>
      <c r="G3691" s="803"/>
      <c r="H3691" s="806" t="s">
        <v>154</v>
      </c>
      <c r="I3691" s="806"/>
      <c r="J3691" s="803" t="s">
        <v>153</v>
      </c>
      <c r="K3691" s="803" t="s">
        <v>3</v>
      </c>
      <c r="L3691" s="804">
        <v>1246.53</v>
      </c>
    </row>
    <row r="3692" spans="1:12" s="101" customFormat="1" ht="61.35" customHeight="1">
      <c r="A3692" s="808"/>
      <c r="B3692" s="803"/>
      <c r="C3692" s="810"/>
      <c r="D3692" s="807"/>
      <c r="E3692" s="803"/>
      <c r="F3692" s="803"/>
      <c r="G3692" s="803"/>
      <c r="H3692" s="806"/>
      <c r="I3692" s="806"/>
      <c r="J3692" s="803"/>
      <c r="K3692" s="803"/>
      <c r="L3692" s="804"/>
    </row>
    <row r="3693" spans="1:12" s="101" customFormat="1" ht="24" customHeight="1">
      <c r="A3693" s="808"/>
      <c r="B3693" s="110" t="s">
        <v>77</v>
      </c>
      <c r="C3693" s="115" t="s">
        <v>79</v>
      </c>
      <c r="D3693" s="115" t="s">
        <v>155</v>
      </c>
      <c r="E3693" s="115" t="s">
        <v>156</v>
      </c>
      <c r="F3693" s="805"/>
      <c r="G3693" s="805"/>
      <c r="H3693" s="806" t="s">
        <v>157</v>
      </c>
      <c r="I3693" s="806"/>
      <c r="J3693" s="803" t="s">
        <v>153</v>
      </c>
      <c r="K3693" s="803" t="s">
        <v>153</v>
      </c>
      <c r="L3693" s="804">
        <v>0</v>
      </c>
    </row>
    <row r="3694" spans="1:12" s="101" customFormat="1" ht="34.5" customHeight="1">
      <c r="A3694" s="808"/>
      <c r="B3694" s="117" t="s">
        <v>2441</v>
      </c>
      <c r="C3694" s="117" t="s">
        <v>2440</v>
      </c>
      <c r="D3694" s="118">
        <v>43749</v>
      </c>
      <c r="E3694" s="117" t="s">
        <v>499</v>
      </c>
      <c r="F3694" s="805"/>
      <c r="G3694" s="805"/>
      <c r="H3694" s="806"/>
      <c r="I3694" s="806"/>
      <c r="J3694" s="803"/>
      <c r="K3694" s="803"/>
      <c r="L3694" s="804"/>
    </row>
    <row r="3695" spans="1:12" s="101" customFormat="1" ht="24" customHeight="1">
      <c r="A3695" s="808">
        <v>694</v>
      </c>
      <c r="B3695" s="110" t="s">
        <v>76</v>
      </c>
      <c r="C3695" s="115" t="s">
        <v>78</v>
      </c>
      <c r="D3695" s="115" t="s">
        <v>146</v>
      </c>
      <c r="E3695" s="115" t="s">
        <v>147</v>
      </c>
      <c r="F3695" s="809" t="s">
        <v>71</v>
      </c>
      <c r="G3695" s="809"/>
      <c r="H3695" s="805"/>
      <c r="I3695" s="805"/>
      <c r="J3695" s="805"/>
      <c r="K3695" s="805"/>
      <c r="L3695" s="805"/>
    </row>
    <row r="3696" spans="1:12" s="101" customFormat="1" ht="26.25" customHeight="1">
      <c r="A3696" s="808"/>
      <c r="B3696" s="803" t="s">
        <v>2437</v>
      </c>
      <c r="C3696" s="810" t="s">
        <v>2442</v>
      </c>
      <c r="D3696" s="807">
        <v>43775</v>
      </c>
      <c r="E3696" s="803" t="s">
        <v>197</v>
      </c>
      <c r="F3696" s="803" t="s">
        <v>2282</v>
      </c>
      <c r="G3696" s="803"/>
      <c r="H3696" s="806" t="s">
        <v>152</v>
      </c>
      <c r="I3696" s="806"/>
      <c r="J3696" s="117" t="s">
        <v>153</v>
      </c>
      <c r="K3696" s="117" t="s">
        <v>3</v>
      </c>
      <c r="L3696" s="119">
        <v>1300</v>
      </c>
    </row>
    <row r="3697" spans="1:12" s="101" customFormat="1" ht="408.95" customHeight="1">
      <c r="A3697" s="808"/>
      <c r="B3697" s="803"/>
      <c r="C3697" s="810"/>
      <c r="D3697" s="807"/>
      <c r="E3697" s="803"/>
      <c r="F3697" s="803"/>
      <c r="G3697" s="803"/>
      <c r="H3697" s="806" t="s">
        <v>154</v>
      </c>
      <c r="I3697" s="806"/>
      <c r="J3697" s="803" t="s">
        <v>153</v>
      </c>
      <c r="K3697" s="803" t="s">
        <v>3</v>
      </c>
      <c r="L3697" s="804">
        <v>1177.83</v>
      </c>
    </row>
    <row r="3698" spans="1:12" s="101" customFormat="1" ht="61.35" customHeight="1">
      <c r="A3698" s="808"/>
      <c r="B3698" s="803"/>
      <c r="C3698" s="810"/>
      <c r="D3698" s="807"/>
      <c r="E3698" s="803"/>
      <c r="F3698" s="803"/>
      <c r="G3698" s="803"/>
      <c r="H3698" s="806"/>
      <c r="I3698" s="806"/>
      <c r="J3698" s="803"/>
      <c r="K3698" s="803"/>
      <c r="L3698" s="804"/>
    </row>
    <row r="3699" spans="1:12" s="101" customFormat="1" ht="24" customHeight="1">
      <c r="A3699" s="808"/>
      <c r="B3699" s="110" t="s">
        <v>77</v>
      </c>
      <c r="C3699" s="115" t="s">
        <v>79</v>
      </c>
      <c r="D3699" s="115" t="s">
        <v>155</v>
      </c>
      <c r="E3699" s="115" t="s">
        <v>156</v>
      </c>
      <c r="F3699" s="805"/>
      <c r="G3699" s="805"/>
      <c r="H3699" s="806" t="s">
        <v>157</v>
      </c>
      <c r="I3699" s="806"/>
      <c r="J3699" s="803" t="s">
        <v>153</v>
      </c>
      <c r="K3699" s="803" t="s">
        <v>3</v>
      </c>
      <c r="L3699" s="804">
        <v>590.73</v>
      </c>
    </row>
    <row r="3700" spans="1:12" s="101" customFormat="1" ht="34.5" customHeight="1">
      <c r="A3700" s="808"/>
      <c r="B3700" s="117" t="s">
        <v>2441</v>
      </c>
      <c r="C3700" s="117" t="s">
        <v>2282</v>
      </c>
      <c r="D3700" s="118">
        <v>43780</v>
      </c>
      <c r="E3700" s="117" t="s">
        <v>942</v>
      </c>
      <c r="F3700" s="805"/>
      <c r="G3700" s="805"/>
      <c r="H3700" s="806"/>
      <c r="I3700" s="806"/>
      <c r="J3700" s="803"/>
      <c r="K3700" s="803"/>
      <c r="L3700" s="804"/>
    </row>
    <row r="3701" spans="1:12" s="101" customFormat="1" ht="24" customHeight="1">
      <c r="A3701" s="808">
        <v>695</v>
      </c>
      <c r="B3701" s="110" t="s">
        <v>76</v>
      </c>
      <c r="C3701" s="115" t="s">
        <v>78</v>
      </c>
      <c r="D3701" s="115" t="s">
        <v>146</v>
      </c>
      <c r="E3701" s="115" t="s">
        <v>147</v>
      </c>
      <c r="F3701" s="809" t="s">
        <v>71</v>
      </c>
      <c r="G3701" s="809"/>
      <c r="H3701" s="805"/>
      <c r="I3701" s="805"/>
      <c r="J3701" s="805"/>
      <c r="K3701" s="805"/>
      <c r="L3701" s="805"/>
    </row>
    <row r="3702" spans="1:12" s="101" customFormat="1" ht="26.25" customHeight="1">
      <c r="A3702" s="808"/>
      <c r="B3702" s="803" t="s">
        <v>2443</v>
      </c>
      <c r="C3702" s="810" t="s">
        <v>2444</v>
      </c>
      <c r="D3702" s="807">
        <v>43839</v>
      </c>
      <c r="E3702" s="803" t="s">
        <v>162</v>
      </c>
      <c r="F3702" s="803" t="s">
        <v>2445</v>
      </c>
      <c r="G3702" s="803"/>
      <c r="H3702" s="806" t="s">
        <v>152</v>
      </c>
      <c r="I3702" s="806"/>
      <c r="J3702" s="117" t="s">
        <v>153</v>
      </c>
      <c r="K3702" s="117" t="s">
        <v>3</v>
      </c>
      <c r="L3702" s="119">
        <v>662.75</v>
      </c>
    </row>
    <row r="3703" spans="1:12" s="101" customFormat="1" ht="375.75" customHeight="1">
      <c r="A3703" s="808"/>
      <c r="B3703" s="803"/>
      <c r="C3703" s="810"/>
      <c r="D3703" s="807"/>
      <c r="E3703" s="803"/>
      <c r="F3703" s="803"/>
      <c r="G3703" s="803"/>
      <c r="H3703" s="806" t="s">
        <v>154</v>
      </c>
      <c r="I3703" s="806"/>
      <c r="J3703" s="117" t="s">
        <v>153</v>
      </c>
      <c r="K3703" s="117" t="s">
        <v>153</v>
      </c>
      <c r="L3703" s="119">
        <v>0</v>
      </c>
    </row>
    <row r="3704" spans="1:12" s="101" customFormat="1" ht="24" customHeight="1">
      <c r="A3704" s="808"/>
      <c r="B3704" s="110" t="s">
        <v>77</v>
      </c>
      <c r="C3704" s="115" t="s">
        <v>79</v>
      </c>
      <c r="D3704" s="115" t="s">
        <v>155</v>
      </c>
      <c r="E3704" s="115" t="s">
        <v>156</v>
      </c>
      <c r="F3704" s="805"/>
      <c r="G3704" s="805"/>
      <c r="H3704" s="806" t="s">
        <v>157</v>
      </c>
      <c r="I3704" s="806"/>
      <c r="J3704" s="803" t="s">
        <v>153</v>
      </c>
      <c r="K3704" s="803" t="s">
        <v>3</v>
      </c>
      <c r="L3704" s="804">
        <v>188</v>
      </c>
    </row>
    <row r="3705" spans="1:12" s="101" customFormat="1" ht="24" customHeight="1">
      <c r="A3705" s="808"/>
      <c r="B3705" s="117" t="s">
        <v>254</v>
      </c>
      <c r="C3705" s="117" t="s">
        <v>2445</v>
      </c>
      <c r="D3705" s="118">
        <v>43843</v>
      </c>
      <c r="E3705" s="117" t="s">
        <v>2446</v>
      </c>
      <c r="F3705" s="805"/>
      <c r="G3705" s="805"/>
      <c r="H3705" s="806"/>
      <c r="I3705" s="806"/>
      <c r="J3705" s="803"/>
      <c r="K3705" s="803"/>
      <c r="L3705" s="804"/>
    </row>
    <row r="3706" spans="1:12" s="101" customFormat="1" ht="24" customHeight="1">
      <c r="A3706" s="808">
        <v>696</v>
      </c>
      <c r="B3706" s="110" t="s">
        <v>76</v>
      </c>
      <c r="C3706" s="115" t="s">
        <v>78</v>
      </c>
      <c r="D3706" s="115" t="s">
        <v>146</v>
      </c>
      <c r="E3706" s="115" t="s">
        <v>147</v>
      </c>
      <c r="F3706" s="809" t="s">
        <v>71</v>
      </c>
      <c r="G3706" s="809"/>
      <c r="H3706" s="805"/>
      <c r="I3706" s="805"/>
      <c r="J3706" s="805"/>
      <c r="K3706" s="805"/>
      <c r="L3706" s="805"/>
    </row>
    <row r="3707" spans="1:12" s="101" customFormat="1" ht="26.25" customHeight="1">
      <c r="A3707" s="808"/>
      <c r="B3707" s="803" t="s">
        <v>2443</v>
      </c>
      <c r="C3707" s="810" t="s">
        <v>2447</v>
      </c>
      <c r="D3707" s="807">
        <v>43851</v>
      </c>
      <c r="E3707" s="803" t="s">
        <v>745</v>
      </c>
      <c r="F3707" s="803" t="s">
        <v>2448</v>
      </c>
      <c r="G3707" s="803"/>
      <c r="H3707" s="806" t="s">
        <v>152</v>
      </c>
      <c r="I3707" s="806"/>
      <c r="J3707" s="117" t="s">
        <v>153</v>
      </c>
      <c r="K3707" s="117" t="s">
        <v>3</v>
      </c>
      <c r="L3707" s="119">
        <v>608</v>
      </c>
    </row>
    <row r="3708" spans="1:12" s="101" customFormat="1" ht="408.95" customHeight="1">
      <c r="A3708" s="808"/>
      <c r="B3708" s="803"/>
      <c r="C3708" s="810"/>
      <c r="D3708" s="807"/>
      <c r="E3708" s="803"/>
      <c r="F3708" s="803"/>
      <c r="G3708" s="803"/>
      <c r="H3708" s="806" t="s">
        <v>154</v>
      </c>
      <c r="I3708" s="806"/>
      <c r="J3708" s="803" t="s">
        <v>153</v>
      </c>
      <c r="K3708" s="803" t="s">
        <v>153</v>
      </c>
      <c r="L3708" s="804">
        <v>0</v>
      </c>
    </row>
    <row r="3709" spans="1:12" s="101" customFormat="1" ht="71.849999999999994" customHeight="1">
      <c r="A3709" s="808"/>
      <c r="B3709" s="803"/>
      <c r="C3709" s="810"/>
      <c r="D3709" s="807"/>
      <c r="E3709" s="803"/>
      <c r="F3709" s="803"/>
      <c r="G3709" s="803"/>
      <c r="H3709" s="806"/>
      <c r="I3709" s="806"/>
      <c r="J3709" s="803"/>
      <c r="K3709" s="803"/>
      <c r="L3709" s="804"/>
    </row>
    <row r="3710" spans="1:12" s="101" customFormat="1" ht="24" customHeight="1">
      <c r="A3710" s="808"/>
      <c r="B3710" s="110" t="s">
        <v>77</v>
      </c>
      <c r="C3710" s="115" t="s">
        <v>79</v>
      </c>
      <c r="D3710" s="115" t="s">
        <v>155</v>
      </c>
      <c r="E3710" s="115" t="s">
        <v>156</v>
      </c>
      <c r="F3710" s="805"/>
      <c r="G3710" s="805"/>
      <c r="H3710" s="806" t="s">
        <v>157</v>
      </c>
      <c r="I3710" s="806"/>
      <c r="J3710" s="803" t="s">
        <v>153</v>
      </c>
      <c r="K3710" s="803" t="s">
        <v>3</v>
      </c>
      <c r="L3710" s="804">
        <v>298</v>
      </c>
    </row>
    <row r="3711" spans="1:12" s="101" customFormat="1" ht="24" customHeight="1">
      <c r="A3711" s="808"/>
      <c r="B3711" s="117" t="s">
        <v>254</v>
      </c>
      <c r="C3711" s="117" t="s">
        <v>2448</v>
      </c>
      <c r="D3711" s="118">
        <v>43854</v>
      </c>
      <c r="E3711" s="117" t="s">
        <v>2449</v>
      </c>
      <c r="F3711" s="805"/>
      <c r="G3711" s="805"/>
      <c r="H3711" s="806"/>
      <c r="I3711" s="806"/>
      <c r="J3711" s="803"/>
      <c r="K3711" s="803"/>
      <c r="L3711" s="804"/>
    </row>
    <row r="3712" spans="1:12" s="101" customFormat="1" ht="24" customHeight="1">
      <c r="A3712" s="808">
        <v>697</v>
      </c>
      <c r="B3712" s="110" t="s">
        <v>76</v>
      </c>
      <c r="C3712" s="115" t="s">
        <v>78</v>
      </c>
      <c r="D3712" s="115" t="s">
        <v>146</v>
      </c>
      <c r="E3712" s="115" t="s">
        <v>147</v>
      </c>
      <c r="F3712" s="809" t="s">
        <v>71</v>
      </c>
      <c r="G3712" s="809"/>
      <c r="H3712" s="805"/>
      <c r="I3712" s="805"/>
      <c r="J3712" s="805"/>
      <c r="K3712" s="805"/>
      <c r="L3712" s="805"/>
    </row>
    <row r="3713" spans="1:12" s="101" customFormat="1" ht="26.25" customHeight="1">
      <c r="A3713" s="808"/>
      <c r="B3713" s="803" t="s">
        <v>2450</v>
      </c>
      <c r="C3713" s="810" t="s">
        <v>2451</v>
      </c>
      <c r="D3713" s="807">
        <v>43739</v>
      </c>
      <c r="E3713" s="803" t="s">
        <v>1406</v>
      </c>
      <c r="F3713" s="803" t="s">
        <v>1355</v>
      </c>
      <c r="G3713" s="803"/>
      <c r="H3713" s="806" t="s">
        <v>152</v>
      </c>
      <c r="I3713" s="806"/>
      <c r="J3713" s="117" t="s">
        <v>153</v>
      </c>
      <c r="K3713" s="117" t="s">
        <v>3</v>
      </c>
      <c r="L3713" s="119">
        <v>1109</v>
      </c>
    </row>
    <row r="3714" spans="1:12" s="101" customFormat="1" ht="249.75" customHeight="1">
      <c r="A3714" s="808"/>
      <c r="B3714" s="803"/>
      <c r="C3714" s="810"/>
      <c r="D3714" s="807"/>
      <c r="E3714" s="803"/>
      <c r="F3714" s="803"/>
      <c r="G3714" s="803"/>
      <c r="H3714" s="806" t="s">
        <v>154</v>
      </c>
      <c r="I3714" s="806"/>
      <c r="J3714" s="117" t="s">
        <v>153</v>
      </c>
      <c r="K3714" s="117" t="s">
        <v>153</v>
      </c>
      <c r="L3714" s="119">
        <v>0</v>
      </c>
    </row>
    <row r="3715" spans="1:12" s="101" customFormat="1" ht="24" customHeight="1">
      <c r="A3715" s="808"/>
      <c r="B3715" s="110" t="s">
        <v>77</v>
      </c>
      <c r="C3715" s="115" t="s">
        <v>79</v>
      </c>
      <c r="D3715" s="115" t="s">
        <v>155</v>
      </c>
      <c r="E3715" s="115" t="s">
        <v>156</v>
      </c>
      <c r="F3715" s="805"/>
      <c r="G3715" s="805"/>
      <c r="H3715" s="806" t="s">
        <v>157</v>
      </c>
      <c r="I3715" s="806"/>
      <c r="J3715" s="803" t="s">
        <v>153</v>
      </c>
      <c r="K3715" s="803" t="s">
        <v>153</v>
      </c>
      <c r="L3715" s="804">
        <v>0</v>
      </c>
    </row>
    <row r="3716" spans="1:12" s="101" customFormat="1" ht="24" customHeight="1">
      <c r="A3716" s="808"/>
      <c r="B3716" s="117" t="s">
        <v>254</v>
      </c>
      <c r="C3716" s="117" t="s">
        <v>1355</v>
      </c>
      <c r="D3716" s="118">
        <v>43751</v>
      </c>
      <c r="E3716" s="117" t="s">
        <v>2452</v>
      </c>
      <c r="F3716" s="805"/>
      <c r="G3716" s="805"/>
      <c r="H3716" s="806"/>
      <c r="I3716" s="806"/>
      <c r="J3716" s="803"/>
      <c r="K3716" s="803"/>
      <c r="L3716" s="804"/>
    </row>
    <row r="3717" spans="1:12" s="101" customFormat="1" ht="24" customHeight="1">
      <c r="A3717" s="808">
        <v>698</v>
      </c>
      <c r="B3717" s="110" t="s">
        <v>76</v>
      </c>
      <c r="C3717" s="115" t="s">
        <v>78</v>
      </c>
      <c r="D3717" s="115" t="s">
        <v>146</v>
      </c>
      <c r="E3717" s="115" t="s">
        <v>147</v>
      </c>
      <c r="F3717" s="809" t="s">
        <v>71</v>
      </c>
      <c r="G3717" s="809"/>
      <c r="H3717" s="805"/>
      <c r="I3717" s="805"/>
      <c r="J3717" s="805"/>
      <c r="K3717" s="805"/>
      <c r="L3717" s="805"/>
    </row>
    <row r="3718" spans="1:12" s="101" customFormat="1" ht="26.25" customHeight="1">
      <c r="A3718" s="808"/>
      <c r="B3718" s="803" t="s">
        <v>2450</v>
      </c>
      <c r="C3718" s="810" t="s">
        <v>2451</v>
      </c>
      <c r="D3718" s="807">
        <v>43739</v>
      </c>
      <c r="E3718" s="803" t="s">
        <v>1406</v>
      </c>
      <c r="F3718" s="803" t="s">
        <v>2453</v>
      </c>
      <c r="G3718" s="803"/>
      <c r="H3718" s="806" t="s">
        <v>152</v>
      </c>
      <c r="I3718" s="806"/>
      <c r="J3718" s="117" t="s">
        <v>153</v>
      </c>
      <c r="K3718" s="117" t="s">
        <v>3</v>
      </c>
      <c r="L3718" s="119">
        <v>312</v>
      </c>
    </row>
    <row r="3719" spans="1:12" s="101" customFormat="1" ht="249.75" customHeight="1">
      <c r="A3719" s="808"/>
      <c r="B3719" s="803"/>
      <c r="C3719" s="810"/>
      <c r="D3719" s="807"/>
      <c r="E3719" s="803"/>
      <c r="F3719" s="803"/>
      <c r="G3719" s="803"/>
      <c r="H3719" s="806" t="s">
        <v>154</v>
      </c>
      <c r="I3719" s="806"/>
      <c r="J3719" s="117" t="s">
        <v>153</v>
      </c>
      <c r="K3719" s="117" t="s">
        <v>153</v>
      </c>
      <c r="L3719" s="119">
        <v>0</v>
      </c>
    </row>
    <row r="3720" spans="1:12" s="101" customFormat="1" ht="24" customHeight="1">
      <c r="A3720" s="808"/>
      <c r="B3720" s="110" t="s">
        <v>77</v>
      </c>
      <c r="C3720" s="115" t="s">
        <v>79</v>
      </c>
      <c r="D3720" s="115" t="s">
        <v>155</v>
      </c>
      <c r="E3720" s="115" t="s">
        <v>156</v>
      </c>
      <c r="F3720" s="805"/>
      <c r="G3720" s="805"/>
      <c r="H3720" s="806" t="s">
        <v>157</v>
      </c>
      <c r="I3720" s="806"/>
      <c r="J3720" s="803" t="s">
        <v>153</v>
      </c>
      <c r="K3720" s="803" t="s">
        <v>153</v>
      </c>
      <c r="L3720" s="804">
        <v>0</v>
      </c>
    </row>
    <row r="3721" spans="1:12" s="101" customFormat="1" ht="24" customHeight="1">
      <c r="A3721" s="808"/>
      <c r="B3721" s="117" t="s">
        <v>254</v>
      </c>
      <c r="C3721" s="117" t="s">
        <v>2453</v>
      </c>
      <c r="D3721" s="118">
        <v>43751</v>
      </c>
      <c r="E3721" s="117" t="s">
        <v>2452</v>
      </c>
      <c r="F3721" s="805"/>
      <c r="G3721" s="805"/>
      <c r="H3721" s="806"/>
      <c r="I3721" s="806"/>
      <c r="J3721" s="803"/>
      <c r="K3721" s="803"/>
      <c r="L3721" s="804"/>
    </row>
    <row r="3722" spans="1:12" s="101" customFormat="1" ht="24" customHeight="1">
      <c r="A3722" s="808">
        <v>699</v>
      </c>
      <c r="B3722" s="110" t="s">
        <v>76</v>
      </c>
      <c r="C3722" s="115" t="s">
        <v>78</v>
      </c>
      <c r="D3722" s="115" t="s">
        <v>146</v>
      </c>
      <c r="E3722" s="115" t="s">
        <v>147</v>
      </c>
      <c r="F3722" s="809" t="s">
        <v>71</v>
      </c>
      <c r="G3722" s="809"/>
      <c r="H3722" s="805"/>
      <c r="I3722" s="805"/>
      <c r="J3722" s="805"/>
      <c r="K3722" s="805"/>
      <c r="L3722" s="805"/>
    </row>
    <row r="3723" spans="1:12" s="101" customFormat="1" ht="26.25" customHeight="1">
      <c r="A3723" s="808"/>
      <c r="B3723" s="803" t="s">
        <v>2450</v>
      </c>
      <c r="C3723" s="803" t="s">
        <v>2454</v>
      </c>
      <c r="D3723" s="807">
        <v>43777</v>
      </c>
      <c r="E3723" s="803" t="s">
        <v>285</v>
      </c>
      <c r="F3723" s="803" t="s">
        <v>2455</v>
      </c>
      <c r="G3723" s="803"/>
      <c r="H3723" s="806" t="s">
        <v>152</v>
      </c>
      <c r="I3723" s="806"/>
      <c r="J3723" s="117" t="s">
        <v>153</v>
      </c>
      <c r="K3723" s="117" t="s">
        <v>3</v>
      </c>
      <c r="L3723" s="119">
        <v>244</v>
      </c>
    </row>
    <row r="3724" spans="1:12" s="101" customFormat="1" ht="29.25" customHeight="1">
      <c r="A3724" s="808"/>
      <c r="B3724" s="803"/>
      <c r="C3724" s="803"/>
      <c r="D3724" s="807"/>
      <c r="E3724" s="803"/>
      <c r="F3724" s="803"/>
      <c r="G3724" s="803"/>
      <c r="H3724" s="806" t="s">
        <v>154</v>
      </c>
      <c r="I3724" s="806"/>
      <c r="J3724" s="117" t="s">
        <v>153</v>
      </c>
      <c r="K3724" s="117" t="s">
        <v>3</v>
      </c>
      <c r="L3724" s="119">
        <v>507.6</v>
      </c>
    </row>
    <row r="3725" spans="1:12" s="101" customFormat="1" ht="24" customHeight="1">
      <c r="A3725" s="808"/>
      <c r="B3725" s="110" t="s">
        <v>77</v>
      </c>
      <c r="C3725" s="115" t="s">
        <v>79</v>
      </c>
      <c r="D3725" s="115" t="s">
        <v>155</v>
      </c>
      <c r="E3725" s="115" t="s">
        <v>156</v>
      </c>
      <c r="F3725" s="805"/>
      <c r="G3725" s="805"/>
      <c r="H3725" s="806" t="s">
        <v>157</v>
      </c>
      <c r="I3725" s="806"/>
      <c r="J3725" s="803" t="s">
        <v>153</v>
      </c>
      <c r="K3725" s="803" t="s">
        <v>153</v>
      </c>
      <c r="L3725" s="804">
        <v>0</v>
      </c>
    </row>
    <row r="3726" spans="1:12" s="101" customFormat="1" ht="24" customHeight="1">
      <c r="A3726" s="808"/>
      <c r="B3726" s="117" t="s">
        <v>254</v>
      </c>
      <c r="C3726" s="117" t="s">
        <v>2455</v>
      </c>
      <c r="D3726" s="118">
        <v>43779</v>
      </c>
      <c r="E3726" s="117" t="s">
        <v>2456</v>
      </c>
      <c r="F3726" s="805"/>
      <c r="G3726" s="805"/>
      <c r="H3726" s="806"/>
      <c r="I3726" s="806"/>
      <c r="J3726" s="803"/>
      <c r="K3726" s="803"/>
      <c r="L3726" s="804"/>
    </row>
    <row r="3727" spans="1:12" s="101" customFormat="1" ht="24" customHeight="1">
      <c r="A3727" s="808">
        <v>700</v>
      </c>
      <c r="B3727" s="110" t="s">
        <v>76</v>
      </c>
      <c r="C3727" s="115" t="s">
        <v>78</v>
      </c>
      <c r="D3727" s="115" t="s">
        <v>146</v>
      </c>
      <c r="E3727" s="115" t="s">
        <v>147</v>
      </c>
      <c r="F3727" s="809" t="s">
        <v>71</v>
      </c>
      <c r="G3727" s="809"/>
      <c r="H3727" s="805"/>
      <c r="I3727" s="805"/>
      <c r="J3727" s="805"/>
      <c r="K3727" s="805"/>
      <c r="L3727" s="805"/>
    </row>
    <row r="3728" spans="1:12" s="101" customFormat="1" ht="26.25" customHeight="1">
      <c r="A3728" s="808"/>
      <c r="B3728" s="803" t="s">
        <v>2450</v>
      </c>
      <c r="C3728" s="803" t="s">
        <v>2457</v>
      </c>
      <c r="D3728" s="807">
        <v>43779</v>
      </c>
      <c r="E3728" s="803" t="s">
        <v>258</v>
      </c>
      <c r="F3728" s="803" t="s">
        <v>1721</v>
      </c>
      <c r="G3728" s="803"/>
      <c r="H3728" s="806" t="s">
        <v>152</v>
      </c>
      <c r="I3728" s="806"/>
      <c r="J3728" s="117" t="s">
        <v>153</v>
      </c>
      <c r="K3728" s="117" t="s">
        <v>3</v>
      </c>
      <c r="L3728" s="119">
        <v>643</v>
      </c>
    </row>
    <row r="3729" spans="1:12" s="101" customFormat="1" ht="50.25" customHeight="1">
      <c r="A3729" s="808"/>
      <c r="B3729" s="803"/>
      <c r="C3729" s="803"/>
      <c r="D3729" s="807"/>
      <c r="E3729" s="803"/>
      <c r="F3729" s="803"/>
      <c r="G3729" s="803"/>
      <c r="H3729" s="806" t="s">
        <v>154</v>
      </c>
      <c r="I3729" s="806"/>
      <c r="J3729" s="117" t="s">
        <v>153</v>
      </c>
      <c r="K3729" s="117" t="s">
        <v>3</v>
      </c>
      <c r="L3729" s="119">
        <v>5666</v>
      </c>
    </row>
    <row r="3730" spans="1:12" s="101" customFormat="1" ht="24" customHeight="1">
      <c r="A3730" s="808"/>
      <c r="B3730" s="110" t="s">
        <v>77</v>
      </c>
      <c r="C3730" s="115" t="s">
        <v>79</v>
      </c>
      <c r="D3730" s="115" t="s">
        <v>155</v>
      </c>
      <c r="E3730" s="115" t="s">
        <v>156</v>
      </c>
      <c r="F3730" s="805"/>
      <c r="G3730" s="805"/>
      <c r="H3730" s="806" t="s">
        <v>157</v>
      </c>
      <c r="I3730" s="806"/>
      <c r="J3730" s="803" t="s">
        <v>153</v>
      </c>
      <c r="K3730" s="803" t="s">
        <v>153</v>
      </c>
      <c r="L3730" s="804">
        <v>0</v>
      </c>
    </row>
    <row r="3731" spans="1:12" s="101" customFormat="1" ht="24" customHeight="1">
      <c r="A3731" s="808"/>
      <c r="B3731" s="117" t="s">
        <v>254</v>
      </c>
      <c r="C3731" s="117" t="s">
        <v>1721</v>
      </c>
      <c r="D3731" s="118">
        <v>43782</v>
      </c>
      <c r="E3731" s="117" t="s">
        <v>2458</v>
      </c>
      <c r="F3731" s="805"/>
      <c r="G3731" s="805"/>
      <c r="H3731" s="806"/>
      <c r="I3731" s="806"/>
      <c r="J3731" s="803"/>
      <c r="K3731" s="803"/>
      <c r="L3731" s="804"/>
    </row>
    <row r="3732" spans="1:12" s="101" customFormat="1" ht="24" customHeight="1">
      <c r="A3732" s="808">
        <v>701</v>
      </c>
      <c r="B3732" s="110" t="s">
        <v>76</v>
      </c>
      <c r="C3732" s="115" t="s">
        <v>78</v>
      </c>
      <c r="D3732" s="115" t="s">
        <v>146</v>
      </c>
      <c r="E3732" s="115" t="s">
        <v>147</v>
      </c>
      <c r="F3732" s="809" t="s">
        <v>71</v>
      </c>
      <c r="G3732" s="809"/>
      <c r="H3732" s="805"/>
      <c r="I3732" s="805"/>
      <c r="J3732" s="805"/>
      <c r="K3732" s="805"/>
      <c r="L3732" s="805"/>
    </row>
    <row r="3733" spans="1:12" s="101" customFormat="1" ht="26.25" customHeight="1">
      <c r="A3733" s="808"/>
      <c r="B3733" s="803" t="s">
        <v>2450</v>
      </c>
      <c r="C3733" s="810" t="s">
        <v>2459</v>
      </c>
      <c r="D3733" s="807">
        <v>43810</v>
      </c>
      <c r="E3733" s="803" t="s">
        <v>523</v>
      </c>
      <c r="F3733" s="803" t="s">
        <v>2137</v>
      </c>
      <c r="G3733" s="803"/>
      <c r="H3733" s="806" t="s">
        <v>152</v>
      </c>
      <c r="I3733" s="806"/>
      <c r="J3733" s="117" t="s">
        <v>153</v>
      </c>
      <c r="K3733" s="117" t="s">
        <v>3</v>
      </c>
      <c r="L3733" s="119">
        <v>346</v>
      </c>
    </row>
    <row r="3734" spans="1:12" s="101" customFormat="1" ht="134.25" customHeight="1">
      <c r="A3734" s="808"/>
      <c r="B3734" s="803"/>
      <c r="C3734" s="810"/>
      <c r="D3734" s="807"/>
      <c r="E3734" s="803"/>
      <c r="F3734" s="803"/>
      <c r="G3734" s="803"/>
      <c r="H3734" s="806" t="s">
        <v>154</v>
      </c>
      <c r="I3734" s="806"/>
      <c r="J3734" s="117" t="s">
        <v>153</v>
      </c>
      <c r="K3734" s="117" t="s">
        <v>153</v>
      </c>
      <c r="L3734" s="119">
        <v>0</v>
      </c>
    </row>
    <row r="3735" spans="1:12" s="101" customFormat="1" ht="24" customHeight="1">
      <c r="A3735" s="808"/>
      <c r="B3735" s="110" t="s">
        <v>77</v>
      </c>
      <c r="C3735" s="115" t="s">
        <v>79</v>
      </c>
      <c r="D3735" s="115" t="s">
        <v>155</v>
      </c>
      <c r="E3735" s="115" t="s">
        <v>156</v>
      </c>
      <c r="F3735" s="805"/>
      <c r="G3735" s="805"/>
      <c r="H3735" s="806" t="s">
        <v>157</v>
      </c>
      <c r="I3735" s="806"/>
      <c r="J3735" s="803" t="s">
        <v>153</v>
      </c>
      <c r="K3735" s="803" t="s">
        <v>3</v>
      </c>
      <c r="L3735" s="804">
        <v>1799</v>
      </c>
    </row>
    <row r="3736" spans="1:12" s="101" customFormat="1" ht="24" customHeight="1">
      <c r="A3736" s="808"/>
      <c r="B3736" s="117" t="s">
        <v>254</v>
      </c>
      <c r="C3736" s="117" t="s">
        <v>2137</v>
      </c>
      <c r="D3736" s="118">
        <v>43812</v>
      </c>
      <c r="E3736" s="117" t="s">
        <v>1794</v>
      </c>
      <c r="F3736" s="805"/>
      <c r="G3736" s="805"/>
      <c r="H3736" s="806"/>
      <c r="I3736" s="806"/>
      <c r="J3736" s="803"/>
      <c r="K3736" s="803"/>
      <c r="L3736" s="804"/>
    </row>
    <row r="3737" spans="1:12" s="101" customFormat="1" ht="24" customHeight="1">
      <c r="A3737" s="808">
        <v>702</v>
      </c>
      <c r="B3737" s="110" t="s">
        <v>76</v>
      </c>
      <c r="C3737" s="115" t="s">
        <v>78</v>
      </c>
      <c r="D3737" s="115" t="s">
        <v>146</v>
      </c>
      <c r="E3737" s="115" t="s">
        <v>147</v>
      </c>
      <c r="F3737" s="809" t="s">
        <v>71</v>
      </c>
      <c r="G3737" s="809"/>
      <c r="H3737" s="805"/>
      <c r="I3737" s="805"/>
      <c r="J3737" s="805"/>
      <c r="K3737" s="805"/>
      <c r="L3737" s="805"/>
    </row>
    <row r="3738" spans="1:12" s="101" customFormat="1" ht="26.25" customHeight="1">
      <c r="A3738" s="808"/>
      <c r="B3738" s="803" t="s">
        <v>2450</v>
      </c>
      <c r="C3738" s="810" t="s">
        <v>2460</v>
      </c>
      <c r="D3738" s="807">
        <v>43880</v>
      </c>
      <c r="E3738" s="803" t="s">
        <v>2100</v>
      </c>
      <c r="F3738" s="803" t="s">
        <v>2461</v>
      </c>
      <c r="G3738" s="803"/>
      <c r="H3738" s="806" t="s">
        <v>152</v>
      </c>
      <c r="I3738" s="806"/>
      <c r="J3738" s="117" t="s">
        <v>153</v>
      </c>
      <c r="K3738" s="117" t="s">
        <v>3</v>
      </c>
      <c r="L3738" s="119">
        <v>698</v>
      </c>
    </row>
    <row r="3739" spans="1:12" s="101" customFormat="1" ht="155.25" customHeight="1">
      <c r="A3739" s="808"/>
      <c r="B3739" s="803"/>
      <c r="C3739" s="810"/>
      <c r="D3739" s="807"/>
      <c r="E3739" s="803"/>
      <c r="F3739" s="803"/>
      <c r="G3739" s="803"/>
      <c r="H3739" s="806" t="s">
        <v>154</v>
      </c>
      <c r="I3739" s="806"/>
      <c r="J3739" s="117" t="s">
        <v>153</v>
      </c>
      <c r="K3739" s="117" t="s">
        <v>3</v>
      </c>
      <c r="L3739" s="119">
        <v>940</v>
      </c>
    </row>
    <row r="3740" spans="1:12" s="101" customFormat="1" ht="24" customHeight="1">
      <c r="A3740" s="808"/>
      <c r="B3740" s="110" t="s">
        <v>77</v>
      </c>
      <c r="C3740" s="115" t="s">
        <v>79</v>
      </c>
      <c r="D3740" s="115" t="s">
        <v>155</v>
      </c>
      <c r="E3740" s="115" t="s">
        <v>156</v>
      </c>
      <c r="F3740" s="805"/>
      <c r="G3740" s="805"/>
      <c r="H3740" s="806" t="s">
        <v>157</v>
      </c>
      <c r="I3740" s="806"/>
      <c r="J3740" s="803" t="s">
        <v>153</v>
      </c>
      <c r="K3740" s="803" t="s">
        <v>153</v>
      </c>
      <c r="L3740" s="804">
        <v>0</v>
      </c>
    </row>
    <row r="3741" spans="1:12" s="101" customFormat="1" ht="24" customHeight="1">
      <c r="A3741" s="808"/>
      <c r="B3741" s="117" t="s">
        <v>254</v>
      </c>
      <c r="C3741" s="117" t="s">
        <v>2461</v>
      </c>
      <c r="D3741" s="118">
        <v>43884</v>
      </c>
      <c r="E3741" s="117" t="s">
        <v>2462</v>
      </c>
      <c r="F3741" s="805"/>
      <c r="G3741" s="805"/>
      <c r="H3741" s="806"/>
      <c r="I3741" s="806"/>
      <c r="J3741" s="803"/>
      <c r="K3741" s="803"/>
      <c r="L3741" s="804"/>
    </row>
    <row r="3742" spans="1:12" s="101" customFormat="1" ht="24" customHeight="1">
      <c r="A3742" s="808">
        <v>703</v>
      </c>
      <c r="B3742" s="110" t="s">
        <v>76</v>
      </c>
      <c r="C3742" s="115" t="s">
        <v>78</v>
      </c>
      <c r="D3742" s="115" t="s">
        <v>146</v>
      </c>
      <c r="E3742" s="115" t="s">
        <v>147</v>
      </c>
      <c r="F3742" s="809" t="s">
        <v>71</v>
      </c>
      <c r="G3742" s="809"/>
      <c r="H3742" s="805"/>
      <c r="I3742" s="805"/>
      <c r="J3742" s="805"/>
      <c r="K3742" s="805"/>
      <c r="L3742" s="805"/>
    </row>
    <row r="3743" spans="1:12" s="101" customFormat="1" ht="26.25" customHeight="1">
      <c r="A3743" s="808"/>
      <c r="B3743" s="803" t="s">
        <v>2463</v>
      </c>
      <c r="C3743" s="810" t="s">
        <v>2464</v>
      </c>
      <c r="D3743" s="807">
        <v>43765</v>
      </c>
      <c r="E3743" s="803" t="s">
        <v>1573</v>
      </c>
      <c r="F3743" s="803" t="s">
        <v>2465</v>
      </c>
      <c r="G3743" s="803"/>
      <c r="H3743" s="806" t="s">
        <v>152</v>
      </c>
      <c r="I3743" s="806"/>
      <c r="J3743" s="117" t="s">
        <v>153</v>
      </c>
      <c r="K3743" s="117" t="s">
        <v>3</v>
      </c>
      <c r="L3743" s="119">
        <v>1149.1600000000001</v>
      </c>
    </row>
    <row r="3744" spans="1:12" s="101" customFormat="1" ht="291.75" customHeight="1">
      <c r="A3744" s="808"/>
      <c r="B3744" s="803"/>
      <c r="C3744" s="810"/>
      <c r="D3744" s="807"/>
      <c r="E3744" s="803"/>
      <c r="F3744" s="803"/>
      <c r="G3744" s="803"/>
      <c r="H3744" s="806" t="s">
        <v>154</v>
      </c>
      <c r="I3744" s="806"/>
      <c r="J3744" s="117" t="s">
        <v>153</v>
      </c>
      <c r="K3744" s="117" t="s">
        <v>153</v>
      </c>
      <c r="L3744" s="119">
        <v>0</v>
      </c>
    </row>
    <row r="3745" spans="1:12" s="101" customFormat="1" ht="24" customHeight="1">
      <c r="A3745" s="808"/>
      <c r="B3745" s="110" t="s">
        <v>77</v>
      </c>
      <c r="C3745" s="115" t="s">
        <v>79</v>
      </c>
      <c r="D3745" s="115" t="s">
        <v>155</v>
      </c>
      <c r="E3745" s="115" t="s">
        <v>156</v>
      </c>
      <c r="F3745" s="805"/>
      <c r="G3745" s="805"/>
      <c r="H3745" s="806" t="s">
        <v>157</v>
      </c>
      <c r="I3745" s="806"/>
      <c r="J3745" s="803" t="s">
        <v>153</v>
      </c>
      <c r="K3745" s="803" t="s">
        <v>3</v>
      </c>
      <c r="L3745" s="804">
        <v>565</v>
      </c>
    </row>
    <row r="3746" spans="1:12" s="101" customFormat="1" ht="24" customHeight="1">
      <c r="A3746" s="808"/>
      <c r="B3746" s="117" t="s">
        <v>193</v>
      </c>
      <c r="C3746" s="117" t="s">
        <v>2465</v>
      </c>
      <c r="D3746" s="118">
        <v>43769</v>
      </c>
      <c r="E3746" s="117" t="s">
        <v>2466</v>
      </c>
      <c r="F3746" s="805"/>
      <c r="G3746" s="805"/>
      <c r="H3746" s="806"/>
      <c r="I3746" s="806"/>
      <c r="J3746" s="803"/>
      <c r="K3746" s="803"/>
      <c r="L3746" s="804"/>
    </row>
    <row r="3747" spans="1:12" s="101" customFormat="1" ht="24" customHeight="1">
      <c r="A3747" s="808">
        <v>704</v>
      </c>
      <c r="B3747" s="110" t="s">
        <v>76</v>
      </c>
      <c r="C3747" s="115" t="s">
        <v>78</v>
      </c>
      <c r="D3747" s="115" t="s">
        <v>146</v>
      </c>
      <c r="E3747" s="115" t="s">
        <v>147</v>
      </c>
      <c r="F3747" s="809" t="s">
        <v>71</v>
      </c>
      <c r="G3747" s="809"/>
      <c r="H3747" s="805"/>
      <c r="I3747" s="805"/>
      <c r="J3747" s="805"/>
      <c r="K3747" s="805"/>
      <c r="L3747" s="805"/>
    </row>
    <row r="3748" spans="1:12" s="101" customFormat="1" ht="26.25" customHeight="1">
      <c r="A3748" s="808"/>
      <c r="B3748" s="803" t="s">
        <v>2463</v>
      </c>
      <c r="C3748" s="810" t="s">
        <v>2467</v>
      </c>
      <c r="D3748" s="807">
        <v>43791</v>
      </c>
      <c r="E3748" s="803" t="s">
        <v>2468</v>
      </c>
      <c r="F3748" s="803" t="s">
        <v>2469</v>
      </c>
      <c r="G3748" s="803"/>
      <c r="H3748" s="806" t="s">
        <v>152</v>
      </c>
      <c r="I3748" s="806"/>
      <c r="J3748" s="117" t="s">
        <v>153</v>
      </c>
      <c r="K3748" s="117" t="s">
        <v>3</v>
      </c>
      <c r="L3748" s="119">
        <v>331.76</v>
      </c>
    </row>
    <row r="3749" spans="1:12" s="101" customFormat="1" ht="407.25" customHeight="1">
      <c r="A3749" s="808"/>
      <c r="B3749" s="803"/>
      <c r="C3749" s="810"/>
      <c r="D3749" s="807"/>
      <c r="E3749" s="803"/>
      <c r="F3749" s="803"/>
      <c r="G3749" s="803"/>
      <c r="H3749" s="806" t="s">
        <v>154</v>
      </c>
      <c r="I3749" s="806"/>
      <c r="J3749" s="117" t="s">
        <v>153</v>
      </c>
      <c r="K3749" s="117" t="s">
        <v>3</v>
      </c>
      <c r="L3749" s="119">
        <v>286.60000000000002</v>
      </c>
    </row>
    <row r="3750" spans="1:12" s="101" customFormat="1" ht="24" customHeight="1">
      <c r="A3750" s="808"/>
      <c r="B3750" s="110" t="s">
        <v>77</v>
      </c>
      <c r="C3750" s="115" t="s">
        <v>79</v>
      </c>
      <c r="D3750" s="115" t="s">
        <v>155</v>
      </c>
      <c r="E3750" s="115" t="s">
        <v>156</v>
      </c>
      <c r="F3750" s="805"/>
      <c r="G3750" s="805"/>
      <c r="H3750" s="806" t="s">
        <v>157</v>
      </c>
      <c r="I3750" s="806"/>
      <c r="J3750" s="803" t="s">
        <v>153</v>
      </c>
      <c r="K3750" s="803" t="s">
        <v>3</v>
      </c>
      <c r="L3750" s="804">
        <v>355</v>
      </c>
    </row>
    <row r="3751" spans="1:12" s="101" customFormat="1" ht="24" customHeight="1">
      <c r="A3751" s="808"/>
      <c r="B3751" s="117" t="s">
        <v>193</v>
      </c>
      <c r="C3751" s="117" t="s">
        <v>2469</v>
      </c>
      <c r="D3751" s="118">
        <v>43792</v>
      </c>
      <c r="E3751" s="117" t="s">
        <v>1674</v>
      </c>
      <c r="F3751" s="805"/>
      <c r="G3751" s="805"/>
      <c r="H3751" s="806"/>
      <c r="I3751" s="806"/>
      <c r="J3751" s="803"/>
      <c r="K3751" s="803"/>
      <c r="L3751" s="804"/>
    </row>
    <row r="3752" spans="1:12" s="101" customFormat="1" ht="24" customHeight="1">
      <c r="A3752" s="808">
        <v>705</v>
      </c>
      <c r="B3752" s="110" t="s">
        <v>76</v>
      </c>
      <c r="C3752" s="115" t="s">
        <v>78</v>
      </c>
      <c r="D3752" s="115" t="s">
        <v>146</v>
      </c>
      <c r="E3752" s="115" t="s">
        <v>147</v>
      </c>
      <c r="F3752" s="809" t="s">
        <v>71</v>
      </c>
      <c r="G3752" s="809"/>
      <c r="H3752" s="805"/>
      <c r="I3752" s="805"/>
      <c r="J3752" s="805"/>
      <c r="K3752" s="805"/>
      <c r="L3752" s="805"/>
    </row>
    <row r="3753" spans="1:12" s="101" customFormat="1" ht="26.25" customHeight="1">
      <c r="A3753" s="808"/>
      <c r="B3753" s="803" t="s">
        <v>2470</v>
      </c>
      <c r="C3753" s="810" t="s">
        <v>2471</v>
      </c>
      <c r="D3753" s="807">
        <v>43815</v>
      </c>
      <c r="E3753" s="803" t="s">
        <v>2472</v>
      </c>
      <c r="F3753" s="803" t="s">
        <v>2473</v>
      </c>
      <c r="G3753" s="803"/>
      <c r="H3753" s="806" t="s">
        <v>152</v>
      </c>
      <c r="I3753" s="806"/>
      <c r="J3753" s="117" t="s">
        <v>153</v>
      </c>
      <c r="K3753" s="117" t="s">
        <v>3</v>
      </c>
      <c r="L3753" s="119">
        <v>806</v>
      </c>
    </row>
    <row r="3754" spans="1:12" s="101" customFormat="1" ht="281.25" customHeight="1">
      <c r="A3754" s="808"/>
      <c r="B3754" s="803"/>
      <c r="C3754" s="810"/>
      <c r="D3754" s="807"/>
      <c r="E3754" s="803"/>
      <c r="F3754" s="803"/>
      <c r="G3754" s="803"/>
      <c r="H3754" s="806" t="s">
        <v>154</v>
      </c>
      <c r="I3754" s="806"/>
      <c r="J3754" s="117" t="s">
        <v>153</v>
      </c>
      <c r="K3754" s="117" t="s">
        <v>3</v>
      </c>
      <c r="L3754" s="119">
        <v>1942</v>
      </c>
    </row>
    <row r="3755" spans="1:12" s="101" customFormat="1" ht="24" customHeight="1">
      <c r="A3755" s="808"/>
      <c r="B3755" s="110" t="s">
        <v>77</v>
      </c>
      <c r="C3755" s="115" t="s">
        <v>79</v>
      </c>
      <c r="D3755" s="115" t="s">
        <v>155</v>
      </c>
      <c r="E3755" s="115" t="s">
        <v>156</v>
      </c>
      <c r="F3755" s="805"/>
      <c r="G3755" s="805"/>
      <c r="H3755" s="806" t="s">
        <v>157</v>
      </c>
      <c r="I3755" s="806"/>
      <c r="J3755" s="803" t="s">
        <v>153</v>
      </c>
      <c r="K3755" s="803" t="s">
        <v>3</v>
      </c>
      <c r="L3755" s="804">
        <v>245</v>
      </c>
    </row>
    <row r="3756" spans="1:12" s="101" customFormat="1" ht="24" customHeight="1">
      <c r="A3756" s="808"/>
      <c r="B3756" s="117" t="s">
        <v>164</v>
      </c>
      <c r="C3756" s="117" t="s">
        <v>2473</v>
      </c>
      <c r="D3756" s="118">
        <v>43821</v>
      </c>
      <c r="E3756" s="117" t="s">
        <v>2474</v>
      </c>
      <c r="F3756" s="805"/>
      <c r="G3756" s="805"/>
      <c r="H3756" s="806"/>
      <c r="I3756" s="806"/>
      <c r="J3756" s="803"/>
      <c r="K3756" s="803"/>
      <c r="L3756" s="804"/>
    </row>
    <row r="3757" spans="1:12" s="101" customFormat="1" ht="24" customHeight="1">
      <c r="A3757" s="808">
        <v>706</v>
      </c>
      <c r="B3757" s="110" t="s">
        <v>76</v>
      </c>
      <c r="C3757" s="115" t="s">
        <v>78</v>
      </c>
      <c r="D3757" s="115" t="s">
        <v>146</v>
      </c>
      <c r="E3757" s="115" t="s">
        <v>147</v>
      </c>
      <c r="F3757" s="809" t="s">
        <v>71</v>
      </c>
      <c r="G3757" s="809"/>
      <c r="H3757" s="805"/>
      <c r="I3757" s="805"/>
      <c r="J3757" s="805"/>
      <c r="K3757" s="805"/>
      <c r="L3757" s="805"/>
    </row>
    <row r="3758" spans="1:12" s="101" customFormat="1" ht="26.25" customHeight="1">
      <c r="A3758" s="808"/>
      <c r="B3758" s="803" t="s">
        <v>2475</v>
      </c>
      <c r="C3758" s="810" t="s">
        <v>2476</v>
      </c>
      <c r="D3758" s="807">
        <v>43769</v>
      </c>
      <c r="E3758" s="803" t="s">
        <v>243</v>
      </c>
      <c r="F3758" s="803" t="s">
        <v>2477</v>
      </c>
      <c r="G3758" s="803"/>
      <c r="H3758" s="806" t="s">
        <v>152</v>
      </c>
      <c r="I3758" s="806"/>
      <c r="J3758" s="117" t="s">
        <v>153</v>
      </c>
      <c r="K3758" s="117" t="s">
        <v>3</v>
      </c>
      <c r="L3758" s="119">
        <v>381.2</v>
      </c>
    </row>
    <row r="3759" spans="1:12" s="101" customFormat="1" ht="260.25" customHeight="1">
      <c r="A3759" s="808"/>
      <c r="B3759" s="803"/>
      <c r="C3759" s="810"/>
      <c r="D3759" s="807"/>
      <c r="E3759" s="803"/>
      <c r="F3759" s="803"/>
      <c r="G3759" s="803"/>
      <c r="H3759" s="806" t="s">
        <v>154</v>
      </c>
      <c r="I3759" s="806"/>
      <c r="J3759" s="117" t="s">
        <v>153</v>
      </c>
      <c r="K3759" s="117" t="s">
        <v>153</v>
      </c>
      <c r="L3759" s="119">
        <v>0</v>
      </c>
    </row>
    <row r="3760" spans="1:12" s="101" customFormat="1" ht="24" customHeight="1">
      <c r="A3760" s="808"/>
      <c r="B3760" s="110" t="s">
        <v>77</v>
      </c>
      <c r="C3760" s="115" t="s">
        <v>79</v>
      </c>
      <c r="D3760" s="115" t="s">
        <v>155</v>
      </c>
      <c r="E3760" s="115" t="s">
        <v>156</v>
      </c>
      <c r="F3760" s="805"/>
      <c r="G3760" s="805"/>
      <c r="H3760" s="806" t="s">
        <v>157</v>
      </c>
      <c r="I3760" s="806"/>
      <c r="J3760" s="803" t="s">
        <v>153</v>
      </c>
      <c r="K3760" s="803" t="s">
        <v>153</v>
      </c>
      <c r="L3760" s="804">
        <v>0</v>
      </c>
    </row>
    <row r="3761" spans="1:12" s="101" customFormat="1" ht="24" customHeight="1">
      <c r="A3761" s="808"/>
      <c r="B3761" s="117" t="s">
        <v>193</v>
      </c>
      <c r="C3761" s="117" t="s">
        <v>2477</v>
      </c>
      <c r="D3761" s="118">
        <v>43771</v>
      </c>
      <c r="E3761" s="117" t="s">
        <v>2478</v>
      </c>
      <c r="F3761" s="805"/>
      <c r="G3761" s="805"/>
      <c r="H3761" s="806"/>
      <c r="I3761" s="806"/>
      <c r="J3761" s="803"/>
      <c r="K3761" s="803"/>
      <c r="L3761" s="804"/>
    </row>
    <row r="3762" spans="1:12" s="101" customFormat="1" ht="24" customHeight="1">
      <c r="A3762" s="808">
        <v>707</v>
      </c>
      <c r="B3762" s="110" t="s">
        <v>76</v>
      </c>
      <c r="C3762" s="115" t="s">
        <v>78</v>
      </c>
      <c r="D3762" s="115" t="s">
        <v>146</v>
      </c>
      <c r="E3762" s="115" t="s">
        <v>147</v>
      </c>
      <c r="F3762" s="809" t="s">
        <v>71</v>
      </c>
      <c r="G3762" s="809"/>
      <c r="H3762" s="805"/>
      <c r="I3762" s="805"/>
      <c r="J3762" s="805"/>
      <c r="K3762" s="805"/>
      <c r="L3762" s="805"/>
    </row>
    <row r="3763" spans="1:12" s="101" customFormat="1" ht="26.25" customHeight="1">
      <c r="A3763" s="808"/>
      <c r="B3763" s="803" t="s">
        <v>2475</v>
      </c>
      <c r="C3763" s="803" t="s">
        <v>2479</v>
      </c>
      <c r="D3763" s="807">
        <v>43880</v>
      </c>
      <c r="E3763" s="803" t="s">
        <v>683</v>
      </c>
      <c r="F3763" s="803" t="s">
        <v>684</v>
      </c>
      <c r="G3763" s="803"/>
      <c r="H3763" s="806" t="s">
        <v>152</v>
      </c>
      <c r="I3763" s="806"/>
      <c r="J3763" s="117" t="s">
        <v>153</v>
      </c>
      <c r="K3763" s="117" t="s">
        <v>3</v>
      </c>
      <c r="L3763" s="119">
        <v>298</v>
      </c>
    </row>
    <row r="3764" spans="1:12" s="101" customFormat="1" ht="113.25" customHeight="1">
      <c r="A3764" s="808"/>
      <c r="B3764" s="803"/>
      <c r="C3764" s="803"/>
      <c r="D3764" s="807"/>
      <c r="E3764" s="803"/>
      <c r="F3764" s="803"/>
      <c r="G3764" s="803"/>
      <c r="H3764" s="806" t="s">
        <v>154</v>
      </c>
      <c r="I3764" s="806"/>
      <c r="J3764" s="117" t="s">
        <v>153</v>
      </c>
      <c r="K3764" s="117" t="s">
        <v>3</v>
      </c>
      <c r="L3764" s="119">
        <v>434.96</v>
      </c>
    </row>
    <row r="3765" spans="1:12" s="101" customFormat="1" ht="24" customHeight="1">
      <c r="A3765" s="808"/>
      <c r="B3765" s="110" t="s">
        <v>77</v>
      </c>
      <c r="C3765" s="115" t="s">
        <v>79</v>
      </c>
      <c r="D3765" s="115" t="s">
        <v>155</v>
      </c>
      <c r="E3765" s="115" t="s">
        <v>156</v>
      </c>
      <c r="F3765" s="805"/>
      <c r="G3765" s="805"/>
      <c r="H3765" s="806" t="s">
        <v>157</v>
      </c>
      <c r="I3765" s="806"/>
      <c r="J3765" s="803" t="s">
        <v>153</v>
      </c>
      <c r="K3765" s="803" t="s">
        <v>153</v>
      </c>
      <c r="L3765" s="804">
        <v>0</v>
      </c>
    </row>
    <row r="3766" spans="1:12" s="101" customFormat="1" ht="24" customHeight="1">
      <c r="A3766" s="808"/>
      <c r="B3766" s="117" t="s">
        <v>193</v>
      </c>
      <c r="C3766" s="117" t="s">
        <v>684</v>
      </c>
      <c r="D3766" s="118">
        <v>43882</v>
      </c>
      <c r="E3766" s="117" t="s">
        <v>2196</v>
      </c>
      <c r="F3766" s="805"/>
      <c r="G3766" s="805"/>
      <c r="H3766" s="806"/>
      <c r="I3766" s="806"/>
      <c r="J3766" s="803"/>
      <c r="K3766" s="803"/>
      <c r="L3766" s="804"/>
    </row>
    <row r="3767" spans="1:12" s="101" customFormat="1" ht="24" customHeight="1">
      <c r="A3767" s="808">
        <v>708</v>
      </c>
      <c r="B3767" s="110" t="s">
        <v>76</v>
      </c>
      <c r="C3767" s="115" t="s">
        <v>78</v>
      </c>
      <c r="D3767" s="115" t="s">
        <v>146</v>
      </c>
      <c r="E3767" s="115" t="s">
        <v>147</v>
      </c>
      <c r="F3767" s="809" t="s">
        <v>71</v>
      </c>
      <c r="G3767" s="809"/>
      <c r="H3767" s="805"/>
      <c r="I3767" s="805"/>
      <c r="J3767" s="805"/>
      <c r="K3767" s="805"/>
      <c r="L3767" s="805"/>
    </row>
    <row r="3768" spans="1:12" s="101" customFormat="1" ht="26.25" customHeight="1">
      <c r="A3768" s="808"/>
      <c r="B3768" s="803" t="s">
        <v>2480</v>
      </c>
      <c r="C3768" s="810" t="s">
        <v>2481</v>
      </c>
      <c r="D3768" s="807">
        <v>43801</v>
      </c>
      <c r="E3768" s="803" t="s">
        <v>234</v>
      </c>
      <c r="F3768" s="803" t="s">
        <v>448</v>
      </c>
      <c r="G3768" s="803"/>
      <c r="H3768" s="806" t="s">
        <v>152</v>
      </c>
      <c r="I3768" s="806"/>
      <c r="J3768" s="117" t="s">
        <v>153</v>
      </c>
      <c r="K3768" s="117" t="s">
        <v>3</v>
      </c>
      <c r="L3768" s="119">
        <v>723</v>
      </c>
    </row>
    <row r="3769" spans="1:12" s="101" customFormat="1" ht="375.75" customHeight="1">
      <c r="A3769" s="808"/>
      <c r="B3769" s="803"/>
      <c r="C3769" s="810"/>
      <c r="D3769" s="807"/>
      <c r="E3769" s="803"/>
      <c r="F3769" s="803"/>
      <c r="G3769" s="803"/>
      <c r="H3769" s="806" t="s">
        <v>154</v>
      </c>
      <c r="I3769" s="806"/>
      <c r="J3769" s="117" t="s">
        <v>153</v>
      </c>
      <c r="K3769" s="117" t="s">
        <v>3</v>
      </c>
      <c r="L3769" s="119">
        <v>152</v>
      </c>
    </row>
    <row r="3770" spans="1:12" s="101" customFormat="1" ht="24" customHeight="1">
      <c r="A3770" s="808"/>
      <c r="B3770" s="110" t="s">
        <v>77</v>
      </c>
      <c r="C3770" s="115" t="s">
        <v>79</v>
      </c>
      <c r="D3770" s="115" t="s">
        <v>155</v>
      </c>
      <c r="E3770" s="115" t="s">
        <v>156</v>
      </c>
      <c r="F3770" s="805"/>
      <c r="G3770" s="805"/>
      <c r="H3770" s="806" t="s">
        <v>157</v>
      </c>
      <c r="I3770" s="806"/>
      <c r="J3770" s="803" t="s">
        <v>153</v>
      </c>
      <c r="K3770" s="803" t="s">
        <v>3</v>
      </c>
      <c r="L3770" s="804">
        <v>70</v>
      </c>
    </row>
    <row r="3771" spans="1:12" s="101" customFormat="1" ht="24" customHeight="1">
      <c r="A3771" s="808"/>
      <c r="B3771" s="117" t="s">
        <v>254</v>
      </c>
      <c r="C3771" s="117" t="s">
        <v>448</v>
      </c>
      <c r="D3771" s="118">
        <v>43803</v>
      </c>
      <c r="E3771" s="117" t="s">
        <v>962</v>
      </c>
      <c r="F3771" s="805"/>
      <c r="G3771" s="805"/>
      <c r="H3771" s="806"/>
      <c r="I3771" s="806"/>
      <c r="J3771" s="803"/>
      <c r="K3771" s="803"/>
      <c r="L3771" s="804"/>
    </row>
    <row r="3772" spans="1:12" s="101" customFormat="1" ht="24" customHeight="1">
      <c r="A3772" s="808">
        <v>709</v>
      </c>
      <c r="B3772" s="110" t="s">
        <v>76</v>
      </c>
      <c r="C3772" s="115" t="s">
        <v>78</v>
      </c>
      <c r="D3772" s="115" t="s">
        <v>146</v>
      </c>
      <c r="E3772" s="115" t="s">
        <v>147</v>
      </c>
      <c r="F3772" s="809" t="s">
        <v>71</v>
      </c>
      <c r="G3772" s="809"/>
      <c r="H3772" s="805"/>
      <c r="I3772" s="805"/>
      <c r="J3772" s="805"/>
      <c r="K3772" s="805"/>
      <c r="L3772" s="805"/>
    </row>
    <row r="3773" spans="1:12" s="101" customFormat="1" ht="26.25" customHeight="1">
      <c r="A3773" s="808"/>
      <c r="B3773" s="803" t="s">
        <v>2482</v>
      </c>
      <c r="C3773" s="810" t="s">
        <v>2483</v>
      </c>
      <c r="D3773" s="807">
        <v>43801</v>
      </c>
      <c r="E3773" s="803" t="s">
        <v>274</v>
      </c>
      <c r="F3773" s="803" t="s">
        <v>275</v>
      </c>
      <c r="G3773" s="803"/>
      <c r="H3773" s="806" t="s">
        <v>152</v>
      </c>
      <c r="I3773" s="806"/>
      <c r="J3773" s="117" t="s">
        <v>153</v>
      </c>
      <c r="K3773" s="117" t="s">
        <v>3</v>
      </c>
      <c r="L3773" s="119">
        <v>812</v>
      </c>
    </row>
    <row r="3774" spans="1:12" s="101" customFormat="1" ht="344.25" customHeight="1">
      <c r="A3774" s="808"/>
      <c r="B3774" s="803"/>
      <c r="C3774" s="810"/>
      <c r="D3774" s="807"/>
      <c r="E3774" s="803"/>
      <c r="F3774" s="803"/>
      <c r="G3774" s="803"/>
      <c r="H3774" s="806" t="s">
        <v>154</v>
      </c>
      <c r="I3774" s="806"/>
      <c r="J3774" s="117" t="s">
        <v>153</v>
      </c>
      <c r="K3774" s="117" t="s">
        <v>153</v>
      </c>
      <c r="L3774" s="119">
        <v>0</v>
      </c>
    </row>
    <row r="3775" spans="1:12" s="101" customFormat="1" ht="24" customHeight="1">
      <c r="A3775" s="808"/>
      <c r="B3775" s="110" t="s">
        <v>77</v>
      </c>
      <c r="C3775" s="115" t="s">
        <v>79</v>
      </c>
      <c r="D3775" s="115" t="s">
        <v>155</v>
      </c>
      <c r="E3775" s="115" t="s">
        <v>156</v>
      </c>
      <c r="F3775" s="805"/>
      <c r="G3775" s="805"/>
      <c r="H3775" s="806" t="s">
        <v>157</v>
      </c>
      <c r="I3775" s="806"/>
      <c r="J3775" s="803" t="s">
        <v>153</v>
      </c>
      <c r="K3775" s="803" t="s">
        <v>3</v>
      </c>
      <c r="L3775" s="804">
        <v>989.34</v>
      </c>
    </row>
    <row r="3776" spans="1:12" s="101" customFormat="1" ht="24" customHeight="1">
      <c r="A3776" s="808"/>
      <c r="B3776" s="117" t="s">
        <v>276</v>
      </c>
      <c r="C3776" s="117" t="s">
        <v>275</v>
      </c>
      <c r="D3776" s="118">
        <v>43806</v>
      </c>
      <c r="E3776" s="117" t="s">
        <v>277</v>
      </c>
      <c r="F3776" s="805"/>
      <c r="G3776" s="805"/>
      <c r="H3776" s="806"/>
      <c r="I3776" s="806"/>
      <c r="J3776" s="803"/>
      <c r="K3776" s="803"/>
      <c r="L3776" s="804"/>
    </row>
    <row r="3777" spans="1:12" s="101" customFormat="1" ht="24" customHeight="1">
      <c r="A3777" s="808">
        <v>710</v>
      </c>
      <c r="B3777" s="110" t="s">
        <v>76</v>
      </c>
      <c r="C3777" s="115" t="s">
        <v>78</v>
      </c>
      <c r="D3777" s="115" t="s">
        <v>146</v>
      </c>
      <c r="E3777" s="115" t="s">
        <v>147</v>
      </c>
      <c r="F3777" s="809" t="s">
        <v>71</v>
      </c>
      <c r="G3777" s="809"/>
      <c r="H3777" s="805"/>
      <c r="I3777" s="805"/>
      <c r="J3777" s="805"/>
      <c r="K3777" s="805"/>
      <c r="L3777" s="805"/>
    </row>
    <row r="3778" spans="1:12" s="101" customFormat="1" ht="26.25" customHeight="1">
      <c r="A3778" s="808"/>
      <c r="B3778" s="803" t="s">
        <v>2482</v>
      </c>
      <c r="C3778" s="810" t="s">
        <v>2483</v>
      </c>
      <c r="D3778" s="807">
        <v>43801</v>
      </c>
      <c r="E3778" s="803" t="s">
        <v>274</v>
      </c>
      <c r="F3778" s="803" t="s">
        <v>2484</v>
      </c>
      <c r="G3778" s="803"/>
      <c r="H3778" s="806" t="s">
        <v>152</v>
      </c>
      <c r="I3778" s="806"/>
      <c r="J3778" s="117" t="s">
        <v>153</v>
      </c>
      <c r="K3778" s="117" t="s">
        <v>3</v>
      </c>
      <c r="L3778" s="119">
        <v>406</v>
      </c>
    </row>
    <row r="3779" spans="1:12" s="101" customFormat="1" ht="344.25" customHeight="1">
      <c r="A3779" s="808"/>
      <c r="B3779" s="803"/>
      <c r="C3779" s="810"/>
      <c r="D3779" s="807"/>
      <c r="E3779" s="803"/>
      <c r="F3779" s="803"/>
      <c r="G3779" s="803"/>
      <c r="H3779" s="806" t="s">
        <v>154</v>
      </c>
      <c r="I3779" s="806"/>
      <c r="J3779" s="117" t="s">
        <v>153</v>
      </c>
      <c r="K3779" s="117" t="s">
        <v>153</v>
      </c>
      <c r="L3779" s="119">
        <v>0</v>
      </c>
    </row>
    <row r="3780" spans="1:12" s="101" customFormat="1" ht="24" customHeight="1">
      <c r="A3780" s="808"/>
      <c r="B3780" s="110" t="s">
        <v>77</v>
      </c>
      <c r="C3780" s="115" t="s">
        <v>79</v>
      </c>
      <c r="D3780" s="115" t="s">
        <v>155</v>
      </c>
      <c r="E3780" s="115" t="s">
        <v>156</v>
      </c>
      <c r="F3780" s="805"/>
      <c r="G3780" s="805"/>
      <c r="H3780" s="806" t="s">
        <v>157</v>
      </c>
      <c r="I3780" s="806"/>
      <c r="J3780" s="803" t="s">
        <v>153</v>
      </c>
      <c r="K3780" s="803" t="s">
        <v>153</v>
      </c>
      <c r="L3780" s="804">
        <v>0</v>
      </c>
    </row>
    <row r="3781" spans="1:12" s="101" customFormat="1" ht="24" customHeight="1">
      <c r="A3781" s="808"/>
      <c r="B3781" s="117" t="s">
        <v>276</v>
      </c>
      <c r="C3781" s="117" t="s">
        <v>2484</v>
      </c>
      <c r="D3781" s="118">
        <v>43806</v>
      </c>
      <c r="E3781" s="117" t="s">
        <v>277</v>
      </c>
      <c r="F3781" s="805"/>
      <c r="G3781" s="805"/>
      <c r="H3781" s="806"/>
      <c r="I3781" s="806"/>
      <c r="J3781" s="803"/>
      <c r="K3781" s="803"/>
      <c r="L3781" s="804"/>
    </row>
    <row r="3782" spans="1:12" s="101" customFormat="1" ht="24" customHeight="1">
      <c r="A3782" s="808">
        <v>711</v>
      </c>
      <c r="B3782" s="110" t="s">
        <v>76</v>
      </c>
      <c r="C3782" s="115" t="s">
        <v>78</v>
      </c>
      <c r="D3782" s="115" t="s">
        <v>146</v>
      </c>
      <c r="E3782" s="115" t="s">
        <v>147</v>
      </c>
      <c r="F3782" s="809" t="s">
        <v>71</v>
      </c>
      <c r="G3782" s="809"/>
      <c r="H3782" s="805"/>
      <c r="I3782" s="805"/>
      <c r="J3782" s="805"/>
      <c r="K3782" s="805"/>
      <c r="L3782" s="805"/>
    </row>
    <row r="3783" spans="1:12" s="101" customFormat="1" ht="26.25" customHeight="1">
      <c r="A3783" s="808"/>
      <c r="B3783" s="803" t="s">
        <v>2485</v>
      </c>
      <c r="C3783" s="810" t="s">
        <v>2486</v>
      </c>
      <c r="D3783" s="807">
        <v>43761</v>
      </c>
      <c r="E3783" s="803" t="s">
        <v>301</v>
      </c>
      <c r="F3783" s="803" t="s">
        <v>302</v>
      </c>
      <c r="G3783" s="803"/>
      <c r="H3783" s="806" t="s">
        <v>152</v>
      </c>
      <c r="I3783" s="806"/>
      <c r="J3783" s="117" t="s">
        <v>153</v>
      </c>
      <c r="K3783" s="117" t="s">
        <v>3</v>
      </c>
      <c r="L3783" s="119">
        <v>837.09</v>
      </c>
    </row>
    <row r="3784" spans="1:12" s="101" customFormat="1" ht="218.25" customHeight="1">
      <c r="A3784" s="808"/>
      <c r="B3784" s="803"/>
      <c r="C3784" s="810"/>
      <c r="D3784" s="807"/>
      <c r="E3784" s="803"/>
      <c r="F3784" s="803"/>
      <c r="G3784" s="803"/>
      <c r="H3784" s="806" t="s">
        <v>154</v>
      </c>
      <c r="I3784" s="806"/>
      <c r="J3784" s="117" t="s">
        <v>153</v>
      </c>
      <c r="K3784" s="117" t="s">
        <v>3</v>
      </c>
      <c r="L3784" s="119">
        <v>1020.13</v>
      </c>
    </row>
    <row r="3785" spans="1:12" s="101" customFormat="1" ht="24" customHeight="1">
      <c r="A3785" s="808"/>
      <c r="B3785" s="110" t="s">
        <v>77</v>
      </c>
      <c r="C3785" s="115" t="s">
        <v>79</v>
      </c>
      <c r="D3785" s="115" t="s">
        <v>155</v>
      </c>
      <c r="E3785" s="115" t="s">
        <v>156</v>
      </c>
      <c r="F3785" s="805"/>
      <c r="G3785" s="805"/>
      <c r="H3785" s="806" t="s">
        <v>157</v>
      </c>
      <c r="I3785" s="806"/>
      <c r="J3785" s="803" t="s">
        <v>153</v>
      </c>
      <c r="K3785" s="803" t="s">
        <v>153</v>
      </c>
      <c r="L3785" s="804">
        <v>0</v>
      </c>
    </row>
    <row r="3786" spans="1:12" s="101" customFormat="1" ht="24" customHeight="1">
      <c r="A3786" s="808"/>
      <c r="B3786" s="117" t="s">
        <v>2487</v>
      </c>
      <c r="C3786" s="117" t="s">
        <v>302</v>
      </c>
      <c r="D3786" s="118">
        <v>43765</v>
      </c>
      <c r="E3786" s="117" t="s">
        <v>2283</v>
      </c>
      <c r="F3786" s="805"/>
      <c r="G3786" s="805"/>
      <c r="H3786" s="806"/>
      <c r="I3786" s="806"/>
      <c r="J3786" s="803"/>
      <c r="K3786" s="803"/>
      <c r="L3786" s="804"/>
    </row>
    <row r="3787" spans="1:12" s="101" customFormat="1" ht="24" customHeight="1">
      <c r="A3787" s="808">
        <v>712</v>
      </c>
      <c r="B3787" s="110" t="s">
        <v>76</v>
      </c>
      <c r="C3787" s="115" t="s">
        <v>78</v>
      </c>
      <c r="D3787" s="115" t="s">
        <v>146</v>
      </c>
      <c r="E3787" s="115" t="s">
        <v>147</v>
      </c>
      <c r="F3787" s="809" t="s">
        <v>71</v>
      </c>
      <c r="G3787" s="809"/>
      <c r="H3787" s="805"/>
      <c r="I3787" s="805"/>
      <c r="J3787" s="805"/>
      <c r="K3787" s="805"/>
      <c r="L3787" s="805"/>
    </row>
    <row r="3788" spans="1:12" s="101" customFormat="1" ht="26.25" customHeight="1">
      <c r="A3788" s="808"/>
      <c r="B3788" s="803" t="s">
        <v>2485</v>
      </c>
      <c r="C3788" s="810" t="s">
        <v>2488</v>
      </c>
      <c r="D3788" s="807">
        <v>43766</v>
      </c>
      <c r="E3788" s="803" t="s">
        <v>243</v>
      </c>
      <c r="F3788" s="803" t="s">
        <v>825</v>
      </c>
      <c r="G3788" s="803"/>
      <c r="H3788" s="806" t="s">
        <v>152</v>
      </c>
      <c r="I3788" s="806"/>
      <c r="J3788" s="117" t="s">
        <v>153</v>
      </c>
      <c r="K3788" s="117" t="s">
        <v>3</v>
      </c>
      <c r="L3788" s="119">
        <v>325.31</v>
      </c>
    </row>
    <row r="3789" spans="1:12" s="101" customFormat="1" ht="302.25" customHeight="1">
      <c r="A3789" s="808"/>
      <c r="B3789" s="803"/>
      <c r="C3789" s="810"/>
      <c r="D3789" s="807"/>
      <c r="E3789" s="803"/>
      <c r="F3789" s="803"/>
      <c r="G3789" s="803"/>
      <c r="H3789" s="806" t="s">
        <v>154</v>
      </c>
      <c r="I3789" s="806"/>
      <c r="J3789" s="117" t="s">
        <v>153</v>
      </c>
      <c r="K3789" s="117" t="s">
        <v>3</v>
      </c>
      <c r="L3789" s="119">
        <v>249.23</v>
      </c>
    </row>
    <row r="3790" spans="1:12" s="101" customFormat="1" ht="24" customHeight="1">
      <c r="A3790" s="808"/>
      <c r="B3790" s="110" t="s">
        <v>77</v>
      </c>
      <c r="C3790" s="115" t="s">
        <v>79</v>
      </c>
      <c r="D3790" s="115" t="s">
        <v>155</v>
      </c>
      <c r="E3790" s="115" t="s">
        <v>156</v>
      </c>
      <c r="F3790" s="805"/>
      <c r="G3790" s="805"/>
      <c r="H3790" s="806" t="s">
        <v>157</v>
      </c>
      <c r="I3790" s="806"/>
      <c r="J3790" s="803" t="s">
        <v>153</v>
      </c>
      <c r="K3790" s="803" t="s">
        <v>3</v>
      </c>
      <c r="L3790" s="804">
        <v>850</v>
      </c>
    </row>
    <row r="3791" spans="1:12" s="101" customFormat="1" ht="24" customHeight="1">
      <c r="A3791" s="808"/>
      <c r="B3791" s="117" t="s">
        <v>2487</v>
      </c>
      <c r="C3791" s="117" t="s">
        <v>825</v>
      </c>
      <c r="D3791" s="118">
        <v>43767</v>
      </c>
      <c r="E3791" s="117" t="s">
        <v>391</v>
      </c>
      <c r="F3791" s="805"/>
      <c r="G3791" s="805"/>
      <c r="H3791" s="806"/>
      <c r="I3791" s="806"/>
      <c r="J3791" s="803"/>
      <c r="K3791" s="803"/>
      <c r="L3791" s="804"/>
    </row>
    <row r="3792" spans="1:12" s="101" customFormat="1" ht="24" customHeight="1">
      <c r="A3792" s="808">
        <v>713</v>
      </c>
      <c r="B3792" s="110" t="s">
        <v>76</v>
      </c>
      <c r="C3792" s="115" t="s">
        <v>78</v>
      </c>
      <c r="D3792" s="115" t="s">
        <v>146</v>
      </c>
      <c r="E3792" s="115" t="s">
        <v>147</v>
      </c>
      <c r="F3792" s="809" t="s">
        <v>71</v>
      </c>
      <c r="G3792" s="809"/>
      <c r="H3792" s="805"/>
      <c r="I3792" s="805"/>
      <c r="J3792" s="805"/>
      <c r="K3792" s="805"/>
      <c r="L3792" s="805"/>
    </row>
    <row r="3793" spans="1:12" s="101" customFormat="1" ht="26.25" customHeight="1">
      <c r="A3793" s="808"/>
      <c r="B3793" s="803" t="s">
        <v>2489</v>
      </c>
      <c r="C3793" s="810" t="s">
        <v>2490</v>
      </c>
      <c r="D3793" s="807">
        <v>43893</v>
      </c>
      <c r="E3793" s="803" t="s">
        <v>2491</v>
      </c>
      <c r="F3793" s="803" t="s">
        <v>2492</v>
      </c>
      <c r="G3793" s="803"/>
      <c r="H3793" s="806" t="s">
        <v>152</v>
      </c>
      <c r="I3793" s="806"/>
      <c r="J3793" s="117" t="s">
        <v>153</v>
      </c>
      <c r="K3793" s="117" t="s">
        <v>153</v>
      </c>
      <c r="L3793" s="119">
        <v>0</v>
      </c>
    </row>
    <row r="3794" spans="1:12" s="101" customFormat="1" ht="260.25" customHeight="1">
      <c r="A3794" s="808"/>
      <c r="B3794" s="803"/>
      <c r="C3794" s="810"/>
      <c r="D3794" s="807"/>
      <c r="E3794" s="803"/>
      <c r="F3794" s="803"/>
      <c r="G3794" s="803"/>
      <c r="H3794" s="806" t="s">
        <v>154</v>
      </c>
      <c r="I3794" s="806"/>
      <c r="J3794" s="117" t="s">
        <v>153</v>
      </c>
      <c r="K3794" s="117" t="s">
        <v>153</v>
      </c>
      <c r="L3794" s="119">
        <v>0</v>
      </c>
    </row>
    <row r="3795" spans="1:12" s="101" customFormat="1" ht="24" customHeight="1">
      <c r="A3795" s="808"/>
      <c r="B3795" s="110" t="s">
        <v>77</v>
      </c>
      <c r="C3795" s="115" t="s">
        <v>79</v>
      </c>
      <c r="D3795" s="115" t="s">
        <v>155</v>
      </c>
      <c r="E3795" s="115" t="s">
        <v>156</v>
      </c>
      <c r="F3795" s="805"/>
      <c r="G3795" s="805"/>
      <c r="H3795" s="806" t="s">
        <v>157</v>
      </c>
      <c r="I3795" s="806"/>
      <c r="J3795" s="803" t="s">
        <v>153</v>
      </c>
      <c r="K3795" s="803" t="s">
        <v>3</v>
      </c>
      <c r="L3795" s="804">
        <v>625</v>
      </c>
    </row>
    <row r="3796" spans="1:12" s="101" customFormat="1" ht="24" customHeight="1">
      <c r="A3796" s="808"/>
      <c r="B3796" s="117" t="s">
        <v>193</v>
      </c>
      <c r="C3796" s="117" t="s">
        <v>2492</v>
      </c>
      <c r="D3796" s="118">
        <v>43897</v>
      </c>
      <c r="E3796" s="117" t="s">
        <v>787</v>
      </c>
      <c r="F3796" s="805"/>
      <c r="G3796" s="805"/>
      <c r="H3796" s="806"/>
      <c r="I3796" s="806"/>
      <c r="J3796" s="803"/>
      <c r="K3796" s="803"/>
      <c r="L3796" s="804"/>
    </row>
    <row r="3797" spans="1:12" s="101" customFormat="1" ht="24" customHeight="1">
      <c r="A3797" s="808">
        <v>714</v>
      </c>
      <c r="B3797" s="110" t="s">
        <v>76</v>
      </c>
      <c r="C3797" s="115" t="s">
        <v>78</v>
      </c>
      <c r="D3797" s="115" t="s">
        <v>146</v>
      </c>
      <c r="E3797" s="115" t="s">
        <v>147</v>
      </c>
      <c r="F3797" s="809" t="s">
        <v>71</v>
      </c>
      <c r="G3797" s="809"/>
      <c r="H3797" s="805"/>
      <c r="I3797" s="805"/>
      <c r="J3797" s="805"/>
      <c r="K3797" s="805"/>
      <c r="L3797" s="805"/>
    </row>
    <row r="3798" spans="1:12" s="101" customFormat="1" ht="26.25" customHeight="1">
      <c r="A3798" s="808"/>
      <c r="B3798" s="803" t="s">
        <v>2493</v>
      </c>
      <c r="C3798" s="810" t="s">
        <v>2494</v>
      </c>
      <c r="D3798" s="807">
        <v>43757</v>
      </c>
      <c r="E3798" s="803" t="s">
        <v>491</v>
      </c>
      <c r="F3798" s="803" t="s">
        <v>2495</v>
      </c>
      <c r="G3798" s="803"/>
      <c r="H3798" s="806" t="s">
        <v>152</v>
      </c>
      <c r="I3798" s="806"/>
      <c r="J3798" s="117" t="s">
        <v>153</v>
      </c>
      <c r="K3798" s="117" t="s">
        <v>3</v>
      </c>
      <c r="L3798" s="119">
        <v>745.8</v>
      </c>
    </row>
    <row r="3799" spans="1:12" s="101" customFormat="1" ht="228.75" customHeight="1">
      <c r="A3799" s="808"/>
      <c r="B3799" s="803"/>
      <c r="C3799" s="810"/>
      <c r="D3799" s="807"/>
      <c r="E3799" s="803"/>
      <c r="F3799" s="803"/>
      <c r="G3799" s="803"/>
      <c r="H3799" s="806" t="s">
        <v>154</v>
      </c>
      <c r="I3799" s="806"/>
      <c r="J3799" s="117" t="s">
        <v>153</v>
      </c>
      <c r="K3799" s="117" t="s">
        <v>3</v>
      </c>
      <c r="L3799" s="119">
        <v>497.6</v>
      </c>
    </row>
    <row r="3800" spans="1:12" s="101" customFormat="1" ht="24" customHeight="1">
      <c r="A3800" s="808"/>
      <c r="B3800" s="110" t="s">
        <v>77</v>
      </c>
      <c r="C3800" s="115" t="s">
        <v>79</v>
      </c>
      <c r="D3800" s="115" t="s">
        <v>155</v>
      </c>
      <c r="E3800" s="115" t="s">
        <v>156</v>
      </c>
      <c r="F3800" s="805"/>
      <c r="G3800" s="805"/>
      <c r="H3800" s="806" t="s">
        <v>157</v>
      </c>
      <c r="I3800" s="806"/>
      <c r="J3800" s="803" t="s">
        <v>153</v>
      </c>
      <c r="K3800" s="803" t="s">
        <v>3</v>
      </c>
      <c r="L3800" s="804">
        <v>655</v>
      </c>
    </row>
    <row r="3801" spans="1:12" s="101" customFormat="1" ht="24" customHeight="1">
      <c r="A3801" s="808"/>
      <c r="B3801" s="117" t="s">
        <v>254</v>
      </c>
      <c r="C3801" s="117" t="s">
        <v>2495</v>
      </c>
      <c r="D3801" s="118">
        <v>43772</v>
      </c>
      <c r="E3801" s="117" t="s">
        <v>2496</v>
      </c>
      <c r="F3801" s="805"/>
      <c r="G3801" s="805"/>
      <c r="H3801" s="806"/>
      <c r="I3801" s="806"/>
      <c r="J3801" s="803"/>
      <c r="K3801" s="803"/>
      <c r="L3801" s="804"/>
    </row>
    <row r="3802" spans="1:12" s="101" customFormat="1" ht="24" customHeight="1">
      <c r="A3802" s="808">
        <v>715</v>
      </c>
      <c r="B3802" s="110" t="s">
        <v>76</v>
      </c>
      <c r="C3802" s="115" t="s">
        <v>78</v>
      </c>
      <c r="D3802" s="115" t="s">
        <v>146</v>
      </c>
      <c r="E3802" s="115" t="s">
        <v>147</v>
      </c>
      <c r="F3802" s="809" t="s">
        <v>71</v>
      </c>
      <c r="G3802" s="809"/>
      <c r="H3802" s="805"/>
      <c r="I3802" s="805"/>
      <c r="J3802" s="805"/>
      <c r="K3802" s="805"/>
      <c r="L3802" s="805"/>
    </row>
    <row r="3803" spans="1:12" s="101" customFormat="1" ht="26.25" customHeight="1">
      <c r="A3803" s="808"/>
      <c r="B3803" s="803" t="s">
        <v>2493</v>
      </c>
      <c r="C3803" s="810" t="s">
        <v>2494</v>
      </c>
      <c r="D3803" s="807">
        <v>43757</v>
      </c>
      <c r="E3803" s="803" t="s">
        <v>491</v>
      </c>
      <c r="F3803" s="803" t="s">
        <v>684</v>
      </c>
      <c r="G3803" s="803"/>
      <c r="H3803" s="806" t="s">
        <v>152</v>
      </c>
      <c r="I3803" s="806"/>
      <c r="J3803" s="117" t="s">
        <v>153</v>
      </c>
      <c r="K3803" s="117" t="s">
        <v>3</v>
      </c>
      <c r="L3803" s="119">
        <v>133.94999999999999</v>
      </c>
    </row>
    <row r="3804" spans="1:12" s="101" customFormat="1" ht="228.75" customHeight="1">
      <c r="A3804" s="808"/>
      <c r="B3804" s="803"/>
      <c r="C3804" s="810"/>
      <c r="D3804" s="807"/>
      <c r="E3804" s="803"/>
      <c r="F3804" s="803"/>
      <c r="G3804" s="803"/>
      <c r="H3804" s="806" t="s">
        <v>154</v>
      </c>
      <c r="I3804" s="806"/>
      <c r="J3804" s="117" t="s">
        <v>153</v>
      </c>
      <c r="K3804" s="117" t="s">
        <v>3</v>
      </c>
      <c r="L3804" s="119">
        <v>167.08</v>
      </c>
    </row>
    <row r="3805" spans="1:12" s="101" customFormat="1" ht="24" customHeight="1">
      <c r="A3805" s="808"/>
      <c r="B3805" s="110" t="s">
        <v>77</v>
      </c>
      <c r="C3805" s="115" t="s">
        <v>79</v>
      </c>
      <c r="D3805" s="115" t="s">
        <v>155</v>
      </c>
      <c r="E3805" s="115" t="s">
        <v>156</v>
      </c>
      <c r="F3805" s="805"/>
      <c r="G3805" s="805"/>
      <c r="H3805" s="806" t="s">
        <v>157</v>
      </c>
      <c r="I3805" s="806"/>
      <c r="J3805" s="803" t="s">
        <v>153</v>
      </c>
      <c r="K3805" s="803" t="s">
        <v>3</v>
      </c>
      <c r="L3805" s="804">
        <v>49.53</v>
      </c>
    </row>
    <row r="3806" spans="1:12" s="101" customFormat="1" ht="24" customHeight="1">
      <c r="A3806" s="808"/>
      <c r="B3806" s="117" t="s">
        <v>254</v>
      </c>
      <c r="C3806" s="117" t="s">
        <v>684</v>
      </c>
      <c r="D3806" s="118">
        <v>43772</v>
      </c>
      <c r="E3806" s="117" t="s">
        <v>2496</v>
      </c>
      <c r="F3806" s="805"/>
      <c r="G3806" s="805"/>
      <c r="H3806" s="806"/>
      <c r="I3806" s="806"/>
      <c r="J3806" s="803"/>
      <c r="K3806" s="803"/>
      <c r="L3806" s="804"/>
    </row>
    <row r="3807" spans="1:12" s="101" customFormat="1" ht="24" customHeight="1">
      <c r="A3807" s="808">
        <v>716</v>
      </c>
      <c r="B3807" s="110" t="s">
        <v>76</v>
      </c>
      <c r="C3807" s="115" t="s">
        <v>78</v>
      </c>
      <c r="D3807" s="115" t="s">
        <v>146</v>
      </c>
      <c r="E3807" s="115" t="s">
        <v>147</v>
      </c>
      <c r="F3807" s="809" t="s">
        <v>71</v>
      </c>
      <c r="G3807" s="809"/>
      <c r="H3807" s="805"/>
      <c r="I3807" s="805"/>
      <c r="J3807" s="805"/>
      <c r="K3807" s="805"/>
      <c r="L3807" s="805"/>
    </row>
    <row r="3808" spans="1:12" s="101" customFormat="1" ht="26.25" customHeight="1">
      <c r="A3808" s="808"/>
      <c r="B3808" s="803" t="s">
        <v>2493</v>
      </c>
      <c r="C3808" s="803" t="s">
        <v>2497</v>
      </c>
      <c r="D3808" s="807">
        <v>43798</v>
      </c>
      <c r="E3808" s="803" t="s">
        <v>2498</v>
      </c>
      <c r="F3808" s="803" t="s">
        <v>2499</v>
      </c>
      <c r="G3808" s="803"/>
      <c r="H3808" s="806" t="s">
        <v>152</v>
      </c>
      <c r="I3808" s="806"/>
      <c r="J3808" s="117" t="s">
        <v>153</v>
      </c>
      <c r="K3808" s="117" t="s">
        <v>3</v>
      </c>
      <c r="L3808" s="119">
        <v>285.35000000000002</v>
      </c>
    </row>
    <row r="3809" spans="1:12" s="101" customFormat="1" ht="71.25" customHeight="1">
      <c r="A3809" s="808"/>
      <c r="B3809" s="803"/>
      <c r="C3809" s="803"/>
      <c r="D3809" s="807"/>
      <c r="E3809" s="803"/>
      <c r="F3809" s="803"/>
      <c r="G3809" s="803"/>
      <c r="H3809" s="806" t="s">
        <v>154</v>
      </c>
      <c r="I3809" s="806"/>
      <c r="J3809" s="117" t="s">
        <v>153</v>
      </c>
      <c r="K3809" s="117" t="s">
        <v>3</v>
      </c>
      <c r="L3809" s="119">
        <v>1459</v>
      </c>
    </row>
    <row r="3810" spans="1:12" s="101" customFormat="1" ht="24" customHeight="1">
      <c r="A3810" s="808"/>
      <c r="B3810" s="110" t="s">
        <v>77</v>
      </c>
      <c r="C3810" s="115" t="s">
        <v>79</v>
      </c>
      <c r="D3810" s="115" t="s">
        <v>155</v>
      </c>
      <c r="E3810" s="115" t="s">
        <v>156</v>
      </c>
      <c r="F3810" s="805"/>
      <c r="G3810" s="805"/>
      <c r="H3810" s="806" t="s">
        <v>157</v>
      </c>
      <c r="I3810" s="806"/>
      <c r="J3810" s="803" t="s">
        <v>153</v>
      </c>
      <c r="K3810" s="803" t="s">
        <v>153</v>
      </c>
      <c r="L3810" s="804">
        <v>0</v>
      </c>
    </row>
    <row r="3811" spans="1:12" s="101" customFormat="1" ht="24" customHeight="1">
      <c r="A3811" s="808"/>
      <c r="B3811" s="117" t="s">
        <v>254</v>
      </c>
      <c r="C3811" s="117" t="s">
        <v>2499</v>
      </c>
      <c r="D3811" s="118">
        <v>43803</v>
      </c>
      <c r="E3811" s="117" t="s">
        <v>2500</v>
      </c>
      <c r="F3811" s="805"/>
      <c r="G3811" s="805"/>
      <c r="H3811" s="806"/>
      <c r="I3811" s="806"/>
      <c r="J3811" s="803"/>
      <c r="K3811" s="803"/>
      <c r="L3811" s="804"/>
    </row>
    <row r="3812" spans="1:12" s="101" customFormat="1" ht="24" customHeight="1">
      <c r="A3812" s="808">
        <v>717</v>
      </c>
      <c r="B3812" s="110" t="s">
        <v>76</v>
      </c>
      <c r="C3812" s="115" t="s">
        <v>78</v>
      </c>
      <c r="D3812" s="115" t="s">
        <v>146</v>
      </c>
      <c r="E3812" s="115" t="s">
        <v>147</v>
      </c>
      <c r="F3812" s="809" t="s">
        <v>71</v>
      </c>
      <c r="G3812" s="809"/>
      <c r="H3812" s="805"/>
      <c r="I3812" s="805"/>
      <c r="J3812" s="805"/>
      <c r="K3812" s="805"/>
      <c r="L3812" s="805"/>
    </row>
    <row r="3813" spans="1:12" s="101" customFormat="1" ht="26.25" customHeight="1">
      <c r="A3813" s="808"/>
      <c r="B3813" s="803" t="s">
        <v>2501</v>
      </c>
      <c r="C3813" s="810" t="s">
        <v>2502</v>
      </c>
      <c r="D3813" s="807">
        <v>43739</v>
      </c>
      <c r="E3813" s="803" t="s">
        <v>730</v>
      </c>
      <c r="F3813" s="803" t="s">
        <v>2503</v>
      </c>
      <c r="G3813" s="803"/>
      <c r="H3813" s="806" t="s">
        <v>152</v>
      </c>
      <c r="I3813" s="806"/>
      <c r="J3813" s="117" t="s">
        <v>153</v>
      </c>
      <c r="K3813" s="117" t="s">
        <v>3</v>
      </c>
      <c r="L3813" s="119">
        <v>180.66</v>
      </c>
    </row>
    <row r="3814" spans="1:12" s="101" customFormat="1" ht="375.75" customHeight="1">
      <c r="A3814" s="808"/>
      <c r="B3814" s="803"/>
      <c r="C3814" s="810"/>
      <c r="D3814" s="807"/>
      <c r="E3814" s="803"/>
      <c r="F3814" s="803"/>
      <c r="G3814" s="803"/>
      <c r="H3814" s="806" t="s">
        <v>154</v>
      </c>
      <c r="I3814" s="806"/>
      <c r="J3814" s="117" t="s">
        <v>153</v>
      </c>
      <c r="K3814" s="117" t="s">
        <v>3</v>
      </c>
      <c r="L3814" s="119">
        <v>340.3</v>
      </c>
    </row>
    <row r="3815" spans="1:12" s="101" customFormat="1" ht="24" customHeight="1">
      <c r="A3815" s="808"/>
      <c r="B3815" s="110" t="s">
        <v>77</v>
      </c>
      <c r="C3815" s="115" t="s">
        <v>79</v>
      </c>
      <c r="D3815" s="115" t="s">
        <v>155</v>
      </c>
      <c r="E3815" s="115" t="s">
        <v>156</v>
      </c>
      <c r="F3815" s="805"/>
      <c r="G3815" s="805"/>
      <c r="H3815" s="806" t="s">
        <v>157</v>
      </c>
      <c r="I3815" s="806"/>
      <c r="J3815" s="803" t="s">
        <v>153</v>
      </c>
      <c r="K3815" s="803" t="s">
        <v>153</v>
      </c>
      <c r="L3815" s="804">
        <v>0</v>
      </c>
    </row>
    <row r="3816" spans="1:12" s="101" customFormat="1" ht="24" customHeight="1">
      <c r="A3816" s="808"/>
      <c r="B3816" s="117" t="s">
        <v>181</v>
      </c>
      <c r="C3816" s="117" t="s">
        <v>2503</v>
      </c>
      <c r="D3816" s="118">
        <v>43740</v>
      </c>
      <c r="E3816" s="117" t="s">
        <v>1029</v>
      </c>
      <c r="F3816" s="805"/>
      <c r="G3816" s="805"/>
      <c r="H3816" s="806"/>
      <c r="I3816" s="806"/>
      <c r="J3816" s="803"/>
      <c r="K3816" s="803"/>
      <c r="L3816" s="804"/>
    </row>
    <row r="3817" spans="1:12" s="101" customFormat="1" ht="24" customHeight="1">
      <c r="A3817" s="808">
        <v>718</v>
      </c>
      <c r="B3817" s="110" t="s">
        <v>76</v>
      </c>
      <c r="C3817" s="115" t="s">
        <v>78</v>
      </c>
      <c r="D3817" s="115" t="s">
        <v>146</v>
      </c>
      <c r="E3817" s="115" t="s">
        <v>147</v>
      </c>
      <c r="F3817" s="809" t="s">
        <v>71</v>
      </c>
      <c r="G3817" s="809"/>
      <c r="H3817" s="805"/>
      <c r="I3817" s="805"/>
      <c r="J3817" s="805"/>
      <c r="K3817" s="805"/>
      <c r="L3817" s="805"/>
    </row>
    <row r="3818" spans="1:12" s="101" customFormat="1" ht="26.25" customHeight="1">
      <c r="A3818" s="808"/>
      <c r="B3818" s="803" t="s">
        <v>2504</v>
      </c>
      <c r="C3818" s="810" t="s">
        <v>2505</v>
      </c>
      <c r="D3818" s="807">
        <v>43879</v>
      </c>
      <c r="E3818" s="803" t="s">
        <v>2506</v>
      </c>
      <c r="F3818" s="803" t="s">
        <v>2507</v>
      </c>
      <c r="G3818" s="803"/>
      <c r="H3818" s="806" t="s">
        <v>152</v>
      </c>
      <c r="I3818" s="806"/>
      <c r="J3818" s="117" t="s">
        <v>153</v>
      </c>
      <c r="K3818" s="117" t="s">
        <v>3</v>
      </c>
      <c r="L3818" s="119">
        <v>660</v>
      </c>
    </row>
    <row r="3819" spans="1:12" s="101" customFormat="1" ht="408.95" customHeight="1">
      <c r="A3819" s="808"/>
      <c r="B3819" s="803"/>
      <c r="C3819" s="810"/>
      <c r="D3819" s="807"/>
      <c r="E3819" s="803"/>
      <c r="F3819" s="803"/>
      <c r="G3819" s="803"/>
      <c r="H3819" s="806" t="s">
        <v>154</v>
      </c>
      <c r="I3819" s="806"/>
      <c r="J3819" s="803" t="s">
        <v>153</v>
      </c>
      <c r="K3819" s="803" t="s">
        <v>3</v>
      </c>
      <c r="L3819" s="804">
        <v>647.6</v>
      </c>
    </row>
    <row r="3820" spans="1:12" s="101" customFormat="1" ht="229.35" customHeight="1">
      <c r="A3820" s="808"/>
      <c r="B3820" s="803"/>
      <c r="C3820" s="810"/>
      <c r="D3820" s="807"/>
      <c r="E3820" s="803"/>
      <c r="F3820" s="803"/>
      <c r="G3820" s="803"/>
      <c r="H3820" s="806"/>
      <c r="I3820" s="806"/>
      <c r="J3820" s="803"/>
      <c r="K3820" s="803"/>
      <c r="L3820" s="804"/>
    </row>
    <row r="3821" spans="1:12" s="101" customFormat="1" ht="24" customHeight="1">
      <c r="A3821" s="808"/>
      <c r="B3821" s="110" t="s">
        <v>77</v>
      </c>
      <c r="C3821" s="115" t="s">
        <v>79</v>
      </c>
      <c r="D3821" s="115" t="s">
        <v>155</v>
      </c>
      <c r="E3821" s="115" t="s">
        <v>156</v>
      </c>
      <c r="F3821" s="805"/>
      <c r="G3821" s="805"/>
      <c r="H3821" s="806" t="s">
        <v>157</v>
      </c>
      <c r="I3821" s="806"/>
      <c r="J3821" s="803" t="s">
        <v>153</v>
      </c>
      <c r="K3821" s="803" t="s">
        <v>153</v>
      </c>
      <c r="L3821" s="804">
        <v>0</v>
      </c>
    </row>
    <row r="3822" spans="1:12" s="101" customFormat="1" ht="24" customHeight="1">
      <c r="A3822" s="808"/>
      <c r="B3822" s="117" t="s">
        <v>2508</v>
      </c>
      <c r="C3822" s="117" t="s">
        <v>2507</v>
      </c>
      <c r="D3822" s="118">
        <v>43882</v>
      </c>
      <c r="E3822" s="117" t="s">
        <v>2509</v>
      </c>
      <c r="F3822" s="805"/>
      <c r="G3822" s="805"/>
      <c r="H3822" s="806"/>
      <c r="I3822" s="806"/>
      <c r="J3822" s="803"/>
      <c r="K3822" s="803"/>
      <c r="L3822" s="804"/>
    </row>
    <row r="3823" spans="1:12" s="101" customFormat="1" ht="24" customHeight="1">
      <c r="A3823" s="808">
        <v>719</v>
      </c>
      <c r="B3823" s="110" t="s">
        <v>76</v>
      </c>
      <c r="C3823" s="115" t="s">
        <v>78</v>
      </c>
      <c r="D3823" s="115" t="s">
        <v>146</v>
      </c>
      <c r="E3823" s="115" t="s">
        <v>147</v>
      </c>
      <c r="F3823" s="809" t="s">
        <v>71</v>
      </c>
      <c r="G3823" s="809"/>
      <c r="H3823" s="805"/>
      <c r="I3823" s="805"/>
      <c r="J3823" s="805"/>
      <c r="K3823" s="805"/>
      <c r="L3823" s="805"/>
    </row>
    <row r="3824" spans="1:12" s="101" customFormat="1" ht="26.25" customHeight="1">
      <c r="A3824" s="808"/>
      <c r="B3824" s="803" t="s">
        <v>2510</v>
      </c>
      <c r="C3824" s="810" t="s">
        <v>2511</v>
      </c>
      <c r="D3824" s="807">
        <v>43739</v>
      </c>
      <c r="E3824" s="803" t="s">
        <v>1406</v>
      </c>
      <c r="F3824" s="803" t="s">
        <v>2512</v>
      </c>
      <c r="G3824" s="803"/>
      <c r="H3824" s="806" t="s">
        <v>152</v>
      </c>
      <c r="I3824" s="806"/>
      <c r="J3824" s="117" t="s">
        <v>153</v>
      </c>
      <c r="K3824" s="117" t="s">
        <v>3</v>
      </c>
      <c r="L3824" s="119">
        <v>296</v>
      </c>
    </row>
    <row r="3825" spans="1:12" s="101" customFormat="1" ht="312.75" customHeight="1">
      <c r="A3825" s="808"/>
      <c r="B3825" s="803"/>
      <c r="C3825" s="810"/>
      <c r="D3825" s="807"/>
      <c r="E3825" s="803"/>
      <c r="F3825" s="803"/>
      <c r="G3825" s="803"/>
      <c r="H3825" s="806" t="s">
        <v>154</v>
      </c>
      <c r="I3825" s="806"/>
      <c r="J3825" s="117" t="s">
        <v>153</v>
      </c>
      <c r="K3825" s="117" t="s">
        <v>153</v>
      </c>
      <c r="L3825" s="119">
        <v>0</v>
      </c>
    </row>
    <row r="3826" spans="1:12" s="101" customFormat="1" ht="24" customHeight="1">
      <c r="A3826" s="808"/>
      <c r="B3826" s="110" t="s">
        <v>77</v>
      </c>
      <c r="C3826" s="115" t="s">
        <v>79</v>
      </c>
      <c r="D3826" s="115" t="s">
        <v>155</v>
      </c>
      <c r="E3826" s="115" t="s">
        <v>156</v>
      </c>
      <c r="F3826" s="805"/>
      <c r="G3826" s="805"/>
      <c r="H3826" s="806" t="s">
        <v>157</v>
      </c>
      <c r="I3826" s="806"/>
      <c r="J3826" s="803" t="s">
        <v>153</v>
      </c>
      <c r="K3826" s="803" t="s">
        <v>153</v>
      </c>
      <c r="L3826" s="804">
        <v>0</v>
      </c>
    </row>
    <row r="3827" spans="1:12" s="101" customFormat="1" ht="24" customHeight="1">
      <c r="A3827" s="808"/>
      <c r="B3827" s="117" t="s">
        <v>240</v>
      </c>
      <c r="C3827" s="117" t="s">
        <v>2512</v>
      </c>
      <c r="D3827" s="118">
        <v>43741</v>
      </c>
      <c r="E3827" s="117" t="s">
        <v>438</v>
      </c>
      <c r="F3827" s="805"/>
      <c r="G3827" s="805"/>
      <c r="H3827" s="806"/>
      <c r="I3827" s="806"/>
      <c r="J3827" s="803"/>
      <c r="K3827" s="803"/>
      <c r="L3827" s="804"/>
    </row>
    <row r="3828" spans="1:12" s="101" customFormat="1" ht="24" customHeight="1">
      <c r="A3828" s="808">
        <v>720</v>
      </c>
      <c r="B3828" s="110" t="s">
        <v>76</v>
      </c>
      <c r="C3828" s="115" t="s">
        <v>78</v>
      </c>
      <c r="D3828" s="115" t="s">
        <v>146</v>
      </c>
      <c r="E3828" s="115" t="s">
        <v>147</v>
      </c>
      <c r="F3828" s="809" t="s">
        <v>71</v>
      </c>
      <c r="G3828" s="809"/>
      <c r="H3828" s="805"/>
      <c r="I3828" s="805"/>
      <c r="J3828" s="805"/>
      <c r="K3828" s="805"/>
      <c r="L3828" s="805"/>
    </row>
    <row r="3829" spans="1:12" s="101" customFormat="1" ht="26.25" customHeight="1">
      <c r="A3829" s="808"/>
      <c r="B3829" s="803" t="s">
        <v>2510</v>
      </c>
      <c r="C3829" s="810" t="s">
        <v>2513</v>
      </c>
      <c r="D3829" s="807">
        <v>43748</v>
      </c>
      <c r="E3829" s="803" t="s">
        <v>1354</v>
      </c>
      <c r="F3829" s="803" t="s">
        <v>1355</v>
      </c>
      <c r="G3829" s="803"/>
      <c r="H3829" s="806" t="s">
        <v>152</v>
      </c>
      <c r="I3829" s="806"/>
      <c r="J3829" s="117" t="s">
        <v>153</v>
      </c>
      <c r="K3829" s="117" t="s">
        <v>3</v>
      </c>
      <c r="L3829" s="119">
        <v>256.93</v>
      </c>
    </row>
    <row r="3830" spans="1:12" s="101" customFormat="1" ht="176.25" customHeight="1">
      <c r="A3830" s="808"/>
      <c r="B3830" s="803"/>
      <c r="C3830" s="810"/>
      <c r="D3830" s="807"/>
      <c r="E3830" s="803"/>
      <c r="F3830" s="803"/>
      <c r="G3830" s="803"/>
      <c r="H3830" s="806" t="s">
        <v>154</v>
      </c>
      <c r="I3830" s="806"/>
      <c r="J3830" s="117" t="s">
        <v>153</v>
      </c>
      <c r="K3830" s="117" t="s">
        <v>3</v>
      </c>
      <c r="L3830" s="119">
        <v>282.60000000000002</v>
      </c>
    </row>
    <row r="3831" spans="1:12" s="101" customFormat="1" ht="24" customHeight="1">
      <c r="A3831" s="808"/>
      <c r="B3831" s="110" t="s">
        <v>77</v>
      </c>
      <c r="C3831" s="115" t="s">
        <v>79</v>
      </c>
      <c r="D3831" s="115" t="s">
        <v>155</v>
      </c>
      <c r="E3831" s="115" t="s">
        <v>156</v>
      </c>
      <c r="F3831" s="805"/>
      <c r="G3831" s="805"/>
      <c r="H3831" s="806" t="s">
        <v>157</v>
      </c>
      <c r="I3831" s="806"/>
      <c r="J3831" s="803" t="s">
        <v>153</v>
      </c>
      <c r="K3831" s="803" t="s">
        <v>3</v>
      </c>
      <c r="L3831" s="804">
        <v>100</v>
      </c>
    </row>
    <row r="3832" spans="1:12" s="101" customFormat="1" ht="24" customHeight="1">
      <c r="A3832" s="808"/>
      <c r="B3832" s="117" t="s">
        <v>240</v>
      </c>
      <c r="C3832" s="117" t="s">
        <v>1355</v>
      </c>
      <c r="D3832" s="118">
        <v>43750</v>
      </c>
      <c r="E3832" s="117" t="s">
        <v>602</v>
      </c>
      <c r="F3832" s="805"/>
      <c r="G3832" s="805"/>
      <c r="H3832" s="806"/>
      <c r="I3832" s="806"/>
      <c r="J3832" s="803"/>
      <c r="K3832" s="803"/>
      <c r="L3832" s="804"/>
    </row>
    <row r="3833" spans="1:12" s="101" customFormat="1" ht="24" customHeight="1">
      <c r="A3833" s="808">
        <v>721</v>
      </c>
      <c r="B3833" s="110" t="s">
        <v>76</v>
      </c>
      <c r="C3833" s="115" t="s">
        <v>78</v>
      </c>
      <c r="D3833" s="115" t="s">
        <v>146</v>
      </c>
      <c r="E3833" s="115" t="s">
        <v>147</v>
      </c>
      <c r="F3833" s="809" t="s">
        <v>71</v>
      </c>
      <c r="G3833" s="809"/>
      <c r="H3833" s="805"/>
      <c r="I3833" s="805"/>
      <c r="J3833" s="805"/>
      <c r="K3833" s="805"/>
      <c r="L3833" s="805"/>
    </row>
    <row r="3834" spans="1:12" s="101" customFormat="1" ht="26.25" customHeight="1">
      <c r="A3834" s="808"/>
      <c r="B3834" s="803" t="s">
        <v>2510</v>
      </c>
      <c r="C3834" s="810" t="s">
        <v>2514</v>
      </c>
      <c r="D3834" s="807">
        <v>43799</v>
      </c>
      <c r="E3834" s="803" t="s">
        <v>2515</v>
      </c>
      <c r="F3834" s="803" t="s">
        <v>307</v>
      </c>
      <c r="G3834" s="803"/>
      <c r="H3834" s="806" t="s">
        <v>152</v>
      </c>
      <c r="I3834" s="806"/>
      <c r="J3834" s="117" t="s">
        <v>153</v>
      </c>
      <c r="K3834" s="117" t="s">
        <v>3</v>
      </c>
      <c r="L3834" s="119">
        <v>770.96</v>
      </c>
    </row>
    <row r="3835" spans="1:12" s="101" customFormat="1" ht="408.95" customHeight="1">
      <c r="A3835" s="808"/>
      <c r="B3835" s="803"/>
      <c r="C3835" s="810"/>
      <c r="D3835" s="807"/>
      <c r="E3835" s="803"/>
      <c r="F3835" s="803"/>
      <c r="G3835" s="803"/>
      <c r="H3835" s="806" t="s">
        <v>154</v>
      </c>
      <c r="I3835" s="806"/>
      <c r="J3835" s="803" t="s">
        <v>153</v>
      </c>
      <c r="K3835" s="803" t="s">
        <v>153</v>
      </c>
      <c r="L3835" s="804">
        <v>0</v>
      </c>
    </row>
    <row r="3836" spans="1:12" s="101" customFormat="1" ht="61.35" customHeight="1">
      <c r="A3836" s="808"/>
      <c r="B3836" s="803"/>
      <c r="C3836" s="810"/>
      <c r="D3836" s="807"/>
      <c r="E3836" s="803"/>
      <c r="F3836" s="803"/>
      <c r="G3836" s="803"/>
      <c r="H3836" s="806"/>
      <c r="I3836" s="806"/>
      <c r="J3836" s="803"/>
      <c r="K3836" s="803"/>
      <c r="L3836" s="804"/>
    </row>
    <row r="3837" spans="1:12" s="101" customFormat="1" ht="24" customHeight="1">
      <c r="A3837" s="808"/>
      <c r="B3837" s="110" t="s">
        <v>77</v>
      </c>
      <c r="C3837" s="115" t="s">
        <v>79</v>
      </c>
      <c r="D3837" s="115" t="s">
        <v>155</v>
      </c>
      <c r="E3837" s="115" t="s">
        <v>156</v>
      </c>
      <c r="F3837" s="805"/>
      <c r="G3837" s="805"/>
      <c r="H3837" s="806" t="s">
        <v>157</v>
      </c>
      <c r="I3837" s="806"/>
      <c r="J3837" s="803" t="s">
        <v>153</v>
      </c>
      <c r="K3837" s="803" t="s">
        <v>3</v>
      </c>
      <c r="L3837" s="804">
        <v>213</v>
      </c>
    </row>
    <row r="3838" spans="1:12" s="101" customFormat="1" ht="24" customHeight="1">
      <c r="A3838" s="808"/>
      <c r="B3838" s="117" t="s">
        <v>240</v>
      </c>
      <c r="C3838" s="117" t="s">
        <v>307</v>
      </c>
      <c r="D3838" s="118">
        <v>43805</v>
      </c>
      <c r="E3838" s="117" t="s">
        <v>2516</v>
      </c>
      <c r="F3838" s="805"/>
      <c r="G3838" s="805"/>
      <c r="H3838" s="806"/>
      <c r="I3838" s="806"/>
      <c r="J3838" s="803"/>
      <c r="K3838" s="803"/>
      <c r="L3838" s="804"/>
    </row>
    <row r="3839" spans="1:12" s="101" customFormat="1" ht="24" customHeight="1">
      <c r="A3839" s="808">
        <v>722</v>
      </c>
      <c r="B3839" s="110" t="s">
        <v>76</v>
      </c>
      <c r="C3839" s="115" t="s">
        <v>78</v>
      </c>
      <c r="D3839" s="115" t="s">
        <v>146</v>
      </c>
      <c r="E3839" s="115" t="s">
        <v>147</v>
      </c>
      <c r="F3839" s="809" t="s">
        <v>71</v>
      </c>
      <c r="G3839" s="809"/>
      <c r="H3839" s="805"/>
      <c r="I3839" s="805"/>
      <c r="J3839" s="805"/>
      <c r="K3839" s="805"/>
      <c r="L3839" s="805"/>
    </row>
    <row r="3840" spans="1:12" s="101" customFormat="1" ht="26.25" customHeight="1">
      <c r="A3840" s="808"/>
      <c r="B3840" s="803" t="s">
        <v>2510</v>
      </c>
      <c r="C3840" s="810" t="s">
        <v>1092</v>
      </c>
      <c r="D3840" s="807">
        <v>43864</v>
      </c>
      <c r="E3840" s="803" t="s">
        <v>306</v>
      </c>
      <c r="F3840" s="803" t="s">
        <v>307</v>
      </c>
      <c r="G3840" s="803"/>
      <c r="H3840" s="806" t="s">
        <v>152</v>
      </c>
      <c r="I3840" s="806"/>
      <c r="J3840" s="117" t="s">
        <v>153</v>
      </c>
      <c r="K3840" s="117" t="s">
        <v>3</v>
      </c>
      <c r="L3840" s="119">
        <v>468</v>
      </c>
    </row>
    <row r="3841" spans="1:12" s="101" customFormat="1" ht="344.25" customHeight="1">
      <c r="A3841" s="808"/>
      <c r="B3841" s="803"/>
      <c r="C3841" s="810"/>
      <c r="D3841" s="807"/>
      <c r="E3841" s="803"/>
      <c r="F3841" s="803"/>
      <c r="G3841" s="803"/>
      <c r="H3841" s="806" t="s">
        <v>154</v>
      </c>
      <c r="I3841" s="806"/>
      <c r="J3841" s="117" t="s">
        <v>153</v>
      </c>
      <c r="K3841" s="117" t="s">
        <v>3</v>
      </c>
      <c r="L3841" s="119">
        <v>317.5</v>
      </c>
    </row>
    <row r="3842" spans="1:12" s="101" customFormat="1" ht="24" customHeight="1">
      <c r="A3842" s="808"/>
      <c r="B3842" s="110" t="s">
        <v>77</v>
      </c>
      <c r="C3842" s="115" t="s">
        <v>79</v>
      </c>
      <c r="D3842" s="115" t="s">
        <v>155</v>
      </c>
      <c r="E3842" s="115" t="s">
        <v>156</v>
      </c>
      <c r="F3842" s="805"/>
      <c r="G3842" s="805"/>
      <c r="H3842" s="806" t="s">
        <v>157</v>
      </c>
      <c r="I3842" s="806"/>
      <c r="J3842" s="803" t="s">
        <v>153</v>
      </c>
      <c r="K3842" s="803" t="s">
        <v>3</v>
      </c>
      <c r="L3842" s="804">
        <v>103</v>
      </c>
    </row>
    <row r="3843" spans="1:12" s="101" customFormat="1" ht="24" customHeight="1">
      <c r="A3843" s="808"/>
      <c r="B3843" s="117" t="s">
        <v>240</v>
      </c>
      <c r="C3843" s="117" t="s">
        <v>307</v>
      </c>
      <c r="D3843" s="118">
        <v>43866</v>
      </c>
      <c r="E3843" s="117" t="s">
        <v>1093</v>
      </c>
      <c r="F3843" s="805"/>
      <c r="G3843" s="805"/>
      <c r="H3843" s="806"/>
      <c r="I3843" s="806"/>
      <c r="J3843" s="803"/>
      <c r="K3843" s="803"/>
      <c r="L3843" s="804"/>
    </row>
    <row r="3844" spans="1:12" s="101" customFormat="1" ht="24" customHeight="1">
      <c r="A3844" s="808">
        <v>723</v>
      </c>
      <c r="B3844" s="110" t="s">
        <v>76</v>
      </c>
      <c r="C3844" s="115" t="s">
        <v>78</v>
      </c>
      <c r="D3844" s="115" t="s">
        <v>146</v>
      </c>
      <c r="E3844" s="115" t="s">
        <v>147</v>
      </c>
      <c r="F3844" s="809" t="s">
        <v>71</v>
      </c>
      <c r="G3844" s="809"/>
      <c r="H3844" s="805"/>
      <c r="I3844" s="805"/>
      <c r="J3844" s="805"/>
      <c r="K3844" s="805"/>
      <c r="L3844" s="805"/>
    </row>
    <row r="3845" spans="1:12" s="101" customFormat="1" ht="26.25" customHeight="1">
      <c r="A3845" s="808"/>
      <c r="B3845" s="803" t="s">
        <v>2517</v>
      </c>
      <c r="C3845" s="810" t="s">
        <v>2518</v>
      </c>
      <c r="D3845" s="807">
        <v>43751</v>
      </c>
      <c r="E3845" s="803" t="s">
        <v>2176</v>
      </c>
      <c r="F3845" s="803" t="s">
        <v>2177</v>
      </c>
      <c r="G3845" s="803"/>
      <c r="H3845" s="806" t="s">
        <v>152</v>
      </c>
      <c r="I3845" s="806"/>
      <c r="J3845" s="117" t="s">
        <v>153</v>
      </c>
      <c r="K3845" s="117" t="s">
        <v>153</v>
      </c>
      <c r="L3845" s="119">
        <v>0</v>
      </c>
    </row>
    <row r="3846" spans="1:12" s="101" customFormat="1" ht="408.95" customHeight="1">
      <c r="A3846" s="808"/>
      <c r="B3846" s="803"/>
      <c r="C3846" s="810"/>
      <c r="D3846" s="807"/>
      <c r="E3846" s="803"/>
      <c r="F3846" s="803"/>
      <c r="G3846" s="803"/>
      <c r="H3846" s="806" t="s">
        <v>154</v>
      </c>
      <c r="I3846" s="806"/>
      <c r="J3846" s="803" t="s">
        <v>153</v>
      </c>
      <c r="K3846" s="803" t="s">
        <v>153</v>
      </c>
      <c r="L3846" s="804">
        <v>0</v>
      </c>
    </row>
    <row r="3847" spans="1:12" s="101" customFormat="1" ht="218.85" customHeight="1">
      <c r="A3847" s="808"/>
      <c r="B3847" s="803"/>
      <c r="C3847" s="810"/>
      <c r="D3847" s="807"/>
      <c r="E3847" s="803"/>
      <c r="F3847" s="803"/>
      <c r="G3847" s="803"/>
      <c r="H3847" s="806"/>
      <c r="I3847" s="806"/>
      <c r="J3847" s="803"/>
      <c r="K3847" s="803"/>
      <c r="L3847" s="804"/>
    </row>
    <row r="3848" spans="1:12" s="101" customFormat="1" ht="24" customHeight="1">
      <c r="A3848" s="808"/>
      <c r="B3848" s="110" t="s">
        <v>77</v>
      </c>
      <c r="C3848" s="115" t="s">
        <v>79</v>
      </c>
      <c r="D3848" s="115" t="s">
        <v>155</v>
      </c>
      <c r="E3848" s="115" t="s">
        <v>156</v>
      </c>
      <c r="F3848" s="805"/>
      <c r="G3848" s="805"/>
      <c r="H3848" s="806" t="s">
        <v>157</v>
      </c>
      <c r="I3848" s="806"/>
      <c r="J3848" s="803" t="s">
        <v>153</v>
      </c>
      <c r="K3848" s="803" t="s">
        <v>3</v>
      </c>
      <c r="L3848" s="804">
        <v>340</v>
      </c>
    </row>
    <row r="3849" spans="1:12" s="101" customFormat="1" ht="24" customHeight="1">
      <c r="A3849" s="808"/>
      <c r="B3849" s="117" t="s">
        <v>193</v>
      </c>
      <c r="C3849" s="117" t="s">
        <v>2177</v>
      </c>
      <c r="D3849" s="118">
        <v>43754</v>
      </c>
      <c r="E3849" s="117" t="s">
        <v>2178</v>
      </c>
      <c r="F3849" s="805"/>
      <c r="G3849" s="805"/>
      <c r="H3849" s="806"/>
      <c r="I3849" s="806"/>
      <c r="J3849" s="803"/>
      <c r="K3849" s="803"/>
      <c r="L3849" s="804"/>
    </row>
    <row r="3850" spans="1:12" s="101" customFormat="1" ht="24" customHeight="1">
      <c r="A3850" s="808">
        <v>724</v>
      </c>
      <c r="B3850" s="110" t="s">
        <v>76</v>
      </c>
      <c r="C3850" s="115" t="s">
        <v>78</v>
      </c>
      <c r="D3850" s="115" t="s">
        <v>146</v>
      </c>
      <c r="E3850" s="115" t="s">
        <v>147</v>
      </c>
      <c r="F3850" s="809" t="s">
        <v>71</v>
      </c>
      <c r="G3850" s="809"/>
      <c r="H3850" s="805"/>
      <c r="I3850" s="805"/>
      <c r="J3850" s="805"/>
      <c r="K3850" s="805"/>
      <c r="L3850" s="805"/>
    </row>
    <row r="3851" spans="1:12" s="101" customFormat="1" ht="26.25" customHeight="1">
      <c r="A3851" s="808"/>
      <c r="B3851" s="803" t="s">
        <v>2519</v>
      </c>
      <c r="C3851" s="810" t="s">
        <v>2520</v>
      </c>
      <c r="D3851" s="807">
        <v>43887</v>
      </c>
      <c r="E3851" s="803" t="s">
        <v>2521</v>
      </c>
      <c r="F3851" s="803" t="s">
        <v>2522</v>
      </c>
      <c r="G3851" s="803"/>
      <c r="H3851" s="806" t="s">
        <v>152</v>
      </c>
      <c r="I3851" s="806"/>
      <c r="J3851" s="117" t="s">
        <v>153</v>
      </c>
      <c r="K3851" s="117" t="s">
        <v>3</v>
      </c>
      <c r="L3851" s="119">
        <v>279.43</v>
      </c>
    </row>
    <row r="3852" spans="1:12" s="101" customFormat="1" ht="408.95" customHeight="1">
      <c r="A3852" s="808"/>
      <c r="B3852" s="803"/>
      <c r="C3852" s="810"/>
      <c r="D3852" s="807"/>
      <c r="E3852" s="803"/>
      <c r="F3852" s="803"/>
      <c r="G3852" s="803"/>
      <c r="H3852" s="806" t="s">
        <v>154</v>
      </c>
      <c r="I3852" s="806"/>
      <c r="J3852" s="803" t="s">
        <v>153</v>
      </c>
      <c r="K3852" s="803" t="s">
        <v>3</v>
      </c>
      <c r="L3852" s="804">
        <v>676</v>
      </c>
    </row>
    <row r="3853" spans="1:12" s="101" customFormat="1" ht="334.35" customHeight="1">
      <c r="A3853" s="808"/>
      <c r="B3853" s="803"/>
      <c r="C3853" s="810"/>
      <c r="D3853" s="807"/>
      <c r="E3853" s="803"/>
      <c r="F3853" s="803"/>
      <c r="G3853" s="803"/>
      <c r="H3853" s="806"/>
      <c r="I3853" s="806"/>
      <c r="J3853" s="803"/>
      <c r="K3853" s="803"/>
      <c r="L3853" s="804"/>
    </row>
    <row r="3854" spans="1:12" s="101" customFormat="1" ht="24" customHeight="1">
      <c r="A3854" s="808"/>
      <c r="B3854" s="110" t="s">
        <v>77</v>
      </c>
      <c r="C3854" s="115" t="s">
        <v>79</v>
      </c>
      <c r="D3854" s="115" t="s">
        <v>155</v>
      </c>
      <c r="E3854" s="115" t="s">
        <v>156</v>
      </c>
      <c r="F3854" s="805"/>
      <c r="G3854" s="805"/>
      <c r="H3854" s="806" t="s">
        <v>157</v>
      </c>
      <c r="I3854" s="806"/>
      <c r="J3854" s="803" t="s">
        <v>153</v>
      </c>
      <c r="K3854" s="803" t="s">
        <v>3</v>
      </c>
      <c r="L3854" s="804">
        <v>586.11</v>
      </c>
    </row>
    <row r="3855" spans="1:12" s="101" customFormat="1" ht="34.5" customHeight="1">
      <c r="A3855" s="808"/>
      <c r="B3855" s="117" t="s">
        <v>2523</v>
      </c>
      <c r="C3855" s="117" t="s">
        <v>2522</v>
      </c>
      <c r="D3855" s="118">
        <v>43894</v>
      </c>
      <c r="E3855" s="117" t="s">
        <v>2524</v>
      </c>
      <c r="F3855" s="805"/>
      <c r="G3855" s="805"/>
      <c r="H3855" s="806"/>
      <c r="I3855" s="806"/>
      <c r="J3855" s="803"/>
      <c r="K3855" s="803"/>
      <c r="L3855" s="804"/>
    </row>
    <row r="3856" spans="1:12" s="101" customFormat="1" ht="24" customHeight="1">
      <c r="A3856" s="808">
        <v>725</v>
      </c>
      <c r="B3856" s="110" t="s">
        <v>76</v>
      </c>
      <c r="C3856" s="115" t="s">
        <v>78</v>
      </c>
      <c r="D3856" s="115" t="s">
        <v>146</v>
      </c>
      <c r="E3856" s="115" t="s">
        <v>147</v>
      </c>
      <c r="F3856" s="809" t="s">
        <v>71</v>
      </c>
      <c r="G3856" s="809"/>
      <c r="H3856" s="805"/>
      <c r="I3856" s="805"/>
      <c r="J3856" s="805"/>
      <c r="K3856" s="805"/>
      <c r="L3856" s="805"/>
    </row>
    <row r="3857" spans="1:12" s="101" customFormat="1" ht="26.25" customHeight="1">
      <c r="A3857" s="808"/>
      <c r="B3857" s="803" t="s">
        <v>2525</v>
      </c>
      <c r="C3857" s="803" t="s">
        <v>2526</v>
      </c>
      <c r="D3857" s="807">
        <v>43775</v>
      </c>
      <c r="E3857" s="803" t="s">
        <v>2527</v>
      </c>
      <c r="F3857" s="803" t="s">
        <v>2528</v>
      </c>
      <c r="G3857" s="803"/>
      <c r="H3857" s="806" t="s">
        <v>152</v>
      </c>
      <c r="I3857" s="806"/>
      <c r="J3857" s="117" t="s">
        <v>153</v>
      </c>
      <c r="K3857" s="117" t="s">
        <v>3</v>
      </c>
      <c r="L3857" s="119">
        <v>301</v>
      </c>
    </row>
    <row r="3858" spans="1:12" s="101" customFormat="1" ht="92.25" customHeight="1">
      <c r="A3858" s="808"/>
      <c r="B3858" s="803"/>
      <c r="C3858" s="803"/>
      <c r="D3858" s="807"/>
      <c r="E3858" s="803"/>
      <c r="F3858" s="803"/>
      <c r="G3858" s="803"/>
      <c r="H3858" s="806" t="s">
        <v>154</v>
      </c>
      <c r="I3858" s="806"/>
      <c r="J3858" s="117" t="s">
        <v>153</v>
      </c>
      <c r="K3858" s="117" t="s">
        <v>3</v>
      </c>
      <c r="L3858" s="119">
        <v>177</v>
      </c>
    </row>
    <row r="3859" spans="1:12" s="101" customFormat="1" ht="24" customHeight="1">
      <c r="A3859" s="808"/>
      <c r="B3859" s="110" t="s">
        <v>77</v>
      </c>
      <c r="C3859" s="115" t="s">
        <v>79</v>
      </c>
      <c r="D3859" s="115" t="s">
        <v>155</v>
      </c>
      <c r="E3859" s="115" t="s">
        <v>156</v>
      </c>
      <c r="F3859" s="805"/>
      <c r="G3859" s="805"/>
      <c r="H3859" s="806" t="s">
        <v>157</v>
      </c>
      <c r="I3859" s="806"/>
      <c r="J3859" s="803" t="s">
        <v>153</v>
      </c>
      <c r="K3859" s="803" t="s">
        <v>153</v>
      </c>
      <c r="L3859" s="804">
        <v>0</v>
      </c>
    </row>
    <row r="3860" spans="1:12" s="101" customFormat="1" ht="24" customHeight="1">
      <c r="A3860" s="808"/>
      <c r="B3860" s="117" t="s">
        <v>254</v>
      </c>
      <c r="C3860" s="117" t="s">
        <v>2528</v>
      </c>
      <c r="D3860" s="118">
        <v>43777</v>
      </c>
      <c r="E3860" s="117" t="s">
        <v>271</v>
      </c>
      <c r="F3860" s="805"/>
      <c r="G3860" s="805"/>
      <c r="H3860" s="806"/>
      <c r="I3860" s="806"/>
      <c r="J3860" s="803"/>
      <c r="K3860" s="803"/>
      <c r="L3860" s="804"/>
    </row>
    <row r="3861" spans="1:12" s="101" customFormat="1" ht="24" customHeight="1">
      <c r="A3861" s="808">
        <v>726</v>
      </c>
      <c r="B3861" s="110" t="s">
        <v>76</v>
      </c>
      <c r="C3861" s="115" t="s">
        <v>78</v>
      </c>
      <c r="D3861" s="115" t="s">
        <v>146</v>
      </c>
      <c r="E3861" s="115" t="s">
        <v>147</v>
      </c>
      <c r="F3861" s="809" t="s">
        <v>71</v>
      </c>
      <c r="G3861" s="809"/>
      <c r="H3861" s="805"/>
      <c r="I3861" s="805"/>
      <c r="J3861" s="805"/>
      <c r="K3861" s="805"/>
      <c r="L3861" s="805"/>
    </row>
    <row r="3862" spans="1:12" s="101" customFormat="1" ht="26.25" customHeight="1">
      <c r="A3862" s="808"/>
      <c r="B3862" s="803" t="s">
        <v>2529</v>
      </c>
      <c r="C3862" s="810" t="s">
        <v>2530</v>
      </c>
      <c r="D3862" s="807">
        <v>43742</v>
      </c>
      <c r="E3862" s="803" t="s">
        <v>2531</v>
      </c>
      <c r="F3862" s="803" t="s">
        <v>2532</v>
      </c>
      <c r="G3862" s="803"/>
      <c r="H3862" s="806" t="s">
        <v>152</v>
      </c>
      <c r="I3862" s="806"/>
      <c r="J3862" s="117" t="s">
        <v>153</v>
      </c>
      <c r="K3862" s="117" t="s">
        <v>3</v>
      </c>
      <c r="L3862" s="119">
        <v>304.84000000000003</v>
      </c>
    </row>
    <row r="3863" spans="1:12" s="101" customFormat="1" ht="123.75" customHeight="1">
      <c r="A3863" s="808"/>
      <c r="B3863" s="803"/>
      <c r="C3863" s="810"/>
      <c r="D3863" s="807"/>
      <c r="E3863" s="803"/>
      <c r="F3863" s="803"/>
      <c r="G3863" s="803"/>
      <c r="H3863" s="806" t="s">
        <v>154</v>
      </c>
      <c r="I3863" s="806"/>
      <c r="J3863" s="117" t="s">
        <v>153</v>
      </c>
      <c r="K3863" s="117" t="s">
        <v>3</v>
      </c>
      <c r="L3863" s="119">
        <v>306.95999999999998</v>
      </c>
    </row>
    <row r="3864" spans="1:12" s="101" customFormat="1" ht="24" customHeight="1">
      <c r="A3864" s="808"/>
      <c r="B3864" s="110" t="s">
        <v>77</v>
      </c>
      <c r="C3864" s="115" t="s">
        <v>79</v>
      </c>
      <c r="D3864" s="115" t="s">
        <v>155</v>
      </c>
      <c r="E3864" s="115" t="s">
        <v>156</v>
      </c>
      <c r="F3864" s="805"/>
      <c r="G3864" s="805"/>
      <c r="H3864" s="806" t="s">
        <v>157</v>
      </c>
      <c r="I3864" s="806"/>
      <c r="J3864" s="803" t="s">
        <v>153</v>
      </c>
      <c r="K3864" s="803" t="s">
        <v>153</v>
      </c>
      <c r="L3864" s="804">
        <v>0</v>
      </c>
    </row>
    <row r="3865" spans="1:12" s="101" customFormat="1" ht="24" customHeight="1">
      <c r="A3865" s="808"/>
      <c r="B3865" s="117" t="s">
        <v>2305</v>
      </c>
      <c r="C3865" s="117" t="s">
        <v>2532</v>
      </c>
      <c r="D3865" s="118">
        <v>43743</v>
      </c>
      <c r="E3865" s="117" t="s">
        <v>1214</v>
      </c>
      <c r="F3865" s="805"/>
      <c r="G3865" s="805"/>
      <c r="H3865" s="806"/>
      <c r="I3865" s="806"/>
      <c r="J3865" s="803"/>
      <c r="K3865" s="803"/>
      <c r="L3865" s="804"/>
    </row>
    <row r="3866" spans="1:12" s="101" customFormat="1" ht="24" customHeight="1">
      <c r="A3866" s="808">
        <v>727</v>
      </c>
      <c r="B3866" s="110" t="s">
        <v>76</v>
      </c>
      <c r="C3866" s="115" t="s">
        <v>78</v>
      </c>
      <c r="D3866" s="115" t="s">
        <v>146</v>
      </c>
      <c r="E3866" s="115" t="s">
        <v>147</v>
      </c>
      <c r="F3866" s="809" t="s">
        <v>71</v>
      </c>
      <c r="G3866" s="809"/>
      <c r="H3866" s="805"/>
      <c r="I3866" s="805"/>
      <c r="J3866" s="805"/>
      <c r="K3866" s="805"/>
      <c r="L3866" s="805"/>
    </row>
    <row r="3867" spans="1:12" s="101" customFormat="1" ht="26.25" customHeight="1">
      <c r="A3867" s="808"/>
      <c r="B3867" s="803" t="s">
        <v>2533</v>
      </c>
      <c r="C3867" s="810" t="s">
        <v>2534</v>
      </c>
      <c r="D3867" s="807">
        <v>43745</v>
      </c>
      <c r="E3867" s="803" t="s">
        <v>2268</v>
      </c>
      <c r="F3867" s="803" t="s">
        <v>2269</v>
      </c>
      <c r="G3867" s="803"/>
      <c r="H3867" s="806" t="s">
        <v>152</v>
      </c>
      <c r="I3867" s="806"/>
      <c r="J3867" s="117" t="s">
        <v>153</v>
      </c>
      <c r="K3867" s="117" t="s">
        <v>3</v>
      </c>
      <c r="L3867" s="119">
        <v>476</v>
      </c>
    </row>
    <row r="3868" spans="1:12" s="101" customFormat="1" ht="144.75" customHeight="1">
      <c r="A3868" s="808"/>
      <c r="B3868" s="803"/>
      <c r="C3868" s="810"/>
      <c r="D3868" s="807"/>
      <c r="E3868" s="803"/>
      <c r="F3868" s="803"/>
      <c r="G3868" s="803"/>
      <c r="H3868" s="806" t="s">
        <v>154</v>
      </c>
      <c r="I3868" s="806"/>
      <c r="J3868" s="117" t="s">
        <v>153</v>
      </c>
      <c r="K3868" s="117" t="s">
        <v>3</v>
      </c>
      <c r="L3868" s="119">
        <v>1851.36</v>
      </c>
    </row>
    <row r="3869" spans="1:12" s="101" customFormat="1" ht="24" customHeight="1">
      <c r="A3869" s="808"/>
      <c r="B3869" s="110" t="s">
        <v>77</v>
      </c>
      <c r="C3869" s="115" t="s">
        <v>79</v>
      </c>
      <c r="D3869" s="115" t="s">
        <v>155</v>
      </c>
      <c r="E3869" s="115" t="s">
        <v>156</v>
      </c>
      <c r="F3869" s="805"/>
      <c r="G3869" s="805"/>
      <c r="H3869" s="806" t="s">
        <v>157</v>
      </c>
      <c r="I3869" s="806"/>
      <c r="J3869" s="803" t="s">
        <v>153</v>
      </c>
      <c r="K3869" s="803" t="s">
        <v>3</v>
      </c>
      <c r="L3869" s="804">
        <v>462</v>
      </c>
    </row>
    <row r="3870" spans="1:12" s="101" customFormat="1" ht="24" customHeight="1">
      <c r="A3870" s="808"/>
      <c r="B3870" s="117" t="s">
        <v>181</v>
      </c>
      <c r="C3870" s="117" t="s">
        <v>2269</v>
      </c>
      <c r="D3870" s="118">
        <v>43750</v>
      </c>
      <c r="E3870" s="117" t="s">
        <v>2535</v>
      </c>
      <c r="F3870" s="805"/>
      <c r="G3870" s="805"/>
      <c r="H3870" s="806"/>
      <c r="I3870" s="806"/>
      <c r="J3870" s="803"/>
      <c r="K3870" s="803"/>
      <c r="L3870" s="804"/>
    </row>
    <row r="3871" spans="1:12" s="101" customFormat="1" ht="24" customHeight="1">
      <c r="A3871" s="808">
        <v>728</v>
      </c>
      <c r="B3871" s="110" t="s">
        <v>76</v>
      </c>
      <c r="C3871" s="115" t="s">
        <v>78</v>
      </c>
      <c r="D3871" s="115" t="s">
        <v>146</v>
      </c>
      <c r="E3871" s="115" t="s">
        <v>147</v>
      </c>
      <c r="F3871" s="809" t="s">
        <v>71</v>
      </c>
      <c r="G3871" s="809"/>
      <c r="H3871" s="805"/>
      <c r="I3871" s="805"/>
      <c r="J3871" s="805"/>
      <c r="K3871" s="805"/>
      <c r="L3871" s="805"/>
    </row>
    <row r="3872" spans="1:12" s="101" customFormat="1" ht="26.25" customHeight="1">
      <c r="A3872" s="808"/>
      <c r="B3872" s="803" t="s">
        <v>2536</v>
      </c>
      <c r="C3872" s="810" t="s">
        <v>2537</v>
      </c>
      <c r="D3872" s="807">
        <v>43755</v>
      </c>
      <c r="E3872" s="803" t="s">
        <v>1649</v>
      </c>
      <c r="F3872" s="803" t="s">
        <v>1650</v>
      </c>
      <c r="G3872" s="803"/>
      <c r="H3872" s="806" t="s">
        <v>152</v>
      </c>
      <c r="I3872" s="806"/>
      <c r="J3872" s="117" t="s">
        <v>153</v>
      </c>
      <c r="K3872" s="117" t="s">
        <v>3</v>
      </c>
      <c r="L3872" s="119">
        <v>1183.99</v>
      </c>
    </row>
    <row r="3873" spans="1:12" s="101" customFormat="1" ht="408.95" customHeight="1">
      <c r="A3873" s="808"/>
      <c r="B3873" s="803"/>
      <c r="C3873" s="810"/>
      <c r="D3873" s="807"/>
      <c r="E3873" s="803"/>
      <c r="F3873" s="803"/>
      <c r="G3873" s="803"/>
      <c r="H3873" s="806" t="s">
        <v>154</v>
      </c>
      <c r="I3873" s="806"/>
      <c r="J3873" s="803" t="s">
        <v>153</v>
      </c>
      <c r="K3873" s="803" t="s">
        <v>3</v>
      </c>
      <c r="L3873" s="804">
        <v>369.64</v>
      </c>
    </row>
    <row r="3874" spans="1:12" s="101" customFormat="1" ht="145.35" customHeight="1">
      <c r="A3874" s="808"/>
      <c r="B3874" s="803"/>
      <c r="C3874" s="810"/>
      <c r="D3874" s="807"/>
      <c r="E3874" s="803"/>
      <c r="F3874" s="803"/>
      <c r="G3874" s="803"/>
      <c r="H3874" s="806"/>
      <c r="I3874" s="806"/>
      <c r="J3874" s="803"/>
      <c r="K3874" s="803"/>
      <c r="L3874" s="804"/>
    </row>
    <row r="3875" spans="1:12" s="101" customFormat="1" ht="24" customHeight="1">
      <c r="A3875" s="808"/>
      <c r="B3875" s="110" t="s">
        <v>77</v>
      </c>
      <c r="C3875" s="115" t="s">
        <v>79</v>
      </c>
      <c r="D3875" s="115" t="s">
        <v>155</v>
      </c>
      <c r="E3875" s="115" t="s">
        <v>156</v>
      </c>
      <c r="F3875" s="805"/>
      <c r="G3875" s="805"/>
      <c r="H3875" s="806" t="s">
        <v>157</v>
      </c>
      <c r="I3875" s="806"/>
      <c r="J3875" s="803" t="s">
        <v>153</v>
      </c>
      <c r="K3875" s="803" t="s">
        <v>3</v>
      </c>
      <c r="L3875" s="804">
        <v>100</v>
      </c>
    </row>
    <row r="3876" spans="1:12" s="101" customFormat="1" ht="24" customHeight="1">
      <c r="A3876" s="808"/>
      <c r="B3876" s="117" t="s">
        <v>2538</v>
      </c>
      <c r="C3876" s="117" t="s">
        <v>1650</v>
      </c>
      <c r="D3876" s="118">
        <v>43760</v>
      </c>
      <c r="E3876" s="117" t="s">
        <v>2539</v>
      </c>
      <c r="F3876" s="805"/>
      <c r="G3876" s="805"/>
      <c r="H3876" s="806"/>
      <c r="I3876" s="806"/>
      <c r="J3876" s="803"/>
      <c r="K3876" s="803"/>
      <c r="L3876" s="804"/>
    </row>
    <row r="3877" spans="1:12" s="101" customFormat="1" ht="24" customHeight="1">
      <c r="A3877" s="808">
        <v>729</v>
      </c>
      <c r="B3877" s="110" t="s">
        <v>76</v>
      </c>
      <c r="C3877" s="115" t="s">
        <v>78</v>
      </c>
      <c r="D3877" s="115" t="s">
        <v>146</v>
      </c>
      <c r="E3877" s="115" t="s">
        <v>147</v>
      </c>
      <c r="F3877" s="809" t="s">
        <v>71</v>
      </c>
      <c r="G3877" s="809"/>
      <c r="H3877" s="805"/>
      <c r="I3877" s="805"/>
      <c r="J3877" s="805"/>
      <c r="K3877" s="805"/>
      <c r="L3877" s="805"/>
    </row>
    <row r="3878" spans="1:12" s="101" customFormat="1" ht="26.25" customHeight="1">
      <c r="A3878" s="808"/>
      <c r="B3878" s="803" t="s">
        <v>2536</v>
      </c>
      <c r="C3878" s="810" t="s">
        <v>2540</v>
      </c>
      <c r="D3878" s="807">
        <v>43880</v>
      </c>
      <c r="E3878" s="803" t="s">
        <v>868</v>
      </c>
      <c r="F3878" s="803" t="s">
        <v>1104</v>
      </c>
      <c r="G3878" s="803"/>
      <c r="H3878" s="806" t="s">
        <v>152</v>
      </c>
      <c r="I3878" s="806"/>
      <c r="J3878" s="117" t="s">
        <v>153</v>
      </c>
      <c r="K3878" s="117" t="s">
        <v>153</v>
      </c>
      <c r="L3878" s="119">
        <v>0</v>
      </c>
    </row>
    <row r="3879" spans="1:12" s="101" customFormat="1" ht="408.95" customHeight="1">
      <c r="A3879" s="808"/>
      <c r="B3879" s="803"/>
      <c r="C3879" s="810"/>
      <c r="D3879" s="807"/>
      <c r="E3879" s="803"/>
      <c r="F3879" s="803"/>
      <c r="G3879" s="803"/>
      <c r="H3879" s="806" t="s">
        <v>154</v>
      </c>
      <c r="I3879" s="806"/>
      <c r="J3879" s="803" t="s">
        <v>153</v>
      </c>
      <c r="K3879" s="803" t="s">
        <v>153</v>
      </c>
      <c r="L3879" s="804">
        <v>0</v>
      </c>
    </row>
    <row r="3880" spans="1:12" s="101" customFormat="1" ht="334.35" customHeight="1">
      <c r="A3880" s="808"/>
      <c r="B3880" s="803"/>
      <c r="C3880" s="810"/>
      <c r="D3880" s="807"/>
      <c r="E3880" s="803"/>
      <c r="F3880" s="803"/>
      <c r="G3880" s="803"/>
      <c r="H3880" s="806"/>
      <c r="I3880" s="806"/>
      <c r="J3880" s="803"/>
      <c r="K3880" s="803"/>
      <c r="L3880" s="804"/>
    </row>
    <row r="3881" spans="1:12" s="101" customFormat="1" ht="24" customHeight="1">
      <c r="A3881" s="808"/>
      <c r="B3881" s="110" t="s">
        <v>77</v>
      </c>
      <c r="C3881" s="115" t="s">
        <v>79</v>
      </c>
      <c r="D3881" s="115" t="s">
        <v>155</v>
      </c>
      <c r="E3881" s="115" t="s">
        <v>156</v>
      </c>
      <c r="F3881" s="805"/>
      <c r="G3881" s="805"/>
      <c r="H3881" s="806" t="s">
        <v>157</v>
      </c>
      <c r="I3881" s="806"/>
      <c r="J3881" s="803" t="s">
        <v>153</v>
      </c>
      <c r="K3881" s="803" t="s">
        <v>3</v>
      </c>
      <c r="L3881" s="804">
        <v>1060</v>
      </c>
    </row>
    <row r="3882" spans="1:12" s="101" customFormat="1" ht="24" customHeight="1">
      <c r="A3882" s="808"/>
      <c r="B3882" s="117" t="s">
        <v>2538</v>
      </c>
      <c r="C3882" s="117" t="s">
        <v>1104</v>
      </c>
      <c r="D3882" s="118">
        <v>43887</v>
      </c>
      <c r="E3882" s="117" t="s">
        <v>2541</v>
      </c>
      <c r="F3882" s="805"/>
      <c r="G3882" s="805"/>
      <c r="H3882" s="806"/>
      <c r="I3882" s="806"/>
      <c r="J3882" s="803"/>
      <c r="K3882" s="803"/>
      <c r="L3882" s="804"/>
    </row>
    <row r="3883" spans="1:12" s="101" customFormat="1" ht="24" customHeight="1">
      <c r="A3883" s="808">
        <v>730</v>
      </c>
      <c r="B3883" s="110" t="s">
        <v>76</v>
      </c>
      <c r="C3883" s="115" t="s">
        <v>78</v>
      </c>
      <c r="D3883" s="115" t="s">
        <v>146</v>
      </c>
      <c r="E3883" s="115" t="s">
        <v>147</v>
      </c>
      <c r="F3883" s="809" t="s">
        <v>71</v>
      </c>
      <c r="G3883" s="809"/>
      <c r="H3883" s="805"/>
      <c r="I3883" s="805"/>
      <c r="J3883" s="805"/>
      <c r="K3883" s="805"/>
      <c r="L3883" s="805"/>
    </row>
    <row r="3884" spans="1:12" s="101" customFormat="1" ht="26.25" customHeight="1">
      <c r="A3884" s="808"/>
      <c r="B3884" s="803" t="s">
        <v>2536</v>
      </c>
      <c r="C3884" s="810" t="s">
        <v>2540</v>
      </c>
      <c r="D3884" s="807">
        <v>43880</v>
      </c>
      <c r="E3884" s="803" t="s">
        <v>868</v>
      </c>
      <c r="F3884" s="803" t="s">
        <v>1650</v>
      </c>
      <c r="G3884" s="803"/>
      <c r="H3884" s="806" t="s">
        <v>152</v>
      </c>
      <c r="I3884" s="806"/>
      <c r="J3884" s="117" t="s">
        <v>153</v>
      </c>
      <c r="K3884" s="117" t="s">
        <v>3</v>
      </c>
      <c r="L3884" s="119">
        <v>1167.28</v>
      </c>
    </row>
    <row r="3885" spans="1:12" s="101" customFormat="1" ht="408.95" customHeight="1">
      <c r="A3885" s="808"/>
      <c r="B3885" s="803"/>
      <c r="C3885" s="810"/>
      <c r="D3885" s="807"/>
      <c r="E3885" s="803"/>
      <c r="F3885" s="803"/>
      <c r="G3885" s="803"/>
      <c r="H3885" s="806" t="s">
        <v>154</v>
      </c>
      <c r="I3885" s="806"/>
      <c r="J3885" s="803" t="s">
        <v>153</v>
      </c>
      <c r="K3885" s="803" t="s">
        <v>3</v>
      </c>
      <c r="L3885" s="804">
        <v>389.46</v>
      </c>
    </row>
    <row r="3886" spans="1:12" s="101" customFormat="1" ht="334.35" customHeight="1">
      <c r="A3886" s="808"/>
      <c r="B3886" s="803"/>
      <c r="C3886" s="810"/>
      <c r="D3886" s="807"/>
      <c r="E3886" s="803"/>
      <c r="F3886" s="803"/>
      <c r="G3886" s="803"/>
      <c r="H3886" s="806"/>
      <c r="I3886" s="806"/>
      <c r="J3886" s="803"/>
      <c r="K3886" s="803"/>
      <c r="L3886" s="804"/>
    </row>
    <row r="3887" spans="1:12" s="101" customFormat="1" ht="24" customHeight="1">
      <c r="A3887" s="808"/>
      <c r="B3887" s="110" t="s">
        <v>77</v>
      </c>
      <c r="C3887" s="115" t="s">
        <v>79</v>
      </c>
      <c r="D3887" s="115" t="s">
        <v>155</v>
      </c>
      <c r="E3887" s="115" t="s">
        <v>156</v>
      </c>
      <c r="F3887" s="805"/>
      <c r="G3887" s="805"/>
      <c r="H3887" s="806" t="s">
        <v>157</v>
      </c>
      <c r="I3887" s="806"/>
      <c r="J3887" s="803" t="s">
        <v>153</v>
      </c>
      <c r="K3887" s="803" t="s">
        <v>3</v>
      </c>
      <c r="L3887" s="804">
        <v>100</v>
      </c>
    </row>
    <row r="3888" spans="1:12" s="101" customFormat="1" ht="24" customHeight="1">
      <c r="A3888" s="808"/>
      <c r="B3888" s="117" t="s">
        <v>2538</v>
      </c>
      <c r="C3888" s="117" t="s">
        <v>1650</v>
      </c>
      <c r="D3888" s="118">
        <v>43887</v>
      </c>
      <c r="E3888" s="117" t="s">
        <v>2541</v>
      </c>
      <c r="F3888" s="805"/>
      <c r="G3888" s="805"/>
      <c r="H3888" s="806"/>
      <c r="I3888" s="806"/>
      <c r="J3888" s="803"/>
      <c r="K3888" s="803"/>
      <c r="L3888" s="804"/>
    </row>
    <row r="3889" spans="1:12" s="101" customFormat="1" ht="24" customHeight="1">
      <c r="A3889" s="808">
        <v>731</v>
      </c>
      <c r="B3889" s="110" t="s">
        <v>76</v>
      </c>
      <c r="C3889" s="115" t="s">
        <v>78</v>
      </c>
      <c r="D3889" s="115" t="s">
        <v>146</v>
      </c>
      <c r="E3889" s="115" t="s">
        <v>147</v>
      </c>
      <c r="F3889" s="809" t="s">
        <v>71</v>
      </c>
      <c r="G3889" s="809"/>
      <c r="H3889" s="805"/>
      <c r="I3889" s="805"/>
      <c r="J3889" s="805"/>
      <c r="K3889" s="805"/>
      <c r="L3889" s="805"/>
    </row>
    <row r="3890" spans="1:12" s="101" customFormat="1" ht="26.25" customHeight="1">
      <c r="A3890" s="808"/>
      <c r="B3890" s="803" t="s">
        <v>2542</v>
      </c>
      <c r="C3890" s="810" t="s">
        <v>2543</v>
      </c>
      <c r="D3890" s="807">
        <v>43779</v>
      </c>
      <c r="E3890" s="803" t="s">
        <v>205</v>
      </c>
      <c r="F3890" s="803" t="s">
        <v>206</v>
      </c>
      <c r="G3890" s="803"/>
      <c r="H3890" s="806" t="s">
        <v>152</v>
      </c>
      <c r="I3890" s="806"/>
      <c r="J3890" s="117" t="s">
        <v>153</v>
      </c>
      <c r="K3890" s="117" t="s">
        <v>3</v>
      </c>
      <c r="L3890" s="119">
        <v>468.6</v>
      </c>
    </row>
    <row r="3891" spans="1:12" s="101" customFormat="1" ht="408.95" customHeight="1">
      <c r="A3891" s="808"/>
      <c r="B3891" s="803"/>
      <c r="C3891" s="810"/>
      <c r="D3891" s="807"/>
      <c r="E3891" s="803"/>
      <c r="F3891" s="803"/>
      <c r="G3891" s="803"/>
      <c r="H3891" s="806" t="s">
        <v>154</v>
      </c>
      <c r="I3891" s="806"/>
      <c r="J3891" s="803" t="s">
        <v>153</v>
      </c>
      <c r="K3891" s="803" t="s">
        <v>3</v>
      </c>
      <c r="L3891" s="804">
        <v>406.6</v>
      </c>
    </row>
    <row r="3892" spans="1:12" s="101" customFormat="1" ht="408.95" customHeight="1">
      <c r="A3892" s="808"/>
      <c r="B3892" s="803"/>
      <c r="C3892" s="810"/>
      <c r="D3892" s="807"/>
      <c r="E3892" s="803"/>
      <c r="F3892" s="803"/>
      <c r="G3892" s="803"/>
      <c r="H3892" s="806"/>
      <c r="I3892" s="806"/>
      <c r="J3892" s="803"/>
      <c r="K3892" s="803"/>
      <c r="L3892" s="804"/>
    </row>
    <row r="3893" spans="1:12" s="101" customFormat="1" ht="166.7" customHeight="1">
      <c r="A3893" s="808"/>
      <c r="B3893" s="803"/>
      <c r="C3893" s="810"/>
      <c r="D3893" s="807"/>
      <c r="E3893" s="803"/>
      <c r="F3893" s="803"/>
      <c r="G3893" s="803"/>
      <c r="H3893" s="806"/>
      <c r="I3893" s="806"/>
      <c r="J3893" s="803"/>
      <c r="K3893" s="803"/>
      <c r="L3893" s="804"/>
    </row>
    <row r="3894" spans="1:12" s="101" customFormat="1" ht="24" customHeight="1">
      <c r="A3894" s="808"/>
      <c r="B3894" s="110" t="s">
        <v>77</v>
      </c>
      <c r="C3894" s="115" t="s">
        <v>79</v>
      </c>
      <c r="D3894" s="115" t="s">
        <v>155</v>
      </c>
      <c r="E3894" s="115" t="s">
        <v>156</v>
      </c>
      <c r="F3894" s="805"/>
      <c r="G3894" s="805"/>
      <c r="H3894" s="806" t="s">
        <v>157</v>
      </c>
      <c r="I3894" s="806"/>
      <c r="J3894" s="803" t="s">
        <v>153</v>
      </c>
      <c r="K3894" s="803" t="s">
        <v>153</v>
      </c>
      <c r="L3894" s="804">
        <v>0</v>
      </c>
    </row>
    <row r="3895" spans="1:12" s="101" customFormat="1" ht="24" customHeight="1">
      <c r="A3895" s="808"/>
      <c r="B3895" s="117" t="s">
        <v>240</v>
      </c>
      <c r="C3895" s="117" t="s">
        <v>206</v>
      </c>
      <c r="D3895" s="118">
        <v>43781</v>
      </c>
      <c r="E3895" s="117" t="s">
        <v>1612</v>
      </c>
      <c r="F3895" s="805"/>
      <c r="G3895" s="805"/>
      <c r="H3895" s="806"/>
      <c r="I3895" s="806"/>
      <c r="J3895" s="803"/>
      <c r="K3895" s="803"/>
      <c r="L3895" s="804"/>
    </row>
    <row r="3896" spans="1:12" s="101" customFormat="1" ht="24" customHeight="1">
      <c r="A3896" s="808">
        <v>732</v>
      </c>
      <c r="B3896" s="110" t="s">
        <v>76</v>
      </c>
      <c r="C3896" s="115" t="s">
        <v>78</v>
      </c>
      <c r="D3896" s="115" t="s">
        <v>146</v>
      </c>
      <c r="E3896" s="115" t="s">
        <v>147</v>
      </c>
      <c r="F3896" s="809" t="s">
        <v>71</v>
      </c>
      <c r="G3896" s="809"/>
      <c r="H3896" s="805"/>
      <c r="I3896" s="805"/>
      <c r="J3896" s="805"/>
      <c r="K3896" s="805"/>
      <c r="L3896" s="805"/>
    </row>
    <row r="3897" spans="1:12" s="101" customFormat="1" ht="26.25" customHeight="1">
      <c r="A3897" s="808"/>
      <c r="B3897" s="803" t="s">
        <v>2542</v>
      </c>
      <c r="C3897" s="810" t="s">
        <v>2544</v>
      </c>
      <c r="D3897" s="807">
        <v>43850</v>
      </c>
      <c r="E3897" s="803" t="s">
        <v>1354</v>
      </c>
      <c r="F3897" s="803" t="s">
        <v>1355</v>
      </c>
      <c r="G3897" s="803"/>
      <c r="H3897" s="806" t="s">
        <v>152</v>
      </c>
      <c r="I3897" s="806"/>
      <c r="J3897" s="117" t="s">
        <v>153</v>
      </c>
      <c r="K3897" s="117" t="s">
        <v>3</v>
      </c>
      <c r="L3897" s="119">
        <v>320.74</v>
      </c>
    </row>
    <row r="3898" spans="1:12" s="101" customFormat="1" ht="408.95" customHeight="1">
      <c r="A3898" s="808"/>
      <c r="B3898" s="803"/>
      <c r="C3898" s="810"/>
      <c r="D3898" s="807"/>
      <c r="E3898" s="803"/>
      <c r="F3898" s="803"/>
      <c r="G3898" s="803"/>
      <c r="H3898" s="806" t="s">
        <v>154</v>
      </c>
      <c r="I3898" s="806"/>
      <c r="J3898" s="803" t="s">
        <v>153</v>
      </c>
      <c r="K3898" s="803" t="s">
        <v>3</v>
      </c>
      <c r="L3898" s="804">
        <v>264.60000000000002</v>
      </c>
    </row>
    <row r="3899" spans="1:12" s="101" customFormat="1" ht="334.35" customHeight="1">
      <c r="A3899" s="808"/>
      <c r="B3899" s="803"/>
      <c r="C3899" s="810"/>
      <c r="D3899" s="807"/>
      <c r="E3899" s="803"/>
      <c r="F3899" s="803"/>
      <c r="G3899" s="803"/>
      <c r="H3899" s="806"/>
      <c r="I3899" s="806"/>
      <c r="J3899" s="803"/>
      <c r="K3899" s="803"/>
      <c r="L3899" s="804"/>
    </row>
    <row r="3900" spans="1:12" s="101" customFormat="1" ht="24" customHeight="1">
      <c r="A3900" s="808"/>
      <c r="B3900" s="110" t="s">
        <v>77</v>
      </c>
      <c r="C3900" s="115" t="s">
        <v>79</v>
      </c>
      <c r="D3900" s="115" t="s">
        <v>155</v>
      </c>
      <c r="E3900" s="115" t="s">
        <v>156</v>
      </c>
      <c r="F3900" s="805"/>
      <c r="G3900" s="805"/>
      <c r="H3900" s="806" t="s">
        <v>157</v>
      </c>
      <c r="I3900" s="806"/>
      <c r="J3900" s="803" t="s">
        <v>153</v>
      </c>
      <c r="K3900" s="803" t="s">
        <v>3</v>
      </c>
      <c r="L3900" s="804">
        <v>130</v>
      </c>
    </row>
    <row r="3901" spans="1:12" s="101" customFormat="1" ht="24" customHeight="1">
      <c r="A3901" s="808"/>
      <c r="B3901" s="117" t="s">
        <v>240</v>
      </c>
      <c r="C3901" s="117" t="s">
        <v>1355</v>
      </c>
      <c r="D3901" s="118">
        <v>43852</v>
      </c>
      <c r="E3901" s="117" t="s">
        <v>1467</v>
      </c>
      <c r="F3901" s="805"/>
      <c r="G3901" s="805"/>
      <c r="H3901" s="806"/>
      <c r="I3901" s="806"/>
      <c r="J3901" s="803"/>
      <c r="K3901" s="803"/>
      <c r="L3901" s="804"/>
    </row>
    <row r="3902" spans="1:12" s="101" customFormat="1" ht="24" customHeight="1">
      <c r="A3902" s="808">
        <v>733</v>
      </c>
      <c r="B3902" s="110" t="s">
        <v>76</v>
      </c>
      <c r="C3902" s="115" t="s">
        <v>78</v>
      </c>
      <c r="D3902" s="115" t="s">
        <v>146</v>
      </c>
      <c r="E3902" s="115" t="s">
        <v>147</v>
      </c>
      <c r="F3902" s="809" t="s">
        <v>71</v>
      </c>
      <c r="G3902" s="809"/>
      <c r="H3902" s="805"/>
      <c r="I3902" s="805"/>
      <c r="J3902" s="805"/>
      <c r="K3902" s="805"/>
      <c r="L3902" s="805"/>
    </row>
    <row r="3903" spans="1:12" s="101" customFormat="1" ht="26.25" customHeight="1">
      <c r="A3903" s="808"/>
      <c r="B3903" s="803" t="s">
        <v>2542</v>
      </c>
      <c r="C3903" s="810" t="s">
        <v>2545</v>
      </c>
      <c r="D3903" s="807">
        <v>43892</v>
      </c>
      <c r="E3903" s="803" t="s">
        <v>358</v>
      </c>
      <c r="F3903" s="803" t="s">
        <v>1462</v>
      </c>
      <c r="G3903" s="803"/>
      <c r="H3903" s="806" t="s">
        <v>152</v>
      </c>
      <c r="I3903" s="806"/>
      <c r="J3903" s="117" t="s">
        <v>153</v>
      </c>
      <c r="K3903" s="117" t="s">
        <v>3</v>
      </c>
      <c r="L3903" s="119">
        <v>681.42</v>
      </c>
    </row>
    <row r="3904" spans="1:12" s="101" customFormat="1" ht="408.95" customHeight="1">
      <c r="A3904" s="808"/>
      <c r="B3904" s="803"/>
      <c r="C3904" s="810"/>
      <c r="D3904" s="807"/>
      <c r="E3904" s="803"/>
      <c r="F3904" s="803"/>
      <c r="G3904" s="803"/>
      <c r="H3904" s="806" t="s">
        <v>154</v>
      </c>
      <c r="I3904" s="806"/>
      <c r="J3904" s="803" t="s">
        <v>153</v>
      </c>
      <c r="K3904" s="803" t="s">
        <v>3</v>
      </c>
      <c r="L3904" s="804">
        <v>58</v>
      </c>
    </row>
    <row r="3905" spans="1:12" s="101" customFormat="1" ht="19.350000000000001" customHeight="1">
      <c r="A3905" s="808"/>
      <c r="B3905" s="803"/>
      <c r="C3905" s="810"/>
      <c r="D3905" s="807"/>
      <c r="E3905" s="803"/>
      <c r="F3905" s="803"/>
      <c r="G3905" s="803"/>
      <c r="H3905" s="806"/>
      <c r="I3905" s="806"/>
      <c r="J3905" s="803"/>
      <c r="K3905" s="803"/>
      <c r="L3905" s="804"/>
    </row>
    <row r="3906" spans="1:12" s="101" customFormat="1" ht="24" customHeight="1">
      <c r="A3906" s="808"/>
      <c r="B3906" s="110" t="s">
        <v>77</v>
      </c>
      <c r="C3906" s="115" t="s">
        <v>79</v>
      </c>
      <c r="D3906" s="115" t="s">
        <v>155</v>
      </c>
      <c r="E3906" s="115" t="s">
        <v>156</v>
      </c>
      <c r="F3906" s="805"/>
      <c r="G3906" s="805"/>
      <c r="H3906" s="806" t="s">
        <v>157</v>
      </c>
      <c r="I3906" s="806"/>
      <c r="J3906" s="803" t="s">
        <v>153</v>
      </c>
      <c r="K3906" s="803" t="s">
        <v>153</v>
      </c>
      <c r="L3906" s="804">
        <v>0</v>
      </c>
    </row>
    <row r="3907" spans="1:12" s="101" customFormat="1" ht="24" customHeight="1">
      <c r="A3907" s="808"/>
      <c r="B3907" s="117" t="s">
        <v>240</v>
      </c>
      <c r="C3907" s="117" t="s">
        <v>1462</v>
      </c>
      <c r="D3907" s="118">
        <v>43894</v>
      </c>
      <c r="E3907" s="117" t="s">
        <v>1330</v>
      </c>
      <c r="F3907" s="805"/>
      <c r="G3907" s="805"/>
      <c r="H3907" s="806"/>
      <c r="I3907" s="806"/>
      <c r="J3907" s="803"/>
      <c r="K3907" s="803"/>
      <c r="L3907" s="804"/>
    </row>
    <row r="3908" spans="1:12" s="101" customFormat="1" ht="24" customHeight="1">
      <c r="A3908" s="808">
        <v>734</v>
      </c>
      <c r="B3908" s="110" t="s">
        <v>76</v>
      </c>
      <c r="C3908" s="115" t="s">
        <v>78</v>
      </c>
      <c r="D3908" s="115" t="s">
        <v>146</v>
      </c>
      <c r="E3908" s="115" t="s">
        <v>147</v>
      </c>
      <c r="F3908" s="809" t="s">
        <v>71</v>
      </c>
      <c r="G3908" s="809"/>
      <c r="H3908" s="805"/>
      <c r="I3908" s="805"/>
      <c r="J3908" s="805"/>
      <c r="K3908" s="805"/>
      <c r="L3908" s="805"/>
    </row>
    <row r="3909" spans="1:12" s="101" customFormat="1" ht="26.25" customHeight="1">
      <c r="A3909" s="808"/>
      <c r="B3909" s="803" t="s">
        <v>2546</v>
      </c>
      <c r="C3909" s="803" t="s">
        <v>2547</v>
      </c>
      <c r="D3909" s="807">
        <v>43768</v>
      </c>
      <c r="E3909" s="803" t="s">
        <v>205</v>
      </c>
      <c r="F3909" s="803" t="s">
        <v>2548</v>
      </c>
      <c r="G3909" s="803"/>
      <c r="H3909" s="806" t="s">
        <v>152</v>
      </c>
      <c r="I3909" s="806"/>
      <c r="J3909" s="117" t="s">
        <v>153</v>
      </c>
      <c r="K3909" s="117" t="s">
        <v>3</v>
      </c>
      <c r="L3909" s="119">
        <v>550.78</v>
      </c>
    </row>
    <row r="3910" spans="1:12" s="101" customFormat="1" ht="102.75" customHeight="1">
      <c r="A3910" s="808"/>
      <c r="B3910" s="803"/>
      <c r="C3910" s="803"/>
      <c r="D3910" s="807"/>
      <c r="E3910" s="803"/>
      <c r="F3910" s="803"/>
      <c r="G3910" s="803"/>
      <c r="H3910" s="806" t="s">
        <v>154</v>
      </c>
      <c r="I3910" s="806"/>
      <c r="J3910" s="117" t="s">
        <v>153</v>
      </c>
      <c r="K3910" s="117" t="s">
        <v>3</v>
      </c>
      <c r="L3910" s="119">
        <v>323.8</v>
      </c>
    </row>
    <row r="3911" spans="1:12" s="101" customFormat="1" ht="24" customHeight="1">
      <c r="A3911" s="808"/>
      <c r="B3911" s="110" t="s">
        <v>77</v>
      </c>
      <c r="C3911" s="115" t="s">
        <v>79</v>
      </c>
      <c r="D3911" s="115" t="s">
        <v>155</v>
      </c>
      <c r="E3911" s="115" t="s">
        <v>156</v>
      </c>
      <c r="F3911" s="805"/>
      <c r="G3911" s="805"/>
      <c r="H3911" s="806" t="s">
        <v>157</v>
      </c>
      <c r="I3911" s="806"/>
      <c r="J3911" s="803" t="s">
        <v>153</v>
      </c>
      <c r="K3911" s="803" t="s">
        <v>153</v>
      </c>
      <c r="L3911" s="804">
        <v>0</v>
      </c>
    </row>
    <row r="3912" spans="1:12" s="101" customFormat="1" ht="24" customHeight="1">
      <c r="A3912" s="808"/>
      <c r="B3912" s="117" t="s">
        <v>193</v>
      </c>
      <c r="C3912" s="117" t="s">
        <v>2548</v>
      </c>
      <c r="D3912" s="118">
        <v>43770</v>
      </c>
      <c r="E3912" s="117" t="s">
        <v>364</v>
      </c>
      <c r="F3912" s="805"/>
      <c r="G3912" s="805"/>
      <c r="H3912" s="806"/>
      <c r="I3912" s="806"/>
      <c r="J3912" s="803"/>
      <c r="K3912" s="803"/>
      <c r="L3912" s="804"/>
    </row>
    <row r="3913" spans="1:12" s="101" customFormat="1" ht="24" customHeight="1">
      <c r="A3913" s="808">
        <v>735</v>
      </c>
      <c r="B3913" s="110" t="s">
        <v>76</v>
      </c>
      <c r="C3913" s="115" t="s">
        <v>78</v>
      </c>
      <c r="D3913" s="115" t="s">
        <v>146</v>
      </c>
      <c r="E3913" s="115" t="s">
        <v>147</v>
      </c>
      <c r="F3913" s="809" t="s">
        <v>71</v>
      </c>
      <c r="G3913" s="809"/>
      <c r="H3913" s="805"/>
      <c r="I3913" s="805"/>
      <c r="J3913" s="805"/>
      <c r="K3913" s="805"/>
      <c r="L3913" s="805"/>
    </row>
    <row r="3914" spans="1:12" s="101" customFormat="1" ht="26.25" customHeight="1">
      <c r="A3914" s="808"/>
      <c r="B3914" s="803" t="s">
        <v>2549</v>
      </c>
      <c r="C3914" s="810" t="s">
        <v>2550</v>
      </c>
      <c r="D3914" s="807">
        <v>43755</v>
      </c>
      <c r="E3914" s="803" t="s">
        <v>354</v>
      </c>
      <c r="F3914" s="803" t="s">
        <v>2551</v>
      </c>
      <c r="G3914" s="803"/>
      <c r="H3914" s="806" t="s">
        <v>152</v>
      </c>
      <c r="I3914" s="806"/>
      <c r="J3914" s="117" t="s">
        <v>153</v>
      </c>
      <c r="K3914" s="117" t="s">
        <v>3</v>
      </c>
      <c r="L3914" s="119">
        <v>159.25</v>
      </c>
    </row>
    <row r="3915" spans="1:12" s="101" customFormat="1" ht="407.25" customHeight="1">
      <c r="A3915" s="808"/>
      <c r="B3915" s="803"/>
      <c r="C3915" s="810"/>
      <c r="D3915" s="807"/>
      <c r="E3915" s="803"/>
      <c r="F3915" s="803"/>
      <c r="G3915" s="803"/>
      <c r="H3915" s="806" t="s">
        <v>154</v>
      </c>
      <c r="I3915" s="806"/>
      <c r="J3915" s="117" t="s">
        <v>153</v>
      </c>
      <c r="K3915" s="117" t="s">
        <v>3</v>
      </c>
      <c r="L3915" s="119">
        <v>341.96</v>
      </c>
    </row>
    <row r="3916" spans="1:12" s="101" customFormat="1" ht="24" customHeight="1">
      <c r="A3916" s="808"/>
      <c r="B3916" s="110" t="s">
        <v>77</v>
      </c>
      <c r="C3916" s="115" t="s">
        <v>79</v>
      </c>
      <c r="D3916" s="115" t="s">
        <v>155</v>
      </c>
      <c r="E3916" s="115" t="s">
        <v>156</v>
      </c>
      <c r="F3916" s="805"/>
      <c r="G3916" s="805"/>
      <c r="H3916" s="806" t="s">
        <v>157</v>
      </c>
      <c r="I3916" s="806"/>
      <c r="J3916" s="803" t="s">
        <v>153</v>
      </c>
      <c r="K3916" s="803" t="s">
        <v>3</v>
      </c>
      <c r="L3916" s="804">
        <v>500</v>
      </c>
    </row>
    <row r="3917" spans="1:12" s="101" customFormat="1" ht="24" customHeight="1">
      <c r="A3917" s="808"/>
      <c r="B3917" s="117" t="s">
        <v>193</v>
      </c>
      <c r="C3917" s="117" t="s">
        <v>2551</v>
      </c>
      <c r="D3917" s="118">
        <v>43757</v>
      </c>
      <c r="E3917" s="117" t="s">
        <v>2552</v>
      </c>
      <c r="F3917" s="805"/>
      <c r="G3917" s="805"/>
      <c r="H3917" s="806"/>
      <c r="I3917" s="806"/>
      <c r="J3917" s="803"/>
      <c r="K3917" s="803"/>
      <c r="L3917" s="804"/>
    </row>
    <row r="3918" spans="1:12" s="101" customFormat="1" ht="24" customHeight="1">
      <c r="A3918" s="808">
        <v>736</v>
      </c>
      <c r="B3918" s="110" t="s">
        <v>76</v>
      </c>
      <c r="C3918" s="115" t="s">
        <v>78</v>
      </c>
      <c r="D3918" s="115" t="s">
        <v>146</v>
      </c>
      <c r="E3918" s="115" t="s">
        <v>147</v>
      </c>
      <c r="F3918" s="809" t="s">
        <v>71</v>
      </c>
      <c r="G3918" s="809"/>
      <c r="H3918" s="805"/>
      <c r="I3918" s="805"/>
      <c r="J3918" s="805"/>
      <c r="K3918" s="805"/>
      <c r="L3918" s="805"/>
    </row>
    <row r="3919" spans="1:12" s="101" customFormat="1" ht="26.25" customHeight="1">
      <c r="A3919" s="808"/>
      <c r="B3919" s="803" t="s">
        <v>2549</v>
      </c>
      <c r="C3919" s="810" t="s">
        <v>2553</v>
      </c>
      <c r="D3919" s="807">
        <v>43888</v>
      </c>
      <c r="E3919" s="803" t="s">
        <v>785</v>
      </c>
      <c r="F3919" s="803" t="s">
        <v>2554</v>
      </c>
      <c r="G3919" s="803"/>
      <c r="H3919" s="806" t="s">
        <v>152</v>
      </c>
      <c r="I3919" s="806"/>
      <c r="J3919" s="117" t="s">
        <v>153</v>
      </c>
      <c r="K3919" s="117" t="s">
        <v>3</v>
      </c>
      <c r="L3919" s="119">
        <v>1069.22</v>
      </c>
    </row>
    <row r="3920" spans="1:12" s="101" customFormat="1" ht="333.75" customHeight="1">
      <c r="A3920" s="808"/>
      <c r="B3920" s="803"/>
      <c r="C3920" s="810"/>
      <c r="D3920" s="807"/>
      <c r="E3920" s="803"/>
      <c r="F3920" s="803"/>
      <c r="G3920" s="803"/>
      <c r="H3920" s="806" t="s">
        <v>154</v>
      </c>
      <c r="I3920" s="806"/>
      <c r="J3920" s="117" t="s">
        <v>153</v>
      </c>
      <c r="K3920" s="117" t="s">
        <v>153</v>
      </c>
      <c r="L3920" s="119">
        <v>0</v>
      </c>
    </row>
    <row r="3921" spans="1:12" s="101" customFormat="1" ht="24" customHeight="1">
      <c r="A3921" s="808"/>
      <c r="B3921" s="110" t="s">
        <v>77</v>
      </c>
      <c r="C3921" s="115" t="s">
        <v>79</v>
      </c>
      <c r="D3921" s="115" t="s">
        <v>155</v>
      </c>
      <c r="E3921" s="115" t="s">
        <v>156</v>
      </c>
      <c r="F3921" s="805"/>
      <c r="G3921" s="805"/>
      <c r="H3921" s="806" t="s">
        <v>157</v>
      </c>
      <c r="I3921" s="806"/>
      <c r="J3921" s="803" t="s">
        <v>153</v>
      </c>
      <c r="K3921" s="803" t="s">
        <v>3</v>
      </c>
      <c r="L3921" s="804">
        <v>275</v>
      </c>
    </row>
    <row r="3922" spans="1:12" s="101" customFormat="1" ht="24" customHeight="1">
      <c r="A3922" s="808"/>
      <c r="B3922" s="117" t="s">
        <v>193</v>
      </c>
      <c r="C3922" s="117" t="s">
        <v>2554</v>
      </c>
      <c r="D3922" s="118">
        <v>43891</v>
      </c>
      <c r="E3922" s="117" t="s">
        <v>1758</v>
      </c>
      <c r="F3922" s="805"/>
      <c r="G3922" s="805"/>
      <c r="H3922" s="806"/>
      <c r="I3922" s="806"/>
      <c r="J3922" s="803"/>
      <c r="K3922" s="803"/>
      <c r="L3922" s="804"/>
    </row>
    <row r="3923" spans="1:12" s="101" customFormat="1" ht="24" customHeight="1">
      <c r="A3923" s="808">
        <v>737</v>
      </c>
      <c r="B3923" s="110" t="s">
        <v>76</v>
      </c>
      <c r="C3923" s="115" t="s">
        <v>78</v>
      </c>
      <c r="D3923" s="115" t="s">
        <v>146</v>
      </c>
      <c r="E3923" s="115" t="s">
        <v>147</v>
      </c>
      <c r="F3923" s="809" t="s">
        <v>71</v>
      </c>
      <c r="G3923" s="809"/>
      <c r="H3923" s="805"/>
      <c r="I3923" s="805"/>
      <c r="J3923" s="805"/>
      <c r="K3923" s="805"/>
      <c r="L3923" s="805"/>
    </row>
    <row r="3924" spans="1:12" s="101" customFormat="1" ht="26.25" customHeight="1">
      <c r="A3924" s="808"/>
      <c r="B3924" s="803" t="s">
        <v>2555</v>
      </c>
      <c r="C3924" s="810" t="s">
        <v>2556</v>
      </c>
      <c r="D3924" s="807">
        <v>43777</v>
      </c>
      <c r="E3924" s="803" t="s">
        <v>745</v>
      </c>
      <c r="F3924" s="803" t="s">
        <v>1374</v>
      </c>
      <c r="G3924" s="803"/>
      <c r="H3924" s="806" t="s">
        <v>152</v>
      </c>
      <c r="I3924" s="806"/>
      <c r="J3924" s="117" t="s">
        <v>153</v>
      </c>
      <c r="K3924" s="117" t="s">
        <v>3</v>
      </c>
      <c r="L3924" s="119">
        <v>850</v>
      </c>
    </row>
    <row r="3925" spans="1:12" s="101" customFormat="1" ht="365.25" customHeight="1">
      <c r="A3925" s="808"/>
      <c r="B3925" s="803"/>
      <c r="C3925" s="810"/>
      <c r="D3925" s="807"/>
      <c r="E3925" s="803"/>
      <c r="F3925" s="803"/>
      <c r="G3925" s="803"/>
      <c r="H3925" s="806" t="s">
        <v>154</v>
      </c>
      <c r="I3925" s="806"/>
      <c r="J3925" s="117" t="s">
        <v>153</v>
      </c>
      <c r="K3925" s="117" t="s">
        <v>153</v>
      </c>
      <c r="L3925" s="119">
        <v>0</v>
      </c>
    </row>
    <row r="3926" spans="1:12" s="101" customFormat="1" ht="24" customHeight="1">
      <c r="A3926" s="808"/>
      <c r="B3926" s="110" t="s">
        <v>77</v>
      </c>
      <c r="C3926" s="115" t="s">
        <v>79</v>
      </c>
      <c r="D3926" s="115" t="s">
        <v>155</v>
      </c>
      <c r="E3926" s="115" t="s">
        <v>156</v>
      </c>
      <c r="F3926" s="805"/>
      <c r="G3926" s="805"/>
      <c r="H3926" s="806" t="s">
        <v>157</v>
      </c>
      <c r="I3926" s="806"/>
      <c r="J3926" s="803" t="s">
        <v>153</v>
      </c>
      <c r="K3926" s="803" t="s">
        <v>153</v>
      </c>
      <c r="L3926" s="804">
        <v>0</v>
      </c>
    </row>
    <row r="3927" spans="1:12" s="101" customFormat="1" ht="24" customHeight="1">
      <c r="A3927" s="808"/>
      <c r="B3927" s="117" t="s">
        <v>164</v>
      </c>
      <c r="C3927" s="117" t="s">
        <v>1374</v>
      </c>
      <c r="D3927" s="118">
        <v>43784</v>
      </c>
      <c r="E3927" s="117" t="s">
        <v>2557</v>
      </c>
      <c r="F3927" s="805"/>
      <c r="G3927" s="805"/>
      <c r="H3927" s="806"/>
      <c r="I3927" s="806"/>
      <c r="J3927" s="803"/>
      <c r="K3927" s="803"/>
      <c r="L3927" s="804"/>
    </row>
    <row r="3928" spans="1:12" s="101" customFormat="1" ht="24" customHeight="1">
      <c r="A3928" s="808">
        <v>738</v>
      </c>
      <c r="B3928" s="110" t="s">
        <v>76</v>
      </c>
      <c r="C3928" s="115" t="s">
        <v>78</v>
      </c>
      <c r="D3928" s="115" t="s">
        <v>146</v>
      </c>
      <c r="E3928" s="115" t="s">
        <v>147</v>
      </c>
      <c r="F3928" s="809" t="s">
        <v>71</v>
      </c>
      <c r="G3928" s="809"/>
      <c r="H3928" s="805"/>
      <c r="I3928" s="805"/>
      <c r="J3928" s="805"/>
      <c r="K3928" s="805"/>
      <c r="L3928" s="805"/>
    </row>
    <row r="3929" spans="1:12" s="101" customFormat="1" ht="26.25" customHeight="1">
      <c r="A3929" s="808"/>
      <c r="B3929" s="803" t="s">
        <v>2555</v>
      </c>
      <c r="C3929" s="810" t="s">
        <v>2558</v>
      </c>
      <c r="D3929" s="807">
        <v>43803</v>
      </c>
      <c r="E3929" s="803" t="s">
        <v>2559</v>
      </c>
      <c r="F3929" s="803" t="s">
        <v>2560</v>
      </c>
      <c r="G3929" s="803"/>
      <c r="H3929" s="806" t="s">
        <v>152</v>
      </c>
      <c r="I3929" s="806"/>
      <c r="J3929" s="117" t="s">
        <v>153</v>
      </c>
      <c r="K3929" s="117" t="s">
        <v>3</v>
      </c>
      <c r="L3929" s="119">
        <v>218</v>
      </c>
    </row>
    <row r="3930" spans="1:12" s="101" customFormat="1" ht="165.75" customHeight="1">
      <c r="A3930" s="808"/>
      <c r="B3930" s="803"/>
      <c r="C3930" s="810"/>
      <c r="D3930" s="807"/>
      <c r="E3930" s="803"/>
      <c r="F3930" s="803"/>
      <c r="G3930" s="803"/>
      <c r="H3930" s="806" t="s">
        <v>154</v>
      </c>
      <c r="I3930" s="806"/>
      <c r="J3930" s="117" t="s">
        <v>153</v>
      </c>
      <c r="K3930" s="117" t="s">
        <v>3</v>
      </c>
      <c r="L3930" s="119">
        <v>316.60000000000002</v>
      </c>
    </row>
    <row r="3931" spans="1:12" s="101" customFormat="1" ht="24" customHeight="1">
      <c r="A3931" s="808"/>
      <c r="B3931" s="110" t="s">
        <v>77</v>
      </c>
      <c r="C3931" s="115" t="s">
        <v>79</v>
      </c>
      <c r="D3931" s="115" t="s">
        <v>155</v>
      </c>
      <c r="E3931" s="115" t="s">
        <v>156</v>
      </c>
      <c r="F3931" s="805"/>
      <c r="G3931" s="805"/>
      <c r="H3931" s="806" t="s">
        <v>157</v>
      </c>
      <c r="I3931" s="806"/>
      <c r="J3931" s="803" t="s">
        <v>153</v>
      </c>
      <c r="K3931" s="803" t="s">
        <v>153</v>
      </c>
      <c r="L3931" s="804">
        <v>0</v>
      </c>
    </row>
    <row r="3932" spans="1:12" s="101" customFormat="1" ht="24" customHeight="1">
      <c r="A3932" s="808"/>
      <c r="B3932" s="117" t="s">
        <v>164</v>
      </c>
      <c r="C3932" s="117" t="s">
        <v>2560</v>
      </c>
      <c r="D3932" s="118">
        <v>43805</v>
      </c>
      <c r="E3932" s="117" t="s">
        <v>344</v>
      </c>
      <c r="F3932" s="805"/>
      <c r="G3932" s="805"/>
      <c r="H3932" s="806"/>
      <c r="I3932" s="806"/>
      <c r="J3932" s="803"/>
      <c r="K3932" s="803"/>
      <c r="L3932" s="804"/>
    </row>
    <row r="3933" spans="1:12" s="101" customFormat="1" ht="24" customHeight="1">
      <c r="A3933" s="808">
        <v>739</v>
      </c>
      <c r="B3933" s="110" t="s">
        <v>76</v>
      </c>
      <c r="C3933" s="115" t="s">
        <v>78</v>
      </c>
      <c r="D3933" s="115" t="s">
        <v>146</v>
      </c>
      <c r="E3933" s="115" t="s">
        <v>147</v>
      </c>
      <c r="F3933" s="809" t="s">
        <v>71</v>
      </c>
      <c r="G3933" s="809"/>
      <c r="H3933" s="805"/>
      <c r="I3933" s="805"/>
      <c r="J3933" s="805"/>
      <c r="K3933" s="805"/>
      <c r="L3933" s="805"/>
    </row>
    <row r="3934" spans="1:12" s="101" customFormat="1" ht="26.25" customHeight="1">
      <c r="A3934" s="808"/>
      <c r="B3934" s="803" t="s">
        <v>2561</v>
      </c>
      <c r="C3934" s="810" t="s">
        <v>2562</v>
      </c>
      <c r="D3934" s="807">
        <v>43744</v>
      </c>
      <c r="E3934" s="803" t="s">
        <v>2100</v>
      </c>
      <c r="F3934" s="803" t="s">
        <v>2563</v>
      </c>
      <c r="G3934" s="803"/>
      <c r="H3934" s="806" t="s">
        <v>152</v>
      </c>
      <c r="I3934" s="806"/>
      <c r="J3934" s="117" t="s">
        <v>153</v>
      </c>
      <c r="K3934" s="117" t="s">
        <v>153</v>
      </c>
      <c r="L3934" s="119">
        <v>0</v>
      </c>
    </row>
    <row r="3935" spans="1:12" s="101" customFormat="1" ht="176.25" customHeight="1">
      <c r="A3935" s="808"/>
      <c r="B3935" s="803"/>
      <c r="C3935" s="810"/>
      <c r="D3935" s="807"/>
      <c r="E3935" s="803"/>
      <c r="F3935" s="803"/>
      <c r="G3935" s="803"/>
      <c r="H3935" s="806" t="s">
        <v>154</v>
      </c>
      <c r="I3935" s="806"/>
      <c r="J3935" s="117" t="s">
        <v>153</v>
      </c>
      <c r="K3935" s="117" t="s">
        <v>153</v>
      </c>
      <c r="L3935" s="119">
        <v>0</v>
      </c>
    </row>
    <row r="3936" spans="1:12" s="101" customFormat="1" ht="24" customHeight="1">
      <c r="A3936" s="808"/>
      <c r="B3936" s="110" t="s">
        <v>77</v>
      </c>
      <c r="C3936" s="115" t="s">
        <v>79</v>
      </c>
      <c r="D3936" s="115" t="s">
        <v>155</v>
      </c>
      <c r="E3936" s="115" t="s">
        <v>156</v>
      </c>
      <c r="F3936" s="805"/>
      <c r="G3936" s="805"/>
      <c r="H3936" s="806" t="s">
        <v>157</v>
      </c>
      <c r="I3936" s="806"/>
      <c r="J3936" s="803" t="s">
        <v>153</v>
      </c>
      <c r="K3936" s="803" t="s">
        <v>3</v>
      </c>
      <c r="L3936" s="804">
        <v>500</v>
      </c>
    </row>
    <row r="3937" spans="1:12" s="101" customFormat="1" ht="24" customHeight="1">
      <c r="A3937" s="808"/>
      <c r="B3937" s="117" t="s">
        <v>193</v>
      </c>
      <c r="C3937" s="117" t="s">
        <v>2563</v>
      </c>
      <c r="D3937" s="118">
        <v>43748</v>
      </c>
      <c r="E3937" s="117" t="s">
        <v>2564</v>
      </c>
      <c r="F3937" s="805"/>
      <c r="G3937" s="805"/>
      <c r="H3937" s="806"/>
      <c r="I3937" s="806"/>
      <c r="J3937" s="803"/>
      <c r="K3937" s="803"/>
      <c r="L3937" s="804"/>
    </row>
    <row r="3938" spans="1:12" s="101" customFormat="1" ht="24" customHeight="1">
      <c r="A3938" s="808">
        <v>740</v>
      </c>
      <c r="B3938" s="110" t="s">
        <v>76</v>
      </c>
      <c r="C3938" s="115" t="s">
        <v>78</v>
      </c>
      <c r="D3938" s="115" t="s">
        <v>146</v>
      </c>
      <c r="E3938" s="115" t="s">
        <v>147</v>
      </c>
      <c r="F3938" s="809" t="s">
        <v>71</v>
      </c>
      <c r="G3938" s="809"/>
      <c r="H3938" s="805"/>
      <c r="I3938" s="805"/>
      <c r="J3938" s="805"/>
      <c r="K3938" s="805"/>
      <c r="L3938" s="805"/>
    </row>
    <row r="3939" spans="1:12" s="101" customFormat="1" ht="26.25" customHeight="1">
      <c r="A3939" s="808"/>
      <c r="B3939" s="803" t="s">
        <v>2565</v>
      </c>
      <c r="C3939" s="803" t="s">
        <v>2566</v>
      </c>
      <c r="D3939" s="807">
        <v>43862</v>
      </c>
      <c r="E3939" s="803" t="s">
        <v>2567</v>
      </c>
      <c r="F3939" s="803" t="s">
        <v>2568</v>
      </c>
      <c r="G3939" s="803"/>
      <c r="H3939" s="806" t="s">
        <v>152</v>
      </c>
      <c r="I3939" s="806"/>
      <c r="J3939" s="117" t="s">
        <v>153</v>
      </c>
      <c r="K3939" s="117" t="s">
        <v>3</v>
      </c>
      <c r="L3939" s="119">
        <v>1412.27</v>
      </c>
    </row>
    <row r="3940" spans="1:12" s="101" customFormat="1" ht="60.75" customHeight="1">
      <c r="A3940" s="808"/>
      <c r="B3940" s="803"/>
      <c r="C3940" s="803"/>
      <c r="D3940" s="807"/>
      <c r="E3940" s="803"/>
      <c r="F3940" s="803"/>
      <c r="G3940" s="803"/>
      <c r="H3940" s="806" t="s">
        <v>154</v>
      </c>
      <c r="I3940" s="806"/>
      <c r="J3940" s="117" t="s">
        <v>153</v>
      </c>
      <c r="K3940" s="117" t="s">
        <v>153</v>
      </c>
      <c r="L3940" s="119">
        <v>0</v>
      </c>
    </row>
    <row r="3941" spans="1:12" s="101" customFormat="1" ht="24" customHeight="1">
      <c r="A3941" s="808"/>
      <c r="B3941" s="110" t="s">
        <v>77</v>
      </c>
      <c r="C3941" s="115" t="s">
        <v>79</v>
      </c>
      <c r="D3941" s="115" t="s">
        <v>155</v>
      </c>
      <c r="E3941" s="115" t="s">
        <v>156</v>
      </c>
      <c r="F3941" s="805"/>
      <c r="G3941" s="805"/>
      <c r="H3941" s="806" t="s">
        <v>157</v>
      </c>
      <c r="I3941" s="806"/>
      <c r="J3941" s="803" t="s">
        <v>153</v>
      </c>
      <c r="K3941" s="803" t="s">
        <v>153</v>
      </c>
      <c r="L3941" s="804">
        <v>0</v>
      </c>
    </row>
    <row r="3942" spans="1:12" s="101" customFormat="1" ht="24" customHeight="1">
      <c r="A3942" s="808"/>
      <c r="B3942" s="117" t="s">
        <v>164</v>
      </c>
      <c r="C3942" s="117" t="s">
        <v>2568</v>
      </c>
      <c r="D3942" s="118">
        <v>43868</v>
      </c>
      <c r="E3942" s="117" t="s">
        <v>2569</v>
      </c>
      <c r="F3942" s="805"/>
      <c r="G3942" s="805"/>
      <c r="H3942" s="806"/>
      <c r="I3942" s="806"/>
      <c r="J3942" s="803"/>
      <c r="K3942" s="803"/>
      <c r="L3942" s="804"/>
    </row>
    <row r="3943" spans="1:12" s="101" customFormat="1" ht="24" customHeight="1">
      <c r="A3943" s="808">
        <v>741</v>
      </c>
      <c r="B3943" s="110" t="s">
        <v>76</v>
      </c>
      <c r="C3943" s="115" t="s">
        <v>78</v>
      </c>
      <c r="D3943" s="115" t="s">
        <v>146</v>
      </c>
      <c r="E3943" s="115" t="s">
        <v>147</v>
      </c>
      <c r="F3943" s="809" t="s">
        <v>71</v>
      </c>
      <c r="G3943" s="809"/>
      <c r="H3943" s="805"/>
      <c r="I3943" s="805"/>
      <c r="J3943" s="805"/>
      <c r="K3943" s="805"/>
      <c r="L3943" s="805"/>
    </row>
    <row r="3944" spans="1:12" s="101" customFormat="1" ht="26.25" customHeight="1">
      <c r="A3944" s="808"/>
      <c r="B3944" s="803" t="s">
        <v>2565</v>
      </c>
      <c r="C3944" s="803" t="s">
        <v>2570</v>
      </c>
      <c r="D3944" s="807">
        <v>43879</v>
      </c>
      <c r="E3944" s="803" t="s">
        <v>1649</v>
      </c>
      <c r="F3944" s="803" t="s">
        <v>2127</v>
      </c>
      <c r="G3944" s="803"/>
      <c r="H3944" s="806" t="s">
        <v>152</v>
      </c>
      <c r="I3944" s="806"/>
      <c r="J3944" s="117" t="s">
        <v>153</v>
      </c>
      <c r="K3944" s="117" t="s">
        <v>3</v>
      </c>
      <c r="L3944" s="119">
        <v>204.13</v>
      </c>
    </row>
    <row r="3945" spans="1:12" s="101" customFormat="1" ht="113.25" customHeight="1">
      <c r="A3945" s="808"/>
      <c r="B3945" s="803"/>
      <c r="C3945" s="803"/>
      <c r="D3945" s="807"/>
      <c r="E3945" s="803"/>
      <c r="F3945" s="803"/>
      <c r="G3945" s="803"/>
      <c r="H3945" s="806" t="s">
        <v>154</v>
      </c>
      <c r="I3945" s="806"/>
      <c r="J3945" s="117" t="s">
        <v>153</v>
      </c>
      <c r="K3945" s="117" t="s">
        <v>3</v>
      </c>
      <c r="L3945" s="119">
        <v>891.85</v>
      </c>
    </row>
    <row r="3946" spans="1:12" s="101" customFormat="1" ht="24" customHeight="1">
      <c r="A3946" s="808"/>
      <c r="B3946" s="110" t="s">
        <v>77</v>
      </c>
      <c r="C3946" s="115" t="s">
        <v>79</v>
      </c>
      <c r="D3946" s="115" t="s">
        <v>155</v>
      </c>
      <c r="E3946" s="115" t="s">
        <v>156</v>
      </c>
      <c r="F3946" s="805"/>
      <c r="G3946" s="805"/>
      <c r="H3946" s="806" t="s">
        <v>157</v>
      </c>
      <c r="I3946" s="806"/>
      <c r="J3946" s="803" t="s">
        <v>153</v>
      </c>
      <c r="K3946" s="803" t="s">
        <v>153</v>
      </c>
      <c r="L3946" s="804">
        <v>0</v>
      </c>
    </row>
    <row r="3947" spans="1:12" s="101" customFormat="1" ht="24" customHeight="1">
      <c r="A3947" s="808"/>
      <c r="B3947" s="117" t="s">
        <v>164</v>
      </c>
      <c r="C3947" s="117" t="s">
        <v>2127</v>
      </c>
      <c r="D3947" s="118">
        <v>43880</v>
      </c>
      <c r="E3947" s="117" t="s">
        <v>1277</v>
      </c>
      <c r="F3947" s="805"/>
      <c r="G3947" s="805"/>
      <c r="H3947" s="806"/>
      <c r="I3947" s="806"/>
      <c r="J3947" s="803"/>
      <c r="K3947" s="803"/>
      <c r="L3947" s="804"/>
    </row>
    <row r="3948" spans="1:12" s="101" customFormat="1" ht="24" customHeight="1">
      <c r="A3948" s="808">
        <v>742</v>
      </c>
      <c r="B3948" s="110" t="s">
        <v>76</v>
      </c>
      <c r="C3948" s="115" t="s">
        <v>78</v>
      </c>
      <c r="D3948" s="115" t="s">
        <v>146</v>
      </c>
      <c r="E3948" s="115" t="s">
        <v>147</v>
      </c>
      <c r="F3948" s="809" t="s">
        <v>71</v>
      </c>
      <c r="G3948" s="809"/>
      <c r="H3948" s="805"/>
      <c r="I3948" s="805"/>
      <c r="J3948" s="805"/>
      <c r="K3948" s="805"/>
      <c r="L3948" s="805"/>
    </row>
    <row r="3949" spans="1:12" s="101" customFormat="1" ht="26.25" customHeight="1">
      <c r="A3949" s="808"/>
      <c r="B3949" s="803" t="s">
        <v>2571</v>
      </c>
      <c r="C3949" s="810" t="s">
        <v>2572</v>
      </c>
      <c r="D3949" s="807">
        <v>43754</v>
      </c>
      <c r="E3949" s="803" t="s">
        <v>1068</v>
      </c>
      <c r="F3949" s="803" t="s">
        <v>1069</v>
      </c>
      <c r="G3949" s="803"/>
      <c r="H3949" s="806" t="s">
        <v>152</v>
      </c>
      <c r="I3949" s="806"/>
      <c r="J3949" s="117" t="s">
        <v>153</v>
      </c>
      <c r="K3949" s="117" t="s">
        <v>3</v>
      </c>
      <c r="L3949" s="119">
        <v>573</v>
      </c>
    </row>
    <row r="3950" spans="1:12" s="101" customFormat="1" ht="408.95" customHeight="1">
      <c r="A3950" s="808"/>
      <c r="B3950" s="803"/>
      <c r="C3950" s="810"/>
      <c r="D3950" s="807"/>
      <c r="E3950" s="803"/>
      <c r="F3950" s="803"/>
      <c r="G3950" s="803"/>
      <c r="H3950" s="806" t="s">
        <v>154</v>
      </c>
      <c r="I3950" s="806"/>
      <c r="J3950" s="803" t="s">
        <v>153</v>
      </c>
      <c r="K3950" s="803" t="s">
        <v>3</v>
      </c>
      <c r="L3950" s="804">
        <v>233.6</v>
      </c>
    </row>
    <row r="3951" spans="1:12" s="101" customFormat="1" ht="187.35" customHeight="1">
      <c r="A3951" s="808"/>
      <c r="B3951" s="803"/>
      <c r="C3951" s="810"/>
      <c r="D3951" s="807"/>
      <c r="E3951" s="803"/>
      <c r="F3951" s="803"/>
      <c r="G3951" s="803"/>
      <c r="H3951" s="806"/>
      <c r="I3951" s="806"/>
      <c r="J3951" s="803"/>
      <c r="K3951" s="803"/>
      <c r="L3951" s="804"/>
    </row>
    <row r="3952" spans="1:12" s="101" customFormat="1" ht="24" customHeight="1">
      <c r="A3952" s="808"/>
      <c r="B3952" s="110" t="s">
        <v>77</v>
      </c>
      <c r="C3952" s="115" t="s">
        <v>79</v>
      </c>
      <c r="D3952" s="115" t="s">
        <v>155</v>
      </c>
      <c r="E3952" s="115" t="s">
        <v>156</v>
      </c>
      <c r="F3952" s="805"/>
      <c r="G3952" s="805"/>
      <c r="H3952" s="806" t="s">
        <v>157</v>
      </c>
      <c r="I3952" s="806"/>
      <c r="J3952" s="803" t="s">
        <v>153</v>
      </c>
      <c r="K3952" s="803" t="s">
        <v>3</v>
      </c>
      <c r="L3952" s="804">
        <v>153</v>
      </c>
    </row>
    <row r="3953" spans="1:12" s="101" customFormat="1" ht="24" customHeight="1">
      <c r="A3953" s="808"/>
      <c r="B3953" s="117" t="s">
        <v>240</v>
      </c>
      <c r="C3953" s="117" t="s">
        <v>1069</v>
      </c>
      <c r="D3953" s="118">
        <v>43756</v>
      </c>
      <c r="E3953" s="117" t="s">
        <v>1463</v>
      </c>
      <c r="F3953" s="805"/>
      <c r="G3953" s="805"/>
      <c r="H3953" s="806"/>
      <c r="I3953" s="806"/>
      <c r="J3953" s="803"/>
      <c r="K3953" s="803"/>
      <c r="L3953" s="804"/>
    </row>
    <row r="3954" spans="1:12" s="101" customFormat="1" ht="24" customHeight="1">
      <c r="A3954" s="808">
        <v>743</v>
      </c>
      <c r="B3954" s="110" t="s">
        <v>76</v>
      </c>
      <c r="C3954" s="115" t="s">
        <v>78</v>
      </c>
      <c r="D3954" s="115" t="s">
        <v>146</v>
      </c>
      <c r="E3954" s="115" t="s">
        <v>147</v>
      </c>
      <c r="F3954" s="809" t="s">
        <v>71</v>
      </c>
      <c r="G3954" s="809"/>
      <c r="H3954" s="805"/>
      <c r="I3954" s="805"/>
      <c r="J3954" s="805"/>
      <c r="K3954" s="805"/>
      <c r="L3954" s="805"/>
    </row>
    <row r="3955" spans="1:12" s="101" customFormat="1" ht="26.25" customHeight="1">
      <c r="A3955" s="808"/>
      <c r="B3955" s="803" t="s">
        <v>2571</v>
      </c>
      <c r="C3955" s="810" t="s">
        <v>2573</v>
      </c>
      <c r="D3955" s="807">
        <v>43816</v>
      </c>
      <c r="E3955" s="803" t="s">
        <v>2574</v>
      </c>
      <c r="F3955" s="803" t="s">
        <v>2575</v>
      </c>
      <c r="G3955" s="803"/>
      <c r="H3955" s="806" t="s">
        <v>152</v>
      </c>
      <c r="I3955" s="806"/>
      <c r="J3955" s="117" t="s">
        <v>153</v>
      </c>
      <c r="K3955" s="117" t="s">
        <v>3</v>
      </c>
      <c r="L3955" s="119">
        <v>75</v>
      </c>
    </row>
    <row r="3956" spans="1:12" s="101" customFormat="1" ht="354.75" customHeight="1">
      <c r="A3956" s="808"/>
      <c r="B3956" s="803"/>
      <c r="C3956" s="810"/>
      <c r="D3956" s="807"/>
      <c r="E3956" s="803"/>
      <c r="F3956" s="803"/>
      <c r="G3956" s="803"/>
      <c r="H3956" s="806" t="s">
        <v>154</v>
      </c>
      <c r="I3956" s="806"/>
      <c r="J3956" s="117" t="s">
        <v>153</v>
      </c>
      <c r="K3956" s="117" t="s">
        <v>153</v>
      </c>
      <c r="L3956" s="119">
        <v>0</v>
      </c>
    </row>
    <row r="3957" spans="1:12" s="101" customFormat="1" ht="24" customHeight="1">
      <c r="A3957" s="808"/>
      <c r="B3957" s="110" t="s">
        <v>77</v>
      </c>
      <c r="C3957" s="115" t="s">
        <v>79</v>
      </c>
      <c r="D3957" s="115" t="s">
        <v>155</v>
      </c>
      <c r="E3957" s="115" t="s">
        <v>156</v>
      </c>
      <c r="F3957" s="805"/>
      <c r="G3957" s="805"/>
      <c r="H3957" s="806" t="s">
        <v>157</v>
      </c>
      <c r="I3957" s="806"/>
      <c r="J3957" s="803" t="s">
        <v>153</v>
      </c>
      <c r="K3957" s="803" t="s">
        <v>3</v>
      </c>
      <c r="L3957" s="804">
        <v>350</v>
      </c>
    </row>
    <row r="3958" spans="1:12" s="101" customFormat="1" ht="24" customHeight="1">
      <c r="A3958" s="808"/>
      <c r="B3958" s="117" t="s">
        <v>240</v>
      </c>
      <c r="C3958" s="117" t="s">
        <v>2575</v>
      </c>
      <c r="D3958" s="118">
        <v>43820</v>
      </c>
      <c r="E3958" s="117" t="s">
        <v>2576</v>
      </c>
      <c r="F3958" s="805"/>
      <c r="G3958" s="805"/>
      <c r="H3958" s="806"/>
      <c r="I3958" s="806"/>
      <c r="J3958" s="803"/>
      <c r="K3958" s="803"/>
      <c r="L3958" s="804"/>
    </row>
    <row r="3959" spans="1:12" s="101" customFormat="1" ht="24" customHeight="1">
      <c r="A3959" s="808">
        <v>744</v>
      </c>
      <c r="B3959" s="110" t="s">
        <v>76</v>
      </c>
      <c r="C3959" s="115" t="s">
        <v>78</v>
      </c>
      <c r="D3959" s="115" t="s">
        <v>146</v>
      </c>
      <c r="E3959" s="115" t="s">
        <v>147</v>
      </c>
      <c r="F3959" s="809" t="s">
        <v>71</v>
      </c>
      <c r="G3959" s="809"/>
      <c r="H3959" s="805"/>
      <c r="I3959" s="805"/>
      <c r="J3959" s="805"/>
      <c r="K3959" s="805"/>
      <c r="L3959" s="805"/>
    </row>
    <row r="3960" spans="1:12" s="101" customFormat="1" ht="26.25" customHeight="1">
      <c r="A3960" s="808"/>
      <c r="B3960" s="803" t="s">
        <v>2571</v>
      </c>
      <c r="C3960" s="810" t="s">
        <v>2577</v>
      </c>
      <c r="D3960" s="807">
        <v>43835</v>
      </c>
      <c r="E3960" s="803" t="s">
        <v>247</v>
      </c>
      <c r="F3960" s="803" t="s">
        <v>248</v>
      </c>
      <c r="G3960" s="803"/>
      <c r="H3960" s="806" t="s">
        <v>152</v>
      </c>
      <c r="I3960" s="806"/>
      <c r="J3960" s="117" t="s">
        <v>153</v>
      </c>
      <c r="K3960" s="117" t="s">
        <v>153</v>
      </c>
      <c r="L3960" s="119">
        <v>0</v>
      </c>
    </row>
    <row r="3961" spans="1:12" s="101" customFormat="1" ht="408.95" customHeight="1">
      <c r="A3961" s="808"/>
      <c r="B3961" s="803"/>
      <c r="C3961" s="810"/>
      <c r="D3961" s="807"/>
      <c r="E3961" s="803"/>
      <c r="F3961" s="803"/>
      <c r="G3961" s="803"/>
      <c r="H3961" s="806" t="s">
        <v>154</v>
      </c>
      <c r="I3961" s="806"/>
      <c r="J3961" s="803" t="s">
        <v>153</v>
      </c>
      <c r="K3961" s="803" t="s">
        <v>153</v>
      </c>
      <c r="L3961" s="804">
        <v>0</v>
      </c>
    </row>
    <row r="3962" spans="1:12" s="101" customFormat="1" ht="8.85" customHeight="1">
      <c r="A3962" s="808"/>
      <c r="B3962" s="803"/>
      <c r="C3962" s="810"/>
      <c r="D3962" s="807"/>
      <c r="E3962" s="803"/>
      <c r="F3962" s="803"/>
      <c r="G3962" s="803"/>
      <c r="H3962" s="806"/>
      <c r="I3962" s="806"/>
      <c r="J3962" s="803"/>
      <c r="K3962" s="803"/>
      <c r="L3962" s="804"/>
    </row>
    <row r="3963" spans="1:12" s="101" customFormat="1" ht="24" customHeight="1">
      <c r="A3963" s="808"/>
      <c r="B3963" s="110" t="s">
        <v>77</v>
      </c>
      <c r="C3963" s="115" t="s">
        <v>79</v>
      </c>
      <c r="D3963" s="115" t="s">
        <v>155</v>
      </c>
      <c r="E3963" s="115" t="s">
        <v>156</v>
      </c>
      <c r="F3963" s="805"/>
      <c r="G3963" s="805"/>
      <c r="H3963" s="806" t="s">
        <v>157</v>
      </c>
      <c r="I3963" s="806"/>
      <c r="J3963" s="803" t="s">
        <v>153</v>
      </c>
      <c r="K3963" s="803" t="s">
        <v>3</v>
      </c>
      <c r="L3963" s="804">
        <v>400</v>
      </c>
    </row>
    <row r="3964" spans="1:12" s="101" customFormat="1" ht="24" customHeight="1">
      <c r="A3964" s="808"/>
      <c r="B3964" s="117" t="s">
        <v>240</v>
      </c>
      <c r="C3964" s="117" t="s">
        <v>248</v>
      </c>
      <c r="D3964" s="118">
        <v>43840</v>
      </c>
      <c r="E3964" s="117" t="s">
        <v>2578</v>
      </c>
      <c r="F3964" s="805"/>
      <c r="G3964" s="805"/>
      <c r="H3964" s="806"/>
      <c r="I3964" s="806"/>
      <c r="J3964" s="803"/>
      <c r="K3964" s="803"/>
      <c r="L3964" s="804"/>
    </row>
    <row r="3965" spans="1:12" s="101" customFormat="1" ht="24" customHeight="1">
      <c r="A3965" s="808">
        <v>745</v>
      </c>
      <c r="B3965" s="110" t="s">
        <v>76</v>
      </c>
      <c r="C3965" s="115" t="s">
        <v>78</v>
      </c>
      <c r="D3965" s="115" t="s">
        <v>146</v>
      </c>
      <c r="E3965" s="115" t="s">
        <v>147</v>
      </c>
      <c r="F3965" s="809" t="s">
        <v>71</v>
      </c>
      <c r="G3965" s="809"/>
      <c r="H3965" s="805"/>
      <c r="I3965" s="805"/>
      <c r="J3965" s="805"/>
      <c r="K3965" s="805"/>
      <c r="L3965" s="805"/>
    </row>
    <row r="3966" spans="1:12" s="101" customFormat="1" ht="26.25" customHeight="1">
      <c r="A3966" s="808"/>
      <c r="B3966" s="803" t="s">
        <v>2579</v>
      </c>
      <c r="C3966" s="810" t="s">
        <v>2580</v>
      </c>
      <c r="D3966" s="807">
        <v>43774</v>
      </c>
      <c r="E3966" s="803" t="s">
        <v>258</v>
      </c>
      <c r="F3966" s="803" t="s">
        <v>2581</v>
      </c>
      <c r="G3966" s="803"/>
      <c r="H3966" s="806" t="s">
        <v>152</v>
      </c>
      <c r="I3966" s="806"/>
      <c r="J3966" s="117" t="s">
        <v>153</v>
      </c>
      <c r="K3966" s="117" t="s">
        <v>3</v>
      </c>
      <c r="L3966" s="119">
        <v>540</v>
      </c>
    </row>
    <row r="3967" spans="1:12" s="101" customFormat="1" ht="165.75" customHeight="1">
      <c r="A3967" s="808"/>
      <c r="B3967" s="803"/>
      <c r="C3967" s="810"/>
      <c r="D3967" s="807"/>
      <c r="E3967" s="803"/>
      <c r="F3967" s="803"/>
      <c r="G3967" s="803"/>
      <c r="H3967" s="806" t="s">
        <v>154</v>
      </c>
      <c r="I3967" s="806"/>
      <c r="J3967" s="117" t="s">
        <v>153</v>
      </c>
      <c r="K3967" s="117" t="s">
        <v>3</v>
      </c>
      <c r="L3967" s="119">
        <v>5289</v>
      </c>
    </row>
    <row r="3968" spans="1:12" s="101" customFormat="1" ht="24" customHeight="1">
      <c r="A3968" s="808"/>
      <c r="B3968" s="110" t="s">
        <v>77</v>
      </c>
      <c r="C3968" s="115" t="s">
        <v>79</v>
      </c>
      <c r="D3968" s="115" t="s">
        <v>155</v>
      </c>
      <c r="E3968" s="115" t="s">
        <v>156</v>
      </c>
      <c r="F3968" s="805"/>
      <c r="G3968" s="805"/>
      <c r="H3968" s="806" t="s">
        <v>157</v>
      </c>
      <c r="I3968" s="806"/>
      <c r="J3968" s="803" t="s">
        <v>153</v>
      </c>
      <c r="K3968" s="803" t="s">
        <v>3</v>
      </c>
      <c r="L3968" s="804">
        <v>220</v>
      </c>
    </row>
    <row r="3969" spans="1:12" s="101" customFormat="1" ht="24" customHeight="1">
      <c r="A3969" s="808"/>
      <c r="B3969" s="117" t="s">
        <v>164</v>
      </c>
      <c r="C3969" s="117" t="s">
        <v>2581</v>
      </c>
      <c r="D3969" s="118">
        <v>43780</v>
      </c>
      <c r="E3969" s="117" t="s">
        <v>2582</v>
      </c>
      <c r="F3969" s="805"/>
      <c r="G3969" s="805"/>
      <c r="H3969" s="806"/>
      <c r="I3969" s="806"/>
      <c r="J3969" s="803"/>
      <c r="K3969" s="803"/>
      <c r="L3969" s="804"/>
    </row>
    <row r="3970" spans="1:12" s="101" customFormat="1" ht="24" customHeight="1">
      <c r="A3970" s="808">
        <v>746</v>
      </c>
      <c r="B3970" s="110" t="s">
        <v>76</v>
      </c>
      <c r="C3970" s="115" t="s">
        <v>78</v>
      </c>
      <c r="D3970" s="115" t="s">
        <v>146</v>
      </c>
      <c r="E3970" s="115" t="s">
        <v>147</v>
      </c>
      <c r="F3970" s="809" t="s">
        <v>71</v>
      </c>
      <c r="G3970" s="809"/>
      <c r="H3970" s="805"/>
      <c r="I3970" s="805"/>
      <c r="J3970" s="805"/>
      <c r="K3970" s="805"/>
      <c r="L3970" s="805"/>
    </row>
    <row r="3971" spans="1:12" s="101" customFormat="1" ht="26.25" customHeight="1">
      <c r="A3971" s="808"/>
      <c r="B3971" s="803" t="s">
        <v>2579</v>
      </c>
      <c r="C3971" s="810" t="s">
        <v>2583</v>
      </c>
      <c r="D3971" s="807">
        <v>43880</v>
      </c>
      <c r="E3971" s="803" t="s">
        <v>885</v>
      </c>
      <c r="F3971" s="803" t="s">
        <v>899</v>
      </c>
      <c r="G3971" s="803"/>
      <c r="H3971" s="806" t="s">
        <v>152</v>
      </c>
      <c r="I3971" s="806"/>
      <c r="J3971" s="117" t="s">
        <v>153</v>
      </c>
      <c r="K3971" s="117" t="s">
        <v>3</v>
      </c>
      <c r="L3971" s="119">
        <v>238.13</v>
      </c>
    </row>
    <row r="3972" spans="1:12" s="101" customFormat="1" ht="333.75" customHeight="1">
      <c r="A3972" s="808"/>
      <c r="B3972" s="803"/>
      <c r="C3972" s="810"/>
      <c r="D3972" s="807"/>
      <c r="E3972" s="803"/>
      <c r="F3972" s="803"/>
      <c r="G3972" s="803"/>
      <c r="H3972" s="806" t="s">
        <v>154</v>
      </c>
      <c r="I3972" s="806"/>
      <c r="J3972" s="117" t="s">
        <v>153</v>
      </c>
      <c r="K3972" s="117" t="s">
        <v>3</v>
      </c>
      <c r="L3972" s="119">
        <v>242.45</v>
      </c>
    </row>
    <row r="3973" spans="1:12" s="101" customFormat="1" ht="24" customHeight="1">
      <c r="A3973" s="808"/>
      <c r="B3973" s="110" t="s">
        <v>77</v>
      </c>
      <c r="C3973" s="115" t="s">
        <v>79</v>
      </c>
      <c r="D3973" s="115" t="s">
        <v>155</v>
      </c>
      <c r="E3973" s="115" t="s">
        <v>156</v>
      </c>
      <c r="F3973" s="805"/>
      <c r="G3973" s="805"/>
      <c r="H3973" s="806" t="s">
        <v>157</v>
      </c>
      <c r="I3973" s="806"/>
      <c r="J3973" s="803" t="s">
        <v>153</v>
      </c>
      <c r="K3973" s="803" t="s">
        <v>3</v>
      </c>
      <c r="L3973" s="804">
        <v>116</v>
      </c>
    </row>
    <row r="3974" spans="1:12" s="101" customFormat="1" ht="24" customHeight="1">
      <c r="A3974" s="808"/>
      <c r="B3974" s="117" t="s">
        <v>164</v>
      </c>
      <c r="C3974" s="117" t="s">
        <v>899</v>
      </c>
      <c r="D3974" s="118">
        <v>43881</v>
      </c>
      <c r="E3974" s="117" t="s">
        <v>769</v>
      </c>
      <c r="F3974" s="805"/>
      <c r="G3974" s="805"/>
      <c r="H3974" s="806"/>
      <c r="I3974" s="806"/>
      <c r="J3974" s="803"/>
      <c r="K3974" s="803"/>
      <c r="L3974" s="804"/>
    </row>
    <row r="3975" spans="1:12" s="101" customFormat="1" ht="24" customHeight="1">
      <c r="A3975" s="808">
        <v>747</v>
      </c>
      <c r="B3975" s="110" t="s">
        <v>76</v>
      </c>
      <c r="C3975" s="115" t="s">
        <v>78</v>
      </c>
      <c r="D3975" s="115" t="s">
        <v>146</v>
      </c>
      <c r="E3975" s="115" t="s">
        <v>147</v>
      </c>
      <c r="F3975" s="809" t="s">
        <v>71</v>
      </c>
      <c r="G3975" s="809"/>
      <c r="H3975" s="805"/>
      <c r="I3975" s="805"/>
      <c r="J3975" s="805"/>
      <c r="K3975" s="805"/>
      <c r="L3975" s="805"/>
    </row>
    <row r="3976" spans="1:12" s="101" customFormat="1" ht="26.25" customHeight="1">
      <c r="A3976" s="808"/>
      <c r="B3976" s="803" t="s">
        <v>2584</v>
      </c>
      <c r="C3976" s="803" t="s">
        <v>2585</v>
      </c>
      <c r="D3976" s="807">
        <v>43835</v>
      </c>
      <c r="E3976" s="803" t="s">
        <v>247</v>
      </c>
      <c r="F3976" s="803" t="s">
        <v>248</v>
      </c>
      <c r="G3976" s="803"/>
      <c r="H3976" s="806" t="s">
        <v>152</v>
      </c>
      <c r="I3976" s="806"/>
      <c r="J3976" s="117" t="s">
        <v>153</v>
      </c>
      <c r="K3976" s="117" t="s">
        <v>153</v>
      </c>
      <c r="L3976" s="119">
        <v>0</v>
      </c>
    </row>
    <row r="3977" spans="1:12" s="101" customFormat="1" ht="71.25" customHeight="1">
      <c r="A3977" s="808"/>
      <c r="B3977" s="803"/>
      <c r="C3977" s="803"/>
      <c r="D3977" s="807"/>
      <c r="E3977" s="803"/>
      <c r="F3977" s="803"/>
      <c r="G3977" s="803"/>
      <c r="H3977" s="806" t="s">
        <v>154</v>
      </c>
      <c r="I3977" s="806"/>
      <c r="J3977" s="117" t="s">
        <v>153</v>
      </c>
      <c r="K3977" s="117" t="s">
        <v>153</v>
      </c>
      <c r="L3977" s="119">
        <v>0</v>
      </c>
    </row>
    <row r="3978" spans="1:12" s="101" customFormat="1" ht="24" customHeight="1">
      <c r="A3978" s="808"/>
      <c r="B3978" s="110" t="s">
        <v>77</v>
      </c>
      <c r="C3978" s="115" t="s">
        <v>79</v>
      </c>
      <c r="D3978" s="115" t="s">
        <v>155</v>
      </c>
      <c r="E3978" s="115" t="s">
        <v>156</v>
      </c>
      <c r="F3978" s="805"/>
      <c r="G3978" s="805"/>
      <c r="H3978" s="806" t="s">
        <v>157</v>
      </c>
      <c r="I3978" s="806"/>
      <c r="J3978" s="803" t="s">
        <v>3</v>
      </c>
      <c r="K3978" s="803" t="s">
        <v>153</v>
      </c>
      <c r="L3978" s="804">
        <v>1410</v>
      </c>
    </row>
    <row r="3979" spans="1:12" s="101" customFormat="1" ht="24" customHeight="1">
      <c r="A3979" s="808"/>
      <c r="B3979" s="117" t="s">
        <v>240</v>
      </c>
      <c r="C3979" s="117" t="s">
        <v>248</v>
      </c>
      <c r="D3979" s="118">
        <v>43840</v>
      </c>
      <c r="E3979" s="117" t="s">
        <v>2578</v>
      </c>
      <c r="F3979" s="805"/>
      <c r="G3979" s="805"/>
      <c r="H3979" s="806"/>
      <c r="I3979" s="806"/>
      <c r="J3979" s="803"/>
      <c r="K3979" s="803"/>
      <c r="L3979" s="804"/>
    </row>
    <row r="3980" spans="1:12" s="101" customFormat="1" ht="24" customHeight="1">
      <c r="A3980" s="808">
        <v>748</v>
      </c>
      <c r="B3980" s="110" t="s">
        <v>76</v>
      </c>
      <c r="C3980" s="115" t="s">
        <v>78</v>
      </c>
      <c r="D3980" s="115" t="s">
        <v>146</v>
      </c>
      <c r="E3980" s="115" t="s">
        <v>147</v>
      </c>
      <c r="F3980" s="809" t="s">
        <v>71</v>
      </c>
      <c r="G3980" s="809"/>
      <c r="H3980" s="805"/>
      <c r="I3980" s="805"/>
      <c r="J3980" s="805"/>
      <c r="K3980" s="805"/>
      <c r="L3980" s="805"/>
    </row>
    <row r="3981" spans="1:12" s="101" customFormat="1" ht="26.25" customHeight="1">
      <c r="A3981" s="808"/>
      <c r="B3981" s="803" t="s">
        <v>2586</v>
      </c>
      <c r="C3981" s="803" t="s">
        <v>2587</v>
      </c>
      <c r="D3981" s="807">
        <v>43758</v>
      </c>
      <c r="E3981" s="803" t="s">
        <v>358</v>
      </c>
      <c r="F3981" s="803" t="s">
        <v>2588</v>
      </c>
      <c r="G3981" s="803"/>
      <c r="H3981" s="806" t="s">
        <v>152</v>
      </c>
      <c r="I3981" s="806"/>
      <c r="J3981" s="117" t="s">
        <v>153</v>
      </c>
      <c r="K3981" s="117" t="s">
        <v>3</v>
      </c>
      <c r="L3981" s="119">
        <v>624.89</v>
      </c>
    </row>
    <row r="3982" spans="1:12" s="101" customFormat="1" ht="18.75" customHeight="1">
      <c r="A3982" s="808"/>
      <c r="B3982" s="803"/>
      <c r="C3982" s="803"/>
      <c r="D3982" s="807"/>
      <c r="E3982" s="803"/>
      <c r="F3982" s="803"/>
      <c r="G3982" s="803"/>
      <c r="H3982" s="806" t="s">
        <v>154</v>
      </c>
      <c r="I3982" s="806"/>
      <c r="J3982" s="117" t="s">
        <v>153</v>
      </c>
      <c r="K3982" s="117" t="s">
        <v>3</v>
      </c>
      <c r="L3982" s="119">
        <v>119</v>
      </c>
    </row>
    <row r="3983" spans="1:12" s="101" customFormat="1" ht="24" customHeight="1">
      <c r="A3983" s="808"/>
      <c r="B3983" s="110" t="s">
        <v>77</v>
      </c>
      <c r="C3983" s="115" t="s">
        <v>79</v>
      </c>
      <c r="D3983" s="115" t="s">
        <v>155</v>
      </c>
      <c r="E3983" s="115" t="s">
        <v>156</v>
      </c>
      <c r="F3983" s="805"/>
      <c r="G3983" s="805"/>
      <c r="H3983" s="806" t="s">
        <v>157</v>
      </c>
      <c r="I3983" s="806"/>
      <c r="J3983" s="803" t="s">
        <v>153</v>
      </c>
      <c r="K3983" s="803" t="s">
        <v>153</v>
      </c>
      <c r="L3983" s="804">
        <v>0</v>
      </c>
    </row>
    <row r="3984" spans="1:12" s="101" customFormat="1" ht="24" customHeight="1">
      <c r="A3984" s="808"/>
      <c r="B3984" s="117" t="s">
        <v>2589</v>
      </c>
      <c r="C3984" s="117" t="s">
        <v>2588</v>
      </c>
      <c r="D3984" s="118">
        <v>43761</v>
      </c>
      <c r="E3984" s="117" t="s">
        <v>2590</v>
      </c>
      <c r="F3984" s="805"/>
      <c r="G3984" s="805"/>
      <c r="H3984" s="806"/>
      <c r="I3984" s="806"/>
      <c r="J3984" s="803"/>
      <c r="K3984" s="803"/>
      <c r="L3984" s="804"/>
    </row>
    <row r="3985" spans="1:12" s="101" customFormat="1" ht="24" customHeight="1">
      <c r="A3985" s="808">
        <v>749</v>
      </c>
      <c r="B3985" s="110" t="s">
        <v>76</v>
      </c>
      <c r="C3985" s="115" t="s">
        <v>78</v>
      </c>
      <c r="D3985" s="115" t="s">
        <v>146</v>
      </c>
      <c r="E3985" s="115" t="s">
        <v>147</v>
      </c>
      <c r="F3985" s="809" t="s">
        <v>71</v>
      </c>
      <c r="G3985" s="809"/>
      <c r="H3985" s="805"/>
      <c r="I3985" s="805"/>
      <c r="J3985" s="805"/>
      <c r="K3985" s="805"/>
      <c r="L3985" s="805"/>
    </row>
    <row r="3986" spans="1:12" s="101" customFormat="1" ht="26.25" customHeight="1">
      <c r="A3986" s="808"/>
      <c r="B3986" s="803" t="s">
        <v>2591</v>
      </c>
      <c r="C3986" s="810" t="s">
        <v>2592</v>
      </c>
      <c r="D3986" s="807">
        <v>43761</v>
      </c>
      <c r="E3986" s="803" t="s">
        <v>2593</v>
      </c>
      <c r="F3986" s="803" t="s">
        <v>2594</v>
      </c>
      <c r="G3986" s="803"/>
      <c r="H3986" s="806" t="s">
        <v>152</v>
      </c>
      <c r="I3986" s="806"/>
      <c r="J3986" s="117" t="s">
        <v>153</v>
      </c>
      <c r="K3986" s="117" t="s">
        <v>3</v>
      </c>
      <c r="L3986" s="119">
        <v>603.76</v>
      </c>
    </row>
    <row r="3987" spans="1:12" s="101" customFormat="1" ht="155.25" customHeight="1">
      <c r="A3987" s="808"/>
      <c r="B3987" s="803"/>
      <c r="C3987" s="810"/>
      <c r="D3987" s="807"/>
      <c r="E3987" s="803"/>
      <c r="F3987" s="803"/>
      <c r="G3987" s="803"/>
      <c r="H3987" s="806" t="s">
        <v>154</v>
      </c>
      <c r="I3987" s="806"/>
      <c r="J3987" s="117" t="s">
        <v>153</v>
      </c>
      <c r="K3987" s="117" t="s">
        <v>3</v>
      </c>
      <c r="L3987" s="119">
        <v>486.14</v>
      </c>
    </row>
    <row r="3988" spans="1:12" s="101" customFormat="1" ht="24" customHeight="1">
      <c r="A3988" s="808"/>
      <c r="B3988" s="110" t="s">
        <v>77</v>
      </c>
      <c r="C3988" s="115" t="s">
        <v>79</v>
      </c>
      <c r="D3988" s="115" t="s">
        <v>155</v>
      </c>
      <c r="E3988" s="115" t="s">
        <v>156</v>
      </c>
      <c r="F3988" s="805"/>
      <c r="G3988" s="805"/>
      <c r="H3988" s="806" t="s">
        <v>157</v>
      </c>
      <c r="I3988" s="806"/>
      <c r="J3988" s="803" t="s">
        <v>153</v>
      </c>
      <c r="K3988" s="803" t="s">
        <v>3</v>
      </c>
      <c r="L3988" s="804">
        <v>388</v>
      </c>
    </row>
    <row r="3989" spans="1:12" s="101" customFormat="1" ht="24" customHeight="1">
      <c r="A3989" s="808"/>
      <c r="B3989" s="117" t="s">
        <v>562</v>
      </c>
      <c r="C3989" s="117" t="s">
        <v>2594</v>
      </c>
      <c r="D3989" s="118">
        <v>43764</v>
      </c>
      <c r="E3989" s="117" t="s">
        <v>1803</v>
      </c>
      <c r="F3989" s="805"/>
      <c r="G3989" s="805"/>
      <c r="H3989" s="806"/>
      <c r="I3989" s="806"/>
      <c r="J3989" s="803"/>
      <c r="K3989" s="803"/>
      <c r="L3989" s="804"/>
    </row>
    <row r="3990" spans="1:12" s="101" customFormat="1" ht="24" customHeight="1">
      <c r="A3990" s="808">
        <v>750</v>
      </c>
      <c r="B3990" s="110" t="s">
        <v>76</v>
      </c>
      <c r="C3990" s="115" t="s">
        <v>78</v>
      </c>
      <c r="D3990" s="115" t="s">
        <v>146</v>
      </c>
      <c r="E3990" s="115" t="s">
        <v>147</v>
      </c>
      <c r="F3990" s="809" t="s">
        <v>71</v>
      </c>
      <c r="G3990" s="809"/>
      <c r="H3990" s="805"/>
      <c r="I3990" s="805"/>
      <c r="J3990" s="805"/>
      <c r="K3990" s="805"/>
      <c r="L3990" s="805"/>
    </row>
    <row r="3991" spans="1:12" s="101" customFormat="1" ht="26.25" customHeight="1">
      <c r="A3991" s="808"/>
      <c r="B3991" s="803" t="s">
        <v>2591</v>
      </c>
      <c r="C3991" s="810" t="s">
        <v>2595</v>
      </c>
      <c r="D3991" s="807">
        <v>43781</v>
      </c>
      <c r="E3991" s="803" t="s">
        <v>2596</v>
      </c>
      <c r="F3991" s="803" t="s">
        <v>2597</v>
      </c>
      <c r="G3991" s="803"/>
      <c r="H3991" s="806" t="s">
        <v>152</v>
      </c>
      <c r="I3991" s="806"/>
      <c r="J3991" s="117" t="s">
        <v>153</v>
      </c>
      <c r="K3991" s="117" t="s">
        <v>3</v>
      </c>
      <c r="L3991" s="119">
        <v>294.47000000000003</v>
      </c>
    </row>
    <row r="3992" spans="1:12" s="101" customFormat="1" ht="218.25" customHeight="1">
      <c r="A3992" s="808"/>
      <c r="B3992" s="803"/>
      <c r="C3992" s="810"/>
      <c r="D3992" s="807"/>
      <c r="E3992" s="803"/>
      <c r="F3992" s="803"/>
      <c r="G3992" s="803"/>
      <c r="H3992" s="806" t="s">
        <v>154</v>
      </c>
      <c r="I3992" s="806"/>
      <c r="J3992" s="117" t="s">
        <v>153</v>
      </c>
      <c r="K3992" s="117" t="s">
        <v>153</v>
      </c>
      <c r="L3992" s="119">
        <v>0</v>
      </c>
    </row>
    <row r="3993" spans="1:12" s="101" customFormat="1" ht="24" customHeight="1">
      <c r="A3993" s="808"/>
      <c r="B3993" s="110" t="s">
        <v>77</v>
      </c>
      <c r="C3993" s="115" t="s">
        <v>79</v>
      </c>
      <c r="D3993" s="115" t="s">
        <v>155</v>
      </c>
      <c r="E3993" s="115" t="s">
        <v>156</v>
      </c>
      <c r="F3993" s="805"/>
      <c r="G3993" s="805"/>
      <c r="H3993" s="806" t="s">
        <v>157</v>
      </c>
      <c r="I3993" s="806"/>
      <c r="J3993" s="803" t="s">
        <v>153</v>
      </c>
      <c r="K3993" s="803" t="s">
        <v>153</v>
      </c>
      <c r="L3993" s="804">
        <v>0</v>
      </c>
    </row>
    <row r="3994" spans="1:12" s="101" customFormat="1" ht="24" customHeight="1">
      <c r="A3994" s="808"/>
      <c r="B3994" s="117" t="s">
        <v>562</v>
      </c>
      <c r="C3994" s="117" t="s">
        <v>2597</v>
      </c>
      <c r="D3994" s="118">
        <v>43784</v>
      </c>
      <c r="E3994" s="117" t="s">
        <v>1175</v>
      </c>
      <c r="F3994" s="805"/>
      <c r="G3994" s="805"/>
      <c r="H3994" s="806"/>
      <c r="I3994" s="806"/>
      <c r="J3994" s="803"/>
      <c r="K3994" s="803"/>
      <c r="L3994" s="804"/>
    </row>
    <row r="3995" spans="1:12" s="101" customFormat="1" ht="24" customHeight="1">
      <c r="A3995" s="808">
        <v>751</v>
      </c>
      <c r="B3995" s="110" t="s">
        <v>76</v>
      </c>
      <c r="C3995" s="115" t="s">
        <v>78</v>
      </c>
      <c r="D3995" s="115" t="s">
        <v>146</v>
      </c>
      <c r="E3995" s="115" t="s">
        <v>147</v>
      </c>
      <c r="F3995" s="809" t="s">
        <v>71</v>
      </c>
      <c r="G3995" s="809"/>
      <c r="H3995" s="805"/>
      <c r="I3995" s="805"/>
      <c r="J3995" s="805"/>
      <c r="K3995" s="805"/>
      <c r="L3995" s="805"/>
    </row>
    <row r="3996" spans="1:12" s="101" customFormat="1" ht="26.25" customHeight="1">
      <c r="A3996" s="808"/>
      <c r="B3996" s="803" t="s">
        <v>2598</v>
      </c>
      <c r="C3996" s="810" t="s">
        <v>2599</v>
      </c>
      <c r="D3996" s="807">
        <v>43787</v>
      </c>
      <c r="E3996" s="803" t="s">
        <v>358</v>
      </c>
      <c r="F3996" s="803" t="s">
        <v>1462</v>
      </c>
      <c r="G3996" s="803"/>
      <c r="H3996" s="806" t="s">
        <v>152</v>
      </c>
      <c r="I3996" s="806"/>
      <c r="J3996" s="117" t="s">
        <v>153</v>
      </c>
      <c r="K3996" s="117" t="s">
        <v>3</v>
      </c>
      <c r="L3996" s="119">
        <v>269.05</v>
      </c>
    </row>
    <row r="3997" spans="1:12" s="101" customFormat="1" ht="144.75" customHeight="1">
      <c r="A3997" s="808"/>
      <c r="B3997" s="803"/>
      <c r="C3997" s="810"/>
      <c r="D3997" s="807"/>
      <c r="E3997" s="803"/>
      <c r="F3997" s="803"/>
      <c r="G3997" s="803"/>
      <c r="H3997" s="806" t="s">
        <v>154</v>
      </c>
      <c r="I3997" s="806"/>
      <c r="J3997" s="117" t="s">
        <v>153</v>
      </c>
      <c r="K3997" s="117" t="s">
        <v>153</v>
      </c>
      <c r="L3997" s="119">
        <v>0</v>
      </c>
    </row>
    <row r="3998" spans="1:12" s="101" customFormat="1" ht="24" customHeight="1">
      <c r="A3998" s="808"/>
      <c r="B3998" s="110" t="s">
        <v>77</v>
      </c>
      <c r="C3998" s="115" t="s">
        <v>79</v>
      </c>
      <c r="D3998" s="115" t="s">
        <v>155</v>
      </c>
      <c r="E3998" s="115" t="s">
        <v>156</v>
      </c>
      <c r="F3998" s="805"/>
      <c r="G3998" s="805"/>
      <c r="H3998" s="806" t="s">
        <v>157</v>
      </c>
      <c r="I3998" s="806"/>
      <c r="J3998" s="803" t="s">
        <v>153</v>
      </c>
      <c r="K3998" s="803" t="s">
        <v>153</v>
      </c>
      <c r="L3998" s="804">
        <v>0</v>
      </c>
    </row>
    <row r="3999" spans="1:12" s="101" customFormat="1" ht="24" customHeight="1">
      <c r="A3999" s="808"/>
      <c r="B3999" s="117" t="s">
        <v>260</v>
      </c>
      <c r="C3999" s="117" t="s">
        <v>1462</v>
      </c>
      <c r="D3999" s="118">
        <v>43788</v>
      </c>
      <c r="E3999" s="117" t="s">
        <v>1538</v>
      </c>
      <c r="F3999" s="805"/>
      <c r="G3999" s="805"/>
      <c r="H3999" s="806"/>
      <c r="I3999" s="806"/>
      <c r="J3999" s="803"/>
      <c r="K3999" s="803"/>
      <c r="L3999" s="804"/>
    </row>
    <row r="4000" spans="1:12" s="101" customFormat="1" ht="24" customHeight="1">
      <c r="A4000" s="808">
        <v>752</v>
      </c>
      <c r="B4000" s="110" t="s">
        <v>76</v>
      </c>
      <c r="C4000" s="115" t="s">
        <v>78</v>
      </c>
      <c r="D4000" s="115" t="s">
        <v>146</v>
      </c>
      <c r="E4000" s="115" t="s">
        <v>147</v>
      </c>
      <c r="F4000" s="809" t="s">
        <v>71</v>
      </c>
      <c r="G4000" s="809"/>
      <c r="H4000" s="805"/>
      <c r="I4000" s="805"/>
      <c r="J4000" s="805"/>
      <c r="K4000" s="805"/>
      <c r="L4000" s="805"/>
    </row>
    <row r="4001" spans="1:12" s="101" customFormat="1" ht="26.25" customHeight="1">
      <c r="A4001" s="808"/>
      <c r="B4001" s="803" t="s">
        <v>2600</v>
      </c>
      <c r="C4001" s="810" t="s">
        <v>2601</v>
      </c>
      <c r="D4001" s="807">
        <v>43765</v>
      </c>
      <c r="E4001" s="803" t="s">
        <v>243</v>
      </c>
      <c r="F4001" s="803" t="s">
        <v>513</v>
      </c>
      <c r="G4001" s="803"/>
      <c r="H4001" s="806" t="s">
        <v>152</v>
      </c>
      <c r="I4001" s="806"/>
      <c r="J4001" s="117" t="s">
        <v>153</v>
      </c>
      <c r="K4001" s="117" t="s">
        <v>3</v>
      </c>
      <c r="L4001" s="119">
        <v>578</v>
      </c>
    </row>
    <row r="4002" spans="1:12" s="101" customFormat="1" ht="144.75" customHeight="1">
      <c r="A4002" s="808"/>
      <c r="B4002" s="803"/>
      <c r="C4002" s="810"/>
      <c r="D4002" s="807"/>
      <c r="E4002" s="803"/>
      <c r="F4002" s="803"/>
      <c r="G4002" s="803"/>
      <c r="H4002" s="806" t="s">
        <v>154</v>
      </c>
      <c r="I4002" s="806"/>
      <c r="J4002" s="117" t="s">
        <v>153</v>
      </c>
      <c r="K4002" s="117" t="s">
        <v>3</v>
      </c>
      <c r="L4002" s="119">
        <v>270.72000000000003</v>
      </c>
    </row>
    <row r="4003" spans="1:12" s="101" customFormat="1" ht="24" customHeight="1">
      <c r="A4003" s="808"/>
      <c r="B4003" s="110" t="s">
        <v>77</v>
      </c>
      <c r="C4003" s="115" t="s">
        <v>79</v>
      </c>
      <c r="D4003" s="115" t="s">
        <v>155</v>
      </c>
      <c r="E4003" s="115" t="s">
        <v>156</v>
      </c>
      <c r="F4003" s="805"/>
      <c r="G4003" s="805"/>
      <c r="H4003" s="806" t="s">
        <v>157</v>
      </c>
      <c r="I4003" s="806"/>
      <c r="J4003" s="803" t="s">
        <v>153</v>
      </c>
      <c r="K4003" s="803" t="s">
        <v>153</v>
      </c>
      <c r="L4003" s="804">
        <v>0</v>
      </c>
    </row>
    <row r="4004" spans="1:12" s="101" customFormat="1" ht="24" customHeight="1">
      <c r="A4004" s="808"/>
      <c r="B4004" s="117" t="s">
        <v>240</v>
      </c>
      <c r="C4004" s="117" t="s">
        <v>513</v>
      </c>
      <c r="D4004" s="118">
        <v>43767</v>
      </c>
      <c r="E4004" s="117" t="s">
        <v>801</v>
      </c>
      <c r="F4004" s="805"/>
      <c r="G4004" s="805"/>
      <c r="H4004" s="806"/>
      <c r="I4004" s="806"/>
      <c r="J4004" s="803"/>
      <c r="K4004" s="803"/>
      <c r="L4004" s="804"/>
    </row>
    <row r="4005" spans="1:12" s="101" customFormat="1" ht="24" customHeight="1">
      <c r="A4005" s="808">
        <v>753</v>
      </c>
      <c r="B4005" s="110" t="s">
        <v>76</v>
      </c>
      <c r="C4005" s="115" t="s">
        <v>78</v>
      </c>
      <c r="D4005" s="115" t="s">
        <v>146</v>
      </c>
      <c r="E4005" s="115" t="s">
        <v>147</v>
      </c>
      <c r="F4005" s="809" t="s">
        <v>71</v>
      </c>
      <c r="G4005" s="809"/>
      <c r="H4005" s="805"/>
      <c r="I4005" s="805"/>
      <c r="J4005" s="805"/>
      <c r="K4005" s="805"/>
      <c r="L4005" s="805"/>
    </row>
    <row r="4006" spans="1:12" s="101" customFormat="1" ht="26.25" customHeight="1">
      <c r="A4006" s="808"/>
      <c r="B4006" s="803" t="s">
        <v>2600</v>
      </c>
      <c r="C4006" s="810" t="s">
        <v>2602</v>
      </c>
      <c r="D4006" s="807">
        <v>43885</v>
      </c>
      <c r="E4006" s="803" t="s">
        <v>2153</v>
      </c>
      <c r="F4006" s="803" t="s">
        <v>235</v>
      </c>
      <c r="G4006" s="803"/>
      <c r="H4006" s="806" t="s">
        <v>152</v>
      </c>
      <c r="I4006" s="806"/>
      <c r="J4006" s="117" t="s">
        <v>153</v>
      </c>
      <c r="K4006" s="117" t="s">
        <v>3</v>
      </c>
      <c r="L4006" s="119">
        <v>716.25</v>
      </c>
    </row>
    <row r="4007" spans="1:12" s="101" customFormat="1" ht="281.25" customHeight="1">
      <c r="A4007" s="808"/>
      <c r="B4007" s="803"/>
      <c r="C4007" s="810"/>
      <c r="D4007" s="807"/>
      <c r="E4007" s="803"/>
      <c r="F4007" s="803"/>
      <c r="G4007" s="803"/>
      <c r="H4007" s="806" t="s">
        <v>154</v>
      </c>
      <c r="I4007" s="806"/>
      <c r="J4007" s="117" t="s">
        <v>153</v>
      </c>
      <c r="K4007" s="117" t="s">
        <v>3</v>
      </c>
      <c r="L4007" s="119">
        <v>296.60000000000002</v>
      </c>
    </row>
    <row r="4008" spans="1:12" s="101" customFormat="1" ht="24" customHeight="1">
      <c r="A4008" s="808"/>
      <c r="B4008" s="110" t="s">
        <v>77</v>
      </c>
      <c r="C4008" s="115" t="s">
        <v>79</v>
      </c>
      <c r="D4008" s="115" t="s">
        <v>155</v>
      </c>
      <c r="E4008" s="115" t="s">
        <v>156</v>
      </c>
      <c r="F4008" s="805"/>
      <c r="G4008" s="805"/>
      <c r="H4008" s="806" t="s">
        <v>157</v>
      </c>
      <c r="I4008" s="806"/>
      <c r="J4008" s="803" t="s">
        <v>153</v>
      </c>
      <c r="K4008" s="803" t="s">
        <v>153</v>
      </c>
      <c r="L4008" s="804">
        <v>0</v>
      </c>
    </row>
    <row r="4009" spans="1:12" s="101" customFormat="1" ht="24" customHeight="1">
      <c r="A4009" s="808"/>
      <c r="B4009" s="117" t="s">
        <v>240</v>
      </c>
      <c r="C4009" s="117" t="s">
        <v>235</v>
      </c>
      <c r="D4009" s="118">
        <v>43887</v>
      </c>
      <c r="E4009" s="117" t="s">
        <v>351</v>
      </c>
      <c r="F4009" s="805"/>
      <c r="G4009" s="805"/>
      <c r="H4009" s="806"/>
      <c r="I4009" s="806"/>
      <c r="J4009" s="803"/>
      <c r="K4009" s="803"/>
      <c r="L4009" s="804"/>
    </row>
    <row r="4010" spans="1:12" s="101" customFormat="1" ht="24" customHeight="1">
      <c r="A4010" s="808">
        <v>754</v>
      </c>
      <c r="B4010" s="110" t="s">
        <v>76</v>
      </c>
      <c r="C4010" s="115" t="s">
        <v>78</v>
      </c>
      <c r="D4010" s="115" t="s">
        <v>146</v>
      </c>
      <c r="E4010" s="115" t="s">
        <v>147</v>
      </c>
      <c r="F4010" s="809" t="s">
        <v>71</v>
      </c>
      <c r="G4010" s="809"/>
      <c r="H4010" s="805"/>
      <c r="I4010" s="805"/>
      <c r="J4010" s="805"/>
      <c r="K4010" s="805"/>
      <c r="L4010" s="805"/>
    </row>
    <row r="4011" spans="1:12" s="101" customFormat="1" ht="26.25" customHeight="1">
      <c r="A4011" s="808"/>
      <c r="B4011" s="803" t="s">
        <v>2603</v>
      </c>
      <c r="C4011" s="810" t="s">
        <v>2604</v>
      </c>
      <c r="D4011" s="807">
        <v>43740</v>
      </c>
      <c r="E4011" s="803" t="s">
        <v>1569</v>
      </c>
      <c r="F4011" s="803" t="s">
        <v>2605</v>
      </c>
      <c r="G4011" s="803"/>
      <c r="H4011" s="806" t="s">
        <v>152</v>
      </c>
      <c r="I4011" s="806"/>
      <c r="J4011" s="117" t="s">
        <v>153</v>
      </c>
      <c r="K4011" s="117" t="s">
        <v>3</v>
      </c>
      <c r="L4011" s="119">
        <v>380.85</v>
      </c>
    </row>
    <row r="4012" spans="1:12" s="101" customFormat="1" ht="344.25" customHeight="1">
      <c r="A4012" s="808"/>
      <c r="B4012" s="803"/>
      <c r="C4012" s="810"/>
      <c r="D4012" s="807"/>
      <c r="E4012" s="803"/>
      <c r="F4012" s="803"/>
      <c r="G4012" s="803"/>
      <c r="H4012" s="806" t="s">
        <v>154</v>
      </c>
      <c r="I4012" s="806"/>
      <c r="J4012" s="117" t="s">
        <v>153</v>
      </c>
      <c r="K4012" s="117" t="s">
        <v>153</v>
      </c>
      <c r="L4012" s="119">
        <v>0</v>
      </c>
    </row>
    <row r="4013" spans="1:12" s="101" customFormat="1" ht="24" customHeight="1">
      <c r="A4013" s="808"/>
      <c r="B4013" s="110" t="s">
        <v>77</v>
      </c>
      <c r="C4013" s="115" t="s">
        <v>79</v>
      </c>
      <c r="D4013" s="115" t="s">
        <v>155</v>
      </c>
      <c r="E4013" s="115" t="s">
        <v>156</v>
      </c>
      <c r="F4013" s="805"/>
      <c r="G4013" s="805"/>
      <c r="H4013" s="806" t="s">
        <v>157</v>
      </c>
      <c r="I4013" s="806"/>
      <c r="J4013" s="803" t="s">
        <v>153</v>
      </c>
      <c r="K4013" s="803" t="s">
        <v>153</v>
      </c>
      <c r="L4013" s="804">
        <v>0</v>
      </c>
    </row>
    <row r="4014" spans="1:12" s="101" customFormat="1" ht="24" customHeight="1">
      <c r="A4014" s="808"/>
      <c r="B4014" s="117" t="s">
        <v>240</v>
      </c>
      <c r="C4014" s="117" t="s">
        <v>2605</v>
      </c>
      <c r="D4014" s="118">
        <v>43744</v>
      </c>
      <c r="E4014" s="117" t="s">
        <v>793</v>
      </c>
      <c r="F4014" s="805"/>
      <c r="G4014" s="805"/>
      <c r="H4014" s="806"/>
      <c r="I4014" s="806"/>
      <c r="J4014" s="803"/>
      <c r="K4014" s="803"/>
      <c r="L4014" s="804"/>
    </row>
    <row r="4015" spans="1:12" s="101" customFormat="1" ht="24" customHeight="1">
      <c r="A4015" s="808">
        <v>755</v>
      </c>
      <c r="B4015" s="110" t="s">
        <v>76</v>
      </c>
      <c r="C4015" s="115" t="s">
        <v>78</v>
      </c>
      <c r="D4015" s="115" t="s">
        <v>146</v>
      </c>
      <c r="E4015" s="115" t="s">
        <v>147</v>
      </c>
      <c r="F4015" s="809" t="s">
        <v>71</v>
      </c>
      <c r="G4015" s="809"/>
      <c r="H4015" s="805"/>
      <c r="I4015" s="805"/>
      <c r="J4015" s="805"/>
      <c r="K4015" s="805"/>
      <c r="L4015" s="805"/>
    </row>
    <row r="4016" spans="1:12" s="101" customFormat="1" ht="26.25" customHeight="1">
      <c r="A4016" s="808"/>
      <c r="B4016" s="803" t="s">
        <v>2606</v>
      </c>
      <c r="C4016" s="810" t="s">
        <v>2607</v>
      </c>
      <c r="D4016" s="807">
        <v>43747</v>
      </c>
      <c r="E4016" s="803" t="s">
        <v>2608</v>
      </c>
      <c r="F4016" s="803" t="s">
        <v>2609</v>
      </c>
      <c r="G4016" s="803"/>
      <c r="H4016" s="806" t="s">
        <v>152</v>
      </c>
      <c r="I4016" s="806"/>
      <c r="J4016" s="117" t="s">
        <v>153</v>
      </c>
      <c r="K4016" s="117" t="s">
        <v>3</v>
      </c>
      <c r="L4016" s="119">
        <v>552</v>
      </c>
    </row>
    <row r="4017" spans="1:12" s="101" customFormat="1" ht="123.75" customHeight="1">
      <c r="A4017" s="808"/>
      <c r="B4017" s="803"/>
      <c r="C4017" s="810"/>
      <c r="D4017" s="807"/>
      <c r="E4017" s="803"/>
      <c r="F4017" s="803"/>
      <c r="G4017" s="803"/>
      <c r="H4017" s="806" t="s">
        <v>154</v>
      </c>
      <c r="I4017" s="806"/>
      <c r="J4017" s="117" t="s">
        <v>153</v>
      </c>
      <c r="K4017" s="117" t="s">
        <v>3</v>
      </c>
      <c r="L4017" s="119">
        <v>510</v>
      </c>
    </row>
    <row r="4018" spans="1:12" s="101" customFormat="1" ht="24" customHeight="1">
      <c r="A4018" s="808"/>
      <c r="B4018" s="110" t="s">
        <v>77</v>
      </c>
      <c r="C4018" s="115" t="s">
        <v>79</v>
      </c>
      <c r="D4018" s="115" t="s">
        <v>155</v>
      </c>
      <c r="E4018" s="115" t="s">
        <v>156</v>
      </c>
      <c r="F4018" s="805"/>
      <c r="G4018" s="805"/>
      <c r="H4018" s="806" t="s">
        <v>157</v>
      </c>
      <c r="I4018" s="806"/>
      <c r="J4018" s="803" t="s">
        <v>153</v>
      </c>
      <c r="K4018" s="803" t="s">
        <v>3</v>
      </c>
      <c r="L4018" s="804">
        <v>499</v>
      </c>
    </row>
    <row r="4019" spans="1:12" s="101" customFormat="1" ht="24" customHeight="1">
      <c r="A4019" s="808"/>
      <c r="B4019" s="117" t="s">
        <v>572</v>
      </c>
      <c r="C4019" s="117" t="s">
        <v>2609</v>
      </c>
      <c r="D4019" s="118">
        <v>43750</v>
      </c>
      <c r="E4019" s="117" t="s">
        <v>199</v>
      </c>
      <c r="F4019" s="805"/>
      <c r="G4019" s="805"/>
      <c r="H4019" s="806"/>
      <c r="I4019" s="806"/>
      <c r="J4019" s="803"/>
      <c r="K4019" s="803"/>
      <c r="L4019" s="804"/>
    </row>
    <row r="4020" spans="1:12" s="101" customFormat="1" ht="24" customHeight="1">
      <c r="A4020" s="808">
        <v>756</v>
      </c>
      <c r="B4020" s="110" t="s">
        <v>76</v>
      </c>
      <c r="C4020" s="115" t="s">
        <v>78</v>
      </c>
      <c r="D4020" s="115" t="s">
        <v>146</v>
      </c>
      <c r="E4020" s="115" t="s">
        <v>147</v>
      </c>
      <c r="F4020" s="809" t="s">
        <v>71</v>
      </c>
      <c r="G4020" s="809"/>
      <c r="H4020" s="805"/>
      <c r="I4020" s="805"/>
      <c r="J4020" s="805"/>
      <c r="K4020" s="805"/>
      <c r="L4020" s="805"/>
    </row>
    <row r="4021" spans="1:12" s="101" customFormat="1" ht="26.25" customHeight="1">
      <c r="A4021" s="808"/>
      <c r="B4021" s="803" t="s">
        <v>2606</v>
      </c>
      <c r="C4021" s="803" t="s">
        <v>2610</v>
      </c>
      <c r="D4021" s="807">
        <v>43767</v>
      </c>
      <c r="E4021" s="803" t="s">
        <v>523</v>
      </c>
      <c r="F4021" s="803" t="s">
        <v>2611</v>
      </c>
      <c r="G4021" s="803"/>
      <c r="H4021" s="806" t="s">
        <v>152</v>
      </c>
      <c r="I4021" s="806"/>
      <c r="J4021" s="117" t="s">
        <v>153</v>
      </c>
      <c r="K4021" s="117" t="s">
        <v>3</v>
      </c>
      <c r="L4021" s="119">
        <v>555.5</v>
      </c>
    </row>
    <row r="4022" spans="1:12" s="101" customFormat="1" ht="113.25" customHeight="1">
      <c r="A4022" s="808"/>
      <c r="B4022" s="803"/>
      <c r="C4022" s="803"/>
      <c r="D4022" s="807"/>
      <c r="E4022" s="803"/>
      <c r="F4022" s="803"/>
      <c r="G4022" s="803"/>
      <c r="H4022" s="806" t="s">
        <v>154</v>
      </c>
      <c r="I4022" s="806"/>
      <c r="J4022" s="117" t="s">
        <v>153</v>
      </c>
      <c r="K4022" s="117" t="s">
        <v>3</v>
      </c>
      <c r="L4022" s="119">
        <v>660.6</v>
      </c>
    </row>
    <row r="4023" spans="1:12" s="101" customFormat="1" ht="24" customHeight="1">
      <c r="A4023" s="808"/>
      <c r="B4023" s="110" t="s">
        <v>77</v>
      </c>
      <c r="C4023" s="115" t="s">
        <v>79</v>
      </c>
      <c r="D4023" s="115" t="s">
        <v>155</v>
      </c>
      <c r="E4023" s="115" t="s">
        <v>156</v>
      </c>
      <c r="F4023" s="805"/>
      <c r="G4023" s="805"/>
      <c r="H4023" s="806" t="s">
        <v>157</v>
      </c>
      <c r="I4023" s="806"/>
      <c r="J4023" s="803" t="s">
        <v>153</v>
      </c>
      <c r="K4023" s="803" t="s">
        <v>3</v>
      </c>
      <c r="L4023" s="804">
        <v>200</v>
      </c>
    </row>
    <row r="4024" spans="1:12" s="101" customFormat="1" ht="24" customHeight="1">
      <c r="A4024" s="808"/>
      <c r="B4024" s="117" t="s">
        <v>572</v>
      </c>
      <c r="C4024" s="117" t="s">
        <v>2611</v>
      </c>
      <c r="D4024" s="118">
        <v>43769</v>
      </c>
      <c r="E4024" s="117" t="s">
        <v>1025</v>
      </c>
      <c r="F4024" s="805"/>
      <c r="G4024" s="805"/>
      <c r="H4024" s="806"/>
      <c r="I4024" s="806"/>
      <c r="J4024" s="803"/>
      <c r="K4024" s="803"/>
      <c r="L4024" s="804"/>
    </row>
    <row r="4025" spans="1:12" s="101" customFormat="1" ht="24" customHeight="1">
      <c r="A4025" s="808">
        <v>757</v>
      </c>
      <c r="B4025" s="110" t="s">
        <v>76</v>
      </c>
      <c r="C4025" s="115" t="s">
        <v>78</v>
      </c>
      <c r="D4025" s="115" t="s">
        <v>146</v>
      </c>
      <c r="E4025" s="115" t="s">
        <v>147</v>
      </c>
      <c r="F4025" s="809" t="s">
        <v>71</v>
      </c>
      <c r="G4025" s="809"/>
      <c r="H4025" s="805"/>
      <c r="I4025" s="805"/>
      <c r="J4025" s="805"/>
      <c r="K4025" s="805"/>
      <c r="L4025" s="805"/>
    </row>
    <row r="4026" spans="1:12" s="101" customFormat="1" ht="26.25" customHeight="1">
      <c r="A4026" s="808"/>
      <c r="B4026" s="803" t="s">
        <v>2612</v>
      </c>
      <c r="C4026" s="810" t="s">
        <v>2613</v>
      </c>
      <c r="D4026" s="807">
        <v>43744</v>
      </c>
      <c r="E4026" s="803" t="s">
        <v>2004</v>
      </c>
      <c r="F4026" s="803" t="s">
        <v>2614</v>
      </c>
      <c r="G4026" s="803"/>
      <c r="H4026" s="806" t="s">
        <v>152</v>
      </c>
      <c r="I4026" s="806"/>
      <c r="J4026" s="117" t="s">
        <v>153</v>
      </c>
      <c r="K4026" s="117" t="s">
        <v>3</v>
      </c>
      <c r="L4026" s="119">
        <v>290</v>
      </c>
    </row>
    <row r="4027" spans="1:12" s="101" customFormat="1" ht="186.75" customHeight="1">
      <c r="A4027" s="808"/>
      <c r="B4027" s="803"/>
      <c r="C4027" s="810"/>
      <c r="D4027" s="807"/>
      <c r="E4027" s="803"/>
      <c r="F4027" s="803"/>
      <c r="G4027" s="803"/>
      <c r="H4027" s="806" t="s">
        <v>154</v>
      </c>
      <c r="I4027" s="806"/>
      <c r="J4027" s="117" t="s">
        <v>153</v>
      </c>
      <c r="K4027" s="117" t="s">
        <v>3</v>
      </c>
      <c r="L4027" s="119">
        <v>1080.3800000000001</v>
      </c>
    </row>
    <row r="4028" spans="1:12" s="101" customFormat="1" ht="24" customHeight="1">
      <c r="A4028" s="808"/>
      <c r="B4028" s="110" t="s">
        <v>77</v>
      </c>
      <c r="C4028" s="115" t="s">
        <v>79</v>
      </c>
      <c r="D4028" s="115" t="s">
        <v>155</v>
      </c>
      <c r="E4028" s="115" t="s">
        <v>156</v>
      </c>
      <c r="F4028" s="805"/>
      <c r="G4028" s="805"/>
      <c r="H4028" s="806" t="s">
        <v>157</v>
      </c>
      <c r="I4028" s="806"/>
      <c r="J4028" s="803" t="s">
        <v>153</v>
      </c>
      <c r="K4028" s="803" t="s">
        <v>3</v>
      </c>
      <c r="L4028" s="804">
        <v>180</v>
      </c>
    </row>
    <row r="4029" spans="1:12" s="101" customFormat="1" ht="34.5" customHeight="1">
      <c r="A4029" s="808"/>
      <c r="B4029" s="117" t="s">
        <v>665</v>
      </c>
      <c r="C4029" s="117" t="s">
        <v>2614</v>
      </c>
      <c r="D4029" s="118">
        <v>43749</v>
      </c>
      <c r="E4029" s="117" t="s">
        <v>499</v>
      </c>
      <c r="F4029" s="805"/>
      <c r="G4029" s="805"/>
      <c r="H4029" s="806"/>
      <c r="I4029" s="806"/>
      <c r="J4029" s="803"/>
      <c r="K4029" s="803"/>
      <c r="L4029" s="804"/>
    </row>
    <row r="4030" spans="1:12" s="101" customFormat="1" ht="24" customHeight="1">
      <c r="A4030" s="808">
        <v>758</v>
      </c>
      <c r="B4030" s="110" t="s">
        <v>76</v>
      </c>
      <c r="C4030" s="115" t="s">
        <v>78</v>
      </c>
      <c r="D4030" s="115" t="s">
        <v>146</v>
      </c>
      <c r="E4030" s="115" t="s">
        <v>147</v>
      </c>
      <c r="F4030" s="809" t="s">
        <v>71</v>
      </c>
      <c r="G4030" s="809"/>
      <c r="H4030" s="805"/>
      <c r="I4030" s="805"/>
      <c r="J4030" s="805"/>
      <c r="K4030" s="805"/>
      <c r="L4030" s="805"/>
    </row>
    <row r="4031" spans="1:12" s="101" customFormat="1" ht="26.25" customHeight="1">
      <c r="A4031" s="808"/>
      <c r="B4031" s="803" t="s">
        <v>2612</v>
      </c>
      <c r="C4031" s="810" t="s">
        <v>2615</v>
      </c>
      <c r="D4031" s="807">
        <v>43755</v>
      </c>
      <c r="E4031" s="803" t="s">
        <v>555</v>
      </c>
      <c r="F4031" s="803" t="s">
        <v>2616</v>
      </c>
      <c r="G4031" s="803"/>
      <c r="H4031" s="806" t="s">
        <v>152</v>
      </c>
      <c r="I4031" s="806"/>
      <c r="J4031" s="117" t="s">
        <v>153</v>
      </c>
      <c r="K4031" s="117" t="s">
        <v>3</v>
      </c>
      <c r="L4031" s="119">
        <v>1336</v>
      </c>
    </row>
    <row r="4032" spans="1:12" s="101" customFormat="1" ht="144.75" customHeight="1">
      <c r="A4032" s="808"/>
      <c r="B4032" s="803"/>
      <c r="C4032" s="810"/>
      <c r="D4032" s="807"/>
      <c r="E4032" s="803"/>
      <c r="F4032" s="803"/>
      <c r="G4032" s="803"/>
      <c r="H4032" s="806" t="s">
        <v>154</v>
      </c>
      <c r="I4032" s="806"/>
      <c r="J4032" s="117" t="s">
        <v>153</v>
      </c>
      <c r="K4032" s="117" t="s">
        <v>3</v>
      </c>
      <c r="L4032" s="119">
        <v>1500</v>
      </c>
    </row>
    <row r="4033" spans="1:12" s="101" customFormat="1" ht="24" customHeight="1">
      <c r="A4033" s="808"/>
      <c r="B4033" s="110" t="s">
        <v>77</v>
      </c>
      <c r="C4033" s="115" t="s">
        <v>79</v>
      </c>
      <c r="D4033" s="115" t="s">
        <v>155</v>
      </c>
      <c r="E4033" s="115" t="s">
        <v>156</v>
      </c>
      <c r="F4033" s="805"/>
      <c r="G4033" s="805"/>
      <c r="H4033" s="806" t="s">
        <v>157</v>
      </c>
      <c r="I4033" s="806"/>
      <c r="J4033" s="803" t="s">
        <v>153</v>
      </c>
      <c r="K4033" s="803" t="s">
        <v>3</v>
      </c>
      <c r="L4033" s="804">
        <v>132</v>
      </c>
    </row>
    <row r="4034" spans="1:12" s="101" customFormat="1" ht="34.5" customHeight="1">
      <c r="A4034" s="808"/>
      <c r="B4034" s="117" t="s">
        <v>665</v>
      </c>
      <c r="C4034" s="117" t="s">
        <v>2616</v>
      </c>
      <c r="D4034" s="118">
        <v>43762</v>
      </c>
      <c r="E4034" s="117" t="s">
        <v>330</v>
      </c>
      <c r="F4034" s="805"/>
      <c r="G4034" s="805"/>
      <c r="H4034" s="806"/>
      <c r="I4034" s="806"/>
      <c r="J4034" s="803"/>
      <c r="K4034" s="803"/>
      <c r="L4034" s="804"/>
    </row>
    <row r="4035" spans="1:12" s="101" customFormat="1" ht="24" customHeight="1">
      <c r="A4035" s="808">
        <v>759</v>
      </c>
      <c r="B4035" s="110" t="s">
        <v>76</v>
      </c>
      <c r="C4035" s="115" t="s">
        <v>78</v>
      </c>
      <c r="D4035" s="115" t="s">
        <v>146</v>
      </c>
      <c r="E4035" s="115" t="s">
        <v>147</v>
      </c>
      <c r="F4035" s="809" t="s">
        <v>71</v>
      </c>
      <c r="G4035" s="809"/>
      <c r="H4035" s="805"/>
      <c r="I4035" s="805"/>
      <c r="J4035" s="805"/>
      <c r="K4035" s="805"/>
      <c r="L4035" s="805"/>
    </row>
    <row r="4036" spans="1:12" s="101" customFormat="1" ht="26.25" customHeight="1">
      <c r="A4036" s="808"/>
      <c r="B4036" s="803" t="s">
        <v>2612</v>
      </c>
      <c r="C4036" s="810" t="s">
        <v>2617</v>
      </c>
      <c r="D4036" s="807">
        <v>43837</v>
      </c>
      <c r="E4036" s="803" t="s">
        <v>2593</v>
      </c>
      <c r="F4036" s="803" t="s">
        <v>2611</v>
      </c>
      <c r="G4036" s="803"/>
      <c r="H4036" s="806" t="s">
        <v>152</v>
      </c>
      <c r="I4036" s="806"/>
      <c r="J4036" s="117" t="s">
        <v>153</v>
      </c>
      <c r="K4036" s="117" t="s">
        <v>3</v>
      </c>
      <c r="L4036" s="119">
        <v>498.1</v>
      </c>
    </row>
    <row r="4037" spans="1:12" s="101" customFormat="1" ht="302.25" customHeight="1">
      <c r="A4037" s="808"/>
      <c r="B4037" s="803"/>
      <c r="C4037" s="810"/>
      <c r="D4037" s="807"/>
      <c r="E4037" s="803"/>
      <c r="F4037" s="803"/>
      <c r="G4037" s="803"/>
      <c r="H4037" s="806" t="s">
        <v>154</v>
      </c>
      <c r="I4037" s="806"/>
      <c r="J4037" s="117" t="s">
        <v>153</v>
      </c>
      <c r="K4037" s="117" t="s">
        <v>3</v>
      </c>
      <c r="L4037" s="119">
        <v>562.6</v>
      </c>
    </row>
    <row r="4038" spans="1:12" s="101" customFormat="1" ht="24" customHeight="1">
      <c r="A4038" s="808"/>
      <c r="B4038" s="110" t="s">
        <v>77</v>
      </c>
      <c r="C4038" s="115" t="s">
        <v>79</v>
      </c>
      <c r="D4038" s="115" t="s">
        <v>155</v>
      </c>
      <c r="E4038" s="115" t="s">
        <v>156</v>
      </c>
      <c r="F4038" s="805"/>
      <c r="G4038" s="805"/>
      <c r="H4038" s="806" t="s">
        <v>157</v>
      </c>
      <c r="I4038" s="806"/>
      <c r="J4038" s="803" t="s">
        <v>153</v>
      </c>
      <c r="K4038" s="803" t="s">
        <v>3</v>
      </c>
      <c r="L4038" s="804">
        <v>200</v>
      </c>
    </row>
    <row r="4039" spans="1:12" s="101" customFormat="1" ht="34.5" customHeight="1">
      <c r="A4039" s="808"/>
      <c r="B4039" s="117" t="s">
        <v>665</v>
      </c>
      <c r="C4039" s="117" t="s">
        <v>2611</v>
      </c>
      <c r="D4039" s="118">
        <v>43839</v>
      </c>
      <c r="E4039" s="117" t="s">
        <v>2618</v>
      </c>
      <c r="F4039" s="805"/>
      <c r="G4039" s="805"/>
      <c r="H4039" s="806"/>
      <c r="I4039" s="806"/>
      <c r="J4039" s="803"/>
      <c r="K4039" s="803"/>
      <c r="L4039" s="804"/>
    </row>
    <row r="4040" spans="1:12" s="101" customFormat="1" ht="24" customHeight="1">
      <c r="A4040" s="808">
        <v>760</v>
      </c>
      <c r="B4040" s="110" t="s">
        <v>76</v>
      </c>
      <c r="C4040" s="115" t="s">
        <v>78</v>
      </c>
      <c r="D4040" s="115" t="s">
        <v>146</v>
      </c>
      <c r="E4040" s="115" t="s">
        <v>147</v>
      </c>
      <c r="F4040" s="809" t="s">
        <v>71</v>
      </c>
      <c r="G4040" s="809"/>
      <c r="H4040" s="805"/>
      <c r="I4040" s="805"/>
      <c r="J4040" s="805"/>
      <c r="K4040" s="805"/>
      <c r="L4040" s="805"/>
    </row>
    <row r="4041" spans="1:12" s="101" customFormat="1" ht="26.25" customHeight="1">
      <c r="A4041" s="808"/>
      <c r="B4041" s="803" t="s">
        <v>2612</v>
      </c>
      <c r="C4041" s="810" t="s">
        <v>2619</v>
      </c>
      <c r="D4041" s="807">
        <v>43859</v>
      </c>
      <c r="E4041" s="803" t="s">
        <v>1354</v>
      </c>
      <c r="F4041" s="803" t="s">
        <v>2620</v>
      </c>
      <c r="G4041" s="803"/>
      <c r="H4041" s="806" t="s">
        <v>152</v>
      </c>
      <c r="I4041" s="806"/>
      <c r="J4041" s="117" t="s">
        <v>153</v>
      </c>
      <c r="K4041" s="117" t="s">
        <v>3</v>
      </c>
      <c r="L4041" s="119">
        <v>297.5</v>
      </c>
    </row>
    <row r="4042" spans="1:12" s="101" customFormat="1" ht="408.95" customHeight="1">
      <c r="A4042" s="808"/>
      <c r="B4042" s="803"/>
      <c r="C4042" s="810"/>
      <c r="D4042" s="807"/>
      <c r="E4042" s="803"/>
      <c r="F4042" s="803"/>
      <c r="G4042" s="803"/>
      <c r="H4042" s="806" t="s">
        <v>154</v>
      </c>
      <c r="I4042" s="806"/>
      <c r="J4042" s="803" t="s">
        <v>3</v>
      </c>
      <c r="K4042" s="803" t="s">
        <v>153</v>
      </c>
      <c r="L4042" s="804">
        <v>386.55</v>
      </c>
    </row>
    <row r="4043" spans="1:12" s="101" customFormat="1" ht="250.35" customHeight="1">
      <c r="A4043" s="808"/>
      <c r="B4043" s="803"/>
      <c r="C4043" s="810"/>
      <c r="D4043" s="807"/>
      <c r="E4043" s="803"/>
      <c r="F4043" s="803"/>
      <c r="G4043" s="803"/>
      <c r="H4043" s="806"/>
      <c r="I4043" s="806"/>
      <c r="J4043" s="803"/>
      <c r="K4043" s="803"/>
      <c r="L4043" s="804"/>
    </row>
    <row r="4044" spans="1:12" s="101" customFormat="1" ht="24" customHeight="1">
      <c r="A4044" s="808"/>
      <c r="B4044" s="110" t="s">
        <v>77</v>
      </c>
      <c r="C4044" s="115" t="s">
        <v>79</v>
      </c>
      <c r="D4044" s="115" t="s">
        <v>155</v>
      </c>
      <c r="E4044" s="115" t="s">
        <v>156</v>
      </c>
      <c r="F4044" s="805"/>
      <c r="G4044" s="805"/>
      <c r="H4044" s="806" t="s">
        <v>157</v>
      </c>
      <c r="I4044" s="806"/>
      <c r="J4044" s="803" t="s">
        <v>3</v>
      </c>
      <c r="K4044" s="803" t="s">
        <v>153</v>
      </c>
      <c r="L4044" s="804">
        <v>80</v>
      </c>
    </row>
    <row r="4045" spans="1:12" s="101" customFormat="1" ht="34.5" customHeight="1">
      <c r="A4045" s="808"/>
      <c r="B4045" s="117" t="s">
        <v>665</v>
      </c>
      <c r="C4045" s="117" t="s">
        <v>2620</v>
      </c>
      <c r="D4045" s="118">
        <v>43861</v>
      </c>
      <c r="E4045" s="117" t="s">
        <v>822</v>
      </c>
      <c r="F4045" s="805"/>
      <c r="G4045" s="805"/>
      <c r="H4045" s="806"/>
      <c r="I4045" s="806"/>
      <c r="J4045" s="803"/>
      <c r="K4045" s="803"/>
      <c r="L4045" s="804"/>
    </row>
    <row r="4046" spans="1:12" s="101" customFormat="1" ht="24" customHeight="1">
      <c r="A4046" s="808">
        <v>761</v>
      </c>
      <c r="B4046" s="110" t="s">
        <v>76</v>
      </c>
      <c r="C4046" s="115" t="s">
        <v>78</v>
      </c>
      <c r="D4046" s="115" t="s">
        <v>146</v>
      </c>
      <c r="E4046" s="115" t="s">
        <v>147</v>
      </c>
      <c r="F4046" s="809" t="s">
        <v>71</v>
      </c>
      <c r="G4046" s="809"/>
      <c r="H4046" s="805"/>
      <c r="I4046" s="805"/>
      <c r="J4046" s="805"/>
      <c r="K4046" s="805"/>
      <c r="L4046" s="805"/>
    </row>
    <row r="4047" spans="1:12" s="101" customFormat="1" ht="26.25" customHeight="1">
      <c r="A4047" s="808"/>
      <c r="B4047" s="803" t="s">
        <v>2612</v>
      </c>
      <c r="C4047" s="810" t="s">
        <v>2619</v>
      </c>
      <c r="D4047" s="807">
        <v>43859</v>
      </c>
      <c r="E4047" s="803" t="s">
        <v>1354</v>
      </c>
      <c r="F4047" s="803" t="s">
        <v>1355</v>
      </c>
      <c r="G4047" s="803"/>
      <c r="H4047" s="806" t="s">
        <v>152</v>
      </c>
      <c r="I4047" s="806"/>
      <c r="J4047" s="117" t="s">
        <v>153</v>
      </c>
      <c r="K4047" s="117" t="s">
        <v>3</v>
      </c>
      <c r="L4047" s="119">
        <v>254.14</v>
      </c>
    </row>
    <row r="4048" spans="1:12" s="101" customFormat="1" ht="408.95" customHeight="1">
      <c r="A4048" s="808"/>
      <c r="B4048" s="803"/>
      <c r="C4048" s="810"/>
      <c r="D4048" s="807"/>
      <c r="E4048" s="803"/>
      <c r="F4048" s="803"/>
      <c r="G4048" s="803"/>
      <c r="H4048" s="806" t="s">
        <v>154</v>
      </c>
      <c r="I4048" s="806"/>
      <c r="J4048" s="803" t="s">
        <v>153</v>
      </c>
      <c r="K4048" s="803" t="s">
        <v>153</v>
      </c>
      <c r="L4048" s="804">
        <v>0</v>
      </c>
    </row>
    <row r="4049" spans="1:12" s="101" customFormat="1" ht="250.35" customHeight="1">
      <c r="A4049" s="808"/>
      <c r="B4049" s="803"/>
      <c r="C4049" s="810"/>
      <c r="D4049" s="807"/>
      <c r="E4049" s="803"/>
      <c r="F4049" s="803"/>
      <c r="G4049" s="803"/>
      <c r="H4049" s="806"/>
      <c r="I4049" s="806"/>
      <c r="J4049" s="803"/>
      <c r="K4049" s="803"/>
      <c r="L4049" s="804"/>
    </row>
    <row r="4050" spans="1:12" s="101" customFormat="1" ht="24" customHeight="1">
      <c r="A4050" s="808"/>
      <c r="B4050" s="110" t="s">
        <v>77</v>
      </c>
      <c r="C4050" s="115" t="s">
        <v>79</v>
      </c>
      <c r="D4050" s="115" t="s">
        <v>155</v>
      </c>
      <c r="E4050" s="115" t="s">
        <v>156</v>
      </c>
      <c r="F4050" s="805"/>
      <c r="G4050" s="805"/>
      <c r="H4050" s="806" t="s">
        <v>157</v>
      </c>
      <c r="I4050" s="806"/>
      <c r="J4050" s="803" t="s">
        <v>3</v>
      </c>
      <c r="K4050" s="803" t="s">
        <v>153</v>
      </c>
      <c r="L4050" s="804">
        <v>100</v>
      </c>
    </row>
    <row r="4051" spans="1:12" s="101" customFormat="1" ht="34.5" customHeight="1">
      <c r="A4051" s="808"/>
      <c r="B4051" s="117" t="s">
        <v>665</v>
      </c>
      <c r="C4051" s="117" t="s">
        <v>1355</v>
      </c>
      <c r="D4051" s="118">
        <v>43861</v>
      </c>
      <c r="E4051" s="117" t="s">
        <v>822</v>
      </c>
      <c r="F4051" s="805"/>
      <c r="G4051" s="805"/>
      <c r="H4051" s="806"/>
      <c r="I4051" s="806"/>
      <c r="J4051" s="803"/>
      <c r="K4051" s="803"/>
      <c r="L4051" s="804"/>
    </row>
    <row r="4052" spans="1:12" s="101" customFormat="1" ht="24" customHeight="1">
      <c r="A4052" s="808">
        <v>762</v>
      </c>
      <c r="B4052" s="110" t="s">
        <v>76</v>
      </c>
      <c r="C4052" s="115" t="s">
        <v>78</v>
      </c>
      <c r="D4052" s="115" t="s">
        <v>146</v>
      </c>
      <c r="E4052" s="115" t="s">
        <v>147</v>
      </c>
      <c r="F4052" s="809" t="s">
        <v>71</v>
      </c>
      <c r="G4052" s="809"/>
      <c r="H4052" s="805"/>
      <c r="I4052" s="805"/>
      <c r="J4052" s="805"/>
      <c r="K4052" s="805"/>
      <c r="L4052" s="805"/>
    </row>
    <row r="4053" spans="1:12" s="101" customFormat="1" ht="26.25" customHeight="1">
      <c r="A4053" s="808"/>
      <c r="B4053" s="803" t="s">
        <v>2621</v>
      </c>
      <c r="C4053" s="810" t="s">
        <v>2622</v>
      </c>
      <c r="D4053" s="807">
        <v>43769</v>
      </c>
      <c r="E4053" s="803" t="s">
        <v>1052</v>
      </c>
      <c r="F4053" s="803" t="s">
        <v>597</v>
      </c>
      <c r="G4053" s="803"/>
      <c r="H4053" s="806" t="s">
        <v>152</v>
      </c>
      <c r="I4053" s="806"/>
      <c r="J4053" s="117" t="s">
        <v>153</v>
      </c>
      <c r="K4053" s="117" t="s">
        <v>3</v>
      </c>
      <c r="L4053" s="119">
        <v>311</v>
      </c>
    </row>
    <row r="4054" spans="1:12" s="101" customFormat="1" ht="155.25" customHeight="1">
      <c r="A4054" s="808"/>
      <c r="B4054" s="803"/>
      <c r="C4054" s="810"/>
      <c r="D4054" s="807"/>
      <c r="E4054" s="803"/>
      <c r="F4054" s="803"/>
      <c r="G4054" s="803"/>
      <c r="H4054" s="806" t="s">
        <v>154</v>
      </c>
      <c r="I4054" s="806"/>
      <c r="J4054" s="117" t="s">
        <v>153</v>
      </c>
      <c r="K4054" s="117" t="s">
        <v>3</v>
      </c>
      <c r="L4054" s="119">
        <v>608.95000000000005</v>
      </c>
    </row>
    <row r="4055" spans="1:12" s="101" customFormat="1" ht="24" customHeight="1">
      <c r="A4055" s="808"/>
      <c r="B4055" s="110" t="s">
        <v>77</v>
      </c>
      <c r="C4055" s="115" t="s">
        <v>79</v>
      </c>
      <c r="D4055" s="115" t="s">
        <v>155</v>
      </c>
      <c r="E4055" s="115" t="s">
        <v>156</v>
      </c>
      <c r="F4055" s="805"/>
      <c r="G4055" s="805"/>
      <c r="H4055" s="806" t="s">
        <v>157</v>
      </c>
      <c r="I4055" s="806"/>
      <c r="J4055" s="803" t="s">
        <v>153</v>
      </c>
      <c r="K4055" s="803" t="s">
        <v>153</v>
      </c>
      <c r="L4055" s="804">
        <v>0</v>
      </c>
    </row>
    <row r="4056" spans="1:12" s="101" customFormat="1" ht="34.5" customHeight="1">
      <c r="A4056" s="808"/>
      <c r="B4056" s="117" t="s">
        <v>187</v>
      </c>
      <c r="C4056" s="117" t="s">
        <v>597</v>
      </c>
      <c r="D4056" s="118">
        <v>43770</v>
      </c>
      <c r="E4056" s="117" t="s">
        <v>1750</v>
      </c>
      <c r="F4056" s="805"/>
      <c r="G4056" s="805"/>
      <c r="H4056" s="806"/>
      <c r="I4056" s="806"/>
      <c r="J4056" s="803"/>
      <c r="K4056" s="803"/>
      <c r="L4056" s="804"/>
    </row>
    <row r="4057" spans="1:12" s="101" customFormat="1" ht="24" customHeight="1">
      <c r="A4057" s="808">
        <v>763</v>
      </c>
      <c r="B4057" s="110" t="s">
        <v>76</v>
      </c>
      <c r="C4057" s="115" t="s">
        <v>78</v>
      </c>
      <c r="D4057" s="115" t="s">
        <v>146</v>
      </c>
      <c r="E4057" s="115" t="s">
        <v>147</v>
      </c>
      <c r="F4057" s="809" t="s">
        <v>71</v>
      </c>
      <c r="G4057" s="809"/>
      <c r="H4057" s="805"/>
      <c r="I4057" s="805"/>
      <c r="J4057" s="805"/>
      <c r="K4057" s="805"/>
      <c r="L4057" s="805"/>
    </row>
    <row r="4058" spans="1:12" s="101" customFormat="1" ht="26.25" customHeight="1">
      <c r="A4058" s="808"/>
      <c r="B4058" s="803" t="s">
        <v>2621</v>
      </c>
      <c r="C4058" s="810" t="s">
        <v>2623</v>
      </c>
      <c r="D4058" s="807">
        <v>43775</v>
      </c>
      <c r="E4058" s="803" t="s">
        <v>476</v>
      </c>
      <c r="F4058" s="803" t="s">
        <v>546</v>
      </c>
      <c r="G4058" s="803"/>
      <c r="H4058" s="806" t="s">
        <v>152</v>
      </c>
      <c r="I4058" s="806"/>
      <c r="J4058" s="117" t="s">
        <v>153</v>
      </c>
      <c r="K4058" s="117" t="s">
        <v>3</v>
      </c>
      <c r="L4058" s="119">
        <v>543</v>
      </c>
    </row>
    <row r="4059" spans="1:12" s="101" customFormat="1" ht="281.25" customHeight="1">
      <c r="A4059" s="808"/>
      <c r="B4059" s="803"/>
      <c r="C4059" s="810"/>
      <c r="D4059" s="807"/>
      <c r="E4059" s="803"/>
      <c r="F4059" s="803"/>
      <c r="G4059" s="803"/>
      <c r="H4059" s="806" t="s">
        <v>154</v>
      </c>
      <c r="I4059" s="806"/>
      <c r="J4059" s="117" t="s">
        <v>153</v>
      </c>
      <c r="K4059" s="117" t="s">
        <v>3</v>
      </c>
      <c r="L4059" s="119">
        <v>400.59</v>
      </c>
    </row>
    <row r="4060" spans="1:12" s="101" customFormat="1" ht="24" customHeight="1">
      <c r="A4060" s="808"/>
      <c r="B4060" s="110" t="s">
        <v>77</v>
      </c>
      <c r="C4060" s="115" t="s">
        <v>79</v>
      </c>
      <c r="D4060" s="115" t="s">
        <v>155</v>
      </c>
      <c r="E4060" s="115" t="s">
        <v>156</v>
      </c>
      <c r="F4060" s="805"/>
      <c r="G4060" s="805"/>
      <c r="H4060" s="806" t="s">
        <v>157</v>
      </c>
      <c r="I4060" s="806"/>
      <c r="J4060" s="803" t="s">
        <v>153</v>
      </c>
      <c r="K4060" s="803" t="s">
        <v>153</v>
      </c>
      <c r="L4060" s="804">
        <v>0</v>
      </c>
    </row>
    <row r="4061" spans="1:12" s="101" customFormat="1" ht="34.5" customHeight="1">
      <c r="A4061" s="808"/>
      <c r="B4061" s="117" t="s">
        <v>187</v>
      </c>
      <c r="C4061" s="117" t="s">
        <v>546</v>
      </c>
      <c r="D4061" s="118">
        <v>43777</v>
      </c>
      <c r="E4061" s="117" t="s">
        <v>271</v>
      </c>
      <c r="F4061" s="805"/>
      <c r="G4061" s="805"/>
      <c r="H4061" s="806"/>
      <c r="I4061" s="806"/>
      <c r="J4061" s="803"/>
      <c r="K4061" s="803"/>
      <c r="L4061" s="804"/>
    </row>
    <row r="4062" spans="1:12" s="101" customFormat="1" ht="24" customHeight="1">
      <c r="A4062" s="808">
        <v>764</v>
      </c>
      <c r="B4062" s="110" t="s">
        <v>76</v>
      </c>
      <c r="C4062" s="115" t="s">
        <v>78</v>
      </c>
      <c r="D4062" s="115" t="s">
        <v>146</v>
      </c>
      <c r="E4062" s="115" t="s">
        <v>147</v>
      </c>
      <c r="F4062" s="809" t="s">
        <v>71</v>
      </c>
      <c r="G4062" s="809"/>
      <c r="H4062" s="805"/>
      <c r="I4062" s="805"/>
      <c r="J4062" s="805"/>
      <c r="K4062" s="805"/>
      <c r="L4062" s="805"/>
    </row>
    <row r="4063" spans="1:12" s="101" customFormat="1" ht="26.25" customHeight="1">
      <c r="A4063" s="808"/>
      <c r="B4063" s="803" t="s">
        <v>2624</v>
      </c>
      <c r="C4063" s="810" t="s">
        <v>2625</v>
      </c>
      <c r="D4063" s="807">
        <v>43775</v>
      </c>
      <c r="E4063" s="803" t="s">
        <v>358</v>
      </c>
      <c r="F4063" s="803" t="s">
        <v>2626</v>
      </c>
      <c r="G4063" s="803"/>
      <c r="H4063" s="806" t="s">
        <v>152</v>
      </c>
      <c r="I4063" s="806"/>
      <c r="J4063" s="117" t="s">
        <v>153</v>
      </c>
      <c r="K4063" s="117" t="s">
        <v>3</v>
      </c>
      <c r="L4063" s="119">
        <v>630</v>
      </c>
    </row>
    <row r="4064" spans="1:12" s="101" customFormat="1" ht="291.75" customHeight="1">
      <c r="A4064" s="808"/>
      <c r="B4064" s="803"/>
      <c r="C4064" s="810"/>
      <c r="D4064" s="807"/>
      <c r="E4064" s="803"/>
      <c r="F4064" s="803"/>
      <c r="G4064" s="803"/>
      <c r="H4064" s="806" t="s">
        <v>154</v>
      </c>
      <c r="I4064" s="806"/>
      <c r="J4064" s="117" t="s">
        <v>153</v>
      </c>
      <c r="K4064" s="117" t="s">
        <v>3</v>
      </c>
      <c r="L4064" s="119">
        <v>78</v>
      </c>
    </row>
    <row r="4065" spans="1:12" s="101" customFormat="1" ht="24" customHeight="1">
      <c r="A4065" s="808"/>
      <c r="B4065" s="110" t="s">
        <v>77</v>
      </c>
      <c r="C4065" s="115" t="s">
        <v>79</v>
      </c>
      <c r="D4065" s="115" t="s">
        <v>155</v>
      </c>
      <c r="E4065" s="115" t="s">
        <v>156</v>
      </c>
      <c r="F4065" s="805"/>
      <c r="G4065" s="805"/>
      <c r="H4065" s="806" t="s">
        <v>157</v>
      </c>
      <c r="I4065" s="806"/>
      <c r="J4065" s="803" t="s">
        <v>153</v>
      </c>
      <c r="K4065" s="803" t="s">
        <v>153</v>
      </c>
      <c r="L4065" s="804">
        <v>0</v>
      </c>
    </row>
    <row r="4066" spans="1:12" s="101" customFormat="1" ht="34.5" customHeight="1">
      <c r="A4066" s="808"/>
      <c r="B4066" s="117" t="s">
        <v>665</v>
      </c>
      <c r="C4066" s="117" t="s">
        <v>2626</v>
      </c>
      <c r="D4066" s="118">
        <v>43777</v>
      </c>
      <c r="E4066" s="117" t="s">
        <v>271</v>
      </c>
      <c r="F4066" s="805"/>
      <c r="G4066" s="805"/>
      <c r="H4066" s="806"/>
      <c r="I4066" s="806"/>
      <c r="J4066" s="803"/>
      <c r="K4066" s="803"/>
      <c r="L4066" s="804"/>
    </row>
    <row r="4067" spans="1:12" s="101" customFormat="1" ht="24" customHeight="1">
      <c r="A4067" s="808">
        <v>765</v>
      </c>
      <c r="B4067" s="110" t="s">
        <v>76</v>
      </c>
      <c r="C4067" s="115" t="s">
        <v>78</v>
      </c>
      <c r="D4067" s="115" t="s">
        <v>146</v>
      </c>
      <c r="E4067" s="115" t="s">
        <v>147</v>
      </c>
      <c r="F4067" s="809" t="s">
        <v>71</v>
      </c>
      <c r="G4067" s="809"/>
      <c r="H4067" s="805"/>
      <c r="I4067" s="805"/>
      <c r="J4067" s="805"/>
      <c r="K4067" s="805"/>
      <c r="L4067" s="805"/>
    </row>
    <row r="4068" spans="1:12" s="101" customFormat="1" ht="26.25" customHeight="1">
      <c r="A4068" s="808"/>
      <c r="B4068" s="803" t="s">
        <v>2624</v>
      </c>
      <c r="C4068" s="810" t="s">
        <v>2627</v>
      </c>
      <c r="D4068" s="807">
        <v>43798</v>
      </c>
      <c r="E4068" s="803" t="s">
        <v>2628</v>
      </c>
      <c r="F4068" s="803" t="s">
        <v>2629</v>
      </c>
      <c r="G4068" s="803"/>
      <c r="H4068" s="806" t="s">
        <v>152</v>
      </c>
      <c r="I4068" s="806"/>
      <c r="J4068" s="117" t="s">
        <v>153</v>
      </c>
      <c r="K4068" s="117" t="s">
        <v>3</v>
      </c>
      <c r="L4068" s="119">
        <v>404</v>
      </c>
    </row>
    <row r="4069" spans="1:12" s="101" customFormat="1" ht="408.95" customHeight="1">
      <c r="A4069" s="808"/>
      <c r="B4069" s="803"/>
      <c r="C4069" s="810"/>
      <c r="D4069" s="807"/>
      <c r="E4069" s="803"/>
      <c r="F4069" s="803"/>
      <c r="G4069" s="803"/>
      <c r="H4069" s="806" t="s">
        <v>154</v>
      </c>
      <c r="I4069" s="806"/>
      <c r="J4069" s="803" t="s">
        <v>153</v>
      </c>
      <c r="K4069" s="803" t="s">
        <v>3</v>
      </c>
      <c r="L4069" s="804">
        <v>1471.63</v>
      </c>
    </row>
    <row r="4070" spans="1:12" s="101" customFormat="1" ht="302.85000000000002" customHeight="1">
      <c r="A4070" s="808"/>
      <c r="B4070" s="803"/>
      <c r="C4070" s="810"/>
      <c r="D4070" s="807"/>
      <c r="E4070" s="803"/>
      <c r="F4070" s="803"/>
      <c r="G4070" s="803"/>
      <c r="H4070" s="806"/>
      <c r="I4070" s="806"/>
      <c r="J4070" s="803"/>
      <c r="K4070" s="803"/>
      <c r="L4070" s="804"/>
    </row>
    <row r="4071" spans="1:12" s="101" customFormat="1" ht="24" customHeight="1">
      <c r="A4071" s="808"/>
      <c r="B4071" s="110" t="s">
        <v>77</v>
      </c>
      <c r="C4071" s="115" t="s">
        <v>79</v>
      </c>
      <c r="D4071" s="115" t="s">
        <v>155</v>
      </c>
      <c r="E4071" s="115" t="s">
        <v>156</v>
      </c>
      <c r="F4071" s="805"/>
      <c r="G4071" s="805"/>
      <c r="H4071" s="806" t="s">
        <v>157</v>
      </c>
      <c r="I4071" s="806"/>
      <c r="J4071" s="803" t="s">
        <v>153</v>
      </c>
      <c r="K4071" s="803" t="s">
        <v>3</v>
      </c>
      <c r="L4071" s="804">
        <v>445</v>
      </c>
    </row>
    <row r="4072" spans="1:12" s="101" customFormat="1" ht="34.5" customHeight="1">
      <c r="A4072" s="808"/>
      <c r="B4072" s="117" t="s">
        <v>665</v>
      </c>
      <c r="C4072" s="117" t="s">
        <v>2629</v>
      </c>
      <c r="D4072" s="118">
        <v>43804</v>
      </c>
      <c r="E4072" s="117" t="s">
        <v>2630</v>
      </c>
      <c r="F4072" s="805"/>
      <c r="G4072" s="805"/>
      <c r="H4072" s="806"/>
      <c r="I4072" s="806"/>
      <c r="J4072" s="803"/>
      <c r="K4072" s="803"/>
      <c r="L4072" s="804"/>
    </row>
    <row r="4073" spans="1:12" s="101" customFormat="1" ht="24" customHeight="1">
      <c r="A4073" s="808">
        <v>766</v>
      </c>
      <c r="B4073" s="110" t="s">
        <v>76</v>
      </c>
      <c r="C4073" s="115" t="s">
        <v>78</v>
      </c>
      <c r="D4073" s="115" t="s">
        <v>146</v>
      </c>
      <c r="E4073" s="115" t="s">
        <v>147</v>
      </c>
      <c r="F4073" s="809" t="s">
        <v>71</v>
      </c>
      <c r="G4073" s="809"/>
      <c r="H4073" s="805"/>
      <c r="I4073" s="805"/>
      <c r="J4073" s="805"/>
      <c r="K4073" s="805"/>
      <c r="L4073" s="805"/>
    </row>
    <row r="4074" spans="1:12" s="101" customFormat="1" ht="26.25" customHeight="1">
      <c r="A4074" s="808"/>
      <c r="B4074" s="803" t="s">
        <v>2631</v>
      </c>
      <c r="C4074" s="810" t="s">
        <v>2632</v>
      </c>
      <c r="D4074" s="807">
        <v>43900</v>
      </c>
      <c r="E4074" s="803" t="s">
        <v>872</v>
      </c>
      <c r="F4074" s="803" t="s">
        <v>2369</v>
      </c>
      <c r="G4074" s="803"/>
      <c r="H4074" s="806" t="s">
        <v>152</v>
      </c>
      <c r="I4074" s="806"/>
      <c r="J4074" s="117" t="s">
        <v>153</v>
      </c>
      <c r="K4074" s="117" t="s">
        <v>3</v>
      </c>
      <c r="L4074" s="119">
        <v>126</v>
      </c>
    </row>
    <row r="4075" spans="1:12" s="101" customFormat="1" ht="396.75" customHeight="1">
      <c r="A4075" s="808"/>
      <c r="B4075" s="803"/>
      <c r="C4075" s="810"/>
      <c r="D4075" s="807"/>
      <c r="E4075" s="803"/>
      <c r="F4075" s="803"/>
      <c r="G4075" s="803"/>
      <c r="H4075" s="806" t="s">
        <v>154</v>
      </c>
      <c r="I4075" s="806"/>
      <c r="J4075" s="117" t="s">
        <v>153</v>
      </c>
      <c r="K4075" s="117" t="s">
        <v>3</v>
      </c>
      <c r="L4075" s="119">
        <v>288.8</v>
      </c>
    </row>
    <row r="4076" spans="1:12" s="101" customFormat="1" ht="24" customHeight="1">
      <c r="A4076" s="808"/>
      <c r="B4076" s="110" t="s">
        <v>77</v>
      </c>
      <c r="C4076" s="115" t="s">
        <v>79</v>
      </c>
      <c r="D4076" s="115" t="s">
        <v>155</v>
      </c>
      <c r="E4076" s="115" t="s">
        <v>156</v>
      </c>
      <c r="F4076" s="805"/>
      <c r="G4076" s="805"/>
      <c r="H4076" s="806" t="s">
        <v>157</v>
      </c>
      <c r="I4076" s="806"/>
      <c r="J4076" s="803" t="s">
        <v>153</v>
      </c>
      <c r="K4076" s="803" t="s">
        <v>3</v>
      </c>
      <c r="L4076" s="804">
        <v>200</v>
      </c>
    </row>
    <row r="4077" spans="1:12" s="101" customFormat="1" ht="24" customHeight="1">
      <c r="A4077" s="808"/>
      <c r="B4077" s="117" t="s">
        <v>193</v>
      </c>
      <c r="C4077" s="117" t="s">
        <v>2369</v>
      </c>
      <c r="D4077" s="118">
        <v>43901</v>
      </c>
      <c r="E4077" s="117" t="s">
        <v>2633</v>
      </c>
      <c r="F4077" s="805"/>
      <c r="G4077" s="805"/>
      <c r="H4077" s="806"/>
      <c r="I4077" s="806"/>
      <c r="J4077" s="803"/>
      <c r="K4077" s="803"/>
      <c r="L4077" s="804"/>
    </row>
    <row r="4078" spans="1:12" s="101" customFormat="1" ht="24" customHeight="1">
      <c r="A4078" s="808">
        <v>767</v>
      </c>
      <c r="B4078" s="110" t="s">
        <v>76</v>
      </c>
      <c r="C4078" s="115" t="s">
        <v>78</v>
      </c>
      <c r="D4078" s="115" t="s">
        <v>146</v>
      </c>
      <c r="E4078" s="115" t="s">
        <v>147</v>
      </c>
      <c r="F4078" s="809" t="s">
        <v>71</v>
      </c>
      <c r="G4078" s="809"/>
      <c r="H4078" s="805"/>
      <c r="I4078" s="805"/>
      <c r="J4078" s="805"/>
      <c r="K4078" s="805"/>
      <c r="L4078" s="805"/>
    </row>
    <row r="4079" spans="1:12" s="101" customFormat="1" ht="26.25" customHeight="1">
      <c r="A4079" s="808"/>
      <c r="B4079" s="803" t="s">
        <v>2634</v>
      </c>
      <c r="C4079" s="810" t="s">
        <v>2635</v>
      </c>
      <c r="D4079" s="807">
        <v>43787</v>
      </c>
      <c r="E4079" s="803" t="s">
        <v>2636</v>
      </c>
      <c r="F4079" s="803" t="s">
        <v>2637</v>
      </c>
      <c r="G4079" s="803"/>
      <c r="H4079" s="806" t="s">
        <v>152</v>
      </c>
      <c r="I4079" s="806"/>
      <c r="J4079" s="117" t="s">
        <v>153</v>
      </c>
      <c r="K4079" s="117" t="s">
        <v>3</v>
      </c>
      <c r="L4079" s="119">
        <v>795</v>
      </c>
    </row>
    <row r="4080" spans="1:12" s="101" customFormat="1" ht="408.95" customHeight="1">
      <c r="A4080" s="808"/>
      <c r="B4080" s="803"/>
      <c r="C4080" s="810"/>
      <c r="D4080" s="807"/>
      <c r="E4080" s="803"/>
      <c r="F4080" s="803"/>
      <c r="G4080" s="803"/>
      <c r="H4080" s="806" t="s">
        <v>154</v>
      </c>
      <c r="I4080" s="806"/>
      <c r="J4080" s="803" t="s">
        <v>153</v>
      </c>
      <c r="K4080" s="803" t="s">
        <v>3</v>
      </c>
      <c r="L4080" s="804">
        <v>2775</v>
      </c>
    </row>
    <row r="4081" spans="1:12" s="101" customFormat="1" ht="271.35000000000002" customHeight="1">
      <c r="A4081" s="808"/>
      <c r="B4081" s="803"/>
      <c r="C4081" s="810"/>
      <c r="D4081" s="807"/>
      <c r="E4081" s="803"/>
      <c r="F4081" s="803"/>
      <c r="G4081" s="803"/>
      <c r="H4081" s="806"/>
      <c r="I4081" s="806"/>
      <c r="J4081" s="803"/>
      <c r="K4081" s="803"/>
      <c r="L4081" s="804"/>
    </row>
    <row r="4082" spans="1:12" s="101" customFormat="1" ht="24" customHeight="1">
      <c r="A4082" s="808"/>
      <c r="B4082" s="110" t="s">
        <v>77</v>
      </c>
      <c r="C4082" s="115" t="s">
        <v>79</v>
      </c>
      <c r="D4082" s="115" t="s">
        <v>155</v>
      </c>
      <c r="E4082" s="115" t="s">
        <v>156</v>
      </c>
      <c r="F4082" s="805"/>
      <c r="G4082" s="805"/>
      <c r="H4082" s="806" t="s">
        <v>157</v>
      </c>
      <c r="I4082" s="806"/>
      <c r="J4082" s="803" t="s">
        <v>153</v>
      </c>
      <c r="K4082" s="803" t="s">
        <v>153</v>
      </c>
      <c r="L4082" s="804">
        <v>0</v>
      </c>
    </row>
    <row r="4083" spans="1:12" s="101" customFormat="1" ht="24" customHeight="1">
      <c r="A4083" s="808"/>
      <c r="B4083" s="117" t="s">
        <v>254</v>
      </c>
      <c r="C4083" s="117" t="s">
        <v>2637</v>
      </c>
      <c r="D4083" s="118">
        <v>43793</v>
      </c>
      <c r="E4083" s="117" t="s">
        <v>2393</v>
      </c>
      <c r="F4083" s="805"/>
      <c r="G4083" s="805"/>
      <c r="H4083" s="806"/>
      <c r="I4083" s="806"/>
      <c r="J4083" s="803"/>
      <c r="K4083" s="803"/>
      <c r="L4083" s="804"/>
    </row>
    <row r="4084" spans="1:12" s="101" customFormat="1" ht="24" customHeight="1">
      <c r="A4084" s="808">
        <v>768</v>
      </c>
      <c r="B4084" s="110" t="s">
        <v>76</v>
      </c>
      <c r="C4084" s="115" t="s">
        <v>78</v>
      </c>
      <c r="D4084" s="115" t="s">
        <v>146</v>
      </c>
      <c r="E4084" s="115" t="s">
        <v>147</v>
      </c>
      <c r="F4084" s="809" t="s">
        <v>71</v>
      </c>
      <c r="G4084" s="809"/>
      <c r="H4084" s="805"/>
      <c r="I4084" s="805"/>
      <c r="J4084" s="805"/>
      <c r="K4084" s="805"/>
      <c r="L4084" s="805"/>
    </row>
    <row r="4085" spans="1:12" s="101" customFormat="1" ht="26.25" customHeight="1">
      <c r="A4085" s="808"/>
      <c r="B4085" s="803" t="s">
        <v>2638</v>
      </c>
      <c r="C4085" s="810" t="s">
        <v>2639</v>
      </c>
      <c r="D4085" s="807">
        <v>43845</v>
      </c>
      <c r="E4085" s="803" t="s">
        <v>1923</v>
      </c>
      <c r="F4085" s="803" t="s">
        <v>1952</v>
      </c>
      <c r="G4085" s="803"/>
      <c r="H4085" s="806" t="s">
        <v>152</v>
      </c>
      <c r="I4085" s="806"/>
      <c r="J4085" s="117" t="s">
        <v>153</v>
      </c>
      <c r="K4085" s="117" t="s">
        <v>3</v>
      </c>
      <c r="L4085" s="119">
        <v>589</v>
      </c>
    </row>
    <row r="4086" spans="1:12" s="101" customFormat="1" ht="408.95" customHeight="1">
      <c r="A4086" s="808"/>
      <c r="B4086" s="803"/>
      <c r="C4086" s="810"/>
      <c r="D4086" s="807"/>
      <c r="E4086" s="803"/>
      <c r="F4086" s="803"/>
      <c r="G4086" s="803"/>
      <c r="H4086" s="806" t="s">
        <v>154</v>
      </c>
      <c r="I4086" s="806"/>
      <c r="J4086" s="803" t="s">
        <v>153</v>
      </c>
      <c r="K4086" s="803" t="s">
        <v>3</v>
      </c>
      <c r="L4086" s="804">
        <v>252</v>
      </c>
    </row>
    <row r="4087" spans="1:12" s="101" customFormat="1" ht="82.35" customHeight="1">
      <c r="A4087" s="808"/>
      <c r="B4087" s="803"/>
      <c r="C4087" s="810"/>
      <c r="D4087" s="807"/>
      <c r="E4087" s="803"/>
      <c r="F4087" s="803"/>
      <c r="G4087" s="803"/>
      <c r="H4087" s="806"/>
      <c r="I4087" s="806"/>
      <c r="J4087" s="803"/>
      <c r="K4087" s="803"/>
      <c r="L4087" s="804"/>
    </row>
    <row r="4088" spans="1:12" s="101" customFormat="1" ht="24" customHeight="1">
      <c r="A4088" s="808"/>
      <c r="B4088" s="110" t="s">
        <v>77</v>
      </c>
      <c r="C4088" s="115" t="s">
        <v>79</v>
      </c>
      <c r="D4088" s="115" t="s">
        <v>155</v>
      </c>
      <c r="E4088" s="115" t="s">
        <v>156</v>
      </c>
      <c r="F4088" s="805"/>
      <c r="G4088" s="805"/>
      <c r="H4088" s="806" t="s">
        <v>157</v>
      </c>
      <c r="I4088" s="806"/>
      <c r="J4088" s="803" t="s">
        <v>153</v>
      </c>
      <c r="K4088" s="803" t="s">
        <v>3</v>
      </c>
      <c r="L4088" s="804">
        <v>60</v>
      </c>
    </row>
    <row r="4089" spans="1:12" s="101" customFormat="1" ht="24" customHeight="1">
      <c r="A4089" s="808"/>
      <c r="B4089" s="117" t="s">
        <v>292</v>
      </c>
      <c r="C4089" s="117" t="s">
        <v>1952</v>
      </c>
      <c r="D4089" s="118">
        <v>43848</v>
      </c>
      <c r="E4089" s="117" t="s">
        <v>2640</v>
      </c>
      <c r="F4089" s="805"/>
      <c r="G4089" s="805"/>
      <c r="H4089" s="806"/>
      <c r="I4089" s="806"/>
      <c r="J4089" s="803"/>
      <c r="K4089" s="803"/>
      <c r="L4089" s="804"/>
    </row>
    <row r="4090" spans="1:12" s="101" customFormat="1" ht="24" customHeight="1">
      <c r="A4090" s="808">
        <v>769</v>
      </c>
      <c r="B4090" s="110" t="s">
        <v>76</v>
      </c>
      <c r="C4090" s="115" t="s">
        <v>78</v>
      </c>
      <c r="D4090" s="115" t="s">
        <v>146</v>
      </c>
      <c r="E4090" s="115" t="s">
        <v>147</v>
      </c>
      <c r="F4090" s="809" t="s">
        <v>71</v>
      </c>
      <c r="G4090" s="809"/>
      <c r="H4090" s="805"/>
      <c r="I4090" s="805"/>
      <c r="J4090" s="805"/>
      <c r="K4090" s="805"/>
      <c r="L4090" s="805"/>
    </row>
    <row r="4091" spans="1:12" s="101" customFormat="1" ht="26.25" customHeight="1">
      <c r="A4091" s="808"/>
      <c r="B4091" s="803" t="s">
        <v>2641</v>
      </c>
      <c r="C4091" s="810" t="s">
        <v>2642</v>
      </c>
      <c r="D4091" s="807">
        <v>43771</v>
      </c>
      <c r="E4091" s="803" t="s">
        <v>205</v>
      </c>
      <c r="F4091" s="803" t="s">
        <v>2643</v>
      </c>
      <c r="G4091" s="803"/>
      <c r="H4091" s="806" t="s">
        <v>152</v>
      </c>
      <c r="I4091" s="806"/>
      <c r="J4091" s="117" t="s">
        <v>153</v>
      </c>
      <c r="K4091" s="117" t="s">
        <v>3</v>
      </c>
      <c r="L4091" s="119">
        <v>174</v>
      </c>
    </row>
    <row r="4092" spans="1:12" s="101" customFormat="1" ht="407.25" customHeight="1">
      <c r="A4092" s="808"/>
      <c r="B4092" s="803"/>
      <c r="C4092" s="810"/>
      <c r="D4092" s="807"/>
      <c r="E4092" s="803"/>
      <c r="F4092" s="803"/>
      <c r="G4092" s="803"/>
      <c r="H4092" s="806" t="s">
        <v>154</v>
      </c>
      <c r="I4092" s="806"/>
      <c r="J4092" s="117" t="s">
        <v>153</v>
      </c>
      <c r="K4092" s="117" t="s">
        <v>153</v>
      </c>
      <c r="L4092" s="119">
        <v>0</v>
      </c>
    </row>
    <row r="4093" spans="1:12" s="101" customFormat="1" ht="24" customHeight="1">
      <c r="A4093" s="808"/>
      <c r="B4093" s="110" t="s">
        <v>77</v>
      </c>
      <c r="C4093" s="115" t="s">
        <v>79</v>
      </c>
      <c r="D4093" s="115" t="s">
        <v>155</v>
      </c>
      <c r="E4093" s="115" t="s">
        <v>156</v>
      </c>
      <c r="F4093" s="805"/>
      <c r="G4093" s="805"/>
      <c r="H4093" s="806" t="s">
        <v>157</v>
      </c>
      <c r="I4093" s="806"/>
      <c r="J4093" s="803" t="s">
        <v>153</v>
      </c>
      <c r="K4093" s="803" t="s">
        <v>3</v>
      </c>
      <c r="L4093" s="804">
        <v>430</v>
      </c>
    </row>
    <row r="4094" spans="1:12" s="101" customFormat="1" ht="24" customHeight="1">
      <c r="A4094" s="808"/>
      <c r="B4094" s="117" t="s">
        <v>2644</v>
      </c>
      <c r="C4094" s="117" t="s">
        <v>2643</v>
      </c>
      <c r="D4094" s="118">
        <v>43772</v>
      </c>
      <c r="E4094" s="117" t="s">
        <v>1785</v>
      </c>
      <c r="F4094" s="805"/>
      <c r="G4094" s="805"/>
      <c r="H4094" s="806"/>
      <c r="I4094" s="806"/>
      <c r="J4094" s="803"/>
      <c r="K4094" s="803"/>
      <c r="L4094" s="804"/>
    </row>
    <row r="4095" spans="1:12" s="101" customFormat="1" ht="24" customHeight="1">
      <c r="A4095" s="808">
        <v>770</v>
      </c>
      <c r="B4095" s="110" t="s">
        <v>76</v>
      </c>
      <c r="C4095" s="115" t="s">
        <v>78</v>
      </c>
      <c r="D4095" s="115" t="s">
        <v>146</v>
      </c>
      <c r="E4095" s="115" t="s">
        <v>147</v>
      </c>
      <c r="F4095" s="809" t="s">
        <v>71</v>
      </c>
      <c r="G4095" s="809"/>
      <c r="H4095" s="805"/>
      <c r="I4095" s="805"/>
      <c r="J4095" s="805"/>
      <c r="K4095" s="805"/>
      <c r="L4095" s="805"/>
    </row>
    <row r="4096" spans="1:12" s="101" customFormat="1" ht="26.25" customHeight="1">
      <c r="A4096" s="808"/>
      <c r="B4096" s="803" t="s">
        <v>2641</v>
      </c>
      <c r="C4096" s="803" t="s">
        <v>2645</v>
      </c>
      <c r="D4096" s="807">
        <v>43860</v>
      </c>
      <c r="E4096" s="803" t="s">
        <v>849</v>
      </c>
      <c r="F4096" s="803" t="s">
        <v>2646</v>
      </c>
      <c r="G4096" s="803"/>
      <c r="H4096" s="806" t="s">
        <v>152</v>
      </c>
      <c r="I4096" s="806"/>
      <c r="J4096" s="117" t="s">
        <v>153</v>
      </c>
      <c r="K4096" s="117" t="s">
        <v>3</v>
      </c>
      <c r="L4096" s="119">
        <v>478</v>
      </c>
    </row>
    <row r="4097" spans="1:12" s="101" customFormat="1" ht="92.25" customHeight="1">
      <c r="A4097" s="808"/>
      <c r="B4097" s="803"/>
      <c r="C4097" s="803"/>
      <c r="D4097" s="807"/>
      <c r="E4097" s="803"/>
      <c r="F4097" s="803"/>
      <c r="G4097" s="803"/>
      <c r="H4097" s="806" t="s">
        <v>154</v>
      </c>
      <c r="I4097" s="806"/>
      <c r="J4097" s="117" t="s">
        <v>153</v>
      </c>
      <c r="K4097" s="117" t="s">
        <v>153</v>
      </c>
      <c r="L4097" s="119">
        <v>0</v>
      </c>
    </row>
    <row r="4098" spans="1:12" s="101" customFormat="1" ht="24" customHeight="1">
      <c r="A4098" s="808"/>
      <c r="B4098" s="110" t="s">
        <v>77</v>
      </c>
      <c r="C4098" s="115" t="s">
        <v>79</v>
      </c>
      <c r="D4098" s="115" t="s">
        <v>155</v>
      </c>
      <c r="E4098" s="115" t="s">
        <v>156</v>
      </c>
      <c r="F4098" s="805"/>
      <c r="G4098" s="805"/>
      <c r="H4098" s="806" t="s">
        <v>157</v>
      </c>
      <c r="I4098" s="806"/>
      <c r="J4098" s="803" t="s">
        <v>153</v>
      </c>
      <c r="K4098" s="803" t="s">
        <v>3</v>
      </c>
      <c r="L4098" s="804">
        <v>1300</v>
      </c>
    </row>
    <row r="4099" spans="1:12" s="101" customFormat="1" ht="24" customHeight="1">
      <c r="A4099" s="808"/>
      <c r="B4099" s="117" t="s">
        <v>2644</v>
      </c>
      <c r="C4099" s="117" t="s">
        <v>2646</v>
      </c>
      <c r="D4099" s="118">
        <v>43863</v>
      </c>
      <c r="E4099" s="117" t="s">
        <v>1456</v>
      </c>
      <c r="F4099" s="805"/>
      <c r="G4099" s="805"/>
      <c r="H4099" s="806"/>
      <c r="I4099" s="806"/>
      <c r="J4099" s="803"/>
      <c r="K4099" s="803"/>
      <c r="L4099" s="804"/>
    </row>
    <row r="4100" spans="1:12" s="101" customFormat="1" ht="24" customHeight="1">
      <c r="A4100" s="808">
        <v>771</v>
      </c>
      <c r="B4100" s="110" t="s">
        <v>76</v>
      </c>
      <c r="C4100" s="115" t="s">
        <v>78</v>
      </c>
      <c r="D4100" s="115" t="s">
        <v>146</v>
      </c>
      <c r="E4100" s="115" t="s">
        <v>147</v>
      </c>
      <c r="F4100" s="809" t="s">
        <v>71</v>
      </c>
      <c r="G4100" s="809"/>
      <c r="H4100" s="805"/>
      <c r="I4100" s="805"/>
      <c r="J4100" s="805"/>
      <c r="K4100" s="805"/>
      <c r="L4100" s="805"/>
    </row>
    <row r="4101" spans="1:12" s="101" customFormat="1" ht="26.25" customHeight="1">
      <c r="A4101" s="808"/>
      <c r="B4101" s="803" t="s">
        <v>2647</v>
      </c>
      <c r="C4101" s="810" t="s">
        <v>2648</v>
      </c>
      <c r="D4101" s="807">
        <v>43863</v>
      </c>
      <c r="E4101" s="803" t="s">
        <v>247</v>
      </c>
      <c r="F4101" s="803" t="s">
        <v>248</v>
      </c>
      <c r="G4101" s="803"/>
      <c r="H4101" s="806" t="s">
        <v>152</v>
      </c>
      <c r="I4101" s="806"/>
      <c r="J4101" s="117" t="s">
        <v>153</v>
      </c>
      <c r="K4101" s="117" t="s">
        <v>153</v>
      </c>
      <c r="L4101" s="119">
        <v>0</v>
      </c>
    </row>
    <row r="4102" spans="1:12" s="101" customFormat="1" ht="239.25" customHeight="1">
      <c r="A4102" s="808"/>
      <c r="B4102" s="803"/>
      <c r="C4102" s="810"/>
      <c r="D4102" s="807"/>
      <c r="E4102" s="803"/>
      <c r="F4102" s="803"/>
      <c r="G4102" s="803"/>
      <c r="H4102" s="806" t="s">
        <v>154</v>
      </c>
      <c r="I4102" s="806"/>
      <c r="J4102" s="117" t="s">
        <v>153</v>
      </c>
      <c r="K4102" s="117" t="s">
        <v>153</v>
      </c>
      <c r="L4102" s="119">
        <v>0</v>
      </c>
    </row>
    <row r="4103" spans="1:12" s="101" customFormat="1" ht="24" customHeight="1">
      <c r="A4103" s="808"/>
      <c r="B4103" s="110" t="s">
        <v>77</v>
      </c>
      <c r="C4103" s="115" t="s">
        <v>79</v>
      </c>
      <c r="D4103" s="115" t="s">
        <v>155</v>
      </c>
      <c r="E4103" s="115" t="s">
        <v>156</v>
      </c>
      <c r="F4103" s="805"/>
      <c r="G4103" s="805"/>
      <c r="H4103" s="806" t="s">
        <v>157</v>
      </c>
      <c r="I4103" s="806"/>
      <c r="J4103" s="803" t="s">
        <v>3</v>
      </c>
      <c r="K4103" s="803" t="s">
        <v>153</v>
      </c>
      <c r="L4103" s="804">
        <v>1410</v>
      </c>
    </row>
    <row r="4104" spans="1:12" s="101" customFormat="1" ht="24" customHeight="1">
      <c r="A4104" s="808"/>
      <c r="B4104" s="117" t="s">
        <v>240</v>
      </c>
      <c r="C4104" s="117" t="s">
        <v>248</v>
      </c>
      <c r="D4104" s="118">
        <v>43868</v>
      </c>
      <c r="E4104" s="117" t="s">
        <v>2649</v>
      </c>
      <c r="F4104" s="805"/>
      <c r="G4104" s="805"/>
      <c r="H4104" s="806"/>
      <c r="I4104" s="806"/>
      <c r="J4104" s="803"/>
      <c r="K4104" s="803"/>
      <c r="L4104" s="804"/>
    </row>
    <row r="4105" spans="1:12" s="101" customFormat="1" ht="24" customHeight="1">
      <c r="A4105" s="808">
        <v>772</v>
      </c>
      <c r="B4105" s="110" t="s">
        <v>76</v>
      </c>
      <c r="C4105" s="115" t="s">
        <v>78</v>
      </c>
      <c r="D4105" s="115" t="s">
        <v>146</v>
      </c>
      <c r="E4105" s="115" t="s">
        <v>147</v>
      </c>
      <c r="F4105" s="809" t="s">
        <v>71</v>
      </c>
      <c r="G4105" s="809"/>
      <c r="H4105" s="805"/>
      <c r="I4105" s="805"/>
      <c r="J4105" s="805"/>
      <c r="K4105" s="805"/>
      <c r="L4105" s="805"/>
    </row>
    <row r="4106" spans="1:12" s="101" customFormat="1" ht="26.25" customHeight="1">
      <c r="A4106" s="808"/>
      <c r="B4106" s="803" t="s">
        <v>2650</v>
      </c>
      <c r="C4106" s="803" t="s">
        <v>2651</v>
      </c>
      <c r="D4106" s="807">
        <v>43766</v>
      </c>
      <c r="E4106" s="803" t="s">
        <v>234</v>
      </c>
      <c r="F4106" s="803" t="s">
        <v>2652</v>
      </c>
      <c r="G4106" s="803"/>
      <c r="H4106" s="806" t="s">
        <v>152</v>
      </c>
      <c r="I4106" s="806"/>
      <c r="J4106" s="117" t="s">
        <v>153</v>
      </c>
      <c r="K4106" s="117" t="s">
        <v>3</v>
      </c>
      <c r="L4106" s="119">
        <v>285.10000000000002</v>
      </c>
    </row>
    <row r="4107" spans="1:12" s="101" customFormat="1" ht="50.25" customHeight="1">
      <c r="A4107" s="808"/>
      <c r="B4107" s="803"/>
      <c r="C4107" s="803"/>
      <c r="D4107" s="807"/>
      <c r="E4107" s="803"/>
      <c r="F4107" s="803"/>
      <c r="G4107" s="803"/>
      <c r="H4107" s="806" t="s">
        <v>154</v>
      </c>
      <c r="I4107" s="806"/>
      <c r="J4107" s="117" t="s">
        <v>153</v>
      </c>
      <c r="K4107" s="117" t="s">
        <v>3</v>
      </c>
      <c r="L4107" s="119">
        <v>411.6</v>
      </c>
    </row>
    <row r="4108" spans="1:12" s="101" customFormat="1" ht="24" customHeight="1">
      <c r="A4108" s="808"/>
      <c r="B4108" s="110" t="s">
        <v>77</v>
      </c>
      <c r="C4108" s="115" t="s">
        <v>79</v>
      </c>
      <c r="D4108" s="115" t="s">
        <v>155</v>
      </c>
      <c r="E4108" s="115" t="s">
        <v>156</v>
      </c>
      <c r="F4108" s="805"/>
      <c r="G4108" s="805"/>
      <c r="H4108" s="806" t="s">
        <v>157</v>
      </c>
      <c r="I4108" s="806"/>
      <c r="J4108" s="803" t="s">
        <v>153</v>
      </c>
      <c r="K4108" s="803" t="s">
        <v>3</v>
      </c>
      <c r="L4108" s="804">
        <v>213.98</v>
      </c>
    </row>
    <row r="4109" spans="1:12" s="101" customFormat="1" ht="24" customHeight="1">
      <c r="A4109" s="808"/>
      <c r="B4109" s="117" t="s">
        <v>193</v>
      </c>
      <c r="C4109" s="117" t="s">
        <v>2652</v>
      </c>
      <c r="D4109" s="118">
        <v>43767</v>
      </c>
      <c r="E4109" s="117" t="s">
        <v>391</v>
      </c>
      <c r="F4109" s="805"/>
      <c r="G4109" s="805"/>
      <c r="H4109" s="806"/>
      <c r="I4109" s="806"/>
      <c r="J4109" s="803"/>
      <c r="K4109" s="803"/>
      <c r="L4109" s="804"/>
    </row>
    <row r="4110" spans="1:12" s="101" customFormat="1" ht="24" customHeight="1">
      <c r="A4110" s="808">
        <v>773</v>
      </c>
      <c r="B4110" s="110" t="s">
        <v>76</v>
      </c>
      <c r="C4110" s="115" t="s">
        <v>78</v>
      </c>
      <c r="D4110" s="115" t="s">
        <v>146</v>
      </c>
      <c r="E4110" s="115" t="s">
        <v>147</v>
      </c>
      <c r="F4110" s="809" t="s">
        <v>71</v>
      </c>
      <c r="G4110" s="809"/>
      <c r="H4110" s="805"/>
      <c r="I4110" s="805"/>
      <c r="J4110" s="805"/>
      <c r="K4110" s="805"/>
      <c r="L4110" s="805"/>
    </row>
    <row r="4111" spans="1:12" s="101" customFormat="1" ht="26.25" customHeight="1">
      <c r="A4111" s="808"/>
      <c r="B4111" s="803" t="s">
        <v>2653</v>
      </c>
      <c r="C4111" s="810" t="s">
        <v>2654</v>
      </c>
      <c r="D4111" s="807">
        <v>43739</v>
      </c>
      <c r="E4111" s="803" t="s">
        <v>1854</v>
      </c>
      <c r="F4111" s="803" t="s">
        <v>2655</v>
      </c>
      <c r="G4111" s="803"/>
      <c r="H4111" s="806" t="s">
        <v>152</v>
      </c>
      <c r="I4111" s="806"/>
      <c r="J4111" s="117" t="s">
        <v>153</v>
      </c>
      <c r="K4111" s="117" t="s">
        <v>3</v>
      </c>
      <c r="L4111" s="119">
        <v>690</v>
      </c>
    </row>
    <row r="4112" spans="1:12" s="101" customFormat="1" ht="408.95" customHeight="1">
      <c r="A4112" s="808"/>
      <c r="B4112" s="803"/>
      <c r="C4112" s="810"/>
      <c r="D4112" s="807"/>
      <c r="E4112" s="803"/>
      <c r="F4112" s="803"/>
      <c r="G4112" s="803"/>
      <c r="H4112" s="806" t="s">
        <v>154</v>
      </c>
      <c r="I4112" s="806"/>
      <c r="J4112" s="803" t="s">
        <v>153</v>
      </c>
      <c r="K4112" s="803" t="s">
        <v>153</v>
      </c>
      <c r="L4112" s="804">
        <v>0</v>
      </c>
    </row>
    <row r="4113" spans="1:12" s="101" customFormat="1" ht="408.95" customHeight="1">
      <c r="A4113" s="808"/>
      <c r="B4113" s="803"/>
      <c r="C4113" s="810"/>
      <c r="D4113" s="807"/>
      <c r="E4113" s="803"/>
      <c r="F4113" s="803"/>
      <c r="G4113" s="803"/>
      <c r="H4113" s="806"/>
      <c r="I4113" s="806"/>
      <c r="J4113" s="803"/>
      <c r="K4113" s="803"/>
      <c r="L4113" s="804"/>
    </row>
    <row r="4114" spans="1:12" s="101" customFormat="1" ht="61.7" customHeight="1">
      <c r="A4114" s="808"/>
      <c r="B4114" s="803"/>
      <c r="C4114" s="810"/>
      <c r="D4114" s="807"/>
      <c r="E4114" s="803"/>
      <c r="F4114" s="803"/>
      <c r="G4114" s="803"/>
      <c r="H4114" s="806"/>
      <c r="I4114" s="806"/>
      <c r="J4114" s="803"/>
      <c r="K4114" s="803"/>
      <c r="L4114" s="804"/>
    </row>
    <row r="4115" spans="1:12" s="101" customFormat="1" ht="24" customHeight="1">
      <c r="A4115" s="808"/>
      <c r="B4115" s="110" t="s">
        <v>77</v>
      </c>
      <c r="C4115" s="115" t="s">
        <v>79</v>
      </c>
      <c r="D4115" s="115" t="s">
        <v>155</v>
      </c>
      <c r="E4115" s="115" t="s">
        <v>156</v>
      </c>
      <c r="F4115" s="805"/>
      <c r="G4115" s="805"/>
      <c r="H4115" s="806" t="s">
        <v>157</v>
      </c>
      <c r="I4115" s="806"/>
      <c r="J4115" s="803" t="s">
        <v>153</v>
      </c>
      <c r="K4115" s="803" t="s">
        <v>3</v>
      </c>
      <c r="L4115" s="804">
        <v>680</v>
      </c>
    </row>
    <row r="4116" spans="1:12" s="101" customFormat="1" ht="24" customHeight="1">
      <c r="A4116" s="808"/>
      <c r="B4116" s="117" t="s">
        <v>254</v>
      </c>
      <c r="C4116" s="117" t="s">
        <v>2655</v>
      </c>
      <c r="D4116" s="118">
        <v>43747</v>
      </c>
      <c r="E4116" s="117" t="s">
        <v>2656</v>
      </c>
      <c r="F4116" s="805"/>
      <c r="G4116" s="805"/>
      <c r="H4116" s="806"/>
      <c r="I4116" s="806"/>
      <c r="J4116" s="803"/>
      <c r="K4116" s="803"/>
      <c r="L4116" s="804"/>
    </row>
    <row r="4117" spans="1:12" s="101" customFormat="1" ht="24" customHeight="1">
      <c r="A4117" s="808">
        <v>774</v>
      </c>
      <c r="B4117" s="110" t="s">
        <v>76</v>
      </c>
      <c r="C4117" s="115" t="s">
        <v>78</v>
      </c>
      <c r="D4117" s="115" t="s">
        <v>146</v>
      </c>
      <c r="E4117" s="115" t="s">
        <v>147</v>
      </c>
      <c r="F4117" s="809" t="s">
        <v>71</v>
      </c>
      <c r="G4117" s="809"/>
      <c r="H4117" s="805"/>
      <c r="I4117" s="805"/>
      <c r="J4117" s="805"/>
      <c r="K4117" s="805"/>
      <c r="L4117" s="805"/>
    </row>
    <row r="4118" spans="1:12" s="101" customFormat="1" ht="26.25" customHeight="1">
      <c r="A4118" s="808"/>
      <c r="B4118" s="803" t="s">
        <v>2653</v>
      </c>
      <c r="C4118" s="810" t="s">
        <v>2657</v>
      </c>
      <c r="D4118" s="807">
        <v>43806</v>
      </c>
      <c r="E4118" s="803" t="s">
        <v>2332</v>
      </c>
      <c r="F4118" s="803" t="s">
        <v>2658</v>
      </c>
      <c r="G4118" s="803"/>
      <c r="H4118" s="806" t="s">
        <v>152</v>
      </c>
      <c r="I4118" s="806"/>
      <c r="J4118" s="117" t="s">
        <v>153</v>
      </c>
      <c r="K4118" s="117" t="s">
        <v>3</v>
      </c>
      <c r="L4118" s="119">
        <v>113.4</v>
      </c>
    </row>
    <row r="4119" spans="1:12" s="101" customFormat="1" ht="408.95" customHeight="1">
      <c r="A4119" s="808"/>
      <c r="B4119" s="803"/>
      <c r="C4119" s="810"/>
      <c r="D4119" s="807"/>
      <c r="E4119" s="803"/>
      <c r="F4119" s="803"/>
      <c r="G4119" s="803"/>
      <c r="H4119" s="806" t="s">
        <v>154</v>
      </c>
      <c r="I4119" s="806"/>
      <c r="J4119" s="803" t="s">
        <v>153</v>
      </c>
      <c r="K4119" s="803" t="s">
        <v>3</v>
      </c>
      <c r="L4119" s="804">
        <v>935.36</v>
      </c>
    </row>
    <row r="4120" spans="1:12" s="101" customFormat="1" ht="8.85" customHeight="1">
      <c r="A4120" s="808"/>
      <c r="B4120" s="803"/>
      <c r="C4120" s="810"/>
      <c r="D4120" s="807"/>
      <c r="E4120" s="803"/>
      <c r="F4120" s="803"/>
      <c r="G4120" s="803"/>
      <c r="H4120" s="806"/>
      <c r="I4120" s="806"/>
      <c r="J4120" s="803"/>
      <c r="K4120" s="803"/>
      <c r="L4120" s="804"/>
    </row>
    <row r="4121" spans="1:12" s="101" customFormat="1" ht="24" customHeight="1">
      <c r="A4121" s="808"/>
      <c r="B4121" s="110" t="s">
        <v>77</v>
      </c>
      <c r="C4121" s="115" t="s">
        <v>79</v>
      </c>
      <c r="D4121" s="115" t="s">
        <v>155</v>
      </c>
      <c r="E4121" s="115" t="s">
        <v>156</v>
      </c>
      <c r="F4121" s="805"/>
      <c r="G4121" s="805"/>
      <c r="H4121" s="806" t="s">
        <v>157</v>
      </c>
      <c r="I4121" s="806"/>
      <c r="J4121" s="803" t="s">
        <v>153</v>
      </c>
      <c r="K4121" s="803" t="s">
        <v>3</v>
      </c>
      <c r="L4121" s="804">
        <v>1100</v>
      </c>
    </row>
    <row r="4122" spans="1:12" s="101" customFormat="1" ht="24" customHeight="1">
      <c r="A4122" s="808"/>
      <c r="B4122" s="117" t="s">
        <v>254</v>
      </c>
      <c r="C4122" s="117" t="s">
        <v>2658</v>
      </c>
      <c r="D4122" s="118">
        <v>43813</v>
      </c>
      <c r="E4122" s="117" t="s">
        <v>2659</v>
      </c>
      <c r="F4122" s="805"/>
      <c r="G4122" s="805"/>
      <c r="H4122" s="806"/>
      <c r="I4122" s="806"/>
      <c r="J4122" s="803"/>
      <c r="K4122" s="803"/>
      <c r="L4122" s="804"/>
    </row>
    <row r="4123" spans="1:12" s="101" customFormat="1" ht="24" customHeight="1">
      <c r="A4123" s="808">
        <v>775</v>
      </c>
      <c r="B4123" s="110" t="s">
        <v>76</v>
      </c>
      <c r="C4123" s="115" t="s">
        <v>78</v>
      </c>
      <c r="D4123" s="115" t="s">
        <v>146</v>
      </c>
      <c r="E4123" s="115" t="s">
        <v>147</v>
      </c>
      <c r="F4123" s="809" t="s">
        <v>71</v>
      </c>
      <c r="G4123" s="809"/>
      <c r="H4123" s="805"/>
      <c r="I4123" s="805"/>
      <c r="J4123" s="805"/>
      <c r="K4123" s="805"/>
      <c r="L4123" s="805"/>
    </row>
    <row r="4124" spans="1:12" s="101" customFormat="1" ht="26.25" customHeight="1">
      <c r="A4124" s="808"/>
      <c r="B4124" s="803" t="s">
        <v>2660</v>
      </c>
      <c r="C4124" s="810" t="s">
        <v>2661</v>
      </c>
      <c r="D4124" s="807">
        <v>43867</v>
      </c>
      <c r="E4124" s="803" t="s">
        <v>1103</v>
      </c>
      <c r="F4124" s="803" t="s">
        <v>2662</v>
      </c>
      <c r="G4124" s="803"/>
      <c r="H4124" s="806" t="s">
        <v>152</v>
      </c>
      <c r="I4124" s="806"/>
      <c r="J4124" s="117" t="s">
        <v>153</v>
      </c>
      <c r="K4124" s="117" t="s">
        <v>3</v>
      </c>
      <c r="L4124" s="119">
        <v>532.14</v>
      </c>
    </row>
    <row r="4125" spans="1:12" s="101" customFormat="1" ht="408.95" customHeight="1">
      <c r="A4125" s="808"/>
      <c r="B4125" s="803"/>
      <c r="C4125" s="810"/>
      <c r="D4125" s="807"/>
      <c r="E4125" s="803"/>
      <c r="F4125" s="803"/>
      <c r="G4125" s="803"/>
      <c r="H4125" s="806" t="s">
        <v>154</v>
      </c>
      <c r="I4125" s="806"/>
      <c r="J4125" s="803" t="s">
        <v>153</v>
      </c>
      <c r="K4125" s="803" t="s">
        <v>3</v>
      </c>
      <c r="L4125" s="804">
        <v>323.40000000000003</v>
      </c>
    </row>
    <row r="4126" spans="1:12" s="101" customFormat="1" ht="92.85" customHeight="1">
      <c r="A4126" s="808"/>
      <c r="B4126" s="803"/>
      <c r="C4126" s="810"/>
      <c r="D4126" s="807"/>
      <c r="E4126" s="803"/>
      <c r="F4126" s="803"/>
      <c r="G4126" s="803"/>
      <c r="H4126" s="806"/>
      <c r="I4126" s="806"/>
      <c r="J4126" s="803"/>
      <c r="K4126" s="803"/>
      <c r="L4126" s="804"/>
    </row>
    <row r="4127" spans="1:12" s="101" customFormat="1" ht="24" customHeight="1">
      <c r="A4127" s="808"/>
      <c r="B4127" s="110" t="s">
        <v>77</v>
      </c>
      <c r="C4127" s="115" t="s">
        <v>79</v>
      </c>
      <c r="D4127" s="115" t="s">
        <v>155</v>
      </c>
      <c r="E4127" s="115" t="s">
        <v>156</v>
      </c>
      <c r="F4127" s="805"/>
      <c r="G4127" s="805"/>
      <c r="H4127" s="806" t="s">
        <v>157</v>
      </c>
      <c r="I4127" s="806"/>
      <c r="J4127" s="803" t="s">
        <v>153</v>
      </c>
      <c r="K4127" s="803" t="s">
        <v>3</v>
      </c>
      <c r="L4127" s="804">
        <v>150</v>
      </c>
    </row>
    <row r="4128" spans="1:12" s="101" customFormat="1" ht="24" customHeight="1">
      <c r="A4128" s="808"/>
      <c r="B4128" s="117" t="s">
        <v>193</v>
      </c>
      <c r="C4128" s="117" t="s">
        <v>2662</v>
      </c>
      <c r="D4128" s="118">
        <v>43869</v>
      </c>
      <c r="E4128" s="117" t="s">
        <v>810</v>
      </c>
      <c r="F4128" s="805"/>
      <c r="G4128" s="805"/>
      <c r="H4128" s="806"/>
      <c r="I4128" s="806"/>
      <c r="J4128" s="803"/>
      <c r="K4128" s="803"/>
      <c r="L4128" s="804"/>
    </row>
    <row r="4129" spans="1:12" s="101" customFormat="1" ht="24" customHeight="1">
      <c r="A4129" s="808">
        <v>776</v>
      </c>
      <c r="B4129" s="110" t="s">
        <v>76</v>
      </c>
      <c r="C4129" s="115" t="s">
        <v>78</v>
      </c>
      <c r="D4129" s="115" t="s">
        <v>146</v>
      </c>
      <c r="E4129" s="115" t="s">
        <v>147</v>
      </c>
      <c r="F4129" s="809" t="s">
        <v>71</v>
      </c>
      <c r="G4129" s="809"/>
      <c r="H4129" s="805"/>
      <c r="I4129" s="805"/>
      <c r="J4129" s="805"/>
      <c r="K4129" s="805"/>
      <c r="L4129" s="805"/>
    </row>
    <row r="4130" spans="1:12" s="101" customFormat="1" ht="26.25" customHeight="1">
      <c r="A4130" s="808"/>
      <c r="B4130" s="803" t="s">
        <v>2663</v>
      </c>
      <c r="C4130" s="810" t="s">
        <v>2664</v>
      </c>
      <c r="D4130" s="807">
        <v>43880</v>
      </c>
      <c r="E4130" s="803" t="s">
        <v>1884</v>
      </c>
      <c r="F4130" s="803" t="s">
        <v>2665</v>
      </c>
      <c r="G4130" s="803"/>
      <c r="H4130" s="806" t="s">
        <v>152</v>
      </c>
      <c r="I4130" s="806"/>
      <c r="J4130" s="117" t="s">
        <v>153</v>
      </c>
      <c r="K4130" s="117" t="s">
        <v>3</v>
      </c>
      <c r="L4130" s="119">
        <v>1287.69</v>
      </c>
    </row>
    <row r="4131" spans="1:12" s="101" customFormat="1" ht="408.95" customHeight="1">
      <c r="A4131" s="808"/>
      <c r="B4131" s="803"/>
      <c r="C4131" s="810"/>
      <c r="D4131" s="807"/>
      <c r="E4131" s="803"/>
      <c r="F4131" s="803"/>
      <c r="G4131" s="803"/>
      <c r="H4131" s="806" t="s">
        <v>154</v>
      </c>
      <c r="I4131" s="806"/>
      <c r="J4131" s="803" t="s">
        <v>153</v>
      </c>
      <c r="K4131" s="803" t="s">
        <v>3</v>
      </c>
      <c r="L4131" s="804">
        <v>506.76</v>
      </c>
    </row>
    <row r="4132" spans="1:12" s="101" customFormat="1" ht="408.95" customHeight="1">
      <c r="A4132" s="808"/>
      <c r="B4132" s="803"/>
      <c r="C4132" s="810"/>
      <c r="D4132" s="807"/>
      <c r="E4132" s="803"/>
      <c r="F4132" s="803"/>
      <c r="G4132" s="803"/>
      <c r="H4132" s="806"/>
      <c r="I4132" s="806"/>
      <c r="J4132" s="803"/>
      <c r="K4132" s="803"/>
      <c r="L4132" s="804"/>
    </row>
    <row r="4133" spans="1:12" s="101" customFormat="1" ht="82.7" customHeight="1">
      <c r="A4133" s="808"/>
      <c r="B4133" s="803"/>
      <c r="C4133" s="810"/>
      <c r="D4133" s="807"/>
      <c r="E4133" s="803"/>
      <c r="F4133" s="803"/>
      <c r="G4133" s="803"/>
      <c r="H4133" s="806"/>
      <c r="I4133" s="806"/>
      <c r="J4133" s="803"/>
      <c r="K4133" s="803"/>
      <c r="L4133" s="804"/>
    </row>
    <row r="4134" spans="1:12" s="101" customFormat="1" ht="24" customHeight="1">
      <c r="A4134" s="808"/>
      <c r="B4134" s="110" t="s">
        <v>77</v>
      </c>
      <c r="C4134" s="115" t="s">
        <v>79</v>
      </c>
      <c r="D4134" s="115" t="s">
        <v>155</v>
      </c>
      <c r="E4134" s="115" t="s">
        <v>156</v>
      </c>
      <c r="F4134" s="805"/>
      <c r="G4134" s="805"/>
      <c r="H4134" s="806" t="s">
        <v>157</v>
      </c>
      <c r="I4134" s="806"/>
      <c r="J4134" s="803" t="s">
        <v>153</v>
      </c>
      <c r="K4134" s="803" t="s">
        <v>3</v>
      </c>
      <c r="L4134" s="804">
        <v>800</v>
      </c>
    </row>
    <row r="4135" spans="1:12" s="101" customFormat="1" ht="24" customHeight="1">
      <c r="A4135" s="808"/>
      <c r="B4135" s="117" t="s">
        <v>326</v>
      </c>
      <c r="C4135" s="117" t="s">
        <v>2665</v>
      </c>
      <c r="D4135" s="118">
        <v>43883</v>
      </c>
      <c r="E4135" s="117" t="s">
        <v>2666</v>
      </c>
      <c r="F4135" s="805"/>
      <c r="G4135" s="805"/>
      <c r="H4135" s="806"/>
      <c r="I4135" s="806"/>
      <c r="J4135" s="803"/>
      <c r="K4135" s="803"/>
      <c r="L4135" s="804"/>
    </row>
    <row r="4136" spans="1:12" s="101" customFormat="1" ht="24" customHeight="1">
      <c r="A4136" s="808">
        <v>777</v>
      </c>
      <c r="B4136" s="110" t="s">
        <v>76</v>
      </c>
      <c r="C4136" s="115" t="s">
        <v>78</v>
      </c>
      <c r="D4136" s="115" t="s">
        <v>146</v>
      </c>
      <c r="E4136" s="115" t="s">
        <v>147</v>
      </c>
      <c r="F4136" s="809" t="s">
        <v>71</v>
      </c>
      <c r="G4136" s="809"/>
      <c r="H4136" s="805"/>
      <c r="I4136" s="805"/>
      <c r="J4136" s="805"/>
      <c r="K4136" s="805"/>
      <c r="L4136" s="805"/>
    </row>
    <row r="4137" spans="1:12" s="101" customFormat="1" ht="26.25" customHeight="1">
      <c r="A4137" s="808"/>
      <c r="B4137" s="803" t="s">
        <v>2667</v>
      </c>
      <c r="C4137" s="810" t="s">
        <v>2668</v>
      </c>
      <c r="D4137" s="807">
        <v>43874</v>
      </c>
      <c r="E4137" s="803" t="s">
        <v>285</v>
      </c>
      <c r="F4137" s="803" t="s">
        <v>286</v>
      </c>
      <c r="G4137" s="803"/>
      <c r="H4137" s="806" t="s">
        <v>152</v>
      </c>
      <c r="I4137" s="806"/>
      <c r="J4137" s="117" t="s">
        <v>153</v>
      </c>
      <c r="K4137" s="117" t="s">
        <v>3</v>
      </c>
      <c r="L4137" s="119">
        <v>772.92</v>
      </c>
    </row>
    <row r="4138" spans="1:12" s="101" customFormat="1" ht="260.25" customHeight="1">
      <c r="A4138" s="808"/>
      <c r="B4138" s="803"/>
      <c r="C4138" s="810"/>
      <c r="D4138" s="807"/>
      <c r="E4138" s="803"/>
      <c r="F4138" s="803"/>
      <c r="G4138" s="803"/>
      <c r="H4138" s="806" t="s">
        <v>154</v>
      </c>
      <c r="I4138" s="806"/>
      <c r="J4138" s="117" t="s">
        <v>153</v>
      </c>
      <c r="K4138" s="117" t="s">
        <v>153</v>
      </c>
      <c r="L4138" s="119">
        <v>0</v>
      </c>
    </row>
    <row r="4139" spans="1:12" s="101" customFormat="1" ht="24" customHeight="1">
      <c r="A4139" s="808"/>
      <c r="B4139" s="110" t="s">
        <v>77</v>
      </c>
      <c r="C4139" s="115" t="s">
        <v>79</v>
      </c>
      <c r="D4139" s="115" t="s">
        <v>155</v>
      </c>
      <c r="E4139" s="115" t="s">
        <v>156</v>
      </c>
      <c r="F4139" s="805"/>
      <c r="G4139" s="805"/>
      <c r="H4139" s="806" t="s">
        <v>157</v>
      </c>
      <c r="I4139" s="806"/>
      <c r="J4139" s="803" t="s">
        <v>153</v>
      </c>
      <c r="K4139" s="803" t="s">
        <v>3</v>
      </c>
      <c r="L4139" s="804">
        <v>820</v>
      </c>
    </row>
    <row r="4140" spans="1:12" s="101" customFormat="1" ht="34.5" customHeight="1">
      <c r="A4140" s="808"/>
      <c r="B4140" s="117" t="s">
        <v>2669</v>
      </c>
      <c r="C4140" s="117" t="s">
        <v>286</v>
      </c>
      <c r="D4140" s="118">
        <v>43877</v>
      </c>
      <c r="E4140" s="117" t="s">
        <v>1939</v>
      </c>
      <c r="F4140" s="805"/>
      <c r="G4140" s="805"/>
      <c r="H4140" s="806"/>
      <c r="I4140" s="806"/>
      <c r="J4140" s="803"/>
      <c r="K4140" s="803"/>
      <c r="L4140" s="804"/>
    </row>
    <row r="4141" spans="1:12" s="101" customFormat="1" ht="24" customHeight="1">
      <c r="A4141" s="808">
        <v>778</v>
      </c>
      <c r="B4141" s="110" t="s">
        <v>76</v>
      </c>
      <c r="C4141" s="115" t="s">
        <v>78</v>
      </c>
      <c r="D4141" s="115" t="s">
        <v>146</v>
      </c>
      <c r="E4141" s="115" t="s">
        <v>147</v>
      </c>
      <c r="F4141" s="809" t="s">
        <v>71</v>
      </c>
      <c r="G4141" s="809"/>
      <c r="H4141" s="805"/>
      <c r="I4141" s="805"/>
      <c r="J4141" s="805"/>
      <c r="K4141" s="805"/>
      <c r="L4141" s="805"/>
    </row>
    <row r="4142" spans="1:12" s="101" customFormat="1" ht="26.25" customHeight="1">
      <c r="A4142" s="808"/>
      <c r="B4142" s="803" t="s">
        <v>2670</v>
      </c>
      <c r="C4142" s="810" t="s">
        <v>2671</v>
      </c>
      <c r="D4142" s="807">
        <v>43846</v>
      </c>
      <c r="E4142" s="803" t="s">
        <v>1031</v>
      </c>
      <c r="F4142" s="803" t="s">
        <v>2672</v>
      </c>
      <c r="G4142" s="803"/>
      <c r="H4142" s="806" t="s">
        <v>152</v>
      </c>
      <c r="I4142" s="806"/>
      <c r="J4142" s="117" t="s">
        <v>153</v>
      </c>
      <c r="K4142" s="117" t="s">
        <v>3</v>
      </c>
      <c r="L4142" s="119">
        <v>254</v>
      </c>
    </row>
    <row r="4143" spans="1:12" s="101" customFormat="1" ht="207.75" customHeight="1">
      <c r="A4143" s="808"/>
      <c r="B4143" s="803"/>
      <c r="C4143" s="810"/>
      <c r="D4143" s="807"/>
      <c r="E4143" s="803"/>
      <c r="F4143" s="803"/>
      <c r="G4143" s="803"/>
      <c r="H4143" s="806" t="s">
        <v>154</v>
      </c>
      <c r="I4143" s="806"/>
      <c r="J4143" s="117" t="s">
        <v>153</v>
      </c>
      <c r="K4143" s="117" t="s">
        <v>3</v>
      </c>
      <c r="L4143" s="119">
        <v>512.72</v>
      </c>
    </row>
    <row r="4144" spans="1:12" s="101" customFormat="1" ht="24" customHeight="1">
      <c r="A4144" s="808"/>
      <c r="B4144" s="110" t="s">
        <v>77</v>
      </c>
      <c r="C4144" s="115" t="s">
        <v>79</v>
      </c>
      <c r="D4144" s="115" t="s">
        <v>155</v>
      </c>
      <c r="E4144" s="115" t="s">
        <v>156</v>
      </c>
      <c r="F4144" s="805"/>
      <c r="G4144" s="805"/>
      <c r="H4144" s="806" t="s">
        <v>157</v>
      </c>
      <c r="I4144" s="806"/>
      <c r="J4144" s="803" t="s">
        <v>153</v>
      </c>
      <c r="K4144" s="803" t="s">
        <v>153</v>
      </c>
      <c r="L4144" s="804">
        <v>0</v>
      </c>
    </row>
    <row r="4145" spans="1:12" s="101" customFormat="1" ht="24" customHeight="1">
      <c r="A4145" s="808"/>
      <c r="B4145" s="117" t="s">
        <v>193</v>
      </c>
      <c r="C4145" s="117" t="s">
        <v>2672</v>
      </c>
      <c r="D4145" s="118">
        <v>43848</v>
      </c>
      <c r="E4145" s="117" t="s">
        <v>1238</v>
      </c>
      <c r="F4145" s="805"/>
      <c r="G4145" s="805"/>
      <c r="H4145" s="806"/>
      <c r="I4145" s="806"/>
      <c r="J4145" s="803"/>
      <c r="K4145" s="803"/>
      <c r="L4145" s="804"/>
    </row>
    <row r="4146" spans="1:12" s="101" customFormat="1" ht="24" customHeight="1">
      <c r="A4146" s="808">
        <v>779</v>
      </c>
      <c r="B4146" s="110" t="s">
        <v>76</v>
      </c>
      <c r="C4146" s="115" t="s">
        <v>78</v>
      </c>
      <c r="D4146" s="115" t="s">
        <v>146</v>
      </c>
      <c r="E4146" s="115" t="s">
        <v>147</v>
      </c>
      <c r="F4146" s="809" t="s">
        <v>71</v>
      </c>
      <c r="G4146" s="809"/>
      <c r="H4146" s="805"/>
      <c r="I4146" s="805"/>
      <c r="J4146" s="805"/>
      <c r="K4146" s="805"/>
      <c r="L4146" s="805"/>
    </row>
    <row r="4147" spans="1:12" s="101" customFormat="1" ht="26.25" customHeight="1">
      <c r="A4147" s="808"/>
      <c r="B4147" s="803" t="s">
        <v>2673</v>
      </c>
      <c r="C4147" s="810" t="s">
        <v>2674</v>
      </c>
      <c r="D4147" s="807">
        <v>43775</v>
      </c>
      <c r="E4147" s="803" t="s">
        <v>1284</v>
      </c>
      <c r="F4147" s="803" t="s">
        <v>244</v>
      </c>
      <c r="G4147" s="803"/>
      <c r="H4147" s="806" t="s">
        <v>152</v>
      </c>
      <c r="I4147" s="806"/>
      <c r="J4147" s="117" t="s">
        <v>153</v>
      </c>
      <c r="K4147" s="117" t="s">
        <v>3</v>
      </c>
      <c r="L4147" s="119">
        <v>210.5</v>
      </c>
    </row>
    <row r="4148" spans="1:12" s="101" customFormat="1" ht="344.25" customHeight="1">
      <c r="A4148" s="808"/>
      <c r="B4148" s="803"/>
      <c r="C4148" s="810"/>
      <c r="D4148" s="807"/>
      <c r="E4148" s="803"/>
      <c r="F4148" s="803"/>
      <c r="G4148" s="803"/>
      <c r="H4148" s="806" t="s">
        <v>154</v>
      </c>
      <c r="I4148" s="806"/>
      <c r="J4148" s="117" t="s">
        <v>153</v>
      </c>
      <c r="K4148" s="117" t="s">
        <v>3</v>
      </c>
      <c r="L4148" s="119">
        <v>410.6</v>
      </c>
    </row>
    <row r="4149" spans="1:12" s="101" customFormat="1" ht="24" customHeight="1">
      <c r="A4149" s="808"/>
      <c r="B4149" s="110" t="s">
        <v>77</v>
      </c>
      <c r="C4149" s="115" t="s">
        <v>79</v>
      </c>
      <c r="D4149" s="115" t="s">
        <v>155</v>
      </c>
      <c r="E4149" s="115" t="s">
        <v>156</v>
      </c>
      <c r="F4149" s="805"/>
      <c r="G4149" s="805"/>
      <c r="H4149" s="806" t="s">
        <v>157</v>
      </c>
      <c r="I4149" s="806"/>
      <c r="J4149" s="803" t="s">
        <v>153</v>
      </c>
      <c r="K4149" s="803" t="s">
        <v>3</v>
      </c>
      <c r="L4149" s="804">
        <v>100</v>
      </c>
    </row>
    <row r="4150" spans="1:12" s="101" customFormat="1" ht="24" customHeight="1">
      <c r="A4150" s="808"/>
      <c r="B4150" s="117" t="s">
        <v>164</v>
      </c>
      <c r="C4150" s="117" t="s">
        <v>244</v>
      </c>
      <c r="D4150" s="118">
        <v>43776</v>
      </c>
      <c r="E4150" s="117" t="s">
        <v>1477</v>
      </c>
      <c r="F4150" s="805"/>
      <c r="G4150" s="805"/>
      <c r="H4150" s="806"/>
      <c r="I4150" s="806"/>
      <c r="J4150" s="803"/>
      <c r="K4150" s="803"/>
      <c r="L4150" s="804"/>
    </row>
    <row r="4151" spans="1:12" s="101" customFormat="1" ht="24" customHeight="1">
      <c r="A4151" s="808">
        <v>780</v>
      </c>
      <c r="B4151" s="110" t="s">
        <v>76</v>
      </c>
      <c r="C4151" s="115" t="s">
        <v>78</v>
      </c>
      <c r="D4151" s="115" t="s">
        <v>146</v>
      </c>
      <c r="E4151" s="115" t="s">
        <v>147</v>
      </c>
      <c r="F4151" s="809" t="s">
        <v>71</v>
      </c>
      <c r="G4151" s="809"/>
      <c r="H4151" s="805"/>
      <c r="I4151" s="805"/>
      <c r="J4151" s="805"/>
      <c r="K4151" s="805"/>
      <c r="L4151" s="805"/>
    </row>
    <row r="4152" spans="1:12" s="101" customFormat="1" ht="26.25" customHeight="1">
      <c r="A4152" s="808"/>
      <c r="B4152" s="803" t="s">
        <v>2673</v>
      </c>
      <c r="C4152" s="810" t="s">
        <v>2675</v>
      </c>
      <c r="D4152" s="807">
        <v>43783</v>
      </c>
      <c r="E4152" s="803" t="s">
        <v>1796</v>
      </c>
      <c r="F4152" s="803" t="s">
        <v>2103</v>
      </c>
      <c r="G4152" s="803"/>
      <c r="H4152" s="806" t="s">
        <v>152</v>
      </c>
      <c r="I4152" s="806"/>
      <c r="J4152" s="117" t="s">
        <v>153</v>
      </c>
      <c r="K4152" s="117" t="s">
        <v>3</v>
      </c>
      <c r="L4152" s="119">
        <v>789</v>
      </c>
    </row>
    <row r="4153" spans="1:12" s="101" customFormat="1" ht="408.95" customHeight="1">
      <c r="A4153" s="808"/>
      <c r="B4153" s="803"/>
      <c r="C4153" s="810"/>
      <c r="D4153" s="807"/>
      <c r="E4153" s="803"/>
      <c r="F4153" s="803"/>
      <c r="G4153" s="803"/>
      <c r="H4153" s="806" t="s">
        <v>154</v>
      </c>
      <c r="I4153" s="806"/>
      <c r="J4153" s="803" t="s">
        <v>153</v>
      </c>
      <c r="K4153" s="803" t="s">
        <v>3</v>
      </c>
      <c r="L4153" s="804">
        <v>810.6</v>
      </c>
    </row>
    <row r="4154" spans="1:12" s="101" customFormat="1" ht="408.95" customHeight="1">
      <c r="A4154" s="808"/>
      <c r="B4154" s="803"/>
      <c r="C4154" s="810"/>
      <c r="D4154" s="807"/>
      <c r="E4154" s="803"/>
      <c r="F4154" s="803"/>
      <c r="G4154" s="803"/>
      <c r="H4154" s="806"/>
      <c r="I4154" s="806"/>
      <c r="J4154" s="803"/>
      <c r="K4154" s="803"/>
      <c r="L4154" s="804"/>
    </row>
    <row r="4155" spans="1:12" s="101" customFormat="1" ht="93.2" customHeight="1">
      <c r="A4155" s="808"/>
      <c r="B4155" s="803"/>
      <c r="C4155" s="810"/>
      <c r="D4155" s="807"/>
      <c r="E4155" s="803"/>
      <c r="F4155" s="803"/>
      <c r="G4155" s="803"/>
      <c r="H4155" s="806"/>
      <c r="I4155" s="806"/>
      <c r="J4155" s="803"/>
      <c r="K4155" s="803"/>
      <c r="L4155" s="804"/>
    </row>
    <row r="4156" spans="1:12" s="101" customFormat="1" ht="24" customHeight="1">
      <c r="A4156" s="808"/>
      <c r="B4156" s="110" t="s">
        <v>77</v>
      </c>
      <c r="C4156" s="115" t="s">
        <v>79</v>
      </c>
      <c r="D4156" s="115" t="s">
        <v>155</v>
      </c>
      <c r="E4156" s="115" t="s">
        <v>156</v>
      </c>
      <c r="F4156" s="805"/>
      <c r="G4156" s="805"/>
      <c r="H4156" s="806" t="s">
        <v>157</v>
      </c>
      <c r="I4156" s="806"/>
      <c r="J4156" s="803" t="s">
        <v>153</v>
      </c>
      <c r="K4156" s="803" t="s">
        <v>3</v>
      </c>
      <c r="L4156" s="804">
        <v>500</v>
      </c>
    </row>
    <row r="4157" spans="1:12" s="101" customFormat="1" ht="24" customHeight="1">
      <c r="A4157" s="808"/>
      <c r="B4157" s="117" t="s">
        <v>164</v>
      </c>
      <c r="C4157" s="117" t="s">
        <v>2103</v>
      </c>
      <c r="D4157" s="118">
        <v>43786</v>
      </c>
      <c r="E4157" s="117" t="s">
        <v>2323</v>
      </c>
      <c r="F4157" s="805"/>
      <c r="G4157" s="805"/>
      <c r="H4157" s="806"/>
      <c r="I4157" s="806"/>
      <c r="J4157" s="803"/>
      <c r="K4157" s="803"/>
      <c r="L4157" s="804"/>
    </row>
    <row r="4158" spans="1:12" s="101" customFormat="1" ht="24" customHeight="1">
      <c r="A4158" s="808">
        <v>781</v>
      </c>
      <c r="B4158" s="110" t="s">
        <v>76</v>
      </c>
      <c r="C4158" s="115" t="s">
        <v>78</v>
      </c>
      <c r="D4158" s="115" t="s">
        <v>146</v>
      </c>
      <c r="E4158" s="115" t="s">
        <v>147</v>
      </c>
      <c r="F4158" s="809" t="s">
        <v>71</v>
      </c>
      <c r="G4158" s="809"/>
      <c r="H4158" s="805"/>
      <c r="I4158" s="805"/>
      <c r="J4158" s="805"/>
      <c r="K4158" s="805"/>
      <c r="L4158" s="805"/>
    </row>
    <row r="4159" spans="1:12" s="101" customFormat="1" ht="26.25" customHeight="1">
      <c r="A4159" s="808"/>
      <c r="B4159" s="803" t="s">
        <v>2673</v>
      </c>
      <c r="C4159" s="810" t="s">
        <v>2676</v>
      </c>
      <c r="D4159" s="807">
        <v>43796</v>
      </c>
      <c r="E4159" s="803" t="s">
        <v>197</v>
      </c>
      <c r="F4159" s="803" t="s">
        <v>2677</v>
      </c>
      <c r="G4159" s="803"/>
      <c r="H4159" s="806" t="s">
        <v>152</v>
      </c>
      <c r="I4159" s="806"/>
      <c r="J4159" s="117" t="s">
        <v>153</v>
      </c>
      <c r="K4159" s="117" t="s">
        <v>3</v>
      </c>
      <c r="L4159" s="119">
        <v>504.78</v>
      </c>
    </row>
    <row r="4160" spans="1:12" s="101" customFormat="1" ht="408.95" customHeight="1">
      <c r="A4160" s="808"/>
      <c r="B4160" s="803"/>
      <c r="C4160" s="810"/>
      <c r="D4160" s="807"/>
      <c r="E4160" s="803"/>
      <c r="F4160" s="803"/>
      <c r="G4160" s="803"/>
      <c r="H4160" s="806" t="s">
        <v>154</v>
      </c>
      <c r="I4160" s="806"/>
      <c r="J4160" s="803" t="s">
        <v>153</v>
      </c>
      <c r="K4160" s="803" t="s">
        <v>3</v>
      </c>
      <c r="L4160" s="804">
        <v>2388.77</v>
      </c>
    </row>
    <row r="4161" spans="1:12" s="101" customFormat="1" ht="19.350000000000001" customHeight="1">
      <c r="A4161" s="808"/>
      <c r="B4161" s="803"/>
      <c r="C4161" s="810"/>
      <c r="D4161" s="807"/>
      <c r="E4161" s="803"/>
      <c r="F4161" s="803"/>
      <c r="G4161" s="803"/>
      <c r="H4161" s="806"/>
      <c r="I4161" s="806"/>
      <c r="J4161" s="803"/>
      <c r="K4161" s="803"/>
      <c r="L4161" s="804"/>
    </row>
    <row r="4162" spans="1:12" s="101" customFormat="1" ht="24" customHeight="1">
      <c r="A4162" s="808"/>
      <c r="B4162" s="110" t="s">
        <v>77</v>
      </c>
      <c r="C4162" s="115" t="s">
        <v>79</v>
      </c>
      <c r="D4162" s="115" t="s">
        <v>155</v>
      </c>
      <c r="E4162" s="115" t="s">
        <v>156</v>
      </c>
      <c r="F4162" s="805"/>
      <c r="G4162" s="805"/>
      <c r="H4162" s="806" t="s">
        <v>157</v>
      </c>
      <c r="I4162" s="806"/>
      <c r="J4162" s="803" t="s">
        <v>153</v>
      </c>
      <c r="K4162" s="803" t="s">
        <v>3</v>
      </c>
      <c r="L4162" s="804">
        <v>133.24</v>
      </c>
    </row>
    <row r="4163" spans="1:12" s="101" customFormat="1" ht="24" customHeight="1">
      <c r="A4163" s="808"/>
      <c r="B4163" s="117" t="s">
        <v>164</v>
      </c>
      <c r="C4163" s="117" t="s">
        <v>2677</v>
      </c>
      <c r="D4163" s="118">
        <v>43799</v>
      </c>
      <c r="E4163" s="117" t="s">
        <v>2678</v>
      </c>
      <c r="F4163" s="805"/>
      <c r="G4163" s="805"/>
      <c r="H4163" s="806"/>
      <c r="I4163" s="806"/>
      <c r="J4163" s="803"/>
      <c r="K4163" s="803"/>
      <c r="L4163" s="804"/>
    </row>
    <row r="4164" spans="1:12" s="101" customFormat="1" ht="24" customHeight="1">
      <c r="A4164" s="808">
        <v>782</v>
      </c>
      <c r="B4164" s="110" t="s">
        <v>76</v>
      </c>
      <c r="C4164" s="115" t="s">
        <v>78</v>
      </c>
      <c r="D4164" s="115" t="s">
        <v>146</v>
      </c>
      <c r="E4164" s="115" t="s">
        <v>147</v>
      </c>
      <c r="F4164" s="809" t="s">
        <v>71</v>
      </c>
      <c r="G4164" s="809"/>
      <c r="H4164" s="805"/>
      <c r="I4164" s="805"/>
      <c r="J4164" s="805"/>
      <c r="K4164" s="805"/>
      <c r="L4164" s="805"/>
    </row>
    <row r="4165" spans="1:12" s="101" customFormat="1" ht="26.25" customHeight="1">
      <c r="A4165" s="808"/>
      <c r="B4165" s="803" t="s">
        <v>2673</v>
      </c>
      <c r="C4165" s="810" t="s">
        <v>2679</v>
      </c>
      <c r="D4165" s="807">
        <v>43844</v>
      </c>
      <c r="E4165" s="803" t="s">
        <v>877</v>
      </c>
      <c r="F4165" s="803" t="s">
        <v>2680</v>
      </c>
      <c r="G4165" s="803"/>
      <c r="H4165" s="806" t="s">
        <v>152</v>
      </c>
      <c r="I4165" s="806"/>
      <c r="J4165" s="117" t="s">
        <v>153</v>
      </c>
      <c r="K4165" s="117" t="s">
        <v>3</v>
      </c>
      <c r="L4165" s="119">
        <v>717</v>
      </c>
    </row>
    <row r="4166" spans="1:12" s="101" customFormat="1" ht="365.25" customHeight="1">
      <c r="A4166" s="808"/>
      <c r="B4166" s="803"/>
      <c r="C4166" s="810"/>
      <c r="D4166" s="807"/>
      <c r="E4166" s="803"/>
      <c r="F4166" s="803"/>
      <c r="G4166" s="803"/>
      <c r="H4166" s="806" t="s">
        <v>154</v>
      </c>
      <c r="I4166" s="806"/>
      <c r="J4166" s="117" t="s">
        <v>153</v>
      </c>
      <c r="K4166" s="117" t="s">
        <v>3</v>
      </c>
      <c r="L4166" s="119">
        <v>1004.68</v>
      </c>
    </row>
    <row r="4167" spans="1:12" s="101" customFormat="1" ht="24" customHeight="1">
      <c r="A4167" s="808"/>
      <c r="B4167" s="110" t="s">
        <v>77</v>
      </c>
      <c r="C4167" s="115" t="s">
        <v>79</v>
      </c>
      <c r="D4167" s="115" t="s">
        <v>155</v>
      </c>
      <c r="E4167" s="115" t="s">
        <v>156</v>
      </c>
      <c r="F4167" s="805"/>
      <c r="G4167" s="805"/>
      <c r="H4167" s="806" t="s">
        <v>157</v>
      </c>
      <c r="I4167" s="806"/>
      <c r="J4167" s="803" t="s">
        <v>153</v>
      </c>
      <c r="K4167" s="803" t="s">
        <v>3</v>
      </c>
      <c r="L4167" s="804">
        <v>111</v>
      </c>
    </row>
    <row r="4168" spans="1:12" s="101" customFormat="1" ht="24" customHeight="1">
      <c r="A4168" s="808"/>
      <c r="B4168" s="117" t="s">
        <v>164</v>
      </c>
      <c r="C4168" s="117" t="s">
        <v>2680</v>
      </c>
      <c r="D4168" s="118">
        <v>43848</v>
      </c>
      <c r="E4168" s="117" t="s">
        <v>646</v>
      </c>
      <c r="F4168" s="805"/>
      <c r="G4168" s="805"/>
      <c r="H4168" s="806"/>
      <c r="I4168" s="806"/>
      <c r="J4168" s="803"/>
      <c r="K4168" s="803"/>
      <c r="L4168" s="804"/>
    </row>
    <row r="4169" spans="1:12" s="101" customFormat="1" ht="24" customHeight="1">
      <c r="A4169" s="808">
        <v>783</v>
      </c>
      <c r="B4169" s="110" t="s">
        <v>76</v>
      </c>
      <c r="C4169" s="115" t="s">
        <v>78</v>
      </c>
      <c r="D4169" s="115" t="s">
        <v>146</v>
      </c>
      <c r="E4169" s="115" t="s">
        <v>147</v>
      </c>
      <c r="F4169" s="809" t="s">
        <v>71</v>
      </c>
      <c r="G4169" s="809"/>
      <c r="H4169" s="805"/>
      <c r="I4169" s="805"/>
      <c r="J4169" s="805"/>
      <c r="K4169" s="805"/>
      <c r="L4169" s="805"/>
    </row>
    <row r="4170" spans="1:12" s="101" customFormat="1" ht="26.25" customHeight="1">
      <c r="A4170" s="808"/>
      <c r="B4170" s="803" t="s">
        <v>2673</v>
      </c>
      <c r="C4170" s="810" t="s">
        <v>2681</v>
      </c>
      <c r="D4170" s="807">
        <v>43886</v>
      </c>
      <c r="E4170" s="803" t="s">
        <v>1103</v>
      </c>
      <c r="F4170" s="803" t="s">
        <v>2682</v>
      </c>
      <c r="G4170" s="803"/>
      <c r="H4170" s="806" t="s">
        <v>152</v>
      </c>
      <c r="I4170" s="806"/>
      <c r="J4170" s="117" t="s">
        <v>153</v>
      </c>
      <c r="K4170" s="117" t="s">
        <v>3</v>
      </c>
      <c r="L4170" s="119">
        <v>236.75</v>
      </c>
    </row>
    <row r="4171" spans="1:12" s="101" customFormat="1" ht="344.25" customHeight="1">
      <c r="A4171" s="808"/>
      <c r="B4171" s="803"/>
      <c r="C4171" s="810"/>
      <c r="D4171" s="807"/>
      <c r="E4171" s="803"/>
      <c r="F4171" s="803"/>
      <c r="G4171" s="803"/>
      <c r="H4171" s="806" t="s">
        <v>154</v>
      </c>
      <c r="I4171" s="806"/>
      <c r="J4171" s="117" t="s">
        <v>153</v>
      </c>
      <c r="K4171" s="117" t="s">
        <v>3</v>
      </c>
      <c r="L4171" s="119">
        <v>349.47</v>
      </c>
    </row>
    <row r="4172" spans="1:12" s="101" customFormat="1" ht="24" customHeight="1">
      <c r="A4172" s="808"/>
      <c r="B4172" s="110" t="s">
        <v>77</v>
      </c>
      <c r="C4172" s="115" t="s">
        <v>79</v>
      </c>
      <c r="D4172" s="115" t="s">
        <v>155</v>
      </c>
      <c r="E4172" s="115" t="s">
        <v>156</v>
      </c>
      <c r="F4172" s="805"/>
      <c r="G4172" s="805"/>
      <c r="H4172" s="806" t="s">
        <v>157</v>
      </c>
      <c r="I4172" s="806"/>
      <c r="J4172" s="803" t="s">
        <v>153</v>
      </c>
      <c r="K4172" s="803" t="s">
        <v>3</v>
      </c>
      <c r="L4172" s="804">
        <v>120</v>
      </c>
    </row>
    <row r="4173" spans="1:12" s="101" customFormat="1" ht="24" customHeight="1">
      <c r="A4173" s="808"/>
      <c r="B4173" s="117" t="s">
        <v>164</v>
      </c>
      <c r="C4173" s="117" t="s">
        <v>2682</v>
      </c>
      <c r="D4173" s="118">
        <v>43887</v>
      </c>
      <c r="E4173" s="117" t="s">
        <v>1631</v>
      </c>
      <c r="F4173" s="805"/>
      <c r="G4173" s="805"/>
      <c r="H4173" s="806"/>
      <c r="I4173" s="806"/>
      <c r="J4173" s="803"/>
      <c r="K4173" s="803"/>
      <c r="L4173" s="804"/>
    </row>
    <row r="4174" spans="1:12" s="101" customFormat="1" ht="24" customHeight="1">
      <c r="A4174" s="808">
        <v>784</v>
      </c>
      <c r="B4174" s="110" t="s">
        <v>76</v>
      </c>
      <c r="C4174" s="115" t="s">
        <v>78</v>
      </c>
      <c r="D4174" s="115" t="s">
        <v>146</v>
      </c>
      <c r="E4174" s="115" t="s">
        <v>147</v>
      </c>
      <c r="F4174" s="809" t="s">
        <v>71</v>
      </c>
      <c r="G4174" s="809"/>
      <c r="H4174" s="805"/>
      <c r="I4174" s="805"/>
      <c r="J4174" s="805"/>
      <c r="K4174" s="805"/>
      <c r="L4174" s="805"/>
    </row>
    <row r="4175" spans="1:12" s="101" customFormat="1" ht="26.25" customHeight="1">
      <c r="A4175" s="808"/>
      <c r="B4175" s="803" t="s">
        <v>2683</v>
      </c>
      <c r="C4175" s="810" t="s">
        <v>2684</v>
      </c>
      <c r="D4175" s="807">
        <v>43894</v>
      </c>
      <c r="E4175" s="803" t="s">
        <v>753</v>
      </c>
      <c r="F4175" s="803" t="s">
        <v>2685</v>
      </c>
      <c r="G4175" s="803"/>
      <c r="H4175" s="806" t="s">
        <v>152</v>
      </c>
      <c r="I4175" s="806"/>
      <c r="J4175" s="117" t="s">
        <v>153</v>
      </c>
      <c r="K4175" s="117" t="s">
        <v>3</v>
      </c>
      <c r="L4175" s="119">
        <v>130.04</v>
      </c>
    </row>
    <row r="4176" spans="1:12" s="101" customFormat="1" ht="375.75" customHeight="1">
      <c r="A4176" s="808"/>
      <c r="B4176" s="803"/>
      <c r="C4176" s="810"/>
      <c r="D4176" s="807"/>
      <c r="E4176" s="803"/>
      <c r="F4176" s="803"/>
      <c r="G4176" s="803"/>
      <c r="H4176" s="806" t="s">
        <v>154</v>
      </c>
      <c r="I4176" s="806"/>
      <c r="J4176" s="117" t="s">
        <v>153</v>
      </c>
      <c r="K4176" s="117" t="s">
        <v>3</v>
      </c>
      <c r="L4176" s="119">
        <v>163.76</v>
      </c>
    </row>
    <row r="4177" spans="1:12" s="101" customFormat="1" ht="24" customHeight="1">
      <c r="A4177" s="808"/>
      <c r="B4177" s="110" t="s">
        <v>77</v>
      </c>
      <c r="C4177" s="115" t="s">
        <v>79</v>
      </c>
      <c r="D4177" s="115" t="s">
        <v>155</v>
      </c>
      <c r="E4177" s="115" t="s">
        <v>156</v>
      </c>
      <c r="F4177" s="805"/>
      <c r="G4177" s="805"/>
      <c r="H4177" s="806" t="s">
        <v>157</v>
      </c>
      <c r="I4177" s="806"/>
      <c r="J4177" s="803" t="s">
        <v>153</v>
      </c>
      <c r="K4177" s="803" t="s">
        <v>3</v>
      </c>
      <c r="L4177" s="804">
        <v>42</v>
      </c>
    </row>
    <row r="4178" spans="1:12" s="101" customFormat="1" ht="24" customHeight="1">
      <c r="A4178" s="808"/>
      <c r="B4178" s="117" t="s">
        <v>240</v>
      </c>
      <c r="C4178" s="117" t="s">
        <v>2685</v>
      </c>
      <c r="D4178" s="118">
        <v>43900</v>
      </c>
      <c r="E4178" s="117" t="s">
        <v>2686</v>
      </c>
      <c r="F4178" s="805"/>
      <c r="G4178" s="805"/>
      <c r="H4178" s="806"/>
      <c r="I4178" s="806"/>
      <c r="J4178" s="803"/>
      <c r="K4178" s="803"/>
      <c r="L4178" s="804"/>
    </row>
    <row r="4179" spans="1:12" s="101" customFormat="1" ht="24" customHeight="1">
      <c r="A4179" s="808">
        <v>785</v>
      </c>
      <c r="B4179" s="110" t="s">
        <v>76</v>
      </c>
      <c r="C4179" s="115" t="s">
        <v>78</v>
      </c>
      <c r="D4179" s="115" t="s">
        <v>146</v>
      </c>
      <c r="E4179" s="115" t="s">
        <v>147</v>
      </c>
      <c r="F4179" s="809" t="s">
        <v>71</v>
      </c>
      <c r="G4179" s="809"/>
      <c r="H4179" s="805"/>
      <c r="I4179" s="805"/>
      <c r="J4179" s="805"/>
      <c r="K4179" s="805"/>
      <c r="L4179" s="805"/>
    </row>
    <row r="4180" spans="1:12" s="101" customFormat="1" ht="26.25" customHeight="1">
      <c r="A4180" s="808"/>
      <c r="B4180" s="803" t="s">
        <v>2683</v>
      </c>
      <c r="C4180" s="810" t="s">
        <v>2684</v>
      </c>
      <c r="D4180" s="807">
        <v>43894</v>
      </c>
      <c r="E4180" s="803" t="s">
        <v>753</v>
      </c>
      <c r="F4180" s="803" t="s">
        <v>2687</v>
      </c>
      <c r="G4180" s="803"/>
      <c r="H4180" s="806" t="s">
        <v>152</v>
      </c>
      <c r="I4180" s="806"/>
      <c r="J4180" s="117" t="s">
        <v>153</v>
      </c>
      <c r="K4180" s="117" t="s">
        <v>3</v>
      </c>
      <c r="L4180" s="119">
        <v>432.74</v>
      </c>
    </row>
    <row r="4181" spans="1:12" s="101" customFormat="1" ht="375.75" customHeight="1">
      <c r="A4181" s="808"/>
      <c r="B4181" s="803"/>
      <c r="C4181" s="810"/>
      <c r="D4181" s="807"/>
      <c r="E4181" s="803"/>
      <c r="F4181" s="803"/>
      <c r="G4181" s="803"/>
      <c r="H4181" s="806" t="s">
        <v>154</v>
      </c>
      <c r="I4181" s="806"/>
      <c r="J4181" s="117" t="s">
        <v>153</v>
      </c>
      <c r="K4181" s="117" t="s">
        <v>3</v>
      </c>
      <c r="L4181" s="119">
        <v>3301.36</v>
      </c>
    </row>
    <row r="4182" spans="1:12" s="101" customFormat="1" ht="24" customHeight="1">
      <c r="A4182" s="808"/>
      <c r="B4182" s="110" t="s">
        <v>77</v>
      </c>
      <c r="C4182" s="115" t="s">
        <v>79</v>
      </c>
      <c r="D4182" s="115" t="s">
        <v>155</v>
      </c>
      <c r="E4182" s="115" t="s">
        <v>156</v>
      </c>
      <c r="F4182" s="805"/>
      <c r="G4182" s="805"/>
      <c r="H4182" s="806" t="s">
        <v>157</v>
      </c>
      <c r="I4182" s="806"/>
      <c r="J4182" s="803" t="s">
        <v>153</v>
      </c>
      <c r="K4182" s="803" t="s">
        <v>3</v>
      </c>
      <c r="L4182" s="804">
        <v>56.18</v>
      </c>
    </row>
    <row r="4183" spans="1:12" s="101" customFormat="1" ht="24" customHeight="1">
      <c r="A4183" s="808"/>
      <c r="B4183" s="117" t="s">
        <v>240</v>
      </c>
      <c r="C4183" s="117" t="s">
        <v>2687</v>
      </c>
      <c r="D4183" s="118">
        <v>43900</v>
      </c>
      <c r="E4183" s="117" t="s">
        <v>2686</v>
      </c>
      <c r="F4183" s="805"/>
      <c r="G4183" s="805"/>
      <c r="H4183" s="806"/>
      <c r="I4183" s="806"/>
      <c r="J4183" s="803"/>
      <c r="K4183" s="803"/>
      <c r="L4183" s="804"/>
    </row>
    <row r="4184" spans="1:12" s="101" customFormat="1" ht="24" customHeight="1">
      <c r="A4184" s="808">
        <v>786</v>
      </c>
      <c r="B4184" s="110" t="s">
        <v>76</v>
      </c>
      <c r="C4184" s="115" t="s">
        <v>78</v>
      </c>
      <c r="D4184" s="115" t="s">
        <v>146</v>
      </c>
      <c r="E4184" s="115" t="s">
        <v>147</v>
      </c>
      <c r="F4184" s="809" t="s">
        <v>71</v>
      </c>
      <c r="G4184" s="809"/>
      <c r="H4184" s="805"/>
      <c r="I4184" s="805"/>
      <c r="J4184" s="805"/>
      <c r="K4184" s="805"/>
      <c r="L4184" s="805"/>
    </row>
    <row r="4185" spans="1:12" s="101" customFormat="1" ht="26.25" customHeight="1">
      <c r="A4185" s="808"/>
      <c r="B4185" s="803" t="s">
        <v>2688</v>
      </c>
      <c r="C4185" s="810" t="s">
        <v>2689</v>
      </c>
      <c r="D4185" s="807">
        <v>43768</v>
      </c>
      <c r="E4185" s="803" t="s">
        <v>2690</v>
      </c>
      <c r="F4185" s="803" t="s">
        <v>1879</v>
      </c>
      <c r="G4185" s="803"/>
      <c r="H4185" s="806" t="s">
        <v>152</v>
      </c>
      <c r="I4185" s="806"/>
      <c r="J4185" s="117" t="s">
        <v>153</v>
      </c>
      <c r="K4185" s="117" t="s">
        <v>3</v>
      </c>
      <c r="L4185" s="119">
        <v>324</v>
      </c>
    </row>
    <row r="4186" spans="1:12" s="101" customFormat="1" ht="408.95" customHeight="1">
      <c r="A4186" s="808"/>
      <c r="B4186" s="803"/>
      <c r="C4186" s="810"/>
      <c r="D4186" s="807"/>
      <c r="E4186" s="803"/>
      <c r="F4186" s="803"/>
      <c r="G4186" s="803"/>
      <c r="H4186" s="806" t="s">
        <v>154</v>
      </c>
      <c r="I4186" s="806"/>
      <c r="J4186" s="803" t="s">
        <v>153</v>
      </c>
      <c r="K4186" s="803" t="s">
        <v>3</v>
      </c>
      <c r="L4186" s="804">
        <v>583</v>
      </c>
    </row>
    <row r="4187" spans="1:12" s="101" customFormat="1" ht="134.85" customHeight="1">
      <c r="A4187" s="808"/>
      <c r="B4187" s="803"/>
      <c r="C4187" s="810"/>
      <c r="D4187" s="807"/>
      <c r="E4187" s="803"/>
      <c r="F4187" s="803"/>
      <c r="G4187" s="803"/>
      <c r="H4187" s="806"/>
      <c r="I4187" s="806"/>
      <c r="J4187" s="803"/>
      <c r="K4187" s="803"/>
      <c r="L4187" s="804"/>
    </row>
    <row r="4188" spans="1:12" s="101" customFormat="1" ht="24" customHeight="1">
      <c r="A4188" s="808"/>
      <c r="B4188" s="110" t="s">
        <v>77</v>
      </c>
      <c r="C4188" s="115" t="s">
        <v>79</v>
      </c>
      <c r="D4188" s="115" t="s">
        <v>155</v>
      </c>
      <c r="E4188" s="115" t="s">
        <v>156</v>
      </c>
      <c r="F4188" s="805"/>
      <c r="G4188" s="805"/>
      <c r="H4188" s="806" t="s">
        <v>157</v>
      </c>
      <c r="I4188" s="806"/>
      <c r="J4188" s="803" t="s">
        <v>153</v>
      </c>
      <c r="K4188" s="803" t="s">
        <v>3</v>
      </c>
      <c r="L4188" s="804">
        <v>56.97</v>
      </c>
    </row>
    <row r="4189" spans="1:12" s="101" customFormat="1" ht="24" customHeight="1">
      <c r="A4189" s="808"/>
      <c r="B4189" s="117" t="s">
        <v>181</v>
      </c>
      <c r="C4189" s="117" t="s">
        <v>1879</v>
      </c>
      <c r="D4189" s="118">
        <v>43770</v>
      </c>
      <c r="E4189" s="117" t="s">
        <v>364</v>
      </c>
      <c r="F4189" s="805"/>
      <c r="G4189" s="805"/>
      <c r="H4189" s="806"/>
      <c r="I4189" s="806"/>
      <c r="J4189" s="803"/>
      <c r="K4189" s="803"/>
      <c r="L4189" s="804"/>
    </row>
    <row r="4190" spans="1:12" s="101" customFormat="1" ht="24" customHeight="1">
      <c r="A4190" s="808">
        <v>787</v>
      </c>
      <c r="B4190" s="110" t="s">
        <v>76</v>
      </c>
      <c r="C4190" s="115" t="s">
        <v>78</v>
      </c>
      <c r="D4190" s="115" t="s">
        <v>146</v>
      </c>
      <c r="E4190" s="115" t="s">
        <v>147</v>
      </c>
      <c r="F4190" s="809" t="s">
        <v>71</v>
      </c>
      <c r="G4190" s="809"/>
      <c r="H4190" s="805"/>
      <c r="I4190" s="805"/>
      <c r="J4190" s="805"/>
      <c r="K4190" s="805"/>
      <c r="L4190" s="805"/>
    </row>
    <row r="4191" spans="1:12" s="101" customFormat="1" ht="26.25" customHeight="1">
      <c r="A4191" s="808"/>
      <c r="B4191" s="803" t="s">
        <v>2691</v>
      </c>
      <c r="C4191" s="810" t="s">
        <v>2692</v>
      </c>
      <c r="D4191" s="807">
        <v>43740</v>
      </c>
      <c r="E4191" s="803" t="s">
        <v>862</v>
      </c>
      <c r="F4191" s="803" t="s">
        <v>863</v>
      </c>
      <c r="G4191" s="803"/>
      <c r="H4191" s="806" t="s">
        <v>152</v>
      </c>
      <c r="I4191" s="806"/>
      <c r="J4191" s="117" t="s">
        <v>153</v>
      </c>
      <c r="K4191" s="117" t="s">
        <v>3</v>
      </c>
      <c r="L4191" s="119">
        <v>712</v>
      </c>
    </row>
    <row r="4192" spans="1:12" s="101" customFormat="1" ht="408.95" customHeight="1">
      <c r="A4192" s="808"/>
      <c r="B4192" s="803"/>
      <c r="C4192" s="810"/>
      <c r="D4192" s="807"/>
      <c r="E4192" s="803"/>
      <c r="F4192" s="803"/>
      <c r="G4192" s="803"/>
      <c r="H4192" s="806" t="s">
        <v>154</v>
      </c>
      <c r="I4192" s="806"/>
      <c r="J4192" s="803" t="s">
        <v>153</v>
      </c>
      <c r="K4192" s="803" t="s">
        <v>3</v>
      </c>
      <c r="L4192" s="804">
        <v>670</v>
      </c>
    </row>
    <row r="4193" spans="1:12" s="101" customFormat="1" ht="61.35" customHeight="1">
      <c r="A4193" s="808"/>
      <c r="B4193" s="803"/>
      <c r="C4193" s="810"/>
      <c r="D4193" s="807"/>
      <c r="E4193" s="803"/>
      <c r="F4193" s="803"/>
      <c r="G4193" s="803"/>
      <c r="H4193" s="806"/>
      <c r="I4193" s="806"/>
      <c r="J4193" s="803"/>
      <c r="K4193" s="803"/>
      <c r="L4193" s="804"/>
    </row>
    <row r="4194" spans="1:12" s="101" customFormat="1" ht="24" customHeight="1">
      <c r="A4194" s="808"/>
      <c r="B4194" s="110" t="s">
        <v>77</v>
      </c>
      <c r="C4194" s="115" t="s">
        <v>79</v>
      </c>
      <c r="D4194" s="115" t="s">
        <v>155</v>
      </c>
      <c r="E4194" s="115" t="s">
        <v>156</v>
      </c>
      <c r="F4194" s="805"/>
      <c r="G4194" s="805"/>
      <c r="H4194" s="806" t="s">
        <v>157</v>
      </c>
      <c r="I4194" s="806"/>
      <c r="J4194" s="803" t="s">
        <v>153</v>
      </c>
      <c r="K4194" s="803" t="s">
        <v>153</v>
      </c>
      <c r="L4194" s="804">
        <v>0</v>
      </c>
    </row>
    <row r="4195" spans="1:12" s="101" customFormat="1" ht="24" customHeight="1">
      <c r="A4195" s="808"/>
      <c r="B4195" s="117" t="s">
        <v>254</v>
      </c>
      <c r="C4195" s="117" t="s">
        <v>863</v>
      </c>
      <c r="D4195" s="118">
        <v>43742</v>
      </c>
      <c r="E4195" s="117" t="s">
        <v>416</v>
      </c>
      <c r="F4195" s="805"/>
      <c r="G4195" s="805"/>
      <c r="H4195" s="806"/>
      <c r="I4195" s="806"/>
      <c r="J4195" s="803"/>
      <c r="K4195" s="803"/>
      <c r="L4195" s="804"/>
    </row>
    <row r="4196" spans="1:12" s="101" customFormat="1" ht="24" customHeight="1">
      <c r="A4196" s="808">
        <v>788</v>
      </c>
      <c r="B4196" s="110" t="s">
        <v>76</v>
      </c>
      <c r="C4196" s="115" t="s">
        <v>78</v>
      </c>
      <c r="D4196" s="115" t="s">
        <v>146</v>
      </c>
      <c r="E4196" s="115" t="s">
        <v>147</v>
      </c>
      <c r="F4196" s="809" t="s">
        <v>71</v>
      </c>
      <c r="G4196" s="809"/>
      <c r="H4196" s="805"/>
      <c r="I4196" s="805"/>
      <c r="J4196" s="805"/>
      <c r="K4196" s="805"/>
      <c r="L4196" s="805"/>
    </row>
    <row r="4197" spans="1:12" s="101" customFormat="1" ht="26.25" customHeight="1">
      <c r="A4197" s="808"/>
      <c r="B4197" s="803" t="s">
        <v>2691</v>
      </c>
      <c r="C4197" s="810" t="s">
        <v>2693</v>
      </c>
      <c r="D4197" s="807">
        <v>43754</v>
      </c>
      <c r="E4197" s="803" t="s">
        <v>1606</v>
      </c>
      <c r="F4197" s="803" t="s">
        <v>1607</v>
      </c>
      <c r="G4197" s="803"/>
      <c r="H4197" s="806" t="s">
        <v>152</v>
      </c>
      <c r="I4197" s="806"/>
      <c r="J4197" s="117" t="s">
        <v>153</v>
      </c>
      <c r="K4197" s="117" t="s">
        <v>3</v>
      </c>
      <c r="L4197" s="119">
        <v>128</v>
      </c>
    </row>
    <row r="4198" spans="1:12" s="101" customFormat="1" ht="375.75" customHeight="1">
      <c r="A4198" s="808"/>
      <c r="B4198" s="803"/>
      <c r="C4198" s="810"/>
      <c r="D4198" s="807"/>
      <c r="E4198" s="803"/>
      <c r="F4198" s="803"/>
      <c r="G4198" s="803"/>
      <c r="H4198" s="806" t="s">
        <v>154</v>
      </c>
      <c r="I4198" s="806"/>
      <c r="J4198" s="117" t="s">
        <v>153</v>
      </c>
      <c r="K4198" s="117" t="s">
        <v>3</v>
      </c>
      <c r="L4198" s="119">
        <v>457.6</v>
      </c>
    </row>
    <row r="4199" spans="1:12" s="101" customFormat="1" ht="24" customHeight="1">
      <c r="A4199" s="808"/>
      <c r="B4199" s="110" t="s">
        <v>77</v>
      </c>
      <c r="C4199" s="115" t="s">
        <v>79</v>
      </c>
      <c r="D4199" s="115" t="s">
        <v>155</v>
      </c>
      <c r="E4199" s="115" t="s">
        <v>156</v>
      </c>
      <c r="F4199" s="805"/>
      <c r="G4199" s="805"/>
      <c r="H4199" s="806" t="s">
        <v>157</v>
      </c>
      <c r="I4199" s="806"/>
      <c r="J4199" s="803" t="s">
        <v>153</v>
      </c>
      <c r="K4199" s="803" t="s">
        <v>3</v>
      </c>
      <c r="L4199" s="804">
        <v>90</v>
      </c>
    </row>
    <row r="4200" spans="1:12" s="101" customFormat="1" ht="24" customHeight="1">
      <c r="A4200" s="808"/>
      <c r="B4200" s="117" t="s">
        <v>254</v>
      </c>
      <c r="C4200" s="117" t="s">
        <v>1607</v>
      </c>
      <c r="D4200" s="118">
        <v>43755</v>
      </c>
      <c r="E4200" s="117" t="s">
        <v>2694</v>
      </c>
      <c r="F4200" s="805"/>
      <c r="G4200" s="805"/>
      <c r="H4200" s="806"/>
      <c r="I4200" s="806"/>
      <c r="J4200" s="803"/>
      <c r="K4200" s="803"/>
      <c r="L4200" s="804"/>
    </row>
    <row r="4201" spans="1:12" s="101" customFormat="1" ht="24" customHeight="1">
      <c r="A4201" s="808">
        <v>789</v>
      </c>
      <c r="B4201" s="110" t="s">
        <v>76</v>
      </c>
      <c r="C4201" s="115" t="s">
        <v>78</v>
      </c>
      <c r="D4201" s="115" t="s">
        <v>146</v>
      </c>
      <c r="E4201" s="115" t="s">
        <v>147</v>
      </c>
      <c r="F4201" s="809" t="s">
        <v>71</v>
      </c>
      <c r="G4201" s="809"/>
      <c r="H4201" s="805"/>
      <c r="I4201" s="805"/>
      <c r="J4201" s="805"/>
      <c r="K4201" s="805"/>
      <c r="L4201" s="805"/>
    </row>
    <row r="4202" spans="1:12" s="101" customFormat="1" ht="26.25" customHeight="1">
      <c r="A4202" s="808"/>
      <c r="B4202" s="803" t="s">
        <v>2695</v>
      </c>
      <c r="C4202" s="810" t="s">
        <v>2696</v>
      </c>
      <c r="D4202" s="807">
        <v>43780</v>
      </c>
      <c r="E4202" s="803" t="s">
        <v>555</v>
      </c>
      <c r="F4202" s="803" t="s">
        <v>2697</v>
      </c>
      <c r="G4202" s="803"/>
      <c r="H4202" s="806" t="s">
        <v>152</v>
      </c>
      <c r="I4202" s="806"/>
      <c r="J4202" s="117" t="s">
        <v>153</v>
      </c>
      <c r="K4202" s="117" t="s">
        <v>3</v>
      </c>
      <c r="L4202" s="119">
        <v>348.96</v>
      </c>
    </row>
    <row r="4203" spans="1:12" s="101" customFormat="1" ht="408.95" customHeight="1">
      <c r="A4203" s="808"/>
      <c r="B4203" s="803"/>
      <c r="C4203" s="810"/>
      <c r="D4203" s="807"/>
      <c r="E4203" s="803"/>
      <c r="F4203" s="803"/>
      <c r="G4203" s="803"/>
      <c r="H4203" s="806" t="s">
        <v>154</v>
      </c>
      <c r="I4203" s="806"/>
      <c r="J4203" s="803" t="s">
        <v>153</v>
      </c>
      <c r="K4203" s="803" t="s">
        <v>153</v>
      </c>
      <c r="L4203" s="804">
        <v>0</v>
      </c>
    </row>
    <row r="4204" spans="1:12" s="101" customFormat="1" ht="40.35" customHeight="1">
      <c r="A4204" s="808"/>
      <c r="B4204" s="803"/>
      <c r="C4204" s="810"/>
      <c r="D4204" s="807"/>
      <c r="E4204" s="803"/>
      <c r="F4204" s="803"/>
      <c r="G4204" s="803"/>
      <c r="H4204" s="806"/>
      <c r="I4204" s="806"/>
      <c r="J4204" s="803"/>
      <c r="K4204" s="803"/>
      <c r="L4204" s="804"/>
    </row>
    <row r="4205" spans="1:12" s="101" customFormat="1" ht="24" customHeight="1">
      <c r="A4205" s="808"/>
      <c r="B4205" s="110" t="s">
        <v>77</v>
      </c>
      <c r="C4205" s="115" t="s">
        <v>79</v>
      </c>
      <c r="D4205" s="115" t="s">
        <v>155</v>
      </c>
      <c r="E4205" s="115" t="s">
        <v>156</v>
      </c>
      <c r="F4205" s="805"/>
      <c r="G4205" s="805"/>
      <c r="H4205" s="806" t="s">
        <v>157</v>
      </c>
      <c r="I4205" s="806"/>
      <c r="J4205" s="803" t="s">
        <v>153</v>
      </c>
      <c r="K4205" s="803" t="s">
        <v>3</v>
      </c>
      <c r="L4205" s="804">
        <v>180</v>
      </c>
    </row>
    <row r="4206" spans="1:12" s="101" customFormat="1" ht="34.5" customHeight="1">
      <c r="A4206" s="808"/>
      <c r="B4206" s="117" t="s">
        <v>187</v>
      </c>
      <c r="C4206" s="117" t="s">
        <v>2697</v>
      </c>
      <c r="D4206" s="118">
        <v>43790</v>
      </c>
      <c r="E4206" s="117" t="s">
        <v>2698</v>
      </c>
      <c r="F4206" s="805"/>
      <c r="G4206" s="805"/>
      <c r="H4206" s="806"/>
      <c r="I4206" s="806"/>
      <c r="J4206" s="803"/>
      <c r="K4206" s="803"/>
      <c r="L4206" s="804"/>
    </row>
    <row r="4207" spans="1:12" s="101" customFormat="1" ht="24" customHeight="1">
      <c r="A4207" s="808">
        <v>790</v>
      </c>
      <c r="B4207" s="110" t="s">
        <v>76</v>
      </c>
      <c r="C4207" s="115" t="s">
        <v>78</v>
      </c>
      <c r="D4207" s="115" t="s">
        <v>146</v>
      </c>
      <c r="E4207" s="115" t="s">
        <v>147</v>
      </c>
      <c r="F4207" s="809" t="s">
        <v>71</v>
      </c>
      <c r="G4207" s="809"/>
      <c r="H4207" s="805"/>
      <c r="I4207" s="805"/>
      <c r="J4207" s="805"/>
      <c r="K4207" s="805"/>
      <c r="L4207" s="805"/>
    </row>
    <row r="4208" spans="1:12" s="101" customFormat="1" ht="26.25" customHeight="1">
      <c r="A4208" s="808"/>
      <c r="B4208" s="803" t="s">
        <v>2695</v>
      </c>
      <c r="C4208" s="810" t="s">
        <v>2696</v>
      </c>
      <c r="D4208" s="807">
        <v>43780</v>
      </c>
      <c r="E4208" s="803" t="s">
        <v>555</v>
      </c>
      <c r="F4208" s="803" t="s">
        <v>2699</v>
      </c>
      <c r="G4208" s="803"/>
      <c r="H4208" s="806" t="s">
        <v>152</v>
      </c>
      <c r="I4208" s="806"/>
      <c r="J4208" s="117" t="s">
        <v>153</v>
      </c>
      <c r="K4208" s="117" t="s">
        <v>3</v>
      </c>
      <c r="L4208" s="119">
        <v>532.6</v>
      </c>
    </row>
    <row r="4209" spans="1:12" s="101" customFormat="1" ht="408.95" customHeight="1">
      <c r="A4209" s="808"/>
      <c r="B4209" s="803"/>
      <c r="C4209" s="810"/>
      <c r="D4209" s="807"/>
      <c r="E4209" s="803"/>
      <c r="F4209" s="803"/>
      <c r="G4209" s="803"/>
      <c r="H4209" s="806" t="s">
        <v>154</v>
      </c>
      <c r="I4209" s="806"/>
      <c r="J4209" s="803" t="s">
        <v>153</v>
      </c>
      <c r="K4209" s="803" t="s">
        <v>3</v>
      </c>
      <c r="L4209" s="804">
        <v>1342.52</v>
      </c>
    </row>
    <row r="4210" spans="1:12" s="101" customFormat="1" ht="40.35" customHeight="1">
      <c r="A4210" s="808"/>
      <c r="B4210" s="803"/>
      <c r="C4210" s="810"/>
      <c r="D4210" s="807"/>
      <c r="E4210" s="803"/>
      <c r="F4210" s="803"/>
      <c r="G4210" s="803"/>
      <c r="H4210" s="806"/>
      <c r="I4210" s="806"/>
      <c r="J4210" s="803"/>
      <c r="K4210" s="803"/>
      <c r="L4210" s="804"/>
    </row>
    <row r="4211" spans="1:12" s="101" customFormat="1" ht="24" customHeight="1">
      <c r="A4211" s="808"/>
      <c r="B4211" s="110" t="s">
        <v>77</v>
      </c>
      <c r="C4211" s="115" t="s">
        <v>79</v>
      </c>
      <c r="D4211" s="115" t="s">
        <v>155</v>
      </c>
      <c r="E4211" s="115" t="s">
        <v>156</v>
      </c>
      <c r="F4211" s="805"/>
      <c r="G4211" s="805"/>
      <c r="H4211" s="806" t="s">
        <v>157</v>
      </c>
      <c r="I4211" s="806"/>
      <c r="J4211" s="803" t="s">
        <v>153</v>
      </c>
      <c r="K4211" s="803" t="s">
        <v>153</v>
      </c>
      <c r="L4211" s="804">
        <v>0</v>
      </c>
    </row>
    <row r="4212" spans="1:12" s="101" customFormat="1" ht="34.5" customHeight="1">
      <c r="A4212" s="808"/>
      <c r="B4212" s="117" t="s">
        <v>187</v>
      </c>
      <c r="C4212" s="117" t="s">
        <v>2699</v>
      </c>
      <c r="D4212" s="118">
        <v>43790</v>
      </c>
      <c r="E4212" s="117" t="s">
        <v>2698</v>
      </c>
      <c r="F4212" s="805"/>
      <c r="G4212" s="805"/>
      <c r="H4212" s="806"/>
      <c r="I4212" s="806"/>
      <c r="J4212" s="803"/>
      <c r="K4212" s="803"/>
      <c r="L4212" s="804"/>
    </row>
    <row r="4213" spans="1:12" s="101" customFormat="1" ht="24" customHeight="1">
      <c r="A4213" s="808">
        <v>791</v>
      </c>
      <c r="B4213" s="110" t="s">
        <v>76</v>
      </c>
      <c r="C4213" s="115" t="s">
        <v>78</v>
      </c>
      <c r="D4213" s="115" t="s">
        <v>146</v>
      </c>
      <c r="E4213" s="115" t="s">
        <v>147</v>
      </c>
      <c r="F4213" s="809" t="s">
        <v>71</v>
      </c>
      <c r="G4213" s="809"/>
      <c r="H4213" s="805"/>
      <c r="I4213" s="805"/>
      <c r="J4213" s="805"/>
      <c r="K4213" s="805"/>
      <c r="L4213" s="805"/>
    </row>
    <row r="4214" spans="1:12" s="101" customFormat="1" ht="26.25" customHeight="1">
      <c r="A4214" s="808"/>
      <c r="B4214" s="803" t="s">
        <v>2695</v>
      </c>
      <c r="C4214" s="810" t="s">
        <v>2700</v>
      </c>
      <c r="D4214" s="807">
        <v>43887</v>
      </c>
      <c r="E4214" s="803" t="s">
        <v>868</v>
      </c>
      <c r="F4214" s="803" t="s">
        <v>1320</v>
      </c>
      <c r="G4214" s="803"/>
      <c r="H4214" s="806" t="s">
        <v>152</v>
      </c>
      <c r="I4214" s="806"/>
      <c r="J4214" s="117" t="s">
        <v>153</v>
      </c>
      <c r="K4214" s="117" t="s">
        <v>3</v>
      </c>
      <c r="L4214" s="119">
        <v>520</v>
      </c>
    </row>
    <row r="4215" spans="1:12" s="101" customFormat="1" ht="333.75" customHeight="1">
      <c r="A4215" s="808"/>
      <c r="B4215" s="803"/>
      <c r="C4215" s="810"/>
      <c r="D4215" s="807"/>
      <c r="E4215" s="803"/>
      <c r="F4215" s="803"/>
      <c r="G4215" s="803"/>
      <c r="H4215" s="806" t="s">
        <v>154</v>
      </c>
      <c r="I4215" s="806"/>
      <c r="J4215" s="117" t="s">
        <v>153</v>
      </c>
      <c r="K4215" s="117" t="s">
        <v>3</v>
      </c>
      <c r="L4215" s="119">
        <v>672.6</v>
      </c>
    </row>
    <row r="4216" spans="1:12" s="101" customFormat="1" ht="24" customHeight="1">
      <c r="A4216" s="808"/>
      <c r="B4216" s="110" t="s">
        <v>77</v>
      </c>
      <c r="C4216" s="115" t="s">
        <v>79</v>
      </c>
      <c r="D4216" s="115" t="s">
        <v>155</v>
      </c>
      <c r="E4216" s="115" t="s">
        <v>156</v>
      </c>
      <c r="F4216" s="805"/>
      <c r="G4216" s="805"/>
      <c r="H4216" s="806" t="s">
        <v>157</v>
      </c>
      <c r="I4216" s="806"/>
      <c r="J4216" s="803" t="s">
        <v>153</v>
      </c>
      <c r="K4216" s="803" t="s">
        <v>3</v>
      </c>
      <c r="L4216" s="804">
        <v>235.6</v>
      </c>
    </row>
    <row r="4217" spans="1:12" s="101" customFormat="1" ht="34.5" customHeight="1">
      <c r="A4217" s="808"/>
      <c r="B4217" s="117" t="s">
        <v>187</v>
      </c>
      <c r="C4217" s="117" t="s">
        <v>1320</v>
      </c>
      <c r="D4217" s="118">
        <v>43889</v>
      </c>
      <c r="E4217" s="117" t="s">
        <v>2701</v>
      </c>
      <c r="F4217" s="805"/>
      <c r="G4217" s="805"/>
      <c r="H4217" s="806"/>
      <c r="I4217" s="806"/>
      <c r="J4217" s="803"/>
      <c r="K4217" s="803"/>
      <c r="L4217" s="804"/>
    </row>
    <row r="4218" spans="1:12" s="101" customFormat="1" ht="24" customHeight="1">
      <c r="A4218" s="808">
        <v>792</v>
      </c>
      <c r="B4218" s="110" t="s">
        <v>76</v>
      </c>
      <c r="C4218" s="115" t="s">
        <v>78</v>
      </c>
      <c r="D4218" s="115" t="s">
        <v>146</v>
      </c>
      <c r="E4218" s="115" t="s">
        <v>147</v>
      </c>
      <c r="F4218" s="809" t="s">
        <v>71</v>
      </c>
      <c r="G4218" s="809"/>
      <c r="H4218" s="805"/>
      <c r="I4218" s="805"/>
      <c r="J4218" s="805"/>
      <c r="K4218" s="805"/>
      <c r="L4218" s="805"/>
    </row>
    <row r="4219" spans="1:12" s="101" customFormat="1" ht="26.25" customHeight="1">
      <c r="A4219" s="808"/>
      <c r="B4219" s="803" t="s">
        <v>2702</v>
      </c>
      <c r="C4219" s="810" t="s">
        <v>2703</v>
      </c>
      <c r="D4219" s="807">
        <v>43841</v>
      </c>
      <c r="E4219" s="803" t="s">
        <v>2019</v>
      </c>
      <c r="F4219" s="803" t="s">
        <v>2704</v>
      </c>
      <c r="G4219" s="803"/>
      <c r="H4219" s="806" t="s">
        <v>152</v>
      </c>
      <c r="I4219" s="806"/>
      <c r="J4219" s="117" t="s">
        <v>153</v>
      </c>
      <c r="K4219" s="117" t="s">
        <v>3</v>
      </c>
      <c r="L4219" s="119">
        <v>2472.2800000000002</v>
      </c>
    </row>
    <row r="4220" spans="1:12" s="101" customFormat="1" ht="408.95" customHeight="1">
      <c r="A4220" s="808"/>
      <c r="B4220" s="803"/>
      <c r="C4220" s="810"/>
      <c r="D4220" s="807"/>
      <c r="E4220" s="803"/>
      <c r="F4220" s="803"/>
      <c r="G4220" s="803"/>
      <c r="H4220" s="806" t="s">
        <v>154</v>
      </c>
      <c r="I4220" s="806"/>
      <c r="J4220" s="803" t="s">
        <v>153</v>
      </c>
      <c r="K4220" s="803" t="s">
        <v>3</v>
      </c>
      <c r="L4220" s="804">
        <v>1027.2</v>
      </c>
    </row>
    <row r="4221" spans="1:12" s="101" customFormat="1" ht="61.35" customHeight="1">
      <c r="A4221" s="808"/>
      <c r="B4221" s="803"/>
      <c r="C4221" s="810"/>
      <c r="D4221" s="807"/>
      <c r="E4221" s="803"/>
      <c r="F4221" s="803"/>
      <c r="G4221" s="803"/>
      <c r="H4221" s="806"/>
      <c r="I4221" s="806"/>
      <c r="J4221" s="803"/>
      <c r="K4221" s="803"/>
      <c r="L4221" s="804"/>
    </row>
    <row r="4222" spans="1:12" s="101" customFormat="1" ht="24" customHeight="1">
      <c r="A4222" s="808"/>
      <c r="B4222" s="110" t="s">
        <v>77</v>
      </c>
      <c r="C4222" s="115" t="s">
        <v>79</v>
      </c>
      <c r="D4222" s="115" t="s">
        <v>155</v>
      </c>
      <c r="E4222" s="115" t="s">
        <v>156</v>
      </c>
      <c r="F4222" s="805"/>
      <c r="G4222" s="805"/>
      <c r="H4222" s="806" t="s">
        <v>157</v>
      </c>
      <c r="I4222" s="806"/>
      <c r="J4222" s="803" t="s">
        <v>153</v>
      </c>
      <c r="K4222" s="803" t="s">
        <v>153</v>
      </c>
      <c r="L4222" s="804">
        <v>0</v>
      </c>
    </row>
    <row r="4223" spans="1:12" s="101" customFormat="1" ht="24" customHeight="1">
      <c r="A4223" s="808"/>
      <c r="B4223" s="117" t="s">
        <v>153</v>
      </c>
      <c r="C4223" s="117" t="s">
        <v>2704</v>
      </c>
      <c r="D4223" s="118">
        <v>43860</v>
      </c>
      <c r="E4223" s="117" t="s">
        <v>2705</v>
      </c>
      <c r="F4223" s="805"/>
      <c r="G4223" s="805"/>
      <c r="H4223" s="806"/>
      <c r="I4223" s="806"/>
      <c r="J4223" s="803"/>
      <c r="K4223" s="803"/>
      <c r="L4223" s="804"/>
    </row>
    <row r="4224" spans="1:12" s="101" customFormat="1" ht="24" customHeight="1">
      <c r="A4224" s="808">
        <v>793</v>
      </c>
      <c r="B4224" s="110" t="s">
        <v>76</v>
      </c>
      <c r="C4224" s="115" t="s">
        <v>78</v>
      </c>
      <c r="D4224" s="115" t="s">
        <v>146</v>
      </c>
      <c r="E4224" s="115" t="s">
        <v>147</v>
      </c>
      <c r="F4224" s="809" t="s">
        <v>71</v>
      </c>
      <c r="G4224" s="809"/>
      <c r="H4224" s="805"/>
      <c r="I4224" s="805"/>
      <c r="J4224" s="805"/>
      <c r="K4224" s="805"/>
      <c r="L4224" s="805"/>
    </row>
    <row r="4225" spans="1:12" s="101" customFormat="1" ht="26.25" customHeight="1">
      <c r="A4225" s="808"/>
      <c r="B4225" s="803" t="s">
        <v>2706</v>
      </c>
      <c r="C4225" s="810" t="s">
        <v>2707</v>
      </c>
      <c r="D4225" s="807">
        <v>43745</v>
      </c>
      <c r="E4225" s="803" t="s">
        <v>1003</v>
      </c>
      <c r="F4225" s="803" t="s">
        <v>1004</v>
      </c>
      <c r="G4225" s="803"/>
      <c r="H4225" s="806" t="s">
        <v>152</v>
      </c>
      <c r="I4225" s="806"/>
      <c r="J4225" s="117" t="s">
        <v>153</v>
      </c>
      <c r="K4225" s="117" t="s">
        <v>3</v>
      </c>
      <c r="L4225" s="119">
        <v>1092.99</v>
      </c>
    </row>
    <row r="4226" spans="1:12" s="101" customFormat="1" ht="408.95" customHeight="1">
      <c r="A4226" s="808"/>
      <c r="B4226" s="803"/>
      <c r="C4226" s="810"/>
      <c r="D4226" s="807"/>
      <c r="E4226" s="803"/>
      <c r="F4226" s="803"/>
      <c r="G4226" s="803"/>
      <c r="H4226" s="806" t="s">
        <v>154</v>
      </c>
      <c r="I4226" s="806"/>
      <c r="J4226" s="803" t="s">
        <v>153</v>
      </c>
      <c r="K4226" s="803" t="s">
        <v>3</v>
      </c>
      <c r="L4226" s="804">
        <v>1222.82</v>
      </c>
    </row>
    <row r="4227" spans="1:12" s="101" customFormat="1" ht="208.35" customHeight="1">
      <c r="A4227" s="808"/>
      <c r="B4227" s="803"/>
      <c r="C4227" s="810"/>
      <c r="D4227" s="807"/>
      <c r="E4227" s="803"/>
      <c r="F4227" s="803"/>
      <c r="G4227" s="803"/>
      <c r="H4227" s="806"/>
      <c r="I4227" s="806"/>
      <c r="J4227" s="803"/>
      <c r="K4227" s="803"/>
      <c r="L4227" s="804"/>
    </row>
    <row r="4228" spans="1:12" s="101" customFormat="1" ht="24" customHeight="1">
      <c r="A4228" s="808"/>
      <c r="B4228" s="110" t="s">
        <v>77</v>
      </c>
      <c r="C4228" s="115" t="s">
        <v>79</v>
      </c>
      <c r="D4228" s="115" t="s">
        <v>155</v>
      </c>
      <c r="E4228" s="115" t="s">
        <v>156</v>
      </c>
      <c r="F4228" s="805"/>
      <c r="G4228" s="805"/>
      <c r="H4228" s="806" t="s">
        <v>157</v>
      </c>
      <c r="I4228" s="806"/>
      <c r="J4228" s="803" t="s">
        <v>153</v>
      </c>
      <c r="K4228" s="803" t="s">
        <v>3</v>
      </c>
      <c r="L4228" s="804">
        <v>412.65</v>
      </c>
    </row>
    <row r="4229" spans="1:12" s="101" customFormat="1" ht="24" customHeight="1">
      <c r="A4229" s="808"/>
      <c r="B4229" s="117" t="s">
        <v>240</v>
      </c>
      <c r="C4229" s="117" t="s">
        <v>1004</v>
      </c>
      <c r="D4229" s="118">
        <v>43752</v>
      </c>
      <c r="E4229" s="117" t="s">
        <v>1340</v>
      </c>
      <c r="F4229" s="805"/>
      <c r="G4229" s="805"/>
      <c r="H4229" s="806"/>
      <c r="I4229" s="806"/>
      <c r="J4229" s="803"/>
      <c r="K4229" s="803"/>
      <c r="L4229" s="804"/>
    </row>
    <row r="4230" spans="1:12" s="101" customFormat="1" ht="24" customHeight="1">
      <c r="A4230" s="808">
        <v>794</v>
      </c>
      <c r="B4230" s="110" t="s">
        <v>76</v>
      </c>
      <c r="C4230" s="115" t="s">
        <v>78</v>
      </c>
      <c r="D4230" s="115" t="s">
        <v>146</v>
      </c>
      <c r="E4230" s="115" t="s">
        <v>147</v>
      </c>
      <c r="F4230" s="809" t="s">
        <v>71</v>
      </c>
      <c r="G4230" s="809"/>
      <c r="H4230" s="805"/>
      <c r="I4230" s="805"/>
      <c r="J4230" s="805"/>
      <c r="K4230" s="805"/>
      <c r="L4230" s="805"/>
    </row>
    <row r="4231" spans="1:12" s="101" customFormat="1" ht="26.25" customHeight="1">
      <c r="A4231" s="808"/>
      <c r="B4231" s="803" t="s">
        <v>2706</v>
      </c>
      <c r="C4231" s="810" t="s">
        <v>2708</v>
      </c>
      <c r="D4231" s="807">
        <v>43839</v>
      </c>
      <c r="E4231" s="803" t="s">
        <v>2143</v>
      </c>
      <c r="F4231" s="803" t="s">
        <v>2709</v>
      </c>
      <c r="G4231" s="803"/>
      <c r="H4231" s="806" t="s">
        <v>152</v>
      </c>
      <c r="I4231" s="806"/>
      <c r="J4231" s="117" t="s">
        <v>153</v>
      </c>
      <c r="K4231" s="117" t="s">
        <v>3</v>
      </c>
      <c r="L4231" s="119">
        <v>420.65</v>
      </c>
    </row>
    <row r="4232" spans="1:12" s="101" customFormat="1" ht="386.25" customHeight="1">
      <c r="A4232" s="808"/>
      <c r="B4232" s="803"/>
      <c r="C4232" s="810"/>
      <c r="D4232" s="807"/>
      <c r="E4232" s="803"/>
      <c r="F4232" s="803"/>
      <c r="G4232" s="803"/>
      <c r="H4232" s="806" t="s">
        <v>154</v>
      </c>
      <c r="I4232" s="806"/>
      <c r="J4232" s="117" t="s">
        <v>153</v>
      </c>
      <c r="K4232" s="117" t="s">
        <v>3</v>
      </c>
      <c r="L4232" s="119">
        <v>243.61</v>
      </c>
    </row>
    <row r="4233" spans="1:12" s="101" customFormat="1" ht="24" customHeight="1">
      <c r="A4233" s="808"/>
      <c r="B4233" s="110" t="s">
        <v>77</v>
      </c>
      <c r="C4233" s="115" t="s">
        <v>79</v>
      </c>
      <c r="D4233" s="115" t="s">
        <v>155</v>
      </c>
      <c r="E4233" s="115" t="s">
        <v>156</v>
      </c>
      <c r="F4233" s="805"/>
      <c r="G4233" s="805"/>
      <c r="H4233" s="806" t="s">
        <v>157</v>
      </c>
      <c r="I4233" s="806"/>
      <c r="J4233" s="803" t="s">
        <v>153</v>
      </c>
      <c r="K4233" s="803" t="s">
        <v>153</v>
      </c>
      <c r="L4233" s="804">
        <v>0</v>
      </c>
    </row>
    <row r="4234" spans="1:12" s="101" customFormat="1" ht="24" customHeight="1">
      <c r="A4234" s="808"/>
      <c r="B4234" s="117" t="s">
        <v>240</v>
      </c>
      <c r="C4234" s="117" t="s">
        <v>2709</v>
      </c>
      <c r="D4234" s="118">
        <v>43841</v>
      </c>
      <c r="E4234" s="117" t="s">
        <v>1491</v>
      </c>
      <c r="F4234" s="805"/>
      <c r="G4234" s="805"/>
      <c r="H4234" s="806"/>
      <c r="I4234" s="806"/>
      <c r="J4234" s="803"/>
      <c r="K4234" s="803"/>
      <c r="L4234" s="804"/>
    </row>
    <row r="4235" spans="1:12" s="101" customFormat="1" ht="24" customHeight="1">
      <c r="A4235" s="808">
        <v>795</v>
      </c>
      <c r="B4235" s="110" t="s">
        <v>76</v>
      </c>
      <c r="C4235" s="115" t="s">
        <v>78</v>
      </c>
      <c r="D4235" s="115" t="s">
        <v>146</v>
      </c>
      <c r="E4235" s="115" t="s">
        <v>147</v>
      </c>
      <c r="F4235" s="809" t="s">
        <v>71</v>
      </c>
      <c r="G4235" s="809"/>
      <c r="H4235" s="805"/>
      <c r="I4235" s="805"/>
      <c r="J4235" s="805"/>
      <c r="K4235" s="805"/>
      <c r="L4235" s="805"/>
    </row>
    <row r="4236" spans="1:12" s="101" customFormat="1" ht="26.25" customHeight="1">
      <c r="A4236" s="808"/>
      <c r="B4236" s="803" t="s">
        <v>2706</v>
      </c>
      <c r="C4236" s="810" t="s">
        <v>2710</v>
      </c>
      <c r="D4236" s="807">
        <v>43887</v>
      </c>
      <c r="E4236" s="803" t="s">
        <v>306</v>
      </c>
      <c r="F4236" s="803" t="s">
        <v>1495</v>
      </c>
      <c r="G4236" s="803"/>
      <c r="H4236" s="806" t="s">
        <v>152</v>
      </c>
      <c r="I4236" s="806"/>
      <c r="J4236" s="117" t="s">
        <v>153</v>
      </c>
      <c r="K4236" s="117" t="s">
        <v>3</v>
      </c>
      <c r="L4236" s="119">
        <v>692.93</v>
      </c>
    </row>
    <row r="4237" spans="1:12" s="101" customFormat="1" ht="408.95" customHeight="1">
      <c r="A4237" s="808"/>
      <c r="B4237" s="803"/>
      <c r="C4237" s="810"/>
      <c r="D4237" s="807"/>
      <c r="E4237" s="803"/>
      <c r="F4237" s="803"/>
      <c r="G4237" s="803"/>
      <c r="H4237" s="806" t="s">
        <v>154</v>
      </c>
      <c r="I4237" s="806"/>
      <c r="J4237" s="803" t="s">
        <v>153</v>
      </c>
      <c r="K4237" s="803" t="s">
        <v>3</v>
      </c>
      <c r="L4237" s="804">
        <v>326.8</v>
      </c>
    </row>
    <row r="4238" spans="1:12" s="101" customFormat="1" ht="124.35" customHeight="1">
      <c r="A4238" s="808"/>
      <c r="B4238" s="803"/>
      <c r="C4238" s="810"/>
      <c r="D4238" s="807"/>
      <c r="E4238" s="803"/>
      <c r="F4238" s="803"/>
      <c r="G4238" s="803"/>
      <c r="H4238" s="806"/>
      <c r="I4238" s="806"/>
      <c r="J4238" s="803"/>
      <c r="K4238" s="803"/>
      <c r="L4238" s="804"/>
    </row>
    <row r="4239" spans="1:12" s="101" customFormat="1" ht="24" customHeight="1">
      <c r="A4239" s="808"/>
      <c r="B4239" s="110" t="s">
        <v>77</v>
      </c>
      <c r="C4239" s="115" t="s">
        <v>79</v>
      </c>
      <c r="D4239" s="115" t="s">
        <v>155</v>
      </c>
      <c r="E4239" s="115" t="s">
        <v>156</v>
      </c>
      <c r="F4239" s="805"/>
      <c r="G4239" s="805"/>
      <c r="H4239" s="806" t="s">
        <v>157</v>
      </c>
      <c r="I4239" s="806"/>
      <c r="J4239" s="803" t="s">
        <v>153</v>
      </c>
      <c r="K4239" s="803" t="s">
        <v>3</v>
      </c>
      <c r="L4239" s="804">
        <v>150</v>
      </c>
    </row>
    <row r="4240" spans="1:12" s="101" customFormat="1" ht="24" customHeight="1">
      <c r="A4240" s="808"/>
      <c r="B4240" s="117" t="s">
        <v>240</v>
      </c>
      <c r="C4240" s="117" t="s">
        <v>1495</v>
      </c>
      <c r="D4240" s="118">
        <v>43891</v>
      </c>
      <c r="E4240" s="117" t="s">
        <v>2711</v>
      </c>
      <c r="F4240" s="805"/>
      <c r="G4240" s="805"/>
      <c r="H4240" s="806"/>
      <c r="I4240" s="806"/>
      <c r="J4240" s="803"/>
      <c r="K4240" s="803"/>
      <c r="L4240" s="804"/>
    </row>
    <row r="4241" spans="1:12" s="101" customFormat="1" ht="24" customHeight="1">
      <c r="A4241" s="808">
        <v>796</v>
      </c>
      <c r="B4241" s="110" t="s">
        <v>76</v>
      </c>
      <c r="C4241" s="115" t="s">
        <v>78</v>
      </c>
      <c r="D4241" s="115" t="s">
        <v>146</v>
      </c>
      <c r="E4241" s="115" t="s">
        <v>147</v>
      </c>
      <c r="F4241" s="809" t="s">
        <v>71</v>
      </c>
      <c r="G4241" s="809"/>
      <c r="H4241" s="805"/>
      <c r="I4241" s="805"/>
      <c r="J4241" s="805"/>
      <c r="K4241" s="805"/>
      <c r="L4241" s="805"/>
    </row>
    <row r="4242" spans="1:12" s="101" customFormat="1" ht="26.25" customHeight="1">
      <c r="A4242" s="808"/>
      <c r="B4242" s="803" t="s">
        <v>2712</v>
      </c>
      <c r="C4242" s="810" t="s">
        <v>2713</v>
      </c>
      <c r="D4242" s="807">
        <v>43852</v>
      </c>
      <c r="E4242" s="803" t="s">
        <v>2714</v>
      </c>
      <c r="F4242" s="803" t="s">
        <v>2715</v>
      </c>
      <c r="G4242" s="803"/>
      <c r="H4242" s="806" t="s">
        <v>152</v>
      </c>
      <c r="I4242" s="806"/>
      <c r="J4242" s="117" t="s">
        <v>153</v>
      </c>
      <c r="K4242" s="117" t="s">
        <v>3</v>
      </c>
      <c r="L4242" s="119">
        <v>176</v>
      </c>
    </row>
    <row r="4243" spans="1:12" s="101" customFormat="1" ht="408.95" customHeight="1">
      <c r="A4243" s="808"/>
      <c r="B4243" s="803"/>
      <c r="C4243" s="810"/>
      <c r="D4243" s="807"/>
      <c r="E4243" s="803"/>
      <c r="F4243" s="803"/>
      <c r="G4243" s="803"/>
      <c r="H4243" s="806" t="s">
        <v>154</v>
      </c>
      <c r="I4243" s="806"/>
      <c r="J4243" s="803" t="s">
        <v>153</v>
      </c>
      <c r="K4243" s="803" t="s">
        <v>3</v>
      </c>
      <c r="L4243" s="804">
        <v>482.16</v>
      </c>
    </row>
    <row r="4244" spans="1:12" s="101" customFormat="1" ht="40.35" customHeight="1">
      <c r="A4244" s="808"/>
      <c r="B4244" s="803"/>
      <c r="C4244" s="810"/>
      <c r="D4244" s="807"/>
      <c r="E4244" s="803"/>
      <c r="F4244" s="803"/>
      <c r="G4244" s="803"/>
      <c r="H4244" s="806"/>
      <c r="I4244" s="806"/>
      <c r="J4244" s="803"/>
      <c r="K4244" s="803"/>
      <c r="L4244" s="804"/>
    </row>
    <row r="4245" spans="1:12" s="101" customFormat="1" ht="24" customHeight="1">
      <c r="A4245" s="808"/>
      <c r="B4245" s="110" t="s">
        <v>77</v>
      </c>
      <c r="C4245" s="115" t="s">
        <v>79</v>
      </c>
      <c r="D4245" s="115" t="s">
        <v>155</v>
      </c>
      <c r="E4245" s="115" t="s">
        <v>156</v>
      </c>
      <c r="F4245" s="805"/>
      <c r="G4245" s="805"/>
      <c r="H4245" s="806" t="s">
        <v>157</v>
      </c>
      <c r="I4245" s="806"/>
      <c r="J4245" s="803" t="s">
        <v>153</v>
      </c>
      <c r="K4245" s="803" t="s">
        <v>153</v>
      </c>
      <c r="L4245" s="804">
        <v>0</v>
      </c>
    </row>
    <row r="4246" spans="1:12" s="101" customFormat="1" ht="24" customHeight="1">
      <c r="A4246" s="808"/>
      <c r="B4246" s="117" t="s">
        <v>260</v>
      </c>
      <c r="C4246" s="117" t="s">
        <v>2715</v>
      </c>
      <c r="D4246" s="118">
        <v>43853</v>
      </c>
      <c r="E4246" s="117" t="s">
        <v>2716</v>
      </c>
      <c r="F4246" s="805"/>
      <c r="G4246" s="805"/>
      <c r="H4246" s="806"/>
      <c r="I4246" s="806"/>
      <c r="J4246" s="803"/>
      <c r="K4246" s="803"/>
      <c r="L4246" s="804"/>
    </row>
    <row r="4247" spans="1:12" s="101" customFormat="1" ht="24" customHeight="1">
      <c r="A4247" s="808">
        <v>797</v>
      </c>
      <c r="B4247" s="110" t="s">
        <v>76</v>
      </c>
      <c r="C4247" s="115" t="s">
        <v>78</v>
      </c>
      <c r="D4247" s="115" t="s">
        <v>146</v>
      </c>
      <c r="E4247" s="115" t="s">
        <v>147</v>
      </c>
      <c r="F4247" s="809" t="s">
        <v>71</v>
      </c>
      <c r="G4247" s="809"/>
      <c r="H4247" s="805"/>
      <c r="I4247" s="805"/>
      <c r="J4247" s="805"/>
      <c r="K4247" s="805"/>
      <c r="L4247" s="805"/>
    </row>
    <row r="4248" spans="1:12" s="101" customFormat="1" ht="26.25" customHeight="1">
      <c r="A4248" s="808"/>
      <c r="B4248" s="803" t="s">
        <v>2717</v>
      </c>
      <c r="C4248" s="803" t="s">
        <v>2718</v>
      </c>
      <c r="D4248" s="807">
        <v>43783</v>
      </c>
      <c r="E4248" s="803" t="s">
        <v>2531</v>
      </c>
      <c r="F4248" s="803" t="s">
        <v>2532</v>
      </c>
      <c r="G4248" s="803"/>
      <c r="H4248" s="806" t="s">
        <v>152</v>
      </c>
      <c r="I4248" s="806"/>
      <c r="J4248" s="117" t="s">
        <v>153</v>
      </c>
      <c r="K4248" s="117" t="s">
        <v>3</v>
      </c>
      <c r="L4248" s="119">
        <v>291.83</v>
      </c>
    </row>
    <row r="4249" spans="1:12" s="101" customFormat="1" ht="50.25" customHeight="1">
      <c r="A4249" s="808"/>
      <c r="B4249" s="803"/>
      <c r="C4249" s="803"/>
      <c r="D4249" s="807"/>
      <c r="E4249" s="803"/>
      <c r="F4249" s="803"/>
      <c r="G4249" s="803"/>
      <c r="H4249" s="806" t="s">
        <v>154</v>
      </c>
      <c r="I4249" s="806"/>
      <c r="J4249" s="117" t="s">
        <v>153</v>
      </c>
      <c r="K4249" s="117" t="s">
        <v>3</v>
      </c>
      <c r="L4249" s="119">
        <v>313.55</v>
      </c>
    </row>
    <row r="4250" spans="1:12" s="101" customFormat="1" ht="24" customHeight="1">
      <c r="A4250" s="808"/>
      <c r="B4250" s="110" t="s">
        <v>77</v>
      </c>
      <c r="C4250" s="115" t="s">
        <v>79</v>
      </c>
      <c r="D4250" s="115" t="s">
        <v>155</v>
      </c>
      <c r="E4250" s="115" t="s">
        <v>156</v>
      </c>
      <c r="F4250" s="805"/>
      <c r="G4250" s="805"/>
      <c r="H4250" s="806" t="s">
        <v>157</v>
      </c>
      <c r="I4250" s="806"/>
      <c r="J4250" s="803" t="s">
        <v>153</v>
      </c>
      <c r="K4250" s="803" t="s">
        <v>153</v>
      </c>
      <c r="L4250" s="804">
        <v>0</v>
      </c>
    </row>
    <row r="4251" spans="1:12" s="101" customFormat="1" ht="24" customHeight="1">
      <c r="A4251" s="808"/>
      <c r="B4251" s="117" t="s">
        <v>193</v>
      </c>
      <c r="C4251" s="117" t="s">
        <v>2532</v>
      </c>
      <c r="D4251" s="118">
        <v>43784</v>
      </c>
      <c r="E4251" s="117" t="s">
        <v>1014</v>
      </c>
      <c r="F4251" s="805"/>
      <c r="G4251" s="805"/>
      <c r="H4251" s="806"/>
      <c r="I4251" s="806"/>
      <c r="J4251" s="803"/>
      <c r="K4251" s="803"/>
      <c r="L4251" s="804"/>
    </row>
    <row r="4252" spans="1:12" s="101" customFormat="1" ht="24" customHeight="1">
      <c r="A4252" s="808">
        <v>798</v>
      </c>
      <c r="B4252" s="110" t="s">
        <v>76</v>
      </c>
      <c r="C4252" s="115" t="s">
        <v>78</v>
      </c>
      <c r="D4252" s="115" t="s">
        <v>146</v>
      </c>
      <c r="E4252" s="115" t="s">
        <v>147</v>
      </c>
      <c r="F4252" s="809" t="s">
        <v>71</v>
      </c>
      <c r="G4252" s="809"/>
      <c r="H4252" s="805"/>
      <c r="I4252" s="805"/>
      <c r="J4252" s="805"/>
      <c r="K4252" s="805"/>
      <c r="L4252" s="805"/>
    </row>
    <row r="4253" spans="1:12" s="101" customFormat="1" ht="26.25" customHeight="1">
      <c r="A4253" s="808"/>
      <c r="B4253" s="803" t="s">
        <v>2719</v>
      </c>
      <c r="C4253" s="803" t="s">
        <v>2720</v>
      </c>
      <c r="D4253" s="807">
        <v>43893</v>
      </c>
      <c r="E4253" s="803" t="s">
        <v>2721</v>
      </c>
      <c r="F4253" s="803" t="s">
        <v>2722</v>
      </c>
      <c r="G4253" s="803"/>
      <c r="H4253" s="806" t="s">
        <v>152</v>
      </c>
      <c r="I4253" s="806"/>
      <c r="J4253" s="117" t="s">
        <v>153</v>
      </c>
      <c r="K4253" s="117" t="s">
        <v>3</v>
      </c>
      <c r="L4253" s="119">
        <v>388.75</v>
      </c>
    </row>
    <row r="4254" spans="1:12" s="101" customFormat="1" ht="60.75" customHeight="1">
      <c r="A4254" s="808"/>
      <c r="B4254" s="803"/>
      <c r="C4254" s="803"/>
      <c r="D4254" s="807"/>
      <c r="E4254" s="803"/>
      <c r="F4254" s="803"/>
      <c r="G4254" s="803"/>
      <c r="H4254" s="806" t="s">
        <v>154</v>
      </c>
      <c r="I4254" s="806"/>
      <c r="J4254" s="117" t="s">
        <v>153</v>
      </c>
      <c r="K4254" s="117" t="s">
        <v>3</v>
      </c>
      <c r="L4254" s="119">
        <v>409.4</v>
      </c>
    </row>
    <row r="4255" spans="1:12" s="101" customFormat="1" ht="24" customHeight="1">
      <c r="A4255" s="808"/>
      <c r="B4255" s="110" t="s">
        <v>77</v>
      </c>
      <c r="C4255" s="115" t="s">
        <v>79</v>
      </c>
      <c r="D4255" s="115" t="s">
        <v>155</v>
      </c>
      <c r="E4255" s="115" t="s">
        <v>156</v>
      </c>
      <c r="F4255" s="805"/>
      <c r="G4255" s="805"/>
      <c r="H4255" s="806" t="s">
        <v>157</v>
      </c>
      <c r="I4255" s="806"/>
      <c r="J4255" s="803" t="s">
        <v>153</v>
      </c>
      <c r="K4255" s="803" t="s">
        <v>3</v>
      </c>
      <c r="L4255" s="804">
        <v>139.20000000000002</v>
      </c>
    </row>
    <row r="4256" spans="1:12" s="101" customFormat="1" ht="24" customHeight="1">
      <c r="A4256" s="808"/>
      <c r="B4256" s="117" t="s">
        <v>193</v>
      </c>
      <c r="C4256" s="117" t="s">
        <v>2722</v>
      </c>
      <c r="D4256" s="118">
        <v>43895</v>
      </c>
      <c r="E4256" s="117" t="s">
        <v>524</v>
      </c>
      <c r="F4256" s="805"/>
      <c r="G4256" s="805"/>
      <c r="H4256" s="806"/>
      <c r="I4256" s="806"/>
      <c r="J4256" s="803"/>
      <c r="K4256" s="803"/>
      <c r="L4256" s="804"/>
    </row>
    <row r="4257" spans="1:12" s="101" customFormat="1" ht="24" customHeight="1">
      <c r="A4257" s="808">
        <v>799</v>
      </c>
      <c r="B4257" s="110" t="s">
        <v>76</v>
      </c>
      <c r="C4257" s="115" t="s">
        <v>78</v>
      </c>
      <c r="D4257" s="115" t="s">
        <v>146</v>
      </c>
      <c r="E4257" s="115" t="s">
        <v>147</v>
      </c>
      <c r="F4257" s="809" t="s">
        <v>71</v>
      </c>
      <c r="G4257" s="809"/>
      <c r="H4257" s="805"/>
      <c r="I4257" s="805"/>
      <c r="J4257" s="805"/>
      <c r="K4257" s="805"/>
      <c r="L4257" s="805"/>
    </row>
    <row r="4258" spans="1:12" s="101" customFormat="1" ht="26.25" customHeight="1">
      <c r="A4258" s="808"/>
      <c r="B4258" s="803" t="s">
        <v>2723</v>
      </c>
      <c r="C4258" s="810" t="s">
        <v>2724</v>
      </c>
      <c r="D4258" s="807">
        <v>43750</v>
      </c>
      <c r="E4258" s="803" t="s">
        <v>2004</v>
      </c>
      <c r="F4258" s="803" t="s">
        <v>2614</v>
      </c>
      <c r="G4258" s="803"/>
      <c r="H4258" s="806" t="s">
        <v>152</v>
      </c>
      <c r="I4258" s="806"/>
      <c r="J4258" s="117" t="s">
        <v>153</v>
      </c>
      <c r="K4258" s="117" t="s">
        <v>3</v>
      </c>
      <c r="L4258" s="119">
        <v>363.9</v>
      </c>
    </row>
    <row r="4259" spans="1:12" s="101" customFormat="1" ht="323.25" customHeight="1">
      <c r="A4259" s="808"/>
      <c r="B4259" s="803"/>
      <c r="C4259" s="810"/>
      <c r="D4259" s="807"/>
      <c r="E4259" s="803"/>
      <c r="F4259" s="803"/>
      <c r="G4259" s="803"/>
      <c r="H4259" s="806" t="s">
        <v>154</v>
      </c>
      <c r="I4259" s="806"/>
      <c r="J4259" s="117" t="s">
        <v>153</v>
      </c>
      <c r="K4259" s="117" t="s">
        <v>3</v>
      </c>
      <c r="L4259" s="119">
        <v>980.07</v>
      </c>
    </row>
    <row r="4260" spans="1:12" s="101" customFormat="1" ht="24" customHeight="1">
      <c r="A4260" s="808"/>
      <c r="B4260" s="110" t="s">
        <v>77</v>
      </c>
      <c r="C4260" s="115" t="s">
        <v>79</v>
      </c>
      <c r="D4260" s="115" t="s">
        <v>155</v>
      </c>
      <c r="E4260" s="115" t="s">
        <v>156</v>
      </c>
      <c r="F4260" s="805"/>
      <c r="G4260" s="805"/>
      <c r="H4260" s="806" t="s">
        <v>157</v>
      </c>
      <c r="I4260" s="806"/>
      <c r="J4260" s="803" t="s">
        <v>153</v>
      </c>
      <c r="K4260" s="803" t="s">
        <v>3</v>
      </c>
      <c r="L4260" s="804">
        <v>1010</v>
      </c>
    </row>
    <row r="4261" spans="1:12" s="101" customFormat="1" ht="24" customHeight="1">
      <c r="A4261" s="808"/>
      <c r="B4261" s="117" t="s">
        <v>240</v>
      </c>
      <c r="C4261" s="117" t="s">
        <v>2614</v>
      </c>
      <c r="D4261" s="118">
        <v>43758</v>
      </c>
      <c r="E4261" s="117" t="s">
        <v>386</v>
      </c>
      <c r="F4261" s="805"/>
      <c r="G4261" s="805"/>
      <c r="H4261" s="806"/>
      <c r="I4261" s="806"/>
      <c r="J4261" s="803"/>
      <c r="K4261" s="803"/>
      <c r="L4261" s="804"/>
    </row>
    <row r="4262" spans="1:12" s="101" customFormat="1" ht="24" customHeight="1">
      <c r="A4262" s="808">
        <v>800</v>
      </c>
      <c r="B4262" s="110" t="s">
        <v>76</v>
      </c>
      <c r="C4262" s="115" t="s">
        <v>78</v>
      </c>
      <c r="D4262" s="115" t="s">
        <v>146</v>
      </c>
      <c r="E4262" s="115" t="s">
        <v>147</v>
      </c>
      <c r="F4262" s="809" t="s">
        <v>71</v>
      </c>
      <c r="G4262" s="809"/>
      <c r="H4262" s="805"/>
      <c r="I4262" s="805"/>
      <c r="J4262" s="805"/>
      <c r="K4262" s="805"/>
      <c r="L4262" s="805"/>
    </row>
    <row r="4263" spans="1:12" s="101" customFormat="1" ht="26.25" customHeight="1">
      <c r="A4263" s="808"/>
      <c r="B4263" s="803" t="s">
        <v>2725</v>
      </c>
      <c r="C4263" s="810" t="s">
        <v>2726</v>
      </c>
      <c r="D4263" s="807">
        <v>43773</v>
      </c>
      <c r="E4263" s="803" t="s">
        <v>486</v>
      </c>
      <c r="F4263" s="803" t="s">
        <v>2727</v>
      </c>
      <c r="G4263" s="803"/>
      <c r="H4263" s="806" t="s">
        <v>152</v>
      </c>
      <c r="I4263" s="806"/>
      <c r="J4263" s="117" t="s">
        <v>153</v>
      </c>
      <c r="K4263" s="117" t="s">
        <v>3</v>
      </c>
      <c r="L4263" s="119">
        <v>1338</v>
      </c>
    </row>
    <row r="4264" spans="1:12" s="101" customFormat="1" ht="408.95" customHeight="1">
      <c r="A4264" s="808"/>
      <c r="B4264" s="803"/>
      <c r="C4264" s="810"/>
      <c r="D4264" s="807"/>
      <c r="E4264" s="803"/>
      <c r="F4264" s="803"/>
      <c r="G4264" s="803"/>
      <c r="H4264" s="806" t="s">
        <v>154</v>
      </c>
      <c r="I4264" s="806"/>
      <c r="J4264" s="803" t="s">
        <v>153</v>
      </c>
      <c r="K4264" s="803" t="s">
        <v>3</v>
      </c>
      <c r="L4264" s="804">
        <v>1175</v>
      </c>
    </row>
    <row r="4265" spans="1:12" s="101" customFormat="1" ht="40.35" customHeight="1">
      <c r="A4265" s="808"/>
      <c r="B4265" s="803"/>
      <c r="C4265" s="810"/>
      <c r="D4265" s="807"/>
      <c r="E4265" s="803"/>
      <c r="F4265" s="803"/>
      <c r="G4265" s="803"/>
      <c r="H4265" s="806"/>
      <c r="I4265" s="806"/>
      <c r="J4265" s="803"/>
      <c r="K4265" s="803"/>
      <c r="L4265" s="804"/>
    </row>
    <row r="4266" spans="1:12" s="101" customFormat="1" ht="24" customHeight="1">
      <c r="A4266" s="808"/>
      <c r="B4266" s="110" t="s">
        <v>77</v>
      </c>
      <c r="C4266" s="115" t="s">
        <v>79</v>
      </c>
      <c r="D4266" s="115" t="s">
        <v>155</v>
      </c>
      <c r="E4266" s="115" t="s">
        <v>156</v>
      </c>
      <c r="F4266" s="805"/>
      <c r="G4266" s="805"/>
      <c r="H4266" s="806" t="s">
        <v>157</v>
      </c>
      <c r="I4266" s="806"/>
      <c r="J4266" s="803" t="s">
        <v>153</v>
      </c>
      <c r="K4266" s="803" t="s">
        <v>3</v>
      </c>
      <c r="L4266" s="804">
        <v>125</v>
      </c>
    </row>
    <row r="4267" spans="1:12" s="101" customFormat="1" ht="34.5" customHeight="1">
      <c r="A4267" s="808"/>
      <c r="B4267" s="117" t="s">
        <v>187</v>
      </c>
      <c r="C4267" s="117" t="s">
        <v>2727</v>
      </c>
      <c r="D4267" s="118">
        <v>43779</v>
      </c>
      <c r="E4267" s="117" t="s">
        <v>2728</v>
      </c>
      <c r="F4267" s="805"/>
      <c r="G4267" s="805"/>
      <c r="H4267" s="806"/>
      <c r="I4267" s="806"/>
      <c r="J4267" s="803"/>
      <c r="K4267" s="803"/>
      <c r="L4267" s="804"/>
    </row>
    <row r="4268" spans="1:12" s="101" customFormat="1" ht="24" customHeight="1">
      <c r="A4268" s="808">
        <v>801</v>
      </c>
      <c r="B4268" s="110" t="s">
        <v>76</v>
      </c>
      <c r="C4268" s="115" t="s">
        <v>78</v>
      </c>
      <c r="D4268" s="115" t="s">
        <v>146</v>
      </c>
      <c r="E4268" s="115" t="s">
        <v>147</v>
      </c>
      <c r="F4268" s="809" t="s">
        <v>71</v>
      </c>
      <c r="G4268" s="809"/>
      <c r="H4268" s="805"/>
      <c r="I4268" s="805"/>
      <c r="J4268" s="805"/>
      <c r="K4268" s="805"/>
      <c r="L4268" s="805"/>
    </row>
    <row r="4269" spans="1:12" s="101" customFormat="1" ht="26.25" customHeight="1">
      <c r="A4269" s="808"/>
      <c r="B4269" s="803" t="s">
        <v>2725</v>
      </c>
      <c r="C4269" s="810" t="s">
        <v>2729</v>
      </c>
      <c r="D4269" s="807">
        <v>43802</v>
      </c>
      <c r="E4269" s="803" t="s">
        <v>2143</v>
      </c>
      <c r="F4269" s="803" t="s">
        <v>2144</v>
      </c>
      <c r="G4269" s="803"/>
      <c r="H4269" s="806" t="s">
        <v>152</v>
      </c>
      <c r="I4269" s="806"/>
      <c r="J4269" s="117" t="s">
        <v>153</v>
      </c>
      <c r="K4269" s="117" t="s">
        <v>3</v>
      </c>
      <c r="L4269" s="119">
        <v>244</v>
      </c>
    </row>
    <row r="4270" spans="1:12" s="101" customFormat="1" ht="408.95" customHeight="1">
      <c r="A4270" s="808"/>
      <c r="B4270" s="803"/>
      <c r="C4270" s="810"/>
      <c r="D4270" s="807"/>
      <c r="E4270" s="803"/>
      <c r="F4270" s="803"/>
      <c r="G4270" s="803"/>
      <c r="H4270" s="806" t="s">
        <v>154</v>
      </c>
      <c r="I4270" s="806"/>
      <c r="J4270" s="803" t="s">
        <v>153</v>
      </c>
      <c r="K4270" s="803" t="s">
        <v>3</v>
      </c>
      <c r="L4270" s="804">
        <v>361.6</v>
      </c>
    </row>
    <row r="4271" spans="1:12" s="101" customFormat="1" ht="40.35" customHeight="1">
      <c r="A4271" s="808"/>
      <c r="B4271" s="803"/>
      <c r="C4271" s="810"/>
      <c r="D4271" s="807"/>
      <c r="E4271" s="803"/>
      <c r="F4271" s="803"/>
      <c r="G4271" s="803"/>
      <c r="H4271" s="806"/>
      <c r="I4271" s="806"/>
      <c r="J4271" s="803"/>
      <c r="K4271" s="803"/>
      <c r="L4271" s="804"/>
    </row>
    <row r="4272" spans="1:12" s="101" customFormat="1" ht="24" customHeight="1">
      <c r="A4272" s="808"/>
      <c r="B4272" s="110" t="s">
        <v>77</v>
      </c>
      <c r="C4272" s="115" t="s">
        <v>79</v>
      </c>
      <c r="D4272" s="115" t="s">
        <v>155</v>
      </c>
      <c r="E4272" s="115" t="s">
        <v>156</v>
      </c>
      <c r="F4272" s="805"/>
      <c r="G4272" s="805"/>
      <c r="H4272" s="806" t="s">
        <v>157</v>
      </c>
      <c r="I4272" s="806"/>
      <c r="J4272" s="803" t="s">
        <v>153</v>
      </c>
      <c r="K4272" s="803" t="s">
        <v>3</v>
      </c>
      <c r="L4272" s="804">
        <v>125</v>
      </c>
    </row>
    <row r="4273" spans="1:12" s="101" customFormat="1" ht="34.5" customHeight="1">
      <c r="A4273" s="808"/>
      <c r="B4273" s="117" t="s">
        <v>187</v>
      </c>
      <c r="C4273" s="117" t="s">
        <v>2144</v>
      </c>
      <c r="D4273" s="118">
        <v>43803</v>
      </c>
      <c r="E4273" s="117" t="s">
        <v>2730</v>
      </c>
      <c r="F4273" s="805"/>
      <c r="G4273" s="805"/>
      <c r="H4273" s="806"/>
      <c r="I4273" s="806"/>
      <c r="J4273" s="803"/>
      <c r="K4273" s="803"/>
      <c r="L4273" s="804"/>
    </row>
    <row r="4274" spans="1:12" s="101" customFormat="1" ht="24" customHeight="1">
      <c r="A4274" s="808">
        <v>802</v>
      </c>
      <c r="B4274" s="110" t="s">
        <v>76</v>
      </c>
      <c r="C4274" s="115" t="s">
        <v>78</v>
      </c>
      <c r="D4274" s="115" t="s">
        <v>146</v>
      </c>
      <c r="E4274" s="115" t="s">
        <v>147</v>
      </c>
      <c r="F4274" s="809" t="s">
        <v>71</v>
      </c>
      <c r="G4274" s="809"/>
      <c r="H4274" s="805"/>
      <c r="I4274" s="805"/>
      <c r="J4274" s="805"/>
      <c r="K4274" s="805"/>
      <c r="L4274" s="805"/>
    </row>
    <row r="4275" spans="1:12" s="101" customFormat="1" ht="26.25" customHeight="1">
      <c r="A4275" s="808"/>
      <c r="B4275" s="803" t="s">
        <v>2725</v>
      </c>
      <c r="C4275" s="810" t="s">
        <v>2731</v>
      </c>
      <c r="D4275" s="807">
        <v>43808</v>
      </c>
      <c r="E4275" s="803" t="s">
        <v>476</v>
      </c>
      <c r="F4275" s="803" t="s">
        <v>2732</v>
      </c>
      <c r="G4275" s="803"/>
      <c r="H4275" s="806" t="s">
        <v>152</v>
      </c>
      <c r="I4275" s="806"/>
      <c r="J4275" s="117" t="s">
        <v>153</v>
      </c>
      <c r="K4275" s="117" t="s">
        <v>3</v>
      </c>
      <c r="L4275" s="119">
        <v>296.29000000000002</v>
      </c>
    </row>
    <row r="4276" spans="1:12" s="101" customFormat="1" ht="408.95" customHeight="1">
      <c r="A4276" s="808"/>
      <c r="B4276" s="803"/>
      <c r="C4276" s="810"/>
      <c r="D4276" s="807"/>
      <c r="E4276" s="803"/>
      <c r="F4276" s="803"/>
      <c r="G4276" s="803"/>
      <c r="H4276" s="806" t="s">
        <v>154</v>
      </c>
      <c r="I4276" s="806"/>
      <c r="J4276" s="803" t="s">
        <v>153</v>
      </c>
      <c r="K4276" s="803" t="s">
        <v>3</v>
      </c>
      <c r="L4276" s="804">
        <v>302.93</v>
      </c>
    </row>
    <row r="4277" spans="1:12" s="101" customFormat="1" ht="155.85" customHeight="1">
      <c r="A4277" s="808"/>
      <c r="B4277" s="803"/>
      <c r="C4277" s="810"/>
      <c r="D4277" s="807"/>
      <c r="E4277" s="803"/>
      <c r="F4277" s="803"/>
      <c r="G4277" s="803"/>
      <c r="H4277" s="806"/>
      <c r="I4277" s="806"/>
      <c r="J4277" s="803"/>
      <c r="K4277" s="803"/>
      <c r="L4277" s="804"/>
    </row>
    <row r="4278" spans="1:12" s="101" customFormat="1" ht="24" customHeight="1">
      <c r="A4278" s="808"/>
      <c r="B4278" s="110" t="s">
        <v>77</v>
      </c>
      <c r="C4278" s="115" t="s">
        <v>79</v>
      </c>
      <c r="D4278" s="115" t="s">
        <v>155</v>
      </c>
      <c r="E4278" s="115" t="s">
        <v>156</v>
      </c>
      <c r="F4278" s="805"/>
      <c r="G4278" s="805"/>
      <c r="H4278" s="806" t="s">
        <v>157</v>
      </c>
      <c r="I4278" s="806"/>
      <c r="J4278" s="803" t="s">
        <v>153</v>
      </c>
      <c r="K4278" s="803" t="s">
        <v>3</v>
      </c>
      <c r="L4278" s="804">
        <v>100</v>
      </c>
    </row>
    <row r="4279" spans="1:12" s="101" customFormat="1" ht="34.5" customHeight="1">
      <c r="A4279" s="808"/>
      <c r="B4279" s="117" t="s">
        <v>187</v>
      </c>
      <c r="C4279" s="117" t="s">
        <v>2732</v>
      </c>
      <c r="D4279" s="118">
        <v>43809</v>
      </c>
      <c r="E4279" s="117" t="s">
        <v>2733</v>
      </c>
      <c r="F4279" s="805"/>
      <c r="G4279" s="805"/>
      <c r="H4279" s="806"/>
      <c r="I4279" s="806"/>
      <c r="J4279" s="803"/>
      <c r="K4279" s="803"/>
      <c r="L4279" s="804"/>
    </row>
    <row r="4280" spans="1:12" s="101" customFormat="1" ht="24" customHeight="1">
      <c r="A4280" s="808">
        <v>803</v>
      </c>
      <c r="B4280" s="110" t="s">
        <v>76</v>
      </c>
      <c r="C4280" s="115" t="s">
        <v>78</v>
      </c>
      <c r="D4280" s="115" t="s">
        <v>146</v>
      </c>
      <c r="E4280" s="115" t="s">
        <v>147</v>
      </c>
      <c r="F4280" s="809" t="s">
        <v>71</v>
      </c>
      <c r="G4280" s="809"/>
      <c r="H4280" s="805"/>
      <c r="I4280" s="805"/>
      <c r="J4280" s="805"/>
      <c r="K4280" s="805"/>
      <c r="L4280" s="805"/>
    </row>
    <row r="4281" spans="1:12" s="101" customFormat="1" ht="26.25" customHeight="1">
      <c r="A4281" s="808"/>
      <c r="B4281" s="803" t="s">
        <v>2725</v>
      </c>
      <c r="C4281" s="810" t="s">
        <v>2734</v>
      </c>
      <c r="D4281" s="807">
        <v>43887</v>
      </c>
      <c r="E4281" s="803" t="s">
        <v>358</v>
      </c>
      <c r="F4281" s="803" t="s">
        <v>2735</v>
      </c>
      <c r="G4281" s="803"/>
      <c r="H4281" s="806" t="s">
        <v>152</v>
      </c>
      <c r="I4281" s="806"/>
      <c r="J4281" s="117" t="s">
        <v>153</v>
      </c>
      <c r="K4281" s="117" t="s">
        <v>3</v>
      </c>
      <c r="L4281" s="119">
        <v>575.14</v>
      </c>
    </row>
    <row r="4282" spans="1:12" s="101" customFormat="1" ht="408.95" customHeight="1">
      <c r="A4282" s="808"/>
      <c r="B4282" s="803"/>
      <c r="C4282" s="810"/>
      <c r="D4282" s="807"/>
      <c r="E4282" s="803"/>
      <c r="F4282" s="803"/>
      <c r="G4282" s="803"/>
      <c r="H4282" s="806" t="s">
        <v>154</v>
      </c>
      <c r="I4282" s="806"/>
      <c r="J4282" s="803" t="s">
        <v>153</v>
      </c>
      <c r="K4282" s="803" t="s">
        <v>3</v>
      </c>
      <c r="L4282" s="804">
        <v>281.8</v>
      </c>
    </row>
    <row r="4283" spans="1:12" s="101" customFormat="1" ht="166.35" customHeight="1">
      <c r="A4283" s="808"/>
      <c r="B4283" s="803"/>
      <c r="C4283" s="810"/>
      <c r="D4283" s="807"/>
      <c r="E4283" s="803"/>
      <c r="F4283" s="803"/>
      <c r="G4283" s="803"/>
      <c r="H4283" s="806"/>
      <c r="I4283" s="806"/>
      <c r="J4283" s="803"/>
      <c r="K4283" s="803"/>
      <c r="L4283" s="804"/>
    </row>
    <row r="4284" spans="1:12" s="101" customFormat="1" ht="24" customHeight="1">
      <c r="A4284" s="808"/>
      <c r="B4284" s="110" t="s">
        <v>77</v>
      </c>
      <c r="C4284" s="115" t="s">
        <v>79</v>
      </c>
      <c r="D4284" s="115" t="s">
        <v>155</v>
      </c>
      <c r="E4284" s="115" t="s">
        <v>156</v>
      </c>
      <c r="F4284" s="805"/>
      <c r="G4284" s="805"/>
      <c r="H4284" s="806" t="s">
        <v>157</v>
      </c>
      <c r="I4284" s="806"/>
      <c r="J4284" s="803" t="s">
        <v>153</v>
      </c>
      <c r="K4284" s="803" t="s">
        <v>3</v>
      </c>
      <c r="L4284" s="804">
        <v>57</v>
      </c>
    </row>
    <row r="4285" spans="1:12" s="101" customFormat="1" ht="34.5" customHeight="1">
      <c r="A4285" s="808"/>
      <c r="B4285" s="117" t="s">
        <v>187</v>
      </c>
      <c r="C4285" s="117" t="s">
        <v>2735</v>
      </c>
      <c r="D4285" s="118">
        <v>43889</v>
      </c>
      <c r="E4285" s="117" t="s">
        <v>2701</v>
      </c>
      <c r="F4285" s="805"/>
      <c r="G4285" s="805"/>
      <c r="H4285" s="806"/>
      <c r="I4285" s="806"/>
      <c r="J4285" s="803"/>
      <c r="K4285" s="803"/>
      <c r="L4285" s="804"/>
    </row>
    <row r="4286" spans="1:12" s="101" customFormat="1" ht="24" customHeight="1">
      <c r="A4286" s="808">
        <v>804</v>
      </c>
      <c r="B4286" s="110" t="s">
        <v>76</v>
      </c>
      <c r="C4286" s="115" t="s">
        <v>78</v>
      </c>
      <c r="D4286" s="115" t="s">
        <v>146</v>
      </c>
      <c r="E4286" s="115" t="s">
        <v>147</v>
      </c>
      <c r="F4286" s="809" t="s">
        <v>71</v>
      </c>
      <c r="G4286" s="809"/>
      <c r="H4286" s="805"/>
      <c r="I4286" s="805"/>
      <c r="J4286" s="805"/>
      <c r="K4286" s="805"/>
      <c r="L4286" s="805"/>
    </row>
    <row r="4287" spans="1:12" s="101" customFormat="1" ht="26.25" customHeight="1">
      <c r="A4287" s="808"/>
      <c r="B4287" s="803" t="s">
        <v>2736</v>
      </c>
      <c r="C4287" s="810" t="s">
        <v>2737</v>
      </c>
      <c r="D4287" s="807">
        <v>43887</v>
      </c>
      <c r="E4287" s="803" t="s">
        <v>654</v>
      </c>
      <c r="F4287" s="803" t="s">
        <v>186</v>
      </c>
      <c r="G4287" s="803"/>
      <c r="H4287" s="806" t="s">
        <v>152</v>
      </c>
      <c r="I4287" s="806"/>
      <c r="J4287" s="117" t="s">
        <v>153</v>
      </c>
      <c r="K4287" s="117" t="s">
        <v>3</v>
      </c>
      <c r="L4287" s="119">
        <v>384</v>
      </c>
    </row>
    <row r="4288" spans="1:12" s="101" customFormat="1" ht="333.75" customHeight="1">
      <c r="A4288" s="808"/>
      <c r="B4288" s="803"/>
      <c r="C4288" s="810"/>
      <c r="D4288" s="807"/>
      <c r="E4288" s="803"/>
      <c r="F4288" s="803"/>
      <c r="G4288" s="803"/>
      <c r="H4288" s="806" t="s">
        <v>154</v>
      </c>
      <c r="I4288" s="806"/>
      <c r="J4288" s="117" t="s">
        <v>153</v>
      </c>
      <c r="K4288" s="117" t="s">
        <v>3</v>
      </c>
      <c r="L4288" s="119">
        <v>153</v>
      </c>
    </row>
    <row r="4289" spans="1:12" s="101" customFormat="1" ht="24" customHeight="1">
      <c r="A4289" s="808"/>
      <c r="B4289" s="110" t="s">
        <v>77</v>
      </c>
      <c r="C4289" s="115" t="s">
        <v>79</v>
      </c>
      <c r="D4289" s="115" t="s">
        <v>155</v>
      </c>
      <c r="E4289" s="115" t="s">
        <v>156</v>
      </c>
      <c r="F4289" s="805"/>
      <c r="G4289" s="805"/>
      <c r="H4289" s="806" t="s">
        <v>157</v>
      </c>
      <c r="I4289" s="806"/>
      <c r="J4289" s="803" t="s">
        <v>153</v>
      </c>
      <c r="K4289" s="803" t="s">
        <v>153</v>
      </c>
      <c r="L4289" s="804">
        <v>0</v>
      </c>
    </row>
    <row r="4290" spans="1:12" s="101" customFormat="1" ht="24" customHeight="1">
      <c r="A4290" s="808"/>
      <c r="B4290" s="117" t="s">
        <v>254</v>
      </c>
      <c r="C4290" s="117" t="s">
        <v>186</v>
      </c>
      <c r="D4290" s="118">
        <v>43889</v>
      </c>
      <c r="E4290" s="117" t="s">
        <v>2701</v>
      </c>
      <c r="F4290" s="805"/>
      <c r="G4290" s="805"/>
      <c r="H4290" s="806"/>
      <c r="I4290" s="806"/>
      <c r="J4290" s="803"/>
      <c r="K4290" s="803"/>
      <c r="L4290" s="804"/>
    </row>
    <row r="4291" spans="1:12" s="101" customFormat="1" ht="24" customHeight="1">
      <c r="A4291" s="808">
        <v>805</v>
      </c>
      <c r="B4291" s="110" t="s">
        <v>76</v>
      </c>
      <c r="C4291" s="115" t="s">
        <v>78</v>
      </c>
      <c r="D4291" s="115" t="s">
        <v>146</v>
      </c>
      <c r="E4291" s="115" t="s">
        <v>147</v>
      </c>
      <c r="F4291" s="809" t="s">
        <v>71</v>
      </c>
      <c r="G4291" s="809"/>
      <c r="H4291" s="805"/>
      <c r="I4291" s="805"/>
      <c r="J4291" s="805"/>
      <c r="K4291" s="805"/>
      <c r="L4291" s="805"/>
    </row>
    <row r="4292" spans="1:12" s="101" customFormat="1" ht="26.25" customHeight="1">
      <c r="A4292" s="808"/>
      <c r="B4292" s="803" t="s">
        <v>2738</v>
      </c>
      <c r="C4292" s="803" t="s">
        <v>2739</v>
      </c>
      <c r="D4292" s="807">
        <v>43747</v>
      </c>
      <c r="E4292" s="803" t="s">
        <v>2740</v>
      </c>
      <c r="F4292" s="803" t="s">
        <v>2741</v>
      </c>
      <c r="G4292" s="803"/>
      <c r="H4292" s="806" t="s">
        <v>152</v>
      </c>
      <c r="I4292" s="806"/>
      <c r="J4292" s="117" t="s">
        <v>153</v>
      </c>
      <c r="K4292" s="117" t="s">
        <v>3</v>
      </c>
      <c r="L4292" s="119">
        <v>423.96</v>
      </c>
    </row>
    <row r="4293" spans="1:12" s="101" customFormat="1" ht="60.75" customHeight="1">
      <c r="A4293" s="808"/>
      <c r="B4293" s="803"/>
      <c r="C4293" s="803"/>
      <c r="D4293" s="807"/>
      <c r="E4293" s="803"/>
      <c r="F4293" s="803"/>
      <c r="G4293" s="803"/>
      <c r="H4293" s="806" t="s">
        <v>154</v>
      </c>
      <c r="I4293" s="806"/>
      <c r="J4293" s="117" t="s">
        <v>153</v>
      </c>
      <c r="K4293" s="117" t="s">
        <v>3</v>
      </c>
      <c r="L4293" s="119">
        <v>464.97</v>
      </c>
    </row>
    <row r="4294" spans="1:12" s="101" customFormat="1" ht="24" customHeight="1">
      <c r="A4294" s="808"/>
      <c r="B4294" s="110" t="s">
        <v>77</v>
      </c>
      <c r="C4294" s="115" t="s">
        <v>79</v>
      </c>
      <c r="D4294" s="115" t="s">
        <v>155</v>
      </c>
      <c r="E4294" s="115" t="s">
        <v>156</v>
      </c>
      <c r="F4294" s="805"/>
      <c r="G4294" s="805"/>
      <c r="H4294" s="806" t="s">
        <v>157</v>
      </c>
      <c r="I4294" s="806"/>
      <c r="J4294" s="803" t="s">
        <v>153</v>
      </c>
      <c r="K4294" s="803" t="s">
        <v>153</v>
      </c>
      <c r="L4294" s="804">
        <v>0</v>
      </c>
    </row>
    <row r="4295" spans="1:12" s="101" customFormat="1" ht="24" customHeight="1">
      <c r="A4295" s="808"/>
      <c r="B4295" s="117" t="s">
        <v>254</v>
      </c>
      <c r="C4295" s="117" t="s">
        <v>2741</v>
      </c>
      <c r="D4295" s="118">
        <v>43749</v>
      </c>
      <c r="E4295" s="117" t="s">
        <v>607</v>
      </c>
      <c r="F4295" s="805"/>
      <c r="G4295" s="805"/>
      <c r="H4295" s="806"/>
      <c r="I4295" s="806"/>
      <c r="J4295" s="803"/>
      <c r="K4295" s="803"/>
      <c r="L4295" s="804"/>
    </row>
    <row r="4296" spans="1:12" s="101" customFormat="1" ht="24" customHeight="1">
      <c r="A4296" s="808">
        <v>806</v>
      </c>
      <c r="B4296" s="110" t="s">
        <v>76</v>
      </c>
      <c r="C4296" s="115" t="s">
        <v>78</v>
      </c>
      <c r="D4296" s="115" t="s">
        <v>146</v>
      </c>
      <c r="E4296" s="115" t="s">
        <v>147</v>
      </c>
      <c r="F4296" s="809" t="s">
        <v>71</v>
      </c>
      <c r="G4296" s="809"/>
      <c r="H4296" s="805"/>
      <c r="I4296" s="805"/>
      <c r="J4296" s="805"/>
      <c r="K4296" s="805"/>
      <c r="L4296" s="805"/>
    </row>
    <row r="4297" spans="1:12" s="101" customFormat="1" ht="26.25" customHeight="1">
      <c r="A4297" s="808"/>
      <c r="B4297" s="803" t="s">
        <v>2738</v>
      </c>
      <c r="C4297" s="810" t="s">
        <v>2742</v>
      </c>
      <c r="D4297" s="807">
        <v>43789</v>
      </c>
      <c r="E4297" s="803" t="s">
        <v>1654</v>
      </c>
      <c r="F4297" s="803" t="s">
        <v>1327</v>
      </c>
      <c r="G4297" s="803"/>
      <c r="H4297" s="806" t="s">
        <v>152</v>
      </c>
      <c r="I4297" s="806"/>
      <c r="J4297" s="117" t="s">
        <v>153</v>
      </c>
      <c r="K4297" s="117" t="s">
        <v>3</v>
      </c>
      <c r="L4297" s="119">
        <v>665.73</v>
      </c>
    </row>
    <row r="4298" spans="1:12" s="101" customFormat="1" ht="165.75" customHeight="1">
      <c r="A4298" s="808"/>
      <c r="B4298" s="803"/>
      <c r="C4298" s="810"/>
      <c r="D4298" s="807"/>
      <c r="E4298" s="803"/>
      <c r="F4298" s="803"/>
      <c r="G4298" s="803"/>
      <c r="H4298" s="806" t="s">
        <v>154</v>
      </c>
      <c r="I4298" s="806"/>
      <c r="J4298" s="117" t="s">
        <v>153</v>
      </c>
      <c r="K4298" s="117" t="s">
        <v>3</v>
      </c>
      <c r="L4298" s="119">
        <v>158.6</v>
      </c>
    </row>
    <row r="4299" spans="1:12" s="101" customFormat="1" ht="24" customHeight="1">
      <c r="A4299" s="808"/>
      <c r="B4299" s="110" t="s">
        <v>77</v>
      </c>
      <c r="C4299" s="115" t="s">
        <v>79</v>
      </c>
      <c r="D4299" s="115" t="s">
        <v>155</v>
      </c>
      <c r="E4299" s="115" t="s">
        <v>156</v>
      </c>
      <c r="F4299" s="805"/>
      <c r="G4299" s="805"/>
      <c r="H4299" s="806" t="s">
        <v>157</v>
      </c>
      <c r="I4299" s="806"/>
      <c r="J4299" s="803" t="s">
        <v>153</v>
      </c>
      <c r="K4299" s="803" t="s">
        <v>3</v>
      </c>
      <c r="L4299" s="804">
        <v>850</v>
      </c>
    </row>
    <row r="4300" spans="1:12" s="101" customFormat="1" ht="24" customHeight="1">
      <c r="A4300" s="808"/>
      <c r="B4300" s="117" t="s">
        <v>254</v>
      </c>
      <c r="C4300" s="117" t="s">
        <v>1327</v>
      </c>
      <c r="D4300" s="118">
        <v>43793</v>
      </c>
      <c r="E4300" s="117" t="s">
        <v>2743</v>
      </c>
      <c r="F4300" s="805"/>
      <c r="G4300" s="805"/>
      <c r="H4300" s="806"/>
      <c r="I4300" s="806"/>
      <c r="J4300" s="803"/>
      <c r="K4300" s="803"/>
      <c r="L4300" s="804"/>
    </row>
    <row r="4301" spans="1:12" s="101" customFormat="1" ht="24" customHeight="1">
      <c r="A4301" s="808">
        <v>807</v>
      </c>
      <c r="B4301" s="110" t="s">
        <v>76</v>
      </c>
      <c r="C4301" s="115" t="s">
        <v>78</v>
      </c>
      <c r="D4301" s="115" t="s">
        <v>146</v>
      </c>
      <c r="E4301" s="115" t="s">
        <v>147</v>
      </c>
      <c r="F4301" s="809" t="s">
        <v>71</v>
      </c>
      <c r="G4301" s="809"/>
      <c r="H4301" s="805"/>
      <c r="I4301" s="805"/>
      <c r="J4301" s="805"/>
      <c r="K4301" s="805"/>
      <c r="L4301" s="805"/>
    </row>
    <row r="4302" spans="1:12" s="101" customFormat="1" ht="26.25" customHeight="1">
      <c r="A4302" s="808"/>
      <c r="B4302" s="803" t="s">
        <v>2738</v>
      </c>
      <c r="C4302" s="810" t="s">
        <v>2744</v>
      </c>
      <c r="D4302" s="807">
        <v>43806</v>
      </c>
      <c r="E4302" s="803" t="s">
        <v>228</v>
      </c>
      <c r="F4302" s="803" t="s">
        <v>239</v>
      </c>
      <c r="G4302" s="803"/>
      <c r="H4302" s="806" t="s">
        <v>152</v>
      </c>
      <c r="I4302" s="806"/>
      <c r="J4302" s="117" t="s">
        <v>153</v>
      </c>
      <c r="K4302" s="117" t="s">
        <v>153</v>
      </c>
      <c r="L4302" s="119">
        <v>0</v>
      </c>
    </row>
    <row r="4303" spans="1:12" s="101" customFormat="1" ht="134.25" customHeight="1">
      <c r="A4303" s="808"/>
      <c r="B4303" s="803"/>
      <c r="C4303" s="810"/>
      <c r="D4303" s="807"/>
      <c r="E4303" s="803"/>
      <c r="F4303" s="803"/>
      <c r="G4303" s="803"/>
      <c r="H4303" s="806" t="s">
        <v>154</v>
      </c>
      <c r="I4303" s="806"/>
      <c r="J4303" s="117" t="s">
        <v>153</v>
      </c>
      <c r="K4303" s="117" t="s">
        <v>153</v>
      </c>
      <c r="L4303" s="119">
        <v>0</v>
      </c>
    </row>
    <row r="4304" spans="1:12" s="101" customFormat="1" ht="24" customHeight="1">
      <c r="A4304" s="808"/>
      <c r="B4304" s="110" t="s">
        <v>77</v>
      </c>
      <c r="C4304" s="115" t="s">
        <v>79</v>
      </c>
      <c r="D4304" s="115" t="s">
        <v>155</v>
      </c>
      <c r="E4304" s="115" t="s">
        <v>156</v>
      </c>
      <c r="F4304" s="805"/>
      <c r="G4304" s="805"/>
      <c r="H4304" s="806" t="s">
        <v>157</v>
      </c>
      <c r="I4304" s="806"/>
      <c r="J4304" s="803" t="s">
        <v>153</v>
      </c>
      <c r="K4304" s="803" t="s">
        <v>3</v>
      </c>
      <c r="L4304" s="804">
        <v>840</v>
      </c>
    </row>
    <row r="4305" spans="1:12" s="101" customFormat="1" ht="24" customHeight="1">
      <c r="A4305" s="808"/>
      <c r="B4305" s="117" t="s">
        <v>254</v>
      </c>
      <c r="C4305" s="117" t="s">
        <v>239</v>
      </c>
      <c r="D4305" s="118">
        <v>43811</v>
      </c>
      <c r="E4305" s="117" t="s">
        <v>451</v>
      </c>
      <c r="F4305" s="805"/>
      <c r="G4305" s="805"/>
      <c r="H4305" s="806"/>
      <c r="I4305" s="806"/>
      <c r="J4305" s="803"/>
      <c r="K4305" s="803"/>
      <c r="L4305" s="804"/>
    </row>
    <row r="4306" spans="1:12" s="101" customFormat="1" ht="24" customHeight="1">
      <c r="A4306" s="808">
        <v>808</v>
      </c>
      <c r="B4306" s="110" t="s">
        <v>76</v>
      </c>
      <c r="C4306" s="115" t="s">
        <v>78</v>
      </c>
      <c r="D4306" s="115" t="s">
        <v>146</v>
      </c>
      <c r="E4306" s="115" t="s">
        <v>147</v>
      </c>
      <c r="F4306" s="809" t="s">
        <v>71</v>
      </c>
      <c r="G4306" s="809"/>
      <c r="H4306" s="805"/>
      <c r="I4306" s="805"/>
      <c r="J4306" s="805"/>
      <c r="K4306" s="805"/>
      <c r="L4306" s="805"/>
    </row>
    <row r="4307" spans="1:12" s="101" customFormat="1" ht="26.25" customHeight="1">
      <c r="A4307" s="808"/>
      <c r="B4307" s="803" t="s">
        <v>2738</v>
      </c>
      <c r="C4307" s="810" t="s">
        <v>2745</v>
      </c>
      <c r="D4307" s="807">
        <v>43891</v>
      </c>
      <c r="E4307" s="803" t="s">
        <v>247</v>
      </c>
      <c r="F4307" s="803" t="s">
        <v>1289</v>
      </c>
      <c r="G4307" s="803"/>
      <c r="H4307" s="806" t="s">
        <v>152</v>
      </c>
      <c r="I4307" s="806"/>
      <c r="J4307" s="117" t="s">
        <v>153</v>
      </c>
      <c r="K4307" s="117" t="s">
        <v>153</v>
      </c>
      <c r="L4307" s="119">
        <v>0</v>
      </c>
    </row>
    <row r="4308" spans="1:12" s="101" customFormat="1" ht="218.25" customHeight="1">
      <c r="A4308" s="808"/>
      <c r="B4308" s="803"/>
      <c r="C4308" s="810"/>
      <c r="D4308" s="807"/>
      <c r="E4308" s="803"/>
      <c r="F4308" s="803"/>
      <c r="G4308" s="803"/>
      <c r="H4308" s="806" t="s">
        <v>154</v>
      </c>
      <c r="I4308" s="806"/>
      <c r="J4308" s="117" t="s">
        <v>153</v>
      </c>
      <c r="K4308" s="117" t="s">
        <v>153</v>
      </c>
      <c r="L4308" s="119">
        <v>0</v>
      </c>
    </row>
    <row r="4309" spans="1:12" s="101" customFormat="1" ht="24" customHeight="1">
      <c r="A4309" s="808"/>
      <c r="B4309" s="110" t="s">
        <v>77</v>
      </c>
      <c r="C4309" s="115" t="s">
        <v>79</v>
      </c>
      <c r="D4309" s="115" t="s">
        <v>155</v>
      </c>
      <c r="E4309" s="115" t="s">
        <v>156</v>
      </c>
      <c r="F4309" s="805"/>
      <c r="G4309" s="805"/>
      <c r="H4309" s="806" t="s">
        <v>157</v>
      </c>
      <c r="I4309" s="806"/>
      <c r="J4309" s="803" t="s">
        <v>153</v>
      </c>
      <c r="K4309" s="803" t="s">
        <v>3</v>
      </c>
      <c r="L4309" s="804">
        <v>1035</v>
      </c>
    </row>
    <row r="4310" spans="1:12" s="101" customFormat="1" ht="24" customHeight="1">
      <c r="A4310" s="808"/>
      <c r="B4310" s="117" t="s">
        <v>254</v>
      </c>
      <c r="C4310" s="117" t="s">
        <v>1289</v>
      </c>
      <c r="D4310" s="118">
        <v>43896</v>
      </c>
      <c r="E4310" s="117" t="s">
        <v>1010</v>
      </c>
      <c r="F4310" s="805"/>
      <c r="G4310" s="805"/>
      <c r="H4310" s="806"/>
      <c r="I4310" s="806"/>
      <c r="J4310" s="803"/>
      <c r="K4310" s="803"/>
      <c r="L4310" s="804"/>
    </row>
    <row r="4311" spans="1:12" s="101" customFormat="1" ht="24" customHeight="1">
      <c r="A4311" s="808">
        <v>809</v>
      </c>
      <c r="B4311" s="110" t="s">
        <v>76</v>
      </c>
      <c r="C4311" s="115" t="s">
        <v>78</v>
      </c>
      <c r="D4311" s="115" t="s">
        <v>146</v>
      </c>
      <c r="E4311" s="115" t="s">
        <v>147</v>
      </c>
      <c r="F4311" s="809" t="s">
        <v>71</v>
      </c>
      <c r="G4311" s="809"/>
      <c r="H4311" s="805"/>
      <c r="I4311" s="805"/>
      <c r="J4311" s="805"/>
      <c r="K4311" s="805"/>
      <c r="L4311" s="805"/>
    </row>
    <row r="4312" spans="1:12" s="101" customFormat="1" ht="26.25" customHeight="1">
      <c r="A4312" s="808"/>
      <c r="B4312" s="803" t="s">
        <v>2746</v>
      </c>
      <c r="C4312" s="810" t="s">
        <v>2747</v>
      </c>
      <c r="D4312" s="807">
        <v>43745</v>
      </c>
      <c r="E4312" s="803" t="s">
        <v>639</v>
      </c>
      <c r="F4312" s="803" t="s">
        <v>640</v>
      </c>
      <c r="G4312" s="803"/>
      <c r="H4312" s="806" t="s">
        <v>152</v>
      </c>
      <c r="I4312" s="806"/>
      <c r="J4312" s="117" t="s">
        <v>153</v>
      </c>
      <c r="K4312" s="117" t="s">
        <v>3</v>
      </c>
      <c r="L4312" s="119">
        <v>233.31</v>
      </c>
    </row>
    <row r="4313" spans="1:12" s="101" customFormat="1" ht="113.25" customHeight="1">
      <c r="A4313" s="808"/>
      <c r="B4313" s="803"/>
      <c r="C4313" s="810"/>
      <c r="D4313" s="807"/>
      <c r="E4313" s="803"/>
      <c r="F4313" s="803"/>
      <c r="G4313" s="803"/>
      <c r="H4313" s="806" t="s">
        <v>154</v>
      </c>
      <c r="I4313" s="806"/>
      <c r="J4313" s="117" t="s">
        <v>153</v>
      </c>
      <c r="K4313" s="117" t="s">
        <v>3</v>
      </c>
      <c r="L4313" s="119">
        <v>477.6</v>
      </c>
    </row>
    <row r="4314" spans="1:12" s="101" customFormat="1" ht="24" customHeight="1">
      <c r="A4314" s="808"/>
      <c r="B4314" s="110" t="s">
        <v>77</v>
      </c>
      <c r="C4314" s="115" t="s">
        <v>79</v>
      </c>
      <c r="D4314" s="115" t="s">
        <v>155</v>
      </c>
      <c r="E4314" s="115" t="s">
        <v>156</v>
      </c>
      <c r="F4314" s="805"/>
      <c r="G4314" s="805"/>
      <c r="H4314" s="806" t="s">
        <v>157</v>
      </c>
      <c r="I4314" s="806"/>
      <c r="J4314" s="803" t="s">
        <v>153</v>
      </c>
      <c r="K4314" s="803" t="s">
        <v>3</v>
      </c>
      <c r="L4314" s="804">
        <v>84</v>
      </c>
    </row>
    <row r="4315" spans="1:12" s="101" customFormat="1" ht="34.5" customHeight="1">
      <c r="A4315" s="808"/>
      <c r="B4315" s="117" t="s">
        <v>303</v>
      </c>
      <c r="C4315" s="117" t="s">
        <v>640</v>
      </c>
      <c r="D4315" s="118">
        <v>43746</v>
      </c>
      <c r="E4315" s="117" t="s">
        <v>2086</v>
      </c>
      <c r="F4315" s="805"/>
      <c r="G4315" s="805"/>
      <c r="H4315" s="806"/>
      <c r="I4315" s="806"/>
      <c r="J4315" s="803"/>
      <c r="K4315" s="803"/>
      <c r="L4315" s="804"/>
    </row>
    <row r="4316" spans="1:12" s="101" customFormat="1" ht="24" customHeight="1">
      <c r="A4316" s="808">
        <v>810</v>
      </c>
      <c r="B4316" s="110" t="s">
        <v>76</v>
      </c>
      <c r="C4316" s="115" t="s">
        <v>78</v>
      </c>
      <c r="D4316" s="115" t="s">
        <v>146</v>
      </c>
      <c r="E4316" s="115" t="s">
        <v>147</v>
      </c>
      <c r="F4316" s="809" t="s">
        <v>71</v>
      </c>
      <c r="G4316" s="809"/>
      <c r="H4316" s="805"/>
      <c r="I4316" s="805"/>
      <c r="J4316" s="805"/>
      <c r="K4316" s="805"/>
      <c r="L4316" s="805"/>
    </row>
    <row r="4317" spans="1:12" s="101" customFormat="1" ht="26.25" customHeight="1">
      <c r="A4317" s="808"/>
      <c r="B4317" s="803" t="s">
        <v>2748</v>
      </c>
      <c r="C4317" s="810" t="s">
        <v>2749</v>
      </c>
      <c r="D4317" s="807">
        <v>43746</v>
      </c>
      <c r="E4317" s="803" t="s">
        <v>358</v>
      </c>
      <c r="F4317" s="803" t="s">
        <v>2750</v>
      </c>
      <c r="G4317" s="803"/>
      <c r="H4317" s="806" t="s">
        <v>152</v>
      </c>
      <c r="I4317" s="806"/>
      <c r="J4317" s="117" t="s">
        <v>153</v>
      </c>
      <c r="K4317" s="117" t="s">
        <v>3</v>
      </c>
      <c r="L4317" s="119">
        <v>413.1</v>
      </c>
    </row>
    <row r="4318" spans="1:12" s="101" customFormat="1" ht="260.25" customHeight="1">
      <c r="A4318" s="808"/>
      <c r="B4318" s="803"/>
      <c r="C4318" s="810"/>
      <c r="D4318" s="807"/>
      <c r="E4318" s="803"/>
      <c r="F4318" s="803"/>
      <c r="G4318" s="803"/>
      <c r="H4318" s="806" t="s">
        <v>154</v>
      </c>
      <c r="I4318" s="806"/>
      <c r="J4318" s="117" t="s">
        <v>153</v>
      </c>
      <c r="K4318" s="117" t="s">
        <v>153</v>
      </c>
      <c r="L4318" s="119">
        <v>0</v>
      </c>
    </row>
    <row r="4319" spans="1:12" s="101" customFormat="1" ht="24" customHeight="1">
      <c r="A4319" s="808"/>
      <c r="B4319" s="110" t="s">
        <v>77</v>
      </c>
      <c r="C4319" s="115" t="s">
        <v>79</v>
      </c>
      <c r="D4319" s="115" t="s">
        <v>155</v>
      </c>
      <c r="E4319" s="115" t="s">
        <v>156</v>
      </c>
      <c r="F4319" s="805"/>
      <c r="G4319" s="805"/>
      <c r="H4319" s="806" t="s">
        <v>157</v>
      </c>
      <c r="I4319" s="806"/>
      <c r="J4319" s="803" t="s">
        <v>153</v>
      </c>
      <c r="K4319" s="803" t="s">
        <v>3</v>
      </c>
      <c r="L4319" s="804">
        <v>45</v>
      </c>
    </row>
    <row r="4320" spans="1:12" s="101" customFormat="1" ht="24" customHeight="1">
      <c r="A4320" s="808"/>
      <c r="B4320" s="117" t="s">
        <v>240</v>
      </c>
      <c r="C4320" s="117" t="s">
        <v>2750</v>
      </c>
      <c r="D4320" s="118">
        <v>43747</v>
      </c>
      <c r="E4320" s="117" t="s">
        <v>2751</v>
      </c>
      <c r="F4320" s="805"/>
      <c r="G4320" s="805"/>
      <c r="H4320" s="806"/>
      <c r="I4320" s="806"/>
      <c r="J4320" s="803"/>
      <c r="K4320" s="803"/>
      <c r="L4320" s="804"/>
    </row>
    <row r="4321" spans="1:12" s="101" customFormat="1" ht="24" customHeight="1">
      <c r="A4321" s="808">
        <v>811</v>
      </c>
      <c r="B4321" s="110" t="s">
        <v>76</v>
      </c>
      <c r="C4321" s="115" t="s">
        <v>78</v>
      </c>
      <c r="D4321" s="115" t="s">
        <v>146</v>
      </c>
      <c r="E4321" s="115" t="s">
        <v>147</v>
      </c>
      <c r="F4321" s="809" t="s">
        <v>71</v>
      </c>
      <c r="G4321" s="809"/>
      <c r="H4321" s="805"/>
      <c r="I4321" s="805"/>
      <c r="J4321" s="805"/>
      <c r="K4321" s="805"/>
      <c r="L4321" s="805"/>
    </row>
    <row r="4322" spans="1:12" s="101" customFormat="1" ht="26.25" customHeight="1">
      <c r="A4322" s="808"/>
      <c r="B4322" s="803" t="s">
        <v>2752</v>
      </c>
      <c r="C4322" s="810" t="s">
        <v>2753</v>
      </c>
      <c r="D4322" s="807">
        <v>43769</v>
      </c>
      <c r="E4322" s="803" t="s">
        <v>745</v>
      </c>
      <c r="F4322" s="803" t="s">
        <v>2754</v>
      </c>
      <c r="G4322" s="803"/>
      <c r="H4322" s="806" t="s">
        <v>152</v>
      </c>
      <c r="I4322" s="806"/>
      <c r="J4322" s="117" t="s">
        <v>153</v>
      </c>
      <c r="K4322" s="117" t="s">
        <v>3</v>
      </c>
      <c r="L4322" s="119">
        <v>492.24</v>
      </c>
    </row>
    <row r="4323" spans="1:12" s="101" customFormat="1" ht="218.25" customHeight="1">
      <c r="A4323" s="808"/>
      <c r="B4323" s="803"/>
      <c r="C4323" s="810"/>
      <c r="D4323" s="807"/>
      <c r="E4323" s="803"/>
      <c r="F4323" s="803"/>
      <c r="G4323" s="803"/>
      <c r="H4323" s="806" t="s">
        <v>154</v>
      </c>
      <c r="I4323" s="806"/>
      <c r="J4323" s="117" t="s">
        <v>153</v>
      </c>
      <c r="K4323" s="117" t="s">
        <v>3</v>
      </c>
      <c r="L4323" s="119">
        <v>727.27</v>
      </c>
    </row>
    <row r="4324" spans="1:12" s="101" customFormat="1" ht="24" customHeight="1">
      <c r="A4324" s="808"/>
      <c r="B4324" s="110" t="s">
        <v>77</v>
      </c>
      <c r="C4324" s="115" t="s">
        <v>79</v>
      </c>
      <c r="D4324" s="115" t="s">
        <v>155</v>
      </c>
      <c r="E4324" s="115" t="s">
        <v>156</v>
      </c>
      <c r="F4324" s="805"/>
      <c r="G4324" s="805"/>
      <c r="H4324" s="806" t="s">
        <v>157</v>
      </c>
      <c r="I4324" s="806"/>
      <c r="J4324" s="803" t="s">
        <v>153</v>
      </c>
      <c r="K4324" s="803" t="s">
        <v>153</v>
      </c>
      <c r="L4324" s="804">
        <v>0</v>
      </c>
    </row>
    <row r="4325" spans="1:12" s="101" customFormat="1" ht="24" customHeight="1">
      <c r="A4325" s="808"/>
      <c r="B4325" s="117" t="s">
        <v>276</v>
      </c>
      <c r="C4325" s="117" t="s">
        <v>2754</v>
      </c>
      <c r="D4325" s="118">
        <v>43773</v>
      </c>
      <c r="E4325" s="117" t="s">
        <v>2755</v>
      </c>
      <c r="F4325" s="805"/>
      <c r="G4325" s="805"/>
      <c r="H4325" s="806"/>
      <c r="I4325" s="806"/>
      <c r="J4325" s="803"/>
      <c r="K4325" s="803"/>
      <c r="L4325" s="804"/>
    </row>
    <row r="4326" spans="1:12" s="101" customFormat="1" ht="24" customHeight="1">
      <c r="A4326" s="808">
        <v>812</v>
      </c>
      <c r="B4326" s="110" t="s">
        <v>76</v>
      </c>
      <c r="C4326" s="115" t="s">
        <v>78</v>
      </c>
      <c r="D4326" s="115" t="s">
        <v>146</v>
      </c>
      <c r="E4326" s="115" t="s">
        <v>147</v>
      </c>
      <c r="F4326" s="809" t="s">
        <v>71</v>
      </c>
      <c r="G4326" s="809"/>
      <c r="H4326" s="805"/>
      <c r="I4326" s="805"/>
      <c r="J4326" s="805"/>
      <c r="K4326" s="805"/>
      <c r="L4326" s="805"/>
    </row>
    <row r="4327" spans="1:12" s="101" customFormat="1" ht="26.25" customHeight="1">
      <c r="A4327" s="808"/>
      <c r="B4327" s="803" t="s">
        <v>2752</v>
      </c>
      <c r="C4327" s="810" t="s">
        <v>2756</v>
      </c>
      <c r="D4327" s="807">
        <v>43776</v>
      </c>
      <c r="E4327" s="803" t="s">
        <v>2757</v>
      </c>
      <c r="F4327" s="803" t="s">
        <v>2758</v>
      </c>
      <c r="G4327" s="803"/>
      <c r="H4327" s="806" t="s">
        <v>152</v>
      </c>
      <c r="I4327" s="806"/>
      <c r="J4327" s="117" t="s">
        <v>153</v>
      </c>
      <c r="K4327" s="117" t="s">
        <v>3</v>
      </c>
      <c r="L4327" s="119">
        <v>709.87</v>
      </c>
    </row>
    <row r="4328" spans="1:12" s="101" customFormat="1" ht="260.25" customHeight="1">
      <c r="A4328" s="808"/>
      <c r="B4328" s="803"/>
      <c r="C4328" s="810"/>
      <c r="D4328" s="807"/>
      <c r="E4328" s="803"/>
      <c r="F4328" s="803"/>
      <c r="G4328" s="803"/>
      <c r="H4328" s="806" t="s">
        <v>154</v>
      </c>
      <c r="I4328" s="806"/>
      <c r="J4328" s="117" t="s">
        <v>153</v>
      </c>
      <c r="K4328" s="117" t="s">
        <v>3</v>
      </c>
      <c r="L4328" s="119">
        <v>474.28</v>
      </c>
    </row>
    <row r="4329" spans="1:12" s="101" customFormat="1" ht="24" customHeight="1">
      <c r="A4329" s="808"/>
      <c r="B4329" s="110" t="s">
        <v>77</v>
      </c>
      <c r="C4329" s="115" t="s">
        <v>79</v>
      </c>
      <c r="D4329" s="115" t="s">
        <v>155</v>
      </c>
      <c r="E4329" s="115" t="s">
        <v>156</v>
      </c>
      <c r="F4329" s="805"/>
      <c r="G4329" s="805"/>
      <c r="H4329" s="806" t="s">
        <v>157</v>
      </c>
      <c r="I4329" s="806"/>
      <c r="J4329" s="803" t="s">
        <v>153</v>
      </c>
      <c r="K4329" s="803" t="s">
        <v>3</v>
      </c>
      <c r="L4329" s="804">
        <v>100</v>
      </c>
    </row>
    <row r="4330" spans="1:12" s="101" customFormat="1" ht="24" customHeight="1">
      <c r="A4330" s="808"/>
      <c r="B4330" s="117" t="s">
        <v>276</v>
      </c>
      <c r="C4330" s="117" t="s">
        <v>2758</v>
      </c>
      <c r="D4330" s="118">
        <v>43779</v>
      </c>
      <c r="E4330" s="117" t="s">
        <v>2759</v>
      </c>
      <c r="F4330" s="805"/>
      <c r="G4330" s="805"/>
      <c r="H4330" s="806"/>
      <c r="I4330" s="806"/>
      <c r="J4330" s="803"/>
      <c r="K4330" s="803"/>
      <c r="L4330" s="804"/>
    </row>
    <row r="4331" spans="1:12" s="101" customFormat="1" ht="24" customHeight="1">
      <c r="A4331" s="808">
        <v>813</v>
      </c>
      <c r="B4331" s="110" t="s">
        <v>76</v>
      </c>
      <c r="C4331" s="115" t="s">
        <v>78</v>
      </c>
      <c r="D4331" s="115" t="s">
        <v>146</v>
      </c>
      <c r="E4331" s="115" t="s">
        <v>147</v>
      </c>
      <c r="F4331" s="809" t="s">
        <v>71</v>
      </c>
      <c r="G4331" s="809"/>
      <c r="H4331" s="805"/>
      <c r="I4331" s="805"/>
      <c r="J4331" s="805"/>
      <c r="K4331" s="805"/>
      <c r="L4331" s="805"/>
    </row>
    <row r="4332" spans="1:12" s="101" customFormat="1" ht="26.25" customHeight="1">
      <c r="A4332" s="808"/>
      <c r="B4332" s="803" t="s">
        <v>2760</v>
      </c>
      <c r="C4332" s="810" t="s">
        <v>2761</v>
      </c>
      <c r="D4332" s="807">
        <v>43760</v>
      </c>
      <c r="E4332" s="803" t="s">
        <v>1086</v>
      </c>
      <c r="F4332" s="803" t="s">
        <v>1087</v>
      </c>
      <c r="G4332" s="803"/>
      <c r="H4332" s="806" t="s">
        <v>152</v>
      </c>
      <c r="I4332" s="806"/>
      <c r="J4332" s="117" t="s">
        <v>153</v>
      </c>
      <c r="K4332" s="117" t="s">
        <v>3</v>
      </c>
      <c r="L4332" s="119">
        <v>1156</v>
      </c>
    </row>
    <row r="4333" spans="1:12" s="101" customFormat="1" ht="281.25" customHeight="1">
      <c r="A4333" s="808"/>
      <c r="B4333" s="803"/>
      <c r="C4333" s="810"/>
      <c r="D4333" s="807"/>
      <c r="E4333" s="803"/>
      <c r="F4333" s="803"/>
      <c r="G4333" s="803"/>
      <c r="H4333" s="806" t="s">
        <v>154</v>
      </c>
      <c r="I4333" s="806"/>
      <c r="J4333" s="117" t="s">
        <v>153</v>
      </c>
      <c r="K4333" s="117" t="s">
        <v>3</v>
      </c>
      <c r="L4333" s="119">
        <v>460.6</v>
      </c>
    </row>
    <row r="4334" spans="1:12" s="101" customFormat="1" ht="24" customHeight="1">
      <c r="A4334" s="808"/>
      <c r="B4334" s="110" t="s">
        <v>77</v>
      </c>
      <c r="C4334" s="115" t="s">
        <v>79</v>
      </c>
      <c r="D4334" s="115" t="s">
        <v>155</v>
      </c>
      <c r="E4334" s="115" t="s">
        <v>156</v>
      </c>
      <c r="F4334" s="805"/>
      <c r="G4334" s="805"/>
      <c r="H4334" s="806" t="s">
        <v>157</v>
      </c>
      <c r="I4334" s="806"/>
      <c r="J4334" s="803" t="s">
        <v>153</v>
      </c>
      <c r="K4334" s="803" t="s">
        <v>3</v>
      </c>
      <c r="L4334" s="804">
        <v>540</v>
      </c>
    </row>
    <row r="4335" spans="1:12" s="101" customFormat="1" ht="24" customHeight="1">
      <c r="A4335" s="808"/>
      <c r="B4335" s="117" t="s">
        <v>164</v>
      </c>
      <c r="C4335" s="117" t="s">
        <v>1087</v>
      </c>
      <c r="D4335" s="118">
        <v>43764</v>
      </c>
      <c r="E4335" s="117" t="s">
        <v>171</v>
      </c>
      <c r="F4335" s="805"/>
      <c r="G4335" s="805"/>
      <c r="H4335" s="806"/>
      <c r="I4335" s="806"/>
      <c r="J4335" s="803"/>
      <c r="K4335" s="803"/>
      <c r="L4335" s="804"/>
    </row>
    <row r="4336" spans="1:12" s="101" customFormat="1" ht="24" customHeight="1">
      <c r="A4336" s="808">
        <v>814</v>
      </c>
      <c r="B4336" s="110" t="s">
        <v>76</v>
      </c>
      <c r="C4336" s="115" t="s">
        <v>78</v>
      </c>
      <c r="D4336" s="115" t="s">
        <v>146</v>
      </c>
      <c r="E4336" s="115" t="s">
        <v>147</v>
      </c>
      <c r="F4336" s="809" t="s">
        <v>71</v>
      </c>
      <c r="G4336" s="809"/>
      <c r="H4336" s="805"/>
      <c r="I4336" s="805"/>
      <c r="J4336" s="805"/>
      <c r="K4336" s="805"/>
      <c r="L4336" s="805"/>
    </row>
    <row r="4337" spans="1:12" s="101" customFormat="1" ht="26.25" customHeight="1">
      <c r="A4337" s="808"/>
      <c r="B4337" s="803" t="s">
        <v>2760</v>
      </c>
      <c r="C4337" s="803" t="s">
        <v>2762</v>
      </c>
      <c r="D4337" s="807">
        <v>43765</v>
      </c>
      <c r="E4337" s="803" t="s">
        <v>243</v>
      </c>
      <c r="F4337" s="803" t="s">
        <v>825</v>
      </c>
      <c r="G4337" s="803"/>
      <c r="H4337" s="806" t="s">
        <v>152</v>
      </c>
      <c r="I4337" s="806"/>
      <c r="J4337" s="117" t="s">
        <v>153</v>
      </c>
      <c r="K4337" s="117" t="s">
        <v>3</v>
      </c>
      <c r="L4337" s="119">
        <v>343.45</v>
      </c>
    </row>
    <row r="4338" spans="1:12" s="101" customFormat="1" ht="92.25" customHeight="1">
      <c r="A4338" s="808"/>
      <c r="B4338" s="803"/>
      <c r="C4338" s="803"/>
      <c r="D4338" s="807"/>
      <c r="E4338" s="803"/>
      <c r="F4338" s="803"/>
      <c r="G4338" s="803"/>
      <c r="H4338" s="806" t="s">
        <v>154</v>
      </c>
      <c r="I4338" s="806"/>
      <c r="J4338" s="117" t="s">
        <v>153</v>
      </c>
      <c r="K4338" s="117" t="s">
        <v>3</v>
      </c>
      <c r="L4338" s="119">
        <v>453.9</v>
      </c>
    </row>
    <row r="4339" spans="1:12" s="101" customFormat="1" ht="24" customHeight="1">
      <c r="A4339" s="808"/>
      <c r="B4339" s="110" t="s">
        <v>77</v>
      </c>
      <c r="C4339" s="115" t="s">
        <v>79</v>
      </c>
      <c r="D4339" s="115" t="s">
        <v>155</v>
      </c>
      <c r="E4339" s="115" t="s">
        <v>156</v>
      </c>
      <c r="F4339" s="805"/>
      <c r="G4339" s="805"/>
      <c r="H4339" s="806" t="s">
        <v>157</v>
      </c>
      <c r="I4339" s="806"/>
      <c r="J4339" s="803" t="s">
        <v>153</v>
      </c>
      <c r="K4339" s="803" t="s">
        <v>3</v>
      </c>
      <c r="L4339" s="804">
        <v>1050</v>
      </c>
    </row>
    <row r="4340" spans="1:12" s="101" customFormat="1" ht="24" customHeight="1">
      <c r="A4340" s="808"/>
      <c r="B4340" s="117" t="s">
        <v>164</v>
      </c>
      <c r="C4340" s="117" t="s">
        <v>825</v>
      </c>
      <c r="D4340" s="118">
        <v>43766</v>
      </c>
      <c r="E4340" s="117" t="s">
        <v>2763</v>
      </c>
      <c r="F4340" s="805"/>
      <c r="G4340" s="805"/>
      <c r="H4340" s="806"/>
      <c r="I4340" s="806"/>
      <c r="J4340" s="803"/>
      <c r="K4340" s="803"/>
      <c r="L4340" s="804"/>
    </row>
    <row r="4341" spans="1:12" s="101" customFormat="1" ht="24" customHeight="1">
      <c r="A4341" s="808">
        <v>815</v>
      </c>
      <c r="B4341" s="110" t="s">
        <v>76</v>
      </c>
      <c r="C4341" s="115" t="s">
        <v>78</v>
      </c>
      <c r="D4341" s="115" t="s">
        <v>146</v>
      </c>
      <c r="E4341" s="115" t="s">
        <v>147</v>
      </c>
      <c r="F4341" s="809" t="s">
        <v>71</v>
      </c>
      <c r="G4341" s="809"/>
      <c r="H4341" s="805"/>
      <c r="I4341" s="805"/>
      <c r="J4341" s="805"/>
      <c r="K4341" s="805"/>
      <c r="L4341" s="805"/>
    </row>
    <row r="4342" spans="1:12" s="101" customFormat="1" ht="26.25" customHeight="1">
      <c r="A4342" s="808"/>
      <c r="B4342" s="803" t="s">
        <v>2760</v>
      </c>
      <c r="C4342" s="810" t="s">
        <v>2764</v>
      </c>
      <c r="D4342" s="807">
        <v>43775</v>
      </c>
      <c r="E4342" s="803" t="s">
        <v>234</v>
      </c>
      <c r="F4342" s="803" t="s">
        <v>998</v>
      </c>
      <c r="G4342" s="803"/>
      <c r="H4342" s="806" t="s">
        <v>152</v>
      </c>
      <c r="I4342" s="806"/>
      <c r="J4342" s="117" t="s">
        <v>153</v>
      </c>
      <c r="K4342" s="117" t="s">
        <v>3</v>
      </c>
      <c r="L4342" s="119">
        <v>678</v>
      </c>
    </row>
    <row r="4343" spans="1:12" s="101" customFormat="1" ht="281.25" customHeight="1">
      <c r="A4343" s="808"/>
      <c r="B4343" s="803"/>
      <c r="C4343" s="810"/>
      <c r="D4343" s="807"/>
      <c r="E4343" s="803"/>
      <c r="F4343" s="803"/>
      <c r="G4343" s="803"/>
      <c r="H4343" s="806" t="s">
        <v>154</v>
      </c>
      <c r="I4343" s="806"/>
      <c r="J4343" s="117" t="s">
        <v>153</v>
      </c>
      <c r="K4343" s="117" t="s">
        <v>3</v>
      </c>
      <c r="L4343" s="119">
        <v>106</v>
      </c>
    </row>
    <row r="4344" spans="1:12" s="101" customFormat="1" ht="24" customHeight="1">
      <c r="A4344" s="808"/>
      <c r="B4344" s="110" t="s">
        <v>77</v>
      </c>
      <c r="C4344" s="115" t="s">
        <v>79</v>
      </c>
      <c r="D4344" s="115" t="s">
        <v>155</v>
      </c>
      <c r="E4344" s="115" t="s">
        <v>156</v>
      </c>
      <c r="F4344" s="805"/>
      <c r="G4344" s="805"/>
      <c r="H4344" s="806" t="s">
        <v>157</v>
      </c>
      <c r="I4344" s="806"/>
      <c r="J4344" s="803" t="s">
        <v>153</v>
      </c>
      <c r="K4344" s="803" t="s">
        <v>3</v>
      </c>
      <c r="L4344" s="804">
        <v>557</v>
      </c>
    </row>
    <row r="4345" spans="1:12" s="101" customFormat="1" ht="24" customHeight="1">
      <c r="A4345" s="808"/>
      <c r="B4345" s="117" t="s">
        <v>164</v>
      </c>
      <c r="C4345" s="117" t="s">
        <v>998</v>
      </c>
      <c r="D4345" s="118">
        <v>43777</v>
      </c>
      <c r="E4345" s="117" t="s">
        <v>271</v>
      </c>
      <c r="F4345" s="805"/>
      <c r="G4345" s="805"/>
      <c r="H4345" s="806"/>
      <c r="I4345" s="806"/>
      <c r="J4345" s="803"/>
      <c r="K4345" s="803"/>
      <c r="L4345" s="804"/>
    </row>
    <row r="4346" spans="1:12" s="101" customFormat="1" ht="24" customHeight="1">
      <c r="A4346" s="808">
        <v>816</v>
      </c>
      <c r="B4346" s="110" t="s">
        <v>76</v>
      </c>
      <c r="C4346" s="115" t="s">
        <v>78</v>
      </c>
      <c r="D4346" s="115" t="s">
        <v>146</v>
      </c>
      <c r="E4346" s="115" t="s">
        <v>147</v>
      </c>
      <c r="F4346" s="809" t="s">
        <v>71</v>
      </c>
      <c r="G4346" s="809"/>
      <c r="H4346" s="805"/>
      <c r="I4346" s="805"/>
      <c r="J4346" s="805"/>
      <c r="K4346" s="805"/>
      <c r="L4346" s="805"/>
    </row>
    <row r="4347" spans="1:12" s="101" customFormat="1" ht="26.25" customHeight="1">
      <c r="A4347" s="808"/>
      <c r="B4347" s="803" t="s">
        <v>2760</v>
      </c>
      <c r="C4347" s="810" t="s">
        <v>2765</v>
      </c>
      <c r="D4347" s="807">
        <v>43866</v>
      </c>
      <c r="E4347" s="803" t="s">
        <v>228</v>
      </c>
      <c r="F4347" s="803" t="s">
        <v>286</v>
      </c>
      <c r="G4347" s="803"/>
      <c r="H4347" s="806" t="s">
        <v>152</v>
      </c>
      <c r="I4347" s="806"/>
      <c r="J4347" s="117" t="s">
        <v>153</v>
      </c>
      <c r="K4347" s="117" t="s">
        <v>3</v>
      </c>
      <c r="L4347" s="119">
        <v>860.64</v>
      </c>
    </row>
    <row r="4348" spans="1:12" s="101" customFormat="1" ht="249.75" customHeight="1">
      <c r="A4348" s="808"/>
      <c r="B4348" s="803"/>
      <c r="C4348" s="810"/>
      <c r="D4348" s="807"/>
      <c r="E4348" s="803"/>
      <c r="F4348" s="803"/>
      <c r="G4348" s="803"/>
      <c r="H4348" s="806" t="s">
        <v>154</v>
      </c>
      <c r="I4348" s="806"/>
      <c r="J4348" s="117" t="s">
        <v>153</v>
      </c>
      <c r="K4348" s="117" t="s">
        <v>3</v>
      </c>
      <c r="L4348" s="119">
        <v>283.60000000000002</v>
      </c>
    </row>
    <row r="4349" spans="1:12" s="101" customFormat="1" ht="24" customHeight="1">
      <c r="A4349" s="808"/>
      <c r="B4349" s="110" t="s">
        <v>77</v>
      </c>
      <c r="C4349" s="115" t="s">
        <v>79</v>
      </c>
      <c r="D4349" s="115" t="s">
        <v>155</v>
      </c>
      <c r="E4349" s="115" t="s">
        <v>156</v>
      </c>
      <c r="F4349" s="805"/>
      <c r="G4349" s="805"/>
      <c r="H4349" s="806" t="s">
        <v>157</v>
      </c>
      <c r="I4349" s="806"/>
      <c r="J4349" s="803" t="s">
        <v>153</v>
      </c>
      <c r="K4349" s="803" t="s">
        <v>3</v>
      </c>
      <c r="L4349" s="804">
        <v>705</v>
      </c>
    </row>
    <row r="4350" spans="1:12" s="101" customFormat="1" ht="24" customHeight="1">
      <c r="A4350" s="808"/>
      <c r="B4350" s="117" t="s">
        <v>164</v>
      </c>
      <c r="C4350" s="117" t="s">
        <v>286</v>
      </c>
      <c r="D4350" s="118">
        <v>43869</v>
      </c>
      <c r="E4350" s="117" t="s">
        <v>2766</v>
      </c>
      <c r="F4350" s="805"/>
      <c r="G4350" s="805"/>
      <c r="H4350" s="806"/>
      <c r="I4350" s="806"/>
      <c r="J4350" s="803"/>
      <c r="K4350" s="803"/>
      <c r="L4350" s="804"/>
    </row>
    <row r="4351" spans="1:12" s="101" customFormat="1" ht="24" customHeight="1">
      <c r="A4351" s="808">
        <v>817</v>
      </c>
      <c r="B4351" s="110" t="s">
        <v>76</v>
      </c>
      <c r="C4351" s="115" t="s">
        <v>78</v>
      </c>
      <c r="D4351" s="115" t="s">
        <v>146</v>
      </c>
      <c r="E4351" s="115" t="s">
        <v>147</v>
      </c>
      <c r="F4351" s="809" t="s">
        <v>71</v>
      </c>
      <c r="G4351" s="809"/>
      <c r="H4351" s="805"/>
      <c r="I4351" s="805"/>
      <c r="J4351" s="805"/>
      <c r="K4351" s="805"/>
      <c r="L4351" s="805"/>
    </row>
    <row r="4352" spans="1:12" s="101" customFormat="1" ht="26.25" customHeight="1">
      <c r="A4352" s="808"/>
      <c r="B4352" s="803" t="s">
        <v>2760</v>
      </c>
      <c r="C4352" s="810" t="s">
        <v>2767</v>
      </c>
      <c r="D4352" s="807">
        <v>43873</v>
      </c>
      <c r="E4352" s="803" t="s">
        <v>285</v>
      </c>
      <c r="F4352" s="803" t="s">
        <v>2768</v>
      </c>
      <c r="G4352" s="803"/>
      <c r="H4352" s="806" t="s">
        <v>152</v>
      </c>
      <c r="I4352" s="806"/>
      <c r="J4352" s="117" t="s">
        <v>153</v>
      </c>
      <c r="K4352" s="117" t="s">
        <v>3</v>
      </c>
      <c r="L4352" s="119">
        <v>1347.16</v>
      </c>
    </row>
    <row r="4353" spans="1:12" s="101" customFormat="1" ht="365.25" customHeight="1">
      <c r="A4353" s="808"/>
      <c r="B4353" s="803"/>
      <c r="C4353" s="810"/>
      <c r="D4353" s="807"/>
      <c r="E4353" s="803"/>
      <c r="F4353" s="803"/>
      <c r="G4353" s="803"/>
      <c r="H4353" s="806" t="s">
        <v>154</v>
      </c>
      <c r="I4353" s="806"/>
      <c r="J4353" s="117" t="s">
        <v>153</v>
      </c>
      <c r="K4353" s="117" t="s">
        <v>3</v>
      </c>
      <c r="L4353" s="119">
        <v>919.39</v>
      </c>
    </row>
    <row r="4354" spans="1:12" s="101" customFormat="1" ht="24" customHeight="1">
      <c r="A4354" s="808"/>
      <c r="B4354" s="110" t="s">
        <v>77</v>
      </c>
      <c r="C4354" s="115" t="s">
        <v>79</v>
      </c>
      <c r="D4354" s="115" t="s">
        <v>155</v>
      </c>
      <c r="E4354" s="115" t="s">
        <v>156</v>
      </c>
      <c r="F4354" s="805"/>
      <c r="G4354" s="805"/>
      <c r="H4354" s="806" t="s">
        <v>157</v>
      </c>
      <c r="I4354" s="806"/>
      <c r="J4354" s="803" t="s">
        <v>153</v>
      </c>
      <c r="K4354" s="803" t="s">
        <v>3</v>
      </c>
      <c r="L4354" s="804">
        <v>445</v>
      </c>
    </row>
    <row r="4355" spans="1:12" s="101" customFormat="1" ht="24" customHeight="1">
      <c r="A4355" s="808"/>
      <c r="B4355" s="117" t="s">
        <v>164</v>
      </c>
      <c r="C4355" s="117" t="s">
        <v>2768</v>
      </c>
      <c r="D4355" s="118">
        <v>43877</v>
      </c>
      <c r="E4355" s="117" t="s">
        <v>1218</v>
      </c>
      <c r="F4355" s="805"/>
      <c r="G4355" s="805"/>
      <c r="H4355" s="806"/>
      <c r="I4355" s="806"/>
      <c r="J4355" s="803"/>
      <c r="K4355" s="803"/>
      <c r="L4355" s="804"/>
    </row>
    <row r="4356" spans="1:12" s="101" customFormat="1" ht="24" customHeight="1">
      <c r="A4356" s="808">
        <v>818</v>
      </c>
      <c r="B4356" s="110" t="s">
        <v>76</v>
      </c>
      <c r="C4356" s="115" t="s">
        <v>78</v>
      </c>
      <c r="D4356" s="115" t="s">
        <v>146</v>
      </c>
      <c r="E4356" s="115" t="s">
        <v>147</v>
      </c>
      <c r="F4356" s="809" t="s">
        <v>71</v>
      </c>
      <c r="G4356" s="809"/>
      <c r="H4356" s="805"/>
      <c r="I4356" s="805"/>
      <c r="J4356" s="805"/>
      <c r="K4356" s="805"/>
      <c r="L4356" s="805"/>
    </row>
    <row r="4357" spans="1:12" s="101" customFormat="1" ht="26.25" customHeight="1">
      <c r="A4357" s="808"/>
      <c r="B4357" s="803" t="s">
        <v>2769</v>
      </c>
      <c r="C4357" s="810" t="s">
        <v>2770</v>
      </c>
      <c r="D4357" s="807">
        <v>43753</v>
      </c>
      <c r="E4357" s="803" t="s">
        <v>354</v>
      </c>
      <c r="F4357" s="803" t="s">
        <v>1431</v>
      </c>
      <c r="G4357" s="803"/>
      <c r="H4357" s="806" t="s">
        <v>152</v>
      </c>
      <c r="I4357" s="806"/>
      <c r="J4357" s="117" t="s">
        <v>153</v>
      </c>
      <c r="K4357" s="117" t="s">
        <v>153</v>
      </c>
      <c r="L4357" s="119">
        <v>0</v>
      </c>
    </row>
    <row r="4358" spans="1:12" s="101" customFormat="1" ht="281.25" customHeight="1">
      <c r="A4358" s="808"/>
      <c r="B4358" s="803"/>
      <c r="C4358" s="810"/>
      <c r="D4358" s="807"/>
      <c r="E4358" s="803"/>
      <c r="F4358" s="803"/>
      <c r="G4358" s="803"/>
      <c r="H4358" s="806" t="s">
        <v>154</v>
      </c>
      <c r="I4358" s="806"/>
      <c r="J4358" s="117" t="s">
        <v>153</v>
      </c>
      <c r="K4358" s="117" t="s">
        <v>153</v>
      </c>
      <c r="L4358" s="119">
        <v>0</v>
      </c>
    </row>
    <row r="4359" spans="1:12" s="101" customFormat="1" ht="24" customHeight="1">
      <c r="A4359" s="808"/>
      <c r="B4359" s="110" t="s">
        <v>77</v>
      </c>
      <c r="C4359" s="115" t="s">
        <v>79</v>
      </c>
      <c r="D4359" s="115" t="s">
        <v>155</v>
      </c>
      <c r="E4359" s="115" t="s">
        <v>156</v>
      </c>
      <c r="F4359" s="805"/>
      <c r="G4359" s="805"/>
      <c r="H4359" s="806" t="s">
        <v>157</v>
      </c>
      <c r="I4359" s="806"/>
      <c r="J4359" s="803" t="s">
        <v>153</v>
      </c>
      <c r="K4359" s="803" t="s">
        <v>3</v>
      </c>
      <c r="L4359" s="804">
        <v>780</v>
      </c>
    </row>
    <row r="4360" spans="1:12" s="101" customFormat="1" ht="24" customHeight="1">
      <c r="A4360" s="808"/>
      <c r="B4360" s="117" t="s">
        <v>2771</v>
      </c>
      <c r="C4360" s="117" t="s">
        <v>1431</v>
      </c>
      <c r="D4360" s="118">
        <v>43756</v>
      </c>
      <c r="E4360" s="117" t="s">
        <v>2772</v>
      </c>
      <c r="F4360" s="805"/>
      <c r="G4360" s="805"/>
      <c r="H4360" s="806"/>
      <c r="I4360" s="806"/>
      <c r="J4360" s="803"/>
      <c r="K4360" s="803"/>
      <c r="L4360" s="804"/>
    </row>
    <row r="4361" spans="1:12" s="101" customFormat="1" ht="24" customHeight="1">
      <c r="A4361" s="808">
        <v>819</v>
      </c>
      <c r="B4361" s="110" t="s">
        <v>76</v>
      </c>
      <c r="C4361" s="115" t="s">
        <v>78</v>
      </c>
      <c r="D4361" s="115" t="s">
        <v>146</v>
      </c>
      <c r="E4361" s="115" t="s">
        <v>147</v>
      </c>
      <c r="F4361" s="809" t="s">
        <v>71</v>
      </c>
      <c r="G4361" s="809"/>
      <c r="H4361" s="805"/>
      <c r="I4361" s="805"/>
      <c r="J4361" s="805"/>
      <c r="K4361" s="805"/>
      <c r="L4361" s="805"/>
    </row>
    <row r="4362" spans="1:12" s="101" customFormat="1" ht="26.25" customHeight="1">
      <c r="A4362" s="808"/>
      <c r="B4362" s="803" t="s">
        <v>2773</v>
      </c>
      <c r="C4362" s="810" t="s">
        <v>2774</v>
      </c>
      <c r="D4362" s="807">
        <v>43763</v>
      </c>
      <c r="E4362" s="803" t="s">
        <v>205</v>
      </c>
      <c r="F4362" s="803" t="s">
        <v>601</v>
      </c>
      <c r="G4362" s="803"/>
      <c r="H4362" s="806" t="s">
        <v>152</v>
      </c>
      <c r="I4362" s="806"/>
      <c r="J4362" s="117" t="s">
        <v>153</v>
      </c>
      <c r="K4362" s="117" t="s">
        <v>3</v>
      </c>
      <c r="L4362" s="119">
        <v>656.6</v>
      </c>
    </row>
    <row r="4363" spans="1:12" s="101" customFormat="1" ht="165.75" customHeight="1">
      <c r="A4363" s="808"/>
      <c r="B4363" s="803"/>
      <c r="C4363" s="810"/>
      <c r="D4363" s="807"/>
      <c r="E4363" s="803"/>
      <c r="F4363" s="803"/>
      <c r="G4363" s="803"/>
      <c r="H4363" s="806" t="s">
        <v>154</v>
      </c>
      <c r="I4363" s="806"/>
      <c r="J4363" s="117" t="s">
        <v>153</v>
      </c>
      <c r="K4363" s="117" t="s">
        <v>3</v>
      </c>
      <c r="L4363" s="119">
        <v>491.6</v>
      </c>
    </row>
    <row r="4364" spans="1:12" s="101" customFormat="1" ht="24" customHeight="1">
      <c r="A4364" s="808"/>
      <c r="B4364" s="110" t="s">
        <v>77</v>
      </c>
      <c r="C4364" s="115" t="s">
        <v>79</v>
      </c>
      <c r="D4364" s="115" t="s">
        <v>155</v>
      </c>
      <c r="E4364" s="115" t="s">
        <v>156</v>
      </c>
      <c r="F4364" s="805"/>
      <c r="G4364" s="805"/>
      <c r="H4364" s="806" t="s">
        <v>157</v>
      </c>
      <c r="I4364" s="806"/>
      <c r="J4364" s="803" t="s">
        <v>153</v>
      </c>
      <c r="K4364" s="803" t="s">
        <v>153</v>
      </c>
      <c r="L4364" s="804">
        <v>0</v>
      </c>
    </row>
    <row r="4365" spans="1:12" s="101" customFormat="1" ht="24" customHeight="1">
      <c r="A4365" s="808"/>
      <c r="B4365" s="117" t="s">
        <v>193</v>
      </c>
      <c r="C4365" s="117" t="s">
        <v>601</v>
      </c>
      <c r="D4365" s="118">
        <v>43765</v>
      </c>
      <c r="E4365" s="117" t="s">
        <v>1183</v>
      </c>
      <c r="F4365" s="805"/>
      <c r="G4365" s="805"/>
      <c r="H4365" s="806"/>
      <c r="I4365" s="806"/>
      <c r="J4365" s="803"/>
      <c r="K4365" s="803"/>
      <c r="L4365" s="804"/>
    </row>
    <row r="4366" spans="1:12" s="101" customFormat="1" ht="24" customHeight="1">
      <c r="A4366" s="808">
        <v>820</v>
      </c>
      <c r="B4366" s="110" t="s">
        <v>76</v>
      </c>
      <c r="C4366" s="115" t="s">
        <v>78</v>
      </c>
      <c r="D4366" s="115" t="s">
        <v>146</v>
      </c>
      <c r="E4366" s="115" t="s">
        <v>147</v>
      </c>
      <c r="F4366" s="809" t="s">
        <v>71</v>
      </c>
      <c r="G4366" s="809"/>
      <c r="H4366" s="805"/>
      <c r="I4366" s="805"/>
      <c r="J4366" s="805"/>
      <c r="K4366" s="805"/>
      <c r="L4366" s="805"/>
    </row>
    <row r="4367" spans="1:12" s="101" customFormat="1" ht="26.25" customHeight="1">
      <c r="A4367" s="808"/>
      <c r="B4367" s="803" t="s">
        <v>2775</v>
      </c>
      <c r="C4367" s="803" t="s">
        <v>2776</v>
      </c>
      <c r="D4367" s="807">
        <v>43749</v>
      </c>
      <c r="E4367" s="803" t="s">
        <v>1156</v>
      </c>
      <c r="F4367" s="803" t="s">
        <v>2777</v>
      </c>
      <c r="G4367" s="803"/>
      <c r="H4367" s="806" t="s">
        <v>152</v>
      </c>
      <c r="I4367" s="806"/>
      <c r="J4367" s="117" t="s">
        <v>153</v>
      </c>
      <c r="K4367" s="117" t="s">
        <v>3</v>
      </c>
      <c r="L4367" s="119">
        <v>135.66</v>
      </c>
    </row>
    <row r="4368" spans="1:12" s="101" customFormat="1" ht="18" customHeight="1">
      <c r="A4368" s="808"/>
      <c r="B4368" s="803"/>
      <c r="C4368" s="803"/>
      <c r="D4368" s="807"/>
      <c r="E4368" s="803"/>
      <c r="F4368" s="803"/>
      <c r="G4368" s="803"/>
      <c r="H4368" s="806" t="s">
        <v>154</v>
      </c>
      <c r="I4368" s="806"/>
      <c r="J4368" s="117" t="s">
        <v>153</v>
      </c>
      <c r="K4368" s="117" t="s">
        <v>3</v>
      </c>
      <c r="L4368" s="119">
        <v>482</v>
      </c>
    </row>
    <row r="4369" spans="1:12" s="101" customFormat="1" ht="24" customHeight="1">
      <c r="A4369" s="808"/>
      <c r="B4369" s="110" t="s">
        <v>77</v>
      </c>
      <c r="C4369" s="115" t="s">
        <v>79</v>
      </c>
      <c r="D4369" s="115" t="s">
        <v>155</v>
      </c>
      <c r="E4369" s="115" t="s">
        <v>156</v>
      </c>
      <c r="F4369" s="805"/>
      <c r="G4369" s="805"/>
      <c r="H4369" s="806" t="s">
        <v>157</v>
      </c>
      <c r="I4369" s="806"/>
      <c r="J4369" s="803" t="s">
        <v>153</v>
      </c>
      <c r="K4369" s="803" t="s">
        <v>153</v>
      </c>
      <c r="L4369" s="804">
        <v>0</v>
      </c>
    </row>
    <row r="4370" spans="1:12" s="101" customFormat="1" ht="24" customHeight="1">
      <c r="A4370" s="808"/>
      <c r="B4370" s="117" t="s">
        <v>193</v>
      </c>
      <c r="C4370" s="117" t="s">
        <v>2777</v>
      </c>
      <c r="D4370" s="118">
        <v>43750</v>
      </c>
      <c r="E4370" s="117" t="s">
        <v>2778</v>
      </c>
      <c r="F4370" s="805"/>
      <c r="G4370" s="805"/>
      <c r="H4370" s="806"/>
      <c r="I4370" s="806"/>
      <c r="J4370" s="803"/>
      <c r="K4370" s="803"/>
      <c r="L4370" s="804"/>
    </row>
    <row r="4371" spans="1:12" s="101" customFormat="1" ht="24" customHeight="1">
      <c r="A4371" s="808">
        <v>821</v>
      </c>
      <c r="B4371" s="110" t="s">
        <v>76</v>
      </c>
      <c r="C4371" s="115" t="s">
        <v>78</v>
      </c>
      <c r="D4371" s="115" t="s">
        <v>146</v>
      </c>
      <c r="E4371" s="115" t="s">
        <v>147</v>
      </c>
      <c r="F4371" s="809" t="s">
        <v>71</v>
      </c>
      <c r="G4371" s="809"/>
      <c r="H4371" s="805"/>
      <c r="I4371" s="805"/>
      <c r="J4371" s="805"/>
      <c r="K4371" s="805"/>
      <c r="L4371" s="805"/>
    </row>
    <row r="4372" spans="1:12" s="101" customFormat="1" ht="26.25" customHeight="1">
      <c r="A4372" s="808"/>
      <c r="B4372" s="803" t="s">
        <v>2779</v>
      </c>
      <c r="C4372" s="810" t="s">
        <v>2780</v>
      </c>
      <c r="D4372" s="807">
        <v>43801</v>
      </c>
      <c r="E4372" s="803" t="s">
        <v>306</v>
      </c>
      <c r="F4372" s="803" t="s">
        <v>307</v>
      </c>
      <c r="G4372" s="803"/>
      <c r="H4372" s="806" t="s">
        <v>152</v>
      </c>
      <c r="I4372" s="806"/>
      <c r="J4372" s="117" t="s">
        <v>153</v>
      </c>
      <c r="K4372" s="117" t="s">
        <v>3</v>
      </c>
      <c r="L4372" s="119">
        <v>816</v>
      </c>
    </row>
    <row r="4373" spans="1:12" s="101" customFormat="1" ht="228.75" customHeight="1">
      <c r="A4373" s="808"/>
      <c r="B4373" s="803"/>
      <c r="C4373" s="810"/>
      <c r="D4373" s="807"/>
      <c r="E4373" s="803"/>
      <c r="F4373" s="803"/>
      <c r="G4373" s="803"/>
      <c r="H4373" s="806" t="s">
        <v>154</v>
      </c>
      <c r="I4373" s="806"/>
      <c r="J4373" s="117" t="s">
        <v>153</v>
      </c>
      <c r="K4373" s="117" t="s">
        <v>153</v>
      </c>
      <c r="L4373" s="119">
        <v>0</v>
      </c>
    </row>
    <row r="4374" spans="1:12" s="101" customFormat="1" ht="24" customHeight="1">
      <c r="A4374" s="808"/>
      <c r="B4374" s="110" t="s">
        <v>77</v>
      </c>
      <c r="C4374" s="115" t="s">
        <v>79</v>
      </c>
      <c r="D4374" s="115" t="s">
        <v>155</v>
      </c>
      <c r="E4374" s="115" t="s">
        <v>156</v>
      </c>
      <c r="F4374" s="805"/>
      <c r="G4374" s="805"/>
      <c r="H4374" s="806" t="s">
        <v>157</v>
      </c>
      <c r="I4374" s="806"/>
      <c r="J4374" s="803" t="s">
        <v>153</v>
      </c>
      <c r="K4374" s="803" t="s">
        <v>153</v>
      </c>
      <c r="L4374" s="804">
        <v>0</v>
      </c>
    </row>
    <row r="4375" spans="1:12" s="101" customFormat="1" ht="24" customHeight="1">
      <c r="A4375" s="808"/>
      <c r="B4375" s="117" t="s">
        <v>158</v>
      </c>
      <c r="C4375" s="117" t="s">
        <v>307</v>
      </c>
      <c r="D4375" s="118">
        <v>43805</v>
      </c>
      <c r="E4375" s="117" t="s">
        <v>688</v>
      </c>
      <c r="F4375" s="805"/>
      <c r="G4375" s="805"/>
      <c r="H4375" s="806"/>
      <c r="I4375" s="806"/>
      <c r="J4375" s="803"/>
      <c r="K4375" s="803"/>
      <c r="L4375" s="804"/>
    </row>
    <row r="4376" spans="1:12" s="101" customFormat="1" ht="24" customHeight="1">
      <c r="A4376" s="808">
        <v>822</v>
      </c>
      <c r="B4376" s="110" t="s">
        <v>76</v>
      </c>
      <c r="C4376" s="115" t="s">
        <v>78</v>
      </c>
      <c r="D4376" s="115" t="s">
        <v>146</v>
      </c>
      <c r="E4376" s="115" t="s">
        <v>147</v>
      </c>
      <c r="F4376" s="809" t="s">
        <v>71</v>
      </c>
      <c r="G4376" s="809"/>
      <c r="H4376" s="805"/>
      <c r="I4376" s="805"/>
      <c r="J4376" s="805"/>
      <c r="K4376" s="805"/>
      <c r="L4376" s="805"/>
    </row>
    <row r="4377" spans="1:12" s="101" customFormat="1" ht="26.25" customHeight="1">
      <c r="A4377" s="808"/>
      <c r="B4377" s="803" t="s">
        <v>2781</v>
      </c>
      <c r="C4377" s="810" t="s">
        <v>2782</v>
      </c>
      <c r="D4377" s="807">
        <v>43792</v>
      </c>
      <c r="E4377" s="803" t="s">
        <v>2783</v>
      </c>
      <c r="F4377" s="803" t="s">
        <v>2784</v>
      </c>
      <c r="G4377" s="803"/>
      <c r="H4377" s="806" t="s">
        <v>152</v>
      </c>
      <c r="I4377" s="806"/>
      <c r="J4377" s="117" t="s">
        <v>153</v>
      </c>
      <c r="K4377" s="117" t="s">
        <v>3</v>
      </c>
      <c r="L4377" s="119">
        <v>102</v>
      </c>
    </row>
    <row r="4378" spans="1:12" s="101" customFormat="1" ht="365.25" customHeight="1">
      <c r="A4378" s="808"/>
      <c r="B4378" s="803"/>
      <c r="C4378" s="810"/>
      <c r="D4378" s="807"/>
      <c r="E4378" s="803"/>
      <c r="F4378" s="803"/>
      <c r="G4378" s="803"/>
      <c r="H4378" s="806" t="s">
        <v>154</v>
      </c>
      <c r="I4378" s="806"/>
      <c r="J4378" s="117" t="s">
        <v>153</v>
      </c>
      <c r="K4378" s="117" t="s">
        <v>3</v>
      </c>
      <c r="L4378" s="119">
        <v>7488</v>
      </c>
    </row>
    <row r="4379" spans="1:12" s="101" customFormat="1" ht="24" customHeight="1">
      <c r="A4379" s="808"/>
      <c r="B4379" s="110" t="s">
        <v>77</v>
      </c>
      <c r="C4379" s="115" t="s">
        <v>79</v>
      </c>
      <c r="D4379" s="115" t="s">
        <v>155</v>
      </c>
      <c r="E4379" s="115" t="s">
        <v>156</v>
      </c>
      <c r="F4379" s="805"/>
      <c r="G4379" s="805"/>
      <c r="H4379" s="806" t="s">
        <v>157</v>
      </c>
      <c r="I4379" s="806"/>
      <c r="J4379" s="803" t="s">
        <v>153</v>
      </c>
      <c r="K4379" s="803" t="s">
        <v>153</v>
      </c>
      <c r="L4379" s="804">
        <v>0</v>
      </c>
    </row>
    <row r="4380" spans="1:12" s="101" customFormat="1" ht="24" customHeight="1">
      <c r="A4380" s="808"/>
      <c r="B4380" s="117" t="s">
        <v>562</v>
      </c>
      <c r="C4380" s="117" t="s">
        <v>2784</v>
      </c>
      <c r="D4380" s="118">
        <v>43797</v>
      </c>
      <c r="E4380" s="117" t="s">
        <v>2785</v>
      </c>
      <c r="F4380" s="805"/>
      <c r="G4380" s="805"/>
      <c r="H4380" s="806"/>
      <c r="I4380" s="806"/>
      <c r="J4380" s="803"/>
      <c r="K4380" s="803"/>
      <c r="L4380" s="804"/>
    </row>
    <row r="4381" spans="1:12" s="101" customFormat="1" ht="24" customHeight="1">
      <c r="A4381" s="808">
        <v>823</v>
      </c>
      <c r="B4381" s="110" t="s">
        <v>76</v>
      </c>
      <c r="C4381" s="115" t="s">
        <v>78</v>
      </c>
      <c r="D4381" s="115" t="s">
        <v>146</v>
      </c>
      <c r="E4381" s="115" t="s">
        <v>147</v>
      </c>
      <c r="F4381" s="809" t="s">
        <v>71</v>
      </c>
      <c r="G4381" s="809"/>
      <c r="H4381" s="805"/>
      <c r="I4381" s="805"/>
      <c r="J4381" s="805"/>
      <c r="K4381" s="805"/>
      <c r="L4381" s="805"/>
    </row>
    <row r="4382" spans="1:12" s="101" customFormat="1" ht="26.25" customHeight="1">
      <c r="A4382" s="808"/>
      <c r="B4382" s="803" t="s">
        <v>2781</v>
      </c>
      <c r="C4382" s="810" t="s">
        <v>2782</v>
      </c>
      <c r="D4382" s="807">
        <v>43792</v>
      </c>
      <c r="E4382" s="803" t="s">
        <v>2783</v>
      </c>
      <c r="F4382" s="803" t="s">
        <v>2786</v>
      </c>
      <c r="G4382" s="803"/>
      <c r="H4382" s="806" t="s">
        <v>152</v>
      </c>
      <c r="I4382" s="806"/>
      <c r="J4382" s="117" t="s">
        <v>153</v>
      </c>
      <c r="K4382" s="117" t="s">
        <v>3</v>
      </c>
      <c r="L4382" s="119">
        <v>704</v>
      </c>
    </row>
    <row r="4383" spans="1:12" s="101" customFormat="1" ht="365.25" customHeight="1">
      <c r="A4383" s="808"/>
      <c r="B4383" s="803"/>
      <c r="C4383" s="810"/>
      <c r="D4383" s="807"/>
      <c r="E4383" s="803"/>
      <c r="F4383" s="803"/>
      <c r="G4383" s="803"/>
      <c r="H4383" s="806" t="s">
        <v>154</v>
      </c>
      <c r="I4383" s="806"/>
      <c r="J4383" s="117" t="s">
        <v>153</v>
      </c>
      <c r="K4383" s="117" t="s">
        <v>153</v>
      </c>
      <c r="L4383" s="119">
        <v>0</v>
      </c>
    </row>
    <row r="4384" spans="1:12" s="101" customFormat="1" ht="24" customHeight="1">
      <c r="A4384" s="808"/>
      <c r="B4384" s="110" t="s">
        <v>77</v>
      </c>
      <c r="C4384" s="115" t="s">
        <v>79</v>
      </c>
      <c r="D4384" s="115" t="s">
        <v>155</v>
      </c>
      <c r="E4384" s="115" t="s">
        <v>156</v>
      </c>
      <c r="F4384" s="805"/>
      <c r="G4384" s="805"/>
      <c r="H4384" s="806" t="s">
        <v>157</v>
      </c>
      <c r="I4384" s="806"/>
      <c r="J4384" s="803" t="s">
        <v>153</v>
      </c>
      <c r="K4384" s="803" t="s">
        <v>3</v>
      </c>
      <c r="L4384" s="804">
        <v>231</v>
      </c>
    </row>
    <row r="4385" spans="1:12" s="101" customFormat="1" ht="24" customHeight="1">
      <c r="A4385" s="808"/>
      <c r="B4385" s="117" t="s">
        <v>562</v>
      </c>
      <c r="C4385" s="117" t="s">
        <v>2786</v>
      </c>
      <c r="D4385" s="118">
        <v>43797</v>
      </c>
      <c r="E4385" s="117" t="s">
        <v>2785</v>
      </c>
      <c r="F4385" s="805"/>
      <c r="G4385" s="805"/>
      <c r="H4385" s="806"/>
      <c r="I4385" s="806"/>
      <c r="J4385" s="803"/>
      <c r="K4385" s="803"/>
      <c r="L4385" s="804"/>
    </row>
    <row r="4386" spans="1:12" s="101" customFormat="1" ht="24" customHeight="1">
      <c r="A4386" s="808">
        <v>824</v>
      </c>
      <c r="B4386" s="110" t="s">
        <v>76</v>
      </c>
      <c r="C4386" s="115" t="s">
        <v>78</v>
      </c>
      <c r="D4386" s="115" t="s">
        <v>146</v>
      </c>
      <c r="E4386" s="115" t="s">
        <v>147</v>
      </c>
      <c r="F4386" s="809" t="s">
        <v>71</v>
      </c>
      <c r="G4386" s="809"/>
      <c r="H4386" s="805"/>
      <c r="I4386" s="805"/>
      <c r="J4386" s="805"/>
      <c r="K4386" s="805"/>
      <c r="L4386" s="805"/>
    </row>
    <row r="4387" spans="1:12" s="101" customFormat="1" ht="26.25" customHeight="1">
      <c r="A4387" s="808"/>
      <c r="B4387" s="803" t="s">
        <v>2787</v>
      </c>
      <c r="C4387" s="810" t="s">
        <v>2788</v>
      </c>
      <c r="D4387" s="807">
        <v>43783</v>
      </c>
      <c r="E4387" s="803" t="s">
        <v>1796</v>
      </c>
      <c r="F4387" s="803" t="s">
        <v>2103</v>
      </c>
      <c r="G4387" s="803"/>
      <c r="H4387" s="806" t="s">
        <v>152</v>
      </c>
      <c r="I4387" s="806"/>
      <c r="J4387" s="117" t="s">
        <v>153</v>
      </c>
      <c r="K4387" s="117" t="s">
        <v>3</v>
      </c>
      <c r="L4387" s="119">
        <v>779</v>
      </c>
    </row>
    <row r="4388" spans="1:12" s="101" customFormat="1" ht="408.95" customHeight="1">
      <c r="A4388" s="808"/>
      <c r="B4388" s="803"/>
      <c r="C4388" s="810"/>
      <c r="D4388" s="807"/>
      <c r="E4388" s="803"/>
      <c r="F4388" s="803"/>
      <c r="G4388" s="803"/>
      <c r="H4388" s="806" t="s">
        <v>154</v>
      </c>
      <c r="I4388" s="806"/>
      <c r="J4388" s="803" t="s">
        <v>153</v>
      </c>
      <c r="K4388" s="803" t="s">
        <v>3</v>
      </c>
      <c r="L4388" s="804">
        <v>810.6</v>
      </c>
    </row>
    <row r="4389" spans="1:12" s="101" customFormat="1" ht="408.95" customHeight="1">
      <c r="A4389" s="808"/>
      <c r="B4389" s="803"/>
      <c r="C4389" s="810"/>
      <c r="D4389" s="807"/>
      <c r="E4389" s="803"/>
      <c r="F4389" s="803"/>
      <c r="G4389" s="803"/>
      <c r="H4389" s="806"/>
      <c r="I4389" s="806"/>
      <c r="J4389" s="803"/>
      <c r="K4389" s="803"/>
      <c r="L4389" s="804"/>
    </row>
    <row r="4390" spans="1:12" s="101" customFormat="1" ht="9.1999999999999993" customHeight="1">
      <c r="A4390" s="808"/>
      <c r="B4390" s="803"/>
      <c r="C4390" s="810"/>
      <c r="D4390" s="807"/>
      <c r="E4390" s="803"/>
      <c r="F4390" s="803"/>
      <c r="G4390" s="803"/>
      <c r="H4390" s="806"/>
      <c r="I4390" s="806"/>
      <c r="J4390" s="803"/>
      <c r="K4390" s="803"/>
      <c r="L4390" s="804"/>
    </row>
    <row r="4391" spans="1:12" s="101" customFormat="1" ht="24" customHeight="1">
      <c r="A4391" s="808"/>
      <c r="B4391" s="110" t="s">
        <v>77</v>
      </c>
      <c r="C4391" s="115" t="s">
        <v>79</v>
      </c>
      <c r="D4391" s="115" t="s">
        <v>155</v>
      </c>
      <c r="E4391" s="115" t="s">
        <v>156</v>
      </c>
      <c r="F4391" s="805"/>
      <c r="G4391" s="805"/>
      <c r="H4391" s="806" t="s">
        <v>157</v>
      </c>
      <c r="I4391" s="806"/>
      <c r="J4391" s="803" t="s">
        <v>153</v>
      </c>
      <c r="K4391" s="803" t="s">
        <v>3</v>
      </c>
      <c r="L4391" s="804">
        <v>432.5</v>
      </c>
    </row>
    <row r="4392" spans="1:12" s="101" customFormat="1" ht="34.5" customHeight="1">
      <c r="A4392" s="808"/>
      <c r="B4392" s="117" t="s">
        <v>2021</v>
      </c>
      <c r="C4392" s="117" t="s">
        <v>2103</v>
      </c>
      <c r="D4392" s="118">
        <v>43786</v>
      </c>
      <c r="E4392" s="117" t="s">
        <v>2323</v>
      </c>
      <c r="F4392" s="805"/>
      <c r="G4392" s="805"/>
      <c r="H4392" s="806"/>
      <c r="I4392" s="806"/>
      <c r="J4392" s="803"/>
      <c r="K4392" s="803"/>
      <c r="L4392" s="804"/>
    </row>
    <row r="4393" spans="1:12" s="101" customFormat="1" ht="24" customHeight="1">
      <c r="A4393" s="808">
        <v>825</v>
      </c>
      <c r="B4393" s="110" t="s">
        <v>76</v>
      </c>
      <c r="C4393" s="115" t="s">
        <v>78</v>
      </c>
      <c r="D4393" s="115" t="s">
        <v>146</v>
      </c>
      <c r="E4393" s="115" t="s">
        <v>147</v>
      </c>
      <c r="F4393" s="809" t="s">
        <v>71</v>
      </c>
      <c r="G4393" s="809"/>
      <c r="H4393" s="805"/>
      <c r="I4393" s="805"/>
      <c r="J4393" s="805"/>
      <c r="K4393" s="805"/>
      <c r="L4393" s="805"/>
    </row>
    <row r="4394" spans="1:12" s="101" customFormat="1" ht="26.25" customHeight="1">
      <c r="A4394" s="808"/>
      <c r="B4394" s="803" t="s">
        <v>2787</v>
      </c>
      <c r="C4394" s="810" t="s">
        <v>2789</v>
      </c>
      <c r="D4394" s="807">
        <v>43788</v>
      </c>
      <c r="E4394" s="803" t="s">
        <v>745</v>
      </c>
      <c r="F4394" s="803" t="s">
        <v>2790</v>
      </c>
      <c r="G4394" s="803"/>
      <c r="H4394" s="806" t="s">
        <v>152</v>
      </c>
      <c r="I4394" s="806"/>
      <c r="J4394" s="117" t="s">
        <v>153</v>
      </c>
      <c r="K4394" s="117" t="s">
        <v>3</v>
      </c>
      <c r="L4394" s="119">
        <v>1581</v>
      </c>
    </row>
    <row r="4395" spans="1:12" s="101" customFormat="1" ht="408.95" customHeight="1">
      <c r="A4395" s="808"/>
      <c r="B4395" s="803"/>
      <c r="C4395" s="810"/>
      <c r="D4395" s="807"/>
      <c r="E4395" s="803"/>
      <c r="F4395" s="803"/>
      <c r="G4395" s="803"/>
      <c r="H4395" s="806" t="s">
        <v>154</v>
      </c>
      <c r="I4395" s="806"/>
      <c r="J4395" s="803" t="s">
        <v>153</v>
      </c>
      <c r="K4395" s="803" t="s">
        <v>3</v>
      </c>
      <c r="L4395" s="804">
        <v>750</v>
      </c>
    </row>
    <row r="4396" spans="1:12" s="101" customFormat="1" ht="408.95" customHeight="1">
      <c r="A4396" s="808"/>
      <c r="B4396" s="803"/>
      <c r="C4396" s="810"/>
      <c r="D4396" s="807"/>
      <c r="E4396" s="803"/>
      <c r="F4396" s="803"/>
      <c r="G4396" s="803"/>
      <c r="H4396" s="806"/>
      <c r="I4396" s="806"/>
      <c r="J4396" s="803"/>
      <c r="K4396" s="803"/>
      <c r="L4396" s="804"/>
    </row>
    <row r="4397" spans="1:12" s="101" customFormat="1" ht="51.2" customHeight="1">
      <c r="A4397" s="808"/>
      <c r="B4397" s="803"/>
      <c r="C4397" s="810"/>
      <c r="D4397" s="807"/>
      <c r="E4397" s="803"/>
      <c r="F4397" s="803"/>
      <c r="G4397" s="803"/>
      <c r="H4397" s="806"/>
      <c r="I4397" s="806"/>
      <c r="J4397" s="803"/>
      <c r="K4397" s="803"/>
      <c r="L4397" s="804"/>
    </row>
    <row r="4398" spans="1:12" s="101" customFormat="1" ht="24" customHeight="1">
      <c r="A4398" s="808"/>
      <c r="B4398" s="110" t="s">
        <v>77</v>
      </c>
      <c r="C4398" s="115" t="s">
        <v>79</v>
      </c>
      <c r="D4398" s="115" t="s">
        <v>155</v>
      </c>
      <c r="E4398" s="115" t="s">
        <v>156</v>
      </c>
      <c r="F4398" s="805"/>
      <c r="G4398" s="805"/>
      <c r="H4398" s="806" t="s">
        <v>157</v>
      </c>
      <c r="I4398" s="806"/>
      <c r="J4398" s="803" t="s">
        <v>153</v>
      </c>
      <c r="K4398" s="803" t="s">
        <v>153</v>
      </c>
      <c r="L4398" s="804">
        <v>0</v>
      </c>
    </row>
    <row r="4399" spans="1:12" s="101" customFormat="1" ht="34.5" customHeight="1">
      <c r="A4399" s="808"/>
      <c r="B4399" s="117" t="s">
        <v>2021</v>
      </c>
      <c r="C4399" s="117" t="s">
        <v>2790</v>
      </c>
      <c r="D4399" s="118">
        <v>43793</v>
      </c>
      <c r="E4399" s="117" t="s">
        <v>2791</v>
      </c>
      <c r="F4399" s="805"/>
      <c r="G4399" s="805"/>
      <c r="H4399" s="806"/>
      <c r="I4399" s="806"/>
      <c r="J4399" s="803"/>
      <c r="K4399" s="803"/>
      <c r="L4399" s="804"/>
    </row>
    <row r="4400" spans="1:12" s="101" customFormat="1" ht="24" customHeight="1">
      <c r="A4400" s="808">
        <v>826</v>
      </c>
      <c r="B4400" s="110" t="s">
        <v>76</v>
      </c>
      <c r="C4400" s="115" t="s">
        <v>78</v>
      </c>
      <c r="D4400" s="115" t="s">
        <v>146</v>
      </c>
      <c r="E4400" s="115" t="s">
        <v>147</v>
      </c>
      <c r="F4400" s="809" t="s">
        <v>71</v>
      </c>
      <c r="G4400" s="809"/>
      <c r="H4400" s="805"/>
      <c r="I4400" s="805"/>
      <c r="J4400" s="805"/>
      <c r="K4400" s="805"/>
      <c r="L4400" s="805"/>
    </row>
    <row r="4401" spans="1:12" s="101" customFormat="1" ht="26.25" customHeight="1">
      <c r="A4401" s="808"/>
      <c r="B4401" s="803" t="s">
        <v>2787</v>
      </c>
      <c r="C4401" s="810" t="s">
        <v>2792</v>
      </c>
      <c r="D4401" s="807">
        <v>43871</v>
      </c>
      <c r="E4401" s="803" t="s">
        <v>228</v>
      </c>
      <c r="F4401" s="803" t="s">
        <v>2793</v>
      </c>
      <c r="G4401" s="803"/>
      <c r="H4401" s="806" t="s">
        <v>152</v>
      </c>
      <c r="I4401" s="806"/>
      <c r="J4401" s="117" t="s">
        <v>153</v>
      </c>
      <c r="K4401" s="117" t="s">
        <v>3</v>
      </c>
      <c r="L4401" s="119">
        <v>613</v>
      </c>
    </row>
    <row r="4402" spans="1:12" s="101" customFormat="1" ht="408.95" customHeight="1">
      <c r="A4402" s="808"/>
      <c r="B4402" s="803"/>
      <c r="C4402" s="810"/>
      <c r="D4402" s="807"/>
      <c r="E4402" s="803"/>
      <c r="F4402" s="803"/>
      <c r="G4402" s="803"/>
      <c r="H4402" s="806" t="s">
        <v>154</v>
      </c>
      <c r="I4402" s="806"/>
      <c r="J4402" s="803" t="s">
        <v>153</v>
      </c>
      <c r="K4402" s="803" t="s">
        <v>3</v>
      </c>
      <c r="L4402" s="804">
        <v>235.8</v>
      </c>
    </row>
    <row r="4403" spans="1:12" s="101" customFormat="1" ht="113.85" customHeight="1">
      <c r="A4403" s="808"/>
      <c r="B4403" s="803"/>
      <c r="C4403" s="810"/>
      <c r="D4403" s="807"/>
      <c r="E4403" s="803"/>
      <c r="F4403" s="803"/>
      <c r="G4403" s="803"/>
      <c r="H4403" s="806"/>
      <c r="I4403" s="806"/>
      <c r="J4403" s="803"/>
      <c r="K4403" s="803"/>
      <c r="L4403" s="804"/>
    </row>
    <row r="4404" spans="1:12" s="101" customFormat="1" ht="24" customHeight="1">
      <c r="A4404" s="808"/>
      <c r="B4404" s="110" t="s">
        <v>77</v>
      </c>
      <c r="C4404" s="115" t="s">
        <v>79</v>
      </c>
      <c r="D4404" s="115" t="s">
        <v>155</v>
      </c>
      <c r="E4404" s="115" t="s">
        <v>156</v>
      </c>
      <c r="F4404" s="805"/>
      <c r="G4404" s="805"/>
      <c r="H4404" s="806" t="s">
        <v>157</v>
      </c>
      <c r="I4404" s="806"/>
      <c r="J4404" s="803" t="s">
        <v>153</v>
      </c>
      <c r="K4404" s="803" t="s">
        <v>3</v>
      </c>
      <c r="L4404" s="804">
        <v>120</v>
      </c>
    </row>
    <row r="4405" spans="1:12" s="101" customFormat="1" ht="34.5" customHeight="1">
      <c r="A4405" s="808"/>
      <c r="B4405" s="117" t="s">
        <v>2021</v>
      </c>
      <c r="C4405" s="117" t="s">
        <v>2793</v>
      </c>
      <c r="D4405" s="118">
        <v>43873</v>
      </c>
      <c r="E4405" s="117" t="s">
        <v>2428</v>
      </c>
      <c r="F4405" s="805"/>
      <c r="G4405" s="805"/>
      <c r="H4405" s="806"/>
      <c r="I4405" s="806"/>
      <c r="J4405" s="803"/>
      <c r="K4405" s="803"/>
      <c r="L4405" s="804"/>
    </row>
    <row r="4406" spans="1:12" s="101" customFormat="1" ht="24" customHeight="1">
      <c r="A4406" s="808">
        <v>827</v>
      </c>
      <c r="B4406" s="110" t="s">
        <v>76</v>
      </c>
      <c r="C4406" s="115" t="s">
        <v>78</v>
      </c>
      <c r="D4406" s="115" t="s">
        <v>146</v>
      </c>
      <c r="E4406" s="115" t="s">
        <v>147</v>
      </c>
      <c r="F4406" s="809" t="s">
        <v>71</v>
      </c>
      <c r="G4406" s="809"/>
      <c r="H4406" s="805"/>
      <c r="I4406" s="805"/>
      <c r="J4406" s="805"/>
      <c r="K4406" s="805"/>
      <c r="L4406" s="805"/>
    </row>
    <row r="4407" spans="1:12" s="101" customFormat="1" ht="26.25" customHeight="1">
      <c r="A4407" s="808"/>
      <c r="B4407" s="803" t="s">
        <v>2787</v>
      </c>
      <c r="C4407" s="810" t="s">
        <v>2794</v>
      </c>
      <c r="D4407" s="807">
        <v>43882</v>
      </c>
      <c r="E4407" s="803" t="s">
        <v>228</v>
      </c>
      <c r="F4407" s="803" t="s">
        <v>2115</v>
      </c>
      <c r="G4407" s="803"/>
      <c r="H4407" s="806" t="s">
        <v>152</v>
      </c>
      <c r="I4407" s="806"/>
      <c r="J4407" s="117" t="s">
        <v>153</v>
      </c>
      <c r="K4407" s="117" t="s">
        <v>3</v>
      </c>
      <c r="L4407" s="119">
        <v>306</v>
      </c>
    </row>
    <row r="4408" spans="1:12" s="101" customFormat="1" ht="408.95" customHeight="1">
      <c r="A4408" s="808"/>
      <c r="B4408" s="803"/>
      <c r="C4408" s="810"/>
      <c r="D4408" s="807"/>
      <c r="E4408" s="803"/>
      <c r="F4408" s="803"/>
      <c r="G4408" s="803"/>
      <c r="H4408" s="806" t="s">
        <v>154</v>
      </c>
      <c r="I4408" s="806"/>
      <c r="J4408" s="803" t="s">
        <v>153</v>
      </c>
      <c r="K4408" s="803" t="s">
        <v>3</v>
      </c>
      <c r="L4408" s="804">
        <v>350</v>
      </c>
    </row>
    <row r="4409" spans="1:12" s="101" customFormat="1" ht="19.350000000000001" customHeight="1">
      <c r="A4409" s="808"/>
      <c r="B4409" s="803"/>
      <c r="C4409" s="810"/>
      <c r="D4409" s="807"/>
      <c r="E4409" s="803"/>
      <c r="F4409" s="803"/>
      <c r="G4409" s="803"/>
      <c r="H4409" s="806"/>
      <c r="I4409" s="806"/>
      <c r="J4409" s="803"/>
      <c r="K4409" s="803"/>
      <c r="L4409" s="804"/>
    </row>
    <row r="4410" spans="1:12" s="101" customFormat="1" ht="24" customHeight="1">
      <c r="A4410" s="808"/>
      <c r="B4410" s="110" t="s">
        <v>77</v>
      </c>
      <c r="C4410" s="115" t="s">
        <v>79</v>
      </c>
      <c r="D4410" s="115" t="s">
        <v>155</v>
      </c>
      <c r="E4410" s="115" t="s">
        <v>156</v>
      </c>
      <c r="F4410" s="805"/>
      <c r="G4410" s="805"/>
      <c r="H4410" s="806" t="s">
        <v>157</v>
      </c>
      <c r="I4410" s="806"/>
      <c r="J4410" s="803" t="s">
        <v>153</v>
      </c>
      <c r="K4410" s="803" t="s">
        <v>153</v>
      </c>
      <c r="L4410" s="804">
        <v>0</v>
      </c>
    </row>
    <row r="4411" spans="1:12" s="101" customFormat="1" ht="34.5" customHeight="1">
      <c r="A4411" s="808"/>
      <c r="B4411" s="117" t="s">
        <v>2021</v>
      </c>
      <c r="C4411" s="117" t="s">
        <v>2115</v>
      </c>
      <c r="D4411" s="118">
        <v>43884</v>
      </c>
      <c r="E4411" s="117" t="s">
        <v>1356</v>
      </c>
      <c r="F4411" s="805"/>
      <c r="G4411" s="805"/>
      <c r="H4411" s="806"/>
      <c r="I4411" s="806"/>
      <c r="J4411" s="803"/>
      <c r="K4411" s="803"/>
      <c r="L4411" s="804"/>
    </row>
    <row r="4412" spans="1:12" s="101" customFormat="1" ht="24" customHeight="1">
      <c r="A4412" s="808">
        <v>828</v>
      </c>
      <c r="B4412" s="110" t="s">
        <v>76</v>
      </c>
      <c r="C4412" s="115" t="s">
        <v>78</v>
      </c>
      <c r="D4412" s="115" t="s">
        <v>146</v>
      </c>
      <c r="E4412" s="115" t="s">
        <v>147</v>
      </c>
      <c r="F4412" s="809" t="s">
        <v>71</v>
      </c>
      <c r="G4412" s="809"/>
      <c r="H4412" s="805"/>
      <c r="I4412" s="805"/>
      <c r="J4412" s="805"/>
      <c r="K4412" s="805"/>
      <c r="L4412" s="805"/>
    </row>
    <row r="4413" spans="1:12" s="101" customFormat="1" ht="26.25" customHeight="1">
      <c r="A4413" s="808"/>
      <c r="B4413" s="803" t="s">
        <v>2795</v>
      </c>
      <c r="C4413" s="810" t="s">
        <v>2796</v>
      </c>
      <c r="D4413" s="807">
        <v>43768</v>
      </c>
      <c r="E4413" s="803" t="s">
        <v>2797</v>
      </c>
      <c r="F4413" s="803" t="s">
        <v>2798</v>
      </c>
      <c r="G4413" s="803"/>
      <c r="H4413" s="806" t="s">
        <v>152</v>
      </c>
      <c r="I4413" s="806"/>
      <c r="J4413" s="117" t="s">
        <v>153</v>
      </c>
      <c r="K4413" s="117" t="s">
        <v>3</v>
      </c>
      <c r="L4413" s="119">
        <v>2575</v>
      </c>
    </row>
    <row r="4414" spans="1:12" s="101" customFormat="1" ht="270.75" customHeight="1">
      <c r="A4414" s="808"/>
      <c r="B4414" s="803"/>
      <c r="C4414" s="810"/>
      <c r="D4414" s="807"/>
      <c r="E4414" s="803"/>
      <c r="F4414" s="803"/>
      <c r="G4414" s="803"/>
      <c r="H4414" s="806" t="s">
        <v>154</v>
      </c>
      <c r="I4414" s="806"/>
      <c r="J4414" s="117" t="s">
        <v>153</v>
      </c>
      <c r="K4414" s="117" t="s">
        <v>3</v>
      </c>
      <c r="L4414" s="119">
        <v>1120</v>
      </c>
    </row>
    <row r="4415" spans="1:12" s="101" customFormat="1" ht="24" customHeight="1">
      <c r="A4415" s="808"/>
      <c r="B4415" s="110" t="s">
        <v>77</v>
      </c>
      <c r="C4415" s="115" t="s">
        <v>79</v>
      </c>
      <c r="D4415" s="115" t="s">
        <v>155</v>
      </c>
      <c r="E4415" s="115" t="s">
        <v>156</v>
      </c>
      <c r="F4415" s="805"/>
      <c r="G4415" s="805"/>
      <c r="H4415" s="806" t="s">
        <v>157</v>
      </c>
      <c r="I4415" s="806"/>
      <c r="J4415" s="803" t="s">
        <v>153</v>
      </c>
      <c r="K4415" s="803" t="s">
        <v>3</v>
      </c>
      <c r="L4415" s="804">
        <v>132</v>
      </c>
    </row>
    <row r="4416" spans="1:12" s="101" customFormat="1" ht="24" customHeight="1">
      <c r="A4416" s="808"/>
      <c r="B4416" s="117" t="s">
        <v>572</v>
      </c>
      <c r="C4416" s="117" t="s">
        <v>2798</v>
      </c>
      <c r="D4416" s="118">
        <v>43794</v>
      </c>
      <c r="E4416" s="117" t="s">
        <v>2799</v>
      </c>
      <c r="F4416" s="805"/>
      <c r="G4416" s="805"/>
      <c r="H4416" s="806"/>
      <c r="I4416" s="806"/>
      <c r="J4416" s="803"/>
      <c r="K4416" s="803"/>
      <c r="L4416" s="804"/>
    </row>
    <row r="4417" spans="1:12" s="101" customFormat="1" ht="24" customHeight="1">
      <c r="A4417" s="808">
        <v>829</v>
      </c>
      <c r="B4417" s="110" t="s">
        <v>76</v>
      </c>
      <c r="C4417" s="115" t="s">
        <v>78</v>
      </c>
      <c r="D4417" s="115" t="s">
        <v>146</v>
      </c>
      <c r="E4417" s="115" t="s">
        <v>147</v>
      </c>
      <c r="F4417" s="809" t="s">
        <v>71</v>
      </c>
      <c r="G4417" s="809"/>
      <c r="H4417" s="805"/>
      <c r="I4417" s="805"/>
      <c r="J4417" s="805"/>
      <c r="K4417" s="805"/>
      <c r="L4417" s="805"/>
    </row>
    <row r="4418" spans="1:12" s="101" customFormat="1" ht="26.25" customHeight="1">
      <c r="A4418" s="808"/>
      <c r="B4418" s="803" t="s">
        <v>2800</v>
      </c>
      <c r="C4418" s="810" t="s">
        <v>2801</v>
      </c>
      <c r="D4418" s="807">
        <v>43781</v>
      </c>
      <c r="E4418" s="803" t="s">
        <v>868</v>
      </c>
      <c r="F4418" s="803" t="s">
        <v>1320</v>
      </c>
      <c r="G4418" s="803"/>
      <c r="H4418" s="806" t="s">
        <v>152</v>
      </c>
      <c r="I4418" s="806"/>
      <c r="J4418" s="117" t="s">
        <v>153</v>
      </c>
      <c r="K4418" s="117" t="s">
        <v>3</v>
      </c>
      <c r="L4418" s="119">
        <v>268.5</v>
      </c>
    </row>
    <row r="4419" spans="1:12" s="101" customFormat="1" ht="134.25" customHeight="1">
      <c r="A4419" s="808"/>
      <c r="B4419" s="803"/>
      <c r="C4419" s="810"/>
      <c r="D4419" s="807"/>
      <c r="E4419" s="803"/>
      <c r="F4419" s="803"/>
      <c r="G4419" s="803"/>
      <c r="H4419" s="806" t="s">
        <v>154</v>
      </c>
      <c r="I4419" s="806"/>
      <c r="J4419" s="117" t="s">
        <v>153</v>
      </c>
      <c r="K4419" s="117" t="s">
        <v>3</v>
      </c>
      <c r="L4419" s="119">
        <v>403.97</v>
      </c>
    </row>
    <row r="4420" spans="1:12" s="101" customFormat="1" ht="24" customHeight="1">
      <c r="A4420" s="808"/>
      <c r="B4420" s="110" t="s">
        <v>77</v>
      </c>
      <c r="C4420" s="115" t="s">
        <v>79</v>
      </c>
      <c r="D4420" s="115" t="s">
        <v>155</v>
      </c>
      <c r="E4420" s="115" t="s">
        <v>156</v>
      </c>
      <c r="F4420" s="805"/>
      <c r="G4420" s="805"/>
      <c r="H4420" s="806" t="s">
        <v>157</v>
      </c>
      <c r="I4420" s="806"/>
      <c r="J4420" s="803" t="s">
        <v>153</v>
      </c>
      <c r="K4420" s="803" t="s">
        <v>153</v>
      </c>
      <c r="L4420" s="804">
        <v>0</v>
      </c>
    </row>
    <row r="4421" spans="1:12" s="101" customFormat="1" ht="24" customHeight="1">
      <c r="A4421" s="808"/>
      <c r="B4421" s="117" t="s">
        <v>193</v>
      </c>
      <c r="C4421" s="117" t="s">
        <v>1320</v>
      </c>
      <c r="D4421" s="118">
        <v>43782</v>
      </c>
      <c r="E4421" s="117" t="s">
        <v>762</v>
      </c>
      <c r="F4421" s="805"/>
      <c r="G4421" s="805"/>
      <c r="H4421" s="806"/>
      <c r="I4421" s="806"/>
      <c r="J4421" s="803"/>
      <c r="K4421" s="803"/>
      <c r="L4421" s="804"/>
    </row>
    <row r="4422" spans="1:12" s="101" customFormat="1" ht="24" customHeight="1">
      <c r="A4422" s="808">
        <v>830</v>
      </c>
      <c r="B4422" s="110" t="s">
        <v>76</v>
      </c>
      <c r="C4422" s="115" t="s">
        <v>78</v>
      </c>
      <c r="D4422" s="115" t="s">
        <v>146</v>
      </c>
      <c r="E4422" s="115" t="s">
        <v>147</v>
      </c>
      <c r="F4422" s="809" t="s">
        <v>71</v>
      </c>
      <c r="G4422" s="809"/>
      <c r="H4422" s="805"/>
      <c r="I4422" s="805"/>
      <c r="J4422" s="805"/>
      <c r="K4422" s="805"/>
      <c r="L4422" s="805"/>
    </row>
    <row r="4423" spans="1:12" s="101" customFormat="1" ht="26.25" customHeight="1">
      <c r="A4423" s="808"/>
      <c r="B4423" s="803" t="s">
        <v>2800</v>
      </c>
      <c r="C4423" s="810" t="s">
        <v>2802</v>
      </c>
      <c r="D4423" s="807">
        <v>43783</v>
      </c>
      <c r="E4423" s="803" t="s">
        <v>243</v>
      </c>
      <c r="F4423" s="803" t="s">
        <v>2803</v>
      </c>
      <c r="G4423" s="803"/>
      <c r="H4423" s="806" t="s">
        <v>152</v>
      </c>
      <c r="I4423" s="806"/>
      <c r="J4423" s="117" t="s">
        <v>153</v>
      </c>
      <c r="K4423" s="117" t="s">
        <v>3</v>
      </c>
      <c r="L4423" s="119">
        <v>778.55</v>
      </c>
    </row>
    <row r="4424" spans="1:12" s="101" customFormat="1" ht="176.25" customHeight="1">
      <c r="A4424" s="808"/>
      <c r="B4424" s="803"/>
      <c r="C4424" s="810"/>
      <c r="D4424" s="807"/>
      <c r="E4424" s="803"/>
      <c r="F4424" s="803"/>
      <c r="G4424" s="803"/>
      <c r="H4424" s="806" t="s">
        <v>154</v>
      </c>
      <c r="I4424" s="806"/>
      <c r="J4424" s="117" t="s">
        <v>153</v>
      </c>
      <c r="K4424" s="117" t="s">
        <v>3</v>
      </c>
      <c r="L4424" s="119">
        <v>403.97</v>
      </c>
    </row>
    <row r="4425" spans="1:12" s="101" customFormat="1" ht="24" customHeight="1">
      <c r="A4425" s="808"/>
      <c r="B4425" s="110" t="s">
        <v>77</v>
      </c>
      <c r="C4425" s="115" t="s">
        <v>79</v>
      </c>
      <c r="D4425" s="115" t="s">
        <v>155</v>
      </c>
      <c r="E4425" s="115" t="s">
        <v>156</v>
      </c>
      <c r="F4425" s="805"/>
      <c r="G4425" s="805"/>
      <c r="H4425" s="806" t="s">
        <v>157</v>
      </c>
      <c r="I4425" s="806"/>
      <c r="J4425" s="803" t="s">
        <v>153</v>
      </c>
      <c r="K4425" s="803" t="s">
        <v>153</v>
      </c>
      <c r="L4425" s="804">
        <v>0</v>
      </c>
    </row>
    <row r="4426" spans="1:12" s="101" customFormat="1" ht="24" customHeight="1">
      <c r="A4426" s="808"/>
      <c r="B4426" s="117" t="s">
        <v>193</v>
      </c>
      <c r="C4426" s="117" t="s">
        <v>2803</v>
      </c>
      <c r="D4426" s="118">
        <v>43785</v>
      </c>
      <c r="E4426" s="117" t="s">
        <v>1418</v>
      </c>
      <c r="F4426" s="805"/>
      <c r="G4426" s="805"/>
      <c r="H4426" s="806"/>
      <c r="I4426" s="806"/>
      <c r="J4426" s="803"/>
      <c r="K4426" s="803"/>
      <c r="L4426" s="804"/>
    </row>
    <row r="4427" spans="1:12" s="101" customFormat="1" ht="24" customHeight="1">
      <c r="A4427" s="808">
        <v>831</v>
      </c>
      <c r="B4427" s="110" t="s">
        <v>76</v>
      </c>
      <c r="C4427" s="115" t="s">
        <v>78</v>
      </c>
      <c r="D4427" s="115" t="s">
        <v>146</v>
      </c>
      <c r="E4427" s="115" t="s">
        <v>147</v>
      </c>
      <c r="F4427" s="809" t="s">
        <v>71</v>
      </c>
      <c r="G4427" s="809"/>
      <c r="H4427" s="805"/>
      <c r="I4427" s="805"/>
      <c r="J4427" s="805"/>
      <c r="K4427" s="805"/>
      <c r="L4427" s="805"/>
    </row>
    <row r="4428" spans="1:12" s="101" customFormat="1" ht="26.25" customHeight="1">
      <c r="A4428" s="808"/>
      <c r="B4428" s="803" t="s">
        <v>2804</v>
      </c>
      <c r="C4428" s="810" t="s">
        <v>2805</v>
      </c>
      <c r="D4428" s="807">
        <v>43745</v>
      </c>
      <c r="E4428" s="803" t="s">
        <v>745</v>
      </c>
      <c r="F4428" s="803" t="s">
        <v>2806</v>
      </c>
      <c r="G4428" s="803"/>
      <c r="H4428" s="806" t="s">
        <v>152</v>
      </c>
      <c r="I4428" s="806"/>
      <c r="J4428" s="117" t="s">
        <v>153</v>
      </c>
      <c r="K4428" s="117" t="s">
        <v>3</v>
      </c>
      <c r="L4428" s="119">
        <v>576</v>
      </c>
    </row>
    <row r="4429" spans="1:12" s="101" customFormat="1" ht="408.95" customHeight="1">
      <c r="A4429" s="808"/>
      <c r="B4429" s="803"/>
      <c r="C4429" s="810"/>
      <c r="D4429" s="807"/>
      <c r="E4429" s="803"/>
      <c r="F4429" s="803"/>
      <c r="G4429" s="803"/>
      <c r="H4429" s="806" t="s">
        <v>154</v>
      </c>
      <c r="I4429" s="806"/>
      <c r="J4429" s="803" t="s">
        <v>153</v>
      </c>
      <c r="K4429" s="803" t="s">
        <v>3</v>
      </c>
      <c r="L4429" s="804">
        <v>2561.06</v>
      </c>
    </row>
    <row r="4430" spans="1:12" s="101" customFormat="1" ht="187.35" customHeight="1">
      <c r="A4430" s="808"/>
      <c r="B4430" s="803"/>
      <c r="C4430" s="810"/>
      <c r="D4430" s="807"/>
      <c r="E4430" s="803"/>
      <c r="F4430" s="803"/>
      <c r="G4430" s="803"/>
      <c r="H4430" s="806"/>
      <c r="I4430" s="806"/>
      <c r="J4430" s="803"/>
      <c r="K4430" s="803"/>
      <c r="L4430" s="804"/>
    </row>
    <row r="4431" spans="1:12" s="101" customFormat="1" ht="24" customHeight="1">
      <c r="A4431" s="808"/>
      <c r="B4431" s="110" t="s">
        <v>77</v>
      </c>
      <c r="C4431" s="115" t="s">
        <v>79</v>
      </c>
      <c r="D4431" s="115" t="s">
        <v>155</v>
      </c>
      <c r="E4431" s="115" t="s">
        <v>156</v>
      </c>
      <c r="F4431" s="805"/>
      <c r="G4431" s="805"/>
      <c r="H4431" s="806" t="s">
        <v>157</v>
      </c>
      <c r="I4431" s="806"/>
      <c r="J4431" s="803" t="s">
        <v>153</v>
      </c>
      <c r="K4431" s="803" t="s">
        <v>153</v>
      </c>
      <c r="L4431" s="804">
        <v>0</v>
      </c>
    </row>
    <row r="4432" spans="1:12" s="101" customFormat="1" ht="24" customHeight="1">
      <c r="A4432" s="808"/>
      <c r="B4432" s="117" t="s">
        <v>2807</v>
      </c>
      <c r="C4432" s="117" t="s">
        <v>2806</v>
      </c>
      <c r="D4432" s="118">
        <v>43749</v>
      </c>
      <c r="E4432" s="117" t="s">
        <v>1426</v>
      </c>
      <c r="F4432" s="805"/>
      <c r="G4432" s="805"/>
      <c r="H4432" s="806"/>
      <c r="I4432" s="806"/>
      <c r="J4432" s="803"/>
      <c r="K4432" s="803"/>
      <c r="L4432" s="804"/>
    </row>
    <row r="4433" spans="1:12" s="101" customFormat="1" ht="24" customHeight="1">
      <c r="A4433" s="808">
        <v>832</v>
      </c>
      <c r="B4433" s="110" t="s">
        <v>76</v>
      </c>
      <c r="C4433" s="115" t="s">
        <v>78</v>
      </c>
      <c r="D4433" s="115" t="s">
        <v>146</v>
      </c>
      <c r="E4433" s="115" t="s">
        <v>147</v>
      </c>
      <c r="F4433" s="809" t="s">
        <v>71</v>
      </c>
      <c r="G4433" s="809"/>
      <c r="H4433" s="805"/>
      <c r="I4433" s="805"/>
      <c r="J4433" s="805"/>
      <c r="K4433" s="805"/>
      <c r="L4433" s="805"/>
    </row>
    <row r="4434" spans="1:12" s="101" customFormat="1" ht="26.25" customHeight="1">
      <c r="A4434" s="808"/>
      <c r="B4434" s="803" t="s">
        <v>2804</v>
      </c>
      <c r="C4434" s="810" t="s">
        <v>2808</v>
      </c>
      <c r="D4434" s="807">
        <v>43752</v>
      </c>
      <c r="E4434" s="803" t="s">
        <v>354</v>
      </c>
      <c r="F4434" s="803" t="s">
        <v>1431</v>
      </c>
      <c r="G4434" s="803"/>
      <c r="H4434" s="806" t="s">
        <v>152</v>
      </c>
      <c r="I4434" s="806"/>
      <c r="J4434" s="117" t="s">
        <v>153</v>
      </c>
      <c r="K4434" s="117" t="s">
        <v>3</v>
      </c>
      <c r="L4434" s="119">
        <v>132</v>
      </c>
    </row>
    <row r="4435" spans="1:12" s="101" customFormat="1" ht="218.25" customHeight="1">
      <c r="A4435" s="808"/>
      <c r="B4435" s="803"/>
      <c r="C4435" s="810"/>
      <c r="D4435" s="807"/>
      <c r="E4435" s="803"/>
      <c r="F4435" s="803"/>
      <c r="G4435" s="803"/>
      <c r="H4435" s="806" t="s">
        <v>154</v>
      </c>
      <c r="I4435" s="806"/>
      <c r="J4435" s="117" t="s">
        <v>153</v>
      </c>
      <c r="K4435" s="117" t="s">
        <v>153</v>
      </c>
      <c r="L4435" s="119">
        <v>0</v>
      </c>
    </row>
    <row r="4436" spans="1:12" s="101" customFormat="1" ht="24" customHeight="1">
      <c r="A4436" s="808"/>
      <c r="B4436" s="110" t="s">
        <v>77</v>
      </c>
      <c r="C4436" s="115" t="s">
        <v>79</v>
      </c>
      <c r="D4436" s="115" t="s">
        <v>155</v>
      </c>
      <c r="E4436" s="115" t="s">
        <v>156</v>
      </c>
      <c r="F4436" s="805"/>
      <c r="G4436" s="805"/>
      <c r="H4436" s="806" t="s">
        <v>157</v>
      </c>
      <c r="I4436" s="806"/>
      <c r="J4436" s="803" t="s">
        <v>153</v>
      </c>
      <c r="K4436" s="803" t="s">
        <v>3</v>
      </c>
      <c r="L4436" s="804">
        <v>465</v>
      </c>
    </row>
    <row r="4437" spans="1:12" s="101" customFormat="1" ht="24" customHeight="1">
      <c r="A4437" s="808"/>
      <c r="B4437" s="117" t="s">
        <v>2807</v>
      </c>
      <c r="C4437" s="117" t="s">
        <v>1431</v>
      </c>
      <c r="D4437" s="118">
        <v>43757</v>
      </c>
      <c r="E4437" s="117" t="s">
        <v>1433</v>
      </c>
      <c r="F4437" s="805"/>
      <c r="G4437" s="805"/>
      <c r="H4437" s="806"/>
      <c r="I4437" s="806"/>
      <c r="J4437" s="803"/>
      <c r="K4437" s="803"/>
      <c r="L4437" s="804"/>
    </row>
    <row r="4438" spans="1:12" s="101" customFormat="1" ht="24" customHeight="1">
      <c r="A4438" s="808">
        <v>833</v>
      </c>
      <c r="B4438" s="110" t="s">
        <v>76</v>
      </c>
      <c r="C4438" s="115" t="s">
        <v>78</v>
      </c>
      <c r="D4438" s="115" t="s">
        <v>146</v>
      </c>
      <c r="E4438" s="115" t="s">
        <v>147</v>
      </c>
      <c r="F4438" s="809" t="s">
        <v>71</v>
      </c>
      <c r="G4438" s="809"/>
      <c r="H4438" s="805"/>
      <c r="I4438" s="805"/>
      <c r="J4438" s="805"/>
      <c r="K4438" s="805"/>
      <c r="L4438" s="805"/>
    </row>
    <row r="4439" spans="1:12" s="101" customFormat="1" ht="26.25" customHeight="1">
      <c r="A4439" s="808"/>
      <c r="B4439" s="803" t="s">
        <v>2809</v>
      </c>
      <c r="C4439" s="810" t="s">
        <v>2810</v>
      </c>
      <c r="D4439" s="807">
        <v>43894</v>
      </c>
      <c r="E4439" s="803" t="s">
        <v>2721</v>
      </c>
      <c r="F4439" s="803" t="s">
        <v>2722</v>
      </c>
      <c r="G4439" s="803"/>
      <c r="H4439" s="806" t="s">
        <v>152</v>
      </c>
      <c r="I4439" s="806"/>
      <c r="J4439" s="117" t="s">
        <v>153</v>
      </c>
      <c r="K4439" s="117" t="s">
        <v>3</v>
      </c>
      <c r="L4439" s="119">
        <v>369.25</v>
      </c>
    </row>
    <row r="4440" spans="1:12" s="101" customFormat="1" ht="260.25" customHeight="1">
      <c r="A4440" s="808"/>
      <c r="B4440" s="803"/>
      <c r="C4440" s="810"/>
      <c r="D4440" s="807"/>
      <c r="E4440" s="803"/>
      <c r="F4440" s="803"/>
      <c r="G4440" s="803"/>
      <c r="H4440" s="806" t="s">
        <v>154</v>
      </c>
      <c r="I4440" s="806"/>
      <c r="J4440" s="117" t="s">
        <v>153</v>
      </c>
      <c r="K4440" s="117" t="s">
        <v>3</v>
      </c>
      <c r="L4440" s="119">
        <v>429.17</v>
      </c>
    </row>
    <row r="4441" spans="1:12" s="101" customFormat="1" ht="24" customHeight="1">
      <c r="A4441" s="808"/>
      <c r="B4441" s="110" t="s">
        <v>77</v>
      </c>
      <c r="C4441" s="115" t="s">
        <v>79</v>
      </c>
      <c r="D4441" s="115" t="s">
        <v>155</v>
      </c>
      <c r="E4441" s="115" t="s">
        <v>156</v>
      </c>
      <c r="F4441" s="805"/>
      <c r="G4441" s="805"/>
      <c r="H4441" s="806" t="s">
        <v>157</v>
      </c>
      <c r="I4441" s="806"/>
      <c r="J4441" s="803" t="s">
        <v>153</v>
      </c>
      <c r="K4441" s="803" t="s">
        <v>3</v>
      </c>
      <c r="L4441" s="804">
        <v>19.580000000000002</v>
      </c>
    </row>
    <row r="4442" spans="1:12" s="101" customFormat="1" ht="24" customHeight="1">
      <c r="A4442" s="808"/>
      <c r="B4442" s="117" t="s">
        <v>2420</v>
      </c>
      <c r="C4442" s="117" t="s">
        <v>2722</v>
      </c>
      <c r="D4442" s="118">
        <v>43896</v>
      </c>
      <c r="E4442" s="117" t="s">
        <v>1255</v>
      </c>
      <c r="F4442" s="805"/>
      <c r="G4442" s="805"/>
      <c r="H4442" s="806"/>
      <c r="I4442" s="806"/>
      <c r="J4442" s="803"/>
      <c r="K4442" s="803"/>
      <c r="L4442" s="804"/>
    </row>
    <row r="4443" spans="1:12" s="101" customFormat="1" ht="24" customHeight="1">
      <c r="A4443" s="808">
        <v>834</v>
      </c>
      <c r="B4443" s="110" t="s">
        <v>76</v>
      </c>
      <c r="C4443" s="115" t="s">
        <v>78</v>
      </c>
      <c r="D4443" s="115" t="s">
        <v>146</v>
      </c>
      <c r="E4443" s="115" t="s">
        <v>147</v>
      </c>
      <c r="F4443" s="809" t="s">
        <v>71</v>
      </c>
      <c r="G4443" s="809"/>
      <c r="H4443" s="805"/>
      <c r="I4443" s="805"/>
      <c r="J4443" s="805"/>
      <c r="K4443" s="805"/>
      <c r="L4443" s="805"/>
    </row>
    <row r="4444" spans="1:12" s="101" customFormat="1" ht="26.25" customHeight="1">
      <c r="A4444" s="808"/>
      <c r="B4444" s="803" t="s">
        <v>2811</v>
      </c>
      <c r="C4444" s="810" t="s">
        <v>2812</v>
      </c>
      <c r="D4444" s="807">
        <v>43759</v>
      </c>
      <c r="E4444" s="803" t="s">
        <v>243</v>
      </c>
      <c r="F4444" s="803" t="s">
        <v>845</v>
      </c>
      <c r="G4444" s="803"/>
      <c r="H4444" s="806" t="s">
        <v>152</v>
      </c>
      <c r="I4444" s="806"/>
      <c r="J4444" s="117" t="s">
        <v>153</v>
      </c>
      <c r="K4444" s="117" t="s">
        <v>3</v>
      </c>
      <c r="L4444" s="119">
        <v>307.73</v>
      </c>
    </row>
    <row r="4445" spans="1:12" s="101" customFormat="1" ht="312.75" customHeight="1">
      <c r="A4445" s="808"/>
      <c r="B4445" s="803"/>
      <c r="C4445" s="810"/>
      <c r="D4445" s="807"/>
      <c r="E4445" s="803"/>
      <c r="F4445" s="803"/>
      <c r="G4445" s="803"/>
      <c r="H4445" s="806" t="s">
        <v>154</v>
      </c>
      <c r="I4445" s="806"/>
      <c r="J4445" s="117" t="s">
        <v>153</v>
      </c>
      <c r="K4445" s="117" t="s">
        <v>3</v>
      </c>
      <c r="L4445" s="119">
        <v>171.4</v>
      </c>
    </row>
    <row r="4446" spans="1:12" s="101" customFormat="1" ht="24" customHeight="1">
      <c r="A4446" s="808"/>
      <c r="B4446" s="110" t="s">
        <v>77</v>
      </c>
      <c r="C4446" s="115" t="s">
        <v>79</v>
      </c>
      <c r="D4446" s="115" t="s">
        <v>155</v>
      </c>
      <c r="E4446" s="115" t="s">
        <v>156</v>
      </c>
      <c r="F4446" s="805"/>
      <c r="G4446" s="805"/>
      <c r="H4446" s="806" t="s">
        <v>157</v>
      </c>
      <c r="I4446" s="806"/>
      <c r="J4446" s="803" t="s">
        <v>153</v>
      </c>
      <c r="K4446" s="803" t="s">
        <v>3</v>
      </c>
      <c r="L4446" s="804">
        <v>60</v>
      </c>
    </row>
    <row r="4447" spans="1:12" s="101" customFormat="1" ht="24" customHeight="1">
      <c r="A4447" s="808"/>
      <c r="B4447" s="117" t="s">
        <v>158</v>
      </c>
      <c r="C4447" s="117" t="s">
        <v>845</v>
      </c>
      <c r="D4447" s="118">
        <v>43760</v>
      </c>
      <c r="E4447" s="117" t="s">
        <v>2349</v>
      </c>
      <c r="F4447" s="805"/>
      <c r="G4447" s="805"/>
      <c r="H4447" s="806"/>
      <c r="I4447" s="806"/>
      <c r="J4447" s="803"/>
      <c r="K4447" s="803"/>
      <c r="L4447" s="804"/>
    </row>
    <row r="4448" spans="1:12" s="101" customFormat="1" ht="24" customHeight="1">
      <c r="A4448" s="808">
        <v>835</v>
      </c>
      <c r="B4448" s="110" t="s">
        <v>76</v>
      </c>
      <c r="C4448" s="115" t="s">
        <v>78</v>
      </c>
      <c r="D4448" s="115" t="s">
        <v>146</v>
      </c>
      <c r="E4448" s="115" t="s">
        <v>147</v>
      </c>
      <c r="F4448" s="809" t="s">
        <v>71</v>
      </c>
      <c r="G4448" s="809"/>
      <c r="H4448" s="805"/>
      <c r="I4448" s="805"/>
      <c r="J4448" s="805"/>
      <c r="K4448" s="805"/>
      <c r="L4448" s="805"/>
    </row>
    <row r="4449" spans="1:12" s="101" customFormat="1" ht="26.25" customHeight="1">
      <c r="A4449" s="808"/>
      <c r="B4449" s="803" t="s">
        <v>2813</v>
      </c>
      <c r="C4449" s="810" t="s">
        <v>2814</v>
      </c>
      <c r="D4449" s="807">
        <v>43743</v>
      </c>
      <c r="E4449" s="803" t="s">
        <v>2815</v>
      </c>
      <c r="F4449" s="803" t="s">
        <v>2816</v>
      </c>
      <c r="G4449" s="803"/>
      <c r="H4449" s="806" t="s">
        <v>152</v>
      </c>
      <c r="I4449" s="806"/>
      <c r="J4449" s="117" t="s">
        <v>153</v>
      </c>
      <c r="K4449" s="117" t="s">
        <v>153</v>
      </c>
      <c r="L4449" s="119">
        <v>0</v>
      </c>
    </row>
    <row r="4450" spans="1:12" s="101" customFormat="1" ht="333.75" customHeight="1">
      <c r="A4450" s="808"/>
      <c r="B4450" s="803"/>
      <c r="C4450" s="810"/>
      <c r="D4450" s="807"/>
      <c r="E4450" s="803"/>
      <c r="F4450" s="803"/>
      <c r="G4450" s="803"/>
      <c r="H4450" s="806" t="s">
        <v>154</v>
      </c>
      <c r="I4450" s="806"/>
      <c r="J4450" s="117" t="s">
        <v>153</v>
      </c>
      <c r="K4450" s="117" t="s">
        <v>3</v>
      </c>
      <c r="L4450" s="119">
        <v>702</v>
      </c>
    </row>
    <row r="4451" spans="1:12" s="101" customFormat="1" ht="24" customHeight="1">
      <c r="A4451" s="808"/>
      <c r="B4451" s="110" t="s">
        <v>77</v>
      </c>
      <c r="C4451" s="115" t="s">
        <v>79</v>
      </c>
      <c r="D4451" s="115" t="s">
        <v>155</v>
      </c>
      <c r="E4451" s="115" t="s">
        <v>156</v>
      </c>
      <c r="F4451" s="805"/>
      <c r="G4451" s="805"/>
      <c r="H4451" s="806" t="s">
        <v>157</v>
      </c>
      <c r="I4451" s="806"/>
      <c r="J4451" s="803" t="s">
        <v>153</v>
      </c>
      <c r="K4451" s="803" t="s">
        <v>153</v>
      </c>
      <c r="L4451" s="804">
        <v>0</v>
      </c>
    </row>
    <row r="4452" spans="1:12" s="101" customFormat="1" ht="24" customHeight="1">
      <c r="A4452" s="808"/>
      <c r="B4452" s="117" t="s">
        <v>254</v>
      </c>
      <c r="C4452" s="117" t="s">
        <v>2816</v>
      </c>
      <c r="D4452" s="118">
        <v>43752</v>
      </c>
      <c r="E4452" s="117" t="s">
        <v>2817</v>
      </c>
      <c r="F4452" s="805"/>
      <c r="G4452" s="805"/>
      <c r="H4452" s="806"/>
      <c r="I4452" s="806"/>
      <c r="J4452" s="803"/>
      <c r="K4452" s="803"/>
      <c r="L4452" s="804"/>
    </row>
    <row r="4453" spans="1:12" s="101" customFormat="1" ht="24" customHeight="1">
      <c r="A4453" s="808">
        <v>836</v>
      </c>
      <c r="B4453" s="110" t="s">
        <v>76</v>
      </c>
      <c r="C4453" s="115" t="s">
        <v>78</v>
      </c>
      <c r="D4453" s="115" t="s">
        <v>146</v>
      </c>
      <c r="E4453" s="115" t="s">
        <v>147</v>
      </c>
      <c r="F4453" s="809" t="s">
        <v>71</v>
      </c>
      <c r="G4453" s="809"/>
      <c r="H4453" s="805"/>
      <c r="I4453" s="805"/>
      <c r="J4453" s="805"/>
      <c r="K4453" s="805"/>
      <c r="L4453" s="805"/>
    </row>
    <row r="4454" spans="1:12" s="101" customFormat="1" ht="26.25" customHeight="1">
      <c r="A4454" s="808"/>
      <c r="B4454" s="803" t="s">
        <v>2813</v>
      </c>
      <c r="C4454" s="810" t="s">
        <v>2818</v>
      </c>
      <c r="D4454" s="807">
        <v>43805</v>
      </c>
      <c r="E4454" s="803" t="s">
        <v>2815</v>
      </c>
      <c r="F4454" s="803" t="s">
        <v>2819</v>
      </c>
      <c r="G4454" s="803"/>
      <c r="H4454" s="806" t="s">
        <v>152</v>
      </c>
      <c r="I4454" s="806"/>
      <c r="J4454" s="117" t="s">
        <v>153</v>
      </c>
      <c r="K4454" s="117" t="s">
        <v>3</v>
      </c>
      <c r="L4454" s="119">
        <v>448</v>
      </c>
    </row>
    <row r="4455" spans="1:12" s="101" customFormat="1" ht="249.75" customHeight="1">
      <c r="A4455" s="808"/>
      <c r="B4455" s="803"/>
      <c r="C4455" s="810"/>
      <c r="D4455" s="807"/>
      <c r="E4455" s="803"/>
      <c r="F4455" s="803"/>
      <c r="G4455" s="803"/>
      <c r="H4455" s="806" t="s">
        <v>154</v>
      </c>
      <c r="I4455" s="806"/>
      <c r="J4455" s="117" t="s">
        <v>153</v>
      </c>
      <c r="K4455" s="117" t="s">
        <v>3</v>
      </c>
      <c r="L4455" s="119">
        <v>1097</v>
      </c>
    </row>
    <row r="4456" spans="1:12" s="101" customFormat="1" ht="24" customHeight="1">
      <c r="A4456" s="808"/>
      <c r="B4456" s="110" t="s">
        <v>77</v>
      </c>
      <c r="C4456" s="115" t="s">
        <v>79</v>
      </c>
      <c r="D4456" s="115" t="s">
        <v>155</v>
      </c>
      <c r="E4456" s="115" t="s">
        <v>156</v>
      </c>
      <c r="F4456" s="805"/>
      <c r="G4456" s="805"/>
      <c r="H4456" s="806" t="s">
        <v>157</v>
      </c>
      <c r="I4456" s="806"/>
      <c r="J4456" s="803" t="s">
        <v>153</v>
      </c>
      <c r="K4456" s="803" t="s">
        <v>153</v>
      </c>
      <c r="L4456" s="804">
        <v>0</v>
      </c>
    </row>
    <row r="4457" spans="1:12" s="101" customFormat="1" ht="24" customHeight="1">
      <c r="A4457" s="808"/>
      <c r="B4457" s="117" t="s">
        <v>254</v>
      </c>
      <c r="C4457" s="117" t="s">
        <v>2819</v>
      </c>
      <c r="D4457" s="118">
        <v>43811</v>
      </c>
      <c r="E4457" s="117" t="s">
        <v>2820</v>
      </c>
      <c r="F4457" s="805"/>
      <c r="G4457" s="805"/>
      <c r="H4457" s="806"/>
      <c r="I4457" s="806"/>
      <c r="J4457" s="803"/>
      <c r="K4457" s="803"/>
      <c r="L4457" s="804"/>
    </row>
    <row r="4458" spans="1:12" s="101" customFormat="1" ht="24" customHeight="1">
      <c r="A4458" s="808">
        <v>837</v>
      </c>
      <c r="B4458" s="110" t="s">
        <v>76</v>
      </c>
      <c r="C4458" s="115" t="s">
        <v>78</v>
      </c>
      <c r="D4458" s="115" t="s">
        <v>146</v>
      </c>
      <c r="E4458" s="115" t="s">
        <v>147</v>
      </c>
      <c r="F4458" s="809" t="s">
        <v>71</v>
      </c>
      <c r="G4458" s="809"/>
      <c r="H4458" s="805"/>
      <c r="I4458" s="805"/>
      <c r="J4458" s="805"/>
      <c r="K4458" s="805"/>
      <c r="L4458" s="805"/>
    </row>
    <row r="4459" spans="1:12" s="101" customFormat="1" ht="26.25" customHeight="1">
      <c r="A4459" s="808"/>
      <c r="B4459" s="803" t="s">
        <v>2813</v>
      </c>
      <c r="C4459" s="810" t="s">
        <v>2821</v>
      </c>
      <c r="D4459" s="807">
        <v>43841</v>
      </c>
      <c r="E4459" s="803" t="s">
        <v>2815</v>
      </c>
      <c r="F4459" s="803" t="s">
        <v>2816</v>
      </c>
      <c r="G4459" s="803"/>
      <c r="H4459" s="806" t="s">
        <v>152</v>
      </c>
      <c r="I4459" s="806"/>
      <c r="J4459" s="117" t="s">
        <v>153</v>
      </c>
      <c r="K4459" s="117" t="s">
        <v>3</v>
      </c>
      <c r="L4459" s="119">
        <v>448</v>
      </c>
    </row>
    <row r="4460" spans="1:12" s="101" customFormat="1" ht="375.75" customHeight="1">
      <c r="A4460" s="808"/>
      <c r="B4460" s="803"/>
      <c r="C4460" s="810"/>
      <c r="D4460" s="807"/>
      <c r="E4460" s="803"/>
      <c r="F4460" s="803"/>
      <c r="G4460" s="803"/>
      <c r="H4460" s="806" t="s">
        <v>154</v>
      </c>
      <c r="I4460" s="806"/>
      <c r="J4460" s="117" t="s">
        <v>153</v>
      </c>
      <c r="K4460" s="117" t="s">
        <v>3</v>
      </c>
      <c r="L4460" s="119">
        <v>1220</v>
      </c>
    </row>
    <row r="4461" spans="1:12" s="101" customFormat="1" ht="24" customHeight="1">
      <c r="A4461" s="808"/>
      <c r="B4461" s="110" t="s">
        <v>77</v>
      </c>
      <c r="C4461" s="115" t="s">
        <v>79</v>
      </c>
      <c r="D4461" s="115" t="s">
        <v>155</v>
      </c>
      <c r="E4461" s="115" t="s">
        <v>156</v>
      </c>
      <c r="F4461" s="805"/>
      <c r="G4461" s="805"/>
      <c r="H4461" s="806" t="s">
        <v>157</v>
      </c>
      <c r="I4461" s="806"/>
      <c r="J4461" s="803" t="s">
        <v>153</v>
      </c>
      <c r="K4461" s="803" t="s">
        <v>153</v>
      </c>
      <c r="L4461" s="804">
        <v>0</v>
      </c>
    </row>
    <row r="4462" spans="1:12" s="101" customFormat="1" ht="24" customHeight="1">
      <c r="A4462" s="808"/>
      <c r="B4462" s="117" t="s">
        <v>254</v>
      </c>
      <c r="C4462" s="117" t="s">
        <v>2816</v>
      </c>
      <c r="D4462" s="118">
        <v>43850</v>
      </c>
      <c r="E4462" s="117" t="s">
        <v>2822</v>
      </c>
      <c r="F4462" s="805"/>
      <c r="G4462" s="805"/>
      <c r="H4462" s="806"/>
      <c r="I4462" s="806"/>
      <c r="J4462" s="803"/>
      <c r="K4462" s="803"/>
      <c r="L4462" s="804"/>
    </row>
    <row r="4463" spans="1:12" s="101" customFormat="1" ht="24" customHeight="1">
      <c r="A4463" s="808">
        <v>838</v>
      </c>
      <c r="B4463" s="110" t="s">
        <v>76</v>
      </c>
      <c r="C4463" s="115" t="s">
        <v>78</v>
      </c>
      <c r="D4463" s="115" t="s">
        <v>146</v>
      </c>
      <c r="E4463" s="115" t="s">
        <v>147</v>
      </c>
      <c r="F4463" s="809" t="s">
        <v>71</v>
      </c>
      <c r="G4463" s="809"/>
      <c r="H4463" s="805"/>
      <c r="I4463" s="805"/>
      <c r="J4463" s="805"/>
      <c r="K4463" s="805"/>
      <c r="L4463" s="805"/>
    </row>
    <row r="4464" spans="1:12" s="101" customFormat="1" ht="26.25" customHeight="1">
      <c r="A4464" s="808"/>
      <c r="B4464" s="803" t="s">
        <v>2813</v>
      </c>
      <c r="C4464" s="810" t="s">
        <v>2823</v>
      </c>
      <c r="D4464" s="807">
        <v>43856</v>
      </c>
      <c r="E4464" s="803" t="s">
        <v>1231</v>
      </c>
      <c r="F4464" s="803" t="s">
        <v>1232</v>
      </c>
      <c r="G4464" s="803"/>
      <c r="H4464" s="806" t="s">
        <v>152</v>
      </c>
      <c r="I4464" s="806"/>
      <c r="J4464" s="117" t="s">
        <v>153</v>
      </c>
      <c r="K4464" s="117" t="s">
        <v>3</v>
      </c>
      <c r="L4464" s="119">
        <v>340.42</v>
      </c>
    </row>
    <row r="4465" spans="1:12" s="101" customFormat="1" ht="302.25" customHeight="1">
      <c r="A4465" s="808"/>
      <c r="B4465" s="803"/>
      <c r="C4465" s="810"/>
      <c r="D4465" s="807"/>
      <c r="E4465" s="803"/>
      <c r="F4465" s="803"/>
      <c r="G4465" s="803"/>
      <c r="H4465" s="806" t="s">
        <v>154</v>
      </c>
      <c r="I4465" s="806"/>
      <c r="J4465" s="117" t="s">
        <v>153</v>
      </c>
      <c r="K4465" s="117" t="s">
        <v>3</v>
      </c>
      <c r="L4465" s="119">
        <v>57</v>
      </c>
    </row>
    <row r="4466" spans="1:12" s="101" customFormat="1" ht="24" customHeight="1">
      <c r="A4466" s="808"/>
      <c r="B4466" s="110" t="s">
        <v>77</v>
      </c>
      <c r="C4466" s="115" t="s">
        <v>79</v>
      </c>
      <c r="D4466" s="115" t="s">
        <v>155</v>
      </c>
      <c r="E4466" s="115" t="s">
        <v>156</v>
      </c>
      <c r="F4466" s="805"/>
      <c r="G4466" s="805"/>
      <c r="H4466" s="806" t="s">
        <v>157</v>
      </c>
      <c r="I4466" s="806"/>
      <c r="J4466" s="803" t="s">
        <v>153</v>
      </c>
      <c r="K4466" s="803" t="s">
        <v>153</v>
      </c>
      <c r="L4466" s="804">
        <v>0</v>
      </c>
    </row>
    <row r="4467" spans="1:12" s="101" customFormat="1" ht="24" customHeight="1">
      <c r="A4467" s="808"/>
      <c r="B4467" s="117" t="s">
        <v>254</v>
      </c>
      <c r="C4467" s="117" t="s">
        <v>1232</v>
      </c>
      <c r="D4467" s="118">
        <v>43858</v>
      </c>
      <c r="E4467" s="117" t="s">
        <v>2824</v>
      </c>
      <c r="F4467" s="805"/>
      <c r="G4467" s="805"/>
      <c r="H4467" s="806"/>
      <c r="I4467" s="806"/>
      <c r="J4467" s="803"/>
      <c r="K4467" s="803"/>
      <c r="L4467" s="804"/>
    </row>
    <row r="4468" spans="1:12" s="101" customFormat="1" ht="24" customHeight="1">
      <c r="A4468" s="808">
        <v>839</v>
      </c>
      <c r="B4468" s="110" t="s">
        <v>76</v>
      </c>
      <c r="C4468" s="115" t="s">
        <v>78</v>
      </c>
      <c r="D4468" s="115" t="s">
        <v>146</v>
      </c>
      <c r="E4468" s="115" t="s">
        <v>147</v>
      </c>
      <c r="F4468" s="809" t="s">
        <v>71</v>
      </c>
      <c r="G4468" s="809"/>
      <c r="H4468" s="805"/>
      <c r="I4468" s="805"/>
      <c r="J4468" s="805"/>
      <c r="K4468" s="805"/>
      <c r="L4468" s="805"/>
    </row>
    <row r="4469" spans="1:12" s="101" customFormat="1" ht="26.25" customHeight="1">
      <c r="A4469" s="808"/>
      <c r="B4469" s="803" t="s">
        <v>2813</v>
      </c>
      <c r="C4469" s="810" t="s">
        <v>2825</v>
      </c>
      <c r="D4469" s="807">
        <v>43876</v>
      </c>
      <c r="E4469" s="803" t="s">
        <v>2815</v>
      </c>
      <c r="F4469" s="803" t="s">
        <v>2826</v>
      </c>
      <c r="G4469" s="803"/>
      <c r="H4469" s="806" t="s">
        <v>152</v>
      </c>
      <c r="I4469" s="806"/>
      <c r="J4469" s="117" t="s">
        <v>153</v>
      </c>
      <c r="K4469" s="117" t="s">
        <v>3</v>
      </c>
      <c r="L4469" s="119">
        <v>336</v>
      </c>
    </row>
    <row r="4470" spans="1:12" s="101" customFormat="1" ht="396.75" customHeight="1">
      <c r="A4470" s="808"/>
      <c r="B4470" s="803"/>
      <c r="C4470" s="810"/>
      <c r="D4470" s="807"/>
      <c r="E4470" s="803"/>
      <c r="F4470" s="803"/>
      <c r="G4470" s="803"/>
      <c r="H4470" s="806" t="s">
        <v>154</v>
      </c>
      <c r="I4470" s="806"/>
      <c r="J4470" s="117" t="s">
        <v>153</v>
      </c>
      <c r="K4470" s="117" t="s">
        <v>153</v>
      </c>
      <c r="L4470" s="119">
        <v>0</v>
      </c>
    </row>
    <row r="4471" spans="1:12" s="101" customFormat="1" ht="24" customHeight="1">
      <c r="A4471" s="808"/>
      <c r="B4471" s="110" t="s">
        <v>77</v>
      </c>
      <c r="C4471" s="115" t="s">
        <v>79</v>
      </c>
      <c r="D4471" s="115" t="s">
        <v>155</v>
      </c>
      <c r="E4471" s="115" t="s">
        <v>156</v>
      </c>
      <c r="F4471" s="805"/>
      <c r="G4471" s="805"/>
      <c r="H4471" s="806" t="s">
        <v>157</v>
      </c>
      <c r="I4471" s="806"/>
      <c r="J4471" s="803" t="s">
        <v>153</v>
      </c>
      <c r="K4471" s="803" t="s">
        <v>153</v>
      </c>
      <c r="L4471" s="804">
        <v>0</v>
      </c>
    </row>
    <row r="4472" spans="1:12" s="101" customFormat="1" ht="24" customHeight="1">
      <c r="A4472" s="808"/>
      <c r="B4472" s="117" t="s">
        <v>254</v>
      </c>
      <c r="C4472" s="117" t="s">
        <v>2826</v>
      </c>
      <c r="D4472" s="118">
        <v>43884</v>
      </c>
      <c r="E4472" s="117" t="s">
        <v>720</v>
      </c>
      <c r="F4472" s="805"/>
      <c r="G4472" s="805"/>
      <c r="H4472" s="806"/>
      <c r="I4472" s="806"/>
      <c r="J4472" s="803"/>
      <c r="K4472" s="803"/>
      <c r="L4472" s="804"/>
    </row>
    <row r="4473" spans="1:12" s="101" customFormat="1" ht="24" customHeight="1">
      <c r="A4473" s="808">
        <v>840</v>
      </c>
      <c r="B4473" s="110" t="s">
        <v>76</v>
      </c>
      <c r="C4473" s="115" t="s">
        <v>78</v>
      </c>
      <c r="D4473" s="115" t="s">
        <v>146</v>
      </c>
      <c r="E4473" s="115" t="s">
        <v>147</v>
      </c>
      <c r="F4473" s="809" t="s">
        <v>71</v>
      </c>
      <c r="G4473" s="809"/>
      <c r="H4473" s="805"/>
      <c r="I4473" s="805"/>
      <c r="J4473" s="805"/>
      <c r="K4473" s="805"/>
      <c r="L4473" s="805"/>
    </row>
    <row r="4474" spans="1:12" s="101" customFormat="1" ht="26.25" customHeight="1">
      <c r="A4474" s="808"/>
      <c r="B4474" s="803" t="s">
        <v>2813</v>
      </c>
      <c r="C4474" s="810" t="s">
        <v>2827</v>
      </c>
      <c r="D4474" s="807">
        <v>43894</v>
      </c>
      <c r="E4474" s="803" t="s">
        <v>2312</v>
      </c>
      <c r="F4474" s="803" t="s">
        <v>2828</v>
      </c>
      <c r="G4474" s="803"/>
      <c r="H4474" s="806" t="s">
        <v>152</v>
      </c>
      <c r="I4474" s="806"/>
      <c r="J4474" s="117" t="s">
        <v>153</v>
      </c>
      <c r="K4474" s="117" t="s">
        <v>3</v>
      </c>
      <c r="L4474" s="119">
        <v>93</v>
      </c>
    </row>
    <row r="4475" spans="1:12" s="101" customFormat="1" ht="207.75" customHeight="1">
      <c r="A4475" s="808"/>
      <c r="B4475" s="803"/>
      <c r="C4475" s="810"/>
      <c r="D4475" s="807"/>
      <c r="E4475" s="803"/>
      <c r="F4475" s="803"/>
      <c r="G4475" s="803"/>
      <c r="H4475" s="806" t="s">
        <v>154</v>
      </c>
      <c r="I4475" s="806"/>
      <c r="J4475" s="117" t="s">
        <v>3</v>
      </c>
      <c r="K4475" s="117" t="s">
        <v>153</v>
      </c>
      <c r="L4475" s="119">
        <v>588.70000000000005</v>
      </c>
    </row>
    <row r="4476" spans="1:12" s="101" customFormat="1" ht="24" customHeight="1">
      <c r="A4476" s="808"/>
      <c r="B4476" s="110" t="s">
        <v>77</v>
      </c>
      <c r="C4476" s="115" t="s">
        <v>79</v>
      </c>
      <c r="D4476" s="115" t="s">
        <v>155</v>
      </c>
      <c r="E4476" s="115" t="s">
        <v>156</v>
      </c>
      <c r="F4476" s="805"/>
      <c r="G4476" s="805"/>
      <c r="H4476" s="806" t="s">
        <v>157</v>
      </c>
      <c r="I4476" s="806"/>
      <c r="J4476" s="803" t="s">
        <v>153</v>
      </c>
      <c r="K4476" s="803" t="s">
        <v>3</v>
      </c>
      <c r="L4476" s="804">
        <v>2166</v>
      </c>
    </row>
    <row r="4477" spans="1:12" s="101" customFormat="1" ht="24" customHeight="1">
      <c r="A4477" s="808"/>
      <c r="B4477" s="117" t="s">
        <v>254</v>
      </c>
      <c r="C4477" s="117" t="s">
        <v>2828</v>
      </c>
      <c r="D4477" s="118">
        <v>43898</v>
      </c>
      <c r="E4477" s="117" t="s">
        <v>1000</v>
      </c>
      <c r="F4477" s="805"/>
      <c r="G4477" s="805"/>
      <c r="H4477" s="806"/>
      <c r="I4477" s="806"/>
      <c r="J4477" s="803"/>
      <c r="K4477" s="803"/>
      <c r="L4477" s="804"/>
    </row>
    <row r="4478" spans="1:12" s="101" customFormat="1" ht="24" customHeight="1">
      <c r="A4478" s="808">
        <v>841</v>
      </c>
      <c r="B4478" s="110" t="s">
        <v>76</v>
      </c>
      <c r="C4478" s="115" t="s">
        <v>78</v>
      </c>
      <c r="D4478" s="115" t="s">
        <v>146</v>
      </c>
      <c r="E4478" s="115" t="s">
        <v>147</v>
      </c>
      <c r="F4478" s="809" t="s">
        <v>71</v>
      </c>
      <c r="G4478" s="809"/>
      <c r="H4478" s="805"/>
      <c r="I4478" s="805"/>
      <c r="J4478" s="805"/>
      <c r="K4478" s="805"/>
      <c r="L4478" s="805"/>
    </row>
    <row r="4479" spans="1:12" s="101" customFormat="1" ht="26.25" customHeight="1">
      <c r="A4479" s="808"/>
      <c r="B4479" s="803" t="s">
        <v>2829</v>
      </c>
      <c r="C4479" s="810" t="s">
        <v>2830</v>
      </c>
      <c r="D4479" s="807">
        <v>43760</v>
      </c>
      <c r="E4479" s="803" t="s">
        <v>2831</v>
      </c>
      <c r="F4479" s="803" t="s">
        <v>2832</v>
      </c>
      <c r="G4479" s="803"/>
      <c r="H4479" s="806" t="s">
        <v>152</v>
      </c>
      <c r="I4479" s="806"/>
      <c r="J4479" s="117" t="s">
        <v>3</v>
      </c>
      <c r="K4479" s="117" t="s">
        <v>3</v>
      </c>
      <c r="L4479" s="119">
        <v>647.36</v>
      </c>
    </row>
    <row r="4480" spans="1:12" s="101" customFormat="1" ht="123.75" customHeight="1">
      <c r="A4480" s="808"/>
      <c r="B4480" s="803"/>
      <c r="C4480" s="810"/>
      <c r="D4480" s="807"/>
      <c r="E4480" s="803"/>
      <c r="F4480" s="803"/>
      <c r="G4480" s="803"/>
      <c r="H4480" s="806" t="s">
        <v>154</v>
      </c>
      <c r="I4480" s="806"/>
      <c r="J4480" s="117" t="s">
        <v>153</v>
      </c>
      <c r="K4480" s="117" t="s">
        <v>153</v>
      </c>
      <c r="L4480" s="119">
        <v>0</v>
      </c>
    </row>
    <row r="4481" spans="1:12" s="101" customFormat="1" ht="24" customHeight="1">
      <c r="A4481" s="808"/>
      <c r="B4481" s="110" t="s">
        <v>77</v>
      </c>
      <c r="C4481" s="115" t="s">
        <v>79</v>
      </c>
      <c r="D4481" s="115" t="s">
        <v>155</v>
      </c>
      <c r="E4481" s="115" t="s">
        <v>156</v>
      </c>
      <c r="F4481" s="805"/>
      <c r="G4481" s="805"/>
      <c r="H4481" s="806" t="s">
        <v>157</v>
      </c>
      <c r="I4481" s="806"/>
      <c r="J4481" s="803" t="s">
        <v>153</v>
      </c>
      <c r="K4481" s="803" t="s">
        <v>3</v>
      </c>
      <c r="L4481" s="804">
        <v>71</v>
      </c>
    </row>
    <row r="4482" spans="1:12" s="101" customFormat="1" ht="24" customHeight="1">
      <c r="A4482" s="808"/>
      <c r="B4482" s="117" t="s">
        <v>2833</v>
      </c>
      <c r="C4482" s="117" t="s">
        <v>2832</v>
      </c>
      <c r="D4482" s="118">
        <v>43762</v>
      </c>
      <c r="E4482" s="117" t="s">
        <v>2834</v>
      </c>
      <c r="F4482" s="805"/>
      <c r="G4482" s="805"/>
      <c r="H4482" s="806"/>
      <c r="I4482" s="806"/>
      <c r="J4482" s="803"/>
      <c r="K4482" s="803"/>
      <c r="L4482" s="804"/>
    </row>
    <row r="4483" spans="1:12" s="101" customFormat="1" ht="24" customHeight="1">
      <c r="A4483" s="808">
        <v>842</v>
      </c>
      <c r="B4483" s="110" t="s">
        <v>76</v>
      </c>
      <c r="C4483" s="115" t="s">
        <v>78</v>
      </c>
      <c r="D4483" s="115" t="s">
        <v>146</v>
      </c>
      <c r="E4483" s="115" t="s">
        <v>147</v>
      </c>
      <c r="F4483" s="809" t="s">
        <v>71</v>
      </c>
      <c r="G4483" s="809"/>
      <c r="H4483" s="805"/>
      <c r="I4483" s="805"/>
      <c r="J4483" s="805"/>
      <c r="K4483" s="805"/>
      <c r="L4483" s="805"/>
    </row>
    <row r="4484" spans="1:12" s="101" customFormat="1" ht="26.25" customHeight="1">
      <c r="A4484" s="808"/>
      <c r="B4484" s="803" t="s">
        <v>2835</v>
      </c>
      <c r="C4484" s="810" t="s">
        <v>2836</v>
      </c>
      <c r="D4484" s="807">
        <v>43761</v>
      </c>
      <c r="E4484" s="803" t="s">
        <v>354</v>
      </c>
      <c r="F4484" s="803" t="s">
        <v>1559</v>
      </c>
      <c r="G4484" s="803"/>
      <c r="H4484" s="806" t="s">
        <v>152</v>
      </c>
      <c r="I4484" s="806"/>
      <c r="J4484" s="117" t="s">
        <v>153</v>
      </c>
      <c r="K4484" s="117" t="s">
        <v>3</v>
      </c>
      <c r="L4484" s="119">
        <v>238.56</v>
      </c>
    </row>
    <row r="4485" spans="1:12" s="101" customFormat="1" ht="408.95" customHeight="1">
      <c r="A4485" s="808"/>
      <c r="B4485" s="803"/>
      <c r="C4485" s="810"/>
      <c r="D4485" s="807"/>
      <c r="E4485" s="803"/>
      <c r="F4485" s="803"/>
      <c r="G4485" s="803"/>
      <c r="H4485" s="806" t="s">
        <v>154</v>
      </c>
      <c r="I4485" s="806"/>
      <c r="J4485" s="803" t="s">
        <v>153</v>
      </c>
      <c r="K4485" s="803" t="s">
        <v>3</v>
      </c>
      <c r="L4485" s="804">
        <v>443.14</v>
      </c>
    </row>
    <row r="4486" spans="1:12" s="101" customFormat="1" ht="229.35" customHeight="1">
      <c r="A4486" s="808"/>
      <c r="B4486" s="803"/>
      <c r="C4486" s="810"/>
      <c r="D4486" s="807"/>
      <c r="E4486" s="803"/>
      <c r="F4486" s="803"/>
      <c r="G4486" s="803"/>
      <c r="H4486" s="806"/>
      <c r="I4486" s="806"/>
      <c r="J4486" s="803"/>
      <c r="K4486" s="803"/>
      <c r="L4486" s="804"/>
    </row>
    <row r="4487" spans="1:12" s="101" customFormat="1" ht="24" customHeight="1">
      <c r="A4487" s="808"/>
      <c r="B4487" s="110" t="s">
        <v>77</v>
      </c>
      <c r="C4487" s="115" t="s">
        <v>79</v>
      </c>
      <c r="D4487" s="115" t="s">
        <v>155</v>
      </c>
      <c r="E4487" s="115" t="s">
        <v>156</v>
      </c>
      <c r="F4487" s="805"/>
      <c r="G4487" s="805"/>
      <c r="H4487" s="806" t="s">
        <v>157</v>
      </c>
      <c r="I4487" s="806"/>
      <c r="J4487" s="803" t="s">
        <v>153</v>
      </c>
      <c r="K4487" s="803" t="s">
        <v>153</v>
      </c>
      <c r="L4487" s="804">
        <v>0</v>
      </c>
    </row>
    <row r="4488" spans="1:12" s="101" customFormat="1" ht="24" customHeight="1">
      <c r="A4488" s="808"/>
      <c r="B4488" s="117" t="s">
        <v>181</v>
      </c>
      <c r="C4488" s="117" t="s">
        <v>1559</v>
      </c>
      <c r="D4488" s="118">
        <v>43762</v>
      </c>
      <c r="E4488" s="117" t="s">
        <v>1415</v>
      </c>
      <c r="F4488" s="805"/>
      <c r="G4488" s="805"/>
      <c r="H4488" s="806"/>
      <c r="I4488" s="806"/>
      <c r="J4488" s="803"/>
      <c r="K4488" s="803"/>
      <c r="L4488" s="804"/>
    </row>
    <row r="4489" spans="1:12" s="101" customFormat="1" ht="24" customHeight="1">
      <c r="A4489" s="808">
        <v>843</v>
      </c>
      <c r="B4489" s="110" t="s">
        <v>76</v>
      </c>
      <c r="C4489" s="115" t="s">
        <v>78</v>
      </c>
      <c r="D4489" s="115" t="s">
        <v>146</v>
      </c>
      <c r="E4489" s="115" t="s">
        <v>147</v>
      </c>
      <c r="F4489" s="809" t="s">
        <v>71</v>
      </c>
      <c r="G4489" s="809"/>
      <c r="H4489" s="805"/>
      <c r="I4489" s="805"/>
      <c r="J4489" s="805"/>
      <c r="K4489" s="805"/>
      <c r="L4489" s="805"/>
    </row>
    <row r="4490" spans="1:12" s="101" customFormat="1" ht="26.25" customHeight="1">
      <c r="A4490" s="808"/>
      <c r="B4490" s="803" t="s">
        <v>2837</v>
      </c>
      <c r="C4490" s="810" t="s">
        <v>2838</v>
      </c>
      <c r="D4490" s="807">
        <v>43773</v>
      </c>
      <c r="E4490" s="803" t="s">
        <v>2839</v>
      </c>
      <c r="F4490" s="803" t="s">
        <v>2840</v>
      </c>
      <c r="G4490" s="803"/>
      <c r="H4490" s="806" t="s">
        <v>152</v>
      </c>
      <c r="I4490" s="806"/>
      <c r="J4490" s="117" t="s">
        <v>153</v>
      </c>
      <c r="K4490" s="117" t="s">
        <v>3</v>
      </c>
      <c r="L4490" s="119">
        <v>8164</v>
      </c>
    </row>
    <row r="4491" spans="1:12" s="101" customFormat="1" ht="207.75" customHeight="1">
      <c r="A4491" s="808"/>
      <c r="B4491" s="803"/>
      <c r="C4491" s="810"/>
      <c r="D4491" s="807"/>
      <c r="E4491" s="803"/>
      <c r="F4491" s="803"/>
      <c r="G4491" s="803"/>
      <c r="H4491" s="806" t="s">
        <v>154</v>
      </c>
      <c r="I4491" s="806"/>
      <c r="J4491" s="117" t="s">
        <v>153</v>
      </c>
      <c r="K4491" s="117" t="s">
        <v>3</v>
      </c>
      <c r="L4491" s="119">
        <v>842</v>
      </c>
    </row>
    <row r="4492" spans="1:12" s="101" customFormat="1" ht="24" customHeight="1">
      <c r="A4492" s="808"/>
      <c r="B4492" s="110" t="s">
        <v>77</v>
      </c>
      <c r="C4492" s="115" t="s">
        <v>79</v>
      </c>
      <c r="D4492" s="115" t="s">
        <v>155</v>
      </c>
      <c r="E4492" s="115" t="s">
        <v>156</v>
      </c>
      <c r="F4492" s="805"/>
      <c r="G4492" s="805"/>
      <c r="H4492" s="806" t="s">
        <v>157</v>
      </c>
      <c r="I4492" s="806"/>
      <c r="J4492" s="803" t="s">
        <v>153</v>
      </c>
      <c r="K4492" s="803" t="s">
        <v>153</v>
      </c>
      <c r="L4492" s="804">
        <v>0</v>
      </c>
    </row>
    <row r="4493" spans="1:12" s="101" customFormat="1" ht="24" customHeight="1">
      <c r="A4493" s="808"/>
      <c r="B4493" s="117" t="s">
        <v>193</v>
      </c>
      <c r="C4493" s="117" t="s">
        <v>2840</v>
      </c>
      <c r="D4493" s="118">
        <v>43801</v>
      </c>
      <c r="E4493" s="117" t="s">
        <v>2841</v>
      </c>
      <c r="F4493" s="805"/>
      <c r="G4493" s="805"/>
      <c r="H4493" s="806"/>
      <c r="I4493" s="806"/>
      <c r="J4493" s="803"/>
      <c r="K4493" s="803"/>
      <c r="L4493" s="804"/>
    </row>
    <row r="4494" spans="1:12" s="101" customFormat="1" ht="24" customHeight="1">
      <c r="A4494" s="808">
        <v>844</v>
      </c>
      <c r="B4494" s="110" t="s">
        <v>76</v>
      </c>
      <c r="C4494" s="115" t="s">
        <v>78</v>
      </c>
      <c r="D4494" s="115" t="s">
        <v>146</v>
      </c>
      <c r="E4494" s="115" t="s">
        <v>147</v>
      </c>
      <c r="F4494" s="809" t="s">
        <v>71</v>
      </c>
      <c r="G4494" s="809"/>
      <c r="H4494" s="805"/>
      <c r="I4494" s="805"/>
      <c r="J4494" s="805"/>
      <c r="K4494" s="805"/>
      <c r="L4494" s="805"/>
    </row>
    <row r="4495" spans="1:12" s="101" customFormat="1" ht="26.25" customHeight="1">
      <c r="A4495" s="808"/>
      <c r="B4495" s="803" t="s">
        <v>2842</v>
      </c>
      <c r="C4495" s="810" t="s">
        <v>2843</v>
      </c>
      <c r="D4495" s="807">
        <v>43813</v>
      </c>
      <c r="E4495" s="803" t="s">
        <v>301</v>
      </c>
      <c r="F4495" s="803" t="s">
        <v>2844</v>
      </c>
      <c r="G4495" s="803"/>
      <c r="H4495" s="806" t="s">
        <v>152</v>
      </c>
      <c r="I4495" s="806"/>
      <c r="J4495" s="117" t="s">
        <v>153</v>
      </c>
      <c r="K4495" s="117" t="s">
        <v>153</v>
      </c>
      <c r="L4495" s="119">
        <v>0</v>
      </c>
    </row>
    <row r="4496" spans="1:12" s="101" customFormat="1" ht="155.25" customHeight="1">
      <c r="A4496" s="808"/>
      <c r="B4496" s="803"/>
      <c r="C4496" s="810"/>
      <c r="D4496" s="807"/>
      <c r="E4496" s="803"/>
      <c r="F4496" s="803"/>
      <c r="G4496" s="803"/>
      <c r="H4496" s="806" t="s">
        <v>154</v>
      </c>
      <c r="I4496" s="806"/>
      <c r="J4496" s="117" t="s">
        <v>153</v>
      </c>
      <c r="K4496" s="117" t="s">
        <v>3</v>
      </c>
      <c r="L4496" s="119">
        <v>1097.6200000000001</v>
      </c>
    </row>
    <row r="4497" spans="1:12" s="101" customFormat="1" ht="24" customHeight="1">
      <c r="A4497" s="808"/>
      <c r="B4497" s="110" t="s">
        <v>77</v>
      </c>
      <c r="C4497" s="115" t="s">
        <v>79</v>
      </c>
      <c r="D4497" s="115" t="s">
        <v>155</v>
      </c>
      <c r="E4497" s="115" t="s">
        <v>156</v>
      </c>
      <c r="F4497" s="805"/>
      <c r="G4497" s="805"/>
      <c r="H4497" s="806" t="s">
        <v>157</v>
      </c>
      <c r="I4497" s="806"/>
      <c r="J4497" s="803" t="s">
        <v>153</v>
      </c>
      <c r="K4497" s="803" t="s">
        <v>153</v>
      </c>
      <c r="L4497" s="804">
        <v>0</v>
      </c>
    </row>
    <row r="4498" spans="1:12" s="101" customFormat="1" ht="24" customHeight="1">
      <c r="A4498" s="808"/>
      <c r="B4498" s="117" t="s">
        <v>230</v>
      </c>
      <c r="C4498" s="117" t="s">
        <v>2844</v>
      </c>
      <c r="D4498" s="118">
        <v>43820</v>
      </c>
      <c r="E4498" s="117" t="s">
        <v>2845</v>
      </c>
      <c r="F4498" s="805"/>
      <c r="G4498" s="805"/>
      <c r="H4498" s="806"/>
      <c r="I4498" s="806"/>
      <c r="J4498" s="803"/>
      <c r="K4498" s="803"/>
      <c r="L4498" s="804"/>
    </row>
    <row r="4499" spans="1:12" s="101" customFormat="1" ht="24" customHeight="1">
      <c r="A4499" s="808">
        <v>845</v>
      </c>
      <c r="B4499" s="110" t="s">
        <v>76</v>
      </c>
      <c r="C4499" s="115" t="s">
        <v>78</v>
      </c>
      <c r="D4499" s="115" t="s">
        <v>146</v>
      </c>
      <c r="E4499" s="115" t="s">
        <v>147</v>
      </c>
      <c r="F4499" s="809" t="s">
        <v>71</v>
      </c>
      <c r="G4499" s="809"/>
      <c r="H4499" s="805"/>
      <c r="I4499" s="805"/>
      <c r="J4499" s="805"/>
      <c r="K4499" s="805"/>
      <c r="L4499" s="805"/>
    </row>
    <row r="4500" spans="1:12" s="101" customFormat="1" ht="26.25" customHeight="1">
      <c r="A4500" s="808"/>
      <c r="B4500" s="803" t="s">
        <v>2846</v>
      </c>
      <c r="C4500" s="810" t="s">
        <v>2847</v>
      </c>
      <c r="D4500" s="807">
        <v>43755</v>
      </c>
      <c r="E4500" s="803" t="s">
        <v>2176</v>
      </c>
      <c r="F4500" s="803" t="s">
        <v>2758</v>
      </c>
      <c r="G4500" s="803"/>
      <c r="H4500" s="806" t="s">
        <v>152</v>
      </c>
      <c r="I4500" s="806"/>
      <c r="J4500" s="117" t="s">
        <v>153</v>
      </c>
      <c r="K4500" s="117" t="s">
        <v>3</v>
      </c>
      <c r="L4500" s="119">
        <v>691.27</v>
      </c>
    </row>
    <row r="4501" spans="1:12" s="101" customFormat="1" ht="176.25" customHeight="1">
      <c r="A4501" s="808"/>
      <c r="B4501" s="803"/>
      <c r="C4501" s="810"/>
      <c r="D4501" s="807"/>
      <c r="E4501" s="803"/>
      <c r="F4501" s="803"/>
      <c r="G4501" s="803"/>
      <c r="H4501" s="806" t="s">
        <v>154</v>
      </c>
      <c r="I4501" s="806"/>
      <c r="J4501" s="117" t="s">
        <v>153</v>
      </c>
      <c r="K4501" s="117" t="s">
        <v>3</v>
      </c>
      <c r="L4501" s="119">
        <v>567.59</v>
      </c>
    </row>
    <row r="4502" spans="1:12" s="101" customFormat="1" ht="24" customHeight="1">
      <c r="A4502" s="808"/>
      <c r="B4502" s="110" t="s">
        <v>77</v>
      </c>
      <c r="C4502" s="115" t="s">
        <v>79</v>
      </c>
      <c r="D4502" s="115" t="s">
        <v>155</v>
      </c>
      <c r="E4502" s="115" t="s">
        <v>156</v>
      </c>
      <c r="F4502" s="805"/>
      <c r="G4502" s="805"/>
      <c r="H4502" s="806" t="s">
        <v>157</v>
      </c>
      <c r="I4502" s="806"/>
      <c r="J4502" s="803" t="s">
        <v>153</v>
      </c>
      <c r="K4502" s="803" t="s">
        <v>153</v>
      </c>
      <c r="L4502" s="804">
        <v>0</v>
      </c>
    </row>
    <row r="4503" spans="1:12" s="101" customFormat="1" ht="24" customHeight="1">
      <c r="A4503" s="808"/>
      <c r="B4503" s="117" t="s">
        <v>153</v>
      </c>
      <c r="C4503" s="117" t="s">
        <v>2758</v>
      </c>
      <c r="D4503" s="118">
        <v>43758</v>
      </c>
      <c r="E4503" s="117" t="s">
        <v>732</v>
      </c>
      <c r="F4503" s="805"/>
      <c r="G4503" s="805"/>
      <c r="H4503" s="806"/>
      <c r="I4503" s="806"/>
      <c r="J4503" s="803"/>
      <c r="K4503" s="803"/>
      <c r="L4503" s="804"/>
    </row>
    <row r="4504" spans="1:12" s="101" customFormat="1" ht="24" customHeight="1">
      <c r="A4504" s="808">
        <v>846</v>
      </c>
      <c r="B4504" s="110" t="s">
        <v>76</v>
      </c>
      <c r="C4504" s="115" t="s">
        <v>78</v>
      </c>
      <c r="D4504" s="115" t="s">
        <v>146</v>
      </c>
      <c r="E4504" s="115" t="s">
        <v>147</v>
      </c>
      <c r="F4504" s="809" t="s">
        <v>71</v>
      </c>
      <c r="G4504" s="809"/>
      <c r="H4504" s="805"/>
      <c r="I4504" s="805"/>
      <c r="J4504" s="805"/>
      <c r="K4504" s="805"/>
      <c r="L4504" s="805"/>
    </row>
    <row r="4505" spans="1:12" s="101" customFormat="1" ht="26.25" customHeight="1">
      <c r="A4505" s="808"/>
      <c r="B4505" s="803" t="s">
        <v>2848</v>
      </c>
      <c r="C4505" s="810" t="s">
        <v>2849</v>
      </c>
      <c r="D4505" s="807">
        <v>43740</v>
      </c>
      <c r="E4505" s="803" t="s">
        <v>354</v>
      </c>
      <c r="F4505" s="803" t="s">
        <v>2043</v>
      </c>
      <c r="G4505" s="803"/>
      <c r="H4505" s="806" t="s">
        <v>152</v>
      </c>
      <c r="I4505" s="806"/>
      <c r="J4505" s="117" t="s">
        <v>153</v>
      </c>
      <c r="K4505" s="117" t="s">
        <v>3</v>
      </c>
      <c r="L4505" s="119">
        <v>61</v>
      </c>
    </row>
    <row r="4506" spans="1:12" s="101" customFormat="1" ht="207.75" customHeight="1">
      <c r="A4506" s="808"/>
      <c r="B4506" s="803"/>
      <c r="C4506" s="810"/>
      <c r="D4506" s="807"/>
      <c r="E4506" s="803"/>
      <c r="F4506" s="803"/>
      <c r="G4506" s="803"/>
      <c r="H4506" s="806" t="s">
        <v>154</v>
      </c>
      <c r="I4506" s="806"/>
      <c r="J4506" s="117" t="s">
        <v>153</v>
      </c>
      <c r="K4506" s="117" t="s">
        <v>3</v>
      </c>
      <c r="L4506" s="119">
        <v>285</v>
      </c>
    </row>
    <row r="4507" spans="1:12" s="101" customFormat="1" ht="24" customHeight="1">
      <c r="A4507" s="808"/>
      <c r="B4507" s="110" t="s">
        <v>77</v>
      </c>
      <c r="C4507" s="115" t="s">
        <v>79</v>
      </c>
      <c r="D4507" s="115" t="s">
        <v>155</v>
      </c>
      <c r="E4507" s="115" t="s">
        <v>156</v>
      </c>
      <c r="F4507" s="805"/>
      <c r="G4507" s="805"/>
      <c r="H4507" s="806" t="s">
        <v>157</v>
      </c>
      <c r="I4507" s="806"/>
      <c r="J4507" s="803" t="s">
        <v>153</v>
      </c>
      <c r="K4507" s="803" t="s">
        <v>153</v>
      </c>
      <c r="L4507" s="804">
        <v>0</v>
      </c>
    </row>
    <row r="4508" spans="1:12" s="101" customFormat="1" ht="24" customHeight="1">
      <c r="A4508" s="808"/>
      <c r="B4508" s="117" t="s">
        <v>193</v>
      </c>
      <c r="C4508" s="117" t="s">
        <v>2043</v>
      </c>
      <c r="D4508" s="118">
        <v>43742</v>
      </c>
      <c r="E4508" s="117" t="s">
        <v>416</v>
      </c>
      <c r="F4508" s="805"/>
      <c r="G4508" s="805"/>
      <c r="H4508" s="806"/>
      <c r="I4508" s="806"/>
      <c r="J4508" s="803"/>
      <c r="K4508" s="803"/>
      <c r="L4508" s="804"/>
    </row>
    <row r="4509" spans="1:12" s="101" customFormat="1" ht="24" customHeight="1">
      <c r="A4509" s="808">
        <v>847</v>
      </c>
      <c r="B4509" s="110" t="s">
        <v>76</v>
      </c>
      <c r="C4509" s="115" t="s">
        <v>78</v>
      </c>
      <c r="D4509" s="115" t="s">
        <v>146</v>
      </c>
      <c r="E4509" s="115" t="s">
        <v>147</v>
      </c>
      <c r="F4509" s="809" t="s">
        <v>71</v>
      </c>
      <c r="G4509" s="809"/>
      <c r="H4509" s="805"/>
      <c r="I4509" s="805"/>
      <c r="J4509" s="805"/>
      <c r="K4509" s="805"/>
      <c r="L4509" s="805"/>
    </row>
    <row r="4510" spans="1:12" s="101" customFormat="1" ht="26.25" customHeight="1">
      <c r="A4510" s="808"/>
      <c r="B4510" s="803" t="s">
        <v>2850</v>
      </c>
      <c r="C4510" s="810" t="s">
        <v>2851</v>
      </c>
      <c r="D4510" s="807">
        <v>43884</v>
      </c>
      <c r="E4510" s="803" t="s">
        <v>476</v>
      </c>
      <c r="F4510" s="803" t="s">
        <v>2852</v>
      </c>
      <c r="G4510" s="803"/>
      <c r="H4510" s="806" t="s">
        <v>152</v>
      </c>
      <c r="I4510" s="806"/>
      <c r="J4510" s="117" t="s">
        <v>153</v>
      </c>
      <c r="K4510" s="117" t="s">
        <v>3</v>
      </c>
      <c r="L4510" s="119">
        <v>563.34</v>
      </c>
    </row>
    <row r="4511" spans="1:12" s="101" customFormat="1" ht="123.75" customHeight="1">
      <c r="A4511" s="808"/>
      <c r="B4511" s="803"/>
      <c r="C4511" s="810"/>
      <c r="D4511" s="807"/>
      <c r="E4511" s="803"/>
      <c r="F4511" s="803"/>
      <c r="G4511" s="803"/>
      <c r="H4511" s="806" t="s">
        <v>154</v>
      </c>
      <c r="I4511" s="806"/>
      <c r="J4511" s="117" t="s">
        <v>153</v>
      </c>
      <c r="K4511" s="117" t="s">
        <v>3</v>
      </c>
      <c r="L4511" s="119">
        <v>294.44</v>
      </c>
    </row>
    <row r="4512" spans="1:12" s="101" customFormat="1" ht="24" customHeight="1">
      <c r="A4512" s="808"/>
      <c r="B4512" s="110" t="s">
        <v>77</v>
      </c>
      <c r="C4512" s="115" t="s">
        <v>79</v>
      </c>
      <c r="D4512" s="115" t="s">
        <v>155</v>
      </c>
      <c r="E4512" s="115" t="s">
        <v>156</v>
      </c>
      <c r="F4512" s="805"/>
      <c r="G4512" s="805"/>
      <c r="H4512" s="806" t="s">
        <v>157</v>
      </c>
      <c r="I4512" s="806"/>
      <c r="J4512" s="803" t="s">
        <v>153</v>
      </c>
      <c r="K4512" s="803" t="s">
        <v>153</v>
      </c>
      <c r="L4512" s="804">
        <v>0</v>
      </c>
    </row>
    <row r="4513" spans="1:12" s="101" customFormat="1" ht="34.5" customHeight="1">
      <c r="A4513" s="808"/>
      <c r="B4513" s="117" t="s">
        <v>2853</v>
      </c>
      <c r="C4513" s="117" t="s">
        <v>2852</v>
      </c>
      <c r="D4513" s="118">
        <v>43887</v>
      </c>
      <c r="E4513" s="117" t="s">
        <v>1076</v>
      </c>
      <c r="F4513" s="805"/>
      <c r="G4513" s="805"/>
      <c r="H4513" s="806"/>
      <c r="I4513" s="806"/>
      <c r="J4513" s="803"/>
      <c r="K4513" s="803"/>
      <c r="L4513" s="804"/>
    </row>
    <row r="4514" spans="1:12" s="101" customFormat="1" ht="24" customHeight="1">
      <c r="A4514" s="808">
        <v>848</v>
      </c>
      <c r="B4514" s="110" t="s">
        <v>76</v>
      </c>
      <c r="C4514" s="115" t="s">
        <v>78</v>
      </c>
      <c r="D4514" s="115" t="s">
        <v>146</v>
      </c>
      <c r="E4514" s="115" t="s">
        <v>147</v>
      </c>
      <c r="F4514" s="809" t="s">
        <v>71</v>
      </c>
      <c r="G4514" s="809"/>
      <c r="H4514" s="805"/>
      <c r="I4514" s="805"/>
      <c r="J4514" s="805"/>
      <c r="K4514" s="805"/>
      <c r="L4514" s="805"/>
    </row>
    <row r="4515" spans="1:12" s="101" customFormat="1" ht="26.25" customHeight="1">
      <c r="A4515" s="808"/>
      <c r="B4515" s="803" t="s">
        <v>2854</v>
      </c>
      <c r="C4515" s="810" t="s">
        <v>2855</v>
      </c>
      <c r="D4515" s="807">
        <v>43835</v>
      </c>
      <c r="E4515" s="803" t="s">
        <v>714</v>
      </c>
      <c r="F4515" s="803" t="s">
        <v>2856</v>
      </c>
      <c r="G4515" s="803"/>
      <c r="H4515" s="806" t="s">
        <v>152</v>
      </c>
      <c r="I4515" s="806"/>
      <c r="J4515" s="117" t="s">
        <v>153</v>
      </c>
      <c r="K4515" s="117" t="s">
        <v>3</v>
      </c>
      <c r="L4515" s="119">
        <v>460</v>
      </c>
    </row>
    <row r="4516" spans="1:12" s="101" customFormat="1" ht="408.95" customHeight="1">
      <c r="A4516" s="808"/>
      <c r="B4516" s="803"/>
      <c r="C4516" s="810"/>
      <c r="D4516" s="807"/>
      <c r="E4516" s="803"/>
      <c r="F4516" s="803"/>
      <c r="G4516" s="803"/>
      <c r="H4516" s="806" t="s">
        <v>154</v>
      </c>
      <c r="I4516" s="806"/>
      <c r="J4516" s="803" t="s">
        <v>153</v>
      </c>
      <c r="K4516" s="803" t="s">
        <v>3</v>
      </c>
      <c r="L4516" s="804">
        <v>2859</v>
      </c>
    </row>
    <row r="4517" spans="1:12" s="101" customFormat="1" ht="408.95" customHeight="1">
      <c r="A4517" s="808"/>
      <c r="B4517" s="803"/>
      <c r="C4517" s="810"/>
      <c r="D4517" s="807"/>
      <c r="E4517" s="803"/>
      <c r="F4517" s="803"/>
      <c r="G4517" s="803"/>
      <c r="H4517" s="806"/>
      <c r="I4517" s="806"/>
      <c r="J4517" s="803"/>
      <c r="K4517" s="803"/>
      <c r="L4517" s="804"/>
    </row>
    <row r="4518" spans="1:12" s="101" customFormat="1" ht="187.7" customHeight="1">
      <c r="A4518" s="808"/>
      <c r="B4518" s="803"/>
      <c r="C4518" s="810"/>
      <c r="D4518" s="807"/>
      <c r="E4518" s="803"/>
      <c r="F4518" s="803"/>
      <c r="G4518" s="803"/>
      <c r="H4518" s="806"/>
      <c r="I4518" s="806"/>
      <c r="J4518" s="803"/>
      <c r="K4518" s="803"/>
      <c r="L4518" s="804"/>
    </row>
    <row r="4519" spans="1:12" s="101" customFormat="1" ht="24" customHeight="1">
      <c r="A4519" s="808"/>
      <c r="B4519" s="110" t="s">
        <v>77</v>
      </c>
      <c r="C4519" s="115" t="s">
        <v>79</v>
      </c>
      <c r="D4519" s="115" t="s">
        <v>155</v>
      </c>
      <c r="E4519" s="115" t="s">
        <v>156</v>
      </c>
      <c r="F4519" s="805"/>
      <c r="G4519" s="805"/>
      <c r="H4519" s="806" t="s">
        <v>157</v>
      </c>
      <c r="I4519" s="806"/>
      <c r="J4519" s="803" t="s">
        <v>153</v>
      </c>
      <c r="K4519" s="803" t="s">
        <v>3</v>
      </c>
      <c r="L4519" s="804">
        <v>321</v>
      </c>
    </row>
    <row r="4520" spans="1:12" s="101" customFormat="1" ht="24" customHeight="1">
      <c r="A4520" s="808"/>
      <c r="B4520" s="117" t="s">
        <v>254</v>
      </c>
      <c r="C4520" s="117" t="s">
        <v>2856</v>
      </c>
      <c r="D4520" s="118">
        <v>43841</v>
      </c>
      <c r="E4520" s="117" t="s">
        <v>2857</v>
      </c>
      <c r="F4520" s="805"/>
      <c r="G4520" s="805"/>
      <c r="H4520" s="806"/>
      <c r="I4520" s="806"/>
      <c r="J4520" s="803"/>
      <c r="K4520" s="803"/>
      <c r="L4520" s="804"/>
    </row>
    <row r="4521" spans="1:12" s="101" customFormat="1" ht="24" customHeight="1">
      <c r="A4521" s="808">
        <v>849</v>
      </c>
      <c r="B4521" s="110" t="s">
        <v>76</v>
      </c>
      <c r="C4521" s="115" t="s">
        <v>78</v>
      </c>
      <c r="D4521" s="115" t="s">
        <v>146</v>
      </c>
      <c r="E4521" s="115" t="s">
        <v>147</v>
      </c>
      <c r="F4521" s="809" t="s">
        <v>71</v>
      </c>
      <c r="G4521" s="809"/>
      <c r="H4521" s="805"/>
      <c r="I4521" s="805"/>
      <c r="J4521" s="805"/>
      <c r="K4521" s="805"/>
      <c r="L4521" s="805"/>
    </row>
    <row r="4522" spans="1:12" s="101" customFormat="1" ht="26.25" customHeight="1">
      <c r="A4522" s="808"/>
      <c r="B4522" s="803" t="s">
        <v>2858</v>
      </c>
      <c r="C4522" s="810" t="s">
        <v>2859</v>
      </c>
      <c r="D4522" s="807">
        <v>43753</v>
      </c>
      <c r="E4522" s="803" t="s">
        <v>2860</v>
      </c>
      <c r="F4522" s="803" t="s">
        <v>2861</v>
      </c>
      <c r="G4522" s="803"/>
      <c r="H4522" s="806" t="s">
        <v>152</v>
      </c>
      <c r="I4522" s="806"/>
      <c r="J4522" s="117" t="s">
        <v>153</v>
      </c>
      <c r="K4522" s="117" t="s">
        <v>3</v>
      </c>
      <c r="L4522" s="119">
        <v>473.22</v>
      </c>
    </row>
    <row r="4523" spans="1:12" s="101" customFormat="1" ht="228.75" customHeight="1">
      <c r="A4523" s="808"/>
      <c r="B4523" s="803"/>
      <c r="C4523" s="810"/>
      <c r="D4523" s="807"/>
      <c r="E4523" s="803"/>
      <c r="F4523" s="803"/>
      <c r="G4523" s="803"/>
      <c r="H4523" s="806" t="s">
        <v>154</v>
      </c>
      <c r="I4523" s="806"/>
      <c r="J4523" s="117" t="s">
        <v>153</v>
      </c>
      <c r="K4523" s="117" t="s">
        <v>3</v>
      </c>
      <c r="L4523" s="119">
        <v>218.6</v>
      </c>
    </row>
    <row r="4524" spans="1:12" s="101" customFormat="1" ht="24" customHeight="1">
      <c r="A4524" s="808"/>
      <c r="B4524" s="110" t="s">
        <v>77</v>
      </c>
      <c r="C4524" s="115" t="s">
        <v>79</v>
      </c>
      <c r="D4524" s="115" t="s">
        <v>155</v>
      </c>
      <c r="E4524" s="115" t="s">
        <v>156</v>
      </c>
      <c r="F4524" s="805"/>
      <c r="G4524" s="805"/>
      <c r="H4524" s="806" t="s">
        <v>157</v>
      </c>
      <c r="I4524" s="806"/>
      <c r="J4524" s="803" t="s">
        <v>153</v>
      </c>
      <c r="K4524" s="803" t="s">
        <v>3</v>
      </c>
      <c r="L4524" s="804">
        <v>155</v>
      </c>
    </row>
    <row r="4525" spans="1:12" s="101" customFormat="1" ht="34.5" customHeight="1">
      <c r="A4525" s="808"/>
      <c r="B4525" s="117" t="s">
        <v>2862</v>
      </c>
      <c r="C4525" s="117" t="s">
        <v>2861</v>
      </c>
      <c r="D4525" s="118">
        <v>43755</v>
      </c>
      <c r="E4525" s="117" t="s">
        <v>1980</v>
      </c>
      <c r="F4525" s="805"/>
      <c r="G4525" s="805"/>
      <c r="H4525" s="806"/>
      <c r="I4525" s="806"/>
      <c r="J4525" s="803"/>
      <c r="K4525" s="803"/>
      <c r="L4525" s="804"/>
    </row>
    <row r="4526" spans="1:12" s="101" customFormat="1" ht="24" customHeight="1">
      <c r="A4526" s="808">
        <v>850</v>
      </c>
      <c r="B4526" s="110" t="s">
        <v>76</v>
      </c>
      <c r="C4526" s="115" t="s">
        <v>78</v>
      </c>
      <c r="D4526" s="115" t="s">
        <v>146</v>
      </c>
      <c r="E4526" s="115" t="s">
        <v>147</v>
      </c>
      <c r="F4526" s="809" t="s">
        <v>71</v>
      </c>
      <c r="G4526" s="809"/>
      <c r="H4526" s="805"/>
      <c r="I4526" s="805"/>
      <c r="J4526" s="805"/>
      <c r="K4526" s="805"/>
      <c r="L4526" s="805"/>
    </row>
    <row r="4527" spans="1:12" s="101" customFormat="1" ht="26.25" customHeight="1">
      <c r="A4527" s="808"/>
      <c r="B4527" s="803" t="s">
        <v>2858</v>
      </c>
      <c r="C4527" s="810" t="s">
        <v>2863</v>
      </c>
      <c r="D4527" s="807">
        <v>43786</v>
      </c>
      <c r="E4527" s="803" t="s">
        <v>243</v>
      </c>
      <c r="F4527" s="803" t="s">
        <v>1327</v>
      </c>
      <c r="G4527" s="803"/>
      <c r="H4527" s="806" t="s">
        <v>152</v>
      </c>
      <c r="I4527" s="806"/>
      <c r="J4527" s="117" t="s">
        <v>153</v>
      </c>
      <c r="K4527" s="117" t="s">
        <v>3</v>
      </c>
      <c r="L4527" s="119">
        <v>421.3</v>
      </c>
    </row>
    <row r="4528" spans="1:12" s="101" customFormat="1" ht="186.75" customHeight="1">
      <c r="A4528" s="808"/>
      <c r="B4528" s="803"/>
      <c r="C4528" s="810"/>
      <c r="D4528" s="807"/>
      <c r="E4528" s="803"/>
      <c r="F4528" s="803"/>
      <c r="G4528" s="803"/>
      <c r="H4528" s="806" t="s">
        <v>154</v>
      </c>
      <c r="I4528" s="806"/>
      <c r="J4528" s="117" t="s">
        <v>153</v>
      </c>
      <c r="K4528" s="117" t="s">
        <v>153</v>
      </c>
      <c r="L4528" s="119">
        <v>0</v>
      </c>
    </row>
    <row r="4529" spans="1:12" s="101" customFormat="1" ht="24" customHeight="1">
      <c r="A4529" s="808"/>
      <c r="B4529" s="110" t="s">
        <v>77</v>
      </c>
      <c r="C4529" s="115" t="s">
        <v>79</v>
      </c>
      <c r="D4529" s="115" t="s">
        <v>155</v>
      </c>
      <c r="E4529" s="115" t="s">
        <v>156</v>
      </c>
      <c r="F4529" s="805"/>
      <c r="G4529" s="805"/>
      <c r="H4529" s="806" t="s">
        <v>157</v>
      </c>
      <c r="I4529" s="806"/>
      <c r="J4529" s="803" t="s">
        <v>153</v>
      </c>
      <c r="K4529" s="803" t="s">
        <v>3</v>
      </c>
      <c r="L4529" s="804">
        <v>999</v>
      </c>
    </row>
    <row r="4530" spans="1:12" s="101" customFormat="1" ht="34.5" customHeight="1">
      <c r="A4530" s="808"/>
      <c r="B4530" s="117" t="s">
        <v>2862</v>
      </c>
      <c r="C4530" s="117" t="s">
        <v>1327</v>
      </c>
      <c r="D4530" s="118">
        <v>43788</v>
      </c>
      <c r="E4530" s="117" t="s">
        <v>207</v>
      </c>
      <c r="F4530" s="805"/>
      <c r="G4530" s="805"/>
      <c r="H4530" s="806"/>
      <c r="I4530" s="806"/>
      <c r="J4530" s="803"/>
      <c r="K4530" s="803"/>
      <c r="L4530" s="804"/>
    </row>
    <row r="4531" spans="1:12" s="101" customFormat="1" ht="24" customHeight="1">
      <c r="A4531" s="808">
        <v>851</v>
      </c>
      <c r="B4531" s="110" t="s">
        <v>76</v>
      </c>
      <c r="C4531" s="115" t="s">
        <v>78</v>
      </c>
      <c r="D4531" s="115" t="s">
        <v>146</v>
      </c>
      <c r="E4531" s="115" t="s">
        <v>147</v>
      </c>
      <c r="F4531" s="809" t="s">
        <v>71</v>
      </c>
      <c r="G4531" s="809"/>
      <c r="H4531" s="805"/>
      <c r="I4531" s="805"/>
      <c r="J4531" s="805"/>
      <c r="K4531" s="805"/>
      <c r="L4531" s="805"/>
    </row>
    <row r="4532" spans="1:12" s="101" customFormat="1" ht="26.25" customHeight="1">
      <c r="A4532" s="808"/>
      <c r="B4532" s="803" t="s">
        <v>2864</v>
      </c>
      <c r="C4532" s="810" t="s">
        <v>2865</v>
      </c>
      <c r="D4532" s="807">
        <v>43914</v>
      </c>
      <c r="E4532" s="803" t="s">
        <v>2866</v>
      </c>
      <c r="F4532" s="803" t="s">
        <v>2867</v>
      </c>
      <c r="G4532" s="803"/>
      <c r="H4532" s="806" t="s">
        <v>152</v>
      </c>
      <c r="I4532" s="806"/>
      <c r="J4532" s="117" t="s">
        <v>153</v>
      </c>
      <c r="K4532" s="117" t="s">
        <v>3</v>
      </c>
      <c r="L4532" s="119">
        <v>408</v>
      </c>
    </row>
    <row r="4533" spans="1:12" s="101" customFormat="1" ht="249.75" customHeight="1">
      <c r="A4533" s="808"/>
      <c r="B4533" s="803"/>
      <c r="C4533" s="810"/>
      <c r="D4533" s="807"/>
      <c r="E4533" s="803"/>
      <c r="F4533" s="803"/>
      <c r="G4533" s="803"/>
      <c r="H4533" s="806" t="s">
        <v>154</v>
      </c>
      <c r="I4533" s="806"/>
      <c r="J4533" s="117" t="s">
        <v>153</v>
      </c>
      <c r="K4533" s="117" t="s">
        <v>153</v>
      </c>
      <c r="L4533" s="119">
        <v>0</v>
      </c>
    </row>
    <row r="4534" spans="1:12" s="101" customFormat="1" ht="24" customHeight="1">
      <c r="A4534" s="808"/>
      <c r="B4534" s="110" t="s">
        <v>77</v>
      </c>
      <c r="C4534" s="115" t="s">
        <v>79</v>
      </c>
      <c r="D4534" s="115" t="s">
        <v>155</v>
      </c>
      <c r="E4534" s="115" t="s">
        <v>156</v>
      </c>
      <c r="F4534" s="805"/>
      <c r="G4534" s="805"/>
      <c r="H4534" s="806" t="s">
        <v>157</v>
      </c>
      <c r="I4534" s="806"/>
      <c r="J4534" s="803" t="s">
        <v>153</v>
      </c>
      <c r="K4534" s="803" t="s">
        <v>153</v>
      </c>
      <c r="L4534" s="804">
        <v>0</v>
      </c>
    </row>
    <row r="4535" spans="1:12" s="101" customFormat="1" ht="24" customHeight="1">
      <c r="A4535" s="808"/>
      <c r="B4535" s="117" t="s">
        <v>240</v>
      </c>
      <c r="C4535" s="117" t="s">
        <v>2867</v>
      </c>
      <c r="D4535" s="118">
        <v>43919</v>
      </c>
      <c r="E4535" s="117" t="s">
        <v>2868</v>
      </c>
      <c r="F4535" s="805"/>
      <c r="G4535" s="805"/>
      <c r="H4535" s="806"/>
      <c r="I4535" s="806"/>
      <c r="J4535" s="803"/>
      <c r="K4535" s="803"/>
      <c r="L4535" s="804"/>
    </row>
    <row r="4536" spans="1:12" s="101" customFormat="1" ht="24" customHeight="1">
      <c r="A4536" s="808">
        <v>852</v>
      </c>
      <c r="B4536" s="110" t="s">
        <v>76</v>
      </c>
      <c r="C4536" s="115" t="s">
        <v>78</v>
      </c>
      <c r="D4536" s="115" t="s">
        <v>146</v>
      </c>
      <c r="E4536" s="115" t="s">
        <v>147</v>
      </c>
      <c r="F4536" s="809" t="s">
        <v>71</v>
      </c>
      <c r="G4536" s="809"/>
      <c r="H4536" s="805"/>
      <c r="I4536" s="805"/>
      <c r="J4536" s="805"/>
      <c r="K4536" s="805"/>
      <c r="L4536" s="805"/>
    </row>
    <row r="4537" spans="1:12" s="101" customFormat="1" ht="26.25" customHeight="1">
      <c r="A4537" s="808"/>
      <c r="B4537" s="803" t="s">
        <v>2869</v>
      </c>
      <c r="C4537" s="810" t="s">
        <v>2870</v>
      </c>
      <c r="D4537" s="807">
        <v>43896</v>
      </c>
      <c r="E4537" s="803" t="s">
        <v>745</v>
      </c>
      <c r="F4537" s="803" t="s">
        <v>2871</v>
      </c>
      <c r="G4537" s="803"/>
      <c r="H4537" s="806" t="s">
        <v>152</v>
      </c>
      <c r="I4537" s="806"/>
      <c r="J4537" s="117" t="s">
        <v>153</v>
      </c>
      <c r="K4537" s="117" t="s">
        <v>3</v>
      </c>
      <c r="L4537" s="119">
        <v>573.06000000000006</v>
      </c>
    </row>
    <row r="4538" spans="1:12" s="101" customFormat="1" ht="365.25" customHeight="1">
      <c r="A4538" s="808"/>
      <c r="B4538" s="803"/>
      <c r="C4538" s="810"/>
      <c r="D4538" s="807"/>
      <c r="E4538" s="803"/>
      <c r="F4538" s="803"/>
      <c r="G4538" s="803"/>
      <c r="H4538" s="806" t="s">
        <v>154</v>
      </c>
      <c r="I4538" s="806"/>
      <c r="J4538" s="117" t="s">
        <v>153</v>
      </c>
      <c r="K4538" s="117" t="s">
        <v>3</v>
      </c>
      <c r="L4538" s="119">
        <v>842.22</v>
      </c>
    </row>
    <row r="4539" spans="1:12" s="101" customFormat="1" ht="24" customHeight="1">
      <c r="A4539" s="808"/>
      <c r="B4539" s="110" t="s">
        <v>77</v>
      </c>
      <c r="C4539" s="115" t="s">
        <v>79</v>
      </c>
      <c r="D4539" s="115" t="s">
        <v>155</v>
      </c>
      <c r="E4539" s="115" t="s">
        <v>156</v>
      </c>
      <c r="F4539" s="805"/>
      <c r="G4539" s="805"/>
      <c r="H4539" s="806" t="s">
        <v>157</v>
      </c>
      <c r="I4539" s="806"/>
      <c r="J4539" s="803" t="s">
        <v>153</v>
      </c>
      <c r="K4539" s="803" t="s">
        <v>153</v>
      </c>
      <c r="L4539" s="804">
        <v>0</v>
      </c>
    </row>
    <row r="4540" spans="1:12" s="101" customFormat="1" ht="24" customHeight="1">
      <c r="A4540" s="808"/>
      <c r="B4540" s="117" t="s">
        <v>240</v>
      </c>
      <c r="C4540" s="117" t="s">
        <v>2871</v>
      </c>
      <c r="D4540" s="118">
        <v>43901</v>
      </c>
      <c r="E4540" s="117" t="s">
        <v>2872</v>
      </c>
      <c r="F4540" s="805"/>
      <c r="G4540" s="805"/>
      <c r="H4540" s="806"/>
      <c r="I4540" s="806"/>
      <c r="J4540" s="803"/>
      <c r="K4540" s="803"/>
      <c r="L4540" s="804"/>
    </row>
    <row r="4541" spans="1:12" s="101" customFormat="1" ht="24" customHeight="1">
      <c r="A4541" s="808">
        <v>853</v>
      </c>
      <c r="B4541" s="110" t="s">
        <v>76</v>
      </c>
      <c r="C4541" s="115" t="s">
        <v>78</v>
      </c>
      <c r="D4541" s="115" t="s">
        <v>146</v>
      </c>
      <c r="E4541" s="115" t="s">
        <v>147</v>
      </c>
      <c r="F4541" s="809" t="s">
        <v>71</v>
      </c>
      <c r="G4541" s="809"/>
      <c r="H4541" s="805"/>
      <c r="I4541" s="805"/>
      <c r="J4541" s="805"/>
      <c r="K4541" s="805"/>
      <c r="L4541" s="805"/>
    </row>
    <row r="4542" spans="1:12" s="101" customFormat="1" ht="26.25" customHeight="1">
      <c r="A4542" s="808"/>
      <c r="B4542" s="803" t="s">
        <v>2873</v>
      </c>
      <c r="C4542" s="810" t="s">
        <v>2874</v>
      </c>
      <c r="D4542" s="807">
        <v>43897</v>
      </c>
      <c r="E4542" s="803" t="s">
        <v>243</v>
      </c>
      <c r="F4542" s="803" t="s">
        <v>2875</v>
      </c>
      <c r="G4542" s="803"/>
      <c r="H4542" s="806" t="s">
        <v>152</v>
      </c>
      <c r="I4542" s="806"/>
      <c r="J4542" s="117" t="s">
        <v>153</v>
      </c>
      <c r="K4542" s="117" t="s">
        <v>3</v>
      </c>
      <c r="L4542" s="119">
        <v>931</v>
      </c>
    </row>
    <row r="4543" spans="1:12" s="101" customFormat="1" ht="176.25" customHeight="1">
      <c r="A4543" s="808"/>
      <c r="B4543" s="803"/>
      <c r="C4543" s="810"/>
      <c r="D4543" s="807"/>
      <c r="E4543" s="803"/>
      <c r="F4543" s="803"/>
      <c r="G4543" s="803"/>
      <c r="H4543" s="806" t="s">
        <v>154</v>
      </c>
      <c r="I4543" s="806"/>
      <c r="J4543" s="117" t="s">
        <v>153</v>
      </c>
      <c r="K4543" s="117" t="s">
        <v>153</v>
      </c>
      <c r="L4543" s="119">
        <v>0</v>
      </c>
    </row>
    <row r="4544" spans="1:12" s="101" customFormat="1" ht="24" customHeight="1">
      <c r="A4544" s="808"/>
      <c r="B4544" s="110" t="s">
        <v>77</v>
      </c>
      <c r="C4544" s="115" t="s">
        <v>79</v>
      </c>
      <c r="D4544" s="115" t="s">
        <v>155</v>
      </c>
      <c r="E4544" s="115" t="s">
        <v>156</v>
      </c>
      <c r="F4544" s="805"/>
      <c r="G4544" s="805"/>
      <c r="H4544" s="806" t="s">
        <v>157</v>
      </c>
      <c r="I4544" s="806"/>
      <c r="J4544" s="803" t="s">
        <v>153</v>
      </c>
      <c r="K4544" s="803" t="s">
        <v>3</v>
      </c>
      <c r="L4544" s="804">
        <v>16</v>
      </c>
    </row>
    <row r="4545" spans="1:12" s="101" customFormat="1" ht="24" customHeight="1">
      <c r="A4545" s="808"/>
      <c r="B4545" s="117" t="s">
        <v>2876</v>
      </c>
      <c r="C4545" s="117" t="s">
        <v>2875</v>
      </c>
      <c r="D4545" s="118">
        <v>43902</v>
      </c>
      <c r="E4545" s="117" t="s">
        <v>2877</v>
      </c>
      <c r="F4545" s="805"/>
      <c r="G4545" s="805"/>
      <c r="H4545" s="806"/>
      <c r="I4545" s="806"/>
      <c r="J4545" s="803"/>
      <c r="K4545" s="803"/>
      <c r="L4545" s="804"/>
    </row>
    <row r="4546" spans="1:12" s="101" customFormat="1" ht="24" customHeight="1">
      <c r="A4546" s="808">
        <v>854</v>
      </c>
      <c r="B4546" s="110" t="s">
        <v>76</v>
      </c>
      <c r="C4546" s="115" t="s">
        <v>78</v>
      </c>
      <c r="D4546" s="115" t="s">
        <v>146</v>
      </c>
      <c r="E4546" s="115" t="s">
        <v>147</v>
      </c>
      <c r="F4546" s="809" t="s">
        <v>71</v>
      </c>
      <c r="G4546" s="809"/>
      <c r="H4546" s="805"/>
      <c r="I4546" s="805"/>
      <c r="J4546" s="805"/>
      <c r="K4546" s="805"/>
      <c r="L4546" s="805"/>
    </row>
    <row r="4547" spans="1:12" s="101" customFormat="1" ht="26.25" customHeight="1">
      <c r="A4547" s="808"/>
      <c r="B4547" s="803" t="s">
        <v>2878</v>
      </c>
      <c r="C4547" s="810" t="s">
        <v>2879</v>
      </c>
      <c r="D4547" s="807">
        <v>43747</v>
      </c>
      <c r="E4547" s="803" t="s">
        <v>418</v>
      </c>
      <c r="F4547" s="803" t="s">
        <v>2880</v>
      </c>
      <c r="G4547" s="803"/>
      <c r="H4547" s="806" t="s">
        <v>152</v>
      </c>
      <c r="I4547" s="806"/>
      <c r="J4547" s="117" t="s">
        <v>153</v>
      </c>
      <c r="K4547" s="117" t="s">
        <v>3</v>
      </c>
      <c r="L4547" s="119">
        <v>330.5</v>
      </c>
    </row>
    <row r="4548" spans="1:12" s="101" customFormat="1" ht="408.95" customHeight="1">
      <c r="A4548" s="808"/>
      <c r="B4548" s="803"/>
      <c r="C4548" s="810"/>
      <c r="D4548" s="807"/>
      <c r="E4548" s="803"/>
      <c r="F4548" s="803"/>
      <c r="G4548" s="803"/>
      <c r="H4548" s="806" t="s">
        <v>154</v>
      </c>
      <c r="I4548" s="806"/>
      <c r="J4548" s="803" t="s">
        <v>153</v>
      </c>
      <c r="K4548" s="803" t="s">
        <v>3</v>
      </c>
      <c r="L4548" s="804">
        <v>951.2</v>
      </c>
    </row>
    <row r="4549" spans="1:12" s="101" customFormat="1" ht="376.35" customHeight="1">
      <c r="A4549" s="808"/>
      <c r="B4549" s="803"/>
      <c r="C4549" s="810"/>
      <c r="D4549" s="807"/>
      <c r="E4549" s="803"/>
      <c r="F4549" s="803"/>
      <c r="G4549" s="803"/>
      <c r="H4549" s="806"/>
      <c r="I4549" s="806"/>
      <c r="J4549" s="803"/>
      <c r="K4549" s="803"/>
      <c r="L4549" s="804"/>
    </row>
    <row r="4550" spans="1:12" s="101" customFormat="1" ht="24" customHeight="1">
      <c r="A4550" s="808"/>
      <c r="B4550" s="110" t="s">
        <v>77</v>
      </c>
      <c r="C4550" s="115" t="s">
        <v>79</v>
      </c>
      <c r="D4550" s="115" t="s">
        <v>155</v>
      </c>
      <c r="E4550" s="115" t="s">
        <v>156</v>
      </c>
      <c r="F4550" s="805"/>
      <c r="G4550" s="805"/>
      <c r="H4550" s="806" t="s">
        <v>157</v>
      </c>
      <c r="I4550" s="806"/>
      <c r="J4550" s="803" t="s">
        <v>153</v>
      </c>
      <c r="K4550" s="803" t="s">
        <v>153</v>
      </c>
      <c r="L4550" s="804">
        <v>0</v>
      </c>
    </row>
    <row r="4551" spans="1:12" s="101" customFormat="1" ht="24" customHeight="1">
      <c r="A4551" s="808"/>
      <c r="B4551" s="117" t="s">
        <v>158</v>
      </c>
      <c r="C4551" s="117" t="s">
        <v>2880</v>
      </c>
      <c r="D4551" s="118">
        <v>43751</v>
      </c>
      <c r="E4551" s="117" t="s">
        <v>420</v>
      </c>
      <c r="F4551" s="805"/>
      <c r="G4551" s="805"/>
      <c r="H4551" s="806"/>
      <c r="I4551" s="806"/>
      <c r="J4551" s="803"/>
      <c r="K4551" s="803"/>
      <c r="L4551" s="804"/>
    </row>
    <row r="4552" spans="1:12" s="101" customFormat="1" ht="24" customHeight="1">
      <c r="A4552" s="808">
        <v>855</v>
      </c>
      <c r="B4552" s="110" t="s">
        <v>76</v>
      </c>
      <c r="C4552" s="115" t="s">
        <v>78</v>
      </c>
      <c r="D4552" s="115" t="s">
        <v>146</v>
      </c>
      <c r="E4552" s="115" t="s">
        <v>147</v>
      </c>
      <c r="F4552" s="809" t="s">
        <v>71</v>
      </c>
      <c r="G4552" s="809"/>
      <c r="H4552" s="805"/>
      <c r="I4552" s="805"/>
      <c r="J4552" s="805"/>
      <c r="K4552" s="805"/>
      <c r="L4552" s="805"/>
    </row>
    <row r="4553" spans="1:12" s="101" customFormat="1" ht="26.25" customHeight="1">
      <c r="A4553" s="808"/>
      <c r="B4553" s="803" t="s">
        <v>2878</v>
      </c>
      <c r="C4553" s="810" t="s">
        <v>2881</v>
      </c>
      <c r="D4553" s="807">
        <v>43854</v>
      </c>
      <c r="E4553" s="803" t="s">
        <v>1573</v>
      </c>
      <c r="F4553" s="803" t="s">
        <v>2882</v>
      </c>
      <c r="G4553" s="803"/>
      <c r="H4553" s="806" t="s">
        <v>152</v>
      </c>
      <c r="I4553" s="806"/>
      <c r="J4553" s="117" t="s">
        <v>153</v>
      </c>
      <c r="K4553" s="117" t="s">
        <v>3</v>
      </c>
      <c r="L4553" s="119">
        <v>694</v>
      </c>
    </row>
    <row r="4554" spans="1:12" s="101" customFormat="1" ht="408.95" customHeight="1">
      <c r="A4554" s="808"/>
      <c r="B4554" s="803"/>
      <c r="C4554" s="810"/>
      <c r="D4554" s="807"/>
      <c r="E4554" s="803"/>
      <c r="F4554" s="803"/>
      <c r="G4554" s="803"/>
      <c r="H4554" s="806" t="s">
        <v>154</v>
      </c>
      <c r="I4554" s="806"/>
      <c r="J4554" s="803" t="s">
        <v>153</v>
      </c>
      <c r="K4554" s="803" t="s">
        <v>3</v>
      </c>
      <c r="L4554" s="804">
        <v>419.03</v>
      </c>
    </row>
    <row r="4555" spans="1:12" s="101" customFormat="1" ht="19.350000000000001" customHeight="1">
      <c r="A4555" s="808"/>
      <c r="B4555" s="803"/>
      <c r="C4555" s="810"/>
      <c r="D4555" s="807"/>
      <c r="E4555" s="803"/>
      <c r="F4555" s="803"/>
      <c r="G4555" s="803"/>
      <c r="H4555" s="806"/>
      <c r="I4555" s="806"/>
      <c r="J4555" s="803"/>
      <c r="K4555" s="803"/>
      <c r="L4555" s="804"/>
    </row>
    <row r="4556" spans="1:12" s="101" customFormat="1" ht="24" customHeight="1">
      <c r="A4556" s="808"/>
      <c r="B4556" s="110" t="s">
        <v>77</v>
      </c>
      <c r="C4556" s="115" t="s">
        <v>79</v>
      </c>
      <c r="D4556" s="115" t="s">
        <v>155</v>
      </c>
      <c r="E4556" s="115" t="s">
        <v>156</v>
      </c>
      <c r="F4556" s="805"/>
      <c r="G4556" s="805"/>
      <c r="H4556" s="806" t="s">
        <v>157</v>
      </c>
      <c r="I4556" s="806"/>
      <c r="J4556" s="803" t="s">
        <v>153</v>
      </c>
      <c r="K4556" s="803" t="s">
        <v>153</v>
      </c>
      <c r="L4556" s="804">
        <v>0</v>
      </c>
    </row>
    <row r="4557" spans="1:12" s="101" customFormat="1" ht="24" customHeight="1">
      <c r="A4557" s="808"/>
      <c r="B4557" s="117" t="s">
        <v>158</v>
      </c>
      <c r="C4557" s="117" t="s">
        <v>2882</v>
      </c>
      <c r="D4557" s="118">
        <v>43859</v>
      </c>
      <c r="E4557" s="117" t="s">
        <v>2883</v>
      </c>
      <c r="F4557" s="805"/>
      <c r="G4557" s="805"/>
      <c r="H4557" s="806"/>
      <c r="I4557" s="806"/>
      <c r="J4557" s="803"/>
      <c r="K4557" s="803"/>
      <c r="L4557" s="804"/>
    </row>
    <row r="4558" spans="1:12" s="101" customFormat="1" ht="24" customHeight="1">
      <c r="A4558" s="808">
        <v>856</v>
      </c>
      <c r="B4558" s="110" t="s">
        <v>76</v>
      </c>
      <c r="C4558" s="115" t="s">
        <v>78</v>
      </c>
      <c r="D4558" s="115" t="s">
        <v>146</v>
      </c>
      <c r="E4558" s="115" t="s">
        <v>147</v>
      </c>
      <c r="F4558" s="809" t="s">
        <v>71</v>
      </c>
      <c r="G4558" s="809"/>
      <c r="H4558" s="805"/>
      <c r="I4558" s="805"/>
      <c r="J4558" s="805"/>
      <c r="K4558" s="805"/>
      <c r="L4558" s="805"/>
    </row>
    <row r="4559" spans="1:12" s="101" customFormat="1" ht="26.25" customHeight="1">
      <c r="A4559" s="808"/>
      <c r="B4559" s="803" t="s">
        <v>2884</v>
      </c>
      <c r="C4559" s="803" t="s">
        <v>2885</v>
      </c>
      <c r="D4559" s="807">
        <v>43744</v>
      </c>
      <c r="E4559" s="803" t="s">
        <v>2886</v>
      </c>
      <c r="F4559" s="803" t="s">
        <v>2722</v>
      </c>
      <c r="G4559" s="803"/>
      <c r="H4559" s="806" t="s">
        <v>152</v>
      </c>
      <c r="I4559" s="806"/>
      <c r="J4559" s="117" t="s">
        <v>153</v>
      </c>
      <c r="K4559" s="117" t="s">
        <v>3</v>
      </c>
      <c r="L4559" s="119">
        <v>128.44999999999999</v>
      </c>
    </row>
    <row r="4560" spans="1:12" s="101" customFormat="1" ht="92.25" customHeight="1">
      <c r="A4560" s="808"/>
      <c r="B4560" s="803"/>
      <c r="C4560" s="803"/>
      <c r="D4560" s="807"/>
      <c r="E4560" s="803"/>
      <c r="F4560" s="803"/>
      <c r="G4560" s="803"/>
      <c r="H4560" s="806" t="s">
        <v>154</v>
      </c>
      <c r="I4560" s="806"/>
      <c r="J4560" s="117" t="s">
        <v>153</v>
      </c>
      <c r="K4560" s="117" t="s">
        <v>3</v>
      </c>
      <c r="L4560" s="119">
        <v>638.83000000000004</v>
      </c>
    </row>
    <row r="4561" spans="1:12" s="101" customFormat="1" ht="24" customHeight="1">
      <c r="A4561" s="808"/>
      <c r="B4561" s="110" t="s">
        <v>77</v>
      </c>
      <c r="C4561" s="115" t="s">
        <v>79</v>
      </c>
      <c r="D4561" s="115" t="s">
        <v>155</v>
      </c>
      <c r="E4561" s="115" t="s">
        <v>156</v>
      </c>
      <c r="F4561" s="805"/>
      <c r="G4561" s="805"/>
      <c r="H4561" s="806" t="s">
        <v>157</v>
      </c>
      <c r="I4561" s="806"/>
      <c r="J4561" s="803" t="s">
        <v>153</v>
      </c>
      <c r="K4561" s="803" t="s">
        <v>153</v>
      </c>
      <c r="L4561" s="804">
        <v>0</v>
      </c>
    </row>
    <row r="4562" spans="1:12" s="101" customFormat="1" ht="24" customHeight="1">
      <c r="A4562" s="808"/>
      <c r="B4562" s="117" t="s">
        <v>326</v>
      </c>
      <c r="C4562" s="117" t="s">
        <v>2722</v>
      </c>
      <c r="D4562" s="118">
        <v>43745</v>
      </c>
      <c r="E4562" s="117" t="s">
        <v>987</v>
      </c>
      <c r="F4562" s="805"/>
      <c r="G4562" s="805"/>
      <c r="H4562" s="806"/>
      <c r="I4562" s="806"/>
      <c r="J4562" s="803"/>
      <c r="K4562" s="803"/>
      <c r="L4562" s="804"/>
    </row>
    <row r="4563" spans="1:12" s="101" customFormat="1" ht="24" customHeight="1">
      <c r="A4563" s="808">
        <v>857</v>
      </c>
      <c r="B4563" s="110" t="s">
        <v>76</v>
      </c>
      <c r="C4563" s="115" t="s">
        <v>78</v>
      </c>
      <c r="D4563" s="115" t="s">
        <v>146</v>
      </c>
      <c r="E4563" s="115" t="s">
        <v>147</v>
      </c>
      <c r="F4563" s="809" t="s">
        <v>71</v>
      </c>
      <c r="G4563" s="809"/>
      <c r="H4563" s="805"/>
      <c r="I4563" s="805"/>
      <c r="J4563" s="805"/>
      <c r="K4563" s="805"/>
      <c r="L4563" s="805"/>
    </row>
    <row r="4564" spans="1:12" s="101" customFormat="1" ht="26.25" customHeight="1">
      <c r="A4564" s="808"/>
      <c r="B4564" s="803" t="s">
        <v>2884</v>
      </c>
      <c r="C4564" s="810" t="s">
        <v>2887</v>
      </c>
      <c r="D4564" s="807">
        <v>43749</v>
      </c>
      <c r="E4564" s="803" t="s">
        <v>1156</v>
      </c>
      <c r="F4564" s="803" t="s">
        <v>1157</v>
      </c>
      <c r="G4564" s="803"/>
      <c r="H4564" s="806" t="s">
        <v>152</v>
      </c>
      <c r="I4564" s="806"/>
      <c r="J4564" s="117" t="s">
        <v>153</v>
      </c>
      <c r="K4564" s="117" t="s">
        <v>3</v>
      </c>
      <c r="L4564" s="119">
        <v>332</v>
      </c>
    </row>
    <row r="4565" spans="1:12" s="101" customFormat="1" ht="134.25" customHeight="1">
      <c r="A4565" s="808"/>
      <c r="B4565" s="803"/>
      <c r="C4565" s="810"/>
      <c r="D4565" s="807"/>
      <c r="E4565" s="803"/>
      <c r="F4565" s="803"/>
      <c r="G4565" s="803"/>
      <c r="H4565" s="806" t="s">
        <v>154</v>
      </c>
      <c r="I4565" s="806"/>
      <c r="J4565" s="117" t="s">
        <v>153</v>
      </c>
      <c r="K4565" s="117" t="s">
        <v>3</v>
      </c>
      <c r="L4565" s="119">
        <v>450.6</v>
      </c>
    </row>
    <row r="4566" spans="1:12" s="101" customFormat="1" ht="24" customHeight="1">
      <c r="A4566" s="808"/>
      <c r="B4566" s="110" t="s">
        <v>77</v>
      </c>
      <c r="C4566" s="115" t="s">
        <v>79</v>
      </c>
      <c r="D4566" s="115" t="s">
        <v>155</v>
      </c>
      <c r="E4566" s="115" t="s">
        <v>156</v>
      </c>
      <c r="F4566" s="805"/>
      <c r="G4566" s="805"/>
      <c r="H4566" s="806" t="s">
        <v>157</v>
      </c>
      <c r="I4566" s="806"/>
      <c r="J4566" s="803" t="s">
        <v>153</v>
      </c>
      <c r="K4566" s="803" t="s">
        <v>3</v>
      </c>
      <c r="L4566" s="804">
        <v>50</v>
      </c>
    </row>
    <row r="4567" spans="1:12" s="101" customFormat="1" ht="24" customHeight="1">
      <c r="A4567" s="808"/>
      <c r="B4567" s="117" t="s">
        <v>326</v>
      </c>
      <c r="C4567" s="117" t="s">
        <v>1157</v>
      </c>
      <c r="D4567" s="118">
        <v>43751</v>
      </c>
      <c r="E4567" s="117" t="s">
        <v>883</v>
      </c>
      <c r="F4567" s="805"/>
      <c r="G4567" s="805"/>
      <c r="H4567" s="806"/>
      <c r="I4567" s="806"/>
      <c r="J4567" s="803"/>
      <c r="K4567" s="803"/>
      <c r="L4567" s="804"/>
    </row>
    <row r="4568" spans="1:12" s="101" customFormat="1" ht="24" customHeight="1">
      <c r="A4568" s="808">
        <v>858</v>
      </c>
      <c r="B4568" s="110" t="s">
        <v>76</v>
      </c>
      <c r="C4568" s="115" t="s">
        <v>78</v>
      </c>
      <c r="D4568" s="115" t="s">
        <v>146</v>
      </c>
      <c r="E4568" s="115" t="s">
        <v>147</v>
      </c>
      <c r="F4568" s="809" t="s">
        <v>71</v>
      </c>
      <c r="G4568" s="809"/>
      <c r="H4568" s="805"/>
      <c r="I4568" s="805"/>
      <c r="J4568" s="805"/>
      <c r="K4568" s="805"/>
      <c r="L4568" s="805"/>
    </row>
    <row r="4569" spans="1:12" s="101" customFormat="1" ht="26.25" customHeight="1">
      <c r="A4569" s="808"/>
      <c r="B4569" s="803" t="s">
        <v>2884</v>
      </c>
      <c r="C4569" s="810" t="s">
        <v>2888</v>
      </c>
      <c r="D4569" s="807">
        <v>43763</v>
      </c>
      <c r="E4569" s="803" t="s">
        <v>205</v>
      </c>
      <c r="F4569" s="803" t="s">
        <v>601</v>
      </c>
      <c r="G4569" s="803"/>
      <c r="H4569" s="806" t="s">
        <v>152</v>
      </c>
      <c r="I4569" s="806"/>
      <c r="J4569" s="117" t="s">
        <v>153</v>
      </c>
      <c r="K4569" s="117" t="s">
        <v>3</v>
      </c>
      <c r="L4569" s="119">
        <v>618.32000000000005</v>
      </c>
    </row>
    <row r="4570" spans="1:12" s="101" customFormat="1" ht="144.75" customHeight="1">
      <c r="A4570" s="808"/>
      <c r="B4570" s="803"/>
      <c r="C4570" s="810"/>
      <c r="D4570" s="807"/>
      <c r="E4570" s="803"/>
      <c r="F4570" s="803"/>
      <c r="G4570" s="803"/>
      <c r="H4570" s="806" t="s">
        <v>154</v>
      </c>
      <c r="I4570" s="806"/>
      <c r="J4570" s="117" t="s">
        <v>153</v>
      </c>
      <c r="K4570" s="117" t="s">
        <v>3</v>
      </c>
      <c r="L4570" s="119">
        <v>194.96</v>
      </c>
    </row>
    <row r="4571" spans="1:12" s="101" customFormat="1" ht="24" customHeight="1">
      <c r="A4571" s="808"/>
      <c r="B4571" s="110" t="s">
        <v>77</v>
      </c>
      <c r="C4571" s="115" t="s">
        <v>79</v>
      </c>
      <c r="D4571" s="115" t="s">
        <v>155</v>
      </c>
      <c r="E4571" s="115" t="s">
        <v>156</v>
      </c>
      <c r="F4571" s="805"/>
      <c r="G4571" s="805"/>
      <c r="H4571" s="806" t="s">
        <v>157</v>
      </c>
      <c r="I4571" s="806"/>
      <c r="J4571" s="803" t="s">
        <v>153</v>
      </c>
      <c r="K4571" s="803" t="s">
        <v>3</v>
      </c>
      <c r="L4571" s="804">
        <v>150</v>
      </c>
    </row>
    <row r="4572" spans="1:12" s="101" customFormat="1" ht="24" customHeight="1">
      <c r="A4572" s="808"/>
      <c r="B4572" s="117" t="s">
        <v>326</v>
      </c>
      <c r="C4572" s="117" t="s">
        <v>601</v>
      </c>
      <c r="D4572" s="118">
        <v>43765</v>
      </c>
      <c r="E4572" s="117" t="s">
        <v>1183</v>
      </c>
      <c r="F4572" s="805"/>
      <c r="G4572" s="805"/>
      <c r="H4572" s="806"/>
      <c r="I4572" s="806"/>
      <c r="J4572" s="803"/>
      <c r="K4572" s="803"/>
      <c r="L4572" s="804"/>
    </row>
    <row r="4573" spans="1:12" s="101" customFormat="1" ht="24" customHeight="1">
      <c r="A4573" s="808">
        <v>859</v>
      </c>
      <c r="B4573" s="110" t="s">
        <v>76</v>
      </c>
      <c r="C4573" s="115" t="s">
        <v>78</v>
      </c>
      <c r="D4573" s="115" t="s">
        <v>146</v>
      </c>
      <c r="E4573" s="115" t="s">
        <v>147</v>
      </c>
      <c r="F4573" s="809" t="s">
        <v>71</v>
      </c>
      <c r="G4573" s="809"/>
      <c r="H4573" s="805"/>
      <c r="I4573" s="805"/>
      <c r="J4573" s="805"/>
      <c r="K4573" s="805"/>
      <c r="L4573" s="805"/>
    </row>
    <row r="4574" spans="1:12" s="101" customFormat="1" ht="26.25" customHeight="1">
      <c r="A4574" s="808"/>
      <c r="B4574" s="803" t="s">
        <v>2889</v>
      </c>
      <c r="C4574" s="810" t="s">
        <v>2890</v>
      </c>
      <c r="D4574" s="807">
        <v>43751</v>
      </c>
      <c r="E4574" s="803" t="s">
        <v>1168</v>
      </c>
      <c r="F4574" s="803" t="s">
        <v>1169</v>
      </c>
      <c r="G4574" s="803"/>
      <c r="H4574" s="806" t="s">
        <v>152</v>
      </c>
      <c r="I4574" s="806"/>
      <c r="J4574" s="117" t="s">
        <v>153</v>
      </c>
      <c r="K4574" s="117" t="s">
        <v>3</v>
      </c>
      <c r="L4574" s="119">
        <v>501.32</v>
      </c>
    </row>
    <row r="4575" spans="1:12" s="101" customFormat="1" ht="408.95" customHeight="1">
      <c r="A4575" s="808"/>
      <c r="B4575" s="803"/>
      <c r="C4575" s="810"/>
      <c r="D4575" s="807"/>
      <c r="E4575" s="803"/>
      <c r="F4575" s="803"/>
      <c r="G4575" s="803"/>
      <c r="H4575" s="806" t="s">
        <v>154</v>
      </c>
      <c r="I4575" s="806"/>
      <c r="J4575" s="803" t="s">
        <v>153</v>
      </c>
      <c r="K4575" s="803" t="s">
        <v>153</v>
      </c>
      <c r="L4575" s="804">
        <v>0</v>
      </c>
    </row>
    <row r="4576" spans="1:12" s="101" customFormat="1" ht="187.35" customHeight="1">
      <c r="A4576" s="808"/>
      <c r="B4576" s="803"/>
      <c r="C4576" s="810"/>
      <c r="D4576" s="807"/>
      <c r="E4576" s="803"/>
      <c r="F4576" s="803"/>
      <c r="G4576" s="803"/>
      <c r="H4576" s="806"/>
      <c r="I4576" s="806"/>
      <c r="J4576" s="803"/>
      <c r="K4576" s="803"/>
      <c r="L4576" s="804"/>
    </row>
    <row r="4577" spans="1:12" s="101" customFormat="1" ht="24" customHeight="1">
      <c r="A4577" s="808"/>
      <c r="B4577" s="110" t="s">
        <v>77</v>
      </c>
      <c r="C4577" s="115" t="s">
        <v>79</v>
      </c>
      <c r="D4577" s="115" t="s">
        <v>155</v>
      </c>
      <c r="E4577" s="115" t="s">
        <v>156</v>
      </c>
      <c r="F4577" s="805"/>
      <c r="G4577" s="805"/>
      <c r="H4577" s="806" t="s">
        <v>157</v>
      </c>
      <c r="I4577" s="806"/>
      <c r="J4577" s="803" t="s">
        <v>153</v>
      </c>
      <c r="K4577" s="803" t="s">
        <v>153</v>
      </c>
      <c r="L4577" s="804">
        <v>0</v>
      </c>
    </row>
    <row r="4578" spans="1:12" s="101" customFormat="1" ht="24" customHeight="1">
      <c r="A4578" s="808"/>
      <c r="B4578" s="117" t="s">
        <v>254</v>
      </c>
      <c r="C4578" s="117" t="s">
        <v>1169</v>
      </c>
      <c r="D4578" s="118">
        <v>43756</v>
      </c>
      <c r="E4578" s="117" t="s">
        <v>716</v>
      </c>
      <c r="F4578" s="805"/>
      <c r="G4578" s="805"/>
      <c r="H4578" s="806"/>
      <c r="I4578" s="806"/>
      <c r="J4578" s="803"/>
      <c r="K4578" s="803"/>
      <c r="L4578" s="804"/>
    </row>
    <row r="4579" spans="1:12" s="101" customFormat="1" ht="24" customHeight="1">
      <c r="A4579" s="808">
        <v>860</v>
      </c>
      <c r="B4579" s="110" t="s">
        <v>76</v>
      </c>
      <c r="C4579" s="115" t="s">
        <v>78</v>
      </c>
      <c r="D4579" s="115" t="s">
        <v>146</v>
      </c>
      <c r="E4579" s="115" t="s">
        <v>147</v>
      </c>
      <c r="F4579" s="809" t="s">
        <v>71</v>
      </c>
      <c r="G4579" s="809"/>
      <c r="H4579" s="805"/>
      <c r="I4579" s="805"/>
      <c r="J4579" s="805"/>
      <c r="K4579" s="805"/>
      <c r="L4579" s="805"/>
    </row>
    <row r="4580" spans="1:12" s="101" customFormat="1" ht="26.25" customHeight="1">
      <c r="A4580" s="808"/>
      <c r="B4580" s="803" t="s">
        <v>2889</v>
      </c>
      <c r="C4580" s="810" t="s">
        <v>2891</v>
      </c>
      <c r="D4580" s="807">
        <v>43810</v>
      </c>
      <c r="E4580" s="803" t="s">
        <v>2892</v>
      </c>
      <c r="F4580" s="803" t="s">
        <v>2893</v>
      </c>
      <c r="G4580" s="803"/>
      <c r="H4580" s="806" t="s">
        <v>152</v>
      </c>
      <c r="I4580" s="806"/>
      <c r="J4580" s="117" t="s">
        <v>153</v>
      </c>
      <c r="K4580" s="117" t="s">
        <v>3</v>
      </c>
      <c r="L4580" s="119">
        <v>519.89</v>
      </c>
    </row>
    <row r="4581" spans="1:12" s="101" customFormat="1" ht="408.95" customHeight="1">
      <c r="A4581" s="808"/>
      <c r="B4581" s="803"/>
      <c r="C4581" s="810"/>
      <c r="D4581" s="807"/>
      <c r="E4581" s="803"/>
      <c r="F4581" s="803"/>
      <c r="G4581" s="803"/>
      <c r="H4581" s="806" t="s">
        <v>154</v>
      </c>
      <c r="I4581" s="806"/>
      <c r="J4581" s="803" t="s">
        <v>153</v>
      </c>
      <c r="K4581" s="803" t="s">
        <v>3</v>
      </c>
      <c r="L4581" s="804">
        <v>635</v>
      </c>
    </row>
    <row r="4582" spans="1:12" s="101" customFormat="1" ht="124.35" customHeight="1">
      <c r="A4582" s="808"/>
      <c r="B4582" s="803"/>
      <c r="C4582" s="810"/>
      <c r="D4582" s="807"/>
      <c r="E4582" s="803"/>
      <c r="F4582" s="803"/>
      <c r="G4582" s="803"/>
      <c r="H4582" s="806"/>
      <c r="I4582" s="806"/>
      <c r="J4582" s="803"/>
      <c r="K4582" s="803"/>
      <c r="L4582" s="804"/>
    </row>
    <row r="4583" spans="1:12" s="101" customFormat="1" ht="24" customHeight="1">
      <c r="A4583" s="808"/>
      <c r="B4583" s="110" t="s">
        <v>77</v>
      </c>
      <c r="C4583" s="115" t="s">
        <v>79</v>
      </c>
      <c r="D4583" s="115" t="s">
        <v>155</v>
      </c>
      <c r="E4583" s="115" t="s">
        <v>156</v>
      </c>
      <c r="F4583" s="805"/>
      <c r="G4583" s="805"/>
      <c r="H4583" s="806" t="s">
        <v>157</v>
      </c>
      <c r="I4583" s="806"/>
      <c r="J4583" s="803" t="s">
        <v>153</v>
      </c>
      <c r="K4583" s="803" t="s">
        <v>3</v>
      </c>
      <c r="L4583" s="804">
        <v>70</v>
      </c>
    </row>
    <row r="4584" spans="1:12" s="101" customFormat="1" ht="24" customHeight="1">
      <c r="A4584" s="808"/>
      <c r="B4584" s="117" t="s">
        <v>254</v>
      </c>
      <c r="C4584" s="117" t="s">
        <v>2893</v>
      </c>
      <c r="D4584" s="118">
        <v>43812</v>
      </c>
      <c r="E4584" s="117" t="s">
        <v>1794</v>
      </c>
      <c r="F4584" s="805"/>
      <c r="G4584" s="805"/>
      <c r="H4584" s="806"/>
      <c r="I4584" s="806"/>
      <c r="J4584" s="803"/>
      <c r="K4584" s="803"/>
      <c r="L4584" s="804"/>
    </row>
    <row r="4585" spans="1:12" s="101" customFormat="1" ht="24" customHeight="1">
      <c r="A4585" s="808">
        <v>861</v>
      </c>
      <c r="B4585" s="110" t="s">
        <v>76</v>
      </c>
      <c r="C4585" s="115" t="s">
        <v>78</v>
      </c>
      <c r="D4585" s="115" t="s">
        <v>146</v>
      </c>
      <c r="E4585" s="115" t="s">
        <v>147</v>
      </c>
      <c r="F4585" s="809" t="s">
        <v>71</v>
      </c>
      <c r="G4585" s="809"/>
      <c r="H4585" s="805"/>
      <c r="I4585" s="805"/>
      <c r="J4585" s="805"/>
      <c r="K4585" s="805"/>
      <c r="L4585" s="805"/>
    </row>
    <row r="4586" spans="1:12" s="101" customFormat="1" ht="26.25" customHeight="1">
      <c r="A4586" s="808"/>
      <c r="B4586" s="803" t="s">
        <v>2894</v>
      </c>
      <c r="C4586" s="810" t="s">
        <v>2895</v>
      </c>
      <c r="D4586" s="807">
        <v>43858</v>
      </c>
      <c r="E4586" s="803" t="s">
        <v>306</v>
      </c>
      <c r="F4586" s="803" t="s">
        <v>2896</v>
      </c>
      <c r="G4586" s="803"/>
      <c r="H4586" s="806" t="s">
        <v>152</v>
      </c>
      <c r="I4586" s="806"/>
      <c r="J4586" s="117" t="s">
        <v>153</v>
      </c>
      <c r="K4586" s="117" t="s">
        <v>3</v>
      </c>
      <c r="L4586" s="119">
        <v>564</v>
      </c>
    </row>
    <row r="4587" spans="1:12" s="101" customFormat="1" ht="302.25" customHeight="1">
      <c r="A4587" s="808"/>
      <c r="B4587" s="803"/>
      <c r="C4587" s="810"/>
      <c r="D4587" s="807"/>
      <c r="E4587" s="803"/>
      <c r="F4587" s="803"/>
      <c r="G4587" s="803"/>
      <c r="H4587" s="806" t="s">
        <v>154</v>
      </c>
      <c r="I4587" s="806"/>
      <c r="J4587" s="117" t="s">
        <v>153</v>
      </c>
      <c r="K4587" s="117" t="s">
        <v>3</v>
      </c>
      <c r="L4587" s="119">
        <v>265.07</v>
      </c>
    </row>
    <row r="4588" spans="1:12" s="101" customFormat="1" ht="24" customHeight="1">
      <c r="A4588" s="808"/>
      <c r="B4588" s="110" t="s">
        <v>77</v>
      </c>
      <c r="C4588" s="115" t="s">
        <v>79</v>
      </c>
      <c r="D4588" s="115" t="s">
        <v>155</v>
      </c>
      <c r="E4588" s="115" t="s">
        <v>156</v>
      </c>
      <c r="F4588" s="805"/>
      <c r="G4588" s="805"/>
      <c r="H4588" s="806" t="s">
        <v>157</v>
      </c>
      <c r="I4588" s="806"/>
      <c r="J4588" s="803" t="s">
        <v>153</v>
      </c>
      <c r="K4588" s="803" t="s">
        <v>153</v>
      </c>
      <c r="L4588" s="804">
        <v>0</v>
      </c>
    </row>
    <row r="4589" spans="1:12" s="101" customFormat="1" ht="24" customHeight="1">
      <c r="A4589" s="808"/>
      <c r="B4589" s="117" t="s">
        <v>254</v>
      </c>
      <c r="C4589" s="117" t="s">
        <v>2896</v>
      </c>
      <c r="D4589" s="118">
        <v>43860</v>
      </c>
      <c r="E4589" s="117" t="s">
        <v>381</v>
      </c>
      <c r="F4589" s="805"/>
      <c r="G4589" s="805"/>
      <c r="H4589" s="806"/>
      <c r="I4589" s="806"/>
      <c r="J4589" s="803"/>
      <c r="K4589" s="803"/>
      <c r="L4589" s="804"/>
    </row>
    <row r="4590" spans="1:12" s="101" customFormat="1" ht="24" customHeight="1">
      <c r="A4590" s="808">
        <v>862</v>
      </c>
      <c r="B4590" s="110" t="s">
        <v>76</v>
      </c>
      <c r="C4590" s="115" t="s">
        <v>78</v>
      </c>
      <c r="D4590" s="115" t="s">
        <v>146</v>
      </c>
      <c r="E4590" s="115" t="s">
        <v>147</v>
      </c>
      <c r="F4590" s="809" t="s">
        <v>71</v>
      </c>
      <c r="G4590" s="809"/>
      <c r="H4590" s="805"/>
      <c r="I4590" s="805"/>
      <c r="J4590" s="805"/>
      <c r="K4590" s="805"/>
      <c r="L4590" s="805"/>
    </row>
    <row r="4591" spans="1:12" s="101" customFormat="1" ht="26.25" customHeight="1">
      <c r="A4591" s="808"/>
      <c r="B4591" s="803" t="s">
        <v>2894</v>
      </c>
      <c r="C4591" s="810" t="s">
        <v>2897</v>
      </c>
      <c r="D4591" s="807">
        <v>43872</v>
      </c>
      <c r="E4591" s="803" t="s">
        <v>1717</v>
      </c>
      <c r="F4591" s="803" t="s">
        <v>531</v>
      </c>
      <c r="G4591" s="803"/>
      <c r="H4591" s="806" t="s">
        <v>152</v>
      </c>
      <c r="I4591" s="806"/>
      <c r="J4591" s="117" t="s">
        <v>153</v>
      </c>
      <c r="K4591" s="117" t="s">
        <v>3</v>
      </c>
      <c r="L4591" s="119">
        <v>211</v>
      </c>
    </row>
    <row r="4592" spans="1:12" s="101" customFormat="1" ht="228.75" customHeight="1">
      <c r="A4592" s="808"/>
      <c r="B4592" s="803"/>
      <c r="C4592" s="810"/>
      <c r="D4592" s="807"/>
      <c r="E4592" s="803"/>
      <c r="F4592" s="803"/>
      <c r="G4592" s="803"/>
      <c r="H4592" s="806" t="s">
        <v>154</v>
      </c>
      <c r="I4592" s="806"/>
      <c r="J4592" s="117" t="s">
        <v>153</v>
      </c>
      <c r="K4592" s="117" t="s">
        <v>3</v>
      </c>
      <c r="L4592" s="119">
        <v>244.2</v>
      </c>
    </row>
    <row r="4593" spans="1:12" s="101" customFormat="1" ht="24" customHeight="1">
      <c r="A4593" s="808"/>
      <c r="B4593" s="110" t="s">
        <v>77</v>
      </c>
      <c r="C4593" s="115" t="s">
        <v>79</v>
      </c>
      <c r="D4593" s="115" t="s">
        <v>155</v>
      </c>
      <c r="E4593" s="115" t="s">
        <v>156</v>
      </c>
      <c r="F4593" s="805"/>
      <c r="G4593" s="805"/>
      <c r="H4593" s="806" t="s">
        <v>157</v>
      </c>
      <c r="I4593" s="806"/>
      <c r="J4593" s="803" t="s">
        <v>153</v>
      </c>
      <c r="K4593" s="803" t="s">
        <v>153</v>
      </c>
      <c r="L4593" s="804">
        <v>0</v>
      </c>
    </row>
    <row r="4594" spans="1:12" s="101" customFormat="1" ht="24" customHeight="1">
      <c r="A4594" s="808"/>
      <c r="B4594" s="117" t="s">
        <v>254</v>
      </c>
      <c r="C4594" s="117" t="s">
        <v>531</v>
      </c>
      <c r="D4594" s="118">
        <v>43873</v>
      </c>
      <c r="E4594" s="117" t="s">
        <v>188</v>
      </c>
      <c r="F4594" s="805"/>
      <c r="G4594" s="805"/>
      <c r="H4594" s="806"/>
      <c r="I4594" s="806"/>
      <c r="J4594" s="803"/>
      <c r="K4594" s="803"/>
      <c r="L4594" s="804"/>
    </row>
    <row r="4595" spans="1:12" s="101" customFormat="1" ht="24" customHeight="1">
      <c r="A4595" s="808">
        <v>863</v>
      </c>
      <c r="B4595" s="110" t="s">
        <v>76</v>
      </c>
      <c r="C4595" s="115" t="s">
        <v>78</v>
      </c>
      <c r="D4595" s="115" t="s">
        <v>146</v>
      </c>
      <c r="E4595" s="115" t="s">
        <v>147</v>
      </c>
      <c r="F4595" s="809" t="s">
        <v>71</v>
      </c>
      <c r="G4595" s="809"/>
      <c r="H4595" s="805"/>
      <c r="I4595" s="805"/>
      <c r="J4595" s="805"/>
      <c r="K4595" s="805"/>
      <c r="L4595" s="805"/>
    </row>
    <row r="4596" spans="1:12" s="101" customFormat="1" ht="26.25" customHeight="1">
      <c r="A4596" s="808"/>
      <c r="B4596" s="803" t="s">
        <v>2894</v>
      </c>
      <c r="C4596" s="810" t="s">
        <v>2898</v>
      </c>
      <c r="D4596" s="807">
        <v>43886</v>
      </c>
      <c r="E4596" s="803" t="s">
        <v>1202</v>
      </c>
      <c r="F4596" s="803" t="s">
        <v>1203</v>
      </c>
      <c r="G4596" s="803"/>
      <c r="H4596" s="806" t="s">
        <v>152</v>
      </c>
      <c r="I4596" s="806"/>
      <c r="J4596" s="117" t="s">
        <v>153</v>
      </c>
      <c r="K4596" s="117" t="s">
        <v>3</v>
      </c>
      <c r="L4596" s="119">
        <v>229</v>
      </c>
    </row>
    <row r="4597" spans="1:12" s="101" customFormat="1" ht="123.75" customHeight="1">
      <c r="A4597" s="808"/>
      <c r="B4597" s="803"/>
      <c r="C4597" s="810"/>
      <c r="D4597" s="807"/>
      <c r="E4597" s="803"/>
      <c r="F4597" s="803"/>
      <c r="G4597" s="803"/>
      <c r="H4597" s="806" t="s">
        <v>154</v>
      </c>
      <c r="I4597" s="806"/>
      <c r="J4597" s="117" t="s">
        <v>153</v>
      </c>
      <c r="K4597" s="117" t="s">
        <v>3</v>
      </c>
      <c r="L4597" s="119">
        <v>469.43</v>
      </c>
    </row>
    <row r="4598" spans="1:12" s="101" customFormat="1" ht="24" customHeight="1">
      <c r="A4598" s="808"/>
      <c r="B4598" s="110" t="s">
        <v>77</v>
      </c>
      <c r="C4598" s="115" t="s">
        <v>79</v>
      </c>
      <c r="D4598" s="115" t="s">
        <v>155</v>
      </c>
      <c r="E4598" s="115" t="s">
        <v>156</v>
      </c>
      <c r="F4598" s="805"/>
      <c r="G4598" s="805"/>
      <c r="H4598" s="806" t="s">
        <v>157</v>
      </c>
      <c r="I4598" s="806"/>
      <c r="J4598" s="803" t="s">
        <v>153</v>
      </c>
      <c r="K4598" s="803" t="s">
        <v>3</v>
      </c>
      <c r="L4598" s="804">
        <v>56</v>
      </c>
    </row>
    <row r="4599" spans="1:12" s="101" customFormat="1" ht="24" customHeight="1">
      <c r="A4599" s="808"/>
      <c r="B4599" s="117" t="s">
        <v>254</v>
      </c>
      <c r="C4599" s="117" t="s">
        <v>1203</v>
      </c>
      <c r="D4599" s="118">
        <v>43888</v>
      </c>
      <c r="E4599" s="117" t="s">
        <v>1964</v>
      </c>
      <c r="F4599" s="805"/>
      <c r="G4599" s="805"/>
      <c r="H4599" s="806"/>
      <c r="I4599" s="806"/>
      <c r="J4599" s="803"/>
      <c r="K4599" s="803"/>
      <c r="L4599" s="804"/>
    </row>
    <row r="4600" spans="1:12" s="101" customFormat="1" ht="24" customHeight="1">
      <c r="A4600" s="808">
        <v>864</v>
      </c>
      <c r="B4600" s="110" t="s">
        <v>76</v>
      </c>
      <c r="C4600" s="115" t="s">
        <v>78</v>
      </c>
      <c r="D4600" s="115" t="s">
        <v>146</v>
      </c>
      <c r="E4600" s="115" t="s">
        <v>147</v>
      </c>
      <c r="F4600" s="809" t="s">
        <v>71</v>
      </c>
      <c r="G4600" s="809"/>
      <c r="H4600" s="805"/>
      <c r="I4600" s="805"/>
      <c r="J4600" s="805"/>
      <c r="K4600" s="805"/>
      <c r="L4600" s="805"/>
    </row>
    <row r="4601" spans="1:12" s="101" customFormat="1" ht="26.25" customHeight="1">
      <c r="A4601" s="808"/>
      <c r="B4601" s="803" t="s">
        <v>2899</v>
      </c>
      <c r="C4601" s="803" t="s">
        <v>2900</v>
      </c>
      <c r="D4601" s="807">
        <v>43762</v>
      </c>
      <c r="E4601" s="803" t="s">
        <v>1140</v>
      </c>
      <c r="F4601" s="803" t="s">
        <v>2432</v>
      </c>
      <c r="G4601" s="803"/>
      <c r="H4601" s="806" t="s">
        <v>152</v>
      </c>
      <c r="I4601" s="806"/>
      <c r="J4601" s="117" t="s">
        <v>153</v>
      </c>
      <c r="K4601" s="117" t="s">
        <v>3</v>
      </c>
      <c r="L4601" s="119">
        <v>692</v>
      </c>
    </row>
    <row r="4602" spans="1:12" s="101" customFormat="1" ht="39.75" customHeight="1">
      <c r="A4602" s="808"/>
      <c r="B4602" s="803"/>
      <c r="C4602" s="803"/>
      <c r="D4602" s="807"/>
      <c r="E4602" s="803"/>
      <c r="F4602" s="803"/>
      <c r="G4602" s="803"/>
      <c r="H4602" s="806" t="s">
        <v>154</v>
      </c>
      <c r="I4602" s="806"/>
      <c r="J4602" s="117" t="s">
        <v>153</v>
      </c>
      <c r="K4602" s="117" t="s">
        <v>153</v>
      </c>
      <c r="L4602" s="119">
        <v>0</v>
      </c>
    </row>
    <row r="4603" spans="1:12" s="101" customFormat="1" ht="24" customHeight="1">
      <c r="A4603" s="808"/>
      <c r="B4603" s="110" t="s">
        <v>77</v>
      </c>
      <c r="C4603" s="115" t="s">
        <v>79</v>
      </c>
      <c r="D4603" s="115" t="s">
        <v>155</v>
      </c>
      <c r="E4603" s="115" t="s">
        <v>156</v>
      </c>
      <c r="F4603" s="805"/>
      <c r="G4603" s="805"/>
      <c r="H4603" s="806" t="s">
        <v>157</v>
      </c>
      <c r="I4603" s="806"/>
      <c r="J4603" s="803" t="s">
        <v>153</v>
      </c>
      <c r="K4603" s="803" t="s">
        <v>153</v>
      </c>
      <c r="L4603" s="804">
        <v>0</v>
      </c>
    </row>
    <row r="4604" spans="1:12" s="101" customFormat="1" ht="24" customHeight="1">
      <c r="A4604" s="808"/>
      <c r="B4604" s="117" t="s">
        <v>193</v>
      </c>
      <c r="C4604" s="117" t="s">
        <v>2432</v>
      </c>
      <c r="D4604" s="118">
        <v>43768</v>
      </c>
      <c r="E4604" s="117" t="s">
        <v>1872</v>
      </c>
      <c r="F4604" s="805"/>
      <c r="G4604" s="805"/>
      <c r="H4604" s="806"/>
      <c r="I4604" s="806"/>
      <c r="J4604" s="803"/>
      <c r="K4604" s="803"/>
      <c r="L4604" s="804"/>
    </row>
    <row r="4605" spans="1:12" s="101" customFormat="1" ht="24" customHeight="1">
      <c r="A4605" s="808">
        <v>865</v>
      </c>
      <c r="B4605" s="110" t="s">
        <v>76</v>
      </c>
      <c r="C4605" s="115" t="s">
        <v>78</v>
      </c>
      <c r="D4605" s="115" t="s">
        <v>146</v>
      </c>
      <c r="E4605" s="115" t="s">
        <v>147</v>
      </c>
      <c r="F4605" s="809" t="s">
        <v>71</v>
      </c>
      <c r="G4605" s="809"/>
      <c r="H4605" s="805"/>
      <c r="I4605" s="805"/>
      <c r="J4605" s="805"/>
      <c r="K4605" s="805"/>
      <c r="L4605" s="805"/>
    </row>
    <row r="4606" spans="1:12" s="101" customFormat="1" ht="26.25" customHeight="1">
      <c r="A4606" s="808"/>
      <c r="B4606" s="803" t="s">
        <v>2899</v>
      </c>
      <c r="C4606" s="803" t="s">
        <v>2901</v>
      </c>
      <c r="D4606" s="807">
        <v>43780</v>
      </c>
      <c r="E4606" s="803" t="s">
        <v>306</v>
      </c>
      <c r="F4606" s="803" t="s">
        <v>307</v>
      </c>
      <c r="G4606" s="803"/>
      <c r="H4606" s="806" t="s">
        <v>152</v>
      </c>
      <c r="I4606" s="806"/>
      <c r="J4606" s="117" t="s">
        <v>153</v>
      </c>
      <c r="K4606" s="117" t="s">
        <v>3</v>
      </c>
      <c r="L4606" s="119">
        <v>514</v>
      </c>
    </row>
    <row r="4607" spans="1:12" s="101" customFormat="1" ht="92.25" customHeight="1">
      <c r="A4607" s="808"/>
      <c r="B4607" s="803"/>
      <c r="C4607" s="803"/>
      <c r="D4607" s="807"/>
      <c r="E4607" s="803"/>
      <c r="F4607" s="803"/>
      <c r="G4607" s="803"/>
      <c r="H4607" s="806" t="s">
        <v>154</v>
      </c>
      <c r="I4607" s="806"/>
      <c r="J4607" s="117" t="s">
        <v>153</v>
      </c>
      <c r="K4607" s="117" t="s">
        <v>3</v>
      </c>
      <c r="L4607" s="119">
        <v>382</v>
      </c>
    </row>
    <row r="4608" spans="1:12" s="101" customFormat="1" ht="24" customHeight="1">
      <c r="A4608" s="808"/>
      <c r="B4608" s="110" t="s">
        <v>77</v>
      </c>
      <c r="C4608" s="115" t="s">
        <v>79</v>
      </c>
      <c r="D4608" s="115" t="s">
        <v>155</v>
      </c>
      <c r="E4608" s="115" t="s">
        <v>156</v>
      </c>
      <c r="F4608" s="805"/>
      <c r="G4608" s="805"/>
      <c r="H4608" s="806" t="s">
        <v>157</v>
      </c>
      <c r="I4608" s="806"/>
      <c r="J4608" s="803" t="s">
        <v>153</v>
      </c>
      <c r="K4608" s="803" t="s">
        <v>153</v>
      </c>
      <c r="L4608" s="804">
        <v>0</v>
      </c>
    </row>
    <row r="4609" spans="1:12" s="101" customFormat="1" ht="24" customHeight="1">
      <c r="A4609" s="808"/>
      <c r="B4609" s="117" t="s">
        <v>193</v>
      </c>
      <c r="C4609" s="117" t="s">
        <v>307</v>
      </c>
      <c r="D4609" s="118">
        <v>43782</v>
      </c>
      <c r="E4609" s="117" t="s">
        <v>369</v>
      </c>
      <c r="F4609" s="805"/>
      <c r="G4609" s="805"/>
      <c r="H4609" s="806"/>
      <c r="I4609" s="806"/>
      <c r="J4609" s="803"/>
      <c r="K4609" s="803"/>
      <c r="L4609" s="804"/>
    </row>
    <row r="4610" spans="1:12" s="101" customFormat="1" ht="24" customHeight="1">
      <c r="A4610" s="808">
        <v>866</v>
      </c>
      <c r="B4610" s="110" t="s">
        <v>76</v>
      </c>
      <c r="C4610" s="115" t="s">
        <v>78</v>
      </c>
      <c r="D4610" s="115" t="s">
        <v>146</v>
      </c>
      <c r="E4610" s="115" t="s">
        <v>147</v>
      </c>
      <c r="F4610" s="809" t="s">
        <v>71</v>
      </c>
      <c r="G4610" s="809"/>
      <c r="H4610" s="805"/>
      <c r="I4610" s="805"/>
      <c r="J4610" s="805"/>
      <c r="K4610" s="805"/>
      <c r="L4610" s="805"/>
    </row>
    <row r="4611" spans="1:12" s="101" customFormat="1" ht="26.25" customHeight="1">
      <c r="A4611" s="808"/>
      <c r="B4611" s="803" t="s">
        <v>2899</v>
      </c>
      <c r="C4611" s="803" t="s">
        <v>2902</v>
      </c>
      <c r="D4611" s="807">
        <v>43871</v>
      </c>
      <c r="E4611" s="803" t="s">
        <v>306</v>
      </c>
      <c r="F4611" s="803" t="s">
        <v>2896</v>
      </c>
      <c r="G4611" s="803"/>
      <c r="H4611" s="806" t="s">
        <v>152</v>
      </c>
      <c r="I4611" s="806"/>
      <c r="J4611" s="117" t="s">
        <v>153</v>
      </c>
      <c r="K4611" s="117" t="s">
        <v>3</v>
      </c>
      <c r="L4611" s="119">
        <v>494.64</v>
      </c>
    </row>
    <row r="4612" spans="1:12" s="101" customFormat="1" ht="92.25" customHeight="1">
      <c r="A4612" s="808"/>
      <c r="B4612" s="803"/>
      <c r="C4612" s="803"/>
      <c r="D4612" s="807"/>
      <c r="E4612" s="803"/>
      <c r="F4612" s="803"/>
      <c r="G4612" s="803"/>
      <c r="H4612" s="806" t="s">
        <v>154</v>
      </c>
      <c r="I4612" s="806"/>
      <c r="J4612" s="117" t="s">
        <v>153</v>
      </c>
      <c r="K4612" s="117" t="s">
        <v>3</v>
      </c>
      <c r="L4612" s="119">
        <v>246.81</v>
      </c>
    </row>
    <row r="4613" spans="1:12" s="101" customFormat="1" ht="24" customHeight="1">
      <c r="A4613" s="808"/>
      <c r="B4613" s="110" t="s">
        <v>77</v>
      </c>
      <c r="C4613" s="115" t="s">
        <v>79</v>
      </c>
      <c r="D4613" s="115" t="s">
        <v>155</v>
      </c>
      <c r="E4613" s="115" t="s">
        <v>156</v>
      </c>
      <c r="F4613" s="805"/>
      <c r="G4613" s="805"/>
      <c r="H4613" s="806" t="s">
        <v>157</v>
      </c>
      <c r="I4613" s="806"/>
      <c r="J4613" s="803" t="s">
        <v>153</v>
      </c>
      <c r="K4613" s="803" t="s">
        <v>153</v>
      </c>
      <c r="L4613" s="804">
        <v>0</v>
      </c>
    </row>
    <row r="4614" spans="1:12" s="101" customFormat="1" ht="24" customHeight="1">
      <c r="A4614" s="808"/>
      <c r="B4614" s="117" t="s">
        <v>193</v>
      </c>
      <c r="C4614" s="117" t="s">
        <v>2896</v>
      </c>
      <c r="D4614" s="118">
        <v>43873</v>
      </c>
      <c r="E4614" s="117" t="s">
        <v>2428</v>
      </c>
      <c r="F4614" s="805"/>
      <c r="G4614" s="805"/>
      <c r="H4614" s="806"/>
      <c r="I4614" s="806"/>
      <c r="J4614" s="803"/>
      <c r="K4614" s="803"/>
      <c r="L4614" s="804"/>
    </row>
    <row r="4615" spans="1:12" s="101" customFormat="1" ht="24" customHeight="1">
      <c r="A4615" s="808">
        <v>867</v>
      </c>
      <c r="B4615" s="110" t="s">
        <v>76</v>
      </c>
      <c r="C4615" s="115" t="s">
        <v>78</v>
      </c>
      <c r="D4615" s="115" t="s">
        <v>146</v>
      </c>
      <c r="E4615" s="115" t="s">
        <v>147</v>
      </c>
      <c r="F4615" s="809" t="s">
        <v>71</v>
      </c>
      <c r="G4615" s="809"/>
      <c r="H4615" s="805"/>
      <c r="I4615" s="805"/>
      <c r="J4615" s="805"/>
      <c r="K4615" s="805"/>
      <c r="L4615" s="805"/>
    </row>
    <row r="4616" spans="1:12" s="101" customFormat="1" ht="26.25" customHeight="1">
      <c r="A4616" s="808"/>
      <c r="B4616" s="803" t="s">
        <v>2899</v>
      </c>
      <c r="C4616" s="803" t="s">
        <v>2903</v>
      </c>
      <c r="D4616" s="807">
        <v>43887</v>
      </c>
      <c r="E4616" s="803" t="s">
        <v>2904</v>
      </c>
      <c r="F4616" s="803" t="s">
        <v>2905</v>
      </c>
      <c r="G4616" s="803"/>
      <c r="H4616" s="806" t="s">
        <v>152</v>
      </c>
      <c r="I4616" s="806"/>
      <c r="J4616" s="117" t="s">
        <v>153</v>
      </c>
      <c r="K4616" s="117" t="s">
        <v>3</v>
      </c>
      <c r="L4616" s="119">
        <v>270</v>
      </c>
    </row>
    <row r="4617" spans="1:12" s="101" customFormat="1" ht="92.25" customHeight="1">
      <c r="A4617" s="808"/>
      <c r="B4617" s="803"/>
      <c r="C4617" s="803"/>
      <c r="D4617" s="807"/>
      <c r="E4617" s="803"/>
      <c r="F4617" s="803"/>
      <c r="G4617" s="803"/>
      <c r="H4617" s="806" t="s">
        <v>154</v>
      </c>
      <c r="I4617" s="806"/>
      <c r="J4617" s="117" t="s">
        <v>153</v>
      </c>
      <c r="K4617" s="117" t="s">
        <v>3</v>
      </c>
      <c r="L4617" s="119">
        <v>440</v>
      </c>
    </row>
    <row r="4618" spans="1:12" s="101" customFormat="1" ht="24" customHeight="1">
      <c r="A4618" s="808"/>
      <c r="B4618" s="110" t="s">
        <v>77</v>
      </c>
      <c r="C4618" s="115" t="s">
        <v>79</v>
      </c>
      <c r="D4618" s="115" t="s">
        <v>155</v>
      </c>
      <c r="E4618" s="115" t="s">
        <v>156</v>
      </c>
      <c r="F4618" s="805"/>
      <c r="G4618" s="805"/>
      <c r="H4618" s="806" t="s">
        <v>157</v>
      </c>
      <c r="I4618" s="806"/>
      <c r="J4618" s="803" t="s">
        <v>153</v>
      </c>
      <c r="K4618" s="803" t="s">
        <v>153</v>
      </c>
      <c r="L4618" s="804">
        <v>0</v>
      </c>
    </row>
    <row r="4619" spans="1:12" s="101" customFormat="1" ht="24" customHeight="1">
      <c r="A4619" s="808"/>
      <c r="B4619" s="117" t="s">
        <v>193</v>
      </c>
      <c r="C4619" s="117" t="s">
        <v>2905</v>
      </c>
      <c r="D4619" s="118">
        <v>43889</v>
      </c>
      <c r="E4619" s="117" t="s">
        <v>2701</v>
      </c>
      <c r="F4619" s="805"/>
      <c r="G4619" s="805"/>
      <c r="H4619" s="806"/>
      <c r="I4619" s="806"/>
      <c r="J4619" s="803"/>
      <c r="K4619" s="803"/>
      <c r="L4619" s="804"/>
    </row>
    <row r="4620" spans="1:12" s="101" customFormat="1" ht="24" customHeight="1">
      <c r="A4620" s="808">
        <v>868</v>
      </c>
      <c r="B4620" s="110" t="s">
        <v>76</v>
      </c>
      <c r="C4620" s="115" t="s">
        <v>78</v>
      </c>
      <c r="D4620" s="115" t="s">
        <v>146</v>
      </c>
      <c r="E4620" s="115" t="s">
        <v>147</v>
      </c>
      <c r="F4620" s="809" t="s">
        <v>71</v>
      </c>
      <c r="G4620" s="809"/>
      <c r="H4620" s="805"/>
      <c r="I4620" s="805"/>
      <c r="J4620" s="805"/>
      <c r="K4620" s="805"/>
      <c r="L4620" s="805"/>
    </row>
    <row r="4621" spans="1:12" s="101" customFormat="1" ht="26.25" customHeight="1">
      <c r="A4621" s="808"/>
      <c r="B4621" s="803" t="s">
        <v>2906</v>
      </c>
      <c r="C4621" s="810" t="s">
        <v>2907</v>
      </c>
      <c r="D4621" s="807">
        <v>43877</v>
      </c>
      <c r="E4621" s="803" t="s">
        <v>444</v>
      </c>
      <c r="F4621" s="803" t="s">
        <v>1289</v>
      </c>
      <c r="G4621" s="803"/>
      <c r="H4621" s="806" t="s">
        <v>152</v>
      </c>
      <c r="I4621" s="806"/>
      <c r="J4621" s="117" t="s">
        <v>153</v>
      </c>
      <c r="K4621" s="117" t="s">
        <v>153</v>
      </c>
      <c r="L4621" s="119">
        <v>0</v>
      </c>
    </row>
    <row r="4622" spans="1:12" s="101" customFormat="1" ht="207.75" customHeight="1">
      <c r="A4622" s="808"/>
      <c r="B4622" s="803"/>
      <c r="C4622" s="810"/>
      <c r="D4622" s="807"/>
      <c r="E4622" s="803"/>
      <c r="F4622" s="803"/>
      <c r="G4622" s="803"/>
      <c r="H4622" s="806" t="s">
        <v>154</v>
      </c>
      <c r="I4622" s="806"/>
      <c r="J4622" s="117" t="s">
        <v>153</v>
      </c>
      <c r="K4622" s="117" t="s">
        <v>153</v>
      </c>
      <c r="L4622" s="119">
        <v>0</v>
      </c>
    </row>
    <row r="4623" spans="1:12" s="101" customFormat="1" ht="24" customHeight="1">
      <c r="A4623" s="808"/>
      <c r="B4623" s="110" t="s">
        <v>77</v>
      </c>
      <c r="C4623" s="115" t="s">
        <v>79</v>
      </c>
      <c r="D4623" s="115" t="s">
        <v>155</v>
      </c>
      <c r="E4623" s="115" t="s">
        <v>156</v>
      </c>
      <c r="F4623" s="805"/>
      <c r="G4623" s="805"/>
      <c r="H4623" s="806" t="s">
        <v>157</v>
      </c>
      <c r="I4623" s="806"/>
      <c r="J4623" s="803" t="s">
        <v>153</v>
      </c>
      <c r="K4623" s="803" t="s">
        <v>3</v>
      </c>
      <c r="L4623" s="804">
        <v>750</v>
      </c>
    </row>
    <row r="4624" spans="1:12" s="101" customFormat="1" ht="24" customHeight="1">
      <c r="A4624" s="808"/>
      <c r="B4624" s="117" t="s">
        <v>326</v>
      </c>
      <c r="C4624" s="117" t="s">
        <v>1289</v>
      </c>
      <c r="D4624" s="118">
        <v>43882</v>
      </c>
      <c r="E4624" s="117" t="s">
        <v>1636</v>
      </c>
      <c r="F4624" s="805"/>
      <c r="G4624" s="805"/>
      <c r="H4624" s="806"/>
      <c r="I4624" s="806"/>
      <c r="J4624" s="803"/>
      <c r="K4624" s="803"/>
      <c r="L4624" s="804"/>
    </row>
    <row r="4625" spans="1:12" s="101" customFormat="1" ht="24" customHeight="1">
      <c r="A4625" s="808">
        <v>869</v>
      </c>
      <c r="B4625" s="110" t="s">
        <v>76</v>
      </c>
      <c r="C4625" s="115" t="s">
        <v>78</v>
      </c>
      <c r="D4625" s="115" t="s">
        <v>146</v>
      </c>
      <c r="E4625" s="115" t="s">
        <v>147</v>
      </c>
      <c r="F4625" s="809" t="s">
        <v>71</v>
      </c>
      <c r="G4625" s="809"/>
      <c r="H4625" s="805"/>
      <c r="I4625" s="805"/>
      <c r="J4625" s="805"/>
      <c r="K4625" s="805"/>
      <c r="L4625" s="805"/>
    </row>
    <row r="4626" spans="1:12" s="101" customFormat="1" ht="26.25" customHeight="1">
      <c r="A4626" s="808"/>
      <c r="B4626" s="803" t="s">
        <v>2908</v>
      </c>
      <c r="C4626" s="810" t="s">
        <v>2909</v>
      </c>
      <c r="D4626" s="807">
        <v>43780</v>
      </c>
      <c r="E4626" s="803" t="s">
        <v>234</v>
      </c>
      <c r="F4626" s="803" t="s">
        <v>998</v>
      </c>
      <c r="G4626" s="803"/>
      <c r="H4626" s="806" t="s">
        <v>152</v>
      </c>
      <c r="I4626" s="806"/>
      <c r="J4626" s="117" t="s">
        <v>153</v>
      </c>
      <c r="K4626" s="117" t="s">
        <v>3</v>
      </c>
      <c r="L4626" s="119">
        <v>634</v>
      </c>
    </row>
    <row r="4627" spans="1:12" s="101" customFormat="1" ht="408.95" customHeight="1">
      <c r="A4627" s="808"/>
      <c r="B4627" s="803"/>
      <c r="C4627" s="810"/>
      <c r="D4627" s="807"/>
      <c r="E4627" s="803"/>
      <c r="F4627" s="803"/>
      <c r="G4627" s="803"/>
      <c r="H4627" s="806" t="s">
        <v>154</v>
      </c>
      <c r="I4627" s="806"/>
      <c r="J4627" s="803" t="s">
        <v>153</v>
      </c>
      <c r="K4627" s="803" t="s">
        <v>3</v>
      </c>
      <c r="L4627" s="804">
        <v>301.60000000000002</v>
      </c>
    </row>
    <row r="4628" spans="1:12" s="101" customFormat="1" ht="113.85" customHeight="1">
      <c r="A4628" s="808"/>
      <c r="B4628" s="803"/>
      <c r="C4628" s="810"/>
      <c r="D4628" s="807"/>
      <c r="E4628" s="803"/>
      <c r="F4628" s="803"/>
      <c r="G4628" s="803"/>
      <c r="H4628" s="806"/>
      <c r="I4628" s="806"/>
      <c r="J4628" s="803"/>
      <c r="K4628" s="803"/>
      <c r="L4628" s="804"/>
    </row>
    <row r="4629" spans="1:12" s="101" customFormat="1" ht="24" customHeight="1">
      <c r="A4629" s="808"/>
      <c r="B4629" s="110" t="s">
        <v>77</v>
      </c>
      <c r="C4629" s="115" t="s">
        <v>79</v>
      </c>
      <c r="D4629" s="115" t="s">
        <v>155</v>
      </c>
      <c r="E4629" s="115" t="s">
        <v>156</v>
      </c>
      <c r="F4629" s="805"/>
      <c r="G4629" s="805"/>
      <c r="H4629" s="806" t="s">
        <v>157</v>
      </c>
      <c r="I4629" s="806"/>
      <c r="J4629" s="803" t="s">
        <v>153</v>
      </c>
      <c r="K4629" s="803" t="s">
        <v>153</v>
      </c>
      <c r="L4629" s="804">
        <v>0</v>
      </c>
    </row>
    <row r="4630" spans="1:12" s="101" customFormat="1" ht="24" customHeight="1">
      <c r="A4630" s="808"/>
      <c r="B4630" s="117" t="s">
        <v>193</v>
      </c>
      <c r="C4630" s="117" t="s">
        <v>998</v>
      </c>
      <c r="D4630" s="118">
        <v>43782</v>
      </c>
      <c r="E4630" s="117" t="s">
        <v>369</v>
      </c>
      <c r="F4630" s="805"/>
      <c r="G4630" s="805"/>
      <c r="H4630" s="806"/>
      <c r="I4630" s="806"/>
      <c r="J4630" s="803"/>
      <c r="K4630" s="803"/>
      <c r="L4630" s="804"/>
    </row>
    <row r="4631" spans="1:12" s="101" customFormat="1" ht="24" customHeight="1">
      <c r="A4631" s="808">
        <v>870</v>
      </c>
      <c r="B4631" s="110" t="s">
        <v>76</v>
      </c>
      <c r="C4631" s="115" t="s">
        <v>78</v>
      </c>
      <c r="D4631" s="115" t="s">
        <v>146</v>
      </c>
      <c r="E4631" s="115" t="s">
        <v>147</v>
      </c>
      <c r="F4631" s="809" t="s">
        <v>71</v>
      </c>
      <c r="G4631" s="809"/>
      <c r="H4631" s="805"/>
      <c r="I4631" s="805"/>
      <c r="J4631" s="805"/>
      <c r="K4631" s="805"/>
      <c r="L4631" s="805"/>
    </row>
    <row r="4632" spans="1:12" s="101" customFormat="1" ht="26.25" customHeight="1">
      <c r="A4632" s="808"/>
      <c r="B4632" s="803" t="s">
        <v>2908</v>
      </c>
      <c r="C4632" s="810" t="s">
        <v>2910</v>
      </c>
      <c r="D4632" s="807">
        <v>43783</v>
      </c>
      <c r="E4632" s="803" t="s">
        <v>1961</v>
      </c>
      <c r="F4632" s="803" t="s">
        <v>2304</v>
      </c>
      <c r="G4632" s="803"/>
      <c r="H4632" s="806" t="s">
        <v>152</v>
      </c>
      <c r="I4632" s="806"/>
      <c r="J4632" s="117" t="s">
        <v>153</v>
      </c>
      <c r="K4632" s="117" t="s">
        <v>3</v>
      </c>
      <c r="L4632" s="119">
        <v>281</v>
      </c>
    </row>
    <row r="4633" spans="1:12" s="101" customFormat="1" ht="365.25" customHeight="1">
      <c r="A4633" s="808"/>
      <c r="B4633" s="803"/>
      <c r="C4633" s="810"/>
      <c r="D4633" s="807"/>
      <c r="E4633" s="803"/>
      <c r="F4633" s="803"/>
      <c r="G4633" s="803"/>
      <c r="H4633" s="806" t="s">
        <v>154</v>
      </c>
      <c r="I4633" s="806"/>
      <c r="J4633" s="117" t="s">
        <v>153</v>
      </c>
      <c r="K4633" s="117" t="s">
        <v>3</v>
      </c>
      <c r="L4633" s="119">
        <v>440</v>
      </c>
    </row>
    <row r="4634" spans="1:12" s="101" customFormat="1" ht="24" customHeight="1">
      <c r="A4634" s="808"/>
      <c r="B4634" s="110" t="s">
        <v>77</v>
      </c>
      <c r="C4634" s="115" t="s">
        <v>79</v>
      </c>
      <c r="D4634" s="115" t="s">
        <v>155</v>
      </c>
      <c r="E4634" s="115" t="s">
        <v>156</v>
      </c>
      <c r="F4634" s="805"/>
      <c r="G4634" s="805"/>
      <c r="H4634" s="806" t="s">
        <v>157</v>
      </c>
      <c r="I4634" s="806"/>
      <c r="J4634" s="803" t="s">
        <v>153</v>
      </c>
      <c r="K4634" s="803" t="s">
        <v>153</v>
      </c>
      <c r="L4634" s="804">
        <v>0</v>
      </c>
    </row>
    <row r="4635" spans="1:12" s="101" customFormat="1" ht="24" customHeight="1">
      <c r="A4635" s="808"/>
      <c r="B4635" s="117" t="s">
        <v>193</v>
      </c>
      <c r="C4635" s="117" t="s">
        <v>2304</v>
      </c>
      <c r="D4635" s="118">
        <v>43785</v>
      </c>
      <c r="E4635" s="117" t="s">
        <v>1418</v>
      </c>
      <c r="F4635" s="805"/>
      <c r="G4635" s="805"/>
      <c r="H4635" s="806"/>
      <c r="I4635" s="806"/>
      <c r="J4635" s="803"/>
      <c r="K4635" s="803"/>
      <c r="L4635" s="804"/>
    </row>
    <row r="4636" spans="1:12" s="101" customFormat="1" ht="24" customHeight="1">
      <c r="A4636" s="808">
        <v>871</v>
      </c>
      <c r="B4636" s="110" t="s">
        <v>76</v>
      </c>
      <c r="C4636" s="115" t="s">
        <v>78</v>
      </c>
      <c r="D4636" s="115" t="s">
        <v>146</v>
      </c>
      <c r="E4636" s="115" t="s">
        <v>147</v>
      </c>
      <c r="F4636" s="809" t="s">
        <v>71</v>
      </c>
      <c r="G4636" s="809"/>
      <c r="H4636" s="805"/>
      <c r="I4636" s="805"/>
      <c r="J4636" s="805"/>
      <c r="K4636" s="805"/>
      <c r="L4636" s="805"/>
    </row>
    <row r="4637" spans="1:12" s="101" customFormat="1" ht="26.25" customHeight="1">
      <c r="A4637" s="808"/>
      <c r="B4637" s="803" t="s">
        <v>2908</v>
      </c>
      <c r="C4637" s="810" t="s">
        <v>2911</v>
      </c>
      <c r="D4637" s="807">
        <v>43866</v>
      </c>
      <c r="E4637" s="803" t="s">
        <v>296</v>
      </c>
      <c r="F4637" s="803" t="s">
        <v>297</v>
      </c>
      <c r="G4637" s="803"/>
      <c r="H4637" s="806" t="s">
        <v>152</v>
      </c>
      <c r="I4637" s="806"/>
      <c r="J4637" s="117" t="s">
        <v>153</v>
      </c>
      <c r="K4637" s="117" t="s">
        <v>3</v>
      </c>
      <c r="L4637" s="119">
        <v>337.63</v>
      </c>
    </row>
    <row r="4638" spans="1:12" s="101" customFormat="1" ht="408.95" customHeight="1">
      <c r="A4638" s="808"/>
      <c r="B4638" s="803"/>
      <c r="C4638" s="810"/>
      <c r="D4638" s="807"/>
      <c r="E4638" s="803"/>
      <c r="F4638" s="803"/>
      <c r="G4638" s="803"/>
      <c r="H4638" s="806" t="s">
        <v>154</v>
      </c>
      <c r="I4638" s="806"/>
      <c r="J4638" s="803" t="s">
        <v>153</v>
      </c>
      <c r="K4638" s="803" t="s">
        <v>3</v>
      </c>
      <c r="L4638" s="804">
        <v>306.44</v>
      </c>
    </row>
    <row r="4639" spans="1:12" s="101" customFormat="1" ht="40.35" customHeight="1">
      <c r="A4639" s="808"/>
      <c r="B4639" s="803"/>
      <c r="C4639" s="810"/>
      <c r="D4639" s="807"/>
      <c r="E4639" s="803"/>
      <c r="F4639" s="803"/>
      <c r="G4639" s="803"/>
      <c r="H4639" s="806"/>
      <c r="I4639" s="806"/>
      <c r="J4639" s="803"/>
      <c r="K4639" s="803"/>
      <c r="L4639" s="804"/>
    </row>
    <row r="4640" spans="1:12" s="101" customFormat="1" ht="24" customHeight="1">
      <c r="A4640" s="808"/>
      <c r="B4640" s="110" t="s">
        <v>77</v>
      </c>
      <c r="C4640" s="115" t="s">
        <v>79</v>
      </c>
      <c r="D4640" s="115" t="s">
        <v>155</v>
      </c>
      <c r="E4640" s="115" t="s">
        <v>156</v>
      </c>
      <c r="F4640" s="805"/>
      <c r="G4640" s="805"/>
      <c r="H4640" s="806" t="s">
        <v>157</v>
      </c>
      <c r="I4640" s="806"/>
      <c r="J4640" s="803" t="s">
        <v>153</v>
      </c>
      <c r="K4640" s="803" t="s">
        <v>153</v>
      </c>
      <c r="L4640" s="804">
        <v>0</v>
      </c>
    </row>
    <row r="4641" spans="1:12" s="101" customFormat="1" ht="24" customHeight="1">
      <c r="A4641" s="808"/>
      <c r="B4641" s="117" t="s">
        <v>193</v>
      </c>
      <c r="C4641" s="117" t="s">
        <v>297</v>
      </c>
      <c r="D4641" s="118">
        <v>43868</v>
      </c>
      <c r="E4641" s="117" t="s">
        <v>2044</v>
      </c>
      <c r="F4641" s="805"/>
      <c r="G4641" s="805"/>
      <c r="H4641" s="806"/>
      <c r="I4641" s="806"/>
      <c r="J4641" s="803"/>
      <c r="K4641" s="803"/>
      <c r="L4641" s="804"/>
    </row>
    <row r="4642" spans="1:12" s="101" customFormat="1" ht="24" customHeight="1">
      <c r="A4642" s="808">
        <v>872</v>
      </c>
      <c r="B4642" s="110" t="s">
        <v>76</v>
      </c>
      <c r="C4642" s="115" t="s">
        <v>78</v>
      </c>
      <c r="D4642" s="115" t="s">
        <v>146</v>
      </c>
      <c r="E4642" s="115" t="s">
        <v>147</v>
      </c>
      <c r="F4642" s="809" t="s">
        <v>71</v>
      </c>
      <c r="G4642" s="809"/>
      <c r="H4642" s="805"/>
      <c r="I4642" s="805"/>
      <c r="J4642" s="805"/>
      <c r="K4642" s="805"/>
      <c r="L4642" s="805"/>
    </row>
    <row r="4643" spans="1:12" s="101" customFormat="1" ht="26.25" customHeight="1">
      <c r="A4643" s="808"/>
      <c r="B4643" s="803" t="s">
        <v>2908</v>
      </c>
      <c r="C4643" s="810" t="s">
        <v>2912</v>
      </c>
      <c r="D4643" s="807">
        <v>43888</v>
      </c>
      <c r="E4643" s="803" t="s">
        <v>629</v>
      </c>
      <c r="F4643" s="803" t="s">
        <v>630</v>
      </c>
      <c r="G4643" s="803"/>
      <c r="H4643" s="806" t="s">
        <v>152</v>
      </c>
      <c r="I4643" s="806"/>
      <c r="J4643" s="117" t="s">
        <v>153</v>
      </c>
      <c r="K4643" s="117" t="s">
        <v>3</v>
      </c>
      <c r="L4643" s="119">
        <v>831</v>
      </c>
    </row>
    <row r="4644" spans="1:12" s="101" customFormat="1" ht="408.95" customHeight="1">
      <c r="A4644" s="808"/>
      <c r="B4644" s="803"/>
      <c r="C4644" s="810"/>
      <c r="D4644" s="807"/>
      <c r="E4644" s="803"/>
      <c r="F4644" s="803"/>
      <c r="G4644" s="803"/>
      <c r="H4644" s="806" t="s">
        <v>154</v>
      </c>
      <c r="I4644" s="806"/>
      <c r="J4644" s="803" t="s">
        <v>153</v>
      </c>
      <c r="K4644" s="803" t="s">
        <v>3</v>
      </c>
      <c r="L4644" s="804">
        <v>438.61</v>
      </c>
    </row>
    <row r="4645" spans="1:12" s="101" customFormat="1" ht="250.35" customHeight="1">
      <c r="A4645" s="808"/>
      <c r="B4645" s="803"/>
      <c r="C4645" s="810"/>
      <c r="D4645" s="807"/>
      <c r="E4645" s="803"/>
      <c r="F4645" s="803"/>
      <c r="G4645" s="803"/>
      <c r="H4645" s="806"/>
      <c r="I4645" s="806"/>
      <c r="J4645" s="803"/>
      <c r="K4645" s="803"/>
      <c r="L4645" s="804"/>
    </row>
    <row r="4646" spans="1:12" s="101" customFormat="1" ht="24" customHeight="1">
      <c r="A4646" s="808"/>
      <c r="B4646" s="110" t="s">
        <v>77</v>
      </c>
      <c r="C4646" s="115" t="s">
        <v>79</v>
      </c>
      <c r="D4646" s="115" t="s">
        <v>155</v>
      </c>
      <c r="E4646" s="115" t="s">
        <v>156</v>
      </c>
      <c r="F4646" s="805"/>
      <c r="G4646" s="805"/>
      <c r="H4646" s="806" t="s">
        <v>157</v>
      </c>
      <c r="I4646" s="806"/>
      <c r="J4646" s="803" t="s">
        <v>153</v>
      </c>
      <c r="K4646" s="803" t="s">
        <v>3</v>
      </c>
      <c r="L4646" s="804">
        <v>575</v>
      </c>
    </row>
    <row r="4647" spans="1:12" s="101" customFormat="1" ht="24" customHeight="1">
      <c r="A4647" s="808"/>
      <c r="B4647" s="117" t="s">
        <v>193</v>
      </c>
      <c r="C4647" s="117" t="s">
        <v>630</v>
      </c>
      <c r="D4647" s="118">
        <v>43891</v>
      </c>
      <c r="E4647" s="117" t="s">
        <v>1758</v>
      </c>
      <c r="F4647" s="805"/>
      <c r="G4647" s="805"/>
      <c r="H4647" s="806"/>
      <c r="I4647" s="806"/>
      <c r="J4647" s="803"/>
      <c r="K4647" s="803"/>
      <c r="L4647" s="804"/>
    </row>
    <row r="4648" spans="1:12" s="101" customFormat="1" ht="24" customHeight="1">
      <c r="A4648" s="808">
        <v>873</v>
      </c>
      <c r="B4648" s="110" t="s">
        <v>76</v>
      </c>
      <c r="C4648" s="115" t="s">
        <v>78</v>
      </c>
      <c r="D4648" s="115" t="s">
        <v>146</v>
      </c>
      <c r="E4648" s="115" t="s">
        <v>147</v>
      </c>
      <c r="F4648" s="809" t="s">
        <v>71</v>
      </c>
      <c r="G4648" s="809"/>
      <c r="H4648" s="805"/>
      <c r="I4648" s="805"/>
      <c r="J4648" s="805"/>
      <c r="K4648" s="805"/>
      <c r="L4648" s="805"/>
    </row>
    <row r="4649" spans="1:12" s="101" customFormat="1" ht="26.25" customHeight="1">
      <c r="A4649" s="808"/>
      <c r="B4649" s="803" t="s">
        <v>2908</v>
      </c>
      <c r="C4649" s="810" t="s">
        <v>2913</v>
      </c>
      <c r="D4649" s="807">
        <v>43895</v>
      </c>
      <c r="E4649" s="803" t="s">
        <v>614</v>
      </c>
      <c r="F4649" s="803" t="s">
        <v>2914</v>
      </c>
      <c r="G4649" s="803"/>
      <c r="H4649" s="806" t="s">
        <v>152</v>
      </c>
      <c r="I4649" s="806"/>
      <c r="J4649" s="117" t="s">
        <v>153</v>
      </c>
      <c r="K4649" s="117" t="s">
        <v>3</v>
      </c>
      <c r="L4649" s="119">
        <v>905</v>
      </c>
    </row>
    <row r="4650" spans="1:12" s="101" customFormat="1" ht="408.95" customHeight="1">
      <c r="A4650" s="808"/>
      <c r="B4650" s="803"/>
      <c r="C4650" s="810"/>
      <c r="D4650" s="807"/>
      <c r="E4650" s="803"/>
      <c r="F4650" s="803"/>
      <c r="G4650" s="803"/>
      <c r="H4650" s="806" t="s">
        <v>154</v>
      </c>
      <c r="I4650" s="806"/>
      <c r="J4650" s="803" t="s">
        <v>153</v>
      </c>
      <c r="K4650" s="803" t="s">
        <v>3</v>
      </c>
      <c r="L4650" s="804">
        <v>400</v>
      </c>
    </row>
    <row r="4651" spans="1:12" s="101" customFormat="1" ht="155.85" customHeight="1">
      <c r="A4651" s="808"/>
      <c r="B4651" s="803"/>
      <c r="C4651" s="810"/>
      <c r="D4651" s="807"/>
      <c r="E4651" s="803"/>
      <c r="F4651" s="803"/>
      <c r="G4651" s="803"/>
      <c r="H4651" s="806"/>
      <c r="I4651" s="806"/>
      <c r="J4651" s="803"/>
      <c r="K4651" s="803"/>
      <c r="L4651" s="804"/>
    </row>
    <row r="4652" spans="1:12" s="101" customFormat="1" ht="24" customHeight="1">
      <c r="A4652" s="808"/>
      <c r="B4652" s="110" t="s">
        <v>77</v>
      </c>
      <c r="C4652" s="115" t="s">
        <v>79</v>
      </c>
      <c r="D4652" s="115" t="s">
        <v>155</v>
      </c>
      <c r="E4652" s="115" t="s">
        <v>156</v>
      </c>
      <c r="F4652" s="805"/>
      <c r="G4652" s="805"/>
      <c r="H4652" s="806" t="s">
        <v>157</v>
      </c>
      <c r="I4652" s="806"/>
      <c r="J4652" s="803" t="s">
        <v>153</v>
      </c>
      <c r="K4652" s="803" t="s">
        <v>153</v>
      </c>
      <c r="L4652" s="804">
        <v>0</v>
      </c>
    </row>
    <row r="4653" spans="1:12" s="101" customFormat="1" ht="24" customHeight="1">
      <c r="A4653" s="808"/>
      <c r="B4653" s="117" t="s">
        <v>193</v>
      </c>
      <c r="C4653" s="117" t="s">
        <v>2914</v>
      </c>
      <c r="D4653" s="118">
        <v>43898</v>
      </c>
      <c r="E4653" s="117" t="s">
        <v>976</v>
      </c>
      <c r="F4653" s="805"/>
      <c r="G4653" s="805"/>
      <c r="H4653" s="806"/>
      <c r="I4653" s="806"/>
      <c r="J4653" s="803"/>
      <c r="K4653" s="803"/>
      <c r="L4653" s="804"/>
    </row>
    <row r="4654" spans="1:12" s="101" customFormat="1" ht="24" customHeight="1">
      <c r="A4654" s="808">
        <v>874</v>
      </c>
      <c r="B4654" s="110" t="s">
        <v>76</v>
      </c>
      <c r="C4654" s="115" t="s">
        <v>78</v>
      </c>
      <c r="D4654" s="115" t="s">
        <v>146</v>
      </c>
      <c r="E4654" s="115" t="s">
        <v>147</v>
      </c>
      <c r="F4654" s="809" t="s">
        <v>71</v>
      </c>
      <c r="G4654" s="809"/>
      <c r="H4654" s="805"/>
      <c r="I4654" s="805"/>
      <c r="J4654" s="805"/>
      <c r="K4654" s="805"/>
      <c r="L4654" s="805"/>
    </row>
    <row r="4655" spans="1:12" s="101" customFormat="1" ht="26.25" customHeight="1">
      <c r="A4655" s="808"/>
      <c r="B4655" s="803" t="s">
        <v>2915</v>
      </c>
      <c r="C4655" s="803" t="s">
        <v>2916</v>
      </c>
      <c r="D4655" s="807">
        <v>43746</v>
      </c>
      <c r="E4655" s="803" t="s">
        <v>745</v>
      </c>
      <c r="F4655" s="803" t="s">
        <v>2917</v>
      </c>
      <c r="G4655" s="803"/>
      <c r="H4655" s="806" t="s">
        <v>152</v>
      </c>
      <c r="I4655" s="806"/>
      <c r="J4655" s="117" t="s">
        <v>153</v>
      </c>
      <c r="K4655" s="117" t="s">
        <v>3</v>
      </c>
      <c r="L4655" s="119">
        <v>714.38</v>
      </c>
    </row>
    <row r="4656" spans="1:12" s="101" customFormat="1" ht="29.25" customHeight="1">
      <c r="A4656" s="808"/>
      <c r="B4656" s="803"/>
      <c r="C4656" s="803"/>
      <c r="D4656" s="807"/>
      <c r="E4656" s="803"/>
      <c r="F4656" s="803"/>
      <c r="G4656" s="803"/>
      <c r="H4656" s="806" t="s">
        <v>154</v>
      </c>
      <c r="I4656" s="806"/>
      <c r="J4656" s="117" t="s">
        <v>153</v>
      </c>
      <c r="K4656" s="117" t="s">
        <v>3</v>
      </c>
      <c r="L4656" s="119">
        <v>1382.63</v>
      </c>
    </row>
    <row r="4657" spans="1:12" s="101" customFormat="1" ht="24" customHeight="1">
      <c r="A4657" s="808"/>
      <c r="B4657" s="110" t="s">
        <v>77</v>
      </c>
      <c r="C4657" s="115" t="s">
        <v>79</v>
      </c>
      <c r="D4657" s="115" t="s">
        <v>155</v>
      </c>
      <c r="E4657" s="115" t="s">
        <v>156</v>
      </c>
      <c r="F4657" s="805"/>
      <c r="G4657" s="805"/>
      <c r="H4657" s="806" t="s">
        <v>157</v>
      </c>
      <c r="I4657" s="806"/>
      <c r="J4657" s="803" t="s">
        <v>153</v>
      </c>
      <c r="K4657" s="803" t="s">
        <v>153</v>
      </c>
      <c r="L4657" s="804">
        <v>0</v>
      </c>
    </row>
    <row r="4658" spans="1:12" s="101" customFormat="1" ht="34.5" customHeight="1">
      <c r="A4658" s="808"/>
      <c r="B4658" s="117" t="s">
        <v>2918</v>
      </c>
      <c r="C4658" s="117" t="s">
        <v>2917</v>
      </c>
      <c r="D4658" s="118">
        <v>43749</v>
      </c>
      <c r="E4658" s="117" t="s">
        <v>2919</v>
      </c>
      <c r="F4658" s="805"/>
      <c r="G4658" s="805"/>
      <c r="H4658" s="806"/>
      <c r="I4658" s="806"/>
      <c r="J4658" s="803"/>
      <c r="K4658" s="803"/>
      <c r="L4658" s="804"/>
    </row>
    <row r="4659" spans="1:12" s="101" customFormat="1" ht="24" customHeight="1">
      <c r="A4659" s="808">
        <v>875</v>
      </c>
      <c r="B4659" s="110" t="s">
        <v>76</v>
      </c>
      <c r="C4659" s="115" t="s">
        <v>78</v>
      </c>
      <c r="D4659" s="115" t="s">
        <v>146</v>
      </c>
      <c r="E4659" s="115" t="s">
        <v>147</v>
      </c>
      <c r="F4659" s="809" t="s">
        <v>71</v>
      </c>
      <c r="G4659" s="809"/>
      <c r="H4659" s="805"/>
      <c r="I4659" s="805"/>
      <c r="J4659" s="805"/>
      <c r="K4659" s="805"/>
      <c r="L4659" s="805"/>
    </row>
    <row r="4660" spans="1:12" s="101" customFormat="1" ht="26.25" customHeight="1">
      <c r="A4660" s="808"/>
      <c r="B4660" s="803" t="s">
        <v>2920</v>
      </c>
      <c r="C4660" s="810" t="s">
        <v>2921</v>
      </c>
      <c r="D4660" s="807">
        <v>43782</v>
      </c>
      <c r="E4660" s="803" t="s">
        <v>354</v>
      </c>
      <c r="F4660" s="803" t="s">
        <v>1559</v>
      </c>
      <c r="G4660" s="803"/>
      <c r="H4660" s="806" t="s">
        <v>152</v>
      </c>
      <c r="I4660" s="806"/>
      <c r="J4660" s="117" t="s">
        <v>153</v>
      </c>
      <c r="K4660" s="117" t="s">
        <v>3</v>
      </c>
      <c r="L4660" s="119">
        <v>444.66</v>
      </c>
    </row>
    <row r="4661" spans="1:12" s="101" customFormat="1" ht="302.25" customHeight="1">
      <c r="A4661" s="808"/>
      <c r="B4661" s="803"/>
      <c r="C4661" s="810"/>
      <c r="D4661" s="807"/>
      <c r="E4661" s="803"/>
      <c r="F4661" s="803"/>
      <c r="G4661" s="803"/>
      <c r="H4661" s="806" t="s">
        <v>154</v>
      </c>
      <c r="I4661" s="806"/>
      <c r="J4661" s="117" t="s">
        <v>153</v>
      </c>
      <c r="K4661" s="117" t="s">
        <v>3</v>
      </c>
      <c r="L4661" s="119">
        <v>374.54</v>
      </c>
    </row>
    <row r="4662" spans="1:12" s="101" customFormat="1" ht="24" customHeight="1">
      <c r="A4662" s="808"/>
      <c r="B4662" s="110" t="s">
        <v>77</v>
      </c>
      <c r="C4662" s="115" t="s">
        <v>79</v>
      </c>
      <c r="D4662" s="115" t="s">
        <v>155</v>
      </c>
      <c r="E4662" s="115" t="s">
        <v>156</v>
      </c>
      <c r="F4662" s="805"/>
      <c r="G4662" s="805"/>
      <c r="H4662" s="806" t="s">
        <v>157</v>
      </c>
      <c r="I4662" s="806"/>
      <c r="J4662" s="803" t="s">
        <v>153</v>
      </c>
      <c r="K4662" s="803" t="s">
        <v>3</v>
      </c>
      <c r="L4662" s="804">
        <v>126</v>
      </c>
    </row>
    <row r="4663" spans="1:12" s="101" customFormat="1" ht="24" customHeight="1">
      <c r="A4663" s="808"/>
      <c r="B4663" s="117" t="s">
        <v>193</v>
      </c>
      <c r="C4663" s="117" t="s">
        <v>1559</v>
      </c>
      <c r="D4663" s="118">
        <v>43784</v>
      </c>
      <c r="E4663" s="117" t="s">
        <v>676</v>
      </c>
      <c r="F4663" s="805"/>
      <c r="G4663" s="805"/>
      <c r="H4663" s="806"/>
      <c r="I4663" s="806"/>
      <c r="J4663" s="803"/>
      <c r="K4663" s="803"/>
      <c r="L4663" s="804"/>
    </row>
    <row r="4664" spans="1:12" s="101" customFormat="1" ht="24" customHeight="1">
      <c r="A4664" s="808">
        <v>876</v>
      </c>
      <c r="B4664" s="110" t="s">
        <v>76</v>
      </c>
      <c r="C4664" s="115" t="s">
        <v>78</v>
      </c>
      <c r="D4664" s="115" t="s">
        <v>146</v>
      </c>
      <c r="E4664" s="115" t="s">
        <v>147</v>
      </c>
      <c r="F4664" s="809" t="s">
        <v>71</v>
      </c>
      <c r="G4664" s="809"/>
      <c r="H4664" s="805"/>
      <c r="I4664" s="805"/>
      <c r="J4664" s="805"/>
      <c r="K4664" s="805"/>
      <c r="L4664" s="805"/>
    </row>
    <row r="4665" spans="1:12" s="101" customFormat="1" ht="26.25" customHeight="1">
      <c r="A4665" s="808"/>
      <c r="B4665" s="803" t="s">
        <v>2922</v>
      </c>
      <c r="C4665" s="803" t="s">
        <v>2923</v>
      </c>
      <c r="D4665" s="807">
        <v>43762</v>
      </c>
      <c r="E4665" s="803" t="s">
        <v>2924</v>
      </c>
      <c r="F4665" s="803" t="s">
        <v>2925</v>
      </c>
      <c r="G4665" s="803"/>
      <c r="H4665" s="806" t="s">
        <v>152</v>
      </c>
      <c r="I4665" s="806"/>
      <c r="J4665" s="117" t="s">
        <v>153</v>
      </c>
      <c r="K4665" s="117" t="s">
        <v>3</v>
      </c>
      <c r="L4665" s="119">
        <v>372</v>
      </c>
    </row>
    <row r="4666" spans="1:12" s="101" customFormat="1" ht="39.75" customHeight="1">
      <c r="A4666" s="808"/>
      <c r="B4666" s="803"/>
      <c r="C4666" s="803"/>
      <c r="D4666" s="807"/>
      <c r="E4666" s="803"/>
      <c r="F4666" s="803"/>
      <c r="G4666" s="803"/>
      <c r="H4666" s="806" t="s">
        <v>154</v>
      </c>
      <c r="I4666" s="806"/>
      <c r="J4666" s="117" t="s">
        <v>153</v>
      </c>
      <c r="K4666" s="117" t="s">
        <v>3</v>
      </c>
      <c r="L4666" s="119">
        <v>1857</v>
      </c>
    </row>
    <row r="4667" spans="1:12" s="101" customFormat="1" ht="24" customHeight="1">
      <c r="A4667" s="808"/>
      <c r="B4667" s="110" t="s">
        <v>77</v>
      </c>
      <c r="C4667" s="115" t="s">
        <v>79</v>
      </c>
      <c r="D4667" s="115" t="s">
        <v>155</v>
      </c>
      <c r="E4667" s="115" t="s">
        <v>156</v>
      </c>
      <c r="F4667" s="805"/>
      <c r="G4667" s="805"/>
      <c r="H4667" s="806" t="s">
        <v>157</v>
      </c>
      <c r="I4667" s="806"/>
      <c r="J4667" s="803" t="s">
        <v>153</v>
      </c>
      <c r="K4667" s="803" t="s">
        <v>153</v>
      </c>
      <c r="L4667" s="804">
        <v>0</v>
      </c>
    </row>
    <row r="4668" spans="1:12" s="101" customFormat="1" ht="34.5" customHeight="1">
      <c r="A4668" s="808"/>
      <c r="B4668" s="117" t="s">
        <v>2926</v>
      </c>
      <c r="C4668" s="117" t="s">
        <v>2925</v>
      </c>
      <c r="D4668" s="118">
        <v>43773</v>
      </c>
      <c r="E4668" s="117" t="s">
        <v>2927</v>
      </c>
      <c r="F4668" s="805"/>
      <c r="G4668" s="805"/>
      <c r="H4668" s="806"/>
      <c r="I4668" s="806"/>
      <c r="J4668" s="803"/>
      <c r="K4668" s="803"/>
      <c r="L4668" s="804"/>
    </row>
    <row r="4669" spans="1:12" s="101" customFormat="1" ht="24" customHeight="1">
      <c r="A4669" s="808">
        <v>877</v>
      </c>
      <c r="B4669" s="110" t="s">
        <v>76</v>
      </c>
      <c r="C4669" s="115" t="s">
        <v>78</v>
      </c>
      <c r="D4669" s="115" t="s">
        <v>146</v>
      </c>
      <c r="E4669" s="115" t="s">
        <v>147</v>
      </c>
      <c r="F4669" s="809" t="s">
        <v>71</v>
      </c>
      <c r="G4669" s="809"/>
      <c r="H4669" s="805"/>
      <c r="I4669" s="805"/>
      <c r="J4669" s="805"/>
      <c r="K4669" s="805"/>
      <c r="L4669" s="805"/>
    </row>
    <row r="4670" spans="1:12" s="101" customFormat="1" ht="26.25" customHeight="1">
      <c r="A4670" s="808"/>
      <c r="B4670" s="803" t="s">
        <v>2928</v>
      </c>
      <c r="C4670" s="810" t="s">
        <v>2929</v>
      </c>
      <c r="D4670" s="807">
        <v>43806</v>
      </c>
      <c r="E4670" s="803" t="s">
        <v>228</v>
      </c>
      <c r="F4670" s="803" t="s">
        <v>239</v>
      </c>
      <c r="G4670" s="803"/>
      <c r="H4670" s="806" t="s">
        <v>152</v>
      </c>
      <c r="I4670" s="806"/>
      <c r="J4670" s="117" t="s">
        <v>153</v>
      </c>
      <c r="K4670" s="117" t="s">
        <v>3</v>
      </c>
      <c r="L4670" s="119">
        <v>497</v>
      </c>
    </row>
    <row r="4671" spans="1:12" s="101" customFormat="1" ht="333.75" customHeight="1">
      <c r="A4671" s="808"/>
      <c r="B4671" s="803"/>
      <c r="C4671" s="810"/>
      <c r="D4671" s="807"/>
      <c r="E4671" s="803"/>
      <c r="F4671" s="803"/>
      <c r="G4671" s="803"/>
      <c r="H4671" s="806" t="s">
        <v>154</v>
      </c>
      <c r="I4671" s="806"/>
      <c r="J4671" s="117" t="s">
        <v>153</v>
      </c>
      <c r="K4671" s="117" t="s">
        <v>3</v>
      </c>
      <c r="L4671" s="119">
        <v>283.28000000000003</v>
      </c>
    </row>
    <row r="4672" spans="1:12" s="101" customFormat="1" ht="24" customHeight="1">
      <c r="A4672" s="808"/>
      <c r="B4672" s="110" t="s">
        <v>77</v>
      </c>
      <c r="C4672" s="115" t="s">
        <v>79</v>
      </c>
      <c r="D4672" s="115" t="s">
        <v>155</v>
      </c>
      <c r="E4672" s="115" t="s">
        <v>156</v>
      </c>
      <c r="F4672" s="805"/>
      <c r="G4672" s="805"/>
      <c r="H4672" s="806" t="s">
        <v>157</v>
      </c>
      <c r="I4672" s="806"/>
      <c r="J4672" s="803" t="s">
        <v>153</v>
      </c>
      <c r="K4672" s="803" t="s">
        <v>153</v>
      </c>
      <c r="L4672" s="804">
        <v>0</v>
      </c>
    </row>
    <row r="4673" spans="1:12" s="101" customFormat="1" ht="24" customHeight="1">
      <c r="A4673" s="808"/>
      <c r="B4673" s="117" t="s">
        <v>2930</v>
      </c>
      <c r="C4673" s="117" t="s">
        <v>239</v>
      </c>
      <c r="D4673" s="118">
        <v>43810</v>
      </c>
      <c r="E4673" s="117" t="s">
        <v>908</v>
      </c>
      <c r="F4673" s="805"/>
      <c r="G4673" s="805"/>
      <c r="H4673" s="806"/>
      <c r="I4673" s="806"/>
      <c r="J4673" s="803"/>
      <c r="K4673" s="803"/>
      <c r="L4673" s="804"/>
    </row>
    <row r="4674" spans="1:12" s="101" customFormat="1" ht="24" customHeight="1">
      <c r="A4674" s="808">
        <v>878</v>
      </c>
      <c r="B4674" s="110" t="s">
        <v>76</v>
      </c>
      <c r="C4674" s="115" t="s">
        <v>78</v>
      </c>
      <c r="D4674" s="115" t="s">
        <v>146</v>
      </c>
      <c r="E4674" s="115" t="s">
        <v>147</v>
      </c>
      <c r="F4674" s="809" t="s">
        <v>71</v>
      </c>
      <c r="G4674" s="809"/>
      <c r="H4674" s="805"/>
      <c r="I4674" s="805"/>
      <c r="J4674" s="805"/>
      <c r="K4674" s="805"/>
      <c r="L4674" s="805"/>
    </row>
    <row r="4675" spans="1:12" s="101" customFormat="1" ht="26.25" customHeight="1">
      <c r="A4675" s="808"/>
      <c r="B4675" s="803" t="s">
        <v>2931</v>
      </c>
      <c r="C4675" s="810" t="s">
        <v>2932</v>
      </c>
      <c r="D4675" s="807">
        <v>43742</v>
      </c>
      <c r="E4675" s="803" t="s">
        <v>714</v>
      </c>
      <c r="F4675" s="803" t="s">
        <v>2933</v>
      </c>
      <c r="G4675" s="803"/>
      <c r="H4675" s="806" t="s">
        <v>152</v>
      </c>
      <c r="I4675" s="806"/>
      <c r="J4675" s="117" t="s">
        <v>153</v>
      </c>
      <c r="K4675" s="117" t="s">
        <v>3</v>
      </c>
      <c r="L4675" s="119">
        <v>650</v>
      </c>
    </row>
    <row r="4676" spans="1:12" s="101" customFormat="1" ht="165.75" customHeight="1">
      <c r="A4676" s="808"/>
      <c r="B4676" s="803"/>
      <c r="C4676" s="810"/>
      <c r="D4676" s="807"/>
      <c r="E4676" s="803"/>
      <c r="F4676" s="803"/>
      <c r="G4676" s="803"/>
      <c r="H4676" s="806" t="s">
        <v>154</v>
      </c>
      <c r="I4676" s="806"/>
      <c r="J4676" s="117" t="s">
        <v>153</v>
      </c>
      <c r="K4676" s="117" t="s">
        <v>3</v>
      </c>
      <c r="L4676" s="119">
        <v>1000.39</v>
      </c>
    </row>
    <row r="4677" spans="1:12" s="101" customFormat="1" ht="24" customHeight="1">
      <c r="A4677" s="808"/>
      <c r="B4677" s="110" t="s">
        <v>77</v>
      </c>
      <c r="C4677" s="115" t="s">
        <v>79</v>
      </c>
      <c r="D4677" s="115" t="s">
        <v>155</v>
      </c>
      <c r="E4677" s="115" t="s">
        <v>156</v>
      </c>
      <c r="F4677" s="805"/>
      <c r="G4677" s="805"/>
      <c r="H4677" s="806" t="s">
        <v>157</v>
      </c>
      <c r="I4677" s="806"/>
      <c r="J4677" s="803" t="s">
        <v>153</v>
      </c>
      <c r="K4677" s="803" t="s">
        <v>153</v>
      </c>
      <c r="L4677" s="804">
        <v>0</v>
      </c>
    </row>
    <row r="4678" spans="1:12" s="101" customFormat="1" ht="24" customHeight="1">
      <c r="A4678" s="808"/>
      <c r="B4678" s="117" t="s">
        <v>1370</v>
      </c>
      <c r="C4678" s="117" t="s">
        <v>2933</v>
      </c>
      <c r="D4678" s="118">
        <v>43746</v>
      </c>
      <c r="E4678" s="117" t="s">
        <v>2934</v>
      </c>
      <c r="F4678" s="805"/>
      <c r="G4678" s="805"/>
      <c r="H4678" s="806"/>
      <c r="I4678" s="806"/>
      <c r="J4678" s="803"/>
      <c r="K4678" s="803"/>
      <c r="L4678" s="804"/>
    </row>
    <row r="4679" spans="1:12" s="101" customFormat="1" ht="24" customHeight="1">
      <c r="A4679" s="808">
        <v>879</v>
      </c>
      <c r="B4679" s="110" t="s">
        <v>76</v>
      </c>
      <c r="C4679" s="115" t="s">
        <v>78</v>
      </c>
      <c r="D4679" s="115" t="s">
        <v>146</v>
      </c>
      <c r="E4679" s="115" t="s">
        <v>147</v>
      </c>
      <c r="F4679" s="809" t="s">
        <v>71</v>
      </c>
      <c r="G4679" s="809"/>
      <c r="H4679" s="805"/>
      <c r="I4679" s="805"/>
      <c r="J4679" s="805"/>
      <c r="K4679" s="805"/>
      <c r="L4679" s="805"/>
    </row>
    <row r="4680" spans="1:12" s="101" customFormat="1" ht="26.25" customHeight="1">
      <c r="A4680" s="808"/>
      <c r="B4680" s="803" t="s">
        <v>2935</v>
      </c>
      <c r="C4680" s="810" t="s">
        <v>2936</v>
      </c>
      <c r="D4680" s="807">
        <v>43761</v>
      </c>
      <c r="E4680" s="803" t="s">
        <v>872</v>
      </c>
      <c r="F4680" s="803" t="s">
        <v>1766</v>
      </c>
      <c r="G4680" s="803"/>
      <c r="H4680" s="806" t="s">
        <v>152</v>
      </c>
      <c r="I4680" s="806"/>
      <c r="J4680" s="117" t="s">
        <v>153</v>
      </c>
      <c r="K4680" s="117" t="s">
        <v>3</v>
      </c>
      <c r="L4680" s="119">
        <v>645.76</v>
      </c>
    </row>
    <row r="4681" spans="1:12" s="101" customFormat="1" ht="333.75" customHeight="1">
      <c r="A4681" s="808"/>
      <c r="B4681" s="803"/>
      <c r="C4681" s="810"/>
      <c r="D4681" s="807"/>
      <c r="E4681" s="803"/>
      <c r="F4681" s="803"/>
      <c r="G4681" s="803"/>
      <c r="H4681" s="806" t="s">
        <v>154</v>
      </c>
      <c r="I4681" s="806"/>
      <c r="J4681" s="117" t="s">
        <v>153</v>
      </c>
      <c r="K4681" s="117" t="s">
        <v>153</v>
      </c>
      <c r="L4681" s="119">
        <v>0</v>
      </c>
    </row>
    <row r="4682" spans="1:12" s="101" customFormat="1" ht="24" customHeight="1">
      <c r="A4682" s="808"/>
      <c r="B4682" s="110" t="s">
        <v>77</v>
      </c>
      <c r="C4682" s="115" t="s">
        <v>79</v>
      </c>
      <c r="D4682" s="115" t="s">
        <v>155</v>
      </c>
      <c r="E4682" s="115" t="s">
        <v>156</v>
      </c>
      <c r="F4682" s="805"/>
      <c r="G4682" s="805"/>
      <c r="H4682" s="806" t="s">
        <v>157</v>
      </c>
      <c r="I4682" s="806"/>
      <c r="J4682" s="803" t="s">
        <v>153</v>
      </c>
      <c r="K4682" s="803" t="s">
        <v>153</v>
      </c>
      <c r="L4682" s="804">
        <v>0</v>
      </c>
    </row>
    <row r="4683" spans="1:12" s="101" customFormat="1" ht="24" customHeight="1">
      <c r="A4683" s="808"/>
      <c r="B4683" s="117" t="s">
        <v>240</v>
      </c>
      <c r="C4683" s="117" t="s">
        <v>1766</v>
      </c>
      <c r="D4683" s="118">
        <v>43763</v>
      </c>
      <c r="E4683" s="117" t="s">
        <v>736</v>
      </c>
      <c r="F4683" s="805"/>
      <c r="G4683" s="805"/>
      <c r="H4683" s="806"/>
      <c r="I4683" s="806"/>
      <c r="J4683" s="803"/>
      <c r="K4683" s="803"/>
      <c r="L4683" s="804"/>
    </row>
    <row r="4684" spans="1:12" s="101" customFormat="1" ht="24" customHeight="1">
      <c r="A4684" s="808">
        <v>880</v>
      </c>
      <c r="B4684" s="110" t="s">
        <v>76</v>
      </c>
      <c r="C4684" s="115" t="s">
        <v>78</v>
      </c>
      <c r="D4684" s="115" t="s">
        <v>146</v>
      </c>
      <c r="E4684" s="115" t="s">
        <v>147</v>
      </c>
      <c r="F4684" s="809" t="s">
        <v>71</v>
      </c>
      <c r="G4684" s="809"/>
      <c r="H4684" s="805"/>
      <c r="I4684" s="805"/>
      <c r="J4684" s="805"/>
      <c r="K4684" s="805"/>
      <c r="L4684" s="805"/>
    </row>
    <row r="4685" spans="1:12" s="101" customFormat="1" ht="26.25" customHeight="1">
      <c r="A4685" s="808"/>
      <c r="B4685" s="803" t="s">
        <v>2935</v>
      </c>
      <c r="C4685" s="810" t="s">
        <v>2937</v>
      </c>
      <c r="D4685" s="807">
        <v>43787</v>
      </c>
      <c r="E4685" s="803" t="s">
        <v>2721</v>
      </c>
      <c r="F4685" s="803" t="s">
        <v>2722</v>
      </c>
      <c r="G4685" s="803"/>
      <c r="H4685" s="806" t="s">
        <v>152</v>
      </c>
      <c r="I4685" s="806"/>
      <c r="J4685" s="117" t="s">
        <v>153</v>
      </c>
      <c r="K4685" s="117" t="s">
        <v>3</v>
      </c>
      <c r="L4685" s="119">
        <v>315</v>
      </c>
    </row>
    <row r="4686" spans="1:12" s="101" customFormat="1" ht="354.75" customHeight="1">
      <c r="A4686" s="808"/>
      <c r="B4686" s="803"/>
      <c r="C4686" s="810"/>
      <c r="D4686" s="807"/>
      <c r="E4686" s="803"/>
      <c r="F4686" s="803"/>
      <c r="G4686" s="803"/>
      <c r="H4686" s="806" t="s">
        <v>154</v>
      </c>
      <c r="I4686" s="806"/>
      <c r="J4686" s="117" t="s">
        <v>153</v>
      </c>
      <c r="K4686" s="117" t="s">
        <v>3</v>
      </c>
      <c r="L4686" s="119">
        <v>508</v>
      </c>
    </row>
    <row r="4687" spans="1:12" s="101" customFormat="1" ht="24" customHeight="1">
      <c r="A4687" s="808"/>
      <c r="B4687" s="110" t="s">
        <v>77</v>
      </c>
      <c r="C4687" s="115" t="s">
        <v>79</v>
      </c>
      <c r="D4687" s="115" t="s">
        <v>155</v>
      </c>
      <c r="E4687" s="115" t="s">
        <v>156</v>
      </c>
      <c r="F4687" s="805"/>
      <c r="G4687" s="805"/>
      <c r="H4687" s="806" t="s">
        <v>157</v>
      </c>
      <c r="I4687" s="806"/>
      <c r="J4687" s="803" t="s">
        <v>153</v>
      </c>
      <c r="K4687" s="803" t="s">
        <v>153</v>
      </c>
      <c r="L4687" s="804">
        <v>0</v>
      </c>
    </row>
    <row r="4688" spans="1:12" s="101" customFormat="1" ht="24" customHeight="1">
      <c r="A4688" s="808"/>
      <c r="B4688" s="117" t="s">
        <v>240</v>
      </c>
      <c r="C4688" s="117" t="s">
        <v>2722</v>
      </c>
      <c r="D4688" s="118">
        <v>43789</v>
      </c>
      <c r="E4688" s="117" t="s">
        <v>1421</v>
      </c>
      <c r="F4688" s="805"/>
      <c r="G4688" s="805"/>
      <c r="H4688" s="806"/>
      <c r="I4688" s="806"/>
      <c r="J4688" s="803"/>
      <c r="K4688" s="803"/>
      <c r="L4688" s="804"/>
    </row>
    <row r="4689" spans="1:12" s="101" customFormat="1" ht="24" customHeight="1">
      <c r="A4689" s="808">
        <v>881</v>
      </c>
      <c r="B4689" s="110" t="s">
        <v>76</v>
      </c>
      <c r="C4689" s="115" t="s">
        <v>78</v>
      </c>
      <c r="D4689" s="115" t="s">
        <v>146</v>
      </c>
      <c r="E4689" s="115" t="s">
        <v>147</v>
      </c>
      <c r="F4689" s="809" t="s">
        <v>71</v>
      </c>
      <c r="G4689" s="809"/>
      <c r="H4689" s="805"/>
      <c r="I4689" s="805"/>
      <c r="J4689" s="805"/>
      <c r="K4689" s="805"/>
      <c r="L4689" s="805"/>
    </row>
    <row r="4690" spans="1:12" s="101" customFormat="1" ht="26.25" customHeight="1">
      <c r="A4690" s="808"/>
      <c r="B4690" s="803" t="s">
        <v>2938</v>
      </c>
      <c r="C4690" s="810" t="s">
        <v>2939</v>
      </c>
      <c r="D4690" s="807">
        <v>43760</v>
      </c>
      <c r="E4690" s="803" t="s">
        <v>1578</v>
      </c>
      <c r="F4690" s="803" t="s">
        <v>1579</v>
      </c>
      <c r="G4690" s="803"/>
      <c r="H4690" s="806" t="s">
        <v>152</v>
      </c>
      <c r="I4690" s="806"/>
      <c r="J4690" s="117" t="s">
        <v>153</v>
      </c>
      <c r="K4690" s="117" t="s">
        <v>3</v>
      </c>
      <c r="L4690" s="119">
        <v>326</v>
      </c>
    </row>
    <row r="4691" spans="1:12" s="101" customFormat="1" ht="407.25" customHeight="1">
      <c r="A4691" s="808"/>
      <c r="B4691" s="803"/>
      <c r="C4691" s="810"/>
      <c r="D4691" s="807"/>
      <c r="E4691" s="803"/>
      <c r="F4691" s="803"/>
      <c r="G4691" s="803"/>
      <c r="H4691" s="806" t="s">
        <v>154</v>
      </c>
      <c r="I4691" s="806"/>
      <c r="J4691" s="117" t="s">
        <v>153</v>
      </c>
      <c r="K4691" s="117" t="s">
        <v>3</v>
      </c>
      <c r="L4691" s="119">
        <v>2800</v>
      </c>
    </row>
    <row r="4692" spans="1:12" s="101" customFormat="1" ht="24" customHeight="1">
      <c r="A4692" s="808"/>
      <c r="B4692" s="110" t="s">
        <v>77</v>
      </c>
      <c r="C4692" s="115" t="s">
        <v>79</v>
      </c>
      <c r="D4692" s="115" t="s">
        <v>155</v>
      </c>
      <c r="E4692" s="115" t="s">
        <v>156</v>
      </c>
      <c r="F4692" s="805"/>
      <c r="G4692" s="805"/>
      <c r="H4692" s="806" t="s">
        <v>157</v>
      </c>
      <c r="I4692" s="806"/>
      <c r="J4692" s="803" t="s">
        <v>153</v>
      </c>
      <c r="K4692" s="803" t="s">
        <v>3</v>
      </c>
      <c r="L4692" s="804">
        <v>175</v>
      </c>
    </row>
    <row r="4693" spans="1:12" s="101" customFormat="1" ht="34.5" customHeight="1">
      <c r="A4693" s="808"/>
      <c r="B4693" s="117" t="s">
        <v>2940</v>
      </c>
      <c r="C4693" s="117" t="s">
        <v>1579</v>
      </c>
      <c r="D4693" s="118">
        <v>43762</v>
      </c>
      <c r="E4693" s="117" t="s">
        <v>2834</v>
      </c>
      <c r="F4693" s="805"/>
      <c r="G4693" s="805"/>
      <c r="H4693" s="806"/>
      <c r="I4693" s="806"/>
      <c r="J4693" s="803"/>
      <c r="K4693" s="803"/>
      <c r="L4693" s="804"/>
    </row>
    <row r="4694" spans="1:12" s="101" customFormat="1" ht="24" customHeight="1">
      <c r="A4694" s="808">
        <v>882</v>
      </c>
      <c r="B4694" s="110" t="s">
        <v>76</v>
      </c>
      <c r="C4694" s="115" t="s">
        <v>78</v>
      </c>
      <c r="D4694" s="115" t="s">
        <v>146</v>
      </c>
      <c r="E4694" s="115" t="s">
        <v>147</v>
      </c>
      <c r="F4694" s="809" t="s">
        <v>71</v>
      </c>
      <c r="G4694" s="809"/>
      <c r="H4694" s="805"/>
      <c r="I4694" s="805"/>
      <c r="J4694" s="805"/>
      <c r="K4694" s="805"/>
      <c r="L4694" s="805"/>
    </row>
    <row r="4695" spans="1:12" s="101" customFormat="1" ht="26.25" customHeight="1">
      <c r="A4695" s="808"/>
      <c r="B4695" s="803" t="s">
        <v>2938</v>
      </c>
      <c r="C4695" s="810" t="s">
        <v>2941</v>
      </c>
      <c r="D4695" s="807">
        <v>43789</v>
      </c>
      <c r="E4695" s="803" t="s">
        <v>868</v>
      </c>
      <c r="F4695" s="803" t="s">
        <v>2030</v>
      </c>
      <c r="G4695" s="803"/>
      <c r="H4695" s="806" t="s">
        <v>152</v>
      </c>
      <c r="I4695" s="806"/>
      <c r="J4695" s="117" t="s">
        <v>153</v>
      </c>
      <c r="K4695" s="117" t="s">
        <v>3</v>
      </c>
      <c r="L4695" s="119">
        <v>785</v>
      </c>
    </row>
    <row r="4696" spans="1:12" s="101" customFormat="1" ht="408.95" customHeight="1">
      <c r="A4696" s="808"/>
      <c r="B4696" s="803"/>
      <c r="C4696" s="810"/>
      <c r="D4696" s="807"/>
      <c r="E4696" s="803"/>
      <c r="F4696" s="803"/>
      <c r="G4696" s="803"/>
      <c r="H4696" s="806" t="s">
        <v>154</v>
      </c>
      <c r="I4696" s="806"/>
      <c r="J4696" s="803" t="s">
        <v>153</v>
      </c>
      <c r="K4696" s="803" t="s">
        <v>3</v>
      </c>
      <c r="L4696" s="804">
        <v>479.68</v>
      </c>
    </row>
    <row r="4697" spans="1:12" s="101" customFormat="1" ht="82.35" customHeight="1">
      <c r="A4697" s="808"/>
      <c r="B4697" s="803"/>
      <c r="C4697" s="810"/>
      <c r="D4697" s="807"/>
      <c r="E4697" s="803"/>
      <c r="F4697" s="803"/>
      <c r="G4697" s="803"/>
      <c r="H4697" s="806"/>
      <c r="I4697" s="806"/>
      <c r="J4697" s="803"/>
      <c r="K4697" s="803"/>
      <c r="L4697" s="804"/>
    </row>
    <row r="4698" spans="1:12" s="101" customFormat="1" ht="24" customHeight="1">
      <c r="A4698" s="808"/>
      <c r="B4698" s="110" t="s">
        <v>77</v>
      </c>
      <c r="C4698" s="115" t="s">
        <v>79</v>
      </c>
      <c r="D4698" s="115" t="s">
        <v>155</v>
      </c>
      <c r="E4698" s="115" t="s">
        <v>156</v>
      </c>
      <c r="F4698" s="805"/>
      <c r="G4698" s="805"/>
      <c r="H4698" s="806" t="s">
        <v>157</v>
      </c>
      <c r="I4698" s="806"/>
      <c r="J4698" s="803" t="s">
        <v>153</v>
      </c>
      <c r="K4698" s="803" t="s">
        <v>3</v>
      </c>
      <c r="L4698" s="804">
        <v>60</v>
      </c>
    </row>
    <row r="4699" spans="1:12" s="101" customFormat="1" ht="34.5" customHeight="1">
      <c r="A4699" s="808"/>
      <c r="B4699" s="117" t="s">
        <v>2940</v>
      </c>
      <c r="C4699" s="117" t="s">
        <v>2030</v>
      </c>
      <c r="D4699" s="118">
        <v>43791</v>
      </c>
      <c r="E4699" s="117" t="s">
        <v>906</v>
      </c>
      <c r="F4699" s="805"/>
      <c r="G4699" s="805"/>
      <c r="H4699" s="806"/>
      <c r="I4699" s="806"/>
      <c r="J4699" s="803"/>
      <c r="K4699" s="803"/>
      <c r="L4699" s="804"/>
    </row>
    <row r="4700" spans="1:12" s="101" customFormat="1" ht="24" customHeight="1">
      <c r="A4700" s="808">
        <v>883</v>
      </c>
      <c r="B4700" s="110" t="s">
        <v>76</v>
      </c>
      <c r="C4700" s="115" t="s">
        <v>78</v>
      </c>
      <c r="D4700" s="115" t="s">
        <v>146</v>
      </c>
      <c r="E4700" s="115" t="s">
        <v>147</v>
      </c>
      <c r="F4700" s="809" t="s">
        <v>71</v>
      </c>
      <c r="G4700" s="809"/>
      <c r="H4700" s="805"/>
      <c r="I4700" s="805"/>
      <c r="J4700" s="805"/>
      <c r="K4700" s="805"/>
      <c r="L4700" s="805"/>
    </row>
    <row r="4701" spans="1:12" s="101" customFormat="1" ht="26.25" customHeight="1">
      <c r="A4701" s="808"/>
      <c r="B4701" s="803" t="s">
        <v>2938</v>
      </c>
      <c r="C4701" s="810" t="s">
        <v>2942</v>
      </c>
      <c r="D4701" s="807">
        <v>43803</v>
      </c>
      <c r="E4701" s="803" t="s">
        <v>496</v>
      </c>
      <c r="F4701" s="803" t="s">
        <v>2943</v>
      </c>
      <c r="G4701" s="803"/>
      <c r="H4701" s="806" t="s">
        <v>152</v>
      </c>
      <c r="I4701" s="806"/>
      <c r="J4701" s="117" t="s">
        <v>153</v>
      </c>
      <c r="K4701" s="117" t="s">
        <v>153</v>
      </c>
      <c r="L4701" s="119">
        <v>0</v>
      </c>
    </row>
    <row r="4702" spans="1:12" s="101" customFormat="1" ht="302.25" customHeight="1">
      <c r="A4702" s="808"/>
      <c r="B4702" s="803"/>
      <c r="C4702" s="810"/>
      <c r="D4702" s="807"/>
      <c r="E4702" s="803"/>
      <c r="F4702" s="803"/>
      <c r="G4702" s="803"/>
      <c r="H4702" s="806" t="s">
        <v>154</v>
      </c>
      <c r="I4702" s="806"/>
      <c r="J4702" s="117" t="s">
        <v>153</v>
      </c>
      <c r="K4702" s="117" t="s">
        <v>3</v>
      </c>
      <c r="L4702" s="119">
        <v>1100</v>
      </c>
    </row>
    <row r="4703" spans="1:12" s="101" customFormat="1" ht="24" customHeight="1">
      <c r="A4703" s="808"/>
      <c r="B4703" s="110" t="s">
        <v>77</v>
      </c>
      <c r="C4703" s="115" t="s">
        <v>79</v>
      </c>
      <c r="D4703" s="115" t="s">
        <v>155</v>
      </c>
      <c r="E4703" s="115" t="s">
        <v>156</v>
      </c>
      <c r="F4703" s="805"/>
      <c r="G4703" s="805"/>
      <c r="H4703" s="806" t="s">
        <v>157</v>
      </c>
      <c r="I4703" s="806"/>
      <c r="J4703" s="803" t="s">
        <v>153</v>
      </c>
      <c r="K4703" s="803" t="s">
        <v>153</v>
      </c>
      <c r="L4703" s="804">
        <v>0</v>
      </c>
    </row>
    <row r="4704" spans="1:12" s="101" customFormat="1" ht="34.5" customHeight="1">
      <c r="A4704" s="808"/>
      <c r="B4704" s="117" t="s">
        <v>2940</v>
      </c>
      <c r="C4704" s="117" t="s">
        <v>2943</v>
      </c>
      <c r="D4704" s="118">
        <v>43806</v>
      </c>
      <c r="E4704" s="117" t="s">
        <v>700</v>
      </c>
      <c r="F4704" s="805"/>
      <c r="G4704" s="805"/>
      <c r="H4704" s="806"/>
      <c r="I4704" s="806"/>
      <c r="J4704" s="803"/>
      <c r="K4704" s="803"/>
      <c r="L4704" s="804"/>
    </row>
    <row r="4705" spans="1:12" s="101" customFormat="1" ht="24" customHeight="1">
      <c r="A4705" s="808">
        <v>884</v>
      </c>
      <c r="B4705" s="110" t="s">
        <v>76</v>
      </c>
      <c r="C4705" s="115" t="s">
        <v>78</v>
      </c>
      <c r="D4705" s="115" t="s">
        <v>146</v>
      </c>
      <c r="E4705" s="115" t="s">
        <v>147</v>
      </c>
      <c r="F4705" s="809" t="s">
        <v>71</v>
      </c>
      <c r="G4705" s="809"/>
      <c r="H4705" s="805"/>
      <c r="I4705" s="805"/>
      <c r="J4705" s="805"/>
      <c r="K4705" s="805"/>
      <c r="L4705" s="805"/>
    </row>
    <row r="4706" spans="1:12" s="101" customFormat="1" ht="26.25" customHeight="1">
      <c r="A4706" s="808"/>
      <c r="B4706" s="803" t="s">
        <v>2944</v>
      </c>
      <c r="C4706" s="810" t="s">
        <v>2945</v>
      </c>
      <c r="D4706" s="807">
        <v>43809</v>
      </c>
      <c r="E4706" s="803" t="s">
        <v>555</v>
      </c>
      <c r="F4706" s="803" t="s">
        <v>2946</v>
      </c>
      <c r="G4706" s="803"/>
      <c r="H4706" s="806" t="s">
        <v>152</v>
      </c>
      <c r="I4706" s="806"/>
      <c r="J4706" s="117" t="s">
        <v>153</v>
      </c>
      <c r="K4706" s="117" t="s">
        <v>3</v>
      </c>
      <c r="L4706" s="119">
        <v>423.18</v>
      </c>
    </row>
    <row r="4707" spans="1:12" s="101" customFormat="1" ht="408.95" customHeight="1">
      <c r="A4707" s="808"/>
      <c r="B4707" s="803"/>
      <c r="C4707" s="810"/>
      <c r="D4707" s="807"/>
      <c r="E4707" s="803"/>
      <c r="F4707" s="803"/>
      <c r="G4707" s="803"/>
      <c r="H4707" s="806" t="s">
        <v>154</v>
      </c>
      <c r="I4707" s="806"/>
      <c r="J4707" s="803" t="s">
        <v>153</v>
      </c>
      <c r="K4707" s="803" t="s">
        <v>153</v>
      </c>
      <c r="L4707" s="804">
        <v>0</v>
      </c>
    </row>
    <row r="4708" spans="1:12" s="101" customFormat="1" ht="166.35" customHeight="1">
      <c r="A4708" s="808"/>
      <c r="B4708" s="803"/>
      <c r="C4708" s="810"/>
      <c r="D4708" s="807"/>
      <c r="E4708" s="803"/>
      <c r="F4708" s="803"/>
      <c r="G4708" s="803"/>
      <c r="H4708" s="806"/>
      <c r="I4708" s="806"/>
      <c r="J4708" s="803"/>
      <c r="K4708" s="803"/>
      <c r="L4708" s="804"/>
    </row>
    <row r="4709" spans="1:12" s="101" customFormat="1" ht="24" customHeight="1">
      <c r="A4709" s="808"/>
      <c r="B4709" s="110" t="s">
        <v>77</v>
      </c>
      <c r="C4709" s="115" t="s">
        <v>79</v>
      </c>
      <c r="D4709" s="115" t="s">
        <v>155</v>
      </c>
      <c r="E4709" s="115" t="s">
        <v>156</v>
      </c>
      <c r="F4709" s="805"/>
      <c r="G4709" s="805"/>
      <c r="H4709" s="806" t="s">
        <v>157</v>
      </c>
      <c r="I4709" s="806"/>
      <c r="J4709" s="803" t="s">
        <v>153</v>
      </c>
      <c r="K4709" s="803" t="s">
        <v>3</v>
      </c>
      <c r="L4709" s="804">
        <v>296.23</v>
      </c>
    </row>
    <row r="4710" spans="1:12" s="101" customFormat="1" ht="24" customHeight="1">
      <c r="A4710" s="808"/>
      <c r="B4710" s="117" t="s">
        <v>193</v>
      </c>
      <c r="C4710" s="117" t="s">
        <v>2946</v>
      </c>
      <c r="D4710" s="118">
        <v>43817</v>
      </c>
      <c r="E4710" s="117" t="s">
        <v>1814</v>
      </c>
      <c r="F4710" s="805"/>
      <c r="G4710" s="805"/>
      <c r="H4710" s="806"/>
      <c r="I4710" s="806"/>
      <c r="J4710" s="803"/>
      <c r="K4710" s="803"/>
      <c r="L4710" s="804"/>
    </row>
    <row r="4711" spans="1:12" s="101" customFormat="1" ht="24" customHeight="1">
      <c r="A4711" s="808">
        <v>885</v>
      </c>
      <c r="B4711" s="110" t="s">
        <v>76</v>
      </c>
      <c r="C4711" s="115" t="s">
        <v>78</v>
      </c>
      <c r="D4711" s="115" t="s">
        <v>146</v>
      </c>
      <c r="E4711" s="115" t="s">
        <v>147</v>
      </c>
      <c r="F4711" s="809" t="s">
        <v>71</v>
      </c>
      <c r="G4711" s="809"/>
      <c r="H4711" s="805"/>
      <c r="I4711" s="805"/>
      <c r="J4711" s="805"/>
      <c r="K4711" s="805"/>
      <c r="L4711" s="805"/>
    </row>
    <row r="4712" spans="1:12" s="101" customFormat="1" ht="26.25" customHeight="1">
      <c r="A4712" s="808"/>
      <c r="B4712" s="803" t="s">
        <v>2947</v>
      </c>
      <c r="C4712" s="810" t="s">
        <v>2948</v>
      </c>
      <c r="D4712" s="807">
        <v>43806</v>
      </c>
      <c r="E4712" s="803" t="s">
        <v>1406</v>
      </c>
      <c r="F4712" s="803" t="s">
        <v>1365</v>
      </c>
      <c r="G4712" s="803"/>
      <c r="H4712" s="806" t="s">
        <v>152</v>
      </c>
      <c r="I4712" s="806"/>
      <c r="J4712" s="117" t="s">
        <v>153</v>
      </c>
      <c r="K4712" s="117" t="s">
        <v>3</v>
      </c>
      <c r="L4712" s="119">
        <v>640.56000000000006</v>
      </c>
    </row>
    <row r="4713" spans="1:12" s="101" customFormat="1" ht="207.75" customHeight="1">
      <c r="A4713" s="808"/>
      <c r="B4713" s="803"/>
      <c r="C4713" s="810"/>
      <c r="D4713" s="807"/>
      <c r="E4713" s="803"/>
      <c r="F4713" s="803"/>
      <c r="G4713" s="803"/>
      <c r="H4713" s="806" t="s">
        <v>154</v>
      </c>
      <c r="I4713" s="806"/>
      <c r="J4713" s="117" t="s">
        <v>153</v>
      </c>
      <c r="K4713" s="117" t="s">
        <v>3</v>
      </c>
      <c r="L4713" s="119">
        <v>2701.32</v>
      </c>
    </row>
    <row r="4714" spans="1:12" s="101" customFormat="1" ht="24" customHeight="1">
      <c r="A4714" s="808"/>
      <c r="B4714" s="110" t="s">
        <v>77</v>
      </c>
      <c r="C4714" s="115" t="s">
        <v>79</v>
      </c>
      <c r="D4714" s="115" t="s">
        <v>155</v>
      </c>
      <c r="E4714" s="115" t="s">
        <v>156</v>
      </c>
      <c r="F4714" s="805"/>
      <c r="G4714" s="805"/>
      <c r="H4714" s="806" t="s">
        <v>157</v>
      </c>
      <c r="I4714" s="806"/>
      <c r="J4714" s="803" t="s">
        <v>153</v>
      </c>
      <c r="K4714" s="803" t="s">
        <v>153</v>
      </c>
      <c r="L4714" s="804">
        <v>0</v>
      </c>
    </row>
    <row r="4715" spans="1:12" s="101" customFormat="1" ht="24" customHeight="1">
      <c r="A4715" s="808"/>
      <c r="B4715" s="117" t="s">
        <v>193</v>
      </c>
      <c r="C4715" s="117" t="s">
        <v>1365</v>
      </c>
      <c r="D4715" s="118">
        <v>43810</v>
      </c>
      <c r="E4715" s="117" t="s">
        <v>908</v>
      </c>
      <c r="F4715" s="805"/>
      <c r="G4715" s="805"/>
      <c r="H4715" s="806"/>
      <c r="I4715" s="806"/>
      <c r="J4715" s="803"/>
      <c r="K4715" s="803"/>
      <c r="L4715" s="804"/>
    </row>
    <row r="4716" spans="1:12" s="101" customFormat="1" ht="24" customHeight="1">
      <c r="A4716" s="808">
        <v>886</v>
      </c>
      <c r="B4716" s="110" t="s">
        <v>76</v>
      </c>
      <c r="C4716" s="115" t="s">
        <v>78</v>
      </c>
      <c r="D4716" s="115" t="s">
        <v>146</v>
      </c>
      <c r="E4716" s="115" t="s">
        <v>147</v>
      </c>
      <c r="F4716" s="809" t="s">
        <v>71</v>
      </c>
      <c r="G4716" s="809"/>
      <c r="H4716" s="805"/>
      <c r="I4716" s="805"/>
      <c r="J4716" s="805"/>
      <c r="K4716" s="805"/>
      <c r="L4716" s="805"/>
    </row>
    <row r="4717" spans="1:12" s="101" customFormat="1" ht="26.25" customHeight="1">
      <c r="A4717" s="808"/>
      <c r="B4717" s="803" t="s">
        <v>2949</v>
      </c>
      <c r="C4717" s="810" t="s">
        <v>2950</v>
      </c>
      <c r="D4717" s="807">
        <v>43808</v>
      </c>
      <c r="E4717" s="803" t="s">
        <v>205</v>
      </c>
      <c r="F4717" s="803" t="s">
        <v>2951</v>
      </c>
      <c r="G4717" s="803"/>
      <c r="H4717" s="806" t="s">
        <v>152</v>
      </c>
      <c r="I4717" s="806"/>
      <c r="J4717" s="117" t="s">
        <v>153</v>
      </c>
      <c r="K4717" s="117" t="s">
        <v>3</v>
      </c>
      <c r="L4717" s="119">
        <v>383.94</v>
      </c>
    </row>
    <row r="4718" spans="1:12" s="101" customFormat="1" ht="323.25" customHeight="1">
      <c r="A4718" s="808"/>
      <c r="B4718" s="803"/>
      <c r="C4718" s="810"/>
      <c r="D4718" s="807"/>
      <c r="E4718" s="803"/>
      <c r="F4718" s="803"/>
      <c r="G4718" s="803"/>
      <c r="H4718" s="806" t="s">
        <v>154</v>
      </c>
      <c r="I4718" s="806"/>
      <c r="J4718" s="117" t="s">
        <v>153</v>
      </c>
      <c r="K4718" s="117" t="s">
        <v>3</v>
      </c>
      <c r="L4718" s="119">
        <v>132.96</v>
      </c>
    </row>
    <row r="4719" spans="1:12" s="101" customFormat="1" ht="24" customHeight="1">
      <c r="A4719" s="808"/>
      <c r="B4719" s="110" t="s">
        <v>77</v>
      </c>
      <c r="C4719" s="115" t="s">
        <v>79</v>
      </c>
      <c r="D4719" s="115" t="s">
        <v>155</v>
      </c>
      <c r="E4719" s="115" t="s">
        <v>156</v>
      </c>
      <c r="F4719" s="805"/>
      <c r="G4719" s="805"/>
      <c r="H4719" s="806" t="s">
        <v>157</v>
      </c>
      <c r="I4719" s="806"/>
      <c r="J4719" s="803" t="s">
        <v>153</v>
      </c>
      <c r="K4719" s="803" t="s">
        <v>153</v>
      </c>
      <c r="L4719" s="804">
        <v>0</v>
      </c>
    </row>
    <row r="4720" spans="1:12" s="101" customFormat="1" ht="24" customHeight="1">
      <c r="A4720" s="808"/>
      <c r="B4720" s="117" t="s">
        <v>2952</v>
      </c>
      <c r="C4720" s="117" t="s">
        <v>2951</v>
      </c>
      <c r="D4720" s="118">
        <v>43810</v>
      </c>
      <c r="E4720" s="117" t="s">
        <v>427</v>
      </c>
      <c r="F4720" s="805"/>
      <c r="G4720" s="805"/>
      <c r="H4720" s="806"/>
      <c r="I4720" s="806"/>
      <c r="J4720" s="803"/>
      <c r="K4720" s="803"/>
      <c r="L4720" s="804"/>
    </row>
    <row r="4721" spans="1:12" s="101" customFormat="1" ht="24" customHeight="1">
      <c r="A4721" s="808">
        <v>887</v>
      </c>
      <c r="B4721" s="110" t="s">
        <v>76</v>
      </c>
      <c r="C4721" s="115" t="s">
        <v>78</v>
      </c>
      <c r="D4721" s="115" t="s">
        <v>146</v>
      </c>
      <c r="E4721" s="115" t="s">
        <v>147</v>
      </c>
      <c r="F4721" s="809" t="s">
        <v>71</v>
      </c>
      <c r="G4721" s="809"/>
      <c r="H4721" s="805"/>
      <c r="I4721" s="805"/>
      <c r="J4721" s="805"/>
      <c r="K4721" s="805"/>
      <c r="L4721" s="805"/>
    </row>
    <row r="4722" spans="1:12" s="101" customFormat="1" ht="26.25" customHeight="1">
      <c r="A4722" s="808"/>
      <c r="B4722" s="803" t="s">
        <v>2953</v>
      </c>
      <c r="C4722" s="810" t="s">
        <v>2954</v>
      </c>
      <c r="D4722" s="807">
        <v>43746</v>
      </c>
      <c r="E4722" s="803" t="s">
        <v>2955</v>
      </c>
      <c r="F4722" s="803" t="s">
        <v>2956</v>
      </c>
      <c r="G4722" s="803"/>
      <c r="H4722" s="806" t="s">
        <v>152</v>
      </c>
      <c r="I4722" s="806"/>
      <c r="J4722" s="117" t="s">
        <v>153</v>
      </c>
      <c r="K4722" s="117" t="s">
        <v>3</v>
      </c>
      <c r="L4722" s="119">
        <v>287.92</v>
      </c>
    </row>
    <row r="4723" spans="1:12" s="101" customFormat="1" ht="396.75" customHeight="1">
      <c r="A4723" s="808"/>
      <c r="B4723" s="803"/>
      <c r="C4723" s="810"/>
      <c r="D4723" s="807"/>
      <c r="E4723" s="803"/>
      <c r="F4723" s="803"/>
      <c r="G4723" s="803"/>
      <c r="H4723" s="806" t="s">
        <v>154</v>
      </c>
      <c r="I4723" s="806"/>
      <c r="J4723" s="117" t="s">
        <v>153</v>
      </c>
      <c r="K4723" s="117" t="s">
        <v>3</v>
      </c>
      <c r="L4723" s="119">
        <v>2519.35</v>
      </c>
    </row>
    <row r="4724" spans="1:12" s="101" customFormat="1" ht="24" customHeight="1">
      <c r="A4724" s="808"/>
      <c r="B4724" s="110" t="s">
        <v>77</v>
      </c>
      <c r="C4724" s="115" t="s">
        <v>79</v>
      </c>
      <c r="D4724" s="115" t="s">
        <v>155</v>
      </c>
      <c r="E4724" s="115" t="s">
        <v>156</v>
      </c>
      <c r="F4724" s="805"/>
      <c r="G4724" s="805"/>
      <c r="H4724" s="806" t="s">
        <v>157</v>
      </c>
      <c r="I4724" s="806"/>
      <c r="J4724" s="803" t="s">
        <v>153</v>
      </c>
      <c r="K4724" s="803" t="s">
        <v>3</v>
      </c>
      <c r="L4724" s="804">
        <v>280.25</v>
      </c>
    </row>
    <row r="4725" spans="1:12" s="101" customFormat="1" ht="24" customHeight="1">
      <c r="A4725" s="808"/>
      <c r="B4725" s="117" t="s">
        <v>2957</v>
      </c>
      <c r="C4725" s="117" t="s">
        <v>2956</v>
      </c>
      <c r="D4725" s="118">
        <v>43752</v>
      </c>
      <c r="E4725" s="117" t="s">
        <v>671</v>
      </c>
      <c r="F4725" s="805"/>
      <c r="G4725" s="805"/>
      <c r="H4725" s="806"/>
      <c r="I4725" s="806"/>
      <c r="J4725" s="803"/>
      <c r="K4725" s="803"/>
      <c r="L4725" s="804"/>
    </row>
    <row r="4726" spans="1:12" s="101" customFormat="1" ht="24" customHeight="1">
      <c r="A4726" s="808">
        <v>888</v>
      </c>
      <c r="B4726" s="110" t="s">
        <v>76</v>
      </c>
      <c r="C4726" s="115" t="s">
        <v>78</v>
      </c>
      <c r="D4726" s="115" t="s">
        <v>146</v>
      </c>
      <c r="E4726" s="115" t="s">
        <v>147</v>
      </c>
      <c r="F4726" s="809" t="s">
        <v>71</v>
      </c>
      <c r="G4726" s="809"/>
      <c r="H4726" s="805"/>
      <c r="I4726" s="805"/>
      <c r="J4726" s="805"/>
      <c r="K4726" s="805"/>
      <c r="L4726" s="805"/>
    </row>
    <row r="4727" spans="1:12" s="101" customFormat="1" ht="26.25" customHeight="1">
      <c r="A4727" s="808"/>
      <c r="B4727" s="803" t="s">
        <v>2953</v>
      </c>
      <c r="C4727" s="810" t="s">
        <v>2958</v>
      </c>
      <c r="D4727" s="807">
        <v>43754</v>
      </c>
      <c r="E4727" s="803" t="s">
        <v>243</v>
      </c>
      <c r="F4727" s="803" t="s">
        <v>2959</v>
      </c>
      <c r="G4727" s="803"/>
      <c r="H4727" s="806" t="s">
        <v>152</v>
      </c>
      <c r="I4727" s="806"/>
      <c r="J4727" s="117" t="s">
        <v>153</v>
      </c>
      <c r="K4727" s="117" t="s">
        <v>3</v>
      </c>
      <c r="L4727" s="119">
        <v>273</v>
      </c>
    </row>
    <row r="4728" spans="1:12" s="101" customFormat="1" ht="344.25" customHeight="1">
      <c r="A4728" s="808"/>
      <c r="B4728" s="803"/>
      <c r="C4728" s="810"/>
      <c r="D4728" s="807"/>
      <c r="E4728" s="803"/>
      <c r="F4728" s="803"/>
      <c r="G4728" s="803"/>
      <c r="H4728" s="806" t="s">
        <v>154</v>
      </c>
      <c r="I4728" s="806"/>
      <c r="J4728" s="117" t="s">
        <v>153</v>
      </c>
      <c r="K4728" s="117" t="s">
        <v>153</v>
      </c>
      <c r="L4728" s="119">
        <v>0</v>
      </c>
    </row>
    <row r="4729" spans="1:12" s="101" customFormat="1" ht="24" customHeight="1">
      <c r="A4729" s="808"/>
      <c r="B4729" s="110" t="s">
        <v>77</v>
      </c>
      <c r="C4729" s="115" t="s">
        <v>79</v>
      </c>
      <c r="D4729" s="115" t="s">
        <v>155</v>
      </c>
      <c r="E4729" s="115" t="s">
        <v>156</v>
      </c>
      <c r="F4729" s="805"/>
      <c r="G4729" s="805"/>
      <c r="H4729" s="806" t="s">
        <v>157</v>
      </c>
      <c r="I4729" s="806"/>
      <c r="J4729" s="803" t="s">
        <v>153</v>
      </c>
      <c r="K4729" s="803" t="s">
        <v>153</v>
      </c>
      <c r="L4729" s="804">
        <v>0</v>
      </c>
    </row>
    <row r="4730" spans="1:12" s="101" customFormat="1" ht="24" customHeight="1">
      <c r="A4730" s="808"/>
      <c r="B4730" s="117" t="s">
        <v>2957</v>
      </c>
      <c r="C4730" s="117" t="s">
        <v>2959</v>
      </c>
      <c r="D4730" s="118">
        <v>43757</v>
      </c>
      <c r="E4730" s="117" t="s">
        <v>2960</v>
      </c>
      <c r="F4730" s="805"/>
      <c r="G4730" s="805"/>
      <c r="H4730" s="806"/>
      <c r="I4730" s="806"/>
      <c r="J4730" s="803"/>
      <c r="K4730" s="803"/>
      <c r="L4730" s="804"/>
    </row>
    <row r="4731" spans="1:12" s="101" customFormat="1" ht="24" customHeight="1">
      <c r="A4731" s="808">
        <v>889</v>
      </c>
      <c r="B4731" s="110" t="s">
        <v>76</v>
      </c>
      <c r="C4731" s="115" t="s">
        <v>78</v>
      </c>
      <c r="D4731" s="115" t="s">
        <v>146</v>
      </c>
      <c r="E4731" s="115" t="s">
        <v>147</v>
      </c>
      <c r="F4731" s="809" t="s">
        <v>71</v>
      </c>
      <c r="G4731" s="809"/>
      <c r="H4731" s="805"/>
      <c r="I4731" s="805"/>
      <c r="J4731" s="805"/>
      <c r="K4731" s="805"/>
      <c r="L4731" s="805"/>
    </row>
    <row r="4732" spans="1:12" s="101" customFormat="1" ht="26.25" customHeight="1">
      <c r="A4732" s="808"/>
      <c r="B4732" s="803" t="s">
        <v>2961</v>
      </c>
      <c r="C4732" s="803" t="s">
        <v>2962</v>
      </c>
      <c r="D4732" s="807">
        <v>43885</v>
      </c>
      <c r="E4732" s="803" t="s">
        <v>2262</v>
      </c>
      <c r="F4732" s="803" t="s">
        <v>2263</v>
      </c>
      <c r="G4732" s="803"/>
      <c r="H4732" s="806" t="s">
        <v>152</v>
      </c>
      <c r="I4732" s="806"/>
      <c r="J4732" s="117" t="s">
        <v>153</v>
      </c>
      <c r="K4732" s="117" t="s">
        <v>3</v>
      </c>
      <c r="L4732" s="119">
        <v>1119</v>
      </c>
    </row>
    <row r="4733" spans="1:12" s="101" customFormat="1" ht="18.75" customHeight="1">
      <c r="A4733" s="808"/>
      <c r="B4733" s="803"/>
      <c r="C4733" s="803"/>
      <c r="D4733" s="807"/>
      <c r="E4733" s="803"/>
      <c r="F4733" s="803"/>
      <c r="G4733" s="803"/>
      <c r="H4733" s="806" t="s">
        <v>154</v>
      </c>
      <c r="I4733" s="806"/>
      <c r="J4733" s="117" t="s">
        <v>153</v>
      </c>
      <c r="K4733" s="117" t="s">
        <v>3</v>
      </c>
      <c r="L4733" s="119">
        <v>3600</v>
      </c>
    </row>
    <row r="4734" spans="1:12" s="101" customFormat="1" ht="24" customHeight="1">
      <c r="A4734" s="808"/>
      <c r="B4734" s="110" t="s">
        <v>77</v>
      </c>
      <c r="C4734" s="115" t="s">
        <v>79</v>
      </c>
      <c r="D4734" s="115" t="s">
        <v>155</v>
      </c>
      <c r="E4734" s="115" t="s">
        <v>156</v>
      </c>
      <c r="F4734" s="805"/>
      <c r="G4734" s="805"/>
      <c r="H4734" s="806" t="s">
        <v>157</v>
      </c>
      <c r="I4734" s="806"/>
      <c r="J4734" s="803" t="s">
        <v>153</v>
      </c>
      <c r="K4734" s="803" t="s">
        <v>153</v>
      </c>
      <c r="L4734" s="804">
        <v>0</v>
      </c>
    </row>
    <row r="4735" spans="1:12" s="101" customFormat="1" ht="24" customHeight="1">
      <c r="A4735" s="808"/>
      <c r="B4735" s="117" t="s">
        <v>2963</v>
      </c>
      <c r="C4735" s="117" t="s">
        <v>2263</v>
      </c>
      <c r="D4735" s="118">
        <v>43889</v>
      </c>
      <c r="E4735" s="117" t="s">
        <v>2265</v>
      </c>
      <c r="F4735" s="805"/>
      <c r="G4735" s="805"/>
      <c r="H4735" s="806"/>
      <c r="I4735" s="806"/>
      <c r="J4735" s="803"/>
      <c r="K4735" s="803"/>
      <c r="L4735" s="804"/>
    </row>
    <row r="4736" spans="1:12" s="101" customFormat="1" ht="24" customHeight="1">
      <c r="A4736" s="808">
        <v>890</v>
      </c>
      <c r="B4736" s="110" t="s">
        <v>76</v>
      </c>
      <c r="C4736" s="115" t="s">
        <v>78</v>
      </c>
      <c r="D4736" s="115" t="s">
        <v>146</v>
      </c>
      <c r="E4736" s="115" t="s">
        <v>147</v>
      </c>
      <c r="F4736" s="809" t="s">
        <v>71</v>
      </c>
      <c r="G4736" s="809"/>
      <c r="H4736" s="805"/>
      <c r="I4736" s="805"/>
      <c r="J4736" s="805"/>
      <c r="K4736" s="805"/>
      <c r="L4736" s="805"/>
    </row>
    <row r="4737" spans="1:12" s="101" customFormat="1" ht="26.25" customHeight="1">
      <c r="A4737" s="808"/>
      <c r="B4737" s="803" t="s">
        <v>2964</v>
      </c>
      <c r="C4737" s="810" t="s">
        <v>2965</v>
      </c>
      <c r="D4737" s="807">
        <v>43753</v>
      </c>
      <c r="E4737" s="803" t="s">
        <v>491</v>
      </c>
      <c r="F4737" s="803" t="s">
        <v>2966</v>
      </c>
      <c r="G4737" s="803"/>
      <c r="H4737" s="806" t="s">
        <v>152</v>
      </c>
      <c r="I4737" s="806"/>
      <c r="J4737" s="117" t="s">
        <v>153</v>
      </c>
      <c r="K4737" s="117" t="s">
        <v>3</v>
      </c>
      <c r="L4737" s="119">
        <v>195.97</v>
      </c>
    </row>
    <row r="4738" spans="1:12" s="101" customFormat="1" ht="260.25" customHeight="1">
      <c r="A4738" s="808"/>
      <c r="B4738" s="803"/>
      <c r="C4738" s="810"/>
      <c r="D4738" s="807"/>
      <c r="E4738" s="803"/>
      <c r="F4738" s="803"/>
      <c r="G4738" s="803"/>
      <c r="H4738" s="806" t="s">
        <v>154</v>
      </c>
      <c r="I4738" s="806"/>
      <c r="J4738" s="117" t="s">
        <v>153</v>
      </c>
      <c r="K4738" s="117" t="s">
        <v>3</v>
      </c>
      <c r="L4738" s="119">
        <v>374.73</v>
      </c>
    </row>
    <row r="4739" spans="1:12" s="101" customFormat="1" ht="24" customHeight="1">
      <c r="A4739" s="808"/>
      <c r="B4739" s="110" t="s">
        <v>77</v>
      </c>
      <c r="C4739" s="115" t="s">
        <v>79</v>
      </c>
      <c r="D4739" s="115" t="s">
        <v>155</v>
      </c>
      <c r="E4739" s="115" t="s">
        <v>156</v>
      </c>
      <c r="F4739" s="805"/>
      <c r="G4739" s="805"/>
      <c r="H4739" s="806" t="s">
        <v>157</v>
      </c>
      <c r="I4739" s="806"/>
      <c r="J4739" s="803" t="s">
        <v>153</v>
      </c>
      <c r="K4739" s="803" t="s">
        <v>3</v>
      </c>
      <c r="L4739" s="804">
        <v>100</v>
      </c>
    </row>
    <row r="4740" spans="1:12" s="101" customFormat="1" ht="34.5" customHeight="1">
      <c r="A4740" s="808"/>
      <c r="B4740" s="117" t="s">
        <v>2068</v>
      </c>
      <c r="C4740" s="117" t="s">
        <v>2966</v>
      </c>
      <c r="D4740" s="118">
        <v>43754</v>
      </c>
      <c r="E4740" s="117" t="s">
        <v>859</v>
      </c>
      <c r="F4740" s="805"/>
      <c r="G4740" s="805"/>
      <c r="H4740" s="806"/>
      <c r="I4740" s="806"/>
      <c r="J4740" s="803"/>
      <c r="K4740" s="803"/>
      <c r="L4740" s="804"/>
    </row>
    <row r="4741" spans="1:12" s="101" customFormat="1" ht="24" customHeight="1">
      <c r="A4741" s="808">
        <v>891</v>
      </c>
      <c r="B4741" s="110" t="s">
        <v>76</v>
      </c>
      <c r="C4741" s="115" t="s">
        <v>78</v>
      </c>
      <c r="D4741" s="115" t="s">
        <v>146</v>
      </c>
      <c r="E4741" s="115" t="s">
        <v>147</v>
      </c>
      <c r="F4741" s="809" t="s">
        <v>71</v>
      </c>
      <c r="G4741" s="809"/>
      <c r="H4741" s="805"/>
      <c r="I4741" s="805"/>
      <c r="J4741" s="805"/>
      <c r="K4741" s="805"/>
      <c r="L4741" s="805"/>
    </row>
    <row r="4742" spans="1:12" s="101" customFormat="1" ht="26.25" customHeight="1">
      <c r="A4742" s="808"/>
      <c r="B4742" s="803" t="s">
        <v>2967</v>
      </c>
      <c r="C4742" s="810" t="s">
        <v>2968</v>
      </c>
      <c r="D4742" s="807">
        <v>43786</v>
      </c>
      <c r="E4742" s="803" t="s">
        <v>1947</v>
      </c>
      <c r="F4742" s="803" t="s">
        <v>2969</v>
      </c>
      <c r="G4742" s="803"/>
      <c r="H4742" s="806" t="s">
        <v>152</v>
      </c>
      <c r="I4742" s="806"/>
      <c r="J4742" s="117" t="s">
        <v>153</v>
      </c>
      <c r="K4742" s="117" t="s">
        <v>3</v>
      </c>
      <c r="L4742" s="119">
        <v>2925</v>
      </c>
    </row>
    <row r="4743" spans="1:12" s="101" customFormat="1" ht="407.25" customHeight="1">
      <c r="A4743" s="808"/>
      <c r="B4743" s="803"/>
      <c r="C4743" s="810"/>
      <c r="D4743" s="807"/>
      <c r="E4743" s="803"/>
      <c r="F4743" s="803"/>
      <c r="G4743" s="803"/>
      <c r="H4743" s="806" t="s">
        <v>154</v>
      </c>
      <c r="I4743" s="806"/>
      <c r="J4743" s="117" t="s">
        <v>153</v>
      </c>
      <c r="K4743" s="117" t="s">
        <v>3</v>
      </c>
      <c r="L4743" s="119">
        <v>413.76</v>
      </c>
    </row>
    <row r="4744" spans="1:12" s="101" customFormat="1" ht="24" customHeight="1">
      <c r="A4744" s="808"/>
      <c r="B4744" s="110" t="s">
        <v>77</v>
      </c>
      <c r="C4744" s="115" t="s">
        <v>79</v>
      </c>
      <c r="D4744" s="115" t="s">
        <v>155</v>
      </c>
      <c r="E4744" s="115" t="s">
        <v>156</v>
      </c>
      <c r="F4744" s="805"/>
      <c r="G4744" s="805"/>
      <c r="H4744" s="806" t="s">
        <v>157</v>
      </c>
      <c r="I4744" s="806"/>
      <c r="J4744" s="803" t="s">
        <v>153</v>
      </c>
      <c r="K4744" s="803" t="s">
        <v>153</v>
      </c>
      <c r="L4744" s="804">
        <v>0</v>
      </c>
    </row>
    <row r="4745" spans="1:12" s="101" customFormat="1" ht="24" customHeight="1">
      <c r="A4745" s="808"/>
      <c r="B4745" s="117" t="s">
        <v>193</v>
      </c>
      <c r="C4745" s="117" t="s">
        <v>2969</v>
      </c>
      <c r="D4745" s="118">
        <v>43800</v>
      </c>
      <c r="E4745" s="117" t="s">
        <v>2970</v>
      </c>
      <c r="F4745" s="805"/>
      <c r="G4745" s="805"/>
      <c r="H4745" s="806"/>
      <c r="I4745" s="806"/>
      <c r="J4745" s="803"/>
      <c r="K4745" s="803"/>
      <c r="L4745" s="804"/>
    </row>
    <row r="4746" spans="1:12" s="101" customFormat="1" ht="24" customHeight="1">
      <c r="A4746" s="808">
        <v>892</v>
      </c>
      <c r="B4746" s="110" t="s">
        <v>76</v>
      </c>
      <c r="C4746" s="115" t="s">
        <v>78</v>
      </c>
      <c r="D4746" s="115" t="s">
        <v>146</v>
      </c>
      <c r="E4746" s="115" t="s">
        <v>147</v>
      </c>
      <c r="F4746" s="809" t="s">
        <v>71</v>
      </c>
      <c r="G4746" s="809"/>
      <c r="H4746" s="805"/>
      <c r="I4746" s="805"/>
      <c r="J4746" s="805"/>
      <c r="K4746" s="805"/>
      <c r="L4746" s="805"/>
    </row>
    <row r="4747" spans="1:12" s="101" customFormat="1" ht="26.25" customHeight="1">
      <c r="A4747" s="808"/>
      <c r="B4747" s="803" t="s">
        <v>2971</v>
      </c>
      <c r="C4747" s="803" t="s">
        <v>2972</v>
      </c>
      <c r="D4747" s="807">
        <v>43758</v>
      </c>
      <c r="E4747" s="803" t="s">
        <v>491</v>
      </c>
      <c r="F4747" s="803" t="s">
        <v>804</v>
      </c>
      <c r="G4747" s="803"/>
      <c r="H4747" s="806" t="s">
        <v>152</v>
      </c>
      <c r="I4747" s="806"/>
      <c r="J4747" s="117" t="s">
        <v>153</v>
      </c>
      <c r="K4747" s="117" t="s">
        <v>3</v>
      </c>
      <c r="L4747" s="119">
        <v>387.53</v>
      </c>
    </row>
    <row r="4748" spans="1:12" s="101" customFormat="1" ht="81.75" customHeight="1">
      <c r="A4748" s="808"/>
      <c r="B4748" s="803"/>
      <c r="C4748" s="803"/>
      <c r="D4748" s="807"/>
      <c r="E4748" s="803"/>
      <c r="F4748" s="803"/>
      <c r="G4748" s="803"/>
      <c r="H4748" s="806" t="s">
        <v>154</v>
      </c>
      <c r="I4748" s="806"/>
      <c r="J4748" s="117" t="s">
        <v>153</v>
      </c>
      <c r="K4748" s="117" t="s">
        <v>3</v>
      </c>
      <c r="L4748" s="119">
        <v>377.6</v>
      </c>
    </row>
    <row r="4749" spans="1:12" s="101" customFormat="1" ht="24" customHeight="1">
      <c r="A4749" s="808"/>
      <c r="B4749" s="110" t="s">
        <v>77</v>
      </c>
      <c r="C4749" s="115" t="s">
        <v>79</v>
      </c>
      <c r="D4749" s="115" t="s">
        <v>155</v>
      </c>
      <c r="E4749" s="115" t="s">
        <v>156</v>
      </c>
      <c r="F4749" s="805"/>
      <c r="G4749" s="805"/>
      <c r="H4749" s="806" t="s">
        <v>157</v>
      </c>
      <c r="I4749" s="806"/>
      <c r="J4749" s="803" t="s">
        <v>153</v>
      </c>
      <c r="K4749" s="803" t="s">
        <v>3</v>
      </c>
      <c r="L4749" s="804">
        <v>320.70999999999998</v>
      </c>
    </row>
    <row r="4750" spans="1:12" s="101" customFormat="1" ht="24" customHeight="1">
      <c r="A4750" s="808"/>
      <c r="B4750" s="117" t="s">
        <v>153</v>
      </c>
      <c r="C4750" s="117" t="s">
        <v>804</v>
      </c>
      <c r="D4750" s="118">
        <v>43760</v>
      </c>
      <c r="E4750" s="117" t="s">
        <v>223</v>
      </c>
      <c r="F4750" s="805"/>
      <c r="G4750" s="805"/>
      <c r="H4750" s="806"/>
      <c r="I4750" s="806"/>
      <c r="J4750" s="803"/>
      <c r="K4750" s="803"/>
      <c r="L4750" s="804"/>
    </row>
    <row r="4751" spans="1:12" s="101" customFormat="1" ht="24" customHeight="1">
      <c r="A4751" s="808">
        <v>893</v>
      </c>
      <c r="B4751" s="110" t="s">
        <v>76</v>
      </c>
      <c r="C4751" s="115" t="s">
        <v>78</v>
      </c>
      <c r="D4751" s="115" t="s">
        <v>146</v>
      </c>
      <c r="E4751" s="115" t="s">
        <v>147</v>
      </c>
      <c r="F4751" s="809" t="s">
        <v>71</v>
      </c>
      <c r="G4751" s="809"/>
      <c r="H4751" s="805"/>
      <c r="I4751" s="805"/>
      <c r="J4751" s="805"/>
      <c r="K4751" s="805"/>
      <c r="L4751" s="805"/>
    </row>
    <row r="4752" spans="1:12" s="101" customFormat="1" ht="26.25" customHeight="1">
      <c r="A4752" s="808"/>
      <c r="B4752" s="803" t="s">
        <v>2973</v>
      </c>
      <c r="C4752" s="810" t="s">
        <v>2974</v>
      </c>
      <c r="D4752" s="807">
        <v>43765</v>
      </c>
      <c r="E4752" s="803" t="s">
        <v>1202</v>
      </c>
      <c r="F4752" s="803" t="s">
        <v>1203</v>
      </c>
      <c r="G4752" s="803"/>
      <c r="H4752" s="806" t="s">
        <v>152</v>
      </c>
      <c r="I4752" s="806"/>
      <c r="J4752" s="117" t="s">
        <v>153</v>
      </c>
      <c r="K4752" s="117" t="s">
        <v>3</v>
      </c>
      <c r="L4752" s="119">
        <v>350</v>
      </c>
    </row>
    <row r="4753" spans="1:12" s="101" customFormat="1" ht="176.25" customHeight="1">
      <c r="A4753" s="808"/>
      <c r="B4753" s="803"/>
      <c r="C4753" s="810"/>
      <c r="D4753" s="807"/>
      <c r="E4753" s="803"/>
      <c r="F4753" s="803"/>
      <c r="G4753" s="803"/>
      <c r="H4753" s="806" t="s">
        <v>154</v>
      </c>
      <c r="I4753" s="806"/>
      <c r="J4753" s="117" t="s">
        <v>153</v>
      </c>
      <c r="K4753" s="117" t="s">
        <v>3</v>
      </c>
      <c r="L4753" s="119">
        <v>529.16999999999996</v>
      </c>
    </row>
    <row r="4754" spans="1:12" s="101" customFormat="1" ht="24" customHeight="1">
      <c r="A4754" s="808"/>
      <c r="B4754" s="110" t="s">
        <v>77</v>
      </c>
      <c r="C4754" s="115" t="s">
        <v>79</v>
      </c>
      <c r="D4754" s="115" t="s">
        <v>155</v>
      </c>
      <c r="E4754" s="115" t="s">
        <v>156</v>
      </c>
      <c r="F4754" s="805"/>
      <c r="G4754" s="805"/>
      <c r="H4754" s="806" t="s">
        <v>157</v>
      </c>
      <c r="I4754" s="806"/>
      <c r="J4754" s="803" t="s">
        <v>153</v>
      </c>
      <c r="K4754" s="803" t="s">
        <v>3</v>
      </c>
      <c r="L4754" s="804">
        <v>20</v>
      </c>
    </row>
    <row r="4755" spans="1:12" s="101" customFormat="1" ht="34.5" customHeight="1">
      <c r="A4755" s="808"/>
      <c r="B4755" s="117" t="s">
        <v>2853</v>
      </c>
      <c r="C4755" s="117" t="s">
        <v>1203</v>
      </c>
      <c r="D4755" s="118">
        <v>43767</v>
      </c>
      <c r="E4755" s="117" t="s">
        <v>801</v>
      </c>
      <c r="F4755" s="805"/>
      <c r="G4755" s="805"/>
      <c r="H4755" s="806"/>
      <c r="I4755" s="806"/>
      <c r="J4755" s="803"/>
      <c r="K4755" s="803"/>
      <c r="L4755" s="804"/>
    </row>
    <row r="4756" spans="1:12" s="101" customFormat="1" ht="24" customHeight="1">
      <c r="A4756" s="808">
        <v>894</v>
      </c>
      <c r="B4756" s="110" t="s">
        <v>76</v>
      </c>
      <c r="C4756" s="115" t="s">
        <v>78</v>
      </c>
      <c r="D4756" s="115" t="s">
        <v>146</v>
      </c>
      <c r="E4756" s="115" t="s">
        <v>147</v>
      </c>
      <c r="F4756" s="809" t="s">
        <v>71</v>
      </c>
      <c r="G4756" s="809"/>
      <c r="H4756" s="805"/>
      <c r="I4756" s="805"/>
      <c r="J4756" s="805"/>
      <c r="K4756" s="805"/>
      <c r="L4756" s="805"/>
    </row>
    <row r="4757" spans="1:12" s="101" customFormat="1" ht="26.25" customHeight="1">
      <c r="A4757" s="808"/>
      <c r="B4757" s="803" t="s">
        <v>2973</v>
      </c>
      <c r="C4757" s="803" t="s">
        <v>2975</v>
      </c>
      <c r="D4757" s="807">
        <v>43776</v>
      </c>
      <c r="E4757" s="803" t="s">
        <v>1705</v>
      </c>
      <c r="F4757" s="803" t="s">
        <v>2976</v>
      </c>
      <c r="G4757" s="803"/>
      <c r="H4757" s="806" t="s">
        <v>152</v>
      </c>
      <c r="I4757" s="806"/>
      <c r="J4757" s="117" t="s">
        <v>153</v>
      </c>
      <c r="K4757" s="117" t="s">
        <v>3</v>
      </c>
      <c r="L4757" s="119">
        <v>322.90000000000003</v>
      </c>
    </row>
    <row r="4758" spans="1:12" s="101" customFormat="1" ht="102.75" customHeight="1">
      <c r="A4758" s="808"/>
      <c r="B4758" s="803"/>
      <c r="C4758" s="803"/>
      <c r="D4758" s="807"/>
      <c r="E4758" s="803"/>
      <c r="F4758" s="803"/>
      <c r="G4758" s="803"/>
      <c r="H4758" s="806" t="s">
        <v>154</v>
      </c>
      <c r="I4758" s="806"/>
      <c r="J4758" s="117" t="s">
        <v>153</v>
      </c>
      <c r="K4758" s="117" t="s">
        <v>3</v>
      </c>
      <c r="L4758" s="119">
        <v>710.73</v>
      </c>
    </row>
    <row r="4759" spans="1:12" s="101" customFormat="1" ht="24" customHeight="1">
      <c r="A4759" s="808"/>
      <c r="B4759" s="110" t="s">
        <v>77</v>
      </c>
      <c r="C4759" s="115" t="s">
        <v>79</v>
      </c>
      <c r="D4759" s="115" t="s">
        <v>155</v>
      </c>
      <c r="E4759" s="115" t="s">
        <v>156</v>
      </c>
      <c r="F4759" s="805"/>
      <c r="G4759" s="805"/>
      <c r="H4759" s="806" t="s">
        <v>157</v>
      </c>
      <c r="I4759" s="806"/>
      <c r="J4759" s="803" t="s">
        <v>153</v>
      </c>
      <c r="K4759" s="803" t="s">
        <v>3</v>
      </c>
      <c r="L4759" s="804">
        <v>100</v>
      </c>
    </row>
    <row r="4760" spans="1:12" s="101" customFormat="1" ht="34.5" customHeight="1">
      <c r="A4760" s="808"/>
      <c r="B4760" s="117" t="s">
        <v>2853</v>
      </c>
      <c r="C4760" s="117" t="s">
        <v>2976</v>
      </c>
      <c r="D4760" s="118">
        <v>43778</v>
      </c>
      <c r="E4760" s="117" t="s">
        <v>340</v>
      </c>
      <c r="F4760" s="805"/>
      <c r="G4760" s="805"/>
      <c r="H4760" s="806"/>
      <c r="I4760" s="806"/>
      <c r="J4760" s="803"/>
      <c r="K4760" s="803"/>
      <c r="L4760" s="804"/>
    </row>
    <row r="4761" spans="1:12" s="101" customFormat="1" ht="24" customHeight="1">
      <c r="A4761" s="808">
        <v>895</v>
      </c>
      <c r="B4761" s="110" t="s">
        <v>76</v>
      </c>
      <c r="C4761" s="115" t="s">
        <v>78</v>
      </c>
      <c r="D4761" s="115" t="s">
        <v>146</v>
      </c>
      <c r="E4761" s="115" t="s">
        <v>147</v>
      </c>
      <c r="F4761" s="809" t="s">
        <v>71</v>
      </c>
      <c r="G4761" s="809"/>
      <c r="H4761" s="805"/>
      <c r="I4761" s="805"/>
      <c r="J4761" s="805"/>
      <c r="K4761" s="805"/>
      <c r="L4761" s="805"/>
    </row>
    <row r="4762" spans="1:12" s="101" customFormat="1" ht="26.25" customHeight="1">
      <c r="A4762" s="808"/>
      <c r="B4762" s="803" t="s">
        <v>2977</v>
      </c>
      <c r="C4762" s="810" t="s">
        <v>2978</v>
      </c>
      <c r="D4762" s="807">
        <v>43749</v>
      </c>
      <c r="E4762" s="803" t="s">
        <v>354</v>
      </c>
      <c r="F4762" s="803" t="s">
        <v>1431</v>
      </c>
      <c r="G4762" s="803"/>
      <c r="H4762" s="806" t="s">
        <v>152</v>
      </c>
      <c r="I4762" s="806"/>
      <c r="J4762" s="117" t="s">
        <v>153</v>
      </c>
      <c r="K4762" s="117" t="s">
        <v>3</v>
      </c>
      <c r="L4762" s="119">
        <v>458</v>
      </c>
    </row>
    <row r="4763" spans="1:12" s="101" customFormat="1" ht="408.95" customHeight="1">
      <c r="A4763" s="808"/>
      <c r="B4763" s="803"/>
      <c r="C4763" s="810"/>
      <c r="D4763" s="807"/>
      <c r="E4763" s="803"/>
      <c r="F4763" s="803"/>
      <c r="G4763" s="803"/>
      <c r="H4763" s="806" t="s">
        <v>154</v>
      </c>
      <c r="I4763" s="806"/>
      <c r="J4763" s="803" t="s">
        <v>153</v>
      </c>
      <c r="K4763" s="803" t="s">
        <v>3</v>
      </c>
      <c r="L4763" s="804">
        <v>382.96</v>
      </c>
    </row>
    <row r="4764" spans="1:12" s="101" customFormat="1" ht="61.35" customHeight="1">
      <c r="A4764" s="808"/>
      <c r="B4764" s="803"/>
      <c r="C4764" s="810"/>
      <c r="D4764" s="807"/>
      <c r="E4764" s="803"/>
      <c r="F4764" s="803"/>
      <c r="G4764" s="803"/>
      <c r="H4764" s="806"/>
      <c r="I4764" s="806"/>
      <c r="J4764" s="803"/>
      <c r="K4764" s="803"/>
      <c r="L4764" s="804"/>
    </row>
    <row r="4765" spans="1:12" s="101" customFormat="1" ht="24" customHeight="1">
      <c r="A4765" s="808"/>
      <c r="B4765" s="110" t="s">
        <v>77</v>
      </c>
      <c r="C4765" s="115" t="s">
        <v>79</v>
      </c>
      <c r="D4765" s="115" t="s">
        <v>155</v>
      </c>
      <c r="E4765" s="115" t="s">
        <v>156</v>
      </c>
      <c r="F4765" s="805"/>
      <c r="G4765" s="805"/>
      <c r="H4765" s="806" t="s">
        <v>157</v>
      </c>
      <c r="I4765" s="806"/>
      <c r="J4765" s="803" t="s">
        <v>153</v>
      </c>
      <c r="K4765" s="803" t="s">
        <v>3</v>
      </c>
      <c r="L4765" s="804">
        <v>465</v>
      </c>
    </row>
    <row r="4766" spans="1:12" s="101" customFormat="1" ht="24" customHeight="1">
      <c r="A4766" s="808"/>
      <c r="B4766" s="117" t="s">
        <v>193</v>
      </c>
      <c r="C4766" s="117" t="s">
        <v>1431</v>
      </c>
      <c r="D4766" s="118">
        <v>43757</v>
      </c>
      <c r="E4766" s="117" t="s">
        <v>219</v>
      </c>
      <c r="F4766" s="805"/>
      <c r="G4766" s="805"/>
      <c r="H4766" s="806"/>
      <c r="I4766" s="806"/>
      <c r="J4766" s="803"/>
      <c r="K4766" s="803"/>
      <c r="L4766" s="804"/>
    </row>
    <row r="4767" spans="1:12" s="101" customFormat="1" ht="24" customHeight="1">
      <c r="A4767" s="808">
        <v>896</v>
      </c>
      <c r="B4767" s="110" t="s">
        <v>76</v>
      </c>
      <c r="C4767" s="115" t="s">
        <v>78</v>
      </c>
      <c r="D4767" s="115" t="s">
        <v>146</v>
      </c>
      <c r="E4767" s="115" t="s">
        <v>147</v>
      </c>
      <c r="F4767" s="809" t="s">
        <v>71</v>
      </c>
      <c r="G4767" s="809"/>
      <c r="H4767" s="805"/>
      <c r="I4767" s="805"/>
      <c r="J4767" s="805"/>
      <c r="K4767" s="805"/>
      <c r="L4767" s="805"/>
    </row>
    <row r="4768" spans="1:12" s="101" customFormat="1" ht="26.25" customHeight="1">
      <c r="A4768" s="808"/>
      <c r="B4768" s="803" t="s">
        <v>2979</v>
      </c>
      <c r="C4768" s="810" t="s">
        <v>2980</v>
      </c>
      <c r="D4768" s="807">
        <v>43745</v>
      </c>
      <c r="E4768" s="803" t="s">
        <v>2268</v>
      </c>
      <c r="F4768" s="803" t="s">
        <v>2269</v>
      </c>
      <c r="G4768" s="803"/>
      <c r="H4768" s="806" t="s">
        <v>152</v>
      </c>
      <c r="I4768" s="806"/>
      <c r="J4768" s="117" t="s">
        <v>153</v>
      </c>
      <c r="K4768" s="117" t="s">
        <v>3</v>
      </c>
      <c r="L4768" s="119">
        <v>476</v>
      </c>
    </row>
    <row r="4769" spans="1:12" s="101" customFormat="1" ht="176.25" customHeight="1">
      <c r="A4769" s="808"/>
      <c r="B4769" s="803"/>
      <c r="C4769" s="810"/>
      <c r="D4769" s="807"/>
      <c r="E4769" s="803"/>
      <c r="F4769" s="803"/>
      <c r="G4769" s="803"/>
      <c r="H4769" s="806" t="s">
        <v>154</v>
      </c>
      <c r="I4769" s="806"/>
      <c r="J4769" s="117" t="s">
        <v>153</v>
      </c>
      <c r="K4769" s="117" t="s">
        <v>3</v>
      </c>
      <c r="L4769" s="119">
        <v>1847.44</v>
      </c>
    </row>
    <row r="4770" spans="1:12" s="101" customFormat="1" ht="24" customHeight="1">
      <c r="A4770" s="808"/>
      <c r="B4770" s="110" t="s">
        <v>77</v>
      </c>
      <c r="C4770" s="115" t="s">
        <v>79</v>
      </c>
      <c r="D4770" s="115" t="s">
        <v>155</v>
      </c>
      <c r="E4770" s="115" t="s">
        <v>156</v>
      </c>
      <c r="F4770" s="805"/>
      <c r="G4770" s="805"/>
      <c r="H4770" s="806" t="s">
        <v>157</v>
      </c>
      <c r="I4770" s="806"/>
      <c r="J4770" s="803" t="s">
        <v>153</v>
      </c>
      <c r="K4770" s="803" t="s">
        <v>3</v>
      </c>
      <c r="L4770" s="804">
        <v>462</v>
      </c>
    </row>
    <row r="4771" spans="1:12" s="101" customFormat="1" ht="24" customHeight="1">
      <c r="A4771" s="808"/>
      <c r="B4771" s="117" t="s">
        <v>2981</v>
      </c>
      <c r="C4771" s="117" t="s">
        <v>2269</v>
      </c>
      <c r="D4771" s="118">
        <v>43750</v>
      </c>
      <c r="E4771" s="117" t="s">
        <v>2535</v>
      </c>
      <c r="F4771" s="805"/>
      <c r="G4771" s="805"/>
      <c r="H4771" s="806"/>
      <c r="I4771" s="806"/>
      <c r="J4771" s="803"/>
      <c r="K4771" s="803"/>
      <c r="L4771" s="804"/>
    </row>
    <row r="4772" spans="1:12" s="101" customFormat="1" ht="24" customHeight="1">
      <c r="A4772" s="808">
        <v>897</v>
      </c>
      <c r="B4772" s="110" t="s">
        <v>76</v>
      </c>
      <c r="C4772" s="115" t="s">
        <v>78</v>
      </c>
      <c r="D4772" s="115" t="s">
        <v>146</v>
      </c>
      <c r="E4772" s="115" t="s">
        <v>147</v>
      </c>
      <c r="F4772" s="809" t="s">
        <v>71</v>
      </c>
      <c r="G4772" s="809"/>
      <c r="H4772" s="805"/>
      <c r="I4772" s="805"/>
      <c r="J4772" s="805"/>
      <c r="K4772" s="805"/>
      <c r="L4772" s="805"/>
    </row>
    <row r="4773" spans="1:12" s="101" customFormat="1" ht="26.25" customHeight="1">
      <c r="A4773" s="808"/>
      <c r="B4773" s="803" t="s">
        <v>2979</v>
      </c>
      <c r="C4773" s="810" t="s">
        <v>2982</v>
      </c>
      <c r="D4773" s="807">
        <v>43789</v>
      </c>
      <c r="E4773" s="803" t="s">
        <v>342</v>
      </c>
      <c r="F4773" s="803" t="s">
        <v>343</v>
      </c>
      <c r="G4773" s="803"/>
      <c r="H4773" s="806" t="s">
        <v>152</v>
      </c>
      <c r="I4773" s="806"/>
      <c r="J4773" s="117" t="s">
        <v>153</v>
      </c>
      <c r="K4773" s="117" t="s">
        <v>3</v>
      </c>
      <c r="L4773" s="119">
        <v>263</v>
      </c>
    </row>
    <row r="4774" spans="1:12" s="101" customFormat="1" ht="291.75" customHeight="1">
      <c r="A4774" s="808"/>
      <c r="B4774" s="803"/>
      <c r="C4774" s="810"/>
      <c r="D4774" s="807"/>
      <c r="E4774" s="803"/>
      <c r="F4774" s="803"/>
      <c r="G4774" s="803"/>
      <c r="H4774" s="806" t="s">
        <v>154</v>
      </c>
      <c r="I4774" s="806"/>
      <c r="J4774" s="117" t="s">
        <v>153</v>
      </c>
      <c r="K4774" s="117" t="s">
        <v>3</v>
      </c>
      <c r="L4774" s="119">
        <v>262.60000000000002</v>
      </c>
    </row>
    <row r="4775" spans="1:12" s="101" customFormat="1" ht="24" customHeight="1">
      <c r="A4775" s="808"/>
      <c r="B4775" s="110" t="s">
        <v>77</v>
      </c>
      <c r="C4775" s="115" t="s">
        <v>79</v>
      </c>
      <c r="D4775" s="115" t="s">
        <v>155</v>
      </c>
      <c r="E4775" s="115" t="s">
        <v>156</v>
      </c>
      <c r="F4775" s="805"/>
      <c r="G4775" s="805"/>
      <c r="H4775" s="806" t="s">
        <v>157</v>
      </c>
      <c r="I4775" s="806"/>
      <c r="J4775" s="803" t="s">
        <v>153</v>
      </c>
      <c r="K4775" s="803" t="s">
        <v>3</v>
      </c>
      <c r="L4775" s="804">
        <v>309.08</v>
      </c>
    </row>
    <row r="4776" spans="1:12" s="101" customFormat="1" ht="24" customHeight="1">
      <c r="A4776" s="808"/>
      <c r="B4776" s="117" t="s">
        <v>2981</v>
      </c>
      <c r="C4776" s="117" t="s">
        <v>343</v>
      </c>
      <c r="D4776" s="118">
        <v>43790</v>
      </c>
      <c r="E4776" s="117" t="s">
        <v>1571</v>
      </c>
      <c r="F4776" s="805"/>
      <c r="G4776" s="805"/>
      <c r="H4776" s="806"/>
      <c r="I4776" s="806"/>
      <c r="J4776" s="803"/>
      <c r="K4776" s="803"/>
      <c r="L4776" s="804"/>
    </row>
    <row r="4777" spans="1:12" s="101" customFormat="1" ht="24" customHeight="1">
      <c r="A4777" s="808">
        <v>898</v>
      </c>
      <c r="B4777" s="110" t="s">
        <v>76</v>
      </c>
      <c r="C4777" s="115" t="s">
        <v>78</v>
      </c>
      <c r="D4777" s="115" t="s">
        <v>146</v>
      </c>
      <c r="E4777" s="115" t="s">
        <v>147</v>
      </c>
      <c r="F4777" s="809" t="s">
        <v>71</v>
      </c>
      <c r="G4777" s="809"/>
      <c r="H4777" s="805"/>
      <c r="I4777" s="805"/>
      <c r="J4777" s="805"/>
      <c r="K4777" s="805"/>
      <c r="L4777" s="805"/>
    </row>
    <row r="4778" spans="1:12" s="101" customFormat="1" ht="26.25" customHeight="1">
      <c r="A4778" s="808"/>
      <c r="B4778" s="803" t="s">
        <v>2983</v>
      </c>
      <c r="C4778" s="810" t="s">
        <v>2984</v>
      </c>
      <c r="D4778" s="807">
        <v>43754</v>
      </c>
      <c r="E4778" s="803" t="s">
        <v>205</v>
      </c>
      <c r="F4778" s="803" t="s">
        <v>415</v>
      </c>
      <c r="G4778" s="803"/>
      <c r="H4778" s="806" t="s">
        <v>152</v>
      </c>
      <c r="I4778" s="806"/>
      <c r="J4778" s="117" t="s">
        <v>153</v>
      </c>
      <c r="K4778" s="117" t="s">
        <v>3</v>
      </c>
      <c r="L4778" s="119">
        <v>430</v>
      </c>
    </row>
    <row r="4779" spans="1:12" s="101" customFormat="1" ht="407.25" customHeight="1">
      <c r="A4779" s="808"/>
      <c r="B4779" s="803"/>
      <c r="C4779" s="810"/>
      <c r="D4779" s="807"/>
      <c r="E4779" s="803"/>
      <c r="F4779" s="803"/>
      <c r="G4779" s="803"/>
      <c r="H4779" s="806" t="s">
        <v>154</v>
      </c>
      <c r="I4779" s="806"/>
      <c r="J4779" s="117" t="s">
        <v>153</v>
      </c>
      <c r="K4779" s="117" t="s">
        <v>3</v>
      </c>
      <c r="L4779" s="119">
        <v>209</v>
      </c>
    </row>
    <row r="4780" spans="1:12" s="101" customFormat="1" ht="24" customHeight="1">
      <c r="A4780" s="808"/>
      <c r="B4780" s="110" t="s">
        <v>77</v>
      </c>
      <c r="C4780" s="115" t="s">
        <v>79</v>
      </c>
      <c r="D4780" s="115" t="s">
        <v>155</v>
      </c>
      <c r="E4780" s="115" t="s">
        <v>156</v>
      </c>
      <c r="F4780" s="805"/>
      <c r="G4780" s="805"/>
      <c r="H4780" s="806" t="s">
        <v>157</v>
      </c>
      <c r="I4780" s="806"/>
      <c r="J4780" s="803" t="s">
        <v>153</v>
      </c>
      <c r="K4780" s="803" t="s">
        <v>153</v>
      </c>
      <c r="L4780" s="804">
        <v>0</v>
      </c>
    </row>
    <row r="4781" spans="1:12" s="101" customFormat="1" ht="24" customHeight="1">
      <c r="A4781" s="808"/>
      <c r="B4781" s="117" t="s">
        <v>2985</v>
      </c>
      <c r="C4781" s="117" t="s">
        <v>415</v>
      </c>
      <c r="D4781" s="118">
        <v>43758</v>
      </c>
      <c r="E4781" s="117" t="s">
        <v>855</v>
      </c>
      <c r="F4781" s="805"/>
      <c r="G4781" s="805"/>
      <c r="H4781" s="806"/>
      <c r="I4781" s="806"/>
      <c r="J4781" s="803"/>
      <c r="K4781" s="803"/>
      <c r="L4781" s="804"/>
    </row>
    <row r="4782" spans="1:12" s="101" customFormat="1" ht="24" customHeight="1">
      <c r="A4782" s="808">
        <v>899</v>
      </c>
      <c r="B4782" s="110" t="s">
        <v>76</v>
      </c>
      <c r="C4782" s="115" t="s">
        <v>78</v>
      </c>
      <c r="D4782" s="115" t="s">
        <v>146</v>
      </c>
      <c r="E4782" s="115" t="s">
        <v>147</v>
      </c>
      <c r="F4782" s="809" t="s">
        <v>71</v>
      </c>
      <c r="G4782" s="809"/>
      <c r="H4782" s="805"/>
      <c r="I4782" s="805"/>
      <c r="J4782" s="805"/>
      <c r="K4782" s="805"/>
      <c r="L4782" s="805"/>
    </row>
    <row r="4783" spans="1:12" s="101" customFormat="1" ht="26.25" customHeight="1">
      <c r="A4783" s="808"/>
      <c r="B4783" s="803" t="s">
        <v>2986</v>
      </c>
      <c r="C4783" s="810" t="s">
        <v>2987</v>
      </c>
      <c r="D4783" s="807">
        <v>43800</v>
      </c>
      <c r="E4783" s="803" t="s">
        <v>2988</v>
      </c>
      <c r="F4783" s="803" t="s">
        <v>2989</v>
      </c>
      <c r="G4783" s="803"/>
      <c r="H4783" s="806" t="s">
        <v>152</v>
      </c>
      <c r="I4783" s="806"/>
      <c r="J4783" s="117" t="s">
        <v>153</v>
      </c>
      <c r="K4783" s="117" t="s">
        <v>3</v>
      </c>
      <c r="L4783" s="119">
        <v>689.08</v>
      </c>
    </row>
    <row r="4784" spans="1:12" s="101" customFormat="1" ht="375.75" customHeight="1">
      <c r="A4784" s="808"/>
      <c r="B4784" s="803"/>
      <c r="C4784" s="810"/>
      <c r="D4784" s="807"/>
      <c r="E4784" s="803"/>
      <c r="F4784" s="803"/>
      <c r="G4784" s="803"/>
      <c r="H4784" s="806" t="s">
        <v>154</v>
      </c>
      <c r="I4784" s="806"/>
      <c r="J4784" s="117" t="s">
        <v>153</v>
      </c>
      <c r="K4784" s="117" t="s">
        <v>3</v>
      </c>
      <c r="L4784" s="119">
        <v>2232.9299999999998</v>
      </c>
    </row>
    <row r="4785" spans="1:12" s="101" customFormat="1" ht="24" customHeight="1">
      <c r="A4785" s="808"/>
      <c r="B4785" s="110" t="s">
        <v>77</v>
      </c>
      <c r="C4785" s="115" t="s">
        <v>79</v>
      </c>
      <c r="D4785" s="115" t="s">
        <v>155</v>
      </c>
      <c r="E4785" s="115" t="s">
        <v>156</v>
      </c>
      <c r="F4785" s="805"/>
      <c r="G4785" s="805"/>
      <c r="H4785" s="806" t="s">
        <v>157</v>
      </c>
      <c r="I4785" s="806"/>
      <c r="J4785" s="803" t="s">
        <v>153</v>
      </c>
      <c r="K4785" s="803" t="s">
        <v>3</v>
      </c>
      <c r="L4785" s="804">
        <v>115</v>
      </c>
    </row>
    <row r="4786" spans="1:12" s="101" customFormat="1" ht="24" customHeight="1">
      <c r="A4786" s="808"/>
      <c r="B4786" s="117" t="s">
        <v>193</v>
      </c>
      <c r="C4786" s="117" t="s">
        <v>2989</v>
      </c>
      <c r="D4786" s="118">
        <v>43805</v>
      </c>
      <c r="E4786" s="117" t="s">
        <v>308</v>
      </c>
      <c r="F4786" s="805"/>
      <c r="G4786" s="805"/>
      <c r="H4786" s="806"/>
      <c r="I4786" s="806"/>
      <c r="J4786" s="803"/>
      <c r="K4786" s="803"/>
      <c r="L4786" s="804"/>
    </row>
    <row r="4787" spans="1:12" s="101" customFormat="1" ht="24" customHeight="1">
      <c r="A4787" s="808">
        <v>900</v>
      </c>
      <c r="B4787" s="110" t="s">
        <v>76</v>
      </c>
      <c r="C4787" s="115" t="s">
        <v>78</v>
      </c>
      <c r="D4787" s="115" t="s">
        <v>146</v>
      </c>
      <c r="E4787" s="115" t="s">
        <v>147</v>
      </c>
      <c r="F4787" s="809" t="s">
        <v>71</v>
      </c>
      <c r="G4787" s="809"/>
      <c r="H4787" s="805"/>
      <c r="I4787" s="805"/>
      <c r="J4787" s="805"/>
      <c r="K4787" s="805"/>
      <c r="L4787" s="805"/>
    </row>
    <row r="4788" spans="1:12" s="101" customFormat="1" ht="26.25" customHeight="1">
      <c r="A4788" s="808"/>
      <c r="B4788" s="803" t="s">
        <v>2990</v>
      </c>
      <c r="C4788" s="810" t="s">
        <v>2991</v>
      </c>
      <c r="D4788" s="807">
        <v>43806</v>
      </c>
      <c r="E4788" s="803" t="s">
        <v>285</v>
      </c>
      <c r="F4788" s="803" t="s">
        <v>2992</v>
      </c>
      <c r="G4788" s="803"/>
      <c r="H4788" s="806" t="s">
        <v>152</v>
      </c>
      <c r="I4788" s="806"/>
      <c r="J4788" s="117" t="s">
        <v>153</v>
      </c>
      <c r="K4788" s="117" t="s">
        <v>3</v>
      </c>
      <c r="L4788" s="119">
        <v>1165</v>
      </c>
    </row>
    <row r="4789" spans="1:12" s="101" customFormat="1" ht="408.95" customHeight="1">
      <c r="A4789" s="808"/>
      <c r="B4789" s="803"/>
      <c r="C4789" s="810"/>
      <c r="D4789" s="807"/>
      <c r="E4789" s="803"/>
      <c r="F4789" s="803"/>
      <c r="G4789" s="803"/>
      <c r="H4789" s="806" t="s">
        <v>154</v>
      </c>
      <c r="I4789" s="806"/>
      <c r="J4789" s="803" t="s">
        <v>153</v>
      </c>
      <c r="K4789" s="803" t="s">
        <v>153</v>
      </c>
      <c r="L4789" s="804">
        <v>0</v>
      </c>
    </row>
    <row r="4790" spans="1:12" s="101" customFormat="1" ht="313.35000000000002" customHeight="1">
      <c r="A4790" s="808"/>
      <c r="B4790" s="803"/>
      <c r="C4790" s="810"/>
      <c r="D4790" s="807"/>
      <c r="E4790" s="803"/>
      <c r="F4790" s="803"/>
      <c r="G4790" s="803"/>
      <c r="H4790" s="806"/>
      <c r="I4790" s="806"/>
      <c r="J4790" s="803"/>
      <c r="K4790" s="803"/>
      <c r="L4790" s="804"/>
    </row>
    <row r="4791" spans="1:12" s="101" customFormat="1" ht="24" customHeight="1">
      <c r="A4791" s="808"/>
      <c r="B4791" s="110" t="s">
        <v>77</v>
      </c>
      <c r="C4791" s="115" t="s">
        <v>79</v>
      </c>
      <c r="D4791" s="115" t="s">
        <v>155</v>
      </c>
      <c r="E4791" s="115" t="s">
        <v>156</v>
      </c>
      <c r="F4791" s="805"/>
      <c r="G4791" s="805"/>
      <c r="H4791" s="806" t="s">
        <v>157</v>
      </c>
      <c r="I4791" s="806"/>
      <c r="J4791" s="803" t="s">
        <v>153</v>
      </c>
      <c r="K4791" s="803" t="s">
        <v>153</v>
      </c>
      <c r="L4791" s="804">
        <v>0</v>
      </c>
    </row>
    <row r="4792" spans="1:12" s="101" customFormat="1" ht="24" customHeight="1">
      <c r="A4792" s="808"/>
      <c r="B4792" s="117" t="s">
        <v>2993</v>
      </c>
      <c r="C4792" s="117" t="s">
        <v>2992</v>
      </c>
      <c r="D4792" s="118">
        <v>43814</v>
      </c>
      <c r="E4792" s="117" t="s">
        <v>2994</v>
      </c>
      <c r="F4792" s="805"/>
      <c r="G4792" s="805"/>
      <c r="H4792" s="806"/>
      <c r="I4792" s="806"/>
      <c r="J4792" s="803"/>
      <c r="K4792" s="803"/>
      <c r="L4792" s="804"/>
    </row>
    <row r="4793" spans="1:12" s="101" customFormat="1" ht="24" customHeight="1">
      <c r="A4793" s="808">
        <v>901</v>
      </c>
      <c r="B4793" s="110" t="s">
        <v>76</v>
      </c>
      <c r="C4793" s="115" t="s">
        <v>78</v>
      </c>
      <c r="D4793" s="115" t="s">
        <v>146</v>
      </c>
      <c r="E4793" s="115" t="s">
        <v>147</v>
      </c>
      <c r="F4793" s="809" t="s">
        <v>71</v>
      </c>
      <c r="G4793" s="809"/>
      <c r="H4793" s="805"/>
      <c r="I4793" s="805"/>
      <c r="J4793" s="805"/>
      <c r="K4793" s="805"/>
      <c r="L4793" s="805"/>
    </row>
    <row r="4794" spans="1:12" s="101" customFormat="1" ht="26.25" customHeight="1">
      <c r="A4794" s="808"/>
      <c r="B4794" s="803" t="s">
        <v>2995</v>
      </c>
      <c r="C4794" s="803" t="s">
        <v>2996</v>
      </c>
      <c r="D4794" s="807">
        <v>43807</v>
      </c>
      <c r="E4794" s="803" t="s">
        <v>849</v>
      </c>
      <c r="F4794" s="803" t="s">
        <v>1476</v>
      </c>
      <c r="G4794" s="803"/>
      <c r="H4794" s="806" t="s">
        <v>152</v>
      </c>
      <c r="I4794" s="806"/>
      <c r="J4794" s="117" t="s">
        <v>153</v>
      </c>
      <c r="K4794" s="117" t="s">
        <v>3</v>
      </c>
      <c r="L4794" s="119">
        <v>263.5</v>
      </c>
    </row>
    <row r="4795" spans="1:12" s="101" customFormat="1" ht="29.25" customHeight="1">
      <c r="A4795" s="808"/>
      <c r="B4795" s="803"/>
      <c r="C4795" s="803"/>
      <c r="D4795" s="807"/>
      <c r="E4795" s="803"/>
      <c r="F4795" s="803"/>
      <c r="G4795" s="803"/>
      <c r="H4795" s="806" t="s">
        <v>154</v>
      </c>
      <c r="I4795" s="806"/>
      <c r="J4795" s="117" t="s">
        <v>153</v>
      </c>
      <c r="K4795" s="117" t="s">
        <v>3</v>
      </c>
      <c r="L4795" s="119">
        <v>402.58</v>
      </c>
    </row>
    <row r="4796" spans="1:12" s="101" customFormat="1" ht="24" customHeight="1">
      <c r="A4796" s="808"/>
      <c r="B4796" s="110" t="s">
        <v>77</v>
      </c>
      <c r="C4796" s="115" t="s">
        <v>79</v>
      </c>
      <c r="D4796" s="115" t="s">
        <v>155</v>
      </c>
      <c r="E4796" s="115" t="s">
        <v>156</v>
      </c>
      <c r="F4796" s="805"/>
      <c r="G4796" s="805"/>
      <c r="H4796" s="806" t="s">
        <v>157</v>
      </c>
      <c r="I4796" s="806"/>
      <c r="J4796" s="803" t="s">
        <v>153</v>
      </c>
      <c r="K4796" s="803" t="s">
        <v>153</v>
      </c>
      <c r="L4796" s="804">
        <v>0</v>
      </c>
    </row>
    <row r="4797" spans="1:12" s="101" customFormat="1" ht="24" customHeight="1">
      <c r="A4797" s="808"/>
      <c r="B4797" s="117" t="s">
        <v>193</v>
      </c>
      <c r="C4797" s="117" t="s">
        <v>1476</v>
      </c>
      <c r="D4797" s="118">
        <v>43808</v>
      </c>
      <c r="E4797" s="117" t="s">
        <v>1285</v>
      </c>
      <c r="F4797" s="805"/>
      <c r="G4797" s="805"/>
      <c r="H4797" s="806"/>
      <c r="I4797" s="806"/>
      <c r="J4797" s="803"/>
      <c r="K4797" s="803"/>
      <c r="L4797" s="804"/>
    </row>
    <row r="4798" spans="1:12" s="101" customFormat="1" ht="24" customHeight="1">
      <c r="A4798" s="808">
        <v>902</v>
      </c>
      <c r="B4798" s="110" t="s">
        <v>76</v>
      </c>
      <c r="C4798" s="115" t="s">
        <v>78</v>
      </c>
      <c r="D4798" s="115" t="s">
        <v>146</v>
      </c>
      <c r="E4798" s="115" t="s">
        <v>147</v>
      </c>
      <c r="F4798" s="809" t="s">
        <v>71</v>
      </c>
      <c r="G4798" s="809"/>
      <c r="H4798" s="805"/>
      <c r="I4798" s="805"/>
      <c r="J4798" s="805"/>
      <c r="K4798" s="805"/>
      <c r="L4798" s="805"/>
    </row>
    <row r="4799" spans="1:12" s="101" customFormat="1" ht="26.25" customHeight="1">
      <c r="A4799" s="808"/>
      <c r="B4799" s="803" t="s">
        <v>2995</v>
      </c>
      <c r="C4799" s="810" t="s">
        <v>2997</v>
      </c>
      <c r="D4799" s="807">
        <v>43898</v>
      </c>
      <c r="E4799" s="803" t="s">
        <v>523</v>
      </c>
      <c r="F4799" s="803" t="s">
        <v>1476</v>
      </c>
      <c r="G4799" s="803"/>
      <c r="H4799" s="806" t="s">
        <v>152</v>
      </c>
      <c r="I4799" s="806"/>
      <c r="J4799" s="117" t="s">
        <v>153</v>
      </c>
      <c r="K4799" s="117" t="s">
        <v>3</v>
      </c>
      <c r="L4799" s="119">
        <v>404.25</v>
      </c>
    </row>
    <row r="4800" spans="1:12" s="101" customFormat="1" ht="176.25" customHeight="1">
      <c r="A4800" s="808"/>
      <c r="B4800" s="803"/>
      <c r="C4800" s="810"/>
      <c r="D4800" s="807"/>
      <c r="E4800" s="803"/>
      <c r="F4800" s="803"/>
      <c r="G4800" s="803"/>
      <c r="H4800" s="806" t="s">
        <v>154</v>
      </c>
      <c r="I4800" s="806"/>
      <c r="J4800" s="117" t="s">
        <v>153</v>
      </c>
      <c r="K4800" s="117" t="s">
        <v>3</v>
      </c>
      <c r="L4800" s="119">
        <v>628.18000000000006</v>
      </c>
    </row>
    <row r="4801" spans="1:12" s="101" customFormat="1" ht="24" customHeight="1">
      <c r="A4801" s="808"/>
      <c r="B4801" s="110" t="s">
        <v>77</v>
      </c>
      <c r="C4801" s="115" t="s">
        <v>79</v>
      </c>
      <c r="D4801" s="115" t="s">
        <v>155</v>
      </c>
      <c r="E4801" s="115" t="s">
        <v>156</v>
      </c>
      <c r="F4801" s="805"/>
      <c r="G4801" s="805"/>
      <c r="H4801" s="806" t="s">
        <v>157</v>
      </c>
      <c r="I4801" s="806"/>
      <c r="J4801" s="803" t="s">
        <v>153</v>
      </c>
      <c r="K4801" s="803" t="s">
        <v>153</v>
      </c>
      <c r="L4801" s="804">
        <v>0</v>
      </c>
    </row>
    <row r="4802" spans="1:12" s="101" customFormat="1" ht="24" customHeight="1">
      <c r="A4802" s="808"/>
      <c r="B4802" s="117" t="s">
        <v>193</v>
      </c>
      <c r="C4802" s="117" t="s">
        <v>1476</v>
      </c>
      <c r="D4802" s="118">
        <v>43900</v>
      </c>
      <c r="E4802" s="117" t="s">
        <v>2998</v>
      </c>
      <c r="F4802" s="805"/>
      <c r="G4802" s="805"/>
      <c r="H4802" s="806"/>
      <c r="I4802" s="806"/>
      <c r="J4802" s="803"/>
      <c r="K4802" s="803"/>
      <c r="L4802" s="804"/>
    </row>
    <row r="4803" spans="1:12" s="101" customFormat="1" ht="24" customHeight="1">
      <c r="A4803" s="808">
        <v>903</v>
      </c>
      <c r="B4803" s="110" t="s">
        <v>76</v>
      </c>
      <c r="C4803" s="115" t="s">
        <v>78</v>
      </c>
      <c r="D4803" s="115" t="s">
        <v>146</v>
      </c>
      <c r="E4803" s="115" t="s">
        <v>147</v>
      </c>
      <c r="F4803" s="809" t="s">
        <v>71</v>
      </c>
      <c r="G4803" s="809"/>
      <c r="H4803" s="805"/>
      <c r="I4803" s="805"/>
      <c r="J4803" s="805"/>
      <c r="K4803" s="805"/>
      <c r="L4803" s="805"/>
    </row>
    <row r="4804" spans="1:12" s="101" customFormat="1" ht="26.25" customHeight="1">
      <c r="A4804" s="808"/>
      <c r="B4804" s="803" t="s">
        <v>2999</v>
      </c>
      <c r="C4804" s="810" t="s">
        <v>3000</v>
      </c>
      <c r="D4804" s="807">
        <v>43739</v>
      </c>
      <c r="E4804" s="803" t="s">
        <v>496</v>
      </c>
      <c r="F4804" s="803" t="s">
        <v>3001</v>
      </c>
      <c r="G4804" s="803"/>
      <c r="H4804" s="806" t="s">
        <v>152</v>
      </c>
      <c r="I4804" s="806"/>
      <c r="J4804" s="117" t="s">
        <v>153</v>
      </c>
      <c r="K4804" s="117" t="s">
        <v>3</v>
      </c>
      <c r="L4804" s="119">
        <v>489.11</v>
      </c>
    </row>
    <row r="4805" spans="1:12" s="101" customFormat="1" ht="323.25" customHeight="1">
      <c r="A4805" s="808"/>
      <c r="B4805" s="803"/>
      <c r="C4805" s="810"/>
      <c r="D4805" s="807"/>
      <c r="E4805" s="803"/>
      <c r="F4805" s="803"/>
      <c r="G4805" s="803"/>
      <c r="H4805" s="806" t="s">
        <v>154</v>
      </c>
      <c r="I4805" s="806"/>
      <c r="J4805" s="117" t="s">
        <v>153</v>
      </c>
      <c r="K4805" s="117" t="s">
        <v>3</v>
      </c>
      <c r="L4805" s="119">
        <v>859.13</v>
      </c>
    </row>
    <row r="4806" spans="1:12" s="101" customFormat="1" ht="24" customHeight="1">
      <c r="A4806" s="808"/>
      <c r="B4806" s="110" t="s">
        <v>77</v>
      </c>
      <c r="C4806" s="115" t="s">
        <v>79</v>
      </c>
      <c r="D4806" s="115" t="s">
        <v>155</v>
      </c>
      <c r="E4806" s="115" t="s">
        <v>156</v>
      </c>
      <c r="F4806" s="805"/>
      <c r="G4806" s="805"/>
      <c r="H4806" s="806" t="s">
        <v>157</v>
      </c>
      <c r="I4806" s="806"/>
      <c r="J4806" s="803" t="s">
        <v>153</v>
      </c>
      <c r="K4806" s="803" t="s">
        <v>153</v>
      </c>
      <c r="L4806" s="804">
        <v>0</v>
      </c>
    </row>
    <row r="4807" spans="1:12" s="101" customFormat="1" ht="24" customHeight="1">
      <c r="A4807" s="808"/>
      <c r="B4807" s="117" t="s">
        <v>3002</v>
      </c>
      <c r="C4807" s="117" t="s">
        <v>3001</v>
      </c>
      <c r="D4807" s="118">
        <v>43751</v>
      </c>
      <c r="E4807" s="117" t="s">
        <v>2452</v>
      </c>
      <c r="F4807" s="805"/>
      <c r="G4807" s="805"/>
      <c r="H4807" s="806"/>
      <c r="I4807" s="806"/>
      <c r="J4807" s="803"/>
      <c r="K4807" s="803"/>
      <c r="L4807" s="804"/>
    </row>
    <row r="4808" spans="1:12" s="101" customFormat="1" ht="24" customHeight="1">
      <c r="A4808" s="808">
        <v>904</v>
      </c>
      <c r="B4808" s="110" t="s">
        <v>76</v>
      </c>
      <c r="C4808" s="115" t="s">
        <v>78</v>
      </c>
      <c r="D4808" s="115" t="s">
        <v>146</v>
      </c>
      <c r="E4808" s="115" t="s">
        <v>147</v>
      </c>
      <c r="F4808" s="809" t="s">
        <v>71</v>
      </c>
      <c r="G4808" s="809"/>
      <c r="H4808" s="805"/>
      <c r="I4808" s="805"/>
      <c r="J4808" s="805"/>
      <c r="K4808" s="805"/>
      <c r="L4808" s="805"/>
    </row>
    <row r="4809" spans="1:12" s="101" customFormat="1" ht="26.25" customHeight="1">
      <c r="A4809" s="808"/>
      <c r="B4809" s="803" t="s">
        <v>3003</v>
      </c>
      <c r="C4809" s="810" t="s">
        <v>3004</v>
      </c>
      <c r="D4809" s="807">
        <v>43879</v>
      </c>
      <c r="E4809" s="803" t="s">
        <v>1140</v>
      </c>
      <c r="F4809" s="803" t="s">
        <v>3005</v>
      </c>
      <c r="G4809" s="803"/>
      <c r="H4809" s="806" t="s">
        <v>152</v>
      </c>
      <c r="I4809" s="806"/>
      <c r="J4809" s="117" t="s">
        <v>153</v>
      </c>
      <c r="K4809" s="117" t="s">
        <v>3</v>
      </c>
      <c r="L4809" s="119">
        <v>513.79999999999995</v>
      </c>
    </row>
    <row r="4810" spans="1:12" s="101" customFormat="1" ht="365.25" customHeight="1">
      <c r="A4810" s="808"/>
      <c r="B4810" s="803"/>
      <c r="C4810" s="810"/>
      <c r="D4810" s="807"/>
      <c r="E4810" s="803"/>
      <c r="F4810" s="803"/>
      <c r="G4810" s="803"/>
      <c r="H4810" s="806" t="s">
        <v>154</v>
      </c>
      <c r="I4810" s="806"/>
      <c r="J4810" s="117" t="s">
        <v>153</v>
      </c>
      <c r="K4810" s="117" t="s">
        <v>3</v>
      </c>
      <c r="L4810" s="119">
        <v>956.37</v>
      </c>
    </row>
    <row r="4811" spans="1:12" s="101" customFormat="1" ht="24" customHeight="1">
      <c r="A4811" s="808"/>
      <c r="B4811" s="110" t="s">
        <v>77</v>
      </c>
      <c r="C4811" s="115" t="s">
        <v>79</v>
      </c>
      <c r="D4811" s="115" t="s">
        <v>155</v>
      </c>
      <c r="E4811" s="115" t="s">
        <v>156</v>
      </c>
      <c r="F4811" s="805"/>
      <c r="G4811" s="805"/>
      <c r="H4811" s="806" t="s">
        <v>157</v>
      </c>
      <c r="I4811" s="806"/>
      <c r="J4811" s="803" t="s">
        <v>153</v>
      </c>
      <c r="K4811" s="803" t="s">
        <v>153</v>
      </c>
      <c r="L4811" s="804">
        <v>0</v>
      </c>
    </row>
    <row r="4812" spans="1:12" s="101" customFormat="1" ht="24" customHeight="1">
      <c r="A4812" s="808"/>
      <c r="B4812" s="117" t="s">
        <v>193</v>
      </c>
      <c r="C4812" s="117" t="s">
        <v>3005</v>
      </c>
      <c r="D4812" s="118">
        <v>43884</v>
      </c>
      <c r="E4812" s="117" t="s">
        <v>3006</v>
      </c>
      <c r="F4812" s="805"/>
      <c r="G4812" s="805"/>
      <c r="H4812" s="806"/>
      <c r="I4812" s="806"/>
      <c r="J4812" s="803"/>
      <c r="K4812" s="803"/>
      <c r="L4812" s="804"/>
    </row>
    <row r="4813" spans="1:12" s="101" customFormat="1" ht="24" customHeight="1">
      <c r="A4813" s="808">
        <v>905</v>
      </c>
      <c r="B4813" s="110" t="s">
        <v>76</v>
      </c>
      <c r="C4813" s="115" t="s">
        <v>78</v>
      </c>
      <c r="D4813" s="115" t="s">
        <v>146</v>
      </c>
      <c r="E4813" s="115" t="s">
        <v>147</v>
      </c>
      <c r="F4813" s="809" t="s">
        <v>71</v>
      </c>
      <c r="G4813" s="809"/>
      <c r="H4813" s="805"/>
      <c r="I4813" s="805"/>
      <c r="J4813" s="805"/>
      <c r="K4813" s="805"/>
      <c r="L4813" s="805"/>
    </row>
    <row r="4814" spans="1:12" s="101" customFormat="1" ht="26.25" customHeight="1">
      <c r="A4814" s="808"/>
      <c r="B4814" s="803" t="s">
        <v>3007</v>
      </c>
      <c r="C4814" s="803" t="s">
        <v>3008</v>
      </c>
      <c r="D4814" s="807">
        <v>43853</v>
      </c>
      <c r="E4814" s="803" t="s">
        <v>358</v>
      </c>
      <c r="F4814" s="803" t="s">
        <v>3009</v>
      </c>
      <c r="G4814" s="803"/>
      <c r="H4814" s="806" t="s">
        <v>152</v>
      </c>
      <c r="I4814" s="806"/>
      <c r="J4814" s="117" t="s">
        <v>153</v>
      </c>
      <c r="K4814" s="117" t="s">
        <v>3</v>
      </c>
      <c r="L4814" s="119">
        <v>149</v>
      </c>
    </row>
    <row r="4815" spans="1:12" s="101" customFormat="1" ht="29.25" customHeight="1">
      <c r="A4815" s="808"/>
      <c r="B4815" s="803"/>
      <c r="C4815" s="803"/>
      <c r="D4815" s="807"/>
      <c r="E4815" s="803"/>
      <c r="F4815" s="803"/>
      <c r="G4815" s="803"/>
      <c r="H4815" s="806" t="s">
        <v>154</v>
      </c>
      <c r="I4815" s="806"/>
      <c r="J4815" s="117" t="s">
        <v>153</v>
      </c>
      <c r="K4815" s="117" t="s">
        <v>3</v>
      </c>
      <c r="L4815" s="119">
        <v>205</v>
      </c>
    </row>
    <row r="4816" spans="1:12" s="101" customFormat="1" ht="24" customHeight="1">
      <c r="A4816" s="808"/>
      <c r="B4816" s="110" t="s">
        <v>77</v>
      </c>
      <c r="C4816" s="115" t="s">
        <v>79</v>
      </c>
      <c r="D4816" s="115" t="s">
        <v>155</v>
      </c>
      <c r="E4816" s="115" t="s">
        <v>156</v>
      </c>
      <c r="F4816" s="805"/>
      <c r="G4816" s="805"/>
      <c r="H4816" s="806" t="s">
        <v>157</v>
      </c>
      <c r="I4816" s="806"/>
      <c r="J4816" s="803" t="s">
        <v>153</v>
      </c>
      <c r="K4816" s="803" t="s">
        <v>3</v>
      </c>
      <c r="L4816" s="804">
        <v>21</v>
      </c>
    </row>
    <row r="4817" spans="1:12" s="101" customFormat="1" ht="34.5" customHeight="1">
      <c r="A4817" s="808"/>
      <c r="B4817" s="117" t="s">
        <v>303</v>
      </c>
      <c r="C4817" s="117" t="s">
        <v>3009</v>
      </c>
      <c r="D4817" s="118">
        <v>43854</v>
      </c>
      <c r="E4817" s="117" t="s">
        <v>660</v>
      </c>
      <c r="F4817" s="805"/>
      <c r="G4817" s="805"/>
      <c r="H4817" s="806"/>
      <c r="I4817" s="806"/>
      <c r="J4817" s="803"/>
      <c r="K4817" s="803"/>
      <c r="L4817" s="804"/>
    </row>
    <row r="4818" spans="1:12" s="101" customFormat="1" ht="24" customHeight="1">
      <c r="A4818" s="808">
        <v>906</v>
      </c>
      <c r="B4818" s="110" t="s">
        <v>76</v>
      </c>
      <c r="C4818" s="115" t="s">
        <v>78</v>
      </c>
      <c r="D4818" s="115" t="s">
        <v>146</v>
      </c>
      <c r="E4818" s="115" t="s">
        <v>147</v>
      </c>
      <c r="F4818" s="809" t="s">
        <v>71</v>
      </c>
      <c r="G4818" s="809"/>
      <c r="H4818" s="805"/>
      <c r="I4818" s="805"/>
      <c r="J4818" s="805"/>
      <c r="K4818" s="805"/>
      <c r="L4818" s="805"/>
    </row>
    <row r="4819" spans="1:12" s="101" customFormat="1" ht="26.25" customHeight="1">
      <c r="A4819" s="808"/>
      <c r="B4819" s="803" t="s">
        <v>3010</v>
      </c>
      <c r="C4819" s="810" t="s">
        <v>3011</v>
      </c>
      <c r="D4819" s="807">
        <v>43784</v>
      </c>
      <c r="E4819" s="803" t="s">
        <v>1250</v>
      </c>
      <c r="F4819" s="803" t="s">
        <v>592</v>
      </c>
      <c r="G4819" s="803"/>
      <c r="H4819" s="806" t="s">
        <v>152</v>
      </c>
      <c r="I4819" s="806"/>
      <c r="J4819" s="117" t="s">
        <v>153</v>
      </c>
      <c r="K4819" s="117" t="s">
        <v>3</v>
      </c>
      <c r="L4819" s="119">
        <v>420</v>
      </c>
    </row>
    <row r="4820" spans="1:12" s="101" customFormat="1" ht="408.95" customHeight="1">
      <c r="A4820" s="808"/>
      <c r="B4820" s="803"/>
      <c r="C4820" s="810"/>
      <c r="D4820" s="807"/>
      <c r="E4820" s="803"/>
      <c r="F4820" s="803"/>
      <c r="G4820" s="803"/>
      <c r="H4820" s="806" t="s">
        <v>154</v>
      </c>
      <c r="I4820" s="806"/>
      <c r="J4820" s="803" t="s">
        <v>153</v>
      </c>
      <c r="K4820" s="803" t="s">
        <v>3</v>
      </c>
      <c r="L4820" s="804">
        <v>509.06</v>
      </c>
    </row>
    <row r="4821" spans="1:12" s="101" customFormat="1" ht="134.85" customHeight="1">
      <c r="A4821" s="808"/>
      <c r="B4821" s="803"/>
      <c r="C4821" s="810"/>
      <c r="D4821" s="807"/>
      <c r="E4821" s="803"/>
      <c r="F4821" s="803"/>
      <c r="G4821" s="803"/>
      <c r="H4821" s="806"/>
      <c r="I4821" s="806"/>
      <c r="J4821" s="803"/>
      <c r="K4821" s="803"/>
      <c r="L4821" s="804"/>
    </row>
    <row r="4822" spans="1:12" s="101" customFormat="1" ht="24" customHeight="1">
      <c r="A4822" s="808"/>
      <c r="B4822" s="110" t="s">
        <v>77</v>
      </c>
      <c r="C4822" s="115" t="s">
        <v>79</v>
      </c>
      <c r="D4822" s="115" t="s">
        <v>155</v>
      </c>
      <c r="E4822" s="115" t="s">
        <v>156</v>
      </c>
      <c r="F4822" s="805"/>
      <c r="G4822" s="805"/>
      <c r="H4822" s="806" t="s">
        <v>157</v>
      </c>
      <c r="I4822" s="806"/>
      <c r="J4822" s="803" t="s">
        <v>153</v>
      </c>
      <c r="K4822" s="803" t="s">
        <v>153</v>
      </c>
      <c r="L4822" s="804">
        <v>0</v>
      </c>
    </row>
    <row r="4823" spans="1:12" s="101" customFormat="1" ht="34.5" customHeight="1">
      <c r="A4823" s="808"/>
      <c r="B4823" s="117" t="s">
        <v>3012</v>
      </c>
      <c r="C4823" s="117" t="s">
        <v>592</v>
      </c>
      <c r="D4823" s="118">
        <v>43787</v>
      </c>
      <c r="E4823" s="117" t="s">
        <v>945</v>
      </c>
      <c r="F4823" s="805"/>
      <c r="G4823" s="805"/>
      <c r="H4823" s="806"/>
      <c r="I4823" s="806"/>
      <c r="J4823" s="803"/>
      <c r="K4823" s="803"/>
      <c r="L4823" s="804"/>
    </row>
    <row r="4824" spans="1:12" s="101" customFormat="1" ht="24" customHeight="1">
      <c r="A4824" s="808">
        <v>907</v>
      </c>
      <c r="B4824" s="110" t="s">
        <v>76</v>
      </c>
      <c r="C4824" s="115" t="s">
        <v>78</v>
      </c>
      <c r="D4824" s="115" t="s">
        <v>146</v>
      </c>
      <c r="E4824" s="115" t="s">
        <v>147</v>
      </c>
      <c r="F4824" s="809" t="s">
        <v>71</v>
      </c>
      <c r="G4824" s="809"/>
      <c r="H4824" s="805"/>
      <c r="I4824" s="805"/>
      <c r="J4824" s="805"/>
      <c r="K4824" s="805"/>
      <c r="L4824" s="805"/>
    </row>
    <row r="4825" spans="1:12" s="101" customFormat="1" ht="26.25" customHeight="1">
      <c r="A4825" s="808"/>
      <c r="B4825" s="803" t="s">
        <v>3013</v>
      </c>
      <c r="C4825" s="810" t="s">
        <v>3014</v>
      </c>
      <c r="D4825" s="807">
        <v>43766</v>
      </c>
      <c r="E4825" s="803" t="s">
        <v>921</v>
      </c>
      <c r="F4825" s="803" t="s">
        <v>3015</v>
      </c>
      <c r="G4825" s="803"/>
      <c r="H4825" s="806" t="s">
        <v>152</v>
      </c>
      <c r="I4825" s="806"/>
      <c r="J4825" s="117" t="s">
        <v>153</v>
      </c>
      <c r="K4825" s="117" t="s">
        <v>3</v>
      </c>
      <c r="L4825" s="119">
        <v>397.56</v>
      </c>
    </row>
    <row r="4826" spans="1:12" s="101" customFormat="1" ht="134.25" customHeight="1">
      <c r="A4826" s="808"/>
      <c r="B4826" s="803"/>
      <c r="C4826" s="810"/>
      <c r="D4826" s="807"/>
      <c r="E4826" s="803"/>
      <c r="F4826" s="803"/>
      <c r="G4826" s="803"/>
      <c r="H4826" s="806" t="s">
        <v>154</v>
      </c>
      <c r="I4826" s="806"/>
      <c r="J4826" s="117" t="s">
        <v>153</v>
      </c>
      <c r="K4826" s="117" t="s">
        <v>3</v>
      </c>
      <c r="L4826" s="119">
        <v>2751.13</v>
      </c>
    </row>
    <row r="4827" spans="1:12" s="101" customFormat="1" ht="24" customHeight="1">
      <c r="A4827" s="808"/>
      <c r="B4827" s="110" t="s">
        <v>77</v>
      </c>
      <c r="C4827" s="115" t="s">
        <v>79</v>
      </c>
      <c r="D4827" s="115" t="s">
        <v>155</v>
      </c>
      <c r="E4827" s="115" t="s">
        <v>156</v>
      </c>
      <c r="F4827" s="805"/>
      <c r="G4827" s="805"/>
      <c r="H4827" s="806" t="s">
        <v>157</v>
      </c>
      <c r="I4827" s="806"/>
      <c r="J4827" s="803" t="s">
        <v>153</v>
      </c>
      <c r="K4827" s="803" t="s">
        <v>3</v>
      </c>
      <c r="L4827" s="804">
        <v>549.02</v>
      </c>
    </row>
    <row r="4828" spans="1:12" s="101" customFormat="1" ht="24" customHeight="1">
      <c r="A4828" s="808"/>
      <c r="B4828" s="117" t="s">
        <v>3016</v>
      </c>
      <c r="C4828" s="117" t="s">
        <v>3015</v>
      </c>
      <c r="D4828" s="118">
        <v>43771</v>
      </c>
      <c r="E4828" s="117" t="s">
        <v>923</v>
      </c>
      <c r="F4828" s="805"/>
      <c r="G4828" s="805"/>
      <c r="H4828" s="806"/>
      <c r="I4828" s="806"/>
      <c r="J4828" s="803"/>
      <c r="K4828" s="803"/>
      <c r="L4828" s="804"/>
    </row>
    <row r="4829" spans="1:12" s="101" customFormat="1" ht="24" customHeight="1">
      <c r="A4829" s="808">
        <v>908</v>
      </c>
      <c r="B4829" s="110" t="s">
        <v>76</v>
      </c>
      <c r="C4829" s="115" t="s">
        <v>78</v>
      </c>
      <c r="D4829" s="115" t="s">
        <v>146</v>
      </c>
      <c r="E4829" s="115" t="s">
        <v>147</v>
      </c>
      <c r="F4829" s="809" t="s">
        <v>71</v>
      </c>
      <c r="G4829" s="809"/>
      <c r="H4829" s="805"/>
      <c r="I4829" s="805"/>
      <c r="J4829" s="805"/>
      <c r="K4829" s="805"/>
      <c r="L4829" s="805"/>
    </row>
    <row r="4830" spans="1:12" s="101" customFormat="1" ht="26.25" customHeight="1">
      <c r="A4830" s="808"/>
      <c r="B4830" s="803" t="s">
        <v>3013</v>
      </c>
      <c r="C4830" s="810" t="s">
        <v>3017</v>
      </c>
      <c r="D4830" s="807">
        <v>43813</v>
      </c>
      <c r="E4830" s="803" t="s">
        <v>3018</v>
      </c>
      <c r="F4830" s="803" t="s">
        <v>3019</v>
      </c>
      <c r="G4830" s="803"/>
      <c r="H4830" s="806" t="s">
        <v>152</v>
      </c>
      <c r="I4830" s="806"/>
      <c r="J4830" s="117" t="s">
        <v>153</v>
      </c>
      <c r="K4830" s="117" t="s">
        <v>3</v>
      </c>
      <c r="L4830" s="119">
        <v>319.74</v>
      </c>
    </row>
    <row r="4831" spans="1:12" s="101" customFormat="1" ht="155.25" customHeight="1">
      <c r="A4831" s="808"/>
      <c r="B4831" s="803"/>
      <c r="C4831" s="810"/>
      <c r="D4831" s="807"/>
      <c r="E4831" s="803"/>
      <c r="F4831" s="803"/>
      <c r="G4831" s="803"/>
      <c r="H4831" s="806" t="s">
        <v>154</v>
      </c>
      <c r="I4831" s="806"/>
      <c r="J4831" s="117" t="s">
        <v>153</v>
      </c>
      <c r="K4831" s="117" t="s">
        <v>3</v>
      </c>
      <c r="L4831" s="119">
        <v>5089.58</v>
      </c>
    </row>
    <row r="4832" spans="1:12" s="101" customFormat="1" ht="24" customHeight="1">
      <c r="A4832" s="808"/>
      <c r="B4832" s="110" t="s">
        <v>77</v>
      </c>
      <c r="C4832" s="115" t="s">
        <v>79</v>
      </c>
      <c r="D4832" s="115" t="s">
        <v>155</v>
      </c>
      <c r="E4832" s="115" t="s">
        <v>156</v>
      </c>
      <c r="F4832" s="805"/>
      <c r="G4832" s="805"/>
      <c r="H4832" s="806" t="s">
        <v>157</v>
      </c>
      <c r="I4832" s="806"/>
      <c r="J4832" s="803" t="s">
        <v>153</v>
      </c>
      <c r="K4832" s="803" t="s">
        <v>3</v>
      </c>
      <c r="L4832" s="804">
        <v>36</v>
      </c>
    </row>
    <row r="4833" spans="1:12" s="101" customFormat="1" ht="24" customHeight="1">
      <c r="A4833" s="808"/>
      <c r="B4833" s="117" t="s">
        <v>3016</v>
      </c>
      <c r="C4833" s="117" t="s">
        <v>3019</v>
      </c>
      <c r="D4833" s="118">
        <v>43817</v>
      </c>
      <c r="E4833" s="117" t="s">
        <v>1585</v>
      </c>
      <c r="F4833" s="805"/>
      <c r="G4833" s="805"/>
      <c r="H4833" s="806"/>
      <c r="I4833" s="806"/>
      <c r="J4833" s="803"/>
      <c r="K4833" s="803"/>
      <c r="L4833" s="804"/>
    </row>
    <row r="4834" spans="1:12" s="101" customFormat="1" ht="24" customHeight="1">
      <c r="A4834" s="808">
        <v>909</v>
      </c>
      <c r="B4834" s="110" t="s">
        <v>76</v>
      </c>
      <c r="C4834" s="115" t="s">
        <v>78</v>
      </c>
      <c r="D4834" s="115" t="s">
        <v>146</v>
      </c>
      <c r="E4834" s="115" t="s">
        <v>147</v>
      </c>
      <c r="F4834" s="809" t="s">
        <v>71</v>
      </c>
      <c r="G4834" s="809"/>
      <c r="H4834" s="805"/>
      <c r="I4834" s="805"/>
      <c r="J4834" s="805"/>
      <c r="K4834" s="805"/>
      <c r="L4834" s="805"/>
    </row>
    <row r="4835" spans="1:12" s="101" customFormat="1" ht="26.25" customHeight="1">
      <c r="A4835" s="808"/>
      <c r="B4835" s="803" t="s">
        <v>3013</v>
      </c>
      <c r="C4835" s="810" t="s">
        <v>3020</v>
      </c>
      <c r="D4835" s="807">
        <v>43846</v>
      </c>
      <c r="E4835" s="803" t="s">
        <v>1601</v>
      </c>
      <c r="F4835" s="803" t="s">
        <v>1602</v>
      </c>
      <c r="G4835" s="803"/>
      <c r="H4835" s="806" t="s">
        <v>152</v>
      </c>
      <c r="I4835" s="806"/>
      <c r="J4835" s="117" t="s">
        <v>153</v>
      </c>
      <c r="K4835" s="117" t="s">
        <v>3</v>
      </c>
      <c r="L4835" s="119">
        <v>444.96</v>
      </c>
    </row>
    <row r="4836" spans="1:12" s="101" customFormat="1" ht="344.25" customHeight="1">
      <c r="A4836" s="808"/>
      <c r="B4836" s="803"/>
      <c r="C4836" s="810"/>
      <c r="D4836" s="807"/>
      <c r="E4836" s="803"/>
      <c r="F4836" s="803"/>
      <c r="G4836" s="803"/>
      <c r="H4836" s="806" t="s">
        <v>154</v>
      </c>
      <c r="I4836" s="806"/>
      <c r="J4836" s="117" t="s">
        <v>153</v>
      </c>
      <c r="K4836" s="117" t="s">
        <v>3</v>
      </c>
      <c r="L4836" s="119">
        <v>375.6</v>
      </c>
    </row>
    <row r="4837" spans="1:12" s="101" customFormat="1" ht="24" customHeight="1">
      <c r="A4837" s="808"/>
      <c r="B4837" s="110" t="s">
        <v>77</v>
      </c>
      <c r="C4837" s="115" t="s">
        <v>79</v>
      </c>
      <c r="D4837" s="115" t="s">
        <v>155</v>
      </c>
      <c r="E4837" s="115" t="s">
        <v>156</v>
      </c>
      <c r="F4837" s="805"/>
      <c r="G4837" s="805"/>
      <c r="H4837" s="806" t="s">
        <v>157</v>
      </c>
      <c r="I4837" s="806"/>
      <c r="J4837" s="803" t="s">
        <v>153</v>
      </c>
      <c r="K4837" s="803" t="s">
        <v>153</v>
      </c>
      <c r="L4837" s="804">
        <v>0</v>
      </c>
    </row>
    <row r="4838" spans="1:12" s="101" customFormat="1" ht="24" customHeight="1">
      <c r="A4838" s="808"/>
      <c r="B4838" s="117" t="s">
        <v>3016</v>
      </c>
      <c r="C4838" s="117" t="s">
        <v>1602</v>
      </c>
      <c r="D4838" s="118">
        <v>43849</v>
      </c>
      <c r="E4838" s="117" t="s">
        <v>1516</v>
      </c>
      <c r="F4838" s="805"/>
      <c r="G4838" s="805"/>
      <c r="H4838" s="806"/>
      <c r="I4838" s="806"/>
      <c r="J4838" s="803"/>
      <c r="K4838" s="803"/>
      <c r="L4838" s="804"/>
    </row>
    <row r="4839" spans="1:12" s="101" customFormat="1" ht="24" customHeight="1">
      <c r="A4839" s="808">
        <v>910</v>
      </c>
      <c r="B4839" s="110" t="s">
        <v>76</v>
      </c>
      <c r="C4839" s="115" t="s">
        <v>78</v>
      </c>
      <c r="D4839" s="115" t="s">
        <v>146</v>
      </c>
      <c r="E4839" s="115" t="s">
        <v>147</v>
      </c>
      <c r="F4839" s="809" t="s">
        <v>71</v>
      </c>
      <c r="G4839" s="809"/>
      <c r="H4839" s="805"/>
      <c r="I4839" s="805"/>
      <c r="J4839" s="805"/>
      <c r="K4839" s="805"/>
      <c r="L4839" s="805"/>
    </row>
    <row r="4840" spans="1:12" s="101" customFormat="1" ht="26.25" customHeight="1">
      <c r="A4840" s="808"/>
      <c r="B4840" s="803" t="s">
        <v>3013</v>
      </c>
      <c r="C4840" s="810" t="s">
        <v>3021</v>
      </c>
      <c r="D4840" s="807">
        <v>43877</v>
      </c>
      <c r="E4840" s="803" t="s">
        <v>1850</v>
      </c>
      <c r="F4840" s="803" t="s">
        <v>1851</v>
      </c>
      <c r="G4840" s="803"/>
      <c r="H4840" s="806" t="s">
        <v>152</v>
      </c>
      <c r="I4840" s="806"/>
      <c r="J4840" s="117" t="s">
        <v>153</v>
      </c>
      <c r="K4840" s="117" t="s">
        <v>3</v>
      </c>
      <c r="L4840" s="119">
        <v>1064</v>
      </c>
    </row>
    <row r="4841" spans="1:12" s="101" customFormat="1" ht="176.25" customHeight="1">
      <c r="A4841" s="808"/>
      <c r="B4841" s="803"/>
      <c r="C4841" s="810"/>
      <c r="D4841" s="807"/>
      <c r="E4841" s="803"/>
      <c r="F4841" s="803"/>
      <c r="G4841" s="803"/>
      <c r="H4841" s="806" t="s">
        <v>154</v>
      </c>
      <c r="I4841" s="806"/>
      <c r="J4841" s="117" t="s">
        <v>153</v>
      </c>
      <c r="K4841" s="117" t="s">
        <v>153</v>
      </c>
      <c r="L4841" s="119">
        <v>0</v>
      </c>
    </row>
    <row r="4842" spans="1:12" s="101" customFormat="1" ht="24" customHeight="1">
      <c r="A4842" s="808"/>
      <c r="B4842" s="110" t="s">
        <v>77</v>
      </c>
      <c r="C4842" s="115" t="s">
        <v>79</v>
      </c>
      <c r="D4842" s="115" t="s">
        <v>155</v>
      </c>
      <c r="E4842" s="115" t="s">
        <v>156</v>
      </c>
      <c r="F4842" s="805"/>
      <c r="G4842" s="805"/>
      <c r="H4842" s="806" t="s">
        <v>157</v>
      </c>
      <c r="I4842" s="806"/>
      <c r="J4842" s="803" t="s">
        <v>153</v>
      </c>
      <c r="K4842" s="803" t="s">
        <v>3</v>
      </c>
      <c r="L4842" s="804">
        <v>146</v>
      </c>
    </row>
    <row r="4843" spans="1:12" s="101" customFormat="1" ht="24" customHeight="1">
      <c r="A4843" s="808"/>
      <c r="B4843" s="117" t="s">
        <v>3016</v>
      </c>
      <c r="C4843" s="117" t="s">
        <v>1851</v>
      </c>
      <c r="D4843" s="118">
        <v>43882</v>
      </c>
      <c r="E4843" s="117" t="s">
        <v>1636</v>
      </c>
      <c r="F4843" s="805"/>
      <c r="G4843" s="805"/>
      <c r="H4843" s="806"/>
      <c r="I4843" s="806"/>
      <c r="J4843" s="803"/>
      <c r="K4843" s="803"/>
      <c r="L4843" s="804"/>
    </row>
    <row r="4844" spans="1:12" s="101" customFormat="1" ht="24" customHeight="1">
      <c r="A4844" s="808">
        <v>911</v>
      </c>
      <c r="B4844" s="110" t="s">
        <v>76</v>
      </c>
      <c r="C4844" s="115" t="s">
        <v>78</v>
      </c>
      <c r="D4844" s="115" t="s">
        <v>146</v>
      </c>
      <c r="E4844" s="115" t="s">
        <v>147</v>
      </c>
      <c r="F4844" s="809" t="s">
        <v>71</v>
      </c>
      <c r="G4844" s="809"/>
      <c r="H4844" s="805"/>
      <c r="I4844" s="805"/>
      <c r="J4844" s="805"/>
      <c r="K4844" s="805"/>
      <c r="L4844" s="805"/>
    </row>
    <row r="4845" spans="1:12" s="101" customFormat="1" ht="26.25" customHeight="1">
      <c r="A4845" s="808"/>
      <c r="B4845" s="803" t="s">
        <v>3013</v>
      </c>
      <c r="C4845" s="810" t="s">
        <v>3022</v>
      </c>
      <c r="D4845" s="807">
        <v>43886</v>
      </c>
      <c r="E4845" s="803" t="s">
        <v>476</v>
      </c>
      <c r="F4845" s="803" t="s">
        <v>2852</v>
      </c>
      <c r="G4845" s="803"/>
      <c r="H4845" s="806" t="s">
        <v>152</v>
      </c>
      <c r="I4845" s="806"/>
      <c r="J4845" s="117" t="s">
        <v>153</v>
      </c>
      <c r="K4845" s="117" t="s">
        <v>3</v>
      </c>
      <c r="L4845" s="119">
        <v>424.32</v>
      </c>
    </row>
    <row r="4846" spans="1:12" s="101" customFormat="1" ht="92.25" customHeight="1">
      <c r="A4846" s="808"/>
      <c r="B4846" s="803"/>
      <c r="C4846" s="810"/>
      <c r="D4846" s="807"/>
      <c r="E4846" s="803"/>
      <c r="F4846" s="803"/>
      <c r="G4846" s="803"/>
      <c r="H4846" s="806" t="s">
        <v>154</v>
      </c>
      <c r="I4846" s="806"/>
      <c r="J4846" s="117" t="s">
        <v>153</v>
      </c>
      <c r="K4846" s="117" t="s">
        <v>3</v>
      </c>
      <c r="L4846" s="119">
        <v>668.13</v>
      </c>
    </row>
    <row r="4847" spans="1:12" s="101" customFormat="1" ht="24" customHeight="1">
      <c r="A4847" s="808"/>
      <c r="B4847" s="110" t="s">
        <v>77</v>
      </c>
      <c r="C4847" s="115" t="s">
        <v>79</v>
      </c>
      <c r="D4847" s="115" t="s">
        <v>155</v>
      </c>
      <c r="E4847" s="115" t="s">
        <v>156</v>
      </c>
      <c r="F4847" s="805"/>
      <c r="G4847" s="805"/>
      <c r="H4847" s="806" t="s">
        <v>157</v>
      </c>
      <c r="I4847" s="806"/>
      <c r="J4847" s="803" t="s">
        <v>153</v>
      </c>
      <c r="K4847" s="803" t="s">
        <v>153</v>
      </c>
      <c r="L4847" s="804">
        <v>0</v>
      </c>
    </row>
    <row r="4848" spans="1:12" s="101" customFormat="1" ht="24" customHeight="1">
      <c r="A4848" s="808"/>
      <c r="B4848" s="117" t="s">
        <v>3016</v>
      </c>
      <c r="C4848" s="117" t="s">
        <v>2852</v>
      </c>
      <c r="D4848" s="118">
        <v>43888</v>
      </c>
      <c r="E4848" s="117" t="s">
        <v>1964</v>
      </c>
      <c r="F4848" s="805"/>
      <c r="G4848" s="805"/>
      <c r="H4848" s="806"/>
      <c r="I4848" s="806"/>
      <c r="J4848" s="803"/>
      <c r="K4848" s="803"/>
      <c r="L4848" s="804"/>
    </row>
    <row r="4849" spans="1:12" s="101" customFormat="1" ht="24" customHeight="1">
      <c r="A4849" s="808">
        <v>912</v>
      </c>
      <c r="B4849" s="110" t="s">
        <v>76</v>
      </c>
      <c r="C4849" s="115" t="s">
        <v>78</v>
      </c>
      <c r="D4849" s="115" t="s">
        <v>146</v>
      </c>
      <c r="E4849" s="115" t="s">
        <v>147</v>
      </c>
      <c r="F4849" s="809" t="s">
        <v>71</v>
      </c>
      <c r="G4849" s="809"/>
      <c r="H4849" s="805"/>
      <c r="I4849" s="805"/>
      <c r="J4849" s="805"/>
      <c r="K4849" s="805"/>
      <c r="L4849" s="805"/>
    </row>
    <row r="4850" spans="1:12" s="101" customFormat="1" ht="26.25" customHeight="1">
      <c r="A4850" s="808"/>
      <c r="B4850" s="803" t="s">
        <v>3023</v>
      </c>
      <c r="C4850" s="810" t="s">
        <v>3024</v>
      </c>
      <c r="D4850" s="807">
        <v>43758</v>
      </c>
      <c r="E4850" s="803" t="s">
        <v>523</v>
      </c>
      <c r="F4850" s="803" t="s">
        <v>286</v>
      </c>
      <c r="G4850" s="803"/>
      <c r="H4850" s="806" t="s">
        <v>152</v>
      </c>
      <c r="I4850" s="806"/>
      <c r="J4850" s="117" t="s">
        <v>153</v>
      </c>
      <c r="K4850" s="117" t="s">
        <v>3</v>
      </c>
      <c r="L4850" s="119">
        <v>695.85</v>
      </c>
    </row>
    <row r="4851" spans="1:12" s="101" customFormat="1" ht="260.25" customHeight="1">
      <c r="A4851" s="808"/>
      <c r="B4851" s="803"/>
      <c r="C4851" s="810"/>
      <c r="D4851" s="807"/>
      <c r="E4851" s="803"/>
      <c r="F4851" s="803"/>
      <c r="G4851" s="803"/>
      <c r="H4851" s="806" t="s">
        <v>154</v>
      </c>
      <c r="I4851" s="806"/>
      <c r="J4851" s="117" t="s">
        <v>153</v>
      </c>
      <c r="K4851" s="117" t="s">
        <v>153</v>
      </c>
      <c r="L4851" s="119">
        <v>0</v>
      </c>
    </row>
    <row r="4852" spans="1:12" s="101" customFormat="1" ht="24" customHeight="1">
      <c r="A4852" s="808"/>
      <c r="B4852" s="110" t="s">
        <v>77</v>
      </c>
      <c r="C4852" s="115" t="s">
        <v>79</v>
      </c>
      <c r="D4852" s="115" t="s">
        <v>155</v>
      </c>
      <c r="E4852" s="115" t="s">
        <v>156</v>
      </c>
      <c r="F4852" s="805"/>
      <c r="G4852" s="805"/>
      <c r="H4852" s="806" t="s">
        <v>157</v>
      </c>
      <c r="I4852" s="806"/>
      <c r="J4852" s="803" t="s">
        <v>153</v>
      </c>
      <c r="K4852" s="803" t="s">
        <v>3</v>
      </c>
      <c r="L4852" s="804">
        <v>340</v>
      </c>
    </row>
    <row r="4853" spans="1:12" s="101" customFormat="1" ht="24" customHeight="1">
      <c r="A4853" s="808"/>
      <c r="B4853" s="117" t="s">
        <v>3025</v>
      </c>
      <c r="C4853" s="117" t="s">
        <v>286</v>
      </c>
      <c r="D4853" s="118">
        <v>43765</v>
      </c>
      <c r="E4853" s="117" t="s">
        <v>3026</v>
      </c>
      <c r="F4853" s="805"/>
      <c r="G4853" s="805"/>
      <c r="H4853" s="806"/>
      <c r="I4853" s="806"/>
      <c r="J4853" s="803"/>
      <c r="K4853" s="803"/>
      <c r="L4853" s="804"/>
    </row>
    <row r="4854" spans="1:12" s="101" customFormat="1" ht="24" customHeight="1">
      <c r="A4854" s="808">
        <v>913</v>
      </c>
      <c r="B4854" s="110" t="s">
        <v>76</v>
      </c>
      <c r="C4854" s="115" t="s">
        <v>78</v>
      </c>
      <c r="D4854" s="115" t="s">
        <v>146</v>
      </c>
      <c r="E4854" s="115" t="s">
        <v>147</v>
      </c>
      <c r="F4854" s="809" t="s">
        <v>71</v>
      </c>
      <c r="G4854" s="809"/>
      <c r="H4854" s="805"/>
      <c r="I4854" s="805"/>
      <c r="J4854" s="805"/>
      <c r="K4854" s="805"/>
      <c r="L4854" s="805"/>
    </row>
    <row r="4855" spans="1:12" s="101" customFormat="1" ht="26.25" customHeight="1">
      <c r="A4855" s="808"/>
      <c r="B4855" s="803" t="s">
        <v>3027</v>
      </c>
      <c r="C4855" s="803" t="s">
        <v>3028</v>
      </c>
      <c r="D4855" s="807">
        <v>43753</v>
      </c>
      <c r="E4855" s="803" t="s">
        <v>555</v>
      </c>
      <c r="F4855" s="803" t="s">
        <v>3029</v>
      </c>
      <c r="G4855" s="803"/>
      <c r="H4855" s="806" t="s">
        <v>152</v>
      </c>
      <c r="I4855" s="806"/>
      <c r="J4855" s="117" t="s">
        <v>153</v>
      </c>
      <c r="K4855" s="117" t="s">
        <v>3</v>
      </c>
      <c r="L4855" s="119">
        <v>1304</v>
      </c>
    </row>
    <row r="4856" spans="1:12" s="101" customFormat="1" ht="50.25" customHeight="1">
      <c r="A4856" s="808"/>
      <c r="B4856" s="803"/>
      <c r="C4856" s="803"/>
      <c r="D4856" s="807"/>
      <c r="E4856" s="803"/>
      <c r="F4856" s="803"/>
      <c r="G4856" s="803"/>
      <c r="H4856" s="806" t="s">
        <v>154</v>
      </c>
      <c r="I4856" s="806"/>
      <c r="J4856" s="117" t="s">
        <v>153</v>
      </c>
      <c r="K4856" s="117" t="s">
        <v>3</v>
      </c>
      <c r="L4856" s="119">
        <v>944</v>
      </c>
    </row>
    <row r="4857" spans="1:12" s="101" customFormat="1" ht="24" customHeight="1">
      <c r="A4857" s="808"/>
      <c r="B4857" s="110" t="s">
        <v>77</v>
      </c>
      <c r="C4857" s="115" t="s">
        <v>79</v>
      </c>
      <c r="D4857" s="115" t="s">
        <v>155</v>
      </c>
      <c r="E4857" s="115" t="s">
        <v>156</v>
      </c>
      <c r="F4857" s="805"/>
      <c r="G4857" s="805"/>
      <c r="H4857" s="806" t="s">
        <v>157</v>
      </c>
      <c r="I4857" s="806"/>
      <c r="J4857" s="803" t="s">
        <v>153</v>
      </c>
      <c r="K4857" s="803" t="s">
        <v>153</v>
      </c>
      <c r="L4857" s="804">
        <v>0</v>
      </c>
    </row>
    <row r="4858" spans="1:12" s="101" customFormat="1" ht="24" customHeight="1">
      <c r="A4858" s="808"/>
      <c r="B4858" s="117" t="s">
        <v>181</v>
      </c>
      <c r="C4858" s="117" t="s">
        <v>3029</v>
      </c>
      <c r="D4858" s="118">
        <v>43760</v>
      </c>
      <c r="E4858" s="117" t="s">
        <v>3030</v>
      </c>
      <c r="F4858" s="805"/>
      <c r="G4858" s="805"/>
      <c r="H4858" s="806"/>
      <c r="I4858" s="806"/>
      <c r="J4858" s="803"/>
      <c r="K4858" s="803"/>
      <c r="L4858" s="804"/>
    </row>
    <row r="4859" spans="1:12" s="101" customFormat="1" ht="24" customHeight="1">
      <c r="A4859" s="808">
        <v>914</v>
      </c>
      <c r="B4859" s="110" t="s">
        <v>76</v>
      </c>
      <c r="C4859" s="115" t="s">
        <v>78</v>
      </c>
      <c r="D4859" s="115" t="s">
        <v>146</v>
      </c>
      <c r="E4859" s="115" t="s">
        <v>147</v>
      </c>
      <c r="F4859" s="809" t="s">
        <v>71</v>
      </c>
      <c r="G4859" s="809"/>
      <c r="H4859" s="805"/>
      <c r="I4859" s="805"/>
      <c r="J4859" s="805"/>
      <c r="K4859" s="805"/>
      <c r="L4859" s="805"/>
    </row>
    <row r="4860" spans="1:12" s="101" customFormat="1" ht="26.25" customHeight="1">
      <c r="A4860" s="808"/>
      <c r="B4860" s="803" t="s">
        <v>3031</v>
      </c>
      <c r="C4860" s="810" t="s">
        <v>3032</v>
      </c>
      <c r="D4860" s="807">
        <v>43865</v>
      </c>
      <c r="E4860" s="803" t="s">
        <v>3033</v>
      </c>
      <c r="F4860" s="803" t="s">
        <v>1193</v>
      </c>
      <c r="G4860" s="803"/>
      <c r="H4860" s="806" t="s">
        <v>152</v>
      </c>
      <c r="I4860" s="806"/>
      <c r="J4860" s="117" t="s">
        <v>153</v>
      </c>
      <c r="K4860" s="117" t="s">
        <v>3</v>
      </c>
      <c r="L4860" s="119">
        <v>330</v>
      </c>
    </row>
    <row r="4861" spans="1:12" s="101" customFormat="1" ht="408.95" customHeight="1">
      <c r="A4861" s="808"/>
      <c r="B4861" s="803"/>
      <c r="C4861" s="810"/>
      <c r="D4861" s="807"/>
      <c r="E4861" s="803"/>
      <c r="F4861" s="803"/>
      <c r="G4861" s="803"/>
      <c r="H4861" s="806" t="s">
        <v>154</v>
      </c>
      <c r="I4861" s="806"/>
      <c r="J4861" s="803" t="s">
        <v>153</v>
      </c>
      <c r="K4861" s="803" t="s">
        <v>3</v>
      </c>
      <c r="L4861" s="804">
        <v>2303.9500000000003</v>
      </c>
    </row>
    <row r="4862" spans="1:12" s="101" customFormat="1" ht="408.95" customHeight="1">
      <c r="A4862" s="808"/>
      <c r="B4862" s="803"/>
      <c r="C4862" s="810"/>
      <c r="D4862" s="807"/>
      <c r="E4862" s="803"/>
      <c r="F4862" s="803"/>
      <c r="G4862" s="803"/>
      <c r="H4862" s="806"/>
      <c r="I4862" s="806"/>
      <c r="J4862" s="803"/>
      <c r="K4862" s="803"/>
      <c r="L4862" s="804"/>
    </row>
    <row r="4863" spans="1:12" s="101" customFormat="1" ht="198.2" customHeight="1">
      <c r="A4863" s="808"/>
      <c r="B4863" s="803"/>
      <c r="C4863" s="810"/>
      <c r="D4863" s="807"/>
      <c r="E4863" s="803"/>
      <c r="F4863" s="803"/>
      <c r="G4863" s="803"/>
      <c r="H4863" s="806"/>
      <c r="I4863" s="806"/>
      <c r="J4863" s="803"/>
      <c r="K4863" s="803"/>
      <c r="L4863" s="804"/>
    </row>
    <row r="4864" spans="1:12" s="101" customFormat="1" ht="24" customHeight="1">
      <c r="A4864" s="808"/>
      <c r="B4864" s="110" t="s">
        <v>77</v>
      </c>
      <c r="C4864" s="115" t="s">
        <v>79</v>
      </c>
      <c r="D4864" s="115" t="s">
        <v>155</v>
      </c>
      <c r="E4864" s="115" t="s">
        <v>156</v>
      </c>
      <c r="F4864" s="805"/>
      <c r="G4864" s="805"/>
      <c r="H4864" s="806" t="s">
        <v>157</v>
      </c>
      <c r="I4864" s="806"/>
      <c r="J4864" s="803" t="s">
        <v>153</v>
      </c>
      <c r="K4864" s="803" t="s">
        <v>3</v>
      </c>
      <c r="L4864" s="804">
        <v>560</v>
      </c>
    </row>
    <row r="4865" spans="1:12" s="101" customFormat="1" ht="34.5" customHeight="1">
      <c r="A4865" s="808"/>
      <c r="B4865" s="117" t="s">
        <v>953</v>
      </c>
      <c r="C4865" s="117" t="s">
        <v>1193</v>
      </c>
      <c r="D4865" s="118">
        <v>43869</v>
      </c>
      <c r="E4865" s="117" t="s">
        <v>1397</v>
      </c>
      <c r="F4865" s="805"/>
      <c r="G4865" s="805"/>
      <c r="H4865" s="806"/>
      <c r="I4865" s="806"/>
      <c r="J4865" s="803"/>
      <c r="K4865" s="803"/>
      <c r="L4865" s="804"/>
    </row>
    <row r="4866" spans="1:12" s="101" customFormat="1" ht="24" customHeight="1">
      <c r="A4866" s="808">
        <v>915</v>
      </c>
      <c r="B4866" s="110" t="s">
        <v>76</v>
      </c>
      <c r="C4866" s="115" t="s">
        <v>78</v>
      </c>
      <c r="D4866" s="115" t="s">
        <v>146</v>
      </c>
      <c r="E4866" s="115" t="s">
        <v>147</v>
      </c>
      <c r="F4866" s="809" t="s">
        <v>71</v>
      </c>
      <c r="G4866" s="809"/>
      <c r="H4866" s="805"/>
      <c r="I4866" s="805"/>
      <c r="J4866" s="805"/>
      <c r="K4866" s="805"/>
      <c r="L4866" s="805"/>
    </row>
    <row r="4867" spans="1:12" s="101" customFormat="1" ht="26.25" customHeight="1">
      <c r="A4867" s="808"/>
      <c r="B4867" s="803" t="s">
        <v>3034</v>
      </c>
      <c r="C4867" s="810" t="s">
        <v>3035</v>
      </c>
      <c r="D4867" s="807">
        <v>43881</v>
      </c>
      <c r="E4867" s="803" t="s">
        <v>3036</v>
      </c>
      <c r="F4867" s="803" t="s">
        <v>2758</v>
      </c>
      <c r="G4867" s="803"/>
      <c r="H4867" s="806" t="s">
        <v>152</v>
      </c>
      <c r="I4867" s="806"/>
      <c r="J4867" s="117" t="s">
        <v>153</v>
      </c>
      <c r="K4867" s="117" t="s">
        <v>3</v>
      </c>
      <c r="L4867" s="119">
        <v>988.17</v>
      </c>
    </row>
    <row r="4868" spans="1:12" s="101" customFormat="1" ht="408.95" customHeight="1">
      <c r="A4868" s="808"/>
      <c r="B4868" s="803"/>
      <c r="C4868" s="810"/>
      <c r="D4868" s="807"/>
      <c r="E4868" s="803"/>
      <c r="F4868" s="803"/>
      <c r="G4868" s="803"/>
      <c r="H4868" s="806" t="s">
        <v>154</v>
      </c>
      <c r="I4868" s="806"/>
      <c r="J4868" s="803" t="s">
        <v>153</v>
      </c>
      <c r="K4868" s="803" t="s">
        <v>3</v>
      </c>
      <c r="L4868" s="804">
        <v>613.91</v>
      </c>
    </row>
    <row r="4869" spans="1:12" s="101" customFormat="1" ht="103.35" customHeight="1">
      <c r="A4869" s="808"/>
      <c r="B4869" s="803"/>
      <c r="C4869" s="810"/>
      <c r="D4869" s="807"/>
      <c r="E4869" s="803"/>
      <c r="F4869" s="803"/>
      <c r="G4869" s="803"/>
      <c r="H4869" s="806"/>
      <c r="I4869" s="806"/>
      <c r="J4869" s="803"/>
      <c r="K4869" s="803"/>
      <c r="L4869" s="804"/>
    </row>
    <row r="4870" spans="1:12" s="101" customFormat="1" ht="24" customHeight="1">
      <c r="A4870" s="808"/>
      <c r="B4870" s="110" t="s">
        <v>77</v>
      </c>
      <c r="C4870" s="115" t="s">
        <v>79</v>
      </c>
      <c r="D4870" s="115" t="s">
        <v>155</v>
      </c>
      <c r="E4870" s="115" t="s">
        <v>156</v>
      </c>
      <c r="F4870" s="805"/>
      <c r="G4870" s="805"/>
      <c r="H4870" s="806" t="s">
        <v>157</v>
      </c>
      <c r="I4870" s="806"/>
      <c r="J4870" s="803" t="s">
        <v>153</v>
      </c>
      <c r="K4870" s="803" t="s">
        <v>3</v>
      </c>
      <c r="L4870" s="804">
        <v>160</v>
      </c>
    </row>
    <row r="4871" spans="1:12" s="101" customFormat="1" ht="34.5" customHeight="1">
      <c r="A4871" s="808"/>
      <c r="B4871" s="117" t="s">
        <v>3037</v>
      </c>
      <c r="C4871" s="117" t="s">
        <v>2758</v>
      </c>
      <c r="D4871" s="118">
        <v>43884</v>
      </c>
      <c r="E4871" s="117" t="s">
        <v>2315</v>
      </c>
      <c r="F4871" s="805"/>
      <c r="G4871" s="805"/>
      <c r="H4871" s="806"/>
      <c r="I4871" s="806"/>
      <c r="J4871" s="803"/>
      <c r="K4871" s="803"/>
      <c r="L4871" s="804"/>
    </row>
    <row r="4872" spans="1:12" s="101" customFormat="1" ht="24" customHeight="1">
      <c r="A4872" s="808">
        <v>916</v>
      </c>
      <c r="B4872" s="110" t="s">
        <v>76</v>
      </c>
      <c r="C4872" s="115" t="s">
        <v>78</v>
      </c>
      <c r="D4872" s="115" t="s">
        <v>146</v>
      </c>
      <c r="E4872" s="115" t="s">
        <v>147</v>
      </c>
      <c r="F4872" s="809" t="s">
        <v>71</v>
      </c>
      <c r="G4872" s="809"/>
      <c r="H4872" s="805"/>
      <c r="I4872" s="805"/>
      <c r="J4872" s="805"/>
      <c r="K4872" s="805"/>
      <c r="L4872" s="805"/>
    </row>
    <row r="4873" spans="1:12" s="101" customFormat="1" ht="26.25" customHeight="1">
      <c r="A4873" s="808"/>
      <c r="B4873" s="803" t="s">
        <v>3038</v>
      </c>
      <c r="C4873" s="810" t="s">
        <v>3039</v>
      </c>
      <c r="D4873" s="807">
        <v>43841</v>
      </c>
      <c r="E4873" s="803" t="s">
        <v>1003</v>
      </c>
      <c r="F4873" s="803" t="s">
        <v>3040</v>
      </c>
      <c r="G4873" s="803"/>
      <c r="H4873" s="806" t="s">
        <v>152</v>
      </c>
      <c r="I4873" s="806"/>
      <c r="J4873" s="117" t="s">
        <v>153</v>
      </c>
      <c r="K4873" s="117" t="s">
        <v>3</v>
      </c>
      <c r="L4873" s="119">
        <v>835</v>
      </c>
    </row>
    <row r="4874" spans="1:12" s="101" customFormat="1" ht="408.95" customHeight="1">
      <c r="A4874" s="808"/>
      <c r="B4874" s="803"/>
      <c r="C4874" s="810"/>
      <c r="D4874" s="807"/>
      <c r="E4874" s="803"/>
      <c r="F4874" s="803"/>
      <c r="G4874" s="803"/>
      <c r="H4874" s="806" t="s">
        <v>154</v>
      </c>
      <c r="I4874" s="806"/>
      <c r="J4874" s="803" t="s">
        <v>153</v>
      </c>
      <c r="K4874" s="803" t="s">
        <v>3</v>
      </c>
      <c r="L4874" s="804">
        <v>5000</v>
      </c>
    </row>
    <row r="4875" spans="1:12" s="101" customFormat="1" ht="71.849999999999994" customHeight="1">
      <c r="A4875" s="808"/>
      <c r="B4875" s="803"/>
      <c r="C4875" s="810"/>
      <c r="D4875" s="807"/>
      <c r="E4875" s="803"/>
      <c r="F4875" s="803"/>
      <c r="G4875" s="803"/>
      <c r="H4875" s="806"/>
      <c r="I4875" s="806"/>
      <c r="J4875" s="803"/>
      <c r="K4875" s="803"/>
      <c r="L4875" s="804"/>
    </row>
    <row r="4876" spans="1:12" s="101" customFormat="1" ht="24" customHeight="1">
      <c r="A4876" s="808"/>
      <c r="B4876" s="110" t="s">
        <v>77</v>
      </c>
      <c r="C4876" s="115" t="s">
        <v>79</v>
      </c>
      <c r="D4876" s="115" t="s">
        <v>155</v>
      </c>
      <c r="E4876" s="115" t="s">
        <v>156</v>
      </c>
      <c r="F4876" s="805"/>
      <c r="G4876" s="805"/>
      <c r="H4876" s="806" t="s">
        <v>157</v>
      </c>
      <c r="I4876" s="806"/>
      <c r="J4876" s="803" t="s">
        <v>153</v>
      </c>
      <c r="K4876" s="803" t="s">
        <v>3</v>
      </c>
      <c r="L4876" s="804">
        <v>200</v>
      </c>
    </row>
    <row r="4877" spans="1:12" s="101" customFormat="1" ht="24" customHeight="1">
      <c r="A4877" s="808"/>
      <c r="B4877" s="117" t="s">
        <v>158</v>
      </c>
      <c r="C4877" s="117" t="s">
        <v>3040</v>
      </c>
      <c r="D4877" s="118">
        <v>43845</v>
      </c>
      <c r="E4877" s="117" t="s">
        <v>3041</v>
      </c>
      <c r="F4877" s="805"/>
      <c r="G4877" s="805"/>
      <c r="H4877" s="806"/>
      <c r="I4877" s="806"/>
      <c r="J4877" s="803"/>
      <c r="K4877" s="803"/>
      <c r="L4877" s="804"/>
    </row>
    <row r="4878" spans="1:12" s="101" customFormat="1" ht="24" customHeight="1">
      <c r="A4878" s="808">
        <v>917</v>
      </c>
      <c r="B4878" s="110" t="s">
        <v>76</v>
      </c>
      <c r="C4878" s="115" t="s">
        <v>78</v>
      </c>
      <c r="D4878" s="115" t="s">
        <v>146</v>
      </c>
      <c r="E4878" s="115" t="s">
        <v>147</v>
      </c>
      <c r="F4878" s="809" t="s">
        <v>71</v>
      </c>
      <c r="G4878" s="809"/>
      <c r="H4878" s="805"/>
      <c r="I4878" s="805"/>
      <c r="J4878" s="805"/>
      <c r="K4878" s="805"/>
      <c r="L4878" s="805"/>
    </row>
    <row r="4879" spans="1:12" s="101" customFormat="1" ht="26.25" customHeight="1">
      <c r="A4879" s="808"/>
      <c r="B4879" s="803" t="s">
        <v>3042</v>
      </c>
      <c r="C4879" s="810" t="s">
        <v>3043</v>
      </c>
      <c r="D4879" s="807">
        <v>43739</v>
      </c>
      <c r="E4879" s="803" t="s">
        <v>1812</v>
      </c>
      <c r="F4879" s="803" t="s">
        <v>3044</v>
      </c>
      <c r="G4879" s="803"/>
      <c r="H4879" s="806" t="s">
        <v>152</v>
      </c>
      <c r="I4879" s="806"/>
      <c r="J4879" s="117" t="s">
        <v>153</v>
      </c>
      <c r="K4879" s="117" t="s">
        <v>153</v>
      </c>
      <c r="L4879" s="119">
        <v>0</v>
      </c>
    </row>
    <row r="4880" spans="1:12" s="101" customFormat="1" ht="312.75" customHeight="1">
      <c r="A4880" s="808"/>
      <c r="B4880" s="803"/>
      <c r="C4880" s="810"/>
      <c r="D4880" s="807"/>
      <c r="E4880" s="803"/>
      <c r="F4880" s="803"/>
      <c r="G4880" s="803"/>
      <c r="H4880" s="806" t="s">
        <v>154</v>
      </c>
      <c r="I4880" s="806"/>
      <c r="J4880" s="117" t="s">
        <v>153</v>
      </c>
      <c r="K4880" s="117" t="s">
        <v>153</v>
      </c>
      <c r="L4880" s="119">
        <v>0</v>
      </c>
    </row>
    <row r="4881" spans="1:12" s="101" customFormat="1" ht="24" customHeight="1">
      <c r="A4881" s="808"/>
      <c r="B4881" s="110" t="s">
        <v>77</v>
      </c>
      <c r="C4881" s="115" t="s">
        <v>79</v>
      </c>
      <c r="D4881" s="115" t="s">
        <v>155</v>
      </c>
      <c r="E4881" s="115" t="s">
        <v>156</v>
      </c>
      <c r="F4881" s="805"/>
      <c r="G4881" s="805"/>
      <c r="H4881" s="806" t="s">
        <v>157</v>
      </c>
      <c r="I4881" s="806"/>
      <c r="J4881" s="803" t="s">
        <v>153</v>
      </c>
      <c r="K4881" s="803" t="s">
        <v>3</v>
      </c>
      <c r="L4881" s="804">
        <v>606</v>
      </c>
    </row>
    <row r="4882" spans="1:12" s="101" customFormat="1" ht="24" customHeight="1">
      <c r="A4882" s="808"/>
      <c r="B4882" s="117" t="s">
        <v>572</v>
      </c>
      <c r="C4882" s="117" t="s">
        <v>3044</v>
      </c>
      <c r="D4882" s="118">
        <v>43746</v>
      </c>
      <c r="E4882" s="117" t="s">
        <v>3045</v>
      </c>
      <c r="F4882" s="805"/>
      <c r="G4882" s="805"/>
      <c r="H4882" s="806"/>
      <c r="I4882" s="806"/>
      <c r="J4882" s="803"/>
      <c r="K4882" s="803"/>
      <c r="L4882" s="804"/>
    </row>
    <row r="4883" spans="1:12" s="101" customFormat="1" ht="24" customHeight="1">
      <c r="A4883" s="808">
        <v>918</v>
      </c>
      <c r="B4883" s="110" t="s">
        <v>76</v>
      </c>
      <c r="C4883" s="115" t="s">
        <v>78</v>
      </c>
      <c r="D4883" s="115" t="s">
        <v>146</v>
      </c>
      <c r="E4883" s="115" t="s">
        <v>147</v>
      </c>
      <c r="F4883" s="809" t="s">
        <v>71</v>
      </c>
      <c r="G4883" s="809"/>
      <c r="H4883" s="805"/>
      <c r="I4883" s="805"/>
      <c r="J4883" s="805"/>
      <c r="K4883" s="805"/>
      <c r="L4883" s="805"/>
    </row>
    <row r="4884" spans="1:12" s="101" customFormat="1" ht="26.25" customHeight="1">
      <c r="A4884" s="808"/>
      <c r="B4884" s="803" t="s">
        <v>3042</v>
      </c>
      <c r="C4884" s="810" t="s">
        <v>3043</v>
      </c>
      <c r="D4884" s="807">
        <v>43739</v>
      </c>
      <c r="E4884" s="803" t="s">
        <v>1812</v>
      </c>
      <c r="F4884" s="803" t="s">
        <v>3046</v>
      </c>
      <c r="G4884" s="803"/>
      <c r="H4884" s="806" t="s">
        <v>152</v>
      </c>
      <c r="I4884" s="806"/>
      <c r="J4884" s="117" t="s">
        <v>153</v>
      </c>
      <c r="K4884" s="117" t="s">
        <v>3</v>
      </c>
      <c r="L4884" s="119">
        <v>1713.6</v>
      </c>
    </row>
    <row r="4885" spans="1:12" s="101" customFormat="1" ht="312.75" customHeight="1">
      <c r="A4885" s="808"/>
      <c r="B4885" s="803"/>
      <c r="C4885" s="810"/>
      <c r="D4885" s="807"/>
      <c r="E4885" s="803"/>
      <c r="F4885" s="803"/>
      <c r="G4885" s="803"/>
      <c r="H4885" s="806" t="s">
        <v>154</v>
      </c>
      <c r="I4885" s="806"/>
      <c r="J4885" s="117" t="s">
        <v>153</v>
      </c>
      <c r="K4885" s="117" t="s">
        <v>3</v>
      </c>
      <c r="L4885" s="119">
        <v>509.79</v>
      </c>
    </row>
    <row r="4886" spans="1:12" s="101" customFormat="1" ht="24" customHeight="1">
      <c r="A4886" s="808"/>
      <c r="B4886" s="110" t="s">
        <v>77</v>
      </c>
      <c r="C4886" s="115" t="s">
        <v>79</v>
      </c>
      <c r="D4886" s="115" t="s">
        <v>155</v>
      </c>
      <c r="E4886" s="115" t="s">
        <v>156</v>
      </c>
      <c r="F4886" s="805"/>
      <c r="G4886" s="805"/>
      <c r="H4886" s="806" t="s">
        <v>157</v>
      </c>
      <c r="I4886" s="806"/>
      <c r="J4886" s="803" t="s">
        <v>153</v>
      </c>
      <c r="K4886" s="803" t="s">
        <v>153</v>
      </c>
      <c r="L4886" s="804">
        <v>0</v>
      </c>
    </row>
    <row r="4887" spans="1:12" s="101" customFormat="1" ht="24" customHeight="1">
      <c r="A4887" s="808"/>
      <c r="B4887" s="117" t="s">
        <v>572</v>
      </c>
      <c r="C4887" s="117" t="s">
        <v>3046</v>
      </c>
      <c r="D4887" s="118">
        <v>43746</v>
      </c>
      <c r="E4887" s="117" t="s">
        <v>3045</v>
      </c>
      <c r="F4887" s="805"/>
      <c r="G4887" s="805"/>
      <c r="H4887" s="806"/>
      <c r="I4887" s="806"/>
      <c r="J4887" s="803"/>
      <c r="K4887" s="803"/>
      <c r="L4887" s="804"/>
    </row>
    <row r="4888" spans="1:12" s="101" customFormat="1" ht="24" customHeight="1">
      <c r="A4888" s="808">
        <v>919</v>
      </c>
      <c r="B4888" s="110" t="s">
        <v>76</v>
      </c>
      <c r="C4888" s="115" t="s">
        <v>78</v>
      </c>
      <c r="D4888" s="115" t="s">
        <v>146</v>
      </c>
      <c r="E4888" s="115" t="s">
        <v>147</v>
      </c>
      <c r="F4888" s="809" t="s">
        <v>71</v>
      </c>
      <c r="G4888" s="809"/>
      <c r="H4888" s="805"/>
      <c r="I4888" s="805"/>
      <c r="J4888" s="805"/>
      <c r="K4888" s="805"/>
      <c r="L4888" s="805"/>
    </row>
    <row r="4889" spans="1:12" s="101" customFormat="1" ht="26.25" customHeight="1">
      <c r="A4889" s="808"/>
      <c r="B4889" s="803" t="s">
        <v>3047</v>
      </c>
      <c r="C4889" s="810" t="s">
        <v>3048</v>
      </c>
      <c r="D4889" s="807">
        <v>43739</v>
      </c>
      <c r="E4889" s="803" t="s">
        <v>669</v>
      </c>
      <c r="F4889" s="803" t="s">
        <v>670</v>
      </c>
      <c r="G4889" s="803"/>
      <c r="H4889" s="806" t="s">
        <v>152</v>
      </c>
      <c r="I4889" s="806"/>
      <c r="J4889" s="117" t="s">
        <v>153</v>
      </c>
      <c r="K4889" s="117" t="s">
        <v>3</v>
      </c>
      <c r="L4889" s="119">
        <v>645.4</v>
      </c>
    </row>
    <row r="4890" spans="1:12" s="101" customFormat="1" ht="176.25" customHeight="1">
      <c r="A4890" s="808"/>
      <c r="B4890" s="803"/>
      <c r="C4890" s="810"/>
      <c r="D4890" s="807"/>
      <c r="E4890" s="803"/>
      <c r="F4890" s="803"/>
      <c r="G4890" s="803"/>
      <c r="H4890" s="806" t="s">
        <v>154</v>
      </c>
      <c r="I4890" s="806"/>
      <c r="J4890" s="117" t="s">
        <v>153</v>
      </c>
      <c r="K4890" s="117" t="s">
        <v>153</v>
      </c>
      <c r="L4890" s="119">
        <v>0</v>
      </c>
    </row>
    <row r="4891" spans="1:12" s="101" customFormat="1" ht="24" customHeight="1">
      <c r="A4891" s="808"/>
      <c r="B4891" s="110" t="s">
        <v>77</v>
      </c>
      <c r="C4891" s="115" t="s">
        <v>79</v>
      </c>
      <c r="D4891" s="115" t="s">
        <v>155</v>
      </c>
      <c r="E4891" s="115" t="s">
        <v>156</v>
      </c>
      <c r="F4891" s="805"/>
      <c r="G4891" s="805"/>
      <c r="H4891" s="806" t="s">
        <v>157</v>
      </c>
      <c r="I4891" s="806"/>
      <c r="J4891" s="803" t="s">
        <v>153</v>
      </c>
      <c r="K4891" s="803" t="s">
        <v>3</v>
      </c>
      <c r="L4891" s="804">
        <v>280</v>
      </c>
    </row>
    <row r="4892" spans="1:12" s="101" customFormat="1" ht="24" customHeight="1">
      <c r="A4892" s="808"/>
      <c r="B4892" s="117" t="s">
        <v>773</v>
      </c>
      <c r="C4892" s="117" t="s">
        <v>670</v>
      </c>
      <c r="D4892" s="118">
        <v>43743</v>
      </c>
      <c r="E4892" s="117" t="s">
        <v>3049</v>
      </c>
      <c r="F4892" s="805"/>
      <c r="G4892" s="805"/>
      <c r="H4892" s="806"/>
      <c r="I4892" s="806"/>
      <c r="J4892" s="803"/>
      <c r="K4892" s="803"/>
      <c r="L4892" s="804"/>
    </row>
    <row r="4893" spans="1:12" s="101" customFormat="1" ht="24" customHeight="1">
      <c r="A4893" s="808">
        <v>920</v>
      </c>
      <c r="B4893" s="110" t="s">
        <v>76</v>
      </c>
      <c r="C4893" s="115" t="s">
        <v>78</v>
      </c>
      <c r="D4893" s="115" t="s">
        <v>146</v>
      </c>
      <c r="E4893" s="115" t="s">
        <v>147</v>
      </c>
      <c r="F4893" s="809" t="s">
        <v>71</v>
      </c>
      <c r="G4893" s="809"/>
      <c r="H4893" s="805"/>
      <c r="I4893" s="805"/>
      <c r="J4893" s="805"/>
      <c r="K4893" s="805"/>
      <c r="L4893" s="805"/>
    </row>
    <row r="4894" spans="1:12" s="101" customFormat="1" ht="26.25" customHeight="1">
      <c r="A4894" s="808"/>
      <c r="B4894" s="803" t="s">
        <v>3047</v>
      </c>
      <c r="C4894" s="810" t="s">
        <v>3050</v>
      </c>
      <c r="D4894" s="807">
        <v>43755</v>
      </c>
      <c r="E4894" s="803" t="s">
        <v>205</v>
      </c>
      <c r="F4894" s="803" t="s">
        <v>329</v>
      </c>
      <c r="G4894" s="803"/>
      <c r="H4894" s="806" t="s">
        <v>152</v>
      </c>
      <c r="I4894" s="806"/>
      <c r="J4894" s="117" t="s">
        <v>153</v>
      </c>
      <c r="K4894" s="117" t="s">
        <v>153</v>
      </c>
      <c r="L4894" s="119">
        <v>0</v>
      </c>
    </row>
    <row r="4895" spans="1:12" s="101" customFormat="1" ht="365.25" customHeight="1">
      <c r="A4895" s="808"/>
      <c r="B4895" s="803"/>
      <c r="C4895" s="810"/>
      <c r="D4895" s="807"/>
      <c r="E4895" s="803"/>
      <c r="F4895" s="803"/>
      <c r="G4895" s="803"/>
      <c r="H4895" s="806" t="s">
        <v>154</v>
      </c>
      <c r="I4895" s="806"/>
      <c r="J4895" s="117" t="s">
        <v>153</v>
      </c>
      <c r="K4895" s="117" t="s">
        <v>153</v>
      </c>
      <c r="L4895" s="119">
        <v>0</v>
      </c>
    </row>
    <row r="4896" spans="1:12" s="101" customFormat="1" ht="24" customHeight="1">
      <c r="A4896" s="808"/>
      <c r="B4896" s="110" t="s">
        <v>77</v>
      </c>
      <c r="C4896" s="115" t="s">
        <v>79</v>
      </c>
      <c r="D4896" s="115" t="s">
        <v>155</v>
      </c>
      <c r="E4896" s="115" t="s">
        <v>156</v>
      </c>
      <c r="F4896" s="805"/>
      <c r="G4896" s="805"/>
      <c r="H4896" s="806" t="s">
        <v>157</v>
      </c>
      <c r="I4896" s="806"/>
      <c r="J4896" s="803" t="s">
        <v>153</v>
      </c>
      <c r="K4896" s="803" t="s">
        <v>3</v>
      </c>
      <c r="L4896" s="804">
        <v>420</v>
      </c>
    </row>
    <row r="4897" spans="1:12" s="101" customFormat="1" ht="24" customHeight="1">
      <c r="A4897" s="808"/>
      <c r="B4897" s="117" t="s">
        <v>773</v>
      </c>
      <c r="C4897" s="117" t="s">
        <v>329</v>
      </c>
      <c r="D4897" s="118">
        <v>43761</v>
      </c>
      <c r="E4897" s="117" t="s">
        <v>3051</v>
      </c>
      <c r="F4897" s="805"/>
      <c r="G4897" s="805"/>
      <c r="H4897" s="806"/>
      <c r="I4897" s="806"/>
      <c r="J4897" s="803"/>
      <c r="K4897" s="803"/>
      <c r="L4897" s="804"/>
    </row>
    <row r="4898" spans="1:12" s="101" customFormat="1" ht="24" customHeight="1">
      <c r="A4898" s="808">
        <v>921</v>
      </c>
      <c r="B4898" s="110" t="s">
        <v>76</v>
      </c>
      <c r="C4898" s="115" t="s">
        <v>78</v>
      </c>
      <c r="D4898" s="115" t="s">
        <v>146</v>
      </c>
      <c r="E4898" s="115" t="s">
        <v>147</v>
      </c>
      <c r="F4898" s="809" t="s">
        <v>71</v>
      </c>
      <c r="G4898" s="809"/>
      <c r="H4898" s="805"/>
      <c r="I4898" s="805"/>
      <c r="J4898" s="805"/>
      <c r="K4898" s="805"/>
      <c r="L4898" s="805"/>
    </row>
    <row r="4899" spans="1:12" s="101" customFormat="1" ht="26.25" customHeight="1">
      <c r="A4899" s="808"/>
      <c r="B4899" s="803" t="s">
        <v>3047</v>
      </c>
      <c r="C4899" s="810" t="s">
        <v>3052</v>
      </c>
      <c r="D4899" s="807">
        <v>43782</v>
      </c>
      <c r="E4899" s="803" t="s">
        <v>3053</v>
      </c>
      <c r="F4899" s="803" t="s">
        <v>3054</v>
      </c>
      <c r="G4899" s="803"/>
      <c r="H4899" s="806" t="s">
        <v>152</v>
      </c>
      <c r="I4899" s="806"/>
      <c r="J4899" s="117" t="s">
        <v>153</v>
      </c>
      <c r="K4899" s="117" t="s">
        <v>3</v>
      </c>
      <c r="L4899" s="119">
        <v>237.96</v>
      </c>
    </row>
    <row r="4900" spans="1:12" s="101" customFormat="1" ht="165.75" customHeight="1">
      <c r="A4900" s="808"/>
      <c r="B4900" s="803"/>
      <c r="C4900" s="810"/>
      <c r="D4900" s="807"/>
      <c r="E4900" s="803"/>
      <c r="F4900" s="803"/>
      <c r="G4900" s="803"/>
      <c r="H4900" s="806" t="s">
        <v>154</v>
      </c>
      <c r="I4900" s="806"/>
      <c r="J4900" s="117" t="s">
        <v>153</v>
      </c>
      <c r="K4900" s="117" t="s">
        <v>3</v>
      </c>
      <c r="L4900" s="119">
        <v>207.96</v>
      </c>
    </row>
    <row r="4901" spans="1:12" s="101" customFormat="1" ht="24" customHeight="1">
      <c r="A4901" s="808"/>
      <c r="B4901" s="110" t="s">
        <v>77</v>
      </c>
      <c r="C4901" s="115" t="s">
        <v>79</v>
      </c>
      <c r="D4901" s="115" t="s">
        <v>155</v>
      </c>
      <c r="E4901" s="115" t="s">
        <v>156</v>
      </c>
      <c r="F4901" s="805"/>
      <c r="G4901" s="805"/>
      <c r="H4901" s="806" t="s">
        <v>157</v>
      </c>
      <c r="I4901" s="806"/>
      <c r="J4901" s="803" t="s">
        <v>153</v>
      </c>
      <c r="K4901" s="803" t="s">
        <v>3</v>
      </c>
      <c r="L4901" s="804">
        <v>100</v>
      </c>
    </row>
    <row r="4902" spans="1:12" s="101" customFormat="1" ht="24" customHeight="1">
      <c r="A4902" s="808"/>
      <c r="B4902" s="117" t="s">
        <v>773</v>
      </c>
      <c r="C4902" s="117" t="s">
        <v>3054</v>
      </c>
      <c r="D4902" s="118">
        <v>43783</v>
      </c>
      <c r="E4902" s="117" t="s">
        <v>449</v>
      </c>
      <c r="F4902" s="805"/>
      <c r="G4902" s="805"/>
      <c r="H4902" s="806"/>
      <c r="I4902" s="806"/>
      <c r="J4902" s="803"/>
      <c r="K4902" s="803"/>
      <c r="L4902" s="804"/>
    </row>
    <row r="4903" spans="1:12" s="101" customFormat="1" ht="24" customHeight="1">
      <c r="A4903" s="808">
        <v>922</v>
      </c>
      <c r="B4903" s="110" t="s">
        <v>76</v>
      </c>
      <c r="C4903" s="115" t="s">
        <v>78</v>
      </c>
      <c r="D4903" s="115" t="s">
        <v>146</v>
      </c>
      <c r="E4903" s="115" t="s">
        <v>147</v>
      </c>
      <c r="F4903" s="809" t="s">
        <v>71</v>
      </c>
      <c r="G4903" s="809"/>
      <c r="H4903" s="805"/>
      <c r="I4903" s="805"/>
      <c r="J4903" s="805"/>
      <c r="K4903" s="805"/>
      <c r="L4903" s="805"/>
    </row>
    <row r="4904" spans="1:12" s="101" customFormat="1" ht="26.25" customHeight="1">
      <c r="A4904" s="808"/>
      <c r="B4904" s="803" t="s">
        <v>3047</v>
      </c>
      <c r="C4904" s="810" t="s">
        <v>3055</v>
      </c>
      <c r="D4904" s="807">
        <v>43881</v>
      </c>
      <c r="E4904" s="803" t="s">
        <v>247</v>
      </c>
      <c r="F4904" s="803" t="s">
        <v>426</v>
      </c>
      <c r="G4904" s="803"/>
      <c r="H4904" s="806" t="s">
        <v>152</v>
      </c>
      <c r="I4904" s="806"/>
      <c r="J4904" s="117" t="s">
        <v>153</v>
      </c>
      <c r="K4904" s="117" t="s">
        <v>3</v>
      </c>
      <c r="L4904" s="119">
        <v>128.80000000000001</v>
      </c>
    </row>
    <row r="4905" spans="1:12" s="101" customFormat="1" ht="323.25" customHeight="1">
      <c r="A4905" s="808"/>
      <c r="B4905" s="803"/>
      <c r="C4905" s="810"/>
      <c r="D4905" s="807"/>
      <c r="E4905" s="803"/>
      <c r="F4905" s="803"/>
      <c r="G4905" s="803"/>
      <c r="H4905" s="806" t="s">
        <v>154</v>
      </c>
      <c r="I4905" s="806"/>
      <c r="J4905" s="117" t="s">
        <v>153</v>
      </c>
      <c r="K4905" s="117" t="s">
        <v>3</v>
      </c>
      <c r="L4905" s="119">
        <v>221.98</v>
      </c>
    </row>
    <row r="4906" spans="1:12" s="101" customFormat="1" ht="24" customHeight="1">
      <c r="A4906" s="808"/>
      <c r="B4906" s="110" t="s">
        <v>77</v>
      </c>
      <c r="C4906" s="115" t="s">
        <v>79</v>
      </c>
      <c r="D4906" s="115" t="s">
        <v>155</v>
      </c>
      <c r="E4906" s="115" t="s">
        <v>156</v>
      </c>
      <c r="F4906" s="805"/>
      <c r="G4906" s="805"/>
      <c r="H4906" s="806" t="s">
        <v>157</v>
      </c>
      <c r="I4906" s="806"/>
      <c r="J4906" s="803" t="s">
        <v>153</v>
      </c>
      <c r="K4906" s="803" t="s">
        <v>3</v>
      </c>
      <c r="L4906" s="804">
        <v>238.7</v>
      </c>
    </row>
    <row r="4907" spans="1:12" s="101" customFormat="1" ht="24" customHeight="1">
      <c r="A4907" s="808"/>
      <c r="B4907" s="117" t="s">
        <v>773</v>
      </c>
      <c r="C4907" s="117" t="s">
        <v>426</v>
      </c>
      <c r="D4907" s="118">
        <v>43883</v>
      </c>
      <c r="E4907" s="117" t="s">
        <v>1660</v>
      </c>
      <c r="F4907" s="805"/>
      <c r="G4907" s="805"/>
      <c r="H4907" s="806"/>
      <c r="I4907" s="806"/>
      <c r="J4907" s="803"/>
      <c r="K4907" s="803"/>
      <c r="L4907" s="804"/>
    </row>
    <row r="4908" spans="1:12" s="101" customFormat="1" ht="24" customHeight="1">
      <c r="A4908" s="808">
        <v>923</v>
      </c>
      <c r="B4908" s="110" t="s">
        <v>76</v>
      </c>
      <c r="C4908" s="115" t="s">
        <v>78</v>
      </c>
      <c r="D4908" s="115" t="s">
        <v>146</v>
      </c>
      <c r="E4908" s="115" t="s">
        <v>147</v>
      </c>
      <c r="F4908" s="809" t="s">
        <v>71</v>
      </c>
      <c r="G4908" s="809"/>
      <c r="H4908" s="805"/>
      <c r="I4908" s="805"/>
      <c r="J4908" s="805"/>
      <c r="K4908" s="805"/>
      <c r="L4908" s="805"/>
    </row>
    <row r="4909" spans="1:12" s="101" customFormat="1" ht="26.25" customHeight="1">
      <c r="A4909" s="808"/>
      <c r="B4909" s="803" t="s">
        <v>3056</v>
      </c>
      <c r="C4909" s="810" t="s">
        <v>3057</v>
      </c>
      <c r="D4909" s="807">
        <v>43745</v>
      </c>
      <c r="E4909" s="803" t="s">
        <v>1354</v>
      </c>
      <c r="F4909" s="803" t="s">
        <v>1355</v>
      </c>
      <c r="G4909" s="803"/>
      <c r="H4909" s="806" t="s">
        <v>152</v>
      </c>
      <c r="I4909" s="806"/>
      <c r="J4909" s="117" t="s">
        <v>153</v>
      </c>
      <c r="K4909" s="117" t="s">
        <v>3</v>
      </c>
      <c r="L4909" s="119">
        <v>303.5</v>
      </c>
    </row>
    <row r="4910" spans="1:12" s="101" customFormat="1" ht="102.75" customHeight="1">
      <c r="A4910" s="808"/>
      <c r="B4910" s="803"/>
      <c r="C4910" s="810"/>
      <c r="D4910" s="807"/>
      <c r="E4910" s="803"/>
      <c r="F4910" s="803"/>
      <c r="G4910" s="803"/>
      <c r="H4910" s="806" t="s">
        <v>154</v>
      </c>
      <c r="I4910" s="806"/>
      <c r="J4910" s="117" t="s">
        <v>3</v>
      </c>
      <c r="K4910" s="117" t="s">
        <v>153</v>
      </c>
      <c r="L4910" s="119">
        <v>350.6</v>
      </c>
    </row>
    <row r="4911" spans="1:12" s="101" customFormat="1" ht="24" customHeight="1">
      <c r="A4911" s="808"/>
      <c r="B4911" s="110" t="s">
        <v>77</v>
      </c>
      <c r="C4911" s="115" t="s">
        <v>79</v>
      </c>
      <c r="D4911" s="115" t="s">
        <v>155</v>
      </c>
      <c r="E4911" s="115" t="s">
        <v>156</v>
      </c>
      <c r="F4911" s="805"/>
      <c r="G4911" s="805"/>
      <c r="H4911" s="806" t="s">
        <v>157</v>
      </c>
      <c r="I4911" s="806"/>
      <c r="J4911" s="803" t="s">
        <v>153</v>
      </c>
      <c r="K4911" s="803" t="s">
        <v>153</v>
      </c>
      <c r="L4911" s="804">
        <v>0</v>
      </c>
    </row>
    <row r="4912" spans="1:12" s="101" customFormat="1" ht="34.5" customHeight="1">
      <c r="A4912" s="808"/>
      <c r="B4912" s="117" t="s">
        <v>3058</v>
      </c>
      <c r="C4912" s="117" t="s">
        <v>1355</v>
      </c>
      <c r="D4912" s="118">
        <v>43746</v>
      </c>
      <c r="E4912" s="117" t="s">
        <v>2086</v>
      </c>
      <c r="F4912" s="805"/>
      <c r="G4912" s="805"/>
      <c r="H4912" s="806"/>
      <c r="I4912" s="806"/>
      <c r="J4912" s="803"/>
      <c r="K4912" s="803"/>
      <c r="L4912" s="804"/>
    </row>
    <row r="4913" spans="1:12" s="101" customFormat="1" ht="24" customHeight="1">
      <c r="A4913" s="808">
        <v>924</v>
      </c>
      <c r="B4913" s="110" t="s">
        <v>76</v>
      </c>
      <c r="C4913" s="115" t="s">
        <v>78</v>
      </c>
      <c r="D4913" s="115" t="s">
        <v>146</v>
      </c>
      <c r="E4913" s="115" t="s">
        <v>147</v>
      </c>
      <c r="F4913" s="809" t="s">
        <v>71</v>
      </c>
      <c r="G4913" s="809"/>
      <c r="H4913" s="805"/>
      <c r="I4913" s="805"/>
      <c r="J4913" s="805"/>
      <c r="K4913" s="805"/>
      <c r="L4913" s="805"/>
    </row>
    <row r="4914" spans="1:12" s="101" customFormat="1" ht="26.25" customHeight="1">
      <c r="A4914" s="808"/>
      <c r="B4914" s="803" t="s">
        <v>3056</v>
      </c>
      <c r="C4914" s="803" t="s">
        <v>3059</v>
      </c>
      <c r="D4914" s="807">
        <v>43755</v>
      </c>
      <c r="E4914" s="803" t="s">
        <v>205</v>
      </c>
      <c r="F4914" s="803" t="s">
        <v>3060</v>
      </c>
      <c r="G4914" s="803"/>
      <c r="H4914" s="806" t="s">
        <v>152</v>
      </c>
      <c r="I4914" s="806"/>
      <c r="J4914" s="117" t="s">
        <v>153</v>
      </c>
      <c r="K4914" s="117" t="s">
        <v>3</v>
      </c>
      <c r="L4914" s="119">
        <v>261.38</v>
      </c>
    </row>
    <row r="4915" spans="1:12" s="101" customFormat="1" ht="71.25" customHeight="1">
      <c r="A4915" s="808"/>
      <c r="B4915" s="803"/>
      <c r="C4915" s="803"/>
      <c r="D4915" s="807"/>
      <c r="E4915" s="803"/>
      <c r="F4915" s="803"/>
      <c r="G4915" s="803"/>
      <c r="H4915" s="806" t="s">
        <v>154</v>
      </c>
      <c r="I4915" s="806"/>
      <c r="J4915" s="117" t="s">
        <v>3</v>
      </c>
      <c r="K4915" s="117" t="s">
        <v>153</v>
      </c>
      <c r="L4915" s="119">
        <v>256.60000000000002</v>
      </c>
    </row>
    <row r="4916" spans="1:12" s="101" customFormat="1" ht="24" customHeight="1">
      <c r="A4916" s="808"/>
      <c r="B4916" s="110" t="s">
        <v>77</v>
      </c>
      <c r="C4916" s="115" t="s">
        <v>79</v>
      </c>
      <c r="D4916" s="115" t="s">
        <v>155</v>
      </c>
      <c r="E4916" s="115" t="s">
        <v>156</v>
      </c>
      <c r="F4916" s="805"/>
      <c r="G4916" s="805"/>
      <c r="H4916" s="806" t="s">
        <v>157</v>
      </c>
      <c r="I4916" s="806"/>
      <c r="J4916" s="803" t="s">
        <v>153</v>
      </c>
      <c r="K4916" s="803" t="s">
        <v>153</v>
      </c>
      <c r="L4916" s="804">
        <v>0</v>
      </c>
    </row>
    <row r="4917" spans="1:12" s="101" customFormat="1" ht="34.5" customHeight="1">
      <c r="A4917" s="808"/>
      <c r="B4917" s="117" t="s">
        <v>3058</v>
      </c>
      <c r="C4917" s="117" t="s">
        <v>3060</v>
      </c>
      <c r="D4917" s="118">
        <v>43756</v>
      </c>
      <c r="E4917" s="117" t="s">
        <v>990</v>
      </c>
      <c r="F4917" s="805"/>
      <c r="G4917" s="805"/>
      <c r="H4917" s="806"/>
      <c r="I4917" s="806"/>
      <c r="J4917" s="803"/>
      <c r="K4917" s="803"/>
      <c r="L4917" s="804"/>
    </row>
    <row r="4918" spans="1:12" s="101" customFormat="1" ht="24" customHeight="1">
      <c r="A4918" s="808">
        <v>925</v>
      </c>
      <c r="B4918" s="110" t="s">
        <v>76</v>
      </c>
      <c r="C4918" s="115" t="s">
        <v>78</v>
      </c>
      <c r="D4918" s="115" t="s">
        <v>146</v>
      </c>
      <c r="E4918" s="115" t="s">
        <v>147</v>
      </c>
      <c r="F4918" s="809" t="s">
        <v>71</v>
      </c>
      <c r="G4918" s="809"/>
      <c r="H4918" s="805"/>
      <c r="I4918" s="805"/>
      <c r="J4918" s="805"/>
      <c r="K4918" s="805"/>
      <c r="L4918" s="805"/>
    </row>
    <row r="4919" spans="1:12" s="101" customFormat="1" ht="26.25" customHeight="1">
      <c r="A4919" s="808"/>
      <c r="B4919" s="803" t="s">
        <v>3061</v>
      </c>
      <c r="C4919" s="810" t="s">
        <v>3062</v>
      </c>
      <c r="D4919" s="807">
        <v>43804</v>
      </c>
      <c r="E4919" s="803" t="s">
        <v>1961</v>
      </c>
      <c r="F4919" s="803" t="s">
        <v>1962</v>
      </c>
      <c r="G4919" s="803"/>
      <c r="H4919" s="806" t="s">
        <v>152</v>
      </c>
      <c r="I4919" s="806"/>
      <c r="J4919" s="117" t="s">
        <v>153</v>
      </c>
      <c r="K4919" s="117" t="s">
        <v>3</v>
      </c>
      <c r="L4919" s="119">
        <v>176</v>
      </c>
    </row>
    <row r="4920" spans="1:12" s="101" customFormat="1" ht="323.25" customHeight="1">
      <c r="A4920" s="808"/>
      <c r="B4920" s="803"/>
      <c r="C4920" s="810"/>
      <c r="D4920" s="807"/>
      <c r="E4920" s="803"/>
      <c r="F4920" s="803"/>
      <c r="G4920" s="803"/>
      <c r="H4920" s="806" t="s">
        <v>154</v>
      </c>
      <c r="I4920" s="806"/>
      <c r="J4920" s="117" t="s">
        <v>153</v>
      </c>
      <c r="K4920" s="117" t="s">
        <v>3</v>
      </c>
      <c r="L4920" s="119">
        <v>613.12</v>
      </c>
    </row>
    <row r="4921" spans="1:12" s="101" customFormat="1" ht="24" customHeight="1">
      <c r="A4921" s="808"/>
      <c r="B4921" s="110" t="s">
        <v>77</v>
      </c>
      <c r="C4921" s="115" t="s">
        <v>79</v>
      </c>
      <c r="D4921" s="115" t="s">
        <v>155</v>
      </c>
      <c r="E4921" s="115" t="s">
        <v>156</v>
      </c>
      <c r="F4921" s="805"/>
      <c r="G4921" s="805"/>
      <c r="H4921" s="806" t="s">
        <v>157</v>
      </c>
      <c r="I4921" s="806"/>
      <c r="J4921" s="803" t="s">
        <v>153</v>
      </c>
      <c r="K4921" s="803" t="s">
        <v>153</v>
      </c>
      <c r="L4921" s="804">
        <v>0</v>
      </c>
    </row>
    <row r="4922" spans="1:12" s="101" customFormat="1" ht="34.5" customHeight="1">
      <c r="A4922" s="808"/>
      <c r="B4922" s="117" t="s">
        <v>953</v>
      </c>
      <c r="C4922" s="117" t="s">
        <v>1962</v>
      </c>
      <c r="D4922" s="118">
        <v>43805</v>
      </c>
      <c r="E4922" s="117" t="s">
        <v>1875</v>
      </c>
      <c r="F4922" s="805"/>
      <c r="G4922" s="805"/>
      <c r="H4922" s="806"/>
      <c r="I4922" s="806"/>
      <c r="J4922" s="803"/>
      <c r="K4922" s="803"/>
      <c r="L4922" s="804"/>
    </row>
    <row r="4923" spans="1:12" s="101" customFormat="1" ht="24" customHeight="1">
      <c r="A4923" s="808">
        <v>926</v>
      </c>
      <c r="B4923" s="110" t="s">
        <v>76</v>
      </c>
      <c r="C4923" s="115" t="s">
        <v>78</v>
      </c>
      <c r="D4923" s="115" t="s">
        <v>146</v>
      </c>
      <c r="E4923" s="115" t="s">
        <v>147</v>
      </c>
      <c r="F4923" s="809" t="s">
        <v>71</v>
      </c>
      <c r="G4923" s="809"/>
      <c r="H4923" s="805"/>
      <c r="I4923" s="805"/>
      <c r="J4923" s="805"/>
      <c r="K4923" s="805"/>
      <c r="L4923" s="805"/>
    </row>
    <row r="4924" spans="1:12" s="101" customFormat="1" ht="26.25" customHeight="1">
      <c r="A4924" s="808"/>
      <c r="B4924" s="803" t="s">
        <v>3063</v>
      </c>
      <c r="C4924" s="810" t="s">
        <v>3064</v>
      </c>
      <c r="D4924" s="807">
        <v>43763</v>
      </c>
      <c r="E4924" s="803" t="s">
        <v>243</v>
      </c>
      <c r="F4924" s="803" t="s">
        <v>825</v>
      </c>
      <c r="G4924" s="803"/>
      <c r="H4924" s="806" t="s">
        <v>152</v>
      </c>
      <c r="I4924" s="806"/>
      <c r="J4924" s="117" t="s">
        <v>153</v>
      </c>
      <c r="K4924" s="117" t="s">
        <v>3</v>
      </c>
      <c r="L4924" s="119">
        <v>31</v>
      </c>
    </row>
    <row r="4925" spans="1:12" s="101" customFormat="1" ht="113.25" customHeight="1">
      <c r="A4925" s="808"/>
      <c r="B4925" s="803"/>
      <c r="C4925" s="810"/>
      <c r="D4925" s="807"/>
      <c r="E4925" s="803"/>
      <c r="F4925" s="803"/>
      <c r="G4925" s="803"/>
      <c r="H4925" s="806" t="s">
        <v>154</v>
      </c>
      <c r="I4925" s="806"/>
      <c r="J4925" s="117" t="s">
        <v>153</v>
      </c>
      <c r="K4925" s="117" t="s">
        <v>153</v>
      </c>
      <c r="L4925" s="119">
        <v>0</v>
      </c>
    </row>
    <row r="4926" spans="1:12" s="101" customFormat="1" ht="24" customHeight="1">
      <c r="A4926" s="808"/>
      <c r="B4926" s="110" t="s">
        <v>77</v>
      </c>
      <c r="C4926" s="115" t="s">
        <v>79</v>
      </c>
      <c r="D4926" s="115" t="s">
        <v>155</v>
      </c>
      <c r="E4926" s="115" t="s">
        <v>156</v>
      </c>
      <c r="F4926" s="805"/>
      <c r="G4926" s="805"/>
      <c r="H4926" s="806" t="s">
        <v>157</v>
      </c>
      <c r="I4926" s="806"/>
      <c r="J4926" s="803" t="s">
        <v>153</v>
      </c>
      <c r="K4926" s="803" t="s">
        <v>3</v>
      </c>
      <c r="L4926" s="804">
        <v>850</v>
      </c>
    </row>
    <row r="4927" spans="1:12" s="101" customFormat="1" ht="24" customHeight="1">
      <c r="A4927" s="808"/>
      <c r="B4927" s="117" t="s">
        <v>193</v>
      </c>
      <c r="C4927" s="117" t="s">
        <v>825</v>
      </c>
      <c r="D4927" s="118">
        <v>43768</v>
      </c>
      <c r="E4927" s="117" t="s">
        <v>3065</v>
      </c>
      <c r="F4927" s="805"/>
      <c r="G4927" s="805"/>
      <c r="H4927" s="806"/>
      <c r="I4927" s="806"/>
      <c r="J4927" s="803"/>
      <c r="K4927" s="803"/>
      <c r="L4927" s="804"/>
    </row>
    <row r="4928" spans="1:12" s="101" customFormat="1" ht="24" customHeight="1">
      <c r="A4928" s="808">
        <v>927</v>
      </c>
      <c r="B4928" s="110" t="s">
        <v>76</v>
      </c>
      <c r="C4928" s="115" t="s">
        <v>78</v>
      </c>
      <c r="D4928" s="115" t="s">
        <v>146</v>
      </c>
      <c r="E4928" s="115" t="s">
        <v>147</v>
      </c>
      <c r="F4928" s="809" t="s">
        <v>71</v>
      </c>
      <c r="G4928" s="809"/>
      <c r="H4928" s="805"/>
      <c r="I4928" s="805"/>
      <c r="J4928" s="805"/>
      <c r="K4928" s="805"/>
      <c r="L4928" s="805"/>
    </row>
    <row r="4929" spans="1:12" s="101" customFormat="1" ht="26.25" customHeight="1">
      <c r="A4929" s="808"/>
      <c r="B4929" s="803" t="s">
        <v>3066</v>
      </c>
      <c r="C4929" s="810" t="s">
        <v>3067</v>
      </c>
      <c r="D4929" s="807">
        <v>43897</v>
      </c>
      <c r="E4929" s="803" t="s">
        <v>745</v>
      </c>
      <c r="F4929" s="803" t="s">
        <v>1667</v>
      </c>
      <c r="G4929" s="803"/>
      <c r="H4929" s="806" t="s">
        <v>152</v>
      </c>
      <c r="I4929" s="806"/>
      <c r="J4929" s="117" t="s">
        <v>153</v>
      </c>
      <c r="K4929" s="117" t="s">
        <v>3</v>
      </c>
      <c r="L4929" s="119">
        <v>300</v>
      </c>
    </row>
    <row r="4930" spans="1:12" s="101" customFormat="1" ht="408.95" customHeight="1">
      <c r="A4930" s="808"/>
      <c r="B4930" s="803"/>
      <c r="C4930" s="810"/>
      <c r="D4930" s="807"/>
      <c r="E4930" s="803"/>
      <c r="F4930" s="803"/>
      <c r="G4930" s="803"/>
      <c r="H4930" s="806" t="s">
        <v>154</v>
      </c>
      <c r="I4930" s="806"/>
      <c r="J4930" s="803" t="s">
        <v>153</v>
      </c>
      <c r="K4930" s="803" t="s">
        <v>153</v>
      </c>
      <c r="L4930" s="804">
        <v>0</v>
      </c>
    </row>
    <row r="4931" spans="1:12" s="101" customFormat="1" ht="218.85" customHeight="1">
      <c r="A4931" s="808"/>
      <c r="B4931" s="803"/>
      <c r="C4931" s="810"/>
      <c r="D4931" s="807"/>
      <c r="E4931" s="803"/>
      <c r="F4931" s="803"/>
      <c r="G4931" s="803"/>
      <c r="H4931" s="806"/>
      <c r="I4931" s="806"/>
      <c r="J4931" s="803"/>
      <c r="K4931" s="803"/>
      <c r="L4931" s="804"/>
    </row>
    <row r="4932" spans="1:12" s="101" customFormat="1" ht="24" customHeight="1">
      <c r="A4932" s="808"/>
      <c r="B4932" s="110" t="s">
        <v>77</v>
      </c>
      <c r="C4932" s="115" t="s">
        <v>79</v>
      </c>
      <c r="D4932" s="115" t="s">
        <v>155</v>
      </c>
      <c r="E4932" s="115" t="s">
        <v>156</v>
      </c>
      <c r="F4932" s="805"/>
      <c r="G4932" s="805"/>
      <c r="H4932" s="806" t="s">
        <v>157</v>
      </c>
      <c r="I4932" s="806"/>
      <c r="J4932" s="803" t="s">
        <v>153</v>
      </c>
      <c r="K4932" s="803" t="s">
        <v>3</v>
      </c>
      <c r="L4932" s="804">
        <v>120</v>
      </c>
    </row>
    <row r="4933" spans="1:12" s="101" customFormat="1" ht="24" customHeight="1">
      <c r="A4933" s="808"/>
      <c r="B4933" s="117" t="s">
        <v>193</v>
      </c>
      <c r="C4933" s="117" t="s">
        <v>1667</v>
      </c>
      <c r="D4933" s="118">
        <v>43901</v>
      </c>
      <c r="E4933" s="117" t="s">
        <v>1142</v>
      </c>
      <c r="F4933" s="805"/>
      <c r="G4933" s="805"/>
      <c r="H4933" s="806"/>
      <c r="I4933" s="806"/>
      <c r="J4933" s="803"/>
      <c r="K4933" s="803"/>
      <c r="L4933" s="804"/>
    </row>
    <row r="4934" spans="1:12" s="101" customFormat="1" ht="24" customHeight="1">
      <c r="A4934" s="808">
        <v>928</v>
      </c>
      <c r="B4934" s="110" t="s">
        <v>76</v>
      </c>
      <c r="C4934" s="115" t="s">
        <v>78</v>
      </c>
      <c r="D4934" s="115" t="s">
        <v>146</v>
      </c>
      <c r="E4934" s="115" t="s">
        <v>147</v>
      </c>
      <c r="F4934" s="809" t="s">
        <v>71</v>
      </c>
      <c r="G4934" s="809"/>
      <c r="H4934" s="805"/>
      <c r="I4934" s="805"/>
      <c r="J4934" s="805"/>
      <c r="K4934" s="805"/>
      <c r="L4934" s="805"/>
    </row>
    <row r="4935" spans="1:12" s="101" customFormat="1" ht="26.25" customHeight="1">
      <c r="A4935" s="808"/>
      <c r="B4935" s="803" t="s">
        <v>3068</v>
      </c>
      <c r="C4935" s="803" t="s">
        <v>3069</v>
      </c>
      <c r="D4935" s="807">
        <v>43801</v>
      </c>
      <c r="E4935" s="803" t="s">
        <v>234</v>
      </c>
      <c r="F4935" s="803" t="s">
        <v>2348</v>
      </c>
      <c r="G4935" s="803"/>
      <c r="H4935" s="806" t="s">
        <v>152</v>
      </c>
      <c r="I4935" s="806"/>
      <c r="J4935" s="117" t="s">
        <v>153</v>
      </c>
      <c r="K4935" s="117" t="s">
        <v>3</v>
      </c>
      <c r="L4935" s="119">
        <v>383.97</v>
      </c>
    </row>
    <row r="4936" spans="1:12" s="101" customFormat="1" ht="92.25" customHeight="1">
      <c r="A4936" s="808"/>
      <c r="B4936" s="803"/>
      <c r="C4936" s="803"/>
      <c r="D4936" s="807"/>
      <c r="E4936" s="803"/>
      <c r="F4936" s="803"/>
      <c r="G4936" s="803"/>
      <c r="H4936" s="806" t="s">
        <v>154</v>
      </c>
      <c r="I4936" s="806"/>
      <c r="J4936" s="117" t="s">
        <v>153</v>
      </c>
      <c r="K4936" s="117" t="s">
        <v>153</v>
      </c>
      <c r="L4936" s="119">
        <v>0</v>
      </c>
    </row>
    <row r="4937" spans="1:12" s="101" customFormat="1" ht="24" customHeight="1">
      <c r="A4937" s="808"/>
      <c r="B4937" s="110" t="s">
        <v>77</v>
      </c>
      <c r="C4937" s="115" t="s">
        <v>79</v>
      </c>
      <c r="D4937" s="115" t="s">
        <v>155</v>
      </c>
      <c r="E4937" s="115" t="s">
        <v>156</v>
      </c>
      <c r="F4937" s="805"/>
      <c r="G4937" s="805"/>
      <c r="H4937" s="806" t="s">
        <v>157</v>
      </c>
      <c r="I4937" s="806"/>
      <c r="J4937" s="803" t="s">
        <v>153</v>
      </c>
      <c r="K4937" s="803" t="s">
        <v>3</v>
      </c>
      <c r="L4937" s="804">
        <v>370</v>
      </c>
    </row>
    <row r="4938" spans="1:12" s="101" customFormat="1" ht="24" customHeight="1">
      <c r="A4938" s="808"/>
      <c r="B4938" s="117" t="s">
        <v>326</v>
      </c>
      <c r="C4938" s="117" t="s">
        <v>2348</v>
      </c>
      <c r="D4938" s="118">
        <v>43802</v>
      </c>
      <c r="E4938" s="117" t="s">
        <v>1839</v>
      </c>
      <c r="F4938" s="805"/>
      <c r="G4938" s="805"/>
      <c r="H4938" s="806"/>
      <c r="I4938" s="806"/>
      <c r="J4938" s="803"/>
      <c r="K4938" s="803"/>
      <c r="L4938" s="804"/>
    </row>
    <row r="4939" spans="1:12" s="101" customFormat="1" ht="24" customHeight="1">
      <c r="A4939" s="808">
        <v>929</v>
      </c>
      <c r="B4939" s="110" t="s">
        <v>76</v>
      </c>
      <c r="C4939" s="115" t="s">
        <v>78</v>
      </c>
      <c r="D4939" s="115" t="s">
        <v>146</v>
      </c>
      <c r="E4939" s="115" t="s">
        <v>147</v>
      </c>
      <c r="F4939" s="809" t="s">
        <v>71</v>
      </c>
      <c r="G4939" s="809"/>
      <c r="H4939" s="805"/>
      <c r="I4939" s="805"/>
      <c r="J4939" s="805"/>
      <c r="K4939" s="805"/>
      <c r="L4939" s="805"/>
    </row>
    <row r="4940" spans="1:12" s="101" customFormat="1" ht="26.25" customHeight="1">
      <c r="A4940" s="808"/>
      <c r="B4940" s="803" t="s">
        <v>3070</v>
      </c>
      <c r="C4940" s="803" t="s">
        <v>3071</v>
      </c>
      <c r="D4940" s="807">
        <v>43777</v>
      </c>
      <c r="E4940" s="803" t="s">
        <v>476</v>
      </c>
      <c r="F4940" s="803" t="s">
        <v>941</v>
      </c>
      <c r="G4940" s="803"/>
      <c r="H4940" s="806" t="s">
        <v>152</v>
      </c>
      <c r="I4940" s="806"/>
      <c r="J4940" s="117" t="s">
        <v>153</v>
      </c>
      <c r="K4940" s="117" t="s">
        <v>3</v>
      </c>
      <c r="L4940" s="119">
        <v>141.77000000000001</v>
      </c>
    </row>
    <row r="4941" spans="1:12" s="101" customFormat="1" ht="50.25" customHeight="1">
      <c r="A4941" s="808"/>
      <c r="B4941" s="803"/>
      <c r="C4941" s="803"/>
      <c r="D4941" s="807"/>
      <c r="E4941" s="803"/>
      <c r="F4941" s="803"/>
      <c r="G4941" s="803"/>
      <c r="H4941" s="806" t="s">
        <v>154</v>
      </c>
      <c r="I4941" s="806"/>
      <c r="J4941" s="117" t="s">
        <v>153</v>
      </c>
      <c r="K4941" s="117" t="s">
        <v>3</v>
      </c>
      <c r="L4941" s="119">
        <v>464.6</v>
      </c>
    </row>
    <row r="4942" spans="1:12" s="101" customFormat="1" ht="24" customHeight="1">
      <c r="A4942" s="808"/>
      <c r="B4942" s="110" t="s">
        <v>77</v>
      </c>
      <c r="C4942" s="115" t="s">
        <v>79</v>
      </c>
      <c r="D4942" s="115" t="s">
        <v>155</v>
      </c>
      <c r="E4942" s="115" t="s">
        <v>156</v>
      </c>
      <c r="F4942" s="805"/>
      <c r="G4942" s="805"/>
      <c r="H4942" s="806" t="s">
        <v>157</v>
      </c>
      <c r="I4942" s="806"/>
      <c r="J4942" s="803" t="s">
        <v>153</v>
      </c>
      <c r="K4942" s="803" t="s">
        <v>3</v>
      </c>
      <c r="L4942" s="804">
        <v>245</v>
      </c>
    </row>
    <row r="4943" spans="1:12" s="101" customFormat="1" ht="24" customHeight="1">
      <c r="A4943" s="808"/>
      <c r="B4943" s="117" t="s">
        <v>326</v>
      </c>
      <c r="C4943" s="117" t="s">
        <v>941</v>
      </c>
      <c r="D4943" s="118">
        <v>43778</v>
      </c>
      <c r="E4943" s="117" t="s">
        <v>3072</v>
      </c>
      <c r="F4943" s="805"/>
      <c r="G4943" s="805"/>
      <c r="H4943" s="806"/>
      <c r="I4943" s="806"/>
      <c r="J4943" s="803"/>
      <c r="K4943" s="803"/>
      <c r="L4943" s="804"/>
    </row>
    <row r="4944" spans="1:12" s="101" customFormat="1" ht="24" customHeight="1">
      <c r="A4944" s="808">
        <v>930</v>
      </c>
      <c r="B4944" s="110" t="s">
        <v>76</v>
      </c>
      <c r="C4944" s="115" t="s">
        <v>78</v>
      </c>
      <c r="D4944" s="115" t="s">
        <v>146</v>
      </c>
      <c r="E4944" s="115" t="s">
        <v>147</v>
      </c>
      <c r="F4944" s="809" t="s">
        <v>71</v>
      </c>
      <c r="G4944" s="809"/>
      <c r="H4944" s="805"/>
      <c r="I4944" s="805"/>
      <c r="J4944" s="805"/>
      <c r="K4944" s="805"/>
      <c r="L4944" s="805"/>
    </row>
    <row r="4945" spans="1:12" s="101" customFormat="1" ht="26.25" customHeight="1">
      <c r="A4945" s="808"/>
      <c r="B4945" s="803" t="s">
        <v>3073</v>
      </c>
      <c r="C4945" s="810" t="s">
        <v>3074</v>
      </c>
      <c r="D4945" s="807">
        <v>43757</v>
      </c>
      <c r="E4945" s="803" t="s">
        <v>3075</v>
      </c>
      <c r="F4945" s="803" t="s">
        <v>3076</v>
      </c>
      <c r="G4945" s="803"/>
      <c r="H4945" s="806" t="s">
        <v>152</v>
      </c>
      <c r="I4945" s="806"/>
      <c r="J4945" s="117" t="s">
        <v>153</v>
      </c>
      <c r="K4945" s="117" t="s">
        <v>153</v>
      </c>
      <c r="L4945" s="119">
        <v>0</v>
      </c>
    </row>
    <row r="4946" spans="1:12" s="101" customFormat="1" ht="113.25" customHeight="1">
      <c r="A4946" s="808"/>
      <c r="B4946" s="803"/>
      <c r="C4946" s="810"/>
      <c r="D4946" s="807"/>
      <c r="E4946" s="803"/>
      <c r="F4946" s="803"/>
      <c r="G4946" s="803"/>
      <c r="H4946" s="806" t="s">
        <v>154</v>
      </c>
      <c r="I4946" s="806"/>
      <c r="J4946" s="117" t="s">
        <v>153</v>
      </c>
      <c r="K4946" s="117" t="s">
        <v>3</v>
      </c>
      <c r="L4946" s="119">
        <v>840.83</v>
      </c>
    </row>
    <row r="4947" spans="1:12" s="101" customFormat="1" ht="24" customHeight="1">
      <c r="A4947" s="808"/>
      <c r="B4947" s="110" t="s">
        <v>77</v>
      </c>
      <c r="C4947" s="115" t="s">
        <v>79</v>
      </c>
      <c r="D4947" s="115" t="s">
        <v>155</v>
      </c>
      <c r="E4947" s="115" t="s">
        <v>156</v>
      </c>
      <c r="F4947" s="805"/>
      <c r="G4947" s="805"/>
      <c r="H4947" s="806" t="s">
        <v>157</v>
      </c>
      <c r="I4947" s="806"/>
      <c r="J4947" s="803" t="s">
        <v>153</v>
      </c>
      <c r="K4947" s="803" t="s">
        <v>153</v>
      </c>
      <c r="L4947" s="804">
        <v>0</v>
      </c>
    </row>
    <row r="4948" spans="1:12" s="101" customFormat="1" ht="24" customHeight="1">
      <c r="A4948" s="808"/>
      <c r="B4948" s="117" t="s">
        <v>254</v>
      </c>
      <c r="C4948" s="117" t="s">
        <v>3076</v>
      </c>
      <c r="D4948" s="118">
        <v>43768</v>
      </c>
      <c r="E4948" s="117" t="s">
        <v>3077</v>
      </c>
      <c r="F4948" s="805"/>
      <c r="G4948" s="805"/>
      <c r="H4948" s="806"/>
      <c r="I4948" s="806"/>
      <c r="J4948" s="803"/>
      <c r="K4948" s="803"/>
      <c r="L4948" s="804"/>
    </row>
    <row r="4949" spans="1:12" s="101" customFormat="1" ht="24" customHeight="1">
      <c r="A4949" s="808">
        <v>931</v>
      </c>
      <c r="B4949" s="110" t="s">
        <v>76</v>
      </c>
      <c r="C4949" s="115" t="s">
        <v>78</v>
      </c>
      <c r="D4949" s="115" t="s">
        <v>146</v>
      </c>
      <c r="E4949" s="115" t="s">
        <v>147</v>
      </c>
      <c r="F4949" s="809" t="s">
        <v>71</v>
      </c>
      <c r="G4949" s="809"/>
      <c r="H4949" s="805"/>
      <c r="I4949" s="805"/>
      <c r="J4949" s="805"/>
      <c r="K4949" s="805"/>
      <c r="L4949" s="805"/>
    </row>
    <row r="4950" spans="1:12" s="101" customFormat="1" ht="26.25" customHeight="1">
      <c r="A4950" s="808"/>
      <c r="B4950" s="803" t="s">
        <v>3073</v>
      </c>
      <c r="C4950" s="810" t="s">
        <v>3074</v>
      </c>
      <c r="D4950" s="807">
        <v>43757</v>
      </c>
      <c r="E4950" s="803" t="s">
        <v>3075</v>
      </c>
      <c r="F4950" s="803" t="s">
        <v>253</v>
      </c>
      <c r="G4950" s="803"/>
      <c r="H4950" s="806" t="s">
        <v>152</v>
      </c>
      <c r="I4950" s="806"/>
      <c r="J4950" s="117" t="s">
        <v>153</v>
      </c>
      <c r="K4950" s="117" t="s">
        <v>3</v>
      </c>
      <c r="L4950" s="119">
        <v>757.68</v>
      </c>
    </row>
    <row r="4951" spans="1:12" s="101" customFormat="1" ht="113.25" customHeight="1">
      <c r="A4951" s="808"/>
      <c r="B4951" s="803"/>
      <c r="C4951" s="810"/>
      <c r="D4951" s="807"/>
      <c r="E4951" s="803"/>
      <c r="F4951" s="803"/>
      <c r="G4951" s="803"/>
      <c r="H4951" s="806" t="s">
        <v>154</v>
      </c>
      <c r="I4951" s="806"/>
      <c r="J4951" s="117" t="s">
        <v>153</v>
      </c>
      <c r="K4951" s="117" t="s">
        <v>153</v>
      </c>
      <c r="L4951" s="119">
        <v>0</v>
      </c>
    </row>
    <row r="4952" spans="1:12" s="101" customFormat="1" ht="24" customHeight="1">
      <c r="A4952" s="808"/>
      <c r="B4952" s="110" t="s">
        <v>77</v>
      </c>
      <c r="C4952" s="115" t="s">
        <v>79</v>
      </c>
      <c r="D4952" s="115" t="s">
        <v>155</v>
      </c>
      <c r="E4952" s="115" t="s">
        <v>156</v>
      </c>
      <c r="F4952" s="805"/>
      <c r="G4952" s="805"/>
      <c r="H4952" s="806" t="s">
        <v>157</v>
      </c>
      <c r="I4952" s="806"/>
      <c r="J4952" s="803" t="s">
        <v>153</v>
      </c>
      <c r="K4952" s="803" t="s">
        <v>3</v>
      </c>
      <c r="L4952" s="804">
        <v>56.07</v>
      </c>
    </row>
    <row r="4953" spans="1:12" s="101" customFormat="1" ht="24" customHeight="1">
      <c r="A4953" s="808"/>
      <c r="B4953" s="117" t="s">
        <v>254</v>
      </c>
      <c r="C4953" s="117" t="s">
        <v>253</v>
      </c>
      <c r="D4953" s="118">
        <v>43768</v>
      </c>
      <c r="E4953" s="117" t="s">
        <v>3077</v>
      </c>
      <c r="F4953" s="805"/>
      <c r="G4953" s="805"/>
      <c r="H4953" s="806"/>
      <c r="I4953" s="806"/>
      <c r="J4953" s="803"/>
      <c r="K4953" s="803"/>
      <c r="L4953" s="804"/>
    </row>
    <row r="4954" spans="1:12" s="101" customFormat="1" ht="24" customHeight="1">
      <c r="A4954" s="808">
        <v>932</v>
      </c>
      <c r="B4954" s="110" t="s">
        <v>76</v>
      </c>
      <c r="C4954" s="115" t="s">
        <v>78</v>
      </c>
      <c r="D4954" s="115" t="s">
        <v>146</v>
      </c>
      <c r="E4954" s="115" t="s">
        <v>147</v>
      </c>
      <c r="F4954" s="809" t="s">
        <v>71</v>
      </c>
      <c r="G4954" s="809"/>
      <c r="H4954" s="805"/>
      <c r="I4954" s="805"/>
      <c r="J4954" s="805"/>
      <c r="K4954" s="805"/>
      <c r="L4954" s="805"/>
    </row>
    <row r="4955" spans="1:12" s="101" customFormat="1" ht="26.25" customHeight="1">
      <c r="A4955" s="808"/>
      <c r="B4955" s="803" t="s">
        <v>3073</v>
      </c>
      <c r="C4955" s="803" t="s">
        <v>3078</v>
      </c>
      <c r="D4955" s="807">
        <v>43773</v>
      </c>
      <c r="E4955" s="803" t="s">
        <v>3079</v>
      </c>
      <c r="F4955" s="803" t="s">
        <v>3080</v>
      </c>
      <c r="G4955" s="803"/>
      <c r="H4955" s="806" t="s">
        <v>152</v>
      </c>
      <c r="I4955" s="806"/>
      <c r="J4955" s="117" t="s">
        <v>153</v>
      </c>
      <c r="K4955" s="117" t="s">
        <v>3</v>
      </c>
      <c r="L4955" s="119">
        <v>992.01</v>
      </c>
    </row>
    <row r="4956" spans="1:12" s="101" customFormat="1" ht="71.25" customHeight="1">
      <c r="A4956" s="808"/>
      <c r="B4956" s="803"/>
      <c r="C4956" s="803"/>
      <c r="D4956" s="807"/>
      <c r="E4956" s="803"/>
      <c r="F4956" s="803"/>
      <c r="G4956" s="803"/>
      <c r="H4956" s="806" t="s">
        <v>154</v>
      </c>
      <c r="I4956" s="806"/>
      <c r="J4956" s="117" t="s">
        <v>153</v>
      </c>
      <c r="K4956" s="117" t="s">
        <v>3</v>
      </c>
      <c r="L4956" s="119">
        <v>647.6</v>
      </c>
    </row>
    <row r="4957" spans="1:12" s="101" customFormat="1" ht="24" customHeight="1">
      <c r="A4957" s="808"/>
      <c r="B4957" s="110" t="s">
        <v>77</v>
      </c>
      <c r="C4957" s="115" t="s">
        <v>79</v>
      </c>
      <c r="D4957" s="115" t="s">
        <v>155</v>
      </c>
      <c r="E4957" s="115" t="s">
        <v>156</v>
      </c>
      <c r="F4957" s="805"/>
      <c r="G4957" s="805"/>
      <c r="H4957" s="806" t="s">
        <v>157</v>
      </c>
      <c r="I4957" s="806"/>
      <c r="J4957" s="803" t="s">
        <v>153</v>
      </c>
      <c r="K4957" s="803" t="s">
        <v>3</v>
      </c>
      <c r="L4957" s="804">
        <v>400</v>
      </c>
    </row>
    <row r="4958" spans="1:12" s="101" customFormat="1" ht="24" customHeight="1">
      <c r="A4958" s="808"/>
      <c r="B4958" s="117" t="s">
        <v>254</v>
      </c>
      <c r="C4958" s="117" t="s">
        <v>3080</v>
      </c>
      <c r="D4958" s="118">
        <v>43779</v>
      </c>
      <c r="E4958" s="117" t="s">
        <v>2728</v>
      </c>
      <c r="F4958" s="805"/>
      <c r="G4958" s="805"/>
      <c r="H4958" s="806"/>
      <c r="I4958" s="806"/>
      <c r="J4958" s="803"/>
      <c r="K4958" s="803"/>
      <c r="L4958" s="804"/>
    </row>
    <row r="4959" spans="1:12" s="101" customFormat="1" ht="24" customHeight="1">
      <c r="A4959" s="808">
        <v>933</v>
      </c>
      <c r="B4959" s="110" t="s">
        <v>76</v>
      </c>
      <c r="C4959" s="115" t="s">
        <v>78</v>
      </c>
      <c r="D4959" s="115" t="s">
        <v>146</v>
      </c>
      <c r="E4959" s="115" t="s">
        <v>147</v>
      </c>
      <c r="F4959" s="809" t="s">
        <v>71</v>
      </c>
      <c r="G4959" s="809"/>
      <c r="H4959" s="805"/>
      <c r="I4959" s="805"/>
      <c r="J4959" s="805"/>
      <c r="K4959" s="805"/>
      <c r="L4959" s="805"/>
    </row>
    <row r="4960" spans="1:12" s="101" customFormat="1" ht="26.25" customHeight="1">
      <c r="A4960" s="808"/>
      <c r="B4960" s="803" t="s">
        <v>3073</v>
      </c>
      <c r="C4960" s="803" t="s">
        <v>3081</v>
      </c>
      <c r="D4960" s="807">
        <v>43815</v>
      </c>
      <c r="E4960" s="803" t="s">
        <v>709</v>
      </c>
      <c r="F4960" s="803" t="s">
        <v>3082</v>
      </c>
      <c r="G4960" s="803"/>
      <c r="H4960" s="806" t="s">
        <v>152</v>
      </c>
      <c r="I4960" s="806"/>
      <c r="J4960" s="117" t="s">
        <v>3</v>
      </c>
      <c r="K4960" s="117" t="s">
        <v>3</v>
      </c>
      <c r="L4960" s="119">
        <v>400</v>
      </c>
    </row>
    <row r="4961" spans="1:12" s="101" customFormat="1" ht="39.75" customHeight="1">
      <c r="A4961" s="808"/>
      <c r="B4961" s="803"/>
      <c r="C4961" s="803"/>
      <c r="D4961" s="807"/>
      <c r="E4961" s="803"/>
      <c r="F4961" s="803"/>
      <c r="G4961" s="803"/>
      <c r="H4961" s="806" t="s">
        <v>154</v>
      </c>
      <c r="I4961" s="806"/>
      <c r="J4961" s="117" t="s">
        <v>153</v>
      </c>
      <c r="K4961" s="117" t="s">
        <v>3</v>
      </c>
      <c r="L4961" s="119">
        <v>1279.92</v>
      </c>
    </row>
    <row r="4962" spans="1:12" s="101" customFormat="1" ht="24" customHeight="1">
      <c r="A4962" s="808"/>
      <c r="B4962" s="110" t="s">
        <v>77</v>
      </c>
      <c r="C4962" s="115" t="s">
        <v>79</v>
      </c>
      <c r="D4962" s="115" t="s">
        <v>155</v>
      </c>
      <c r="E4962" s="115" t="s">
        <v>156</v>
      </c>
      <c r="F4962" s="805"/>
      <c r="G4962" s="805"/>
      <c r="H4962" s="806" t="s">
        <v>157</v>
      </c>
      <c r="I4962" s="806"/>
      <c r="J4962" s="803" t="s">
        <v>153</v>
      </c>
      <c r="K4962" s="803" t="s">
        <v>153</v>
      </c>
      <c r="L4962" s="804">
        <v>0</v>
      </c>
    </row>
    <row r="4963" spans="1:12" s="101" customFormat="1" ht="24" customHeight="1">
      <c r="A4963" s="808"/>
      <c r="B4963" s="117" t="s">
        <v>254</v>
      </c>
      <c r="C4963" s="117" t="s">
        <v>3082</v>
      </c>
      <c r="D4963" s="118">
        <v>43818</v>
      </c>
      <c r="E4963" s="117" t="s">
        <v>3083</v>
      </c>
      <c r="F4963" s="805"/>
      <c r="G4963" s="805"/>
      <c r="H4963" s="806"/>
      <c r="I4963" s="806"/>
      <c r="J4963" s="803"/>
      <c r="K4963" s="803"/>
      <c r="L4963" s="804"/>
    </row>
    <row r="4964" spans="1:12" s="101" customFormat="1" ht="24" customHeight="1">
      <c r="A4964" s="808">
        <v>934</v>
      </c>
      <c r="B4964" s="110" t="s">
        <v>76</v>
      </c>
      <c r="C4964" s="115" t="s">
        <v>78</v>
      </c>
      <c r="D4964" s="115" t="s">
        <v>146</v>
      </c>
      <c r="E4964" s="115" t="s">
        <v>147</v>
      </c>
      <c r="F4964" s="809" t="s">
        <v>71</v>
      </c>
      <c r="G4964" s="809"/>
      <c r="H4964" s="805"/>
      <c r="I4964" s="805"/>
      <c r="J4964" s="805"/>
      <c r="K4964" s="805"/>
      <c r="L4964" s="805"/>
    </row>
    <row r="4965" spans="1:12" s="101" customFormat="1" ht="26.25" customHeight="1">
      <c r="A4965" s="808"/>
      <c r="B4965" s="803" t="s">
        <v>3073</v>
      </c>
      <c r="C4965" s="803" t="s">
        <v>3084</v>
      </c>
      <c r="D4965" s="807">
        <v>43835</v>
      </c>
      <c r="E4965" s="803" t="s">
        <v>1072</v>
      </c>
      <c r="F4965" s="803" t="s">
        <v>2575</v>
      </c>
      <c r="G4965" s="803"/>
      <c r="H4965" s="806" t="s">
        <v>152</v>
      </c>
      <c r="I4965" s="806"/>
      <c r="J4965" s="117" t="s">
        <v>153</v>
      </c>
      <c r="K4965" s="117" t="s">
        <v>3</v>
      </c>
      <c r="L4965" s="119">
        <v>198</v>
      </c>
    </row>
    <row r="4966" spans="1:12" s="101" customFormat="1" ht="81.75" customHeight="1">
      <c r="A4966" s="808"/>
      <c r="B4966" s="803"/>
      <c r="C4966" s="803"/>
      <c r="D4966" s="807"/>
      <c r="E4966" s="803"/>
      <c r="F4966" s="803"/>
      <c r="G4966" s="803"/>
      <c r="H4966" s="806" t="s">
        <v>154</v>
      </c>
      <c r="I4966" s="806"/>
      <c r="J4966" s="117" t="s">
        <v>153</v>
      </c>
      <c r="K4966" s="117" t="s">
        <v>3</v>
      </c>
      <c r="L4966" s="119">
        <v>548.6</v>
      </c>
    </row>
    <row r="4967" spans="1:12" s="101" customFormat="1" ht="24" customHeight="1">
      <c r="A4967" s="808"/>
      <c r="B4967" s="110" t="s">
        <v>77</v>
      </c>
      <c r="C4967" s="115" t="s">
        <v>79</v>
      </c>
      <c r="D4967" s="115" t="s">
        <v>155</v>
      </c>
      <c r="E4967" s="115" t="s">
        <v>156</v>
      </c>
      <c r="F4967" s="805"/>
      <c r="G4967" s="805"/>
      <c r="H4967" s="806" t="s">
        <v>157</v>
      </c>
      <c r="I4967" s="806"/>
      <c r="J4967" s="803" t="s">
        <v>153</v>
      </c>
      <c r="K4967" s="803" t="s">
        <v>153</v>
      </c>
      <c r="L4967" s="804">
        <v>0</v>
      </c>
    </row>
    <row r="4968" spans="1:12" s="101" customFormat="1" ht="24" customHeight="1">
      <c r="A4968" s="808"/>
      <c r="B4968" s="117" t="s">
        <v>254</v>
      </c>
      <c r="C4968" s="117" t="s">
        <v>2575</v>
      </c>
      <c r="D4968" s="118">
        <v>43836</v>
      </c>
      <c r="E4968" s="117" t="s">
        <v>3085</v>
      </c>
      <c r="F4968" s="805"/>
      <c r="G4968" s="805"/>
      <c r="H4968" s="806"/>
      <c r="I4968" s="806"/>
      <c r="J4968" s="803"/>
      <c r="K4968" s="803"/>
      <c r="L4968" s="804"/>
    </row>
    <row r="4969" spans="1:12" s="101" customFormat="1" ht="24" customHeight="1">
      <c r="A4969" s="808">
        <v>935</v>
      </c>
      <c r="B4969" s="110" t="s">
        <v>76</v>
      </c>
      <c r="C4969" s="115" t="s">
        <v>78</v>
      </c>
      <c r="D4969" s="115" t="s">
        <v>146</v>
      </c>
      <c r="E4969" s="115" t="s">
        <v>147</v>
      </c>
      <c r="F4969" s="809" t="s">
        <v>71</v>
      </c>
      <c r="G4969" s="809"/>
      <c r="H4969" s="805"/>
      <c r="I4969" s="805"/>
      <c r="J4969" s="805"/>
      <c r="K4969" s="805"/>
      <c r="L4969" s="805"/>
    </row>
    <row r="4970" spans="1:12" s="101" customFormat="1" ht="26.25" customHeight="1">
      <c r="A4970" s="808"/>
      <c r="B4970" s="803" t="s">
        <v>3073</v>
      </c>
      <c r="C4970" s="810" t="s">
        <v>3086</v>
      </c>
      <c r="D4970" s="807">
        <v>43854</v>
      </c>
      <c r="E4970" s="803" t="s">
        <v>753</v>
      </c>
      <c r="F4970" s="803" t="s">
        <v>3087</v>
      </c>
      <c r="G4970" s="803"/>
      <c r="H4970" s="806" t="s">
        <v>152</v>
      </c>
      <c r="I4970" s="806"/>
      <c r="J4970" s="117" t="s">
        <v>153</v>
      </c>
      <c r="K4970" s="117" t="s">
        <v>153</v>
      </c>
      <c r="L4970" s="119">
        <v>0</v>
      </c>
    </row>
    <row r="4971" spans="1:12" s="101" customFormat="1" ht="165.75" customHeight="1">
      <c r="A4971" s="808"/>
      <c r="B4971" s="803"/>
      <c r="C4971" s="810"/>
      <c r="D4971" s="807"/>
      <c r="E4971" s="803"/>
      <c r="F4971" s="803"/>
      <c r="G4971" s="803"/>
      <c r="H4971" s="806" t="s">
        <v>154</v>
      </c>
      <c r="I4971" s="806"/>
      <c r="J4971" s="117" t="s">
        <v>3</v>
      </c>
      <c r="K4971" s="117" t="s">
        <v>153</v>
      </c>
      <c r="L4971" s="119">
        <v>850</v>
      </c>
    </row>
    <row r="4972" spans="1:12" s="101" customFormat="1" ht="24" customHeight="1">
      <c r="A4972" s="808"/>
      <c r="B4972" s="110" t="s">
        <v>77</v>
      </c>
      <c r="C4972" s="115" t="s">
        <v>79</v>
      </c>
      <c r="D4972" s="115" t="s">
        <v>155</v>
      </c>
      <c r="E4972" s="115" t="s">
        <v>156</v>
      </c>
      <c r="F4972" s="805"/>
      <c r="G4972" s="805"/>
      <c r="H4972" s="806" t="s">
        <v>157</v>
      </c>
      <c r="I4972" s="806"/>
      <c r="J4972" s="803" t="s">
        <v>153</v>
      </c>
      <c r="K4972" s="803" t="s">
        <v>3</v>
      </c>
      <c r="L4972" s="804">
        <v>333.8</v>
      </c>
    </row>
    <row r="4973" spans="1:12" s="101" customFormat="1" ht="24" customHeight="1">
      <c r="A4973" s="808"/>
      <c r="B4973" s="117" t="s">
        <v>254</v>
      </c>
      <c r="C4973" s="117" t="s">
        <v>3087</v>
      </c>
      <c r="D4973" s="118">
        <v>43864</v>
      </c>
      <c r="E4973" s="117" t="s">
        <v>3088</v>
      </c>
      <c r="F4973" s="805"/>
      <c r="G4973" s="805"/>
      <c r="H4973" s="806"/>
      <c r="I4973" s="806"/>
      <c r="J4973" s="803"/>
      <c r="K4973" s="803"/>
      <c r="L4973" s="804"/>
    </row>
    <row r="4974" spans="1:12" s="101" customFormat="1" ht="24" customHeight="1">
      <c r="A4974" s="808">
        <v>936</v>
      </c>
      <c r="B4974" s="110" t="s">
        <v>76</v>
      </c>
      <c r="C4974" s="115" t="s">
        <v>78</v>
      </c>
      <c r="D4974" s="115" t="s">
        <v>146</v>
      </c>
      <c r="E4974" s="115" t="s">
        <v>147</v>
      </c>
      <c r="F4974" s="809" t="s">
        <v>71</v>
      </c>
      <c r="G4974" s="809"/>
      <c r="H4974" s="805"/>
      <c r="I4974" s="805"/>
      <c r="J4974" s="805"/>
      <c r="K4974" s="805"/>
      <c r="L4974" s="805"/>
    </row>
    <row r="4975" spans="1:12" s="101" customFormat="1" ht="26.25" customHeight="1">
      <c r="A4975" s="808"/>
      <c r="B4975" s="803" t="s">
        <v>3073</v>
      </c>
      <c r="C4975" s="810" t="s">
        <v>3086</v>
      </c>
      <c r="D4975" s="807">
        <v>43854</v>
      </c>
      <c r="E4975" s="803" t="s">
        <v>753</v>
      </c>
      <c r="F4975" s="803" t="s">
        <v>3089</v>
      </c>
      <c r="G4975" s="803"/>
      <c r="H4975" s="806" t="s">
        <v>152</v>
      </c>
      <c r="I4975" s="806"/>
      <c r="J4975" s="117" t="s">
        <v>153</v>
      </c>
      <c r="K4975" s="117" t="s">
        <v>3</v>
      </c>
      <c r="L4975" s="119">
        <v>282</v>
      </c>
    </row>
    <row r="4976" spans="1:12" s="101" customFormat="1" ht="165.75" customHeight="1">
      <c r="A4976" s="808"/>
      <c r="B4976" s="803"/>
      <c r="C4976" s="810"/>
      <c r="D4976" s="807"/>
      <c r="E4976" s="803"/>
      <c r="F4976" s="803"/>
      <c r="G4976" s="803"/>
      <c r="H4976" s="806" t="s">
        <v>154</v>
      </c>
      <c r="I4976" s="806"/>
      <c r="J4976" s="117" t="s">
        <v>153</v>
      </c>
      <c r="K4976" s="117" t="s">
        <v>3</v>
      </c>
      <c r="L4976" s="119">
        <v>250</v>
      </c>
    </row>
    <row r="4977" spans="1:12" s="101" customFormat="1" ht="24" customHeight="1">
      <c r="A4977" s="808"/>
      <c r="B4977" s="110" t="s">
        <v>77</v>
      </c>
      <c r="C4977" s="115" t="s">
        <v>79</v>
      </c>
      <c r="D4977" s="115" t="s">
        <v>155</v>
      </c>
      <c r="E4977" s="115" t="s">
        <v>156</v>
      </c>
      <c r="F4977" s="805"/>
      <c r="G4977" s="805"/>
      <c r="H4977" s="806" t="s">
        <v>157</v>
      </c>
      <c r="I4977" s="806"/>
      <c r="J4977" s="803" t="s">
        <v>153</v>
      </c>
      <c r="K4977" s="803" t="s">
        <v>3</v>
      </c>
      <c r="L4977" s="804">
        <v>69.59</v>
      </c>
    </row>
    <row r="4978" spans="1:12" s="101" customFormat="1" ht="24" customHeight="1">
      <c r="A4978" s="808"/>
      <c r="B4978" s="117" t="s">
        <v>254</v>
      </c>
      <c r="C4978" s="117" t="s">
        <v>3089</v>
      </c>
      <c r="D4978" s="118">
        <v>43864</v>
      </c>
      <c r="E4978" s="117" t="s">
        <v>3088</v>
      </c>
      <c r="F4978" s="805"/>
      <c r="G4978" s="805"/>
      <c r="H4978" s="806"/>
      <c r="I4978" s="806"/>
      <c r="J4978" s="803"/>
      <c r="K4978" s="803"/>
      <c r="L4978" s="804"/>
    </row>
    <row r="4979" spans="1:12" s="101" customFormat="1" ht="24" customHeight="1">
      <c r="A4979" s="808">
        <v>937</v>
      </c>
      <c r="B4979" s="110" t="s">
        <v>76</v>
      </c>
      <c r="C4979" s="115" t="s">
        <v>78</v>
      </c>
      <c r="D4979" s="115" t="s">
        <v>146</v>
      </c>
      <c r="E4979" s="115" t="s">
        <v>147</v>
      </c>
      <c r="F4979" s="809" t="s">
        <v>71</v>
      </c>
      <c r="G4979" s="809"/>
      <c r="H4979" s="805"/>
      <c r="I4979" s="805"/>
      <c r="J4979" s="805"/>
      <c r="K4979" s="805"/>
      <c r="L4979" s="805"/>
    </row>
    <row r="4980" spans="1:12" s="101" customFormat="1" ht="26.25" customHeight="1">
      <c r="A4980" s="808"/>
      <c r="B4980" s="803" t="s">
        <v>3090</v>
      </c>
      <c r="C4980" s="810" t="s">
        <v>3091</v>
      </c>
      <c r="D4980" s="807">
        <v>43765</v>
      </c>
      <c r="E4980" s="803" t="s">
        <v>1573</v>
      </c>
      <c r="F4980" s="803" t="s">
        <v>2465</v>
      </c>
      <c r="G4980" s="803"/>
      <c r="H4980" s="806" t="s">
        <v>152</v>
      </c>
      <c r="I4980" s="806"/>
      <c r="J4980" s="117" t="s">
        <v>153</v>
      </c>
      <c r="K4980" s="117" t="s">
        <v>3</v>
      </c>
      <c r="L4980" s="119">
        <v>795.96</v>
      </c>
    </row>
    <row r="4981" spans="1:12" s="101" customFormat="1" ht="354.75" customHeight="1">
      <c r="A4981" s="808"/>
      <c r="B4981" s="803"/>
      <c r="C4981" s="810"/>
      <c r="D4981" s="807"/>
      <c r="E4981" s="803"/>
      <c r="F4981" s="803"/>
      <c r="G4981" s="803"/>
      <c r="H4981" s="806" t="s">
        <v>154</v>
      </c>
      <c r="I4981" s="806"/>
      <c r="J4981" s="117" t="s">
        <v>153</v>
      </c>
      <c r="K4981" s="117" t="s">
        <v>153</v>
      </c>
      <c r="L4981" s="119">
        <v>0</v>
      </c>
    </row>
    <row r="4982" spans="1:12" s="101" customFormat="1" ht="24" customHeight="1">
      <c r="A4982" s="808"/>
      <c r="B4982" s="110" t="s">
        <v>77</v>
      </c>
      <c r="C4982" s="115" t="s">
        <v>79</v>
      </c>
      <c r="D4982" s="115" t="s">
        <v>155</v>
      </c>
      <c r="E4982" s="115" t="s">
        <v>156</v>
      </c>
      <c r="F4982" s="805"/>
      <c r="G4982" s="805"/>
      <c r="H4982" s="806" t="s">
        <v>157</v>
      </c>
      <c r="I4982" s="806"/>
      <c r="J4982" s="803" t="s">
        <v>153</v>
      </c>
      <c r="K4982" s="803" t="s">
        <v>3</v>
      </c>
      <c r="L4982" s="804">
        <v>570</v>
      </c>
    </row>
    <row r="4983" spans="1:12" s="101" customFormat="1" ht="34.5" customHeight="1">
      <c r="A4983" s="808"/>
      <c r="B4983" s="117" t="s">
        <v>187</v>
      </c>
      <c r="C4983" s="117" t="s">
        <v>2465</v>
      </c>
      <c r="D4983" s="118">
        <v>43771</v>
      </c>
      <c r="E4983" s="117" t="s">
        <v>3092</v>
      </c>
      <c r="F4983" s="805"/>
      <c r="G4983" s="805"/>
      <c r="H4983" s="806"/>
      <c r="I4983" s="806"/>
      <c r="J4983" s="803"/>
      <c r="K4983" s="803"/>
      <c r="L4983" s="804"/>
    </row>
    <row r="4984" spans="1:12" s="101" customFormat="1" ht="24" customHeight="1">
      <c r="A4984" s="808">
        <v>938</v>
      </c>
      <c r="B4984" s="110" t="s">
        <v>76</v>
      </c>
      <c r="C4984" s="115" t="s">
        <v>78</v>
      </c>
      <c r="D4984" s="115" t="s">
        <v>146</v>
      </c>
      <c r="E4984" s="115" t="s">
        <v>147</v>
      </c>
      <c r="F4984" s="809" t="s">
        <v>71</v>
      </c>
      <c r="G4984" s="809"/>
      <c r="H4984" s="805"/>
      <c r="I4984" s="805"/>
      <c r="J4984" s="805"/>
      <c r="K4984" s="805"/>
      <c r="L4984" s="805"/>
    </row>
    <row r="4985" spans="1:12" s="101" customFormat="1" ht="26.25" customHeight="1">
      <c r="A4985" s="808"/>
      <c r="B4985" s="803" t="s">
        <v>3090</v>
      </c>
      <c r="C4985" s="810" t="s">
        <v>3093</v>
      </c>
      <c r="D4985" s="807">
        <v>43798</v>
      </c>
      <c r="E4985" s="803" t="s">
        <v>718</v>
      </c>
      <c r="F4985" s="803" t="s">
        <v>3094</v>
      </c>
      <c r="G4985" s="803"/>
      <c r="H4985" s="806" t="s">
        <v>152</v>
      </c>
      <c r="I4985" s="806"/>
      <c r="J4985" s="117" t="s">
        <v>153</v>
      </c>
      <c r="K4985" s="117" t="s">
        <v>3</v>
      </c>
      <c r="L4985" s="119">
        <v>832</v>
      </c>
    </row>
    <row r="4986" spans="1:12" s="101" customFormat="1" ht="197.25" customHeight="1">
      <c r="A4986" s="808"/>
      <c r="B4986" s="803"/>
      <c r="C4986" s="810"/>
      <c r="D4986" s="807"/>
      <c r="E4986" s="803"/>
      <c r="F4986" s="803"/>
      <c r="G4986" s="803"/>
      <c r="H4986" s="806" t="s">
        <v>154</v>
      </c>
      <c r="I4986" s="806"/>
      <c r="J4986" s="117" t="s">
        <v>153</v>
      </c>
      <c r="K4986" s="117" t="s">
        <v>3</v>
      </c>
      <c r="L4986" s="119">
        <v>1127</v>
      </c>
    </row>
    <row r="4987" spans="1:12" s="101" customFormat="1" ht="24" customHeight="1">
      <c r="A4987" s="808"/>
      <c r="B4987" s="110" t="s">
        <v>77</v>
      </c>
      <c r="C4987" s="115" t="s">
        <v>79</v>
      </c>
      <c r="D4987" s="115" t="s">
        <v>155</v>
      </c>
      <c r="E4987" s="115" t="s">
        <v>156</v>
      </c>
      <c r="F4987" s="805"/>
      <c r="G4987" s="805"/>
      <c r="H4987" s="806" t="s">
        <v>157</v>
      </c>
      <c r="I4987" s="806"/>
      <c r="J4987" s="803" t="s">
        <v>153</v>
      </c>
      <c r="K4987" s="803" t="s">
        <v>153</v>
      </c>
      <c r="L4987" s="804">
        <v>0</v>
      </c>
    </row>
    <row r="4988" spans="1:12" s="101" customFormat="1" ht="34.5" customHeight="1">
      <c r="A4988" s="808"/>
      <c r="B4988" s="117" t="s">
        <v>187</v>
      </c>
      <c r="C4988" s="117" t="s">
        <v>3094</v>
      </c>
      <c r="D4988" s="118">
        <v>43809</v>
      </c>
      <c r="E4988" s="117" t="s">
        <v>3095</v>
      </c>
      <c r="F4988" s="805"/>
      <c r="G4988" s="805"/>
      <c r="H4988" s="806"/>
      <c r="I4988" s="806"/>
      <c r="J4988" s="803"/>
      <c r="K4988" s="803"/>
      <c r="L4988" s="804"/>
    </row>
    <row r="4989" spans="1:12" s="101" customFormat="1" ht="24" customHeight="1">
      <c r="A4989" s="808">
        <v>939</v>
      </c>
      <c r="B4989" s="110" t="s">
        <v>76</v>
      </c>
      <c r="C4989" s="115" t="s">
        <v>78</v>
      </c>
      <c r="D4989" s="115" t="s">
        <v>146</v>
      </c>
      <c r="E4989" s="115" t="s">
        <v>147</v>
      </c>
      <c r="F4989" s="809" t="s">
        <v>71</v>
      </c>
      <c r="G4989" s="809"/>
      <c r="H4989" s="805"/>
      <c r="I4989" s="805"/>
      <c r="J4989" s="805"/>
      <c r="K4989" s="805"/>
      <c r="L4989" s="805"/>
    </row>
    <row r="4990" spans="1:12" s="101" customFormat="1" ht="26.25" customHeight="1">
      <c r="A4990" s="808"/>
      <c r="B4990" s="803" t="s">
        <v>3096</v>
      </c>
      <c r="C4990" s="803" t="s">
        <v>3097</v>
      </c>
      <c r="D4990" s="807">
        <v>43782</v>
      </c>
      <c r="E4990" s="803" t="s">
        <v>1326</v>
      </c>
      <c r="F4990" s="803" t="s">
        <v>1327</v>
      </c>
      <c r="G4990" s="803"/>
      <c r="H4990" s="806" t="s">
        <v>152</v>
      </c>
      <c r="I4990" s="806"/>
      <c r="J4990" s="117" t="s">
        <v>153</v>
      </c>
      <c r="K4990" s="117" t="s">
        <v>153</v>
      </c>
      <c r="L4990" s="119">
        <v>0</v>
      </c>
    </row>
    <row r="4991" spans="1:12" s="101" customFormat="1" ht="113.25" customHeight="1">
      <c r="A4991" s="808"/>
      <c r="B4991" s="803"/>
      <c r="C4991" s="803"/>
      <c r="D4991" s="807"/>
      <c r="E4991" s="803"/>
      <c r="F4991" s="803"/>
      <c r="G4991" s="803"/>
      <c r="H4991" s="806" t="s">
        <v>154</v>
      </c>
      <c r="I4991" s="806"/>
      <c r="J4991" s="117" t="s">
        <v>153</v>
      </c>
      <c r="K4991" s="117" t="s">
        <v>153</v>
      </c>
      <c r="L4991" s="119">
        <v>0</v>
      </c>
    </row>
    <row r="4992" spans="1:12" s="101" customFormat="1" ht="24" customHeight="1">
      <c r="A4992" s="808"/>
      <c r="B4992" s="110" t="s">
        <v>77</v>
      </c>
      <c r="C4992" s="115" t="s">
        <v>79</v>
      </c>
      <c r="D4992" s="115" t="s">
        <v>155</v>
      </c>
      <c r="E4992" s="115" t="s">
        <v>156</v>
      </c>
      <c r="F4992" s="805"/>
      <c r="G4992" s="805"/>
      <c r="H4992" s="806" t="s">
        <v>157</v>
      </c>
      <c r="I4992" s="806"/>
      <c r="J4992" s="803" t="s">
        <v>153</v>
      </c>
      <c r="K4992" s="803" t="s">
        <v>3</v>
      </c>
      <c r="L4992" s="804">
        <v>799</v>
      </c>
    </row>
    <row r="4993" spans="1:12" s="101" customFormat="1" ht="34.5" customHeight="1">
      <c r="A4993" s="808"/>
      <c r="B4993" s="117" t="s">
        <v>187</v>
      </c>
      <c r="C4993" s="117" t="s">
        <v>1327</v>
      </c>
      <c r="D4993" s="118">
        <v>43784</v>
      </c>
      <c r="E4993" s="117" t="s">
        <v>676</v>
      </c>
      <c r="F4993" s="805"/>
      <c r="G4993" s="805"/>
      <c r="H4993" s="806"/>
      <c r="I4993" s="806"/>
      <c r="J4993" s="803"/>
      <c r="K4993" s="803"/>
      <c r="L4993" s="804"/>
    </row>
    <row r="4994" spans="1:12" s="101" customFormat="1" ht="24" customHeight="1">
      <c r="A4994" s="808">
        <v>940</v>
      </c>
      <c r="B4994" s="110" t="s">
        <v>76</v>
      </c>
      <c r="C4994" s="115" t="s">
        <v>78</v>
      </c>
      <c r="D4994" s="115" t="s">
        <v>146</v>
      </c>
      <c r="E4994" s="115" t="s">
        <v>147</v>
      </c>
      <c r="F4994" s="809" t="s">
        <v>71</v>
      </c>
      <c r="G4994" s="809"/>
      <c r="H4994" s="805"/>
      <c r="I4994" s="805"/>
      <c r="J4994" s="805"/>
      <c r="K4994" s="805"/>
      <c r="L4994" s="805"/>
    </row>
    <row r="4995" spans="1:12" s="101" customFormat="1" ht="26.25" customHeight="1">
      <c r="A4995" s="808"/>
      <c r="B4995" s="803" t="s">
        <v>3098</v>
      </c>
      <c r="C4995" s="810" t="s">
        <v>3099</v>
      </c>
      <c r="D4995" s="807">
        <v>43760</v>
      </c>
      <c r="E4995" s="803" t="s">
        <v>2281</v>
      </c>
      <c r="F4995" s="803" t="s">
        <v>3100</v>
      </c>
      <c r="G4995" s="803"/>
      <c r="H4995" s="806" t="s">
        <v>152</v>
      </c>
      <c r="I4995" s="806"/>
      <c r="J4995" s="117" t="s">
        <v>153</v>
      </c>
      <c r="K4995" s="117" t="s">
        <v>3</v>
      </c>
      <c r="L4995" s="119">
        <v>819</v>
      </c>
    </row>
    <row r="4996" spans="1:12" s="101" customFormat="1" ht="291.75" customHeight="1">
      <c r="A4996" s="808"/>
      <c r="B4996" s="803"/>
      <c r="C4996" s="810"/>
      <c r="D4996" s="807"/>
      <c r="E4996" s="803"/>
      <c r="F4996" s="803"/>
      <c r="G4996" s="803"/>
      <c r="H4996" s="806" t="s">
        <v>154</v>
      </c>
      <c r="I4996" s="806"/>
      <c r="J4996" s="117" t="s">
        <v>153</v>
      </c>
      <c r="K4996" s="117" t="s">
        <v>3</v>
      </c>
      <c r="L4996" s="119">
        <v>3087.98</v>
      </c>
    </row>
    <row r="4997" spans="1:12" s="101" customFormat="1" ht="24" customHeight="1">
      <c r="A4997" s="808"/>
      <c r="B4997" s="110" t="s">
        <v>77</v>
      </c>
      <c r="C4997" s="115" t="s">
        <v>79</v>
      </c>
      <c r="D4997" s="115" t="s">
        <v>155</v>
      </c>
      <c r="E4997" s="115" t="s">
        <v>156</v>
      </c>
      <c r="F4997" s="805"/>
      <c r="G4997" s="805"/>
      <c r="H4997" s="806" t="s">
        <v>157</v>
      </c>
      <c r="I4997" s="806"/>
      <c r="J4997" s="803" t="s">
        <v>153</v>
      </c>
      <c r="K4997" s="803" t="s">
        <v>153</v>
      </c>
      <c r="L4997" s="804">
        <v>0</v>
      </c>
    </row>
    <row r="4998" spans="1:12" s="101" customFormat="1" ht="34.5" customHeight="1">
      <c r="A4998" s="808"/>
      <c r="B4998" s="117" t="s">
        <v>303</v>
      </c>
      <c r="C4998" s="117" t="s">
        <v>3100</v>
      </c>
      <c r="D4998" s="118">
        <v>43765</v>
      </c>
      <c r="E4998" s="117" t="s">
        <v>3101</v>
      </c>
      <c r="F4998" s="805"/>
      <c r="G4998" s="805"/>
      <c r="H4998" s="806"/>
      <c r="I4998" s="806"/>
      <c r="J4998" s="803"/>
      <c r="K4998" s="803"/>
      <c r="L4998" s="804"/>
    </row>
    <row r="4999" spans="1:12" s="101" customFormat="1" ht="24" customHeight="1">
      <c r="A4999" s="808">
        <v>941</v>
      </c>
      <c r="B4999" s="110" t="s">
        <v>76</v>
      </c>
      <c r="C4999" s="115" t="s">
        <v>78</v>
      </c>
      <c r="D4999" s="115" t="s">
        <v>146</v>
      </c>
      <c r="E4999" s="115" t="s">
        <v>147</v>
      </c>
      <c r="F4999" s="809" t="s">
        <v>71</v>
      </c>
      <c r="G4999" s="809"/>
      <c r="H4999" s="805"/>
      <c r="I4999" s="805"/>
      <c r="J4999" s="805"/>
      <c r="K4999" s="805"/>
      <c r="L4999" s="805"/>
    </row>
    <row r="5000" spans="1:12" s="101" customFormat="1" ht="26.25" customHeight="1">
      <c r="A5000" s="808"/>
      <c r="B5000" s="803" t="s">
        <v>3102</v>
      </c>
      <c r="C5000" s="810" t="s">
        <v>3103</v>
      </c>
      <c r="D5000" s="807">
        <v>43876</v>
      </c>
      <c r="E5000" s="803" t="s">
        <v>523</v>
      </c>
      <c r="F5000" s="803" t="s">
        <v>1119</v>
      </c>
      <c r="G5000" s="803"/>
      <c r="H5000" s="806" t="s">
        <v>152</v>
      </c>
      <c r="I5000" s="806"/>
      <c r="J5000" s="117" t="s">
        <v>153</v>
      </c>
      <c r="K5000" s="117" t="s">
        <v>3</v>
      </c>
      <c r="L5000" s="119">
        <v>418</v>
      </c>
    </row>
    <row r="5001" spans="1:12" s="101" customFormat="1" ht="408.95" customHeight="1">
      <c r="A5001" s="808"/>
      <c r="B5001" s="803"/>
      <c r="C5001" s="810"/>
      <c r="D5001" s="807"/>
      <c r="E5001" s="803"/>
      <c r="F5001" s="803"/>
      <c r="G5001" s="803"/>
      <c r="H5001" s="806" t="s">
        <v>154</v>
      </c>
      <c r="I5001" s="806"/>
      <c r="J5001" s="803" t="s">
        <v>153</v>
      </c>
      <c r="K5001" s="803" t="s">
        <v>153</v>
      </c>
      <c r="L5001" s="804">
        <v>0</v>
      </c>
    </row>
    <row r="5002" spans="1:12" s="101" customFormat="1" ht="229.35" customHeight="1">
      <c r="A5002" s="808"/>
      <c r="B5002" s="803"/>
      <c r="C5002" s="810"/>
      <c r="D5002" s="807"/>
      <c r="E5002" s="803"/>
      <c r="F5002" s="803"/>
      <c r="G5002" s="803"/>
      <c r="H5002" s="806"/>
      <c r="I5002" s="806"/>
      <c r="J5002" s="803"/>
      <c r="K5002" s="803"/>
      <c r="L5002" s="804"/>
    </row>
    <row r="5003" spans="1:12" s="101" customFormat="1" ht="24" customHeight="1">
      <c r="A5003" s="808"/>
      <c r="B5003" s="110" t="s">
        <v>77</v>
      </c>
      <c r="C5003" s="115" t="s">
        <v>79</v>
      </c>
      <c r="D5003" s="115" t="s">
        <v>155</v>
      </c>
      <c r="E5003" s="115" t="s">
        <v>156</v>
      </c>
      <c r="F5003" s="805"/>
      <c r="G5003" s="805"/>
      <c r="H5003" s="806" t="s">
        <v>157</v>
      </c>
      <c r="I5003" s="806"/>
      <c r="J5003" s="803" t="s">
        <v>153</v>
      </c>
      <c r="K5003" s="803" t="s">
        <v>3</v>
      </c>
      <c r="L5003" s="804">
        <v>510</v>
      </c>
    </row>
    <row r="5004" spans="1:12" s="101" customFormat="1" ht="24" customHeight="1">
      <c r="A5004" s="808"/>
      <c r="B5004" s="117" t="s">
        <v>3104</v>
      </c>
      <c r="C5004" s="117" t="s">
        <v>1119</v>
      </c>
      <c r="D5004" s="118">
        <v>43884</v>
      </c>
      <c r="E5004" s="117" t="s">
        <v>720</v>
      </c>
      <c r="F5004" s="805"/>
      <c r="G5004" s="805"/>
      <c r="H5004" s="806"/>
      <c r="I5004" s="806"/>
      <c r="J5004" s="803"/>
      <c r="K5004" s="803"/>
      <c r="L5004" s="804"/>
    </row>
    <row r="5005" spans="1:12" s="101" customFormat="1" ht="24" customHeight="1">
      <c r="A5005" s="808">
        <v>942</v>
      </c>
      <c r="B5005" s="110" t="s">
        <v>76</v>
      </c>
      <c r="C5005" s="115" t="s">
        <v>78</v>
      </c>
      <c r="D5005" s="115" t="s">
        <v>146</v>
      </c>
      <c r="E5005" s="115" t="s">
        <v>147</v>
      </c>
      <c r="F5005" s="809" t="s">
        <v>71</v>
      </c>
      <c r="G5005" s="809"/>
      <c r="H5005" s="805"/>
      <c r="I5005" s="805"/>
      <c r="J5005" s="805"/>
      <c r="K5005" s="805"/>
      <c r="L5005" s="805"/>
    </row>
    <row r="5006" spans="1:12" s="101" customFormat="1" ht="26.25" customHeight="1">
      <c r="A5006" s="808"/>
      <c r="B5006" s="803" t="s">
        <v>3102</v>
      </c>
      <c r="C5006" s="810" t="s">
        <v>3105</v>
      </c>
      <c r="D5006" s="807">
        <v>43893</v>
      </c>
      <c r="E5006" s="803" t="s">
        <v>849</v>
      </c>
      <c r="F5006" s="803" t="s">
        <v>3106</v>
      </c>
      <c r="G5006" s="803"/>
      <c r="H5006" s="806" t="s">
        <v>152</v>
      </c>
      <c r="I5006" s="806"/>
      <c r="J5006" s="117" t="s">
        <v>153</v>
      </c>
      <c r="K5006" s="117" t="s">
        <v>3</v>
      </c>
      <c r="L5006" s="119">
        <v>201.11</v>
      </c>
    </row>
    <row r="5007" spans="1:12" s="101" customFormat="1" ht="260.25" customHeight="1">
      <c r="A5007" s="808"/>
      <c r="B5007" s="803"/>
      <c r="C5007" s="810"/>
      <c r="D5007" s="807"/>
      <c r="E5007" s="803"/>
      <c r="F5007" s="803"/>
      <c r="G5007" s="803"/>
      <c r="H5007" s="806" t="s">
        <v>154</v>
      </c>
      <c r="I5007" s="806"/>
      <c r="J5007" s="117" t="s">
        <v>153</v>
      </c>
      <c r="K5007" s="117" t="s">
        <v>3</v>
      </c>
      <c r="L5007" s="119">
        <v>227.96</v>
      </c>
    </row>
    <row r="5008" spans="1:12" s="101" customFormat="1" ht="24" customHeight="1">
      <c r="A5008" s="808"/>
      <c r="B5008" s="110" t="s">
        <v>77</v>
      </c>
      <c r="C5008" s="115" t="s">
        <v>79</v>
      </c>
      <c r="D5008" s="115" t="s">
        <v>155</v>
      </c>
      <c r="E5008" s="115" t="s">
        <v>156</v>
      </c>
      <c r="F5008" s="805"/>
      <c r="G5008" s="805"/>
      <c r="H5008" s="806" t="s">
        <v>157</v>
      </c>
      <c r="I5008" s="806"/>
      <c r="J5008" s="803" t="s">
        <v>153</v>
      </c>
      <c r="K5008" s="803" t="s">
        <v>153</v>
      </c>
      <c r="L5008" s="804">
        <v>0</v>
      </c>
    </row>
    <row r="5009" spans="1:12" s="101" customFormat="1" ht="24" customHeight="1">
      <c r="A5009" s="808"/>
      <c r="B5009" s="117" t="s">
        <v>3104</v>
      </c>
      <c r="C5009" s="117" t="s">
        <v>3106</v>
      </c>
      <c r="D5009" s="118">
        <v>43894</v>
      </c>
      <c r="E5009" s="117" t="s">
        <v>875</v>
      </c>
      <c r="F5009" s="805"/>
      <c r="G5009" s="805"/>
      <c r="H5009" s="806"/>
      <c r="I5009" s="806"/>
      <c r="J5009" s="803"/>
      <c r="K5009" s="803"/>
      <c r="L5009" s="804"/>
    </row>
    <row r="5010" spans="1:12" s="101" customFormat="1" ht="24" customHeight="1">
      <c r="A5010" s="808">
        <v>943</v>
      </c>
      <c r="B5010" s="110" t="s">
        <v>76</v>
      </c>
      <c r="C5010" s="115" t="s">
        <v>78</v>
      </c>
      <c r="D5010" s="115" t="s">
        <v>146</v>
      </c>
      <c r="E5010" s="115" t="s">
        <v>147</v>
      </c>
      <c r="F5010" s="809" t="s">
        <v>71</v>
      </c>
      <c r="G5010" s="809"/>
      <c r="H5010" s="805"/>
      <c r="I5010" s="805"/>
      <c r="J5010" s="805"/>
      <c r="K5010" s="805"/>
      <c r="L5010" s="805"/>
    </row>
    <row r="5011" spans="1:12" s="101" customFormat="1" ht="26.25" customHeight="1">
      <c r="A5011" s="808"/>
      <c r="B5011" s="803" t="s">
        <v>3107</v>
      </c>
      <c r="C5011" s="803" t="s">
        <v>3108</v>
      </c>
      <c r="D5011" s="807">
        <v>43775</v>
      </c>
      <c r="E5011" s="803" t="s">
        <v>1510</v>
      </c>
      <c r="F5011" s="803" t="s">
        <v>2050</v>
      </c>
      <c r="G5011" s="803"/>
      <c r="H5011" s="806" t="s">
        <v>152</v>
      </c>
      <c r="I5011" s="806"/>
      <c r="J5011" s="117" t="s">
        <v>153</v>
      </c>
      <c r="K5011" s="117" t="s">
        <v>3</v>
      </c>
      <c r="L5011" s="119">
        <v>537</v>
      </c>
    </row>
    <row r="5012" spans="1:12" s="101" customFormat="1" ht="102.75" customHeight="1">
      <c r="A5012" s="808"/>
      <c r="B5012" s="803"/>
      <c r="C5012" s="803"/>
      <c r="D5012" s="807"/>
      <c r="E5012" s="803"/>
      <c r="F5012" s="803"/>
      <c r="G5012" s="803"/>
      <c r="H5012" s="806" t="s">
        <v>154</v>
      </c>
      <c r="I5012" s="806"/>
      <c r="J5012" s="117" t="s">
        <v>153</v>
      </c>
      <c r="K5012" s="117" t="s">
        <v>3</v>
      </c>
      <c r="L5012" s="119">
        <v>2462.42</v>
      </c>
    </row>
    <row r="5013" spans="1:12" s="101" customFormat="1" ht="24" customHeight="1">
      <c r="A5013" s="808"/>
      <c r="B5013" s="110" t="s">
        <v>77</v>
      </c>
      <c r="C5013" s="115" t="s">
        <v>79</v>
      </c>
      <c r="D5013" s="115" t="s">
        <v>155</v>
      </c>
      <c r="E5013" s="115" t="s">
        <v>156</v>
      </c>
      <c r="F5013" s="805"/>
      <c r="G5013" s="805"/>
      <c r="H5013" s="806" t="s">
        <v>157</v>
      </c>
      <c r="I5013" s="806"/>
      <c r="J5013" s="803" t="s">
        <v>153</v>
      </c>
      <c r="K5013" s="803" t="s">
        <v>153</v>
      </c>
      <c r="L5013" s="804">
        <v>0</v>
      </c>
    </row>
    <row r="5014" spans="1:12" s="101" customFormat="1" ht="24" customHeight="1">
      <c r="A5014" s="808"/>
      <c r="B5014" s="117" t="s">
        <v>181</v>
      </c>
      <c r="C5014" s="117" t="s">
        <v>2050</v>
      </c>
      <c r="D5014" s="118">
        <v>43777</v>
      </c>
      <c r="E5014" s="117" t="s">
        <v>271</v>
      </c>
      <c r="F5014" s="805"/>
      <c r="G5014" s="805"/>
      <c r="H5014" s="806"/>
      <c r="I5014" s="806"/>
      <c r="J5014" s="803"/>
      <c r="K5014" s="803"/>
      <c r="L5014" s="804"/>
    </row>
    <row r="5015" spans="1:12" s="101" customFormat="1" ht="24" customHeight="1">
      <c r="A5015" s="808">
        <v>944</v>
      </c>
      <c r="B5015" s="110" t="s">
        <v>76</v>
      </c>
      <c r="C5015" s="115" t="s">
        <v>78</v>
      </c>
      <c r="D5015" s="115" t="s">
        <v>146</v>
      </c>
      <c r="E5015" s="115" t="s">
        <v>147</v>
      </c>
      <c r="F5015" s="809" t="s">
        <v>71</v>
      </c>
      <c r="G5015" s="809"/>
      <c r="H5015" s="805"/>
      <c r="I5015" s="805"/>
      <c r="J5015" s="805"/>
      <c r="K5015" s="805"/>
      <c r="L5015" s="805"/>
    </row>
    <row r="5016" spans="1:12" s="101" customFormat="1" ht="26.25" customHeight="1">
      <c r="A5016" s="808"/>
      <c r="B5016" s="803" t="s">
        <v>3107</v>
      </c>
      <c r="C5016" s="803" t="s">
        <v>3109</v>
      </c>
      <c r="D5016" s="807">
        <v>43840</v>
      </c>
      <c r="E5016" s="803" t="s">
        <v>523</v>
      </c>
      <c r="F5016" s="803" t="s">
        <v>3110</v>
      </c>
      <c r="G5016" s="803"/>
      <c r="H5016" s="806" t="s">
        <v>152</v>
      </c>
      <c r="I5016" s="806"/>
      <c r="J5016" s="117" t="s">
        <v>153</v>
      </c>
      <c r="K5016" s="117" t="s">
        <v>3</v>
      </c>
      <c r="L5016" s="119">
        <v>692</v>
      </c>
    </row>
    <row r="5017" spans="1:12" s="101" customFormat="1" ht="71.25" customHeight="1">
      <c r="A5017" s="808"/>
      <c r="B5017" s="803"/>
      <c r="C5017" s="803"/>
      <c r="D5017" s="807"/>
      <c r="E5017" s="803"/>
      <c r="F5017" s="803"/>
      <c r="G5017" s="803"/>
      <c r="H5017" s="806" t="s">
        <v>154</v>
      </c>
      <c r="I5017" s="806"/>
      <c r="J5017" s="117" t="s">
        <v>153</v>
      </c>
      <c r="K5017" s="117" t="s">
        <v>153</v>
      </c>
      <c r="L5017" s="119">
        <v>0</v>
      </c>
    </row>
    <row r="5018" spans="1:12" s="101" customFormat="1" ht="24" customHeight="1">
      <c r="A5018" s="808"/>
      <c r="B5018" s="110" t="s">
        <v>77</v>
      </c>
      <c r="C5018" s="115" t="s">
        <v>79</v>
      </c>
      <c r="D5018" s="115" t="s">
        <v>155</v>
      </c>
      <c r="E5018" s="115" t="s">
        <v>156</v>
      </c>
      <c r="F5018" s="805"/>
      <c r="G5018" s="805"/>
      <c r="H5018" s="806" t="s">
        <v>157</v>
      </c>
      <c r="I5018" s="806"/>
      <c r="J5018" s="803" t="s">
        <v>153</v>
      </c>
      <c r="K5018" s="803" t="s">
        <v>153</v>
      </c>
      <c r="L5018" s="804">
        <v>0</v>
      </c>
    </row>
    <row r="5019" spans="1:12" s="101" customFormat="1" ht="24" customHeight="1">
      <c r="A5019" s="808"/>
      <c r="B5019" s="117" t="s">
        <v>181</v>
      </c>
      <c r="C5019" s="117" t="s">
        <v>3110</v>
      </c>
      <c r="D5019" s="118">
        <v>43844</v>
      </c>
      <c r="E5019" s="117" t="s">
        <v>3111</v>
      </c>
      <c r="F5019" s="805"/>
      <c r="G5019" s="805"/>
      <c r="H5019" s="806"/>
      <c r="I5019" s="806"/>
      <c r="J5019" s="803"/>
      <c r="K5019" s="803"/>
      <c r="L5019" s="804"/>
    </row>
    <row r="5020" spans="1:12" s="101" customFormat="1" ht="24" customHeight="1">
      <c r="A5020" s="808">
        <v>945</v>
      </c>
      <c r="B5020" s="110" t="s">
        <v>76</v>
      </c>
      <c r="C5020" s="115" t="s">
        <v>78</v>
      </c>
      <c r="D5020" s="115" t="s">
        <v>146</v>
      </c>
      <c r="E5020" s="115" t="s">
        <v>147</v>
      </c>
      <c r="F5020" s="809" t="s">
        <v>71</v>
      </c>
      <c r="G5020" s="809"/>
      <c r="H5020" s="805"/>
      <c r="I5020" s="805"/>
      <c r="J5020" s="805"/>
      <c r="K5020" s="805"/>
      <c r="L5020" s="805"/>
    </row>
    <row r="5021" spans="1:12" s="101" customFormat="1" ht="26.25" customHeight="1">
      <c r="A5021" s="808"/>
      <c r="B5021" s="803" t="s">
        <v>3112</v>
      </c>
      <c r="C5021" s="803" t="s">
        <v>3113</v>
      </c>
      <c r="D5021" s="807">
        <v>43807</v>
      </c>
      <c r="E5021" s="803" t="s">
        <v>228</v>
      </c>
      <c r="F5021" s="803" t="s">
        <v>239</v>
      </c>
      <c r="G5021" s="803"/>
      <c r="H5021" s="806" t="s">
        <v>152</v>
      </c>
      <c r="I5021" s="806"/>
      <c r="J5021" s="117" t="s">
        <v>153</v>
      </c>
      <c r="K5021" s="117" t="s">
        <v>153</v>
      </c>
      <c r="L5021" s="119">
        <v>0</v>
      </c>
    </row>
    <row r="5022" spans="1:12" s="101" customFormat="1" ht="81.75" customHeight="1">
      <c r="A5022" s="808"/>
      <c r="B5022" s="803"/>
      <c r="C5022" s="803"/>
      <c r="D5022" s="807"/>
      <c r="E5022" s="803"/>
      <c r="F5022" s="803"/>
      <c r="G5022" s="803"/>
      <c r="H5022" s="806" t="s">
        <v>154</v>
      </c>
      <c r="I5022" s="806"/>
      <c r="J5022" s="117" t="s">
        <v>153</v>
      </c>
      <c r="K5022" s="117" t="s">
        <v>153</v>
      </c>
      <c r="L5022" s="119">
        <v>0</v>
      </c>
    </row>
    <row r="5023" spans="1:12" s="101" customFormat="1" ht="24" customHeight="1">
      <c r="A5023" s="808"/>
      <c r="B5023" s="110" t="s">
        <v>77</v>
      </c>
      <c r="C5023" s="115" t="s">
        <v>79</v>
      </c>
      <c r="D5023" s="115" t="s">
        <v>155</v>
      </c>
      <c r="E5023" s="115" t="s">
        <v>156</v>
      </c>
      <c r="F5023" s="805"/>
      <c r="G5023" s="805"/>
      <c r="H5023" s="806" t="s">
        <v>157</v>
      </c>
      <c r="I5023" s="806"/>
      <c r="J5023" s="803" t="s">
        <v>153</v>
      </c>
      <c r="K5023" s="803" t="s">
        <v>3</v>
      </c>
      <c r="L5023" s="804">
        <v>840</v>
      </c>
    </row>
    <row r="5024" spans="1:12" s="101" customFormat="1" ht="24" customHeight="1">
      <c r="A5024" s="808"/>
      <c r="B5024" s="117" t="s">
        <v>3104</v>
      </c>
      <c r="C5024" s="117" t="s">
        <v>239</v>
      </c>
      <c r="D5024" s="118">
        <v>43810</v>
      </c>
      <c r="E5024" s="117" t="s">
        <v>321</v>
      </c>
      <c r="F5024" s="805"/>
      <c r="G5024" s="805"/>
      <c r="H5024" s="806"/>
      <c r="I5024" s="806"/>
      <c r="J5024" s="803"/>
      <c r="K5024" s="803"/>
      <c r="L5024" s="804"/>
    </row>
    <row r="5025" spans="1:12" s="101" customFormat="1" ht="24" customHeight="1">
      <c r="A5025" s="808">
        <v>946</v>
      </c>
      <c r="B5025" s="110" t="s">
        <v>76</v>
      </c>
      <c r="C5025" s="115" t="s">
        <v>78</v>
      </c>
      <c r="D5025" s="115" t="s">
        <v>146</v>
      </c>
      <c r="E5025" s="115" t="s">
        <v>147</v>
      </c>
      <c r="F5025" s="809" t="s">
        <v>71</v>
      </c>
      <c r="G5025" s="809"/>
      <c r="H5025" s="805"/>
      <c r="I5025" s="805"/>
      <c r="J5025" s="805"/>
      <c r="K5025" s="805"/>
      <c r="L5025" s="805"/>
    </row>
    <row r="5026" spans="1:12" s="101" customFormat="1" ht="26.25" customHeight="1">
      <c r="A5026" s="808"/>
      <c r="B5026" s="803" t="s">
        <v>3112</v>
      </c>
      <c r="C5026" s="810" t="s">
        <v>3114</v>
      </c>
      <c r="D5026" s="807">
        <v>43871</v>
      </c>
      <c r="E5026" s="803" t="s">
        <v>2892</v>
      </c>
      <c r="F5026" s="803" t="s">
        <v>3115</v>
      </c>
      <c r="G5026" s="803"/>
      <c r="H5026" s="806" t="s">
        <v>152</v>
      </c>
      <c r="I5026" s="806"/>
      <c r="J5026" s="117" t="s">
        <v>153</v>
      </c>
      <c r="K5026" s="117" t="s">
        <v>3</v>
      </c>
      <c r="L5026" s="119">
        <v>530</v>
      </c>
    </row>
    <row r="5027" spans="1:12" s="101" customFormat="1" ht="375.75" customHeight="1">
      <c r="A5027" s="808"/>
      <c r="B5027" s="803"/>
      <c r="C5027" s="810"/>
      <c r="D5027" s="807"/>
      <c r="E5027" s="803"/>
      <c r="F5027" s="803"/>
      <c r="G5027" s="803"/>
      <c r="H5027" s="806" t="s">
        <v>154</v>
      </c>
      <c r="I5027" s="806"/>
      <c r="J5027" s="117" t="s">
        <v>153</v>
      </c>
      <c r="K5027" s="117" t="s">
        <v>153</v>
      </c>
      <c r="L5027" s="119">
        <v>0</v>
      </c>
    </row>
    <row r="5028" spans="1:12" s="101" customFormat="1" ht="24" customHeight="1">
      <c r="A5028" s="808"/>
      <c r="B5028" s="110" t="s">
        <v>77</v>
      </c>
      <c r="C5028" s="115" t="s">
        <v>79</v>
      </c>
      <c r="D5028" s="115" t="s">
        <v>155</v>
      </c>
      <c r="E5028" s="115" t="s">
        <v>156</v>
      </c>
      <c r="F5028" s="805"/>
      <c r="G5028" s="805"/>
      <c r="H5028" s="806" t="s">
        <v>157</v>
      </c>
      <c r="I5028" s="806"/>
      <c r="J5028" s="803" t="s">
        <v>153</v>
      </c>
      <c r="K5028" s="803" t="s">
        <v>153</v>
      </c>
      <c r="L5028" s="804">
        <v>0</v>
      </c>
    </row>
    <row r="5029" spans="1:12" s="101" customFormat="1" ht="24" customHeight="1">
      <c r="A5029" s="808"/>
      <c r="B5029" s="117" t="s">
        <v>3104</v>
      </c>
      <c r="C5029" s="117" t="s">
        <v>3115</v>
      </c>
      <c r="D5029" s="118">
        <v>43873</v>
      </c>
      <c r="E5029" s="117" t="s">
        <v>2428</v>
      </c>
      <c r="F5029" s="805"/>
      <c r="G5029" s="805"/>
      <c r="H5029" s="806"/>
      <c r="I5029" s="806"/>
      <c r="J5029" s="803"/>
      <c r="K5029" s="803"/>
      <c r="L5029" s="804"/>
    </row>
    <row r="5030" spans="1:12" s="101" customFormat="1" ht="24" customHeight="1">
      <c r="A5030" s="808">
        <v>947</v>
      </c>
      <c r="B5030" s="110" t="s">
        <v>76</v>
      </c>
      <c r="C5030" s="115" t="s">
        <v>78</v>
      </c>
      <c r="D5030" s="115" t="s">
        <v>146</v>
      </c>
      <c r="E5030" s="115" t="s">
        <v>147</v>
      </c>
      <c r="F5030" s="809" t="s">
        <v>71</v>
      </c>
      <c r="G5030" s="809"/>
      <c r="H5030" s="805"/>
      <c r="I5030" s="805"/>
      <c r="J5030" s="805"/>
      <c r="K5030" s="805"/>
      <c r="L5030" s="805"/>
    </row>
    <row r="5031" spans="1:12" s="101" customFormat="1" ht="26.25" customHeight="1">
      <c r="A5031" s="808"/>
      <c r="B5031" s="803" t="s">
        <v>3116</v>
      </c>
      <c r="C5031" s="803" t="s">
        <v>3117</v>
      </c>
      <c r="D5031" s="807">
        <v>43776</v>
      </c>
      <c r="E5031" s="803" t="s">
        <v>1569</v>
      </c>
      <c r="F5031" s="803" t="s">
        <v>2605</v>
      </c>
      <c r="G5031" s="803"/>
      <c r="H5031" s="806" t="s">
        <v>152</v>
      </c>
      <c r="I5031" s="806"/>
      <c r="J5031" s="117" t="s">
        <v>153</v>
      </c>
      <c r="K5031" s="117" t="s">
        <v>3</v>
      </c>
      <c r="L5031" s="119">
        <v>135</v>
      </c>
    </row>
    <row r="5032" spans="1:12" s="101" customFormat="1" ht="81.75" customHeight="1">
      <c r="A5032" s="808"/>
      <c r="B5032" s="803"/>
      <c r="C5032" s="803"/>
      <c r="D5032" s="807"/>
      <c r="E5032" s="803"/>
      <c r="F5032" s="803"/>
      <c r="G5032" s="803"/>
      <c r="H5032" s="806" t="s">
        <v>154</v>
      </c>
      <c r="I5032" s="806"/>
      <c r="J5032" s="117" t="s">
        <v>153</v>
      </c>
      <c r="K5032" s="117" t="s">
        <v>3</v>
      </c>
      <c r="L5032" s="119">
        <v>326.2</v>
      </c>
    </row>
    <row r="5033" spans="1:12" s="101" customFormat="1" ht="24" customHeight="1">
      <c r="A5033" s="808"/>
      <c r="B5033" s="110" t="s">
        <v>77</v>
      </c>
      <c r="C5033" s="115" t="s">
        <v>79</v>
      </c>
      <c r="D5033" s="115" t="s">
        <v>155</v>
      </c>
      <c r="E5033" s="115" t="s">
        <v>156</v>
      </c>
      <c r="F5033" s="805"/>
      <c r="G5033" s="805"/>
      <c r="H5033" s="806" t="s">
        <v>157</v>
      </c>
      <c r="I5033" s="806"/>
      <c r="J5033" s="803" t="s">
        <v>153</v>
      </c>
      <c r="K5033" s="803" t="s">
        <v>153</v>
      </c>
      <c r="L5033" s="804">
        <v>0</v>
      </c>
    </row>
    <row r="5034" spans="1:12" s="101" customFormat="1" ht="24" customHeight="1">
      <c r="A5034" s="808"/>
      <c r="B5034" s="117" t="s">
        <v>153</v>
      </c>
      <c r="C5034" s="117" t="s">
        <v>2605</v>
      </c>
      <c r="D5034" s="118">
        <v>43777</v>
      </c>
      <c r="E5034" s="117" t="s">
        <v>3118</v>
      </c>
      <c r="F5034" s="805"/>
      <c r="G5034" s="805"/>
      <c r="H5034" s="806"/>
      <c r="I5034" s="806"/>
      <c r="J5034" s="803"/>
      <c r="K5034" s="803"/>
      <c r="L5034" s="804"/>
    </row>
    <row r="5035" spans="1:12" s="101" customFormat="1" ht="24" customHeight="1">
      <c r="A5035" s="808">
        <v>948</v>
      </c>
      <c r="B5035" s="110" t="s">
        <v>76</v>
      </c>
      <c r="C5035" s="115" t="s">
        <v>78</v>
      </c>
      <c r="D5035" s="115" t="s">
        <v>146</v>
      </c>
      <c r="E5035" s="115" t="s">
        <v>147</v>
      </c>
      <c r="F5035" s="809" t="s">
        <v>71</v>
      </c>
      <c r="G5035" s="809"/>
      <c r="H5035" s="805"/>
      <c r="I5035" s="805"/>
      <c r="J5035" s="805"/>
      <c r="K5035" s="805"/>
      <c r="L5035" s="805"/>
    </row>
    <row r="5036" spans="1:12" s="101" customFormat="1" ht="26.25" customHeight="1">
      <c r="A5036" s="808"/>
      <c r="B5036" s="803" t="s">
        <v>3119</v>
      </c>
      <c r="C5036" s="810" t="s">
        <v>3120</v>
      </c>
      <c r="D5036" s="807">
        <v>43783</v>
      </c>
      <c r="E5036" s="803" t="s">
        <v>910</v>
      </c>
      <c r="F5036" s="803" t="s">
        <v>3121</v>
      </c>
      <c r="G5036" s="803"/>
      <c r="H5036" s="806" t="s">
        <v>152</v>
      </c>
      <c r="I5036" s="806"/>
      <c r="J5036" s="117" t="s">
        <v>153</v>
      </c>
      <c r="K5036" s="117" t="s">
        <v>3</v>
      </c>
      <c r="L5036" s="119">
        <v>818.67</v>
      </c>
    </row>
    <row r="5037" spans="1:12" s="101" customFormat="1" ht="207.75" customHeight="1">
      <c r="A5037" s="808"/>
      <c r="B5037" s="803"/>
      <c r="C5037" s="810"/>
      <c r="D5037" s="807"/>
      <c r="E5037" s="803"/>
      <c r="F5037" s="803"/>
      <c r="G5037" s="803"/>
      <c r="H5037" s="806" t="s">
        <v>154</v>
      </c>
      <c r="I5037" s="806"/>
      <c r="J5037" s="117" t="s">
        <v>153</v>
      </c>
      <c r="K5037" s="117" t="s">
        <v>3</v>
      </c>
      <c r="L5037" s="119">
        <v>10234.530000000001</v>
      </c>
    </row>
    <row r="5038" spans="1:12" s="101" customFormat="1" ht="24" customHeight="1">
      <c r="A5038" s="808"/>
      <c r="B5038" s="110" t="s">
        <v>77</v>
      </c>
      <c r="C5038" s="115" t="s">
        <v>79</v>
      </c>
      <c r="D5038" s="115" t="s">
        <v>155</v>
      </c>
      <c r="E5038" s="115" t="s">
        <v>156</v>
      </c>
      <c r="F5038" s="805"/>
      <c r="G5038" s="805"/>
      <c r="H5038" s="806" t="s">
        <v>157</v>
      </c>
      <c r="I5038" s="806"/>
      <c r="J5038" s="803" t="s">
        <v>153</v>
      </c>
      <c r="K5038" s="803" t="s">
        <v>3</v>
      </c>
      <c r="L5038" s="804">
        <v>134.92000000000002</v>
      </c>
    </row>
    <row r="5039" spans="1:12" s="101" customFormat="1" ht="34.5" customHeight="1">
      <c r="A5039" s="808"/>
      <c r="B5039" s="117" t="s">
        <v>303</v>
      </c>
      <c r="C5039" s="117" t="s">
        <v>3121</v>
      </c>
      <c r="D5039" s="118">
        <v>43793</v>
      </c>
      <c r="E5039" s="117" t="s">
        <v>3122</v>
      </c>
      <c r="F5039" s="805"/>
      <c r="G5039" s="805"/>
      <c r="H5039" s="806"/>
      <c r="I5039" s="806"/>
      <c r="J5039" s="803"/>
      <c r="K5039" s="803"/>
      <c r="L5039" s="804"/>
    </row>
    <row r="5040" spans="1:12" s="101" customFormat="1" ht="24" customHeight="1">
      <c r="A5040" s="808">
        <v>949</v>
      </c>
      <c r="B5040" s="110" t="s">
        <v>76</v>
      </c>
      <c r="C5040" s="115" t="s">
        <v>78</v>
      </c>
      <c r="D5040" s="115" t="s">
        <v>146</v>
      </c>
      <c r="E5040" s="115" t="s">
        <v>147</v>
      </c>
      <c r="F5040" s="809" t="s">
        <v>71</v>
      </c>
      <c r="G5040" s="809"/>
      <c r="H5040" s="805"/>
      <c r="I5040" s="805"/>
      <c r="J5040" s="805"/>
      <c r="K5040" s="805"/>
      <c r="L5040" s="805"/>
    </row>
    <row r="5041" spans="1:12" s="101" customFormat="1" ht="26.25" customHeight="1">
      <c r="A5041" s="808"/>
      <c r="B5041" s="803" t="s">
        <v>3119</v>
      </c>
      <c r="C5041" s="810" t="s">
        <v>3120</v>
      </c>
      <c r="D5041" s="807">
        <v>43783</v>
      </c>
      <c r="E5041" s="803" t="s">
        <v>910</v>
      </c>
      <c r="F5041" s="803" t="s">
        <v>3123</v>
      </c>
      <c r="G5041" s="803"/>
      <c r="H5041" s="806" t="s">
        <v>152</v>
      </c>
      <c r="I5041" s="806"/>
      <c r="J5041" s="117" t="s">
        <v>153</v>
      </c>
      <c r="K5041" s="117" t="s">
        <v>3</v>
      </c>
      <c r="L5041" s="119">
        <v>683.77</v>
      </c>
    </row>
    <row r="5042" spans="1:12" s="101" customFormat="1" ht="207.75" customHeight="1">
      <c r="A5042" s="808"/>
      <c r="B5042" s="803"/>
      <c r="C5042" s="810"/>
      <c r="D5042" s="807"/>
      <c r="E5042" s="803"/>
      <c r="F5042" s="803"/>
      <c r="G5042" s="803"/>
      <c r="H5042" s="806" t="s">
        <v>154</v>
      </c>
      <c r="I5042" s="806"/>
      <c r="J5042" s="117" t="s">
        <v>153</v>
      </c>
      <c r="K5042" s="117" t="s">
        <v>153</v>
      </c>
      <c r="L5042" s="119">
        <v>0</v>
      </c>
    </row>
    <row r="5043" spans="1:12" s="101" customFormat="1" ht="24" customHeight="1">
      <c r="A5043" s="808"/>
      <c r="B5043" s="110" t="s">
        <v>77</v>
      </c>
      <c r="C5043" s="115" t="s">
        <v>79</v>
      </c>
      <c r="D5043" s="115" t="s">
        <v>155</v>
      </c>
      <c r="E5043" s="115" t="s">
        <v>156</v>
      </c>
      <c r="F5043" s="805"/>
      <c r="G5043" s="805"/>
      <c r="H5043" s="806" t="s">
        <v>157</v>
      </c>
      <c r="I5043" s="806"/>
      <c r="J5043" s="803" t="s">
        <v>153</v>
      </c>
      <c r="K5043" s="803" t="s">
        <v>153</v>
      </c>
      <c r="L5043" s="804">
        <v>0</v>
      </c>
    </row>
    <row r="5044" spans="1:12" s="101" customFormat="1" ht="34.5" customHeight="1">
      <c r="A5044" s="808"/>
      <c r="B5044" s="117" t="s">
        <v>303</v>
      </c>
      <c r="C5044" s="117" t="s">
        <v>3123</v>
      </c>
      <c r="D5044" s="118">
        <v>43793</v>
      </c>
      <c r="E5044" s="117" t="s">
        <v>3122</v>
      </c>
      <c r="F5044" s="805"/>
      <c r="G5044" s="805"/>
      <c r="H5044" s="806"/>
      <c r="I5044" s="806"/>
      <c r="J5044" s="803"/>
      <c r="K5044" s="803"/>
      <c r="L5044" s="804"/>
    </row>
    <row r="5045" spans="1:12" s="101" customFormat="1" ht="24" customHeight="1">
      <c r="A5045" s="808">
        <v>950</v>
      </c>
      <c r="B5045" s="110" t="s">
        <v>76</v>
      </c>
      <c r="C5045" s="115" t="s">
        <v>78</v>
      </c>
      <c r="D5045" s="115" t="s">
        <v>146</v>
      </c>
      <c r="E5045" s="115" t="s">
        <v>147</v>
      </c>
      <c r="F5045" s="809" t="s">
        <v>71</v>
      </c>
      <c r="G5045" s="809"/>
      <c r="H5045" s="805"/>
      <c r="I5045" s="805"/>
      <c r="J5045" s="805"/>
      <c r="K5045" s="805"/>
      <c r="L5045" s="805"/>
    </row>
    <row r="5046" spans="1:12" s="101" customFormat="1" ht="26.25" customHeight="1">
      <c r="A5046" s="808"/>
      <c r="B5046" s="803" t="s">
        <v>3119</v>
      </c>
      <c r="C5046" s="803" t="s">
        <v>3124</v>
      </c>
      <c r="D5046" s="807">
        <v>43808</v>
      </c>
      <c r="E5046" s="803" t="s">
        <v>1634</v>
      </c>
      <c r="F5046" s="803" t="s">
        <v>3125</v>
      </c>
      <c r="G5046" s="803"/>
      <c r="H5046" s="806" t="s">
        <v>152</v>
      </c>
      <c r="I5046" s="806"/>
      <c r="J5046" s="117" t="s">
        <v>153</v>
      </c>
      <c r="K5046" s="117" t="s">
        <v>153</v>
      </c>
      <c r="L5046" s="119">
        <v>0</v>
      </c>
    </row>
    <row r="5047" spans="1:12" s="101" customFormat="1" ht="92.25" customHeight="1">
      <c r="A5047" s="808"/>
      <c r="B5047" s="803"/>
      <c r="C5047" s="803"/>
      <c r="D5047" s="807"/>
      <c r="E5047" s="803"/>
      <c r="F5047" s="803"/>
      <c r="G5047" s="803"/>
      <c r="H5047" s="806" t="s">
        <v>154</v>
      </c>
      <c r="I5047" s="806"/>
      <c r="J5047" s="117" t="s">
        <v>153</v>
      </c>
      <c r="K5047" s="117" t="s">
        <v>3</v>
      </c>
      <c r="L5047" s="119">
        <v>3906.4</v>
      </c>
    </row>
    <row r="5048" spans="1:12" s="101" customFormat="1" ht="24" customHeight="1">
      <c r="A5048" s="808"/>
      <c r="B5048" s="110" t="s">
        <v>77</v>
      </c>
      <c r="C5048" s="115" t="s">
        <v>79</v>
      </c>
      <c r="D5048" s="115" t="s">
        <v>155</v>
      </c>
      <c r="E5048" s="115" t="s">
        <v>156</v>
      </c>
      <c r="F5048" s="805"/>
      <c r="G5048" s="805"/>
      <c r="H5048" s="806" t="s">
        <v>157</v>
      </c>
      <c r="I5048" s="806"/>
      <c r="J5048" s="803" t="s">
        <v>153</v>
      </c>
      <c r="K5048" s="803" t="s">
        <v>3</v>
      </c>
      <c r="L5048" s="804">
        <v>197.36</v>
      </c>
    </row>
    <row r="5049" spans="1:12" s="101" customFormat="1" ht="34.5" customHeight="1">
      <c r="A5049" s="808"/>
      <c r="B5049" s="117" t="s">
        <v>303</v>
      </c>
      <c r="C5049" s="117" t="s">
        <v>3125</v>
      </c>
      <c r="D5049" s="118">
        <v>43814</v>
      </c>
      <c r="E5049" s="117" t="s">
        <v>3126</v>
      </c>
      <c r="F5049" s="805"/>
      <c r="G5049" s="805"/>
      <c r="H5049" s="806"/>
      <c r="I5049" s="806"/>
      <c r="J5049" s="803"/>
      <c r="K5049" s="803"/>
      <c r="L5049" s="804"/>
    </row>
    <row r="5050" spans="1:12" s="101" customFormat="1" ht="24" customHeight="1">
      <c r="A5050" s="808">
        <v>951</v>
      </c>
      <c r="B5050" s="110" t="s">
        <v>76</v>
      </c>
      <c r="C5050" s="115" t="s">
        <v>78</v>
      </c>
      <c r="D5050" s="115" t="s">
        <v>146</v>
      </c>
      <c r="E5050" s="115" t="s">
        <v>147</v>
      </c>
      <c r="F5050" s="809" t="s">
        <v>71</v>
      </c>
      <c r="G5050" s="809"/>
      <c r="H5050" s="805"/>
      <c r="I5050" s="805"/>
      <c r="J5050" s="805"/>
      <c r="K5050" s="805"/>
      <c r="L5050" s="805"/>
    </row>
    <row r="5051" spans="1:12" s="101" customFormat="1" ht="26.25" customHeight="1">
      <c r="A5051" s="808"/>
      <c r="B5051" s="803" t="s">
        <v>3119</v>
      </c>
      <c r="C5051" s="803" t="s">
        <v>3127</v>
      </c>
      <c r="D5051" s="807">
        <v>43852</v>
      </c>
      <c r="E5051" s="803" t="s">
        <v>3128</v>
      </c>
      <c r="F5051" s="803" t="s">
        <v>3129</v>
      </c>
      <c r="G5051" s="803"/>
      <c r="H5051" s="806" t="s">
        <v>152</v>
      </c>
      <c r="I5051" s="806"/>
      <c r="J5051" s="117" t="s">
        <v>153</v>
      </c>
      <c r="K5051" s="117" t="s">
        <v>3</v>
      </c>
      <c r="L5051" s="119">
        <v>16</v>
      </c>
    </row>
    <row r="5052" spans="1:12" s="101" customFormat="1" ht="39.75" customHeight="1">
      <c r="A5052" s="808"/>
      <c r="B5052" s="803"/>
      <c r="C5052" s="803"/>
      <c r="D5052" s="807"/>
      <c r="E5052" s="803"/>
      <c r="F5052" s="803"/>
      <c r="G5052" s="803"/>
      <c r="H5052" s="806" t="s">
        <v>154</v>
      </c>
      <c r="I5052" s="806"/>
      <c r="J5052" s="117" t="s">
        <v>153</v>
      </c>
      <c r="K5052" s="117" t="s">
        <v>153</v>
      </c>
      <c r="L5052" s="119">
        <v>0</v>
      </c>
    </row>
    <row r="5053" spans="1:12" s="101" customFormat="1" ht="24" customHeight="1">
      <c r="A5053" s="808"/>
      <c r="B5053" s="110" t="s">
        <v>77</v>
      </c>
      <c r="C5053" s="115" t="s">
        <v>79</v>
      </c>
      <c r="D5053" s="115" t="s">
        <v>155</v>
      </c>
      <c r="E5053" s="115" t="s">
        <v>156</v>
      </c>
      <c r="F5053" s="805"/>
      <c r="G5053" s="805"/>
      <c r="H5053" s="806" t="s">
        <v>157</v>
      </c>
      <c r="I5053" s="806"/>
      <c r="J5053" s="803" t="s">
        <v>153</v>
      </c>
      <c r="K5053" s="803" t="s">
        <v>3</v>
      </c>
      <c r="L5053" s="804">
        <v>734.4</v>
      </c>
    </row>
    <row r="5054" spans="1:12" s="101" customFormat="1" ht="34.5" customHeight="1">
      <c r="A5054" s="808"/>
      <c r="B5054" s="117" t="s">
        <v>303</v>
      </c>
      <c r="C5054" s="117" t="s">
        <v>3129</v>
      </c>
      <c r="D5054" s="118">
        <v>43852</v>
      </c>
      <c r="E5054" s="117" t="s">
        <v>3130</v>
      </c>
      <c r="F5054" s="805"/>
      <c r="G5054" s="805"/>
      <c r="H5054" s="806"/>
      <c r="I5054" s="806"/>
      <c r="J5054" s="803"/>
      <c r="K5054" s="803"/>
      <c r="L5054" s="804"/>
    </row>
    <row r="5055" spans="1:12" s="101" customFormat="1" ht="24" customHeight="1">
      <c r="A5055" s="808">
        <v>952</v>
      </c>
      <c r="B5055" s="110" t="s">
        <v>76</v>
      </c>
      <c r="C5055" s="115" t="s">
        <v>78</v>
      </c>
      <c r="D5055" s="115" t="s">
        <v>146</v>
      </c>
      <c r="E5055" s="115" t="s">
        <v>147</v>
      </c>
      <c r="F5055" s="809" t="s">
        <v>71</v>
      </c>
      <c r="G5055" s="809"/>
      <c r="H5055" s="805"/>
      <c r="I5055" s="805"/>
      <c r="J5055" s="805"/>
      <c r="K5055" s="805"/>
      <c r="L5055" s="805"/>
    </row>
    <row r="5056" spans="1:12" s="101" customFormat="1" ht="26.25" customHeight="1">
      <c r="A5056" s="808"/>
      <c r="B5056" s="803" t="s">
        <v>3119</v>
      </c>
      <c r="C5056" s="803" t="s">
        <v>3131</v>
      </c>
      <c r="D5056" s="807">
        <v>43856</v>
      </c>
      <c r="E5056" s="803" t="s">
        <v>1601</v>
      </c>
      <c r="F5056" s="803" t="s">
        <v>1602</v>
      </c>
      <c r="G5056" s="803"/>
      <c r="H5056" s="806" t="s">
        <v>152</v>
      </c>
      <c r="I5056" s="806"/>
      <c r="J5056" s="117" t="s">
        <v>153</v>
      </c>
      <c r="K5056" s="117" t="s">
        <v>3</v>
      </c>
      <c r="L5056" s="119">
        <v>401.2</v>
      </c>
    </row>
    <row r="5057" spans="1:12" s="101" customFormat="1" ht="50.25" customHeight="1">
      <c r="A5057" s="808"/>
      <c r="B5057" s="803"/>
      <c r="C5057" s="803"/>
      <c r="D5057" s="807"/>
      <c r="E5057" s="803"/>
      <c r="F5057" s="803"/>
      <c r="G5057" s="803"/>
      <c r="H5057" s="806" t="s">
        <v>154</v>
      </c>
      <c r="I5057" s="806"/>
      <c r="J5057" s="117" t="s">
        <v>153</v>
      </c>
      <c r="K5057" s="117" t="s">
        <v>3</v>
      </c>
      <c r="L5057" s="119">
        <v>371.6</v>
      </c>
    </row>
    <row r="5058" spans="1:12" s="101" customFormat="1" ht="24" customHeight="1">
      <c r="A5058" s="808"/>
      <c r="B5058" s="110" t="s">
        <v>77</v>
      </c>
      <c r="C5058" s="115" t="s">
        <v>79</v>
      </c>
      <c r="D5058" s="115" t="s">
        <v>155</v>
      </c>
      <c r="E5058" s="115" t="s">
        <v>156</v>
      </c>
      <c r="F5058" s="805"/>
      <c r="G5058" s="805"/>
      <c r="H5058" s="806" t="s">
        <v>157</v>
      </c>
      <c r="I5058" s="806"/>
      <c r="J5058" s="803" t="s">
        <v>153</v>
      </c>
      <c r="K5058" s="803" t="s">
        <v>3</v>
      </c>
      <c r="L5058" s="804">
        <v>62</v>
      </c>
    </row>
    <row r="5059" spans="1:12" s="101" customFormat="1" ht="34.5" customHeight="1">
      <c r="A5059" s="808"/>
      <c r="B5059" s="117" t="s">
        <v>303</v>
      </c>
      <c r="C5059" s="117" t="s">
        <v>1602</v>
      </c>
      <c r="D5059" s="118">
        <v>43858</v>
      </c>
      <c r="E5059" s="117" t="s">
        <v>2824</v>
      </c>
      <c r="F5059" s="805"/>
      <c r="G5059" s="805"/>
      <c r="H5059" s="806"/>
      <c r="I5059" s="806"/>
      <c r="J5059" s="803"/>
      <c r="K5059" s="803"/>
      <c r="L5059" s="804"/>
    </row>
    <row r="5060" spans="1:12" s="101" customFormat="1" ht="24" customHeight="1">
      <c r="A5060" s="808">
        <v>953</v>
      </c>
      <c r="B5060" s="110" t="s">
        <v>76</v>
      </c>
      <c r="C5060" s="115" t="s">
        <v>78</v>
      </c>
      <c r="D5060" s="115" t="s">
        <v>146</v>
      </c>
      <c r="E5060" s="115" t="s">
        <v>147</v>
      </c>
      <c r="F5060" s="809" t="s">
        <v>71</v>
      </c>
      <c r="G5060" s="809"/>
      <c r="H5060" s="805"/>
      <c r="I5060" s="805"/>
      <c r="J5060" s="805"/>
      <c r="K5060" s="805"/>
      <c r="L5060" s="805"/>
    </row>
    <row r="5061" spans="1:12" s="101" customFormat="1" ht="26.25" customHeight="1">
      <c r="A5061" s="808"/>
      <c r="B5061" s="803" t="s">
        <v>3132</v>
      </c>
      <c r="C5061" s="810" t="s">
        <v>3133</v>
      </c>
      <c r="D5061" s="807">
        <v>43842</v>
      </c>
      <c r="E5061" s="803" t="s">
        <v>354</v>
      </c>
      <c r="F5061" s="803" t="s">
        <v>584</v>
      </c>
      <c r="G5061" s="803"/>
      <c r="H5061" s="806" t="s">
        <v>152</v>
      </c>
      <c r="I5061" s="806"/>
      <c r="J5061" s="117" t="s">
        <v>153</v>
      </c>
      <c r="K5061" s="117" t="s">
        <v>3</v>
      </c>
      <c r="L5061" s="119">
        <v>975.65</v>
      </c>
    </row>
    <row r="5062" spans="1:12" s="101" customFormat="1" ht="270.75" customHeight="1">
      <c r="A5062" s="808"/>
      <c r="B5062" s="803"/>
      <c r="C5062" s="810"/>
      <c r="D5062" s="807"/>
      <c r="E5062" s="803"/>
      <c r="F5062" s="803"/>
      <c r="G5062" s="803"/>
      <c r="H5062" s="806" t="s">
        <v>154</v>
      </c>
      <c r="I5062" s="806"/>
      <c r="J5062" s="117" t="s">
        <v>153</v>
      </c>
      <c r="K5062" s="117" t="s">
        <v>3</v>
      </c>
      <c r="L5062" s="119">
        <v>372.96</v>
      </c>
    </row>
    <row r="5063" spans="1:12" s="101" customFormat="1" ht="24" customHeight="1">
      <c r="A5063" s="808"/>
      <c r="B5063" s="110" t="s">
        <v>77</v>
      </c>
      <c r="C5063" s="115" t="s">
        <v>79</v>
      </c>
      <c r="D5063" s="115" t="s">
        <v>155</v>
      </c>
      <c r="E5063" s="115" t="s">
        <v>156</v>
      </c>
      <c r="F5063" s="805"/>
      <c r="G5063" s="805"/>
      <c r="H5063" s="806" t="s">
        <v>157</v>
      </c>
      <c r="I5063" s="806"/>
      <c r="J5063" s="803" t="s">
        <v>153</v>
      </c>
      <c r="K5063" s="803" t="s">
        <v>3</v>
      </c>
      <c r="L5063" s="804">
        <v>425</v>
      </c>
    </row>
    <row r="5064" spans="1:12" s="101" customFormat="1" ht="24" customHeight="1">
      <c r="A5064" s="808"/>
      <c r="B5064" s="117"/>
      <c r="C5064" s="117" t="s">
        <v>584</v>
      </c>
      <c r="D5064" s="118">
        <v>43847</v>
      </c>
      <c r="E5064" s="117" t="s">
        <v>2212</v>
      </c>
      <c r="F5064" s="805"/>
      <c r="G5064" s="805"/>
      <c r="H5064" s="806"/>
      <c r="I5064" s="806"/>
      <c r="J5064" s="803"/>
      <c r="K5064" s="803"/>
      <c r="L5064" s="804"/>
    </row>
    <row r="5065" spans="1:12" s="101" customFormat="1" ht="24" customHeight="1">
      <c r="A5065" s="808">
        <v>954</v>
      </c>
      <c r="B5065" s="110" t="s">
        <v>76</v>
      </c>
      <c r="C5065" s="115" t="s">
        <v>78</v>
      </c>
      <c r="D5065" s="115" t="s">
        <v>146</v>
      </c>
      <c r="E5065" s="115" t="s">
        <v>147</v>
      </c>
      <c r="F5065" s="809" t="s">
        <v>71</v>
      </c>
      <c r="G5065" s="809"/>
      <c r="H5065" s="805"/>
      <c r="I5065" s="805"/>
      <c r="J5065" s="805"/>
      <c r="K5065" s="805"/>
      <c r="L5065" s="805"/>
    </row>
    <row r="5066" spans="1:12" s="101" customFormat="1" ht="26.25" customHeight="1">
      <c r="A5066" s="808"/>
      <c r="B5066" s="803" t="s">
        <v>3134</v>
      </c>
      <c r="C5066" s="810" t="s">
        <v>3135</v>
      </c>
      <c r="D5066" s="807">
        <v>43752</v>
      </c>
      <c r="E5066" s="803" t="s">
        <v>205</v>
      </c>
      <c r="F5066" s="803" t="s">
        <v>1532</v>
      </c>
      <c r="G5066" s="803"/>
      <c r="H5066" s="806" t="s">
        <v>152</v>
      </c>
      <c r="I5066" s="806"/>
      <c r="J5066" s="117" t="s">
        <v>153</v>
      </c>
      <c r="K5066" s="117" t="s">
        <v>3</v>
      </c>
      <c r="L5066" s="119">
        <v>383.65</v>
      </c>
    </row>
    <row r="5067" spans="1:12" s="101" customFormat="1" ht="408.95" customHeight="1">
      <c r="A5067" s="808"/>
      <c r="B5067" s="803"/>
      <c r="C5067" s="810"/>
      <c r="D5067" s="807"/>
      <c r="E5067" s="803"/>
      <c r="F5067" s="803"/>
      <c r="G5067" s="803"/>
      <c r="H5067" s="806" t="s">
        <v>154</v>
      </c>
      <c r="I5067" s="806"/>
      <c r="J5067" s="803" t="s">
        <v>153</v>
      </c>
      <c r="K5067" s="803" t="s">
        <v>3</v>
      </c>
      <c r="L5067" s="804">
        <v>278.8</v>
      </c>
    </row>
    <row r="5068" spans="1:12" s="101" customFormat="1" ht="176.85" customHeight="1">
      <c r="A5068" s="808"/>
      <c r="B5068" s="803"/>
      <c r="C5068" s="810"/>
      <c r="D5068" s="807"/>
      <c r="E5068" s="803"/>
      <c r="F5068" s="803"/>
      <c r="G5068" s="803"/>
      <c r="H5068" s="806"/>
      <c r="I5068" s="806"/>
      <c r="J5068" s="803"/>
      <c r="K5068" s="803"/>
      <c r="L5068" s="804"/>
    </row>
    <row r="5069" spans="1:12" s="101" customFormat="1" ht="24" customHeight="1">
      <c r="A5069" s="808"/>
      <c r="B5069" s="110" t="s">
        <v>77</v>
      </c>
      <c r="C5069" s="115" t="s">
        <v>79</v>
      </c>
      <c r="D5069" s="115" t="s">
        <v>155</v>
      </c>
      <c r="E5069" s="115" t="s">
        <v>156</v>
      </c>
      <c r="F5069" s="805"/>
      <c r="G5069" s="805"/>
      <c r="H5069" s="806" t="s">
        <v>157</v>
      </c>
      <c r="I5069" s="806"/>
      <c r="J5069" s="803" t="s">
        <v>153</v>
      </c>
      <c r="K5069" s="803" t="s">
        <v>3</v>
      </c>
      <c r="L5069" s="804">
        <v>70</v>
      </c>
    </row>
    <row r="5070" spans="1:12" s="101" customFormat="1" ht="24" customHeight="1">
      <c r="A5070" s="808"/>
      <c r="B5070" s="117" t="s">
        <v>193</v>
      </c>
      <c r="C5070" s="117" t="s">
        <v>1532</v>
      </c>
      <c r="D5070" s="118">
        <v>43753</v>
      </c>
      <c r="E5070" s="117" t="s">
        <v>1526</v>
      </c>
      <c r="F5070" s="805"/>
      <c r="G5070" s="805"/>
      <c r="H5070" s="806"/>
      <c r="I5070" s="806"/>
      <c r="J5070" s="803"/>
      <c r="K5070" s="803"/>
      <c r="L5070" s="804"/>
    </row>
    <row r="5071" spans="1:12" s="101" customFormat="1" ht="24" customHeight="1">
      <c r="A5071" s="808">
        <v>955</v>
      </c>
      <c r="B5071" s="110" t="s">
        <v>76</v>
      </c>
      <c r="C5071" s="115" t="s">
        <v>78</v>
      </c>
      <c r="D5071" s="115" t="s">
        <v>146</v>
      </c>
      <c r="E5071" s="115" t="s">
        <v>147</v>
      </c>
      <c r="F5071" s="809" t="s">
        <v>71</v>
      </c>
      <c r="G5071" s="809"/>
      <c r="H5071" s="805"/>
      <c r="I5071" s="805"/>
      <c r="J5071" s="805"/>
      <c r="K5071" s="805"/>
      <c r="L5071" s="805"/>
    </row>
    <row r="5072" spans="1:12" s="101" customFormat="1" ht="26.25" customHeight="1">
      <c r="A5072" s="808"/>
      <c r="B5072" s="803" t="s">
        <v>3134</v>
      </c>
      <c r="C5072" s="810" t="s">
        <v>3136</v>
      </c>
      <c r="D5072" s="807">
        <v>43755</v>
      </c>
      <c r="E5072" s="803" t="s">
        <v>872</v>
      </c>
      <c r="F5072" s="803" t="s">
        <v>1766</v>
      </c>
      <c r="G5072" s="803"/>
      <c r="H5072" s="806" t="s">
        <v>152</v>
      </c>
      <c r="I5072" s="806"/>
      <c r="J5072" s="117" t="s">
        <v>153</v>
      </c>
      <c r="K5072" s="117" t="s">
        <v>3</v>
      </c>
      <c r="L5072" s="119">
        <v>188.5</v>
      </c>
    </row>
    <row r="5073" spans="1:12" s="101" customFormat="1" ht="408.95" customHeight="1">
      <c r="A5073" s="808"/>
      <c r="B5073" s="803"/>
      <c r="C5073" s="810"/>
      <c r="D5073" s="807"/>
      <c r="E5073" s="803"/>
      <c r="F5073" s="803"/>
      <c r="G5073" s="803"/>
      <c r="H5073" s="806" t="s">
        <v>154</v>
      </c>
      <c r="I5073" s="806"/>
      <c r="J5073" s="803" t="s">
        <v>153</v>
      </c>
      <c r="K5073" s="803" t="s">
        <v>3</v>
      </c>
      <c r="L5073" s="804">
        <v>342.42</v>
      </c>
    </row>
    <row r="5074" spans="1:12" s="101" customFormat="1" ht="218.85" customHeight="1">
      <c r="A5074" s="808"/>
      <c r="B5074" s="803"/>
      <c r="C5074" s="810"/>
      <c r="D5074" s="807"/>
      <c r="E5074" s="803"/>
      <c r="F5074" s="803"/>
      <c r="G5074" s="803"/>
      <c r="H5074" s="806"/>
      <c r="I5074" s="806"/>
      <c r="J5074" s="803"/>
      <c r="K5074" s="803"/>
      <c r="L5074" s="804"/>
    </row>
    <row r="5075" spans="1:12" s="101" customFormat="1" ht="24" customHeight="1">
      <c r="A5075" s="808"/>
      <c r="B5075" s="110" t="s">
        <v>77</v>
      </c>
      <c r="C5075" s="115" t="s">
        <v>79</v>
      </c>
      <c r="D5075" s="115" t="s">
        <v>155</v>
      </c>
      <c r="E5075" s="115" t="s">
        <v>156</v>
      </c>
      <c r="F5075" s="805"/>
      <c r="G5075" s="805"/>
      <c r="H5075" s="806" t="s">
        <v>157</v>
      </c>
      <c r="I5075" s="806"/>
      <c r="J5075" s="803" t="s">
        <v>153</v>
      </c>
      <c r="K5075" s="803" t="s">
        <v>3</v>
      </c>
      <c r="L5075" s="804">
        <v>155.26</v>
      </c>
    </row>
    <row r="5076" spans="1:12" s="101" customFormat="1" ht="24" customHeight="1">
      <c r="A5076" s="808"/>
      <c r="B5076" s="117" t="s">
        <v>193</v>
      </c>
      <c r="C5076" s="117" t="s">
        <v>1766</v>
      </c>
      <c r="D5076" s="118">
        <v>43756</v>
      </c>
      <c r="E5076" s="117" t="s">
        <v>990</v>
      </c>
      <c r="F5076" s="805"/>
      <c r="G5076" s="805"/>
      <c r="H5076" s="806"/>
      <c r="I5076" s="806"/>
      <c r="J5076" s="803"/>
      <c r="K5076" s="803"/>
      <c r="L5076" s="804"/>
    </row>
    <row r="5077" spans="1:12" s="101" customFormat="1" ht="24" customHeight="1">
      <c r="A5077" s="808">
        <v>956</v>
      </c>
      <c r="B5077" s="110" t="s">
        <v>76</v>
      </c>
      <c r="C5077" s="115" t="s">
        <v>78</v>
      </c>
      <c r="D5077" s="115" t="s">
        <v>146</v>
      </c>
      <c r="E5077" s="115" t="s">
        <v>147</v>
      </c>
      <c r="F5077" s="809" t="s">
        <v>71</v>
      </c>
      <c r="G5077" s="809"/>
      <c r="H5077" s="805"/>
      <c r="I5077" s="805"/>
      <c r="J5077" s="805"/>
      <c r="K5077" s="805"/>
      <c r="L5077" s="805"/>
    </row>
    <row r="5078" spans="1:12" s="101" customFormat="1" ht="26.25" customHeight="1">
      <c r="A5078" s="808"/>
      <c r="B5078" s="803" t="s">
        <v>3137</v>
      </c>
      <c r="C5078" s="803" t="s">
        <v>3138</v>
      </c>
      <c r="D5078" s="807">
        <v>43756</v>
      </c>
      <c r="E5078" s="803" t="s">
        <v>1649</v>
      </c>
      <c r="F5078" s="803" t="s">
        <v>311</v>
      </c>
      <c r="G5078" s="803"/>
      <c r="H5078" s="806" t="s">
        <v>152</v>
      </c>
      <c r="I5078" s="806"/>
      <c r="J5078" s="117" t="s">
        <v>153</v>
      </c>
      <c r="K5078" s="117" t="s">
        <v>3</v>
      </c>
      <c r="L5078" s="119">
        <v>127</v>
      </c>
    </row>
    <row r="5079" spans="1:12" s="101" customFormat="1" ht="29.25" customHeight="1">
      <c r="A5079" s="808"/>
      <c r="B5079" s="803"/>
      <c r="C5079" s="803"/>
      <c r="D5079" s="807"/>
      <c r="E5079" s="803"/>
      <c r="F5079" s="803"/>
      <c r="G5079" s="803"/>
      <c r="H5079" s="806" t="s">
        <v>154</v>
      </c>
      <c r="I5079" s="806"/>
      <c r="J5079" s="117" t="s">
        <v>153</v>
      </c>
      <c r="K5079" s="117" t="s">
        <v>3</v>
      </c>
      <c r="L5079" s="119">
        <v>434.59</v>
      </c>
    </row>
    <row r="5080" spans="1:12" s="101" customFormat="1" ht="24" customHeight="1">
      <c r="A5080" s="808"/>
      <c r="B5080" s="110" t="s">
        <v>77</v>
      </c>
      <c r="C5080" s="115" t="s">
        <v>79</v>
      </c>
      <c r="D5080" s="115" t="s">
        <v>155</v>
      </c>
      <c r="E5080" s="115" t="s">
        <v>156</v>
      </c>
      <c r="F5080" s="805"/>
      <c r="G5080" s="805"/>
      <c r="H5080" s="806" t="s">
        <v>157</v>
      </c>
      <c r="I5080" s="806"/>
      <c r="J5080" s="803" t="s">
        <v>153</v>
      </c>
      <c r="K5080" s="803" t="s">
        <v>3</v>
      </c>
      <c r="L5080" s="804">
        <v>320</v>
      </c>
    </row>
    <row r="5081" spans="1:12" s="101" customFormat="1" ht="34.5" customHeight="1">
      <c r="A5081" s="808"/>
      <c r="B5081" s="117" t="s">
        <v>2021</v>
      </c>
      <c r="C5081" s="117" t="s">
        <v>311</v>
      </c>
      <c r="D5081" s="118">
        <v>43760</v>
      </c>
      <c r="E5081" s="117" t="s">
        <v>3139</v>
      </c>
      <c r="F5081" s="805"/>
      <c r="G5081" s="805"/>
      <c r="H5081" s="806"/>
      <c r="I5081" s="806"/>
      <c r="J5081" s="803"/>
      <c r="K5081" s="803"/>
      <c r="L5081" s="804"/>
    </row>
    <row r="5082" spans="1:12" s="101" customFormat="1" ht="24" customHeight="1">
      <c r="A5082" s="808">
        <v>957</v>
      </c>
      <c r="B5082" s="110" t="s">
        <v>76</v>
      </c>
      <c r="C5082" s="115" t="s">
        <v>78</v>
      </c>
      <c r="D5082" s="115" t="s">
        <v>146</v>
      </c>
      <c r="E5082" s="115" t="s">
        <v>147</v>
      </c>
      <c r="F5082" s="809" t="s">
        <v>71</v>
      </c>
      <c r="G5082" s="809"/>
      <c r="H5082" s="805"/>
      <c r="I5082" s="805"/>
      <c r="J5082" s="805"/>
      <c r="K5082" s="805"/>
      <c r="L5082" s="805"/>
    </row>
    <row r="5083" spans="1:12" s="101" customFormat="1" ht="26.25" customHeight="1">
      <c r="A5083" s="808"/>
      <c r="B5083" s="803" t="s">
        <v>3140</v>
      </c>
      <c r="C5083" s="810" t="s">
        <v>3141</v>
      </c>
      <c r="D5083" s="807">
        <v>43772</v>
      </c>
      <c r="E5083" s="803" t="s">
        <v>1449</v>
      </c>
      <c r="F5083" s="803" t="s">
        <v>3142</v>
      </c>
      <c r="G5083" s="803"/>
      <c r="H5083" s="806" t="s">
        <v>152</v>
      </c>
      <c r="I5083" s="806"/>
      <c r="J5083" s="117" t="s">
        <v>153</v>
      </c>
      <c r="K5083" s="117" t="s">
        <v>3</v>
      </c>
      <c r="L5083" s="119">
        <v>492.27000000000004</v>
      </c>
    </row>
    <row r="5084" spans="1:12" s="101" customFormat="1" ht="408.95" customHeight="1">
      <c r="A5084" s="808"/>
      <c r="B5084" s="803"/>
      <c r="C5084" s="810"/>
      <c r="D5084" s="807"/>
      <c r="E5084" s="803"/>
      <c r="F5084" s="803"/>
      <c r="G5084" s="803"/>
      <c r="H5084" s="806" t="s">
        <v>154</v>
      </c>
      <c r="I5084" s="806"/>
      <c r="J5084" s="803" t="s">
        <v>153</v>
      </c>
      <c r="K5084" s="803" t="s">
        <v>153</v>
      </c>
      <c r="L5084" s="804">
        <v>0</v>
      </c>
    </row>
    <row r="5085" spans="1:12" s="101" customFormat="1" ht="145.35" customHeight="1">
      <c r="A5085" s="808"/>
      <c r="B5085" s="803"/>
      <c r="C5085" s="810"/>
      <c r="D5085" s="807"/>
      <c r="E5085" s="803"/>
      <c r="F5085" s="803"/>
      <c r="G5085" s="803"/>
      <c r="H5085" s="806"/>
      <c r="I5085" s="806"/>
      <c r="J5085" s="803"/>
      <c r="K5085" s="803"/>
      <c r="L5085" s="804"/>
    </row>
    <row r="5086" spans="1:12" s="101" customFormat="1" ht="24" customHeight="1">
      <c r="A5086" s="808"/>
      <c r="B5086" s="110" t="s">
        <v>77</v>
      </c>
      <c r="C5086" s="115" t="s">
        <v>79</v>
      </c>
      <c r="D5086" s="115" t="s">
        <v>155</v>
      </c>
      <c r="E5086" s="115" t="s">
        <v>156</v>
      </c>
      <c r="F5086" s="805"/>
      <c r="G5086" s="805"/>
      <c r="H5086" s="806" t="s">
        <v>157</v>
      </c>
      <c r="I5086" s="806"/>
      <c r="J5086" s="803" t="s">
        <v>153</v>
      </c>
      <c r="K5086" s="803" t="s">
        <v>153</v>
      </c>
      <c r="L5086" s="804">
        <v>0</v>
      </c>
    </row>
    <row r="5087" spans="1:12" s="101" customFormat="1" ht="34.5" customHeight="1">
      <c r="A5087" s="808"/>
      <c r="B5087" s="117" t="s">
        <v>1147</v>
      </c>
      <c r="C5087" s="117" t="s">
        <v>3142</v>
      </c>
      <c r="D5087" s="118">
        <v>43777</v>
      </c>
      <c r="E5087" s="117" t="s">
        <v>3143</v>
      </c>
      <c r="F5087" s="805"/>
      <c r="G5087" s="805"/>
      <c r="H5087" s="806"/>
      <c r="I5087" s="806"/>
      <c r="J5087" s="803"/>
      <c r="K5087" s="803"/>
      <c r="L5087" s="804"/>
    </row>
    <row r="5088" spans="1:12" s="101" customFormat="1" ht="24" customHeight="1">
      <c r="A5088" s="808">
        <v>958</v>
      </c>
      <c r="B5088" s="110" t="s">
        <v>76</v>
      </c>
      <c r="C5088" s="115" t="s">
        <v>78</v>
      </c>
      <c r="D5088" s="115" t="s">
        <v>146</v>
      </c>
      <c r="E5088" s="115" t="s">
        <v>147</v>
      </c>
      <c r="F5088" s="809" t="s">
        <v>71</v>
      </c>
      <c r="G5088" s="809"/>
      <c r="H5088" s="805"/>
      <c r="I5088" s="805"/>
      <c r="J5088" s="805"/>
      <c r="K5088" s="805"/>
      <c r="L5088" s="805"/>
    </row>
    <row r="5089" spans="1:12" s="101" customFormat="1" ht="26.25" customHeight="1">
      <c r="A5089" s="808"/>
      <c r="B5089" s="803" t="s">
        <v>3140</v>
      </c>
      <c r="C5089" s="810" t="s">
        <v>3144</v>
      </c>
      <c r="D5089" s="807">
        <v>43799</v>
      </c>
      <c r="E5089" s="803" t="s">
        <v>509</v>
      </c>
      <c r="F5089" s="803" t="s">
        <v>3145</v>
      </c>
      <c r="G5089" s="803"/>
      <c r="H5089" s="806" t="s">
        <v>152</v>
      </c>
      <c r="I5089" s="806"/>
      <c r="J5089" s="117" t="s">
        <v>153</v>
      </c>
      <c r="K5089" s="117" t="s">
        <v>3</v>
      </c>
      <c r="L5089" s="119">
        <v>165</v>
      </c>
    </row>
    <row r="5090" spans="1:12" s="101" customFormat="1" ht="408.95" customHeight="1">
      <c r="A5090" s="808"/>
      <c r="B5090" s="803"/>
      <c r="C5090" s="810"/>
      <c r="D5090" s="807"/>
      <c r="E5090" s="803"/>
      <c r="F5090" s="803"/>
      <c r="G5090" s="803"/>
      <c r="H5090" s="806" t="s">
        <v>154</v>
      </c>
      <c r="I5090" s="806"/>
      <c r="J5090" s="803" t="s">
        <v>153</v>
      </c>
      <c r="K5090" s="803" t="s">
        <v>3</v>
      </c>
      <c r="L5090" s="804">
        <v>227</v>
      </c>
    </row>
    <row r="5091" spans="1:12" s="101" customFormat="1" ht="408.95" customHeight="1">
      <c r="A5091" s="808"/>
      <c r="B5091" s="803"/>
      <c r="C5091" s="810"/>
      <c r="D5091" s="807"/>
      <c r="E5091" s="803"/>
      <c r="F5091" s="803"/>
      <c r="G5091" s="803"/>
      <c r="H5091" s="806"/>
      <c r="I5091" s="806"/>
      <c r="J5091" s="803"/>
      <c r="K5091" s="803"/>
      <c r="L5091" s="804"/>
    </row>
    <row r="5092" spans="1:12" s="101" customFormat="1" ht="135.19999999999999" customHeight="1">
      <c r="A5092" s="808"/>
      <c r="B5092" s="803"/>
      <c r="C5092" s="810"/>
      <c r="D5092" s="807"/>
      <c r="E5092" s="803"/>
      <c r="F5092" s="803"/>
      <c r="G5092" s="803"/>
      <c r="H5092" s="806"/>
      <c r="I5092" s="806"/>
      <c r="J5092" s="803"/>
      <c r="K5092" s="803"/>
      <c r="L5092" s="804"/>
    </row>
    <row r="5093" spans="1:12" s="101" customFormat="1" ht="24" customHeight="1">
      <c r="A5093" s="808"/>
      <c r="B5093" s="110" t="s">
        <v>77</v>
      </c>
      <c r="C5093" s="115" t="s">
        <v>79</v>
      </c>
      <c r="D5093" s="115" t="s">
        <v>155</v>
      </c>
      <c r="E5093" s="115" t="s">
        <v>156</v>
      </c>
      <c r="F5093" s="805"/>
      <c r="G5093" s="805"/>
      <c r="H5093" s="806" t="s">
        <v>157</v>
      </c>
      <c r="I5093" s="806"/>
      <c r="J5093" s="803" t="s">
        <v>153</v>
      </c>
      <c r="K5093" s="803" t="s">
        <v>153</v>
      </c>
      <c r="L5093" s="804">
        <v>0</v>
      </c>
    </row>
    <row r="5094" spans="1:12" s="101" customFormat="1" ht="34.5" customHeight="1">
      <c r="A5094" s="808"/>
      <c r="B5094" s="117" t="s">
        <v>1147</v>
      </c>
      <c r="C5094" s="117" t="s">
        <v>3145</v>
      </c>
      <c r="D5094" s="118">
        <v>43805</v>
      </c>
      <c r="E5094" s="117" t="s">
        <v>2516</v>
      </c>
      <c r="F5094" s="805"/>
      <c r="G5094" s="805"/>
      <c r="H5094" s="806"/>
      <c r="I5094" s="806"/>
      <c r="J5094" s="803"/>
      <c r="K5094" s="803"/>
      <c r="L5094" s="804"/>
    </row>
    <row r="5095" spans="1:12" s="101" customFormat="1" ht="24" customHeight="1">
      <c r="A5095" s="808">
        <v>959</v>
      </c>
      <c r="B5095" s="110" t="s">
        <v>76</v>
      </c>
      <c r="C5095" s="115" t="s">
        <v>78</v>
      </c>
      <c r="D5095" s="115" t="s">
        <v>146</v>
      </c>
      <c r="E5095" s="115" t="s">
        <v>147</v>
      </c>
      <c r="F5095" s="809" t="s">
        <v>71</v>
      </c>
      <c r="G5095" s="809"/>
      <c r="H5095" s="805"/>
      <c r="I5095" s="805"/>
      <c r="J5095" s="805"/>
      <c r="K5095" s="805"/>
      <c r="L5095" s="805"/>
    </row>
    <row r="5096" spans="1:12" s="101" customFormat="1" ht="26.25" customHeight="1">
      <c r="A5096" s="808"/>
      <c r="B5096" s="803" t="s">
        <v>3140</v>
      </c>
      <c r="C5096" s="810" t="s">
        <v>3144</v>
      </c>
      <c r="D5096" s="807">
        <v>43799</v>
      </c>
      <c r="E5096" s="803" t="s">
        <v>509</v>
      </c>
      <c r="F5096" s="803" t="s">
        <v>746</v>
      </c>
      <c r="G5096" s="803"/>
      <c r="H5096" s="806" t="s">
        <v>152</v>
      </c>
      <c r="I5096" s="806"/>
      <c r="J5096" s="117" t="s">
        <v>153</v>
      </c>
      <c r="K5096" s="117" t="s">
        <v>3</v>
      </c>
      <c r="L5096" s="119">
        <v>350</v>
      </c>
    </row>
    <row r="5097" spans="1:12" s="101" customFormat="1" ht="408.95" customHeight="1">
      <c r="A5097" s="808"/>
      <c r="B5097" s="803"/>
      <c r="C5097" s="810"/>
      <c r="D5097" s="807"/>
      <c r="E5097" s="803"/>
      <c r="F5097" s="803"/>
      <c r="G5097" s="803"/>
      <c r="H5097" s="806" t="s">
        <v>154</v>
      </c>
      <c r="I5097" s="806"/>
      <c r="J5097" s="803" t="s">
        <v>153</v>
      </c>
      <c r="K5097" s="803" t="s">
        <v>3</v>
      </c>
      <c r="L5097" s="804">
        <v>1880.35</v>
      </c>
    </row>
    <row r="5098" spans="1:12" s="101" customFormat="1" ht="408.95" customHeight="1">
      <c r="A5098" s="808"/>
      <c r="B5098" s="803"/>
      <c r="C5098" s="810"/>
      <c r="D5098" s="807"/>
      <c r="E5098" s="803"/>
      <c r="F5098" s="803"/>
      <c r="G5098" s="803"/>
      <c r="H5098" s="806"/>
      <c r="I5098" s="806"/>
      <c r="J5098" s="803"/>
      <c r="K5098" s="803"/>
      <c r="L5098" s="804"/>
    </row>
    <row r="5099" spans="1:12" s="101" customFormat="1" ht="135.19999999999999" customHeight="1">
      <c r="A5099" s="808"/>
      <c r="B5099" s="803"/>
      <c r="C5099" s="810"/>
      <c r="D5099" s="807"/>
      <c r="E5099" s="803"/>
      <c r="F5099" s="803"/>
      <c r="G5099" s="803"/>
      <c r="H5099" s="806"/>
      <c r="I5099" s="806"/>
      <c r="J5099" s="803"/>
      <c r="K5099" s="803"/>
      <c r="L5099" s="804"/>
    </row>
    <row r="5100" spans="1:12" s="101" customFormat="1" ht="24" customHeight="1">
      <c r="A5100" s="808"/>
      <c r="B5100" s="110" t="s">
        <v>77</v>
      </c>
      <c r="C5100" s="115" t="s">
        <v>79</v>
      </c>
      <c r="D5100" s="115" t="s">
        <v>155</v>
      </c>
      <c r="E5100" s="115" t="s">
        <v>156</v>
      </c>
      <c r="F5100" s="805"/>
      <c r="G5100" s="805"/>
      <c r="H5100" s="806" t="s">
        <v>157</v>
      </c>
      <c r="I5100" s="806"/>
      <c r="J5100" s="803" t="s">
        <v>153</v>
      </c>
      <c r="K5100" s="803" t="s">
        <v>3</v>
      </c>
      <c r="L5100" s="804">
        <v>650</v>
      </c>
    </row>
    <row r="5101" spans="1:12" s="101" customFormat="1" ht="34.5" customHeight="1">
      <c r="A5101" s="808"/>
      <c r="B5101" s="117" t="s">
        <v>1147</v>
      </c>
      <c r="C5101" s="117" t="s">
        <v>746</v>
      </c>
      <c r="D5101" s="118">
        <v>43805</v>
      </c>
      <c r="E5101" s="117" t="s">
        <v>2516</v>
      </c>
      <c r="F5101" s="805"/>
      <c r="G5101" s="805"/>
      <c r="H5101" s="806"/>
      <c r="I5101" s="806"/>
      <c r="J5101" s="803"/>
      <c r="K5101" s="803"/>
      <c r="L5101" s="804"/>
    </row>
    <row r="5102" spans="1:12" s="101" customFormat="1" ht="24" customHeight="1">
      <c r="A5102" s="808">
        <v>960</v>
      </c>
      <c r="B5102" s="110" t="s">
        <v>76</v>
      </c>
      <c r="C5102" s="115" t="s">
        <v>78</v>
      </c>
      <c r="D5102" s="115" t="s">
        <v>146</v>
      </c>
      <c r="E5102" s="115" t="s">
        <v>147</v>
      </c>
      <c r="F5102" s="809" t="s">
        <v>71</v>
      </c>
      <c r="G5102" s="809"/>
      <c r="H5102" s="805"/>
      <c r="I5102" s="805"/>
      <c r="J5102" s="805"/>
      <c r="K5102" s="805"/>
      <c r="L5102" s="805"/>
    </row>
    <row r="5103" spans="1:12" s="101" customFormat="1" ht="26.25" customHeight="1">
      <c r="A5103" s="808"/>
      <c r="B5103" s="803" t="s">
        <v>3140</v>
      </c>
      <c r="C5103" s="810" t="s">
        <v>3146</v>
      </c>
      <c r="D5103" s="807">
        <v>43838</v>
      </c>
      <c r="E5103" s="803" t="s">
        <v>1709</v>
      </c>
      <c r="F5103" s="803" t="s">
        <v>1710</v>
      </c>
      <c r="G5103" s="803"/>
      <c r="H5103" s="806" t="s">
        <v>152</v>
      </c>
      <c r="I5103" s="806"/>
      <c r="J5103" s="117" t="s">
        <v>153</v>
      </c>
      <c r="K5103" s="117" t="s">
        <v>3</v>
      </c>
      <c r="L5103" s="119">
        <v>115</v>
      </c>
    </row>
    <row r="5104" spans="1:12" s="101" customFormat="1" ht="408.95" customHeight="1">
      <c r="A5104" s="808"/>
      <c r="B5104" s="803"/>
      <c r="C5104" s="810"/>
      <c r="D5104" s="807"/>
      <c r="E5104" s="803"/>
      <c r="F5104" s="803"/>
      <c r="G5104" s="803"/>
      <c r="H5104" s="806" t="s">
        <v>154</v>
      </c>
      <c r="I5104" s="806"/>
      <c r="J5104" s="803" t="s">
        <v>153</v>
      </c>
      <c r="K5104" s="803" t="s">
        <v>153</v>
      </c>
      <c r="L5104" s="804">
        <v>0</v>
      </c>
    </row>
    <row r="5105" spans="1:12" s="101" customFormat="1" ht="408.95" customHeight="1">
      <c r="A5105" s="808"/>
      <c r="B5105" s="803"/>
      <c r="C5105" s="810"/>
      <c r="D5105" s="807"/>
      <c r="E5105" s="803"/>
      <c r="F5105" s="803"/>
      <c r="G5105" s="803"/>
      <c r="H5105" s="806"/>
      <c r="I5105" s="806"/>
      <c r="J5105" s="803"/>
      <c r="K5105" s="803"/>
      <c r="L5105" s="804"/>
    </row>
    <row r="5106" spans="1:12" s="101" customFormat="1" ht="166.7" customHeight="1">
      <c r="A5106" s="808"/>
      <c r="B5106" s="803"/>
      <c r="C5106" s="810"/>
      <c r="D5106" s="807"/>
      <c r="E5106" s="803"/>
      <c r="F5106" s="803"/>
      <c r="G5106" s="803"/>
      <c r="H5106" s="806"/>
      <c r="I5106" s="806"/>
      <c r="J5106" s="803"/>
      <c r="K5106" s="803"/>
      <c r="L5106" s="804"/>
    </row>
    <row r="5107" spans="1:12" s="101" customFormat="1" ht="24" customHeight="1">
      <c r="A5107" s="808"/>
      <c r="B5107" s="110" t="s">
        <v>77</v>
      </c>
      <c r="C5107" s="115" t="s">
        <v>79</v>
      </c>
      <c r="D5107" s="115" t="s">
        <v>155</v>
      </c>
      <c r="E5107" s="115" t="s">
        <v>156</v>
      </c>
      <c r="F5107" s="805"/>
      <c r="G5107" s="805"/>
      <c r="H5107" s="806" t="s">
        <v>157</v>
      </c>
      <c r="I5107" s="806"/>
      <c r="J5107" s="803" t="s">
        <v>153</v>
      </c>
      <c r="K5107" s="803" t="s">
        <v>3</v>
      </c>
      <c r="L5107" s="804">
        <v>172</v>
      </c>
    </row>
    <row r="5108" spans="1:12" s="101" customFormat="1" ht="34.5" customHeight="1">
      <c r="A5108" s="808"/>
      <c r="B5108" s="117" t="s">
        <v>1147</v>
      </c>
      <c r="C5108" s="117" t="s">
        <v>1710</v>
      </c>
      <c r="D5108" s="118">
        <v>43848</v>
      </c>
      <c r="E5108" s="117" t="s">
        <v>3147</v>
      </c>
      <c r="F5108" s="805"/>
      <c r="G5108" s="805"/>
      <c r="H5108" s="806"/>
      <c r="I5108" s="806"/>
      <c r="J5108" s="803"/>
      <c r="K5108" s="803"/>
      <c r="L5108" s="804"/>
    </row>
    <row r="5109" spans="1:12" s="101" customFormat="1" ht="24" customHeight="1">
      <c r="A5109" s="808">
        <v>961</v>
      </c>
      <c r="B5109" s="110" t="s">
        <v>76</v>
      </c>
      <c r="C5109" s="115" t="s">
        <v>78</v>
      </c>
      <c r="D5109" s="115" t="s">
        <v>146</v>
      </c>
      <c r="E5109" s="115" t="s">
        <v>147</v>
      </c>
      <c r="F5109" s="809" t="s">
        <v>71</v>
      </c>
      <c r="G5109" s="809"/>
      <c r="H5109" s="805"/>
      <c r="I5109" s="805"/>
      <c r="J5109" s="805"/>
      <c r="K5109" s="805"/>
      <c r="L5109" s="805"/>
    </row>
    <row r="5110" spans="1:12" s="101" customFormat="1" ht="26.25" customHeight="1">
      <c r="A5110" s="808"/>
      <c r="B5110" s="803" t="s">
        <v>3140</v>
      </c>
      <c r="C5110" s="810" t="s">
        <v>3146</v>
      </c>
      <c r="D5110" s="807">
        <v>43838</v>
      </c>
      <c r="E5110" s="803" t="s">
        <v>1709</v>
      </c>
      <c r="F5110" s="803" t="s">
        <v>3148</v>
      </c>
      <c r="G5110" s="803"/>
      <c r="H5110" s="806" t="s">
        <v>152</v>
      </c>
      <c r="I5110" s="806"/>
      <c r="J5110" s="117" t="s">
        <v>153</v>
      </c>
      <c r="K5110" s="117" t="s">
        <v>3</v>
      </c>
      <c r="L5110" s="119">
        <v>373.2</v>
      </c>
    </row>
    <row r="5111" spans="1:12" s="101" customFormat="1" ht="408.95" customHeight="1">
      <c r="A5111" s="808"/>
      <c r="B5111" s="803"/>
      <c r="C5111" s="810"/>
      <c r="D5111" s="807"/>
      <c r="E5111" s="803"/>
      <c r="F5111" s="803"/>
      <c r="G5111" s="803"/>
      <c r="H5111" s="806" t="s">
        <v>154</v>
      </c>
      <c r="I5111" s="806"/>
      <c r="J5111" s="803" t="s">
        <v>153</v>
      </c>
      <c r="K5111" s="803" t="s">
        <v>3</v>
      </c>
      <c r="L5111" s="804">
        <v>4844.95</v>
      </c>
    </row>
    <row r="5112" spans="1:12" s="101" customFormat="1" ht="408.95" customHeight="1">
      <c r="A5112" s="808"/>
      <c r="B5112" s="803"/>
      <c r="C5112" s="810"/>
      <c r="D5112" s="807"/>
      <c r="E5112" s="803"/>
      <c r="F5112" s="803"/>
      <c r="G5112" s="803"/>
      <c r="H5112" s="806"/>
      <c r="I5112" s="806"/>
      <c r="J5112" s="803"/>
      <c r="K5112" s="803"/>
      <c r="L5112" s="804"/>
    </row>
    <row r="5113" spans="1:12" s="101" customFormat="1" ht="166.7" customHeight="1">
      <c r="A5113" s="808"/>
      <c r="B5113" s="803"/>
      <c r="C5113" s="810"/>
      <c r="D5113" s="807"/>
      <c r="E5113" s="803"/>
      <c r="F5113" s="803"/>
      <c r="G5113" s="803"/>
      <c r="H5113" s="806"/>
      <c r="I5113" s="806"/>
      <c r="J5113" s="803"/>
      <c r="K5113" s="803"/>
      <c r="L5113" s="804"/>
    </row>
    <row r="5114" spans="1:12" s="101" customFormat="1" ht="24" customHeight="1">
      <c r="A5114" s="808"/>
      <c r="B5114" s="110" t="s">
        <v>77</v>
      </c>
      <c r="C5114" s="115" t="s">
        <v>79</v>
      </c>
      <c r="D5114" s="115" t="s">
        <v>155</v>
      </c>
      <c r="E5114" s="115" t="s">
        <v>156</v>
      </c>
      <c r="F5114" s="805"/>
      <c r="G5114" s="805"/>
      <c r="H5114" s="806" t="s">
        <v>157</v>
      </c>
      <c r="I5114" s="806"/>
      <c r="J5114" s="803" t="s">
        <v>153</v>
      </c>
      <c r="K5114" s="803" t="s">
        <v>153</v>
      </c>
      <c r="L5114" s="804">
        <v>0</v>
      </c>
    </row>
    <row r="5115" spans="1:12" s="101" customFormat="1" ht="34.5" customHeight="1">
      <c r="A5115" s="808"/>
      <c r="B5115" s="117" t="s">
        <v>1147</v>
      </c>
      <c r="C5115" s="117" t="s">
        <v>3148</v>
      </c>
      <c r="D5115" s="118">
        <v>43848</v>
      </c>
      <c r="E5115" s="117" t="s">
        <v>3147</v>
      </c>
      <c r="F5115" s="805"/>
      <c r="G5115" s="805"/>
      <c r="H5115" s="806"/>
      <c r="I5115" s="806"/>
      <c r="J5115" s="803"/>
      <c r="K5115" s="803"/>
      <c r="L5115" s="804"/>
    </row>
    <row r="5116" spans="1:12" s="101" customFormat="1" ht="24" customHeight="1">
      <c r="A5116" s="808">
        <v>962</v>
      </c>
      <c r="B5116" s="110" t="s">
        <v>76</v>
      </c>
      <c r="C5116" s="115" t="s">
        <v>78</v>
      </c>
      <c r="D5116" s="115" t="s">
        <v>146</v>
      </c>
      <c r="E5116" s="115" t="s">
        <v>147</v>
      </c>
      <c r="F5116" s="809" t="s">
        <v>71</v>
      </c>
      <c r="G5116" s="809"/>
      <c r="H5116" s="805"/>
      <c r="I5116" s="805"/>
      <c r="J5116" s="805"/>
      <c r="K5116" s="805"/>
      <c r="L5116" s="805"/>
    </row>
    <row r="5117" spans="1:12" s="101" customFormat="1" ht="26.25" customHeight="1">
      <c r="A5117" s="808"/>
      <c r="B5117" s="803" t="s">
        <v>3140</v>
      </c>
      <c r="C5117" s="810" t="s">
        <v>3149</v>
      </c>
      <c r="D5117" s="807">
        <v>43856</v>
      </c>
      <c r="E5117" s="803" t="s">
        <v>285</v>
      </c>
      <c r="F5117" s="803" t="s">
        <v>3150</v>
      </c>
      <c r="G5117" s="803"/>
      <c r="H5117" s="806" t="s">
        <v>152</v>
      </c>
      <c r="I5117" s="806"/>
      <c r="J5117" s="117" t="s">
        <v>153</v>
      </c>
      <c r="K5117" s="117" t="s">
        <v>3</v>
      </c>
      <c r="L5117" s="119">
        <v>1776</v>
      </c>
    </row>
    <row r="5118" spans="1:12" s="101" customFormat="1" ht="408.95" customHeight="1">
      <c r="A5118" s="808"/>
      <c r="B5118" s="803"/>
      <c r="C5118" s="810"/>
      <c r="D5118" s="807"/>
      <c r="E5118" s="803"/>
      <c r="F5118" s="803"/>
      <c r="G5118" s="803"/>
      <c r="H5118" s="806" t="s">
        <v>154</v>
      </c>
      <c r="I5118" s="806"/>
      <c r="J5118" s="803" t="s">
        <v>153</v>
      </c>
      <c r="K5118" s="803" t="s">
        <v>3</v>
      </c>
      <c r="L5118" s="804">
        <v>731.4</v>
      </c>
    </row>
    <row r="5119" spans="1:12" s="101" customFormat="1" ht="323.85000000000002" customHeight="1">
      <c r="A5119" s="808"/>
      <c r="B5119" s="803"/>
      <c r="C5119" s="810"/>
      <c r="D5119" s="807"/>
      <c r="E5119" s="803"/>
      <c r="F5119" s="803"/>
      <c r="G5119" s="803"/>
      <c r="H5119" s="806"/>
      <c r="I5119" s="806"/>
      <c r="J5119" s="803"/>
      <c r="K5119" s="803"/>
      <c r="L5119" s="804"/>
    </row>
    <row r="5120" spans="1:12" s="101" customFormat="1" ht="24" customHeight="1">
      <c r="A5120" s="808"/>
      <c r="B5120" s="110" t="s">
        <v>77</v>
      </c>
      <c r="C5120" s="115" t="s">
        <v>79</v>
      </c>
      <c r="D5120" s="115" t="s">
        <v>155</v>
      </c>
      <c r="E5120" s="115" t="s">
        <v>156</v>
      </c>
      <c r="F5120" s="805"/>
      <c r="G5120" s="805"/>
      <c r="H5120" s="806" t="s">
        <v>157</v>
      </c>
      <c r="I5120" s="806"/>
      <c r="J5120" s="803" t="s">
        <v>153</v>
      </c>
      <c r="K5120" s="803" t="s">
        <v>3</v>
      </c>
      <c r="L5120" s="804">
        <v>100</v>
      </c>
    </row>
    <row r="5121" spans="1:12" s="101" customFormat="1" ht="34.5" customHeight="1">
      <c r="A5121" s="808"/>
      <c r="B5121" s="117" t="s">
        <v>1147</v>
      </c>
      <c r="C5121" s="117" t="s">
        <v>3150</v>
      </c>
      <c r="D5121" s="118">
        <v>43862</v>
      </c>
      <c r="E5121" s="117" t="s">
        <v>3151</v>
      </c>
      <c r="F5121" s="805"/>
      <c r="G5121" s="805"/>
      <c r="H5121" s="806"/>
      <c r="I5121" s="806"/>
      <c r="J5121" s="803"/>
      <c r="K5121" s="803"/>
      <c r="L5121" s="804"/>
    </row>
    <row r="5122" spans="1:12" s="101" customFormat="1" ht="24" customHeight="1">
      <c r="A5122" s="808">
        <v>963</v>
      </c>
      <c r="B5122" s="110" t="s">
        <v>76</v>
      </c>
      <c r="C5122" s="115" t="s">
        <v>78</v>
      </c>
      <c r="D5122" s="115" t="s">
        <v>146</v>
      </c>
      <c r="E5122" s="115" t="s">
        <v>147</v>
      </c>
      <c r="F5122" s="809" t="s">
        <v>71</v>
      </c>
      <c r="G5122" s="809"/>
      <c r="H5122" s="805"/>
      <c r="I5122" s="805"/>
      <c r="J5122" s="805"/>
      <c r="K5122" s="805"/>
      <c r="L5122" s="805"/>
    </row>
    <row r="5123" spans="1:12" s="101" customFormat="1" ht="26.25" customHeight="1">
      <c r="A5123" s="808"/>
      <c r="B5123" s="803" t="s">
        <v>3140</v>
      </c>
      <c r="C5123" s="810" t="s">
        <v>3152</v>
      </c>
      <c r="D5123" s="807">
        <v>43895</v>
      </c>
      <c r="E5123" s="803" t="s">
        <v>342</v>
      </c>
      <c r="F5123" s="803" t="s">
        <v>343</v>
      </c>
      <c r="G5123" s="803"/>
      <c r="H5123" s="806" t="s">
        <v>152</v>
      </c>
      <c r="I5123" s="806"/>
      <c r="J5123" s="117" t="s">
        <v>153</v>
      </c>
      <c r="K5123" s="117" t="s">
        <v>3</v>
      </c>
      <c r="L5123" s="119">
        <v>219</v>
      </c>
    </row>
    <row r="5124" spans="1:12" s="101" customFormat="1" ht="408.95" customHeight="1">
      <c r="A5124" s="808"/>
      <c r="B5124" s="803"/>
      <c r="C5124" s="810"/>
      <c r="D5124" s="807"/>
      <c r="E5124" s="803"/>
      <c r="F5124" s="803"/>
      <c r="G5124" s="803"/>
      <c r="H5124" s="806" t="s">
        <v>154</v>
      </c>
      <c r="I5124" s="806"/>
      <c r="J5124" s="803" t="s">
        <v>153</v>
      </c>
      <c r="K5124" s="803" t="s">
        <v>3</v>
      </c>
      <c r="L5124" s="804">
        <v>252.53</v>
      </c>
    </row>
    <row r="5125" spans="1:12" s="101" customFormat="1" ht="155.85" customHeight="1">
      <c r="A5125" s="808"/>
      <c r="B5125" s="803"/>
      <c r="C5125" s="810"/>
      <c r="D5125" s="807"/>
      <c r="E5125" s="803"/>
      <c r="F5125" s="803"/>
      <c r="G5125" s="803"/>
      <c r="H5125" s="806"/>
      <c r="I5125" s="806"/>
      <c r="J5125" s="803"/>
      <c r="K5125" s="803"/>
      <c r="L5125" s="804"/>
    </row>
    <row r="5126" spans="1:12" s="101" customFormat="1" ht="24" customHeight="1">
      <c r="A5126" s="808"/>
      <c r="B5126" s="110" t="s">
        <v>77</v>
      </c>
      <c r="C5126" s="115" t="s">
        <v>79</v>
      </c>
      <c r="D5126" s="115" t="s">
        <v>155</v>
      </c>
      <c r="E5126" s="115" t="s">
        <v>156</v>
      </c>
      <c r="F5126" s="805"/>
      <c r="G5126" s="805"/>
      <c r="H5126" s="806" t="s">
        <v>157</v>
      </c>
      <c r="I5126" s="806"/>
      <c r="J5126" s="803" t="s">
        <v>153</v>
      </c>
      <c r="K5126" s="803" t="s">
        <v>3</v>
      </c>
      <c r="L5126" s="804">
        <v>200</v>
      </c>
    </row>
    <row r="5127" spans="1:12" s="101" customFormat="1" ht="34.5" customHeight="1">
      <c r="A5127" s="808"/>
      <c r="B5127" s="117" t="s">
        <v>1147</v>
      </c>
      <c r="C5127" s="117" t="s">
        <v>343</v>
      </c>
      <c r="D5127" s="118">
        <v>43896</v>
      </c>
      <c r="E5127" s="117" t="s">
        <v>3153</v>
      </c>
      <c r="F5127" s="805"/>
      <c r="G5127" s="805"/>
      <c r="H5127" s="806"/>
      <c r="I5127" s="806"/>
      <c r="J5127" s="803"/>
      <c r="K5127" s="803"/>
      <c r="L5127" s="804"/>
    </row>
    <row r="5128" spans="1:12" s="101" customFormat="1" ht="24" customHeight="1">
      <c r="A5128" s="808">
        <v>964</v>
      </c>
      <c r="B5128" s="110" t="s">
        <v>76</v>
      </c>
      <c r="C5128" s="115" t="s">
        <v>78</v>
      </c>
      <c r="D5128" s="115" t="s">
        <v>146</v>
      </c>
      <c r="E5128" s="115" t="s">
        <v>147</v>
      </c>
      <c r="F5128" s="809" t="s">
        <v>71</v>
      </c>
      <c r="G5128" s="809"/>
      <c r="H5128" s="805"/>
      <c r="I5128" s="805"/>
      <c r="J5128" s="805"/>
      <c r="K5128" s="805"/>
      <c r="L5128" s="805"/>
    </row>
    <row r="5129" spans="1:12" s="101" customFormat="1" ht="26.25" customHeight="1">
      <c r="A5129" s="808"/>
      <c r="B5129" s="803" t="s">
        <v>3154</v>
      </c>
      <c r="C5129" s="803" t="s">
        <v>3155</v>
      </c>
      <c r="D5129" s="807">
        <v>43781</v>
      </c>
      <c r="E5129" s="803" t="s">
        <v>1510</v>
      </c>
      <c r="F5129" s="803" t="s">
        <v>2050</v>
      </c>
      <c r="G5129" s="803"/>
      <c r="H5129" s="806" t="s">
        <v>152</v>
      </c>
      <c r="I5129" s="806"/>
      <c r="J5129" s="117" t="s">
        <v>153</v>
      </c>
      <c r="K5129" s="117" t="s">
        <v>3</v>
      </c>
      <c r="L5129" s="119">
        <v>828</v>
      </c>
    </row>
    <row r="5130" spans="1:12" s="101" customFormat="1" ht="50.25" customHeight="1">
      <c r="A5130" s="808"/>
      <c r="B5130" s="803"/>
      <c r="C5130" s="803"/>
      <c r="D5130" s="807"/>
      <c r="E5130" s="803"/>
      <c r="F5130" s="803"/>
      <c r="G5130" s="803"/>
      <c r="H5130" s="806" t="s">
        <v>154</v>
      </c>
      <c r="I5130" s="806"/>
      <c r="J5130" s="117" t="s">
        <v>153</v>
      </c>
      <c r="K5130" s="117" t="s">
        <v>3</v>
      </c>
      <c r="L5130" s="119">
        <v>564</v>
      </c>
    </row>
    <row r="5131" spans="1:12" s="101" customFormat="1" ht="24" customHeight="1">
      <c r="A5131" s="808"/>
      <c r="B5131" s="110" t="s">
        <v>77</v>
      </c>
      <c r="C5131" s="115" t="s">
        <v>79</v>
      </c>
      <c r="D5131" s="115" t="s">
        <v>155</v>
      </c>
      <c r="E5131" s="115" t="s">
        <v>156</v>
      </c>
      <c r="F5131" s="805"/>
      <c r="G5131" s="805"/>
      <c r="H5131" s="806" t="s">
        <v>157</v>
      </c>
      <c r="I5131" s="806"/>
      <c r="J5131" s="803" t="s">
        <v>153</v>
      </c>
      <c r="K5131" s="803" t="s">
        <v>153</v>
      </c>
      <c r="L5131" s="804">
        <v>0</v>
      </c>
    </row>
    <row r="5132" spans="1:12" s="101" customFormat="1" ht="24" customHeight="1">
      <c r="A5132" s="808"/>
      <c r="B5132" s="117" t="s">
        <v>193</v>
      </c>
      <c r="C5132" s="117" t="s">
        <v>2050</v>
      </c>
      <c r="D5132" s="118">
        <v>43785</v>
      </c>
      <c r="E5132" s="117" t="s">
        <v>3156</v>
      </c>
      <c r="F5132" s="805"/>
      <c r="G5132" s="805"/>
      <c r="H5132" s="806"/>
      <c r="I5132" s="806"/>
      <c r="J5132" s="803"/>
      <c r="K5132" s="803"/>
      <c r="L5132" s="804"/>
    </row>
    <row r="5133" spans="1:12" s="101" customFormat="1" ht="24" customHeight="1">
      <c r="A5133" s="808">
        <v>965</v>
      </c>
      <c r="B5133" s="110" t="s">
        <v>76</v>
      </c>
      <c r="C5133" s="115" t="s">
        <v>78</v>
      </c>
      <c r="D5133" s="115" t="s">
        <v>146</v>
      </c>
      <c r="E5133" s="115" t="s">
        <v>147</v>
      </c>
      <c r="F5133" s="809" t="s">
        <v>71</v>
      </c>
      <c r="G5133" s="809"/>
      <c r="H5133" s="805"/>
      <c r="I5133" s="805"/>
      <c r="J5133" s="805"/>
      <c r="K5133" s="805"/>
      <c r="L5133" s="805"/>
    </row>
    <row r="5134" spans="1:12" s="101" customFormat="1" ht="26.25" customHeight="1">
      <c r="A5134" s="808"/>
      <c r="B5134" s="803" t="s">
        <v>3157</v>
      </c>
      <c r="C5134" s="810" t="s">
        <v>3158</v>
      </c>
      <c r="D5134" s="807">
        <v>43866</v>
      </c>
      <c r="E5134" s="803" t="s">
        <v>694</v>
      </c>
      <c r="F5134" s="803" t="s">
        <v>3159</v>
      </c>
      <c r="G5134" s="803"/>
      <c r="H5134" s="806" t="s">
        <v>152</v>
      </c>
      <c r="I5134" s="806"/>
      <c r="J5134" s="117" t="s">
        <v>153</v>
      </c>
      <c r="K5134" s="117" t="s">
        <v>3</v>
      </c>
      <c r="L5134" s="119">
        <v>2716</v>
      </c>
    </row>
    <row r="5135" spans="1:12" s="101" customFormat="1" ht="218.25" customHeight="1">
      <c r="A5135" s="808"/>
      <c r="B5135" s="803"/>
      <c r="C5135" s="810"/>
      <c r="D5135" s="807"/>
      <c r="E5135" s="803"/>
      <c r="F5135" s="803"/>
      <c r="G5135" s="803"/>
      <c r="H5135" s="806" t="s">
        <v>154</v>
      </c>
      <c r="I5135" s="806"/>
      <c r="J5135" s="117" t="s">
        <v>153</v>
      </c>
      <c r="K5135" s="117" t="s">
        <v>3</v>
      </c>
      <c r="L5135" s="119">
        <v>1000</v>
      </c>
    </row>
    <row r="5136" spans="1:12" s="101" customFormat="1" ht="24" customHeight="1">
      <c r="A5136" s="808"/>
      <c r="B5136" s="110" t="s">
        <v>77</v>
      </c>
      <c r="C5136" s="115" t="s">
        <v>79</v>
      </c>
      <c r="D5136" s="115" t="s">
        <v>155</v>
      </c>
      <c r="E5136" s="115" t="s">
        <v>156</v>
      </c>
      <c r="F5136" s="805"/>
      <c r="G5136" s="805"/>
      <c r="H5136" s="806" t="s">
        <v>157</v>
      </c>
      <c r="I5136" s="806"/>
      <c r="J5136" s="803" t="s">
        <v>153</v>
      </c>
      <c r="K5136" s="803" t="s">
        <v>3</v>
      </c>
      <c r="L5136" s="804">
        <v>50</v>
      </c>
    </row>
    <row r="5137" spans="1:12" s="101" customFormat="1" ht="24" customHeight="1">
      <c r="A5137" s="808"/>
      <c r="B5137" s="117" t="s">
        <v>1300</v>
      </c>
      <c r="C5137" s="117" t="s">
        <v>3159</v>
      </c>
      <c r="D5137" s="118">
        <v>43878</v>
      </c>
      <c r="E5137" s="117" t="s">
        <v>3160</v>
      </c>
      <c r="F5137" s="805"/>
      <c r="G5137" s="805"/>
      <c r="H5137" s="806"/>
      <c r="I5137" s="806"/>
      <c r="J5137" s="803"/>
      <c r="K5137" s="803"/>
      <c r="L5137" s="804"/>
    </row>
    <row r="5138" spans="1:12" s="101" customFormat="1" ht="24" customHeight="1">
      <c r="A5138" s="808">
        <v>966</v>
      </c>
      <c r="B5138" s="110" t="s">
        <v>76</v>
      </c>
      <c r="C5138" s="115" t="s">
        <v>78</v>
      </c>
      <c r="D5138" s="115" t="s">
        <v>146</v>
      </c>
      <c r="E5138" s="115" t="s">
        <v>147</v>
      </c>
      <c r="F5138" s="809" t="s">
        <v>71</v>
      </c>
      <c r="G5138" s="809"/>
      <c r="H5138" s="805"/>
      <c r="I5138" s="805"/>
      <c r="J5138" s="805"/>
      <c r="K5138" s="805"/>
      <c r="L5138" s="805"/>
    </row>
    <row r="5139" spans="1:12" s="101" customFormat="1" ht="26.25" customHeight="1">
      <c r="A5139" s="808"/>
      <c r="B5139" s="803" t="s">
        <v>3161</v>
      </c>
      <c r="C5139" s="810" t="s">
        <v>3162</v>
      </c>
      <c r="D5139" s="807">
        <v>43739</v>
      </c>
      <c r="E5139" s="803" t="s">
        <v>3163</v>
      </c>
      <c r="F5139" s="803" t="s">
        <v>3164</v>
      </c>
      <c r="G5139" s="803"/>
      <c r="H5139" s="806" t="s">
        <v>152</v>
      </c>
      <c r="I5139" s="806"/>
      <c r="J5139" s="117" t="s">
        <v>153</v>
      </c>
      <c r="K5139" s="117" t="s">
        <v>3</v>
      </c>
      <c r="L5139" s="119">
        <v>3869.57</v>
      </c>
    </row>
    <row r="5140" spans="1:12" s="101" customFormat="1" ht="408.95" customHeight="1">
      <c r="A5140" s="808"/>
      <c r="B5140" s="803"/>
      <c r="C5140" s="810"/>
      <c r="D5140" s="807"/>
      <c r="E5140" s="803"/>
      <c r="F5140" s="803"/>
      <c r="G5140" s="803"/>
      <c r="H5140" s="806" t="s">
        <v>154</v>
      </c>
      <c r="I5140" s="806"/>
      <c r="J5140" s="803" t="s">
        <v>153</v>
      </c>
      <c r="K5140" s="803" t="s">
        <v>153</v>
      </c>
      <c r="L5140" s="804">
        <v>0</v>
      </c>
    </row>
    <row r="5141" spans="1:12" s="101" customFormat="1" ht="408.95" customHeight="1">
      <c r="A5141" s="808"/>
      <c r="B5141" s="803"/>
      <c r="C5141" s="810"/>
      <c r="D5141" s="807"/>
      <c r="E5141" s="803"/>
      <c r="F5141" s="803"/>
      <c r="G5141" s="803"/>
      <c r="H5141" s="806"/>
      <c r="I5141" s="806"/>
      <c r="J5141" s="803"/>
      <c r="K5141" s="803"/>
      <c r="L5141" s="804"/>
    </row>
    <row r="5142" spans="1:12" s="101" customFormat="1" ht="51.2" customHeight="1">
      <c r="A5142" s="808"/>
      <c r="B5142" s="803"/>
      <c r="C5142" s="810"/>
      <c r="D5142" s="807"/>
      <c r="E5142" s="803"/>
      <c r="F5142" s="803"/>
      <c r="G5142" s="803"/>
      <c r="H5142" s="806"/>
      <c r="I5142" s="806"/>
      <c r="J5142" s="803"/>
      <c r="K5142" s="803"/>
      <c r="L5142" s="804"/>
    </row>
    <row r="5143" spans="1:12" s="101" customFormat="1" ht="24" customHeight="1">
      <c r="A5143" s="808"/>
      <c r="B5143" s="110" t="s">
        <v>77</v>
      </c>
      <c r="C5143" s="115" t="s">
        <v>79</v>
      </c>
      <c r="D5143" s="115" t="s">
        <v>155</v>
      </c>
      <c r="E5143" s="115" t="s">
        <v>156</v>
      </c>
      <c r="F5143" s="805"/>
      <c r="G5143" s="805"/>
      <c r="H5143" s="806" t="s">
        <v>157</v>
      </c>
      <c r="I5143" s="806"/>
      <c r="J5143" s="803" t="s">
        <v>153</v>
      </c>
      <c r="K5143" s="803" t="s">
        <v>153</v>
      </c>
      <c r="L5143" s="804">
        <v>0</v>
      </c>
    </row>
    <row r="5144" spans="1:12" s="101" customFormat="1" ht="24" customHeight="1">
      <c r="A5144" s="808"/>
      <c r="B5144" s="117" t="s">
        <v>437</v>
      </c>
      <c r="C5144" s="117" t="s">
        <v>3164</v>
      </c>
      <c r="D5144" s="118">
        <v>43758</v>
      </c>
      <c r="E5144" s="117" t="s">
        <v>3165</v>
      </c>
      <c r="F5144" s="805"/>
      <c r="G5144" s="805"/>
      <c r="H5144" s="806"/>
      <c r="I5144" s="806"/>
      <c r="J5144" s="803"/>
      <c r="K5144" s="803"/>
      <c r="L5144" s="804"/>
    </row>
    <row r="5145" spans="1:12" s="101" customFormat="1" ht="24" customHeight="1">
      <c r="A5145" s="808">
        <v>967</v>
      </c>
      <c r="B5145" s="110" t="s">
        <v>76</v>
      </c>
      <c r="C5145" s="115" t="s">
        <v>78</v>
      </c>
      <c r="D5145" s="115" t="s">
        <v>146</v>
      </c>
      <c r="E5145" s="115" t="s">
        <v>147</v>
      </c>
      <c r="F5145" s="809" t="s">
        <v>71</v>
      </c>
      <c r="G5145" s="809"/>
      <c r="H5145" s="805"/>
      <c r="I5145" s="805"/>
      <c r="J5145" s="805"/>
      <c r="K5145" s="805"/>
      <c r="L5145" s="805"/>
    </row>
    <row r="5146" spans="1:12" s="101" customFormat="1" ht="26.25" customHeight="1">
      <c r="A5146" s="808"/>
      <c r="B5146" s="803" t="s">
        <v>3161</v>
      </c>
      <c r="C5146" s="810" t="s">
        <v>3166</v>
      </c>
      <c r="D5146" s="807">
        <v>43789</v>
      </c>
      <c r="E5146" s="803" t="s">
        <v>2019</v>
      </c>
      <c r="F5146" s="803" t="s">
        <v>2020</v>
      </c>
      <c r="G5146" s="803"/>
      <c r="H5146" s="806" t="s">
        <v>152</v>
      </c>
      <c r="I5146" s="806"/>
      <c r="J5146" s="117" t="s">
        <v>153</v>
      </c>
      <c r="K5146" s="117" t="s">
        <v>3</v>
      </c>
      <c r="L5146" s="119">
        <v>1230</v>
      </c>
    </row>
    <row r="5147" spans="1:12" s="101" customFormat="1" ht="408.95" customHeight="1">
      <c r="A5147" s="808"/>
      <c r="B5147" s="803"/>
      <c r="C5147" s="810"/>
      <c r="D5147" s="807"/>
      <c r="E5147" s="803"/>
      <c r="F5147" s="803"/>
      <c r="G5147" s="803"/>
      <c r="H5147" s="806" t="s">
        <v>154</v>
      </c>
      <c r="I5147" s="806"/>
      <c r="J5147" s="803" t="s">
        <v>153</v>
      </c>
      <c r="K5147" s="803" t="s">
        <v>3</v>
      </c>
      <c r="L5147" s="804">
        <v>6949.5</v>
      </c>
    </row>
    <row r="5148" spans="1:12" s="101" customFormat="1" ht="344.85" customHeight="1">
      <c r="A5148" s="808"/>
      <c r="B5148" s="803"/>
      <c r="C5148" s="810"/>
      <c r="D5148" s="807"/>
      <c r="E5148" s="803"/>
      <c r="F5148" s="803"/>
      <c r="G5148" s="803"/>
      <c r="H5148" s="806"/>
      <c r="I5148" s="806"/>
      <c r="J5148" s="803"/>
      <c r="K5148" s="803"/>
      <c r="L5148" s="804"/>
    </row>
    <row r="5149" spans="1:12" s="101" customFormat="1" ht="24" customHeight="1">
      <c r="A5149" s="808"/>
      <c r="B5149" s="110" t="s">
        <v>77</v>
      </c>
      <c r="C5149" s="115" t="s">
        <v>79</v>
      </c>
      <c r="D5149" s="115" t="s">
        <v>155</v>
      </c>
      <c r="E5149" s="115" t="s">
        <v>156</v>
      </c>
      <c r="F5149" s="805"/>
      <c r="G5149" s="805"/>
      <c r="H5149" s="806" t="s">
        <v>157</v>
      </c>
      <c r="I5149" s="806"/>
      <c r="J5149" s="803" t="s">
        <v>153</v>
      </c>
      <c r="K5149" s="803" t="s">
        <v>153</v>
      </c>
      <c r="L5149" s="804">
        <v>0</v>
      </c>
    </row>
    <row r="5150" spans="1:12" s="101" customFormat="1" ht="24" customHeight="1">
      <c r="A5150" s="808"/>
      <c r="B5150" s="117" t="s">
        <v>437</v>
      </c>
      <c r="C5150" s="117" t="s">
        <v>2020</v>
      </c>
      <c r="D5150" s="118">
        <v>43798</v>
      </c>
      <c r="E5150" s="117" t="s">
        <v>3167</v>
      </c>
      <c r="F5150" s="805"/>
      <c r="G5150" s="805"/>
      <c r="H5150" s="806"/>
      <c r="I5150" s="806"/>
      <c r="J5150" s="803"/>
      <c r="K5150" s="803"/>
      <c r="L5150" s="804"/>
    </row>
    <row r="5151" spans="1:12" s="101" customFormat="1" ht="24" customHeight="1">
      <c r="A5151" s="808">
        <v>968</v>
      </c>
      <c r="B5151" s="110" t="s">
        <v>76</v>
      </c>
      <c r="C5151" s="115" t="s">
        <v>78</v>
      </c>
      <c r="D5151" s="115" t="s">
        <v>146</v>
      </c>
      <c r="E5151" s="115" t="s">
        <v>147</v>
      </c>
      <c r="F5151" s="809" t="s">
        <v>71</v>
      </c>
      <c r="G5151" s="809"/>
      <c r="H5151" s="805"/>
      <c r="I5151" s="805"/>
      <c r="J5151" s="805"/>
      <c r="K5151" s="805"/>
      <c r="L5151" s="805"/>
    </row>
    <row r="5152" spans="1:12" s="101" customFormat="1" ht="26.25" customHeight="1">
      <c r="A5152" s="808"/>
      <c r="B5152" s="803" t="s">
        <v>3161</v>
      </c>
      <c r="C5152" s="810" t="s">
        <v>3166</v>
      </c>
      <c r="D5152" s="807">
        <v>43789</v>
      </c>
      <c r="E5152" s="803" t="s">
        <v>2019</v>
      </c>
      <c r="F5152" s="803" t="s">
        <v>3168</v>
      </c>
      <c r="G5152" s="803"/>
      <c r="H5152" s="806" t="s">
        <v>152</v>
      </c>
      <c r="I5152" s="806"/>
      <c r="J5152" s="117" t="s">
        <v>153</v>
      </c>
      <c r="K5152" s="117" t="s">
        <v>3</v>
      </c>
      <c r="L5152" s="119">
        <v>642</v>
      </c>
    </row>
    <row r="5153" spans="1:12" s="101" customFormat="1" ht="408.95" customHeight="1">
      <c r="A5153" s="808"/>
      <c r="B5153" s="803"/>
      <c r="C5153" s="810"/>
      <c r="D5153" s="807"/>
      <c r="E5153" s="803"/>
      <c r="F5153" s="803"/>
      <c r="G5153" s="803"/>
      <c r="H5153" s="806" t="s">
        <v>154</v>
      </c>
      <c r="I5153" s="806"/>
      <c r="J5153" s="803" t="s">
        <v>153</v>
      </c>
      <c r="K5153" s="803" t="s">
        <v>153</v>
      </c>
      <c r="L5153" s="804">
        <v>0</v>
      </c>
    </row>
    <row r="5154" spans="1:12" s="101" customFormat="1" ht="344.85" customHeight="1">
      <c r="A5154" s="808"/>
      <c r="B5154" s="803"/>
      <c r="C5154" s="810"/>
      <c r="D5154" s="807"/>
      <c r="E5154" s="803"/>
      <c r="F5154" s="803"/>
      <c r="G5154" s="803"/>
      <c r="H5154" s="806"/>
      <c r="I5154" s="806"/>
      <c r="J5154" s="803"/>
      <c r="K5154" s="803"/>
      <c r="L5154" s="804"/>
    </row>
    <row r="5155" spans="1:12" s="101" customFormat="1" ht="24" customHeight="1">
      <c r="A5155" s="808"/>
      <c r="B5155" s="110" t="s">
        <v>77</v>
      </c>
      <c r="C5155" s="115" t="s">
        <v>79</v>
      </c>
      <c r="D5155" s="115" t="s">
        <v>155</v>
      </c>
      <c r="E5155" s="115" t="s">
        <v>156</v>
      </c>
      <c r="F5155" s="805"/>
      <c r="G5155" s="805"/>
      <c r="H5155" s="806" t="s">
        <v>157</v>
      </c>
      <c r="I5155" s="806"/>
      <c r="J5155" s="803" t="s">
        <v>153</v>
      </c>
      <c r="K5155" s="803" t="s">
        <v>153</v>
      </c>
      <c r="L5155" s="804">
        <v>0</v>
      </c>
    </row>
    <row r="5156" spans="1:12" s="101" customFormat="1" ht="24" customHeight="1">
      <c r="A5156" s="808"/>
      <c r="B5156" s="117" t="s">
        <v>437</v>
      </c>
      <c r="C5156" s="117" t="s">
        <v>3168</v>
      </c>
      <c r="D5156" s="118">
        <v>43798</v>
      </c>
      <c r="E5156" s="117" t="s">
        <v>3167</v>
      </c>
      <c r="F5156" s="805"/>
      <c r="G5156" s="805"/>
      <c r="H5156" s="806"/>
      <c r="I5156" s="806"/>
      <c r="J5156" s="803"/>
      <c r="K5156" s="803"/>
      <c r="L5156" s="804"/>
    </row>
    <row r="5157" spans="1:12" s="101" customFormat="1" ht="24" customHeight="1">
      <c r="A5157" s="808">
        <v>969</v>
      </c>
      <c r="B5157" s="110" t="s">
        <v>76</v>
      </c>
      <c r="C5157" s="115" t="s">
        <v>78</v>
      </c>
      <c r="D5157" s="115" t="s">
        <v>146</v>
      </c>
      <c r="E5157" s="115" t="s">
        <v>147</v>
      </c>
      <c r="F5157" s="809" t="s">
        <v>71</v>
      </c>
      <c r="G5157" s="809"/>
      <c r="H5157" s="805"/>
      <c r="I5157" s="805"/>
      <c r="J5157" s="805"/>
      <c r="K5157" s="805"/>
      <c r="L5157" s="805"/>
    </row>
    <row r="5158" spans="1:12" s="101" customFormat="1" ht="26.25" customHeight="1">
      <c r="A5158" s="808"/>
      <c r="B5158" s="803" t="s">
        <v>3169</v>
      </c>
      <c r="C5158" s="803" t="s">
        <v>3170</v>
      </c>
      <c r="D5158" s="807">
        <v>43788</v>
      </c>
      <c r="E5158" s="803" t="s">
        <v>3171</v>
      </c>
      <c r="F5158" s="803" t="s">
        <v>3172</v>
      </c>
      <c r="G5158" s="803"/>
      <c r="H5158" s="806" t="s">
        <v>152</v>
      </c>
      <c r="I5158" s="806"/>
      <c r="J5158" s="117" t="s">
        <v>153</v>
      </c>
      <c r="K5158" s="117" t="s">
        <v>3</v>
      </c>
      <c r="L5158" s="119">
        <v>96</v>
      </c>
    </row>
    <row r="5159" spans="1:12" s="101" customFormat="1" ht="60.75" customHeight="1">
      <c r="A5159" s="808"/>
      <c r="B5159" s="803"/>
      <c r="C5159" s="803"/>
      <c r="D5159" s="807"/>
      <c r="E5159" s="803"/>
      <c r="F5159" s="803"/>
      <c r="G5159" s="803"/>
      <c r="H5159" s="806" t="s">
        <v>154</v>
      </c>
      <c r="I5159" s="806"/>
      <c r="J5159" s="117" t="s">
        <v>153</v>
      </c>
      <c r="K5159" s="117" t="s">
        <v>3</v>
      </c>
      <c r="L5159" s="119">
        <v>304.53000000000003</v>
      </c>
    </row>
    <row r="5160" spans="1:12" s="101" customFormat="1" ht="24" customHeight="1">
      <c r="A5160" s="808"/>
      <c r="B5160" s="110" t="s">
        <v>77</v>
      </c>
      <c r="C5160" s="115" t="s">
        <v>79</v>
      </c>
      <c r="D5160" s="115" t="s">
        <v>155</v>
      </c>
      <c r="E5160" s="115" t="s">
        <v>156</v>
      </c>
      <c r="F5160" s="805"/>
      <c r="G5160" s="805"/>
      <c r="H5160" s="806" t="s">
        <v>157</v>
      </c>
      <c r="I5160" s="806"/>
      <c r="J5160" s="803" t="s">
        <v>153</v>
      </c>
      <c r="K5160" s="803" t="s">
        <v>153</v>
      </c>
      <c r="L5160" s="804">
        <v>0</v>
      </c>
    </row>
    <row r="5161" spans="1:12" s="101" customFormat="1" ht="24" customHeight="1">
      <c r="A5161" s="808"/>
      <c r="B5161" s="117" t="s">
        <v>193</v>
      </c>
      <c r="C5161" s="117" t="s">
        <v>3172</v>
      </c>
      <c r="D5161" s="118">
        <v>43789</v>
      </c>
      <c r="E5161" s="117" t="s">
        <v>3173</v>
      </c>
      <c r="F5161" s="805"/>
      <c r="G5161" s="805"/>
      <c r="H5161" s="806"/>
      <c r="I5161" s="806"/>
      <c r="J5161" s="803"/>
      <c r="K5161" s="803"/>
      <c r="L5161" s="804"/>
    </row>
    <row r="5162" spans="1:12" s="101" customFormat="1" ht="24" customHeight="1">
      <c r="A5162" s="808">
        <v>970</v>
      </c>
      <c r="B5162" s="110" t="s">
        <v>76</v>
      </c>
      <c r="C5162" s="115" t="s">
        <v>78</v>
      </c>
      <c r="D5162" s="115" t="s">
        <v>146</v>
      </c>
      <c r="E5162" s="115" t="s">
        <v>147</v>
      </c>
      <c r="F5162" s="809" t="s">
        <v>71</v>
      </c>
      <c r="G5162" s="809"/>
      <c r="H5162" s="805"/>
      <c r="I5162" s="805"/>
      <c r="J5162" s="805"/>
      <c r="K5162" s="805"/>
      <c r="L5162" s="805"/>
    </row>
    <row r="5163" spans="1:12" s="101" customFormat="1" ht="26.25" customHeight="1">
      <c r="A5163" s="808"/>
      <c r="B5163" s="803" t="s">
        <v>3174</v>
      </c>
      <c r="C5163" s="810" t="s">
        <v>3175</v>
      </c>
      <c r="D5163" s="807">
        <v>43853</v>
      </c>
      <c r="E5163" s="803" t="s">
        <v>2219</v>
      </c>
      <c r="F5163" s="803" t="s">
        <v>3176</v>
      </c>
      <c r="G5163" s="803"/>
      <c r="H5163" s="806" t="s">
        <v>152</v>
      </c>
      <c r="I5163" s="806"/>
      <c r="J5163" s="117" t="s">
        <v>153</v>
      </c>
      <c r="K5163" s="117" t="s">
        <v>3</v>
      </c>
      <c r="L5163" s="119">
        <v>454</v>
      </c>
    </row>
    <row r="5164" spans="1:12" s="101" customFormat="1" ht="408.95" customHeight="1">
      <c r="A5164" s="808"/>
      <c r="B5164" s="803"/>
      <c r="C5164" s="810"/>
      <c r="D5164" s="807"/>
      <c r="E5164" s="803"/>
      <c r="F5164" s="803"/>
      <c r="G5164" s="803"/>
      <c r="H5164" s="806" t="s">
        <v>154</v>
      </c>
      <c r="I5164" s="806"/>
      <c r="J5164" s="803" t="s">
        <v>153</v>
      </c>
      <c r="K5164" s="803" t="s">
        <v>153</v>
      </c>
      <c r="L5164" s="804">
        <v>0</v>
      </c>
    </row>
    <row r="5165" spans="1:12" s="101" customFormat="1" ht="50.85" customHeight="1">
      <c r="A5165" s="808"/>
      <c r="B5165" s="803"/>
      <c r="C5165" s="810"/>
      <c r="D5165" s="807"/>
      <c r="E5165" s="803"/>
      <c r="F5165" s="803"/>
      <c r="G5165" s="803"/>
      <c r="H5165" s="806"/>
      <c r="I5165" s="806"/>
      <c r="J5165" s="803"/>
      <c r="K5165" s="803"/>
      <c r="L5165" s="804"/>
    </row>
    <row r="5166" spans="1:12" s="101" customFormat="1" ht="24" customHeight="1">
      <c r="A5166" s="808"/>
      <c r="B5166" s="110" t="s">
        <v>77</v>
      </c>
      <c r="C5166" s="115" t="s">
        <v>79</v>
      </c>
      <c r="D5166" s="115" t="s">
        <v>155</v>
      </c>
      <c r="E5166" s="115" t="s">
        <v>156</v>
      </c>
      <c r="F5166" s="805"/>
      <c r="G5166" s="805"/>
      <c r="H5166" s="806" t="s">
        <v>157</v>
      </c>
      <c r="I5166" s="806"/>
      <c r="J5166" s="803" t="s">
        <v>153</v>
      </c>
      <c r="K5166" s="803" t="s">
        <v>3</v>
      </c>
      <c r="L5166" s="804">
        <v>75</v>
      </c>
    </row>
    <row r="5167" spans="1:12" s="101" customFormat="1" ht="24" customHeight="1">
      <c r="A5167" s="808"/>
      <c r="B5167" s="117" t="s">
        <v>240</v>
      </c>
      <c r="C5167" s="117" t="s">
        <v>3176</v>
      </c>
      <c r="D5167" s="118">
        <v>43857</v>
      </c>
      <c r="E5167" s="117" t="s">
        <v>3177</v>
      </c>
      <c r="F5167" s="805"/>
      <c r="G5167" s="805"/>
      <c r="H5167" s="806"/>
      <c r="I5167" s="806"/>
      <c r="J5167" s="803"/>
      <c r="K5167" s="803"/>
      <c r="L5167" s="804"/>
    </row>
    <row r="5168" spans="1:12" s="101" customFormat="1" ht="24" customHeight="1">
      <c r="A5168" s="808">
        <v>971</v>
      </c>
      <c r="B5168" s="110" t="s">
        <v>76</v>
      </c>
      <c r="C5168" s="115" t="s">
        <v>78</v>
      </c>
      <c r="D5168" s="115" t="s">
        <v>146</v>
      </c>
      <c r="E5168" s="115" t="s">
        <v>147</v>
      </c>
      <c r="F5168" s="809" t="s">
        <v>71</v>
      </c>
      <c r="G5168" s="809"/>
      <c r="H5168" s="805"/>
      <c r="I5168" s="805"/>
      <c r="J5168" s="805"/>
      <c r="K5168" s="805"/>
      <c r="L5168" s="805"/>
    </row>
    <row r="5169" spans="1:12" s="101" customFormat="1" ht="26.25" customHeight="1">
      <c r="A5169" s="808"/>
      <c r="B5169" s="803" t="s">
        <v>3178</v>
      </c>
      <c r="C5169" s="810" t="s">
        <v>3179</v>
      </c>
      <c r="D5169" s="807">
        <v>43775</v>
      </c>
      <c r="E5169" s="803" t="s">
        <v>2472</v>
      </c>
      <c r="F5169" s="803" t="s">
        <v>1692</v>
      </c>
      <c r="G5169" s="803"/>
      <c r="H5169" s="806" t="s">
        <v>152</v>
      </c>
      <c r="I5169" s="806"/>
      <c r="J5169" s="117" t="s">
        <v>153</v>
      </c>
      <c r="K5169" s="117" t="s">
        <v>3</v>
      </c>
      <c r="L5169" s="119">
        <v>556</v>
      </c>
    </row>
    <row r="5170" spans="1:12" s="101" customFormat="1" ht="165.75" customHeight="1">
      <c r="A5170" s="808"/>
      <c r="B5170" s="803"/>
      <c r="C5170" s="810"/>
      <c r="D5170" s="807"/>
      <c r="E5170" s="803"/>
      <c r="F5170" s="803"/>
      <c r="G5170" s="803"/>
      <c r="H5170" s="806" t="s">
        <v>154</v>
      </c>
      <c r="I5170" s="806"/>
      <c r="J5170" s="117" t="s">
        <v>153</v>
      </c>
      <c r="K5170" s="117" t="s">
        <v>3</v>
      </c>
      <c r="L5170" s="119">
        <v>834.27</v>
      </c>
    </row>
    <row r="5171" spans="1:12" s="101" customFormat="1" ht="24" customHeight="1">
      <c r="A5171" s="808"/>
      <c r="B5171" s="110" t="s">
        <v>77</v>
      </c>
      <c r="C5171" s="115" t="s">
        <v>79</v>
      </c>
      <c r="D5171" s="115" t="s">
        <v>155</v>
      </c>
      <c r="E5171" s="115" t="s">
        <v>156</v>
      </c>
      <c r="F5171" s="805"/>
      <c r="G5171" s="805"/>
      <c r="H5171" s="806" t="s">
        <v>157</v>
      </c>
      <c r="I5171" s="806"/>
      <c r="J5171" s="803" t="s">
        <v>153</v>
      </c>
      <c r="K5171" s="803" t="s">
        <v>3</v>
      </c>
      <c r="L5171" s="804">
        <v>499.45</v>
      </c>
    </row>
    <row r="5172" spans="1:12" s="101" customFormat="1" ht="34.5" customHeight="1">
      <c r="A5172" s="808"/>
      <c r="B5172" s="117" t="s">
        <v>303</v>
      </c>
      <c r="C5172" s="117" t="s">
        <v>1692</v>
      </c>
      <c r="D5172" s="118">
        <v>43780</v>
      </c>
      <c r="E5172" s="117" t="s">
        <v>942</v>
      </c>
      <c r="F5172" s="805"/>
      <c r="G5172" s="805"/>
      <c r="H5172" s="806"/>
      <c r="I5172" s="806"/>
      <c r="J5172" s="803"/>
      <c r="K5172" s="803"/>
      <c r="L5172" s="804"/>
    </row>
    <row r="5173" spans="1:12" s="101" customFormat="1" ht="24" customHeight="1">
      <c r="A5173" s="808">
        <v>972</v>
      </c>
      <c r="B5173" s="110" t="s">
        <v>76</v>
      </c>
      <c r="C5173" s="115" t="s">
        <v>78</v>
      </c>
      <c r="D5173" s="115" t="s">
        <v>146</v>
      </c>
      <c r="E5173" s="115" t="s">
        <v>147</v>
      </c>
      <c r="F5173" s="809" t="s">
        <v>71</v>
      </c>
      <c r="G5173" s="809"/>
      <c r="H5173" s="805"/>
      <c r="I5173" s="805"/>
      <c r="J5173" s="805"/>
      <c r="K5173" s="805"/>
      <c r="L5173" s="805"/>
    </row>
    <row r="5174" spans="1:12" s="101" customFormat="1" ht="26.25" customHeight="1">
      <c r="A5174" s="808"/>
      <c r="B5174" s="803" t="s">
        <v>3180</v>
      </c>
      <c r="C5174" s="810" t="s">
        <v>3181</v>
      </c>
      <c r="D5174" s="807">
        <v>43786</v>
      </c>
      <c r="E5174" s="803" t="s">
        <v>358</v>
      </c>
      <c r="F5174" s="803" t="s">
        <v>1104</v>
      </c>
      <c r="G5174" s="803"/>
      <c r="H5174" s="806" t="s">
        <v>152</v>
      </c>
      <c r="I5174" s="806"/>
      <c r="J5174" s="117" t="s">
        <v>153</v>
      </c>
      <c r="K5174" s="117" t="s">
        <v>153</v>
      </c>
      <c r="L5174" s="119">
        <v>0</v>
      </c>
    </row>
    <row r="5175" spans="1:12" s="101" customFormat="1" ht="134.25" customHeight="1">
      <c r="A5175" s="808"/>
      <c r="B5175" s="803"/>
      <c r="C5175" s="810"/>
      <c r="D5175" s="807"/>
      <c r="E5175" s="803"/>
      <c r="F5175" s="803"/>
      <c r="G5175" s="803"/>
      <c r="H5175" s="806" t="s">
        <v>154</v>
      </c>
      <c r="I5175" s="806"/>
      <c r="J5175" s="117" t="s">
        <v>153</v>
      </c>
      <c r="K5175" s="117" t="s">
        <v>153</v>
      </c>
      <c r="L5175" s="119">
        <v>0</v>
      </c>
    </row>
    <row r="5176" spans="1:12" s="101" customFormat="1" ht="24" customHeight="1">
      <c r="A5176" s="808"/>
      <c r="B5176" s="110" t="s">
        <v>77</v>
      </c>
      <c r="C5176" s="115" t="s">
        <v>79</v>
      </c>
      <c r="D5176" s="115" t="s">
        <v>155</v>
      </c>
      <c r="E5176" s="115" t="s">
        <v>156</v>
      </c>
      <c r="F5176" s="805"/>
      <c r="G5176" s="805"/>
      <c r="H5176" s="806" t="s">
        <v>157</v>
      </c>
      <c r="I5176" s="806"/>
      <c r="J5176" s="803" t="s">
        <v>153</v>
      </c>
      <c r="K5176" s="803" t="s">
        <v>3</v>
      </c>
      <c r="L5176" s="804">
        <v>995</v>
      </c>
    </row>
    <row r="5177" spans="1:12" s="101" customFormat="1" ht="24" customHeight="1">
      <c r="A5177" s="808"/>
      <c r="B5177" s="117" t="s">
        <v>276</v>
      </c>
      <c r="C5177" s="117" t="s">
        <v>1104</v>
      </c>
      <c r="D5177" s="118">
        <v>43787</v>
      </c>
      <c r="E5177" s="117" t="s">
        <v>3182</v>
      </c>
      <c r="F5177" s="805"/>
      <c r="G5177" s="805"/>
      <c r="H5177" s="806"/>
      <c r="I5177" s="806"/>
      <c r="J5177" s="803"/>
      <c r="K5177" s="803"/>
      <c r="L5177" s="804"/>
    </row>
    <row r="5178" spans="1:12" s="101" customFormat="1" ht="24" customHeight="1">
      <c r="A5178" s="808">
        <v>973</v>
      </c>
      <c r="B5178" s="110" t="s">
        <v>76</v>
      </c>
      <c r="C5178" s="115" t="s">
        <v>78</v>
      </c>
      <c r="D5178" s="115" t="s">
        <v>146</v>
      </c>
      <c r="E5178" s="115" t="s">
        <v>147</v>
      </c>
      <c r="F5178" s="809" t="s">
        <v>71</v>
      </c>
      <c r="G5178" s="809"/>
      <c r="H5178" s="805"/>
      <c r="I5178" s="805"/>
      <c r="J5178" s="805"/>
      <c r="K5178" s="805"/>
      <c r="L5178" s="805"/>
    </row>
    <row r="5179" spans="1:12" s="101" customFormat="1" ht="26.25" customHeight="1">
      <c r="A5179" s="808"/>
      <c r="B5179" s="803" t="s">
        <v>3183</v>
      </c>
      <c r="C5179" s="810" t="s">
        <v>3184</v>
      </c>
      <c r="D5179" s="807">
        <v>43742</v>
      </c>
      <c r="E5179" s="803" t="s">
        <v>476</v>
      </c>
      <c r="F5179" s="803" t="s">
        <v>3185</v>
      </c>
      <c r="G5179" s="803"/>
      <c r="H5179" s="806" t="s">
        <v>152</v>
      </c>
      <c r="I5179" s="806"/>
      <c r="J5179" s="117" t="s">
        <v>153</v>
      </c>
      <c r="K5179" s="117" t="s">
        <v>3</v>
      </c>
      <c r="L5179" s="119">
        <v>188</v>
      </c>
    </row>
    <row r="5180" spans="1:12" s="101" customFormat="1" ht="408.95" customHeight="1">
      <c r="A5180" s="808"/>
      <c r="B5180" s="803"/>
      <c r="C5180" s="810"/>
      <c r="D5180" s="807"/>
      <c r="E5180" s="803"/>
      <c r="F5180" s="803"/>
      <c r="G5180" s="803"/>
      <c r="H5180" s="806" t="s">
        <v>154</v>
      </c>
      <c r="I5180" s="806"/>
      <c r="J5180" s="803" t="s">
        <v>153</v>
      </c>
      <c r="K5180" s="803" t="s">
        <v>3</v>
      </c>
      <c r="L5180" s="804">
        <v>222.6</v>
      </c>
    </row>
    <row r="5181" spans="1:12" s="101" customFormat="1" ht="19.350000000000001" customHeight="1">
      <c r="A5181" s="808"/>
      <c r="B5181" s="803"/>
      <c r="C5181" s="810"/>
      <c r="D5181" s="807"/>
      <c r="E5181" s="803"/>
      <c r="F5181" s="803"/>
      <c r="G5181" s="803"/>
      <c r="H5181" s="806"/>
      <c r="I5181" s="806"/>
      <c r="J5181" s="803"/>
      <c r="K5181" s="803"/>
      <c r="L5181" s="804"/>
    </row>
    <row r="5182" spans="1:12" s="101" customFormat="1" ht="24" customHeight="1">
      <c r="A5182" s="808"/>
      <c r="B5182" s="110" t="s">
        <v>77</v>
      </c>
      <c r="C5182" s="115" t="s">
        <v>79</v>
      </c>
      <c r="D5182" s="115" t="s">
        <v>155</v>
      </c>
      <c r="E5182" s="115" t="s">
        <v>156</v>
      </c>
      <c r="F5182" s="805"/>
      <c r="G5182" s="805"/>
      <c r="H5182" s="806" t="s">
        <v>157</v>
      </c>
      <c r="I5182" s="806"/>
      <c r="J5182" s="803" t="s">
        <v>153</v>
      </c>
      <c r="K5182" s="803" t="s">
        <v>153</v>
      </c>
      <c r="L5182" s="804">
        <v>0</v>
      </c>
    </row>
    <row r="5183" spans="1:12" s="101" customFormat="1" ht="24" customHeight="1">
      <c r="A5183" s="808"/>
      <c r="B5183" s="117" t="s">
        <v>572</v>
      </c>
      <c r="C5183" s="117" t="s">
        <v>3185</v>
      </c>
      <c r="D5183" s="118">
        <v>43743</v>
      </c>
      <c r="E5183" s="117" t="s">
        <v>1214</v>
      </c>
      <c r="F5183" s="805"/>
      <c r="G5183" s="805"/>
      <c r="H5183" s="806"/>
      <c r="I5183" s="806"/>
      <c r="J5183" s="803"/>
      <c r="K5183" s="803"/>
      <c r="L5183" s="804"/>
    </row>
    <row r="5184" spans="1:12" s="101" customFormat="1" ht="24" customHeight="1">
      <c r="A5184" s="808">
        <v>974</v>
      </c>
      <c r="B5184" s="110" t="s">
        <v>76</v>
      </c>
      <c r="C5184" s="115" t="s">
        <v>78</v>
      </c>
      <c r="D5184" s="115" t="s">
        <v>146</v>
      </c>
      <c r="E5184" s="115" t="s">
        <v>147</v>
      </c>
      <c r="F5184" s="809" t="s">
        <v>71</v>
      </c>
      <c r="G5184" s="809"/>
      <c r="H5184" s="805"/>
      <c r="I5184" s="805"/>
      <c r="J5184" s="805"/>
      <c r="K5184" s="805"/>
      <c r="L5184" s="805"/>
    </row>
    <row r="5185" spans="1:12" s="101" customFormat="1" ht="26.25" customHeight="1">
      <c r="A5185" s="808"/>
      <c r="B5185" s="803" t="s">
        <v>3183</v>
      </c>
      <c r="C5185" s="810" t="s">
        <v>3186</v>
      </c>
      <c r="D5185" s="807">
        <v>43758</v>
      </c>
      <c r="E5185" s="803" t="s">
        <v>2797</v>
      </c>
      <c r="F5185" s="803" t="s">
        <v>3187</v>
      </c>
      <c r="G5185" s="803"/>
      <c r="H5185" s="806" t="s">
        <v>152</v>
      </c>
      <c r="I5185" s="806"/>
      <c r="J5185" s="117" t="s">
        <v>153</v>
      </c>
      <c r="K5185" s="117" t="s">
        <v>3</v>
      </c>
      <c r="L5185" s="119">
        <v>750.2</v>
      </c>
    </row>
    <row r="5186" spans="1:12" s="101" customFormat="1" ht="408.95" customHeight="1">
      <c r="A5186" s="808"/>
      <c r="B5186" s="803"/>
      <c r="C5186" s="810"/>
      <c r="D5186" s="807"/>
      <c r="E5186" s="803"/>
      <c r="F5186" s="803"/>
      <c r="G5186" s="803"/>
      <c r="H5186" s="806" t="s">
        <v>154</v>
      </c>
      <c r="I5186" s="806"/>
      <c r="J5186" s="803" t="s">
        <v>153</v>
      </c>
      <c r="K5186" s="803" t="s">
        <v>3</v>
      </c>
      <c r="L5186" s="804">
        <v>1373</v>
      </c>
    </row>
    <row r="5187" spans="1:12" s="101" customFormat="1" ht="61.35" customHeight="1">
      <c r="A5187" s="808"/>
      <c r="B5187" s="803"/>
      <c r="C5187" s="810"/>
      <c r="D5187" s="807"/>
      <c r="E5187" s="803"/>
      <c r="F5187" s="803"/>
      <c r="G5187" s="803"/>
      <c r="H5187" s="806"/>
      <c r="I5187" s="806"/>
      <c r="J5187" s="803"/>
      <c r="K5187" s="803"/>
      <c r="L5187" s="804"/>
    </row>
    <row r="5188" spans="1:12" s="101" customFormat="1" ht="24" customHeight="1">
      <c r="A5188" s="808"/>
      <c r="B5188" s="110" t="s">
        <v>77</v>
      </c>
      <c r="C5188" s="115" t="s">
        <v>79</v>
      </c>
      <c r="D5188" s="115" t="s">
        <v>155</v>
      </c>
      <c r="E5188" s="115" t="s">
        <v>156</v>
      </c>
      <c r="F5188" s="805"/>
      <c r="G5188" s="805"/>
      <c r="H5188" s="806" t="s">
        <v>157</v>
      </c>
      <c r="I5188" s="806"/>
      <c r="J5188" s="803" t="s">
        <v>153</v>
      </c>
      <c r="K5188" s="803" t="s">
        <v>3</v>
      </c>
      <c r="L5188" s="804">
        <v>661.14</v>
      </c>
    </row>
    <row r="5189" spans="1:12" s="101" customFormat="1" ht="24" customHeight="1">
      <c r="A5189" s="808"/>
      <c r="B5189" s="117" t="s">
        <v>572</v>
      </c>
      <c r="C5189" s="117" t="s">
        <v>3187</v>
      </c>
      <c r="D5189" s="118">
        <v>43764</v>
      </c>
      <c r="E5189" s="117" t="s">
        <v>3188</v>
      </c>
      <c r="F5189" s="805"/>
      <c r="G5189" s="805"/>
      <c r="H5189" s="806"/>
      <c r="I5189" s="806"/>
      <c r="J5189" s="803"/>
      <c r="K5189" s="803"/>
      <c r="L5189" s="804"/>
    </row>
    <row r="5190" spans="1:12" s="101" customFormat="1" ht="24" customHeight="1">
      <c r="A5190" s="808">
        <v>975</v>
      </c>
      <c r="B5190" s="110" t="s">
        <v>76</v>
      </c>
      <c r="C5190" s="115" t="s">
        <v>78</v>
      </c>
      <c r="D5190" s="115" t="s">
        <v>146</v>
      </c>
      <c r="E5190" s="115" t="s">
        <v>147</v>
      </c>
      <c r="F5190" s="809" t="s">
        <v>71</v>
      </c>
      <c r="G5190" s="809"/>
      <c r="H5190" s="805"/>
      <c r="I5190" s="805"/>
      <c r="J5190" s="805"/>
      <c r="K5190" s="805"/>
      <c r="L5190" s="805"/>
    </row>
    <row r="5191" spans="1:12" s="101" customFormat="1" ht="26.25" customHeight="1">
      <c r="A5191" s="808"/>
      <c r="B5191" s="803" t="s">
        <v>3183</v>
      </c>
      <c r="C5191" s="810" t="s">
        <v>3189</v>
      </c>
      <c r="D5191" s="807">
        <v>43787</v>
      </c>
      <c r="E5191" s="803" t="s">
        <v>3190</v>
      </c>
      <c r="F5191" s="803" t="s">
        <v>3191</v>
      </c>
      <c r="G5191" s="803"/>
      <c r="H5191" s="806" t="s">
        <v>152</v>
      </c>
      <c r="I5191" s="806"/>
      <c r="J5191" s="117" t="s">
        <v>153</v>
      </c>
      <c r="K5191" s="117" t="s">
        <v>3</v>
      </c>
      <c r="L5191" s="119">
        <v>1005.5</v>
      </c>
    </row>
    <row r="5192" spans="1:12" s="101" customFormat="1" ht="408.95" customHeight="1">
      <c r="A5192" s="808"/>
      <c r="B5192" s="803"/>
      <c r="C5192" s="810"/>
      <c r="D5192" s="807"/>
      <c r="E5192" s="803"/>
      <c r="F5192" s="803"/>
      <c r="G5192" s="803"/>
      <c r="H5192" s="806" t="s">
        <v>154</v>
      </c>
      <c r="I5192" s="806"/>
      <c r="J5192" s="803" t="s">
        <v>153</v>
      </c>
      <c r="K5192" s="803" t="s">
        <v>3</v>
      </c>
      <c r="L5192" s="804">
        <v>2222</v>
      </c>
    </row>
    <row r="5193" spans="1:12" s="101" customFormat="1" ht="187.35" customHeight="1">
      <c r="A5193" s="808"/>
      <c r="B5193" s="803"/>
      <c r="C5193" s="810"/>
      <c r="D5193" s="807"/>
      <c r="E5193" s="803"/>
      <c r="F5193" s="803"/>
      <c r="G5193" s="803"/>
      <c r="H5193" s="806"/>
      <c r="I5193" s="806"/>
      <c r="J5193" s="803"/>
      <c r="K5193" s="803"/>
      <c r="L5193" s="804"/>
    </row>
    <row r="5194" spans="1:12" s="101" customFormat="1" ht="24" customHeight="1">
      <c r="A5194" s="808"/>
      <c r="B5194" s="110" t="s">
        <v>77</v>
      </c>
      <c r="C5194" s="115" t="s">
        <v>79</v>
      </c>
      <c r="D5194" s="115" t="s">
        <v>155</v>
      </c>
      <c r="E5194" s="115" t="s">
        <v>156</v>
      </c>
      <c r="F5194" s="805"/>
      <c r="G5194" s="805"/>
      <c r="H5194" s="806" t="s">
        <v>157</v>
      </c>
      <c r="I5194" s="806"/>
      <c r="J5194" s="803" t="s">
        <v>153</v>
      </c>
      <c r="K5194" s="803" t="s">
        <v>3</v>
      </c>
      <c r="L5194" s="804">
        <v>900</v>
      </c>
    </row>
    <row r="5195" spans="1:12" s="101" customFormat="1" ht="24" customHeight="1">
      <c r="A5195" s="808"/>
      <c r="B5195" s="117" t="s">
        <v>572</v>
      </c>
      <c r="C5195" s="117" t="s">
        <v>3191</v>
      </c>
      <c r="D5195" s="118">
        <v>43793</v>
      </c>
      <c r="E5195" s="117" t="s">
        <v>2393</v>
      </c>
      <c r="F5195" s="805"/>
      <c r="G5195" s="805"/>
      <c r="H5195" s="806"/>
      <c r="I5195" s="806"/>
      <c r="J5195" s="803"/>
      <c r="K5195" s="803"/>
      <c r="L5195" s="804"/>
    </row>
    <row r="5196" spans="1:12" s="101" customFormat="1" ht="24" customHeight="1">
      <c r="A5196" s="808">
        <v>976</v>
      </c>
      <c r="B5196" s="110" t="s">
        <v>76</v>
      </c>
      <c r="C5196" s="115" t="s">
        <v>78</v>
      </c>
      <c r="D5196" s="115" t="s">
        <v>146</v>
      </c>
      <c r="E5196" s="115" t="s">
        <v>147</v>
      </c>
      <c r="F5196" s="809" t="s">
        <v>71</v>
      </c>
      <c r="G5196" s="809"/>
      <c r="H5196" s="805"/>
      <c r="I5196" s="805"/>
      <c r="J5196" s="805"/>
      <c r="K5196" s="805"/>
      <c r="L5196" s="805"/>
    </row>
    <row r="5197" spans="1:12" s="101" customFormat="1" ht="26.25" customHeight="1">
      <c r="A5197" s="808"/>
      <c r="B5197" s="803" t="s">
        <v>3183</v>
      </c>
      <c r="C5197" s="810" t="s">
        <v>3192</v>
      </c>
      <c r="D5197" s="807">
        <v>43836</v>
      </c>
      <c r="E5197" s="803" t="s">
        <v>205</v>
      </c>
      <c r="F5197" s="803" t="s">
        <v>1532</v>
      </c>
      <c r="G5197" s="803"/>
      <c r="H5197" s="806" t="s">
        <v>152</v>
      </c>
      <c r="I5197" s="806"/>
      <c r="J5197" s="117" t="s">
        <v>153</v>
      </c>
      <c r="K5197" s="117" t="s">
        <v>3</v>
      </c>
      <c r="L5197" s="119">
        <v>196</v>
      </c>
    </row>
    <row r="5198" spans="1:12" s="101" customFormat="1" ht="260.25" customHeight="1">
      <c r="A5198" s="808"/>
      <c r="B5198" s="803"/>
      <c r="C5198" s="810"/>
      <c r="D5198" s="807"/>
      <c r="E5198" s="803"/>
      <c r="F5198" s="803"/>
      <c r="G5198" s="803"/>
      <c r="H5198" s="806" t="s">
        <v>154</v>
      </c>
      <c r="I5198" s="806"/>
      <c r="J5198" s="117" t="s">
        <v>153</v>
      </c>
      <c r="K5198" s="117" t="s">
        <v>3</v>
      </c>
      <c r="L5198" s="119">
        <v>310.83</v>
      </c>
    </row>
    <row r="5199" spans="1:12" s="101" customFormat="1" ht="24" customHeight="1">
      <c r="A5199" s="808"/>
      <c r="B5199" s="110" t="s">
        <v>77</v>
      </c>
      <c r="C5199" s="115" t="s">
        <v>79</v>
      </c>
      <c r="D5199" s="115" t="s">
        <v>155</v>
      </c>
      <c r="E5199" s="115" t="s">
        <v>156</v>
      </c>
      <c r="F5199" s="805"/>
      <c r="G5199" s="805"/>
      <c r="H5199" s="806" t="s">
        <v>157</v>
      </c>
      <c r="I5199" s="806"/>
      <c r="J5199" s="803" t="s">
        <v>153</v>
      </c>
      <c r="K5199" s="803" t="s">
        <v>153</v>
      </c>
      <c r="L5199" s="804">
        <v>0</v>
      </c>
    </row>
    <row r="5200" spans="1:12" s="101" customFormat="1" ht="24" customHeight="1">
      <c r="A5200" s="808"/>
      <c r="B5200" s="117" t="s">
        <v>572</v>
      </c>
      <c r="C5200" s="117" t="s">
        <v>1532</v>
      </c>
      <c r="D5200" s="118">
        <v>43837</v>
      </c>
      <c r="E5200" s="117" t="s">
        <v>3193</v>
      </c>
      <c r="F5200" s="805"/>
      <c r="G5200" s="805"/>
      <c r="H5200" s="806"/>
      <c r="I5200" s="806"/>
      <c r="J5200" s="803"/>
      <c r="K5200" s="803"/>
      <c r="L5200" s="804"/>
    </row>
    <row r="5201" spans="1:12" s="101" customFormat="1" ht="24" customHeight="1">
      <c r="A5201" s="808">
        <v>977</v>
      </c>
      <c r="B5201" s="110" t="s">
        <v>76</v>
      </c>
      <c r="C5201" s="115" t="s">
        <v>78</v>
      </c>
      <c r="D5201" s="115" t="s">
        <v>146</v>
      </c>
      <c r="E5201" s="115" t="s">
        <v>147</v>
      </c>
      <c r="F5201" s="809" t="s">
        <v>71</v>
      </c>
      <c r="G5201" s="809"/>
      <c r="H5201" s="805"/>
      <c r="I5201" s="805"/>
      <c r="J5201" s="805"/>
      <c r="K5201" s="805"/>
      <c r="L5201" s="805"/>
    </row>
    <row r="5202" spans="1:12" s="101" customFormat="1" ht="26.25" customHeight="1">
      <c r="A5202" s="808"/>
      <c r="B5202" s="803" t="s">
        <v>3183</v>
      </c>
      <c r="C5202" s="810" t="s">
        <v>3194</v>
      </c>
      <c r="D5202" s="807">
        <v>43899</v>
      </c>
      <c r="E5202" s="803" t="s">
        <v>3195</v>
      </c>
      <c r="F5202" s="803" t="s">
        <v>3196</v>
      </c>
      <c r="G5202" s="803"/>
      <c r="H5202" s="806" t="s">
        <v>152</v>
      </c>
      <c r="I5202" s="806"/>
      <c r="J5202" s="117" t="s">
        <v>153</v>
      </c>
      <c r="K5202" s="117" t="s">
        <v>3</v>
      </c>
      <c r="L5202" s="119">
        <v>825.36</v>
      </c>
    </row>
    <row r="5203" spans="1:12" s="101" customFormat="1" ht="408.95" customHeight="1">
      <c r="A5203" s="808"/>
      <c r="B5203" s="803"/>
      <c r="C5203" s="810"/>
      <c r="D5203" s="807"/>
      <c r="E5203" s="803"/>
      <c r="F5203" s="803"/>
      <c r="G5203" s="803"/>
      <c r="H5203" s="806" t="s">
        <v>154</v>
      </c>
      <c r="I5203" s="806"/>
      <c r="J5203" s="803" t="s">
        <v>153</v>
      </c>
      <c r="K5203" s="803" t="s">
        <v>3</v>
      </c>
      <c r="L5203" s="804">
        <v>2414.25</v>
      </c>
    </row>
    <row r="5204" spans="1:12" s="101" customFormat="1" ht="103.35" customHeight="1">
      <c r="A5204" s="808"/>
      <c r="B5204" s="803"/>
      <c r="C5204" s="810"/>
      <c r="D5204" s="807"/>
      <c r="E5204" s="803"/>
      <c r="F5204" s="803"/>
      <c r="G5204" s="803"/>
      <c r="H5204" s="806"/>
      <c r="I5204" s="806"/>
      <c r="J5204" s="803"/>
      <c r="K5204" s="803"/>
      <c r="L5204" s="804"/>
    </row>
    <row r="5205" spans="1:12" s="101" customFormat="1" ht="24" customHeight="1">
      <c r="A5205" s="808"/>
      <c r="B5205" s="110" t="s">
        <v>77</v>
      </c>
      <c r="C5205" s="115" t="s">
        <v>79</v>
      </c>
      <c r="D5205" s="115" t="s">
        <v>155</v>
      </c>
      <c r="E5205" s="115" t="s">
        <v>156</v>
      </c>
      <c r="F5205" s="805"/>
      <c r="G5205" s="805"/>
      <c r="H5205" s="806" t="s">
        <v>157</v>
      </c>
      <c r="I5205" s="806"/>
      <c r="J5205" s="803" t="s">
        <v>153</v>
      </c>
      <c r="K5205" s="803" t="s">
        <v>3</v>
      </c>
      <c r="L5205" s="804">
        <v>315</v>
      </c>
    </row>
    <row r="5206" spans="1:12" s="101" customFormat="1" ht="24" customHeight="1">
      <c r="A5206" s="808"/>
      <c r="B5206" s="117" t="s">
        <v>572</v>
      </c>
      <c r="C5206" s="117" t="s">
        <v>3196</v>
      </c>
      <c r="D5206" s="118">
        <v>43904</v>
      </c>
      <c r="E5206" s="117" t="s">
        <v>3197</v>
      </c>
      <c r="F5206" s="805"/>
      <c r="G5206" s="805"/>
      <c r="H5206" s="806"/>
      <c r="I5206" s="806"/>
      <c r="J5206" s="803"/>
      <c r="K5206" s="803"/>
      <c r="L5206" s="804"/>
    </row>
    <row r="5207" spans="1:12" s="101" customFormat="1" ht="24" customHeight="1">
      <c r="A5207" s="808">
        <v>978</v>
      </c>
      <c r="B5207" s="110" t="s">
        <v>76</v>
      </c>
      <c r="C5207" s="115" t="s">
        <v>78</v>
      </c>
      <c r="D5207" s="115" t="s">
        <v>146</v>
      </c>
      <c r="E5207" s="115" t="s">
        <v>147</v>
      </c>
      <c r="F5207" s="809" t="s">
        <v>71</v>
      </c>
      <c r="G5207" s="809"/>
      <c r="H5207" s="805"/>
      <c r="I5207" s="805"/>
      <c r="J5207" s="805"/>
      <c r="K5207" s="805"/>
      <c r="L5207" s="805"/>
    </row>
    <row r="5208" spans="1:12" s="101" customFormat="1" ht="26.25" customHeight="1">
      <c r="A5208" s="808"/>
      <c r="B5208" s="803" t="s">
        <v>3198</v>
      </c>
      <c r="C5208" s="810" t="s">
        <v>3199</v>
      </c>
      <c r="D5208" s="807">
        <v>43793</v>
      </c>
      <c r="E5208" s="803" t="s">
        <v>3200</v>
      </c>
      <c r="F5208" s="803" t="s">
        <v>3201</v>
      </c>
      <c r="G5208" s="803"/>
      <c r="H5208" s="806" t="s">
        <v>152</v>
      </c>
      <c r="I5208" s="806"/>
      <c r="J5208" s="117" t="s">
        <v>153</v>
      </c>
      <c r="K5208" s="117" t="s">
        <v>3</v>
      </c>
      <c r="L5208" s="119">
        <v>562</v>
      </c>
    </row>
    <row r="5209" spans="1:12" s="101" customFormat="1" ht="408.95" customHeight="1">
      <c r="A5209" s="808"/>
      <c r="B5209" s="803"/>
      <c r="C5209" s="810"/>
      <c r="D5209" s="807"/>
      <c r="E5209" s="803"/>
      <c r="F5209" s="803"/>
      <c r="G5209" s="803"/>
      <c r="H5209" s="806" t="s">
        <v>154</v>
      </c>
      <c r="I5209" s="806"/>
      <c r="J5209" s="803" t="s">
        <v>153</v>
      </c>
      <c r="K5209" s="803" t="s">
        <v>3</v>
      </c>
      <c r="L5209" s="804">
        <v>4000</v>
      </c>
    </row>
    <row r="5210" spans="1:12" s="101" customFormat="1" ht="408.95" customHeight="1">
      <c r="A5210" s="808"/>
      <c r="B5210" s="803"/>
      <c r="C5210" s="810"/>
      <c r="D5210" s="807"/>
      <c r="E5210" s="803"/>
      <c r="F5210" s="803"/>
      <c r="G5210" s="803"/>
      <c r="H5210" s="806"/>
      <c r="I5210" s="806"/>
      <c r="J5210" s="803"/>
      <c r="K5210" s="803"/>
      <c r="L5210" s="804"/>
    </row>
    <row r="5211" spans="1:12" s="101" customFormat="1" ht="187.7" customHeight="1">
      <c r="A5211" s="808"/>
      <c r="B5211" s="803"/>
      <c r="C5211" s="810"/>
      <c r="D5211" s="807"/>
      <c r="E5211" s="803"/>
      <c r="F5211" s="803"/>
      <c r="G5211" s="803"/>
      <c r="H5211" s="806"/>
      <c r="I5211" s="806"/>
      <c r="J5211" s="803"/>
      <c r="K5211" s="803"/>
      <c r="L5211" s="804"/>
    </row>
    <row r="5212" spans="1:12" s="101" customFormat="1" ht="24" customHeight="1">
      <c r="A5212" s="808"/>
      <c r="B5212" s="110" t="s">
        <v>77</v>
      </c>
      <c r="C5212" s="115" t="s">
        <v>79</v>
      </c>
      <c r="D5212" s="115" t="s">
        <v>155</v>
      </c>
      <c r="E5212" s="115" t="s">
        <v>156</v>
      </c>
      <c r="F5212" s="805"/>
      <c r="G5212" s="805"/>
      <c r="H5212" s="806" t="s">
        <v>157</v>
      </c>
      <c r="I5212" s="806"/>
      <c r="J5212" s="803" t="s">
        <v>153</v>
      </c>
      <c r="K5212" s="803" t="s">
        <v>153</v>
      </c>
      <c r="L5212" s="804">
        <v>0</v>
      </c>
    </row>
    <row r="5213" spans="1:12" s="101" customFormat="1" ht="24" customHeight="1">
      <c r="A5213" s="808"/>
      <c r="B5213" s="117" t="s">
        <v>158</v>
      </c>
      <c r="C5213" s="117" t="s">
        <v>3201</v>
      </c>
      <c r="D5213" s="118">
        <v>43798</v>
      </c>
      <c r="E5213" s="117" t="s">
        <v>3202</v>
      </c>
      <c r="F5213" s="805"/>
      <c r="G5213" s="805"/>
      <c r="H5213" s="806"/>
      <c r="I5213" s="806"/>
      <c r="J5213" s="803"/>
      <c r="K5213" s="803"/>
      <c r="L5213" s="804"/>
    </row>
    <row r="5214" spans="1:12" s="101" customFormat="1" ht="24" customHeight="1">
      <c r="A5214" s="808">
        <v>979</v>
      </c>
      <c r="B5214" s="110" t="s">
        <v>76</v>
      </c>
      <c r="C5214" s="115" t="s">
        <v>78</v>
      </c>
      <c r="D5214" s="115" t="s">
        <v>146</v>
      </c>
      <c r="E5214" s="115" t="s">
        <v>147</v>
      </c>
      <c r="F5214" s="809" t="s">
        <v>71</v>
      </c>
      <c r="G5214" s="809"/>
      <c r="H5214" s="805"/>
      <c r="I5214" s="805"/>
      <c r="J5214" s="805"/>
      <c r="K5214" s="805"/>
      <c r="L5214" s="805"/>
    </row>
    <row r="5215" spans="1:12" s="101" customFormat="1" ht="26.25" customHeight="1">
      <c r="A5215" s="808"/>
      <c r="B5215" s="803" t="s">
        <v>3203</v>
      </c>
      <c r="C5215" s="810" t="s">
        <v>3204</v>
      </c>
      <c r="D5215" s="807">
        <v>43799</v>
      </c>
      <c r="E5215" s="803" t="s">
        <v>753</v>
      </c>
      <c r="F5215" s="803" t="s">
        <v>3205</v>
      </c>
      <c r="G5215" s="803"/>
      <c r="H5215" s="806" t="s">
        <v>152</v>
      </c>
      <c r="I5215" s="806"/>
      <c r="J5215" s="117" t="s">
        <v>153</v>
      </c>
      <c r="K5215" s="117" t="s">
        <v>3</v>
      </c>
      <c r="L5215" s="119">
        <v>1435</v>
      </c>
    </row>
    <row r="5216" spans="1:12" s="101" customFormat="1" ht="408.95" customHeight="1">
      <c r="A5216" s="808"/>
      <c r="B5216" s="803"/>
      <c r="C5216" s="810"/>
      <c r="D5216" s="807"/>
      <c r="E5216" s="803"/>
      <c r="F5216" s="803"/>
      <c r="G5216" s="803"/>
      <c r="H5216" s="806" t="s">
        <v>154</v>
      </c>
      <c r="I5216" s="806"/>
      <c r="J5216" s="803" t="s">
        <v>153</v>
      </c>
      <c r="K5216" s="803" t="s">
        <v>153</v>
      </c>
      <c r="L5216" s="804">
        <v>0</v>
      </c>
    </row>
    <row r="5217" spans="1:12" s="101" customFormat="1" ht="124.35" customHeight="1">
      <c r="A5217" s="808"/>
      <c r="B5217" s="803"/>
      <c r="C5217" s="810"/>
      <c r="D5217" s="807"/>
      <c r="E5217" s="803"/>
      <c r="F5217" s="803"/>
      <c r="G5217" s="803"/>
      <c r="H5217" s="806"/>
      <c r="I5217" s="806"/>
      <c r="J5217" s="803"/>
      <c r="K5217" s="803"/>
      <c r="L5217" s="804"/>
    </row>
    <row r="5218" spans="1:12" s="101" customFormat="1" ht="24" customHeight="1">
      <c r="A5218" s="808"/>
      <c r="B5218" s="110" t="s">
        <v>77</v>
      </c>
      <c r="C5218" s="115" t="s">
        <v>79</v>
      </c>
      <c r="D5218" s="115" t="s">
        <v>155</v>
      </c>
      <c r="E5218" s="115" t="s">
        <v>156</v>
      </c>
      <c r="F5218" s="805"/>
      <c r="G5218" s="805"/>
      <c r="H5218" s="806" t="s">
        <v>157</v>
      </c>
      <c r="I5218" s="806"/>
      <c r="J5218" s="803" t="s">
        <v>153</v>
      </c>
      <c r="K5218" s="803" t="s">
        <v>153</v>
      </c>
      <c r="L5218" s="804">
        <v>0</v>
      </c>
    </row>
    <row r="5219" spans="1:12" s="101" customFormat="1" ht="34.5" customHeight="1">
      <c r="A5219" s="808"/>
      <c r="B5219" s="117" t="s">
        <v>187</v>
      </c>
      <c r="C5219" s="117" t="s">
        <v>3205</v>
      </c>
      <c r="D5219" s="118">
        <v>43804</v>
      </c>
      <c r="E5219" s="117" t="s">
        <v>3206</v>
      </c>
      <c r="F5219" s="805"/>
      <c r="G5219" s="805"/>
      <c r="H5219" s="806"/>
      <c r="I5219" s="806"/>
      <c r="J5219" s="803"/>
      <c r="K5219" s="803"/>
      <c r="L5219" s="804"/>
    </row>
    <row r="5220" spans="1:12" s="101" customFormat="1" ht="24" customHeight="1">
      <c r="A5220" s="808">
        <v>980</v>
      </c>
      <c r="B5220" s="110" t="s">
        <v>76</v>
      </c>
      <c r="C5220" s="115" t="s">
        <v>78</v>
      </c>
      <c r="D5220" s="115" t="s">
        <v>146</v>
      </c>
      <c r="E5220" s="115" t="s">
        <v>147</v>
      </c>
      <c r="F5220" s="809" t="s">
        <v>71</v>
      </c>
      <c r="G5220" s="809"/>
      <c r="H5220" s="805"/>
      <c r="I5220" s="805"/>
      <c r="J5220" s="805"/>
      <c r="K5220" s="805"/>
      <c r="L5220" s="805"/>
    </row>
    <row r="5221" spans="1:12" s="101" customFormat="1" ht="26.25" customHeight="1">
      <c r="A5221" s="808"/>
      <c r="B5221" s="803" t="s">
        <v>3207</v>
      </c>
      <c r="C5221" s="810" t="s">
        <v>3208</v>
      </c>
      <c r="D5221" s="807">
        <v>43751</v>
      </c>
      <c r="E5221" s="803" t="s">
        <v>2176</v>
      </c>
      <c r="F5221" s="803" t="s">
        <v>2177</v>
      </c>
      <c r="G5221" s="803"/>
      <c r="H5221" s="806" t="s">
        <v>152</v>
      </c>
      <c r="I5221" s="806"/>
      <c r="J5221" s="117" t="s">
        <v>153</v>
      </c>
      <c r="K5221" s="117" t="s">
        <v>3</v>
      </c>
      <c r="L5221" s="119">
        <v>530.14</v>
      </c>
    </row>
    <row r="5222" spans="1:12" s="101" customFormat="1" ht="207.75" customHeight="1">
      <c r="A5222" s="808"/>
      <c r="B5222" s="803"/>
      <c r="C5222" s="810"/>
      <c r="D5222" s="807"/>
      <c r="E5222" s="803"/>
      <c r="F5222" s="803"/>
      <c r="G5222" s="803"/>
      <c r="H5222" s="806" t="s">
        <v>154</v>
      </c>
      <c r="I5222" s="806"/>
      <c r="J5222" s="117" t="s">
        <v>153</v>
      </c>
      <c r="K5222" s="117" t="s">
        <v>3</v>
      </c>
      <c r="L5222" s="119">
        <v>1000</v>
      </c>
    </row>
    <row r="5223" spans="1:12" s="101" customFormat="1" ht="24" customHeight="1">
      <c r="A5223" s="808"/>
      <c r="B5223" s="110" t="s">
        <v>77</v>
      </c>
      <c r="C5223" s="115" t="s">
        <v>79</v>
      </c>
      <c r="D5223" s="115" t="s">
        <v>155</v>
      </c>
      <c r="E5223" s="115" t="s">
        <v>156</v>
      </c>
      <c r="F5223" s="805"/>
      <c r="G5223" s="805"/>
      <c r="H5223" s="806" t="s">
        <v>157</v>
      </c>
      <c r="I5223" s="806"/>
      <c r="J5223" s="803" t="s">
        <v>153</v>
      </c>
      <c r="K5223" s="803" t="s">
        <v>153</v>
      </c>
      <c r="L5223" s="804">
        <v>0</v>
      </c>
    </row>
    <row r="5224" spans="1:12" s="101" customFormat="1" ht="34.5" customHeight="1">
      <c r="A5224" s="808"/>
      <c r="B5224" s="117" t="s">
        <v>2853</v>
      </c>
      <c r="C5224" s="117" t="s">
        <v>2177</v>
      </c>
      <c r="D5224" s="118">
        <v>43754</v>
      </c>
      <c r="E5224" s="117" t="s">
        <v>2178</v>
      </c>
      <c r="F5224" s="805"/>
      <c r="G5224" s="805"/>
      <c r="H5224" s="806"/>
      <c r="I5224" s="806"/>
      <c r="J5224" s="803"/>
      <c r="K5224" s="803"/>
      <c r="L5224" s="804"/>
    </row>
    <row r="5225" spans="1:12" s="101" customFormat="1" ht="24" customHeight="1">
      <c r="A5225" s="808">
        <v>981</v>
      </c>
      <c r="B5225" s="110" t="s">
        <v>76</v>
      </c>
      <c r="C5225" s="115" t="s">
        <v>78</v>
      </c>
      <c r="D5225" s="115" t="s">
        <v>146</v>
      </c>
      <c r="E5225" s="115" t="s">
        <v>147</v>
      </c>
      <c r="F5225" s="809" t="s">
        <v>71</v>
      </c>
      <c r="G5225" s="809"/>
      <c r="H5225" s="805"/>
      <c r="I5225" s="805"/>
      <c r="J5225" s="805"/>
      <c r="K5225" s="805"/>
      <c r="L5225" s="805"/>
    </row>
    <row r="5226" spans="1:12" s="101" customFormat="1" ht="26.25" customHeight="1">
      <c r="A5226" s="808"/>
      <c r="B5226" s="803" t="s">
        <v>3209</v>
      </c>
      <c r="C5226" s="810" t="s">
        <v>3210</v>
      </c>
      <c r="D5226" s="807">
        <v>43747</v>
      </c>
      <c r="E5226" s="803" t="s">
        <v>2608</v>
      </c>
      <c r="F5226" s="803" t="s">
        <v>3211</v>
      </c>
      <c r="G5226" s="803"/>
      <c r="H5226" s="806" t="s">
        <v>152</v>
      </c>
      <c r="I5226" s="806"/>
      <c r="J5226" s="117" t="s">
        <v>153</v>
      </c>
      <c r="K5226" s="117" t="s">
        <v>3</v>
      </c>
      <c r="L5226" s="119">
        <v>560</v>
      </c>
    </row>
    <row r="5227" spans="1:12" s="101" customFormat="1" ht="281.25" customHeight="1">
      <c r="A5227" s="808"/>
      <c r="B5227" s="803"/>
      <c r="C5227" s="810"/>
      <c r="D5227" s="807"/>
      <c r="E5227" s="803"/>
      <c r="F5227" s="803"/>
      <c r="G5227" s="803"/>
      <c r="H5227" s="806" t="s">
        <v>154</v>
      </c>
      <c r="I5227" s="806"/>
      <c r="J5227" s="117" t="s">
        <v>153</v>
      </c>
      <c r="K5227" s="117" t="s">
        <v>3</v>
      </c>
      <c r="L5227" s="119">
        <v>1190.47</v>
      </c>
    </row>
    <row r="5228" spans="1:12" s="101" customFormat="1" ht="24" customHeight="1">
      <c r="A5228" s="808"/>
      <c r="B5228" s="110" t="s">
        <v>77</v>
      </c>
      <c r="C5228" s="115" t="s">
        <v>79</v>
      </c>
      <c r="D5228" s="115" t="s">
        <v>155</v>
      </c>
      <c r="E5228" s="115" t="s">
        <v>156</v>
      </c>
      <c r="F5228" s="805"/>
      <c r="G5228" s="805"/>
      <c r="H5228" s="806" t="s">
        <v>157</v>
      </c>
      <c r="I5228" s="806"/>
      <c r="J5228" s="803" t="s">
        <v>153</v>
      </c>
      <c r="K5228" s="803" t="s">
        <v>3</v>
      </c>
      <c r="L5228" s="804">
        <v>489</v>
      </c>
    </row>
    <row r="5229" spans="1:12" s="101" customFormat="1" ht="24" customHeight="1">
      <c r="A5229" s="808"/>
      <c r="B5229" s="117" t="s">
        <v>193</v>
      </c>
      <c r="C5229" s="117" t="s">
        <v>3211</v>
      </c>
      <c r="D5229" s="118">
        <v>43756</v>
      </c>
      <c r="E5229" s="117" t="s">
        <v>3212</v>
      </c>
      <c r="F5229" s="805"/>
      <c r="G5229" s="805"/>
      <c r="H5229" s="806"/>
      <c r="I5229" s="806"/>
      <c r="J5229" s="803"/>
      <c r="K5229" s="803"/>
      <c r="L5229" s="804"/>
    </row>
    <row r="5230" spans="1:12" s="101" customFormat="1" ht="24" customHeight="1">
      <c r="A5230" s="808">
        <v>982</v>
      </c>
      <c r="B5230" s="110" t="s">
        <v>76</v>
      </c>
      <c r="C5230" s="115" t="s">
        <v>78</v>
      </c>
      <c r="D5230" s="115" t="s">
        <v>146</v>
      </c>
      <c r="E5230" s="115" t="s">
        <v>147</v>
      </c>
      <c r="F5230" s="809" t="s">
        <v>71</v>
      </c>
      <c r="G5230" s="809"/>
      <c r="H5230" s="805"/>
      <c r="I5230" s="805"/>
      <c r="J5230" s="805"/>
      <c r="K5230" s="805"/>
      <c r="L5230" s="805"/>
    </row>
    <row r="5231" spans="1:12" s="101" customFormat="1" ht="26.25" customHeight="1">
      <c r="A5231" s="808"/>
      <c r="B5231" s="803" t="s">
        <v>3209</v>
      </c>
      <c r="C5231" s="810" t="s">
        <v>3210</v>
      </c>
      <c r="D5231" s="807">
        <v>43747</v>
      </c>
      <c r="E5231" s="803" t="s">
        <v>2608</v>
      </c>
      <c r="F5231" s="803" t="s">
        <v>3213</v>
      </c>
      <c r="G5231" s="803"/>
      <c r="H5231" s="806" t="s">
        <v>152</v>
      </c>
      <c r="I5231" s="806"/>
      <c r="J5231" s="117" t="s">
        <v>153</v>
      </c>
      <c r="K5231" s="117" t="s">
        <v>3</v>
      </c>
      <c r="L5231" s="119">
        <v>576</v>
      </c>
    </row>
    <row r="5232" spans="1:12" s="101" customFormat="1" ht="281.25" customHeight="1">
      <c r="A5232" s="808"/>
      <c r="B5232" s="803"/>
      <c r="C5232" s="810"/>
      <c r="D5232" s="807"/>
      <c r="E5232" s="803"/>
      <c r="F5232" s="803"/>
      <c r="G5232" s="803"/>
      <c r="H5232" s="806" t="s">
        <v>154</v>
      </c>
      <c r="I5232" s="806"/>
      <c r="J5232" s="117" t="s">
        <v>153</v>
      </c>
      <c r="K5232" s="117" t="s">
        <v>3</v>
      </c>
      <c r="L5232" s="119">
        <v>1404.79</v>
      </c>
    </row>
    <row r="5233" spans="1:12" s="101" customFormat="1" ht="24" customHeight="1">
      <c r="A5233" s="808"/>
      <c r="B5233" s="110" t="s">
        <v>77</v>
      </c>
      <c r="C5233" s="115" t="s">
        <v>79</v>
      </c>
      <c r="D5233" s="115" t="s">
        <v>155</v>
      </c>
      <c r="E5233" s="115" t="s">
        <v>156</v>
      </c>
      <c r="F5233" s="805"/>
      <c r="G5233" s="805"/>
      <c r="H5233" s="806" t="s">
        <v>157</v>
      </c>
      <c r="I5233" s="806"/>
      <c r="J5233" s="803" t="s">
        <v>153</v>
      </c>
      <c r="K5233" s="803" t="s">
        <v>3</v>
      </c>
      <c r="L5233" s="804">
        <v>70</v>
      </c>
    </row>
    <row r="5234" spans="1:12" s="101" customFormat="1" ht="24" customHeight="1">
      <c r="A5234" s="808"/>
      <c r="B5234" s="117" t="s">
        <v>193</v>
      </c>
      <c r="C5234" s="117" t="s">
        <v>3213</v>
      </c>
      <c r="D5234" s="118">
        <v>43756</v>
      </c>
      <c r="E5234" s="117" t="s">
        <v>3212</v>
      </c>
      <c r="F5234" s="805"/>
      <c r="G5234" s="805"/>
      <c r="H5234" s="806"/>
      <c r="I5234" s="806"/>
      <c r="J5234" s="803"/>
      <c r="K5234" s="803"/>
      <c r="L5234" s="804"/>
    </row>
    <row r="5235" spans="1:12" s="101" customFormat="1" ht="24" customHeight="1">
      <c r="A5235" s="808">
        <v>983</v>
      </c>
      <c r="B5235" s="110" t="s">
        <v>76</v>
      </c>
      <c r="C5235" s="115" t="s">
        <v>78</v>
      </c>
      <c r="D5235" s="115" t="s">
        <v>146</v>
      </c>
      <c r="E5235" s="115" t="s">
        <v>147</v>
      </c>
      <c r="F5235" s="809" t="s">
        <v>71</v>
      </c>
      <c r="G5235" s="809"/>
      <c r="H5235" s="805"/>
      <c r="I5235" s="805"/>
      <c r="J5235" s="805"/>
      <c r="K5235" s="805"/>
      <c r="L5235" s="805"/>
    </row>
    <row r="5236" spans="1:12" s="101" customFormat="1" ht="26.25" customHeight="1">
      <c r="A5236" s="808"/>
      <c r="B5236" s="803" t="s">
        <v>3209</v>
      </c>
      <c r="C5236" s="810" t="s">
        <v>3210</v>
      </c>
      <c r="D5236" s="807">
        <v>43747</v>
      </c>
      <c r="E5236" s="803" t="s">
        <v>2608</v>
      </c>
      <c r="F5236" s="803" t="s">
        <v>2609</v>
      </c>
      <c r="G5236" s="803"/>
      <c r="H5236" s="806" t="s">
        <v>152</v>
      </c>
      <c r="I5236" s="806"/>
      <c r="J5236" s="117" t="s">
        <v>153</v>
      </c>
      <c r="K5236" s="117" t="s">
        <v>3</v>
      </c>
      <c r="L5236" s="119">
        <v>290</v>
      </c>
    </row>
    <row r="5237" spans="1:12" s="101" customFormat="1" ht="281.25" customHeight="1">
      <c r="A5237" s="808"/>
      <c r="B5237" s="803"/>
      <c r="C5237" s="810"/>
      <c r="D5237" s="807"/>
      <c r="E5237" s="803"/>
      <c r="F5237" s="803"/>
      <c r="G5237" s="803"/>
      <c r="H5237" s="806" t="s">
        <v>154</v>
      </c>
      <c r="I5237" s="806"/>
      <c r="J5237" s="117" t="s">
        <v>153</v>
      </c>
      <c r="K5237" s="117" t="s">
        <v>3</v>
      </c>
      <c r="L5237" s="119">
        <v>250</v>
      </c>
    </row>
    <row r="5238" spans="1:12" s="101" customFormat="1" ht="24" customHeight="1">
      <c r="A5238" s="808"/>
      <c r="B5238" s="110" t="s">
        <v>77</v>
      </c>
      <c r="C5238" s="115" t="s">
        <v>79</v>
      </c>
      <c r="D5238" s="115" t="s">
        <v>155</v>
      </c>
      <c r="E5238" s="115" t="s">
        <v>156</v>
      </c>
      <c r="F5238" s="805"/>
      <c r="G5238" s="805"/>
      <c r="H5238" s="806" t="s">
        <v>157</v>
      </c>
      <c r="I5238" s="806"/>
      <c r="J5238" s="803" t="s">
        <v>153</v>
      </c>
      <c r="K5238" s="803" t="s">
        <v>3</v>
      </c>
      <c r="L5238" s="804">
        <v>495</v>
      </c>
    </row>
    <row r="5239" spans="1:12" s="101" customFormat="1" ht="24" customHeight="1">
      <c r="A5239" s="808"/>
      <c r="B5239" s="117" t="s">
        <v>193</v>
      </c>
      <c r="C5239" s="117" t="s">
        <v>2609</v>
      </c>
      <c r="D5239" s="118">
        <v>43756</v>
      </c>
      <c r="E5239" s="117" t="s">
        <v>3212</v>
      </c>
      <c r="F5239" s="805"/>
      <c r="G5239" s="805"/>
      <c r="H5239" s="806"/>
      <c r="I5239" s="806"/>
      <c r="J5239" s="803"/>
      <c r="K5239" s="803"/>
      <c r="L5239" s="804"/>
    </row>
    <row r="5240" spans="1:12" s="101" customFormat="1" ht="24" customHeight="1">
      <c r="A5240" s="808">
        <v>984</v>
      </c>
      <c r="B5240" s="110" t="s">
        <v>76</v>
      </c>
      <c r="C5240" s="115" t="s">
        <v>78</v>
      </c>
      <c r="D5240" s="115" t="s">
        <v>146</v>
      </c>
      <c r="E5240" s="115" t="s">
        <v>147</v>
      </c>
      <c r="F5240" s="809" t="s">
        <v>71</v>
      </c>
      <c r="G5240" s="809"/>
      <c r="H5240" s="805"/>
      <c r="I5240" s="805"/>
      <c r="J5240" s="805"/>
      <c r="K5240" s="805"/>
      <c r="L5240" s="805"/>
    </row>
    <row r="5241" spans="1:12" s="101" customFormat="1" ht="26.25" customHeight="1">
      <c r="A5241" s="808"/>
      <c r="B5241" s="803" t="s">
        <v>3209</v>
      </c>
      <c r="C5241" s="810" t="s">
        <v>3210</v>
      </c>
      <c r="D5241" s="807">
        <v>43747</v>
      </c>
      <c r="E5241" s="803" t="s">
        <v>2608</v>
      </c>
      <c r="F5241" s="803" t="s">
        <v>3214</v>
      </c>
      <c r="G5241" s="803"/>
      <c r="H5241" s="806" t="s">
        <v>152</v>
      </c>
      <c r="I5241" s="806"/>
      <c r="J5241" s="117" t="s">
        <v>153</v>
      </c>
      <c r="K5241" s="117" t="s">
        <v>3</v>
      </c>
      <c r="L5241" s="119">
        <v>77</v>
      </c>
    </row>
    <row r="5242" spans="1:12" s="101" customFormat="1" ht="281.25" customHeight="1">
      <c r="A5242" s="808"/>
      <c r="B5242" s="803"/>
      <c r="C5242" s="810"/>
      <c r="D5242" s="807"/>
      <c r="E5242" s="803"/>
      <c r="F5242" s="803"/>
      <c r="G5242" s="803"/>
      <c r="H5242" s="806" t="s">
        <v>154</v>
      </c>
      <c r="I5242" s="806"/>
      <c r="J5242" s="117" t="s">
        <v>153</v>
      </c>
      <c r="K5242" s="117" t="s">
        <v>3</v>
      </c>
      <c r="L5242" s="119">
        <v>300</v>
      </c>
    </row>
    <row r="5243" spans="1:12" s="101" customFormat="1" ht="24" customHeight="1">
      <c r="A5243" s="808"/>
      <c r="B5243" s="110" t="s">
        <v>77</v>
      </c>
      <c r="C5243" s="115" t="s">
        <v>79</v>
      </c>
      <c r="D5243" s="115" t="s">
        <v>155</v>
      </c>
      <c r="E5243" s="115" t="s">
        <v>156</v>
      </c>
      <c r="F5243" s="805"/>
      <c r="G5243" s="805"/>
      <c r="H5243" s="806" t="s">
        <v>157</v>
      </c>
      <c r="I5243" s="806"/>
      <c r="J5243" s="803" t="s">
        <v>153</v>
      </c>
      <c r="K5243" s="803" t="s">
        <v>153</v>
      </c>
      <c r="L5243" s="804">
        <v>0</v>
      </c>
    </row>
    <row r="5244" spans="1:12" s="101" customFormat="1" ht="24" customHeight="1">
      <c r="A5244" s="808"/>
      <c r="B5244" s="117" t="s">
        <v>193</v>
      </c>
      <c r="C5244" s="117" t="s">
        <v>3214</v>
      </c>
      <c r="D5244" s="118">
        <v>43756</v>
      </c>
      <c r="E5244" s="117" t="s">
        <v>3212</v>
      </c>
      <c r="F5244" s="805"/>
      <c r="G5244" s="805"/>
      <c r="H5244" s="806"/>
      <c r="I5244" s="806"/>
      <c r="J5244" s="803"/>
      <c r="K5244" s="803"/>
      <c r="L5244" s="804"/>
    </row>
    <row r="5245" spans="1:12" s="101" customFormat="1" ht="24" customHeight="1">
      <c r="A5245" s="808">
        <v>985</v>
      </c>
      <c r="B5245" s="110" t="s">
        <v>76</v>
      </c>
      <c r="C5245" s="115" t="s">
        <v>78</v>
      </c>
      <c r="D5245" s="115" t="s">
        <v>146</v>
      </c>
      <c r="E5245" s="115" t="s">
        <v>147</v>
      </c>
      <c r="F5245" s="809" t="s">
        <v>71</v>
      </c>
      <c r="G5245" s="809"/>
      <c r="H5245" s="805"/>
      <c r="I5245" s="805"/>
      <c r="J5245" s="805"/>
      <c r="K5245" s="805"/>
      <c r="L5245" s="805"/>
    </row>
    <row r="5246" spans="1:12" s="101" customFormat="1" ht="26.25" customHeight="1">
      <c r="A5246" s="808"/>
      <c r="B5246" s="803" t="s">
        <v>3209</v>
      </c>
      <c r="C5246" s="810" t="s">
        <v>3215</v>
      </c>
      <c r="D5246" s="807">
        <v>43762</v>
      </c>
      <c r="E5246" s="803" t="s">
        <v>2096</v>
      </c>
      <c r="F5246" s="803" t="s">
        <v>2097</v>
      </c>
      <c r="G5246" s="803"/>
      <c r="H5246" s="806" t="s">
        <v>152</v>
      </c>
      <c r="I5246" s="806"/>
      <c r="J5246" s="117" t="s">
        <v>153</v>
      </c>
      <c r="K5246" s="117" t="s">
        <v>3</v>
      </c>
      <c r="L5246" s="119">
        <v>707.75</v>
      </c>
    </row>
    <row r="5247" spans="1:12" s="101" customFormat="1" ht="386.25" customHeight="1">
      <c r="A5247" s="808"/>
      <c r="B5247" s="803"/>
      <c r="C5247" s="810"/>
      <c r="D5247" s="807"/>
      <c r="E5247" s="803"/>
      <c r="F5247" s="803"/>
      <c r="G5247" s="803"/>
      <c r="H5247" s="806" t="s">
        <v>154</v>
      </c>
      <c r="I5247" s="806"/>
      <c r="J5247" s="117" t="s">
        <v>153</v>
      </c>
      <c r="K5247" s="117" t="s">
        <v>3</v>
      </c>
      <c r="L5247" s="119">
        <v>522.61</v>
      </c>
    </row>
    <row r="5248" spans="1:12" s="101" customFormat="1" ht="24" customHeight="1">
      <c r="A5248" s="808"/>
      <c r="B5248" s="110" t="s">
        <v>77</v>
      </c>
      <c r="C5248" s="115" t="s">
        <v>79</v>
      </c>
      <c r="D5248" s="115" t="s">
        <v>155</v>
      </c>
      <c r="E5248" s="115" t="s">
        <v>156</v>
      </c>
      <c r="F5248" s="805"/>
      <c r="G5248" s="805"/>
      <c r="H5248" s="806" t="s">
        <v>157</v>
      </c>
      <c r="I5248" s="806"/>
      <c r="J5248" s="803" t="s">
        <v>153</v>
      </c>
      <c r="K5248" s="803" t="s">
        <v>3</v>
      </c>
      <c r="L5248" s="804">
        <v>75</v>
      </c>
    </row>
    <row r="5249" spans="1:12" s="101" customFormat="1" ht="24" customHeight="1">
      <c r="A5249" s="808"/>
      <c r="B5249" s="117" t="s">
        <v>193</v>
      </c>
      <c r="C5249" s="117" t="s">
        <v>2097</v>
      </c>
      <c r="D5249" s="118">
        <v>43765</v>
      </c>
      <c r="E5249" s="117" t="s">
        <v>2098</v>
      </c>
      <c r="F5249" s="805"/>
      <c r="G5249" s="805"/>
      <c r="H5249" s="806"/>
      <c r="I5249" s="806"/>
      <c r="J5249" s="803"/>
      <c r="K5249" s="803"/>
      <c r="L5249" s="804"/>
    </row>
    <row r="5250" spans="1:12" s="101" customFormat="1" ht="24" customHeight="1">
      <c r="A5250" s="808">
        <v>986</v>
      </c>
      <c r="B5250" s="110" t="s">
        <v>76</v>
      </c>
      <c r="C5250" s="115" t="s">
        <v>78</v>
      </c>
      <c r="D5250" s="115" t="s">
        <v>146</v>
      </c>
      <c r="E5250" s="115" t="s">
        <v>147</v>
      </c>
      <c r="F5250" s="809" t="s">
        <v>71</v>
      </c>
      <c r="G5250" s="809"/>
      <c r="H5250" s="805"/>
      <c r="I5250" s="805"/>
      <c r="J5250" s="805"/>
      <c r="K5250" s="805"/>
      <c r="L5250" s="805"/>
    </row>
    <row r="5251" spans="1:12" s="101" customFormat="1" ht="26.25" customHeight="1">
      <c r="A5251" s="808"/>
      <c r="B5251" s="803" t="s">
        <v>3209</v>
      </c>
      <c r="C5251" s="810" t="s">
        <v>3216</v>
      </c>
      <c r="D5251" s="807">
        <v>43781</v>
      </c>
      <c r="E5251" s="803" t="s">
        <v>868</v>
      </c>
      <c r="F5251" s="803" t="s">
        <v>2103</v>
      </c>
      <c r="G5251" s="803"/>
      <c r="H5251" s="806" t="s">
        <v>152</v>
      </c>
      <c r="I5251" s="806"/>
      <c r="J5251" s="117" t="s">
        <v>153</v>
      </c>
      <c r="K5251" s="117" t="s">
        <v>3</v>
      </c>
      <c r="L5251" s="119">
        <v>869</v>
      </c>
    </row>
    <row r="5252" spans="1:12" s="101" customFormat="1" ht="408.95" customHeight="1">
      <c r="A5252" s="808"/>
      <c r="B5252" s="803"/>
      <c r="C5252" s="810"/>
      <c r="D5252" s="807"/>
      <c r="E5252" s="803"/>
      <c r="F5252" s="803"/>
      <c r="G5252" s="803"/>
      <c r="H5252" s="806" t="s">
        <v>154</v>
      </c>
      <c r="I5252" s="806"/>
      <c r="J5252" s="803" t="s">
        <v>153</v>
      </c>
      <c r="K5252" s="803" t="s">
        <v>3</v>
      </c>
      <c r="L5252" s="804">
        <v>662.6</v>
      </c>
    </row>
    <row r="5253" spans="1:12" s="101" customFormat="1" ht="408.95" customHeight="1">
      <c r="A5253" s="808"/>
      <c r="B5253" s="803"/>
      <c r="C5253" s="810"/>
      <c r="D5253" s="807"/>
      <c r="E5253" s="803"/>
      <c r="F5253" s="803"/>
      <c r="G5253" s="803"/>
      <c r="H5253" s="806"/>
      <c r="I5253" s="806"/>
      <c r="J5253" s="803"/>
      <c r="K5253" s="803"/>
      <c r="L5253" s="804"/>
    </row>
    <row r="5254" spans="1:12" s="101" customFormat="1" ht="145.69999999999999" customHeight="1">
      <c r="A5254" s="808"/>
      <c r="B5254" s="803"/>
      <c r="C5254" s="810"/>
      <c r="D5254" s="807"/>
      <c r="E5254" s="803"/>
      <c r="F5254" s="803"/>
      <c r="G5254" s="803"/>
      <c r="H5254" s="806"/>
      <c r="I5254" s="806"/>
      <c r="J5254" s="803"/>
      <c r="K5254" s="803"/>
      <c r="L5254" s="804"/>
    </row>
    <row r="5255" spans="1:12" s="101" customFormat="1" ht="24" customHeight="1">
      <c r="A5255" s="808"/>
      <c r="B5255" s="110" t="s">
        <v>77</v>
      </c>
      <c r="C5255" s="115" t="s">
        <v>79</v>
      </c>
      <c r="D5255" s="115" t="s">
        <v>155</v>
      </c>
      <c r="E5255" s="115" t="s">
        <v>156</v>
      </c>
      <c r="F5255" s="805"/>
      <c r="G5255" s="805"/>
      <c r="H5255" s="806" t="s">
        <v>157</v>
      </c>
      <c r="I5255" s="806"/>
      <c r="J5255" s="803" t="s">
        <v>153</v>
      </c>
      <c r="K5255" s="803" t="s">
        <v>3</v>
      </c>
      <c r="L5255" s="804">
        <v>275</v>
      </c>
    </row>
    <row r="5256" spans="1:12" s="101" customFormat="1" ht="24" customHeight="1">
      <c r="A5256" s="808"/>
      <c r="B5256" s="117" t="s">
        <v>193</v>
      </c>
      <c r="C5256" s="117" t="s">
        <v>2103</v>
      </c>
      <c r="D5256" s="118">
        <v>43786</v>
      </c>
      <c r="E5256" s="117" t="s">
        <v>2239</v>
      </c>
      <c r="F5256" s="805"/>
      <c r="G5256" s="805"/>
      <c r="H5256" s="806"/>
      <c r="I5256" s="806"/>
      <c r="J5256" s="803"/>
      <c r="K5256" s="803"/>
      <c r="L5256" s="804"/>
    </row>
    <row r="5257" spans="1:12" s="101" customFormat="1" ht="24" customHeight="1">
      <c r="A5257" s="808">
        <v>987</v>
      </c>
      <c r="B5257" s="110" t="s">
        <v>76</v>
      </c>
      <c r="C5257" s="115" t="s">
        <v>78</v>
      </c>
      <c r="D5257" s="115" t="s">
        <v>146</v>
      </c>
      <c r="E5257" s="115" t="s">
        <v>147</v>
      </c>
      <c r="F5257" s="809" t="s">
        <v>71</v>
      </c>
      <c r="G5257" s="809"/>
      <c r="H5257" s="805"/>
      <c r="I5257" s="805"/>
      <c r="J5257" s="805"/>
      <c r="K5257" s="805"/>
      <c r="L5257" s="805"/>
    </row>
    <row r="5258" spans="1:12" s="101" customFormat="1" ht="26.25" customHeight="1">
      <c r="A5258" s="808"/>
      <c r="B5258" s="803" t="s">
        <v>3209</v>
      </c>
      <c r="C5258" s="810" t="s">
        <v>3216</v>
      </c>
      <c r="D5258" s="807">
        <v>43781</v>
      </c>
      <c r="E5258" s="803" t="s">
        <v>868</v>
      </c>
      <c r="F5258" s="803" t="s">
        <v>1320</v>
      </c>
      <c r="G5258" s="803"/>
      <c r="H5258" s="806" t="s">
        <v>152</v>
      </c>
      <c r="I5258" s="806"/>
      <c r="J5258" s="117" t="s">
        <v>153</v>
      </c>
      <c r="K5258" s="117" t="s">
        <v>3</v>
      </c>
      <c r="L5258" s="119">
        <v>618</v>
      </c>
    </row>
    <row r="5259" spans="1:12" s="101" customFormat="1" ht="408.95" customHeight="1">
      <c r="A5259" s="808"/>
      <c r="B5259" s="803"/>
      <c r="C5259" s="810"/>
      <c r="D5259" s="807"/>
      <c r="E5259" s="803"/>
      <c r="F5259" s="803"/>
      <c r="G5259" s="803"/>
      <c r="H5259" s="806" t="s">
        <v>154</v>
      </c>
      <c r="I5259" s="806"/>
      <c r="J5259" s="803" t="s">
        <v>153</v>
      </c>
      <c r="K5259" s="803" t="s">
        <v>153</v>
      </c>
      <c r="L5259" s="804">
        <v>0</v>
      </c>
    </row>
    <row r="5260" spans="1:12" s="101" customFormat="1" ht="408.95" customHeight="1">
      <c r="A5260" s="808"/>
      <c r="B5260" s="803"/>
      <c r="C5260" s="810"/>
      <c r="D5260" s="807"/>
      <c r="E5260" s="803"/>
      <c r="F5260" s="803"/>
      <c r="G5260" s="803"/>
      <c r="H5260" s="806"/>
      <c r="I5260" s="806"/>
      <c r="J5260" s="803"/>
      <c r="K5260" s="803"/>
      <c r="L5260" s="804"/>
    </row>
    <row r="5261" spans="1:12" s="101" customFormat="1" ht="145.69999999999999" customHeight="1">
      <c r="A5261" s="808"/>
      <c r="B5261" s="803"/>
      <c r="C5261" s="810"/>
      <c r="D5261" s="807"/>
      <c r="E5261" s="803"/>
      <c r="F5261" s="803"/>
      <c r="G5261" s="803"/>
      <c r="H5261" s="806"/>
      <c r="I5261" s="806"/>
      <c r="J5261" s="803"/>
      <c r="K5261" s="803"/>
      <c r="L5261" s="804"/>
    </row>
    <row r="5262" spans="1:12" s="101" customFormat="1" ht="24" customHeight="1">
      <c r="A5262" s="808"/>
      <c r="B5262" s="110" t="s">
        <v>77</v>
      </c>
      <c r="C5262" s="115" t="s">
        <v>79</v>
      </c>
      <c r="D5262" s="115" t="s">
        <v>155</v>
      </c>
      <c r="E5262" s="115" t="s">
        <v>156</v>
      </c>
      <c r="F5262" s="805"/>
      <c r="G5262" s="805"/>
      <c r="H5262" s="806" t="s">
        <v>157</v>
      </c>
      <c r="I5262" s="806"/>
      <c r="J5262" s="803" t="s">
        <v>153</v>
      </c>
      <c r="K5262" s="803" t="s">
        <v>3</v>
      </c>
      <c r="L5262" s="804">
        <v>341.17</v>
      </c>
    </row>
    <row r="5263" spans="1:12" s="101" customFormat="1" ht="24" customHeight="1">
      <c r="A5263" s="808"/>
      <c r="B5263" s="117" t="s">
        <v>193</v>
      </c>
      <c r="C5263" s="117" t="s">
        <v>1320</v>
      </c>
      <c r="D5263" s="118">
        <v>43786</v>
      </c>
      <c r="E5263" s="117" t="s">
        <v>2239</v>
      </c>
      <c r="F5263" s="805"/>
      <c r="G5263" s="805"/>
      <c r="H5263" s="806"/>
      <c r="I5263" s="806"/>
      <c r="J5263" s="803"/>
      <c r="K5263" s="803"/>
      <c r="L5263" s="804"/>
    </row>
    <row r="5264" spans="1:12" s="101" customFormat="1" ht="24" customHeight="1">
      <c r="A5264" s="808">
        <v>988</v>
      </c>
      <c r="B5264" s="110" t="s">
        <v>76</v>
      </c>
      <c r="C5264" s="115" t="s">
        <v>78</v>
      </c>
      <c r="D5264" s="115" t="s">
        <v>146</v>
      </c>
      <c r="E5264" s="115" t="s">
        <v>147</v>
      </c>
      <c r="F5264" s="809" t="s">
        <v>71</v>
      </c>
      <c r="G5264" s="809"/>
      <c r="H5264" s="805"/>
      <c r="I5264" s="805"/>
      <c r="J5264" s="805"/>
      <c r="K5264" s="805"/>
      <c r="L5264" s="805"/>
    </row>
    <row r="5265" spans="1:12" s="101" customFormat="1" ht="26.25" customHeight="1">
      <c r="A5265" s="808"/>
      <c r="B5265" s="803" t="s">
        <v>3209</v>
      </c>
      <c r="C5265" s="810" t="s">
        <v>3217</v>
      </c>
      <c r="D5265" s="807">
        <v>43788</v>
      </c>
      <c r="E5265" s="803" t="s">
        <v>466</v>
      </c>
      <c r="F5265" s="803" t="s">
        <v>3218</v>
      </c>
      <c r="G5265" s="803"/>
      <c r="H5265" s="806" t="s">
        <v>152</v>
      </c>
      <c r="I5265" s="806"/>
      <c r="J5265" s="117" t="s">
        <v>153</v>
      </c>
      <c r="K5265" s="117" t="s">
        <v>3</v>
      </c>
      <c r="L5265" s="119">
        <v>844</v>
      </c>
    </row>
    <row r="5266" spans="1:12" s="101" customFormat="1" ht="333.75" customHeight="1">
      <c r="A5266" s="808"/>
      <c r="B5266" s="803"/>
      <c r="C5266" s="810"/>
      <c r="D5266" s="807"/>
      <c r="E5266" s="803"/>
      <c r="F5266" s="803"/>
      <c r="G5266" s="803"/>
      <c r="H5266" s="806" t="s">
        <v>154</v>
      </c>
      <c r="I5266" s="806"/>
      <c r="J5266" s="117" t="s">
        <v>153</v>
      </c>
      <c r="K5266" s="117" t="s">
        <v>3</v>
      </c>
      <c r="L5266" s="119">
        <v>1835</v>
      </c>
    </row>
    <row r="5267" spans="1:12" s="101" customFormat="1" ht="24" customHeight="1">
      <c r="A5267" s="808"/>
      <c r="B5267" s="110" t="s">
        <v>77</v>
      </c>
      <c r="C5267" s="115" t="s">
        <v>79</v>
      </c>
      <c r="D5267" s="115" t="s">
        <v>155</v>
      </c>
      <c r="E5267" s="115" t="s">
        <v>156</v>
      </c>
      <c r="F5267" s="805"/>
      <c r="G5267" s="805"/>
      <c r="H5267" s="806" t="s">
        <v>157</v>
      </c>
      <c r="I5267" s="806"/>
      <c r="J5267" s="803" t="s">
        <v>153</v>
      </c>
      <c r="K5267" s="803" t="s">
        <v>3</v>
      </c>
      <c r="L5267" s="804">
        <v>875</v>
      </c>
    </row>
    <row r="5268" spans="1:12" s="101" customFormat="1" ht="24" customHeight="1">
      <c r="A5268" s="808"/>
      <c r="B5268" s="117" t="s">
        <v>193</v>
      </c>
      <c r="C5268" s="117" t="s">
        <v>3218</v>
      </c>
      <c r="D5268" s="118">
        <v>43792</v>
      </c>
      <c r="E5268" s="117" t="s">
        <v>2208</v>
      </c>
      <c r="F5268" s="805"/>
      <c r="G5268" s="805"/>
      <c r="H5268" s="806"/>
      <c r="I5268" s="806"/>
      <c r="J5268" s="803"/>
      <c r="K5268" s="803"/>
      <c r="L5268" s="804"/>
    </row>
    <row r="5269" spans="1:12" s="101" customFormat="1" ht="24" customHeight="1">
      <c r="A5269" s="808">
        <v>989</v>
      </c>
      <c r="B5269" s="110" t="s">
        <v>76</v>
      </c>
      <c r="C5269" s="115" t="s">
        <v>78</v>
      </c>
      <c r="D5269" s="115" t="s">
        <v>146</v>
      </c>
      <c r="E5269" s="115" t="s">
        <v>147</v>
      </c>
      <c r="F5269" s="809" t="s">
        <v>71</v>
      </c>
      <c r="G5269" s="809"/>
      <c r="H5269" s="805"/>
      <c r="I5269" s="805"/>
      <c r="J5269" s="805"/>
      <c r="K5269" s="805"/>
      <c r="L5269" s="805"/>
    </row>
    <row r="5270" spans="1:12" s="101" customFormat="1" ht="26.25" customHeight="1">
      <c r="A5270" s="808"/>
      <c r="B5270" s="803" t="s">
        <v>3209</v>
      </c>
      <c r="C5270" s="810" t="s">
        <v>3219</v>
      </c>
      <c r="D5270" s="807">
        <v>43805</v>
      </c>
      <c r="E5270" s="803" t="s">
        <v>228</v>
      </c>
      <c r="F5270" s="803" t="s">
        <v>649</v>
      </c>
      <c r="G5270" s="803"/>
      <c r="H5270" s="806" t="s">
        <v>152</v>
      </c>
      <c r="I5270" s="806"/>
      <c r="J5270" s="117" t="s">
        <v>153</v>
      </c>
      <c r="K5270" s="117" t="s">
        <v>3</v>
      </c>
      <c r="L5270" s="119">
        <v>285.76</v>
      </c>
    </row>
    <row r="5271" spans="1:12" s="101" customFormat="1" ht="408.95" customHeight="1">
      <c r="A5271" s="808"/>
      <c r="B5271" s="803"/>
      <c r="C5271" s="810"/>
      <c r="D5271" s="807"/>
      <c r="E5271" s="803"/>
      <c r="F5271" s="803"/>
      <c r="G5271" s="803"/>
      <c r="H5271" s="806" t="s">
        <v>154</v>
      </c>
      <c r="I5271" s="806"/>
      <c r="J5271" s="803" t="s">
        <v>153</v>
      </c>
      <c r="K5271" s="803" t="s">
        <v>3</v>
      </c>
      <c r="L5271" s="804">
        <v>403.6</v>
      </c>
    </row>
    <row r="5272" spans="1:12" s="101" customFormat="1" ht="8.85" customHeight="1">
      <c r="A5272" s="808"/>
      <c r="B5272" s="803"/>
      <c r="C5272" s="810"/>
      <c r="D5272" s="807"/>
      <c r="E5272" s="803"/>
      <c r="F5272" s="803"/>
      <c r="G5272" s="803"/>
      <c r="H5272" s="806"/>
      <c r="I5272" s="806"/>
      <c r="J5272" s="803"/>
      <c r="K5272" s="803"/>
      <c r="L5272" s="804"/>
    </row>
    <row r="5273" spans="1:12" s="101" customFormat="1" ht="24" customHeight="1">
      <c r="A5273" s="808"/>
      <c r="B5273" s="110" t="s">
        <v>77</v>
      </c>
      <c r="C5273" s="115" t="s">
        <v>79</v>
      </c>
      <c r="D5273" s="115" t="s">
        <v>155</v>
      </c>
      <c r="E5273" s="115" t="s">
        <v>156</v>
      </c>
      <c r="F5273" s="805"/>
      <c r="G5273" s="805"/>
      <c r="H5273" s="806" t="s">
        <v>157</v>
      </c>
      <c r="I5273" s="806"/>
      <c r="J5273" s="803" t="s">
        <v>153</v>
      </c>
      <c r="K5273" s="803" t="s">
        <v>3</v>
      </c>
      <c r="L5273" s="804">
        <v>1580</v>
      </c>
    </row>
    <row r="5274" spans="1:12" s="101" customFormat="1" ht="24" customHeight="1">
      <c r="A5274" s="808"/>
      <c r="B5274" s="117" t="s">
        <v>193</v>
      </c>
      <c r="C5274" s="117" t="s">
        <v>649</v>
      </c>
      <c r="D5274" s="118">
        <v>43807</v>
      </c>
      <c r="E5274" s="117" t="s">
        <v>3220</v>
      </c>
      <c r="F5274" s="805"/>
      <c r="G5274" s="805"/>
      <c r="H5274" s="806"/>
      <c r="I5274" s="806"/>
      <c r="J5274" s="803"/>
      <c r="K5274" s="803"/>
      <c r="L5274" s="804"/>
    </row>
    <row r="5275" spans="1:12" s="101" customFormat="1" ht="24" customHeight="1">
      <c r="A5275" s="808">
        <v>990</v>
      </c>
      <c r="B5275" s="110" t="s">
        <v>76</v>
      </c>
      <c r="C5275" s="115" t="s">
        <v>78</v>
      </c>
      <c r="D5275" s="115" t="s">
        <v>146</v>
      </c>
      <c r="E5275" s="115" t="s">
        <v>147</v>
      </c>
      <c r="F5275" s="809" t="s">
        <v>71</v>
      </c>
      <c r="G5275" s="809"/>
      <c r="H5275" s="805"/>
      <c r="I5275" s="805"/>
      <c r="J5275" s="805"/>
      <c r="K5275" s="805"/>
      <c r="L5275" s="805"/>
    </row>
    <row r="5276" spans="1:12" s="101" customFormat="1" ht="26.25" customHeight="1">
      <c r="A5276" s="808"/>
      <c r="B5276" s="803" t="s">
        <v>3209</v>
      </c>
      <c r="C5276" s="810" t="s">
        <v>3221</v>
      </c>
      <c r="D5276" s="807">
        <v>43880</v>
      </c>
      <c r="E5276" s="803" t="s">
        <v>228</v>
      </c>
      <c r="F5276" s="803" t="s">
        <v>2115</v>
      </c>
      <c r="G5276" s="803"/>
      <c r="H5276" s="806" t="s">
        <v>152</v>
      </c>
      <c r="I5276" s="806"/>
      <c r="J5276" s="117" t="s">
        <v>153</v>
      </c>
      <c r="K5276" s="117" t="s">
        <v>3</v>
      </c>
      <c r="L5276" s="119">
        <v>598</v>
      </c>
    </row>
    <row r="5277" spans="1:12" s="101" customFormat="1" ht="408.95" customHeight="1">
      <c r="A5277" s="808"/>
      <c r="B5277" s="803"/>
      <c r="C5277" s="810"/>
      <c r="D5277" s="807"/>
      <c r="E5277" s="803"/>
      <c r="F5277" s="803"/>
      <c r="G5277" s="803"/>
      <c r="H5277" s="806" t="s">
        <v>154</v>
      </c>
      <c r="I5277" s="806"/>
      <c r="J5277" s="803" t="s">
        <v>153</v>
      </c>
      <c r="K5277" s="803" t="s">
        <v>3</v>
      </c>
      <c r="L5277" s="804">
        <v>276.93</v>
      </c>
    </row>
    <row r="5278" spans="1:12" s="101" customFormat="1" ht="166.35" customHeight="1">
      <c r="A5278" s="808"/>
      <c r="B5278" s="803"/>
      <c r="C5278" s="810"/>
      <c r="D5278" s="807"/>
      <c r="E5278" s="803"/>
      <c r="F5278" s="803"/>
      <c r="G5278" s="803"/>
      <c r="H5278" s="806"/>
      <c r="I5278" s="806"/>
      <c r="J5278" s="803"/>
      <c r="K5278" s="803"/>
      <c r="L5278" s="804"/>
    </row>
    <row r="5279" spans="1:12" s="101" customFormat="1" ht="24" customHeight="1">
      <c r="A5279" s="808"/>
      <c r="B5279" s="110" t="s">
        <v>77</v>
      </c>
      <c r="C5279" s="115" t="s">
        <v>79</v>
      </c>
      <c r="D5279" s="115" t="s">
        <v>155</v>
      </c>
      <c r="E5279" s="115" t="s">
        <v>156</v>
      </c>
      <c r="F5279" s="805"/>
      <c r="G5279" s="805"/>
      <c r="H5279" s="806" t="s">
        <v>157</v>
      </c>
      <c r="I5279" s="806"/>
      <c r="J5279" s="803" t="s">
        <v>153</v>
      </c>
      <c r="K5279" s="803" t="s">
        <v>3</v>
      </c>
      <c r="L5279" s="804">
        <v>845</v>
      </c>
    </row>
    <row r="5280" spans="1:12" s="101" customFormat="1" ht="24" customHeight="1">
      <c r="A5280" s="808"/>
      <c r="B5280" s="117" t="s">
        <v>193</v>
      </c>
      <c r="C5280" s="117" t="s">
        <v>2115</v>
      </c>
      <c r="D5280" s="118">
        <v>43882</v>
      </c>
      <c r="E5280" s="117" t="s">
        <v>2196</v>
      </c>
      <c r="F5280" s="805"/>
      <c r="G5280" s="805"/>
      <c r="H5280" s="806"/>
      <c r="I5280" s="806"/>
      <c r="J5280" s="803"/>
      <c r="K5280" s="803"/>
      <c r="L5280" s="804"/>
    </row>
    <row r="5281" spans="1:12" s="101" customFormat="1" ht="24" customHeight="1">
      <c r="A5281" s="808">
        <v>991</v>
      </c>
      <c r="B5281" s="110" t="s">
        <v>76</v>
      </c>
      <c r="C5281" s="115" t="s">
        <v>78</v>
      </c>
      <c r="D5281" s="115" t="s">
        <v>146</v>
      </c>
      <c r="E5281" s="115" t="s">
        <v>147</v>
      </c>
      <c r="F5281" s="809" t="s">
        <v>71</v>
      </c>
      <c r="G5281" s="809"/>
      <c r="H5281" s="805"/>
      <c r="I5281" s="805"/>
      <c r="J5281" s="805"/>
      <c r="K5281" s="805"/>
      <c r="L5281" s="805"/>
    </row>
    <row r="5282" spans="1:12" s="101" customFormat="1" ht="26.25" customHeight="1">
      <c r="A5282" s="808"/>
      <c r="B5282" s="803" t="s">
        <v>3222</v>
      </c>
      <c r="C5282" s="810" t="s">
        <v>3223</v>
      </c>
      <c r="D5282" s="807">
        <v>43754</v>
      </c>
      <c r="E5282" s="803" t="s">
        <v>868</v>
      </c>
      <c r="F5282" s="803" t="s">
        <v>3224</v>
      </c>
      <c r="G5282" s="803"/>
      <c r="H5282" s="806" t="s">
        <v>152</v>
      </c>
      <c r="I5282" s="806"/>
      <c r="J5282" s="117" t="s">
        <v>153</v>
      </c>
      <c r="K5282" s="117" t="s">
        <v>3</v>
      </c>
      <c r="L5282" s="119">
        <v>285</v>
      </c>
    </row>
    <row r="5283" spans="1:12" s="101" customFormat="1" ht="408.95" customHeight="1">
      <c r="A5283" s="808"/>
      <c r="B5283" s="803"/>
      <c r="C5283" s="810"/>
      <c r="D5283" s="807"/>
      <c r="E5283" s="803"/>
      <c r="F5283" s="803"/>
      <c r="G5283" s="803"/>
      <c r="H5283" s="806" t="s">
        <v>154</v>
      </c>
      <c r="I5283" s="806"/>
      <c r="J5283" s="803" t="s">
        <v>153</v>
      </c>
      <c r="K5283" s="803" t="s">
        <v>153</v>
      </c>
      <c r="L5283" s="804">
        <v>0</v>
      </c>
    </row>
    <row r="5284" spans="1:12" s="101" customFormat="1" ht="407.85" customHeight="1">
      <c r="A5284" s="808"/>
      <c r="B5284" s="803"/>
      <c r="C5284" s="810"/>
      <c r="D5284" s="807"/>
      <c r="E5284" s="803"/>
      <c r="F5284" s="803"/>
      <c r="G5284" s="803"/>
      <c r="H5284" s="806"/>
      <c r="I5284" s="806"/>
      <c r="J5284" s="803"/>
      <c r="K5284" s="803"/>
      <c r="L5284" s="804"/>
    </row>
    <row r="5285" spans="1:12" s="101" customFormat="1" ht="24" customHeight="1">
      <c r="A5285" s="808"/>
      <c r="B5285" s="110" t="s">
        <v>77</v>
      </c>
      <c r="C5285" s="115" t="s">
        <v>79</v>
      </c>
      <c r="D5285" s="115" t="s">
        <v>155</v>
      </c>
      <c r="E5285" s="115" t="s">
        <v>156</v>
      </c>
      <c r="F5285" s="805"/>
      <c r="G5285" s="805"/>
      <c r="H5285" s="806" t="s">
        <v>157</v>
      </c>
      <c r="I5285" s="806"/>
      <c r="J5285" s="803" t="s">
        <v>153</v>
      </c>
      <c r="K5285" s="803" t="s">
        <v>3</v>
      </c>
      <c r="L5285" s="804">
        <v>315</v>
      </c>
    </row>
    <row r="5286" spans="1:12" s="101" customFormat="1" ht="24" customHeight="1">
      <c r="A5286" s="808"/>
      <c r="B5286" s="117" t="s">
        <v>240</v>
      </c>
      <c r="C5286" s="117" t="s">
        <v>3224</v>
      </c>
      <c r="D5286" s="118">
        <v>43769</v>
      </c>
      <c r="E5286" s="117" t="s">
        <v>3225</v>
      </c>
      <c r="F5286" s="805"/>
      <c r="G5286" s="805"/>
      <c r="H5286" s="806"/>
      <c r="I5286" s="806"/>
      <c r="J5286" s="803"/>
      <c r="K5286" s="803"/>
      <c r="L5286" s="804"/>
    </row>
    <row r="5287" spans="1:12" s="101" customFormat="1" ht="24" customHeight="1">
      <c r="A5287" s="808">
        <v>992</v>
      </c>
      <c r="B5287" s="110" t="s">
        <v>76</v>
      </c>
      <c r="C5287" s="115" t="s">
        <v>78</v>
      </c>
      <c r="D5287" s="115" t="s">
        <v>146</v>
      </c>
      <c r="E5287" s="115" t="s">
        <v>147</v>
      </c>
      <c r="F5287" s="809" t="s">
        <v>71</v>
      </c>
      <c r="G5287" s="809"/>
      <c r="H5287" s="805"/>
      <c r="I5287" s="805"/>
      <c r="J5287" s="805"/>
      <c r="K5287" s="805"/>
      <c r="L5287" s="805"/>
    </row>
    <row r="5288" spans="1:12" s="101" customFormat="1" ht="26.25" customHeight="1">
      <c r="A5288" s="808"/>
      <c r="B5288" s="803" t="s">
        <v>3222</v>
      </c>
      <c r="C5288" s="810" t="s">
        <v>3223</v>
      </c>
      <c r="D5288" s="807">
        <v>43754</v>
      </c>
      <c r="E5288" s="803" t="s">
        <v>868</v>
      </c>
      <c r="F5288" s="803" t="s">
        <v>3226</v>
      </c>
      <c r="G5288" s="803"/>
      <c r="H5288" s="806" t="s">
        <v>152</v>
      </c>
      <c r="I5288" s="806"/>
      <c r="J5288" s="117" t="s">
        <v>153</v>
      </c>
      <c r="K5288" s="117" t="s">
        <v>3</v>
      </c>
      <c r="L5288" s="119">
        <v>285</v>
      </c>
    </row>
    <row r="5289" spans="1:12" s="101" customFormat="1" ht="408.95" customHeight="1">
      <c r="A5289" s="808"/>
      <c r="B5289" s="803"/>
      <c r="C5289" s="810"/>
      <c r="D5289" s="807"/>
      <c r="E5289" s="803"/>
      <c r="F5289" s="803"/>
      <c r="G5289" s="803"/>
      <c r="H5289" s="806" t="s">
        <v>154</v>
      </c>
      <c r="I5289" s="806"/>
      <c r="J5289" s="803" t="s">
        <v>153</v>
      </c>
      <c r="K5289" s="803" t="s">
        <v>153</v>
      </c>
      <c r="L5289" s="804">
        <v>0</v>
      </c>
    </row>
    <row r="5290" spans="1:12" s="101" customFormat="1" ht="407.85" customHeight="1">
      <c r="A5290" s="808"/>
      <c r="B5290" s="803"/>
      <c r="C5290" s="810"/>
      <c r="D5290" s="807"/>
      <c r="E5290" s="803"/>
      <c r="F5290" s="803"/>
      <c r="G5290" s="803"/>
      <c r="H5290" s="806"/>
      <c r="I5290" s="806"/>
      <c r="J5290" s="803"/>
      <c r="K5290" s="803"/>
      <c r="L5290" s="804"/>
    </row>
    <row r="5291" spans="1:12" s="101" customFormat="1" ht="24" customHeight="1">
      <c r="A5291" s="808"/>
      <c r="B5291" s="110" t="s">
        <v>77</v>
      </c>
      <c r="C5291" s="115" t="s">
        <v>79</v>
      </c>
      <c r="D5291" s="115" t="s">
        <v>155</v>
      </c>
      <c r="E5291" s="115" t="s">
        <v>156</v>
      </c>
      <c r="F5291" s="805"/>
      <c r="G5291" s="805"/>
      <c r="H5291" s="806" t="s">
        <v>157</v>
      </c>
      <c r="I5291" s="806"/>
      <c r="J5291" s="803" t="s">
        <v>153</v>
      </c>
      <c r="K5291" s="803" t="s">
        <v>3</v>
      </c>
      <c r="L5291" s="804">
        <v>315</v>
      </c>
    </row>
    <row r="5292" spans="1:12" s="101" customFormat="1" ht="24" customHeight="1">
      <c r="A5292" s="808"/>
      <c r="B5292" s="117" t="s">
        <v>240</v>
      </c>
      <c r="C5292" s="117" t="s">
        <v>3226</v>
      </c>
      <c r="D5292" s="118">
        <v>43769</v>
      </c>
      <c r="E5292" s="117" t="s">
        <v>3225</v>
      </c>
      <c r="F5292" s="805"/>
      <c r="G5292" s="805"/>
      <c r="H5292" s="806"/>
      <c r="I5292" s="806"/>
      <c r="J5292" s="803"/>
      <c r="K5292" s="803"/>
      <c r="L5292" s="804"/>
    </row>
    <row r="5293" spans="1:12" s="101" customFormat="1" ht="24" customHeight="1">
      <c r="A5293" s="808">
        <v>993</v>
      </c>
      <c r="B5293" s="110" t="s">
        <v>76</v>
      </c>
      <c r="C5293" s="115" t="s">
        <v>78</v>
      </c>
      <c r="D5293" s="115" t="s">
        <v>146</v>
      </c>
      <c r="E5293" s="115" t="s">
        <v>147</v>
      </c>
      <c r="F5293" s="809" t="s">
        <v>71</v>
      </c>
      <c r="G5293" s="809"/>
      <c r="H5293" s="805"/>
      <c r="I5293" s="805"/>
      <c r="J5293" s="805"/>
      <c r="K5293" s="805"/>
      <c r="L5293" s="805"/>
    </row>
    <row r="5294" spans="1:12" s="101" customFormat="1" ht="26.25" customHeight="1">
      <c r="A5294" s="808"/>
      <c r="B5294" s="803" t="s">
        <v>3222</v>
      </c>
      <c r="C5294" s="810" t="s">
        <v>3223</v>
      </c>
      <c r="D5294" s="807">
        <v>43754</v>
      </c>
      <c r="E5294" s="803" t="s">
        <v>868</v>
      </c>
      <c r="F5294" s="803" t="s">
        <v>3227</v>
      </c>
      <c r="G5294" s="803"/>
      <c r="H5294" s="806" t="s">
        <v>152</v>
      </c>
      <c r="I5294" s="806"/>
      <c r="J5294" s="117" t="s">
        <v>153</v>
      </c>
      <c r="K5294" s="117" t="s">
        <v>3</v>
      </c>
      <c r="L5294" s="119">
        <v>588.31000000000006</v>
      </c>
    </row>
    <row r="5295" spans="1:12" s="101" customFormat="1" ht="408.95" customHeight="1">
      <c r="A5295" s="808"/>
      <c r="B5295" s="803"/>
      <c r="C5295" s="810"/>
      <c r="D5295" s="807"/>
      <c r="E5295" s="803"/>
      <c r="F5295" s="803"/>
      <c r="G5295" s="803"/>
      <c r="H5295" s="806" t="s">
        <v>154</v>
      </c>
      <c r="I5295" s="806"/>
      <c r="J5295" s="803" t="s">
        <v>153</v>
      </c>
      <c r="K5295" s="803" t="s">
        <v>153</v>
      </c>
      <c r="L5295" s="804">
        <v>0</v>
      </c>
    </row>
    <row r="5296" spans="1:12" s="101" customFormat="1" ht="407.85" customHeight="1">
      <c r="A5296" s="808"/>
      <c r="B5296" s="803"/>
      <c r="C5296" s="810"/>
      <c r="D5296" s="807"/>
      <c r="E5296" s="803"/>
      <c r="F5296" s="803"/>
      <c r="G5296" s="803"/>
      <c r="H5296" s="806"/>
      <c r="I5296" s="806"/>
      <c r="J5296" s="803"/>
      <c r="K5296" s="803"/>
      <c r="L5296" s="804"/>
    </row>
    <row r="5297" spans="1:12" s="101" customFormat="1" ht="24" customHeight="1">
      <c r="A5297" s="808"/>
      <c r="B5297" s="110" t="s">
        <v>77</v>
      </c>
      <c r="C5297" s="115" t="s">
        <v>79</v>
      </c>
      <c r="D5297" s="115" t="s">
        <v>155</v>
      </c>
      <c r="E5297" s="115" t="s">
        <v>156</v>
      </c>
      <c r="F5297" s="805"/>
      <c r="G5297" s="805"/>
      <c r="H5297" s="806" t="s">
        <v>157</v>
      </c>
      <c r="I5297" s="806"/>
      <c r="J5297" s="803" t="s">
        <v>153</v>
      </c>
      <c r="K5297" s="803" t="s">
        <v>153</v>
      </c>
      <c r="L5297" s="804">
        <v>0</v>
      </c>
    </row>
    <row r="5298" spans="1:12" s="101" customFormat="1" ht="24" customHeight="1">
      <c r="A5298" s="808"/>
      <c r="B5298" s="117" t="s">
        <v>240</v>
      </c>
      <c r="C5298" s="117" t="s">
        <v>3227</v>
      </c>
      <c r="D5298" s="118">
        <v>43769</v>
      </c>
      <c r="E5298" s="117" t="s">
        <v>3225</v>
      </c>
      <c r="F5298" s="805"/>
      <c r="G5298" s="805"/>
      <c r="H5298" s="806"/>
      <c r="I5298" s="806"/>
      <c r="J5298" s="803"/>
      <c r="K5298" s="803"/>
      <c r="L5298" s="804"/>
    </row>
    <row r="5299" spans="1:12" s="101" customFormat="1" ht="24" customHeight="1">
      <c r="A5299" s="808">
        <v>994</v>
      </c>
      <c r="B5299" s="110" t="s">
        <v>76</v>
      </c>
      <c r="C5299" s="115" t="s">
        <v>78</v>
      </c>
      <c r="D5299" s="115" t="s">
        <v>146</v>
      </c>
      <c r="E5299" s="115" t="s">
        <v>147</v>
      </c>
      <c r="F5299" s="809" t="s">
        <v>71</v>
      </c>
      <c r="G5299" s="809"/>
      <c r="H5299" s="805"/>
      <c r="I5299" s="805"/>
      <c r="J5299" s="805"/>
      <c r="K5299" s="805"/>
      <c r="L5299" s="805"/>
    </row>
    <row r="5300" spans="1:12" s="101" customFormat="1" ht="26.25" customHeight="1">
      <c r="A5300" s="808"/>
      <c r="B5300" s="803" t="s">
        <v>3228</v>
      </c>
      <c r="C5300" s="810" t="s">
        <v>3229</v>
      </c>
      <c r="D5300" s="807">
        <v>43750</v>
      </c>
      <c r="E5300" s="803" t="s">
        <v>1406</v>
      </c>
      <c r="F5300" s="803" t="s">
        <v>307</v>
      </c>
      <c r="G5300" s="803"/>
      <c r="H5300" s="806" t="s">
        <v>152</v>
      </c>
      <c r="I5300" s="806"/>
      <c r="J5300" s="117" t="s">
        <v>153</v>
      </c>
      <c r="K5300" s="117" t="s">
        <v>3</v>
      </c>
      <c r="L5300" s="119">
        <v>457.99</v>
      </c>
    </row>
    <row r="5301" spans="1:12" s="101" customFormat="1" ht="344.25" customHeight="1">
      <c r="A5301" s="808"/>
      <c r="B5301" s="803"/>
      <c r="C5301" s="810"/>
      <c r="D5301" s="807"/>
      <c r="E5301" s="803"/>
      <c r="F5301" s="803"/>
      <c r="G5301" s="803"/>
      <c r="H5301" s="806" t="s">
        <v>154</v>
      </c>
      <c r="I5301" s="806"/>
      <c r="J5301" s="117" t="s">
        <v>153</v>
      </c>
      <c r="K5301" s="117" t="s">
        <v>3</v>
      </c>
      <c r="L5301" s="119">
        <v>675.9</v>
      </c>
    </row>
    <row r="5302" spans="1:12" s="101" customFormat="1" ht="24" customHeight="1">
      <c r="A5302" s="808"/>
      <c r="B5302" s="110" t="s">
        <v>77</v>
      </c>
      <c r="C5302" s="115" t="s">
        <v>79</v>
      </c>
      <c r="D5302" s="115" t="s">
        <v>155</v>
      </c>
      <c r="E5302" s="115" t="s">
        <v>156</v>
      </c>
      <c r="F5302" s="805"/>
      <c r="G5302" s="805"/>
      <c r="H5302" s="806" t="s">
        <v>157</v>
      </c>
      <c r="I5302" s="806"/>
      <c r="J5302" s="803" t="s">
        <v>153</v>
      </c>
      <c r="K5302" s="803" t="s">
        <v>153</v>
      </c>
      <c r="L5302" s="804">
        <v>0</v>
      </c>
    </row>
    <row r="5303" spans="1:12" s="101" customFormat="1" ht="24" customHeight="1">
      <c r="A5303" s="808"/>
      <c r="B5303" s="117" t="s">
        <v>3230</v>
      </c>
      <c r="C5303" s="117" t="s">
        <v>307</v>
      </c>
      <c r="D5303" s="118">
        <v>43757</v>
      </c>
      <c r="E5303" s="117" t="s">
        <v>446</v>
      </c>
      <c r="F5303" s="805"/>
      <c r="G5303" s="805"/>
      <c r="H5303" s="806"/>
      <c r="I5303" s="806"/>
      <c r="J5303" s="803"/>
      <c r="K5303" s="803"/>
      <c r="L5303" s="804"/>
    </row>
    <row r="5304" spans="1:12" s="101" customFormat="1" ht="24" customHeight="1">
      <c r="A5304" s="808">
        <v>995</v>
      </c>
      <c r="B5304" s="110" t="s">
        <v>76</v>
      </c>
      <c r="C5304" s="115" t="s">
        <v>78</v>
      </c>
      <c r="D5304" s="115" t="s">
        <v>146</v>
      </c>
      <c r="E5304" s="115" t="s">
        <v>147</v>
      </c>
      <c r="F5304" s="809" t="s">
        <v>71</v>
      </c>
      <c r="G5304" s="809"/>
      <c r="H5304" s="805"/>
      <c r="I5304" s="805"/>
      <c r="J5304" s="805"/>
      <c r="K5304" s="805"/>
      <c r="L5304" s="805"/>
    </row>
    <row r="5305" spans="1:12" s="101" customFormat="1" ht="26.25" customHeight="1">
      <c r="A5305" s="808"/>
      <c r="B5305" s="803" t="s">
        <v>3228</v>
      </c>
      <c r="C5305" s="810" t="s">
        <v>3229</v>
      </c>
      <c r="D5305" s="807">
        <v>43750</v>
      </c>
      <c r="E5305" s="803" t="s">
        <v>1406</v>
      </c>
      <c r="F5305" s="803" t="s">
        <v>3231</v>
      </c>
      <c r="G5305" s="803"/>
      <c r="H5305" s="806" t="s">
        <v>152</v>
      </c>
      <c r="I5305" s="806"/>
      <c r="J5305" s="117" t="s">
        <v>153</v>
      </c>
      <c r="K5305" s="117" t="s">
        <v>3</v>
      </c>
      <c r="L5305" s="119">
        <v>1127</v>
      </c>
    </row>
    <row r="5306" spans="1:12" s="101" customFormat="1" ht="344.25" customHeight="1">
      <c r="A5306" s="808"/>
      <c r="B5306" s="803"/>
      <c r="C5306" s="810"/>
      <c r="D5306" s="807"/>
      <c r="E5306" s="803"/>
      <c r="F5306" s="803"/>
      <c r="G5306" s="803"/>
      <c r="H5306" s="806" t="s">
        <v>154</v>
      </c>
      <c r="I5306" s="806"/>
      <c r="J5306" s="117" t="s">
        <v>153</v>
      </c>
      <c r="K5306" s="117" t="s">
        <v>3</v>
      </c>
      <c r="L5306" s="119">
        <v>8229.23</v>
      </c>
    </row>
    <row r="5307" spans="1:12" s="101" customFormat="1" ht="24" customHeight="1">
      <c r="A5307" s="808"/>
      <c r="B5307" s="110" t="s">
        <v>77</v>
      </c>
      <c r="C5307" s="115" t="s">
        <v>79</v>
      </c>
      <c r="D5307" s="115" t="s">
        <v>155</v>
      </c>
      <c r="E5307" s="115" t="s">
        <v>156</v>
      </c>
      <c r="F5307" s="805"/>
      <c r="G5307" s="805"/>
      <c r="H5307" s="806" t="s">
        <v>157</v>
      </c>
      <c r="I5307" s="806"/>
      <c r="J5307" s="803" t="s">
        <v>153</v>
      </c>
      <c r="K5307" s="803" t="s">
        <v>3</v>
      </c>
      <c r="L5307" s="804">
        <v>120</v>
      </c>
    </row>
    <row r="5308" spans="1:12" s="101" customFormat="1" ht="24" customHeight="1">
      <c r="A5308" s="808"/>
      <c r="B5308" s="117" t="s">
        <v>3230</v>
      </c>
      <c r="C5308" s="117" t="s">
        <v>3231</v>
      </c>
      <c r="D5308" s="118">
        <v>43757</v>
      </c>
      <c r="E5308" s="117" t="s">
        <v>446</v>
      </c>
      <c r="F5308" s="805"/>
      <c r="G5308" s="805"/>
      <c r="H5308" s="806"/>
      <c r="I5308" s="806"/>
      <c r="J5308" s="803"/>
      <c r="K5308" s="803"/>
      <c r="L5308" s="804"/>
    </row>
    <row r="5309" spans="1:12" s="101" customFormat="1" ht="24" customHeight="1">
      <c r="A5309" s="808">
        <v>996</v>
      </c>
      <c r="B5309" s="110" t="s">
        <v>76</v>
      </c>
      <c r="C5309" s="115" t="s">
        <v>78</v>
      </c>
      <c r="D5309" s="115" t="s">
        <v>146</v>
      </c>
      <c r="E5309" s="115" t="s">
        <v>147</v>
      </c>
      <c r="F5309" s="809" t="s">
        <v>71</v>
      </c>
      <c r="G5309" s="809"/>
      <c r="H5309" s="805"/>
      <c r="I5309" s="805"/>
      <c r="J5309" s="805"/>
      <c r="K5309" s="805"/>
      <c r="L5309" s="805"/>
    </row>
    <row r="5310" spans="1:12" s="101" customFormat="1" ht="26.25" customHeight="1">
      <c r="A5310" s="808"/>
      <c r="B5310" s="803" t="s">
        <v>3228</v>
      </c>
      <c r="C5310" s="810" t="s">
        <v>3232</v>
      </c>
      <c r="D5310" s="807">
        <v>43762</v>
      </c>
      <c r="E5310" s="803" t="s">
        <v>3233</v>
      </c>
      <c r="F5310" s="803" t="s">
        <v>3234</v>
      </c>
      <c r="G5310" s="803"/>
      <c r="H5310" s="806" t="s">
        <v>152</v>
      </c>
      <c r="I5310" s="806"/>
      <c r="J5310" s="117" t="s">
        <v>153</v>
      </c>
      <c r="K5310" s="117" t="s">
        <v>3</v>
      </c>
      <c r="L5310" s="119">
        <v>167.75</v>
      </c>
    </row>
    <row r="5311" spans="1:12" s="101" customFormat="1" ht="60.75" customHeight="1">
      <c r="A5311" s="808"/>
      <c r="B5311" s="803"/>
      <c r="C5311" s="810"/>
      <c r="D5311" s="807"/>
      <c r="E5311" s="803"/>
      <c r="F5311" s="803"/>
      <c r="G5311" s="803"/>
      <c r="H5311" s="806" t="s">
        <v>154</v>
      </c>
      <c r="I5311" s="806"/>
      <c r="J5311" s="117" t="s">
        <v>153</v>
      </c>
      <c r="K5311" s="117" t="s">
        <v>3</v>
      </c>
      <c r="L5311" s="119">
        <v>676.6</v>
      </c>
    </row>
    <row r="5312" spans="1:12" s="101" customFormat="1" ht="24" customHeight="1">
      <c r="A5312" s="808"/>
      <c r="B5312" s="110" t="s">
        <v>77</v>
      </c>
      <c r="C5312" s="115" t="s">
        <v>79</v>
      </c>
      <c r="D5312" s="115" t="s">
        <v>155</v>
      </c>
      <c r="E5312" s="115" t="s">
        <v>156</v>
      </c>
      <c r="F5312" s="805"/>
      <c r="G5312" s="805"/>
      <c r="H5312" s="806" t="s">
        <v>157</v>
      </c>
      <c r="I5312" s="806"/>
      <c r="J5312" s="803" t="s">
        <v>153</v>
      </c>
      <c r="K5312" s="803" t="s">
        <v>153</v>
      </c>
      <c r="L5312" s="804">
        <v>0</v>
      </c>
    </row>
    <row r="5313" spans="1:12" s="101" customFormat="1" ht="24" customHeight="1">
      <c r="A5313" s="808"/>
      <c r="B5313" s="117" t="s">
        <v>3230</v>
      </c>
      <c r="C5313" s="117" t="s">
        <v>3234</v>
      </c>
      <c r="D5313" s="118">
        <v>43763</v>
      </c>
      <c r="E5313" s="117" t="s">
        <v>1172</v>
      </c>
      <c r="F5313" s="805"/>
      <c r="G5313" s="805"/>
      <c r="H5313" s="806"/>
      <c r="I5313" s="806"/>
      <c r="J5313" s="803"/>
      <c r="K5313" s="803"/>
      <c r="L5313" s="804"/>
    </row>
    <row r="5314" spans="1:12" s="101" customFormat="1" ht="24" customHeight="1">
      <c r="A5314" s="808">
        <v>997</v>
      </c>
      <c r="B5314" s="110" t="s">
        <v>76</v>
      </c>
      <c r="C5314" s="115" t="s">
        <v>78</v>
      </c>
      <c r="D5314" s="115" t="s">
        <v>146</v>
      </c>
      <c r="E5314" s="115" t="s">
        <v>147</v>
      </c>
      <c r="F5314" s="809" t="s">
        <v>71</v>
      </c>
      <c r="G5314" s="809"/>
      <c r="H5314" s="805"/>
      <c r="I5314" s="805"/>
      <c r="J5314" s="805"/>
      <c r="K5314" s="805"/>
      <c r="L5314" s="805"/>
    </row>
    <row r="5315" spans="1:12" s="101" customFormat="1" ht="26.25" customHeight="1">
      <c r="A5315" s="808"/>
      <c r="B5315" s="803" t="s">
        <v>3228</v>
      </c>
      <c r="C5315" s="810" t="s">
        <v>3235</v>
      </c>
      <c r="D5315" s="807">
        <v>43805</v>
      </c>
      <c r="E5315" s="803" t="s">
        <v>2839</v>
      </c>
      <c r="F5315" s="803" t="s">
        <v>334</v>
      </c>
      <c r="G5315" s="803"/>
      <c r="H5315" s="806" t="s">
        <v>152</v>
      </c>
      <c r="I5315" s="806"/>
      <c r="J5315" s="117" t="s">
        <v>3</v>
      </c>
      <c r="K5315" s="117" t="s">
        <v>153</v>
      </c>
      <c r="L5315" s="119">
        <v>1722.52</v>
      </c>
    </row>
    <row r="5316" spans="1:12" s="101" customFormat="1" ht="165.75" customHeight="1">
      <c r="A5316" s="808"/>
      <c r="B5316" s="803"/>
      <c r="C5316" s="810"/>
      <c r="D5316" s="807"/>
      <c r="E5316" s="803"/>
      <c r="F5316" s="803"/>
      <c r="G5316" s="803"/>
      <c r="H5316" s="806" t="s">
        <v>154</v>
      </c>
      <c r="I5316" s="806"/>
      <c r="J5316" s="117" t="s">
        <v>153</v>
      </c>
      <c r="K5316" s="117" t="s">
        <v>153</v>
      </c>
      <c r="L5316" s="119">
        <v>0</v>
      </c>
    </row>
    <row r="5317" spans="1:12" s="101" customFormat="1" ht="24" customHeight="1">
      <c r="A5317" s="808"/>
      <c r="B5317" s="110" t="s">
        <v>77</v>
      </c>
      <c r="C5317" s="115" t="s">
        <v>79</v>
      </c>
      <c r="D5317" s="115" t="s">
        <v>155</v>
      </c>
      <c r="E5317" s="115" t="s">
        <v>156</v>
      </c>
      <c r="F5317" s="805"/>
      <c r="G5317" s="805"/>
      <c r="H5317" s="806" t="s">
        <v>157</v>
      </c>
      <c r="I5317" s="806"/>
      <c r="J5317" s="803" t="s">
        <v>3</v>
      </c>
      <c r="K5317" s="803" t="s">
        <v>153</v>
      </c>
      <c r="L5317" s="804">
        <v>360</v>
      </c>
    </row>
    <row r="5318" spans="1:12" s="101" customFormat="1" ht="24" customHeight="1">
      <c r="A5318" s="808"/>
      <c r="B5318" s="117" t="s">
        <v>3230</v>
      </c>
      <c r="C5318" s="117" t="s">
        <v>334</v>
      </c>
      <c r="D5318" s="118">
        <v>43813</v>
      </c>
      <c r="E5318" s="117" t="s">
        <v>3236</v>
      </c>
      <c r="F5318" s="805"/>
      <c r="G5318" s="805"/>
      <c r="H5318" s="806"/>
      <c r="I5318" s="806"/>
      <c r="J5318" s="803"/>
      <c r="K5318" s="803"/>
      <c r="L5318" s="804"/>
    </row>
    <row r="5319" spans="1:12" s="101" customFormat="1" ht="24" customHeight="1">
      <c r="A5319" s="808">
        <v>998</v>
      </c>
      <c r="B5319" s="110" t="s">
        <v>76</v>
      </c>
      <c r="C5319" s="115" t="s">
        <v>78</v>
      </c>
      <c r="D5319" s="115" t="s">
        <v>146</v>
      </c>
      <c r="E5319" s="115" t="s">
        <v>147</v>
      </c>
      <c r="F5319" s="809" t="s">
        <v>71</v>
      </c>
      <c r="G5319" s="809"/>
      <c r="H5319" s="805"/>
      <c r="I5319" s="805"/>
      <c r="J5319" s="805"/>
      <c r="K5319" s="805"/>
      <c r="L5319" s="805"/>
    </row>
    <row r="5320" spans="1:12" s="101" customFormat="1" ht="26.25" customHeight="1">
      <c r="A5320" s="808"/>
      <c r="B5320" s="803" t="s">
        <v>3237</v>
      </c>
      <c r="C5320" s="810" t="s">
        <v>3238</v>
      </c>
      <c r="D5320" s="807">
        <v>43805</v>
      </c>
      <c r="E5320" s="803" t="s">
        <v>228</v>
      </c>
      <c r="F5320" s="803" t="s">
        <v>239</v>
      </c>
      <c r="G5320" s="803"/>
      <c r="H5320" s="806" t="s">
        <v>152</v>
      </c>
      <c r="I5320" s="806"/>
      <c r="J5320" s="117" t="s">
        <v>153</v>
      </c>
      <c r="K5320" s="117" t="s">
        <v>3</v>
      </c>
      <c r="L5320" s="119">
        <v>1145</v>
      </c>
    </row>
    <row r="5321" spans="1:12" s="101" customFormat="1" ht="408.95" customHeight="1">
      <c r="A5321" s="808"/>
      <c r="B5321" s="803"/>
      <c r="C5321" s="810"/>
      <c r="D5321" s="807"/>
      <c r="E5321" s="803"/>
      <c r="F5321" s="803"/>
      <c r="G5321" s="803"/>
      <c r="H5321" s="806" t="s">
        <v>154</v>
      </c>
      <c r="I5321" s="806"/>
      <c r="J5321" s="803" t="s">
        <v>153</v>
      </c>
      <c r="K5321" s="803" t="s">
        <v>153</v>
      </c>
      <c r="L5321" s="804">
        <v>0</v>
      </c>
    </row>
    <row r="5322" spans="1:12" s="101" customFormat="1" ht="40.35" customHeight="1">
      <c r="A5322" s="808"/>
      <c r="B5322" s="803"/>
      <c r="C5322" s="810"/>
      <c r="D5322" s="807"/>
      <c r="E5322" s="803"/>
      <c r="F5322" s="803"/>
      <c r="G5322" s="803"/>
      <c r="H5322" s="806"/>
      <c r="I5322" s="806"/>
      <c r="J5322" s="803"/>
      <c r="K5322" s="803"/>
      <c r="L5322" s="804"/>
    </row>
    <row r="5323" spans="1:12" s="101" customFormat="1" ht="24" customHeight="1">
      <c r="A5323" s="808"/>
      <c r="B5323" s="110" t="s">
        <v>77</v>
      </c>
      <c r="C5323" s="115" t="s">
        <v>79</v>
      </c>
      <c r="D5323" s="115" t="s">
        <v>155</v>
      </c>
      <c r="E5323" s="115" t="s">
        <v>156</v>
      </c>
      <c r="F5323" s="805"/>
      <c r="G5323" s="805"/>
      <c r="H5323" s="806" t="s">
        <v>157</v>
      </c>
      <c r="I5323" s="806"/>
      <c r="J5323" s="803" t="s">
        <v>153</v>
      </c>
      <c r="K5323" s="803" t="s">
        <v>3</v>
      </c>
      <c r="L5323" s="804">
        <v>840</v>
      </c>
    </row>
    <row r="5324" spans="1:12" s="101" customFormat="1" ht="24" customHeight="1">
      <c r="A5324" s="808"/>
      <c r="B5324" s="117" t="s">
        <v>193</v>
      </c>
      <c r="C5324" s="117" t="s">
        <v>239</v>
      </c>
      <c r="D5324" s="118">
        <v>43811</v>
      </c>
      <c r="E5324" s="117" t="s">
        <v>2820</v>
      </c>
      <c r="F5324" s="805"/>
      <c r="G5324" s="805"/>
      <c r="H5324" s="806"/>
      <c r="I5324" s="806"/>
      <c r="J5324" s="803"/>
      <c r="K5324" s="803"/>
      <c r="L5324" s="804"/>
    </row>
    <row r="5325" spans="1:12" s="101" customFormat="1" ht="24" customHeight="1">
      <c r="A5325" s="808">
        <v>999</v>
      </c>
      <c r="B5325" s="110" t="s">
        <v>76</v>
      </c>
      <c r="C5325" s="115" t="s">
        <v>78</v>
      </c>
      <c r="D5325" s="115" t="s">
        <v>146</v>
      </c>
      <c r="E5325" s="115" t="s">
        <v>147</v>
      </c>
      <c r="F5325" s="809" t="s">
        <v>71</v>
      </c>
      <c r="G5325" s="809"/>
      <c r="H5325" s="805"/>
      <c r="I5325" s="805"/>
      <c r="J5325" s="805"/>
      <c r="K5325" s="805"/>
      <c r="L5325" s="805"/>
    </row>
    <row r="5326" spans="1:12" s="101" customFormat="1" ht="26.25" customHeight="1">
      <c r="A5326" s="808"/>
      <c r="B5326" s="803" t="s">
        <v>3239</v>
      </c>
      <c r="C5326" s="810" t="s">
        <v>3240</v>
      </c>
      <c r="D5326" s="807">
        <v>43744</v>
      </c>
      <c r="E5326" s="803" t="s">
        <v>1008</v>
      </c>
      <c r="F5326" s="803" t="s">
        <v>3241</v>
      </c>
      <c r="G5326" s="803"/>
      <c r="H5326" s="806" t="s">
        <v>152</v>
      </c>
      <c r="I5326" s="806"/>
      <c r="J5326" s="117" t="s">
        <v>153</v>
      </c>
      <c r="K5326" s="117" t="s">
        <v>3</v>
      </c>
      <c r="L5326" s="119">
        <v>314.38</v>
      </c>
    </row>
    <row r="5327" spans="1:12" s="101" customFormat="1" ht="134.25" customHeight="1">
      <c r="A5327" s="808"/>
      <c r="B5327" s="803"/>
      <c r="C5327" s="810"/>
      <c r="D5327" s="807"/>
      <c r="E5327" s="803"/>
      <c r="F5327" s="803"/>
      <c r="G5327" s="803"/>
      <c r="H5327" s="806" t="s">
        <v>154</v>
      </c>
      <c r="I5327" s="806"/>
      <c r="J5327" s="117" t="s">
        <v>153</v>
      </c>
      <c r="K5327" s="117" t="s">
        <v>3</v>
      </c>
      <c r="L5327" s="119">
        <v>406.5</v>
      </c>
    </row>
    <row r="5328" spans="1:12" s="101" customFormat="1" ht="24" customHeight="1">
      <c r="A5328" s="808"/>
      <c r="B5328" s="110" t="s">
        <v>77</v>
      </c>
      <c r="C5328" s="115" t="s">
        <v>79</v>
      </c>
      <c r="D5328" s="115" t="s">
        <v>155</v>
      </c>
      <c r="E5328" s="115" t="s">
        <v>156</v>
      </c>
      <c r="F5328" s="805"/>
      <c r="G5328" s="805"/>
      <c r="H5328" s="806" t="s">
        <v>157</v>
      </c>
      <c r="I5328" s="806"/>
      <c r="J5328" s="803" t="s">
        <v>153</v>
      </c>
      <c r="K5328" s="803" t="s">
        <v>153</v>
      </c>
      <c r="L5328" s="804">
        <v>0</v>
      </c>
    </row>
    <row r="5329" spans="1:12" s="101" customFormat="1" ht="24" customHeight="1">
      <c r="A5329" s="808"/>
      <c r="B5329" s="117" t="s">
        <v>240</v>
      </c>
      <c r="C5329" s="117" t="s">
        <v>3241</v>
      </c>
      <c r="D5329" s="118">
        <v>43746</v>
      </c>
      <c r="E5329" s="117" t="s">
        <v>1033</v>
      </c>
      <c r="F5329" s="805"/>
      <c r="G5329" s="805"/>
      <c r="H5329" s="806"/>
      <c r="I5329" s="806"/>
      <c r="J5329" s="803"/>
      <c r="K5329" s="803"/>
      <c r="L5329" s="804"/>
    </row>
    <row r="5330" spans="1:12" s="101" customFormat="1" ht="24" customHeight="1">
      <c r="A5330" s="808">
        <v>1000</v>
      </c>
      <c r="B5330" s="110" t="s">
        <v>76</v>
      </c>
      <c r="C5330" s="115" t="s">
        <v>78</v>
      </c>
      <c r="D5330" s="115" t="s">
        <v>146</v>
      </c>
      <c r="E5330" s="115" t="s">
        <v>147</v>
      </c>
      <c r="F5330" s="809" t="s">
        <v>71</v>
      </c>
      <c r="G5330" s="809"/>
      <c r="H5330" s="805"/>
      <c r="I5330" s="805"/>
      <c r="J5330" s="805"/>
      <c r="K5330" s="805"/>
      <c r="L5330" s="805"/>
    </row>
    <row r="5331" spans="1:12" s="101" customFormat="1" ht="26.25" customHeight="1">
      <c r="A5331" s="808"/>
      <c r="B5331" s="803" t="s">
        <v>3242</v>
      </c>
      <c r="C5331" s="810" t="s">
        <v>3243</v>
      </c>
      <c r="D5331" s="807">
        <v>43773</v>
      </c>
      <c r="E5331" s="803" t="s">
        <v>806</v>
      </c>
      <c r="F5331" s="803" t="s">
        <v>817</v>
      </c>
      <c r="G5331" s="803"/>
      <c r="H5331" s="806" t="s">
        <v>152</v>
      </c>
      <c r="I5331" s="806"/>
      <c r="J5331" s="117" t="s">
        <v>153</v>
      </c>
      <c r="K5331" s="117" t="s">
        <v>3</v>
      </c>
      <c r="L5331" s="119">
        <v>507.95</v>
      </c>
    </row>
    <row r="5332" spans="1:12" s="101" customFormat="1" ht="260.25" customHeight="1">
      <c r="A5332" s="808"/>
      <c r="B5332" s="803"/>
      <c r="C5332" s="810"/>
      <c r="D5332" s="807"/>
      <c r="E5332" s="803"/>
      <c r="F5332" s="803"/>
      <c r="G5332" s="803"/>
      <c r="H5332" s="806" t="s">
        <v>154</v>
      </c>
      <c r="I5332" s="806"/>
      <c r="J5332" s="117" t="s">
        <v>153</v>
      </c>
      <c r="K5332" s="117" t="s">
        <v>153</v>
      </c>
      <c r="L5332" s="119">
        <v>0</v>
      </c>
    </row>
    <row r="5333" spans="1:12" s="101" customFormat="1" ht="24" customHeight="1">
      <c r="A5333" s="808"/>
      <c r="B5333" s="110" t="s">
        <v>77</v>
      </c>
      <c r="C5333" s="115" t="s">
        <v>79</v>
      </c>
      <c r="D5333" s="115" t="s">
        <v>155</v>
      </c>
      <c r="E5333" s="115" t="s">
        <v>156</v>
      </c>
      <c r="F5333" s="805"/>
      <c r="G5333" s="805"/>
      <c r="H5333" s="806" t="s">
        <v>157</v>
      </c>
      <c r="I5333" s="806"/>
      <c r="J5333" s="803" t="s">
        <v>153</v>
      </c>
      <c r="K5333" s="803" t="s">
        <v>3</v>
      </c>
      <c r="L5333" s="804">
        <v>945</v>
      </c>
    </row>
    <row r="5334" spans="1:12" s="101" customFormat="1" ht="24" customHeight="1">
      <c r="A5334" s="808"/>
      <c r="B5334" s="117" t="s">
        <v>276</v>
      </c>
      <c r="C5334" s="117" t="s">
        <v>817</v>
      </c>
      <c r="D5334" s="118">
        <v>43775</v>
      </c>
      <c r="E5334" s="117" t="s">
        <v>681</v>
      </c>
      <c r="F5334" s="805"/>
      <c r="G5334" s="805"/>
      <c r="H5334" s="806"/>
      <c r="I5334" s="806"/>
      <c r="J5334" s="803"/>
      <c r="K5334" s="803"/>
      <c r="L5334" s="804"/>
    </row>
    <row r="5335" spans="1:12" s="101" customFormat="1" ht="24" customHeight="1">
      <c r="A5335" s="808">
        <v>1001</v>
      </c>
      <c r="B5335" s="110" t="s">
        <v>76</v>
      </c>
      <c r="C5335" s="115" t="s">
        <v>78</v>
      </c>
      <c r="D5335" s="115" t="s">
        <v>146</v>
      </c>
      <c r="E5335" s="115" t="s">
        <v>147</v>
      </c>
      <c r="F5335" s="809" t="s">
        <v>71</v>
      </c>
      <c r="G5335" s="809"/>
      <c r="H5335" s="805"/>
      <c r="I5335" s="805"/>
      <c r="J5335" s="805"/>
      <c r="K5335" s="805"/>
      <c r="L5335" s="805"/>
    </row>
    <row r="5336" spans="1:12" s="101" customFormat="1" ht="26.25" customHeight="1">
      <c r="A5336" s="808"/>
      <c r="B5336" s="803" t="s">
        <v>3244</v>
      </c>
      <c r="C5336" s="810" t="s">
        <v>3245</v>
      </c>
      <c r="D5336" s="807">
        <v>43784</v>
      </c>
      <c r="E5336" s="803" t="s">
        <v>358</v>
      </c>
      <c r="F5336" s="803" t="s">
        <v>1104</v>
      </c>
      <c r="G5336" s="803"/>
      <c r="H5336" s="806" t="s">
        <v>152</v>
      </c>
      <c r="I5336" s="806"/>
      <c r="J5336" s="117" t="s">
        <v>153</v>
      </c>
      <c r="K5336" s="117" t="s">
        <v>153</v>
      </c>
      <c r="L5336" s="119">
        <v>0</v>
      </c>
    </row>
    <row r="5337" spans="1:12" s="101" customFormat="1" ht="354.75" customHeight="1">
      <c r="A5337" s="808"/>
      <c r="B5337" s="803"/>
      <c r="C5337" s="810"/>
      <c r="D5337" s="807"/>
      <c r="E5337" s="803"/>
      <c r="F5337" s="803"/>
      <c r="G5337" s="803"/>
      <c r="H5337" s="806" t="s">
        <v>154</v>
      </c>
      <c r="I5337" s="806"/>
      <c r="J5337" s="117" t="s">
        <v>153</v>
      </c>
      <c r="K5337" s="117" t="s">
        <v>153</v>
      </c>
      <c r="L5337" s="119">
        <v>0</v>
      </c>
    </row>
    <row r="5338" spans="1:12" s="101" customFormat="1" ht="24" customHeight="1">
      <c r="A5338" s="808"/>
      <c r="B5338" s="110" t="s">
        <v>77</v>
      </c>
      <c r="C5338" s="115" t="s">
        <v>79</v>
      </c>
      <c r="D5338" s="115" t="s">
        <v>155</v>
      </c>
      <c r="E5338" s="115" t="s">
        <v>156</v>
      </c>
      <c r="F5338" s="805"/>
      <c r="G5338" s="805"/>
      <c r="H5338" s="806" t="s">
        <v>157</v>
      </c>
      <c r="I5338" s="806"/>
      <c r="J5338" s="803" t="s">
        <v>153</v>
      </c>
      <c r="K5338" s="803" t="s">
        <v>3</v>
      </c>
      <c r="L5338" s="804">
        <v>1265</v>
      </c>
    </row>
    <row r="5339" spans="1:12" s="101" customFormat="1" ht="24" customHeight="1">
      <c r="A5339" s="808"/>
      <c r="B5339" s="117" t="s">
        <v>181</v>
      </c>
      <c r="C5339" s="117" t="s">
        <v>1104</v>
      </c>
      <c r="D5339" s="118">
        <v>43787</v>
      </c>
      <c r="E5339" s="117" t="s">
        <v>945</v>
      </c>
      <c r="F5339" s="805"/>
      <c r="G5339" s="805"/>
      <c r="H5339" s="806"/>
      <c r="I5339" s="806"/>
      <c r="J5339" s="803"/>
      <c r="K5339" s="803"/>
      <c r="L5339" s="804"/>
    </row>
    <row r="5340" spans="1:12" s="101" customFormat="1" ht="24" customHeight="1">
      <c r="A5340" s="808">
        <v>1002</v>
      </c>
      <c r="B5340" s="110" t="s">
        <v>76</v>
      </c>
      <c r="C5340" s="115" t="s">
        <v>78</v>
      </c>
      <c r="D5340" s="115" t="s">
        <v>146</v>
      </c>
      <c r="E5340" s="115" t="s">
        <v>147</v>
      </c>
      <c r="F5340" s="809" t="s">
        <v>71</v>
      </c>
      <c r="G5340" s="809"/>
      <c r="H5340" s="805"/>
      <c r="I5340" s="805"/>
      <c r="J5340" s="805"/>
      <c r="K5340" s="805"/>
      <c r="L5340" s="805"/>
    </row>
    <row r="5341" spans="1:12" s="101" customFormat="1" ht="26.25" customHeight="1">
      <c r="A5341" s="808"/>
      <c r="B5341" s="803" t="s">
        <v>3246</v>
      </c>
      <c r="C5341" s="810" t="s">
        <v>3247</v>
      </c>
      <c r="D5341" s="807">
        <v>43746</v>
      </c>
      <c r="E5341" s="803" t="s">
        <v>605</v>
      </c>
      <c r="F5341" s="803" t="s">
        <v>606</v>
      </c>
      <c r="G5341" s="803"/>
      <c r="H5341" s="806" t="s">
        <v>152</v>
      </c>
      <c r="I5341" s="806"/>
      <c r="J5341" s="117" t="s">
        <v>153</v>
      </c>
      <c r="K5341" s="117" t="s">
        <v>3</v>
      </c>
      <c r="L5341" s="119">
        <v>672</v>
      </c>
    </row>
    <row r="5342" spans="1:12" s="101" customFormat="1" ht="408.95" customHeight="1">
      <c r="A5342" s="808"/>
      <c r="B5342" s="803"/>
      <c r="C5342" s="810"/>
      <c r="D5342" s="807"/>
      <c r="E5342" s="803"/>
      <c r="F5342" s="803"/>
      <c r="G5342" s="803"/>
      <c r="H5342" s="806" t="s">
        <v>154</v>
      </c>
      <c r="I5342" s="806"/>
      <c r="J5342" s="803" t="s">
        <v>153</v>
      </c>
      <c r="K5342" s="803" t="s">
        <v>3</v>
      </c>
      <c r="L5342" s="804">
        <v>433.54</v>
      </c>
    </row>
    <row r="5343" spans="1:12" s="101" customFormat="1" ht="40.35" customHeight="1">
      <c r="A5343" s="808"/>
      <c r="B5343" s="803"/>
      <c r="C5343" s="810"/>
      <c r="D5343" s="807"/>
      <c r="E5343" s="803"/>
      <c r="F5343" s="803"/>
      <c r="G5343" s="803"/>
      <c r="H5343" s="806"/>
      <c r="I5343" s="806"/>
      <c r="J5343" s="803"/>
      <c r="K5343" s="803"/>
      <c r="L5343" s="804"/>
    </row>
    <row r="5344" spans="1:12" s="101" customFormat="1" ht="24" customHeight="1">
      <c r="A5344" s="808"/>
      <c r="B5344" s="110" t="s">
        <v>77</v>
      </c>
      <c r="C5344" s="115" t="s">
        <v>79</v>
      </c>
      <c r="D5344" s="115" t="s">
        <v>155</v>
      </c>
      <c r="E5344" s="115" t="s">
        <v>156</v>
      </c>
      <c r="F5344" s="805"/>
      <c r="G5344" s="805"/>
      <c r="H5344" s="806" t="s">
        <v>157</v>
      </c>
      <c r="I5344" s="806"/>
      <c r="J5344" s="803" t="s">
        <v>153</v>
      </c>
      <c r="K5344" s="803" t="s">
        <v>3</v>
      </c>
      <c r="L5344" s="804">
        <v>150</v>
      </c>
    </row>
    <row r="5345" spans="1:12" s="101" customFormat="1" ht="24" customHeight="1">
      <c r="A5345" s="808"/>
      <c r="B5345" s="117" t="s">
        <v>181</v>
      </c>
      <c r="C5345" s="117" t="s">
        <v>606</v>
      </c>
      <c r="D5345" s="118">
        <v>43752</v>
      </c>
      <c r="E5345" s="117" t="s">
        <v>671</v>
      </c>
      <c r="F5345" s="805"/>
      <c r="G5345" s="805"/>
      <c r="H5345" s="806"/>
      <c r="I5345" s="806"/>
      <c r="J5345" s="803"/>
      <c r="K5345" s="803"/>
      <c r="L5345" s="804"/>
    </row>
    <row r="5346" spans="1:12" s="101" customFormat="1" ht="24" customHeight="1">
      <c r="A5346" s="808">
        <v>1003</v>
      </c>
      <c r="B5346" s="110" t="s">
        <v>76</v>
      </c>
      <c r="C5346" s="115" t="s">
        <v>78</v>
      </c>
      <c r="D5346" s="115" t="s">
        <v>146</v>
      </c>
      <c r="E5346" s="115" t="s">
        <v>147</v>
      </c>
      <c r="F5346" s="809" t="s">
        <v>71</v>
      </c>
      <c r="G5346" s="809"/>
      <c r="H5346" s="805"/>
      <c r="I5346" s="805"/>
      <c r="J5346" s="805"/>
      <c r="K5346" s="805"/>
      <c r="L5346" s="805"/>
    </row>
    <row r="5347" spans="1:12" s="101" customFormat="1" ht="26.25" customHeight="1">
      <c r="A5347" s="808"/>
      <c r="B5347" s="803" t="s">
        <v>3248</v>
      </c>
      <c r="C5347" s="810" t="s">
        <v>3249</v>
      </c>
      <c r="D5347" s="807">
        <v>43742</v>
      </c>
      <c r="E5347" s="803" t="s">
        <v>174</v>
      </c>
      <c r="F5347" s="803" t="s">
        <v>3250</v>
      </c>
      <c r="G5347" s="803"/>
      <c r="H5347" s="806" t="s">
        <v>152</v>
      </c>
      <c r="I5347" s="806"/>
      <c r="J5347" s="117" t="s">
        <v>153</v>
      </c>
      <c r="K5347" s="117" t="s">
        <v>3</v>
      </c>
      <c r="L5347" s="119">
        <v>439.95</v>
      </c>
    </row>
    <row r="5348" spans="1:12" s="101" customFormat="1" ht="102.75" customHeight="1">
      <c r="A5348" s="808"/>
      <c r="B5348" s="803"/>
      <c r="C5348" s="810"/>
      <c r="D5348" s="807"/>
      <c r="E5348" s="803"/>
      <c r="F5348" s="803"/>
      <c r="G5348" s="803"/>
      <c r="H5348" s="806" t="s">
        <v>154</v>
      </c>
      <c r="I5348" s="806"/>
      <c r="J5348" s="117" t="s">
        <v>153</v>
      </c>
      <c r="K5348" s="117" t="s">
        <v>3</v>
      </c>
      <c r="L5348" s="119">
        <v>1568.88</v>
      </c>
    </row>
    <row r="5349" spans="1:12" s="101" customFormat="1" ht="24" customHeight="1">
      <c r="A5349" s="808"/>
      <c r="B5349" s="110" t="s">
        <v>77</v>
      </c>
      <c r="C5349" s="115" t="s">
        <v>79</v>
      </c>
      <c r="D5349" s="115" t="s">
        <v>155</v>
      </c>
      <c r="E5349" s="115" t="s">
        <v>156</v>
      </c>
      <c r="F5349" s="805"/>
      <c r="G5349" s="805"/>
      <c r="H5349" s="806" t="s">
        <v>157</v>
      </c>
      <c r="I5349" s="806"/>
      <c r="J5349" s="803" t="s">
        <v>153</v>
      </c>
      <c r="K5349" s="803" t="s">
        <v>3</v>
      </c>
      <c r="L5349" s="804">
        <v>72</v>
      </c>
    </row>
    <row r="5350" spans="1:12" s="101" customFormat="1" ht="24" customHeight="1">
      <c r="A5350" s="808"/>
      <c r="B5350" s="117" t="s">
        <v>240</v>
      </c>
      <c r="C5350" s="117" t="s">
        <v>3250</v>
      </c>
      <c r="D5350" s="118">
        <v>43746</v>
      </c>
      <c r="E5350" s="117" t="s">
        <v>2934</v>
      </c>
      <c r="F5350" s="805"/>
      <c r="G5350" s="805"/>
      <c r="H5350" s="806"/>
      <c r="I5350" s="806"/>
      <c r="J5350" s="803"/>
      <c r="K5350" s="803"/>
      <c r="L5350" s="804"/>
    </row>
    <row r="5351" spans="1:12" s="101" customFormat="1" ht="24" customHeight="1">
      <c r="A5351" s="808">
        <v>1004</v>
      </c>
      <c r="B5351" s="110" t="s">
        <v>76</v>
      </c>
      <c r="C5351" s="115" t="s">
        <v>78</v>
      </c>
      <c r="D5351" s="115" t="s">
        <v>146</v>
      </c>
      <c r="E5351" s="115" t="s">
        <v>147</v>
      </c>
      <c r="F5351" s="809" t="s">
        <v>71</v>
      </c>
      <c r="G5351" s="809"/>
      <c r="H5351" s="805"/>
      <c r="I5351" s="805"/>
      <c r="J5351" s="805"/>
      <c r="K5351" s="805"/>
      <c r="L5351" s="805"/>
    </row>
    <row r="5352" spans="1:12" s="101" customFormat="1" ht="26.25" customHeight="1">
      <c r="A5352" s="808"/>
      <c r="B5352" s="803" t="s">
        <v>3248</v>
      </c>
      <c r="C5352" s="810" t="s">
        <v>3251</v>
      </c>
      <c r="D5352" s="807">
        <v>43755</v>
      </c>
      <c r="E5352" s="803" t="s">
        <v>197</v>
      </c>
      <c r="F5352" s="803" t="s">
        <v>3252</v>
      </c>
      <c r="G5352" s="803"/>
      <c r="H5352" s="806" t="s">
        <v>152</v>
      </c>
      <c r="I5352" s="806"/>
      <c r="J5352" s="117" t="s">
        <v>153</v>
      </c>
      <c r="K5352" s="117" t="s">
        <v>3</v>
      </c>
      <c r="L5352" s="119">
        <v>756.84</v>
      </c>
    </row>
    <row r="5353" spans="1:12" s="101" customFormat="1" ht="228.75" customHeight="1">
      <c r="A5353" s="808"/>
      <c r="B5353" s="803"/>
      <c r="C5353" s="810"/>
      <c r="D5353" s="807"/>
      <c r="E5353" s="803"/>
      <c r="F5353" s="803"/>
      <c r="G5353" s="803"/>
      <c r="H5353" s="806" t="s">
        <v>154</v>
      </c>
      <c r="I5353" s="806"/>
      <c r="J5353" s="117" t="s">
        <v>153</v>
      </c>
      <c r="K5353" s="117" t="s">
        <v>3</v>
      </c>
      <c r="L5353" s="119">
        <v>899.35</v>
      </c>
    </row>
    <row r="5354" spans="1:12" s="101" customFormat="1" ht="24" customHeight="1">
      <c r="A5354" s="808"/>
      <c r="B5354" s="110" t="s">
        <v>77</v>
      </c>
      <c r="C5354" s="115" t="s">
        <v>79</v>
      </c>
      <c r="D5354" s="115" t="s">
        <v>155</v>
      </c>
      <c r="E5354" s="115" t="s">
        <v>156</v>
      </c>
      <c r="F5354" s="805"/>
      <c r="G5354" s="805"/>
      <c r="H5354" s="806" t="s">
        <v>157</v>
      </c>
      <c r="I5354" s="806"/>
      <c r="J5354" s="803" t="s">
        <v>153</v>
      </c>
      <c r="K5354" s="803" t="s">
        <v>153</v>
      </c>
      <c r="L5354" s="804">
        <v>0</v>
      </c>
    </row>
    <row r="5355" spans="1:12" s="101" customFormat="1" ht="24" customHeight="1">
      <c r="A5355" s="808"/>
      <c r="B5355" s="117" t="s">
        <v>240</v>
      </c>
      <c r="C5355" s="117" t="s">
        <v>3252</v>
      </c>
      <c r="D5355" s="118">
        <v>43764</v>
      </c>
      <c r="E5355" s="117" t="s">
        <v>3253</v>
      </c>
      <c r="F5355" s="805"/>
      <c r="G5355" s="805"/>
      <c r="H5355" s="806"/>
      <c r="I5355" s="806"/>
      <c r="J5355" s="803"/>
      <c r="K5355" s="803"/>
      <c r="L5355" s="804"/>
    </row>
    <row r="5356" spans="1:12" s="101" customFormat="1" ht="24" customHeight="1">
      <c r="A5356" s="808">
        <v>1005</v>
      </c>
      <c r="B5356" s="110" t="s">
        <v>76</v>
      </c>
      <c r="C5356" s="115" t="s">
        <v>78</v>
      </c>
      <c r="D5356" s="115" t="s">
        <v>146</v>
      </c>
      <c r="E5356" s="115" t="s">
        <v>147</v>
      </c>
      <c r="F5356" s="809" t="s">
        <v>71</v>
      </c>
      <c r="G5356" s="809"/>
      <c r="H5356" s="805"/>
      <c r="I5356" s="805"/>
      <c r="J5356" s="805"/>
      <c r="K5356" s="805"/>
      <c r="L5356" s="805"/>
    </row>
    <row r="5357" spans="1:12" s="101" customFormat="1" ht="26.25" customHeight="1">
      <c r="A5357" s="808"/>
      <c r="B5357" s="803" t="s">
        <v>3248</v>
      </c>
      <c r="C5357" s="810" t="s">
        <v>3254</v>
      </c>
      <c r="D5357" s="807">
        <v>43809</v>
      </c>
      <c r="E5357" s="803" t="s">
        <v>422</v>
      </c>
      <c r="F5357" s="803" t="s">
        <v>3255</v>
      </c>
      <c r="G5357" s="803"/>
      <c r="H5357" s="806" t="s">
        <v>152</v>
      </c>
      <c r="I5357" s="806"/>
      <c r="J5357" s="117" t="s">
        <v>153</v>
      </c>
      <c r="K5357" s="117" t="s">
        <v>3</v>
      </c>
      <c r="L5357" s="119">
        <v>427.28</v>
      </c>
    </row>
    <row r="5358" spans="1:12" s="101" customFormat="1" ht="249.75" customHeight="1">
      <c r="A5358" s="808"/>
      <c r="B5358" s="803"/>
      <c r="C5358" s="810"/>
      <c r="D5358" s="807"/>
      <c r="E5358" s="803"/>
      <c r="F5358" s="803"/>
      <c r="G5358" s="803"/>
      <c r="H5358" s="806" t="s">
        <v>154</v>
      </c>
      <c r="I5358" s="806"/>
      <c r="J5358" s="117" t="s">
        <v>153</v>
      </c>
      <c r="K5358" s="117" t="s">
        <v>153</v>
      </c>
      <c r="L5358" s="119">
        <v>0</v>
      </c>
    </row>
    <row r="5359" spans="1:12" s="101" customFormat="1" ht="24" customHeight="1">
      <c r="A5359" s="808"/>
      <c r="B5359" s="110" t="s">
        <v>77</v>
      </c>
      <c r="C5359" s="115" t="s">
        <v>79</v>
      </c>
      <c r="D5359" s="115" t="s">
        <v>155</v>
      </c>
      <c r="E5359" s="115" t="s">
        <v>156</v>
      </c>
      <c r="F5359" s="805"/>
      <c r="G5359" s="805"/>
      <c r="H5359" s="806" t="s">
        <v>157</v>
      </c>
      <c r="I5359" s="806"/>
      <c r="J5359" s="803" t="s">
        <v>153</v>
      </c>
      <c r="K5359" s="803" t="s">
        <v>153</v>
      </c>
      <c r="L5359" s="804">
        <v>0</v>
      </c>
    </row>
    <row r="5360" spans="1:12" s="101" customFormat="1" ht="24" customHeight="1">
      <c r="A5360" s="808"/>
      <c r="B5360" s="117" t="s">
        <v>240</v>
      </c>
      <c r="C5360" s="117" t="s">
        <v>3255</v>
      </c>
      <c r="D5360" s="118">
        <v>43811</v>
      </c>
      <c r="E5360" s="117" t="s">
        <v>1651</v>
      </c>
      <c r="F5360" s="805"/>
      <c r="G5360" s="805"/>
      <c r="H5360" s="806"/>
      <c r="I5360" s="806"/>
      <c r="J5360" s="803"/>
      <c r="K5360" s="803"/>
      <c r="L5360" s="804"/>
    </row>
    <row r="5361" spans="1:12" s="101" customFormat="1" ht="24" customHeight="1">
      <c r="A5361" s="808">
        <v>1006</v>
      </c>
      <c r="B5361" s="110" t="s">
        <v>76</v>
      </c>
      <c r="C5361" s="115" t="s">
        <v>78</v>
      </c>
      <c r="D5361" s="115" t="s">
        <v>146</v>
      </c>
      <c r="E5361" s="115" t="s">
        <v>147</v>
      </c>
      <c r="F5361" s="809" t="s">
        <v>71</v>
      </c>
      <c r="G5361" s="809"/>
      <c r="H5361" s="805"/>
      <c r="I5361" s="805"/>
      <c r="J5361" s="805"/>
      <c r="K5361" s="805"/>
      <c r="L5361" s="805"/>
    </row>
    <row r="5362" spans="1:12" s="101" customFormat="1" ht="26.25" customHeight="1">
      <c r="A5362" s="808"/>
      <c r="B5362" s="803" t="s">
        <v>3256</v>
      </c>
      <c r="C5362" s="810" t="s">
        <v>3257</v>
      </c>
      <c r="D5362" s="807">
        <v>43757</v>
      </c>
      <c r="E5362" s="803" t="s">
        <v>849</v>
      </c>
      <c r="F5362" s="803" t="s">
        <v>2362</v>
      </c>
      <c r="G5362" s="803"/>
      <c r="H5362" s="806" t="s">
        <v>152</v>
      </c>
      <c r="I5362" s="806"/>
      <c r="J5362" s="117" t="s">
        <v>153</v>
      </c>
      <c r="K5362" s="117" t="s">
        <v>3</v>
      </c>
      <c r="L5362" s="119">
        <v>704</v>
      </c>
    </row>
    <row r="5363" spans="1:12" s="101" customFormat="1" ht="344.25" customHeight="1">
      <c r="A5363" s="808"/>
      <c r="B5363" s="803"/>
      <c r="C5363" s="810"/>
      <c r="D5363" s="807"/>
      <c r="E5363" s="803"/>
      <c r="F5363" s="803"/>
      <c r="G5363" s="803"/>
      <c r="H5363" s="806" t="s">
        <v>154</v>
      </c>
      <c r="I5363" s="806"/>
      <c r="J5363" s="117" t="s">
        <v>153</v>
      </c>
      <c r="K5363" s="117" t="s">
        <v>3</v>
      </c>
      <c r="L5363" s="119">
        <v>329.97</v>
      </c>
    </row>
    <row r="5364" spans="1:12" s="101" customFormat="1" ht="24" customHeight="1">
      <c r="A5364" s="808"/>
      <c r="B5364" s="110" t="s">
        <v>77</v>
      </c>
      <c r="C5364" s="115" t="s">
        <v>79</v>
      </c>
      <c r="D5364" s="115" t="s">
        <v>155</v>
      </c>
      <c r="E5364" s="115" t="s">
        <v>156</v>
      </c>
      <c r="F5364" s="805"/>
      <c r="G5364" s="805"/>
      <c r="H5364" s="806" t="s">
        <v>157</v>
      </c>
      <c r="I5364" s="806"/>
      <c r="J5364" s="803" t="s">
        <v>153</v>
      </c>
      <c r="K5364" s="803" t="s">
        <v>3</v>
      </c>
      <c r="L5364" s="804">
        <v>100</v>
      </c>
    </row>
    <row r="5365" spans="1:12" s="101" customFormat="1" ht="24" customHeight="1">
      <c r="A5365" s="808"/>
      <c r="B5365" s="117" t="s">
        <v>562</v>
      </c>
      <c r="C5365" s="117" t="s">
        <v>2362</v>
      </c>
      <c r="D5365" s="118">
        <v>43759</v>
      </c>
      <c r="E5365" s="117" t="s">
        <v>3258</v>
      </c>
      <c r="F5365" s="805"/>
      <c r="G5365" s="805"/>
      <c r="H5365" s="806"/>
      <c r="I5365" s="806"/>
      <c r="J5365" s="803"/>
      <c r="K5365" s="803"/>
      <c r="L5365" s="804"/>
    </row>
    <row r="5366" spans="1:12" s="101" customFormat="1" ht="24" customHeight="1">
      <c r="A5366" s="808">
        <v>1007</v>
      </c>
      <c r="B5366" s="110" t="s">
        <v>76</v>
      </c>
      <c r="C5366" s="115" t="s">
        <v>78</v>
      </c>
      <c r="D5366" s="115" t="s">
        <v>146</v>
      </c>
      <c r="E5366" s="115" t="s">
        <v>147</v>
      </c>
      <c r="F5366" s="809" t="s">
        <v>71</v>
      </c>
      <c r="G5366" s="809"/>
      <c r="H5366" s="805"/>
      <c r="I5366" s="805"/>
      <c r="J5366" s="805"/>
      <c r="K5366" s="805"/>
      <c r="L5366" s="805"/>
    </row>
    <row r="5367" spans="1:12" s="101" customFormat="1" ht="26.25" customHeight="1">
      <c r="A5367" s="808"/>
      <c r="B5367" s="803" t="s">
        <v>3256</v>
      </c>
      <c r="C5367" s="810" t="s">
        <v>3259</v>
      </c>
      <c r="D5367" s="807">
        <v>43782</v>
      </c>
      <c r="E5367" s="803" t="s">
        <v>2892</v>
      </c>
      <c r="F5367" s="803" t="s">
        <v>3260</v>
      </c>
      <c r="G5367" s="803"/>
      <c r="H5367" s="806" t="s">
        <v>152</v>
      </c>
      <c r="I5367" s="806"/>
      <c r="J5367" s="117" t="s">
        <v>153</v>
      </c>
      <c r="K5367" s="117" t="s">
        <v>3</v>
      </c>
      <c r="L5367" s="119">
        <v>879</v>
      </c>
    </row>
    <row r="5368" spans="1:12" s="101" customFormat="1" ht="408.95" customHeight="1">
      <c r="A5368" s="808"/>
      <c r="B5368" s="803"/>
      <c r="C5368" s="810"/>
      <c r="D5368" s="807"/>
      <c r="E5368" s="803"/>
      <c r="F5368" s="803"/>
      <c r="G5368" s="803"/>
      <c r="H5368" s="806" t="s">
        <v>154</v>
      </c>
      <c r="I5368" s="806"/>
      <c r="J5368" s="803" t="s">
        <v>153</v>
      </c>
      <c r="K5368" s="803" t="s">
        <v>3</v>
      </c>
      <c r="L5368" s="804">
        <v>496.6</v>
      </c>
    </row>
    <row r="5369" spans="1:12" s="101" customFormat="1" ht="19.350000000000001" customHeight="1">
      <c r="A5369" s="808"/>
      <c r="B5369" s="803"/>
      <c r="C5369" s="810"/>
      <c r="D5369" s="807"/>
      <c r="E5369" s="803"/>
      <c r="F5369" s="803"/>
      <c r="G5369" s="803"/>
      <c r="H5369" s="806"/>
      <c r="I5369" s="806"/>
      <c r="J5369" s="803"/>
      <c r="K5369" s="803"/>
      <c r="L5369" s="804"/>
    </row>
    <row r="5370" spans="1:12" s="101" customFormat="1" ht="24" customHeight="1">
      <c r="A5370" s="808"/>
      <c r="B5370" s="110" t="s">
        <v>77</v>
      </c>
      <c r="C5370" s="115" t="s">
        <v>79</v>
      </c>
      <c r="D5370" s="115" t="s">
        <v>155</v>
      </c>
      <c r="E5370" s="115" t="s">
        <v>156</v>
      </c>
      <c r="F5370" s="805"/>
      <c r="G5370" s="805"/>
      <c r="H5370" s="806" t="s">
        <v>157</v>
      </c>
      <c r="I5370" s="806"/>
      <c r="J5370" s="803" t="s">
        <v>153</v>
      </c>
      <c r="K5370" s="803" t="s">
        <v>153</v>
      </c>
      <c r="L5370" s="804">
        <v>0</v>
      </c>
    </row>
    <row r="5371" spans="1:12" s="101" customFormat="1" ht="24" customHeight="1">
      <c r="A5371" s="808"/>
      <c r="B5371" s="117" t="s">
        <v>562</v>
      </c>
      <c r="C5371" s="117" t="s">
        <v>3260</v>
      </c>
      <c r="D5371" s="118">
        <v>43786</v>
      </c>
      <c r="E5371" s="117" t="s">
        <v>3261</v>
      </c>
      <c r="F5371" s="805"/>
      <c r="G5371" s="805"/>
      <c r="H5371" s="806"/>
      <c r="I5371" s="806"/>
      <c r="J5371" s="803"/>
      <c r="K5371" s="803"/>
      <c r="L5371" s="804"/>
    </row>
    <row r="5372" spans="1:12" s="101" customFormat="1" ht="24" customHeight="1">
      <c r="A5372" s="808">
        <v>1008</v>
      </c>
      <c r="B5372" s="110" t="s">
        <v>76</v>
      </c>
      <c r="C5372" s="115" t="s">
        <v>78</v>
      </c>
      <c r="D5372" s="115" t="s">
        <v>146</v>
      </c>
      <c r="E5372" s="115" t="s">
        <v>147</v>
      </c>
      <c r="F5372" s="809" t="s">
        <v>71</v>
      </c>
      <c r="G5372" s="809"/>
      <c r="H5372" s="805"/>
      <c r="I5372" s="805"/>
      <c r="J5372" s="805"/>
      <c r="K5372" s="805"/>
      <c r="L5372" s="805"/>
    </row>
    <row r="5373" spans="1:12" s="101" customFormat="1" ht="26.25" customHeight="1">
      <c r="A5373" s="808"/>
      <c r="B5373" s="803" t="s">
        <v>3256</v>
      </c>
      <c r="C5373" s="810" t="s">
        <v>3262</v>
      </c>
      <c r="D5373" s="807">
        <v>43790</v>
      </c>
      <c r="E5373" s="803" t="s">
        <v>2176</v>
      </c>
      <c r="F5373" s="803" t="s">
        <v>3263</v>
      </c>
      <c r="G5373" s="803"/>
      <c r="H5373" s="806" t="s">
        <v>152</v>
      </c>
      <c r="I5373" s="806"/>
      <c r="J5373" s="117" t="s">
        <v>153</v>
      </c>
      <c r="K5373" s="117" t="s">
        <v>3</v>
      </c>
      <c r="L5373" s="119">
        <v>318.82</v>
      </c>
    </row>
    <row r="5374" spans="1:12" s="101" customFormat="1" ht="344.25" customHeight="1">
      <c r="A5374" s="808"/>
      <c r="B5374" s="803"/>
      <c r="C5374" s="810"/>
      <c r="D5374" s="807"/>
      <c r="E5374" s="803"/>
      <c r="F5374" s="803"/>
      <c r="G5374" s="803"/>
      <c r="H5374" s="806" t="s">
        <v>154</v>
      </c>
      <c r="I5374" s="806"/>
      <c r="J5374" s="117" t="s">
        <v>153</v>
      </c>
      <c r="K5374" s="117" t="s">
        <v>3</v>
      </c>
      <c r="L5374" s="119">
        <v>592.6</v>
      </c>
    </row>
    <row r="5375" spans="1:12" s="101" customFormat="1" ht="24" customHeight="1">
      <c r="A5375" s="808"/>
      <c r="B5375" s="110" t="s">
        <v>77</v>
      </c>
      <c r="C5375" s="115" t="s">
        <v>79</v>
      </c>
      <c r="D5375" s="115" t="s">
        <v>155</v>
      </c>
      <c r="E5375" s="115" t="s">
        <v>156</v>
      </c>
      <c r="F5375" s="805"/>
      <c r="G5375" s="805"/>
      <c r="H5375" s="806" t="s">
        <v>157</v>
      </c>
      <c r="I5375" s="806"/>
      <c r="J5375" s="803" t="s">
        <v>153</v>
      </c>
      <c r="K5375" s="803" t="s">
        <v>3</v>
      </c>
      <c r="L5375" s="804">
        <v>225</v>
      </c>
    </row>
    <row r="5376" spans="1:12" s="101" customFormat="1" ht="24" customHeight="1">
      <c r="A5376" s="808"/>
      <c r="B5376" s="117" t="s">
        <v>562</v>
      </c>
      <c r="C5376" s="117" t="s">
        <v>3263</v>
      </c>
      <c r="D5376" s="118">
        <v>43791</v>
      </c>
      <c r="E5376" s="117" t="s">
        <v>3264</v>
      </c>
      <c r="F5376" s="805"/>
      <c r="G5376" s="805"/>
      <c r="H5376" s="806"/>
      <c r="I5376" s="806"/>
      <c r="J5376" s="803"/>
      <c r="K5376" s="803"/>
      <c r="L5376" s="804"/>
    </row>
    <row r="5377" spans="1:12" s="101" customFormat="1" ht="24" customHeight="1">
      <c r="A5377" s="808">
        <v>1009</v>
      </c>
      <c r="B5377" s="110" t="s">
        <v>76</v>
      </c>
      <c r="C5377" s="115" t="s">
        <v>78</v>
      </c>
      <c r="D5377" s="115" t="s">
        <v>146</v>
      </c>
      <c r="E5377" s="115" t="s">
        <v>147</v>
      </c>
      <c r="F5377" s="809" t="s">
        <v>71</v>
      </c>
      <c r="G5377" s="809"/>
      <c r="H5377" s="805"/>
      <c r="I5377" s="805"/>
      <c r="J5377" s="805"/>
      <c r="K5377" s="805"/>
      <c r="L5377" s="805"/>
    </row>
    <row r="5378" spans="1:12" s="101" customFormat="1" ht="26.25" customHeight="1">
      <c r="A5378" s="808"/>
      <c r="B5378" s="803" t="s">
        <v>3256</v>
      </c>
      <c r="C5378" s="810" t="s">
        <v>3265</v>
      </c>
      <c r="D5378" s="807">
        <v>43807</v>
      </c>
      <c r="E5378" s="803" t="s">
        <v>234</v>
      </c>
      <c r="F5378" s="803" t="s">
        <v>3266</v>
      </c>
      <c r="G5378" s="803"/>
      <c r="H5378" s="806" t="s">
        <v>152</v>
      </c>
      <c r="I5378" s="806"/>
      <c r="J5378" s="117" t="s">
        <v>153</v>
      </c>
      <c r="K5378" s="117" t="s">
        <v>3</v>
      </c>
      <c r="L5378" s="119">
        <v>360.98</v>
      </c>
    </row>
    <row r="5379" spans="1:12" s="101" customFormat="1" ht="239.25" customHeight="1">
      <c r="A5379" s="808"/>
      <c r="B5379" s="803"/>
      <c r="C5379" s="810"/>
      <c r="D5379" s="807"/>
      <c r="E5379" s="803"/>
      <c r="F5379" s="803"/>
      <c r="G5379" s="803"/>
      <c r="H5379" s="806" t="s">
        <v>154</v>
      </c>
      <c r="I5379" s="806"/>
      <c r="J5379" s="117" t="s">
        <v>153</v>
      </c>
      <c r="K5379" s="117" t="s">
        <v>3</v>
      </c>
      <c r="L5379" s="119">
        <v>350</v>
      </c>
    </row>
    <row r="5380" spans="1:12" s="101" customFormat="1" ht="24" customHeight="1">
      <c r="A5380" s="808"/>
      <c r="B5380" s="110" t="s">
        <v>77</v>
      </c>
      <c r="C5380" s="115" t="s">
        <v>79</v>
      </c>
      <c r="D5380" s="115" t="s">
        <v>155</v>
      </c>
      <c r="E5380" s="115" t="s">
        <v>156</v>
      </c>
      <c r="F5380" s="805"/>
      <c r="G5380" s="805"/>
      <c r="H5380" s="806" t="s">
        <v>157</v>
      </c>
      <c r="I5380" s="806"/>
      <c r="J5380" s="803" t="s">
        <v>153</v>
      </c>
      <c r="K5380" s="803" t="s">
        <v>3</v>
      </c>
      <c r="L5380" s="804">
        <v>449</v>
      </c>
    </row>
    <row r="5381" spans="1:12" s="101" customFormat="1" ht="24" customHeight="1">
      <c r="A5381" s="808"/>
      <c r="B5381" s="117" t="s">
        <v>562</v>
      </c>
      <c r="C5381" s="117" t="s">
        <v>3266</v>
      </c>
      <c r="D5381" s="118">
        <v>43808</v>
      </c>
      <c r="E5381" s="117" t="s">
        <v>1285</v>
      </c>
      <c r="F5381" s="805"/>
      <c r="G5381" s="805"/>
      <c r="H5381" s="806"/>
      <c r="I5381" s="806"/>
      <c r="J5381" s="803"/>
      <c r="K5381" s="803"/>
      <c r="L5381" s="804"/>
    </row>
    <row r="5382" spans="1:12" s="101" customFormat="1" ht="24" customHeight="1">
      <c r="A5382" s="808">
        <v>1010</v>
      </c>
      <c r="B5382" s="110" t="s">
        <v>76</v>
      </c>
      <c r="C5382" s="115" t="s">
        <v>78</v>
      </c>
      <c r="D5382" s="115" t="s">
        <v>146</v>
      </c>
      <c r="E5382" s="115" t="s">
        <v>147</v>
      </c>
      <c r="F5382" s="809" t="s">
        <v>71</v>
      </c>
      <c r="G5382" s="809"/>
      <c r="H5382" s="805"/>
      <c r="I5382" s="805"/>
      <c r="J5382" s="805"/>
      <c r="K5382" s="805"/>
      <c r="L5382" s="805"/>
    </row>
    <row r="5383" spans="1:12" s="101" customFormat="1" ht="26.25" customHeight="1">
      <c r="A5383" s="808"/>
      <c r="B5383" s="803" t="s">
        <v>3256</v>
      </c>
      <c r="C5383" s="810" t="s">
        <v>3267</v>
      </c>
      <c r="D5383" s="807">
        <v>43866</v>
      </c>
      <c r="E5383" s="803" t="s">
        <v>849</v>
      </c>
      <c r="F5383" s="803" t="s">
        <v>3268</v>
      </c>
      <c r="G5383" s="803"/>
      <c r="H5383" s="806" t="s">
        <v>152</v>
      </c>
      <c r="I5383" s="806"/>
      <c r="J5383" s="117" t="s">
        <v>153</v>
      </c>
      <c r="K5383" s="117" t="s">
        <v>3</v>
      </c>
      <c r="L5383" s="119">
        <v>674</v>
      </c>
    </row>
    <row r="5384" spans="1:12" s="101" customFormat="1" ht="333.75" customHeight="1">
      <c r="A5384" s="808"/>
      <c r="B5384" s="803"/>
      <c r="C5384" s="810"/>
      <c r="D5384" s="807"/>
      <c r="E5384" s="803"/>
      <c r="F5384" s="803"/>
      <c r="G5384" s="803"/>
      <c r="H5384" s="806" t="s">
        <v>154</v>
      </c>
      <c r="I5384" s="806"/>
      <c r="J5384" s="117" t="s">
        <v>153</v>
      </c>
      <c r="K5384" s="117" t="s">
        <v>3</v>
      </c>
      <c r="L5384" s="119">
        <v>257.45999999999998</v>
      </c>
    </row>
    <row r="5385" spans="1:12" s="101" customFormat="1" ht="24" customHeight="1">
      <c r="A5385" s="808"/>
      <c r="B5385" s="110" t="s">
        <v>77</v>
      </c>
      <c r="C5385" s="115" t="s">
        <v>79</v>
      </c>
      <c r="D5385" s="115" t="s">
        <v>155</v>
      </c>
      <c r="E5385" s="115" t="s">
        <v>156</v>
      </c>
      <c r="F5385" s="805"/>
      <c r="G5385" s="805"/>
      <c r="H5385" s="806" t="s">
        <v>157</v>
      </c>
      <c r="I5385" s="806"/>
      <c r="J5385" s="803" t="s">
        <v>153</v>
      </c>
      <c r="K5385" s="803" t="s">
        <v>3</v>
      </c>
      <c r="L5385" s="804">
        <v>80</v>
      </c>
    </row>
    <row r="5386" spans="1:12" s="101" customFormat="1" ht="24" customHeight="1">
      <c r="A5386" s="808"/>
      <c r="B5386" s="117" t="s">
        <v>562</v>
      </c>
      <c r="C5386" s="117" t="s">
        <v>3268</v>
      </c>
      <c r="D5386" s="118">
        <v>43869</v>
      </c>
      <c r="E5386" s="117" t="s">
        <v>2766</v>
      </c>
      <c r="F5386" s="805"/>
      <c r="G5386" s="805"/>
      <c r="H5386" s="806"/>
      <c r="I5386" s="806"/>
      <c r="J5386" s="803"/>
      <c r="K5386" s="803"/>
      <c r="L5386" s="804"/>
    </row>
    <row r="5387" spans="1:12" s="101" customFormat="1" ht="24" customHeight="1">
      <c r="A5387" s="808">
        <v>1011</v>
      </c>
      <c r="B5387" s="110" t="s">
        <v>76</v>
      </c>
      <c r="C5387" s="115" t="s">
        <v>78</v>
      </c>
      <c r="D5387" s="115" t="s">
        <v>146</v>
      </c>
      <c r="E5387" s="115" t="s">
        <v>147</v>
      </c>
      <c r="F5387" s="809" t="s">
        <v>71</v>
      </c>
      <c r="G5387" s="809"/>
      <c r="H5387" s="805"/>
      <c r="I5387" s="805"/>
      <c r="J5387" s="805"/>
      <c r="K5387" s="805"/>
      <c r="L5387" s="805"/>
    </row>
    <row r="5388" spans="1:12" s="101" customFormat="1" ht="26.25" customHeight="1">
      <c r="A5388" s="808"/>
      <c r="B5388" s="803" t="s">
        <v>3269</v>
      </c>
      <c r="C5388" s="810" t="s">
        <v>3270</v>
      </c>
      <c r="D5388" s="807">
        <v>43846</v>
      </c>
      <c r="E5388" s="803" t="s">
        <v>476</v>
      </c>
      <c r="F5388" s="803" t="s">
        <v>941</v>
      </c>
      <c r="G5388" s="803"/>
      <c r="H5388" s="806" t="s">
        <v>152</v>
      </c>
      <c r="I5388" s="806"/>
      <c r="J5388" s="117" t="s">
        <v>153</v>
      </c>
      <c r="K5388" s="117" t="s">
        <v>3</v>
      </c>
      <c r="L5388" s="119">
        <v>605.39</v>
      </c>
    </row>
    <row r="5389" spans="1:12" s="101" customFormat="1" ht="333.75" customHeight="1">
      <c r="A5389" s="808"/>
      <c r="B5389" s="803"/>
      <c r="C5389" s="810"/>
      <c r="D5389" s="807"/>
      <c r="E5389" s="803"/>
      <c r="F5389" s="803"/>
      <c r="G5389" s="803"/>
      <c r="H5389" s="806" t="s">
        <v>154</v>
      </c>
      <c r="I5389" s="806"/>
      <c r="J5389" s="117" t="s">
        <v>153</v>
      </c>
      <c r="K5389" s="117" t="s">
        <v>3</v>
      </c>
      <c r="L5389" s="119">
        <v>295.60000000000002</v>
      </c>
    </row>
    <row r="5390" spans="1:12" s="101" customFormat="1" ht="24" customHeight="1">
      <c r="A5390" s="808"/>
      <c r="B5390" s="110" t="s">
        <v>77</v>
      </c>
      <c r="C5390" s="115" t="s">
        <v>79</v>
      </c>
      <c r="D5390" s="115" t="s">
        <v>155</v>
      </c>
      <c r="E5390" s="115" t="s">
        <v>156</v>
      </c>
      <c r="F5390" s="805"/>
      <c r="G5390" s="805"/>
      <c r="H5390" s="806" t="s">
        <v>157</v>
      </c>
      <c r="I5390" s="806"/>
      <c r="J5390" s="803" t="s">
        <v>153</v>
      </c>
      <c r="K5390" s="803" t="s">
        <v>153</v>
      </c>
      <c r="L5390" s="804">
        <v>0</v>
      </c>
    </row>
    <row r="5391" spans="1:12" s="101" customFormat="1" ht="24" customHeight="1">
      <c r="A5391" s="808"/>
      <c r="B5391" s="117" t="s">
        <v>164</v>
      </c>
      <c r="C5391" s="117" t="s">
        <v>941</v>
      </c>
      <c r="D5391" s="118">
        <v>43848</v>
      </c>
      <c r="E5391" s="117" t="s">
        <v>1238</v>
      </c>
      <c r="F5391" s="805"/>
      <c r="G5391" s="805"/>
      <c r="H5391" s="806"/>
      <c r="I5391" s="806"/>
      <c r="J5391" s="803"/>
      <c r="K5391" s="803"/>
      <c r="L5391" s="804"/>
    </row>
    <row r="5392" spans="1:12" s="101" customFormat="1" ht="24" customHeight="1">
      <c r="A5392" s="808">
        <v>1012</v>
      </c>
      <c r="B5392" s="110" t="s">
        <v>76</v>
      </c>
      <c r="C5392" s="115" t="s">
        <v>78</v>
      </c>
      <c r="D5392" s="115" t="s">
        <v>146</v>
      </c>
      <c r="E5392" s="115" t="s">
        <v>147</v>
      </c>
      <c r="F5392" s="809" t="s">
        <v>71</v>
      </c>
      <c r="G5392" s="809"/>
      <c r="H5392" s="805"/>
      <c r="I5392" s="805"/>
      <c r="J5392" s="805"/>
      <c r="K5392" s="805"/>
      <c r="L5392" s="805"/>
    </row>
    <row r="5393" spans="1:12" s="101" customFormat="1" ht="26.25" customHeight="1">
      <c r="A5393" s="808"/>
      <c r="B5393" s="803" t="s">
        <v>3271</v>
      </c>
      <c r="C5393" s="810" t="s">
        <v>3272</v>
      </c>
      <c r="D5393" s="807">
        <v>43754</v>
      </c>
      <c r="E5393" s="803" t="s">
        <v>243</v>
      </c>
      <c r="F5393" s="803" t="s">
        <v>3273</v>
      </c>
      <c r="G5393" s="803"/>
      <c r="H5393" s="806" t="s">
        <v>152</v>
      </c>
      <c r="I5393" s="806"/>
      <c r="J5393" s="117" t="s">
        <v>153</v>
      </c>
      <c r="K5393" s="117" t="s">
        <v>3</v>
      </c>
      <c r="L5393" s="119">
        <v>785.42</v>
      </c>
    </row>
    <row r="5394" spans="1:12" s="101" customFormat="1" ht="408.95" customHeight="1">
      <c r="A5394" s="808"/>
      <c r="B5394" s="803"/>
      <c r="C5394" s="810"/>
      <c r="D5394" s="807"/>
      <c r="E5394" s="803"/>
      <c r="F5394" s="803"/>
      <c r="G5394" s="803"/>
      <c r="H5394" s="806" t="s">
        <v>154</v>
      </c>
      <c r="I5394" s="806"/>
      <c r="J5394" s="803" t="s">
        <v>153</v>
      </c>
      <c r="K5394" s="803" t="s">
        <v>153</v>
      </c>
      <c r="L5394" s="804">
        <v>0</v>
      </c>
    </row>
    <row r="5395" spans="1:12" s="101" customFormat="1" ht="50.85" customHeight="1">
      <c r="A5395" s="808"/>
      <c r="B5395" s="803"/>
      <c r="C5395" s="810"/>
      <c r="D5395" s="807"/>
      <c r="E5395" s="803"/>
      <c r="F5395" s="803"/>
      <c r="G5395" s="803"/>
      <c r="H5395" s="806"/>
      <c r="I5395" s="806"/>
      <c r="J5395" s="803"/>
      <c r="K5395" s="803"/>
      <c r="L5395" s="804"/>
    </row>
    <row r="5396" spans="1:12" s="101" customFormat="1" ht="24" customHeight="1">
      <c r="A5396" s="808"/>
      <c r="B5396" s="110" t="s">
        <v>77</v>
      </c>
      <c r="C5396" s="115" t="s">
        <v>79</v>
      </c>
      <c r="D5396" s="115" t="s">
        <v>155</v>
      </c>
      <c r="E5396" s="115" t="s">
        <v>156</v>
      </c>
      <c r="F5396" s="805"/>
      <c r="G5396" s="805"/>
      <c r="H5396" s="806" t="s">
        <v>157</v>
      </c>
      <c r="I5396" s="806"/>
      <c r="J5396" s="803" t="s">
        <v>153</v>
      </c>
      <c r="K5396" s="803" t="s">
        <v>3</v>
      </c>
      <c r="L5396" s="804">
        <v>300</v>
      </c>
    </row>
    <row r="5397" spans="1:12" s="101" customFormat="1" ht="24" customHeight="1">
      <c r="A5397" s="808"/>
      <c r="B5397" s="117" t="s">
        <v>3274</v>
      </c>
      <c r="C5397" s="117" t="s">
        <v>3273</v>
      </c>
      <c r="D5397" s="118">
        <v>43757</v>
      </c>
      <c r="E5397" s="117" t="s">
        <v>2960</v>
      </c>
      <c r="F5397" s="805"/>
      <c r="G5397" s="805"/>
      <c r="H5397" s="806"/>
      <c r="I5397" s="806"/>
      <c r="J5397" s="803"/>
      <c r="K5397" s="803"/>
      <c r="L5397" s="804"/>
    </row>
    <row r="5398" spans="1:12" s="101" customFormat="1" ht="24" customHeight="1">
      <c r="A5398" s="808">
        <v>1013</v>
      </c>
      <c r="B5398" s="110" t="s">
        <v>76</v>
      </c>
      <c r="C5398" s="115" t="s">
        <v>78</v>
      </c>
      <c r="D5398" s="115" t="s">
        <v>146</v>
      </c>
      <c r="E5398" s="115" t="s">
        <v>147</v>
      </c>
      <c r="F5398" s="809" t="s">
        <v>71</v>
      </c>
      <c r="G5398" s="809"/>
      <c r="H5398" s="805"/>
      <c r="I5398" s="805"/>
      <c r="J5398" s="805"/>
      <c r="K5398" s="805"/>
      <c r="L5398" s="805"/>
    </row>
    <row r="5399" spans="1:12" s="101" customFormat="1" ht="26.25" customHeight="1">
      <c r="A5399" s="808"/>
      <c r="B5399" s="803" t="s">
        <v>3275</v>
      </c>
      <c r="C5399" s="810" t="s">
        <v>3276</v>
      </c>
      <c r="D5399" s="807">
        <v>43758</v>
      </c>
      <c r="E5399" s="803" t="s">
        <v>234</v>
      </c>
      <c r="F5399" s="803" t="s">
        <v>3277</v>
      </c>
      <c r="G5399" s="803"/>
      <c r="H5399" s="806" t="s">
        <v>152</v>
      </c>
      <c r="I5399" s="806"/>
      <c r="J5399" s="117" t="s">
        <v>153</v>
      </c>
      <c r="K5399" s="117" t="s">
        <v>3</v>
      </c>
      <c r="L5399" s="119">
        <v>776</v>
      </c>
    </row>
    <row r="5400" spans="1:12" s="101" customFormat="1" ht="218.25" customHeight="1">
      <c r="A5400" s="808"/>
      <c r="B5400" s="803"/>
      <c r="C5400" s="810"/>
      <c r="D5400" s="807"/>
      <c r="E5400" s="803"/>
      <c r="F5400" s="803"/>
      <c r="G5400" s="803"/>
      <c r="H5400" s="806" t="s">
        <v>154</v>
      </c>
      <c r="I5400" s="806"/>
      <c r="J5400" s="117" t="s">
        <v>153</v>
      </c>
      <c r="K5400" s="117" t="s">
        <v>3</v>
      </c>
      <c r="L5400" s="119">
        <v>386</v>
      </c>
    </row>
    <row r="5401" spans="1:12" s="101" customFormat="1" ht="24" customHeight="1">
      <c r="A5401" s="808"/>
      <c r="B5401" s="110" t="s">
        <v>77</v>
      </c>
      <c r="C5401" s="115" t="s">
        <v>79</v>
      </c>
      <c r="D5401" s="115" t="s">
        <v>155</v>
      </c>
      <c r="E5401" s="115" t="s">
        <v>156</v>
      </c>
      <c r="F5401" s="805"/>
      <c r="G5401" s="805"/>
      <c r="H5401" s="806" t="s">
        <v>157</v>
      </c>
      <c r="I5401" s="806"/>
      <c r="J5401" s="803" t="s">
        <v>153</v>
      </c>
      <c r="K5401" s="803" t="s">
        <v>3</v>
      </c>
      <c r="L5401" s="804">
        <v>224</v>
      </c>
    </row>
    <row r="5402" spans="1:12" s="101" customFormat="1" ht="24" customHeight="1">
      <c r="A5402" s="808"/>
      <c r="B5402" s="117" t="s">
        <v>572</v>
      </c>
      <c r="C5402" s="117" t="s">
        <v>3277</v>
      </c>
      <c r="D5402" s="118">
        <v>43760</v>
      </c>
      <c r="E5402" s="117" t="s">
        <v>223</v>
      </c>
      <c r="F5402" s="805"/>
      <c r="G5402" s="805"/>
      <c r="H5402" s="806"/>
      <c r="I5402" s="806"/>
      <c r="J5402" s="803"/>
      <c r="K5402" s="803"/>
      <c r="L5402" s="804"/>
    </row>
    <row r="5403" spans="1:12" s="101" customFormat="1" ht="24" customHeight="1">
      <c r="A5403" s="808">
        <v>1014</v>
      </c>
      <c r="B5403" s="110" t="s">
        <v>76</v>
      </c>
      <c r="C5403" s="115" t="s">
        <v>78</v>
      </c>
      <c r="D5403" s="115" t="s">
        <v>146</v>
      </c>
      <c r="E5403" s="115" t="s">
        <v>147</v>
      </c>
      <c r="F5403" s="809" t="s">
        <v>71</v>
      </c>
      <c r="G5403" s="809"/>
      <c r="H5403" s="805"/>
      <c r="I5403" s="805"/>
      <c r="J5403" s="805"/>
      <c r="K5403" s="805"/>
      <c r="L5403" s="805"/>
    </row>
    <row r="5404" spans="1:12" s="101" customFormat="1" ht="26.25" customHeight="1">
      <c r="A5404" s="808"/>
      <c r="B5404" s="803" t="s">
        <v>3275</v>
      </c>
      <c r="C5404" s="803" t="s">
        <v>3278</v>
      </c>
      <c r="D5404" s="807">
        <v>43776</v>
      </c>
      <c r="E5404" s="803" t="s">
        <v>243</v>
      </c>
      <c r="F5404" s="803" t="s">
        <v>2156</v>
      </c>
      <c r="G5404" s="803"/>
      <c r="H5404" s="806" t="s">
        <v>152</v>
      </c>
      <c r="I5404" s="806"/>
      <c r="J5404" s="117" t="s">
        <v>153</v>
      </c>
      <c r="K5404" s="117" t="s">
        <v>3</v>
      </c>
      <c r="L5404" s="119">
        <v>371</v>
      </c>
    </row>
    <row r="5405" spans="1:12" s="101" customFormat="1" ht="71.25" customHeight="1">
      <c r="A5405" s="808"/>
      <c r="B5405" s="803"/>
      <c r="C5405" s="803"/>
      <c r="D5405" s="807"/>
      <c r="E5405" s="803"/>
      <c r="F5405" s="803"/>
      <c r="G5405" s="803"/>
      <c r="H5405" s="806" t="s">
        <v>154</v>
      </c>
      <c r="I5405" s="806"/>
      <c r="J5405" s="117" t="s">
        <v>153</v>
      </c>
      <c r="K5405" s="117" t="s">
        <v>3</v>
      </c>
      <c r="L5405" s="119">
        <v>297.45999999999998</v>
      </c>
    </row>
    <row r="5406" spans="1:12" s="101" customFormat="1" ht="24" customHeight="1">
      <c r="A5406" s="808"/>
      <c r="B5406" s="110" t="s">
        <v>77</v>
      </c>
      <c r="C5406" s="115" t="s">
        <v>79</v>
      </c>
      <c r="D5406" s="115" t="s">
        <v>155</v>
      </c>
      <c r="E5406" s="115" t="s">
        <v>156</v>
      </c>
      <c r="F5406" s="805"/>
      <c r="G5406" s="805"/>
      <c r="H5406" s="806" t="s">
        <v>157</v>
      </c>
      <c r="I5406" s="806"/>
      <c r="J5406" s="803" t="s">
        <v>153</v>
      </c>
      <c r="K5406" s="803" t="s">
        <v>3</v>
      </c>
      <c r="L5406" s="804">
        <v>100</v>
      </c>
    </row>
    <row r="5407" spans="1:12" s="101" customFormat="1" ht="24" customHeight="1">
      <c r="A5407" s="808"/>
      <c r="B5407" s="117" t="s">
        <v>572</v>
      </c>
      <c r="C5407" s="117" t="s">
        <v>2156</v>
      </c>
      <c r="D5407" s="118">
        <v>43777</v>
      </c>
      <c r="E5407" s="117" t="s">
        <v>3118</v>
      </c>
      <c r="F5407" s="805"/>
      <c r="G5407" s="805"/>
      <c r="H5407" s="806"/>
      <c r="I5407" s="806"/>
      <c r="J5407" s="803"/>
      <c r="K5407" s="803"/>
      <c r="L5407" s="804"/>
    </row>
    <row r="5408" spans="1:12" s="101" customFormat="1" ht="24" customHeight="1">
      <c r="A5408" s="808">
        <v>1015</v>
      </c>
      <c r="B5408" s="110" t="s">
        <v>76</v>
      </c>
      <c r="C5408" s="115" t="s">
        <v>78</v>
      </c>
      <c r="D5408" s="115" t="s">
        <v>146</v>
      </c>
      <c r="E5408" s="115" t="s">
        <v>147</v>
      </c>
      <c r="F5408" s="809" t="s">
        <v>71</v>
      </c>
      <c r="G5408" s="809"/>
      <c r="H5408" s="805"/>
      <c r="I5408" s="805"/>
      <c r="J5408" s="805"/>
      <c r="K5408" s="805"/>
      <c r="L5408" s="805"/>
    </row>
    <row r="5409" spans="1:12" s="101" customFormat="1" ht="26.25" customHeight="1">
      <c r="A5409" s="808"/>
      <c r="B5409" s="803" t="s">
        <v>3275</v>
      </c>
      <c r="C5409" s="810" t="s">
        <v>3279</v>
      </c>
      <c r="D5409" s="807">
        <v>43778</v>
      </c>
      <c r="E5409" s="803" t="s">
        <v>476</v>
      </c>
      <c r="F5409" s="803" t="s">
        <v>941</v>
      </c>
      <c r="G5409" s="803"/>
      <c r="H5409" s="806" t="s">
        <v>152</v>
      </c>
      <c r="I5409" s="806"/>
      <c r="J5409" s="117" t="s">
        <v>153</v>
      </c>
      <c r="K5409" s="117" t="s">
        <v>153</v>
      </c>
      <c r="L5409" s="119">
        <v>0</v>
      </c>
    </row>
    <row r="5410" spans="1:12" s="101" customFormat="1" ht="176.25" customHeight="1">
      <c r="A5410" s="808"/>
      <c r="B5410" s="803"/>
      <c r="C5410" s="810"/>
      <c r="D5410" s="807"/>
      <c r="E5410" s="803"/>
      <c r="F5410" s="803"/>
      <c r="G5410" s="803"/>
      <c r="H5410" s="806" t="s">
        <v>154</v>
      </c>
      <c r="I5410" s="806"/>
      <c r="J5410" s="117" t="s">
        <v>153</v>
      </c>
      <c r="K5410" s="117" t="s">
        <v>153</v>
      </c>
      <c r="L5410" s="119">
        <v>0</v>
      </c>
    </row>
    <row r="5411" spans="1:12" s="101" customFormat="1" ht="24" customHeight="1">
      <c r="A5411" s="808"/>
      <c r="B5411" s="110" t="s">
        <v>77</v>
      </c>
      <c r="C5411" s="115" t="s">
        <v>79</v>
      </c>
      <c r="D5411" s="115" t="s">
        <v>155</v>
      </c>
      <c r="E5411" s="115" t="s">
        <v>156</v>
      </c>
      <c r="F5411" s="805"/>
      <c r="G5411" s="805"/>
      <c r="H5411" s="806" t="s">
        <v>157</v>
      </c>
      <c r="I5411" s="806"/>
      <c r="J5411" s="803" t="s">
        <v>153</v>
      </c>
      <c r="K5411" s="803" t="s">
        <v>3</v>
      </c>
      <c r="L5411" s="804">
        <v>690</v>
      </c>
    </row>
    <row r="5412" spans="1:12" s="101" customFormat="1" ht="24" customHeight="1">
      <c r="A5412" s="808"/>
      <c r="B5412" s="117" t="s">
        <v>572</v>
      </c>
      <c r="C5412" s="117" t="s">
        <v>941</v>
      </c>
      <c r="D5412" s="118">
        <v>43780</v>
      </c>
      <c r="E5412" s="117" t="s">
        <v>2298</v>
      </c>
      <c r="F5412" s="805"/>
      <c r="G5412" s="805"/>
      <c r="H5412" s="806"/>
      <c r="I5412" s="806"/>
      <c r="J5412" s="803"/>
      <c r="K5412" s="803"/>
      <c r="L5412" s="804"/>
    </row>
    <row r="5413" spans="1:12" s="101" customFormat="1" ht="24" customHeight="1">
      <c r="A5413" s="808">
        <v>1016</v>
      </c>
      <c r="B5413" s="110" t="s">
        <v>76</v>
      </c>
      <c r="C5413" s="115" t="s">
        <v>78</v>
      </c>
      <c r="D5413" s="115" t="s">
        <v>146</v>
      </c>
      <c r="E5413" s="115" t="s">
        <v>147</v>
      </c>
      <c r="F5413" s="809" t="s">
        <v>71</v>
      </c>
      <c r="G5413" s="809"/>
      <c r="H5413" s="805"/>
      <c r="I5413" s="805"/>
      <c r="J5413" s="805"/>
      <c r="K5413" s="805"/>
      <c r="L5413" s="805"/>
    </row>
    <row r="5414" spans="1:12" s="101" customFormat="1" ht="26.25" customHeight="1">
      <c r="A5414" s="808"/>
      <c r="B5414" s="803" t="s">
        <v>3275</v>
      </c>
      <c r="C5414" s="803" t="s">
        <v>3280</v>
      </c>
      <c r="D5414" s="807">
        <v>43788</v>
      </c>
      <c r="E5414" s="803" t="s">
        <v>523</v>
      </c>
      <c r="F5414" s="803" t="s">
        <v>210</v>
      </c>
      <c r="G5414" s="803"/>
      <c r="H5414" s="806" t="s">
        <v>152</v>
      </c>
      <c r="I5414" s="806"/>
      <c r="J5414" s="117" t="s">
        <v>153</v>
      </c>
      <c r="K5414" s="117" t="s">
        <v>3</v>
      </c>
      <c r="L5414" s="119">
        <v>206.1</v>
      </c>
    </row>
    <row r="5415" spans="1:12" s="101" customFormat="1" ht="113.25" customHeight="1">
      <c r="A5415" s="808"/>
      <c r="B5415" s="803"/>
      <c r="C5415" s="803"/>
      <c r="D5415" s="807"/>
      <c r="E5415" s="803"/>
      <c r="F5415" s="803"/>
      <c r="G5415" s="803"/>
      <c r="H5415" s="806" t="s">
        <v>154</v>
      </c>
      <c r="I5415" s="806"/>
      <c r="J5415" s="117" t="s">
        <v>153</v>
      </c>
      <c r="K5415" s="117" t="s">
        <v>3</v>
      </c>
      <c r="L5415" s="119">
        <v>492.7</v>
      </c>
    </row>
    <row r="5416" spans="1:12" s="101" customFormat="1" ht="24" customHeight="1">
      <c r="A5416" s="808"/>
      <c r="B5416" s="110" t="s">
        <v>77</v>
      </c>
      <c r="C5416" s="115" t="s">
        <v>79</v>
      </c>
      <c r="D5416" s="115" t="s">
        <v>155</v>
      </c>
      <c r="E5416" s="115" t="s">
        <v>156</v>
      </c>
      <c r="F5416" s="805"/>
      <c r="G5416" s="805"/>
      <c r="H5416" s="806" t="s">
        <v>157</v>
      </c>
      <c r="I5416" s="806"/>
      <c r="J5416" s="803" t="s">
        <v>153</v>
      </c>
      <c r="K5416" s="803" t="s">
        <v>3</v>
      </c>
      <c r="L5416" s="804">
        <v>135</v>
      </c>
    </row>
    <row r="5417" spans="1:12" s="101" customFormat="1" ht="24" customHeight="1">
      <c r="A5417" s="808"/>
      <c r="B5417" s="117" t="s">
        <v>572</v>
      </c>
      <c r="C5417" s="117" t="s">
        <v>210</v>
      </c>
      <c r="D5417" s="118">
        <v>43789</v>
      </c>
      <c r="E5417" s="117" t="s">
        <v>3173</v>
      </c>
      <c r="F5417" s="805"/>
      <c r="G5417" s="805"/>
      <c r="H5417" s="806"/>
      <c r="I5417" s="806"/>
      <c r="J5417" s="803"/>
      <c r="K5417" s="803"/>
      <c r="L5417" s="804"/>
    </row>
    <row r="5418" spans="1:12" s="101" customFormat="1" ht="24" customHeight="1">
      <c r="A5418" s="808">
        <v>1017</v>
      </c>
      <c r="B5418" s="110" t="s">
        <v>76</v>
      </c>
      <c r="C5418" s="115" t="s">
        <v>78</v>
      </c>
      <c r="D5418" s="115" t="s">
        <v>146</v>
      </c>
      <c r="E5418" s="115" t="s">
        <v>147</v>
      </c>
      <c r="F5418" s="809" t="s">
        <v>71</v>
      </c>
      <c r="G5418" s="809"/>
      <c r="H5418" s="805"/>
      <c r="I5418" s="805"/>
      <c r="J5418" s="805"/>
      <c r="K5418" s="805"/>
      <c r="L5418" s="805"/>
    </row>
    <row r="5419" spans="1:12" s="101" customFormat="1" ht="26.25" customHeight="1">
      <c r="A5419" s="808"/>
      <c r="B5419" s="803" t="s">
        <v>3275</v>
      </c>
      <c r="C5419" s="810" t="s">
        <v>3281</v>
      </c>
      <c r="D5419" s="807">
        <v>43805</v>
      </c>
      <c r="E5419" s="803" t="s">
        <v>367</v>
      </c>
      <c r="F5419" s="803" t="s">
        <v>368</v>
      </c>
      <c r="G5419" s="803"/>
      <c r="H5419" s="806" t="s">
        <v>152</v>
      </c>
      <c r="I5419" s="806"/>
      <c r="J5419" s="117" t="s">
        <v>153</v>
      </c>
      <c r="K5419" s="117" t="s">
        <v>153</v>
      </c>
      <c r="L5419" s="119">
        <v>0</v>
      </c>
    </row>
    <row r="5420" spans="1:12" s="101" customFormat="1" ht="228.75" customHeight="1">
      <c r="A5420" s="808"/>
      <c r="B5420" s="803"/>
      <c r="C5420" s="810"/>
      <c r="D5420" s="807"/>
      <c r="E5420" s="803"/>
      <c r="F5420" s="803"/>
      <c r="G5420" s="803"/>
      <c r="H5420" s="806" t="s">
        <v>154</v>
      </c>
      <c r="I5420" s="806"/>
      <c r="J5420" s="117" t="s">
        <v>153</v>
      </c>
      <c r="K5420" s="117" t="s">
        <v>3</v>
      </c>
      <c r="L5420" s="119">
        <v>338.96</v>
      </c>
    </row>
    <row r="5421" spans="1:12" s="101" customFormat="1" ht="24" customHeight="1">
      <c r="A5421" s="808"/>
      <c r="B5421" s="110" t="s">
        <v>77</v>
      </c>
      <c r="C5421" s="115" t="s">
        <v>79</v>
      </c>
      <c r="D5421" s="115" t="s">
        <v>155</v>
      </c>
      <c r="E5421" s="115" t="s">
        <v>156</v>
      </c>
      <c r="F5421" s="805"/>
      <c r="G5421" s="805"/>
      <c r="H5421" s="806" t="s">
        <v>157</v>
      </c>
      <c r="I5421" s="806"/>
      <c r="J5421" s="803" t="s">
        <v>153</v>
      </c>
      <c r="K5421" s="803" t="s">
        <v>3</v>
      </c>
      <c r="L5421" s="804">
        <v>207.25</v>
      </c>
    </row>
    <row r="5422" spans="1:12" s="101" customFormat="1" ht="24" customHeight="1">
      <c r="A5422" s="808"/>
      <c r="B5422" s="117" t="s">
        <v>572</v>
      </c>
      <c r="C5422" s="117" t="s">
        <v>368</v>
      </c>
      <c r="D5422" s="118">
        <v>43808</v>
      </c>
      <c r="E5422" s="117" t="s">
        <v>3282</v>
      </c>
      <c r="F5422" s="805"/>
      <c r="G5422" s="805"/>
      <c r="H5422" s="806"/>
      <c r="I5422" s="806"/>
      <c r="J5422" s="803"/>
      <c r="K5422" s="803"/>
      <c r="L5422" s="804"/>
    </row>
    <row r="5423" spans="1:12" s="101" customFormat="1" ht="24" customHeight="1">
      <c r="A5423" s="808">
        <v>1018</v>
      </c>
      <c r="B5423" s="110" t="s">
        <v>76</v>
      </c>
      <c r="C5423" s="115" t="s">
        <v>78</v>
      </c>
      <c r="D5423" s="115" t="s">
        <v>146</v>
      </c>
      <c r="E5423" s="115" t="s">
        <v>147</v>
      </c>
      <c r="F5423" s="809" t="s">
        <v>71</v>
      </c>
      <c r="G5423" s="809"/>
      <c r="H5423" s="805"/>
      <c r="I5423" s="805"/>
      <c r="J5423" s="805"/>
      <c r="K5423" s="805"/>
      <c r="L5423" s="805"/>
    </row>
    <row r="5424" spans="1:12" s="101" customFormat="1" ht="26.25" customHeight="1">
      <c r="A5424" s="808"/>
      <c r="B5424" s="803" t="s">
        <v>3283</v>
      </c>
      <c r="C5424" s="810" t="s">
        <v>3284</v>
      </c>
      <c r="D5424" s="807">
        <v>43754</v>
      </c>
      <c r="E5424" s="803" t="s">
        <v>523</v>
      </c>
      <c r="F5424" s="803" t="s">
        <v>3285</v>
      </c>
      <c r="G5424" s="803"/>
      <c r="H5424" s="806" t="s">
        <v>152</v>
      </c>
      <c r="I5424" s="806"/>
      <c r="J5424" s="117" t="s">
        <v>153</v>
      </c>
      <c r="K5424" s="117" t="s">
        <v>3</v>
      </c>
      <c r="L5424" s="119">
        <v>371.48</v>
      </c>
    </row>
    <row r="5425" spans="1:12" s="101" customFormat="1" ht="408.95" customHeight="1">
      <c r="A5425" s="808"/>
      <c r="B5425" s="803"/>
      <c r="C5425" s="810"/>
      <c r="D5425" s="807"/>
      <c r="E5425" s="803"/>
      <c r="F5425" s="803"/>
      <c r="G5425" s="803"/>
      <c r="H5425" s="806" t="s">
        <v>154</v>
      </c>
      <c r="I5425" s="806"/>
      <c r="J5425" s="803" t="s">
        <v>153</v>
      </c>
      <c r="K5425" s="803" t="s">
        <v>153</v>
      </c>
      <c r="L5425" s="804">
        <v>0</v>
      </c>
    </row>
    <row r="5426" spans="1:12" s="101" customFormat="1" ht="408.95" customHeight="1">
      <c r="A5426" s="808"/>
      <c r="B5426" s="803"/>
      <c r="C5426" s="810"/>
      <c r="D5426" s="807"/>
      <c r="E5426" s="803"/>
      <c r="F5426" s="803"/>
      <c r="G5426" s="803"/>
      <c r="H5426" s="806"/>
      <c r="I5426" s="806"/>
      <c r="J5426" s="803"/>
      <c r="K5426" s="803"/>
      <c r="L5426" s="804"/>
    </row>
    <row r="5427" spans="1:12" s="101" customFormat="1" ht="187.7" customHeight="1">
      <c r="A5427" s="808"/>
      <c r="B5427" s="803"/>
      <c r="C5427" s="810"/>
      <c r="D5427" s="807"/>
      <c r="E5427" s="803"/>
      <c r="F5427" s="803"/>
      <c r="G5427" s="803"/>
      <c r="H5427" s="806"/>
      <c r="I5427" s="806"/>
      <c r="J5427" s="803"/>
      <c r="K5427" s="803"/>
      <c r="L5427" s="804"/>
    </row>
    <row r="5428" spans="1:12" s="101" customFormat="1" ht="24" customHeight="1">
      <c r="A5428" s="808"/>
      <c r="B5428" s="110" t="s">
        <v>77</v>
      </c>
      <c r="C5428" s="115" t="s">
        <v>79</v>
      </c>
      <c r="D5428" s="115" t="s">
        <v>155</v>
      </c>
      <c r="E5428" s="115" t="s">
        <v>156</v>
      </c>
      <c r="F5428" s="805"/>
      <c r="G5428" s="805"/>
      <c r="H5428" s="806" t="s">
        <v>157</v>
      </c>
      <c r="I5428" s="806"/>
      <c r="J5428" s="803" t="s">
        <v>153</v>
      </c>
      <c r="K5428" s="803" t="s">
        <v>3</v>
      </c>
      <c r="L5428" s="804">
        <v>280</v>
      </c>
    </row>
    <row r="5429" spans="1:12" s="101" customFormat="1" ht="24" customHeight="1">
      <c r="A5429" s="808"/>
      <c r="B5429" s="117" t="s">
        <v>3286</v>
      </c>
      <c r="C5429" s="117" t="s">
        <v>3285</v>
      </c>
      <c r="D5429" s="118">
        <v>43758</v>
      </c>
      <c r="E5429" s="117" t="s">
        <v>855</v>
      </c>
      <c r="F5429" s="805"/>
      <c r="G5429" s="805"/>
      <c r="H5429" s="806"/>
      <c r="I5429" s="806"/>
      <c r="J5429" s="803"/>
      <c r="K5429" s="803"/>
      <c r="L5429" s="804"/>
    </row>
    <row r="5430" spans="1:12" s="101" customFormat="1" ht="24" customHeight="1">
      <c r="A5430" s="808">
        <v>1019</v>
      </c>
      <c r="B5430" s="110" t="s">
        <v>76</v>
      </c>
      <c r="C5430" s="115" t="s">
        <v>78</v>
      </c>
      <c r="D5430" s="115" t="s">
        <v>146</v>
      </c>
      <c r="E5430" s="115" t="s">
        <v>147</v>
      </c>
      <c r="F5430" s="809" t="s">
        <v>71</v>
      </c>
      <c r="G5430" s="809"/>
      <c r="H5430" s="805"/>
      <c r="I5430" s="805"/>
      <c r="J5430" s="805"/>
      <c r="K5430" s="805"/>
      <c r="L5430" s="805"/>
    </row>
    <row r="5431" spans="1:12" s="101" customFormat="1" ht="26.25" customHeight="1">
      <c r="A5431" s="808"/>
      <c r="B5431" s="803" t="s">
        <v>3283</v>
      </c>
      <c r="C5431" s="810" t="s">
        <v>3284</v>
      </c>
      <c r="D5431" s="807">
        <v>43754</v>
      </c>
      <c r="E5431" s="803" t="s">
        <v>523</v>
      </c>
      <c r="F5431" s="803" t="s">
        <v>210</v>
      </c>
      <c r="G5431" s="803"/>
      <c r="H5431" s="806" t="s">
        <v>152</v>
      </c>
      <c r="I5431" s="806"/>
      <c r="J5431" s="117" t="s">
        <v>153</v>
      </c>
      <c r="K5431" s="117" t="s">
        <v>3</v>
      </c>
      <c r="L5431" s="119">
        <v>467</v>
      </c>
    </row>
    <row r="5432" spans="1:12" s="101" customFormat="1" ht="408.95" customHeight="1">
      <c r="A5432" s="808"/>
      <c r="B5432" s="803"/>
      <c r="C5432" s="810"/>
      <c r="D5432" s="807"/>
      <c r="E5432" s="803"/>
      <c r="F5432" s="803"/>
      <c r="G5432" s="803"/>
      <c r="H5432" s="806" t="s">
        <v>154</v>
      </c>
      <c r="I5432" s="806"/>
      <c r="J5432" s="803" t="s">
        <v>153</v>
      </c>
      <c r="K5432" s="803" t="s">
        <v>153</v>
      </c>
      <c r="L5432" s="804">
        <v>0</v>
      </c>
    </row>
    <row r="5433" spans="1:12" s="101" customFormat="1" ht="408.95" customHeight="1">
      <c r="A5433" s="808"/>
      <c r="B5433" s="803"/>
      <c r="C5433" s="810"/>
      <c r="D5433" s="807"/>
      <c r="E5433" s="803"/>
      <c r="F5433" s="803"/>
      <c r="G5433" s="803"/>
      <c r="H5433" s="806"/>
      <c r="I5433" s="806"/>
      <c r="J5433" s="803"/>
      <c r="K5433" s="803"/>
      <c r="L5433" s="804"/>
    </row>
    <row r="5434" spans="1:12" s="101" customFormat="1" ht="187.7" customHeight="1">
      <c r="A5434" s="808"/>
      <c r="B5434" s="803"/>
      <c r="C5434" s="810"/>
      <c r="D5434" s="807"/>
      <c r="E5434" s="803"/>
      <c r="F5434" s="803"/>
      <c r="G5434" s="803"/>
      <c r="H5434" s="806"/>
      <c r="I5434" s="806"/>
      <c r="J5434" s="803"/>
      <c r="K5434" s="803"/>
      <c r="L5434" s="804"/>
    </row>
    <row r="5435" spans="1:12" s="101" customFormat="1" ht="24" customHeight="1">
      <c r="A5435" s="808"/>
      <c r="B5435" s="110" t="s">
        <v>77</v>
      </c>
      <c r="C5435" s="115" t="s">
        <v>79</v>
      </c>
      <c r="D5435" s="115" t="s">
        <v>155</v>
      </c>
      <c r="E5435" s="115" t="s">
        <v>156</v>
      </c>
      <c r="F5435" s="805"/>
      <c r="G5435" s="805"/>
      <c r="H5435" s="806" t="s">
        <v>157</v>
      </c>
      <c r="I5435" s="806"/>
      <c r="J5435" s="803" t="s">
        <v>153</v>
      </c>
      <c r="K5435" s="803" t="s">
        <v>153</v>
      </c>
      <c r="L5435" s="804">
        <v>0</v>
      </c>
    </row>
    <row r="5436" spans="1:12" s="101" customFormat="1" ht="24" customHeight="1">
      <c r="A5436" s="808"/>
      <c r="B5436" s="117" t="s">
        <v>3286</v>
      </c>
      <c r="C5436" s="117" t="s">
        <v>210</v>
      </c>
      <c r="D5436" s="118">
        <v>43758</v>
      </c>
      <c r="E5436" s="117" t="s">
        <v>855</v>
      </c>
      <c r="F5436" s="805"/>
      <c r="G5436" s="805"/>
      <c r="H5436" s="806"/>
      <c r="I5436" s="806"/>
      <c r="J5436" s="803"/>
      <c r="K5436" s="803"/>
      <c r="L5436" s="804"/>
    </row>
    <row r="5437" spans="1:12" s="101" customFormat="1" ht="24" customHeight="1">
      <c r="A5437" s="808">
        <v>1020</v>
      </c>
      <c r="B5437" s="110" t="s">
        <v>76</v>
      </c>
      <c r="C5437" s="115" t="s">
        <v>78</v>
      </c>
      <c r="D5437" s="115" t="s">
        <v>146</v>
      </c>
      <c r="E5437" s="115" t="s">
        <v>147</v>
      </c>
      <c r="F5437" s="809" t="s">
        <v>71</v>
      </c>
      <c r="G5437" s="809"/>
      <c r="H5437" s="805"/>
      <c r="I5437" s="805"/>
      <c r="J5437" s="805"/>
      <c r="K5437" s="805"/>
      <c r="L5437" s="805"/>
    </row>
    <row r="5438" spans="1:12" s="101" customFormat="1" ht="26.25" customHeight="1">
      <c r="A5438" s="808"/>
      <c r="B5438" s="803" t="s">
        <v>3283</v>
      </c>
      <c r="C5438" s="810" t="s">
        <v>3287</v>
      </c>
      <c r="D5438" s="807">
        <v>43783</v>
      </c>
      <c r="E5438" s="803" t="s">
        <v>1354</v>
      </c>
      <c r="F5438" s="803" t="s">
        <v>1355</v>
      </c>
      <c r="G5438" s="803"/>
      <c r="H5438" s="806" t="s">
        <v>152</v>
      </c>
      <c r="I5438" s="806"/>
      <c r="J5438" s="117" t="s">
        <v>153</v>
      </c>
      <c r="K5438" s="117" t="s">
        <v>3</v>
      </c>
      <c r="L5438" s="119">
        <v>483</v>
      </c>
    </row>
    <row r="5439" spans="1:12" s="101" customFormat="1" ht="408.95" customHeight="1">
      <c r="A5439" s="808"/>
      <c r="B5439" s="803"/>
      <c r="C5439" s="810"/>
      <c r="D5439" s="807"/>
      <c r="E5439" s="803"/>
      <c r="F5439" s="803"/>
      <c r="G5439" s="803"/>
      <c r="H5439" s="806" t="s">
        <v>154</v>
      </c>
      <c r="I5439" s="806"/>
      <c r="J5439" s="803" t="s">
        <v>153</v>
      </c>
      <c r="K5439" s="803" t="s">
        <v>3</v>
      </c>
      <c r="L5439" s="804">
        <v>267.60000000000002</v>
      </c>
    </row>
    <row r="5440" spans="1:12" s="101" customFormat="1" ht="92.85" customHeight="1">
      <c r="A5440" s="808"/>
      <c r="B5440" s="803"/>
      <c r="C5440" s="810"/>
      <c r="D5440" s="807"/>
      <c r="E5440" s="803"/>
      <c r="F5440" s="803"/>
      <c r="G5440" s="803"/>
      <c r="H5440" s="806"/>
      <c r="I5440" s="806"/>
      <c r="J5440" s="803"/>
      <c r="K5440" s="803"/>
      <c r="L5440" s="804"/>
    </row>
    <row r="5441" spans="1:12" s="101" customFormat="1" ht="24" customHeight="1">
      <c r="A5441" s="808"/>
      <c r="B5441" s="110" t="s">
        <v>77</v>
      </c>
      <c r="C5441" s="115" t="s">
        <v>79</v>
      </c>
      <c r="D5441" s="115" t="s">
        <v>155</v>
      </c>
      <c r="E5441" s="115" t="s">
        <v>156</v>
      </c>
      <c r="F5441" s="805"/>
      <c r="G5441" s="805"/>
      <c r="H5441" s="806" t="s">
        <v>157</v>
      </c>
      <c r="I5441" s="806"/>
      <c r="J5441" s="803" t="s">
        <v>153</v>
      </c>
      <c r="K5441" s="803" t="s">
        <v>153</v>
      </c>
      <c r="L5441" s="804">
        <v>0</v>
      </c>
    </row>
    <row r="5442" spans="1:12" s="101" customFormat="1" ht="24" customHeight="1">
      <c r="A5442" s="808"/>
      <c r="B5442" s="117" t="s">
        <v>3286</v>
      </c>
      <c r="C5442" s="117" t="s">
        <v>1355</v>
      </c>
      <c r="D5442" s="118">
        <v>43785</v>
      </c>
      <c r="E5442" s="117" t="s">
        <v>1418</v>
      </c>
      <c r="F5442" s="805"/>
      <c r="G5442" s="805"/>
      <c r="H5442" s="806"/>
      <c r="I5442" s="806"/>
      <c r="J5442" s="803"/>
      <c r="K5442" s="803"/>
      <c r="L5442" s="804"/>
    </row>
    <row r="5443" spans="1:12" s="101" customFormat="1" ht="24" customHeight="1">
      <c r="A5443" s="808">
        <v>1021</v>
      </c>
      <c r="B5443" s="110" t="s">
        <v>76</v>
      </c>
      <c r="C5443" s="115" t="s">
        <v>78</v>
      </c>
      <c r="D5443" s="115" t="s">
        <v>146</v>
      </c>
      <c r="E5443" s="115" t="s">
        <v>147</v>
      </c>
      <c r="F5443" s="809" t="s">
        <v>71</v>
      </c>
      <c r="G5443" s="809"/>
      <c r="H5443" s="805"/>
      <c r="I5443" s="805"/>
      <c r="J5443" s="805"/>
      <c r="K5443" s="805"/>
      <c r="L5443" s="805"/>
    </row>
    <row r="5444" spans="1:12" s="101" customFormat="1" ht="26.25" customHeight="1">
      <c r="A5444" s="808"/>
      <c r="B5444" s="803" t="s">
        <v>3283</v>
      </c>
      <c r="C5444" s="810" t="s">
        <v>3288</v>
      </c>
      <c r="D5444" s="807">
        <v>43860</v>
      </c>
      <c r="E5444" s="803" t="s">
        <v>3289</v>
      </c>
      <c r="F5444" s="803" t="s">
        <v>3290</v>
      </c>
      <c r="G5444" s="803"/>
      <c r="H5444" s="806" t="s">
        <v>152</v>
      </c>
      <c r="I5444" s="806"/>
      <c r="J5444" s="117" t="s">
        <v>153</v>
      </c>
      <c r="K5444" s="117" t="s">
        <v>3</v>
      </c>
      <c r="L5444" s="119">
        <v>153.18</v>
      </c>
    </row>
    <row r="5445" spans="1:12" s="101" customFormat="1" ht="407.25" customHeight="1">
      <c r="A5445" s="808"/>
      <c r="B5445" s="803"/>
      <c r="C5445" s="810"/>
      <c r="D5445" s="807"/>
      <c r="E5445" s="803"/>
      <c r="F5445" s="803"/>
      <c r="G5445" s="803"/>
      <c r="H5445" s="806" t="s">
        <v>154</v>
      </c>
      <c r="I5445" s="806"/>
      <c r="J5445" s="117" t="s">
        <v>153</v>
      </c>
      <c r="K5445" s="117" t="s">
        <v>3</v>
      </c>
      <c r="L5445" s="119">
        <v>242.3</v>
      </c>
    </row>
    <row r="5446" spans="1:12" s="101" customFormat="1" ht="24" customHeight="1">
      <c r="A5446" s="808"/>
      <c r="B5446" s="110" t="s">
        <v>77</v>
      </c>
      <c r="C5446" s="115" t="s">
        <v>79</v>
      </c>
      <c r="D5446" s="115" t="s">
        <v>155</v>
      </c>
      <c r="E5446" s="115" t="s">
        <v>156</v>
      </c>
      <c r="F5446" s="805"/>
      <c r="G5446" s="805"/>
      <c r="H5446" s="806" t="s">
        <v>157</v>
      </c>
      <c r="I5446" s="806"/>
      <c r="J5446" s="803" t="s">
        <v>153</v>
      </c>
      <c r="K5446" s="803" t="s">
        <v>153</v>
      </c>
      <c r="L5446" s="804">
        <v>0</v>
      </c>
    </row>
    <row r="5447" spans="1:12" s="101" customFormat="1" ht="24" customHeight="1">
      <c r="A5447" s="808"/>
      <c r="B5447" s="117" t="s">
        <v>3286</v>
      </c>
      <c r="C5447" s="117" t="s">
        <v>3290</v>
      </c>
      <c r="D5447" s="118">
        <v>43861</v>
      </c>
      <c r="E5447" s="117" t="s">
        <v>298</v>
      </c>
      <c r="F5447" s="805"/>
      <c r="G5447" s="805"/>
      <c r="H5447" s="806"/>
      <c r="I5447" s="806"/>
      <c r="J5447" s="803"/>
      <c r="K5447" s="803"/>
      <c r="L5447" s="804"/>
    </row>
    <row r="5448" spans="1:12" s="101" customFormat="1" ht="24" customHeight="1">
      <c r="A5448" s="808">
        <v>1022</v>
      </c>
      <c r="B5448" s="110" t="s">
        <v>76</v>
      </c>
      <c r="C5448" s="115" t="s">
        <v>78</v>
      </c>
      <c r="D5448" s="115" t="s">
        <v>146</v>
      </c>
      <c r="E5448" s="115" t="s">
        <v>147</v>
      </c>
      <c r="F5448" s="809" t="s">
        <v>71</v>
      </c>
      <c r="G5448" s="809"/>
      <c r="H5448" s="805"/>
      <c r="I5448" s="805"/>
      <c r="J5448" s="805"/>
      <c r="K5448" s="805"/>
      <c r="L5448" s="805"/>
    </row>
    <row r="5449" spans="1:12" s="101" customFormat="1" ht="26.25" customHeight="1">
      <c r="A5449" s="808"/>
      <c r="B5449" s="803" t="s">
        <v>3291</v>
      </c>
      <c r="C5449" s="803" t="s">
        <v>3292</v>
      </c>
      <c r="D5449" s="807">
        <v>43774</v>
      </c>
      <c r="E5449" s="803" t="s">
        <v>1348</v>
      </c>
      <c r="F5449" s="803" t="s">
        <v>3293</v>
      </c>
      <c r="G5449" s="803"/>
      <c r="H5449" s="806" t="s">
        <v>152</v>
      </c>
      <c r="I5449" s="806"/>
      <c r="J5449" s="117" t="s">
        <v>153</v>
      </c>
      <c r="K5449" s="117" t="s">
        <v>3</v>
      </c>
      <c r="L5449" s="119">
        <v>601.47</v>
      </c>
    </row>
    <row r="5450" spans="1:12" s="101" customFormat="1" ht="113.25" customHeight="1">
      <c r="A5450" s="808"/>
      <c r="B5450" s="803"/>
      <c r="C5450" s="803"/>
      <c r="D5450" s="807"/>
      <c r="E5450" s="803"/>
      <c r="F5450" s="803"/>
      <c r="G5450" s="803"/>
      <c r="H5450" s="806" t="s">
        <v>154</v>
      </c>
      <c r="I5450" s="806"/>
      <c r="J5450" s="117" t="s">
        <v>153</v>
      </c>
      <c r="K5450" s="117" t="s">
        <v>3</v>
      </c>
      <c r="L5450" s="119">
        <v>594.99</v>
      </c>
    </row>
    <row r="5451" spans="1:12" s="101" customFormat="1" ht="24" customHeight="1">
      <c r="A5451" s="808"/>
      <c r="B5451" s="110" t="s">
        <v>77</v>
      </c>
      <c r="C5451" s="115" t="s">
        <v>79</v>
      </c>
      <c r="D5451" s="115" t="s">
        <v>155</v>
      </c>
      <c r="E5451" s="115" t="s">
        <v>156</v>
      </c>
      <c r="F5451" s="805"/>
      <c r="G5451" s="805"/>
      <c r="H5451" s="806" t="s">
        <v>157</v>
      </c>
      <c r="I5451" s="806"/>
      <c r="J5451" s="803" t="s">
        <v>153</v>
      </c>
      <c r="K5451" s="803" t="s">
        <v>3</v>
      </c>
      <c r="L5451" s="804">
        <v>367.5</v>
      </c>
    </row>
    <row r="5452" spans="1:12" s="101" customFormat="1" ht="24" customHeight="1">
      <c r="A5452" s="808"/>
      <c r="B5452" s="117" t="s">
        <v>2305</v>
      </c>
      <c r="C5452" s="117" t="s">
        <v>3293</v>
      </c>
      <c r="D5452" s="118">
        <v>43779</v>
      </c>
      <c r="E5452" s="117" t="s">
        <v>2215</v>
      </c>
      <c r="F5452" s="805"/>
      <c r="G5452" s="805"/>
      <c r="H5452" s="806"/>
      <c r="I5452" s="806"/>
      <c r="J5452" s="803"/>
      <c r="K5452" s="803"/>
      <c r="L5452" s="804"/>
    </row>
    <row r="5453" spans="1:12" s="101" customFormat="1" ht="24" customHeight="1">
      <c r="A5453" s="808">
        <v>1023</v>
      </c>
      <c r="B5453" s="110" t="s">
        <v>76</v>
      </c>
      <c r="C5453" s="115" t="s">
        <v>78</v>
      </c>
      <c r="D5453" s="115" t="s">
        <v>146</v>
      </c>
      <c r="E5453" s="115" t="s">
        <v>147</v>
      </c>
      <c r="F5453" s="809" t="s">
        <v>71</v>
      </c>
      <c r="G5453" s="809"/>
      <c r="H5453" s="805"/>
      <c r="I5453" s="805"/>
      <c r="J5453" s="805"/>
      <c r="K5453" s="805"/>
      <c r="L5453" s="805"/>
    </row>
    <row r="5454" spans="1:12" s="101" customFormat="1" ht="26.25" customHeight="1">
      <c r="A5454" s="808"/>
      <c r="B5454" s="803" t="s">
        <v>3294</v>
      </c>
      <c r="C5454" s="810" t="s">
        <v>3295</v>
      </c>
      <c r="D5454" s="807">
        <v>43762</v>
      </c>
      <c r="E5454" s="803" t="s">
        <v>1821</v>
      </c>
      <c r="F5454" s="803" t="s">
        <v>3296</v>
      </c>
      <c r="G5454" s="803"/>
      <c r="H5454" s="806" t="s">
        <v>152</v>
      </c>
      <c r="I5454" s="806"/>
      <c r="J5454" s="117" t="s">
        <v>153</v>
      </c>
      <c r="K5454" s="117" t="s">
        <v>3</v>
      </c>
      <c r="L5454" s="119">
        <v>575.80000000000007</v>
      </c>
    </row>
    <row r="5455" spans="1:12" s="101" customFormat="1" ht="408.95" customHeight="1">
      <c r="A5455" s="808"/>
      <c r="B5455" s="803"/>
      <c r="C5455" s="810"/>
      <c r="D5455" s="807"/>
      <c r="E5455" s="803"/>
      <c r="F5455" s="803"/>
      <c r="G5455" s="803"/>
      <c r="H5455" s="806" t="s">
        <v>154</v>
      </c>
      <c r="I5455" s="806"/>
      <c r="J5455" s="803" t="s">
        <v>153</v>
      </c>
      <c r="K5455" s="803" t="s">
        <v>3</v>
      </c>
      <c r="L5455" s="804">
        <v>8469.84</v>
      </c>
    </row>
    <row r="5456" spans="1:12" s="101" customFormat="1" ht="61.35" customHeight="1">
      <c r="A5456" s="808"/>
      <c r="B5456" s="803"/>
      <c r="C5456" s="810"/>
      <c r="D5456" s="807"/>
      <c r="E5456" s="803"/>
      <c r="F5456" s="803"/>
      <c r="G5456" s="803"/>
      <c r="H5456" s="806"/>
      <c r="I5456" s="806"/>
      <c r="J5456" s="803"/>
      <c r="K5456" s="803"/>
      <c r="L5456" s="804"/>
    </row>
    <row r="5457" spans="1:12" s="101" customFormat="1" ht="24" customHeight="1">
      <c r="A5457" s="808"/>
      <c r="B5457" s="110" t="s">
        <v>77</v>
      </c>
      <c r="C5457" s="115" t="s">
        <v>79</v>
      </c>
      <c r="D5457" s="115" t="s">
        <v>155</v>
      </c>
      <c r="E5457" s="115" t="s">
        <v>156</v>
      </c>
      <c r="F5457" s="805"/>
      <c r="G5457" s="805"/>
      <c r="H5457" s="806" t="s">
        <v>157</v>
      </c>
      <c r="I5457" s="806"/>
      <c r="J5457" s="803" t="s">
        <v>153</v>
      </c>
      <c r="K5457" s="803" t="s">
        <v>3</v>
      </c>
      <c r="L5457" s="804">
        <v>180.96</v>
      </c>
    </row>
    <row r="5458" spans="1:12" s="101" customFormat="1" ht="24" customHeight="1">
      <c r="A5458" s="808"/>
      <c r="B5458" s="117" t="s">
        <v>260</v>
      </c>
      <c r="C5458" s="117" t="s">
        <v>3296</v>
      </c>
      <c r="D5458" s="118">
        <v>43766</v>
      </c>
      <c r="E5458" s="117" t="s">
        <v>3297</v>
      </c>
      <c r="F5458" s="805"/>
      <c r="G5458" s="805"/>
      <c r="H5458" s="806"/>
      <c r="I5458" s="806"/>
      <c r="J5458" s="803"/>
      <c r="K5458" s="803"/>
      <c r="L5458" s="804"/>
    </row>
    <row r="5459" spans="1:12" s="101" customFormat="1" ht="24" customHeight="1">
      <c r="A5459" s="808">
        <v>1024</v>
      </c>
      <c r="B5459" s="110" t="s">
        <v>76</v>
      </c>
      <c r="C5459" s="115" t="s">
        <v>78</v>
      </c>
      <c r="D5459" s="115" t="s">
        <v>146</v>
      </c>
      <c r="E5459" s="115" t="s">
        <v>147</v>
      </c>
      <c r="F5459" s="809" t="s">
        <v>71</v>
      </c>
      <c r="G5459" s="809"/>
      <c r="H5459" s="805"/>
      <c r="I5459" s="805"/>
      <c r="J5459" s="805"/>
      <c r="K5459" s="805"/>
      <c r="L5459" s="805"/>
    </row>
    <row r="5460" spans="1:12" s="101" customFormat="1" ht="26.25" customHeight="1">
      <c r="A5460" s="808"/>
      <c r="B5460" s="803" t="s">
        <v>3294</v>
      </c>
      <c r="C5460" s="810" t="s">
        <v>3298</v>
      </c>
      <c r="D5460" s="807">
        <v>43786</v>
      </c>
      <c r="E5460" s="803" t="s">
        <v>1003</v>
      </c>
      <c r="F5460" s="803" t="s">
        <v>1048</v>
      </c>
      <c r="G5460" s="803"/>
      <c r="H5460" s="806" t="s">
        <v>152</v>
      </c>
      <c r="I5460" s="806"/>
      <c r="J5460" s="117" t="s">
        <v>153</v>
      </c>
      <c r="K5460" s="117" t="s">
        <v>3</v>
      </c>
      <c r="L5460" s="119">
        <v>1120.3500000000001</v>
      </c>
    </row>
    <row r="5461" spans="1:12" s="101" customFormat="1" ht="207.75" customHeight="1">
      <c r="A5461" s="808"/>
      <c r="B5461" s="803"/>
      <c r="C5461" s="810"/>
      <c r="D5461" s="807"/>
      <c r="E5461" s="803"/>
      <c r="F5461" s="803"/>
      <c r="G5461" s="803"/>
      <c r="H5461" s="806" t="s">
        <v>154</v>
      </c>
      <c r="I5461" s="806"/>
      <c r="J5461" s="117" t="s">
        <v>153</v>
      </c>
      <c r="K5461" s="117" t="s">
        <v>3</v>
      </c>
      <c r="L5461" s="119">
        <v>934.38</v>
      </c>
    </row>
    <row r="5462" spans="1:12" s="101" customFormat="1" ht="24" customHeight="1">
      <c r="A5462" s="808"/>
      <c r="B5462" s="110" t="s">
        <v>77</v>
      </c>
      <c r="C5462" s="115" t="s">
        <v>79</v>
      </c>
      <c r="D5462" s="115" t="s">
        <v>155</v>
      </c>
      <c r="E5462" s="115" t="s">
        <v>156</v>
      </c>
      <c r="F5462" s="805"/>
      <c r="G5462" s="805"/>
      <c r="H5462" s="806" t="s">
        <v>157</v>
      </c>
      <c r="I5462" s="806"/>
      <c r="J5462" s="803" t="s">
        <v>153</v>
      </c>
      <c r="K5462" s="803" t="s">
        <v>3</v>
      </c>
      <c r="L5462" s="804">
        <v>200</v>
      </c>
    </row>
    <row r="5463" spans="1:12" s="101" customFormat="1" ht="24" customHeight="1">
      <c r="A5463" s="808"/>
      <c r="B5463" s="117" t="s">
        <v>260</v>
      </c>
      <c r="C5463" s="117" t="s">
        <v>1048</v>
      </c>
      <c r="D5463" s="118">
        <v>43792</v>
      </c>
      <c r="E5463" s="117" t="s">
        <v>1049</v>
      </c>
      <c r="F5463" s="805"/>
      <c r="G5463" s="805"/>
      <c r="H5463" s="806"/>
      <c r="I5463" s="806"/>
      <c r="J5463" s="803"/>
      <c r="K5463" s="803"/>
      <c r="L5463" s="804"/>
    </row>
    <row r="5464" spans="1:12" s="101" customFormat="1" ht="24" customHeight="1">
      <c r="A5464" s="808">
        <v>1025</v>
      </c>
      <c r="B5464" s="110" t="s">
        <v>76</v>
      </c>
      <c r="C5464" s="115" t="s">
        <v>78</v>
      </c>
      <c r="D5464" s="115" t="s">
        <v>146</v>
      </c>
      <c r="E5464" s="115" t="s">
        <v>147</v>
      </c>
      <c r="F5464" s="809" t="s">
        <v>71</v>
      </c>
      <c r="G5464" s="809"/>
      <c r="H5464" s="805"/>
      <c r="I5464" s="805"/>
      <c r="J5464" s="805"/>
      <c r="K5464" s="805"/>
      <c r="L5464" s="805"/>
    </row>
    <row r="5465" spans="1:12" s="101" customFormat="1" ht="26.25" customHeight="1">
      <c r="A5465" s="808"/>
      <c r="B5465" s="803" t="s">
        <v>3294</v>
      </c>
      <c r="C5465" s="810" t="s">
        <v>3299</v>
      </c>
      <c r="D5465" s="807">
        <v>43880</v>
      </c>
      <c r="E5465" s="803" t="s">
        <v>358</v>
      </c>
      <c r="F5465" s="803" t="s">
        <v>3300</v>
      </c>
      <c r="G5465" s="803"/>
      <c r="H5465" s="806" t="s">
        <v>152</v>
      </c>
      <c r="I5465" s="806"/>
      <c r="J5465" s="117" t="s">
        <v>153</v>
      </c>
      <c r="K5465" s="117" t="s">
        <v>3</v>
      </c>
      <c r="L5465" s="119">
        <v>225.15</v>
      </c>
    </row>
    <row r="5466" spans="1:12" s="101" customFormat="1" ht="408.95" customHeight="1">
      <c r="A5466" s="808"/>
      <c r="B5466" s="803"/>
      <c r="C5466" s="810"/>
      <c r="D5466" s="807"/>
      <c r="E5466" s="803"/>
      <c r="F5466" s="803"/>
      <c r="G5466" s="803"/>
      <c r="H5466" s="806" t="s">
        <v>154</v>
      </c>
      <c r="I5466" s="806"/>
      <c r="J5466" s="803" t="s">
        <v>153</v>
      </c>
      <c r="K5466" s="803" t="s">
        <v>3</v>
      </c>
      <c r="L5466" s="804">
        <v>80</v>
      </c>
    </row>
    <row r="5467" spans="1:12" s="101" customFormat="1" ht="61.35" customHeight="1">
      <c r="A5467" s="808"/>
      <c r="B5467" s="803"/>
      <c r="C5467" s="810"/>
      <c r="D5467" s="807"/>
      <c r="E5467" s="803"/>
      <c r="F5467" s="803"/>
      <c r="G5467" s="803"/>
      <c r="H5467" s="806"/>
      <c r="I5467" s="806"/>
      <c r="J5467" s="803"/>
      <c r="K5467" s="803"/>
      <c r="L5467" s="804"/>
    </row>
    <row r="5468" spans="1:12" s="101" customFormat="1" ht="24" customHeight="1">
      <c r="A5468" s="808"/>
      <c r="B5468" s="110" t="s">
        <v>77</v>
      </c>
      <c r="C5468" s="115" t="s">
        <v>79</v>
      </c>
      <c r="D5468" s="115" t="s">
        <v>155</v>
      </c>
      <c r="E5468" s="115" t="s">
        <v>156</v>
      </c>
      <c r="F5468" s="805"/>
      <c r="G5468" s="805"/>
      <c r="H5468" s="806" t="s">
        <v>157</v>
      </c>
      <c r="I5468" s="806"/>
      <c r="J5468" s="803" t="s">
        <v>153</v>
      </c>
      <c r="K5468" s="803" t="s">
        <v>153</v>
      </c>
      <c r="L5468" s="804">
        <v>0</v>
      </c>
    </row>
    <row r="5469" spans="1:12" s="101" customFormat="1" ht="24" customHeight="1">
      <c r="A5469" s="808"/>
      <c r="B5469" s="117" t="s">
        <v>260</v>
      </c>
      <c r="C5469" s="117" t="s">
        <v>3300</v>
      </c>
      <c r="D5469" s="118">
        <v>43881</v>
      </c>
      <c r="E5469" s="117" t="s">
        <v>769</v>
      </c>
      <c r="F5469" s="805"/>
      <c r="G5469" s="805"/>
      <c r="H5469" s="806"/>
      <c r="I5469" s="806"/>
      <c r="J5469" s="803"/>
      <c r="K5469" s="803"/>
      <c r="L5469" s="804"/>
    </row>
    <row r="5470" spans="1:12" s="101" customFormat="1" ht="24" customHeight="1">
      <c r="A5470" s="808">
        <v>1026</v>
      </c>
      <c r="B5470" s="110" t="s">
        <v>76</v>
      </c>
      <c r="C5470" s="115" t="s">
        <v>78</v>
      </c>
      <c r="D5470" s="115" t="s">
        <v>146</v>
      </c>
      <c r="E5470" s="115" t="s">
        <v>147</v>
      </c>
      <c r="F5470" s="809" t="s">
        <v>71</v>
      </c>
      <c r="G5470" s="809"/>
      <c r="H5470" s="805"/>
      <c r="I5470" s="805"/>
      <c r="J5470" s="805"/>
      <c r="K5470" s="805"/>
      <c r="L5470" s="805"/>
    </row>
    <row r="5471" spans="1:12" s="101" customFormat="1" ht="26.25" customHeight="1">
      <c r="A5471" s="808"/>
      <c r="B5471" s="803" t="s">
        <v>3301</v>
      </c>
      <c r="C5471" s="810" t="s">
        <v>3302</v>
      </c>
      <c r="D5471" s="807">
        <v>43839</v>
      </c>
      <c r="E5471" s="803" t="s">
        <v>162</v>
      </c>
      <c r="F5471" s="803" t="s">
        <v>2445</v>
      </c>
      <c r="G5471" s="803"/>
      <c r="H5471" s="806" t="s">
        <v>152</v>
      </c>
      <c r="I5471" s="806"/>
      <c r="J5471" s="117" t="s">
        <v>153</v>
      </c>
      <c r="K5471" s="117" t="s">
        <v>3</v>
      </c>
      <c r="L5471" s="119">
        <v>827.75</v>
      </c>
    </row>
    <row r="5472" spans="1:12" s="101" customFormat="1" ht="408.95" customHeight="1">
      <c r="A5472" s="808"/>
      <c r="B5472" s="803"/>
      <c r="C5472" s="810"/>
      <c r="D5472" s="807"/>
      <c r="E5472" s="803"/>
      <c r="F5472" s="803"/>
      <c r="G5472" s="803"/>
      <c r="H5472" s="806" t="s">
        <v>154</v>
      </c>
      <c r="I5472" s="806"/>
      <c r="J5472" s="803" t="s">
        <v>153</v>
      </c>
      <c r="K5472" s="803" t="s">
        <v>3</v>
      </c>
      <c r="L5472" s="804">
        <v>1528.67</v>
      </c>
    </row>
    <row r="5473" spans="1:12" s="101" customFormat="1" ht="40.35" customHeight="1">
      <c r="A5473" s="808"/>
      <c r="B5473" s="803"/>
      <c r="C5473" s="810"/>
      <c r="D5473" s="807"/>
      <c r="E5473" s="803"/>
      <c r="F5473" s="803"/>
      <c r="G5473" s="803"/>
      <c r="H5473" s="806"/>
      <c r="I5473" s="806"/>
      <c r="J5473" s="803"/>
      <c r="K5473" s="803"/>
      <c r="L5473" s="804"/>
    </row>
    <row r="5474" spans="1:12" s="101" customFormat="1" ht="24" customHeight="1">
      <c r="A5474" s="808"/>
      <c r="B5474" s="110" t="s">
        <v>77</v>
      </c>
      <c r="C5474" s="115" t="s">
        <v>79</v>
      </c>
      <c r="D5474" s="115" t="s">
        <v>155</v>
      </c>
      <c r="E5474" s="115" t="s">
        <v>156</v>
      </c>
      <c r="F5474" s="805"/>
      <c r="G5474" s="805"/>
      <c r="H5474" s="806" t="s">
        <v>157</v>
      </c>
      <c r="I5474" s="806"/>
      <c r="J5474" s="803" t="s">
        <v>153</v>
      </c>
      <c r="K5474" s="803" t="s">
        <v>153</v>
      </c>
      <c r="L5474" s="804">
        <v>0</v>
      </c>
    </row>
    <row r="5475" spans="1:12" s="101" customFormat="1" ht="24" customHeight="1">
      <c r="A5475" s="808"/>
      <c r="B5475" s="117" t="s">
        <v>181</v>
      </c>
      <c r="C5475" s="117" t="s">
        <v>2445</v>
      </c>
      <c r="D5475" s="118">
        <v>43844</v>
      </c>
      <c r="E5475" s="117" t="s">
        <v>3303</v>
      </c>
      <c r="F5475" s="805"/>
      <c r="G5475" s="805"/>
      <c r="H5475" s="806"/>
      <c r="I5475" s="806"/>
      <c r="J5475" s="803"/>
      <c r="K5475" s="803"/>
      <c r="L5475" s="804"/>
    </row>
    <row r="5476" spans="1:12" s="101" customFormat="1" ht="24" customHeight="1">
      <c r="A5476" s="808">
        <v>1027</v>
      </c>
      <c r="B5476" s="110" t="s">
        <v>76</v>
      </c>
      <c r="C5476" s="115" t="s">
        <v>78</v>
      </c>
      <c r="D5476" s="115" t="s">
        <v>146</v>
      </c>
      <c r="E5476" s="115" t="s">
        <v>147</v>
      </c>
      <c r="F5476" s="809" t="s">
        <v>71</v>
      </c>
      <c r="G5476" s="809"/>
      <c r="H5476" s="805"/>
      <c r="I5476" s="805"/>
      <c r="J5476" s="805"/>
      <c r="K5476" s="805"/>
      <c r="L5476" s="805"/>
    </row>
    <row r="5477" spans="1:12" s="101" customFormat="1" ht="26.25" customHeight="1">
      <c r="A5477" s="808"/>
      <c r="B5477" s="803" t="s">
        <v>3304</v>
      </c>
      <c r="C5477" s="810" t="s">
        <v>3305</v>
      </c>
      <c r="D5477" s="807">
        <v>43760</v>
      </c>
      <c r="E5477" s="803" t="s">
        <v>3306</v>
      </c>
      <c r="F5477" s="803" t="s">
        <v>3307</v>
      </c>
      <c r="G5477" s="803"/>
      <c r="H5477" s="806" t="s">
        <v>152</v>
      </c>
      <c r="I5477" s="806"/>
      <c r="J5477" s="117" t="s">
        <v>153</v>
      </c>
      <c r="K5477" s="117" t="s">
        <v>3</v>
      </c>
      <c r="L5477" s="119">
        <v>89</v>
      </c>
    </row>
    <row r="5478" spans="1:12" s="101" customFormat="1" ht="408.95" customHeight="1">
      <c r="A5478" s="808"/>
      <c r="B5478" s="803"/>
      <c r="C5478" s="810"/>
      <c r="D5478" s="807"/>
      <c r="E5478" s="803"/>
      <c r="F5478" s="803"/>
      <c r="G5478" s="803"/>
      <c r="H5478" s="806" t="s">
        <v>154</v>
      </c>
      <c r="I5478" s="806"/>
      <c r="J5478" s="803" t="s">
        <v>153</v>
      </c>
      <c r="K5478" s="803" t="s">
        <v>3</v>
      </c>
      <c r="L5478" s="804">
        <v>1754.72</v>
      </c>
    </row>
    <row r="5479" spans="1:12" s="101" customFormat="1" ht="176.85" customHeight="1">
      <c r="A5479" s="808"/>
      <c r="B5479" s="803"/>
      <c r="C5479" s="810"/>
      <c r="D5479" s="807"/>
      <c r="E5479" s="803"/>
      <c r="F5479" s="803"/>
      <c r="G5479" s="803"/>
      <c r="H5479" s="806"/>
      <c r="I5479" s="806"/>
      <c r="J5479" s="803"/>
      <c r="K5479" s="803"/>
      <c r="L5479" s="804"/>
    </row>
    <row r="5480" spans="1:12" s="101" customFormat="1" ht="24" customHeight="1">
      <c r="A5480" s="808"/>
      <c r="B5480" s="110" t="s">
        <v>77</v>
      </c>
      <c r="C5480" s="115" t="s">
        <v>79</v>
      </c>
      <c r="D5480" s="115" t="s">
        <v>155</v>
      </c>
      <c r="E5480" s="115" t="s">
        <v>156</v>
      </c>
      <c r="F5480" s="805"/>
      <c r="G5480" s="805"/>
      <c r="H5480" s="806" t="s">
        <v>157</v>
      </c>
      <c r="I5480" s="806"/>
      <c r="J5480" s="803" t="s">
        <v>153</v>
      </c>
      <c r="K5480" s="803" t="s">
        <v>153</v>
      </c>
      <c r="L5480" s="804">
        <v>0</v>
      </c>
    </row>
    <row r="5481" spans="1:12" s="101" customFormat="1" ht="24" customHeight="1">
      <c r="A5481" s="808"/>
      <c r="B5481" s="117" t="s">
        <v>240</v>
      </c>
      <c r="C5481" s="117" t="s">
        <v>3307</v>
      </c>
      <c r="D5481" s="118">
        <v>43765</v>
      </c>
      <c r="E5481" s="117" t="s">
        <v>3101</v>
      </c>
      <c r="F5481" s="805"/>
      <c r="G5481" s="805"/>
      <c r="H5481" s="806"/>
      <c r="I5481" s="806"/>
      <c r="J5481" s="803"/>
      <c r="K5481" s="803"/>
      <c r="L5481" s="804"/>
    </row>
    <row r="5482" spans="1:12" s="101" customFormat="1" ht="24" customHeight="1">
      <c r="A5482" s="808">
        <v>1028</v>
      </c>
      <c r="B5482" s="110" t="s">
        <v>76</v>
      </c>
      <c r="C5482" s="115" t="s">
        <v>78</v>
      </c>
      <c r="D5482" s="115" t="s">
        <v>146</v>
      </c>
      <c r="E5482" s="115" t="s">
        <v>147</v>
      </c>
      <c r="F5482" s="809" t="s">
        <v>71</v>
      </c>
      <c r="G5482" s="809"/>
      <c r="H5482" s="805"/>
      <c r="I5482" s="805"/>
      <c r="J5482" s="805"/>
      <c r="K5482" s="805"/>
      <c r="L5482" s="805"/>
    </row>
    <row r="5483" spans="1:12" s="101" customFormat="1" ht="26.25" customHeight="1">
      <c r="A5483" s="808"/>
      <c r="B5483" s="803" t="s">
        <v>3304</v>
      </c>
      <c r="C5483" s="810" t="s">
        <v>3308</v>
      </c>
      <c r="D5483" s="807">
        <v>43789</v>
      </c>
      <c r="E5483" s="803" t="s">
        <v>1284</v>
      </c>
      <c r="F5483" s="803" t="s">
        <v>244</v>
      </c>
      <c r="G5483" s="803"/>
      <c r="H5483" s="806" t="s">
        <v>152</v>
      </c>
      <c r="I5483" s="806"/>
      <c r="J5483" s="117" t="s">
        <v>153</v>
      </c>
      <c r="K5483" s="117" t="s">
        <v>3</v>
      </c>
      <c r="L5483" s="119">
        <v>139</v>
      </c>
    </row>
    <row r="5484" spans="1:12" s="101" customFormat="1" ht="375.75" customHeight="1">
      <c r="A5484" s="808"/>
      <c r="B5484" s="803"/>
      <c r="C5484" s="810"/>
      <c r="D5484" s="807"/>
      <c r="E5484" s="803"/>
      <c r="F5484" s="803"/>
      <c r="G5484" s="803"/>
      <c r="H5484" s="806" t="s">
        <v>154</v>
      </c>
      <c r="I5484" s="806"/>
      <c r="J5484" s="117" t="s">
        <v>153</v>
      </c>
      <c r="K5484" s="117" t="s">
        <v>3</v>
      </c>
      <c r="L5484" s="119">
        <v>481.9</v>
      </c>
    </row>
    <row r="5485" spans="1:12" s="101" customFormat="1" ht="24" customHeight="1">
      <c r="A5485" s="808"/>
      <c r="B5485" s="110" t="s">
        <v>77</v>
      </c>
      <c r="C5485" s="115" t="s">
        <v>79</v>
      </c>
      <c r="D5485" s="115" t="s">
        <v>155</v>
      </c>
      <c r="E5485" s="115" t="s">
        <v>156</v>
      </c>
      <c r="F5485" s="805"/>
      <c r="G5485" s="805"/>
      <c r="H5485" s="806" t="s">
        <v>157</v>
      </c>
      <c r="I5485" s="806"/>
      <c r="J5485" s="803" t="s">
        <v>153</v>
      </c>
      <c r="K5485" s="803" t="s">
        <v>153</v>
      </c>
      <c r="L5485" s="804">
        <v>0</v>
      </c>
    </row>
    <row r="5486" spans="1:12" s="101" customFormat="1" ht="24" customHeight="1">
      <c r="A5486" s="808"/>
      <c r="B5486" s="117" t="s">
        <v>240</v>
      </c>
      <c r="C5486" s="117" t="s">
        <v>244</v>
      </c>
      <c r="D5486" s="118">
        <v>43790</v>
      </c>
      <c r="E5486" s="117" t="s">
        <v>1571</v>
      </c>
      <c r="F5486" s="805"/>
      <c r="G5486" s="805"/>
      <c r="H5486" s="806"/>
      <c r="I5486" s="806"/>
      <c r="J5486" s="803"/>
      <c r="K5486" s="803"/>
      <c r="L5486" s="804"/>
    </row>
    <row r="5487" spans="1:12" s="101" customFormat="1" ht="24" customHeight="1">
      <c r="A5487" s="808">
        <v>1029</v>
      </c>
      <c r="B5487" s="110" t="s">
        <v>76</v>
      </c>
      <c r="C5487" s="115" t="s">
        <v>78</v>
      </c>
      <c r="D5487" s="115" t="s">
        <v>146</v>
      </c>
      <c r="E5487" s="115" t="s">
        <v>147</v>
      </c>
      <c r="F5487" s="809" t="s">
        <v>71</v>
      </c>
      <c r="G5487" s="809"/>
      <c r="H5487" s="805"/>
      <c r="I5487" s="805"/>
      <c r="J5487" s="805"/>
      <c r="K5487" s="805"/>
      <c r="L5487" s="805"/>
    </row>
    <row r="5488" spans="1:12" s="101" customFormat="1" ht="26.25" customHeight="1">
      <c r="A5488" s="808"/>
      <c r="B5488" s="803" t="s">
        <v>3304</v>
      </c>
      <c r="C5488" s="810" t="s">
        <v>3309</v>
      </c>
      <c r="D5488" s="807">
        <v>43810</v>
      </c>
      <c r="E5488" s="803" t="s">
        <v>243</v>
      </c>
      <c r="F5488" s="803" t="s">
        <v>2156</v>
      </c>
      <c r="G5488" s="803"/>
      <c r="H5488" s="806" t="s">
        <v>152</v>
      </c>
      <c r="I5488" s="806"/>
      <c r="J5488" s="117" t="s">
        <v>153</v>
      </c>
      <c r="K5488" s="117" t="s">
        <v>3</v>
      </c>
      <c r="L5488" s="119">
        <v>286.23</v>
      </c>
    </row>
    <row r="5489" spans="1:12" s="101" customFormat="1" ht="408.95" customHeight="1">
      <c r="A5489" s="808"/>
      <c r="B5489" s="803"/>
      <c r="C5489" s="810"/>
      <c r="D5489" s="807"/>
      <c r="E5489" s="803"/>
      <c r="F5489" s="803"/>
      <c r="G5489" s="803"/>
      <c r="H5489" s="806" t="s">
        <v>154</v>
      </c>
      <c r="I5489" s="806"/>
      <c r="J5489" s="803" t="s">
        <v>153</v>
      </c>
      <c r="K5489" s="803" t="s">
        <v>3</v>
      </c>
      <c r="L5489" s="804">
        <v>281.60000000000002</v>
      </c>
    </row>
    <row r="5490" spans="1:12" s="101" customFormat="1" ht="344.85" customHeight="1">
      <c r="A5490" s="808"/>
      <c r="B5490" s="803"/>
      <c r="C5490" s="810"/>
      <c r="D5490" s="807"/>
      <c r="E5490" s="803"/>
      <c r="F5490" s="803"/>
      <c r="G5490" s="803"/>
      <c r="H5490" s="806"/>
      <c r="I5490" s="806"/>
      <c r="J5490" s="803"/>
      <c r="K5490" s="803"/>
      <c r="L5490" s="804"/>
    </row>
    <row r="5491" spans="1:12" s="101" customFormat="1" ht="24" customHeight="1">
      <c r="A5491" s="808"/>
      <c r="B5491" s="110" t="s">
        <v>77</v>
      </c>
      <c r="C5491" s="115" t="s">
        <v>79</v>
      </c>
      <c r="D5491" s="115" t="s">
        <v>155</v>
      </c>
      <c r="E5491" s="115" t="s">
        <v>156</v>
      </c>
      <c r="F5491" s="805"/>
      <c r="G5491" s="805"/>
      <c r="H5491" s="806" t="s">
        <v>157</v>
      </c>
      <c r="I5491" s="806"/>
      <c r="J5491" s="803" t="s">
        <v>153</v>
      </c>
      <c r="K5491" s="803" t="s">
        <v>153</v>
      </c>
      <c r="L5491" s="804">
        <v>0</v>
      </c>
    </row>
    <row r="5492" spans="1:12" s="101" customFormat="1" ht="24" customHeight="1">
      <c r="A5492" s="808"/>
      <c r="B5492" s="117" t="s">
        <v>240</v>
      </c>
      <c r="C5492" s="117" t="s">
        <v>2156</v>
      </c>
      <c r="D5492" s="118">
        <v>43813</v>
      </c>
      <c r="E5492" s="117" t="s">
        <v>582</v>
      </c>
      <c r="F5492" s="805"/>
      <c r="G5492" s="805"/>
      <c r="H5492" s="806"/>
      <c r="I5492" s="806"/>
      <c r="J5492" s="803"/>
      <c r="K5492" s="803"/>
      <c r="L5492" s="804"/>
    </row>
    <row r="5493" spans="1:12" s="101" customFormat="1" ht="24" customHeight="1">
      <c r="A5493" s="808">
        <v>1030</v>
      </c>
      <c r="B5493" s="110" t="s">
        <v>76</v>
      </c>
      <c r="C5493" s="115" t="s">
        <v>78</v>
      </c>
      <c r="D5493" s="115" t="s">
        <v>146</v>
      </c>
      <c r="E5493" s="115" t="s">
        <v>147</v>
      </c>
      <c r="F5493" s="809" t="s">
        <v>71</v>
      </c>
      <c r="G5493" s="809"/>
      <c r="H5493" s="805"/>
      <c r="I5493" s="805"/>
      <c r="J5493" s="805"/>
      <c r="K5493" s="805"/>
      <c r="L5493" s="805"/>
    </row>
    <row r="5494" spans="1:12" s="101" customFormat="1" ht="26.25" customHeight="1">
      <c r="A5494" s="808"/>
      <c r="B5494" s="803" t="s">
        <v>3304</v>
      </c>
      <c r="C5494" s="810" t="s">
        <v>3309</v>
      </c>
      <c r="D5494" s="807">
        <v>43810</v>
      </c>
      <c r="E5494" s="803" t="s">
        <v>243</v>
      </c>
      <c r="F5494" s="803" t="s">
        <v>3310</v>
      </c>
      <c r="G5494" s="803"/>
      <c r="H5494" s="806" t="s">
        <v>152</v>
      </c>
      <c r="I5494" s="806"/>
      <c r="J5494" s="117" t="s">
        <v>153</v>
      </c>
      <c r="K5494" s="117" t="s">
        <v>3</v>
      </c>
      <c r="L5494" s="119">
        <v>767.88</v>
      </c>
    </row>
    <row r="5495" spans="1:12" s="101" customFormat="1" ht="408.95" customHeight="1">
      <c r="A5495" s="808"/>
      <c r="B5495" s="803"/>
      <c r="C5495" s="810"/>
      <c r="D5495" s="807"/>
      <c r="E5495" s="803"/>
      <c r="F5495" s="803"/>
      <c r="G5495" s="803"/>
      <c r="H5495" s="806" t="s">
        <v>154</v>
      </c>
      <c r="I5495" s="806"/>
      <c r="J5495" s="803" t="s">
        <v>153</v>
      </c>
      <c r="K5495" s="803" t="s">
        <v>153</v>
      </c>
      <c r="L5495" s="804">
        <v>0</v>
      </c>
    </row>
    <row r="5496" spans="1:12" s="101" customFormat="1" ht="344.85" customHeight="1">
      <c r="A5496" s="808"/>
      <c r="B5496" s="803"/>
      <c r="C5496" s="810"/>
      <c r="D5496" s="807"/>
      <c r="E5496" s="803"/>
      <c r="F5496" s="803"/>
      <c r="G5496" s="803"/>
      <c r="H5496" s="806"/>
      <c r="I5496" s="806"/>
      <c r="J5496" s="803"/>
      <c r="K5496" s="803"/>
      <c r="L5496" s="804"/>
    </row>
    <row r="5497" spans="1:12" s="101" customFormat="1" ht="24" customHeight="1">
      <c r="A5497" s="808"/>
      <c r="B5497" s="110" t="s">
        <v>77</v>
      </c>
      <c r="C5497" s="115" t="s">
        <v>79</v>
      </c>
      <c r="D5497" s="115" t="s">
        <v>155</v>
      </c>
      <c r="E5497" s="115" t="s">
        <v>156</v>
      </c>
      <c r="F5497" s="805"/>
      <c r="G5497" s="805"/>
      <c r="H5497" s="806" t="s">
        <v>157</v>
      </c>
      <c r="I5497" s="806"/>
      <c r="J5497" s="803" t="s">
        <v>153</v>
      </c>
      <c r="K5497" s="803" t="s">
        <v>153</v>
      </c>
      <c r="L5497" s="804">
        <v>0</v>
      </c>
    </row>
    <row r="5498" spans="1:12" s="101" customFormat="1" ht="24" customHeight="1">
      <c r="A5498" s="808"/>
      <c r="B5498" s="117" t="s">
        <v>240</v>
      </c>
      <c r="C5498" s="117" t="s">
        <v>3310</v>
      </c>
      <c r="D5498" s="118">
        <v>43813</v>
      </c>
      <c r="E5498" s="117" t="s">
        <v>582</v>
      </c>
      <c r="F5498" s="805"/>
      <c r="G5498" s="805"/>
      <c r="H5498" s="806"/>
      <c r="I5498" s="806"/>
      <c r="J5498" s="803"/>
      <c r="K5498" s="803"/>
      <c r="L5498" s="804"/>
    </row>
    <row r="5499" spans="1:12" s="101" customFormat="1" ht="24" customHeight="1">
      <c r="A5499" s="808">
        <v>1031</v>
      </c>
      <c r="B5499" s="110" t="s">
        <v>76</v>
      </c>
      <c r="C5499" s="115" t="s">
        <v>78</v>
      </c>
      <c r="D5499" s="115" t="s">
        <v>146</v>
      </c>
      <c r="E5499" s="115" t="s">
        <v>147</v>
      </c>
      <c r="F5499" s="809" t="s">
        <v>71</v>
      </c>
      <c r="G5499" s="809"/>
      <c r="H5499" s="805"/>
      <c r="I5499" s="805"/>
      <c r="J5499" s="805"/>
      <c r="K5499" s="805"/>
      <c r="L5499" s="805"/>
    </row>
    <row r="5500" spans="1:12" s="101" customFormat="1" ht="26.25" customHeight="1">
      <c r="A5500" s="808"/>
      <c r="B5500" s="803" t="s">
        <v>3311</v>
      </c>
      <c r="C5500" s="810" t="s">
        <v>3312</v>
      </c>
      <c r="D5500" s="807">
        <v>43747</v>
      </c>
      <c r="E5500" s="803" t="s">
        <v>3313</v>
      </c>
      <c r="F5500" s="803" t="s">
        <v>3314</v>
      </c>
      <c r="G5500" s="803"/>
      <c r="H5500" s="806" t="s">
        <v>152</v>
      </c>
      <c r="I5500" s="806"/>
      <c r="J5500" s="117" t="s">
        <v>153</v>
      </c>
      <c r="K5500" s="117" t="s">
        <v>3</v>
      </c>
      <c r="L5500" s="119">
        <v>369.15</v>
      </c>
    </row>
    <row r="5501" spans="1:12" s="101" customFormat="1" ht="197.25" customHeight="1">
      <c r="A5501" s="808"/>
      <c r="B5501" s="803"/>
      <c r="C5501" s="810"/>
      <c r="D5501" s="807"/>
      <c r="E5501" s="803"/>
      <c r="F5501" s="803"/>
      <c r="G5501" s="803"/>
      <c r="H5501" s="806" t="s">
        <v>154</v>
      </c>
      <c r="I5501" s="806"/>
      <c r="J5501" s="117" t="s">
        <v>153</v>
      </c>
      <c r="K5501" s="117" t="s">
        <v>3</v>
      </c>
      <c r="L5501" s="119">
        <v>574.56000000000006</v>
      </c>
    </row>
    <row r="5502" spans="1:12" s="101" customFormat="1" ht="24" customHeight="1">
      <c r="A5502" s="808"/>
      <c r="B5502" s="110" t="s">
        <v>77</v>
      </c>
      <c r="C5502" s="115" t="s">
        <v>79</v>
      </c>
      <c r="D5502" s="115" t="s">
        <v>155</v>
      </c>
      <c r="E5502" s="115" t="s">
        <v>156</v>
      </c>
      <c r="F5502" s="805"/>
      <c r="G5502" s="805"/>
      <c r="H5502" s="806" t="s">
        <v>157</v>
      </c>
      <c r="I5502" s="806"/>
      <c r="J5502" s="803" t="s">
        <v>153</v>
      </c>
      <c r="K5502" s="803" t="s">
        <v>153</v>
      </c>
      <c r="L5502" s="804">
        <v>0</v>
      </c>
    </row>
    <row r="5503" spans="1:12" s="101" customFormat="1" ht="24" customHeight="1">
      <c r="A5503" s="808"/>
      <c r="B5503" s="117" t="s">
        <v>158</v>
      </c>
      <c r="C5503" s="117" t="s">
        <v>3314</v>
      </c>
      <c r="D5503" s="118">
        <v>43750</v>
      </c>
      <c r="E5503" s="117" t="s">
        <v>199</v>
      </c>
      <c r="F5503" s="805"/>
      <c r="G5503" s="805"/>
      <c r="H5503" s="806"/>
      <c r="I5503" s="806"/>
      <c r="J5503" s="803"/>
      <c r="K5503" s="803"/>
      <c r="L5503" s="804"/>
    </row>
    <row r="5504" spans="1:12" s="101" customFormat="1" ht="24" customHeight="1">
      <c r="A5504" s="808">
        <v>1032</v>
      </c>
      <c r="B5504" s="110" t="s">
        <v>76</v>
      </c>
      <c r="C5504" s="115" t="s">
        <v>78</v>
      </c>
      <c r="D5504" s="115" t="s">
        <v>146</v>
      </c>
      <c r="E5504" s="115" t="s">
        <v>147</v>
      </c>
      <c r="F5504" s="809" t="s">
        <v>71</v>
      </c>
      <c r="G5504" s="809"/>
      <c r="H5504" s="805"/>
      <c r="I5504" s="805"/>
      <c r="J5504" s="805"/>
      <c r="K5504" s="805"/>
      <c r="L5504" s="805"/>
    </row>
    <row r="5505" spans="1:12" s="101" customFormat="1" ht="26.25" customHeight="1">
      <c r="A5505" s="808"/>
      <c r="B5505" s="803" t="s">
        <v>3311</v>
      </c>
      <c r="C5505" s="810" t="s">
        <v>3315</v>
      </c>
      <c r="D5505" s="807">
        <v>43771</v>
      </c>
      <c r="E5505" s="803" t="s">
        <v>2498</v>
      </c>
      <c r="F5505" s="803" t="s">
        <v>1111</v>
      </c>
      <c r="G5505" s="803"/>
      <c r="H5505" s="806" t="s">
        <v>152</v>
      </c>
      <c r="I5505" s="806"/>
      <c r="J5505" s="117" t="s">
        <v>153</v>
      </c>
      <c r="K5505" s="117" t="s">
        <v>3</v>
      </c>
      <c r="L5505" s="119">
        <v>1080</v>
      </c>
    </row>
    <row r="5506" spans="1:12" s="101" customFormat="1" ht="302.25" customHeight="1">
      <c r="A5506" s="808"/>
      <c r="B5506" s="803"/>
      <c r="C5506" s="810"/>
      <c r="D5506" s="807"/>
      <c r="E5506" s="803"/>
      <c r="F5506" s="803"/>
      <c r="G5506" s="803"/>
      <c r="H5506" s="806" t="s">
        <v>154</v>
      </c>
      <c r="I5506" s="806"/>
      <c r="J5506" s="117" t="s">
        <v>153</v>
      </c>
      <c r="K5506" s="117" t="s">
        <v>3</v>
      </c>
      <c r="L5506" s="119">
        <v>1323</v>
      </c>
    </row>
    <row r="5507" spans="1:12" s="101" customFormat="1" ht="24" customHeight="1">
      <c r="A5507" s="808"/>
      <c r="B5507" s="110" t="s">
        <v>77</v>
      </c>
      <c r="C5507" s="115" t="s">
        <v>79</v>
      </c>
      <c r="D5507" s="115" t="s">
        <v>155</v>
      </c>
      <c r="E5507" s="115" t="s">
        <v>156</v>
      </c>
      <c r="F5507" s="805"/>
      <c r="G5507" s="805"/>
      <c r="H5507" s="806" t="s">
        <v>157</v>
      </c>
      <c r="I5507" s="806"/>
      <c r="J5507" s="803" t="s">
        <v>153</v>
      </c>
      <c r="K5507" s="803" t="s">
        <v>153</v>
      </c>
      <c r="L5507" s="804">
        <v>0</v>
      </c>
    </row>
    <row r="5508" spans="1:12" s="101" customFormat="1" ht="24" customHeight="1">
      <c r="A5508" s="808"/>
      <c r="B5508" s="117" t="s">
        <v>158</v>
      </c>
      <c r="C5508" s="117" t="s">
        <v>1111</v>
      </c>
      <c r="D5508" s="118">
        <v>43781</v>
      </c>
      <c r="E5508" s="117" t="s">
        <v>3316</v>
      </c>
      <c r="F5508" s="805"/>
      <c r="G5508" s="805"/>
      <c r="H5508" s="806"/>
      <c r="I5508" s="806"/>
      <c r="J5508" s="803"/>
      <c r="K5508" s="803"/>
      <c r="L5508" s="804"/>
    </row>
    <row r="5509" spans="1:12" s="101" customFormat="1" ht="24" customHeight="1">
      <c r="A5509" s="808">
        <v>1033</v>
      </c>
      <c r="B5509" s="110" t="s">
        <v>76</v>
      </c>
      <c r="C5509" s="115" t="s">
        <v>78</v>
      </c>
      <c r="D5509" s="115" t="s">
        <v>146</v>
      </c>
      <c r="E5509" s="115" t="s">
        <v>147</v>
      </c>
      <c r="F5509" s="809" t="s">
        <v>71</v>
      </c>
      <c r="G5509" s="809"/>
      <c r="H5509" s="805"/>
      <c r="I5509" s="805"/>
      <c r="J5509" s="805"/>
      <c r="K5509" s="805"/>
      <c r="L5509" s="805"/>
    </row>
    <row r="5510" spans="1:12" s="101" customFormat="1" ht="26.25" customHeight="1">
      <c r="A5510" s="808"/>
      <c r="B5510" s="803" t="s">
        <v>3317</v>
      </c>
      <c r="C5510" s="810" t="s">
        <v>3318</v>
      </c>
      <c r="D5510" s="807">
        <v>43854</v>
      </c>
      <c r="E5510" s="803" t="s">
        <v>2860</v>
      </c>
      <c r="F5510" s="803" t="s">
        <v>3319</v>
      </c>
      <c r="G5510" s="803"/>
      <c r="H5510" s="806" t="s">
        <v>152</v>
      </c>
      <c r="I5510" s="806"/>
      <c r="J5510" s="117" t="s">
        <v>153</v>
      </c>
      <c r="K5510" s="117" t="s">
        <v>3</v>
      </c>
      <c r="L5510" s="119">
        <v>1352.5</v>
      </c>
    </row>
    <row r="5511" spans="1:12" s="101" customFormat="1" ht="408.95" customHeight="1">
      <c r="A5511" s="808"/>
      <c r="B5511" s="803"/>
      <c r="C5511" s="810"/>
      <c r="D5511" s="807"/>
      <c r="E5511" s="803"/>
      <c r="F5511" s="803"/>
      <c r="G5511" s="803"/>
      <c r="H5511" s="806" t="s">
        <v>154</v>
      </c>
      <c r="I5511" s="806"/>
      <c r="J5511" s="803" t="s">
        <v>153</v>
      </c>
      <c r="K5511" s="803" t="s">
        <v>3</v>
      </c>
      <c r="L5511" s="804">
        <v>284</v>
      </c>
    </row>
    <row r="5512" spans="1:12" s="101" customFormat="1" ht="134.85" customHeight="1">
      <c r="A5512" s="808"/>
      <c r="B5512" s="803"/>
      <c r="C5512" s="810"/>
      <c r="D5512" s="807"/>
      <c r="E5512" s="803"/>
      <c r="F5512" s="803"/>
      <c r="G5512" s="803"/>
      <c r="H5512" s="806"/>
      <c r="I5512" s="806"/>
      <c r="J5512" s="803"/>
      <c r="K5512" s="803"/>
      <c r="L5512" s="804"/>
    </row>
    <row r="5513" spans="1:12" s="101" customFormat="1" ht="24" customHeight="1">
      <c r="A5513" s="808"/>
      <c r="B5513" s="110" t="s">
        <v>77</v>
      </c>
      <c r="C5513" s="115" t="s">
        <v>79</v>
      </c>
      <c r="D5513" s="115" t="s">
        <v>155</v>
      </c>
      <c r="E5513" s="115" t="s">
        <v>156</v>
      </c>
      <c r="F5513" s="805"/>
      <c r="G5513" s="805"/>
      <c r="H5513" s="806" t="s">
        <v>157</v>
      </c>
      <c r="I5513" s="806"/>
      <c r="J5513" s="803" t="s">
        <v>153</v>
      </c>
      <c r="K5513" s="803" t="s">
        <v>3</v>
      </c>
      <c r="L5513" s="804">
        <v>1547.5</v>
      </c>
    </row>
    <row r="5514" spans="1:12" s="101" customFormat="1" ht="24" customHeight="1">
      <c r="A5514" s="808"/>
      <c r="B5514" s="117" t="s">
        <v>164</v>
      </c>
      <c r="C5514" s="117" t="s">
        <v>3319</v>
      </c>
      <c r="D5514" s="118">
        <v>43859</v>
      </c>
      <c r="E5514" s="117" t="s">
        <v>2883</v>
      </c>
      <c r="F5514" s="805"/>
      <c r="G5514" s="805"/>
      <c r="H5514" s="806"/>
      <c r="I5514" s="806"/>
      <c r="J5514" s="803"/>
      <c r="K5514" s="803"/>
      <c r="L5514" s="804"/>
    </row>
    <row r="5515" spans="1:12" s="101" customFormat="1" ht="24" customHeight="1">
      <c r="A5515" s="808">
        <v>1034</v>
      </c>
      <c r="B5515" s="110" t="s">
        <v>76</v>
      </c>
      <c r="C5515" s="115" t="s">
        <v>78</v>
      </c>
      <c r="D5515" s="115" t="s">
        <v>146</v>
      </c>
      <c r="E5515" s="115" t="s">
        <v>147</v>
      </c>
      <c r="F5515" s="809" t="s">
        <v>71</v>
      </c>
      <c r="G5515" s="809"/>
      <c r="H5515" s="805"/>
      <c r="I5515" s="805"/>
      <c r="J5515" s="805"/>
      <c r="K5515" s="805"/>
      <c r="L5515" s="805"/>
    </row>
    <row r="5516" spans="1:12" s="101" customFormat="1" ht="26.25" customHeight="1">
      <c r="A5516" s="808"/>
      <c r="B5516" s="803" t="s">
        <v>3320</v>
      </c>
      <c r="C5516" s="810" t="s">
        <v>3321</v>
      </c>
      <c r="D5516" s="807">
        <v>43805</v>
      </c>
      <c r="E5516" s="803" t="s">
        <v>550</v>
      </c>
      <c r="F5516" s="803" t="s">
        <v>1336</v>
      </c>
      <c r="G5516" s="803"/>
      <c r="H5516" s="806" t="s">
        <v>152</v>
      </c>
      <c r="I5516" s="806"/>
      <c r="J5516" s="117" t="s">
        <v>153</v>
      </c>
      <c r="K5516" s="117" t="s">
        <v>3</v>
      </c>
      <c r="L5516" s="119">
        <v>965</v>
      </c>
    </row>
    <row r="5517" spans="1:12" s="101" customFormat="1" ht="249.75" customHeight="1">
      <c r="A5517" s="808"/>
      <c r="B5517" s="803"/>
      <c r="C5517" s="810"/>
      <c r="D5517" s="807"/>
      <c r="E5517" s="803"/>
      <c r="F5517" s="803"/>
      <c r="G5517" s="803"/>
      <c r="H5517" s="806" t="s">
        <v>154</v>
      </c>
      <c r="I5517" s="806"/>
      <c r="J5517" s="117" t="s">
        <v>153</v>
      </c>
      <c r="K5517" s="117" t="s">
        <v>3</v>
      </c>
      <c r="L5517" s="119">
        <v>848.98</v>
      </c>
    </row>
    <row r="5518" spans="1:12" s="101" customFormat="1" ht="24" customHeight="1">
      <c r="A5518" s="808"/>
      <c r="B5518" s="110" t="s">
        <v>77</v>
      </c>
      <c r="C5518" s="115" t="s">
        <v>79</v>
      </c>
      <c r="D5518" s="115" t="s">
        <v>155</v>
      </c>
      <c r="E5518" s="115" t="s">
        <v>156</v>
      </c>
      <c r="F5518" s="805"/>
      <c r="G5518" s="805"/>
      <c r="H5518" s="806" t="s">
        <v>157</v>
      </c>
      <c r="I5518" s="806"/>
      <c r="J5518" s="803" t="s">
        <v>153</v>
      </c>
      <c r="K5518" s="803" t="s">
        <v>153</v>
      </c>
      <c r="L5518" s="804">
        <v>0</v>
      </c>
    </row>
    <row r="5519" spans="1:12" s="101" customFormat="1" ht="34.5" customHeight="1">
      <c r="A5519" s="808"/>
      <c r="B5519" s="117" t="s">
        <v>953</v>
      </c>
      <c r="C5519" s="117" t="s">
        <v>1336</v>
      </c>
      <c r="D5519" s="118">
        <v>43810</v>
      </c>
      <c r="E5519" s="117" t="s">
        <v>3322</v>
      </c>
      <c r="F5519" s="805"/>
      <c r="G5519" s="805"/>
      <c r="H5519" s="806"/>
      <c r="I5519" s="806"/>
      <c r="J5519" s="803"/>
      <c r="K5519" s="803"/>
      <c r="L5519" s="804"/>
    </row>
    <row r="5520" spans="1:12" s="101" customFormat="1" ht="24" customHeight="1">
      <c r="A5520" s="808">
        <v>1035</v>
      </c>
      <c r="B5520" s="110" t="s">
        <v>76</v>
      </c>
      <c r="C5520" s="115" t="s">
        <v>78</v>
      </c>
      <c r="D5520" s="115" t="s">
        <v>146</v>
      </c>
      <c r="E5520" s="115" t="s">
        <v>147</v>
      </c>
      <c r="F5520" s="809" t="s">
        <v>71</v>
      </c>
      <c r="G5520" s="809"/>
      <c r="H5520" s="805"/>
      <c r="I5520" s="805"/>
      <c r="J5520" s="805"/>
      <c r="K5520" s="805"/>
      <c r="L5520" s="805"/>
    </row>
    <row r="5521" spans="1:12" s="101" customFormat="1" ht="26.25" customHeight="1">
      <c r="A5521" s="808"/>
      <c r="B5521" s="803" t="s">
        <v>3323</v>
      </c>
      <c r="C5521" s="810" t="s">
        <v>3324</v>
      </c>
      <c r="D5521" s="807">
        <v>43802</v>
      </c>
      <c r="E5521" s="803" t="s">
        <v>306</v>
      </c>
      <c r="F5521" s="803" t="s">
        <v>307</v>
      </c>
      <c r="G5521" s="803"/>
      <c r="H5521" s="806" t="s">
        <v>152</v>
      </c>
      <c r="I5521" s="806"/>
      <c r="J5521" s="117" t="s">
        <v>153</v>
      </c>
      <c r="K5521" s="117" t="s">
        <v>3</v>
      </c>
      <c r="L5521" s="119">
        <v>324</v>
      </c>
    </row>
    <row r="5522" spans="1:12" s="101" customFormat="1" ht="365.25" customHeight="1">
      <c r="A5522" s="808"/>
      <c r="B5522" s="803"/>
      <c r="C5522" s="810"/>
      <c r="D5522" s="807"/>
      <c r="E5522" s="803"/>
      <c r="F5522" s="803"/>
      <c r="G5522" s="803"/>
      <c r="H5522" s="806" t="s">
        <v>154</v>
      </c>
      <c r="I5522" s="806"/>
      <c r="J5522" s="117" t="s">
        <v>153</v>
      </c>
      <c r="K5522" s="117" t="s">
        <v>153</v>
      </c>
      <c r="L5522" s="119">
        <v>0</v>
      </c>
    </row>
    <row r="5523" spans="1:12" s="101" customFormat="1" ht="24" customHeight="1">
      <c r="A5523" s="808"/>
      <c r="B5523" s="110" t="s">
        <v>77</v>
      </c>
      <c r="C5523" s="115" t="s">
        <v>79</v>
      </c>
      <c r="D5523" s="115" t="s">
        <v>155</v>
      </c>
      <c r="E5523" s="115" t="s">
        <v>156</v>
      </c>
      <c r="F5523" s="805"/>
      <c r="G5523" s="805"/>
      <c r="H5523" s="806" t="s">
        <v>157</v>
      </c>
      <c r="I5523" s="806"/>
      <c r="J5523" s="803" t="s">
        <v>153</v>
      </c>
      <c r="K5523" s="803" t="s">
        <v>153</v>
      </c>
      <c r="L5523" s="804">
        <v>0</v>
      </c>
    </row>
    <row r="5524" spans="1:12" s="101" customFormat="1" ht="24" customHeight="1">
      <c r="A5524" s="808"/>
      <c r="B5524" s="117" t="s">
        <v>572</v>
      </c>
      <c r="C5524" s="117" t="s">
        <v>307</v>
      </c>
      <c r="D5524" s="118">
        <v>43806</v>
      </c>
      <c r="E5524" s="117" t="s">
        <v>3325</v>
      </c>
      <c r="F5524" s="805"/>
      <c r="G5524" s="805"/>
      <c r="H5524" s="806"/>
      <c r="I5524" s="806"/>
      <c r="J5524" s="803"/>
      <c r="K5524" s="803"/>
      <c r="L5524" s="804"/>
    </row>
    <row r="5525" spans="1:12" s="101" customFormat="1" ht="24" customHeight="1">
      <c r="A5525" s="808">
        <v>1036</v>
      </c>
      <c r="B5525" s="110" t="s">
        <v>76</v>
      </c>
      <c r="C5525" s="115" t="s">
        <v>78</v>
      </c>
      <c r="D5525" s="115" t="s">
        <v>146</v>
      </c>
      <c r="E5525" s="115" t="s">
        <v>147</v>
      </c>
      <c r="F5525" s="809" t="s">
        <v>71</v>
      </c>
      <c r="G5525" s="809"/>
      <c r="H5525" s="805"/>
      <c r="I5525" s="805"/>
      <c r="J5525" s="805"/>
      <c r="K5525" s="805"/>
      <c r="L5525" s="805"/>
    </row>
    <row r="5526" spans="1:12" s="101" customFormat="1" ht="26.25" customHeight="1">
      <c r="A5526" s="808"/>
      <c r="B5526" s="803" t="s">
        <v>3326</v>
      </c>
      <c r="C5526" s="810" t="s">
        <v>3327</v>
      </c>
      <c r="D5526" s="807">
        <v>43837</v>
      </c>
      <c r="E5526" s="803" t="s">
        <v>614</v>
      </c>
      <c r="F5526" s="803" t="s">
        <v>992</v>
      </c>
      <c r="G5526" s="803"/>
      <c r="H5526" s="806" t="s">
        <v>152</v>
      </c>
      <c r="I5526" s="806"/>
      <c r="J5526" s="117" t="s">
        <v>153</v>
      </c>
      <c r="K5526" s="117" t="s">
        <v>3</v>
      </c>
      <c r="L5526" s="119">
        <v>168</v>
      </c>
    </row>
    <row r="5527" spans="1:12" s="101" customFormat="1" ht="113.25" customHeight="1">
      <c r="A5527" s="808"/>
      <c r="B5527" s="803"/>
      <c r="C5527" s="810"/>
      <c r="D5527" s="807"/>
      <c r="E5527" s="803"/>
      <c r="F5527" s="803"/>
      <c r="G5527" s="803"/>
      <c r="H5527" s="806" t="s">
        <v>154</v>
      </c>
      <c r="I5527" s="806"/>
      <c r="J5527" s="117" t="s">
        <v>153</v>
      </c>
      <c r="K5527" s="117" t="s">
        <v>3</v>
      </c>
      <c r="L5527" s="119">
        <v>404</v>
      </c>
    </row>
    <row r="5528" spans="1:12" s="101" customFormat="1" ht="24" customHeight="1">
      <c r="A5528" s="808"/>
      <c r="B5528" s="110" t="s">
        <v>77</v>
      </c>
      <c r="C5528" s="115" t="s">
        <v>79</v>
      </c>
      <c r="D5528" s="115" t="s">
        <v>155</v>
      </c>
      <c r="E5528" s="115" t="s">
        <v>156</v>
      </c>
      <c r="F5528" s="805"/>
      <c r="G5528" s="805"/>
      <c r="H5528" s="806" t="s">
        <v>157</v>
      </c>
      <c r="I5528" s="806"/>
      <c r="J5528" s="803" t="s">
        <v>153</v>
      </c>
      <c r="K5528" s="803" t="s">
        <v>153</v>
      </c>
      <c r="L5528" s="804">
        <v>0</v>
      </c>
    </row>
    <row r="5529" spans="1:12" s="101" customFormat="1" ht="24" customHeight="1">
      <c r="A5529" s="808"/>
      <c r="B5529" s="117" t="s">
        <v>181</v>
      </c>
      <c r="C5529" s="117" t="s">
        <v>992</v>
      </c>
      <c r="D5529" s="118">
        <v>43838</v>
      </c>
      <c r="E5529" s="117" t="s">
        <v>3328</v>
      </c>
      <c r="F5529" s="805"/>
      <c r="G5529" s="805"/>
      <c r="H5529" s="806"/>
      <c r="I5529" s="806"/>
      <c r="J5529" s="803"/>
      <c r="K5529" s="803"/>
      <c r="L5529" s="804"/>
    </row>
    <row r="5530" spans="1:12" s="101" customFormat="1" ht="24" customHeight="1">
      <c r="A5530" s="808">
        <v>1037</v>
      </c>
      <c r="B5530" s="110" t="s">
        <v>76</v>
      </c>
      <c r="C5530" s="115" t="s">
        <v>78</v>
      </c>
      <c r="D5530" s="115" t="s">
        <v>146</v>
      </c>
      <c r="E5530" s="115" t="s">
        <v>147</v>
      </c>
      <c r="F5530" s="809" t="s">
        <v>71</v>
      </c>
      <c r="G5530" s="809"/>
      <c r="H5530" s="805"/>
      <c r="I5530" s="805"/>
      <c r="J5530" s="805"/>
      <c r="K5530" s="805"/>
      <c r="L5530" s="805"/>
    </row>
    <row r="5531" spans="1:12" s="101" customFormat="1" ht="26.25" customHeight="1">
      <c r="A5531" s="808"/>
      <c r="B5531" s="803" t="s">
        <v>3329</v>
      </c>
      <c r="C5531" s="810" t="s">
        <v>3330</v>
      </c>
      <c r="D5531" s="807">
        <v>43754</v>
      </c>
      <c r="E5531" s="803" t="s">
        <v>3331</v>
      </c>
      <c r="F5531" s="803" t="s">
        <v>3332</v>
      </c>
      <c r="G5531" s="803"/>
      <c r="H5531" s="806" t="s">
        <v>152</v>
      </c>
      <c r="I5531" s="806"/>
      <c r="J5531" s="117" t="s">
        <v>153</v>
      </c>
      <c r="K5531" s="117" t="s">
        <v>3</v>
      </c>
      <c r="L5531" s="119">
        <v>469.27</v>
      </c>
    </row>
    <row r="5532" spans="1:12" s="101" customFormat="1" ht="408.95" customHeight="1">
      <c r="A5532" s="808"/>
      <c r="B5532" s="803"/>
      <c r="C5532" s="810"/>
      <c r="D5532" s="807"/>
      <c r="E5532" s="803"/>
      <c r="F5532" s="803"/>
      <c r="G5532" s="803"/>
      <c r="H5532" s="806" t="s">
        <v>154</v>
      </c>
      <c r="I5532" s="806"/>
      <c r="J5532" s="803" t="s">
        <v>153</v>
      </c>
      <c r="K5532" s="803" t="s">
        <v>3</v>
      </c>
      <c r="L5532" s="804">
        <v>5611.63</v>
      </c>
    </row>
    <row r="5533" spans="1:12" s="101" customFormat="1" ht="408.95" customHeight="1">
      <c r="A5533" s="808"/>
      <c r="B5533" s="803"/>
      <c r="C5533" s="810"/>
      <c r="D5533" s="807"/>
      <c r="E5533" s="803"/>
      <c r="F5533" s="803"/>
      <c r="G5533" s="803"/>
      <c r="H5533" s="806"/>
      <c r="I5533" s="806"/>
      <c r="J5533" s="803"/>
      <c r="K5533" s="803"/>
      <c r="L5533" s="804"/>
    </row>
    <row r="5534" spans="1:12" s="101" customFormat="1" ht="177.2" customHeight="1">
      <c r="A5534" s="808"/>
      <c r="B5534" s="803"/>
      <c r="C5534" s="810"/>
      <c r="D5534" s="807"/>
      <c r="E5534" s="803"/>
      <c r="F5534" s="803"/>
      <c r="G5534" s="803"/>
      <c r="H5534" s="806"/>
      <c r="I5534" s="806"/>
      <c r="J5534" s="803"/>
      <c r="K5534" s="803"/>
      <c r="L5534" s="804"/>
    </row>
    <row r="5535" spans="1:12" s="101" customFormat="1" ht="24" customHeight="1">
      <c r="A5535" s="808"/>
      <c r="B5535" s="110" t="s">
        <v>77</v>
      </c>
      <c r="C5535" s="115" t="s">
        <v>79</v>
      </c>
      <c r="D5535" s="115" t="s">
        <v>155</v>
      </c>
      <c r="E5535" s="115" t="s">
        <v>156</v>
      </c>
      <c r="F5535" s="805"/>
      <c r="G5535" s="805"/>
      <c r="H5535" s="806" t="s">
        <v>157</v>
      </c>
      <c r="I5535" s="806"/>
      <c r="J5535" s="803" t="s">
        <v>153</v>
      </c>
      <c r="K5535" s="803" t="s">
        <v>3</v>
      </c>
      <c r="L5535" s="804">
        <v>363.5</v>
      </c>
    </row>
    <row r="5536" spans="1:12" s="101" customFormat="1" ht="24" customHeight="1">
      <c r="A5536" s="808"/>
      <c r="B5536" s="117" t="s">
        <v>254</v>
      </c>
      <c r="C5536" s="117" t="s">
        <v>3332</v>
      </c>
      <c r="D5536" s="118">
        <v>43768</v>
      </c>
      <c r="E5536" s="117" t="s">
        <v>3333</v>
      </c>
      <c r="F5536" s="805"/>
      <c r="G5536" s="805"/>
      <c r="H5536" s="806"/>
      <c r="I5536" s="806"/>
      <c r="J5536" s="803"/>
      <c r="K5536" s="803"/>
      <c r="L5536" s="804"/>
    </row>
    <row r="5537" spans="1:12" s="101" customFormat="1" ht="24" customHeight="1">
      <c r="A5537" s="808">
        <v>1038</v>
      </c>
      <c r="B5537" s="110" t="s">
        <v>76</v>
      </c>
      <c r="C5537" s="115" t="s">
        <v>78</v>
      </c>
      <c r="D5537" s="115" t="s">
        <v>146</v>
      </c>
      <c r="E5537" s="115" t="s">
        <v>147</v>
      </c>
      <c r="F5537" s="809" t="s">
        <v>71</v>
      </c>
      <c r="G5537" s="809"/>
      <c r="H5537" s="805"/>
      <c r="I5537" s="805"/>
      <c r="J5537" s="805"/>
      <c r="K5537" s="805"/>
      <c r="L5537" s="805"/>
    </row>
    <row r="5538" spans="1:12" s="101" customFormat="1" ht="26.25" customHeight="1">
      <c r="A5538" s="808"/>
      <c r="B5538" s="803" t="s">
        <v>3334</v>
      </c>
      <c r="C5538" s="810" t="s">
        <v>3335</v>
      </c>
      <c r="D5538" s="807">
        <v>43756</v>
      </c>
      <c r="E5538" s="803" t="s">
        <v>3336</v>
      </c>
      <c r="F5538" s="803" t="s">
        <v>2282</v>
      </c>
      <c r="G5538" s="803"/>
      <c r="H5538" s="806" t="s">
        <v>152</v>
      </c>
      <c r="I5538" s="806"/>
      <c r="J5538" s="117" t="s">
        <v>153</v>
      </c>
      <c r="K5538" s="117" t="s">
        <v>3</v>
      </c>
      <c r="L5538" s="119">
        <v>561.65</v>
      </c>
    </row>
    <row r="5539" spans="1:12" s="101" customFormat="1" ht="333.75" customHeight="1">
      <c r="A5539" s="808"/>
      <c r="B5539" s="803"/>
      <c r="C5539" s="810"/>
      <c r="D5539" s="807"/>
      <c r="E5539" s="803"/>
      <c r="F5539" s="803"/>
      <c r="G5539" s="803"/>
      <c r="H5539" s="806" t="s">
        <v>154</v>
      </c>
      <c r="I5539" s="806"/>
      <c r="J5539" s="117" t="s">
        <v>153</v>
      </c>
      <c r="K5539" s="117" t="s">
        <v>3</v>
      </c>
      <c r="L5539" s="119">
        <v>1955.03</v>
      </c>
    </row>
    <row r="5540" spans="1:12" s="101" customFormat="1" ht="24" customHeight="1">
      <c r="A5540" s="808"/>
      <c r="B5540" s="110" t="s">
        <v>77</v>
      </c>
      <c r="C5540" s="115" t="s">
        <v>79</v>
      </c>
      <c r="D5540" s="115" t="s">
        <v>155</v>
      </c>
      <c r="E5540" s="115" t="s">
        <v>156</v>
      </c>
      <c r="F5540" s="805"/>
      <c r="G5540" s="805"/>
      <c r="H5540" s="806" t="s">
        <v>157</v>
      </c>
      <c r="I5540" s="806"/>
      <c r="J5540" s="803" t="s">
        <v>153</v>
      </c>
      <c r="K5540" s="803" t="s">
        <v>3</v>
      </c>
      <c r="L5540" s="804">
        <v>600.68000000000006</v>
      </c>
    </row>
    <row r="5541" spans="1:12" s="101" customFormat="1" ht="24" customHeight="1">
      <c r="A5541" s="808"/>
      <c r="B5541" s="117" t="s">
        <v>562</v>
      </c>
      <c r="C5541" s="117" t="s">
        <v>2282</v>
      </c>
      <c r="D5541" s="118">
        <v>43765</v>
      </c>
      <c r="E5541" s="117" t="s">
        <v>3337</v>
      </c>
      <c r="F5541" s="805"/>
      <c r="G5541" s="805"/>
      <c r="H5541" s="806"/>
      <c r="I5541" s="806"/>
      <c r="J5541" s="803"/>
      <c r="K5541" s="803"/>
      <c r="L5541" s="804"/>
    </row>
    <row r="5542" spans="1:12" s="101" customFormat="1" ht="24" customHeight="1">
      <c r="A5542" s="808">
        <v>1039</v>
      </c>
      <c r="B5542" s="110" t="s">
        <v>76</v>
      </c>
      <c r="C5542" s="115" t="s">
        <v>78</v>
      </c>
      <c r="D5542" s="115" t="s">
        <v>146</v>
      </c>
      <c r="E5542" s="115" t="s">
        <v>147</v>
      </c>
      <c r="F5542" s="809" t="s">
        <v>71</v>
      </c>
      <c r="G5542" s="809"/>
      <c r="H5542" s="805"/>
      <c r="I5542" s="805"/>
      <c r="J5542" s="805"/>
      <c r="K5542" s="805"/>
      <c r="L5542" s="805"/>
    </row>
    <row r="5543" spans="1:12" s="101" customFormat="1" ht="26.25" customHeight="1">
      <c r="A5543" s="808"/>
      <c r="B5543" s="803" t="s">
        <v>3334</v>
      </c>
      <c r="C5543" s="810" t="s">
        <v>3335</v>
      </c>
      <c r="D5543" s="807">
        <v>43756</v>
      </c>
      <c r="E5543" s="803" t="s">
        <v>3336</v>
      </c>
      <c r="F5543" s="803" t="s">
        <v>3338</v>
      </c>
      <c r="G5543" s="803"/>
      <c r="H5543" s="806" t="s">
        <v>152</v>
      </c>
      <c r="I5543" s="806"/>
      <c r="J5543" s="117" t="s">
        <v>153</v>
      </c>
      <c r="K5543" s="117" t="s">
        <v>153</v>
      </c>
      <c r="L5543" s="119">
        <v>0</v>
      </c>
    </row>
    <row r="5544" spans="1:12" s="101" customFormat="1" ht="333.75" customHeight="1">
      <c r="A5544" s="808"/>
      <c r="B5544" s="803"/>
      <c r="C5544" s="810"/>
      <c r="D5544" s="807"/>
      <c r="E5544" s="803"/>
      <c r="F5544" s="803"/>
      <c r="G5544" s="803"/>
      <c r="H5544" s="806" t="s">
        <v>154</v>
      </c>
      <c r="I5544" s="806"/>
      <c r="J5544" s="117" t="s">
        <v>153</v>
      </c>
      <c r="K5544" s="117" t="s">
        <v>3</v>
      </c>
      <c r="L5544" s="119">
        <v>260.04000000000002</v>
      </c>
    </row>
    <row r="5545" spans="1:12" s="101" customFormat="1" ht="24" customHeight="1">
      <c r="A5545" s="808"/>
      <c r="B5545" s="110" t="s">
        <v>77</v>
      </c>
      <c r="C5545" s="115" t="s">
        <v>79</v>
      </c>
      <c r="D5545" s="115" t="s">
        <v>155</v>
      </c>
      <c r="E5545" s="115" t="s">
        <v>156</v>
      </c>
      <c r="F5545" s="805"/>
      <c r="G5545" s="805"/>
      <c r="H5545" s="806" t="s">
        <v>157</v>
      </c>
      <c r="I5545" s="806"/>
      <c r="J5545" s="803" t="s">
        <v>153</v>
      </c>
      <c r="K5545" s="803" t="s">
        <v>153</v>
      </c>
      <c r="L5545" s="804">
        <v>0</v>
      </c>
    </row>
    <row r="5546" spans="1:12" s="101" customFormat="1" ht="24" customHeight="1">
      <c r="A5546" s="808"/>
      <c r="B5546" s="117" t="s">
        <v>562</v>
      </c>
      <c r="C5546" s="117" t="s">
        <v>3338</v>
      </c>
      <c r="D5546" s="118">
        <v>43765</v>
      </c>
      <c r="E5546" s="117" t="s">
        <v>3337</v>
      </c>
      <c r="F5546" s="805"/>
      <c r="G5546" s="805"/>
      <c r="H5546" s="806"/>
      <c r="I5546" s="806"/>
      <c r="J5546" s="803"/>
      <c r="K5546" s="803"/>
      <c r="L5546" s="804"/>
    </row>
    <row r="5547" spans="1:12" s="101" customFormat="1" ht="24" customHeight="1">
      <c r="A5547" s="808">
        <v>1040</v>
      </c>
      <c r="B5547" s="110" t="s">
        <v>76</v>
      </c>
      <c r="C5547" s="115" t="s">
        <v>78</v>
      </c>
      <c r="D5547" s="115" t="s">
        <v>146</v>
      </c>
      <c r="E5547" s="115" t="s">
        <v>147</v>
      </c>
      <c r="F5547" s="809" t="s">
        <v>71</v>
      </c>
      <c r="G5547" s="809"/>
      <c r="H5547" s="805"/>
      <c r="I5547" s="805"/>
      <c r="J5547" s="805"/>
      <c r="K5547" s="805"/>
      <c r="L5547" s="805"/>
    </row>
    <row r="5548" spans="1:12" s="101" customFormat="1" ht="26.25" customHeight="1">
      <c r="A5548" s="808"/>
      <c r="B5548" s="803" t="s">
        <v>3339</v>
      </c>
      <c r="C5548" s="810" t="s">
        <v>3340</v>
      </c>
      <c r="D5548" s="807">
        <v>43765</v>
      </c>
      <c r="E5548" s="803" t="s">
        <v>1072</v>
      </c>
      <c r="F5548" s="803" t="s">
        <v>3341</v>
      </c>
      <c r="G5548" s="803"/>
      <c r="H5548" s="806" t="s">
        <v>152</v>
      </c>
      <c r="I5548" s="806"/>
      <c r="J5548" s="117" t="s">
        <v>153</v>
      </c>
      <c r="K5548" s="117" t="s">
        <v>153</v>
      </c>
      <c r="L5548" s="119">
        <v>0</v>
      </c>
    </row>
    <row r="5549" spans="1:12" s="101" customFormat="1" ht="134.25" customHeight="1">
      <c r="A5549" s="808"/>
      <c r="B5549" s="803"/>
      <c r="C5549" s="810"/>
      <c r="D5549" s="807"/>
      <c r="E5549" s="803"/>
      <c r="F5549" s="803"/>
      <c r="G5549" s="803"/>
      <c r="H5549" s="806" t="s">
        <v>154</v>
      </c>
      <c r="I5549" s="806"/>
      <c r="J5549" s="117" t="s">
        <v>153</v>
      </c>
      <c r="K5549" s="117" t="s">
        <v>153</v>
      </c>
      <c r="L5549" s="119">
        <v>0</v>
      </c>
    </row>
    <row r="5550" spans="1:12" s="101" customFormat="1" ht="24" customHeight="1">
      <c r="A5550" s="808"/>
      <c r="B5550" s="110" t="s">
        <v>77</v>
      </c>
      <c r="C5550" s="115" t="s">
        <v>79</v>
      </c>
      <c r="D5550" s="115" t="s">
        <v>155</v>
      </c>
      <c r="E5550" s="115" t="s">
        <v>156</v>
      </c>
      <c r="F5550" s="805"/>
      <c r="G5550" s="805"/>
      <c r="H5550" s="806" t="s">
        <v>157</v>
      </c>
      <c r="I5550" s="806"/>
      <c r="J5550" s="803" t="s">
        <v>153</v>
      </c>
      <c r="K5550" s="803" t="s">
        <v>3</v>
      </c>
      <c r="L5550" s="804">
        <v>600</v>
      </c>
    </row>
    <row r="5551" spans="1:12" s="101" customFormat="1" ht="34.5" customHeight="1">
      <c r="A5551" s="808"/>
      <c r="B5551" s="117" t="s">
        <v>953</v>
      </c>
      <c r="C5551" s="117" t="s">
        <v>3341</v>
      </c>
      <c r="D5551" s="118">
        <v>43768</v>
      </c>
      <c r="E5551" s="117" t="s">
        <v>3342</v>
      </c>
      <c r="F5551" s="805"/>
      <c r="G5551" s="805"/>
      <c r="H5551" s="806"/>
      <c r="I5551" s="806"/>
      <c r="J5551" s="803"/>
      <c r="K5551" s="803"/>
      <c r="L5551" s="804"/>
    </row>
    <row r="5552" spans="1:12" s="101" customFormat="1" ht="24" customHeight="1">
      <c r="A5552" s="808">
        <v>1041</v>
      </c>
      <c r="B5552" s="110" t="s">
        <v>76</v>
      </c>
      <c r="C5552" s="115" t="s">
        <v>78</v>
      </c>
      <c r="D5552" s="115" t="s">
        <v>146</v>
      </c>
      <c r="E5552" s="115" t="s">
        <v>147</v>
      </c>
      <c r="F5552" s="809" t="s">
        <v>71</v>
      </c>
      <c r="G5552" s="809"/>
      <c r="H5552" s="805"/>
      <c r="I5552" s="805"/>
      <c r="J5552" s="805"/>
      <c r="K5552" s="805"/>
      <c r="L5552" s="805"/>
    </row>
    <row r="5553" spans="1:12" s="101" customFormat="1" ht="26.25" customHeight="1">
      <c r="A5553" s="808"/>
      <c r="B5553" s="803" t="s">
        <v>3343</v>
      </c>
      <c r="C5553" s="810" t="s">
        <v>3344</v>
      </c>
      <c r="D5553" s="807">
        <v>43838</v>
      </c>
      <c r="E5553" s="803" t="s">
        <v>1413</v>
      </c>
      <c r="F5553" s="803" t="s">
        <v>1749</v>
      </c>
      <c r="G5553" s="803"/>
      <c r="H5553" s="806" t="s">
        <v>152</v>
      </c>
      <c r="I5553" s="806"/>
      <c r="J5553" s="117" t="s">
        <v>153</v>
      </c>
      <c r="K5553" s="117" t="s">
        <v>3</v>
      </c>
      <c r="L5553" s="119">
        <v>245.63</v>
      </c>
    </row>
    <row r="5554" spans="1:12" s="101" customFormat="1" ht="260.25" customHeight="1">
      <c r="A5554" s="808"/>
      <c r="B5554" s="803"/>
      <c r="C5554" s="810"/>
      <c r="D5554" s="807"/>
      <c r="E5554" s="803"/>
      <c r="F5554" s="803"/>
      <c r="G5554" s="803"/>
      <c r="H5554" s="806" t="s">
        <v>154</v>
      </c>
      <c r="I5554" s="806"/>
      <c r="J5554" s="117" t="s">
        <v>153</v>
      </c>
      <c r="K5554" s="117" t="s">
        <v>3</v>
      </c>
      <c r="L5554" s="119">
        <v>244</v>
      </c>
    </row>
    <row r="5555" spans="1:12" s="101" customFormat="1" ht="24" customHeight="1">
      <c r="A5555" s="808"/>
      <c r="B5555" s="110" t="s">
        <v>77</v>
      </c>
      <c r="C5555" s="115" t="s">
        <v>79</v>
      </c>
      <c r="D5555" s="115" t="s">
        <v>155</v>
      </c>
      <c r="E5555" s="115" t="s">
        <v>156</v>
      </c>
      <c r="F5555" s="805"/>
      <c r="G5555" s="805"/>
      <c r="H5555" s="806" t="s">
        <v>157</v>
      </c>
      <c r="I5555" s="806"/>
      <c r="J5555" s="803" t="s">
        <v>153</v>
      </c>
      <c r="K5555" s="803" t="s">
        <v>3</v>
      </c>
      <c r="L5555" s="804">
        <v>228.02</v>
      </c>
    </row>
    <row r="5556" spans="1:12" s="101" customFormat="1" ht="34.5" customHeight="1">
      <c r="A5556" s="808"/>
      <c r="B5556" s="117" t="s">
        <v>303</v>
      </c>
      <c r="C5556" s="117" t="s">
        <v>1749</v>
      </c>
      <c r="D5556" s="118">
        <v>43839</v>
      </c>
      <c r="E5556" s="117" t="s">
        <v>464</v>
      </c>
      <c r="F5556" s="805"/>
      <c r="G5556" s="805"/>
      <c r="H5556" s="806"/>
      <c r="I5556" s="806"/>
      <c r="J5556" s="803"/>
      <c r="K5556" s="803"/>
      <c r="L5556" s="804"/>
    </row>
    <row r="5557" spans="1:12" s="101" customFormat="1" ht="24" customHeight="1">
      <c r="A5557" s="808">
        <v>1042</v>
      </c>
      <c r="B5557" s="110" t="s">
        <v>76</v>
      </c>
      <c r="C5557" s="115" t="s">
        <v>78</v>
      </c>
      <c r="D5557" s="115" t="s">
        <v>146</v>
      </c>
      <c r="E5557" s="115" t="s">
        <v>147</v>
      </c>
      <c r="F5557" s="809" t="s">
        <v>71</v>
      </c>
      <c r="G5557" s="809"/>
      <c r="H5557" s="805"/>
      <c r="I5557" s="805"/>
      <c r="J5557" s="805"/>
      <c r="K5557" s="805"/>
      <c r="L5557" s="805"/>
    </row>
    <row r="5558" spans="1:12" s="101" customFormat="1" ht="26.25" customHeight="1">
      <c r="A5558" s="808"/>
      <c r="B5558" s="803" t="s">
        <v>3345</v>
      </c>
      <c r="C5558" s="810" t="s">
        <v>3346</v>
      </c>
      <c r="D5558" s="807">
        <v>43801</v>
      </c>
      <c r="E5558" s="803" t="s">
        <v>306</v>
      </c>
      <c r="F5558" s="803" t="s">
        <v>307</v>
      </c>
      <c r="G5558" s="803"/>
      <c r="H5558" s="806" t="s">
        <v>152</v>
      </c>
      <c r="I5558" s="806"/>
      <c r="J5558" s="117" t="s">
        <v>153</v>
      </c>
      <c r="K5558" s="117" t="s">
        <v>3</v>
      </c>
      <c r="L5558" s="119">
        <v>635</v>
      </c>
    </row>
    <row r="5559" spans="1:12" s="101" customFormat="1" ht="302.25" customHeight="1">
      <c r="A5559" s="808"/>
      <c r="B5559" s="803"/>
      <c r="C5559" s="810"/>
      <c r="D5559" s="807"/>
      <c r="E5559" s="803"/>
      <c r="F5559" s="803"/>
      <c r="G5559" s="803"/>
      <c r="H5559" s="806" t="s">
        <v>154</v>
      </c>
      <c r="I5559" s="806"/>
      <c r="J5559" s="117" t="s">
        <v>153</v>
      </c>
      <c r="K5559" s="117" t="s">
        <v>153</v>
      </c>
      <c r="L5559" s="119">
        <v>0</v>
      </c>
    </row>
    <row r="5560" spans="1:12" s="101" customFormat="1" ht="24" customHeight="1">
      <c r="A5560" s="808"/>
      <c r="B5560" s="110" t="s">
        <v>77</v>
      </c>
      <c r="C5560" s="115" t="s">
        <v>79</v>
      </c>
      <c r="D5560" s="115" t="s">
        <v>155</v>
      </c>
      <c r="E5560" s="115" t="s">
        <v>156</v>
      </c>
      <c r="F5560" s="805"/>
      <c r="G5560" s="805"/>
      <c r="H5560" s="806" t="s">
        <v>157</v>
      </c>
      <c r="I5560" s="806"/>
      <c r="J5560" s="803" t="s">
        <v>153</v>
      </c>
      <c r="K5560" s="803" t="s">
        <v>153</v>
      </c>
      <c r="L5560" s="804">
        <v>0</v>
      </c>
    </row>
    <row r="5561" spans="1:12" s="101" customFormat="1" ht="34.5" customHeight="1">
      <c r="A5561" s="808"/>
      <c r="B5561" s="117" t="s">
        <v>303</v>
      </c>
      <c r="C5561" s="117" t="s">
        <v>307</v>
      </c>
      <c r="D5561" s="118">
        <v>43805</v>
      </c>
      <c r="E5561" s="117" t="s">
        <v>688</v>
      </c>
      <c r="F5561" s="805"/>
      <c r="G5561" s="805"/>
      <c r="H5561" s="806"/>
      <c r="I5561" s="806"/>
      <c r="J5561" s="803"/>
      <c r="K5561" s="803"/>
      <c r="L5561" s="804"/>
    </row>
    <row r="5562" spans="1:12" s="101" customFormat="1" ht="24" customHeight="1">
      <c r="A5562" s="808">
        <v>1043</v>
      </c>
      <c r="B5562" s="110" t="s">
        <v>76</v>
      </c>
      <c r="C5562" s="115" t="s">
        <v>78</v>
      </c>
      <c r="D5562" s="115" t="s">
        <v>146</v>
      </c>
      <c r="E5562" s="115" t="s">
        <v>147</v>
      </c>
      <c r="F5562" s="809" t="s">
        <v>71</v>
      </c>
      <c r="G5562" s="809"/>
      <c r="H5562" s="805"/>
      <c r="I5562" s="805"/>
      <c r="J5562" s="805"/>
      <c r="K5562" s="805"/>
      <c r="L5562" s="805"/>
    </row>
    <row r="5563" spans="1:12" s="101" customFormat="1" ht="26.25" customHeight="1">
      <c r="A5563" s="808"/>
      <c r="B5563" s="803" t="s">
        <v>3345</v>
      </c>
      <c r="C5563" s="810" t="s">
        <v>3347</v>
      </c>
      <c r="D5563" s="807">
        <v>43807</v>
      </c>
      <c r="E5563" s="803" t="s">
        <v>523</v>
      </c>
      <c r="F5563" s="803" t="s">
        <v>2137</v>
      </c>
      <c r="G5563" s="803"/>
      <c r="H5563" s="806" t="s">
        <v>152</v>
      </c>
      <c r="I5563" s="806"/>
      <c r="J5563" s="117" t="s">
        <v>153</v>
      </c>
      <c r="K5563" s="117" t="s">
        <v>3</v>
      </c>
      <c r="L5563" s="119">
        <v>717</v>
      </c>
    </row>
    <row r="5564" spans="1:12" s="101" customFormat="1" ht="333.75" customHeight="1">
      <c r="A5564" s="808"/>
      <c r="B5564" s="803"/>
      <c r="C5564" s="810"/>
      <c r="D5564" s="807"/>
      <c r="E5564" s="803"/>
      <c r="F5564" s="803"/>
      <c r="G5564" s="803"/>
      <c r="H5564" s="806" t="s">
        <v>154</v>
      </c>
      <c r="I5564" s="806"/>
      <c r="J5564" s="117" t="s">
        <v>153</v>
      </c>
      <c r="K5564" s="117" t="s">
        <v>153</v>
      </c>
      <c r="L5564" s="119">
        <v>0</v>
      </c>
    </row>
    <row r="5565" spans="1:12" s="101" customFormat="1" ht="24" customHeight="1">
      <c r="A5565" s="808"/>
      <c r="B5565" s="110" t="s">
        <v>77</v>
      </c>
      <c r="C5565" s="115" t="s">
        <v>79</v>
      </c>
      <c r="D5565" s="115" t="s">
        <v>155</v>
      </c>
      <c r="E5565" s="115" t="s">
        <v>156</v>
      </c>
      <c r="F5565" s="805"/>
      <c r="G5565" s="805"/>
      <c r="H5565" s="806" t="s">
        <v>157</v>
      </c>
      <c r="I5565" s="806"/>
      <c r="J5565" s="803" t="s">
        <v>153</v>
      </c>
      <c r="K5565" s="803" t="s">
        <v>3</v>
      </c>
      <c r="L5565" s="804">
        <v>799</v>
      </c>
    </row>
    <row r="5566" spans="1:12" s="101" customFormat="1" ht="34.5" customHeight="1">
      <c r="A5566" s="808"/>
      <c r="B5566" s="117" t="s">
        <v>303</v>
      </c>
      <c r="C5566" s="117" t="s">
        <v>2137</v>
      </c>
      <c r="D5566" s="118">
        <v>43813</v>
      </c>
      <c r="E5566" s="117" t="s">
        <v>2136</v>
      </c>
      <c r="F5566" s="805"/>
      <c r="G5566" s="805"/>
      <c r="H5566" s="806"/>
      <c r="I5566" s="806"/>
      <c r="J5566" s="803"/>
      <c r="K5566" s="803"/>
      <c r="L5566" s="804"/>
    </row>
    <row r="5567" spans="1:12" s="101" customFormat="1" ht="24" customHeight="1">
      <c r="A5567" s="808">
        <v>1044</v>
      </c>
      <c r="B5567" s="110" t="s">
        <v>76</v>
      </c>
      <c r="C5567" s="115" t="s">
        <v>78</v>
      </c>
      <c r="D5567" s="115" t="s">
        <v>146</v>
      </c>
      <c r="E5567" s="115" t="s">
        <v>147</v>
      </c>
      <c r="F5567" s="809" t="s">
        <v>71</v>
      </c>
      <c r="G5567" s="809"/>
      <c r="H5567" s="805"/>
      <c r="I5567" s="805"/>
      <c r="J5567" s="805"/>
      <c r="K5567" s="805"/>
      <c r="L5567" s="805"/>
    </row>
    <row r="5568" spans="1:12" s="101" customFormat="1" ht="26.25" customHeight="1">
      <c r="A5568" s="808"/>
      <c r="B5568" s="803" t="s">
        <v>3348</v>
      </c>
      <c r="C5568" s="810" t="s">
        <v>3349</v>
      </c>
      <c r="D5568" s="807">
        <v>43837</v>
      </c>
      <c r="E5568" s="803" t="s">
        <v>3350</v>
      </c>
      <c r="F5568" s="803" t="s">
        <v>3351</v>
      </c>
      <c r="G5568" s="803"/>
      <c r="H5568" s="806" t="s">
        <v>152</v>
      </c>
      <c r="I5568" s="806"/>
      <c r="J5568" s="117" t="s">
        <v>153</v>
      </c>
      <c r="K5568" s="117" t="s">
        <v>3</v>
      </c>
      <c r="L5568" s="119">
        <v>659.5</v>
      </c>
    </row>
    <row r="5569" spans="1:12" s="101" customFormat="1" ht="365.25" customHeight="1">
      <c r="A5569" s="808"/>
      <c r="B5569" s="803"/>
      <c r="C5569" s="810"/>
      <c r="D5569" s="807"/>
      <c r="E5569" s="803"/>
      <c r="F5569" s="803"/>
      <c r="G5569" s="803"/>
      <c r="H5569" s="806" t="s">
        <v>154</v>
      </c>
      <c r="I5569" s="806"/>
      <c r="J5569" s="117" t="s">
        <v>153</v>
      </c>
      <c r="K5569" s="117" t="s">
        <v>153</v>
      </c>
      <c r="L5569" s="119">
        <v>0</v>
      </c>
    </row>
    <row r="5570" spans="1:12" s="101" customFormat="1" ht="24" customHeight="1">
      <c r="A5570" s="808"/>
      <c r="B5570" s="110" t="s">
        <v>77</v>
      </c>
      <c r="C5570" s="115" t="s">
        <v>79</v>
      </c>
      <c r="D5570" s="115" t="s">
        <v>155</v>
      </c>
      <c r="E5570" s="115" t="s">
        <v>156</v>
      </c>
      <c r="F5570" s="805"/>
      <c r="G5570" s="805"/>
      <c r="H5570" s="806" t="s">
        <v>157</v>
      </c>
      <c r="I5570" s="806"/>
      <c r="J5570" s="803" t="s">
        <v>153</v>
      </c>
      <c r="K5570" s="803" t="s">
        <v>3</v>
      </c>
      <c r="L5570" s="804">
        <v>90.5</v>
      </c>
    </row>
    <row r="5571" spans="1:12" s="101" customFormat="1" ht="24" customHeight="1">
      <c r="A5571" s="808"/>
      <c r="B5571" s="117" t="s">
        <v>193</v>
      </c>
      <c r="C5571" s="117" t="s">
        <v>3351</v>
      </c>
      <c r="D5571" s="118">
        <v>43842</v>
      </c>
      <c r="E5571" s="117" t="s">
        <v>3352</v>
      </c>
      <c r="F5571" s="805"/>
      <c r="G5571" s="805"/>
      <c r="H5571" s="806"/>
      <c r="I5571" s="806"/>
      <c r="J5571" s="803"/>
      <c r="K5571" s="803"/>
      <c r="L5571" s="804"/>
    </row>
    <row r="5572" spans="1:12" s="101" customFormat="1" ht="24" customHeight="1">
      <c r="A5572" s="808">
        <v>1045</v>
      </c>
      <c r="B5572" s="110" t="s">
        <v>76</v>
      </c>
      <c r="C5572" s="115" t="s">
        <v>78</v>
      </c>
      <c r="D5572" s="115" t="s">
        <v>146</v>
      </c>
      <c r="E5572" s="115" t="s">
        <v>147</v>
      </c>
      <c r="F5572" s="809" t="s">
        <v>71</v>
      </c>
      <c r="G5572" s="809"/>
      <c r="H5572" s="805"/>
      <c r="I5572" s="805"/>
      <c r="J5572" s="805"/>
      <c r="K5572" s="805"/>
      <c r="L5572" s="805"/>
    </row>
    <row r="5573" spans="1:12" s="101" customFormat="1" ht="26.25" customHeight="1">
      <c r="A5573" s="808"/>
      <c r="B5573" s="803" t="s">
        <v>3353</v>
      </c>
      <c r="C5573" s="810" t="s">
        <v>3354</v>
      </c>
      <c r="D5573" s="807">
        <v>43750</v>
      </c>
      <c r="E5573" s="803" t="s">
        <v>2839</v>
      </c>
      <c r="F5573" s="803" t="s">
        <v>3355</v>
      </c>
      <c r="G5573" s="803"/>
      <c r="H5573" s="806" t="s">
        <v>152</v>
      </c>
      <c r="I5573" s="806"/>
      <c r="J5573" s="117" t="s">
        <v>153</v>
      </c>
      <c r="K5573" s="117" t="s">
        <v>3</v>
      </c>
      <c r="L5573" s="119">
        <v>1600</v>
      </c>
    </row>
    <row r="5574" spans="1:12" s="101" customFormat="1" ht="71.25" customHeight="1">
      <c r="A5574" s="808"/>
      <c r="B5574" s="803"/>
      <c r="C5574" s="810"/>
      <c r="D5574" s="807"/>
      <c r="E5574" s="803"/>
      <c r="F5574" s="803"/>
      <c r="G5574" s="803"/>
      <c r="H5574" s="806" t="s">
        <v>154</v>
      </c>
      <c r="I5574" s="806"/>
      <c r="J5574" s="117" t="s">
        <v>153</v>
      </c>
      <c r="K5574" s="117" t="s">
        <v>153</v>
      </c>
      <c r="L5574" s="119">
        <v>0</v>
      </c>
    </row>
    <row r="5575" spans="1:12" s="101" customFormat="1" ht="24" customHeight="1">
      <c r="A5575" s="808"/>
      <c r="B5575" s="110" t="s">
        <v>77</v>
      </c>
      <c r="C5575" s="115" t="s">
        <v>79</v>
      </c>
      <c r="D5575" s="115" t="s">
        <v>155</v>
      </c>
      <c r="E5575" s="115" t="s">
        <v>156</v>
      </c>
      <c r="F5575" s="805"/>
      <c r="G5575" s="805"/>
      <c r="H5575" s="806" t="s">
        <v>157</v>
      </c>
      <c r="I5575" s="806"/>
      <c r="J5575" s="803" t="s">
        <v>153</v>
      </c>
      <c r="K5575" s="803" t="s">
        <v>153</v>
      </c>
      <c r="L5575" s="804">
        <v>0</v>
      </c>
    </row>
    <row r="5576" spans="1:12" s="101" customFormat="1" ht="24" customHeight="1">
      <c r="A5576" s="808"/>
      <c r="B5576" s="117" t="s">
        <v>181</v>
      </c>
      <c r="C5576" s="117" t="s">
        <v>3355</v>
      </c>
      <c r="D5576" s="118">
        <v>43760</v>
      </c>
      <c r="E5576" s="117" t="s">
        <v>3356</v>
      </c>
      <c r="F5576" s="805"/>
      <c r="G5576" s="805"/>
      <c r="H5576" s="806"/>
      <c r="I5576" s="806"/>
      <c r="J5576" s="803"/>
      <c r="K5576" s="803"/>
      <c r="L5576" s="804"/>
    </row>
    <row r="5577" spans="1:12" s="101" customFormat="1" ht="24" customHeight="1">
      <c r="A5577" s="808">
        <v>1046</v>
      </c>
      <c r="B5577" s="110" t="s">
        <v>76</v>
      </c>
      <c r="C5577" s="115" t="s">
        <v>78</v>
      </c>
      <c r="D5577" s="115" t="s">
        <v>146</v>
      </c>
      <c r="E5577" s="115" t="s">
        <v>147</v>
      </c>
      <c r="F5577" s="809" t="s">
        <v>71</v>
      </c>
      <c r="G5577" s="809"/>
      <c r="H5577" s="805"/>
      <c r="I5577" s="805"/>
      <c r="J5577" s="805"/>
      <c r="K5577" s="805"/>
      <c r="L5577" s="805"/>
    </row>
    <row r="5578" spans="1:12" s="101" customFormat="1" ht="26.25" customHeight="1">
      <c r="A5578" s="808"/>
      <c r="B5578" s="803" t="s">
        <v>3357</v>
      </c>
      <c r="C5578" s="810" t="s">
        <v>3358</v>
      </c>
      <c r="D5578" s="807">
        <v>43866</v>
      </c>
      <c r="E5578" s="803" t="s">
        <v>1099</v>
      </c>
      <c r="F5578" s="803" t="s">
        <v>186</v>
      </c>
      <c r="G5578" s="803"/>
      <c r="H5578" s="806" t="s">
        <v>152</v>
      </c>
      <c r="I5578" s="806"/>
      <c r="J5578" s="117" t="s">
        <v>153</v>
      </c>
      <c r="K5578" s="117" t="s">
        <v>3</v>
      </c>
      <c r="L5578" s="119">
        <v>183.4</v>
      </c>
    </row>
    <row r="5579" spans="1:12" s="101" customFormat="1" ht="270.75" customHeight="1">
      <c r="A5579" s="808"/>
      <c r="B5579" s="803"/>
      <c r="C5579" s="810"/>
      <c r="D5579" s="807"/>
      <c r="E5579" s="803"/>
      <c r="F5579" s="803"/>
      <c r="G5579" s="803"/>
      <c r="H5579" s="806" t="s">
        <v>154</v>
      </c>
      <c r="I5579" s="806"/>
      <c r="J5579" s="117" t="s">
        <v>153</v>
      </c>
      <c r="K5579" s="117" t="s">
        <v>3</v>
      </c>
      <c r="L5579" s="119">
        <v>226</v>
      </c>
    </row>
    <row r="5580" spans="1:12" s="101" customFormat="1" ht="24" customHeight="1">
      <c r="A5580" s="808"/>
      <c r="B5580" s="110" t="s">
        <v>77</v>
      </c>
      <c r="C5580" s="115" t="s">
        <v>79</v>
      </c>
      <c r="D5580" s="115" t="s">
        <v>155</v>
      </c>
      <c r="E5580" s="115" t="s">
        <v>156</v>
      </c>
      <c r="F5580" s="805"/>
      <c r="G5580" s="805"/>
      <c r="H5580" s="806" t="s">
        <v>157</v>
      </c>
      <c r="I5580" s="806"/>
      <c r="J5580" s="803" t="s">
        <v>153</v>
      </c>
      <c r="K5580" s="803" t="s">
        <v>3</v>
      </c>
      <c r="L5580" s="804">
        <v>100</v>
      </c>
    </row>
    <row r="5581" spans="1:12" s="101" customFormat="1" ht="24" customHeight="1">
      <c r="A5581" s="808"/>
      <c r="B5581" s="117" t="s">
        <v>181</v>
      </c>
      <c r="C5581" s="117" t="s">
        <v>186</v>
      </c>
      <c r="D5581" s="118">
        <v>43867</v>
      </c>
      <c r="E5581" s="117" t="s">
        <v>1070</v>
      </c>
      <c r="F5581" s="805"/>
      <c r="G5581" s="805"/>
      <c r="H5581" s="806"/>
      <c r="I5581" s="806"/>
      <c r="J5581" s="803"/>
      <c r="K5581" s="803"/>
      <c r="L5581" s="804"/>
    </row>
    <row r="5582" spans="1:12" s="101" customFormat="1" ht="24" customHeight="1">
      <c r="A5582" s="808">
        <v>1047</v>
      </c>
      <c r="B5582" s="110" t="s">
        <v>76</v>
      </c>
      <c r="C5582" s="115" t="s">
        <v>78</v>
      </c>
      <c r="D5582" s="115" t="s">
        <v>146</v>
      </c>
      <c r="E5582" s="115" t="s">
        <v>147</v>
      </c>
      <c r="F5582" s="809" t="s">
        <v>71</v>
      </c>
      <c r="G5582" s="809"/>
      <c r="H5582" s="805"/>
      <c r="I5582" s="805"/>
      <c r="J5582" s="805"/>
      <c r="K5582" s="805"/>
      <c r="L5582" s="805"/>
    </row>
    <row r="5583" spans="1:12" s="101" customFormat="1" ht="26.25" customHeight="1">
      <c r="A5583" s="808"/>
      <c r="B5583" s="803" t="s">
        <v>3359</v>
      </c>
      <c r="C5583" s="810" t="s">
        <v>3360</v>
      </c>
      <c r="D5583" s="807">
        <v>43745</v>
      </c>
      <c r="E5583" s="803" t="s">
        <v>400</v>
      </c>
      <c r="F5583" s="803" t="s">
        <v>3361</v>
      </c>
      <c r="G5583" s="803"/>
      <c r="H5583" s="806" t="s">
        <v>152</v>
      </c>
      <c r="I5583" s="806"/>
      <c r="J5583" s="117" t="s">
        <v>153</v>
      </c>
      <c r="K5583" s="117" t="s">
        <v>3</v>
      </c>
      <c r="L5583" s="119">
        <v>423.08</v>
      </c>
    </row>
    <row r="5584" spans="1:12" s="101" customFormat="1" ht="408.95" customHeight="1">
      <c r="A5584" s="808"/>
      <c r="B5584" s="803"/>
      <c r="C5584" s="810"/>
      <c r="D5584" s="807"/>
      <c r="E5584" s="803"/>
      <c r="F5584" s="803"/>
      <c r="G5584" s="803"/>
      <c r="H5584" s="806" t="s">
        <v>154</v>
      </c>
      <c r="I5584" s="806"/>
      <c r="J5584" s="803" t="s">
        <v>153</v>
      </c>
      <c r="K5584" s="803" t="s">
        <v>3</v>
      </c>
      <c r="L5584" s="804">
        <v>2123.25</v>
      </c>
    </row>
    <row r="5585" spans="1:12" s="101" customFormat="1" ht="218.85" customHeight="1">
      <c r="A5585" s="808"/>
      <c r="B5585" s="803"/>
      <c r="C5585" s="810"/>
      <c r="D5585" s="807"/>
      <c r="E5585" s="803"/>
      <c r="F5585" s="803"/>
      <c r="G5585" s="803"/>
      <c r="H5585" s="806"/>
      <c r="I5585" s="806"/>
      <c r="J5585" s="803"/>
      <c r="K5585" s="803"/>
      <c r="L5585" s="804"/>
    </row>
    <row r="5586" spans="1:12" s="101" customFormat="1" ht="24" customHeight="1">
      <c r="A5586" s="808"/>
      <c r="B5586" s="110" t="s">
        <v>77</v>
      </c>
      <c r="C5586" s="115" t="s">
        <v>79</v>
      </c>
      <c r="D5586" s="115" t="s">
        <v>155</v>
      </c>
      <c r="E5586" s="115" t="s">
        <v>156</v>
      </c>
      <c r="F5586" s="805"/>
      <c r="G5586" s="805"/>
      <c r="H5586" s="806" t="s">
        <v>157</v>
      </c>
      <c r="I5586" s="806"/>
      <c r="J5586" s="803" t="s">
        <v>153</v>
      </c>
      <c r="K5586" s="803" t="s">
        <v>153</v>
      </c>
      <c r="L5586" s="804">
        <v>0</v>
      </c>
    </row>
    <row r="5587" spans="1:12" s="101" customFormat="1" ht="24" customHeight="1">
      <c r="A5587" s="808"/>
      <c r="B5587" s="117" t="s">
        <v>181</v>
      </c>
      <c r="C5587" s="117" t="s">
        <v>3361</v>
      </c>
      <c r="D5587" s="118">
        <v>43748</v>
      </c>
      <c r="E5587" s="117" t="s">
        <v>3362</v>
      </c>
      <c r="F5587" s="805"/>
      <c r="G5587" s="805"/>
      <c r="H5587" s="806"/>
      <c r="I5587" s="806"/>
      <c r="J5587" s="803"/>
      <c r="K5587" s="803"/>
      <c r="L5587" s="804"/>
    </row>
    <row r="5588" spans="1:12" s="101" customFormat="1" ht="24" customHeight="1">
      <c r="A5588" s="808">
        <v>1048</v>
      </c>
      <c r="B5588" s="110" t="s">
        <v>76</v>
      </c>
      <c r="C5588" s="115" t="s">
        <v>78</v>
      </c>
      <c r="D5588" s="115" t="s">
        <v>146</v>
      </c>
      <c r="E5588" s="115" t="s">
        <v>147</v>
      </c>
      <c r="F5588" s="809" t="s">
        <v>71</v>
      </c>
      <c r="G5588" s="809"/>
      <c r="H5588" s="805"/>
      <c r="I5588" s="805"/>
      <c r="J5588" s="805"/>
      <c r="K5588" s="805"/>
      <c r="L5588" s="805"/>
    </row>
    <row r="5589" spans="1:12" s="101" customFormat="1" ht="26.25" customHeight="1">
      <c r="A5589" s="808"/>
      <c r="B5589" s="803" t="s">
        <v>3359</v>
      </c>
      <c r="C5589" s="810" t="s">
        <v>3363</v>
      </c>
      <c r="D5589" s="807">
        <v>43769</v>
      </c>
      <c r="E5589" s="803" t="s">
        <v>3364</v>
      </c>
      <c r="F5589" s="803" t="s">
        <v>3365</v>
      </c>
      <c r="G5589" s="803"/>
      <c r="H5589" s="806" t="s">
        <v>152</v>
      </c>
      <c r="I5589" s="806"/>
      <c r="J5589" s="117" t="s">
        <v>153</v>
      </c>
      <c r="K5589" s="117" t="s">
        <v>3</v>
      </c>
      <c r="L5589" s="119">
        <v>1172</v>
      </c>
    </row>
    <row r="5590" spans="1:12" s="101" customFormat="1" ht="408.95" customHeight="1">
      <c r="A5590" s="808"/>
      <c r="B5590" s="803"/>
      <c r="C5590" s="810"/>
      <c r="D5590" s="807"/>
      <c r="E5590" s="803"/>
      <c r="F5590" s="803"/>
      <c r="G5590" s="803"/>
      <c r="H5590" s="806" t="s">
        <v>154</v>
      </c>
      <c r="I5590" s="806"/>
      <c r="J5590" s="803" t="s">
        <v>153</v>
      </c>
      <c r="K5590" s="803" t="s">
        <v>3</v>
      </c>
      <c r="L5590" s="804">
        <v>6604</v>
      </c>
    </row>
    <row r="5591" spans="1:12" s="101" customFormat="1" ht="103.35" customHeight="1">
      <c r="A5591" s="808"/>
      <c r="B5591" s="803"/>
      <c r="C5591" s="810"/>
      <c r="D5591" s="807"/>
      <c r="E5591" s="803"/>
      <c r="F5591" s="803"/>
      <c r="G5591" s="803"/>
      <c r="H5591" s="806"/>
      <c r="I5591" s="806"/>
      <c r="J5591" s="803"/>
      <c r="K5591" s="803"/>
      <c r="L5591" s="804"/>
    </row>
    <row r="5592" spans="1:12" s="101" customFormat="1" ht="24" customHeight="1">
      <c r="A5592" s="808"/>
      <c r="B5592" s="110" t="s">
        <v>77</v>
      </c>
      <c r="C5592" s="115" t="s">
        <v>79</v>
      </c>
      <c r="D5592" s="115" t="s">
        <v>155</v>
      </c>
      <c r="E5592" s="115" t="s">
        <v>156</v>
      </c>
      <c r="F5592" s="805"/>
      <c r="G5592" s="805"/>
      <c r="H5592" s="806" t="s">
        <v>157</v>
      </c>
      <c r="I5592" s="806"/>
      <c r="J5592" s="803" t="s">
        <v>153</v>
      </c>
      <c r="K5592" s="803" t="s">
        <v>153</v>
      </c>
      <c r="L5592" s="804">
        <v>0</v>
      </c>
    </row>
    <row r="5593" spans="1:12" s="101" customFormat="1" ht="24" customHeight="1">
      <c r="A5593" s="808"/>
      <c r="B5593" s="117" t="s">
        <v>181</v>
      </c>
      <c r="C5593" s="117" t="s">
        <v>3365</v>
      </c>
      <c r="D5593" s="118">
        <v>43775</v>
      </c>
      <c r="E5593" s="117" t="s">
        <v>3366</v>
      </c>
      <c r="F5593" s="805"/>
      <c r="G5593" s="805"/>
      <c r="H5593" s="806"/>
      <c r="I5593" s="806"/>
      <c r="J5593" s="803"/>
      <c r="K5593" s="803"/>
      <c r="L5593" s="804"/>
    </row>
    <row r="5594" spans="1:12" s="101" customFormat="1" ht="24" customHeight="1">
      <c r="A5594" s="808">
        <v>1049</v>
      </c>
      <c r="B5594" s="110" t="s">
        <v>76</v>
      </c>
      <c r="C5594" s="115" t="s">
        <v>78</v>
      </c>
      <c r="D5594" s="115" t="s">
        <v>146</v>
      </c>
      <c r="E5594" s="115" t="s">
        <v>147</v>
      </c>
      <c r="F5594" s="809" t="s">
        <v>71</v>
      </c>
      <c r="G5594" s="809"/>
      <c r="H5594" s="805"/>
      <c r="I5594" s="805"/>
      <c r="J5594" s="805"/>
      <c r="K5594" s="805"/>
      <c r="L5594" s="805"/>
    </row>
    <row r="5595" spans="1:12" s="101" customFormat="1" ht="26.25" customHeight="1">
      <c r="A5595" s="808"/>
      <c r="B5595" s="803" t="s">
        <v>3359</v>
      </c>
      <c r="C5595" s="810" t="s">
        <v>3367</v>
      </c>
      <c r="D5595" s="807">
        <v>43811</v>
      </c>
      <c r="E5595" s="803" t="s">
        <v>234</v>
      </c>
      <c r="F5595" s="803" t="s">
        <v>448</v>
      </c>
      <c r="G5595" s="803"/>
      <c r="H5595" s="806" t="s">
        <v>152</v>
      </c>
      <c r="I5595" s="806"/>
      <c r="J5595" s="117" t="s">
        <v>153</v>
      </c>
      <c r="K5595" s="117" t="s">
        <v>3</v>
      </c>
      <c r="L5595" s="119">
        <v>357</v>
      </c>
    </row>
    <row r="5596" spans="1:12" s="101" customFormat="1" ht="408.95" customHeight="1">
      <c r="A5596" s="808"/>
      <c r="B5596" s="803"/>
      <c r="C5596" s="810"/>
      <c r="D5596" s="807"/>
      <c r="E5596" s="803"/>
      <c r="F5596" s="803"/>
      <c r="G5596" s="803"/>
      <c r="H5596" s="806" t="s">
        <v>154</v>
      </c>
      <c r="I5596" s="806"/>
      <c r="J5596" s="803" t="s">
        <v>153</v>
      </c>
      <c r="K5596" s="803" t="s">
        <v>3</v>
      </c>
      <c r="L5596" s="804">
        <v>106</v>
      </c>
    </row>
    <row r="5597" spans="1:12" s="101" customFormat="1" ht="134.85" customHeight="1">
      <c r="A5597" s="808"/>
      <c r="B5597" s="803"/>
      <c r="C5597" s="810"/>
      <c r="D5597" s="807"/>
      <c r="E5597" s="803"/>
      <c r="F5597" s="803"/>
      <c r="G5597" s="803"/>
      <c r="H5597" s="806"/>
      <c r="I5597" s="806"/>
      <c r="J5597" s="803"/>
      <c r="K5597" s="803"/>
      <c r="L5597" s="804"/>
    </row>
    <row r="5598" spans="1:12" s="101" customFormat="1" ht="24" customHeight="1">
      <c r="A5598" s="808"/>
      <c r="B5598" s="110" t="s">
        <v>77</v>
      </c>
      <c r="C5598" s="115" t="s">
        <v>79</v>
      </c>
      <c r="D5598" s="115" t="s">
        <v>155</v>
      </c>
      <c r="E5598" s="115" t="s">
        <v>156</v>
      </c>
      <c r="F5598" s="805"/>
      <c r="G5598" s="805"/>
      <c r="H5598" s="806" t="s">
        <v>157</v>
      </c>
      <c r="I5598" s="806"/>
      <c r="J5598" s="803" t="s">
        <v>153</v>
      </c>
      <c r="K5598" s="803" t="s">
        <v>153</v>
      </c>
      <c r="L5598" s="804">
        <v>0</v>
      </c>
    </row>
    <row r="5599" spans="1:12" s="101" customFormat="1" ht="24" customHeight="1">
      <c r="A5599" s="808"/>
      <c r="B5599" s="117" t="s">
        <v>181</v>
      </c>
      <c r="C5599" s="117" t="s">
        <v>448</v>
      </c>
      <c r="D5599" s="118">
        <v>43812</v>
      </c>
      <c r="E5599" s="117" t="s">
        <v>1882</v>
      </c>
      <c r="F5599" s="805"/>
      <c r="G5599" s="805"/>
      <c r="H5599" s="806"/>
      <c r="I5599" s="806"/>
      <c r="J5599" s="803"/>
      <c r="K5599" s="803"/>
      <c r="L5599" s="804"/>
    </row>
    <row r="5600" spans="1:12" s="101" customFormat="1" ht="24" customHeight="1">
      <c r="A5600" s="808">
        <v>1050</v>
      </c>
      <c r="B5600" s="110" t="s">
        <v>76</v>
      </c>
      <c r="C5600" s="115" t="s">
        <v>78</v>
      </c>
      <c r="D5600" s="115" t="s">
        <v>146</v>
      </c>
      <c r="E5600" s="115" t="s">
        <v>147</v>
      </c>
      <c r="F5600" s="809" t="s">
        <v>71</v>
      </c>
      <c r="G5600" s="809"/>
      <c r="H5600" s="805"/>
      <c r="I5600" s="805"/>
      <c r="J5600" s="805"/>
      <c r="K5600" s="805"/>
      <c r="L5600" s="805"/>
    </row>
    <row r="5601" spans="1:12" s="101" customFormat="1" ht="26.25" customHeight="1">
      <c r="A5601" s="808"/>
      <c r="B5601" s="803" t="s">
        <v>3359</v>
      </c>
      <c r="C5601" s="810" t="s">
        <v>3368</v>
      </c>
      <c r="D5601" s="807">
        <v>43887</v>
      </c>
      <c r="E5601" s="803" t="s">
        <v>849</v>
      </c>
      <c r="F5601" s="803" t="s">
        <v>3369</v>
      </c>
      <c r="G5601" s="803"/>
      <c r="H5601" s="806" t="s">
        <v>152</v>
      </c>
      <c r="I5601" s="806"/>
      <c r="J5601" s="117" t="s">
        <v>153</v>
      </c>
      <c r="K5601" s="117" t="s">
        <v>153</v>
      </c>
      <c r="L5601" s="119">
        <v>0</v>
      </c>
    </row>
    <row r="5602" spans="1:12" s="101" customFormat="1" ht="408.95" customHeight="1">
      <c r="A5602" s="808"/>
      <c r="B5602" s="803"/>
      <c r="C5602" s="810"/>
      <c r="D5602" s="807"/>
      <c r="E5602" s="803"/>
      <c r="F5602" s="803"/>
      <c r="G5602" s="803"/>
      <c r="H5602" s="806" t="s">
        <v>154</v>
      </c>
      <c r="I5602" s="806"/>
      <c r="J5602" s="803" t="s">
        <v>153</v>
      </c>
      <c r="K5602" s="803" t="s">
        <v>153</v>
      </c>
      <c r="L5602" s="804">
        <v>0</v>
      </c>
    </row>
    <row r="5603" spans="1:12" s="101" customFormat="1" ht="408.95" customHeight="1">
      <c r="A5603" s="808"/>
      <c r="B5603" s="803"/>
      <c r="C5603" s="810"/>
      <c r="D5603" s="807"/>
      <c r="E5603" s="803"/>
      <c r="F5603" s="803"/>
      <c r="G5603" s="803"/>
      <c r="H5603" s="806"/>
      <c r="I5603" s="806"/>
      <c r="J5603" s="803"/>
      <c r="K5603" s="803"/>
      <c r="L5603" s="804"/>
    </row>
    <row r="5604" spans="1:12" s="101" customFormat="1" ht="124.7" customHeight="1">
      <c r="A5604" s="808"/>
      <c r="B5604" s="803"/>
      <c r="C5604" s="810"/>
      <c r="D5604" s="807"/>
      <c r="E5604" s="803"/>
      <c r="F5604" s="803"/>
      <c r="G5604" s="803"/>
      <c r="H5604" s="806"/>
      <c r="I5604" s="806"/>
      <c r="J5604" s="803"/>
      <c r="K5604" s="803"/>
      <c r="L5604" s="804"/>
    </row>
    <row r="5605" spans="1:12" s="101" customFormat="1" ht="24" customHeight="1">
      <c r="A5605" s="808"/>
      <c r="B5605" s="110" t="s">
        <v>77</v>
      </c>
      <c r="C5605" s="115" t="s">
        <v>79</v>
      </c>
      <c r="D5605" s="115" t="s">
        <v>155</v>
      </c>
      <c r="E5605" s="115" t="s">
        <v>156</v>
      </c>
      <c r="F5605" s="805"/>
      <c r="G5605" s="805"/>
      <c r="H5605" s="806" t="s">
        <v>157</v>
      </c>
      <c r="I5605" s="806"/>
      <c r="J5605" s="803" t="s">
        <v>153</v>
      </c>
      <c r="K5605" s="803" t="s">
        <v>3</v>
      </c>
      <c r="L5605" s="804">
        <v>499</v>
      </c>
    </row>
    <row r="5606" spans="1:12" s="101" customFormat="1" ht="24" customHeight="1">
      <c r="A5606" s="808"/>
      <c r="B5606" s="117" t="s">
        <v>181</v>
      </c>
      <c r="C5606" s="117" t="s">
        <v>3369</v>
      </c>
      <c r="D5606" s="118">
        <v>43894</v>
      </c>
      <c r="E5606" s="117" t="s">
        <v>2524</v>
      </c>
      <c r="F5606" s="805"/>
      <c r="G5606" s="805"/>
      <c r="H5606" s="806"/>
      <c r="I5606" s="806"/>
      <c r="J5606" s="803"/>
      <c r="K5606" s="803"/>
      <c r="L5606" s="804"/>
    </row>
    <row r="5607" spans="1:12" s="101" customFormat="1" ht="24" customHeight="1">
      <c r="A5607" s="808">
        <v>1051</v>
      </c>
      <c r="B5607" s="110" t="s">
        <v>76</v>
      </c>
      <c r="C5607" s="115" t="s">
        <v>78</v>
      </c>
      <c r="D5607" s="115" t="s">
        <v>146</v>
      </c>
      <c r="E5607" s="115" t="s">
        <v>147</v>
      </c>
      <c r="F5607" s="809" t="s">
        <v>71</v>
      </c>
      <c r="G5607" s="809"/>
      <c r="H5607" s="805"/>
      <c r="I5607" s="805"/>
      <c r="J5607" s="805"/>
      <c r="K5607" s="805"/>
      <c r="L5607" s="805"/>
    </row>
    <row r="5608" spans="1:12" s="101" customFormat="1" ht="26.25" customHeight="1">
      <c r="A5608" s="808"/>
      <c r="B5608" s="803" t="s">
        <v>3370</v>
      </c>
      <c r="C5608" s="810" t="s">
        <v>3371</v>
      </c>
      <c r="D5608" s="807">
        <v>43745</v>
      </c>
      <c r="E5608" s="803" t="s">
        <v>3372</v>
      </c>
      <c r="F5608" s="803" t="s">
        <v>3373</v>
      </c>
      <c r="G5608" s="803"/>
      <c r="H5608" s="806" t="s">
        <v>152</v>
      </c>
      <c r="I5608" s="806"/>
      <c r="J5608" s="117" t="s">
        <v>153</v>
      </c>
      <c r="K5608" s="117" t="s">
        <v>3</v>
      </c>
      <c r="L5608" s="119">
        <v>216</v>
      </c>
    </row>
    <row r="5609" spans="1:12" s="101" customFormat="1" ht="408.95" customHeight="1">
      <c r="A5609" s="808"/>
      <c r="B5609" s="803"/>
      <c r="C5609" s="810"/>
      <c r="D5609" s="807"/>
      <c r="E5609" s="803"/>
      <c r="F5609" s="803"/>
      <c r="G5609" s="803"/>
      <c r="H5609" s="806" t="s">
        <v>154</v>
      </c>
      <c r="I5609" s="806"/>
      <c r="J5609" s="803" t="s">
        <v>153</v>
      </c>
      <c r="K5609" s="803" t="s">
        <v>3</v>
      </c>
      <c r="L5609" s="804">
        <v>500</v>
      </c>
    </row>
    <row r="5610" spans="1:12" s="101" customFormat="1" ht="103.35" customHeight="1">
      <c r="A5610" s="808"/>
      <c r="B5610" s="803"/>
      <c r="C5610" s="810"/>
      <c r="D5610" s="807"/>
      <c r="E5610" s="803"/>
      <c r="F5610" s="803"/>
      <c r="G5610" s="803"/>
      <c r="H5610" s="806"/>
      <c r="I5610" s="806"/>
      <c r="J5610" s="803"/>
      <c r="K5610" s="803"/>
      <c r="L5610" s="804"/>
    </row>
    <row r="5611" spans="1:12" s="101" customFormat="1" ht="24" customHeight="1">
      <c r="A5611" s="808"/>
      <c r="B5611" s="110" t="s">
        <v>77</v>
      </c>
      <c r="C5611" s="115" t="s">
        <v>79</v>
      </c>
      <c r="D5611" s="115" t="s">
        <v>155</v>
      </c>
      <c r="E5611" s="115" t="s">
        <v>156</v>
      </c>
      <c r="F5611" s="805"/>
      <c r="G5611" s="805"/>
      <c r="H5611" s="806" t="s">
        <v>157</v>
      </c>
      <c r="I5611" s="806"/>
      <c r="J5611" s="803" t="s">
        <v>153</v>
      </c>
      <c r="K5611" s="803" t="s">
        <v>3</v>
      </c>
      <c r="L5611" s="804">
        <v>160</v>
      </c>
    </row>
    <row r="5612" spans="1:12" s="101" customFormat="1" ht="24" customHeight="1">
      <c r="A5612" s="808"/>
      <c r="B5612" s="117" t="s">
        <v>773</v>
      </c>
      <c r="C5612" s="117" t="s">
        <v>3373</v>
      </c>
      <c r="D5612" s="118">
        <v>43749</v>
      </c>
      <c r="E5612" s="117" t="s">
        <v>1426</v>
      </c>
      <c r="F5612" s="805"/>
      <c r="G5612" s="805"/>
      <c r="H5612" s="806"/>
      <c r="I5612" s="806"/>
      <c r="J5612" s="803"/>
      <c r="K5612" s="803"/>
      <c r="L5612" s="804"/>
    </row>
    <row r="5613" spans="1:12" s="101" customFormat="1" ht="24" customHeight="1">
      <c r="A5613" s="808">
        <v>1052</v>
      </c>
      <c r="B5613" s="110" t="s">
        <v>76</v>
      </c>
      <c r="C5613" s="115" t="s">
        <v>78</v>
      </c>
      <c r="D5613" s="115" t="s">
        <v>146</v>
      </c>
      <c r="E5613" s="115" t="s">
        <v>147</v>
      </c>
      <c r="F5613" s="809" t="s">
        <v>71</v>
      </c>
      <c r="G5613" s="809"/>
      <c r="H5613" s="805"/>
      <c r="I5613" s="805"/>
      <c r="J5613" s="805"/>
      <c r="K5613" s="805"/>
      <c r="L5613" s="805"/>
    </row>
    <row r="5614" spans="1:12" s="101" customFormat="1" ht="26.25" customHeight="1">
      <c r="A5614" s="808"/>
      <c r="B5614" s="803" t="s">
        <v>3370</v>
      </c>
      <c r="C5614" s="810" t="s">
        <v>3374</v>
      </c>
      <c r="D5614" s="807">
        <v>43760</v>
      </c>
      <c r="E5614" s="803" t="s">
        <v>683</v>
      </c>
      <c r="F5614" s="803" t="s">
        <v>3375</v>
      </c>
      <c r="G5614" s="803"/>
      <c r="H5614" s="806" t="s">
        <v>152</v>
      </c>
      <c r="I5614" s="806"/>
      <c r="J5614" s="117" t="s">
        <v>153</v>
      </c>
      <c r="K5614" s="117" t="s">
        <v>3</v>
      </c>
      <c r="L5614" s="119">
        <v>426</v>
      </c>
    </row>
    <row r="5615" spans="1:12" s="101" customFormat="1" ht="408.95" customHeight="1">
      <c r="A5615" s="808"/>
      <c r="B5615" s="803"/>
      <c r="C5615" s="810"/>
      <c r="D5615" s="807"/>
      <c r="E5615" s="803"/>
      <c r="F5615" s="803"/>
      <c r="G5615" s="803"/>
      <c r="H5615" s="806" t="s">
        <v>154</v>
      </c>
      <c r="I5615" s="806"/>
      <c r="J5615" s="803" t="s">
        <v>153</v>
      </c>
      <c r="K5615" s="803" t="s">
        <v>3</v>
      </c>
      <c r="L5615" s="804">
        <v>800</v>
      </c>
    </row>
    <row r="5616" spans="1:12" s="101" customFormat="1" ht="71.849999999999994" customHeight="1">
      <c r="A5616" s="808"/>
      <c r="B5616" s="803"/>
      <c r="C5616" s="810"/>
      <c r="D5616" s="807"/>
      <c r="E5616" s="803"/>
      <c r="F5616" s="803"/>
      <c r="G5616" s="803"/>
      <c r="H5616" s="806"/>
      <c r="I5616" s="806"/>
      <c r="J5616" s="803"/>
      <c r="K5616" s="803"/>
      <c r="L5616" s="804"/>
    </row>
    <row r="5617" spans="1:12" s="101" customFormat="1" ht="24" customHeight="1">
      <c r="A5617" s="808"/>
      <c r="B5617" s="110" t="s">
        <v>77</v>
      </c>
      <c r="C5617" s="115" t="s">
        <v>79</v>
      </c>
      <c r="D5617" s="115" t="s">
        <v>155</v>
      </c>
      <c r="E5617" s="115" t="s">
        <v>156</v>
      </c>
      <c r="F5617" s="805"/>
      <c r="G5617" s="805"/>
      <c r="H5617" s="806" t="s">
        <v>157</v>
      </c>
      <c r="I5617" s="806"/>
      <c r="J5617" s="803" t="s">
        <v>153</v>
      </c>
      <c r="K5617" s="803" t="s">
        <v>153</v>
      </c>
      <c r="L5617" s="804">
        <v>0</v>
      </c>
    </row>
    <row r="5618" spans="1:12" s="101" customFormat="1" ht="24" customHeight="1">
      <c r="A5618" s="808"/>
      <c r="B5618" s="117" t="s">
        <v>773</v>
      </c>
      <c r="C5618" s="117" t="s">
        <v>3375</v>
      </c>
      <c r="D5618" s="118">
        <v>43765</v>
      </c>
      <c r="E5618" s="117" t="s">
        <v>3101</v>
      </c>
      <c r="F5618" s="805"/>
      <c r="G5618" s="805"/>
      <c r="H5618" s="806"/>
      <c r="I5618" s="806"/>
      <c r="J5618" s="803"/>
      <c r="K5618" s="803"/>
      <c r="L5618" s="804"/>
    </row>
    <row r="5619" spans="1:12" s="101" customFormat="1" ht="24" customHeight="1">
      <c r="A5619" s="808">
        <v>1053</v>
      </c>
      <c r="B5619" s="110" t="s">
        <v>76</v>
      </c>
      <c r="C5619" s="115" t="s">
        <v>78</v>
      </c>
      <c r="D5619" s="115" t="s">
        <v>146</v>
      </c>
      <c r="E5619" s="115" t="s">
        <v>147</v>
      </c>
      <c r="F5619" s="809" t="s">
        <v>71</v>
      </c>
      <c r="G5619" s="809"/>
      <c r="H5619" s="805"/>
      <c r="I5619" s="805"/>
      <c r="J5619" s="805"/>
      <c r="K5619" s="805"/>
      <c r="L5619" s="805"/>
    </row>
    <row r="5620" spans="1:12" s="101" customFormat="1" ht="26.25" customHeight="1">
      <c r="A5620" s="808"/>
      <c r="B5620" s="803" t="s">
        <v>3370</v>
      </c>
      <c r="C5620" s="810" t="s">
        <v>3376</v>
      </c>
      <c r="D5620" s="807">
        <v>43798</v>
      </c>
      <c r="E5620" s="803" t="s">
        <v>3377</v>
      </c>
      <c r="F5620" s="803" t="s">
        <v>2392</v>
      </c>
      <c r="G5620" s="803"/>
      <c r="H5620" s="806" t="s">
        <v>152</v>
      </c>
      <c r="I5620" s="806"/>
      <c r="J5620" s="117" t="s">
        <v>153</v>
      </c>
      <c r="K5620" s="117" t="s">
        <v>153</v>
      </c>
      <c r="L5620" s="119">
        <v>0</v>
      </c>
    </row>
    <row r="5621" spans="1:12" s="101" customFormat="1" ht="396.75" customHeight="1">
      <c r="A5621" s="808"/>
      <c r="B5621" s="803"/>
      <c r="C5621" s="810"/>
      <c r="D5621" s="807"/>
      <c r="E5621" s="803"/>
      <c r="F5621" s="803"/>
      <c r="G5621" s="803"/>
      <c r="H5621" s="806" t="s">
        <v>154</v>
      </c>
      <c r="I5621" s="806"/>
      <c r="J5621" s="117" t="s">
        <v>153</v>
      </c>
      <c r="K5621" s="117" t="s">
        <v>3</v>
      </c>
      <c r="L5621" s="119">
        <v>1500</v>
      </c>
    </row>
    <row r="5622" spans="1:12" s="101" customFormat="1" ht="24" customHeight="1">
      <c r="A5622" s="808"/>
      <c r="B5622" s="110" t="s">
        <v>77</v>
      </c>
      <c r="C5622" s="115" t="s">
        <v>79</v>
      </c>
      <c r="D5622" s="115" t="s">
        <v>155</v>
      </c>
      <c r="E5622" s="115" t="s">
        <v>156</v>
      </c>
      <c r="F5622" s="805"/>
      <c r="G5622" s="805"/>
      <c r="H5622" s="806" t="s">
        <v>157</v>
      </c>
      <c r="I5622" s="806"/>
      <c r="J5622" s="803" t="s">
        <v>153</v>
      </c>
      <c r="K5622" s="803" t="s">
        <v>3</v>
      </c>
      <c r="L5622" s="804">
        <v>1300</v>
      </c>
    </row>
    <row r="5623" spans="1:12" s="101" customFormat="1" ht="24" customHeight="1">
      <c r="A5623" s="808"/>
      <c r="B5623" s="117" t="s">
        <v>773</v>
      </c>
      <c r="C5623" s="117" t="s">
        <v>2392</v>
      </c>
      <c r="D5623" s="118">
        <v>43812</v>
      </c>
      <c r="E5623" s="117" t="s">
        <v>3378</v>
      </c>
      <c r="F5623" s="805"/>
      <c r="G5623" s="805"/>
      <c r="H5623" s="806"/>
      <c r="I5623" s="806"/>
      <c r="J5623" s="803"/>
      <c r="K5623" s="803"/>
      <c r="L5623" s="804"/>
    </row>
    <row r="5624" spans="1:12" s="101" customFormat="1" ht="24" customHeight="1">
      <c r="A5624" s="808">
        <v>1054</v>
      </c>
      <c r="B5624" s="110" t="s">
        <v>76</v>
      </c>
      <c r="C5624" s="115" t="s">
        <v>78</v>
      </c>
      <c r="D5624" s="115" t="s">
        <v>146</v>
      </c>
      <c r="E5624" s="115" t="s">
        <v>147</v>
      </c>
      <c r="F5624" s="809" t="s">
        <v>71</v>
      </c>
      <c r="G5624" s="809"/>
      <c r="H5624" s="805"/>
      <c r="I5624" s="805"/>
      <c r="J5624" s="805"/>
      <c r="K5624" s="805"/>
      <c r="L5624" s="805"/>
    </row>
    <row r="5625" spans="1:12" s="101" customFormat="1" ht="26.25" customHeight="1">
      <c r="A5625" s="808"/>
      <c r="B5625" s="803" t="s">
        <v>3379</v>
      </c>
      <c r="C5625" s="810" t="s">
        <v>3380</v>
      </c>
      <c r="D5625" s="807">
        <v>43880</v>
      </c>
      <c r="E5625" s="803" t="s">
        <v>1649</v>
      </c>
      <c r="F5625" s="803" t="s">
        <v>2127</v>
      </c>
      <c r="G5625" s="803"/>
      <c r="H5625" s="806" t="s">
        <v>152</v>
      </c>
      <c r="I5625" s="806"/>
      <c r="J5625" s="117" t="s">
        <v>153</v>
      </c>
      <c r="K5625" s="117" t="s">
        <v>3</v>
      </c>
      <c r="L5625" s="119">
        <v>250.06</v>
      </c>
    </row>
    <row r="5626" spans="1:12" s="101" customFormat="1" ht="302.25" customHeight="1">
      <c r="A5626" s="808"/>
      <c r="B5626" s="803"/>
      <c r="C5626" s="810"/>
      <c r="D5626" s="807"/>
      <c r="E5626" s="803"/>
      <c r="F5626" s="803"/>
      <c r="G5626" s="803"/>
      <c r="H5626" s="806" t="s">
        <v>154</v>
      </c>
      <c r="I5626" s="806"/>
      <c r="J5626" s="117" t="s">
        <v>153</v>
      </c>
      <c r="K5626" s="117" t="s">
        <v>3</v>
      </c>
      <c r="L5626" s="119">
        <v>420.82</v>
      </c>
    </row>
    <row r="5627" spans="1:12" s="101" customFormat="1" ht="24" customHeight="1">
      <c r="A5627" s="808"/>
      <c r="B5627" s="110" t="s">
        <v>77</v>
      </c>
      <c r="C5627" s="115" t="s">
        <v>79</v>
      </c>
      <c r="D5627" s="115" t="s">
        <v>155</v>
      </c>
      <c r="E5627" s="115" t="s">
        <v>156</v>
      </c>
      <c r="F5627" s="805"/>
      <c r="G5627" s="805"/>
      <c r="H5627" s="806" t="s">
        <v>157</v>
      </c>
      <c r="I5627" s="806"/>
      <c r="J5627" s="803" t="s">
        <v>153</v>
      </c>
      <c r="K5627" s="803" t="s">
        <v>153</v>
      </c>
      <c r="L5627" s="804">
        <v>0</v>
      </c>
    </row>
    <row r="5628" spans="1:12" s="101" customFormat="1" ht="24" customHeight="1">
      <c r="A5628" s="808"/>
      <c r="B5628" s="117" t="s">
        <v>193</v>
      </c>
      <c r="C5628" s="117" t="s">
        <v>2127</v>
      </c>
      <c r="D5628" s="118">
        <v>43882</v>
      </c>
      <c r="E5628" s="117" t="s">
        <v>2196</v>
      </c>
      <c r="F5628" s="805"/>
      <c r="G5628" s="805"/>
      <c r="H5628" s="806"/>
      <c r="I5628" s="806"/>
      <c r="J5628" s="803"/>
      <c r="K5628" s="803"/>
      <c r="L5628" s="804"/>
    </row>
    <row r="5629" spans="1:12" s="101" customFormat="1" ht="24" customHeight="1">
      <c r="A5629" s="808">
        <v>1055</v>
      </c>
      <c r="B5629" s="110" t="s">
        <v>76</v>
      </c>
      <c r="C5629" s="115" t="s">
        <v>78</v>
      </c>
      <c r="D5629" s="115" t="s">
        <v>146</v>
      </c>
      <c r="E5629" s="115" t="s">
        <v>147</v>
      </c>
      <c r="F5629" s="809" t="s">
        <v>71</v>
      </c>
      <c r="G5629" s="809"/>
      <c r="H5629" s="805"/>
      <c r="I5629" s="805"/>
      <c r="J5629" s="805"/>
      <c r="K5629" s="805"/>
      <c r="L5629" s="805"/>
    </row>
    <row r="5630" spans="1:12" s="101" customFormat="1" ht="26.25" customHeight="1">
      <c r="A5630" s="808"/>
      <c r="B5630" s="803" t="s">
        <v>3381</v>
      </c>
      <c r="C5630" s="810" t="s">
        <v>3382</v>
      </c>
      <c r="D5630" s="807">
        <v>43739</v>
      </c>
      <c r="E5630" s="803" t="s">
        <v>1406</v>
      </c>
      <c r="F5630" s="803" t="s">
        <v>2453</v>
      </c>
      <c r="G5630" s="803"/>
      <c r="H5630" s="806" t="s">
        <v>152</v>
      </c>
      <c r="I5630" s="806"/>
      <c r="J5630" s="117" t="s">
        <v>153</v>
      </c>
      <c r="K5630" s="117" t="s">
        <v>3</v>
      </c>
      <c r="L5630" s="119">
        <v>624</v>
      </c>
    </row>
    <row r="5631" spans="1:12" s="101" customFormat="1" ht="207.75" customHeight="1">
      <c r="A5631" s="808"/>
      <c r="B5631" s="803"/>
      <c r="C5631" s="810"/>
      <c r="D5631" s="807"/>
      <c r="E5631" s="803"/>
      <c r="F5631" s="803"/>
      <c r="G5631" s="803"/>
      <c r="H5631" s="806" t="s">
        <v>154</v>
      </c>
      <c r="I5631" s="806"/>
      <c r="J5631" s="117" t="s">
        <v>153</v>
      </c>
      <c r="K5631" s="117" t="s">
        <v>153</v>
      </c>
      <c r="L5631" s="119">
        <v>0</v>
      </c>
    </row>
    <row r="5632" spans="1:12" s="101" customFormat="1" ht="24" customHeight="1">
      <c r="A5632" s="808"/>
      <c r="B5632" s="110" t="s">
        <v>77</v>
      </c>
      <c r="C5632" s="115" t="s">
        <v>79</v>
      </c>
      <c r="D5632" s="115" t="s">
        <v>155</v>
      </c>
      <c r="E5632" s="115" t="s">
        <v>156</v>
      </c>
      <c r="F5632" s="805"/>
      <c r="G5632" s="805"/>
      <c r="H5632" s="806" t="s">
        <v>157</v>
      </c>
      <c r="I5632" s="806"/>
      <c r="J5632" s="803" t="s">
        <v>153</v>
      </c>
      <c r="K5632" s="803" t="s">
        <v>153</v>
      </c>
      <c r="L5632" s="804">
        <v>0</v>
      </c>
    </row>
    <row r="5633" spans="1:12" s="101" customFormat="1" ht="24" customHeight="1">
      <c r="A5633" s="808"/>
      <c r="B5633" s="117" t="s">
        <v>158</v>
      </c>
      <c r="C5633" s="117" t="s">
        <v>2453</v>
      </c>
      <c r="D5633" s="118">
        <v>43744</v>
      </c>
      <c r="E5633" s="117" t="s">
        <v>318</v>
      </c>
      <c r="F5633" s="805"/>
      <c r="G5633" s="805"/>
      <c r="H5633" s="806"/>
      <c r="I5633" s="806"/>
      <c r="J5633" s="803"/>
      <c r="K5633" s="803"/>
      <c r="L5633" s="804"/>
    </row>
    <row r="5634" spans="1:12" s="101" customFormat="1" ht="24" customHeight="1">
      <c r="A5634" s="808">
        <v>1056</v>
      </c>
      <c r="B5634" s="110" t="s">
        <v>76</v>
      </c>
      <c r="C5634" s="115" t="s">
        <v>78</v>
      </c>
      <c r="D5634" s="115" t="s">
        <v>146</v>
      </c>
      <c r="E5634" s="115" t="s">
        <v>147</v>
      </c>
      <c r="F5634" s="809" t="s">
        <v>71</v>
      </c>
      <c r="G5634" s="809"/>
      <c r="H5634" s="805"/>
      <c r="I5634" s="805"/>
      <c r="J5634" s="805"/>
      <c r="K5634" s="805"/>
      <c r="L5634" s="805"/>
    </row>
    <row r="5635" spans="1:12" s="101" customFormat="1" ht="26.25" customHeight="1">
      <c r="A5635" s="808"/>
      <c r="B5635" s="803" t="s">
        <v>3383</v>
      </c>
      <c r="C5635" s="810" t="s">
        <v>3384</v>
      </c>
      <c r="D5635" s="807">
        <v>43807</v>
      </c>
      <c r="E5635" s="803" t="s">
        <v>486</v>
      </c>
      <c r="F5635" s="803" t="s">
        <v>2050</v>
      </c>
      <c r="G5635" s="803"/>
      <c r="H5635" s="806" t="s">
        <v>152</v>
      </c>
      <c r="I5635" s="806"/>
      <c r="J5635" s="117" t="s">
        <v>153</v>
      </c>
      <c r="K5635" s="117" t="s">
        <v>3</v>
      </c>
      <c r="L5635" s="119">
        <v>510</v>
      </c>
    </row>
    <row r="5636" spans="1:12" s="101" customFormat="1" ht="113.25" customHeight="1">
      <c r="A5636" s="808"/>
      <c r="B5636" s="803"/>
      <c r="C5636" s="810"/>
      <c r="D5636" s="807"/>
      <c r="E5636" s="803"/>
      <c r="F5636" s="803"/>
      <c r="G5636" s="803"/>
      <c r="H5636" s="806" t="s">
        <v>154</v>
      </c>
      <c r="I5636" s="806"/>
      <c r="J5636" s="117" t="s">
        <v>153</v>
      </c>
      <c r="K5636" s="117" t="s">
        <v>3</v>
      </c>
      <c r="L5636" s="119">
        <v>1716.05</v>
      </c>
    </row>
    <row r="5637" spans="1:12" s="101" customFormat="1" ht="24" customHeight="1">
      <c r="A5637" s="808"/>
      <c r="B5637" s="110" t="s">
        <v>77</v>
      </c>
      <c r="C5637" s="115" t="s">
        <v>79</v>
      </c>
      <c r="D5637" s="115" t="s">
        <v>155</v>
      </c>
      <c r="E5637" s="115" t="s">
        <v>156</v>
      </c>
      <c r="F5637" s="805"/>
      <c r="G5637" s="805"/>
      <c r="H5637" s="806" t="s">
        <v>157</v>
      </c>
      <c r="I5637" s="806"/>
      <c r="J5637" s="803" t="s">
        <v>153</v>
      </c>
      <c r="K5637" s="803" t="s">
        <v>153</v>
      </c>
      <c r="L5637" s="804">
        <v>0</v>
      </c>
    </row>
    <row r="5638" spans="1:12" s="101" customFormat="1" ht="24" customHeight="1">
      <c r="A5638" s="808"/>
      <c r="B5638" s="117" t="s">
        <v>181</v>
      </c>
      <c r="C5638" s="117" t="s">
        <v>2050</v>
      </c>
      <c r="D5638" s="118">
        <v>43810</v>
      </c>
      <c r="E5638" s="117" t="s">
        <v>321</v>
      </c>
      <c r="F5638" s="805"/>
      <c r="G5638" s="805"/>
      <c r="H5638" s="806"/>
      <c r="I5638" s="806"/>
      <c r="J5638" s="803"/>
      <c r="K5638" s="803"/>
      <c r="L5638" s="804"/>
    </row>
    <row r="5639" spans="1:12" s="101" customFormat="1" ht="24" customHeight="1">
      <c r="A5639" s="808">
        <v>1057</v>
      </c>
      <c r="B5639" s="110" t="s">
        <v>76</v>
      </c>
      <c r="C5639" s="115" t="s">
        <v>78</v>
      </c>
      <c r="D5639" s="115" t="s">
        <v>146</v>
      </c>
      <c r="E5639" s="115" t="s">
        <v>147</v>
      </c>
      <c r="F5639" s="809" t="s">
        <v>71</v>
      </c>
      <c r="G5639" s="809"/>
      <c r="H5639" s="805"/>
      <c r="I5639" s="805"/>
      <c r="J5639" s="805"/>
      <c r="K5639" s="805"/>
      <c r="L5639" s="805"/>
    </row>
    <row r="5640" spans="1:12" s="101" customFormat="1" ht="26.25" customHeight="1">
      <c r="A5640" s="808"/>
      <c r="B5640" s="803" t="s">
        <v>3385</v>
      </c>
      <c r="C5640" s="810" t="s">
        <v>3386</v>
      </c>
      <c r="D5640" s="807">
        <v>43767</v>
      </c>
      <c r="E5640" s="803" t="s">
        <v>358</v>
      </c>
      <c r="F5640" s="803" t="s">
        <v>3387</v>
      </c>
      <c r="G5640" s="803"/>
      <c r="H5640" s="806" t="s">
        <v>152</v>
      </c>
      <c r="I5640" s="806"/>
      <c r="J5640" s="117" t="s">
        <v>153</v>
      </c>
      <c r="K5640" s="117" t="s">
        <v>3</v>
      </c>
      <c r="L5640" s="119">
        <v>194.23</v>
      </c>
    </row>
    <row r="5641" spans="1:12" s="101" customFormat="1" ht="228.75" customHeight="1">
      <c r="A5641" s="808"/>
      <c r="B5641" s="803"/>
      <c r="C5641" s="810"/>
      <c r="D5641" s="807"/>
      <c r="E5641" s="803"/>
      <c r="F5641" s="803"/>
      <c r="G5641" s="803"/>
      <c r="H5641" s="806" t="s">
        <v>154</v>
      </c>
      <c r="I5641" s="806"/>
      <c r="J5641" s="117" t="s">
        <v>153</v>
      </c>
      <c r="K5641" s="117" t="s">
        <v>3</v>
      </c>
      <c r="L5641" s="119">
        <v>78</v>
      </c>
    </row>
    <row r="5642" spans="1:12" s="101" customFormat="1" ht="24" customHeight="1">
      <c r="A5642" s="808"/>
      <c r="B5642" s="110" t="s">
        <v>77</v>
      </c>
      <c r="C5642" s="115" t="s">
        <v>79</v>
      </c>
      <c r="D5642" s="115" t="s">
        <v>155</v>
      </c>
      <c r="E5642" s="115" t="s">
        <v>156</v>
      </c>
      <c r="F5642" s="805"/>
      <c r="G5642" s="805"/>
      <c r="H5642" s="806" t="s">
        <v>157</v>
      </c>
      <c r="I5642" s="806"/>
      <c r="J5642" s="803" t="s">
        <v>153</v>
      </c>
      <c r="K5642" s="803" t="s">
        <v>153</v>
      </c>
      <c r="L5642" s="804">
        <v>0</v>
      </c>
    </row>
    <row r="5643" spans="1:12" s="101" customFormat="1" ht="24" customHeight="1">
      <c r="A5643" s="808"/>
      <c r="B5643" s="117" t="s">
        <v>1079</v>
      </c>
      <c r="C5643" s="117" t="s">
        <v>3387</v>
      </c>
      <c r="D5643" s="118">
        <v>43768</v>
      </c>
      <c r="E5643" s="117" t="s">
        <v>894</v>
      </c>
      <c r="F5643" s="805"/>
      <c r="G5643" s="805"/>
      <c r="H5643" s="806"/>
      <c r="I5643" s="806"/>
      <c r="J5643" s="803"/>
      <c r="K5643" s="803"/>
      <c r="L5643" s="804"/>
    </row>
    <row r="5644" spans="1:12" s="101" customFormat="1" ht="24" customHeight="1">
      <c r="A5644" s="808">
        <v>1058</v>
      </c>
      <c r="B5644" s="110" t="s">
        <v>76</v>
      </c>
      <c r="C5644" s="115" t="s">
        <v>78</v>
      </c>
      <c r="D5644" s="115" t="s">
        <v>146</v>
      </c>
      <c r="E5644" s="115" t="s">
        <v>147</v>
      </c>
      <c r="F5644" s="809" t="s">
        <v>71</v>
      </c>
      <c r="G5644" s="809"/>
      <c r="H5644" s="805"/>
      <c r="I5644" s="805"/>
      <c r="J5644" s="805"/>
      <c r="K5644" s="805"/>
      <c r="L5644" s="805"/>
    </row>
    <row r="5645" spans="1:12" s="101" customFormat="1" ht="26.25" customHeight="1">
      <c r="A5645" s="808"/>
      <c r="B5645" s="803" t="s">
        <v>3388</v>
      </c>
      <c r="C5645" s="810" t="s">
        <v>3389</v>
      </c>
      <c r="D5645" s="807">
        <v>43780</v>
      </c>
      <c r="E5645" s="803" t="s">
        <v>982</v>
      </c>
      <c r="F5645" s="803" t="s">
        <v>983</v>
      </c>
      <c r="G5645" s="803"/>
      <c r="H5645" s="806" t="s">
        <v>152</v>
      </c>
      <c r="I5645" s="806"/>
      <c r="J5645" s="117" t="s">
        <v>153</v>
      </c>
      <c r="K5645" s="117" t="s">
        <v>3</v>
      </c>
      <c r="L5645" s="119">
        <v>916</v>
      </c>
    </row>
    <row r="5646" spans="1:12" s="101" customFormat="1" ht="260.25" customHeight="1">
      <c r="A5646" s="808"/>
      <c r="B5646" s="803"/>
      <c r="C5646" s="810"/>
      <c r="D5646" s="807"/>
      <c r="E5646" s="803"/>
      <c r="F5646" s="803"/>
      <c r="G5646" s="803"/>
      <c r="H5646" s="806" t="s">
        <v>154</v>
      </c>
      <c r="I5646" s="806"/>
      <c r="J5646" s="117" t="s">
        <v>153</v>
      </c>
      <c r="K5646" s="117" t="s">
        <v>3</v>
      </c>
      <c r="L5646" s="119">
        <v>1118</v>
      </c>
    </row>
    <row r="5647" spans="1:12" s="101" customFormat="1" ht="24" customHeight="1">
      <c r="A5647" s="808"/>
      <c r="B5647" s="110" t="s">
        <v>77</v>
      </c>
      <c r="C5647" s="115" t="s">
        <v>79</v>
      </c>
      <c r="D5647" s="115" t="s">
        <v>155</v>
      </c>
      <c r="E5647" s="115" t="s">
        <v>156</v>
      </c>
      <c r="F5647" s="805"/>
      <c r="G5647" s="805"/>
      <c r="H5647" s="806" t="s">
        <v>157</v>
      </c>
      <c r="I5647" s="806"/>
      <c r="J5647" s="803" t="s">
        <v>153</v>
      </c>
      <c r="K5647" s="803" t="s">
        <v>3</v>
      </c>
      <c r="L5647" s="804">
        <v>909</v>
      </c>
    </row>
    <row r="5648" spans="1:12" s="101" customFormat="1" ht="24" customHeight="1">
      <c r="A5648" s="808"/>
      <c r="B5648" s="117" t="s">
        <v>153</v>
      </c>
      <c r="C5648" s="117" t="s">
        <v>983</v>
      </c>
      <c r="D5648" s="118">
        <v>43785</v>
      </c>
      <c r="E5648" s="117" t="s">
        <v>623</v>
      </c>
      <c r="F5648" s="805"/>
      <c r="G5648" s="805"/>
      <c r="H5648" s="806"/>
      <c r="I5648" s="806"/>
      <c r="J5648" s="803"/>
      <c r="K5648" s="803"/>
      <c r="L5648" s="804"/>
    </row>
    <row r="5649" spans="1:12" s="101" customFormat="1" ht="24" customHeight="1">
      <c r="A5649" s="808">
        <v>1059</v>
      </c>
      <c r="B5649" s="110" t="s">
        <v>76</v>
      </c>
      <c r="C5649" s="115" t="s">
        <v>78</v>
      </c>
      <c r="D5649" s="115" t="s">
        <v>146</v>
      </c>
      <c r="E5649" s="115" t="s">
        <v>147</v>
      </c>
      <c r="F5649" s="809" t="s">
        <v>71</v>
      </c>
      <c r="G5649" s="809"/>
      <c r="H5649" s="805"/>
      <c r="I5649" s="805"/>
      <c r="J5649" s="805"/>
      <c r="K5649" s="805"/>
      <c r="L5649" s="805"/>
    </row>
    <row r="5650" spans="1:12" s="101" customFormat="1" ht="26.25" customHeight="1">
      <c r="A5650" s="808"/>
      <c r="B5650" s="803" t="s">
        <v>3390</v>
      </c>
      <c r="C5650" s="810" t="s">
        <v>3391</v>
      </c>
      <c r="D5650" s="807">
        <v>43866</v>
      </c>
      <c r="E5650" s="803" t="s">
        <v>694</v>
      </c>
      <c r="F5650" s="803" t="s">
        <v>3159</v>
      </c>
      <c r="G5650" s="803"/>
      <c r="H5650" s="806" t="s">
        <v>152</v>
      </c>
      <c r="I5650" s="806"/>
      <c r="J5650" s="117" t="s">
        <v>153</v>
      </c>
      <c r="K5650" s="117" t="s">
        <v>3</v>
      </c>
      <c r="L5650" s="119">
        <v>2572</v>
      </c>
    </row>
    <row r="5651" spans="1:12" s="101" customFormat="1" ht="165.75" customHeight="1">
      <c r="A5651" s="808"/>
      <c r="B5651" s="803"/>
      <c r="C5651" s="810"/>
      <c r="D5651" s="807"/>
      <c r="E5651" s="803"/>
      <c r="F5651" s="803"/>
      <c r="G5651" s="803"/>
      <c r="H5651" s="806" t="s">
        <v>154</v>
      </c>
      <c r="I5651" s="806"/>
      <c r="J5651" s="117" t="s">
        <v>153</v>
      </c>
      <c r="K5651" s="117" t="s">
        <v>3</v>
      </c>
      <c r="L5651" s="119">
        <v>1000</v>
      </c>
    </row>
    <row r="5652" spans="1:12" s="101" customFormat="1" ht="24" customHeight="1">
      <c r="A5652" s="808"/>
      <c r="B5652" s="110" t="s">
        <v>77</v>
      </c>
      <c r="C5652" s="115" t="s">
        <v>79</v>
      </c>
      <c r="D5652" s="115" t="s">
        <v>155</v>
      </c>
      <c r="E5652" s="115" t="s">
        <v>156</v>
      </c>
      <c r="F5652" s="805"/>
      <c r="G5652" s="805"/>
      <c r="H5652" s="806" t="s">
        <v>157</v>
      </c>
      <c r="I5652" s="806"/>
      <c r="J5652" s="803" t="s">
        <v>153</v>
      </c>
      <c r="K5652" s="803" t="s">
        <v>3</v>
      </c>
      <c r="L5652" s="804">
        <v>50</v>
      </c>
    </row>
    <row r="5653" spans="1:12" s="101" customFormat="1" ht="24" customHeight="1">
      <c r="A5653" s="808"/>
      <c r="B5653" s="117" t="s">
        <v>181</v>
      </c>
      <c r="C5653" s="117" t="s">
        <v>3159</v>
      </c>
      <c r="D5653" s="118">
        <v>43877</v>
      </c>
      <c r="E5653" s="117" t="s">
        <v>3392</v>
      </c>
      <c r="F5653" s="805"/>
      <c r="G5653" s="805"/>
      <c r="H5653" s="806"/>
      <c r="I5653" s="806"/>
      <c r="J5653" s="803"/>
      <c r="K5653" s="803"/>
      <c r="L5653" s="804"/>
    </row>
    <row r="5654" spans="1:12" s="101" customFormat="1" ht="24" customHeight="1">
      <c r="A5654" s="808">
        <v>1060</v>
      </c>
      <c r="B5654" s="110" t="s">
        <v>76</v>
      </c>
      <c r="C5654" s="115" t="s">
        <v>78</v>
      </c>
      <c r="D5654" s="115" t="s">
        <v>146</v>
      </c>
      <c r="E5654" s="115" t="s">
        <v>147</v>
      </c>
      <c r="F5654" s="809" t="s">
        <v>71</v>
      </c>
      <c r="G5654" s="809"/>
      <c r="H5654" s="805"/>
      <c r="I5654" s="805"/>
      <c r="J5654" s="805"/>
      <c r="K5654" s="805"/>
      <c r="L5654" s="805"/>
    </row>
    <row r="5655" spans="1:12" s="101" customFormat="1" ht="26.25" customHeight="1">
      <c r="A5655" s="808"/>
      <c r="B5655" s="803" t="s">
        <v>3393</v>
      </c>
      <c r="C5655" s="810" t="s">
        <v>3394</v>
      </c>
      <c r="D5655" s="807">
        <v>43788</v>
      </c>
      <c r="E5655" s="803" t="s">
        <v>587</v>
      </c>
      <c r="F5655" s="803" t="s">
        <v>3395</v>
      </c>
      <c r="G5655" s="803"/>
      <c r="H5655" s="806" t="s">
        <v>152</v>
      </c>
      <c r="I5655" s="806"/>
      <c r="J5655" s="117" t="s">
        <v>153</v>
      </c>
      <c r="K5655" s="117" t="s">
        <v>3</v>
      </c>
      <c r="L5655" s="119">
        <v>915.87</v>
      </c>
    </row>
    <row r="5656" spans="1:12" s="101" customFormat="1" ht="407.25" customHeight="1">
      <c r="A5656" s="808"/>
      <c r="B5656" s="803"/>
      <c r="C5656" s="810"/>
      <c r="D5656" s="807"/>
      <c r="E5656" s="803"/>
      <c r="F5656" s="803"/>
      <c r="G5656" s="803"/>
      <c r="H5656" s="806" t="s">
        <v>154</v>
      </c>
      <c r="I5656" s="806"/>
      <c r="J5656" s="117" t="s">
        <v>153</v>
      </c>
      <c r="K5656" s="117" t="s">
        <v>3</v>
      </c>
      <c r="L5656" s="119">
        <v>2635.09</v>
      </c>
    </row>
    <row r="5657" spans="1:12" s="101" customFormat="1" ht="24" customHeight="1">
      <c r="A5657" s="808"/>
      <c r="B5657" s="110" t="s">
        <v>77</v>
      </c>
      <c r="C5657" s="115" t="s">
        <v>79</v>
      </c>
      <c r="D5657" s="115" t="s">
        <v>155</v>
      </c>
      <c r="E5657" s="115" t="s">
        <v>156</v>
      </c>
      <c r="F5657" s="805"/>
      <c r="G5657" s="805"/>
      <c r="H5657" s="806" t="s">
        <v>157</v>
      </c>
      <c r="I5657" s="806"/>
      <c r="J5657" s="803" t="s">
        <v>153</v>
      </c>
      <c r="K5657" s="803" t="s">
        <v>3</v>
      </c>
      <c r="L5657" s="804">
        <v>200</v>
      </c>
    </row>
    <row r="5658" spans="1:12" s="101" customFormat="1" ht="24" customHeight="1">
      <c r="A5658" s="808"/>
      <c r="B5658" s="117" t="s">
        <v>254</v>
      </c>
      <c r="C5658" s="117" t="s">
        <v>3395</v>
      </c>
      <c r="D5658" s="118">
        <v>43792</v>
      </c>
      <c r="E5658" s="117" t="s">
        <v>2208</v>
      </c>
      <c r="F5658" s="805"/>
      <c r="G5658" s="805"/>
      <c r="H5658" s="806"/>
      <c r="I5658" s="806"/>
      <c r="J5658" s="803"/>
      <c r="K5658" s="803"/>
      <c r="L5658" s="804"/>
    </row>
    <row r="5659" spans="1:12" s="101" customFormat="1" ht="24" customHeight="1">
      <c r="A5659" s="808">
        <v>1061</v>
      </c>
      <c r="B5659" s="110" t="s">
        <v>76</v>
      </c>
      <c r="C5659" s="115" t="s">
        <v>78</v>
      </c>
      <c r="D5659" s="115" t="s">
        <v>146</v>
      </c>
      <c r="E5659" s="115" t="s">
        <v>147</v>
      </c>
      <c r="F5659" s="809" t="s">
        <v>71</v>
      </c>
      <c r="G5659" s="809"/>
      <c r="H5659" s="805"/>
      <c r="I5659" s="805"/>
      <c r="J5659" s="805"/>
      <c r="K5659" s="805"/>
      <c r="L5659" s="805"/>
    </row>
    <row r="5660" spans="1:12" s="101" customFormat="1" ht="26.25" customHeight="1">
      <c r="A5660" s="808"/>
      <c r="B5660" s="803" t="s">
        <v>3393</v>
      </c>
      <c r="C5660" s="810" t="s">
        <v>3396</v>
      </c>
      <c r="D5660" s="807">
        <v>43852</v>
      </c>
      <c r="E5660" s="803" t="s">
        <v>491</v>
      </c>
      <c r="F5660" s="803" t="s">
        <v>492</v>
      </c>
      <c r="G5660" s="803"/>
      <c r="H5660" s="806" t="s">
        <v>152</v>
      </c>
      <c r="I5660" s="806"/>
      <c r="J5660" s="117" t="s">
        <v>153</v>
      </c>
      <c r="K5660" s="117" t="s">
        <v>153</v>
      </c>
      <c r="L5660" s="119">
        <v>0</v>
      </c>
    </row>
    <row r="5661" spans="1:12" s="101" customFormat="1" ht="270.75" customHeight="1">
      <c r="A5661" s="808"/>
      <c r="B5661" s="803"/>
      <c r="C5661" s="810"/>
      <c r="D5661" s="807"/>
      <c r="E5661" s="803"/>
      <c r="F5661" s="803"/>
      <c r="G5661" s="803"/>
      <c r="H5661" s="806" t="s">
        <v>154</v>
      </c>
      <c r="I5661" s="806"/>
      <c r="J5661" s="117" t="s">
        <v>153</v>
      </c>
      <c r="K5661" s="117" t="s">
        <v>153</v>
      </c>
      <c r="L5661" s="119">
        <v>0</v>
      </c>
    </row>
    <row r="5662" spans="1:12" s="101" customFormat="1" ht="24" customHeight="1">
      <c r="A5662" s="808"/>
      <c r="B5662" s="110" t="s">
        <v>77</v>
      </c>
      <c r="C5662" s="115" t="s">
        <v>79</v>
      </c>
      <c r="D5662" s="115" t="s">
        <v>155</v>
      </c>
      <c r="E5662" s="115" t="s">
        <v>156</v>
      </c>
      <c r="F5662" s="805"/>
      <c r="G5662" s="805"/>
      <c r="H5662" s="806" t="s">
        <v>157</v>
      </c>
      <c r="I5662" s="806"/>
      <c r="J5662" s="803" t="s">
        <v>153</v>
      </c>
      <c r="K5662" s="803" t="s">
        <v>3</v>
      </c>
      <c r="L5662" s="804">
        <v>800</v>
      </c>
    </row>
    <row r="5663" spans="1:12" s="101" customFormat="1" ht="24" customHeight="1">
      <c r="A5663" s="808"/>
      <c r="B5663" s="117" t="s">
        <v>254</v>
      </c>
      <c r="C5663" s="117" t="s">
        <v>492</v>
      </c>
      <c r="D5663" s="118">
        <v>43855</v>
      </c>
      <c r="E5663" s="117" t="s">
        <v>3397</v>
      </c>
      <c r="F5663" s="805"/>
      <c r="G5663" s="805"/>
      <c r="H5663" s="806"/>
      <c r="I5663" s="806"/>
      <c r="J5663" s="803"/>
      <c r="K5663" s="803"/>
      <c r="L5663" s="804"/>
    </row>
    <row r="5664" spans="1:12" s="101" customFormat="1" ht="24" customHeight="1">
      <c r="A5664" s="808">
        <v>1062</v>
      </c>
      <c r="B5664" s="110" t="s">
        <v>76</v>
      </c>
      <c r="C5664" s="115" t="s">
        <v>78</v>
      </c>
      <c r="D5664" s="115" t="s">
        <v>146</v>
      </c>
      <c r="E5664" s="115" t="s">
        <v>147</v>
      </c>
      <c r="F5664" s="809" t="s">
        <v>71</v>
      </c>
      <c r="G5664" s="809"/>
      <c r="H5664" s="805"/>
      <c r="I5664" s="805"/>
      <c r="J5664" s="805"/>
      <c r="K5664" s="805"/>
      <c r="L5664" s="805"/>
    </row>
    <row r="5665" spans="1:12" s="101" customFormat="1" ht="26.25" customHeight="1">
      <c r="A5665" s="808"/>
      <c r="B5665" s="803" t="s">
        <v>3398</v>
      </c>
      <c r="C5665" s="810" t="s">
        <v>3399</v>
      </c>
      <c r="D5665" s="807">
        <v>43772</v>
      </c>
      <c r="E5665" s="803" t="s">
        <v>806</v>
      </c>
      <c r="F5665" s="803" t="s">
        <v>817</v>
      </c>
      <c r="G5665" s="803"/>
      <c r="H5665" s="806" t="s">
        <v>152</v>
      </c>
      <c r="I5665" s="806"/>
      <c r="J5665" s="117" t="s">
        <v>153</v>
      </c>
      <c r="K5665" s="117" t="s">
        <v>3</v>
      </c>
      <c r="L5665" s="119">
        <v>480.54</v>
      </c>
    </row>
    <row r="5666" spans="1:12" s="101" customFormat="1" ht="375.75" customHeight="1">
      <c r="A5666" s="808"/>
      <c r="B5666" s="803"/>
      <c r="C5666" s="810"/>
      <c r="D5666" s="807"/>
      <c r="E5666" s="803"/>
      <c r="F5666" s="803"/>
      <c r="G5666" s="803"/>
      <c r="H5666" s="806" t="s">
        <v>154</v>
      </c>
      <c r="I5666" s="806"/>
      <c r="J5666" s="117" t="s">
        <v>153</v>
      </c>
      <c r="K5666" s="117" t="s">
        <v>153</v>
      </c>
      <c r="L5666" s="119">
        <v>0</v>
      </c>
    </row>
    <row r="5667" spans="1:12" s="101" customFormat="1" ht="24" customHeight="1">
      <c r="A5667" s="808"/>
      <c r="B5667" s="110" t="s">
        <v>77</v>
      </c>
      <c r="C5667" s="115" t="s">
        <v>79</v>
      </c>
      <c r="D5667" s="115" t="s">
        <v>155</v>
      </c>
      <c r="E5667" s="115" t="s">
        <v>156</v>
      </c>
      <c r="F5667" s="805"/>
      <c r="G5667" s="805"/>
      <c r="H5667" s="806" t="s">
        <v>157</v>
      </c>
      <c r="I5667" s="806"/>
      <c r="J5667" s="803" t="s">
        <v>153</v>
      </c>
      <c r="K5667" s="803" t="s">
        <v>3</v>
      </c>
      <c r="L5667" s="804">
        <v>870</v>
      </c>
    </row>
    <row r="5668" spans="1:12" s="101" customFormat="1" ht="24" customHeight="1">
      <c r="A5668" s="808"/>
      <c r="B5668" s="117" t="s">
        <v>153</v>
      </c>
      <c r="C5668" s="117" t="s">
        <v>817</v>
      </c>
      <c r="D5668" s="118">
        <v>43776</v>
      </c>
      <c r="E5668" s="117" t="s">
        <v>203</v>
      </c>
      <c r="F5668" s="805"/>
      <c r="G5668" s="805"/>
      <c r="H5668" s="806"/>
      <c r="I5668" s="806"/>
      <c r="J5668" s="803"/>
      <c r="K5668" s="803"/>
      <c r="L5668" s="804"/>
    </row>
    <row r="5669" spans="1:12" s="101" customFormat="1" ht="24" customHeight="1">
      <c r="A5669" s="808">
        <v>1063</v>
      </c>
      <c r="B5669" s="110" t="s">
        <v>76</v>
      </c>
      <c r="C5669" s="115" t="s">
        <v>78</v>
      </c>
      <c r="D5669" s="115" t="s">
        <v>146</v>
      </c>
      <c r="E5669" s="115" t="s">
        <v>147</v>
      </c>
      <c r="F5669" s="809" t="s">
        <v>71</v>
      </c>
      <c r="G5669" s="809"/>
      <c r="H5669" s="805"/>
      <c r="I5669" s="805"/>
      <c r="J5669" s="805"/>
      <c r="K5669" s="805"/>
      <c r="L5669" s="805"/>
    </row>
    <row r="5670" spans="1:12" s="101" customFormat="1" ht="26.25" customHeight="1">
      <c r="A5670" s="808"/>
      <c r="B5670" s="803" t="s">
        <v>3400</v>
      </c>
      <c r="C5670" s="803" t="s">
        <v>3401</v>
      </c>
      <c r="D5670" s="807">
        <v>43871</v>
      </c>
      <c r="E5670" s="803" t="s">
        <v>709</v>
      </c>
      <c r="F5670" s="803" t="s">
        <v>3082</v>
      </c>
      <c r="G5670" s="803"/>
      <c r="H5670" s="806" t="s">
        <v>152</v>
      </c>
      <c r="I5670" s="806"/>
      <c r="J5670" s="117" t="s">
        <v>153</v>
      </c>
      <c r="K5670" s="117" t="s">
        <v>3</v>
      </c>
      <c r="L5670" s="119">
        <v>436</v>
      </c>
    </row>
    <row r="5671" spans="1:12" s="101" customFormat="1" ht="102.75" customHeight="1">
      <c r="A5671" s="808"/>
      <c r="B5671" s="803"/>
      <c r="C5671" s="803"/>
      <c r="D5671" s="807"/>
      <c r="E5671" s="803"/>
      <c r="F5671" s="803"/>
      <c r="G5671" s="803"/>
      <c r="H5671" s="806" t="s">
        <v>154</v>
      </c>
      <c r="I5671" s="806"/>
      <c r="J5671" s="117" t="s">
        <v>153</v>
      </c>
      <c r="K5671" s="117" t="s">
        <v>153</v>
      </c>
      <c r="L5671" s="119">
        <v>0</v>
      </c>
    </row>
    <row r="5672" spans="1:12" s="101" customFormat="1" ht="24" customHeight="1">
      <c r="A5672" s="808"/>
      <c r="B5672" s="110" t="s">
        <v>77</v>
      </c>
      <c r="C5672" s="115" t="s">
        <v>79</v>
      </c>
      <c r="D5672" s="115" t="s">
        <v>155</v>
      </c>
      <c r="E5672" s="115" t="s">
        <v>156</v>
      </c>
      <c r="F5672" s="805"/>
      <c r="G5672" s="805"/>
      <c r="H5672" s="806" t="s">
        <v>157</v>
      </c>
      <c r="I5672" s="806"/>
      <c r="J5672" s="803" t="s">
        <v>153</v>
      </c>
      <c r="K5672" s="803" t="s">
        <v>153</v>
      </c>
      <c r="L5672" s="804">
        <v>0</v>
      </c>
    </row>
    <row r="5673" spans="1:12" s="101" customFormat="1" ht="24" customHeight="1">
      <c r="A5673" s="808"/>
      <c r="B5673" s="117" t="s">
        <v>3402</v>
      </c>
      <c r="C5673" s="117" t="s">
        <v>3082</v>
      </c>
      <c r="D5673" s="118">
        <v>43876</v>
      </c>
      <c r="E5673" s="117" t="s">
        <v>3403</v>
      </c>
      <c r="F5673" s="805"/>
      <c r="G5673" s="805"/>
      <c r="H5673" s="806"/>
      <c r="I5673" s="806"/>
      <c r="J5673" s="803"/>
      <c r="K5673" s="803"/>
      <c r="L5673" s="804"/>
    </row>
    <row r="5674" spans="1:12" s="101" customFormat="1" ht="24" customHeight="1">
      <c r="A5674" s="808">
        <v>1064</v>
      </c>
      <c r="B5674" s="110" t="s">
        <v>76</v>
      </c>
      <c r="C5674" s="115" t="s">
        <v>78</v>
      </c>
      <c r="D5674" s="115" t="s">
        <v>146</v>
      </c>
      <c r="E5674" s="115" t="s">
        <v>147</v>
      </c>
      <c r="F5674" s="809" t="s">
        <v>71</v>
      </c>
      <c r="G5674" s="809"/>
      <c r="H5674" s="805"/>
      <c r="I5674" s="805"/>
      <c r="J5674" s="805"/>
      <c r="K5674" s="805"/>
      <c r="L5674" s="805"/>
    </row>
    <row r="5675" spans="1:12" s="101" customFormat="1" ht="26.25" customHeight="1">
      <c r="A5675" s="808"/>
      <c r="B5675" s="803" t="s">
        <v>3404</v>
      </c>
      <c r="C5675" s="810" t="s">
        <v>3405</v>
      </c>
      <c r="D5675" s="807">
        <v>43753</v>
      </c>
      <c r="E5675" s="803" t="s">
        <v>3331</v>
      </c>
      <c r="F5675" s="803" t="s">
        <v>3406</v>
      </c>
      <c r="G5675" s="803"/>
      <c r="H5675" s="806" t="s">
        <v>152</v>
      </c>
      <c r="I5675" s="806"/>
      <c r="J5675" s="117" t="s">
        <v>153</v>
      </c>
      <c r="K5675" s="117" t="s">
        <v>153</v>
      </c>
      <c r="L5675" s="119">
        <v>0</v>
      </c>
    </row>
    <row r="5676" spans="1:12" s="101" customFormat="1" ht="144.75" customHeight="1">
      <c r="A5676" s="808"/>
      <c r="B5676" s="803"/>
      <c r="C5676" s="810"/>
      <c r="D5676" s="807"/>
      <c r="E5676" s="803"/>
      <c r="F5676" s="803"/>
      <c r="G5676" s="803"/>
      <c r="H5676" s="806" t="s">
        <v>154</v>
      </c>
      <c r="I5676" s="806"/>
      <c r="J5676" s="117" t="s">
        <v>153</v>
      </c>
      <c r="K5676" s="117" t="s">
        <v>153</v>
      </c>
      <c r="L5676" s="119">
        <v>0</v>
      </c>
    </row>
    <row r="5677" spans="1:12" s="101" customFormat="1" ht="24" customHeight="1">
      <c r="A5677" s="808"/>
      <c r="B5677" s="110" t="s">
        <v>77</v>
      </c>
      <c r="C5677" s="115" t="s">
        <v>79</v>
      </c>
      <c r="D5677" s="115" t="s">
        <v>155</v>
      </c>
      <c r="E5677" s="115" t="s">
        <v>156</v>
      </c>
      <c r="F5677" s="805"/>
      <c r="G5677" s="805"/>
      <c r="H5677" s="806" t="s">
        <v>157</v>
      </c>
      <c r="I5677" s="806"/>
      <c r="J5677" s="803" t="s">
        <v>153</v>
      </c>
      <c r="K5677" s="803" t="s">
        <v>3</v>
      </c>
      <c r="L5677" s="804">
        <v>953</v>
      </c>
    </row>
    <row r="5678" spans="1:12" s="101" customFormat="1" ht="24" customHeight="1">
      <c r="A5678" s="808"/>
      <c r="B5678" s="117" t="s">
        <v>562</v>
      </c>
      <c r="C5678" s="117" t="s">
        <v>3406</v>
      </c>
      <c r="D5678" s="118">
        <v>43758</v>
      </c>
      <c r="E5678" s="117" t="s">
        <v>182</v>
      </c>
      <c r="F5678" s="805"/>
      <c r="G5678" s="805"/>
      <c r="H5678" s="806"/>
      <c r="I5678" s="806"/>
      <c r="J5678" s="803"/>
      <c r="K5678" s="803"/>
      <c r="L5678" s="804"/>
    </row>
    <row r="5679" spans="1:12" s="101" customFormat="1" ht="24" customHeight="1">
      <c r="A5679" s="808">
        <v>1065</v>
      </c>
      <c r="B5679" s="110" t="s">
        <v>76</v>
      </c>
      <c r="C5679" s="115" t="s">
        <v>78</v>
      </c>
      <c r="D5679" s="115" t="s">
        <v>146</v>
      </c>
      <c r="E5679" s="115" t="s">
        <v>147</v>
      </c>
      <c r="F5679" s="809" t="s">
        <v>71</v>
      </c>
      <c r="G5679" s="809"/>
      <c r="H5679" s="805"/>
      <c r="I5679" s="805"/>
      <c r="J5679" s="805"/>
      <c r="K5679" s="805"/>
      <c r="L5679" s="805"/>
    </row>
    <row r="5680" spans="1:12" s="101" customFormat="1" ht="26.25" customHeight="1">
      <c r="A5680" s="808"/>
      <c r="B5680" s="803" t="s">
        <v>3404</v>
      </c>
      <c r="C5680" s="810" t="s">
        <v>3407</v>
      </c>
      <c r="D5680" s="807">
        <v>43761</v>
      </c>
      <c r="E5680" s="803" t="s">
        <v>3408</v>
      </c>
      <c r="F5680" s="803" t="s">
        <v>3409</v>
      </c>
      <c r="G5680" s="803"/>
      <c r="H5680" s="806" t="s">
        <v>152</v>
      </c>
      <c r="I5680" s="806"/>
      <c r="J5680" s="117" t="s">
        <v>153</v>
      </c>
      <c r="K5680" s="117" t="s">
        <v>3</v>
      </c>
      <c r="L5680" s="119">
        <v>571</v>
      </c>
    </row>
    <row r="5681" spans="1:12" s="101" customFormat="1" ht="408.95" customHeight="1">
      <c r="A5681" s="808"/>
      <c r="B5681" s="803"/>
      <c r="C5681" s="810"/>
      <c r="D5681" s="807"/>
      <c r="E5681" s="803"/>
      <c r="F5681" s="803"/>
      <c r="G5681" s="803"/>
      <c r="H5681" s="806" t="s">
        <v>154</v>
      </c>
      <c r="I5681" s="806"/>
      <c r="J5681" s="803" t="s">
        <v>153</v>
      </c>
      <c r="K5681" s="803" t="s">
        <v>3</v>
      </c>
      <c r="L5681" s="804">
        <v>237.3</v>
      </c>
    </row>
    <row r="5682" spans="1:12" s="101" customFormat="1" ht="145.35" customHeight="1">
      <c r="A5682" s="808"/>
      <c r="B5682" s="803"/>
      <c r="C5682" s="810"/>
      <c r="D5682" s="807"/>
      <c r="E5682" s="803"/>
      <c r="F5682" s="803"/>
      <c r="G5682" s="803"/>
      <c r="H5682" s="806"/>
      <c r="I5682" s="806"/>
      <c r="J5682" s="803"/>
      <c r="K5682" s="803"/>
      <c r="L5682" s="804"/>
    </row>
    <row r="5683" spans="1:12" s="101" customFormat="1" ht="24" customHeight="1">
      <c r="A5683" s="808"/>
      <c r="B5683" s="110" t="s">
        <v>77</v>
      </c>
      <c r="C5683" s="115" t="s">
        <v>79</v>
      </c>
      <c r="D5683" s="115" t="s">
        <v>155</v>
      </c>
      <c r="E5683" s="115" t="s">
        <v>156</v>
      </c>
      <c r="F5683" s="805"/>
      <c r="G5683" s="805"/>
      <c r="H5683" s="806" t="s">
        <v>157</v>
      </c>
      <c r="I5683" s="806"/>
      <c r="J5683" s="803" t="s">
        <v>153</v>
      </c>
      <c r="K5683" s="803" t="s">
        <v>3</v>
      </c>
      <c r="L5683" s="804">
        <v>375</v>
      </c>
    </row>
    <row r="5684" spans="1:12" s="101" customFormat="1" ht="24" customHeight="1">
      <c r="A5684" s="808"/>
      <c r="B5684" s="117" t="s">
        <v>562</v>
      </c>
      <c r="C5684" s="117" t="s">
        <v>3409</v>
      </c>
      <c r="D5684" s="118">
        <v>43764</v>
      </c>
      <c r="E5684" s="117" t="s">
        <v>1803</v>
      </c>
      <c r="F5684" s="805"/>
      <c r="G5684" s="805"/>
      <c r="H5684" s="806"/>
      <c r="I5684" s="806"/>
      <c r="J5684" s="803"/>
      <c r="K5684" s="803"/>
      <c r="L5684" s="804"/>
    </row>
    <row r="5685" spans="1:12" s="101" customFormat="1" ht="24" customHeight="1">
      <c r="A5685" s="808">
        <v>1066</v>
      </c>
      <c r="B5685" s="110" t="s">
        <v>76</v>
      </c>
      <c r="C5685" s="115" t="s">
        <v>78</v>
      </c>
      <c r="D5685" s="115" t="s">
        <v>146</v>
      </c>
      <c r="E5685" s="115" t="s">
        <v>147</v>
      </c>
      <c r="F5685" s="809" t="s">
        <v>71</v>
      </c>
      <c r="G5685" s="809"/>
      <c r="H5685" s="805"/>
      <c r="I5685" s="805"/>
      <c r="J5685" s="805"/>
      <c r="K5685" s="805"/>
      <c r="L5685" s="805"/>
    </row>
    <row r="5686" spans="1:12" s="101" customFormat="1" ht="26.25" customHeight="1">
      <c r="A5686" s="808"/>
      <c r="B5686" s="803" t="s">
        <v>3404</v>
      </c>
      <c r="C5686" s="810" t="s">
        <v>3410</v>
      </c>
      <c r="D5686" s="807">
        <v>43783</v>
      </c>
      <c r="E5686" s="803" t="s">
        <v>1072</v>
      </c>
      <c r="F5686" s="803" t="s">
        <v>3411</v>
      </c>
      <c r="G5686" s="803"/>
      <c r="H5686" s="806" t="s">
        <v>152</v>
      </c>
      <c r="I5686" s="806"/>
      <c r="J5686" s="117" t="s">
        <v>153</v>
      </c>
      <c r="K5686" s="117" t="s">
        <v>3</v>
      </c>
      <c r="L5686" s="119">
        <v>668</v>
      </c>
    </row>
    <row r="5687" spans="1:12" s="101" customFormat="1" ht="270.75" customHeight="1">
      <c r="A5687" s="808"/>
      <c r="B5687" s="803"/>
      <c r="C5687" s="810"/>
      <c r="D5687" s="807"/>
      <c r="E5687" s="803"/>
      <c r="F5687" s="803"/>
      <c r="G5687" s="803"/>
      <c r="H5687" s="806" t="s">
        <v>154</v>
      </c>
      <c r="I5687" s="806"/>
      <c r="J5687" s="117" t="s">
        <v>153</v>
      </c>
      <c r="K5687" s="117" t="s">
        <v>153</v>
      </c>
      <c r="L5687" s="119">
        <v>0</v>
      </c>
    </row>
    <row r="5688" spans="1:12" s="101" customFormat="1" ht="24" customHeight="1">
      <c r="A5688" s="808"/>
      <c r="B5688" s="110" t="s">
        <v>77</v>
      </c>
      <c r="C5688" s="115" t="s">
        <v>79</v>
      </c>
      <c r="D5688" s="115" t="s">
        <v>155</v>
      </c>
      <c r="E5688" s="115" t="s">
        <v>156</v>
      </c>
      <c r="F5688" s="805"/>
      <c r="G5688" s="805"/>
      <c r="H5688" s="806" t="s">
        <v>157</v>
      </c>
      <c r="I5688" s="806"/>
      <c r="J5688" s="803" t="s">
        <v>153</v>
      </c>
      <c r="K5688" s="803" t="s">
        <v>3</v>
      </c>
      <c r="L5688" s="804">
        <v>395</v>
      </c>
    </row>
    <row r="5689" spans="1:12" s="101" customFormat="1" ht="24" customHeight="1">
      <c r="A5689" s="808"/>
      <c r="B5689" s="117" t="s">
        <v>562</v>
      </c>
      <c r="C5689" s="117" t="s">
        <v>3411</v>
      </c>
      <c r="D5689" s="118">
        <v>43785</v>
      </c>
      <c r="E5689" s="117" t="s">
        <v>1418</v>
      </c>
      <c r="F5689" s="805"/>
      <c r="G5689" s="805"/>
      <c r="H5689" s="806"/>
      <c r="I5689" s="806"/>
      <c r="J5689" s="803"/>
      <c r="K5689" s="803"/>
      <c r="L5689" s="804"/>
    </row>
    <row r="5690" spans="1:12" s="101" customFormat="1" ht="24" customHeight="1">
      <c r="A5690" s="808">
        <v>1067</v>
      </c>
      <c r="B5690" s="110" t="s">
        <v>76</v>
      </c>
      <c r="C5690" s="115" t="s">
        <v>78</v>
      </c>
      <c r="D5690" s="115" t="s">
        <v>146</v>
      </c>
      <c r="E5690" s="115" t="s">
        <v>147</v>
      </c>
      <c r="F5690" s="809" t="s">
        <v>71</v>
      </c>
      <c r="G5690" s="809"/>
      <c r="H5690" s="805"/>
      <c r="I5690" s="805"/>
      <c r="J5690" s="805"/>
      <c r="K5690" s="805"/>
      <c r="L5690" s="805"/>
    </row>
    <row r="5691" spans="1:12" s="101" customFormat="1" ht="26.25" customHeight="1">
      <c r="A5691" s="808"/>
      <c r="B5691" s="803" t="s">
        <v>3412</v>
      </c>
      <c r="C5691" s="810" t="s">
        <v>3413</v>
      </c>
      <c r="D5691" s="807">
        <v>43855</v>
      </c>
      <c r="E5691" s="803" t="s">
        <v>1449</v>
      </c>
      <c r="F5691" s="803" t="s">
        <v>3414</v>
      </c>
      <c r="G5691" s="803"/>
      <c r="H5691" s="806" t="s">
        <v>152</v>
      </c>
      <c r="I5691" s="806"/>
      <c r="J5691" s="117" t="s">
        <v>153</v>
      </c>
      <c r="K5691" s="117" t="s">
        <v>3</v>
      </c>
      <c r="L5691" s="119">
        <v>642.34</v>
      </c>
    </row>
    <row r="5692" spans="1:12" s="101" customFormat="1" ht="408.95" customHeight="1">
      <c r="A5692" s="808"/>
      <c r="B5692" s="803"/>
      <c r="C5692" s="810"/>
      <c r="D5692" s="807"/>
      <c r="E5692" s="803"/>
      <c r="F5692" s="803"/>
      <c r="G5692" s="803"/>
      <c r="H5692" s="806" t="s">
        <v>154</v>
      </c>
      <c r="I5692" s="806"/>
      <c r="J5692" s="803" t="s">
        <v>153</v>
      </c>
      <c r="K5692" s="803" t="s">
        <v>3</v>
      </c>
      <c r="L5692" s="804">
        <v>2200</v>
      </c>
    </row>
    <row r="5693" spans="1:12" s="101" customFormat="1" ht="376.35" customHeight="1">
      <c r="A5693" s="808"/>
      <c r="B5693" s="803"/>
      <c r="C5693" s="810"/>
      <c r="D5693" s="807"/>
      <c r="E5693" s="803"/>
      <c r="F5693" s="803"/>
      <c r="G5693" s="803"/>
      <c r="H5693" s="806"/>
      <c r="I5693" s="806"/>
      <c r="J5693" s="803"/>
      <c r="K5693" s="803"/>
      <c r="L5693" s="804"/>
    </row>
    <row r="5694" spans="1:12" s="101" customFormat="1" ht="24" customHeight="1">
      <c r="A5694" s="808"/>
      <c r="B5694" s="110" t="s">
        <v>77</v>
      </c>
      <c r="C5694" s="115" t="s">
        <v>79</v>
      </c>
      <c r="D5694" s="115" t="s">
        <v>155</v>
      </c>
      <c r="E5694" s="115" t="s">
        <v>156</v>
      </c>
      <c r="F5694" s="805"/>
      <c r="G5694" s="805"/>
      <c r="H5694" s="806" t="s">
        <v>157</v>
      </c>
      <c r="I5694" s="806"/>
      <c r="J5694" s="803" t="s">
        <v>153</v>
      </c>
      <c r="K5694" s="803" t="s">
        <v>3</v>
      </c>
      <c r="L5694" s="804">
        <v>123</v>
      </c>
    </row>
    <row r="5695" spans="1:12" s="101" customFormat="1" ht="24" customHeight="1">
      <c r="A5695" s="808"/>
      <c r="B5695" s="117" t="s">
        <v>158</v>
      </c>
      <c r="C5695" s="117" t="s">
        <v>3414</v>
      </c>
      <c r="D5695" s="118">
        <v>43862</v>
      </c>
      <c r="E5695" s="117" t="s">
        <v>3415</v>
      </c>
      <c r="F5695" s="805"/>
      <c r="G5695" s="805"/>
      <c r="H5695" s="806"/>
      <c r="I5695" s="806"/>
      <c r="J5695" s="803"/>
      <c r="K5695" s="803"/>
      <c r="L5695" s="804"/>
    </row>
    <row r="5696" spans="1:12" s="101" customFormat="1" ht="24" customHeight="1">
      <c r="A5696" s="808">
        <v>1068</v>
      </c>
      <c r="B5696" s="110" t="s">
        <v>76</v>
      </c>
      <c r="C5696" s="115" t="s">
        <v>78</v>
      </c>
      <c r="D5696" s="115" t="s">
        <v>146</v>
      </c>
      <c r="E5696" s="115" t="s">
        <v>147</v>
      </c>
      <c r="F5696" s="809" t="s">
        <v>71</v>
      </c>
      <c r="G5696" s="809"/>
      <c r="H5696" s="805"/>
      <c r="I5696" s="805"/>
      <c r="J5696" s="805"/>
      <c r="K5696" s="805"/>
      <c r="L5696" s="805"/>
    </row>
    <row r="5697" spans="1:12" s="101" customFormat="1" ht="26.25" customHeight="1">
      <c r="A5697" s="808"/>
      <c r="B5697" s="803" t="s">
        <v>3416</v>
      </c>
      <c r="C5697" s="810" t="s">
        <v>3417</v>
      </c>
      <c r="D5697" s="807">
        <v>43748</v>
      </c>
      <c r="E5697" s="803" t="s">
        <v>1017</v>
      </c>
      <c r="F5697" s="803" t="s">
        <v>3418</v>
      </c>
      <c r="G5697" s="803"/>
      <c r="H5697" s="806" t="s">
        <v>152</v>
      </c>
      <c r="I5697" s="806"/>
      <c r="J5697" s="117" t="s">
        <v>153</v>
      </c>
      <c r="K5697" s="117" t="s">
        <v>3</v>
      </c>
      <c r="L5697" s="119">
        <v>220.42</v>
      </c>
    </row>
    <row r="5698" spans="1:12" s="101" customFormat="1" ht="113.25" customHeight="1">
      <c r="A5698" s="808"/>
      <c r="B5698" s="803"/>
      <c r="C5698" s="810"/>
      <c r="D5698" s="807"/>
      <c r="E5698" s="803"/>
      <c r="F5698" s="803"/>
      <c r="G5698" s="803"/>
      <c r="H5698" s="806" t="s">
        <v>154</v>
      </c>
      <c r="I5698" s="806"/>
      <c r="J5698" s="117" t="s">
        <v>153</v>
      </c>
      <c r="K5698" s="117" t="s">
        <v>3</v>
      </c>
      <c r="L5698" s="119">
        <v>910.51</v>
      </c>
    </row>
    <row r="5699" spans="1:12" s="101" customFormat="1" ht="24" customHeight="1">
      <c r="A5699" s="808"/>
      <c r="B5699" s="110" t="s">
        <v>77</v>
      </c>
      <c r="C5699" s="115" t="s">
        <v>79</v>
      </c>
      <c r="D5699" s="115" t="s">
        <v>155</v>
      </c>
      <c r="E5699" s="115" t="s">
        <v>156</v>
      </c>
      <c r="F5699" s="805"/>
      <c r="G5699" s="805"/>
      <c r="H5699" s="806" t="s">
        <v>157</v>
      </c>
      <c r="I5699" s="806"/>
      <c r="J5699" s="803" t="s">
        <v>153</v>
      </c>
      <c r="K5699" s="803" t="s">
        <v>3</v>
      </c>
      <c r="L5699" s="804">
        <v>425</v>
      </c>
    </row>
    <row r="5700" spans="1:12" s="101" customFormat="1" ht="24" customHeight="1">
      <c r="A5700" s="808"/>
      <c r="B5700" s="117" t="s">
        <v>562</v>
      </c>
      <c r="C5700" s="117" t="s">
        <v>3418</v>
      </c>
      <c r="D5700" s="118">
        <v>43752</v>
      </c>
      <c r="E5700" s="117" t="s">
        <v>2094</v>
      </c>
      <c r="F5700" s="805"/>
      <c r="G5700" s="805"/>
      <c r="H5700" s="806"/>
      <c r="I5700" s="806"/>
      <c r="J5700" s="803"/>
      <c r="K5700" s="803"/>
      <c r="L5700" s="804"/>
    </row>
    <row r="5701" spans="1:12" s="101" customFormat="1" ht="24" customHeight="1">
      <c r="A5701" s="808">
        <v>1069</v>
      </c>
      <c r="B5701" s="110" t="s">
        <v>76</v>
      </c>
      <c r="C5701" s="115" t="s">
        <v>78</v>
      </c>
      <c r="D5701" s="115" t="s">
        <v>146</v>
      </c>
      <c r="E5701" s="115" t="s">
        <v>147</v>
      </c>
      <c r="F5701" s="809" t="s">
        <v>71</v>
      </c>
      <c r="G5701" s="809"/>
      <c r="H5701" s="805"/>
      <c r="I5701" s="805"/>
      <c r="J5701" s="805"/>
      <c r="K5701" s="805"/>
      <c r="L5701" s="805"/>
    </row>
    <row r="5702" spans="1:12" s="101" customFormat="1" ht="26.25" customHeight="1">
      <c r="A5702" s="808"/>
      <c r="B5702" s="803" t="s">
        <v>3419</v>
      </c>
      <c r="C5702" s="810" t="s">
        <v>3420</v>
      </c>
      <c r="D5702" s="807">
        <v>43780</v>
      </c>
      <c r="E5702" s="803" t="s">
        <v>3421</v>
      </c>
      <c r="F5702" s="803" t="s">
        <v>3422</v>
      </c>
      <c r="G5702" s="803"/>
      <c r="H5702" s="806" t="s">
        <v>152</v>
      </c>
      <c r="I5702" s="806"/>
      <c r="J5702" s="117" t="s">
        <v>153</v>
      </c>
      <c r="K5702" s="117" t="s">
        <v>3</v>
      </c>
      <c r="L5702" s="119">
        <v>393</v>
      </c>
    </row>
    <row r="5703" spans="1:12" s="101" customFormat="1" ht="344.25" customHeight="1">
      <c r="A5703" s="808"/>
      <c r="B5703" s="803"/>
      <c r="C5703" s="810"/>
      <c r="D5703" s="807"/>
      <c r="E5703" s="803"/>
      <c r="F5703" s="803"/>
      <c r="G5703" s="803"/>
      <c r="H5703" s="806" t="s">
        <v>154</v>
      </c>
      <c r="I5703" s="806"/>
      <c r="J5703" s="117" t="s">
        <v>153</v>
      </c>
      <c r="K5703" s="117" t="s">
        <v>153</v>
      </c>
      <c r="L5703" s="119">
        <v>0</v>
      </c>
    </row>
    <row r="5704" spans="1:12" s="101" customFormat="1" ht="24" customHeight="1">
      <c r="A5704" s="808"/>
      <c r="B5704" s="110" t="s">
        <v>77</v>
      </c>
      <c r="C5704" s="115" t="s">
        <v>79</v>
      </c>
      <c r="D5704" s="115" t="s">
        <v>155</v>
      </c>
      <c r="E5704" s="115" t="s">
        <v>156</v>
      </c>
      <c r="F5704" s="805"/>
      <c r="G5704" s="805"/>
      <c r="H5704" s="806" t="s">
        <v>157</v>
      </c>
      <c r="I5704" s="806"/>
      <c r="J5704" s="803" t="s">
        <v>153</v>
      </c>
      <c r="K5704" s="803" t="s">
        <v>153</v>
      </c>
      <c r="L5704" s="804">
        <v>0</v>
      </c>
    </row>
    <row r="5705" spans="1:12" s="101" customFormat="1" ht="24" customHeight="1">
      <c r="A5705" s="808"/>
      <c r="B5705" s="117" t="s">
        <v>3423</v>
      </c>
      <c r="C5705" s="117" t="s">
        <v>3422</v>
      </c>
      <c r="D5705" s="118">
        <v>43783</v>
      </c>
      <c r="E5705" s="117" t="s">
        <v>3424</v>
      </c>
      <c r="F5705" s="805"/>
      <c r="G5705" s="805"/>
      <c r="H5705" s="806"/>
      <c r="I5705" s="806"/>
      <c r="J5705" s="803"/>
      <c r="K5705" s="803"/>
      <c r="L5705" s="804"/>
    </row>
    <row r="5706" spans="1:12" s="101" customFormat="1" ht="24" customHeight="1">
      <c r="A5706" s="808">
        <v>1070</v>
      </c>
      <c r="B5706" s="110" t="s">
        <v>76</v>
      </c>
      <c r="C5706" s="115" t="s">
        <v>78</v>
      </c>
      <c r="D5706" s="115" t="s">
        <v>146</v>
      </c>
      <c r="E5706" s="115" t="s">
        <v>147</v>
      </c>
      <c r="F5706" s="809" t="s">
        <v>71</v>
      </c>
      <c r="G5706" s="809"/>
      <c r="H5706" s="805"/>
      <c r="I5706" s="805"/>
      <c r="J5706" s="805"/>
      <c r="K5706" s="805"/>
      <c r="L5706" s="805"/>
    </row>
    <row r="5707" spans="1:12" s="101" customFormat="1" ht="26.25" customHeight="1">
      <c r="A5707" s="808"/>
      <c r="B5707" s="803" t="s">
        <v>3425</v>
      </c>
      <c r="C5707" s="810" t="s">
        <v>3426</v>
      </c>
      <c r="D5707" s="807">
        <v>43739</v>
      </c>
      <c r="E5707" s="803" t="s">
        <v>1449</v>
      </c>
      <c r="F5707" s="803" t="s">
        <v>213</v>
      </c>
      <c r="G5707" s="803"/>
      <c r="H5707" s="806" t="s">
        <v>152</v>
      </c>
      <c r="I5707" s="806"/>
      <c r="J5707" s="117" t="s">
        <v>153</v>
      </c>
      <c r="K5707" s="117" t="s">
        <v>3</v>
      </c>
      <c r="L5707" s="119">
        <v>49</v>
      </c>
    </row>
    <row r="5708" spans="1:12" s="101" customFormat="1" ht="365.25" customHeight="1">
      <c r="A5708" s="808"/>
      <c r="B5708" s="803"/>
      <c r="C5708" s="810"/>
      <c r="D5708" s="807"/>
      <c r="E5708" s="803"/>
      <c r="F5708" s="803"/>
      <c r="G5708" s="803"/>
      <c r="H5708" s="806" t="s">
        <v>154</v>
      </c>
      <c r="I5708" s="806"/>
      <c r="J5708" s="117" t="s">
        <v>153</v>
      </c>
      <c r="K5708" s="117" t="s">
        <v>153</v>
      </c>
      <c r="L5708" s="119">
        <v>0</v>
      </c>
    </row>
    <row r="5709" spans="1:12" s="101" customFormat="1" ht="24" customHeight="1">
      <c r="A5709" s="808"/>
      <c r="B5709" s="110" t="s">
        <v>77</v>
      </c>
      <c r="C5709" s="115" t="s">
        <v>79</v>
      </c>
      <c r="D5709" s="115" t="s">
        <v>155</v>
      </c>
      <c r="E5709" s="115" t="s">
        <v>156</v>
      </c>
      <c r="F5709" s="805"/>
      <c r="G5709" s="805"/>
      <c r="H5709" s="806" t="s">
        <v>157</v>
      </c>
      <c r="I5709" s="806"/>
      <c r="J5709" s="803" t="s">
        <v>153</v>
      </c>
      <c r="K5709" s="803" t="s">
        <v>3</v>
      </c>
      <c r="L5709" s="804">
        <v>438</v>
      </c>
    </row>
    <row r="5710" spans="1:12" s="101" customFormat="1" ht="24" customHeight="1">
      <c r="A5710" s="808"/>
      <c r="B5710" s="117" t="s">
        <v>254</v>
      </c>
      <c r="C5710" s="117" t="s">
        <v>213</v>
      </c>
      <c r="D5710" s="118">
        <v>43744</v>
      </c>
      <c r="E5710" s="117" t="s">
        <v>318</v>
      </c>
      <c r="F5710" s="805"/>
      <c r="G5710" s="805"/>
      <c r="H5710" s="806"/>
      <c r="I5710" s="806"/>
      <c r="J5710" s="803"/>
      <c r="K5710" s="803"/>
      <c r="L5710" s="804"/>
    </row>
    <row r="5711" spans="1:12" s="101" customFormat="1" ht="24" customHeight="1">
      <c r="A5711" s="808">
        <v>1071</v>
      </c>
      <c r="B5711" s="110" t="s">
        <v>76</v>
      </c>
      <c r="C5711" s="115" t="s">
        <v>78</v>
      </c>
      <c r="D5711" s="115" t="s">
        <v>146</v>
      </c>
      <c r="E5711" s="115" t="s">
        <v>147</v>
      </c>
      <c r="F5711" s="809" t="s">
        <v>71</v>
      </c>
      <c r="G5711" s="809"/>
      <c r="H5711" s="805"/>
      <c r="I5711" s="805"/>
      <c r="J5711" s="805"/>
      <c r="K5711" s="805"/>
      <c r="L5711" s="805"/>
    </row>
    <row r="5712" spans="1:12" s="101" customFormat="1" ht="26.25" customHeight="1">
      <c r="A5712" s="808"/>
      <c r="B5712" s="803" t="s">
        <v>3425</v>
      </c>
      <c r="C5712" s="810" t="s">
        <v>3427</v>
      </c>
      <c r="D5712" s="807">
        <v>43790</v>
      </c>
      <c r="E5712" s="803" t="s">
        <v>243</v>
      </c>
      <c r="F5712" s="803" t="s">
        <v>1327</v>
      </c>
      <c r="G5712" s="803"/>
      <c r="H5712" s="806" t="s">
        <v>152</v>
      </c>
      <c r="I5712" s="806"/>
      <c r="J5712" s="117" t="s">
        <v>153</v>
      </c>
      <c r="K5712" s="117" t="s">
        <v>3</v>
      </c>
      <c r="L5712" s="119">
        <v>326.86</v>
      </c>
    </row>
    <row r="5713" spans="1:12" s="101" customFormat="1" ht="144.75" customHeight="1">
      <c r="A5713" s="808"/>
      <c r="B5713" s="803"/>
      <c r="C5713" s="810"/>
      <c r="D5713" s="807"/>
      <c r="E5713" s="803"/>
      <c r="F5713" s="803"/>
      <c r="G5713" s="803"/>
      <c r="H5713" s="806" t="s">
        <v>154</v>
      </c>
      <c r="I5713" s="806"/>
      <c r="J5713" s="117" t="s">
        <v>153</v>
      </c>
      <c r="K5713" s="117" t="s">
        <v>3</v>
      </c>
      <c r="L5713" s="119">
        <v>320.60000000000002</v>
      </c>
    </row>
    <row r="5714" spans="1:12" s="101" customFormat="1" ht="24" customHeight="1">
      <c r="A5714" s="808"/>
      <c r="B5714" s="110" t="s">
        <v>77</v>
      </c>
      <c r="C5714" s="115" t="s">
        <v>79</v>
      </c>
      <c r="D5714" s="115" t="s">
        <v>155</v>
      </c>
      <c r="E5714" s="115" t="s">
        <v>156</v>
      </c>
      <c r="F5714" s="805"/>
      <c r="G5714" s="805"/>
      <c r="H5714" s="806" t="s">
        <v>157</v>
      </c>
      <c r="I5714" s="806"/>
      <c r="J5714" s="803" t="s">
        <v>153</v>
      </c>
      <c r="K5714" s="803" t="s">
        <v>3</v>
      </c>
      <c r="L5714" s="804">
        <v>849</v>
      </c>
    </row>
    <row r="5715" spans="1:12" s="101" customFormat="1" ht="24" customHeight="1">
      <c r="A5715" s="808"/>
      <c r="B5715" s="117" t="s">
        <v>254</v>
      </c>
      <c r="C5715" s="117" t="s">
        <v>1327</v>
      </c>
      <c r="D5715" s="118">
        <v>43792</v>
      </c>
      <c r="E5715" s="117" t="s">
        <v>1343</v>
      </c>
      <c r="F5715" s="805"/>
      <c r="G5715" s="805"/>
      <c r="H5715" s="806"/>
      <c r="I5715" s="806"/>
      <c r="J5715" s="803"/>
      <c r="K5715" s="803"/>
      <c r="L5715" s="804"/>
    </row>
    <row r="5716" spans="1:12" s="101" customFormat="1" ht="24" customHeight="1">
      <c r="A5716" s="808">
        <v>1072</v>
      </c>
      <c r="B5716" s="110" t="s">
        <v>76</v>
      </c>
      <c r="C5716" s="115" t="s">
        <v>78</v>
      </c>
      <c r="D5716" s="115" t="s">
        <v>146</v>
      </c>
      <c r="E5716" s="115" t="s">
        <v>147</v>
      </c>
      <c r="F5716" s="809" t="s">
        <v>71</v>
      </c>
      <c r="G5716" s="809"/>
      <c r="H5716" s="805"/>
      <c r="I5716" s="805"/>
      <c r="J5716" s="805"/>
      <c r="K5716" s="805"/>
      <c r="L5716" s="805"/>
    </row>
    <row r="5717" spans="1:12" s="101" customFormat="1" ht="26.25" customHeight="1">
      <c r="A5717" s="808"/>
      <c r="B5717" s="803" t="s">
        <v>3425</v>
      </c>
      <c r="C5717" s="810" t="s">
        <v>3428</v>
      </c>
      <c r="D5717" s="807">
        <v>43887</v>
      </c>
      <c r="E5717" s="803" t="s">
        <v>3429</v>
      </c>
      <c r="F5717" s="803" t="s">
        <v>1232</v>
      </c>
      <c r="G5717" s="803"/>
      <c r="H5717" s="806" t="s">
        <v>152</v>
      </c>
      <c r="I5717" s="806"/>
      <c r="J5717" s="117" t="s">
        <v>153</v>
      </c>
      <c r="K5717" s="117" t="s">
        <v>3</v>
      </c>
      <c r="L5717" s="119">
        <v>174.99</v>
      </c>
    </row>
    <row r="5718" spans="1:12" s="101" customFormat="1" ht="155.25" customHeight="1">
      <c r="A5718" s="808"/>
      <c r="B5718" s="803"/>
      <c r="C5718" s="810"/>
      <c r="D5718" s="807"/>
      <c r="E5718" s="803"/>
      <c r="F5718" s="803"/>
      <c r="G5718" s="803"/>
      <c r="H5718" s="806" t="s">
        <v>154</v>
      </c>
      <c r="I5718" s="806"/>
      <c r="J5718" s="117" t="s">
        <v>153</v>
      </c>
      <c r="K5718" s="117" t="s">
        <v>3</v>
      </c>
      <c r="L5718" s="119">
        <v>360.33</v>
      </c>
    </row>
    <row r="5719" spans="1:12" s="101" customFormat="1" ht="24" customHeight="1">
      <c r="A5719" s="808"/>
      <c r="B5719" s="110" t="s">
        <v>77</v>
      </c>
      <c r="C5719" s="115" t="s">
        <v>79</v>
      </c>
      <c r="D5719" s="115" t="s">
        <v>155</v>
      </c>
      <c r="E5719" s="115" t="s">
        <v>156</v>
      </c>
      <c r="F5719" s="805"/>
      <c r="G5719" s="805"/>
      <c r="H5719" s="806" t="s">
        <v>157</v>
      </c>
      <c r="I5719" s="806"/>
      <c r="J5719" s="803" t="s">
        <v>153</v>
      </c>
      <c r="K5719" s="803" t="s">
        <v>3</v>
      </c>
      <c r="L5719" s="804">
        <v>70</v>
      </c>
    </row>
    <row r="5720" spans="1:12" s="101" customFormat="1" ht="24" customHeight="1">
      <c r="A5720" s="808"/>
      <c r="B5720" s="117" t="s">
        <v>254</v>
      </c>
      <c r="C5720" s="117" t="s">
        <v>1232</v>
      </c>
      <c r="D5720" s="118">
        <v>43888</v>
      </c>
      <c r="E5720" s="117" t="s">
        <v>1699</v>
      </c>
      <c r="F5720" s="805"/>
      <c r="G5720" s="805"/>
      <c r="H5720" s="806"/>
      <c r="I5720" s="806"/>
      <c r="J5720" s="803"/>
      <c r="K5720" s="803"/>
      <c r="L5720" s="804"/>
    </row>
    <row r="5721" spans="1:12" s="101" customFormat="1" ht="24" customHeight="1">
      <c r="A5721" s="808">
        <v>1073</v>
      </c>
      <c r="B5721" s="110" t="s">
        <v>76</v>
      </c>
      <c r="C5721" s="115" t="s">
        <v>78</v>
      </c>
      <c r="D5721" s="115" t="s">
        <v>146</v>
      </c>
      <c r="E5721" s="115" t="s">
        <v>147</v>
      </c>
      <c r="F5721" s="809" t="s">
        <v>71</v>
      </c>
      <c r="G5721" s="809"/>
      <c r="H5721" s="805"/>
      <c r="I5721" s="805"/>
      <c r="J5721" s="805"/>
      <c r="K5721" s="805"/>
      <c r="L5721" s="805"/>
    </row>
    <row r="5722" spans="1:12" s="101" customFormat="1" ht="26.25" customHeight="1">
      <c r="A5722" s="808"/>
      <c r="B5722" s="803" t="s">
        <v>3430</v>
      </c>
      <c r="C5722" s="803" t="s">
        <v>3431</v>
      </c>
      <c r="D5722" s="807">
        <v>43858</v>
      </c>
      <c r="E5722" s="803" t="s">
        <v>285</v>
      </c>
      <c r="F5722" s="803" t="s">
        <v>1097</v>
      </c>
      <c r="G5722" s="803"/>
      <c r="H5722" s="806" t="s">
        <v>152</v>
      </c>
      <c r="I5722" s="806"/>
      <c r="J5722" s="117" t="s">
        <v>153</v>
      </c>
      <c r="K5722" s="117" t="s">
        <v>3</v>
      </c>
      <c r="L5722" s="119">
        <v>359.37</v>
      </c>
    </row>
    <row r="5723" spans="1:12" s="101" customFormat="1" ht="102.75" customHeight="1">
      <c r="A5723" s="808"/>
      <c r="B5723" s="803"/>
      <c r="C5723" s="803"/>
      <c r="D5723" s="807"/>
      <c r="E5723" s="803"/>
      <c r="F5723" s="803"/>
      <c r="G5723" s="803"/>
      <c r="H5723" s="806" t="s">
        <v>154</v>
      </c>
      <c r="I5723" s="806"/>
      <c r="J5723" s="117" t="s">
        <v>153</v>
      </c>
      <c r="K5723" s="117" t="s">
        <v>3</v>
      </c>
      <c r="L5723" s="119">
        <v>478.62</v>
      </c>
    </row>
    <row r="5724" spans="1:12" s="101" customFormat="1" ht="24" customHeight="1">
      <c r="A5724" s="808"/>
      <c r="B5724" s="110" t="s">
        <v>77</v>
      </c>
      <c r="C5724" s="115" t="s">
        <v>79</v>
      </c>
      <c r="D5724" s="115" t="s">
        <v>155</v>
      </c>
      <c r="E5724" s="115" t="s">
        <v>156</v>
      </c>
      <c r="F5724" s="805"/>
      <c r="G5724" s="805"/>
      <c r="H5724" s="806" t="s">
        <v>157</v>
      </c>
      <c r="I5724" s="806"/>
      <c r="J5724" s="803" t="s">
        <v>153</v>
      </c>
      <c r="K5724" s="803" t="s">
        <v>3</v>
      </c>
      <c r="L5724" s="804">
        <v>320</v>
      </c>
    </row>
    <row r="5725" spans="1:12" s="101" customFormat="1" ht="24" customHeight="1">
      <c r="A5725" s="808"/>
      <c r="B5725" s="117" t="s">
        <v>193</v>
      </c>
      <c r="C5725" s="117" t="s">
        <v>1097</v>
      </c>
      <c r="D5725" s="118">
        <v>43861</v>
      </c>
      <c r="E5725" s="117" t="s">
        <v>348</v>
      </c>
      <c r="F5725" s="805"/>
      <c r="G5725" s="805"/>
      <c r="H5725" s="806"/>
      <c r="I5725" s="806"/>
      <c r="J5725" s="803"/>
      <c r="K5725" s="803"/>
      <c r="L5725" s="804"/>
    </row>
    <row r="5726" spans="1:12" s="101" customFormat="1" ht="24" customHeight="1">
      <c r="A5726" s="808">
        <v>1074</v>
      </c>
      <c r="B5726" s="110" t="s">
        <v>76</v>
      </c>
      <c r="C5726" s="115" t="s">
        <v>78</v>
      </c>
      <c r="D5726" s="115" t="s">
        <v>146</v>
      </c>
      <c r="E5726" s="115" t="s">
        <v>147</v>
      </c>
      <c r="F5726" s="809" t="s">
        <v>71</v>
      </c>
      <c r="G5726" s="809"/>
      <c r="H5726" s="805"/>
      <c r="I5726" s="805"/>
      <c r="J5726" s="805"/>
      <c r="K5726" s="805"/>
      <c r="L5726" s="805"/>
    </row>
    <row r="5727" spans="1:12" s="101" customFormat="1" ht="26.25" customHeight="1">
      <c r="A5727" s="808"/>
      <c r="B5727" s="803" t="s">
        <v>3432</v>
      </c>
      <c r="C5727" s="810" t="s">
        <v>3433</v>
      </c>
      <c r="D5727" s="807">
        <v>43775</v>
      </c>
      <c r="E5727" s="803" t="s">
        <v>3434</v>
      </c>
      <c r="F5727" s="803" t="s">
        <v>3435</v>
      </c>
      <c r="G5727" s="803"/>
      <c r="H5727" s="806" t="s">
        <v>152</v>
      </c>
      <c r="I5727" s="806"/>
      <c r="J5727" s="117" t="s">
        <v>153</v>
      </c>
      <c r="K5727" s="117" t="s">
        <v>3</v>
      </c>
      <c r="L5727" s="119">
        <v>297.48</v>
      </c>
    </row>
    <row r="5728" spans="1:12" s="101" customFormat="1" ht="408.95" customHeight="1">
      <c r="A5728" s="808"/>
      <c r="B5728" s="803"/>
      <c r="C5728" s="810"/>
      <c r="D5728" s="807"/>
      <c r="E5728" s="803"/>
      <c r="F5728" s="803"/>
      <c r="G5728" s="803"/>
      <c r="H5728" s="806" t="s">
        <v>154</v>
      </c>
      <c r="I5728" s="806"/>
      <c r="J5728" s="803" t="s">
        <v>153</v>
      </c>
      <c r="K5728" s="803" t="s">
        <v>3</v>
      </c>
      <c r="L5728" s="804">
        <v>464.6</v>
      </c>
    </row>
    <row r="5729" spans="1:12" s="101" customFormat="1" ht="208.35" customHeight="1">
      <c r="A5729" s="808"/>
      <c r="B5729" s="803"/>
      <c r="C5729" s="810"/>
      <c r="D5729" s="807"/>
      <c r="E5729" s="803"/>
      <c r="F5729" s="803"/>
      <c r="G5729" s="803"/>
      <c r="H5729" s="806"/>
      <c r="I5729" s="806"/>
      <c r="J5729" s="803"/>
      <c r="K5729" s="803"/>
      <c r="L5729" s="804"/>
    </row>
    <row r="5730" spans="1:12" s="101" customFormat="1" ht="24" customHeight="1">
      <c r="A5730" s="808"/>
      <c r="B5730" s="110" t="s">
        <v>77</v>
      </c>
      <c r="C5730" s="115" t="s">
        <v>79</v>
      </c>
      <c r="D5730" s="115" t="s">
        <v>155</v>
      </c>
      <c r="E5730" s="115" t="s">
        <v>156</v>
      </c>
      <c r="F5730" s="805"/>
      <c r="G5730" s="805"/>
      <c r="H5730" s="806" t="s">
        <v>157</v>
      </c>
      <c r="I5730" s="806"/>
      <c r="J5730" s="803" t="s">
        <v>153</v>
      </c>
      <c r="K5730" s="803" t="s">
        <v>3</v>
      </c>
      <c r="L5730" s="804">
        <v>250</v>
      </c>
    </row>
    <row r="5731" spans="1:12" s="101" customFormat="1" ht="24" customHeight="1">
      <c r="A5731" s="808"/>
      <c r="B5731" s="117" t="s">
        <v>240</v>
      </c>
      <c r="C5731" s="117" t="s">
        <v>3435</v>
      </c>
      <c r="D5731" s="118">
        <v>43777</v>
      </c>
      <c r="E5731" s="117" t="s">
        <v>271</v>
      </c>
      <c r="F5731" s="805"/>
      <c r="G5731" s="805"/>
      <c r="H5731" s="806"/>
      <c r="I5731" s="806"/>
      <c r="J5731" s="803"/>
      <c r="K5731" s="803"/>
      <c r="L5731" s="804"/>
    </row>
    <row r="5732" spans="1:12" s="101" customFormat="1" ht="24" customHeight="1">
      <c r="A5732" s="808">
        <v>1075</v>
      </c>
      <c r="B5732" s="110" t="s">
        <v>76</v>
      </c>
      <c r="C5732" s="115" t="s">
        <v>78</v>
      </c>
      <c r="D5732" s="115" t="s">
        <v>146</v>
      </c>
      <c r="E5732" s="115" t="s">
        <v>147</v>
      </c>
      <c r="F5732" s="809" t="s">
        <v>71</v>
      </c>
      <c r="G5732" s="809"/>
      <c r="H5732" s="805"/>
      <c r="I5732" s="805"/>
      <c r="J5732" s="805"/>
      <c r="K5732" s="805"/>
      <c r="L5732" s="805"/>
    </row>
    <row r="5733" spans="1:12" s="101" customFormat="1" ht="26.25" customHeight="1">
      <c r="A5733" s="808"/>
      <c r="B5733" s="803" t="s">
        <v>3436</v>
      </c>
      <c r="C5733" s="810" t="s">
        <v>3437</v>
      </c>
      <c r="D5733" s="807">
        <v>43865</v>
      </c>
      <c r="E5733" s="803" t="s">
        <v>753</v>
      </c>
      <c r="F5733" s="803" t="s">
        <v>3438</v>
      </c>
      <c r="G5733" s="803"/>
      <c r="H5733" s="806" t="s">
        <v>152</v>
      </c>
      <c r="I5733" s="806"/>
      <c r="J5733" s="117" t="s">
        <v>153</v>
      </c>
      <c r="K5733" s="117" t="s">
        <v>3</v>
      </c>
      <c r="L5733" s="119">
        <v>1440.42</v>
      </c>
    </row>
    <row r="5734" spans="1:12" s="101" customFormat="1" ht="408.95" customHeight="1">
      <c r="A5734" s="808"/>
      <c r="B5734" s="803"/>
      <c r="C5734" s="810"/>
      <c r="D5734" s="807"/>
      <c r="E5734" s="803"/>
      <c r="F5734" s="803"/>
      <c r="G5734" s="803"/>
      <c r="H5734" s="806" t="s">
        <v>154</v>
      </c>
      <c r="I5734" s="806"/>
      <c r="J5734" s="803" t="s">
        <v>153</v>
      </c>
      <c r="K5734" s="803" t="s">
        <v>153</v>
      </c>
      <c r="L5734" s="804">
        <v>0</v>
      </c>
    </row>
    <row r="5735" spans="1:12" s="101" customFormat="1" ht="229.35" customHeight="1">
      <c r="A5735" s="808"/>
      <c r="B5735" s="803"/>
      <c r="C5735" s="810"/>
      <c r="D5735" s="807"/>
      <c r="E5735" s="803"/>
      <c r="F5735" s="803"/>
      <c r="G5735" s="803"/>
      <c r="H5735" s="806"/>
      <c r="I5735" s="806"/>
      <c r="J5735" s="803"/>
      <c r="K5735" s="803"/>
      <c r="L5735" s="804"/>
    </row>
    <row r="5736" spans="1:12" s="101" customFormat="1" ht="24" customHeight="1">
      <c r="A5736" s="808"/>
      <c r="B5736" s="110" t="s">
        <v>77</v>
      </c>
      <c r="C5736" s="115" t="s">
        <v>79</v>
      </c>
      <c r="D5736" s="115" t="s">
        <v>155</v>
      </c>
      <c r="E5736" s="115" t="s">
        <v>156</v>
      </c>
      <c r="F5736" s="805"/>
      <c r="G5736" s="805"/>
      <c r="H5736" s="806" t="s">
        <v>157</v>
      </c>
      <c r="I5736" s="806"/>
      <c r="J5736" s="803" t="s">
        <v>153</v>
      </c>
      <c r="K5736" s="803" t="s">
        <v>3</v>
      </c>
      <c r="L5736" s="804">
        <v>300</v>
      </c>
    </row>
    <row r="5737" spans="1:12" s="101" customFormat="1" ht="24" customHeight="1">
      <c r="A5737" s="808"/>
      <c r="B5737" s="117" t="s">
        <v>2015</v>
      </c>
      <c r="C5737" s="117" t="s">
        <v>3438</v>
      </c>
      <c r="D5737" s="118">
        <v>43879</v>
      </c>
      <c r="E5737" s="117" t="s">
        <v>3439</v>
      </c>
      <c r="F5737" s="805"/>
      <c r="G5737" s="805"/>
      <c r="H5737" s="806"/>
      <c r="I5737" s="806"/>
      <c r="J5737" s="803"/>
      <c r="K5737" s="803"/>
      <c r="L5737" s="804"/>
    </row>
    <row r="5738" spans="1:12" s="101" customFormat="1" ht="24" customHeight="1">
      <c r="A5738" s="808">
        <v>1076</v>
      </c>
      <c r="B5738" s="110" t="s">
        <v>76</v>
      </c>
      <c r="C5738" s="115" t="s">
        <v>78</v>
      </c>
      <c r="D5738" s="115" t="s">
        <v>146</v>
      </c>
      <c r="E5738" s="115" t="s">
        <v>147</v>
      </c>
      <c r="F5738" s="809" t="s">
        <v>71</v>
      </c>
      <c r="G5738" s="809"/>
      <c r="H5738" s="805"/>
      <c r="I5738" s="805"/>
      <c r="J5738" s="805"/>
      <c r="K5738" s="805"/>
      <c r="L5738" s="805"/>
    </row>
    <row r="5739" spans="1:12" s="101" customFormat="1" ht="26.25" customHeight="1">
      <c r="A5739" s="808"/>
      <c r="B5739" s="803" t="s">
        <v>3440</v>
      </c>
      <c r="C5739" s="810" t="s">
        <v>3441</v>
      </c>
      <c r="D5739" s="807">
        <v>43893</v>
      </c>
      <c r="E5739" s="803" t="s">
        <v>2176</v>
      </c>
      <c r="F5739" s="803" t="s">
        <v>3442</v>
      </c>
      <c r="G5739" s="803"/>
      <c r="H5739" s="806" t="s">
        <v>152</v>
      </c>
      <c r="I5739" s="806"/>
      <c r="J5739" s="117" t="s">
        <v>153</v>
      </c>
      <c r="K5739" s="117" t="s">
        <v>3</v>
      </c>
      <c r="L5739" s="119">
        <v>779.03</v>
      </c>
    </row>
    <row r="5740" spans="1:12" s="101" customFormat="1" ht="165.75" customHeight="1">
      <c r="A5740" s="808"/>
      <c r="B5740" s="803"/>
      <c r="C5740" s="810"/>
      <c r="D5740" s="807"/>
      <c r="E5740" s="803"/>
      <c r="F5740" s="803"/>
      <c r="G5740" s="803"/>
      <c r="H5740" s="806" t="s">
        <v>154</v>
      </c>
      <c r="I5740" s="806"/>
      <c r="J5740" s="117" t="s">
        <v>153</v>
      </c>
      <c r="K5740" s="117" t="s">
        <v>3</v>
      </c>
      <c r="L5740" s="119">
        <v>359.46</v>
      </c>
    </row>
    <row r="5741" spans="1:12" s="101" customFormat="1" ht="24" customHeight="1">
      <c r="A5741" s="808"/>
      <c r="B5741" s="110" t="s">
        <v>77</v>
      </c>
      <c r="C5741" s="115" t="s">
        <v>79</v>
      </c>
      <c r="D5741" s="115" t="s">
        <v>155</v>
      </c>
      <c r="E5741" s="115" t="s">
        <v>156</v>
      </c>
      <c r="F5741" s="805"/>
      <c r="G5741" s="805"/>
      <c r="H5741" s="806" t="s">
        <v>157</v>
      </c>
      <c r="I5741" s="806"/>
      <c r="J5741" s="803" t="s">
        <v>153</v>
      </c>
      <c r="K5741" s="803" t="s">
        <v>3</v>
      </c>
      <c r="L5741" s="804">
        <v>100</v>
      </c>
    </row>
    <row r="5742" spans="1:12" s="101" customFormat="1" ht="24" customHeight="1">
      <c r="A5742" s="808"/>
      <c r="B5742" s="117" t="s">
        <v>3443</v>
      </c>
      <c r="C5742" s="117" t="s">
        <v>3442</v>
      </c>
      <c r="D5742" s="118">
        <v>43897</v>
      </c>
      <c r="E5742" s="117" t="s">
        <v>787</v>
      </c>
      <c r="F5742" s="805"/>
      <c r="G5742" s="805"/>
      <c r="H5742" s="806"/>
      <c r="I5742" s="806"/>
      <c r="J5742" s="803"/>
      <c r="K5742" s="803"/>
      <c r="L5742" s="804"/>
    </row>
    <row r="5743" spans="1:12" s="101" customFormat="1" ht="24" customHeight="1">
      <c r="A5743" s="808">
        <v>1077</v>
      </c>
      <c r="B5743" s="110" t="s">
        <v>76</v>
      </c>
      <c r="C5743" s="115" t="s">
        <v>78</v>
      </c>
      <c r="D5743" s="115" t="s">
        <v>146</v>
      </c>
      <c r="E5743" s="115" t="s">
        <v>147</v>
      </c>
      <c r="F5743" s="809" t="s">
        <v>71</v>
      </c>
      <c r="G5743" s="809"/>
      <c r="H5743" s="805"/>
      <c r="I5743" s="805"/>
      <c r="J5743" s="805"/>
      <c r="K5743" s="805"/>
      <c r="L5743" s="805"/>
    </row>
    <row r="5744" spans="1:12" s="101" customFormat="1" ht="26.25" customHeight="1">
      <c r="A5744" s="808"/>
      <c r="B5744" s="803" t="s">
        <v>3444</v>
      </c>
      <c r="C5744" s="810" t="s">
        <v>3445</v>
      </c>
      <c r="D5744" s="807">
        <v>43880</v>
      </c>
      <c r="E5744" s="803" t="s">
        <v>3053</v>
      </c>
      <c r="F5744" s="803" t="s">
        <v>3054</v>
      </c>
      <c r="G5744" s="803"/>
      <c r="H5744" s="806" t="s">
        <v>152</v>
      </c>
      <c r="I5744" s="806"/>
      <c r="J5744" s="117" t="s">
        <v>153</v>
      </c>
      <c r="K5744" s="117" t="s">
        <v>3</v>
      </c>
      <c r="L5744" s="119">
        <v>257</v>
      </c>
    </row>
    <row r="5745" spans="1:12" s="101" customFormat="1" ht="260.25" customHeight="1">
      <c r="A5745" s="808"/>
      <c r="B5745" s="803"/>
      <c r="C5745" s="810"/>
      <c r="D5745" s="807"/>
      <c r="E5745" s="803"/>
      <c r="F5745" s="803"/>
      <c r="G5745" s="803"/>
      <c r="H5745" s="806" t="s">
        <v>154</v>
      </c>
      <c r="I5745" s="806"/>
      <c r="J5745" s="117" t="s">
        <v>153</v>
      </c>
      <c r="K5745" s="117" t="s">
        <v>3</v>
      </c>
      <c r="L5745" s="119">
        <v>197.96</v>
      </c>
    </row>
    <row r="5746" spans="1:12" s="101" customFormat="1" ht="24" customHeight="1">
      <c r="A5746" s="808"/>
      <c r="B5746" s="110" t="s">
        <v>77</v>
      </c>
      <c r="C5746" s="115" t="s">
        <v>79</v>
      </c>
      <c r="D5746" s="115" t="s">
        <v>155</v>
      </c>
      <c r="E5746" s="115" t="s">
        <v>156</v>
      </c>
      <c r="F5746" s="805"/>
      <c r="G5746" s="805"/>
      <c r="H5746" s="806" t="s">
        <v>157</v>
      </c>
      <c r="I5746" s="806"/>
      <c r="J5746" s="803" t="s">
        <v>153</v>
      </c>
      <c r="K5746" s="803" t="s">
        <v>3</v>
      </c>
      <c r="L5746" s="804">
        <v>81.14</v>
      </c>
    </row>
    <row r="5747" spans="1:12" s="101" customFormat="1" ht="34.5" customHeight="1">
      <c r="A5747" s="808"/>
      <c r="B5747" s="117" t="s">
        <v>3446</v>
      </c>
      <c r="C5747" s="117" t="s">
        <v>3054</v>
      </c>
      <c r="D5747" s="118">
        <v>43881</v>
      </c>
      <c r="E5747" s="117" t="s">
        <v>769</v>
      </c>
      <c r="F5747" s="805"/>
      <c r="G5747" s="805"/>
      <c r="H5747" s="806"/>
      <c r="I5747" s="806"/>
      <c r="J5747" s="803"/>
      <c r="K5747" s="803"/>
      <c r="L5747" s="804"/>
    </row>
    <row r="5748" spans="1:12" s="101" customFormat="1" ht="24" customHeight="1">
      <c r="A5748" s="808">
        <v>1078</v>
      </c>
      <c r="B5748" s="110" t="s">
        <v>76</v>
      </c>
      <c r="C5748" s="115" t="s">
        <v>78</v>
      </c>
      <c r="D5748" s="115" t="s">
        <v>146</v>
      </c>
      <c r="E5748" s="115" t="s">
        <v>147</v>
      </c>
      <c r="F5748" s="809" t="s">
        <v>71</v>
      </c>
      <c r="G5748" s="809"/>
      <c r="H5748" s="805"/>
      <c r="I5748" s="805"/>
      <c r="J5748" s="805"/>
      <c r="K5748" s="805"/>
      <c r="L5748" s="805"/>
    </row>
    <row r="5749" spans="1:12" s="101" customFormat="1" ht="26.25" customHeight="1">
      <c r="A5749" s="808"/>
      <c r="B5749" s="803" t="s">
        <v>3447</v>
      </c>
      <c r="C5749" s="810" t="s">
        <v>3448</v>
      </c>
      <c r="D5749" s="807">
        <v>43783</v>
      </c>
      <c r="E5749" s="803" t="s">
        <v>2892</v>
      </c>
      <c r="F5749" s="803" t="s">
        <v>3260</v>
      </c>
      <c r="G5749" s="803"/>
      <c r="H5749" s="806" t="s">
        <v>152</v>
      </c>
      <c r="I5749" s="806"/>
      <c r="J5749" s="117" t="s">
        <v>153</v>
      </c>
      <c r="K5749" s="117" t="s">
        <v>3</v>
      </c>
      <c r="L5749" s="119">
        <v>324</v>
      </c>
    </row>
    <row r="5750" spans="1:12" s="101" customFormat="1" ht="260.25" customHeight="1">
      <c r="A5750" s="808"/>
      <c r="B5750" s="803"/>
      <c r="C5750" s="810"/>
      <c r="D5750" s="807"/>
      <c r="E5750" s="803"/>
      <c r="F5750" s="803"/>
      <c r="G5750" s="803"/>
      <c r="H5750" s="806" t="s">
        <v>154</v>
      </c>
      <c r="I5750" s="806"/>
      <c r="J5750" s="117" t="s">
        <v>153</v>
      </c>
      <c r="K5750" s="117" t="s">
        <v>3</v>
      </c>
      <c r="L5750" s="119">
        <v>521.29999999999995</v>
      </c>
    </row>
    <row r="5751" spans="1:12" s="101" customFormat="1" ht="24" customHeight="1">
      <c r="A5751" s="808"/>
      <c r="B5751" s="110" t="s">
        <v>77</v>
      </c>
      <c r="C5751" s="115" t="s">
        <v>79</v>
      </c>
      <c r="D5751" s="115" t="s">
        <v>155</v>
      </c>
      <c r="E5751" s="115" t="s">
        <v>156</v>
      </c>
      <c r="F5751" s="805"/>
      <c r="G5751" s="805"/>
      <c r="H5751" s="806" t="s">
        <v>157</v>
      </c>
      <c r="I5751" s="806"/>
      <c r="J5751" s="803" t="s">
        <v>153</v>
      </c>
      <c r="K5751" s="803" t="s">
        <v>153</v>
      </c>
      <c r="L5751" s="804">
        <v>0</v>
      </c>
    </row>
    <row r="5752" spans="1:12" s="101" customFormat="1" ht="24" customHeight="1">
      <c r="A5752" s="808"/>
      <c r="B5752" s="117" t="s">
        <v>3449</v>
      </c>
      <c r="C5752" s="117" t="s">
        <v>3260</v>
      </c>
      <c r="D5752" s="118">
        <v>43785</v>
      </c>
      <c r="E5752" s="117" t="s">
        <v>1418</v>
      </c>
      <c r="F5752" s="805"/>
      <c r="G5752" s="805"/>
      <c r="H5752" s="806"/>
      <c r="I5752" s="806"/>
      <c r="J5752" s="803"/>
      <c r="K5752" s="803"/>
      <c r="L5752" s="804"/>
    </row>
    <row r="5753" spans="1:12" s="101" customFormat="1" ht="24" customHeight="1">
      <c r="A5753" s="808">
        <v>1079</v>
      </c>
      <c r="B5753" s="110" t="s">
        <v>76</v>
      </c>
      <c r="C5753" s="115" t="s">
        <v>78</v>
      </c>
      <c r="D5753" s="115" t="s">
        <v>146</v>
      </c>
      <c r="E5753" s="115" t="s">
        <v>147</v>
      </c>
      <c r="F5753" s="809" t="s">
        <v>71</v>
      </c>
      <c r="G5753" s="809"/>
      <c r="H5753" s="805"/>
      <c r="I5753" s="805"/>
      <c r="J5753" s="805"/>
      <c r="K5753" s="805"/>
      <c r="L5753" s="805"/>
    </row>
    <row r="5754" spans="1:12" s="101" customFormat="1" ht="26.25" customHeight="1">
      <c r="A5754" s="808"/>
      <c r="B5754" s="803" t="s">
        <v>3450</v>
      </c>
      <c r="C5754" s="810" t="s">
        <v>3451</v>
      </c>
      <c r="D5754" s="807">
        <v>43911</v>
      </c>
      <c r="E5754" s="803" t="s">
        <v>2472</v>
      </c>
      <c r="F5754" s="803" t="s">
        <v>948</v>
      </c>
      <c r="G5754" s="803"/>
      <c r="H5754" s="806" t="s">
        <v>152</v>
      </c>
      <c r="I5754" s="806"/>
      <c r="J5754" s="117" t="s">
        <v>153</v>
      </c>
      <c r="K5754" s="117" t="s">
        <v>153</v>
      </c>
      <c r="L5754" s="119">
        <v>0</v>
      </c>
    </row>
    <row r="5755" spans="1:12" s="101" customFormat="1" ht="207.75" customHeight="1">
      <c r="A5755" s="808"/>
      <c r="B5755" s="803"/>
      <c r="C5755" s="810"/>
      <c r="D5755" s="807"/>
      <c r="E5755" s="803"/>
      <c r="F5755" s="803"/>
      <c r="G5755" s="803"/>
      <c r="H5755" s="806" t="s">
        <v>154</v>
      </c>
      <c r="I5755" s="806"/>
      <c r="J5755" s="117" t="s">
        <v>153</v>
      </c>
      <c r="K5755" s="117" t="s">
        <v>153</v>
      </c>
      <c r="L5755" s="119">
        <v>0</v>
      </c>
    </row>
    <row r="5756" spans="1:12" s="101" customFormat="1" ht="24" customHeight="1">
      <c r="A5756" s="808"/>
      <c r="B5756" s="110" t="s">
        <v>77</v>
      </c>
      <c r="C5756" s="115" t="s">
        <v>79</v>
      </c>
      <c r="D5756" s="115" t="s">
        <v>155</v>
      </c>
      <c r="E5756" s="115" t="s">
        <v>156</v>
      </c>
      <c r="F5756" s="805"/>
      <c r="G5756" s="805"/>
      <c r="H5756" s="806" t="s">
        <v>157</v>
      </c>
      <c r="I5756" s="806"/>
      <c r="J5756" s="803" t="s">
        <v>153</v>
      </c>
      <c r="K5756" s="803" t="s">
        <v>3</v>
      </c>
      <c r="L5756" s="804">
        <v>1530</v>
      </c>
    </row>
    <row r="5757" spans="1:12" s="101" customFormat="1" ht="24" customHeight="1">
      <c r="A5757" s="808"/>
      <c r="B5757" s="117" t="s">
        <v>292</v>
      </c>
      <c r="C5757" s="117" t="s">
        <v>948</v>
      </c>
      <c r="D5757" s="118">
        <v>43917</v>
      </c>
      <c r="E5757" s="117" t="s">
        <v>3452</v>
      </c>
      <c r="F5757" s="805"/>
      <c r="G5757" s="805"/>
      <c r="H5757" s="806"/>
      <c r="I5757" s="806"/>
      <c r="J5757" s="803"/>
      <c r="K5757" s="803"/>
      <c r="L5757" s="804"/>
    </row>
    <row r="5758" spans="1:12" s="101" customFormat="1" ht="24" customHeight="1">
      <c r="A5758" s="808">
        <v>1080</v>
      </c>
      <c r="B5758" s="110" t="s">
        <v>76</v>
      </c>
      <c r="C5758" s="115" t="s">
        <v>78</v>
      </c>
      <c r="D5758" s="115" t="s">
        <v>146</v>
      </c>
      <c r="E5758" s="115" t="s">
        <v>147</v>
      </c>
      <c r="F5758" s="809" t="s">
        <v>71</v>
      </c>
      <c r="G5758" s="809"/>
      <c r="H5758" s="805"/>
      <c r="I5758" s="805"/>
      <c r="J5758" s="805"/>
      <c r="K5758" s="805"/>
      <c r="L5758" s="805"/>
    </row>
    <row r="5759" spans="1:12" s="101" customFormat="1" ht="26.25" customHeight="1">
      <c r="A5759" s="808"/>
      <c r="B5759" s="803" t="s">
        <v>3453</v>
      </c>
      <c r="C5759" s="803" t="s">
        <v>3454</v>
      </c>
      <c r="D5759" s="807">
        <v>43891</v>
      </c>
      <c r="E5759" s="803" t="s">
        <v>205</v>
      </c>
      <c r="F5759" s="803" t="s">
        <v>3455</v>
      </c>
      <c r="G5759" s="803"/>
      <c r="H5759" s="806" t="s">
        <v>152</v>
      </c>
      <c r="I5759" s="806"/>
      <c r="J5759" s="117" t="s">
        <v>153</v>
      </c>
      <c r="K5759" s="117" t="s">
        <v>3</v>
      </c>
      <c r="L5759" s="119">
        <v>500</v>
      </c>
    </row>
    <row r="5760" spans="1:12" s="101" customFormat="1" ht="113.25" customHeight="1">
      <c r="A5760" s="808"/>
      <c r="B5760" s="803"/>
      <c r="C5760" s="803"/>
      <c r="D5760" s="807"/>
      <c r="E5760" s="803"/>
      <c r="F5760" s="803"/>
      <c r="G5760" s="803"/>
      <c r="H5760" s="806" t="s">
        <v>154</v>
      </c>
      <c r="I5760" s="806"/>
      <c r="J5760" s="117" t="s">
        <v>153</v>
      </c>
      <c r="K5760" s="117" t="s">
        <v>3</v>
      </c>
      <c r="L5760" s="119">
        <v>256.8</v>
      </c>
    </row>
    <row r="5761" spans="1:12" s="101" customFormat="1" ht="24" customHeight="1">
      <c r="A5761" s="808"/>
      <c r="B5761" s="110" t="s">
        <v>77</v>
      </c>
      <c r="C5761" s="115" t="s">
        <v>79</v>
      </c>
      <c r="D5761" s="115" t="s">
        <v>155</v>
      </c>
      <c r="E5761" s="115" t="s">
        <v>156</v>
      </c>
      <c r="F5761" s="805"/>
      <c r="G5761" s="805"/>
      <c r="H5761" s="806" t="s">
        <v>157</v>
      </c>
      <c r="I5761" s="806"/>
      <c r="J5761" s="803" t="s">
        <v>153</v>
      </c>
      <c r="K5761" s="803" t="s">
        <v>153</v>
      </c>
      <c r="L5761" s="804">
        <v>0</v>
      </c>
    </row>
    <row r="5762" spans="1:12" s="101" customFormat="1" ht="24" customHeight="1">
      <c r="A5762" s="808"/>
      <c r="B5762" s="117" t="s">
        <v>2538</v>
      </c>
      <c r="C5762" s="117" t="s">
        <v>3455</v>
      </c>
      <c r="D5762" s="118">
        <v>43895</v>
      </c>
      <c r="E5762" s="117" t="s">
        <v>432</v>
      </c>
      <c r="F5762" s="805"/>
      <c r="G5762" s="805"/>
      <c r="H5762" s="806"/>
      <c r="I5762" s="806"/>
      <c r="J5762" s="803"/>
      <c r="K5762" s="803"/>
      <c r="L5762" s="804"/>
    </row>
    <row r="5763" spans="1:12" s="101" customFormat="1" ht="24" customHeight="1">
      <c r="A5763" s="808">
        <v>1081</v>
      </c>
      <c r="B5763" s="110" t="s">
        <v>76</v>
      </c>
      <c r="C5763" s="115" t="s">
        <v>78</v>
      </c>
      <c r="D5763" s="115" t="s">
        <v>146</v>
      </c>
      <c r="E5763" s="115" t="s">
        <v>147</v>
      </c>
      <c r="F5763" s="809" t="s">
        <v>71</v>
      </c>
      <c r="G5763" s="809"/>
      <c r="H5763" s="805"/>
      <c r="I5763" s="805"/>
      <c r="J5763" s="805"/>
      <c r="K5763" s="805"/>
      <c r="L5763" s="805"/>
    </row>
    <row r="5764" spans="1:12" s="101" customFormat="1" ht="26.25" customHeight="1">
      <c r="A5764" s="808"/>
      <c r="B5764" s="803" t="s">
        <v>3456</v>
      </c>
      <c r="C5764" s="810" t="s">
        <v>3457</v>
      </c>
      <c r="D5764" s="807">
        <v>43773</v>
      </c>
      <c r="E5764" s="803" t="s">
        <v>3458</v>
      </c>
      <c r="F5764" s="803" t="s">
        <v>1489</v>
      </c>
      <c r="G5764" s="803"/>
      <c r="H5764" s="806" t="s">
        <v>152</v>
      </c>
      <c r="I5764" s="806"/>
      <c r="J5764" s="117" t="s">
        <v>153</v>
      </c>
      <c r="K5764" s="117" t="s">
        <v>3</v>
      </c>
      <c r="L5764" s="119">
        <v>832</v>
      </c>
    </row>
    <row r="5765" spans="1:12" s="101" customFormat="1" ht="291.75" customHeight="1">
      <c r="A5765" s="808"/>
      <c r="B5765" s="803"/>
      <c r="C5765" s="810"/>
      <c r="D5765" s="807"/>
      <c r="E5765" s="803"/>
      <c r="F5765" s="803"/>
      <c r="G5765" s="803"/>
      <c r="H5765" s="806" t="s">
        <v>154</v>
      </c>
      <c r="I5765" s="806"/>
      <c r="J5765" s="117" t="s">
        <v>153</v>
      </c>
      <c r="K5765" s="117" t="s">
        <v>3</v>
      </c>
      <c r="L5765" s="119">
        <v>5662</v>
      </c>
    </row>
    <row r="5766" spans="1:12" s="101" customFormat="1" ht="24" customHeight="1">
      <c r="A5766" s="808"/>
      <c r="B5766" s="110" t="s">
        <v>77</v>
      </c>
      <c r="C5766" s="115" t="s">
        <v>79</v>
      </c>
      <c r="D5766" s="115" t="s">
        <v>155</v>
      </c>
      <c r="E5766" s="115" t="s">
        <v>156</v>
      </c>
      <c r="F5766" s="805"/>
      <c r="G5766" s="805"/>
      <c r="H5766" s="806" t="s">
        <v>157</v>
      </c>
      <c r="I5766" s="806"/>
      <c r="J5766" s="803" t="s">
        <v>153</v>
      </c>
      <c r="K5766" s="803" t="s">
        <v>153</v>
      </c>
      <c r="L5766" s="804">
        <v>0</v>
      </c>
    </row>
    <row r="5767" spans="1:12" s="101" customFormat="1" ht="24" customHeight="1">
      <c r="A5767" s="808"/>
      <c r="B5767" s="117" t="s">
        <v>260</v>
      </c>
      <c r="C5767" s="117" t="s">
        <v>1489</v>
      </c>
      <c r="D5767" s="118">
        <v>43778</v>
      </c>
      <c r="E5767" s="117" t="s">
        <v>593</v>
      </c>
      <c r="F5767" s="805"/>
      <c r="G5767" s="805"/>
      <c r="H5767" s="806"/>
      <c r="I5767" s="806"/>
      <c r="J5767" s="803"/>
      <c r="K5767" s="803"/>
      <c r="L5767" s="804"/>
    </row>
    <row r="5768" spans="1:12" s="101" customFormat="1" ht="24" customHeight="1">
      <c r="A5768" s="808">
        <v>1082</v>
      </c>
      <c r="B5768" s="110" t="s">
        <v>76</v>
      </c>
      <c r="C5768" s="115" t="s">
        <v>78</v>
      </c>
      <c r="D5768" s="115" t="s">
        <v>146</v>
      </c>
      <c r="E5768" s="115" t="s">
        <v>147</v>
      </c>
      <c r="F5768" s="809" t="s">
        <v>71</v>
      </c>
      <c r="G5768" s="809"/>
      <c r="H5768" s="805"/>
      <c r="I5768" s="805"/>
      <c r="J5768" s="805"/>
      <c r="K5768" s="805"/>
      <c r="L5768" s="805"/>
    </row>
    <row r="5769" spans="1:12" s="101" customFormat="1" ht="26.25" customHeight="1">
      <c r="A5769" s="808"/>
      <c r="B5769" s="803" t="s">
        <v>3459</v>
      </c>
      <c r="C5769" s="810" t="s">
        <v>3460</v>
      </c>
      <c r="D5769" s="807">
        <v>43775</v>
      </c>
      <c r="E5769" s="803" t="s">
        <v>523</v>
      </c>
      <c r="F5769" s="803" t="s">
        <v>3461</v>
      </c>
      <c r="G5769" s="803"/>
      <c r="H5769" s="806" t="s">
        <v>152</v>
      </c>
      <c r="I5769" s="806"/>
      <c r="J5769" s="117" t="s">
        <v>153</v>
      </c>
      <c r="K5769" s="117" t="s">
        <v>3</v>
      </c>
      <c r="L5769" s="119">
        <v>487.75</v>
      </c>
    </row>
    <row r="5770" spans="1:12" s="101" customFormat="1" ht="407.25" customHeight="1">
      <c r="A5770" s="808"/>
      <c r="B5770" s="803"/>
      <c r="C5770" s="810"/>
      <c r="D5770" s="807"/>
      <c r="E5770" s="803"/>
      <c r="F5770" s="803"/>
      <c r="G5770" s="803"/>
      <c r="H5770" s="806" t="s">
        <v>154</v>
      </c>
      <c r="I5770" s="806"/>
      <c r="J5770" s="117" t="s">
        <v>153</v>
      </c>
      <c r="K5770" s="117" t="s">
        <v>153</v>
      </c>
      <c r="L5770" s="119">
        <v>0</v>
      </c>
    </row>
    <row r="5771" spans="1:12" s="101" customFormat="1" ht="24" customHeight="1">
      <c r="A5771" s="808"/>
      <c r="B5771" s="110" t="s">
        <v>77</v>
      </c>
      <c r="C5771" s="115" t="s">
        <v>79</v>
      </c>
      <c r="D5771" s="115" t="s">
        <v>155</v>
      </c>
      <c r="E5771" s="115" t="s">
        <v>156</v>
      </c>
      <c r="F5771" s="805"/>
      <c r="G5771" s="805"/>
      <c r="H5771" s="806" t="s">
        <v>157</v>
      </c>
      <c r="I5771" s="806"/>
      <c r="J5771" s="803" t="s">
        <v>153</v>
      </c>
      <c r="K5771" s="803" t="s">
        <v>153</v>
      </c>
      <c r="L5771" s="804">
        <v>0</v>
      </c>
    </row>
    <row r="5772" spans="1:12" s="101" customFormat="1" ht="24" customHeight="1">
      <c r="A5772" s="808"/>
      <c r="B5772" s="117" t="s">
        <v>3462</v>
      </c>
      <c r="C5772" s="117" t="s">
        <v>3461</v>
      </c>
      <c r="D5772" s="118">
        <v>43781</v>
      </c>
      <c r="E5772" s="117" t="s">
        <v>3463</v>
      </c>
      <c r="F5772" s="805"/>
      <c r="G5772" s="805"/>
      <c r="H5772" s="806"/>
      <c r="I5772" s="806"/>
      <c r="J5772" s="803"/>
      <c r="K5772" s="803"/>
      <c r="L5772" s="804"/>
    </row>
    <row r="5773" spans="1:12" s="101" customFormat="1" ht="24" customHeight="1">
      <c r="A5773" s="808">
        <v>1083</v>
      </c>
      <c r="B5773" s="110" t="s">
        <v>76</v>
      </c>
      <c r="C5773" s="115" t="s">
        <v>78</v>
      </c>
      <c r="D5773" s="115" t="s">
        <v>146</v>
      </c>
      <c r="E5773" s="115" t="s">
        <v>147</v>
      </c>
      <c r="F5773" s="809" t="s">
        <v>71</v>
      </c>
      <c r="G5773" s="809"/>
      <c r="H5773" s="805"/>
      <c r="I5773" s="805"/>
      <c r="J5773" s="805"/>
      <c r="K5773" s="805"/>
      <c r="L5773" s="805"/>
    </row>
    <row r="5774" spans="1:12" s="101" customFormat="1" ht="26.25" customHeight="1">
      <c r="A5774" s="808"/>
      <c r="B5774" s="803" t="s">
        <v>3459</v>
      </c>
      <c r="C5774" s="810" t="s">
        <v>3460</v>
      </c>
      <c r="D5774" s="807">
        <v>43775</v>
      </c>
      <c r="E5774" s="803" t="s">
        <v>523</v>
      </c>
      <c r="F5774" s="803" t="s">
        <v>3464</v>
      </c>
      <c r="G5774" s="803"/>
      <c r="H5774" s="806" t="s">
        <v>152</v>
      </c>
      <c r="I5774" s="806"/>
      <c r="J5774" s="117" t="s">
        <v>153</v>
      </c>
      <c r="K5774" s="117" t="s">
        <v>3</v>
      </c>
      <c r="L5774" s="119">
        <v>1085.3900000000001</v>
      </c>
    </row>
    <row r="5775" spans="1:12" s="101" customFormat="1" ht="407.25" customHeight="1">
      <c r="A5775" s="808"/>
      <c r="B5775" s="803"/>
      <c r="C5775" s="810"/>
      <c r="D5775" s="807"/>
      <c r="E5775" s="803"/>
      <c r="F5775" s="803"/>
      <c r="G5775" s="803"/>
      <c r="H5775" s="806" t="s">
        <v>154</v>
      </c>
      <c r="I5775" s="806"/>
      <c r="J5775" s="117" t="s">
        <v>153</v>
      </c>
      <c r="K5775" s="117" t="s">
        <v>153</v>
      </c>
      <c r="L5775" s="119">
        <v>0</v>
      </c>
    </row>
    <row r="5776" spans="1:12" s="101" customFormat="1" ht="24" customHeight="1">
      <c r="A5776" s="808"/>
      <c r="B5776" s="110" t="s">
        <v>77</v>
      </c>
      <c r="C5776" s="115" t="s">
        <v>79</v>
      </c>
      <c r="D5776" s="115" t="s">
        <v>155</v>
      </c>
      <c r="E5776" s="115" t="s">
        <v>156</v>
      </c>
      <c r="F5776" s="805"/>
      <c r="G5776" s="805"/>
      <c r="H5776" s="806" t="s">
        <v>157</v>
      </c>
      <c r="I5776" s="806"/>
      <c r="J5776" s="803" t="s">
        <v>153</v>
      </c>
      <c r="K5776" s="803" t="s">
        <v>153</v>
      </c>
      <c r="L5776" s="804">
        <v>0</v>
      </c>
    </row>
    <row r="5777" spans="1:12" s="101" customFormat="1" ht="24" customHeight="1">
      <c r="A5777" s="808"/>
      <c r="B5777" s="117" t="s">
        <v>3462</v>
      </c>
      <c r="C5777" s="117" t="s">
        <v>3464</v>
      </c>
      <c r="D5777" s="118">
        <v>43781</v>
      </c>
      <c r="E5777" s="117" t="s">
        <v>3463</v>
      </c>
      <c r="F5777" s="805"/>
      <c r="G5777" s="805"/>
      <c r="H5777" s="806"/>
      <c r="I5777" s="806"/>
      <c r="J5777" s="803"/>
      <c r="K5777" s="803"/>
      <c r="L5777" s="804"/>
    </row>
    <row r="5778" spans="1:12" s="101" customFormat="1" ht="24" customHeight="1">
      <c r="A5778" s="808">
        <v>1084</v>
      </c>
      <c r="B5778" s="110" t="s">
        <v>76</v>
      </c>
      <c r="C5778" s="115" t="s">
        <v>78</v>
      </c>
      <c r="D5778" s="115" t="s">
        <v>146</v>
      </c>
      <c r="E5778" s="115" t="s">
        <v>147</v>
      </c>
      <c r="F5778" s="809" t="s">
        <v>71</v>
      </c>
      <c r="G5778" s="809"/>
      <c r="H5778" s="805"/>
      <c r="I5778" s="805"/>
      <c r="J5778" s="805"/>
      <c r="K5778" s="805"/>
      <c r="L5778" s="805"/>
    </row>
    <row r="5779" spans="1:12" s="101" customFormat="1" ht="26.25" customHeight="1">
      <c r="A5779" s="808"/>
      <c r="B5779" s="803" t="s">
        <v>3465</v>
      </c>
      <c r="C5779" s="810" t="s">
        <v>3466</v>
      </c>
      <c r="D5779" s="807">
        <v>43739</v>
      </c>
      <c r="E5779" s="803" t="s">
        <v>3467</v>
      </c>
      <c r="F5779" s="803" t="s">
        <v>3468</v>
      </c>
      <c r="G5779" s="803"/>
      <c r="H5779" s="806" t="s">
        <v>152</v>
      </c>
      <c r="I5779" s="806"/>
      <c r="J5779" s="117" t="s">
        <v>153</v>
      </c>
      <c r="K5779" s="117" t="s">
        <v>3</v>
      </c>
      <c r="L5779" s="119">
        <v>822</v>
      </c>
    </row>
    <row r="5780" spans="1:12" s="101" customFormat="1" ht="408.95" customHeight="1">
      <c r="A5780" s="808"/>
      <c r="B5780" s="803"/>
      <c r="C5780" s="810"/>
      <c r="D5780" s="807"/>
      <c r="E5780" s="803"/>
      <c r="F5780" s="803"/>
      <c r="G5780" s="803"/>
      <c r="H5780" s="806" t="s">
        <v>154</v>
      </c>
      <c r="I5780" s="806"/>
      <c r="J5780" s="803" t="s">
        <v>153</v>
      </c>
      <c r="K5780" s="803" t="s">
        <v>153</v>
      </c>
      <c r="L5780" s="804">
        <v>0</v>
      </c>
    </row>
    <row r="5781" spans="1:12" s="101" customFormat="1" ht="92.85" customHeight="1">
      <c r="A5781" s="808"/>
      <c r="B5781" s="803"/>
      <c r="C5781" s="810"/>
      <c r="D5781" s="807"/>
      <c r="E5781" s="803"/>
      <c r="F5781" s="803"/>
      <c r="G5781" s="803"/>
      <c r="H5781" s="806"/>
      <c r="I5781" s="806"/>
      <c r="J5781" s="803"/>
      <c r="K5781" s="803"/>
      <c r="L5781" s="804"/>
    </row>
    <row r="5782" spans="1:12" s="101" customFormat="1" ht="24" customHeight="1">
      <c r="A5782" s="808"/>
      <c r="B5782" s="110" t="s">
        <v>77</v>
      </c>
      <c r="C5782" s="115" t="s">
        <v>79</v>
      </c>
      <c r="D5782" s="115" t="s">
        <v>155</v>
      </c>
      <c r="E5782" s="115" t="s">
        <v>156</v>
      </c>
      <c r="F5782" s="805"/>
      <c r="G5782" s="805"/>
      <c r="H5782" s="806" t="s">
        <v>157</v>
      </c>
      <c r="I5782" s="806"/>
      <c r="J5782" s="803" t="s">
        <v>153</v>
      </c>
      <c r="K5782" s="803" t="s">
        <v>153</v>
      </c>
      <c r="L5782" s="804">
        <v>0</v>
      </c>
    </row>
    <row r="5783" spans="1:12" s="101" customFormat="1" ht="24" customHeight="1">
      <c r="A5783" s="808"/>
      <c r="B5783" s="117" t="s">
        <v>153</v>
      </c>
      <c r="C5783" s="117" t="s">
        <v>3468</v>
      </c>
      <c r="D5783" s="118">
        <v>43744</v>
      </c>
      <c r="E5783" s="117" t="s">
        <v>318</v>
      </c>
      <c r="F5783" s="805"/>
      <c r="G5783" s="805"/>
      <c r="H5783" s="806"/>
      <c r="I5783" s="806"/>
      <c r="J5783" s="803"/>
      <c r="K5783" s="803"/>
      <c r="L5783" s="804"/>
    </row>
    <row r="5784" spans="1:12" s="101" customFormat="1" ht="24" customHeight="1">
      <c r="A5784" s="808">
        <v>1085</v>
      </c>
      <c r="B5784" s="110" t="s">
        <v>76</v>
      </c>
      <c r="C5784" s="115" t="s">
        <v>78</v>
      </c>
      <c r="D5784" s="115" t="s">
        <v>146</v>
      </c>
      <c r="E5784" s="115" t="s">
        <v>147</v>
      </c>
      <c r="F5784" s="809" t="s">
        <v>71</v>
      </c>
      <c r="G5784" s="809"/>
      <c r="H5784" s="805"/>
      <c r="I5784" s="805"/>
      <c r="J5784" s="805"/>
      <c r="K5784" s="805"/>
      <c r="L5784" s="805"/>
    </row>
    <row r="5785" spans="1:12" s="101" customFormat="1" ht="26.25" customHeight="1">
      <c r="A5785" s="808"/>
      <c r="B5785" s="803" t="s">
        <v>3469</v>
      </c>
      <c r="C5785" s="810" t="s">
        <v>3470</v>
      </c>
      <c r="D5785" s="807">
        <v>43824</v>
      </c>
      <c r="E5785" s="803" t="s">
        <v>3471</v>
      </c>
      <c r="F5785" s="803" t="s">
        <v>3472</v>
      </c>
      <c r="G5785" s="803"/>
      <c r="H5785" s="806" t="s">
        <v>152</v>
      </c>
      <c r="I5785" s="806"/>
      <c r="J5785" s="117" t="s">
        <v>153</v>
      </c>
      <c r="K5785" s="117" t="s">
        <v>3</v>
      </c>
      <c r="L5785" s="119">
        <v>3519</v>
      </c>
    </row>
    <row r="5786" spans="1:12" s="101" customFormat="1" ht="408.95" customHeight="1">
      <c r="A5786" s="808"/>
      <c r="B5786" s="803"/>
      <c r="C5786" s="810"/>
      <c r="D5786" s="807"/>
      <c r="E5786" s="803"/>
      <c r="F5786" s="803"/>
      <c r="G5786" s="803"/>
      <c r="H5786" s="806" t="s">
        <v>154</v>
      </c>
      <c r="I5786" s="806"/>
      <c r="J5786" s="803" t="s">
        <v>153</v>
      </c>
      <c r="K5786" s="803" t="s">
        <v>3</v>
      </c>
      <c r="L5786" s="804">
        <v>2968.95</v>
      </c>
    </row>
    <row r="5787" spans="1:12" s="101" customFormat="1" ht="134.85" customHeight="1">
      <c r="A5787" s="808"/>
      <c r="B5787" s="803"/>
      <c r="C5787" s="810"/>
      <c r="D5787" s="807"/>
      <c r="E5787" s="803"/>
      <c r="F5787" s="803"/>
      <c r="G5787" s="803"/>
      <c r="H5787" s="806"/>
      <c r="I5787" s="806"/>
      <c r="J5787" s="803"/>
      <c r="K5787" s="803"/>
      <c r="L5787" s="804"/>
    </row>
    <row r="5788" spans="1:12" s="101" customFormat="1" ht="24" customHeight="1">
      <c r="A5788" s="808"/>
      <c r="B5788" s="110" t="s">
        <v>77</v>
      </c>
      <c r="C5788" s="115" t="s">
        <v>79</v>
      </c>
      <c r="D5788" s="115" t="s">
        <v>155</v>
      </c>
      <c r="E5788" s="115" t="s">
        <v>156</v>
      </c>
      <c r="F5788" s="805"/>
      <c r="G5788" s="805"/>
      <c r="H5788" s="806" t="s">
        <v>157</v>
      </c>
      <c r="I5788" s="806"/>
      <c r="J5788" s="803" t="s">
        <v>153</v>
      </c>
      <c r="K5788" s="803" t="s">
        <v>153</v>
      </c>
      <c r="L5788" s="804">
        <v>0</v>
      </c>
    </row>
    <row r="5789" spans="1:12" s="101" customFormat="1" ht="24" customHeight="1">
      <c r="A5789" s="808"/>
      <c r="B5789" s="117" t="s">
        <v>2644</v>
      </c>
      <c r="C5789" s="117" t="s">
        <v>3472</v>
      </c>
      <c r="D5789" s="118">
        <v>43849</v>
      </c>
      <c r="E5789" s="117" t="s">
        <v>3473</v>
      </c>
      <c r="F5789" s="805"/>
      <c r="G5789" s="805"/>
      <c r="H5789" s="806"/>
      <c r="I5789" s="806"/>
      <c r="J5789" s="803"/>
      <c r="K5789" s="803"/>
      <c r="L5789" s="804"/>
    </row>
    <row r="5790" spans="1:12" s="101" customFormat="1" ht="24" customHeight="1">
      <c r="A5790" s="808">
        <v>1086</v>
      </c>
      <c r="B5790" s="110" t="s">
        <v>76</v>
      </c>
      <c r="C5790" s="115" t="s">
        <v>78</v>
      </c>
      <c r="D5790" s="115" t="s">
        <v>146</v>
      </c>
      <c r="E5790" s="115" t="s">
        <v>147</v>
      </c>
      <c r="F5790" s="809" t="s">
        <v>71</v>
      </c>
      <c r="G5790" s="809"/>
      <c r="H5790" s="805"/>
      <c r="I5790" s="805"/>
      <c r="J5790" s="805"/>
      <c r="K5790" s="805"/>
      <c r="L5790" s="805"/>
    </row>
    <row r="5791" spans="1:12" s="101" customFormat="1" ht="26.25" customHeight="1">
      <c r="A5791" s="808"/>
      <c r="B5791" s="803" t="s">
        <v>3474</v>
      </c>
      <c r="C5791" s="810" t="s">
        <v>3475</v>
      </c>
      <c r="D5791" s="807">
        <v>43775</v>
      </c>
      <c r="E5791" s="803" t="s">
        <v>358</v>
      </c>
      <c r="F5791" s="803" t="s">
        <v>3387</v>
      </c>
      <c r="G5791" s="803"/>
      <c r="H5791" s="806" t="s">
        <v>152</v>
      </c>
      <c r="I5791" s="806"/>
      <c r="J5791" s="117" t="s">
        <v>153</v>
      </c>
      <c r="K5791" s="117" t="s">
        <v>3</v>
      </c>
      <c r="L5791" s="119">
        <v>359.46</v>
      </c>
    </row>
    <row r="5792" spans="1:12" s="101" customFormat="1" ht="155.25" customHeight="1">
      <c r="A5792" s="808"/>
      <c r="B5792" s="803"/>
      <c r="C5792" s="810"/>
      <c r="D5792" s="807"/>
      <c r="E5792" s="803"/>
      <c r="F5792" s="803"/>
      <c r="G5792" s="803"/>
      <c r="H5792" s="806" t="s">
        <v>154</v>
      </c>
      <c r="I5792" s="806"/>
      <c r="J5792" s="117" t="s">
        <v>153</v>
      </c>
      <c r="K5792" s="117" t="s">
        <v>3</v>
      </c>
      <c r="L5792" s="119">
        <v>40</v>
      </c>
    </row>
    <row r="5793" spans="1:12" s="101" customFormat="1" ht="24" customHeight="1">
      <c r="A5793" s="808"/>
      <c r="B5793" s="110" t="s">
        <v>77</v>
      </c>
      <c r="C5793" s="115" t="s">
        <v>79</v>
      </c>
      <c r="D5793" s="115" t="s">
        <v>155</v>
      </c>
      <c r="E5793" s="115" t="s">
        <v>156</v>
      </c>
      <c r="F5793" s="805"/>
      <c r="G5793" s="805"/>
      <c r="H5793" s="806" t="s">
        <v>157</v>
      </c>
      <c r="I5793" s="806"/>
      <c r="J5793" s="803" t="s">
        <v>153</v>
      </c>
      <c r="K5793" s="803" t="s">
        <v>153</v>
      </c>
      <c r="L5793" s="804">
        <v>0</v>
      </c>
    </row>
    <row r="5794" spans="1:12" s="101" customFormat="1" ht="24" customHeight="1">
      <c r="A5794" s="808"/>
      <c r="B5794" s="117" t="s">
        <v>193</v>
      </c>
      <c r="C5794" s="117" t="s">
        <v>3387</v>
      </c>
      <c r="D5794" s="118">
        <v>43777</v>
      </c>
      <c r="E5794" s="117" t="s">
        <v>271</v>
      </c>
      <c r="F5794" s="805"/>
      <c r="G5794" s="805"/>
      <c r="H5794" s="806"/>
      <c r="I5794" s="806"/>
      <c r="J5794" s="803"/>
      <c r="K5794" s="803"/>
      <c r="L5794" s="804"/>
    </row>
    <row r="5795" spans="1:12" s="101" customFormat="1" ht="24" customHeight="1">
      <c r="A5795" s="808">
        <v>1087</v>
      </c>
      <c r="B5795" s="110" t="s">
        <v>76</v>
      </c>
      <c r="C5795" s="115" t="s">
        <v>78</v>
      </c>
      <c r="D5795" s="115" t="s">
        <v>146</v>
      </c>
      <c r="E5795" s="115" t="s">
        <v>147</v>
      </c>
      <c r="F5795" s="809" t="s">
        <v>71</v>
      </c>
      <c r="G5795" s="809"/>
      <c r="H5795" s="805"/>
      <c r="I5795" s="805"/>
      <c r="J5795" s="805"/>
      <c r="K5795" s="805"/>
      <c r="L5795" s="805"/>
    </row>
    <row r="5796" spans="1:12" s="101" customFormat="1" ht="26.25" customHeight="1">
      <c r="A5796" s="808"/>
      <c r="B5796" s="803" t="s">
        <v>3474</v>
      </c>
      <c r="C5796" s="810" t="s">
        <v>3476</v>
      </c>
      <c r="D5796" s="807">
        <v>43834</v>
      </c>
      <c r="E5796" s="803" t="s">
        <v>745</v>
      </c>
      <c r="F5796" s="803" t="s">
        <v>746</v>
      </c>
      <c r="G5796" s="803"/>
      <c r="H5796" s="806" t="s">
        <v>152</v>
      </c>
      <c r="I5796" s="806"/>
      <c r="J5796" s="117" t="s">
        <v>153</v>
      </c>
      <c r="K5796" s="117" t="s">
        <v>153</v>
      </c>
      <c r="L5796" s="119">
        <v>0</v>
      </c>
    </row>
    <row r="5797" spans="1:12" s="101" customFormat="1" ht="239.25" customHeight="1">
      <c r="A5797" s="808"/>
      <c r="B5797" s="803"/>
      <c r="C5797" s="810"/>
      <c r="D5797" s="807"/>
      <c r="E5797" s="803"/>
      <c r="F5797" s="803"/>
      <c r="G5797" s="803"/>
      <c r="H5797" s="806" t="s">
        <v>154</v>
      </c>
      <c r="I5797" s="806"/>
      <c r="J5797" s="117" t="s">
        <v>153</v>
      </c>
      <c r="K5797" s="117" t="s">
        <v>3</v>
      </c>
      <c r="L5797" s="119">
        <v>1275.69</v>
      </c>
    </row>
    <row r="5798" spans="1:12" s="101" customFormat="1" ht="24" customHeight="1">
      <c r="A5798" s="808"/>
      <c r="B5798" s="110" t="s">
        <v>77</v>
      </c>
      <c r="C5798" s="115" t="s">
        <v>79</v>
      </c>
      <c r="D5798" s="115" t="s">
        <v>155</v>
      </c>
      <c r="E5798" s="115" t="s">
        <v>156</v>
      </c>
      <c r="F5798" s="805"/>
      <c r="G5798" s="805"/>
      <c r="H5798" s="806" t="s">
        <v>157</v>
      </c>
      <c r="I5798" s="806"/>
      <c r="J5798" s="803" t="s">
        <v>153</v>
      </c>
      <c r="K5798" s="803" t="s">
        <v>153</v>
      </c>
      <c r="L5798" s="804">
        <v>0</v>
      </c>
    </row>
    <row r="5799" spans="1:12" s="101" customFormat="1" ht="24" customHeight="1">
      <c r="A5799" s="808"/>
      <c r="B5799" s="117" t="s">
        <v>193</v>
      </c>
      <c r="C5799" s="117" t="s">
        <v>746</v>
      </c>
      <c r="D5799" s="118">
        <v>43842</v>
      </c>
      <c r="E5799" s="117" t="s">
        <v>3477</v>
      </c>
      <c r="F5799" s="805"/>
      <c r="G5799" s="805"/>
      <c r="H5799" s="806"/>
      <c r="I5799" s="806"/>
      <c r="J5799" s="803"/>
      <c r="K5799" s="803"/>
      <c r="L5799" s="804"/>
    </row>
    <row r="5800" spans="1:12" s="101" customFormat="1" ht="24" customHeight="1">
      <c r="A5800" s="808">
        <v>1088</v>
      </c>
      <c r="B5800" s="110" t="s">
        <v>76</v>
      </c>
      <c r="C5800" s="115" t="s">
        <v>78</v>
      </c>
      <c r="D5800" s="115" t="s">
        <v>146</v>
      </c>
      <c r="E5800" s="115" t="s">
        <v>147</v>
      </c>
      <c r="F5800" s="809" t="s">
        <v>71</v>
      </c>
      <c r="G5800" s="809"/>
      <c r="H5800" s="805"/>
      <c r="I5800" s="805"/>
      <c r="J5800" s="805"/>
      <c r="K5800" s="805"/>
      <c r="L5800" s="805"/>
    </row>
    <row r="5801" spans="1:12" s="101" customFormat="1" ht="26.25" customHeight="1">
      <c r="A5801" s="808"/>
      <c r="B5801" s="803" t="s">
        <v>3474</v>
      </c>
      <c r="C5801" s="810" t="s">
        <v>3478</v>
      </c>
      <c r="D5801" s="807">
        <v>43873</v>
      </c>
      <c r="E5801" s="803" t="s">
        <v>306</v>
      </c>
      <c r="F5801" s="803" t="s">
        <v>1495</v>
      </c>
      <c r="G5801" s="803"/>
      <c r="H5801" s="806" t="s">
        <v>152</v>
      </c>
      <c r="I5801" s="806"/>
      <c r="J5801" s="117" t="s">
        <v>153</v>
      </c>
      <c r="K5801" s="117" t="s">
        <v>3</v>
      </c>
      <c r="L5801" s="119">
        <v>219</v>
      </c>
    </row>
    <row r="5802" spans="1:12" s="101" customFormat="1" ht="123.75" customHeight="1">
      <c r="A5802" s="808"/>
      <c r="B5802" s="803"/>
      <c r="C5802" s="810"/>
      <c r="D5802" s="807"/>
      <c r="E5802" s="803"/>
      <c r="F5802" s="803"/>
      <c r="G5802" s="803"/>
      <c r="H5802" s="806" t="s">
        <v>154</v>
      </c>
      <c r="I5802" s="806"/>
      <c r="J5802" s="117" t="s">
        <v>153</v>
      </c>
      <c r="K5802" s="117" t="s">
        <v>3</v>
      </c>
      <c r="L5802" s="119">
        <v>455.8</v>
      </c>
    </row>
    <row r="5803" spans="1:12" s="101" customFormat="1" ht="24" customHeight="1">
      <c r="A5803" s="808"/>
      <c r="B5803" s="110" t="s">
        <v>77</v>
      </c>
      <c r="C5803" s="115" t="s">
        <v>79</v>
      </c>
      <c r="D5803" s="115" t="s">
        <v>155</v>
      </c>
      <c r="E5803" s="115" t="s">
        <v>156</v>
      </c>
      <c r="F5803" s="805"/>
      <c r="G5803" s="805"/>
      <c r="H5803" s="806" t="s">
        <v>157</v>
      </c>
      <c r="I5803" s="806"/>
      <c r="J5803" s="803" t="s">
        <v>153</v>
      </c>
      <c r="K5803" s="803" t="s">
        <v>3</v>
      </c>
      <c r="L5803" s="804">
        <v>150</v>
      </c>
    </row>
    <row r="5804" spans="1:12" s="101" customFormat="1" ht="24" customHeight="1">
      <c r="A5804" s="808"/>
      <c r="B5804" s="117" t="s">
        <v>193</v>
      </c>
      <c r="C5804" s="117" t="s">
        <v>1495</v>
      </c>
      <c r="D5804" s="118">
        <v>43875</v>
      </c>
      <c r="E5804" s="117" t="s">
        <v>707</v>
      </c>
      <c r="F5804" s="805"/>
      <c r="G5804" s="805"/>
      <c r="H5804" s="806"/>
      <c r="I5804" s="806"/>
      <c r="J5804" s="803"/>
      <c r="K5804" s="803"/>
      <c r="L5804" s="804"/>
    </row>
    <row r="5805" spans="1:12" s="101" customFormat="1" ht="24" customHeight="1">
      <c r="A5805" s="808">
        <v>1089</v>
      </c>
      <c r="B5805" s="110" t="s">
        <v>76</v>
      </c>
      <c r="C5805" s="115" t="s">
        <v>78</v>
      </c>
      <c r="D5805" s="115" t="s">
        <v>146</v>
      </c>
      <c r="E5805" s="115" t="s">
        <v>147</v>
      </c>
      <c r="F5805" s="809" t="s">
        <v>71</v>
      </c>
      <c r="G5805" s="809"/>
      <c r="H5805" s="805"/>
      <c r="I5805" s="805"/>
      <c r="J5805" s="805"/>
      <c r="K5805" s="805"/>
      <c r="L5805" s="805"/>
    </row>
    <row r="5806" spans="1:12" s="101" customFormat="1" ht="26.25" customHeight="1">
      <c r="A5806" s="808"/>
      <c r="B5806" s="803" t="s">
        <v>3479</v>
      </c>
      <c r="C5806" s="810" t="s">
        <v>3480</v>
      </c>
      <c r="D5806" s="807">
        <v>43753</v>
      </c>
      <c r="E5806" s="803" t="s">
        <v>285</v>
      </c>
      <c r="F5806" s="803" t="s">
        <v>3481</v>
      </c>
      <c r="G5806" s="803"/>
      <c r="H5806" s="806" t="s">
        <v>152</v>
      </c>
      <c r="I5806" s="806"/>
      <c r="J5806" s="117" t="s">
        <v>153</v>
      </c>
      <c r="K5806" s="117" t="s">
        <v>3</v>
      </c>
      <c r="L5806" s="119">
        <v>290.5</v>
      </c>
    </row>
    <row r="5807" spans="1:12" s="101" customFormat="1" ht="344.25" customHeight="1">
      <c r="A5807" s="808"/>
      <c r="B5807" s="803"/>
      <c r="C5807" s="810"/>
      <c r="D5807" s="807"/>
      <c r="E5807" s="803"/>
      <c r="F5807" s="803"/>
      <c r="G5807" s="803"/>
      <c r="H5807" s="806" t="s">
        <v>154</v>
      </c>
      <c r="I5807" s="806"/>
      <c r="J5807" s="117" t="s">
        <v>153</v>
      </c>
      <c r="K5807" s="117" t="s">
        <v>3</v>
      </c>
      <c r="L5807" s="119">
        <v>479.6</v>
      </c>
    </row>
    <row r="5808" spans="1:12" s="101" customFormat="1" ht="24" customHeight="1">
      <c r="A5808" s="808"/>
      <c r="B5808" s="110" t="s">
        <v>77</v>
      </c>
      <c r="C5808" s="115" t="s">
        <v>79</v>
      </c>
      <c r="D5808" s="115" t="s">
        <v>155</v>
      </c>
      <c r="E5808" s="115" t="s">
        <v>156</v>
      </c>
      <c r="F5808" s="805"/>
      <c r="G5808" s="805"/>
      <c r="H5808" s="806" t="s">
        <v>157</v>
      </c>
      <c r="I5808" s="806"/>
      <c r="J5808" s="803" t="s">
        <v>153</v>
      </c>
      <c r="K5808" s="803" t="s">
        <v>153</v>
      </c>
      <c r="L5808" s="804">
        <v>0</v>
      </c>
    </row>
    <row r="5809" spans="1:12" s="101" customFormat="1" ht="24" customHeight="1">
      <c r="A5809" s="808"/>
      <c r="B5809" s="117" t="s">
        <v>292</v>
      </c>
      <c r="C5809" s="117" t="s">
        <v>3481</v>
      </c>
      <c r="D5809" s="118">
        <v>43755</v>
      </c>
      <c r="E5809" s="117" t="s">
        <v>1980</v>
      </c>
      <c r="F5809" s="805"/>
      <c r="G5809" s="805"/>
      <c r="H5809" s="806"/>
      <c r="I5809" s="806"/>
      <c r="J5809" s="803"/>
      <c r="K5809" s="803"/>
      <c r="L5809" s="804"/>
    </row>
    <row r="5810" spans="1:12" s="101" customFormat="1" ht="24" customHeight="1">
      <c r="A5810" s="808">
        <v>1090</v>
      </c>
      <c r="B5810" s="110" t="s">
        <v>76</v>
      </c>
      <c r="C5810" s="115" t="s">
        <v>78</v>
      </c>
      <c r="D5810" s="115" t="s">
        <v>146</v>
      </c>
      <c r="E5810" s="115" t="s">
        <v>147</v>
      </c>
      <c r="F5810" s="809" t="s">
        <v>71</v>
      </c>
      <c r="G5810" s="809"/>
      <c r="H5810" s="805"/>
      <c r="I5810" s="805"/>
      <c r="J5810" s="805"/>
      <c r="K5810" s="805"/>
      <c r="L5810" s="805"/>
    </row>
    <row r="5811" spans="1:12" s="101" customFormat="1" ht="26.25" customHeight="1">
      <c r="A5811" s="808"/>
      <c r="B5811" s="803" t="s">
        <v>3479</v>
      </c>
      <c r="C5811" s="810" t="s">
        <v>3482</v>
      </c>
      <c r="D5811" s="807">
        <v>43870</v>
      </c>
      <c r="E5811" s="803" t="s">
        <v>753</v>
      </c>
      <c r="F5811" s="803" t="s">
        <v>3483</v>
      </c>
      <c r="G5811" s="803"/>
      <c r="H5811" s="806" t="s">
        <v>152</v>
      </c>
      <c r="I5811" s="806"/>
      <c r="J5811" s="117" t="s">
        <v>153</v>
      </c>
      <c r="K5811" s="117" t="s">
        <v>3</v>
      </c>
      <c r="L5811" s="119">
        <v>1825</v>
      </c>
    </row>
    <row r="5812" spans="1:12" s="101" customFormat="1" ht="408.95" customHeight="1">
      <c r="A5812" s="808"/>
      <c r="B5812" s="803"/>
      <c r="C5812" s="810"/>
      <c r="D5812" s="807"/>
      <c r="E5812" s="803"/>
      <c r="F5812" s="803"/>
      <c r="G5812" s="803"/>
      <c r="H5812" s="806" t="s">
        <v>154</v>
      </c>
      <c r="I5812" s="806"/>
      <c r="J5812" s="803" t="s">
        <v>153</v>
      </c>
      <c r="K5812" s="803" t="s">
        <v>153</v>
      </c>
      <c r="L5812" s="804">
        <v>0</v>
      </c>
    </row>
    <row r="5813" spans="1:12" s="101" customFormat="1" ht="397.35" customHeight="1">
      <c r="A5813" s="808"/>
      <c r="B5813" s="803"/>
      <c r="C5813" s="810"/>
      <c r="D5813" s="807"/>
      <c r="E5813" s="803"/>
      <c r="F5813" s="803"/>
      <c r="G5813" s="803"/>
      <c r="H5813" s="806"/>
      <c r="I5813" s="806"/>
      <c r="J5813" s="803"/>
      <c r="K5813" s="803"/>
      <c r="L5813" s="804"/>
    </row>
    <row r="5814" spans="1:12" s="101" customFormat="1" ht="24" customHeight="1">
      <c r="A5814" s="808"/>
      <c r="B5814" s="110" t="s">
        <v>77</v>
      </c>
      <c r="C5814" s="115" t="s">
        <v>79</v>
      </c>
      <c r="D5814" s="115" t="s">
        <v>155</v>
      </c>
      <c r="E5814" s="115" t="s">
        <v>156</v>
      </c>
      <c r="F5814" s="805"/>
      <c r="G5814" s="805"/>
      <c r="H5814" s="806" t="s">
        <v>157</v>
      </c>
      <c r="I5814" s="806"/>
      <c r="J5814" s="803" t="s">
        <v>153</v>
      </c>
      <c r="K5814" s="803" t="s">
        <v>3</v>
      </c>
      <c r="L5814" s="804">
        <v>70.260000000000005</v>
      </c>
    </row>
    <row r="5815" spans="1:12" s="101" customFormat="1" ht="24" customHeight="1">
      <c r="A5815" s="808"/>
      <c r="B5815" s="117" t="s">
        <v>292</v>
      </c>
      <c r="C5815" s="117" t="s">
        <v>3483</v>
      </c>
      <c r="D5815" s="118">
        <v>43877</v>
      </c>
      <c r="E5815" s="117" t="s">
        <v>3484</v>
      </c>
      <c r="F5815" s="805"/>
      <c r="G5815" s="805"/>
      <c r="H5815" s="806"/>
      <c r="I5815" s="806"/>
      <c r="J5815" s="803"/>
      <c r="K5815" s="803"/>
      <c r="L5815" s="804"/>
    </row>
    <row r="5816" spans="1:12" s="101" customFormat="1" ht="24" customHeight="1">
      <c r="A5816" s="808">
        <v>1091</v>
      </c>
      <c r="B5816" s="110" t="s">
        <v>76</v>
      </c>
      <c r="C5816" s="115" t="s">
        <v>78</v>
      </c>
      <c r="D5816" s="115" t="s">
        <v>146</v>
      </c>
      <c r="E5816" s="115" t="s">
        <v>147</v>
      </c>
      <c r="F5816" s="809" t="s">
        <v>71</v>
      </c>
      <c r="G5816" s="809"/>
      <c r="H5816" s="805"/>
      <c r="I5816" s="805"/>
      <c r="J5816" s="805"/>
      <c r="K5816" s="805"/>
      <c r="L5816" s="805"/>
    </row>
    <row r="5817" spans="1:12" s="101" customFormat="1" ht="26.25" customHeight="1">
      <c r="A5817" s="808"/>
      <c r="B5817" s="803" t="s">
        <v>3485</v>
      </c>
      <c r="C5817" s="810" t="s">
        <v>3486</v>
      </c>
      <c r="D5817" s="807">
        <v>43778</v>
      </c>
      <c r="E5817" s="803" t="s">
        <v>243</v>
      </c>
      <c r="F5817" s="803" t="s">
        <v>1602</v>
      </c>
      <c r="G5817" s="803"/>
      <c r="H5817" s="806" t="s">
        <v>152</v>
      </c>
      <c r="I5817" s="806"/>
      <c r="J5817" s="117" t="s">
        <v>153</v>
      </c>
      <c r="K5817" s="117" t="s">
        <v>3</v>
      </c>
      <c r="L5817" s="119">
        <v>476.6</v>
      </c>
    </row>
    <row r="5818" spans="1:12" s="101" customFormat="1" ht="408.95" customHeight="1">
      <c r="A5818" s="808"/>
      <c r="B5818" s="803"/>
      <c r="C5818" s="810"/>
      <c r="D5818" s="807"/>
      <c r="E5818" s="803"/>
      <c r="F5818" s="803"/>
      <c r="G5818" s="803"/>
      <c r="H5818" s="806" t="s">
        <v>154</v>
      </c>
      <c r="I5818" s="806"/>
      <c r="J5818" s="803" t="s">
        <v>153</v>
      </c>
      <c r="K5818" s="803" t="s">
        <v>3</v>
      </c>
      <c r="L5818" s="804">
        <v>345.96</v>
      </c>
    </row>
    <row r="5819" spans="1:12" s="101" customFormat="1" ht="124.35" customHeight="1">
      <c r="A5819" s="808"/>
      <c r="B5819" s="803"/>
      <c r="C5819" s="810"/>
      <c r="D5819" s="807"/>
      <c r="E5819" s="803"/>
      <c r="F5819" s="803"/>
      <c r="G5819" s="803"/>
      <c r="H5819" s="806"/>
      <c r="I5819" s="806"/>
      <c r="J5819" s="803"/>
      <c r="K5819" s="803"/>
      <c r="L5819" s="804"/>
    </row>
    <row r="5820" spans="1:12" s="101" customFormat="1" ht="24" customHeight="1">
      <c r="A5820" s="808"/>
      <c r="B5820" s="110" t="s">
        <v>77</v>
      </c>
      <c r="C5820" s="115" t="s">
        <v>79</v>
      </c>
      <c r="D5820" s="115" t="s">
        <v>155</v>
      </c>
      <c r="E5820" s="115" t="s">
        <v>156</v>
      </c>
      <c r="F5820" s="805"/>
      <c r="G5820" s="805"/>
      <c r="H5820" s="806" t="s">
        <v>157</v>
      </c>
      <c r="I5820" s="806"/>
      <c r="J5820" s="803" t="s">
        <v>153</v>
      </c>
      <c r="K5820" s="803" t="s">
        <v>153</v>
      </c>
      <c r="L5820" s="804">
        <v>0</v>
      </c>
    </row>
    <row r="5821" spans="1:12" s="101" customFormat="1" ht="24" customHeight="1">
      <c r="A5821" s="808"/>
      <c r="B5821" s="117" t="s">
        <v>240</v>
      </c>
      <c r="C5821" s="117" t="s">
        <v>1602</v>
      </c>
      <c r="D5821" s="118">
        <v>43782</v>
      </c>
      <c r="E5821" s="117" t="s">
        <v>2321</v>
      </c>
      <c r="F5821" s="805"/>
      <c r="G5821" s="805"/>
      <c r="H5821" s="806"/>
      <c r="I5821" s="806"/>
      <c r="J5821" s="803"/>
      <c r="K5821" s="803"/>
      <c r="L5821" s="804"/>
    </row>
    <row r="5822" spans="1:12" s="101" customFormat="1" ht="24" customHeight="1">
      <c r="A5822" s="808">
        <v>1092</v>
      </c>
      <c r="B5822" s="110" t="s">
        <v>76</v>
      </c>
      <c r="C5822" s="115" t="s">
        <v>78</v>
      </c>
      <c r="D5822" s="115" t="s">
        <v>146</v>
      </c>
      <c r="E5822" s="115" t="s">
        <v>147</v>
      </c>
      <c r="F5822" s="809" t="s">
        <v>71</v>
      </c>
      <c r="G5822" s="809"/>
      <c r="H5822" s="805"/>
      <c r="I5822" s="805"/>
      <c r="J5822" s="805"/>
      <c r="K5822" s="805"/>
      <c r="L5822" s="805"/>
    </row>
    <row r="5823" spans="1:12" s="101" customFormat="1" ht="26.25" customHeight="1">
      <c r="A5823" s="808"/>
      <c r="B5823" s="803" t="s">
        <v>3485</v>
      </c>
      <c r="C5823" s="810" t="s">
        <v>3487</v>
      </c>
      <c r="D5823" s="807">
        <v>43873</v>
      </c>
      <c r="E5823" s="803" t="s">
        <v>3488</v>
      </c>
      <c r="F5823" s="803" t="s">
        <v>3489</v>
      </c>
      <c r="G5823" s="803"/>
      <c r="H5823" s="806" t="s">
        <v>152</v>
      </c>
      <c r="I5823" s="806"/>
      <c r="J5823" s="117" t="s">
        <v>153</v>
      </c>
      <c r="K5823" s="117" t="s">
        <v>3</v>
      </c>
      <c r="L5823" s="119">
        <v>225</v>
      </c>
    </row>
    <row r="5824" spans="1:12" s="101" customFormat="1" ht="344.25" customHeight="1">
      <c r="A5824" s="808"/>
      <c r="B5824" s="803"/>
      <c r="C5824" s="810"/>
      <c r="D5824" s="807"/>
      <c r="E5824" s="803"/>
      <c r="F5824" s="803"/>
      <c r="G5824" s="803"/>
      <c r="H5824" s="806" t="s">
        <v>154</v>
      </c>
      <c r="I5824" s="806"/>
      <c r="J5824" s="117" t="s">
        <v>153</v>
      </c>
      <c r="K5824" s="117" t="s">
        <v>3</v>
      </c>
      <c r="L5824" s="119">
        <v>353.8</v>
      </c>
    </row>
    <row r="5825" spans="1:12" s="101" customFormat="1" ht="24" customHeight="1">
      <c r="A5825" s="808"/>
      <c r="B5825" s="110" t="s">
        <v>77</v>
      </c>
      <c r="C5825" s="115" t="s">
        <v>79</v>
      </c>
      <c r="D5825" s="115" t="s">
        <v>155</v>
      </c>
      <c r="E5825" s="115" t="s">
        <v>156</v>
      </c>
      <c r="F5825" s="805"/>
      <c r="G5825" s="805"/>
      <c r="H5825" s="806" t="s">
        <v>157</v>
      </c>
      <c r="I5825" s="806"/>
      <c r="J5825" s="803" t="s">
        <v>153</v>
      </c>
      <c r="K5825" s="803" t="s">
        <v>153</v>
      </c>
      <c r="L5825" s="804">
        <v>0</v>
      </c>
    </row>
    <row r="5826" spans="1:12" s="101" customFormat="1" ht="24" customHeight="1">
      <c r="A5826" s="808"/>
      <c r="B5826" s="117" t="s">
        <v>240</v>
      </c>
      <c r="C5826" s="117" t="s">
        <v>3489</v>
      </c>
      <c r="D5826" s="118">
        <v>43874</v>
      </c>
      <c r="E5826" s="117" t="s">
        <v>2113</v>
      </c>
      <c r="F5826" s="805"/>
      <c r="G5826" s="805"/>
      <c r="H5826" s="806"/>
      <c r="I5826" s="806"/>
      <c r="J5826" s="803"/>
      <c r="K5826" s="803"/>
      <c r="L5826" s="804"/>
    </row>
    <row r="5827" spans="1:12" s="101" customFormat="1" ht="24" customHeight="1">
      <c r="A5827" s="808">
        <v>1093</v>
      </c>
      <c r="B5827" s="110" t="s">
        <v>76</v>
      </c>
      <c r="C5827" s="115" t="s">
        <v>78</v>
      </c>
      <c r="D5827" s="115" t="s">
        <v>146</v>
      </c>
      <c r="E5827" s="115" t="s">
        <v>147</v>
      </c>
      <c r="F5827" s="809" t="s">
        <v>71</v>
      </c>
      <c r="G5827" s="809"/>
      <c r="H5827" s="805"/>
      <c r="I5827" s="805"/>
      <c r="J5827" s="805"/>
      <c r="K5827" s="805"/>
      <c r="L5827" s="805"/>
    </row>
    <row r="5828" spans="1:12" s="101" customFormat="1" ht="26.25" customHeight="1">
      <c r="A5828" s="808"/>
      <c r="B5828" s="803" t="s">
        <v>3490</v>
      </c>
      <c r="C5828" s="810" t="s">
        <v>3491</v>
      </c>
      <c r="D5828" s="807">
        <v>43762</v>
      </c>
      <c r="E5828" s="803" t="s">
        <v>654</v>
      </c>
      <c r="F5828" s="803" t="s">
        <v>3492</v>
      </c>
      <c r="G5828" s="803"/>
      <c r="H5828" s="806" t="s">
        <v>152</v>
      </c>
      <c r="I5828" s="806"/>
      <c r="J5828" s="117" t="s">
        <v>153</v>
      </c>
      <c r="K5828" s="117" t="s">
        <v>3</v>
      </c>
      <c r="L5828" s="119">
        <v>160.5</v>
      </c>
    </row>
    <row r="5829" spans="1:12" s="101" customFormat="1" ht="155.25" customHeight="1">
      <c r="A5829" s="808"/>
      <c r="B5829" s="803"/>
      <c r="C5829" s="810"/>
      <c r="D5829" s="807"/>
      <c r="E5829" s="803"/>
      <c r="F5829" s="803"/>
      <c r="G5829" s="803"/>
      <c r="H5829" s="806" t="s">
        <v>154</v>
      </c>
      <c r="I5829" s="806"/>
      <c r="J5829" s="117" t="s">
        <v>153</v>
      </c>
      <c r="K5829" s="117" t="s">
        <v>3</v>
      </c>
      <c r="L5829" s="119">
        <v>150</v>
      </c>
    </row>
    <row r="5830" spans="1:12" s="101" customFormat="1" ht="24" customHeight="1">
      <c r="A5830" s="808"/>
      <c r="B5830" s="110" t="s">
        <v>77</v>
      </c>
      <c r="C5830" s="115" t="s">
        <v>79</v>
      </c>
      <c r="D5830" s="115" t="s">
        <v>155</v>
      </c>
      <c r="E5830" s="115" t="s">
        <v>156</v>
      </c>
      <c r="F5830" s="805"/>
      <c r="G5830" s="805"/>
      <c r="H5830" s="806" t="s">
        <v>157</v>
      </c>
      <c r="I5830" s="806"/>
      <c r="J5830" s="803" t="s">
        <v>153</v>
      </c>
      <c r="K5830" s="803" t="s">
        <v>153</v>
      </c>
      <c r="L5830" s="804">
        <v>0</v>
      </c>
    </row>
    <row r="5831" spans="1:12" s="101" customFormat="1" ht="24" customHeight="1">
      <c r="A5831" s="808"/>
      <c r="B5831" s="117" t="s">
        <v>3493</v>
      </c>
      <c r="C5831" s="117" t="s">
        <v>3492</v>
      </c>
      <c r="D5831" s="118">
        <v>43763</v>
      </c>
      <c r="E5831" s="117" t="s">
        <v>1172</v>
      </c>
      <c r="F5831" s="805"/>
      <c r="G5831" s="805"/>
      <c r="H5831" s="806"/>
      <c r="I5831" s="806"/>
      <c r="J5831" s="803"/>
      <c r="K5831" s="803"/>
      <c r="L5831" s="804"/>
    </row>
    <row r="5832" spans="1:12" s="101" customFormat="1" ht="24" customHeight="1">
      <c r="A5832" s="808">
        <v>1094</v>
      </c>
      <c r="B5832" s="110" t="s">
        <v>76</v>
      </c>
      <c r="C5832" s="115" t="s">
        <v>78</v>
      </c>
      <c r="D5832" s="115" t="s">
        <v>146</v>
      </c>
      <c r="E5832" s="115" t="s">
        <v>147</v>
      </c>
      <c r="F5832" s="809" t="s">
        <v>71</v>
      </c>
      <c r="G5832" s="809"/>
      <c r="H5832" s="805"/>
      <c r="I5832" s="805"/>
      <c r="J5832" s="805"/>
      <c r="K5832" s="805"/>
      <c r="L5832" s="805"/>
    </row>
    <row r="5833" spans="1:12" s="101" customFormat="1" ht="26.25" customHeight="1">
      <c r="A5833" s="808"/>
      <c r="B5833" s="803" t="s">
        <v>3490</v>
      </c>
      <c r="C5833" s="810" t="s">
        <v>3494</v>
      </c>
      <c r="D5833" s="807">
        <v>43767</v>
      </c>
      <c r="E5833" s="803" t="s">
        <v>3495</v>
      </c>
      <c r="F5833" s="803" t="s">
        <v>3496</v>
      </c>
      <c r="G5833" s="803"/>
      <c r="H5833" s="806" t="s">
        <v>152</v>
      </c>
      <c r="I5833" s="806"/>
      <c r="J5833" s="117" t="s">
        <v>153</v>
      </c>
      <c r="K5833" s="117" t="s">
        <v>3</v>
      </c>
      <c r="L5833" s="119">
        <v>1255</v>
      </c>
    </row>
    <row r="5834" spans="1:12" s="101" customFormat="1" ht="312.75" customHeight="1">
      <c r="A5834" s="808"/>
      <c r="B5834" s="803"/>
      <c r="C5834" s="810"/>
      <c r="D5834" s="807"/>
      <c r="E5834" s="803"/>
      <c r="F5834" s="803"/>
      <c r="G5834" s="803"/>
      <c r="H5834" s="806" t="s">
        <v>154</v>
      </c>
      <c r="I5834" s="806"/>
      <c r="J5834" s="117" t="s">
        <v>153</v>
      </c>
      <c r="K5834" s="117" t="s">
        <v>3</v>
      </c>
      <c r="L5834" s="119">
        <v>4503</v>
      </c>
    </row>
    <row r="5835" spans="1:12" s="101" customFormat="1" ht="24" customHeight="1">
      <c r="A5835" s="808"/>
      <c r="B5835" s="110" t="s">
        <v>77</v>
      </c>
      <c r="C5835" s="115" t="s">
        <v>79</v>
      </c>
      <c r="D5835" s="115" t="s">
        <v>155</v>
      </c>
      <c r="E5835" s="115" t="s">
        <v>156</v>
      </c>
      <c r="F5835" s="805"/>
      <c r="G5835" s="805"/>
      <c r="H5835" s="806" t="s">
        <v>157</v>
      </c>
      <c r="I5835" s="806"/>
      <c r="J5835" s="803" t="s">
        <v>153</v>
      </c>
      <c r="K5835" s="803" t="s">
        <v>3</v>
      </c>
      <c r="L5835" s="804">
        <v>200</v>
      </c>
    </row>
    <row r="5836" spans="1:12" s="101" customFormat="1" ht="24" customHeight="1">
      <c r="A5836" s="808"/>
      <c r="B5836" s="117" t="s">
        <v>3493</v>
      </c>
      <c r="C5836" s="117" t="s">
        <v>3496</v>
      </c>
      <c r="D5836" s="118">
        <v>43772</v>
      </c>
      <c r="E5836" s="117" t="s">
        <v>3497</v>
      </c>
      <c r="F5836" s="805"/>
      <c r="G5836" s="805"/>
      <c r="H5836" s="806"/>
      <c r="I5836" s="806"/>
      <c r="J5836" s="803"/>
      <c r="K5836" s="803"/>
      <c r="L5836" s="804"/>
    </row>
    <row r="5837" spans="1:12" s="101" customFormat="1" ht="24" customHeight="1">
      <c r="A5837" s="808">
        <v>1095</v>
      </c>
      <c r="B5837" s="110" t="s">
        <v>76</v>
      </c>
      <c r="C5837" s="115" t="s">
        <v>78</v>
      </c>
      <c r="D5837" s="115" t="s">
        <v>146</v>
      </c>
      <c r="E5837" s="115" t="s">
        <v>147</v>
      </c>
      <c r="F5837" s="809" t="s">
        <v>71</v>
      </c>
      <c r="G5837" s="809"/>
      <c r="H5837" s="805"/>
      <c r="I5837" s="805"/>
      <c r="J5837" s="805"/>
      <c r="K5837" s="805"/>
      <c r="L5837" s="805"/>
    </row>
    <row r="5838" spans="1:12" s="101" customFormat="1" ht="26.25" customHeight="1">
      <c r="A5838" s="808"/>
      <c r="B5838" s="803" t="s">
        <v>3490</v>
      </c>
      <c r="C5838" s="810" t="s">
        <v>3498</v>
      </c>
      <c r="D5838" s="807">
        <v>43780</v>
      </c>
      <c r="E5838" s="803" t="s">
        <v>806</v>
      </c>
      <c r="F5838" s="803" t="s">
        <v>3499</v>
      </c>
      <c r="G5838" s="803"/>
      <c r="H5838" s="806" t="s">
        <v>152</v>
      </c>
      <c r="I5838" s="806"/>
      <c r="J5838" s="117" t="s">
        <v>153</v>
      </c>
      <c r="K5838" s="117" t="s">
        <v>3</v>
      </c>
      <c r="L5838" s="119">
        <v>321</v>
      </c>
    </row>
    <row r="5839" spans="1:12" s="101" customFormat="1" ht="155.25" customHeight="1">
      <c r="A5839" s="808"/>
      <c r="B5839" s="803"/>
      <c r="C5839" s="810"/>
      <c r="D5839" s="807"/>
      <c r="E5839" s="803"/>
      <c r="F5839" s="803"/>
      <c r="G5839" s="803"/>
      <c r="H5839" s="806" t="s">
        <v>154</v>
      </c>
      <c r="I5839" s="806"/>
      <c r="J5839" s="117" t="s">
        <v>153</v>
      </c>
      <c r="K5839" s="117" t="s">
        <v>3</v>
      </c>
      <c r="L5839" s="119">
        <v>806</v>
      </c>
    </row>
    <row r="5840" spans="1:12" s="101" customFormat="1" ht="24" customHeight="1">
      <c r="A5840" s="808"/>
      <c r="B5840" s="110" t="s">
        <v>77</v>
      </c>
      <c r="C5840" s="115" t="s">
        <v>79</v>
      </c>
      <c r="D5840" s="115" t="s">
        <v>155</v>
      </c>
      <c r="E5840" s="115" t="s">
        <v>156</v>
      </c>
      <c r="F5840" s="805"/>
      <c r="G5840" s="805"/>
      <c r="H5840" s="806" t="s">
        <v>157</v>
      </c>
      <c r="I5840" s="806"/>
      <c r="J5840" s="803" t="s">
        <v>153</v>
      </c>
      <c r="K5840" s="803" t="s">
        <v>153</v>
      </c>
      <c r="L5840" s="804">
        <v>0</v>
      </c>
    </row>
    <row r="5841" spans="1:12" s="101" customFormat="1" ht="24" customHeight="1">
      <c r="A5841" s="808"/>
      <c r="B5841" s="117" t="s">
        <v>3493</v>
      </c>
      <c r="C5841" s="117" t="s">
        <v>3499</v>
      </c>
      <c r="D5841" s="118">
        <v>43783</v>
      </c>
      <c r="E5841" s="117" t="s">
        <v>3424</v>
      </c>
      <c r="F5841" s="805"/>
      <c r="G5841" s="805"/>
      <c r="H5841" s="806"/>
      <c r="I5841" s="806"/>
      <c r="J5841" s="803"/>
      <c r="K5841" s="803"/>
      <c r="L5841" s="804"/>
    </row>
    <row r="5842" spans="1:12" s="101" customFormat="1" ht="24" customHeight="1">
      <c r="A5842" s="808">
        <v>1096</v>
      </c>
      <c r="B5842" s="110" t="s">
        <v>76</v>
      </c>
      <c r="C5842" s="115" t="s">
        <v>78</v>
      </c>
      <c r="D5842" s="115" t="s">
        <v>146</v>
      </c>
      <c r="E5842" s="115" t="s">
        <v>147</v>
      </c>
      <c r="F5842" s="809" t="s">
        <v>71</v>
      </c>
      <c r="G5842" s="809"/>
      <c r="H5842" s="805"/>
      <c r="I5842" s="805"/>
      <c r="J5842" s="805"/>
      <c r="K5842" s="805"/>
      <c r="L5842" s="805"/>
    </row>
    <row r="5843" spans="1:12" s="101" customFormat="1" ht="26.25" customHeight="1">
      <c r="A5843" s="808"/>
      <c r="B5843" s="803" t="s">
        <v>3490</v>
      </c>
      <c r="C5843" s="810" t="s">
        <v>3500</v>
      </c>
      <c r="D5843" s="807">
        <v>43788</v>
      </c>
      <c r="E5843" s="803" t="s">
        <v>1601</v>
      </c>
      <c r="F5843" s="803" t="s">
        <v>1602</v>
      </c>
      <c r="G5843" s="803"/>
      <c r="H5843" s="806" t="s">
        <v>152</v>
      </c>
      <c r="I5843" s="806"/>
      <c r="J5843" s="117" t="s">
        <v>153</v>
      </c>
      <c r="K5843" s="117" t="s">
        <v>3</v>
      </c>
      <c r="L5843" s="119">
        <v>168.75</v>
      </c>
    </row>
    <row r="5844" spans="1:12" s="101" customFormat="1" ht="197.25" customHeight="1">
      <c r="A5844" s="808"/>
      <c r="B5844" s="803"/>
      <c r="C5844" s="810"/>
      <c r="D5844" s="807"/>
      <c r="E5844" s="803"/>
      <c r="F5844" s="803"/>
      <c r="G5844" s="803"/>
      <c r="H5844" s="806" t="s">
        <v>154</v>
      </c>
      <c r="I5844" s="806"/>
      <c r="J5844" s="117" t="s">
        <v>153</v>
      </c>
      <c r="K5844" s="117" t="s">
        <v>3</v>
      </c>
      <c r="L5844" s="119">
        <v>361</v>
      </c>
    </row>
    <row r="5845" spans="1:12" s="101" customFormat="1" ht="24" customHeight="1">
      <c r="A5845" s="808"/>
      <c r="B5845" s="110" t="s">
        <v>77</v>
      </c>
      <c r="C5845" s="115" t="s">
        <v>79</v>
      </c>
      <c r="D5845" s="115" t="s">
        <v>155</v>
      </c>
      <c r="E5845" s="115" t="s">
        <v>156</v>
      </c>
      <c r="F5845" s="805"/>
      <c r="G5845" s="805"/>
      <c r="H5845" s="806" t="s">
        <v>157</v>
      </c>
      <c r="I5845" s="806"/>
      <c r="J5845" s="803" t="s">
        <v>153</v>
      </c>
      <c r="K5845" s="803" t="s">
        <v>153</v>
      </c>
      <c r="L5845" s="804">
        <v>0</v>
      </c>
    </row>
    <row r="5846" spans="1:12" s="101" customFormat="1" ht="24" customHeight="1">
      <c r="A5846" s="808"/>
      <c r="B5846" s="117" t="s">
        <v>3493</v>
      </c>
      <c r="C5846" s="117" t="s">
        <v>1602</v>
      </c>
      <c r="D5846" s="118">
        <v>43789</v>
      </c>
      <c r="E5846" s="117" t="s">
        <v>3173</v>
      </c>
      <c r="F5846" s="805"/>
      <c r="G5846" s="805"/>
      <c r="H5846" s="806"/>
      <c r="I5846" s="806"/>
      <c r="J5846" s="803"/>
      <c r="K5846" s="803"/>
      <c r="L5846" s="804"/>
    </row>
    <row r="5847" spans="1:12" s="101" customFormat="1" ht="24" customHeight="1">
      <c r="A5847" s="808">
        <v>1097</v>
      </c>
      <c r="B5847" s="110" t="s">
        <v>76</v>
      </c>
      <c r="C5847" s="115" t="s">
        <v>78</v>
      </c>
      <c r="D5847" s="115" t="s">
        <v>146</v>
      </c>
      <c r="E5847" s="115" t="s">
        <v>147</v>
      </c>
      <c r="F5847" s="809" t="s">
        <v>71</v>
      </c>
      <c r="G5847" s="809"/>
      <c r="H5847" s="805"/>
      <c r="I5847" s="805"/>
      <c r="J5847" s="805"/>
      <c r="K5847" s="805"/>
      <c r="L5847" s="805"/>
    </row>
    <row r="5848" spans="1:12" s="101" customFormat="1" ht="26.25" customHeight="1">
      <c r="A5848" s="808"/>
      <c r="B5848" s="803" t="s">
        <v>3490</v>
      </c>
      <c r="C5848" s="810" t="s">
        <v>3501</v>
      </c>
      <c r="D5848" s="807">
        <v>43789</v>
      </c>
      <c r="E5848" s="803" t="s">
        <v>3502</v>
      </c>
      <c r="F5848" s="803" t="s">
        <v>3503</v>
      </c>
      <c r="G5848" s="803"/>
      <c r="H5848" s="806" t="s">
        <v>152</v>
      </c>
      <c r="I5848" s="806"/>
      <c r="J5848" s="117" t="s">
        <v>153</v>
      </c>
      <c r="K5848" s="117" t="s">
        <v>3</v>
      </c>
      <c r="L5848" s="119">
        <v>669</v>
      </c>
    </row>
    <row r="5849" spans="1:12" s="101" customFormat="1" ht="408.95" customHeight="1">
      <c r="A5849" s="808"/>
      <c r="B5849" s="803"/>
      <c r="C5849" s="810"/>
      <c r="D5849" s="807"/>
      <c r="E5849" s="803"/>
      <c r="F5849" s="803"/>
      <c r="G5849" s="803"/>
      <c r="H5849" s="806" t="s">
        <v>154</v>
      </c>
      <c r="I5849" s="806"/>
      <c r="J5849" s="803" t="s">
        <v>153</v>
      </c>
      <c r="K5849" s="803" t="s">
        <v>3</v>
      </c>
      <c r="L5849" s="804">
        <v>1000</v>
      </c>
    </row>
    <row r="5850" spans="1:12" s="101" customFormat="1" ht="166.35" customHeight="1">
      <c r="A5850" s="808"/>
      <c r="B5850" s="803"/>
      <c r="C5850" s="810"/>
      <c r="D5850" s="807"/>
      <c r="E5850" s="803"/>
      <c r="F5850" s="803"/>
      <c r="G5850" s="803"/>
      <c r="H5850" s="806"/>
      <c r="I5850" s="806"/>
      <c r="J5850" s="803"/>
      <c r="K5850" s="803"/>
      <c r="L5850" s="804"/>
    </row>
    <row r="5851" spans="1:12" s="101" customFormat="1" ht="24" customHeight="1">
      <c r="A5851" s="808"/>
      <c r="B5851" s="110" t="s">
        <v>77</v>
      </c>
      <c r="C5851" s="115" t="s">
        <v>79</v>
      </c>
      <c r="D5851" s="115" t="s">
        <v>155</v>
      </c>
      <c r="E5851" s="115" t="s">
        <v>156</v>
      </c>
      <c r="F5851" s="805"/>
      <c r="G5851" s="805"/>
      <c r="H5851" s="806" t="s">
        <v>157</v>
      </c>
      <c r="I5851" s="806"/>
      <c r="J5851" s="803" t="s">
        <v>153</v>
      </c>
      <c r="K5851" s="803" t="s">
        <v>153</v>
      </c>
      <c r="L5851" s="804">
        <v>0</v>
      </c>
    </row>
    <row r="5852" spans="1:12" s="101" customFormat="1" ht="24" customHeight="1">
      <c r="A5852" s="808"/>
      <c r="B5852" s="117" t="s">
        <v>3493</v>
      </c>
      <c r="C5852" s="117" t="s">
        <v>3503</v>
      </c>
      <c r="D5852" s="118">
        <v>43795</v>
      </c>
      <c r="E5852" s="117" t="s">
        <v>3504</v>
      </c>
      <c r="F5852" s="805"/>
      <c r="G5852" s="805"/>
      <c r="H5852" s="806"/>
      <c r="I5852" s="806"/>
      <c r="J5852" s="803"/>
      <c r="K5852" s="803"/>
      <c r="L5852" s="804"/>
    </row>
    <row r="5853" spans="1:12" s="101" customFormat="1" ht="24" customHeight="1">
      <c r="A5853" s="808">
        <v>1098</v>
      </c>
      <c r="B5853" s="110" t="s">
        <v>76</v>
      </c>
      <c r="C5853" s="115" t="s">
        <v>78</v>
      </c>
      <c r="D5853" s="115" t="s">
        <v>146</v>
      </c>
      <c r="E5853" s="115" t="s">
        <v>147</v>
      </c>
      <c r="F5853" s="809" t="s">
        <v>71</v>
      </c>
      <c r="G5853" s="809"/>
      <c r="H5853" s="805"/>
      <c r="I5853" s="805"/>
      <c r="J5853" s="805"/>
      <c r="K5853" s="805"/>
      <c r="L5853" s="805"/>
    </row>
    <row r="5854" spans="1:12" s="101" customFormat="1" ht="26.25" customHeight="1">
      <c r="A5854" s="808"/>
      <c r="B5854" s="803" t="s">
        <v>3490</v>
      </c>
      <c r="C5854" s="810" t="s">
        <v>3501</v>
      </c>
      <c r="D5854" s="807">
        <v>43789</v>
      </c>
      <c r="E5854" s="803" t="s">
        <v>3502</v>
      </c>
      <c r="F5854" s="803" t="s">
        <v>3505</v>
      </c>
      <c r="G5854" s="803"/>
      <c r="H5854" s="806" t="s">
        <v>152</v>
      </c>
      <c r="I5854" s="806"/>
      <c r="J5854" s="117" t="s">
        <v>153</v>
      </c>
      <c r="K5854" s="117" t="s">
        <v>3</v>
      </c>
      <c r="L5854" s="119">
        <v>575</v>
      </c>
    </row>
    <row r="5855" spans="1:12" s="101" customFormat="1" ht="408.95" customHeight="1">
      <c r="A5855" s="808"/>
      <c r="B5855" s="803"/>
      <c r="C5855" s="810"/>
      <c r="D5855" s="807"/>
      <c r="E5855" s="803"/>
      <c r="F5855" s="803"/>
      <c r="G5855" s="803"/>
      <c r="H5855" s="806" t="s">
        <v>154</v>
      </c>
      <c r="I5855" s="806"/>
      <c r="J5855" s="803" t="s">
        <v>153</v>
      </c>
      <c r="K5855" s="803" t="s">
        <v>153</v>
      </c>
      <c r="L5855" s="804">
        <v>0</v>
      </c>
    </row>
    <row r="5856" spans="1:12" s="101" customFormat="1" ht="166.35" customHeight="1">
      <c r="A5856" s="808"/>
      <c r="B5856" s="803"/>
      <c r="C5856" s="810"/>
      <c r="D5856" s="807"/>
      <c r="E5856" s="803"/>
      <c r="F5856" s="803"/>
      <c r="G5856" s="803"/>
      <c r="H5856" s="806"/>
      <c r="I5856" s="806"/>
      <c r="J5856" s="803"/>
      <c r="K5856" s="803"/>
      <c r="L5856" s="804"/>
    </row>
    <row r="5857" spans="1:12" s="101" customFormat="1" ht="24" customHeight="1">
      <c r="A5857" s="808"/>
      <c r="B5857" s="110" t="s">
        <v>77</v>
      </c>
      <c r="C5857" s="115" t="s">
        <v>79</v>
      </c>
      <c r="D5857" s="115" t="s">
        <v>155</v>
      </c>
      <c r="E5857" s="115" t="s">
        <v>156</v>
      </c>
      <c r="F5857" s="805"/>
      <c r="G5857" s="805"/>
      <c r="H5857" s="806" t="s">
        <v>157</v>
      </c>
      <c r="I5857" s="806"/>
      <c r="J5857" s="803" t="s">
        <v>153</v>
      </c>
      <c r="K5857" s="803" t="s">
        <v>153</v>
      </c>
      <c r="L5857" s="804">
        <v>0</v>
      </c>
    </row>
    <row r="5858" spans="1:12" s="101" customFormat="1" ht="24" customHeight="1">
      <c r="A5858" s="808"/>
      <c r="B5858" s="117" t="s">
        <v>3493</v>
      </c>
      <c r="C5858" s="117" t="s">
        <v>3505</v>
      </c>
      <c r="D5858" s="118">
        <v>43795</v>
      </c>
      <c r="E5858" s="117" t="s">
        <v>3504</v>
      </c>
      <c r="F5858" s="805"/>
      <c r="G5858" s="805"/>
      <c r="H5858" s="806"/>
      <c r="I5858" s="806"/>
      <c r="J5858" s="803"/>
      <c r="K5858" s="803"/>
      <c r="L5858" s="804"/>
    </row>
    <row r="5859" spans="1:12" s="101" customFormat="1" ht="24" customHeight="1">
      <c r="A5859" s="808">
        <v>1099</v>
      </c>
      <c r="B5859" s="110" t="s">
        <v>76</v>
      </c>
      <c r="C5859" s="115" t="s">
        <v>78</v>
      </c>
      <c r="D5859" s="115" t="s">
        <v>146</v>
      </c>
      <c r="E5859" s="115" t="s">
        <v>147</v>
      </c>
      <c r="F5859" s="809" t="s">
        <v>71</v>
      </c>
      <c r="G5859" s="809"/>
      <c r="H5859" s="805"/>
      <c r="I5859" s="805"/>
      <c r="J5859" s="805"/>
      <c r="K5859" s="805"/>
      <c r="L5859" s="805"/>
    </row>
    <row r="5860" spans="1:12" s="101" customFormat="1" ht="26.25" customHeight="1">
      <c r="A5860" s="808"/>
      <c r="B5860" s="803" t="s">
        <v>3490</v>
      </c>
      <c r="C5860" s="810" t="s">
        <v>3506</v>
      </c>
      <c r="D5860" s="807">
        <v>43810</v>
      </c>
      <c r="E5860" s="803" t="s">
        <v>1898</v>
      </c>
      <c r="F5860" s="803" t="s">
        <v>3507</v>
      </c>
      <c r="G5860" s="803"/>
      <c r="H5860" s="806" t="s">
        <v>152</v>
      </c>
      <c r="I5860" s="806"/>
      <c r="J5860" s="117" t="s">
        <v>153</v>
      </c>
      <c r="K5860" s="117" t="s">
        <v>3</v>
      </c>
      <c r="L5860" s="119">
        <v>826</v>
      </c>
    </row>
    <row r="5861" spans="1:12" s="101" customFormat="1" ht="260.25" customHeight="1">
      <c r="A5861" s="808"/>
      <c r="B5861" s="803"/>
      <c r="C5861" s="810"/>
      <c r="D5861" s="807"/>
      <c r="E5861" s="803"/>
      <c r="F5861" s="803"/>
      <c r="G5861" s="803"/>
      <c r="H5861" s="806" t="s">
        <v>154</v>
      </c>
      <c r="I5861" s="806"/>
      <c r="J5861" s="117" t="s">
        <v>153</v>
      </c>
      <c r="K5861" s="117" t="s">
        <v>153</v>
      </c>
      <c r="L5861" s="119">
        <v>0</v>
      </c>
    </row>
    <row r="5862" spans="1:12" s="101" customFormat="1" ht="24" customHeight="1">
      <c r="A5862" s="808"/>
      <c r="B5862" s="110" t="s">
        <v>77</v>
      </c>
      <c r="C5862" s="115" t="s">
        <v>79</v>
      </c>
      <c r="D5862" s="115" t="s">
        <v>155</v>
      </c>
      <c r="E5862" s="115" t="s">
        <v>156</v>
      </c>
      <c r="F5862" s="805"/>
      <c r="G5862" s="805"/>
      <c r="H5862" s="806" t="s">
        <v>157</v>
      </c>
      <c r="I5862" s="806"/>
      <c r="J5862" s="803" t="s">
        <v>153</v>
      </c>
      <c r="K5862" s="803" t="s">
        <v>153</v>
      </c>
      <c r="L5862" s="804">
        <v>0</v>
      </c>
    </row>
    <row r="5863" spans="1:12" s="101" customFormat="1" ht="24" customHeight="1">
      <c r="A5863" s="808"/>
      <c r="B5863" s="117" t="s">
        <v>3493</v>
      </c>
      <c r="C5863" s="117" t="s">
        <v>3507</v>
      </c>
      <c r="D5863" s="118">
        <v>43814</v>
      </c>
      <c r="E5863" s="117" t="s">
        <v>3508</v>
      </c>
      <c r="F5863" s="805"/>
      <c r="G5863" s="805"/>
      <c r="H5863" s="806"/>
      <c r="I5863" s="806"/>
      <c r="J5863" s="803"/>
      <c r="K5863" s="803"/>
      <c r="L5863" s="804"/>
    </row>
    <row r="5864" spans="1:12" s="101" customFormat="1" ht="24" customHeight="1">
      <c r="A5864" s="808">
        <v>1100</v>
      </c>
      <c r="B5864" s="110" t="s">
        <v>76</v>
      </c>
      <c r="C5864" s="115" t="s">
        <v>78</v>
      </c>
      <c r="D5864" s="115" t="s">
        <v>146</v>
      </c>
      <c r="E5864" s="115" t="s">
        <v>147</v>
      </c>
      <c r="F5864" s="809" t="s">
        <v>71</v>
      </c>
      <c r="G5864" s="809"/>
      <c r="H5864" s="805"/>
      <c r="I5864" s="805"/>
      <c r="J5864" s="805"/>
      <c r="K5864" s="805"/>
      <c r="L5864" s="805"/>
    </row>
    <row r="5865" spans="1:12" s="101" customFormat="1" ht="26.25" customHeight="1">
      <c r="A5865" s="808"/>
      <c r="B5865" s="803" t="s">
        <v>3490</v>
      </c>
      <c r="C5865" s="810" t="s">
        <v>3509</v>
      </c>
      <c r="D5865" s="807">
        <v>43886</v>
      </c>
      <c r="E5865" s="803" t="s">
        <v>629</v>
      </c>
      <c r="F5865" s="803" t="s">
        <v>630</v>
      </c>
      <c r="G5865" s="803"/>
      <c r="H5865" s="806" t="s">
        <v>152</v>
      </c>
      <c r="I5865" s="806"/>
      <c r="J5865" s="117" t="s">
        <v>153</v>
      </c>
      <c r="K5865" s="117" t="s">
        <v>3</v>
      </c>
      <c r="L5865" s="119">
        <v>1346.4</v>
      </c>
    </row>
    <row r="5866" spans="1:12" s="101" customFormat="1" ht="291.75" customHeight="1">
      <c r="A5866" s="808"/>
      <c r="B5866" s="803"/>
      <c r="C5866" s="810"/>
      <c r="D5866" s="807"/>
      <c r="E5866" s="803"/>
      <c r="F5866" s="803"/>
      <c r="G5866" s="803"/>
      <c r="H5866" s="806" t="s">
        <v>154</v>
      </c>
      <c r="I5866" s="806"/>
      <c r="J5866" s="117" t="s">
        <v>153</v>
      </c>
      <c r="K5866" s="117" t="s">
        <v>3</v>
      </c>
      <c r="L5866" s="119">
        <v>334</v>
      </c>
    </row>
    <row r="5867" spans="1:12" s="101" customFormat="1" ht="24" customHeight="1">
      <c r="A5867" s="808"/>
      <c r="B5867" s="110" t="s">
        <v>77</v>
      </c>
      <c r="C5867" s="115" t="s">
        <v>79</v>
      </c>
      <c r="D5867" s="115" t="s">
        <v>155</v>
      </c>
      <c r="E5867" s="115" t="s">
        <v>156</v>
      </c>
      <c r="F5867" s="805"/>
      <c r="G5867" s="805"/>
      <c r="H5867" s="806" t="s">
        <v>157</v>
      </c>
      <c r="I5867" s="806"/>
      <c r="J5867" s="803" t="s">
        <v>153</v>
      </c>
      <c r="K5867" s="803" t="s">
        <v>3</v>
      </c>
      <c r="L5867" s="804">
        <v>450</v>
      </c>
    </row>
    <row r="5868" spans="1:12" s="101" customFormat="1" ht="24" customHeight="1">
      <c r="A5868" s="808"/>
      <c r="B5868" s="117" t="s">
        <v>3493</v>
      </c>
      <c r="C5868" s="117" t="s">
        <v>630</v>
      </c>
      <c r="D5868" s="118">
        <v>43891</v>
      </c>
      <c r="E5868" s="117" t="s">
        <v>3510</v>
      </c>
      <c r="F5868" s="805"/>
      <c r="G5868" s="805"/>
      <c r="H5868" s="806"/>
      <c r="I5868" s="806"/>
      <c r="J5868" s="803"/>
      <c r="K5868" s="803"/>
      <c r="L5868" s="804"/>
    </row>
    <row r="5869" spans="1:12" s="101" customFormat="1" ht="24" customHeight="1">
      <c r="A5869" s="808">
        <v>1101</v>
      </c>
      <c r="B5869" s="110" t="s">
        <v>76</v>
      </c>
      <c r="C5869" s="115" t="s">
        <v>78</v>
      </c>
      <c r="D5869" s="115" t="s">
        <v>146</v>
      </c>
      <c r="E5869" s="115" t="s">
        <v>147</v>
      </c>
      <c r="F5869" s="809" t="s">
        <v>71</v>
      </c>
      <c r="G5869" s="809"/>
      <c r="H5869" s="805"/>
      <c r="I5869" s="805"/>
      <c r="J5869" s="805"/>
      <c r="K5869" s="805"/>
      <c r="L5869" s="805"/>
    </row>
    <row r="5870" spans="1:12" s="101" customFormat="1" ht="26.25" customHeight="1">
      <c r="A5870" s="808"/>
      <c r="B5870" s="803" t="s">
        <v>3511</v>
      </c>
      <c r="C5870" s="810" t="s">
        <v>3512</v>
      </c>
      <c r="D5870" s="807">
        <v>43774</v>
      </c>
      <c r="E5870" s="803" t="s">
        <v>829</v>
      </c>
      <c r="F5870" s="803" t="s">
        <v>830</v>
      </c>
      <c r="G5870" s="803"/>
      <c r="H5870" s="806" t="s">
        <v>152</v>
      </c>
      <c r="I5870" s="806"/>
      <c r="J5870" s="117" t="s">
        <v>153</v>
      </c>
      <c r="K5870" s="117" t="s">
        <v>3</v>
      </c>
      <c r="L5870" s="119">
        <v>485.12</v>
      </c>
    </row>
    <row r="5871" spans="1:12" s="101" customFormat="1" ht="270.75" customHeight="1">
      <c r="A5871" s="808"/>
      <c r="B5871" s="803"/>
      <c r="C5871" s="810"/>
      <c r="D5871" s="807"/>
      <c r="E5871" s="803"/>
      <c r="F5871" s="803"/>
      <c r="G5871" s="803"/>
      <c r="H5871" s="806" t="s">
        <v>154</v>
      </c>
      <c r="I5871" s="806"/>
      <c r="J5871" s="117" t="s">
        <v>153</v>
      </c>
      <c r="K5871" s="117" t="s">
        <v>3</v>
      </c>
      <c r="L5871" s="119">
        <v>138</v>
      </c>
    </row>
    <row r="5872" spans="1:12" s="101" customFormat="1" ht="24" customHeight="1">
      <c r="A5872" s="808"/>
      <c r="B5872" s="110" t="s">
        <v>77</v>
      </c>
      <c r="C5872" s="115" t="s">
        <v>79</v>
      </c>
      <c r="D5872" s="115" t="s">
        <v>155</v>
      </c>
      <c r="E5872" s="115" t="s">
        <v>156</v>
      </c>
      <c r="F5872" s="805"/>
      <c r="G5872" s="805"/>
      <c r="H5872" s="806" t="s">
        <v>157</v>
      </c>
      <c r="I5872" s="806"/>
      <c r="J5872" s="803" t="s">
        <v>153</v>
      </c>
      <c r="K5872" s="803" t="s">
        <v>153</v>
      </c>
      <c r="L5872" s="804">
        <v>0</v>
      </c>
    </row>
    <row r="5873" spans="1:12" s="101" customFormat="1" ht="24" customHeight="1">
      <c r="A5873" s="808"/>
      <c r="B5873" s="117" t="s">
        <v>240</v>
      </c>
      <c r="C5873" s="117" t="s">
        <v>830</v>
      </c>
      <c r="D5873" s="118">
        <v>43776</v>
      </c>
      <c r="E5873" s="117" t="s">
        <v>808</v>
      </c>
      <c r="F5873" s="805"/>
      <c r="G5873" s="805"/>
      <c r="H5873" s="806"/>
      <c r="I5873" s="806"/>
      <c r="J5873" s="803"/>
      <c r="K5873" s="803"/>
      <c r="L5873" s="804"/>
    </row>
    <row r="5874" spans="1:12" s="101" customFormat="1" ht="24" customHeight="1">
      <c r="A5874" s="808">
        <v>1102</v>
      </c>
      <c r="B5874" s="110" t="s">
        <v>76</v>
      </c>
      <c r="C5874" s="115" t="s">
        <v>78</v>
      </c>
      <c r="D5874" s="115" t="s">
        <v>146</v>
      </c>
      <c r="E5874" s="115" t="s">
        <v>147</v>
      </c>
      <c r="F5874" s="809" t="s">
        <v>71</v>
      </c>
      <c r="G5874" s="809"/>
      <c r="H5874" s="805"/>
      <c r="I5874" s="805"/>
      <c r="J5874" s="805"/>
      <c r="K5874" s="805"/>
      <c r="L5874" s="805"/>
    </row>
    <row r="5875" spans="1:12" s="101" customFormat="1" ht="26.25" customHeight="1">
      <c r="A5875" s="808"/>
      <c r="B5875" s="803" t="s">
        <v>3513</v>
      </c>
      <c r="C5875" s="810" t="s">
        <v>3514</v>
      </c>
      <c r="D5875" s="807">
        <v>43781</v>
      </c>
      <c r="E5875" s="803" t="s">
        <v>1202</v>
      </c>
      <c r="F5875" s="803" t="s">
        <v>1203</v>
      </c>
      <c r="G5875" s="803"/>
      <c r="H5875" s="806" t="s">
        <v>152</v>
      </c>
      <c r="I5875" s="806"/>
      <c r="J5875" s="117" t="s">
        <v>153</v>
      </c>
      <c r="K5875" s="117" t="s">
        <v>3</v>
      </c>
      <c r="L5875" s="119">
        <v>214</v>
      </c>
    </row>
    <row r="5876" spans="1:12" s="101" customFormat="1" ht="176.25" customHeight="1">
      <c r="A5876" s="808"/>
      <c r="B5876" s="803"/>
      <c r="C5876" s="810"/>
      <c r="D5876" s="807"/>
      <c r="E5876" s="803"/>
      <c r="F5876" s="803"/>
      <c r="G5876" s="803"/>
      <c r="H5876" s="806" t="s">
        <v>154</v>
      </c>
      <c r="I5876" s="806"/>
      <c r="J5876" s="117" t="s">
        <v>153</v>
      </c>
      <c r="K5876" s="117" t="s">
        <v>3</v>
      </c>
      <c r="L5876" s="119">
        <v>451.12</v>
      </c>
    </row>
    <row r="5877" spans="1:12" s="101" customFormat="1" ht="24" customHeight="1">
      <c r="A5877" s="808"/>
      <c r="B5877" s="110" t="s">
        <v>77</v>
      </c>
      <c r="C5877" s="115" t="s">
        <v>79</v>
      </c>
      <c r="D5877" s="115" t="s">
        <v>155</v>
      </c>
      <c r="E5877" s="115" t="s">
        <v>156</v>
      </c>
      <c r="F5877" s="805"/>
      <c r="G5877" s="805"/>
      <c r="H5877" s="806" t="s">
        <v>157</v>
      </c>
      <c r="I5877" s="806"/>
      <c r="J5877" s="803" t="s">
        <v>153</v>
      </c>
      <c r="K5877" s="803" t="s">
        <v>3</v>
      </c>
      <c r="L5877" s="804">
        <v>30</v>
      </c>
    </row>
    <row r="5878" spans="1:12" s="101" customFormat="1" ht="24" customHeight="1">
      <c r="A5878" s="808"/>
      <c r="B5878" s="117" t="s">
        <v>254</v>
      </c>
      <c r="C5878" s="117" t="s">
        <v>1203</v>
      </c>
      <c r="D5878" s="118">
        <v>43783</v>
      </c>
      <c r="E5878" s="117" t="s">
        <v>407</v>
      </c>
      <c r="F5878" s="805"/>
      <c r="G5878" s="805"/>
      <c r="H5878" s="806"/>
      <c r="I5878" s="806"/>
      <c r="J5878" s="803"/>
      <c r="K5878" s="803"/>
      <c r="L5878" s="804"/>
    </row>
    <row r="5879" spans="1:12" s="101" customFormat="1" ht="24" customHeight="1">
      <c r="A5879" s="808">
        <v>1103</v>
      </c>
      <c r="B5879" s="110" t="s">
        <v>76</v>
      </c>
      <c r="C5879" s="115" t="s">
        <v>78</v>
      </c>
      <c r="D5879" s="115" t="s">
        <v>146</v>
      </c>
      <c r="E5879" s="115" t="s">
        <v>147</v>
      </c>
      <c r="F5879" s="809" t="s">
        <v>71</v>
      </c>
      <c r="G5879" s="809"/>
      <c r="H5879" s="805"/>
      <c r="I5879" s="805"/>
      <c r="J5879" s="805"/>
      <c r="K5879" s="805"/>
      <c r="L5879" s="805"/>
    </row>
    <row r="5880" spans="1:12" s="101" customFormat="1" ht="26.25" customHeight="1">
      <c r="A5880" s="808"/>
      <c r="B5880" s="803" t="s">
        <v>3515</v>
      </c>
      <c r="C5880" s="810" t="s">
        <v>3516</v>
      </c>
      <c r="D5880" s="807">
        <v>43761</v>
      </c>
      <c r="E5880" s="803" t="s">
        <v>523</v>
      </c>
      <c r="F5880" s="803" t="s">
        <v>2594</v>
      </c>
      <c r="G5880" s="803"/>
      <c r="H5880" s="806" t="s">
        <v>152</v>
      </c>
      <c r="I5880" s="806"/>
      <c r="J5880" s="117" t="s">
        <v>153</v>
      </c>
      <c r="K5880" s="117" t="s">
        <v>3</v>
      </c>
      <c r="L5880" s="119">
        <v>944</v>
      </c>
    </row>
    <row r="5881" spans="1:12" s="101" customFormat="1" ht="260.25" customHeight="1">
      <c r="A5881" s="808"/>
      <c r="B5881" s="803"/>
      <c r="C5881" s="810"/>
      <c r="D5881" s="807"/>
      <c r="E5881" s="803"/>
      <c r="F5881" s="803"/>
      <c r="G5881" s="803"/>
      <c r="H5881" s="806" t="s">
        <v>154</v>
      </c>
      <c r="I5881" s="806"/>
      <c r="J5881" s="117" t="s">
        <v>153</v>
      </c>
      <c r="K5881" s="117" t="s">
        <v>3</v>
      </c>
      <c r="L5881" s="119">
        <v>485.6</v>
      </c>
    </row>
    <row r="5882" spans="1:12" s="101" customFormat="1" ht="24" customHeight="1">
      <c r="A5882" s="808"/>
      <c r="B5882" s="110" t="s">
        <v>77</v>
      </c>
      <c r="C5882" s="115" t="s">
        <v>79</v>
      </c>
      <c r="D5882" s="115" t="s">
        <v>155</v>
      </c>
      <c r="E5882" s="115" t="s">
        <v>156</v>
      </c>
      <c r="F5882" s="805"/>
      <c r="G5882" s="805"/>
      <c r="H5882" s="806" t="s">
        <v>157</v>
      </c>
      <c r="I5882" s="806"/>
      <c r="J5882" s="803" t="s">
        <v>153</v>
      </c>
      <c r="K5882" s="803" t="s">
        <v>3</v>
      </c>
      <c r="L5882" s="804">
        <v>365</v>
      </c>
    </row>
    <row r="5883" spans="1:12" s="101" customFormat="1" ht="24" customHeight="1">
      <c r="A5883" s="808"/>
      <c r="B5883" s="117" t="s">
        <v>3517</v>
      </c>
      <c r="C5883" s="117" t="s">
        <v>2594</v>
      </c>
      <c r="D5883" s="118">
        <v>43764</v>
      </c>
      <c r="E5883" s="117" t="s">
        <v>1803</v>
      </c>
      <c r="F5883" s="805"/>
      <c r="G5883" s="805"/>
      <c r="H5883" s="806"/>
      <c r="I5883" s="806"/>
      <c r="J5883" s="803"/>
      <c r="K5883" s="803"/>
      <c r="L5883" s="804"/>
    </row>
    <row r="5884" spans="1:12" s="101" customFormat="1" ht="24" customHeight="1">
      <c r="A5884" s="808">
        <v>1104</v>
      </c>
      <c r="B5884" s="110" t="s">
        <v>76</v>
      </c>
      <c r="C5884" s="115" t="s">
        <v>78</v>
      </c>
      <c r="D5884" s="115" t="s">
        <v>146</v>
      </c>
      <c r="E5884" s="115" t="s">
        <v>147</v>
      </c>
      <c r="F5884" s="809" t="s">
        <v>71</v>
      </c>
      <c r="G5884" s="809"/>
      <c r="H5884" s="805"/>
      <c r="I5884" s="805"/>
      <c r="J5884" s="805"/>
      <c r="K5884" s="805"/>
      <c r="L5884" s="805"/>
    </row>
    <row r="5885" spans="1:12" s="101" customFormat="1" ht="26.25" customHeight="1">
      <c r="A5885" s="808"/>
      <c r="B5885" s="803" t="s">
        <v>3515</v>
      </c>
      <c r="C5885" s="810" t="s">
        <v>3518</v>
      </c>
      <c r="D5885" s="807">
        <v>43809</v>
      </c>
      <c r="E5885" s="803" t="s">
        <v>342</v>
      </c>
      <c r="F5885" s="803" t="s">
        <v>3519</v>
      </c>
      <c r="G5885" s="803"/>
      <c r="H5885" s="806" t="s">
        <v>152</v>
      </c>
      <c r="I5885" s="806"/>
      <c r="J5885" s="117" t="s">
        <v>153</v>
      </c>
      <c r="K5885" s="117" t="s">
        <v>3</v>
      </c>
      <c r="L5885" s="119">
        <v>247</v>
      </c>
    </row>
    <row r="5886" spans="1:12" s="101" customFormat="1" ht="281.25" customHeight="1">
      <c r="A5886" s="808"/>
      <c r="B5886" s="803"/>
      <c r="C5886" s="810"/>
      <c r="D5886" s="807"/>
      <c r="E5886" s="803"/>
      <c r="F5886" s="803"/>
      <c r="G5886" s="803"/>
      <c r="H5886" s="806" t="s">
        <v>154</v>
      </c>
      <c r="I5886" s="806"/>
      <c r="J5886" s="117" t="s">
        <v>153</v>
      </c>
      <c r="K5886" s="117" t="s">
        <v>153</v>
      </c>
      <c r="L5886" s="119">
        <v>0</v>
      </c>
    </row>
    <row r="5887" spans="1:12" s="101" customFormat="1" ht="24" customHeight="1">
      <c r="A5887" s="808"/>
      <c r="B5887" s="110" t="s">
        <v>77</v>
      </c>
      <c r="C5887" s="115" t="s">
        <v>79</v>
      </c>
      <c r="D5887" s="115" t="s">
        <v>155</v>
      </c>
      <c r="E5887" s="115" t="s">
        <v>156</v>
      </c>
      <c r="F5887" s="805"/>
      <c r="G5887" s="805"/>
      <c r="H5887" s="806" t="s">
        <v>157</v>
      </c>
      <c r="I5887" s="806"/>
      <c r="J5887" s="803" t="s">
        <v>153</v>
      </c>
      <c r="K5887" s="803" t="s">
        <v>3</v>
      </c>
      <c r="L5887" s="804">
        <v>200</v>
      </c>
    </row>
    <row r="5888" spans="1:12" s="101" customFormat="1" ht="24" customHeight="1">
      <c r="A5888" s="808"/>
      <c r="B5888" s="117" t="s">
        <v>3517</v>
      </c>
      <c r="C5888" s="117" t="s">
        <v>3519</v>
      </c>
      <c r="D5888" s="118">
        <v>43810</v>
      </c>
      <c r="E5888" s="117" t="s">
        <v>1100</v>
      </c>
      <c r="F5888" s="805"/>
      <c r="G5888" s="805"/>
      <c r="H5888" s="806"/>
      <c r="I5888" s="806"/>
      <c r="J5888" s="803"/>
      <c r="K5888" s="803"/>
      <c r="L5888" s="804"/>
    </row>
    <row r="5889" spans="1:12" s="101" customFormat="1" ht="24" customHeight="1">
      <c r="A5889" s="808">
        <v>1105</v>
      </c>
      <c r="B5889" s="110" t="s">
        <v>76</v>
      </c>
      <c r="C5889" s="115" t="s">
        <v>78</v>
      </c>
      <c r="D5889" s="115" t="s">
        <v>146</v>
      </c>
      <c r="E5889" s="115" t="s">
        <v>147</v>
      </c>
      <c r="F5889" s="809" t="s">
        <v>71</v>
      </c>
      <c r="G5889" s="809"/>
      <c r="H5889" s="805"/>
      <c r="I5889" s="805"/>
      <c r="J5889" s="805"/>
      <c r="K5889" s="805"/>
      <c r="L5889" s="805"/>
    </row>
    <row r="5890" spans="1:12" s="101" customFormat="1" ht="26.25" customHeight="1">
      <c r="A5890" s="808"/>
      <c r="B5890" s="803" t="s">
        <v>3515</v>
      </c>
      <c r="C5890" s="810" t="s">
        <v>3520</v>
      </c>
      <c r="D5890" s="807">
        <v>43846</v>
      </c>
      <c r="E5890" s="803" t="s">
        <v>745</v>
      </c>
      <c r="F5890" s="803" t="s">
        <v>3521</v>
      </c>
      <c r="G5890" s="803"/>
      <c r="H5890" s="806" t="s">
        <v>152</v>
      </c>
      <c r="I5890" s="806"/>
      <c r="J5890" s="117" t="s">
        <v>153</v>
      </c>
      <c r="K5890" s="117" t="s">
        <v>3</v>
      </c>
      <c r="L5890" s="119">
        <v>1013.5</v>
      </c>
    </row>
    <row r="5891" spans="1:12" s="101" customFormat="1" ht="302.25" customHeight="1">
      <c r="A5891" s="808"/>
      <c r="B5891" s="803"/>
      <c r="C5891" s="810"/>
      <c r="D5891" s="807"/>
      <c r="E5891" s="803"/>
      <c r="F5891" s="803"/>
      <c r="G5891" s="803"/>
      <c r="H5891" s="806" t="s">
        <v>154</v>
      </c>
      <c r="I5891" s="806"/>
      <c r="J5891" s="117" t="s">
        <v>153</v>
      </c>
      <c r="K5891" s="117" t="s">
        <v>3</v>
      </c>
      <c r="L5891" s="119">
        <v>1060</v>
      </c>
    </row>
    <row r="5892" spans="1:12" s="101" customFormat="1" ht="24" customHeight="1">
      <c r="A5892" s="808"/>
      <c r="B5892" s="110" t="s">
        <v>77</v>
      </c>
      <c r="C5892" s="115" t="s">
        <v>79</v>
      </c>
      <c r="D5892" s="115" t="s">
        <v>155</v>
      </c>
      <c r="E5892" s="115" t="s">
        <v>156</v>
      </c>
      <c r="F5892" s="805"/>
      <c r="G5892" s="805"/>
      <c r="H5892" s="806" t="s">
        <v>157</v>
      </c>
      <c r="I5892" s="806"/>
      <c r="J5892" s="803" t="s">
        <v>153</v>
      </c>
      <c r="K5892" s="803" t="s">
        <v>153</v>
      </c>
      <c r="L5892" s="804">
        <v>0</v>
      </c>
    </row>
    <row r="5893" spans="1:12" s="101" customFormat="1" ht="24" customHeight="1">
      <c r="A5893" s="808"/>
      <c r="B5893" s="117" t="s">
        <v>3517</v>
      </c>
      <c r="C5893" s="117" t="s">
        <v>3521</v>
      </c>
      <c r="D5893" s="118">
        <v>43849</v>
      </c>
      <c r="E5893" s="117" t="s">
        <v>1516</v>
      </c>
      <c r="F5893" s="805"/>
      <c r="G5893" s="805"/>
      <c r="H5893" s="806"/>
      <c r="I5893" s="806"/>
      <c r="J5893" s="803"/>
      <c r="K5893" s="803"/>
      <c r="L5893" s="804"/>
    </row>
    <row r="5894" spans="1:12" s="101" customFormat="1" ht="24" customHeight="1">
      <c r="A5894" s="808">
        <v>1106</v>
      </c>
      <c r="B5894" s="110" t="s">
        <v>76</v>
      </c>
      <c r="C5894" s="115" t="s">
        <v>78</v>
      </c>
      <c r="D5894" s="115" t="s">
        <v>146</v>
      </c>
      <c r="E5894" s="115" t="s">
        <v>147</v>
      </c>
      <c r="F5894" s="809" t="s">
        <v>71</v>
      </c>
      <c r="G5894" s="809"/>
      <c r="H5894" s="805"/>
      <c r="I5894" s="805"/>
      <c r="J5894" s="805"/>
      <c r="K5894" s="805"/>
      <c r="L5894" s="805"/>
    </row>
    <row r="5895" spans="1:12" s="101" customFormat="1" ht="26.25" customHeight="1">
      <c r="A5895" s="808"/>
      <c r="B5895" s="803" t="s">
        <v>3522</v>
      </c>
      <c r="C5895" s="810" t="s">
        <v>3523</v>
      </c>
      <c r="D5895" s="807">
        <v>43852</v>
      </c>
      <c r="E5895" s="803" t="s">
        <v>1961</v>
      </c>
      <c r="F5895" s="803" t="s">
        <v>3524</v>
      </c>
      <c r="G5895" s="803"/>
      <c r="H5895" s="806" t="s">
        <v>152</v>
      </c>
      <c r="I5895" s="806"/>
      <c r="J5895" s="117" t="s">
        <v>153</v>
      </c>
      <c r="K5895" s="117" t="s">
        <v>3</v>
      </c>
      <c r="L5895" s="119">
        <v>514.72</v>
      </c>
    </row>
    <row r="5896" spans="1:12" s="101" customFormat="1" ht="408.95" customHeight="1">
      <c r="A5896" s="808"/>
      <c r="B5896" s="803"/>
      <c r="C5896" s="810"/>
      <c r="D5896" s="807"/>
      <c r="E5896" s="803"/>
      <c r="F5896" s="803"/>
      <c r="G5896" s="803"/>
      <c r="H5896" s="806" t="s">
        <v>154</v>
      </c>
      <c r="I5896" s="806"/>
      <c r="J5896" s="803" t="s">
        <v>153</v>
      </c>
      <c r="K5896" s="803" t="s">
        <v>3</v>
      </c>
      <c r="L5896" s="804">
        <v>465.56</v>
      </c>
    </row>
    <row r="5897" spans="1:12" s="101" customFormat="1" ht="155.85" customHeight="1">
      <c r="A5897" s="808"/>
      <c r="B5897" s="803"/>
      <c r="C5897" s="810"/>
      <c r="D5897" s="807"/>
      <c r="E5897" s="803"/>
      <c r="F5897" s="803"/>
      <c r="G5897" s="803"/>
      <c r="H5897" s="806"/>
      <c r="I5897" s="806"/>
      <c r="J5897" s="803"/>
      <c r="K5897" s="803"/>
      <c r="L5897" s="804"/>
    </row>
    <row r="5898" spans="1:12" s="101" customFormat="1" ht="24" customHeight="1">
      <c r="A5898" s="808"/>
      <c r="B5898" s="110" t="s">
        <v>77</v>
      </c>
      <c r="C5898" s="115" t="s">
        <v>79</v>
      </c>
      <c r="D5898" s="115" t="s">
        <v>155</v>
      </c>
      <c r="E5898" s="115" t="s">
        <v>156</v>
      </c>
      <c r="F5898" s="805"/>
      <c r="G5898" s="805"/>
      <c r="H5898" s="806" t="s">
        <v>157</v>
      </c>
      <c r="I5898" s="806"/>
      <c r="J5898" s="803" t="s">
        <v>153</v>
      </c>
      <c r="K5898" s="803" t="s">
        <v>3</v>
      </c>
      <c r="L5898" s="804">
        <v>60.16</v>
      </c>
    </row>
    <row r="5899" spans="1:12" s="101" customFormat="1" ht="24" customHeight="1">
      <c r="A5899" s="808"/>
      <c r="B5899" s="117" t="s">
        <v>3525</v>
      </c>
      <c r="C5899" s="117" t="s">
        <v>3524</v>
      </c>
      <c r="D5899" s="118">
        <v>43854</v>
      </c>
      <c r="E5899" s="117" t="s">
        <v>3526</v>
      </c>
      <c r="F5899" s="805"/>
      <c r="G5899" s="805"/>
      <c r="H5899" s="806"/>
      <c r="I5899" s="806"/>
      <c r="J5899" s="803"/>
      <c r="K5899" s="803"/>
      <c r="L5899" s="804"/>
    </row>
    <row r="5900" spans="1:12" s="101" customFormat="1" ht="24" customHeight="1">
      <c r="A5900" s="808">
        <v>1107</v>
      </c>
      <c r="B5900" s="110" t="s">
        <v>76</v>
      </c>
      <c r="C5900" s="115" t="s">
        <v>78</v>
      </c>
      <c r="D5900" s="115" t="s">
        <v>146</v>
      </c>
      <c r="E5900" s="115" t="s">
        <v>147</v>
      </c>
      <c r="F5900" s="809" t="s">
        <v>71</v>
      </c>
      <c r="G5900" s="809"/>
      <c r="H5900" s="805"/>
      <c r="I5900" s="805"/>
      <c r="J5900" s="805"/>
      <c r="K5900" s="805"/>
      <c r="L5900" s="805"/>
    </row>
    <row r="5901" spans="1:12" s="101" customFormat="1" ht="26.25" customHeight="1">
      <c r="A5901" s="808"/>
      <c r="B5901" s="803" t="s">
        <v>3527</v>
      </c>
      <c r="C5901" s="810" t="s">
        <v>3528</v>
      </c>
      <c r="D5901" s="807">
        <v>43801</v>
      </c>
      <c r="E5901" s="803" t="s">
        <v>243</v>
      </c>
      <c r="F5901" s="803" t="s">
        <v>858</v>
      </c>
      <c r="G5901" s="803"/>
      <c r="H5901" s="806" t="s">
        <v>152</v>
      </c>
      <c r="I5901" s="806"/>
      <c r="J5901" s="117" t="s">
        <v>153</v>
      </c>
      <c r="K5901" s="117" t="s">
        <v>3</v>
      </c>
      <c r="L5901" s="119">
        <v>627.25</v>
      </c>
    </row>
    <row r="5902" spans="1:12" s="101" customFormat="1" ht="408.95" customHeight="1">
      <c r="A5902" s="808"/>
      <c r="B5902" s="803"/>
      <c r="C5902" s="810"/>
      <c r="D5902" s="807"/>
      <c r="E5902" s="803"/>
      <c r="F5902" s="803"/>
      <c r="G5902" s="803"/>
      <c r="H5902" s="806" t="s">
        <v>154</v>
      </c>
      <c r="I5902" s="806"/>
      <c r="J5902" s="803" t="s">
        <v>153</v>
      </c>
      <c r="K5902" s="803" t="s">
        <v>3</v>
      </c>
      <c r="L5902" s="804">
        <v>311.10000000000002</v>
      </c>
    </row>
    <row r="5903" spans="1:12" s="101" customFormat="1" ht="197.85" customHeight="1">
      <c r="A5903" s="808"/>
      <c r="B5903" s="803"/>
      <c r="C5903" s="810"/>
      <c r="D5903" s="807"/>
      <c r="E5903" s="803"/>
      <c r="F5903" s="803"/>
      <c r="G5903" s="803"/>
      <c r="H5903" s="806"/>
      <c r="I5903" s="806"/>
      <c r="J5903" s="803"/>
      <c r="K5903" s="803"/>
      <c r="L5903" s="804"/>
    </row>
    <row r="5904" spans="1:12" s="101" customFormat="1" ht="24" customHeight="1">
      <c r="A5904" s="808"/>
      <c r="B5904" s="110" t="s">
        <v>77</v>
      </c>
      <c r="C5904" s="115" t="s">
        <v>79</v>
      </c>
      <c r="D5904" s="115" t="s">
        <v>155</v>
      </c>
      <c r="E5904" s="115" t="s">
        <v>156</v>
      </c>
      <c r="F5904" s="805"/>
      <c r="G5904" s="805"/>
      <c r="H5904" s="806" t="s">
        <v>157</v>
      </c>
      <c r="I5904" s="806"/>
      <c r="J5904" s="803" t="s">
        <v>153</v>
      </c>
      <c r="K5904" s="803" t="s">
        <v>153</v>
      </c>
      <c r="L5904" s="804">
        <v>0</v>
      </c>
    </row>
    <row r="5905" spans="1:12" s="101" customFormat="1" ht="24" customHeight="1">
      <c r="A5905" s="808"/>
      <c r="B5905" s="117" t="s">
        <v>2166</v>
      </c>
      <c r="C5905" s="117" t="s">
        <v>858</v>
      </c>
      <c r="D5905" s="118">
        <v>43803</v>
      </c>
      <c r="E5905" s="117" t="s">
        <v>962</v>
      </c>
      <c r="F5905" s="805"/>
      <c r="G5905" s="805"/>
      <c r="H5905" s="806"/>
      <c r="I5905" s="806"/>
      <c r="J5905" s="803"/>
      <c r="K5905" s="803"/>
      <c r="L5905" s="804"/>
    </row>
    <row r="5906" spans="1:12" s="101" customFormat="1" ht="24" customHeight="1">
      <c r="A5906" s="808">
        <v>1108</v>
      </c>
      <c r="B5906" s="110" t="s">
        <v>76</v>
      </c>
      <c r="C5906" s="115" t="s">
        <v>78</v>
      </c>
      <c r="D5906" s="115" t="s">
        <v>146</v>
      </c>
      <c r="E5906" s="115" t="s">
        <v>147</v>
      </c>
      <c r="F5906" s="809" t="s">
        <v>71</v>
      </c>
      <c r="G5906" s="809"/>
      <c r="H5906" s="805"/>
      <c r="I5906" s="805"/>
      <c r="J5906" s="805"/>
      <c r="K5906" s="805"/>
      <c r="L5906" s="805"/>
    </row>
    <row r="5907" spans="1:12" s="101" customFormat="1" ht="26.25" customHeight="1">
      <c r="A5907" s="808"/>
      <c r="B5907" s="803" t="s">
        <v>3529</v>
      </c>
      <c r="C5907" s="810" t="s">
        <v>3530</v>
      </c>
      <c r="D5907" s="807">
        <v>43782</v>
      </c>
      <c r="E5907" s="803" t="s">
        <v>354</v>
      </c>
      <c r="F5907" s="803" t="s">
        <v>3531</v>
      </c>
      <c r="G5907" s="803"/>
      <c r="H5907" s="806" t="s">
        <v>152</v>
      </c>
      <c r="I5907" s="806"/>
      <c r="J5907" s="117" t="s">
        <v>153</v>
      </c>
      <c r="K5907" s="117" t="s">
        <v>3</v>
      </c>
      <c r="L5907" s="119">
        <v>250</v>
      </c>
    </row>
    <row r="5908" spans="1:12" s="101" customFormat="1" ht="155.25" customHeight="1">
      <c r="A5908" s="808"/>
      <c r="B5908" s="803"/>
      <c r="C5908" s="810"/>
      <c r="D5908" s="807"/>
      <c r="E5908" s="803"/>
      <c r="F5908" s="803"/>
      <c r="G5908" s="803"/>
      <c r="H5908" s="806" t="s">
        <v>154</v>
      </c>
      <c r="I5908" s="806"/>
      <c r="J5908" s="117" t="s">
        <v>153</v>
      </c>
      <c r="K5908" s="117" t="s">
        <v>3</v>
      </c>
      <c r="L5908" s="119">
        <v>230.96</v>
      </c>
    </row>
    <row r="5909" spans="1:12" s="101" customFormat="1" ht="24" customHeight="1">
      <c r="A5909" s="808"/>
      <c r="B5909" s="110" t="s">
        <v>77</v>
      </c>
      <c r="C5909" s="115" t="s">
        <v>79</v>
      </c>
      <c r="D5909" s="115" t="s">
        <v>155</v>
      </c>
      <c r="E5909" s="115" t="s">
        <v>156</v>
      </c>
      <c r="F5909" s="805"/>
      <c r="G5909" s="805"/>
      <c r="H5909" s="806" t="s">
        <v>157</v>
      </c>
      <c r="I5909" s="806"/>
      <c r="J5909" s="803" t="s">
        <v>153</v>
      </c>
      <c r="K5909" s="803" t="s">
        <v>153</v>
      </c>
      <c r="L5909" s="804">
        <v>0</v>
      </c>
    </row>
    <row r="5910" spans="1:12" s="101" customFormat="1" ht="24" customHeight="1">
      <c r="A5910" s="808"/>
      <c r="B5910" s="117" t="s">
        <v>3532</v>
      </c>
      <c r="C5910" s="117" t="s">
        <v>3531</v>
      </c>
      <c r="D5910" s="118">
        <v>43784</v>
      </c>
      <c r="E5910" s="117" t="s">
        <v>676</v>
      </c>
      <c r="F5910" s="805"/>
      <c r="G5910" s="805"/>
      <c r="H5910" s="806"/>
      <c r="I5910" s="806"/>
      <c r="J5910" s="803"/>
      <c r="K5910" s="803"/>
      <c r="L5910" s="804"/>
    </row>
    <row r="5911" spans="1:12" s="101" customFormat="1" ht="24" customHeight="1">
      <c r="A5911" s="808">
        <v>1109</v>
      </c>
      <c r="B5911" s="110" t="s">
        <v>76</v>
      </c>
      <c r="C5911" s="115" t="s">
        <v>78</v>
      </c>
      <c r="D5911" s="115" t="s">
        <v>146</v>
      </c>
      <c r="E5911" s="115" t="s">
        <v>147</v>
      </c>
      <c r="F5911" s="809" t="s">
        <v>71</v>
      </c>
      <c r="G5911" s="809"/>
      <c r="H5911" s="805"/>
      <c r="I5911" s="805"/>
      <c r="J5911" s="805"/>
      <c r="K5911" s="805"/>
      <c r="L5911" s="805"/>
    </row>
    <row r="5912" spans="1:12" s="101" customFormat="1" ht="26.25" customHeight="1">
      <c r="A5912" s="808"/>
      <c r="B5912" s="803" t="s">
        <v>3529</v>
      </c>
      <c r="C5912" s="810" t="s">
        <v>3533</v>
      </c>
      <c r="D5912" s="807">
        <v>43790</v>
      </c>
      <c r="E5912" s="803" t="s">
        <v>234</v>
      </c>
      <c r="F5912" s="803" t="s">
        <v>3534</v>
      </c>
      <c r="G5912" s="803"/>
      <c r="H5912" s="806" t="s">
        <v>152</v>
      </c>
      <c r="I5912" s="806"/>
      <c r="J5912" s="117" t="s">
        <v>153</v>
      </c>
      <c r="K5912" s="117" t="s">
        <v>3</v>
      </c>
      <c r="L5912" s="119">
        <v>298</v>
      </c>
    </row>
    <row r="5913" spans="1:12" s="101" customFormat="1" ht="155.25" customHeight="1">
      <c r="A5913" s="808"/>
      <c r="B5913" s="803"/>
      <c r="C5913" s="810"/>
      <c r="D5913" s="807"/>
      <c r="E5913" s="803"/>
      <c r="F5913" s="803"/>
      <c r="G5913" s="803"/>
      <c r="H5913" s="806" t="s">
        <v>154</v>
      </c>
      <c r="I5913" s="806"/>
      <c r="J5913" s="117" t="s">
        <v>153</v>
      </c>
      <c r="K5913" s="117" t="s">
        <v>3</v>
      </c>
      <c r="L5913" s="119">
        <v>196</v>
      </c>
    </row>
    <row r="5914" spans="1:12" s="101" customFormat="1" ht="24" customHeight="1">
      <c r="A5914" s="808"/>
      <c r="B5914" s="110" t="s">
        <v>77</v>
      </c>
      <c r="C5914" s="115" t="s">
        <v>79</v>
      </c>
      <c r="D5914" s="115" t="s">
        <v>155</v>
      </c>
      <c r="E5914" s="115" t="s">
        <v>156</v>
      </c>
      <c r="F5914" s="805"/>
      <c r="G5914" s="805"/>
      <c r="H5914" s="806" t="s">
        <v>157</v>
      </c>
      <c r="I5914" s="806"/>
      <c r="J5914" s="803" t="s">
        <v>153</v>
      </c>
      <c r="K5914" s="803" t="s">
        <v>153</v>
      </c>
      <c r="L5914" s="804">
        <v>0</v>
      </c>
    </row>
    <row r="5915" spans="1:12" s="101" customFormat="1" ht="24" customHeight="1">
      <c r="A5915" s="808"/>
      <c r="B5915" s="117" t="s">
        <v>3532</v>
      </c>
      <c r="C5915" s="117" t="s">
        <v>3534</v>
      </c>
      <c r="D5915" s="118">
        <v>43791</v>
      </c>
      <c r="E5915" s="117" t="s">
        <v>3264</v>
      </c>
      <c r="F5915" s="805"/>
      <c r="G5915" s="805"/>
      <c r="H5915" s="806"/>
      <c r="I5915" s="806"/>
      <c r="J5915" s="803"/>
      <c r="K5915" s="803"/>
      <c r="L5915" s="804"/>
    </row>
    <row r="5916" spans="1:12" s="101" customFormat="1" ht="24" customHeight="1">
      <c r="A5916" s="808">
        <v>1110</v>
      </c>
      <c r="B5916" s="110" t="s">
        <v>76</v>
      </c>
      <c r="C5916" s="115" t="s">
        <v>78</v>
      </c>
      <c r="D5916" s="115" t="s">
        <v>146</v>
      </c>
      <c r="E5916" s="115" t="s">
        <v>147</v>
      </c>
      <c r="F5916" s="809" t="s">
        <v>71</v>
      </c>
      <c r="G5916" s="809"/>
      <c r="H5916" s="805"/>
      <c r="I5916" s="805"/>
      <c r="J5916" s="805"/>
      <c r="K5916" s="805"/>
      <c r="L5916" s="805"/>
    </row>
    <row r="5917" spans="1:12" s="101" customFormat="1" ht="26.25" customHeight="1">
      <c r="A5917" s="808"/>
      <c r="B5917" s="803" t="s">
        <v>3535</v>
      </c>
      <c r="C5917" s="810" t="s">
        <v>3536</v>
      </c>
      <c r="D5917" s="807">
        <v>43739</v>
      </c>
      <c r="E5917" s="803" t="s">
        <v>444</v>
      </c>
      <c r="F5917" s="803" t="s">
        <v>3537</v>
      </c>
      <c r="G5917" s="803"/>
      <c r="H5917" s="806" t="s">
        <v>152</v>
      </c>
      <c r="I5917" s="806"/>
      <c r="J5917" s="117" t="s">
        <v>153</v>
      </c>
      <c r="K5917" s="117" t="s">
        <v>3</v>
      </c>
      <c r="L5917" s="119">
        <v>830</v>
      </c>
    </row>
    <row r="5918" spans="1:12" s="101" customFormat="1" ht="144.75" customHeight="1">
      <c r="A5918" s="808"/>
      <c r="B5918" s="803"/>
      <c r="C5918" s="810"/>
      <c r="D5918" s="807"/>
      <c r="E5918" s="803"/>
      <c r="F5918" s="803"/>
      <c r="G5918" s="803"/>
      <c r="H5918" s="806" t="s">
        <v>154</v>
      </c>
      <c r="I5918" s="806"/>
      <c r="J5918" s="117" t="s">
        <v>153</v>
      </c>
      <c r="K5918" s="117" t="s">
        <v>153</v>
      </c>
      <c r="L5918" s="119">
        <v>0</v>
      </c>
    </row>
    <row r="5919" spans="1:12" s="101" customFormat="1" ht="24" customHeight="1">
      <c r="A5919" s="808"/>
      <c r="B5919" s="110" t="s">
        <v>77</v>
      </c>
      <c r="C5919" s="115" t="s">
        <v>79</v>
      </c>
      <c r="D5919" s="115" t="s">
        <v>155</v>
      </c>
      <c r="E5919" s="115" t="s">
        <v>156</v>
      </c>
      <c r="F5919" s="805"/>
      <c r="G5919" s="805"/>
      <c r="H5919" s="806" t="s">
        <v>157</v>
      </c>
      <c r="I5919" s="806"/>
      <c r="J5919" s="803" t="s">
        <v>153</v>
      </c>
      <c r="K5919" s="803" t="s">
        <v>153</v>
      </c>
      <c r="L5919" s="804">
        <v>0</v>
      </c>
    </row>
    <row r="5920" spans="1:12" s="101" customFormat="1" ht="34.5" customHeight="1">
      <c r="A5920" s="808"/>
      <c r="B5920" s="117" t="s">
        <v>3538</v>
      </c>
      <c r="C5920" s="117" t="s">
        <v>3537</v>
      </c>
      <c r="D5920" s="118">
        <v>43742</v>
      </c>
      <c r="E5920" s="117" t="s">
        <v>1362</v>
      </c>
      <c r="F5920" s="805"/>
      <c r="G5920" s="805"/>
      <c r="H5920" s="806"/>
      <c r="I5920" s="806"/>
      <c r="J5920" s="803"/>
      <c r="K5920" s="803"/>
      <c r="L5920" s="804"/>
    </row>
    <row r="5921" spans="1:12" s="101" customFormat="1" ht="24" customHeight="1">
      <c r="A5921" s="808">
        <v>1111</v>
      </c>
      <c r="B5921" s="110" t="s">
        <v>76</v>
      </c>
      <c r="C5921" s="115" t="s">
        <v>78</v>
      </c>
      <c r="D5921" s="115" t="s">
        <v>146</v>
      </c>
      <c r="E5921" s="115" t="s">
        <v>147</v>
      </c>
      <c r="F5921" s="809" t="s">
        <v>71</v>
      </c>
      <c r="G5921" s="809"/>
      <c r="H5921" s="805"/>
      <c r="I5921" s="805"/>
      <c r="J5921" s="805"/>
      <c r="K5921" s="805"/>
      <c r="L5921" s="805"/>
    </row>
    <row r="5922" spans="1:12" s="101" customFormat="1" ht="26.25" customHeight="1">
      <c r="A5922" s="808"/>
      <c r="B5922" s="803" t="s">
        <v>3535</v>
      </c>
      <c r="C5922" s="810" t="s">
        <v>3539</v>
      </c>
      <c r="D5922" s="807">
        <v>43800</v>
      </c>
      <c r="E5922" s="803" t="s">
        <v>1806</v>
      </c>
      <c r="F5922" s="803" t="s">
        <v>3540</v>
      </c>
      <c r="G5922" s="803"/>
      <c r="H5922" s="806" t="s">
        <v>152</v>
      </c>
      <c r="I5922" s="806"/>
      <c r="J5922" s="117" t="s">
        <v>153</v>
      </c>
      <c r="K5922" s="117" t="s">
        <v>3</v>
      </c>
      <c r="L5922" s="119">
        <v>980</v>
      </c>
    </row>
    <row r="5923" spans="1:12" s="101" customFormat="1" ht="186.75" customHeight="1">
      <c r="A5923" s="808"/>
      <c r="B5923" s="803"/>
      <c r="C5923" s="810"/>
      <c r="D5923" s="807"/>
      <c r="E5923" s="803"/>
      <c r="F5923" s="803"/>
      <c r="G5923" s="803"/>
      <c r="H5923" s="806" t="s">
        <v>154</v>
      </c>
      <c r="I5923" s="806"/>
      <c r="J5923" s="117" t="s">
        <v>153</v>
      </c>
      <c r="K5923" s="117" t="s">
        <v>3</v>
      </c>
      <c r="L5923" s="119">
        <v>650</v>
      </c>
    </row>
    <row r="5924" spans="1:12" s="101" customFormat="1" ht="24" customHeight="1">
      <c r="A5924" s="808"/>
      <c r="B5924" s="110" t="s">
        <v>77</v>
      </c>
      <c r="C5924" s="115" t="s">
        <v>79</v>
      </c>
      <c r="D5924" s="115" t="s">
        <v>155</v>
      </c>
      <c r="E5924" s="115" t="s">
        <v>156</v>
      </c>
      <c r="F5924" s="805"/>
      <c r="G5924" s="805"/>
      <c r="H5924" s="806" t="s">
        <v>157</v>
      </c>
      <c r="I5924" s="806"/>
      <c r="J5924" s="803" t="s">
        <v>153</v>
      </c>
      <c r="K5924" s="803" t="s">
        <v>153</v>
      </c>
      <c r="L5924" s="804">
        <v>0</v>
      </c>
    </row>
    <row r="5925" spans="1:12" s="101" customFormat="1" ht="34.5" customHeight="1">
      <c r="A5925" s="808"/>
      <c r="B5925" s="117" t="s">
        <v>3538</v>
      </c>
      <c r="C5925" s="117" t="s">
        <v>3540</v>
      </c>
      <c r="D5925" s="118">
        <v>43806</v>
      </c>
      <c r="E5925" s="117" t="s">
        <v>3541</v>
      </c>
      <c r="F5925" s="805"/>
      <c r="G5925" s="805"/>
      <c r="H5925" s="806"/>
      <c r="I5925" s="806"/>
      <c r="J5925" s="803"/>
      <c r="K5925" s="803"/>
      <c r="L5925" s="804"/>
    </row>
    <row r="5926" spans="1:12" s="101" customFormat="1" ht="24" customHeight="1">
      <c r="A5926" s="808">
        <v>1112</v>
      </c>
      <c r="B5926" s="110" t="s">
        <v>76</v>
      </c>
      <c r="C5926" s="115" t="s">
        <v>78</v>
      </c>
      <c r="D5926" s="115" t="s">
        <v>146</v>
      </c>
      <c r="E5926" s="115" t="s">
        <v>147</v>
      </c>
      <c r="F5926" s="809" t="s">
        <v>71</v>
      </c>
      <c r="G5926" s="809"/>
      <c r="H5926" s="805"/>
      <c r="I5926" s="805"/>
      <c r="J5926" s="805"/>
      <c r="K5926" s="805"/>
      <c r="L5926" s="805"/>
    </row>
    <row r="5927" spans="1:12" s="101" customFormat="1" ht="26.25" customHeight="1">
      <c r="A5927" s="808"/>
      <c r="B5927" s="803" t="s">
        <v>3535</v>
      </c>
      <c r="C5927" s="810" t="s">
        <v>3542</v>
      </c>
      <c r="D5927" s="807">
        <v>43856</v>
      </c>
      <c r="E5927" s="803" t="s">
        <v>346</v>
      </c>
      <c r="F5927" s="803" t="s">
        <v>347</v>
      </c>
      <c r="G5927" s="803"/>
      <c r="H5927" s="806" t="s">
        <v>152</v>
      </c>
      <c r="I5927" s="806"/>
      <c r="J5927" s="117" t="s">
        <v>153</v>
      </c>
      <c r="K5927" s="117" t="s">
        <v>3</v>
      </c>
      <c r="L5927" s="119">
        <v>880</v>
      </c>
    </row>
    <row r="5928" spans="1:12" s="101" customFormat="1" ht="365.25" customHeight="1">
      <c r="A5928" s="808"/>
      <c r="B5928" s="803"/>
      <c r="C5928" s="810"/>
      <c r="D5928" s="807"/>
      <c r="E5928" s="803"/>
      <c r="F5928" s="803"/>
      <c r="G5928" s="803"/>
      <c r="H5928" s="806" t="s">
        <v>154</v>
      </c>
      <c r="I5928" s="806"/>
      <c r="J5928" s="117" t="s">
        <v>153</v>
      </c>
      <c r="K5928" s="117" t="s">
        <v>153</v>
      </c>
      <c r="L5928" s="119">
        <v>0</v>
      </c>
    </row>
    <row r="5929" spans="1:12" s="101" customFormat="1" ht="24" customHeight="1">
      <c r="A5929" s="808"/>
      <c r="B5929" s="110" t="s">
        <v>77</v>
      </c>
      <c r="C5929" s="115" t="s">
        <v>79</v>
      </c>
      <c r="D5929" s="115" t="s">
        <v>155</v>
      </c>
      <c r="E5929" s="115" t="s">
        <v>156</v>
      </c>
      <c r="F5929" s="805"/>
      <c r="G5929" s="805"/>
      <c r="H5929" s="806" t="s">
        <v>157</v>
      </c>
      <c r="I5929" s="806"/>
      <c r="J5929" s="803" t="s">
        <v>153</v>
      </c>
      <c r="K5929" s="803" t="s">
        <v>153</v>
      </c>
      <c r="L5929" s="804">
        <v>0</v>
      </c>
    </row>
    <row r="5930" spans="1:12" s="101" customFormat="1" ht="34.5" customHeight="1">
      <c r="A5930" s="808"/>
      <c r="B5930" s="117" t="s">
        <v>3538</v>
      </c>
      <c r="C5930" s="117" t="s">
        <v>347</v>
      </c>
      <c r="D5930" s="118">
        <v>43861</v>
      </c>
      <c r="E5930" s="117" t="s">
        <v>3543</v>
      </c>
      <c r="F5930" s="805"/>
      <c r="G5930" s="805"/>
      <c r="H5930" s="806"/>
      <c r="I5930" s="806"/>
      <c r="J5930" s="803"/>
      <c r="K5930" s="803"/>
      <c r="L5930" s="804"/>
    </row>
    <row r="5931" spans="1:12" s="101" customFormat="1" ht="24" customHeight="1">
      <c r="A5931" s="808">
        <v>1113</v>
      </c>
      <c r="B5931" s="110" t="s">
        <v>76</v>
      </c>
      <c r="C5931" s="115" t="s">
        <v>78</v>
      </c>
      <c r="D5931" s="115" t="s">
        <v>146</v>
      </c>
      <c r="E5931" s="115" t="s">
        <v>147</v>
      </c>
      <c r="F5931" s="809" t="s">
        <v>71</v>
      </c>
      <c r="G5931" s="809"/>
      <c r="H5931" s="805"/>
      <c r="I5931" s="805"/>
      <c r="J5931" s="805"/>
      <c r="K5931" s="805"/>
      <c r="L5931" s="805"/>
    </row>
    <row r="5932" spans="1:12" s="101" customFormat="1" ht="26.25" customHeight="1">
      <c r="A5932" s="808"/>
      <c r="B5932" s="803" t="s">
        <v>3544</v>
      </c>
      <c r="C5932" s="810" t="s">
        <v>3545</v>
      </c>
      <c r="D5932" s="807">
        <v>43754</v>
      </c>
      <c r="E5932" s="803" t="s">
        <v>745</v>
      </c>
      <c r="F5932" s="803" t="s">
        <v>3546</v>
      </c>
      <c r="G5932" s="803"/>
      <c r="H5932" s="806" t="s">
        <v>152</v>
      </c>
      <c r="I5932" s="806"/>
      <c r="J5932" s="117" t="s">
        <v>153</v>
      </c>
      <c r="K5932" s="117" t="s">
        <v>3</v>
      </c>
      <c r="L5932" s="119">
        <v>634.80000000000007</v>
      </c>
    </row>
    <row r="5933" spans="1:12" s="101" customFormat="1" ht="249.75" customHeight="1">
      <c r="A5933" s="808"/>
      <c r="B5933" s="803"/>
      <c r="C5933" s="810"/>
      <c r="D5933" s="807"/>
      <c r="E5933" s="803"/>
      <c r="F5933" s="803"/>
      <c r="G5933" s="803"/>
      <c r="H5933" s="806" t="s">
        <v>154</v>
      </c>
      <c r="I5933" s="806"/>
      <c r="J5933" s="117" t="s">
        <v>153</v>
      </c>
      <c r="K5933" s="117" t="s">
        <v>3</v>
      </c>
      <c r="L5933" s="119">
        <v>697.57</v>
      </c>
    </row>
    <row r="5934" spans="1:12" s="101" customFormat="1" ht="24" customHeight="1">
      <c r="A5934" s="808"/>
      <c r="B5934" s="110" t="s">
        <v>77</v>
      </c>
      <c r="C5934" s="115" t="s">
        <v>79</v>
      </c>
      <c r="D5934" s="115" t="s">
        <v>155</v>
      </c>
      <c r="E5934" s="115" t="s">
        <v>156</v>
      </c>
      <c r="F5934" s="805"/>
      <c r="G5934" s="805"/>
      <c r="H5934" s="806" t="s">
        <v>157</v>
      </c>
      <c r="I5934" s="806"/>
      <c r="J5934" s="803" t="s">
        <v>153</v>
      </c>
      <c r="K5934" s="803" t="s">
        <v>153</v>
      </c>
      <c r="L5934" s="804">
        <v>0</v>
      </c>
    </row>
    <row r="5935" spans="1:12" s="101" customFormat="1" ht="34.5" customHeight="1">
      <c r="A5935" s="808"/>
      <c r="B5935" s="117" t="s">
        <v>303</v>
      </c>
      <c r="C5935" s="117" t="s">
        <v>3546</v>
      </c>
      <c r="D5935" s="118">
        <v>43761</v>
      </c>
      <c r="E5935" s="117" t="s">
        <v>3547</v>
      </c>
      <c r="F5935" s="805"/>
      <c r="G5935" s="805"/>
      <c r="H5935" s="806"/>
      <c r="I5935" s="806"/>
      <c r="J5935" s="803"/>
      <c r="K5935" s="803"/>
      <c r="L5935" s="804"/>
    </row>
    <row r="5936" spans="1:12" s="101" customFormat="1" ht="24" customHeight="1">
      <c r="A5936" s="808">
        <v>1114</v>
      </c>
      <c r="B5936" s="110" t="s">
        <v>76</v>
      </c>
      <c r="C5936" s="115" t="s">
        <v>78</v>
      </c>
      <c r="D5936" s="115" t="s">
        <v>146</v>
      </c>
      <c r="E5936" s="115" t="s">
        <v>147</v>
      </c>
      <c r="F5936" s="809" t="s">
        <v>71</v>
      </c>
      <c r="G5936" s="809"/>
      <c r="H5936" s="805"/>
      <c r="I5936" s="805"/>
      <c r="J5936" s="805"/>
      <c r="K5936" s="805"/>
      <c r="L5936" s="805"/>
    </row>
    <row r="5937" spans="1:12" s="101" customFormat="1" ht="26.25" customHeight="1">
      <c r="A5937" s="808"/>
      <c r="B5937" s="803" t="s">
        <v>3548</v>
      </c>
      <c r="C5937" s="810" t="s">
        <v>3549</v>
      </c>
      <c r="D5937" s="807">
        <v>43772</v>
      </c>
      <c r="E5937" s="803" t="s">
        <v>324</v>
      </c>
      <c r="F5937" s="803" t="s">
        <v>1991</v>
      </c>
      <c r="G5937" s="803"/>
      <c r="H5937" s="806" t="s">
        <v>152</v>
      </c>
      <c r="I5937" s="806"/>
      <c r="J5937" s="117" t="s">
        <v>153</v>
      </c>
      <c r="K5937" s="117" t="s">
        <v>3</v>
      </c>
      <c r="L5937" s="119">
        <v>431.88</v>
      </c>
    </row>
    <row r="5938" spans="1:12" s="101" customFormat="1" ht="396.75" customHeight="1">
      <c r="A5938" s="808"/>
      <c r="B5938" s="803"/>
      <c r="C5938" s="810"/>
      <c r="D5938" s="807"/>
      <c r="E5938" s="803"/>
      <c r="F5938" s="803"/>
      <c r="G5938" s="803"/>
      <c r="H5938" s="806" t="s">
        <v>154</v>
      </c>
      <c r="I5938" s="806"/>
      <c r="J5938" s="117" t="s">
        <v>153</v>
      </c>
      <c r="K5938" s="117" t="s">
        <v>3</v>
      </c>
      <c r="L5938" s="119">
        <v>423.6</v>
      </c>
    </row>
    <row r="5939" spans="1:12" s="101" customFormat="1" ht="24" customHeight="1">
      <c r="A5939" s="808"/>
      <c r="B5939" s="110" t="s">
        <v>77</v>
      </c>
      <c r="C5939" s="115" t="s">
        <v>79</v>
      </c>
      <c r="D5939" s="115" t="s">
        <v>155</v>
      </c>
      <c r="E5939" s="115" t="s">
        <v>156</v>
      </c>
      <c r="F5939" s="805"/>
      <c r="G5939" s="805"/>
      <c r="H5939" s="806" t="s">
        <v>157</v>
      </c>
      <c r="I5939" s="806"/>
      <c r="J5939" s="803" t="s">
        <v>153</v>
      </c>
      <c r="K5939" s="803" t="s">
        <v>153</v>
      </c>
      <c r="L5939" s="804">
        <v>0</v>
      </c>
    </row>
    <row r="5940" spans="1:12" s="101" customFormat="1" ht="24" customHeight="1">
      <c r="A5940" s="808"/>
      <c r="B5940" s="117" t="s">
        <v>926</v>
      </c>
      <c r="C5940" s="117" t="s">
        <v>1991</v>
      </c>
      <c r="D5940" s="118">
        <v>43774</v>
      </c>
      <c r="E5940" s="117" t="s">
        <v>3550</v>
      </c>
      <c r="F5940" s="805"/>
      <c r="G5940" s="805"/>
      <c r="H5940" s="806"/>
      <c r="I5940" s="806"/>
      <c r="J5940" s="803"/>
      <c r="K5940" s="803"/>
      <c r="L5940" s="804"/>
    </row>
    <row r="5941" spans="1:12" s="101" customFormat="1" ht="24" customHeight="1">
      <c r="A5941" s="808">
        <v>1115</v>
      </c>
      <c r="B5941" s="110" t="s">
        <v>76</v>
      </c>
      <c r="C5941" s="115" t="s">
        <v>78</v>
      </c>
      <c r="D5941" s="115" t="s">
        <v>146</v>
      </c>
      <c r="E5941" s="115" t="s">
        <v>147</v>
      </c>
      <c r="F5941" s="809" t="s">
        <v>71</v>
      </c>
      <c r="G5941" s="809"/>
      <c r="H5941" s="805"/>
      <c r="I5941" s="805"/>
      <c r="J5941" s="805"/>
      <c r="K5941" s="805"/>
      <c r="L5941" s="805"/>
    </row>
    <row r="5942" spans="1:12" s="101" customFormat="1" ht="26.25" customHeight="1">
      <c r="A5942" s="808"/>
      <c r="B5942" s="803" t="s">
        <v>3548</v>
      </c>
      <c r="C5942" s="810" t="s">
        <v>3551</v>
      </c>
      <c r="D5942" s="807">
        <v>43844</v>
      </c>
      <c r="E5942" s="803" t="s">
        <v>324</v>
      </c>
      <c r="F5942" s="803" t="s">
        <v>1991</v>
      </c>
      <c r="G5942" s="803"/>
      <c r="H5942" s="806" t="s">
        <v>152</v>
      </c>
      <c r="I5942" s="806"/>
      <c r="J5942" s="117" t="s">
        <v>153</v>
      </c>
      <c r="K5942" s="117" t="s">
        <v>3</v>
      </c>
      <c r="L5942" s="119">
        <v>1116.44</v>
      </c>
    </row>
    <row r="5943" spans="1:12" s="101" customFormat="1" ht="408.95" customHeight="1">
      <c r="A5943" s="808"/>
      <c r="B5943" s="803"/>
      <c r="C5943" s="810"/>
      <c r="D5943" s="807"/>
      <c r="E5943" s="803"/>
      <c r="F5943" s="803"/>
      <c r="G5943" s="803"/>
      <c r="H5943" s="806" t="s">
        <v>154</v>
      </c>
      <c r="I5943" s="806"/>
      <c r="J5943" s="803" t="s">
        <v>153</v>
      </c>
      <c r="K5943" s="803" t="s">
        <v>153</v>
      </c>
      <c r="L5943" s="804">
        <v>0</v>
      </c>
    </row>
    <row r="5944" spans="1:12" s="101" customFormat="1" ht="365.85" customHeight="1">
      <c r="A5944" s="808"/>
      <c r="B5944" s="803"/>
      <c r="C5944" s="810"/>
      <c r="D5944" s="807"/>
      <c r="E5944" s="803"/>
      <c r="F5944" s="803"/>
      <c r="G5944" s="803"/>
      <c r="H5944" s="806"/>
      <c r="I5944" s="806"/>
      <c r="J5944" s="803"/>
      <c r="K5944" s="803"/>
      <c r="L5944" s="804"/>
    </row>
    <row r="5945" spans="1:12" s="101" customFormat="1" ht="24" customHeight="1">
      <c r="A5945" s="808"/>
      <c r="B5945" s="110" t="s">
        <v>77</v>
      </c>
      <c r="C5945" s="115" t="s">
        <v>79</v>
      </c>
      <c r="D5945" s="115" t="s">
        <v>155</v>
      </c>
      <c r="E5945" s="115" t="s">
        <v>156</v>
      </c>
      <c r="F5945" s="805"/>
      <c r="G5945" s="805"/>
      <c r="H5945" s="806" t="s">
        <v>157</v>
      </c>
      <c r="I5945" s="806"/>
      <c r="J5945" s="803" t="s">
        <v>153</v>
      </c>
      <c r="K5945" s="803" t="s">
        <v>3</v>
      </c>
      <c r="L5945" s="804">
        <v>96</v>
      </c>
    </row>
    <row r="5946" spans="1:12" s="101" customFormat="1" ht="24" customHeight="1">
      <c r="A5946" s="808"/>
      <c r="B5946" s="117" t="s">
        <v>926</v>
      </c>
      <c r="C5946" s="117" t="s">
        <v>1991</v>
      </c>
      <c r="D5946" s="118">
        <v>43847</v>
      </c>
      <c r="E5946" s="117" t="s">
        <v>3552</v>
      </c>
      <c r="F5946" s="805"/>
      <c r="G5946" s="805"/>
      <c r="H5946" s="806"/>
      <c r="I5946" s="806"/>
      <c r="J5946" s="803"/>
      <c r="K5946" s="803"/>
      <c r="L5946" s="804"/>
    </row>
    <row r="5947" spans="1:12" s="101" customFormat="1" ht="24" customHeight="1">
      <c r="A5947" s="808">
        <v>1116</v>
      </c>
      <c r="B5947" s="110" t="s">
        <v>76</v>
      </c>
      <c r="C5947" s="115" t="s">
        <v>78</v>
      </c>
      <c r="D5947" s="115" t="s">
        <v>146</v>
      </c>
      <c r="E5947" s="115" t="s">
        <v>147</v>
      </c>
      <c r="F5947" s="809" t="s">
        <v>71</v>
      </c>
      <c r="G5947" s="809"/>
      <c r="H5947" s="805"/>
      <c r="I5947" s="805"/>
      <c r="J5947" s="805"/>
      <c r="K5947" s="805"/>
      <c r="L5947" s="805"/>
    </row>
    <row r="5948" spans="1:12" s="101" customFormat="1" ht="26.25" customHeight="1">
      <c r="A5948" s="808"/>
      <c r="B5948" s="803" t="s">
        <v>3553</v>
      </c>
      <c r="C5948" s="810" t="s">
        <v>3554</v>
      </c>
      <c r="D5948" s="807">
        <v>43772</v>
      </c>
      <c r="E5948" s="803" t="s">
        <v>1449</v>
      </c>
      <c r="F5948" s="803" t="s">
        <v>1450</v>
      </c>
      <c r="G5948" s="803"/>
      <c r="H5948" s="806" t="s">
        <v>152</v>
      </c>
      <c r="I5948" s="806"/>
      <c r="J5948" s="117" t="s">
        <v>153</v>
      </c>
      <c r="K5948" s="117" t="s">
        <v>3</v>
      </c>
      <c r="L5948" s="119">
        <v>1495.68</v>
      </c>
    </row>
    <row r="5949" spans="1:12" s="101" customFormat="1" ht="408.95" customHeight="1">
      <c r="A5949" s="808"/>
      <c r="B5949" s="803"/>
      <c r="C5949" s="810"/>
      <c r="D5949" s="807"/>
      <c r="E5949" s="803"/>
      <c r="F5949" s="803"/>
      <c r="G5949" s="803"/>
      <c r="H5949" s="806" t="s">
        <v>154</v>
      </c>
      <c r="I5949" s="806"/>
      <c r="J5949" s="803" t="s">
        <v>153</v>
      </c>
      <c r="K5949" s="803" t="s">
        <v>3</v>
      </c>
      <c r="L5949" s="804">
        <v>1605.68</v>
      </c>
    </row>
    <row r="5950" spans="1:12" s="101" customFormat="1" ht="187.35" customHeight="1">
      <c r="A5950" s="808"/>
      <c r="B5950" s="803"/>
      <c r="C5950" s="810"/>
      <c r="D5950" s="807"/>
      <c r="E5950" s="803"/>
      <c r="F5950" s="803"/>
      <c r="G5950" s="803"/>
      <c r="H5950" s="806"/>
      <c r="I5950" s="806"/>
      <c r="J5950" s="803"/>
      <c r="K5950" s="803"/>
      <c r="L5950" s="804"/>
    </row>
    <row r="5951" spans="1:12" s="101" customFormat="1" ht="24" customHeight="1">
      <c r="A5951" s="808"/>
      <c r="B5951" s="110" t="s">
        <v>77</v>
      </c>
      <c r="C5951" s="115" t="s">
        <v>79</v>
      </c>
      <c r="D5951" s="115" t="s">
        <v>155</v>
      </c>
      <c r="E5951" s="115" t="s">
        <v>156</v>
      </c>
      <c r="F5951" s="805"/>
      <c r="G5951" s="805"/>
      <c r="H5951" s="806" t="s">
        <v>157</v>
      </c>
      <c r="I5951" s="806"/>
      <c r="J5951" s="803" t="s">
        <v>153</v>
      </c>
      <c r="K5951" s="803" t="s">
        <v>153</v>
      </c>
      <c r="L5951" s="804">
        <v>0</v>
      </c>
    </row>
    <row r="5952" spans="1:12" s="101" customFormat="1" ht="24" customHeight="1">
      <c r="A5952" s="808"/>
      <c r="B5952" s="117" t="s">
        <v>153</v>
      </c>
      <c r="C5952" s="117" t="s">
        <v>1450</v>
      </c>
      <c r="D5952" s="118">
        <v>43781</v>
      </c>
      <c r="E5952" s="117" t="s">
        <v>3555</v>
      </c>
      <c r="F5952" s="805"/>
      <c r="G5952" s="805"/>
      <c r="H5952" s="806"/>
      <c r="I5952" s="806"/>
      <c r="J5952" s="803"/>
      <c r="K5952" s="803"/>
      <c r="L5952" s="804"/>
    </row>
    <row r="5953" spans="1:12" s="101" customFormat="1" ht="24" customHeight="1">
      <c r="A5953" s="808">
        <v>1117</v>
      </c>
      <c r="B5953" s="110" t="s">
        <v>76</v>
      </c>
      <c r="C5953" s="115" t="s">
        <v>78</v>
      </c>
      <c r="D5953" s="115" t="s">
        <v>146</v>
      </c>
      <c r="E5953" s="115" t="s">
        <v>147</v>
      </c>
      <c r="F5953" s="809" t="s">
        <v>71</v>
      </c>
      <c r="G5953" s="809"/>
      <c r="H5953" s="805"/>
      <c r="I5953" s="805"/>
      <c r="J5953" s="805"/>
      <c r="K5953" s="805"/>
      <c r="L5953" s="805"/>
    </row>
    <row r="5954" spans="1:12" s="101" customFormat="1" ht="26.25" customHeight="1">
      <c r="A5954" s="808"/>
      <c r="B5954" s="803" t="s">
        <v>3556</v>
      </c>
      <c r="C5954" s="803" t="s">
        <v>3557</v>
      </c>
      <c r="D5954" s="807">
        <v>43863</v>
      </c>
      <c r="E5954" s="803" t="s">
        <v>247</v>
      </c>
      <c r="F5954" s="803" t="s">
        <v>248</v>
      </c>
      <c r="G5954" s="803"/>
      <c r="H5954" s="806" t="s">
        <v>152</v>
      </c>
      <c r="I5954" s="806"/>
      <c r="J5954" s="117" t="s">
        <v>153</v>
      </c>
      <c r="K5954" s="117" t="s">
        <v>153</v>
      </c>
      <c r="L5954" s="119">
        <v>0</v>
      </c>
    </row>
    <row r="5955" spans="1:12" s="101" customFormat="1" ht="71.25" customHeight="1">
      <c r="A5955" s="808"/>
      <c r="B5955" s="803"/>
      <c r="C5955" s="803"/>
      <c r="D5955" s="807"/>
      <c r="E5955" s="803"/>
      <c r="F5955" s="803"/>
      <c r="G5955" s="803"/>
      <c r="H5955" s="806" t="s">
        <v>154</v>
      </c>
      <c r="I5955" s="806"/>
      <c r="J5955" s="117" t="s">
        <v>153</v>
      </c>
      <c r="K5955" s="117" t="s">
        <v>153</v>
      </c>
      <c r="L5955" s="119">
        <v>0</v>
      </c>
    </row>
    <row r="5956" spans="1:12" s="101" customFormat="1" ht="24" customHeight="1">
      <c r="A5956" s="808"/>
      <c r="B5956" s="110" t="s">
        <v>77</v>
      </c>
      <c r="C5956" s="115" t="s">
        <v>79</v>
      </c>
      <c r="D5956" s="115" t="s">
        <v>155</v>
      </c>
      <c r="E5956" s="115" t="s">
        <v>156</v>
      </c>
      <c r="F5956" s="805"/>
      <c r="G5956" s="805"/>
      <c r="H5956" s="806" t="s">
        <v>157</v>
      </c>
      <c r="I5956" s="806"/>
      <c r="J5956" s="803" t="s">
        <v>153</v>
      </c>
      <c r="K5956" s="803" t="s">
        <v>3</v>
      </c>
      <c r="L5956" s="804">
        <v>1410</v>
      </c>
    </row>
    <row r="5957" spans="1:12" s="101" customFormat="1" ht="24" customHeight="1">
      <c r="A5957" s="808"/>
      <c r="B5957" s="117" t="s">
        <v>3558</v>
      </c>
      <c r="C5957" s="117" t="s">
        <v>248</v>
      </c>
      <c r="D5957" s="118">
        <v>43868</v>
      </c>
      <c r="E5957" s="117" t="s">
        <v>2649</v>
      </c>
      <c r="F5957" s="805"/>
      <c r="G5957" s="805"/>
      <c r="H5957" s="806"/>
      <c r="I5957" s="806"/>
      <c r="J5957" s="803"/>
      <c r="K5957" s="803"/>
      <c r="L5957" s="804"/>
    </row>
    <row r="5958" spans="1:12" s="101" customFormat="1" ht="24" customHeight="1">
      <c r="A5958" s="808">
        <v>1118</v>
      </c>
      <c r="B5958" s="110" t="s">
        <v>76</v>
      </c>
      <c r="C5958" s="115" t="s">
        <v>78</v>
      </c>
      <c r="D5958" s="115" t="s">
        <v>146</v>
      </c>
      <c r="E5958" s="115" t="s">
        <v>147</v>
      </c>
      <c r="F5958" s="809" t="s">
        <v>71</v>
      </c>
      <c r="G5958" s="809"/>
      <c r="H5958" s="805"/>
      <c r="I5958" s="805"/>
      <c r="J5958" s="805"/>
      <c r="K5958" s="805"/>
      <c r="L5958" s="805"/>
    </row>
    <row r="5959" spans="1:12" s="101" customFormat="1" ht="26.25" customHeight="1">
      <c r="A5959" s="808"/>
      <c r="B5959" s="803" t="s">
        <v>3559</v>
      </c>
      <c r="C5959" s="810" t="s">
        <v>3560</v>
      </c>
      <c r="D5959" s="807">
        <v>43755</v>
      </c>
      <c r="E5959" s="803" t="s">
        <v>205</v>
      </c>
      <c r="F5959" s="803" t="s">
        <v>329</v>
      </c>
      <c r="G5959" s="803"/>
      <c r="H5959" s="806" t="s">
        <v>152</v>
      </c>
      <c r="I5959" s="806"/>
      <c r="J5959" s="117" t="s">
        <v>153</v>
      </c>
      <c r="K5959" s="117" t="s">
        <v>3</v>
      </c>
      <c r="L5959" s="119">
        <v>2305.75</v>
      </c>
    </row>
    <row r="5960" spans="1:12" s="101" customFormat="1" ht="408.95" customHeight="1">
      <c r="A5960" s="808"/>
      <c r="B5960" s="803"/>
      <c r="C5960" s="810"/>
      <c r="D5960" s="807"/>
      <c r="E5960" s="803"/>
      <c r="F5960" s="803"/>
      <c r="G5960" s="803"/>
      <c r="H5960" s="806" t="s">
        <v>154</v>
      </c>
      <c r="I5960" s="806"/>
      <c r="J5960" s="803" t="s">
        <v>153</v>
      </c>
      <c r="K5960" s="803" t="s">
        <v>153</v>
      </c>
      <c r="L5960" s="804">
        <v>0</v>
      </c>
    </row>
    <row r="5961" spans="1:12" s="101" customFormat="1" ht="408.95" customHeight="1">
      <c r="A5961" s="808"/>
      <c r="B5961" s="803"/>
      <c r="C5961" s="810"/>
      <c r="D5961" s="807"/>
      <c r="E5961" s="803"/>
      <c r="F5961" s="803"/>
      <c r="G5961" s="803"/>
      <c r="H5961" s="806"/>
      <c r="I5961" s="806"/>
      <c r="J5961" s="803"/>
      <c r="K5961" s="803"/>
      <c r="L5961" s="804"/>
    </row>
    <row r="5962" spans="1:12" s="101" customFormat="1" ht="72.2" customHeight="1">
      <c r="A5962" s="808"/>
      <c r="B5962" s="803"/>
      <c r="C5962" s="810"/>
      <c r="D5962" s="807"/>
      <c r="E5962" s="803"/>
      <c r="F5962" s="803"/>
      <c r="G5962" s="803"/>
      <c r="H5962" s="806"/>
      <c r="I5962" s="806"/>
      <c r="J5962" s="803"/>
      <c r="K5962" s="803"/>
      <c r="L5962" s="804"/>
    </row>
    <row r="5963" spans="1:12" s="101" customFormat="1" ht="24" customHeight="1">
      <c r="A5963" s="808"/>
      <c r="B5963" s="110" t="s">
        <v>77</v>
      </c>
      <c r="C5963" s="115" t="s">
        <v>79</v>
      </c>
      <c r="D5963" s="115" t="s">
        <v>155</v>
      </c>
      <c r="E5963" s="115" t="s">
        <v>156</v>
      </c>
      <c r="F5963" s="805"/>
      <c r="G5963" s="805"/>
      <c r="H5963" s="806" t="s">
        <v>157</v>
      </c>
      <c r="I5963" s="806"/>
      <c r="J5963" s="803" t="s">
        <v>153</v>
      </c>
      <c r="K5963" s="803" t="s">
        <v>3</v>
      </c>
      <c r="L5963" s="804">
        <v>420</v>
      </c>
    </row>
    <row r="5964" spans="1:12" s="101" customFormat="1" ht="34.5" customHeight="1">
      <c r="A5964" s="808"/>
      <c r="B5964" s="117" t="s">
        <v>3561</v>
      </c>
      <c r="C5964" s="117" t="s">
        <v>329</v>
      </c>
      <c r="D5964" s="118">
        <v>43762</v>
      </c>
      <c r="E5964" s="117" t="s">
        <v>330</v>
      </c>
      <c r="F5964" s="805"/>
      <c r="G5964" s="805"/>
      <c r="H5964" s="806"/>
      <c r="I5964" s="806"/>
      <c r="J5964" s="803"/>
      <c r="K5964" s="803"/>
      <c r="L5964" s="804"/>
    </row>
    <row r="5965" spans="1:12" s="101" customFormat="1" ht="24" customHeight="1">
      <c r="A5965" s="808">
        <v>1119</v>
      </c>
      <c r="B5965" s="110" t="s">
        <v>76</v>
      </c>
      <c r="C5965" s="115" t="s">
        <v>78</v>
      </c>
      <c r="D5965" s="115" t="s">
        <v>146</v>
      </c>
      <c r="E5965" s="115" t="s">
        <v>147</v>
      </c>
      <c r="F5965" s="809" t="s">
        <v>71</v>
      </c>
      <c r="G5965" s="809"/>
      <c r="H5965" s="805"/>
      <c r="I5965" s="805"/>
      <c r="J5965" s="805"/>
      <c r="K5965" s="805"/>
      <c r="L5965" s="805"/>
    </row>
    <row r="5966" spans="1:12" s="101" customFormat="1" ht="26.25" customHeight="1">
      <c r="A5966" s="808"/>
      <c r="B5966" s="803" t="s">
        <v>3559</v>
      </c>
      <c r="C5966" s="810" t="s">
        <v>3562</v>
      </c>
      <c r="D5966" s="807">
        <v>43765</v>
      </c>
      <c r="E5966" s="803" t="s">
        <v>3563</v>
      </c>
      <c r="F5966" s="803" t="s">
        <v>2067</v>
      </c>
      <c r="G5966" s="803"/>
      <c r="H5966" s="806" t="s">
        <v>152</v>
      </c>
      <c r="I5966" s="806"/>
      <c r="J5966" s="117" t="s">
        <v>153</v>
      </c>
      <c r="K5966" s="117" t="s">
        <v>3</v>
      </c>
      <c r="L5966" s="119">
        <v>589.5</v>
      </c>
    </row>
    <row r="5967" spans="1:12" s="101" customFormat="1" ht="408.95" customHeight="1">
      <c r="A5967" s="808"/>
      <c r="B5967" s="803"/>
      <c r="C5967" s="810"/>
      <c r="D5967" s="807"/>
      <c r="E5967" s="803"/>
      <c r="F5967" s="803"/>
      <c r="G5967" s="803"/>
      <c r="H5967" s="806" t="s">
        <v>154</v>
      </c>
      <c r="I5967" s="806"/>
      <c r="J5967" s="803" t="s">
        <v>153</v>
      </c>
      <c r="K5967" s="803" t="s">
        <v>153</v>
      </c>
      <c r="L5967" s="804">
        <v>0</v>
      </c>
    </row>
    <row r="5968" spans="1:12" s="101" customFormat="1" ht="166.35" customHeight="1">
      <c r="A5968" s="808"/>
      <c r="B5968" s="803"/>
      <c r="C5968" s="810"/>
      <c r="D5968" s="807"/>
      <c r="E5968" s="803"/>
      <c r="F5968" s="803"/>
      <c r="G5968" s="803"/>
      <c r="H5968" s="806"/>
      <c r="I5968" s="806"/>
      <c r="J5968" s="803"/>
      <c r="K5968" s="803"/>
      <c r="L5968" s="804"/>
    </row>
    <row r="5969" spans="1:12" s="101" customFormat="1" ht="24" customHeight="1">
      <c r="A5969" s="808"/>
      <c r="B5969" s="110" t="s">
        <v>77</v>
      </c>
      <c r="C5969" s="115" t="s">
        <v>79</v>
      </c>
      <c r="D5969" s="115" t="s">
        <v>155</v>
      </c>
      <c r="E5969" s="115" t="s">
        <v>156</v>
      </c>
      <c r="F5969" s="805"/>
      <c r="G5969" s="805"/>
      <c r="H5969" s="806" t="s">
        <v>157</v>
      </c>
      <c r="I5969" s="806"/>
      <c r="J5969" s="803" t="s">
        <v>153</v>
      </c>
      <c r="K5969" s="803" t="s">
        <v>3</v>
      </c>
      <c r="L5969" s="804">
        <v>200</v>
      </c>
    </row>
    <row r="5970" spans="1:12" s="101" customFormat="1" ht="34.5" customHeight="1">
      <c r="A5970" s="808"/>
      <c r="B5970" s="117" t="s">
        <v>3561</v>
      </c>
      <c r="C5970" s="117" t="s">
        <v>2067</v>
      </c>
      <c r="D5970" s="118">
        <v>43768</v>
      </c>
      <c r="E5970" s="117" t="s">
        <v>3342</v>
      </c>
      <c r="F5970" s="805"/>
      <c r="G5970" s="805"/>
      <c r="H5970" s="806"/>
      <c r="I5970" s="806"/>
      <c r="J5970" s="803"/>
      <c r="K5970" s="803"/>
      <c r="L5970" s="804"/>
    </row>
    <row r="5971" spans="1:12" s="101" customFormat="1" ht="24" customHeight="1">
      <c r="A5971" s="808">
        <v>1120</v>
      </c>
      <c r="B5971" s="110" t="s">
        <v>76</v>
      </c>
      <c r="C5971" s="115" t="s">
        <v>78</v>
      </c>
      <c r="D5971" s="115" t="s">
        <v>146</v>
      </c>
      <c r="E5971" s="115" t="s">
        <v>147</v>
      </c>
      <c r="F5971" s="809" t="s">
        <v>71</v>
      </c>
      <c r="G5971" s="809"/>
      <c r="H5971" s="805"/>
      <c r="I5971" s="805"/>
      <c r="J5971" s="805"/>
      <c r="K5971" s="805"/>
      <c r="L5971" s="805"/>
    </row>
    <row r="5972" spans="1:12" s="101" customFormat="1" ht="26.25" customHeight="1">
      <c r="A5972" s="808"/>
      <c r="B5972" s="803" t="s">
        <v>3559</v>
      </c>
      <c r="C5972" s="810" t="s">
        <v>3564</v>
      </c>
      <c r="D5972" s="807">
        <v>43783</v>
      </c>
      <c r="E5972" s="803" t="s">
        <v>243</v>
      </c>
      <c r="F5972" s="803" t="s">
        <v>3565</v>
      </c>
      <c r="G5972" s="803"/>
      <c r="H5972" s="806" t="s">
        <v>152</v>
      </c>
      <c r="I5972" s="806"/>
      <c r="J5972" s="117" t="s">
        <v>153</v>
      </c>
      <c r="K5972" s="117" t="s">
        <v>3</v>
      </c>
      <c r="L5972" s="119">
        <v>750</v>
      </c>
    </row>
    <row r="5973" spans="1:12" s="101" customFormat="1" ht="365.25" customHeight="1">
      <c r="A5973" s="808"/>
      <c r="B5973" s="803"/>
      <c r="C5973" s="810"/>
      <c r="D5973" s="807"/>
      <c r="E5973" s="803"/>
      <c r="F5973" s="803"/>
      <c r="G5973" s="803"/>
      <c r="H5973" s="806" t="s">
        <v>154</v>
      </c>
      <c r="I5973" s="806"/>
      <c r="J5973" s="117" t="s">
        <v>153</v>
      </c>
      <c r="K5973" s="117" t="s">
        <v>3</v>
      </c>
      <c r="L5973" s="119">
        <v>178.6</v>
      </c>
    </row>
    <row r="5974" spans="1:12" s="101" customFormat="1" ht="24" customHeight="1">
      <c r="A5974" s="808"/>
      <c r="B5974" s="110" t="s">
        <v>77</v>
      </c>
      <c r="C5974" s="115" t="s">
        <v>79</v>
      </c>
      <c r="D5974" s="115" t="s">
        <v>155</v>
      </c>
      <c r="E5974" s="115" t="s">
        <v>156</v>
      </c>
      <c r="F5974" s="805"/>
      <c r="G5974" s="805"/>
      <c r="H5974" s="806" t="s">
        <v>157</v>
      </c>
      <c r="I5974" s="806"/>
      <c r="J5974" s="803" t="s">
        <v>153</v>
      </c>
      <c r="K5974" s="803" t="s">
        <v>153</v>
      </c>
      <c r="L5974" s="804">
        <v>0</v>
      </c>
    </row>
    <row r="5975" spans="1:12" s="101" customFormat="1" ht="34.5" customHeight="1">
      <c r="A5975" s="808"/>
      <c r="B5975" s="117" t="s">
        <v>3561</v>
      </c>
      <c r="C5975" s="117" t="s">
        <v>3565</v>
      </c>
      <c r="D5975" s="118">
        <v>43785</v>
      </c>
      <c r="E5975" s="117" t="s">
        <v>1418</v>
      </c>
      <c r="F5975" s="805"/>
      <c r="G5975" s="805"/>
      <c r="H5975" s="806"/>
      <c r="I5975" s="806"/>
      <c r="J5975" s="803"/>
      <c r="K5975" s="803"/>
      <c r="L5975" s="804"/>
    </row>
    <row r="5976" spans="1:12" s="101" customFormat="1" ht="24" customHeight="1">
      <c r="A5976" s="808">
        <v>1121</v>
      </c>
      <c r="B5976" s="110" t="s">
        <v>76</v>
      </c>
      <c r="C5976" s="115" t="s">
        <v>78</v>
      </c>
      <c r="D5976" s="115" t="s">
        <v>146</v>
      </c>
      <c r="E5976" s="115" t="s">
        <v>147</v>
      </c>
      <c r="F5976" s="809" t="s">
        <v>71</v>
      </c>
      <c r="G5976" s="809"/>
      <c r="H5976" s="805"/>
      <c r="I5976" s="805"/>
      <c r="J5976" s="805"/>
      <c r="K5976" s="805"/>
      <c r="L5976" s="805"/>
    </row>
    <row r="5977" spans="1:12" s="101" customFormat="1" ht="26.25" customHeight="1">
      <c r="A5977" s="808"/>
      <c r="B5977" s="803" t="s">
        <v>3559</v>
      </c>
      <c r="C5977" s="810" t="s">
        <v>3566</v>
      </c>
      <c r="D5977" s="807">
        <v>43800</v>
      </c>
      <c r="E5977" s="803" t="s">
        <v>745</v>
      </c>
      <c r="F5977" s="803" t="s">
        <v>3567</v>
      </c>
      <c r="G5977" s="803"/>
      <c r="H5977" s="806" t="s">
        <v>152</v>
      </c>
      <c r="I5977" s="806"/>
      <c r="J5977" s="117" t="s">
        <v>153</v>
      </c>
      <c r="K5977" s="117" t="s">
        <v>3</v>
      </c>
      <c r="L5977" s="119">
        <v>1471</v>
      </c>
    </row>
    <row r="5978" spans="1:12" s="101" customFormat="1" ht="408.95" customHeight="1">
      <c r="A5978" s="808"/>
      <c r="B5978" s="803"/>
      <c r="C5978" s="810"/>
      <c r="D5978" s="807"/>
      <c r="E5978" s="803"/>
      <c r="F5978" s="803"/>
      <c r="G5978" s="803"/>
      <c r="H5978" s="806" t="s">
        <v>154</v>
      </c>
      <c r="I5978" s="806"/>
      <c r="J5978" s="803" t="s">
        <v>153</v>
      </c>
      <c r="K5978" s="803" t="s">
        <v>3</v>
      </c>
      <c r="L5978" s="804">
        <v>2636.07</v>
      </c>
    </row>
    <row r="5979" spans="1:12" s="101" customFormat="1" ht="386.85" customHeight="1">
      <c r="A5979" s="808"/>
      <c r="B5979" s="803"/>
      <c r="C5979" s="810"/>
      <c r="D5979" s="807"/>
      <c r="E5979" s="803"/>
      <c r="F5979" s="803"/>
      <c r="G5979" s="803"/>
      <c r="H5979" s="806"/>
      <c r="I5979" s="806"/>
      <c r="J5979" s="803"/>
      <c r="K5979" s="803"/>
      <c r="L5979" s="804"/>
    </row>
    <row r="5980" spans="1:12" s="101" customFormat="1" ht="24" customHeight="1">
      <c r="A5980" s="808"/>
      <c r="B5980" s="110" t="s">
        <v>77</v>
      </c>
      <c r="C5980" s="115" t="s">
        <v>79</v>
      </c>
      <c r="D5980" s="115" t="s">
        <v>155</v>
      </c>
      <c r="E5980" s="115" t="s">
        <v>156</v>
      </c>
      <c r="F5980" s="805"/>
      <c r="G5980" s="805"/>
      <c r="H5980" s="806" t="s">
        <v>157</v>
      </c>
      <c r="I5980" s="806"/>
      <c r="J5980" s="803" t="s">
        <v>153</v>
      </c>
      <c r="K5980" s="803" t="s">
        <v>153</v>
      </c>
      <c r="L5980" s="804">
        <v>0</v>
      </c>
    </row>
    <row r="5981" spans="1:12" s="101" customFormat="1" ht="34.5" customHeight="1">
      <c r="A5981" s="808"/>
      <c r="B5981" s="117" t="s">
        <v>3561</v>
      </c>
      <c r="C5981" s="117" t="s">
        <v>3567</v>
      </c>
      <c r="D5981" s="118">
        <v>43805</v>
      </c>
      <c r="E5981" s="117" t="s">
        <v>308</v>
      </c>
      <c r="F5981" s="805"/>
      <c r="G5981" s="805"/>
      <c r="H5981" s="806"/>
      <c r="I5981" s="806"/>
      <c r="J5981" s="803"/>
      <c r="K5981" s="803"/>
      <c r="L5981" s="804"/>
    </row>
    <row r="5982" spans="1:12" s="101" customFormat="1" ht="24" customHeight="1">
      <c r="A5982" s="808">
        <v>1122</v>
      </c>
      <c r="B5982" s="110" t="s">
        <v>76</v>
      </c>
      <c r="C5982" s="115" t="s">
        <v>78</v>
      </c>
      <c r="D5982" s="115" t="s">
        <v>146</v>
      </c>
      <c r="E5982" s="115" t="s">
        <v>147</v>
      </c>
      <c r="F5982" s="809" t="s">
        <v>71</v>
      </c>
      <c r="G5982" s="809"/>
      <c r="H5982" s="805"/>
      <c r="I5982" s="805"/>
      <c r="J5982" s="805"/>
      <c r="K5982" s="805"/>
      <c r="L5982" s="805"/>
    </row>
    <row r="5983" spans="1:12" s="101" customFormat="1" ht="26.25" customHeight="1">
      <c r="A5983" s="808"/>
      <c r="B5983" s="803" t="s">
        <v>3568</v>
      </c>
      <c r="C5983" s="810" t="s">
        <v>3569</v>
      </c>
      <c r="D5983" s="807">
        <v>43740</v>
      </c>
      <c r="E5983" s="803" t="s">
        <v>2176</v>
      </c>
      <c r="F5983" s="803" t="s">
        <v>3442</v>
      </c>
      <c r="G5983" s="803"/>
      <c r="H5983" s="806" t="s">
        <v>152</v>
      </c>
      <c r="I5983" s="806"/>
      <c r="J5983" s="117" t="s">
        <v>153</v>
      </c>
      <c r="K5983" s="117" t="s">
        <v>3</v>
      </c>
      <c r="L5983" s="119">
        <v>568.68000000000006</v>
      </c>
    </row>
    <row r="5984" spans="1:12" s="101" customFormat="1" ht="333.75" customHeight="1">
      <c r="A5984" s="808"/>
      <c r="B5984" s="803"/>
      <c r="C5984" s="810"/>
      <c r="D5984" s="807"/>
      <c r="E5984" s="803"/>
      <c r="F5984" s="803"/>
      <c r="G5984" s="803"/>
      <c r="H5984" s="806" t="s">
        <v>154</v>
      </c>
      <c r="I5984" s="806"/>
      <c r="J5984" s="117" t="s">
        <v>153</v>
      </c>
      <c r="K5984" s="117" t="s">
        <v>153</v>
      </c>
      <c r="L5984" s="119">
        <v>0</v>
      </c>
    </row>
    <row r="5985" spans="1:12" s="101" customFormat="1" ht="24" customHeight="1">
      <c r="A5985" s="808"/>
      <c r="B5985" s="110" t="s">
        <v>77</v>
      </c>
      <c r="C5985" s="115" t="s">
        <v>79</v>
      </c>
      <c r="D5985" s="115" t="s">
        <v>155</v>
      </c>
      <c r="E5985" s="115" t="s">
        <v>156</v>
      </c>
      <c r="F5985" s="805"/>
      <c r="G5985" s="805"/>
      <c r="H5985" s="806" t="s">
        <v>157</v>
      </c>
      <c r="I5985" s="806"/>
      <c r="J5985" s="803" t="s">
        <v>153</v>
      </c>
      <c r="K5985" s="803" t="s">
        <v>153</v>
      </c>
      <c r="L5985" s="804">
        <v>0</v>
      </c>
    </row>
    <row r="5986" spans="1:12" s="101" customFormat="1" ht="24" customHeight="1">
      <c r="A5986" s="808"/>
      <c r="B5986" s="117" t="s">
        <v>3570</v>
      </c>
      <c r="C5986" s="117" t="s">
        <v>3442</v>
      </c>
      <c r="D5986" s="118">
        <v>43742</v>
      </c>
      <c r="E5986" s="117" t="s">
        <v>416</v>
      </c>
      <c r="F5986" s="805"/>
      <c r="G5986" s="805"/>
      <c r="H5986" s="806"/>
      <c r="I5986" s="806"/>
      <c r="J5986" s="803"/>
      <c r="K5986" s="803"/>
      <c r="L5986" s="804"/>
    </row>
    <row r="5987" spans="1:12" s="101" customFormat="1" ht="24" customHeight="1">
      <c r="A5987" s="808">
        <v>1123</v>
      </c>
      <c r="B5987" s="110" t="s">
        <v>76</v>
      </c>
      <c r="C5987" s="115" t="s">
        <v>78</v>
      </c>
      <c r="D5987" s="115" t="s">
        <v>146</v>
      </c>
      <c r="E5987" s="115" t="s">
        <v>147</v>
      </c>
      <c r="F5987" s="809" t="s">
        <v>71</v>
      </c>
      <c r="G5987" s="809"/>
      <c r="H5987" s="805"/>
      <c r="I5987" s="805"/>
      <c r="J5987" s="805"/>
      <c r="K5987" s="805"/>
      <c r="L5987" s="805"/>
    </row>
    <row r="5988" spans="1:12" s="101" customFormat="1" ht="26.25" customHeight="1">
      <c r="A5988" s="808"/>
      <c r="B5988" s="803" t="s">
        <v>3568</v>
      </c>
      <c r="C5988" s="810" t="s">
        <v>3571</v>
      </c>
      <c r="D5988" s="807">
        <v>43806</v>
      </c>
      <c r="E5988" s="803" t="s">
        <v>228</v>
      </c>
      <c r="F5988" s="803" t="s">
        <v>649</v>
      </c>
      <c r="G5988" s="803"/>
      <c r="H5988" s="806" t="s">
        <v>152</v>
      </c>
      <c r="I5988" s="806"/>
      <c r="J5988" s="117" t="s">
        <v>153</v>
      </c>
      <c r="K5988" s="117" t="s">
        <v>3</v>
      </c>
      <c r="L5988" s="119">
        <v>622.66</v>
      </c>
    </row>
    <row r="5989" spans="1:12" s="101" customFormat="1" ht="408.95" customHeight="1">
      <c r="A5989" s="808"/>
      <c r="B5989" s="803"/>
      <c r="C5989" s="810"/>
      <c r="D5989" s="807"/>
      <c r="E5989" s="803"/>
      <c r="F5989" s="803"/>
      <c r="G5989" s="803"/>
      <c r="H5989" s="806" t="s">
        <v>154</v>
      </c>
      <c r="I5989" s="806"/>
      <c r="J5989" s="803" t="s">
        <v>153</v>
      </c>
      <c r="K5989" s="803" t="s">
        <v>153</v>
      </c>
      <c r="L5989" s="804">
        <v>0</v>
      </c>
    </row>
    <row r="5990" spans="1:12" s="101" customFormat="1" ht="334.35" customHeight="1">
      <c r="A5990" s="808"/>
      <c r="B5990" s="803"/>
      <c r="C5990" s="810"/>
      <c r="D5990" s="807"/>
      <c r="E5990" s="803"/>
      <c r="F5990" s="803"/>
      <c r="G5990" s="803"/>
      <c r="H5990" s="806"/>
      <c r="I5990" s="806"/>
      <c r="J5990" s="803"/>
      <c r="K5990" s="803"/>
      <c r="L5990" s="804"/>
    </row>
    <row r="5991" spans="1:12" s="101" customFormat="1" ht="24" customHeight="1">
      <c r="A5991" s="808"/>
      <c r="B5991" s="110" t="s">
        <v>77</v>
      </c>
      <c r="C5991" s="115" t="s">
        <v>79</v>
      </c>
      <c r="D5991" s="115" t="s">
        <v>155</v>
      </c>
      <c r="E5991" s="115" t="s">
        <v>156</v>
      </c>
      <c r="F5991" s="805"/>
      <c r="G5991" s="805"/>
      <c r="H5991" s="806" t="s">
        <v>157</v>
      </c>
      <c r="I5991" s="806"/>
      <c r="J5991" s="803" t="s">
        <v>153</v>
      </c>
      <c r="K5991" s="803" t="s">
        <v>3</v>
      </c>
      <c r="L5991" s="804">
        <v>795</v>
      </c>
    </row>
    <row r="5992" spans="1:12" s="101" customFormat="1" ht="24" customHeight="1">
      <c r="A5992" s="808"/>
      <c r="B5992" s="117" t="s">
        <v>3570</v>
      </c>
      <c r="C5992" s="117" t="s">
        <v>649</v>
      </c>
      <c r="D5992" s="118">
        <v>43812</v>
      </c>
      <c r="E5992" s="117" t="s">
        <v>3572</v>
      </c>
      <c r="F5992" s="805"/>
      <c r="G5992" s="805"/>
      <c r="H5992" s="806"/>
      <c r="I5992" s="806"/>
      <c r="J5992" s="803"/>
      <c r="K5992" s="803"/>
      <c r="L5992" s="804"/>
    </row>
    <row r="5993" spans="1:12" s="101" customFormat="1" ht="24" customHeight="1">
      <c r="A5993" s="808">
        <v>1124</v>
      </c>
      <c r="B5993" s="110" t="s">
        <v>76</v>
      </c>
      <c r="C5993" s="115" t="s">
        <v>78</v>
      </c>
      <c r="D5993" s="115" t="s">
        <v>146</v>
      </c>
      <c r="E5993" s="115" t="s">
        <v>147</v>
      </c>
      <c r="F5993" s="809" t="s">
        <v>71</v>
      </c>
      <c r="G5993" s="809"/>
      <c r="H5993" s="805"/>
      <c r="I5993" s="805"/>
      <c r="J5993" s="805"/>
      <c r="K5993" s="805"/>
      <c r="L5993" s="805"/>
    </row>
    <row r="5994" spans="1:12" s="101" customFormat="1" ht="26.25" customHeight="1">
      <c r="A5994" s="808"/>
      <c r="B5994" s="803" t="s">
        <v>3573</v>
      </c>
      <c r="C5994" s="810" t="s">
        <v>3574</v>
      </c>
      <c r="D5994" s="807">
        <v>43772</v>
      </c>
      <c r="E5994" s="803" t="s">
        <v>2024</v>
      </c>
      <c r="F5994" s="803" t="s">
        <v>3575</v>
      </c>
      <c r="G5994" s="803"/>
      <c r="H5994" s="806" t="s">
        <v>152</v>
      </c>
      <c r="I5994" s="806"/>
      <c r="J5994" s="117" t="s">
        <v>153</v>
      </c>
      <c r="K5994" s="117" t="s">
        <v>3</v>
      </c>
      <c r="L5994" s="119">
        <v>275.72000000000003</v>
      </c>
    </row>
    <row r="5995" spans="1:12" s="101" customFormat="1" ht="239.25" customHeight="1">
      <c r="A5995" s="808"/>
      <c r="B5995" s="803"/>
      <c r="C5995" s="810"/>
      <c r="D5995" s="807"/>
      <c r="E5995" s="803"/>
      <c r="F5995" s="803"/>
      <c r="G5995" s="803"/>
      <c r="H5995" s="806" t="s">
        <v>154</v>
      </c>
      <c r="I5995" s="806"/>
      <c r="J5995" s="117" t="s">
        <v>153</v>
      </c>
      <c r="K5995" s="117" t="s">
        <v>3</v>
      </c>
      <c r="L5995" s="119">
        <v>259.27</v>
      </c>
    </row>
    <row r="5996" spans="1:12" s="101" customFormat="1" ht="24" customHeight="1">
      <c r="A5996" s="808"/>
      <c r="B5996" s="110" t="s">
        <v>77</v>
      </c>
      <c r="C5996" s="115" t="s">
        <v>79</v>
      </c>
      <c r="D5996" s="115" t="s">
        <v>155</v>
      </c>
      <c r="E5996" s="115" t="s">
        <v>156</v>
      </c>
      <c r="F5996" s="805"/>
      <c r="G5996" s="805"/>
      <c r="H5996" s="806" t="s">
        <v>157</v>
      </c>
      <c r="I5996" s="806"/>
      <c r="J5996" s="803" t="s">
        <v>153</v>
      </c>
      <c r="K5996" s="803" t="s">
        <v>153</v>
      </c>
      <c r="L5996" s="804">
        <v>0</v>
      </c>
    </row>
    <row r="5997" spans="1:12" s="101" customFormat="1" ht="34.5" customHeight="1">
      <c r="A5997" s="808"/>
      <c r="B5997" s="117" t="s">
        <v>3576</v>
      </c>
      <c r="C5997" s="117" t="s">
        <v>3575</v>
      </c>
      <c r="D5997" s="118">
        <v>43774</v>
      </c>
      <c r="E5997" s="117" t="s">
        <v>3550</v>
      </c>
      <c r="F5997" s="805"/>
      <c r="G5997" s="805"/>
      <c r="H5997" s="806"/>
      <c r="I5997" s="806"/>
      <c r="J5997" s="803"/>
      <c r="K5997" s="803"/>
      <c r="L5997" s="804"/>
    </row>
    <row r="5998" spans="1:12" s="101" customFormat="1" ht="24" customHeight="1">
      <c r="A5998" s="808">
        <v>1125</v>
      </c>
      <c r="B5998" s="110" t="s">
        <v>76</v>
      </c>
      <c r="C5998" s="115" t="s">
        <v>78</v>
      </c>
      <c r="D5998" s="115" t="s">
        <v>146</v>
      </c>
      <c r="E5998" s="115" t="s">
        <v>147</v>
      </c>
      <c r="F5998" s="809" t="s">
        <v>71</v>
      </c>
      <c r="G5998" s="809"/>
      <c r="H5998" s="805"/>
      <c r="I5998" s="805"/>
      <c r="J5998" s="805"/>
      <c r="K5998" s="805"/>
      <c r="L5998" s="805"/>
    </row>
    <row r="5999" spans="1:12" s="101" customFormat="1" ht="26.25" customHeight="1">
      <c r="A5999" s="808"/>
      <c r="B5999" s="803" t="s">
        <v>3577</v>
      </c>
      <c r="C5999" s="810" t="s">
        <v>3578</v>
      </c>
      <c r="D5999" s="807">
        <v>43739</v>
      </c>
      <c r="E5999" s="803" t="s">
        <v>1406</v>
      </c>
      <c r="F5999" s="803" t="s">
        <v>2453</v>
      </c>
      <c r="G5999" s="803"/>
      <c r="H5999" s="806" t="s">
        <v>152</v>
      </c>
      <c r="I5999" s="806"/>
      <c r="J5999" s="117" t="s">
        <v>153</v>
      </c>
      <c r="K5999" s="117" t="s">
        <v>3</v>
      </c>
      <c r="L5999" s="119">
        <v>905.75</v>
      </c>
    </row>
    <row r="6000" spans="1:12" s="101" customFormat="1" ht="81.75" customHeight="1">
      <c r="A6000" s="808"/>
      <c r="B6000" s="803"/>
      <c r="C6000" s="810"/>
      <c r="D6000" s="807"/>
      <c r="E6000" s="803"/>
      <c r="F6000" s="803"/>
      <c r="G6000" s="803"/>
      <c r="H6000" s="806" t="s">
        <v>154</v>
      </c>
      <c r="I6000" s="806"/>
      <c r="J6000" s="117" t="s">
        <v>153</v>
      </c>
      <c r="K6000" s="117" t="s">
        <v>153</v>
      </c>
      <c r="L6000" s="119">
        <v>0</v>
      </c>
    </row>
    <row r="6001" spans="1:12" s="101" customFormat="1" ht="24" customHeight="1">
      <c r="A6001" s="808"/>
      <c r="B6001" s="110" t="s">
        <v>77</v>
      </c>
      <c r="C6001" s="115" t="s">
        <v>79</v>
      </c>
      <c r="D6001" s="115" t="s">
        <v>155</v>
      </c>
      <c r="E6001" s="115" t="s">
        <v>156</v>
      </c>
      <c r="F6001" s="805"/>
      <c r="G6001" s="805"/>
      <c r="H6001" s="806" t="s">
        <v>157</v>
      </c>
      <c r="I6001" s="806"/>
      <c r="J6001" s="803" t="s">
        <v>153</v>
      </c>
      <c r="K6001" s="803" t="s">
        <v>153</v>
      </c>
      <c r="L6001" s="804">
        <v>0</v>
      </c>
    </row>
    <row r="6002" spans="1:12" s="101" customFormat="1" ht="24" customHeight="1">
      <c r="A6002" s="808"/>
      <c r="B6002" s="117" t="s">
        <v>240</v>
      </c>
      <c r="C6002" s="117" t="s">
        <v>2453</v>
      </c>
      <c r="D6002" s="118">
        <v>43741</v>
      </c>
      <c r="E6002" s="117" t="s">
        <v>438</v>
      </c>
      <c r="F6002" s="805"/>
      <c r="G6002" s="805"/>
      <c r="H6002" s="806"/>
      <c r="I6002" s="806"/>
      <c r="J6002" s="803"/>
      <c r="K6002" s="803"/>
      <c r="L6002" s="804"/>
    </row>
    <row r="6003" spans="1:12" s="101" customFormat="1" ht="24" customHeight="1">
      <c r="A6003" s="808">
        <v>1126</v>
      </c>
      <c r="B6003" s="110" t="s">
        <v>76</v>
      </c>
      <c r="C6003" s="115" t="s">
        <v>78</v>
      </c>
      <c r="D6003" s="115" t="s">
        <v>146</v>
      </c>
      <c r="E6003" s="115" t="s">
        <v>147</v>
      </c>
      <c r="F6003" s="809" t="s">
        <v>71</v>
      </c>
      <c r="G6003" s="809"/>
      <c r="H6003" s="805"/>
      <c r="I6003" s="805"/>
      <c r="J6003" s="805"/>
      <c r="K6003" s="805"/>
      <c r="L6003" s="805"/>
    </row>
    <row r="6004" spans="1:12" s="101" customFormat="1" ht="26.25" customHeight="1">
      <c r="A6004" s="808"/>
      <c r="B6004" s="803" t="s">
        <v>3577</v>
      </c>
      <c r="C6004" s="803" t="s">
        <v>3579</v>
      </c>
      <c r="D6004" s="807">
        <v>43780</v>
      </c>
      <c r="E6004" s="803" t="s">
        <v>1649</v>
      </c>
      <c r="F6004" s="803" t="s">
        <v>3580</v>
      </c>
      <c r="G6004" s="803"/>
      <c r="H6004" s="806" t="s">
        <v>152</v>
      </c>
      <c r="I6004" s="806"/>
      <c r="J6004" s="117" t="s">
        <v>153</v>
      </c>
      <c r="K6004" s="117" t="s">
        <v>3</v>
      </c>
      <c r="L6004" s="119">
        <v>568</v>
      </c>
    </row>
    <row r="6005" spans="1:12" s="101" customFormat="1" ht="50.25" customHeight="1">
      <c r="A6005" s="808"/>
      <c r="B6005" s="803"/>
      <c r="C6005" s="803"/>
      <c r="D6005" s="807"/>
      <c r="E6005" s="803"/>
      <c r="F6005" s="803"/>
      <c r="G6005" s="803"/>
      <c r="H6005" s="806" t="s">
        <v>154</v>
      </c>
      <c r="I6005" s="806"/>
      <c r="J6005" s="117" t="s">
        <v>153</v>
      </c>
      <c r="K6005" s="117" t="s">
        <v>3</v>
      </c>
      <c r="L6005" s="119">
        <v>514.6</v>
      </c>
    </row>
    <row r="6006" spans="1:12" s="101" customFormat="1" ht="24" customHeight="1">
      <c r="A6006" s="808"/>
      <c r="B6006" s="110" t="s">
        <v>77</v>
      </c>
      <c r="C6006" s="115" t="s">
        <v>79</v>
      </c>
      <c r="D6006" s="115" t="s">
        <v>155</v>
      </c>
      <c r="E6006" s="115" t="s">
        <v>156</v>
      </c>
      <c r="F6006" s="805"/>
      <c r="G6006" s="805"/>
      <c r="H6006" s="806" t="s">
        <v>157</v>
      </c>
      <c r="I6006" s="806"/>
      <c r="J6006" s="803" t="s">
        <v>153</v>
      </c>
      <c r="K6006" s="803" t="s">
        <v>3</v>
      </c>
      <c r="L6006" s="804">
        <v>750</v>
      </c>
    </row>
    <row r="6007" spans="1:12" s="101" customFormat="1" ht="24" customHeight="1">
      <c r="A6007" s="808"/>
      <c r="B6007" s="117" t="s">
        <v>240</v>
      </c>
      <c r="C6007" s="117" t="s">
        <v>3580</v>
      </c>
      <c r="D6007" s="118">
        <v>43784</v>
      </c>
      <c r="E6007" s="117" t="s">
        <v>507</v>
      </c>
      <c r="F6007" s="805"/>
      <c r="G6007" s="805"/>
      <c r="H6007" s="806"/>
      <c r="I6007" s="806"/>
      <c r="J6007" s="803"/>
      <c r="K6007" s="803"/>
      <c r="L6007" s="804"/>
    </row>
    <row r="6008" spans="1:12" s="101" customFormat="1" ht="24" customHeight="1">
      <c r="A6008" s="808">
        <v>1127</v>
      </c>
      <c r="B6008" s="110" t="s">
        <v>76</v>
      </c>
      <c r="C6008" s="115" t="s">
        <v>78</v>
      </c>
      <c r="D6008" s="115" t="s">
        <v>146</v>
      </c>
      <c r="E6008" s="115" t="s">
        <v>147</v>
      </c>
      <c r="F6008" s="809" t="s">
        <v>71</v>
      </c>
      <c r="G6008" s="809"/>
      <c r="H6008" s="805"/>
      <c r="I6008" s="805"/>
      <c r="J6008" s="805"/>
      <c r="K6008" s="805"/>
      <c r="L6008" s="805"/>
    </row>
    <row r="6009" spans="1:12" s="101" customFormat="1" ht="26.25" customHeight="1">
      <c r="A6009" s="808"/>
      <c r="B6009" s="803" t="s">
        <v>3577</v>
      </c>
      <c r="C6009" s="803" t="s">
        <v>3581</v>
      </c>
      <c r="D6009" s="807">
        <v>43860</v>
      </c>
      <c r="E6009" s="803" t="s">
        <v>3582</v>
      </c>
      <c r="F6009" s="803" t="s">
        <v>1242</v>
      </c>
      <c r="G6009" s="803"/>
      <c r="H6009" s="806" t="s">
        <v>152</v>
      </c>
      <c r="I6009" s="806"/>
      <c r="J6009" s="117" t="s">
        <v>153</v>
      </c>
      <c r="K6009" s="117" t="s">
        <v>3</v>
      </c>
      <c r="L6009" s="119">
        <v>233</v>
      </c>
    </row>
    <row r="6010" spans="1:12" s="101" customFormat="1" ht="39.75" customHeight="1">
      <c r="A6010" s="808"/>
      <c r="B6010" s="803"/>
      <c r="C6010" s="803"/>
      <c r="D6010" s="807"/>
      <c r="E6010" s="803"/>
      <c r="F6010" s="803"/>
      <c r="G6010" s="803"/>
      <c r="H6010" s="806" t="s">
        <v>154</v>
      </c>
      <c r="I6010" s="806"/>
      <c r="J6010" s="117" t="s">
        <v>153</v>
      </c>
      <c r="K6010" s="117" t="s">
        <v>3</v>
      </c>
      <c r="L6010" s="119">
        <v>400</v>
      </c>
    </row>
    <row r="6011" spans="1:12" s="101" customFormat="1" ht="24" customHeight="1">
      <c r="A6011" s="808"/>
      <c r="B6011" s="110" t="s">
        <v>77</v>
      </c>
      <c r="C6011" s="115" t="s">
        <v>79</v>
      </c>
      <c r="D6011" s="115" t="s">
        <v>155</v>
      </c>
      <c r="E6011" s="115" t="s">
        <v>156</v>
      </c>
      <c r="F6011" s="805"/>
      <c r="G6011" s="805"/>
      <c r="H6011" s="806" t="s">
        <v>157</v>
      </c>
      <c r="I6011" s="806"/>
      <c r="J6011" s="803" t="s">
        <v>153</v>
      </c>
      <c r="K6011" s="803" t="s">
        <v>3</v>
      </c>
      <c r="L6011" s="804">
        <v>200</v>
      </c>
    </row>
    <row r="6012" spans="1:12" s="101" customFormat="1" ht="24" customHeight="1">
      <c r="A6012" s="808"/>
      <c r="B6012" s="117" t="s">
        <v>240</v>
      </c>
      <c r="C6012" s="117" t="s">
        <v>1242</v>
      </c>
      <c r="D6012" s="118">
        <v>43862</v>
      </c>
      <c r="E6012" s="117" t="s">
        <v>3583</v>
      </c>
      <c r="F6012" s="805"/>
      <c r="G6012" s="805"/>
      <c r="H6012" s="806"/>
      <c r="I6012" s="806"/>
      <c r="J6012" s="803"/>
      <c r="K6012" s="803"/>
      <c r="L6012" s="804"/>
    </row>
    <row r="6013" spans="1:12" s="101" customFormat="1" ht="24" customHeight="1">
      <c r="A6013" s="808">
        <v>1128</v>
      </c>
      <c r="B6013" s="110" t="s">
        <v>76</v>
      </c>
      <c r="C6013" s="115" t="s">
        <v>78</v>
      </c>
      <c r="D6013" s="115" t="s">
        <v>146</v>
      </c>
      <c r="E6013" s="115" t="s">
        <v>147</v>
      </c>
      <c r="F6013" s="809" t="s">
        <v>71</v>
      </c>
      <c r="G6013" s="809"/>
      <c r="H6013" s="805"/>
      <c r="I6013" s="805"/>
      <c r="J6013" s="805"/>
      <c r="K6013" s="805"/>
      <c r="L6013" s="805"/>
    </row>
    <row r="6014" spans="1:12" s="101" customFormat="1" ht="26.25" customHeight="1">
      <c r="A6014" s="808"/>
      <c r="B6014" s="803" t="s">
        <v>3584</v>
      </c>
      <c r="C6014" s="810" t="s">
        <v>3585</v>
      </c>
      <c r="D6014" s="807">
        <v>43757</v>
      </c>
      <c r="E6014" s="803" t="s">
        <v>205</v>
      </c>
      <c r="F6014" s="803" t="s">
        <v>329</v>
      </c>
      <c r="G6014" s="803"/>
      <c r="H6014" s="806" t="s">
        <v>152</v>
      </c>
      <c r="I6014" s="806"/>
      <c r="J6014" s="117" t="s">
        <v>153</v>
      </c>
      <c r="K6014" s="117" t="s">
        <v>153</v>
      </c>
      <c r="L6014" s="119">
        <v>0</v>
      </c>
    </row>
    <row r="6015" spans="1:12" s="101" customFormat="1" ht="407.25" customHeight="1">
      <c r="A6015" s="808"/>
      <c r="B6015" s="803"/>
      <c r="C6015" s="810"/>
      <c r="D6015" s="807"/>
      <c r="E6015" s="803"/>
      <c r="F6015" s="803"/>
      <c r="G6015" s="803"/>
      <c r="H6015" s="806" t="s">
        <v>154</v>
      </c>
      <c r="I6015" s="806"/>
      <c r="J6015" s="117" t="s">
        <v>153</v>
      </c>
      <c r="K6015" s="117" t="s">
        <v>153</v>
      </c>
      <c r="L6015" s="119">
        <v>0</v>
      </c>
    </row>
    <row r="6016" spans="1:12" s="101" customFormat="1" ht="24" customHeight="1">
      <c r="A6016" s="808"/>
      <c r="B6016" s="110" t="s">
        <v>77</v>
      </c>
      <c r="C6016" s="115" t="s">
        <v>79</v>
      </c>
      <c r="D6016" s="115" t="s">
        <v>155</v>
      </c>
      <c r="E6016" s="115" t="s">
        <v>156</v>
      </c>
      <c r="F6016" s="805"/>
      <c r="G6016" s="805"/>
      <c r="H6016" s="806" t="s">
        <v>157</v>
      </c>
      <c r="I6016" s="806"/>
      <c r="J6016" s="803" t="s">
        <v>153</v>
      </c>
      <c r="K6016" s="803" t="s">
        <v>3</v>
      </c>
      <c r="L6016" s="804">
        <v>420</v>
      </c>
    </row>
    <row r="6017" spans="1:12" s="101" customFormat="1" ht="24" customHeight="1">
      <c r="A6017" s="808"/>
      <c r="B6017" s="117" t="s">
        <v>193</v>
      </c>
      <c r="C6017" s="117" t="s">
        <v>329</v>
      </c>
      <c r="D6017" s="118">
        <v>43762</v>
      </c>
      <c r="E6017" s="117" t="s">
        <v>1043</v>
      </c>
      <c r="F6017" s="805"/>
      <c r="G6017" s="805"/>
      <c r="H6017" s="806"/>
      <c r="I6017" s="806"/>
      <c r="J6017" s="803"/>
      <c r="K6017" s="803"/>
      <c r="L6017" s="804"/>
    </row>
    <row r="6018" spans="1:12" s="101" customFormat="1" ht="24" customHeight="1">
      <c r="A6018" s="808">
        <v>1129</v>
      </c>
      <c r="B6018" s="110" t="s">
        <v>76</v>
      </c>
      <c r="C6018" s="115" t="s">
        <v>78</v>
      </c>
      <c r="D6018" s="115" t="s">
        <v>146</v>
      </c>
      <c r="E6018" s="115" t="s">
        <v>147</v>
      </c>
      <c r="F6018" s="809" t="s">
        <v>71</v>
      </c>
      <c r="G6018" s="809"/>
      <c r="H6018" s="805"/>
      <c r="I6018" s="805"/>
      <c r="J6018" s="805"/>
      <c r="K6018" s="805"/>
      <c r="L6018" s="805"/>
    </row>
    <row r="6019" spans="1:12" s="101" customFormat="1" ht="26.25" customHeight="1">
      <c r="A6019" s="808"/>
      <c r="B6019" s="803" t="s">
        <v>3584</v>
      </c>
      <c r="C6019" s="810" t="s">
        <v>3586</v>
      </c>
      <c r="D6019" s="807">
        <v>43805</v>
      </c>
      <c r="E6019" s="803" t="s">
        <v>466</v>
      </c>
      <c r="F6019" s="803" t="s">
        <v>3587</v>
      </c>
      <c r="G6019" s="803"/>
      <c r="H6019" s="806" t="s">
        <v>152</v>
      </c>
      <c r="I6019" s="806"/>
      <c r="J6019" s="117" t="s">
        <v>153</v>
      </c>
      <c r="K6019" s="117" t="s">
        <v>3</v>
      </c>
      <c r="L6019" s="119">
        <v>1182</v>
      </c>
    </row>
    <row r="6020" spans="1:12" s="101" customFormat="1" ht="408.95" customHeight="1">
      <c r="A6020" s="808"/>
      <c r="B6020" s="803"/>
      <c r="C6020" s="810"/>
      <c r="D6020" s="807"/>
      <c r="E6020" s="803"/>
      <c r="F6020" s="803"/>
      <c r="G6020" s="803"/>
      <c r="H6020" s="806" t="s">
        <v>154</v>
      </c>
      <c r="I6020" s="806"/>
      <c r="J6020" s="803" t="s">
        <v>153</v>
      </c>
      <c r="K6020" s="803" t="s">
        <v>153</v>
      </c>
      <c r="L6020" s="804">
        <v>0</v>
      </c>
    </row>
    <row r="6021" spans="1:12" s="101" customFormat="1" ht="229.35" customHeight="1">
      <c r="A6021" s="808"/>
      <c r="B6021" s="803"/>
      <c r="C6021" s="810"/>
      <c r="D6021" s="807"/>
      <c r="E6021" s="803"/>
      <c r="F6021" s="803"/>
      <c r="G6021" s="803"/>
      <c r="H6021" s="806"/>
      <c r="I6021" s="806"/>
      <c r="J6021" s="803"/>
      <c r="K6021" s="803"/>
      <c r="L6021" s="804"/>
    </row>
    <row r="6022" spans="1:12" s="101" customFormat="1" ht="24" customHeight="1">
      <c r="A6022" s="808"/>
      <c r="B6022" s="110" t="s">
        <v>77</v>
      </c>
      <c r="C6022" s="115" t="s">
        <v>79</v>
      </c>
      <c r="D6022" s="115" t="s">
        <v>155</v>
      </c>
      <c r="E6022" s="115" t="s">
        <v>156</v>
      </c>
      <c r="F6022" s="805"/>
      <c r="G6022" s="805"/>
      <c r="H6022" s="806" t="s">
        <v>157</v>
      </c>
      <c r="I6022" s="806"/>
      <c r="J6022" s="803" t="s">
        <v>153</v>
      </c>
      <c r="K6022" s="803" t="s">
        <v>3</v>
      </c>
      <c r="L6022" s="804">
        <v>830</v>
      </c>
    </row>
    <row r="6023" spans="1:12" s="101" customFormat="1" ht="24" customHeight="1">
      <c r="A6023" s="808"/>
      <c r="B6023" s="117" t="s">
        <v>193</v>
      </c>
      <c r="C6023" s="117" t="s">
        <v>3587</v>
      </c>
      <c r="D6023" s="118">
        <v>43813</v>
      </c>
      <c r="E6023" s="117" t="s">
        <v>3236</v>
      </c>
      <c r="F6023" s="805"/>
      <c r="G6023" s="805"/>
      <c r="H6023" s="806"/>
      <c r="I6023" s="806"/>
      <c r="J6023" s="803"/>
      <c r="K6023" s="803"/>
      <c r="L6023" s="804"/>
    </row>
    <row r="6024" spans="1:12" s="101" customFormat="1" ht="24" customHeight="1">
      <c r="A6024" s="808">
        <v>1130</v>
      </c>
      <c r="B6024" s="110" t="s">
        <v>76</v>
      </c>
      <c r="C6024" s="115" t="s">
        <v>78</v>
      </c>
      <c r="D6024" s="115" t="s">
        <v>146</v>
      </c>
      <c r="E6024" s="115" t="s">
        <v>147</v>
      </c>
      <c r="F6024" s="809" t="s">
        <v>71</v>
      </c>
      <c r="G6024" s="809"/>
      <c r="H6024" s="805"/>
      <c r="I6024" s="805"/>
      <c r="J6024" s="805"/>
      <c r="K6024" s="805"/>
      <c r="L6024" s="805"/>
    </row>
    <row r="6025" spans="1:12" s="101" customFormat="1" ht="26.25" customHeight="1">
      <c r="A6025" s="808"/>
      <c r="B6025" s="803" t="s">
        <v>3584</v>
      </c>
      <c r="C6025" s="810" t="s">
        <v>3588</v>
      </c>
      <c r="D6025" s="807">
        <v>43836</v>
      </c>
      <c r="E6025" s="803" t="s">
        <v>639</v>
      </c>
      <c r="F6025" s="803" t="s">
        <v>640</v>
      </c>
      <c r="G6025" s="803"/>
      <c r="H6025" s="806" t="s">
        <v>152</v>
      </c>
      <c r="I6025" s="806"/>
      <c r="J6025" s="117" t="s">
        <v>153</v>
      </c>
      <c r="K6025" s="117" t="s">
        <v>3</v>
      </c>
      <c r="L6025" s="119">
        <v>401</v>
      </c>
    </row>
    <row r="6026" spans="1:12" s="101" customFormat="1" ht="408.95" customHeight="1">
      <c r="A6026" s="808"/>
      <c r="B6026" s="803"/>
      <c r="C6026" s="810"/>
      <c r="D6026" s="807"/>
      <c r="E6026" s="803"/>
      <c r="F6026" s="803"/>
      <c r="G6026" s="803"/>
      <c r="H6026" s="806" t="s">
        <v>154</v>
      </c>
      <c r="I6026" s="806"/>
      <c r="J6026" s="803" t="s">
        <v>153</v>
      </c>
      <c r="K6026" s="803" t="s">
        <v>3</v>
      </c>
      <c r="L6026" s="804">
        <v>443.6</v>
      </c>
    </row>
    <row r="6027" spans="1:12" s="101" customFormat="1" ht="92.85" customHeight="1">
      <c r="A6027" s="808"/>
      <c r="B6027" s="803"/>
      <c r="C6027" s="810"/>
      <c r="D6027" s="807"/>
      <c r="E6027" s="803"/>
      <c r="F6027" s="803"/>
      <c r="G6027" s="803"/>
      <c r="H6027" s="806"/>
      <c r="I6027" s="806"/>
      <c r="J6027" s="803"/>
      <c r="K6027" s="803"/>
      <c r="L6027" s="804"/>
    </row>
    <row r="6028" spans="1:12" s="101" customFormat="1" ht="24" customHeight="1">
      <c r="A6028" s="808"/>
      <c r="B6028" s="110" t="s">
        <v>77</v>
      </c>
      <c r="C6028" s="115" t="s">
        <v>79</v>
      </c>
      <c r="D6028" s="115" t="s">
        <v>155</v>
      </c>
      <c r="E6028" s="115" t="s">
        <v>156</v>
      </c>
      <c r="F6028" s="805"/>
      <c r="G6028" s="805"/>
      <c r="H6028" s="806" t="s">
        <v>157</v>
      </c>
      <c r="I6028" s="806"/>
      <c r="J6028" s="803" t="s">
        <v>153</v>
      </c>
      <c r="K6028" s="803" t="s">
        <v>153</v>
      </c>
      <c r="L6028" s="804">
        <v>0</v>
      </c>
    </row>
    <row r="6029" spans="1:12" s="101" customFormat="1" ht="24" customHeight="1">
      <c r="A6029" s="808"/>
      <c r="B6029" s="117" t="s">
        <v>193</v>
      </c>
      <c r="C6029" s="117" t="s">
        <v>640</v>
      </c>
      <c r="D6029" s="118">
        <v>43838</v>
      </c>
      <c r="E6029" s="117" t="s">
        <v>3589</v>
      </c>
      <c r="F6029" s="805"/>
      <c r="G6029" s="805"/>
      <c r="H6029" s="806"/>
      <c r="I6029" s="806"/>
      <c r="J6029" s="803"/>
      <c r="K6029" s="803"/>
      <c r="L6029" s="804"/>
    </row>
    <row r="6030" spans="1:12" s="101" customFormat="1" ht="24" customHeight="1">
      <c r="A6030" s="808">
        <v>1131</v>
      </c>
      <c r="B6030" s="110" t="s">
        <v>76</v>
      </c>
      <c r="C6030" s="115" t="s">
        <v>78</v>
      </c>
      <c r="D6030" s="115" t="s">
        <v>146</v>
      </c>
      <c r="E6030" s="115" t="s">
        <v>147</v>
      </c>
      <c r="F6030" s="809" t="s">
        <v>71</v>
      </c>
      <c r="G6030" s="809"/>
      <c r="H6030" s="805"/>
      <c r="I6030" s="805"/>
      <c r="J6030" s="805"/>
      <c r="K6030" s="805"/>
      <c r="L6030" s="805"/>
    </row>
    <row r="6031" spans="1:12" s="101" customFormat="1" ht="26.25" customHeight="1">
      <c r="A6031" s="808"/>
      <c r="B6031" s="803" t="s">
        <v>3590</v>
      </c>
      <c r="C6031" s="810" t="s">
        <v>3591</v>
      </c>
      <c r="D6031" s="807">
        <v>43744</v>
      </c>
      <c r="E6031" s="803" t="s">
        <v>3592</v>
      </c>
      <c r="F6031" s="803" t="s">
        <v>3593</v>
      </c>
      <c r="G6031" s="803"/>
      <c r="H6031" s="806" t="s">
        <v>152</v>
      </c>
      <c r="I6031" s="806"/>
      <c r="J6031" s="117" t="s">
        <v>153</v>
      </c>
      <c r="K6031" s="117" t="s">
        <v>3</v>
      </c>
      <c r="L6031" s="119">
        <v>334</v>
      </c>
    </row>
    <row r="6032" spans="1:12" s="101" customFormat="1" ht="333.75" customHeight="1">
      <c r="A6032" s="808"/>
      <c r="B6032" s="803"/>
      <c r="C6032" s="810"/>
      <c r="D6032" s="807"/>
      <c r="E6032" s="803"/>
      <c r="F6032" s="803"/>
      <c r="G6032" s="803"/>
      <c r="H6032" s="806" t="s">
        <v>154</v>
      </c>
      <c r="I6032" s="806"/>
      <c r="J6032" s="117" t="s">
        <v>153</v>
      </c>
      <c r="K6032" s="117" t="s">
        <v>3</v>
      </c>
      <c r="L6032" s="119">
        <v>421.08</v>
      </c>
    </row>
    <row r="6033" spans="1:12" s="101" customFormat="1" ht="24" customHeight="1">
      <c r="A6033" s="808"/>
      <c r="B6033" s="110" t="s">
        <v>77</v>
      </c>
      <c r="C6033" s="115" t="s">
        <v>79</v>
      </c>
      <c r="D6033" s="115" t="s">
        <v>155</v>
      </c>
      <c r="E6033" s="115" t="s">
        <v>156</v>
      </c>
      <c r="F6033" s="805"/>
      <c r="G6033" s="805"/>
      <c r="H6033" s="806" t="s">
        <v>157</v>
      </c>
      <c r="I6033" s="806"/>
      <c r="J6033" s="803" t="s">
        <v>153</v>
      </c>
      <c r="K6033" s="803" t="s">
        <v>153</v>
      </c>
      <c r="L6033" s="804">
        <v>0</v>
      </c>
    </row>
    <row r="6034" spans="1:12" s="101" customFormat="1" ht="24" customHeight="1">
      <c r="A6034" s="808"/>
      <c r="B6034" s="117" t="s">
        <v>193</v>
      </c>
      <c r="C6034" s="117" t="s">
        <v>3593</v>
      </c>
      <c r="D6034" s="118">
        <v>43746</v>
      </c>
      <c r="E6034" s="117" t="s">
        <v>1033</v>
      </c>
      <c r="F6034" s="805"/>
      <c r="G6034" s="805"/>
      <c r="H6034" s="806"/>
      <c r="I6034" s="806"/>
      <c r="J6034" s="803"/>
      <c r="K6034" s="803"/>
      <c r="L6034" s="804"/>
    </row>
    <row r="6035" spans="1:12" s="101" customFormat="1" ht="24" customHeight="1">
      <c r="A6035" s="808">
        <v>1132</v>
      </c>
      <c r="B6035" s="110" t="s">
        <v>76</v>
      </c>
      <c r="C6035" s="115" t="s">
        <v>78</v>
      </c>
      <c r="D6035" s="115" t="s">
        <v>146</v>
      </c>
      <c r="E6035" s="115" t="s">
        <v>147</v>
      </c>
      <c r="F6035" s="809" t="s">
        <v>71</v>
      </c>
      <c r="G6035" s="809"/>
      <c r="H6035" s="805"/>
      <c r="I6035" s="805"/>
      <c r="J6035" s="805"/>
      <c r="K6035" s="805"/>
      <c r="L6035" s="805"/>
    </row>
    <row r="6036" spans="1:12" s="101" customFormat="1" ht="26.25" customHeight="1">
      <c r="A6036" s="808"/>
      <c r="B6036" s="803" t="s">
        <v>3590</v>
      </c>
      <c r="C6036" s="810" t="s">
        <v>3594</v>
      </c>
      <c r="D6036" s="807">
        <v>43774</v>
      </c>
      <c r="E6036" s="803" t="s">
        <v>1096</v>
      </c>
      <c r="F6036" s="803" t="s">
        <v>1097</v>
      </c>
      <c r="G6036" s="803"/>
      <c r="H6036" s="806" t="s">
        <v>152</v>
      </c>
      <c r="I6036" s="806"/>
      <c r="J6036" s="117" t="s">
        <v>153</v>
      </c>
      <c r="K6036" s="117" t="s">
        <v>3</v>
      </c>
      <c r="L6036" s="119">
        <v>430</v>
      </c>
    </row>
    <row r="6037" spans="1:12" s="101" customFormat="1" ht="408.95" customHeight="1">
      <c r="A6037" s="808"/>
      <c r="B6037" s="803"/>
      <c r="C6037" s="810"/>
      <c r="D6037" s="807"/>
      <c r="E6037" s="803"/>
      <c r="F6037" s="803"/>
      <c r="G6037" s="803"/>
      <c r="H6037" s="806" t="s">
        <v>154</v>
      </c>
      <c r="I6037" s="806"/>
      <c r="J6037" s="803" t="s">
        <v>153</v>
      </c>
      <c r="K6037" s="803" t="s">
        <v>3</v>
      </c>
      <c r="L6037" s="804">
        <v>685.6</v>
      </c>
    </row>
    <row r="6038" spans="1:12" s="101" customFormat="1" ht="40.35" customHeight="1">
      <c r="A6038" s="808"/>
      <c r="B6038" s="803"/>
      <c r="C6038" s="810"/>
      <c r="D6038" s="807"/>
      <c r="E6038" s="803"/>
      <c r="F6038" s="803"/>
      <c r="G6038" s="803"/>
      <c r="H6038" s="806"/>
      <c r="I6038" s="806"/>
      <c r="J6038" s="803"/>
      <c r="K6038" s="803"/>
      <c r="L6038" s="804"/>
    </row>
    <row r="6039" spans="1:12" s="101" customFormat="1" ht="24" customHeight="1">
      <c r="A6039" s="808"/>
      <c r="B6039" s="110" t="s">
        <v>77</v>
      </c>
      <c r="C6039" s="115" t="s">
        <v>79</v>
      </c>
      <c r="D6039" s="115" t="s">
        <v>155</v>
      </c>
      <c r="E6039" s="115" t="s">
        <v>156</v>
      </c>
      <c r="F6039" s="805"/>
      <c r="G6039" s="805"/>
      <c r="H6039" s="806" t="s">
        <v>157</v>
      </c>
      <c r="I6039" s="806"/>
      <c r="J6039" s="803" t="s">
        <v>153</v>
      </c>
      <c r="K6039" s="803" t="s">
        <v>3</v>
      </c>
      <c r="L6039" s="804">
        <v>34</v>
      </c>
    </row>
    <row r="6040" spans="1:12" s="101" customFormat="1" ht="24" customHeight="1">
      <c r="A6040" s="808"/>
      <c r="B6040" s="117" t="s">
        <v>193</v>
      </c>
      <c r="C6040" s="117" t="s">
        <v>1097</v>
      </c>
      <c r="D6040" s="118">
        <v>43776</v>
      </c>
      <c r="E6040" s="117" t="s">
        <v>808</v>
      </c>
      <c r="F6040" s="805"/>
      <c r="G6040" s="805"/>
      <c r="H6040" s="806"/>
      <c r="I6040" s="806"/>
      <c r="J6040" s="803"/>
      <c r="K6040" s="803"/>
      <c r="L6040" s="804"/>
    </row>
    <row r="6041" spans="1:12" s="101" customFormat="1" ht="24" customHeight="1">
      <c r="A6041" s="808">
        <v>1133</v>
      </c>
      <c r="B6041" s="110" t="s">
        <v>76</v>
      </c>
      <c r="C6041" s="115" t="s">
        <v>78</v>
      </c>
      <c r="D6041" s="115" t="s">
        <v>146</v>
      </c>
      <c r="E6041" s="115" t="s">
        <v>147</v>
      </c>
      <c r="F6041" s="809" t="s">
        <v>71</v>
      </c>
      <c r="G6041" s="809"/>
      <c r="H6041" s="805"/>
      <c r="I6041" s="805"/>
      <c r="J6041" s="805"/>
      <c r="K6041" s="805"/>
      <c r="L6041" s="805"/>
    </row>
    <row r="6042" spans="1:12" s="101" customFormat="1" ht="26.25" customHeight="1">
      <c r="A6042" s="808"/>
      <c r="B6042" s="803" t="s">
        <v>3590</v>
      </c>
      <c r="C6042" s="810" t="s">
        <v>3595</v>
      </c>
      <c r="D6042" s="807">
        <v>43780</v>
      </c>
      <c r="E6042" s="803" t="s">
        <v>714</v>
      </c>
      <c r="F6042" s="803" t="s">
        <v>3596</v>
      </c>
      <c r="G6042" s="803"/>
      <c r="H6042" s="806" t="s">
        <v>152</v>
      </c>
      <c r="I6042" s="806"/>
      <c r="J6042" s="117" t="s">
        <v>153</v>
      </c>
      <c r="K6042" s="117" t="s">
        <v>3</v>
      </c>
      <c r="L6042" s="119">
        <v>794.48</v>
      </c>
    </row>
    <row r="6043" spans="1:12" s="101" customFormat="1" ht="408.95" customHeight="1">
      <c r="A6043" s="808"/>
      <c r="B6043" s="803"/>
      <c r="C6043" s="810"/>
      <c r="D6043" s="807"/>
      <c r="E6043" s="803"/>
      <c r="F6043" s="803"/>
      <c r="G6043" s="803"/>
      <c r="H6043" s="806" t="s">
        <v>154</v>
      </c>
      <c r="I6043" s="806"/>
      <c r="J6043" s="803" t="s">
        <v>153</v>
      </c>
      <c r="K6043" s="803" t="s">
        <v>3</v>
      </c>
      <c r="L6043" s="804">
        <v>811.09</v>
      </c>
    </row>
    <row r="6044" spans="1:12" s="101" customFormat="1" ht="134.85" customHeight="1">
      <c r="A6044" s="808"/>
      <c r="B6044" s="803"/>
      <c r="C6044" s="810"/>
      <c r="D6044" s="807"/>
      <c r="E6044" s="803"/>
      <c r="F6044" s="803"/>
      <c r="G6044" s="803"/>
      <c r="H6044" s="806"/>
      <c r="I6044" s="806"/>
      <c r="J6044" s="803"/>
      <c r="K6044" s="803"/>
      <c r="L6044" s="804"/>
    </row>
    <row r="6045" spans="1:12" s="101" customFormat="1" ht="24" customHeight="1">
      <c r="A6045" s="808"/>
      <c r="B6045" s="110" t="s">
        <v>77</v>
      </c>
      <c r="C6045" s="115" t="s">
        <v>79</v>
      </c>
      <c r="D6045" s="115" t="s">
        <v>155</v>
      </c>
      <c r="E6045" s="115" t="s">
        <v>156</v>
      </c>
      <c r="F6045" s="805"/>
      <c r="G6045" s="805"/>
      <c r="H6045" s="806" t="s">
        <v>157</v>
      </c>
      <c r="I6045" s="806"/>
      <c r="J6045" s="803" t="s">
        <v>153</v>
      </c>
      <c r="K6045" s="803" t="s">
        <v>3</v>
      </c>
      <c r="L6045" s="804">
        <v>100</v>
      </c>
    </row>
    <row r="6046" spans="1:12" s="101" customFormat="1" ht="24" customHeight="1">
      <c r="A6046" s="808"/>
      <c r="B6046" s="117" t="s">
        <v>193</v>
      </c>
      <c r="C6046" s="117" t="s">
        <v>3596</v>
      </c>
      <c r="D6046" s="118">
        <v>43788</v>
      </c>
      <c r="E6046" s="117" t="s">
        <v>3597</v>
      </c>
      <c r="F6046" s="805"/>
      <c r="G6046" s="805"/>
      <c r="H6046" s="806"/>
      <c r="I6046" s="806"/>
      <c r="J6046" s="803"/>
      <c r="K6046" s="803"/>
      <c r="L6046" s="804"/>
    </row>
    <row r="6047" spans="1:12" s="101" customFormat="1" ht="24" customHeight="1">
      <c r="A6047" s="808">
        <v>1134</v>
      </c>
      <c r="B6047" s="110" t="s">
        <v>76</v>
      </c>
      <c r="C6047" s="115" t="s">
        <v>78</v>
      </c>
      <c r="D6047" s="115" t="s">
        <v>146</v>
      </c>
      <c r="E6047" s="115" t="s">
        <v>147</v>
      </c>
      <c r="F6047" s="809" t="s">
        <v>71</v>
      </c>
      <c r="G6047" s="809"/>
      <c r="H6047" s="805"/>
      <c r="I6047" s="805"/>
      <c r="J6047" s="805"/>
      <c r="K6047" s="805"/>
      <c r="L6047" s="805"/>
    </row>
    <row r="6048" spans="1:12" s="101" customFormat="1" ht="26.25" customHeight="1">
      <c r="A6048" s="808"/>
      <c r="B6048" s="803" t="s">
        <v>3590</v>
      </c>
      <c r="C6048" s="810" t="s">
        <v>3595</v>
      </c>
      <c r="D6048" s="807">
        <v>43780</v>
      </c>
      <c r="E6048" s="803" t="s">
        <v>714</v>
      </c>
      <c r="F6048" s="803" t="s">
        <v>3598</v>
      </c>
      <c r="G6048" s="803"/>
      <c r="H6048" s="806" t="s">
        <v>152</v>
      </c>
      <c r="I6048" s="806"/>
      <c r="J6048" s="117" t="s">
        <v>153</v>
      </c>
      <c r="K6048" s="117" t="s">
        <v>3</v>
      </c>
      <c r="L6048" s="119">
        <v>649.19000000000005</v>
      </c>
    </row>
    <row r="6049" spans="1:12" s="101" customFormat="1" ht="408.95" customHeight="1">
      <c r="A6049" s="808"/>
      <c r="B6049" s="803"/>
      <c r="C6049" s="810"/>
      <c r="D6049" s="807"/>
      <c r="E6049" s="803"/>
      <c r="F6049" s="803"/>
      <c r="G6049" s="803"/>
      <c r="H6049" s="806" t="s">
        <v>154</v>
      </c>
      <c r="I6049" s="806"/>
      <c r="J6049" s="803" t="s">
        <v>153</v>
      </c>
      <c r="K6049" s="803" t="s">
        <v>3</v>
      </c>
      <c r="L6049" s="804">
        <v>555.83000000000004</v>
      </c>
    </row>
    <row r="6050" spans="1:12" s="101" customFormat="1" ht="134.85" customHeight="1">
      <c r="A6050" s="808"/>
      <c r="B6050" s="803"/>
      <c r="C6050" s="810"/>
      <c r="D6050" s="807"/>
      <c r="E6050" s="803"/>
      <c r="F6050" s="803"/>
      <c r="G6050" s="803"/>
      <c r="H6050" s="806"/>
      <c r="I6050" s="806"/>
      <c r="J6050" s="803"/>
      <c r="K6050" s="803"/>
      <c r="L6050" s="804"/>
    </row>
    <row r="6051" spans="1:12" s="101" customFormat="1" ht="24" customHeight="1">
      <c r="A6051" s="808"/>
      <c r="B6051" s="110" t="s">
        <v>77</v>
      </c>
      <c r="C6051" s="115" t="s">
        <v>79</v>
      </c>
      <c r="D6051" s="115" t="s">
        <v>155</v>
      </c>
      <c r="E6051" s="115" t="s">
        <v>156</v>
      </c>
      <c r="F6051" s="805"/>
      <c r="G6051" s="805"/>
      <c r="H6051" s="806" t="s">
        <v>157</v>
      </c>
      <c r="I6051" s="806"/>
      <c r="J6051" s="803" t="s">
        <v>153</v>
      </c>
      <c r="K6051" s="803" t="s">
        <v>3</v>
      </c>
      <c r="L6051" s="804">
        <v>50</v>
      </c>
    </row>
    <row r="6052" spans="1:12" s="101" customFormat="1" ht="24" customHeight="1">
      <c r="A6052" s="808"/>
      <c r="B6052" s="117" t="s">
        <v>193</v>
      </c>
      <c r="C6052" s="117" t="s">
        <v>3598</v>
      </c>
      <c r="D6052" s="118">
        <v>43788</v>
      </c>
      <c r="E6052" s="117" t="s">
        <v>3597</v>
      </c>
      <c r="F6052" s="805"/>
      <c r="G6052" s="805"/>
      <c r="H6052" s="806"/>
      <c r="I6052" s="806"/>
      <c r="J6052" s="803"/>
      <c r="K6052" s="803"/>
      <c r="L6052" s="804"/>
    </row>
    <row r="6053" spans="1:12" s="101" customFormat="1" ht="24" customHeight="1">
      <c r="A6053" s="808">
        <v>1135</v>
      </c>
      <c r="B6053" s="110" t="s">
        <v>76</v>
      </c>
      <c r="C6053" s="115" t="s">
        <v>78</v>
      </c>
      <c r="D6053" s="115" t="s">
        <v>146</v>
      </c>
      <c r="E6053" s="115" t="s">
        <v>147</v>
      </c>
      <c r="F6053" s="809" t="s">
        <v>71</v>
      </c>
      <c r="G6053" s="809"/>
      <c r="H6053" s="805"/>
      <c r="I6053" s="805"/>
      <c r="J6053" s="805"/>
      <c r="K6053" s="805"/>
      <c r="L6053" s="805"/>
    </row>
    <row r="6054" spans="1:12" s="101" customFormat="1" ht="26.25" customHeight="1">
      <c r="A6054" s="808"/>
      <c r="B6054" s="803" t="s">
        <v>3590</v>
      </c>
      <c r="C6054" s="810" t="s">
        <v>3599</v>
      </c>
      <c r="D6054" s="807">
        <v>43856</v>
      </c>
      <c r="E6054" s="803" t="s">
        <v>3600</v>
      </c>
      <c r="F6054" s="803" t="s">
        <v>334</v>
      </c>
      <c r="G6054" s="803"/>
      <c r="H6054" s="806" t="s">
        <v>152</v>
      </c>
      <c r="I6054" s="806"/>
      <c r="J6054" s="117" t="s">
        <v>3</v>
      </c>
      <c r="K6054" s="117" t="s">
        <v>153</v>
      </c>
      <c r="L6054" s="119">
        <v>998.8</v>
      </c>
    </row>
    <row r="6055" spans="1:12" s="101" customFormat="1" ht="408.95" customHeight="1">
      <c r="A6055" s="808"/>
      <c r="B6055" s="803"/>
      <c r="C6055" s="810"/>
      <c r="D6055" s="807"/>
      <c r="E6055" s="803"/>
      <c r="F6055" s="803"/>
      <c r="G6055" s="803"/>
      <c r="H6055" s="806" t="s">
        <v>154</v>
      </c>
      <c r="I6055" s="806"/>
      <c r="J6055" s="803" t="s">
        <v>153</v>
      </c>
      <c r="K6055" s="803" t="s">
        <v>153</v>
      </c>
      <c r="L6055" s="804">
        <v>0</v>
      </c>
    </row>
    <row r="6056" spans="1:12" s="101" customFormat="1" ht="292.35000000000002" customHeight="1">
      <c r="A6056" s="808"/>
      <c r="B6056" s="803"/>
      <c r="C6056" s="810"/>
      <c r="D6056" s="807"/>
      <c r="E6056" s="803"/>
      <c r="F6056" s="803"/>
      <c r="G6056" s="803"/>
      <c r="H6056" s="806"/>
      <c r="I6056" s="806"/>
      <c r="J6056" s="803"/>
      <c r="K6056" s="803"/>
      <c r="L6056" s="804"/>
    </row>
    <row r="6057" spans="1:12" s="101" customFormat="1" ht="24" customHeight="1">
      <c r="A6057" s="808"/>
      <c r="B6057" s="110" t="s">
        <v>77</v>
      </c>
      <c r="C6057" s="115" t="s">
        <v>79</v>
      </c>
      <c r="D6057" s="115" t="s">
        <v>155</v>
      </c>
      <c r="E6057" s="115" t="s">
        <v>156</v>
      </c>
      <c r="F6057" s="805"/>
      <c r="G6057" s="805"/>
      <c r="H6057" s="806" t="s">
        <v>157</v>
      </c>
      <c r="I6057" s="806"/>
      <c r="J6057" s="803" t="s">
        <v>3</v>
      </c>
      <c r="K6057" s="803" t="s">
        <v>3</v>
      </c>
      <c r="L6057" s="804">
        <v>991</v>
      </c>
    </row>
    <row r="6058" spans="1:12" s="101" customFormat="1" ht="24" customHeight="1">
      <c r="A6058" s="808"/>
      <c r="B6058" s="117" t="s">
        <v>193</v>
      </c>
      <c r="C6058" s="117" t="s">
        <v>334</v>
      </c>
      <c r="D6058" s="118">
        <v>43860</v>
      </c>
      <c r="E6058" s="117" t="s">
        <v>3601</v>
      </c>
      <c r="F6058" s="805"/>
      <c r="G6058" s="805"/>
      <c r="H6058" s="806"/>
      <c r="I6058" s="806"/>
      <c r="J6058" s="803"/>
      <c r="K6058" s="803"/>
      <c r="L6058" s="804"/>
    </row>
    <row r="6059" spans="1:12" s="101" customFormat="1" ht="24" customHeight="1">
      <c r="A6059" s="808">
        <v>1136</v>
      </c>
      <c r="B6059" s="110" t="s">
        <v>76</v>
      </c>
      <c r="C6059" s="115" t="s">
        <v>78</v>
      </c>
      <c r="D6059" s="115" t="s">
        <v>146</v>
      </c>
      <c r="E6059" s="115" t="s">
        <v>147</v>
      </c>
      <c r="F6059" s="809" t="s">
        <v>71</v>
      </c>
      <c r="G6059" s="809"/>
      <c r="H6059" s="805"/>
      <c r="I6059" s="805"/>
      <c r="J6059" s="805"/>
      <c r="K6059" s="805"/>
      <c r="L6059" s="805"/>
    </row>
    <row r="6060" spans="1:12" s="101" customFormat="1" ht="26.25" customHeight="1">
      <c r="A6060" s="808"/>
      <c r="B6060" s="803" t="s">
        <v>3602</v>
      </c>
      <c r="C6060" s="810" t="s">
        <v>3603</v>
      </c>
      <c r="D6060" s="807">
        <v>43747</v>
      </c>
      <c r="E6060" s="803" t="s">
        <v>2281</v>
      </c>
      <c r="F6060" s="803" t="s">
        <v>1588</v>
      </c>
      <c r="G6060" s="803"/>
      <c r="H6060" s="806" t="s">
        <v>152</v>
      </c>
      <c r="I6060" s="806"/>
      <c r="J6060" s="117" t="s">
        <v>153</v>
      </c>
      <c r="K6060" s="117" t="s">
        <v>3</v>
      </c>
      <c r="L6060" s="119">
        <v>3591</v>
      </c>
    </row>
    <row r="6061" spans="1:12" s="101" customFormat="1" ht="407.25" customHeight="1">
      <c r="A6061" s="808"/>
      <c r="B6061" s="803"/>
      <c r="C6061" s="810"/>
      <c r="D6061" s="807"/>
      <c r="E6061" s="803"/>
      <c r="F6061" s="803"/>
      <c r="G6061" s="803"/>
      <c r="H6061" s="806" t="s">
        <v>154</v>
      </c>
      <c r="I6061" s="806"/>
      <c r="J6061" s="117" t="s">
        <v>153</v>
      </c>
      <c r="K6061" s="117" t="s">
        <v>3</v>
      </c>
      <c r="L6061" s="119">
        <v>1886.83</v>
      </c>
    </row>
    <row r="6062" spans="1:12" s="101" customFormat="1" ht="24" customHeight="1">
      <c r="A6062" s="808"/>
      <c r="B6062" s="110" t="s">
        <v>77</v>
      </c>
      <c r="C6062" s="115" t="s">
        <v>79</v>
      </c>
      <c r="D6062" s="115" t="s">
        <v>155</v>
      </c>
      <c r="E6062" s="115" t="s">
        <v>156</v>
      </c>
      <c r="F6062" s="805"/>
      <c r="G6062" s="805"/>
      <c r="H6062" s="806" t="s">
        <v>157</v>
      </c>
      <c r="I6062" s="806"/>
      <c r="J6062" s="803" t="s">
        <v>153</v>
      </c>
      <c r="K6062" s="803" t="s">
        <v>3</v>
      </c>
      <c r="L6062" s="804">
        <v>621.23</v>
      </c>
    </row>
    <row r="6063" spans="1:12" s="101" customFormat="1" ht="24" customHeight="1">
      <c r="A6063" s="808"/>
      <c r="B6063" s="117" t="s">
        <v>254</v>
      </c>
      <c r="C6063" s="117" t="s">
        <v>1588</v>
      </c>
      <c r="D6063" s="118">
        <v>43757</v>
      </c>
      <c r="E6063" s="117" t="s">
        <v>3604</v>
      </c>
      <c r="F6063" s="805"/>
      <c r="G6063" s="805"/>
      <c r="H6063" s="806"/>
      <c r="I6063" s="806"/>
      <c r="J6063" s="803"/>
      <c r="K6063" s="803"/>
      <c r="L6063" s="804"/>
    </row>
    <row r="6064" spans="1:12" s="101" customFormat="1" ht="24" customHeight="1">
      <c r="A6064" s="808">
        <v>1137</v>
      </c>
      <c r="B6064" s="110" t="s">
        <v>76</v>
      </c>
      <c r="C6064" s="115" t="s">
        <v>78</v>
      </c>
      <c r="D6064" s="115" t="s">
        <v>146</v>
      </c>
      <c r="E6064" s="115" t="s">
        <v>147</v>
      </c>
      <c r="F6064" s="809" t="s">
        <v>71</v>
      </c>
      <c r="G6064" s="809"/>
      <c r="H6064" s="805"/>
      <c r="I6064" s="805"/>
      <c r="J6064" s="805"/>
      <c r="K6064" s="805"/>
      <c r="L6064" s="805"/>
    </row>
    <row r="6065" spans="1:12" s="101" customFormat="1" ht="26.25" customHeight="1">
      <c r="A6065" s="808"/>
      <c r="B6065" s="803" t="s">
        <v>3602</v>
      </c>
      <c r="C6065" s="810" t="s">
        <v>3605</v>
      </c>
      <c r="D6065" s="807">
        <v>43768</v>
      </c>
      <c r="E6065" s="803" t="s">
        <v>928</v>
      </c>
      <c r="F6065" s="803" t="s">
        <v>3606</v>
      </c>
      <c r="G6065" s="803"/>
      <c r="H6065" s="806" t="s">
        <v>152</v>
      </c>
      <c r="I6065" s="806"/>
      <c r="J6065" s="117" t="s">
        <v>153</v>
      </c>
      <c r="K6065" s="117" t="s">
        <v>3</v>
      </c>
      <c r="L6065" s="119">
        <v>641.41999999999996</v>
      </c>
    </row>
    <row r="6066" spans="1:12" s="101" customFormat="1" ht="270.75" customHeight="1">
      <c r="A6066" s="808"/>
      <c r="B6066" s="803"/>
      <c r="C6066" s="810"/>
      <c r="D6066" s="807"/>
      <c r="E6066" s="803"/>
      <c r="F6066" s="803"/>
      <c r="G6066" s="803"/>
      <c r="H6066" s="806" t="s">
        <v>154</v>
      </c>
      <c r="I6066" s="806"/>
      <c r="J6066" s="117" t="s">
        <v>153</v>
      </c>
      <c r="K6066" s="117" t="s">
        <v>3</v>
      </c>
      <c r="L6066" s="119">
        <v>491.6</v>
      </c>
    </row>
    <row r="6067" spans="1:12" s="101" customFormat="1" ht="24" customHeight="1">
      <c r="A6067" s="808"/>
      <c r="B6067" s="110" t="s">
        <v>77</v>
      </c>
      <c r="C6067" s="115" t="s">
        <v>79</v>
      </c>
      <c r="D6067" s="115" t="s">
        <v>155</v>
      </c>
      <c r="E6067" s="115" t="s">
        <v>156</v>
      </c>
      <c r="F6067" s="805"/>
      <c r="G6067" s="805"/>
      <c r="H6067" s="806" t="s">
        <v>157</v>
      </c>
      <c r="I6067" s="806"/>
      <c r="J6067" s="803" t="s">
        <v>153</v>
      </c>
      <c r="K6067" s="803" t="s">
        <v>153</v>
      </c>
      <c r="L6067" s="804">
        <v>0</v>
      </c>
    </row>
    <row r="6068" spans="1:12" s="101" customFormat="1" ht="24" customHeight="1">
      <c r="A6068" s="808"/>
      <c r="B6068" s="117" t="s">
        <v>254</v>
      </c>
      <c r="C6068" s="117" t="s">
        <v>3606</v>
      </c>
      <c r="D6068" s="118">
        <v>43770</v>
      </c>
      <c r="E6068" s="117" t="s">
        <v>364</v>
      </c>
      <c r="F6068" s="805"/>
      <c r="G6068" s="805"/>
      <c r="H6068" s="806"/>
      <c r="I6068" s="806"/>
      <c r="J6068" s="803"/>
      <c r="K6068" s="803"/>
      <c r="L6068" s="804"/>
    </row>
    <row r="6069" spans="1:12" s="101" customFormat="1" ht="24" customHeight="1">
      <c r="A6069" s="808">
        <v>1138</v>
      </c>
      <c r="B6069" s="110" t="s">
        <v>76</v>
      </c>
      <c r="C6069" s="115" t="s">
        <v>78</v>
      </c>
      <c r="D6069" s="115" t="s">
        <v>146</v>
      </c>
      <c r="E6069" s="115" t="s">
        <v>147</v>
      </c>
      <c r="F6069" s="809" t="s">
        <v>71</v>
      </c>
      <c r="G6069" s="809"/>
      <c r="H6069" s="805"/>
      <c r="I6069" s="805"/>
      <c r="J6069" s="805"/>
      <c r="K6069" s="805"/>
      <c r="L6069" s="805"/>
    </row>
    <row r="6070" spans="1:12" s="101" customFormat="1" ht="26.25" customHeight="1">
      <c r="A6070" s="808"/>
      <c r="B6070" s="803" t="s">
        <v>3602</v>
      </c>
      <c r="C6070" s="810" t="s">
        <v>3607</v>
      </c>
      <c r="D6070" s="807">
        <v>43790</v>
      </c>
      <c r="E6070" s="803" t="s">
        <v>205</v>
      </c>
      <c r="F6070" s="803" t="s">
        <v>1588</v>
      </c>
      <c r="G6070" s="803"/>
      <c r="H6070" s="806" t="s">
        <v>152</v>
      </c>
      <c r="I6070" s="806"/>
      <c r="J6070" s="117" t="s">
        <v>153</v>
      </c>
      <c r="K6070" s="117" t="s">
        <v>3</v>
      </c>
      <c r="L6070" s="119">
        <v>717</v>
      </c>
    </row>
    <row r="6071" spans="1:12" s="101" customFormat="1" ht="291.75" customHeight="1">
      <c r="A6071" s="808"/>
      <c r="B6071" s="803"/>
      <c r="C6071" s="810"/>
      <c r="D6071" s="807"/>
      <c r="E6071" s="803"/>
      <c r="F6071" s="803"/>
      <c r="G6071" s="803"/>
      <c r="H6071" s="806" t="s">
        <v>154</v>
      </c>
      <c r="I6071" s="806"/>
      <c r="J6071" s="117" t="s">
        <v>153</v>
      </c>
      <c r="K6071" s="117" t="s">
        <v>3</v>
      </c>
      <c r="L6071" s="119">
        <v>263.81</v>
      </c>
    </row>
    <row r="6072" spans="1:12" s="101" customFormat="1" ht="24" customHeight="1">
      <c r="A6072" s="808"/>
      <c r="B6072" s="110" t="s">
        <v>77</v>
      </c>
      <c r="C6072" s="115" t="s">
        <v>79</v>
      </c>
      <c r="D6072" s="115" t="s">
        <v>155</v>
      </c>
      <c r="E6072" s="115" t="s">
        <v>156</v>
      </c>
      <c r="F6072" s="805"/>
      <c r="G6072" s="805"/>
      <c r="H6072" s="806" t="s">
        <v>157</v>
      </c>
      <c r="I6072" s="806"/>
      <c r="J6072" s="803" t="s">
        <v>153</v>
      </c>
      <c r="K6072" s="803" t="s">
        <v>3</v>
      </c>
      <c r="L6072" s="804">
        <v>160</v>
      </c>
    </row>
    <row r="6073" spans="1:12" s="101" customFormat="1" ht="24" customHeight="1">
      <c r="A6073" s="808"/>
      <c r="B6073" s="117" t="s">
        <v>254</v>
      </c>
      <c r="C6073" s="117" t="s">
        <v>1588</v>
      </c>
      <c r="D6073" s="118">
        <v>43793</v>
      </c>
      <c r="E6073" s="117" t="s">
        <v>2330</v>
      </c>
      <c r="F6073" s="805"/>
      <c r="G6073" s="805"/>
      <c r="H6073" s="806"/>
      <c r="I6073" s="806"/>
      <c r="J6073" s="803"/>
      <c r="K6073" s="803"/>
      <c r="L6073" s="804"/>
    </row>
    <row r="6074" spans="1:12" s="101" customFormat="1" ht="24" customHeight="1">
      <c r="A6074" s="808">
        <v>1139</v>
      </c>
      <c r="B6074" s="110" t="s">
        <v>76</v>
      </c>
      <c r="C6074" s="115" t="s">
        <v>78</v>
      </c>
      <c r="D6074" s="115" t="s">
        <v>146</v>
      </c>
      <c r="E6074" s="115" t="s">
        <v>147</v>
      </c>
      <c r="F6074" s="809" t="s">
        <v>71</v>
      </c>
      <c r="G6074" s="809"/>
      <c r="H6074" s="805"/>
      <c r="I6074" s="805"/>
      <c r="J6074" s="805"/>
      <c r="K6074" s="805"/>
      <c r="L6074" s="805"/>
    </row>
    <row r="6075" spans="1:12" s="101" customFormat="1" ht="26.25" customHeight="1">
      <c r="A6075" s="808"/>
      <c r="B6075" s="803" t="s">
        <v>3602</v>
      </c>
      <c r="C6075" s="810" t="s">
        <v>3608</v>
      </c>
      <c r="D6075" s="807">
        <v>43807</v>
      </c>
      <c r="E6075" s="803" t="s">
        <v>2797</v>
      </c>
      <c r="F6075" s="803" t="s">
        <v>1588</v>
      </c>
      <c r="G6075" s="803"/>
      <c r="H6075" s="806" t="s">
        <v>152</v>
      </c>
      <c r="I6075" s="806"/>
      <c r="J6075" s="117" t="s">
        <v>153</v>
      </c>
      <c r="K6075" s="117" t="s">
        <v>3</v>
      </c>
      <c r="L6075" s="119">
        <v>3132</v>
      </c>
    </row>
    <row r="6076" spans="1:12" s="101" customFormat="1" ht="408.95" customHeight="1">
      <c r="A6076" s="808"/>
      <c r="B6076" s="803"/>
      <c r="C6076" s="810"/>
      <c r="D6076" s="807"/>
      <c r="E6076" s="803"/>
      <c r="F6076" s="803"/>
      <c r="G6076" s="803"/>
      <c r="H6076" s="806" t="s">
        <v>154</v>
      </c>
      <c r="I6076" s="806"/>
      <c r="J6076" s="803" t="s">
        <v>153</v>
      </c>
      <c r="K6076" s="803" t="s">
        <v>3</v>
      </c>
      <c r="L6076" s="804">
        <v>2362.29</v>
      </c>
    </row>
    <row r="6077" spans="1:12" s="101" customFormat="1" ht="250.35" customHeight="1">
      <c r="A6077" s="808"/>
      <c r="B6077" s="803"/>
      <c r="C6077" s="810"/>
      <c r="D6077" s="807"/>
      <c r="E6077" s="803"/>
      <c r="F6077" s="803"/>
      <c r="G6077" s="803"/>
      <c r="H6077" s="806"/>
      <c r="I6077" s="806"/>
      <c r="J6077" s="803"/>
      <c r="K6077" s="803"/>
      <c r="L6077" s="804"/>
    </row>
    <row r="6078" spans="1:12" s="101" customFormat="1" ht="24" customHeight="1">
      <c r="A6078" s="808"/>
      <c r="B6078" s="110" t="s">
        <v>77</v>
      </c>
      <c r="C6078" s="115" t="s">
        <v>79</v>
      </c>
      <c r="D6078" s="115" t="s">
        <v>155</v>
      </c>
      <c r="E6078" s="115" t="s">
        <v>156</v>
      </c>
      <c r="F6078" s="805"/>
      <c r="G6078" s="805"/>
      <c r="H6078" s="806" t="s">
        <v>157</v>
      </c>
      <c r="I6078" s="806"/>
      <c r="J6078" s="803" t="s">
        <v>153</v>
      </c>
      <c r="K6078" s="803" t="s">
        <v>3</v>
      </c>
      <c r="L6078" s="804">
        <v>80</v>
      </c>
    </row>
    <row r="6079" spans="1:12" s="101" customFormat="1" ht="24" customHeight="1">
      <c r="A6079" s="808"/>
      <c r="B6079" s="117" t="s">
        <v>254</v>
      </c>
      <c r="C6079" s="117" t="s">
        <v>1588</v>
      </c>
      <c r="D6079" s="118">
        <v>43817</v>
      </c>
      <c r="E6079" s="117" t="s">
        <v>3609</v>
      </c>
      <c r="F6079" s="805"/>
      <c r="G6079" s="805"/>
      <c r="H6079" s="806"/>
      <c r="I6079" s="806"/>
      <c r="J6079" s="803"/>
      <c r="K6079" s="803"/>
      <c r="L6079" s="804"/>
    </row>
    <row r="6080" spans="1:12" s="101" customFormat="1" ht="24" customHeight="1">
      <c r="A6080" s="808">
        <v>1140</v>
      </c>
      <c r="B6080" s="110" t="s">
        <v>76</v>
      </c>
      <c r="C6080" s="115" t="s">
        <v>78</v>
      </c>
      <c r="D6080" s="115" t="s">
        <v>146</v>
      </c>
      <c r="E6080" s="115" t="s">
        <v>147</v>
      </c>
      <c r="F6080" s="809" t="s">
        <v>71</v>
      </c>
      <c r="G6080" s="809"/>
      <c r="H6080" s="805"/>
      <c r="I6080" s="805"/>
      <c r="J6080" s="805"/>
      <c r="K6080" s="805"/>
      <c r="L6080" s="805"/>
    </row>
    <row r="6081" spans="1:12" s="101" customFormat="1" ht="26.25" customHeight="1">
      <c r="A6081" s="808"/>
      <c r="B6081" s="803" t="s">
        <v>3602</v>
      </c>
      <c r="C6081" s="810" t="s">
        <v>3610</v>
      </c>
      <c r="D6081" s="807">
        <v>43865</v>
      </c>
      <c r="E6081" s="803" t="s">
        <v>372</v>
      </c>
      <c r="F6081" s="803" t="s">
        <v>1588</v>
      </c>
      <c r="G6081" s="803"/>
      <c r="H6081" s="806" t="s">
        <v>152</v>
      </c>
      <c r="I6081" s="806"/>
      <c r="J6081" s="117" t="s">
        <v>153</v>
      </c>
      <c r="K6081" s="117" t="s">
        <v>3</v>
      </c>
      <c r="L6081" s="119">
        <v>671.33</v>
      </c>
    </row>
    <row r="6082" spans="1:12" s="101" customFormat="1" ht="344.25" customHeight="1">
      <c r="A6082" s="808"/>
      <c r="B6082" s="803"/>
      <c r="C6082" s="810"/>
      <c r="D6082" s="807"/>
      <c r="E6082" s="803"/>
      <c r="F6082" s="803"/>
      <c r="G6082" s="803"/>
      <c r="H6082" s="806" t="s">
        <v>154</v>
      </c>
      <c r="I6082" s="806"/>
      <c r="J6082" s="117" t="s">
        <v>153</v>
      </c>
      <c r="K6082" s="117" t="s">
        <v>3</v>
      </c>
      <c r="L6082" s="119">
        <v>475.2</v>
      </c>
    </row>
    <row r="6083" spans="1:12" s="101" customFormat="1" ht="24" customHeight="1">
      <c r="A6083" s="808"/>
      <c r="B6083" s="110" t="s">
        <v>77</v>
      </c>
      <c r="C6083" s="115" t="s">
        <v>79</v>
      </c>
      <c r="D6083" s="115" t="s">
        <v>155</v>
      </c>
      <c r="E6083" s="115" t="s">
        <v>156</v>
      </c>
      <c r="F6083" s="805"/>
      <c r="G6083" s="805"/>
      <c r="H6083" s="806" t="s">
        <v>157</v>
      </c>
      <c r="I6083" s="806"/>
      <c r="J6083" s="803" t="s">
        <v>153</v>
      </c>
      <c r="K6083" s="803" t="s">
        <v>3</v>
      </c>
      <c r="L6083" s="804">
        <v>80</v>
      </c>
    </row>
    <row r="6084" spans="1:12" s="101" customFormat="1" ht="24" customHeight="1">
      <c r="A6084" s="808"/>
      <c r="B6084" s="117" t="s">
        <v>254</v>
      </c>
      <c r="C6084" s="117" t="s">
        <v>1588</v>
      </c>
      <c r="D6084" s="118">
        <v>43868</v>
      </c>
      <c r="E6084" s="117" t="s">
        <v>521</v>
      </c>
      <c r="F6084" s="805"/>
      <c r="G6084" s="805"/>
      <c r="H6084" s="806"/>
      <c r="I6084" s="806"/>
      <c r="J6084" s="803"/>
      <c r="K6084" s="803"/>
      <c r="L6084" s="804"/>
    </row>
    <row r="6085" spans="1:12" s="101" customFormat="1" ht="24" customHeight="1">
      <c r="A6085" s="808">
        <v>1141</v>
      </c>
      <c r="B6085" s="110" t="s">
        <v>76</v>
      </c>
      <c r="C6085" s="115" t="s">
        <v>78</v>
      </c>
      <c r="D6085" s="115" t="s">
        <v>146</v>
      </c>
      <c r="E6085" s="115" t="s">
        <v>147</v>
      </c>
      <c r="F6085" s="809" t="s">
        <v>71</v>
      </c>
      <c r="G6085" s="809"/>
      <c r="H6085" s="805"/>
      <c r="I6085" s="805"/>
      <c r="J6085" s="805"/>
      <c r="K6085" s="805"/>
      <c r="L6085" s="805"/>
    </row>
    <row r="6086" spans="1:12" s="101" customFormat="1" ht="26.25" customHeight="1">
      <c r="A6086" s="808"/>
      <c r="B6086" s="803" t="s">
        <v>3611</v>
      </c>
      <c r="C6086" s="810" t="s">
        <v>3612</v>
      </c>
      <c r="D6086" s="807">
        <v>43802</v>
      </c>
      <c r="E6086" s="803" t="s">
        <v>3372</v>
      </c>
      <c r="F6086" s="803" t="s">
        <v>3613</v>
      </c>
      <c r="G6086" s="803"/>
      <c r="H6086" s="806" t="s">
        <v>152</v>
      </c>
      <c r="I6086" s="806"/>
      <c r="J6086" s="117" t="s">
        <v>153</v>
      </c>
      <c r="K6086" s="117" t="s">
        <v>3</v>
      </c>
      <c r="L6086" s="119">
        <v>469.06</v>
      </c>
    </row>
    <row r="6087" spans="1:12" s="101" customFormat="1" ht="408.95" customHeight="1">
      <c r="A6087" s="808"/>
      <c r="B6087" s="803"/>
      <c r="C6087" s="810"/>
      <c r="D6087" s="807"/>
      <c r="E6087" s="803"/>
      <c r="F6087" s="803"/>
      <c r="G6087" s="803"/>
      <c r="H6087" s="806" t="s">
        <v>154</v>
      </c>
      <c r="I6087" s="806"/>
      <c r="J6087" s="803" t="s">
        <v>153</v>
      </c>
      <c r="K6087" s="803" t="s">
        <v>3</v>
      </c>
      <c r="L6087" s="804">
        <v>541.41</v>
      </c>
    </row>
    <row r="6088" spans="1:12" s="101" customFormat="1" ht="208.35" customHeight="1">
      <c r="A6088" s="808"/>
      <c r="B6088" s="803"/>
      <c r="C6088" s="810"/>
      <c r="D6088" s="807"/>
      <c r="E6088" s="803"/>
      <c r="F6088" s="803"/>
      <c r="G6088" s="803"/>
      <c r="H6088" s="806"/>
      <c r="I6088" s="806"/>
      <c r="J6088" s="803"/>
      <c r="K6088" s="803"/>
      <c r="L6088" s="804"/>
    </row>
    <row r="6089" spans="1:12" s="101" customFormat="1" ht="24" customHeight="1">
      <c r="A6089" s="808"/>
      <c r="B6089" s="110" t="s">
        <v>77</v>
      </c>
      <c r="C6089" s="115" t="s">
        <v>79</v>
      </c>
      <c r="D6089" s="115" t="s">
        <v>155</v>
      </c>
      <c r="E6089" s="115" t="s">
        <v>156</v>
      </c>
      <c r="F6089" s="805"/>
      <c r="G6089" s="805"/>
      <c r="H6089" s="806" t="s">
        <v>157</v>
      </c>
      <c r="I6089" s="806"/>
      <c r="J6089" s="803" t="s">
        <v>153</v>
      </c>
      <c r="K6089" s="803" t="s">
        <v>153</v>
      </c>
      <c r="L6089" s="804">
        <v>0</v>
      </c>
    </row>
    <row r="6090" spans="1:12" s="101" customFormat="1" ht="24" customHeight="1">
      <c r="A6090" s="808"/>
      <c r="B6090" s="117" t="s">
        <v>3614</v>
      </c>
      <c r="C6090" s="117" t="s">
        <v>3613</v>
      </c>
      <c r="D6090" s="118">
        <v>43805</v>
      </c>
      <c r="E6090" s="117" t="s">
        <v>1905</v>
      </c>
      <c r="F6090" s="805"/>
      <c r="G6090" s="805"/>
      <c r="H6090" s="806"/>
      <c r="I6090" s="806"/>
      <c r="J6090" s="803"/>
      <c r="K6090" s="803"/>
      <c r="L6090" s="804"/>
    </row>
    <row r="6091" spans="1:12" s="101" customFormat="1" ht="24" customHeight="1">
      <c r="A6091" s="808">
        <v>1142</v>
      </c>
      <c r="B6091" s="110" t="s">
        <v>76</v>
      </c>
      <c r="C6091" s="115" t="s">
        <v>78</v>
      </c>
      <c r="D6091" s="115" t="s">
        <v>146</v>
      </c>
      <c r="E6091" s="115" t="s">
        <v>147</v>
      </c>
      <c r="F6091" s="809" t="s">
        <v>71</v>
      </c>
      <c r="G6091" s="809"/>
      <c r="H6091" s="805"/>
      <c r="I6091" s="805"/>
      <c r="J6091" s="805"/>
      <c r="K6091" s="805"/>
      <c r="L6091" s="805"/>
    </row>
    <row r="6092" spans="1:12" s="101" customFormat="1" ht="26.25" customHeight="1">
      <c r="A6092" s="808"/>
      <c r="B6092" s="803" t="s">
        <v>3615</v>
      </c>
      <c r="C6092" s="810" t="s">
        <v>3616</v>
      </c>
      <c r="D6092" s="807">
        <v>43762</v>
      </c>
      <c r="E6092" s="803" t="s">
        <v>1072</v>
      </c>
      <c r="F6092" s="803" t="s">
        <v>2575</v>
      </c>
      <c r="G6092" s="803"/>
      <c r="H6092" s="806" t="s">
        <v>152</v>
      </c>
      <c r="I6092" s="806"/>
      <c r="J6092" s="117" t="s">
        <v>153</v>
      </c>
      <c r="K6092" s="117" t="s">
        <v>3</v>
      </c>
      <c r="L6092" s="119">
        <v>354.87</v>
      </c>
    </row>
    <row r="6093" spans="1:12" s="101" customFormat="1" ht="302.25" customHeight="1">
      <c r="A6093" s="808"/>
      <c r="B6093" s="803"/>
      <c r="C6093" s="810"/>
      <c r="D6093" s="807"/>
      <c r="E6093" s="803"/>
      <c r="F6093" s="803"/>
      <c r="G6093" s="803"/>
      <c r="H6093" s="806" t="s">
        <v>154</v>
      </c>
      <c r="I6093" s="806"/>
      <c r="J6093" s="117" t="s">
        <v>153</v>
      </c>
      <c r="K6093" s="117" t="s">
        <v>3</v>
      </c>
      <c r="L6093" s="119">
        <v>349.6</v>
      </c>
    </row>
    <row r="6094" spans="1:12" s="101" customFormat="1" ht="24" customHeight="1">
      <c r="A6094" s="808"/>
      <c r="B6094" s="110" t="s">
        <v>77</v>
      </c>
      <c r="C6094" s="115" t="s">
        <v>79</v>
      </c>
      <c r="D6094" s="115" t="s">
        <v>155</v>
      </c>
      <c r="E6094" s="115" t="s">
        <v>156</v>
      </c>
      <c r="F6094" s="805"/>
      <c r="G6094" s="805"/>
      <c r="H6094" s="806" t="s">
        <v>157</v>
      </c>
      <c r="I6094" s="806"/>
      <c r="J6094" s="803" t="s">
        <v>153</v>
      </c>
      <c r="K6094" s="803" t="s">
        <v>153</v>
      </c>
      <c r="L6094" s="804">
        <v>0</v>
      </c>
    </row>
    <row r="6095" spans="1:12" s="101" customFormat="1" ht="24" customHeight="1">
      <c r="A6095" s="808"/>
      <c r="B6095" s="117" t="s">
        <v>193</v>
      </c>
      <c r="C6095" s="117" t="s">
        <v>2575</v>
      </c>
      <c r="D6095" s="118">
        <v>43763</v>
      </c>
      <c r="E6095" s="117" t="s">
        <v>1172</v>
      </c>
      <c r="F6095" s="805"/>
      <c r="G6095" s="805"/>
      <c r="H6095" s="806"/>
      <c r="I6095" s="806"/>
      <c r="J6095" s="803"/>
      <c r="K6095" s="803"/>
      <c r="L6095" s="804"/>
    </row>
    <row r="6096" spans="1:12" s="101" customFormat="1" ht="24" customHeight="1">
      <c r="A6096" s="808">
        <v>1143</v>
      </c>
      <c r="B6096" s="110" t="s">
        <v>76</v>
      </c>
      <c r="C6096" s="115" t="s">
        <v>78</v>
      </c>
      <c r="D6096" s="115" t="s">
        <v>146</v>
      </c>
      <c r="E6096" s="115" t="s">
        <v>147</v>
      </c>
      <c r="F6096" s="809" t="s">
        <v>71</v>
      </c>
      <c r="G6096" s="809"/>
      <c r="H6096" s="805"/>
      <c r="I6096" s="805"/>
      <c r="J6096" s="805"/>
      <c r="K6096" s="805"/>
      <c r="L6096" s="805"/>
    </row>
    <row r="6097" spans="1:12" s="101" customFormat="1" ht="26.25" customHeight="1">
      <c r="A6097" s="808"/>
      <c r="B6097" s="803" t="s">
        <v>3617</v>
      </c>
      <c r="C6097" s="810" t="s">
        <v>3618</v>
      </c>
      <c r="D6097" s="807">
        <v>43872</v>
      </c>
      <c r="E6097" s="803" t="s">
        <v>2721</v>
      </c>
      <c r="F6097" s="803" t="s">
        <v>2722</v>
      </c>
      <c r="G6097" s="803"/>
      <c r="H6097" s="806" t="s">
        <v>152</v>
      </c>
      <c r="I6097" s="806"/>
      <c r="J6097" s="117" t="s">
        <v>153</v>
      </c>
      <c r="K6097" s="117" t="s">
        <v>3</v>
      </c>
      <c r="L6097" s="119">
        <v>388.75</v>
      </c>
    </row>
    <row r="6098" spans="1:12" s="101" customFormat="1" ht="408.95" customHeight="1">
      <c r="A6098" s="808"/>
      <c r="B6098" s="803"/>
      <c r="C6098" s="810"/>
      <c r="D6098" s="807"/>
      <c r="E6098" s="803"/>
      <c r="F6098" s="803"/>
      <c r="G6098" s="803"/>
      <c r="H6098" s="806" t="s">
        <v>154</v>
      </c>
      <c r="I6098" s="806"/>
      <c r="J6098" s="803" t="s">
        <v>153</v>
      </c>
      <c r="K6098" s="803" t="s">
        <v>3</v>
      </c>
      <c r="L6098" s="804">
        <v>374.4</v>
      </c>
    </row>
    <row r="6099" spans="1:12" s="101" customFormat="1" ht="50.85" customHeight="1">
      <c r="A6099" s="808"/>
      <c r="B6099" s="803"/>
      <c r="C6099" s="810"/>
      <c r="D6099" s="807"/>
      <c r="E6099" s="803"/>
      <c r="F6099" s="803"/>
      <c r="G6099" s="803"/>
      <c r="H6099" s="806"/>
      <c r="I6099" s="806"/>
      <c r="J6099" s="803"/>
      <c r="K6099" s="803"/>
      <c r="L6099" s="804"/>
    </row>
    <row r="6100" spans="1:12" s="101" customFormat="1" ht="24" customHeight="1">
      <c r="A6100" s="808"/>
      <c r="B6100" s="110" t="s">
        <v>77</v>
      </c>
      <c r="C6100" s="115" t="s">
        <v>79</v>
      </c>
      <c r="D6100" s="115" t="s">
        <v>155</v>
      </c>
      <c r="E6100" s="115" t="s">
        <v>156</v>
      </c>
      <c r="F6100" s="805"/>
      <c r="G6100" s="805"/>
      <c r="H6100" s="806" t="s">
        <v>157</v>
      </c>
      <c r="I6100" s="806"/>
      <c r="J6100" s="803" t="s">
        <v>153</v>
      </c>
      <c r="K6100" s="803" t="s">
        <v>3</v>
      </c>
      <c r="L6100" s="804">
        <v>140</v>
      </c>
    </row>
    <row r="6101" spans="1:12" s="101" customFormat="1" ht="24" customHeight="1">
      <c r="A6101" s="808"/>
      <c r="B6101" s="117" t="s">
        <v>193</v>
      </c>
      <c r="C6101" s="117" t="s">
        <v>2722</v>
      </c>
      <c r="D6101" s="118">
        <v>43874</v>
      </c>
      <c r="E6101" s="117" t="s">
        <v>747</v>
      </c>
      <c r="F6101" s="805"/>
      <c r="G6101" s="805"/>
      <c r="H6101" s="806"/>
      <c r="I6101" s="806"/>
      <c r="J6101" s="803"/>
      <c r="K6101" s="803"/>
      <c r="L6101" s="804"/>
    </row>
    <row r="6102" spans="1:12" s="101" customFormat="1" ht="24" customHeight="1">
      <c r="A6102" s="808">
        <v>1144</v>
      </c>
      <c r="B6102" s="110" t="s">
        <v>76</v>
      </c>
      <c r="C6102" s="115" t="s">
        <v>78</v>
      </c>
      <c r="D6102" s="115" t="s">
        <v>146</v>
      </c>
      <c r="E6102" s="115" t="s">
        <v>147</v>
      </c>
      <c r="F6102" s="809" t="s">
        <v>71</v>
      </c>
      <c r="G6102" s="809"/>
      <c r="H6102" s="805"/>
      <c r="I6102" s="805"/>
      <c r="J6102" s="805"/>
      <c r="K6102" s="805"/>
      <c r="L6102" s="805"/>
    </row>
    <row r="6103" spans="1:12" s="101" customFormat="1" ht="26.25" customHeight="1">
      <c r="A6103" s="808"/>
      <c r="B6103" s="803" t="s">
        <v>3619</v>
      </c>
      <c r="C6103" s="810" t="s">
        <v>3620</v>
      </c>
      <c r="D6103" s="807">
        <v>43761</v>
      </c>
      <c r="E6103" s="803" t="s">
        <v>243</v>
      </c>
      <c r="F6103" s="803" t="s">
        <v>2156</v>
      </c>
      <c r="G6103" s="803"/>
      <c r="H6103" s="806" t="s">
        <v>152</v>
      </c>
      <c r="I6103" s="806"/>
      <c r="J6103" s="117" t="s">
        <v>153</v>
      </c>
      <c r="K6103" s="117" t="s">
        <v>3</v>
      </c>
      <c r="L6103" s="119">
        <v>621.6</v>
      </c>
    </row>
    <row r="6104" spans="1:12" s="101" customFormat="1" ht="354.75" customHeight="1">
      <c r="A6104" s="808"/>
      <c r="B6104" s="803"/>
      <c r="C6104" s="810"/>
      <c r="D6104" s="807"/>
      <c r="E6104" s="803"/>
      <c r="F6104" s="803"/>
      <c r="G6104" s="803"/>
      <c r="H6104" s="806" t="s">
        <v>154</v>
      </c>
      <c r="I6104" s="806"/>
      <c r="J6104" s="117" t="s">
        <v>153</v>
      </c>
      <c r="K6104" s="117" t="s">
        <v>3</v>
      </c>
      <c r="L6104" s="119">
        <v>384.1</v>
      </c>
    </row>
    <row r="6105" spans="1:12" s="101" customFormat="1" ht="24" customHeight="1">
      <c r="A6105" s="808"/>
      <c r="B6105" s="110" t="s">
        <v>77</v>
      </c>
      <c r="C6105" s="115" t="s">
        <v>79</v>
      </c>
      <c r="D6105" s="115" t="s">
        <v>155</v>
      </c>
      <c r="E6105" s="115" t="s">
        <v>156</v>
      </c>
      <c r="F6105" s="805"/>
      <c r="G6105" s="805"/>
      <c r="H6105" s="806" t="s">
        <v>157</v>
      </c>
      <c r="I6105" s="806"/>
      <c r="J6105" s="803" t="s">
        <v>153</v>
      </c>
      <c r="K6105" s="803" t="s">
        <v>3</v>
      </c>
      <c r="L6105" s="804">
        <v>100</v>
      </c>
    </row>
    <row r="6106" spans="1:12" s="101" customFormat="1" ht="34.5" customHeight="1">
      <c r="A6106" s="808"/>
      <c r="B6106" s="117" t="s">
        <v>3621</v>
      </c>
      <c r="C6106" s="117" t="s">
        <v>2156</v>
      </c>
      <c r="D6106" s="118">
        <v>43762</v>
      </c>
      <c r="E6106" s="117" t="s">
        <v>1415</v>
      </c>
      <c r="F6106" s="805"/>
      <c r="G6106" s="805"/>
      <c r="H6106" s="806"/>
      <c r="I6106" s="806"/>
      <c r="J6106" s="803"/>
      <c r="K6106" s="803"/>
      <c r="L6106" s="804"/>
    </row>
    <row r="6107" spans="1:12" s="101" customFormat="1" ht="24" customHeight="1">
      <c r="A6107" s="808">
        <v>1145</v>
      </c>
      <c r="B6107" s="110" t="s">
        <v>76</v>
      </c>
      <c r="C6107" s="115" t="s">
        <v>78</v>
      </c>
      <c r="D6107" s="115" t="s">
        <v>146</v>
      </c>
      <c r="E6107" s="115" t="s">
        <v>147</v>
      </c>
      <c r="F6107" s="809" t="s">
        <v>71</v>
      </c>
      <c r="G6107" s="809"/>
      <c r="H6107" s="805"/>
      <c r="I6107" s="805"/>
      <c r="J6107" s="805"/>
      <c r="K6107" s="805"/>
      <c r="L6107" s="805"/>
    </row>
    <row r="6108" spans="1:12" s="101" customFormat="1" ht="26.25" customHeight="1">
      <c r="A6108" s="808"/>
      <c r="B6108" s="803" t="s">
        <v>3619</v>
      </c>
      <c r="C6108" s="810" t="s">
        <v>3622</v>
      </c>
      <c r="D6108" s="807">
        <v>43788</v>
      </c>
      <c r="E6108" s="803" t="s">
        <v>243</v>
      </c>
      <c r="F6108" s="803" t="s">
        <v>825</v>
      </c>
      <c r="G6108" s="803"/>
      <c r="H6108" s="806" t="s">
        <v>152</v>
      </c>
      <c r="I6108" s="806"/>
      <c r="J6108" s="117" t="s">
        <v>153</v>
      </c>
      <c r="K6108" s="117" t="s">
        <v>3</v>
      </c>
      <c r="L6108" s="119">
        <v>355.2</v>
      </c>
    </row>
    <row r="6109" spans="1:12" s="101" customFormat="1" ht="302.25" customHeight="1">
      <c r="A6109" s="808"/>
      <c r="B6109" s="803"/>
      <c r="C6109" s="810"/>
      <c r="D6109" s="807"/>
      <c r="E6109" s="803"/>
      <c r="F6109" s="803"/>
      <c r="G6109" s="803"/>
      <c r="H6109" s="806" t="s">
        <v>154</v>
      </c>
      <c r="I6109" s="806"/>
      <c r="J6109" s="117" t="s">
        <v>153</v>
      </c>
      <c r="K6109" s="117" t="s">
        <v>153</v>
      </c>
      <c r="L6109" s="119">
        <v>0</v>
      </c>
    </row>
    <row r="6110" spans="1:12" s="101" customFormat="1" ht="24" customHeight="1">
      <c r="A6110" s="808"/>
      <c r="B6110" s="110" t="s">
        <v>77</v>
      </c>
      <c r="C6110" s="115" t="s">
        <v>79</v>
      </c>
      <c r="D6110" s="115" t="s">
        <v>155</v>
      </c>
      <c r="E6110" s="115" t="s">
        <v>156</v>
      </c>
      <c r="F6110" s="805"/>
      <c r="G6110" s="805"/>
      <c r="H6110" s="806" t="s">
        <v>157</v>
      </c>
      <c r="I6110" s="806"/>
      <c r="J6110" s="803" t="s">
        <v>153</v>
      </c>
      <c r="K6110" s="803" t="s">
        <v>3</v>
      </c>
      <c r="L6110" s="804">
        <v>1050</v>
      </c>
    </row>
    <row r="6111" spans="1:12" s="101" customFormat="1" ht="34.5" customHeight="1">
      <c r="A6111" s="808"/>
      <c r="B6111" s="117" t="s">
        <v>3621</v>
      </c>
      <c r="C6111" s="117" t="s">
        <v>825</v>
      </c>
      <c r="D6111" s="118">
        <v>43789</v>
      </c>
      <c r="E6111" s="117" t="s">
        <v>3173</v>
      </c>
      <c r="F6111" s="805"/>
      <c r="G6111" s="805"/>
      <c r="H6111" s="806"/>
      <c r="I6111" s="806"/>
      <c r="J6111" s="803"/>
      <c r="K6111" s="803"/>
      <c r="L6111" s="804"/>
    </row>
    <row r="6112" spans="1:12" s="101" customFormat="1" ht="24" customHeight="1">
      <c r="A6112" s="808">
        <v>1146</v>
      </c>
      <c r="B6112" s="110" t="s">
        <v>76</v>
      </c>
      <c r="C6112" s="115" t="s">
        <v>78</v>
      </c>
      <c r="D6112" s="115" t="s">
        <v>146</v>
      </c>
      <c r="E6112" s="115" t="s">
        <v>147</v>
      </c>
      <c r="F6112" s="809" t="s">
        <v>71</v>
      </c>
      <c r="G6112" s="809"/>
      <c r="H6112" s="805"/>
      <c r="I6112" s="805"/>
      <c r="J6112" s="805"/>
      <c r="K6112" s="805"/>
      <c r="L6112" s="805"/>
    </row>
    <row r="6113" spans="1:12" s="101" customFormat="1" ht="26.25" customHeight="1">
      <c r="A6113" s="808"/>
      <c r="B6113" s="803" t="s">
        <v>3623</v>
      </c>
      <c r="C6113" s="803" t="s">
        <v>3624</v>
      </c>
      <c r="D6113" s="807">
        <v>43745</v>
      </c>
      <c r="E6113" s="803" t="s">
        <v>476</v>
      </c>
      <c r="F6113" s="803" t="s">
        <v>865</v>
      </c>
      <c r="G6113" s="803"/>
      <c r="H6113" s="806" t="s">
        <v>152</v>
      </c>
      <c r="I6113" s="806"/>
      <c r="J6113" s="117" t="s">
        <v>153</v>
      </c>
      <c r="K6113" s="117" t="s">
        <v>3</v>
      </c>
      <c r="L6113" s="119">
        <v>189</v>
      </c>
    </row>
    <row r="6114" spans="1:12" s="101" customFormat="1" ht="50.25" customHeight="1">
      <c r="A6114" s="808"/>
      <c r="B6114" s="803"/>
      <c r="C6114" s="803"/>
      <c r="D6114" s="807"/>
      <c r="E6114" s="803"/>
      <c r="F6114" s="803"/>
      <c r="G6114" s="803"/>
      <c r="H6114" s="806" t="s">
        <v>154</v>
      </c>
      <c r="I6114" s="806"/>
      <c r="J6114" s="117" t="s">
        <v>153</v>
      </c>
      <c r="K6114" s="117" t="s">
        <v>3</v>
      </c>
      <c r="L6114" s="119">
        <v>246.61</v>
      </c>
    </row>
    <row r="6115" spans="1:12" s="101" customFormat="1" ht="24" customHeight="1">
      <c r="A6115" s="808"/>
      <c r="B6115" s="110" t="s">
        <v>77</v>
      </c>
      <c r="C6115" s="115" t="s">
        <v>79</v>
      </c>
      <c r="D6115" s="115" t="s">
        <v>155</v>
      </c>
      <c r="E6115" s="115" t="s">
        <v>156</v>
      </c>
      <c r="F6115" s="805"/>
      <c r="G6115" s="805"/>
      <c r="H6115" s="806" t="s">
        <v>157</v>
      </c>
      <c r="I6115" s="806"/>
      <c r="J6115" s="803" t="s">
        <v>153</v>
      </c>
      <c r="K6115" s="803" t="s">
        <v>153</v>
      </c>
      <c r="L6115" s="804">
        <v>0</v>
      </c>
    </row>
    <row r="6116" spans="1:12" s="101" customFormat="1" ht="24" customHeight="1">
      <c r="A6116" s="808"/>
      <c r="B6116" s="117" t="s">
        <v>3625</v>
      </c>
      <c r="C6116" s="117" t="s">
        <v>865</v>
      </c>
      <c r="D6116" s="118">
        <v>43746</v>
      </c>
      <c r="E6116" s="117" t="s">
        <v>2086</v>
      </c>
      <c r="F6116" s="805"/>
      <c r="G6116" s="805"/>
      <c r="H6116" s="806"/>
      <c r="I6116" s="806"/>
      <c r="J6116" s="803"/>
      <c r="K6116" s="803"/>
      <c r="L6116" s="804"/>
    </row>
    <row r="6117" spans="1:12" s="101" customFormat="1" ht="24" customHeight="1">
      <c r="A6117" s="808">
        <v>1147</v>
      </c>
      <c r="B6117" s="110" t="s">
        <v>76</v>
      </c>
      <c r="C6117" s="115" t="s">
        <v>78</v>
      </c>
      <c r="D6117" s="115" t="s">
        <v>146</v>
      </c>
      <c r="E6117" s="115" t="s">
        <v>147</v>
      </c>
      <c r="F6117" s="809" t="s">
        <v>71</v>
      </c>
      <c r="G6117" s="809"/>
      <c r="H6117" s="805"/>
      <c r="I6117" s="805"/>
      <c r="J6117" s="805"/>
      <c r="K6117" s="805"/>
      <c r="L6117" s="805"/>
    </row>
    <row r="6118" spans="1:12" s="101" customFormat="1" ht="26.25" customHeight="1">
      <c r="A6118" s="808"/>
      <c r="B6118" s="803" t="s">
        <v>3623</v>
      </c>
      <c r="C6118" s="803" t="s">
        <v>3626</v>
      </c>
      <c r="D6118" s="807">
        <v>43762</v>
      </c>
      <c r="E6118" s="803" t="s">
        <v>2096</v>
      </c>
      <c r="F6118" s="803" t="s">
        <v>2097</v>
      </c>
      <c r="G6118" s="803"/>
      <c r="H6118" s="806" t="s">
        <v>152</v>
      </c>
      <c r="I6118" s="806"/>
      <c r="J6118" s="117" t="s">
        <v>153</v>
      </c>
      <c r="K6118" s="117" t="s">
        <v>3</v>
      </c>
      <c r="L6118" s="119">
        <v>486</v>
      </c>
    </row>
    <row r="6119" spans="1:12" s="101" customFormat="1" ht="39.75" customHeight="1">
      <c r="A6119" s="808"/>
      <c r="B6119" s="803"/>
      <c r="C6119" s="803"/>
      <c r="D6119" s="807"/>
      <c r="E6119" s="803"/>
      <c r="F6119" s="803"/>
      <c r="G6119" s="803"/>
      <c r="H6119" s="806" t="s">
        <v>154</v>
      </c>
      <c r="I6119" s="806"/>
      <c r="J6119" s="117" t="s">
        <v>153</v>
      </c>
      <c r="K6119" s="117" t="s">
        <v>3</v>
      </c>
      <c r="L6119" s="119">
        <v>750</v>
      </c>
    </row>
    <row r="6120" spans="1:12" s="101" customFormat="1" ht="24" customHeight="1">
      <c r="A6120" s="808"/>
      <c r="B6120" s="110" t="s">
        <v>77</v>
      </c>
      <c r="C6120" s="115" t="s">
        <v>79</v>
      </c>
      <c r="D6120" s="115" t="s">
        <v>155</v>
      </c>
      <c r="E6120" s="115" t="s">
        <v>156</v>
      </c>
      <c r="F6120" s="805"/>
      <c r="G6120" s="805"/>
      <c r="H6120" s="806" t="s">
        <v>157</v>
      </c>
      <c r="I6120" s="806"/>
      <c r="J6120" s="803" t="s">
        <v>153</v>
      </c>
      <c r="K6120" s="803" t="s">
        <v>153</v>
      </c>
      <c r="L6120" s="804">
        <v>0</v>
      </c>
    </row>
    <row r="6121" spans="1:12" s="101" customFormat="1" ht="24" customHeight="1">
      <c r="A6121" s="808"/>
      <c r="B6121" s="117" t="s">
        <v>3625</v>
      </c>
      <c r="C6121" s="117" t="s">
        <v>2097</v>
      </c>
      <c r="D6121" s="118">
        <v>43765</v>
      </c>
      <c r="E6121" s="117" t="s">
        <v>2098</v>
      </c>
      <c r="F6121" s="805"/>
      <c r="G6121" s="805"/>
      <c r="H6121" s="806"/>
      <c r="I6121" s="806"/>
      <c r="J6121" s="803"/>
      <c r="K6121" s="803"/>
      <c r="L6121" s="804"/>
    </row>
    <row r="6122" spans="1:12" s="101" customFormat="1" ht="24" customHeight="1">
      <c r="A6122" s="808">
        <v>1148</v>
      </c>
      <c r="B6122" s="110" t="s">
        <v>76</v>
      </c>
      <c r="C6122" s="115" t="s">
        <v>78</v>
      </c>
      <c r="D6122" s="115" t="s">
        <v>146</v>
      </c>
      <c r="E6122" s="115" t="s">
        <v>147</v>
      </c>
      <c r="F6122" s="809" t="s">
        <v>71</v>
      </c>
      <c r="G6122" s="809"/>
      <c r="H6122" s="805"/>
      <c r="I6122" s="805"/>
      <c r="J6122" s="805"/>
      <c r="K6122" s="805"/>
      <c r="L6122" s="805"/>
    </row>
    <row r="6123" spans="1:12" s="101" customFormat="1" ht="26.25" customHeight="1">
      <c r="A6123" s="808"/>
      <c r="B6123" s="803" t="s">
        <v>3623</v>
      </c>
      <c r="C6123" s="803" t="s">
        <v>3627</v>
      </c>
      <c r="D6123" s="807">
        <v>43767</v>
      </c>
      <c r="E6123" s="803" t="s">
        <v>2831</v>
      </c>
      <c r="F6123" s="803" t="s">
        <v>3628</v>
      </c>
      <c r="G6123" s="803"/>
      <c r="H6123" s="806" t="s">
        <v>152</v>
      </c>
      <c r="I6123" s="806"/>
      <c r="J6123" s="117" t="s">
        <v>153</v>
      </c>
      <c r="K6123" s="117" t="s">
        <v>3</v>
      </c>
      <c r="L6123" s="119">
        <v>182.71</v>
      </c>
    </row>
    <row r="6124" spans="1:12" s="101" customFormat="1" ht="29.25" customHeight="1">
      <c r="A6124" s="808"/>
      <c r="B6124" s="803"/>
      <c r="C6124" s="803"/>
      <c r="D6124" s="807"/>
      <c r="E6124" s="803"/>
      <c r="F6124" s="803"/>
      <c r="G6124" s="803"/>
      <c r="H6124" s="806" t="s">
        <v>154</v>
      </c>
      <c r="I6124" s="806"/>
      <c r="J6124" s="117" t="s">
        <v>153</v>
      </c>
      <c r="K6124" s="117" t="s">
        <v>3</v>
      </c>
      <c r="L6124" s="119">
        <v>370</v>
      </c>
    </row>
    <row r="6125" spans="1:12" s="101" customFormat="1" ht="24" customHeight="1">
      <c r="A6125" s="808"/>
      <c r="B6125" s="110" t="s">
        <v>77</v>
      </c>
      <c r="C6125" s="115" t="s">
        <v>79</v>
      </c>
      <c r="D6125" s="115" t="s">
        <v>155</v>
      </c>
      <c r="E6125" s="115" t="s">
        <v>156</v>
      </c>
      <c r="F6125" s="805"/>
      <c r="G6125" s="805"/>
      <c r="H6125" s="806" t="s">
        <v>157</v>
      </c>
      <c r="I6125" s="806"/>
      <c r="J6125" s="803" t="s">
        <v>153</v>
      </c>
      <c r="K6125" s="803" t="s">
        <v>153</v>
      </c>
      <c r="L6125" s="804">
        <v>0</v>
      </c>
    </row>
    <row r="6126" spans="1:12" s="101" customFormat="1" ht="24" customHeight="1">
      <c r="A6126" s="808"/>
      <c r="B6126" s="117" t="s">
        <v>3625</v>
      </c>
      <c r="C6126" s="117" t="s">
        <v>3628</v>
      </c>
      <c r="D6126" s="118">
        <v>43768</v>
      </c>
      <c r="E6126" s="117" t="s">
        <v>894</v>
      </c>
      <c r="F6126" s="805"/>
      <c r="G6126" s="805"/>
      <c r="H6126" s="806"/>
      <c r="I6126" s="806"/>
      <c r="J6126" s="803"/>
      <c r="K6126" s="803"/>
      <c r="L6126" s="804"/>
    </row>
    <row r="6127" spans="1:12" s="101" customFormat="1" ht="24" customHeight="1">
      <c r="A6127" s="808">
        <v>1149</v>
      </c>
      <c r="B6127" s="110" t="s">
        <v>76</v>
      </c>
      <c r="C6127" s="115" t="s">
        <v>78</v>
      </c>
      <c r="D6127" s="115" t="s">
        <v>146</v>
      </c>
      <c r="E6127" s="115" t="s">
        <v>147</v>
      </c>
      <c r="F6127" s="809" t="s">
        <v>71</v>
      </c>
      <c r="G6127" s="809"/>
      <c r="H6127" s="805"/>
      <c r="I6127" s="805"/>
      <c r="J6127" s="805"/>
      <c r="K6127" s="805"/>
      <c r="L6127" s="805"/>
    </row>
    <row r="6128" spans="1:12" s="101" customFormat="1" ht="26.25" customHeight="1">
      <c r="A6128" s="808"/>
      <c r="B6128" s="803" t="s">
        <v>3623</v>
      </c>
      <c r="C6128" s="803" t="s">
        <v>3629</v>
      </c>
      <c r="D6128" s="807">
        <v>43802</v>
      </c>
      <c r="E6128" s="803" t="s">
        <v>179</v>
      </c>
      <c r="F6128" s="803" t="s">
        <v>3630</v>
      </c>
      <c r="G6128" s="803"/>
      <c r="H6128" s="806" t="s">
        <v>152</v>
      </c>
      <c r="I6128" s="806"/>
      <c r="J6128" s="117" t="s">
        <v>153</v>
      </c>
      <c r="K6128" s="117" t="s">
        <v>3</v>
      </c>
      <c r="L6128" s="119">
        <v>428.61</v>
      </c>
    </row>
    <row r="6129" spans="1:12" s="101" customFormat="1" ht="50.25" customHeight="1">
      <c r="A6129" s="808"/>
      <c r="B6129" s="803"/>
      <c r="C6129" s="803"/>
      <c r="D6129" s="807"/>
      <c r="E6129" s="803"/>
      <c r="F6129" s="803"/>
      <c r="G6129" s="803"/>
      <c r="H6129" s="806" t="s">
        <v>154</v>
      </c>
      <c r="I6129" s="806"/>
      <c r="J6129" s="117" t="s">
        <v>153</v>
      </c>
      <c r="K6129" s="117" t="s">
        <v>153</v>
      </c>
      <c r="L6129" s="119">
        <v>0</v>
      </c>
    </row>
    <row r="6130" spans="1:12" s="101" customFormat="1" ht="24" customHeight="1">
      <c r="A6130" s="808"/>
      <c r="B6130" s="110" t="s">
        <v>77</v>
      </c>
      <c r="C6130" s="115" t="s">
        <v>79</v>
      </c>
      <c r="D6130" s="115" t="s">
        <v>155</v>
      </c>
      <c r="E6130" s="115" t="s">
        <v>156</v>
      </c>
      <c r="F6130" s="805"/>
      <c r="G6130" s="805"/>
      <c r="H6130" s="806" t="s">
        <v>157</v>
      </c>
      <c r="I6130" s="806"/>
      <c r="J6130" s="803" t="s">
        <v>153</v>
      </c>
      <c r="K6130" s="803" t="s">
        <v>153</v>
      </c>
      <c r="L6130" s="804">
        <v>0</v>
      </c>
    </row>
    <row r="6131" spans="1:12" s="101" customFormat="1" ht="24" customHeight="1">
      <c r="A6131" s="808"/>
      <c r="B6131" s="117" t="s">
        <v>3625</v>
      </c>
      <c r="C6131" s="117" t="s">
        <v>3630</v>
      </c>
      <c r="D6131" s="118">
        <v>43807</v>
      </c>
      <c r="E6131" s="117" t="s">
        <v>552</v>
      </c>
      <c r="F6131" s="805"/>
      <c r="G6131" s="805"/>
      <c r="H6131" s="806"/>
      <c r="I6131" s="806"/>
      <c r="J6131" s="803"/>
      <c r="K6131" s="803"/>
      <c r="L6131" s="804"/>
    </row>
    <row r="6132" spans="1:12" s="101" customFormat="1" ht="24" customHeight="1">
      <c r="A6132" s="808">
        <v>1150</v>
      </c>
      <c r="B6132" s="110" t="s">
        <v>76</v>
      </c>
      <c r="C6132" s="115" t="s">
        <v>78</v>
      </c>
      <c r="D6132" s="115" t="s">
        <v>146</v>
      </c>
      <c r="E6132" s="115" t="s">
        <v>147</v>
      </c>
      <c r="F6132" s="809" t="s">
        <v>71</v>
      </c>
      <c r="G6132" s="809"/>
      <c r="H6132" s="805"/>
      <c r="I6132" s="805"/>
      <c r="J6132" s="805"/>
      <c r="K6132" s="805"/>
      <c r="L6132" s="805"/>
    </row>
    <row r="6133" spans="1:12" s="101" customFormat="1" ht="26.25" customHeight="1">
      <c r="A6133" s="808"/>
      <c r="B6133" s="803" t="s">
        <v>3623</v>
      </c>
      <c r="C6133" s="803" t="s">
        <v>3631</v>
      </c>
      <c r="D6133" s="807">
        <v>43859</v>
      </c>
      <c r="E6133" s="803" t="s">
        <v>496</v>
      </c>
      <c r="F6133" s="803" t="s">
        <v>2097</v>
      </c>
      <c r="G6133" s="803"/>
      <c r="H6133" s="806" t="s">
        <v>152</v>
      </c>
      <c r="I6133" s="806"/>
      <c r="J6133" s="117" t="s">
        <v>153</v>
      </c>
      <c r="K6133" s="117" t="s">
        <v>3</v>
      </c>
      <c r="L6133" s="119">
        <v>381.9</v>
      </c>
    </row>
    <row r="6134" spans="1:12" s="101" customFormat="1" ht="60.75" customHeight="1">
      <c r="A6134" s="808"/>
      <c r="B6134" s="803"/>
      <c r="C6134" s="803"/>
      <c r="D6134" s="807"/>
      <c r="E6134" s="803"/>
      <c r="F6134" s="803"/>
      <c r="G6134" s="803"/>
      <c r="H6134" s="806" t="s">
        <v>154</v>
      </c>
      <c r="I6134" s="806"/>
      <c r="J6134" s="117" t="s">
        <v>153</v>
      </c>
      <c r="K6134" s="117" t="s">
        <v>3</v>
      </c>
      <c r="L6134" s="119">
        <v>780</v>
      </c>
    </row>
    <row r="6135" spans="1:12" s="101" customFormat="1" ht="24" customHeight="1">
      <c r="A6135" s="808"/>
      <c r="B6135" s="110" t="s">
        <v>77</v>
      </c>
      <c r="C6135" s="115" t="s">
        <v>79</v>
      </c>
      <c r="D6135" s="115" t="s">
        <v>155</v>
      </c>
      <c r="E6135" s="115" t="s">
        <v>156</v>
      </c>
      <c r="F6135" s="805"/>
      <c r="G6135" s="805"/>
      <c r="H6135" s="806" t="s">
        <v>157</v>
      </c>
      <c r="I6135" s="806"/>
      <c r="J6135" s="803" t="s">
        <v>153</v>
      </c>
      <c r="K6135" s="803" t="s">
        <v>153</v>
      </c>
      <c r="L6135" s="804">
        <v>0</v>
      </c>
    </row>
    <row r="6136" spans="1:12" s="101" customFormat="1" ht="24" customHeight="1">
      <c r="A6136" s="808"/>
      <c r="B6136" s="117" t="s">
        <v>3625</v>
      </c>
      <c r="C6136" s="117" t="s">
        <v>2097</v>
      </c>
      <c r="D6136" s="118">
        <v>43863</v>
      </c>
      <c r="E6136" s="117" t="s">
        <v>2111</v>
      </c>
      <c r="F6136" s="805"/>
      <c r="G6136" s="805"/>
      <c r="H6136" s="806"/>
      <c r="I6136" s="806"/>
      <c r="J6136" s="803"/>
      <c r="K6136" s="803"/>
      <c r="L6136" s="804"/>
    </row>
    <row r="6137" spans="1:12" s="101" customFormat="1" ht="24" customHeight="1">
      <c r="A6137" s="808">
        <v>1151</v>
      </c>
      <c r="B6137" s="110" t="s">
        <v>76</v>
      </c>
      <c r="C6137" s="115" t="s">
        <v>78</v>
      </c>
      <c r="D6137" s="115" t="s">
        <v>146</v>
      </c>
      <c r="E6137" s="115" t="s">
        <v>147</v>
      </c>
      <c r="F6137" s="809" t="s">
        <v>71</v>
      </c>
      <c r="G6137" s="809"/>
      <c r="H6137" s="805"/>
      <c r="I6137" s="805"/>
      <c r="J6137" s="805"/>
      <c r="K6137" s="805"/>
      <c r="L6137" s="805"/>
    </row>
    <row r="6138" spans="1:12" s="101" customFormat="1" ht="26.25" customHeight="1">
      <c r="A6138" s="808"/>
      <c r="B6138" s="803" t="s">
        <v>3632</v>
      </c>
      <c r="C6138" s="810" t="s">
        <v>3633</v>
      </c>
      <c r="D6138" s="807">
        <v>43752</v>
      </c>
      <c r="E6138" s="803" t="s">
        <v>354</v>
      </c>
      <c r="F6138" s="803" t="s">
        <v>1431</v>
      </c>
      <c r="G6138" s="803"/>
      <c r="H6138" s="806" t="s">
        <v>152</v>
      </c>
      <c r="I6138" s="806"/>
      <c r="J6138" s="117" t="s">
        <v>153</v>
      </c>
      <c r="K6138" s="117" t="s">
        <v>3</v>
      </c>
      <c r="L6138" s="119">
        <v>1287</v>
      </c>
    </row>
    <row r="6139" spans="1:12" s="101" customFormat="1" ht="408.95" customHeight="1">
      <c r="A6139" s="808"/>
      <c r="B6139" s="803"/>
      <c r="C6139" s="810"/>
      <c r="D6139" s="807"/>
      <c r="E6139" s="803"/>
      <c r="F6139" s="803"/>
      <c r="G6139" s="803"/>
      <c r="H6139" s="806" t="s">
        <v>154</v>
      </c>
      <c r="I6139" s="806"/>
      <c r="J6139" s="803" t="s">
        <v>153</v>
      </c>
      <c r="K6139" s="803" t="s">
        <v>3</v>
      </c>
      <c r="L6139" s="804">
        <v>488.6</v>
      </c>
    </row>
    <row r="6140" spans="1:12" s="101" customFormat="1" ht="113.85" customHeight="1">
      <c r="A6140" s="808"/>
      <c r="B6140" s="803"/>
      <c r="C6140" s="810"/>
      <c r="D6140" s="807"/>
      <c r="E6140" s="803"/>
      <c r="F6140" s="803"/>
      <c r="G6140" s="803"/>
      <c r="H6140" s="806"/>
      <c r="I6140" s="806"/>
      <c r="J6140" s="803"/>
      <c r="K6140" s="803"/>
      <c r="L6140" s="804"/>
    </row>
    <row r="6141" spans="1:12" s="101" customFormat="1" ht="24" customHeight="1">
      <c r="A6141" s="808"/>
      <c r="B6141" s="110" t="s">
        <v>77</v>
      </c>
      <c r="C6141" s="115" t="s">
        <v>79</v>
      </c>
      <c r="D6141" s="115" t="s">
        <v>155</v>
      </c>
      <c r="E6141" s="115" t="s">
        <v>156</v>
      </c>
      <c r="F6141" s="805"/>
      <c r="G6141" s="805"/>
      <c r="H6141" s="806" t="s">
        <v>157</v>
      </c>
      <c r="I6141" s="806"/>
      <c r="J6141" s="803" t="s">
        <v>153</v>
      </c>
      <c r="K6141" s="803" t="s">
        <v>3</v>
      </c>
      <c r="L6141" s="804">
        <v>465</v>
      </c>
    </row>
    <row r="6142" spans="1:12" s="101" customFormat="1" ht="24" customHeight="1">
      <c r="A6142" s="808"/>
      <c r="B6142" s="117" t="s">
        <v>254</v>
      </c>
      <c r="C6142" s="117" t="s">
        <v>1431</v>
      </c>
      <c r="D6142" s="118">
        <v>43756</v>
      </c>
      <c r="E6142" s="117" t="s">
        <v>3634</v>
      </c>
      <c r="F6142" s="805"/>
      <c r="G6142" s="805"/>
      <c r="H6142" s="806"/>
      <c r="I6142" s="806"/>
      <c r="J6142" s="803"/>
      <c r="K6142" s="803"/>
      <c r="L6142" s="804"/>
    </row>
    <row r="6143" spans="1:12" s="101" customFormat="1" ht="24" customHeight="1">
      <c r="A6143" s="808">
        <v>1152</v>
      </c>
      <c r="B6143" s="110" t="s">
        <v>76</v>
      </c>
      <c r="C6143" s="115" t="s">
        <v>78</v>
      </c>
      <c r="D6143" s="115" t="s">
        <v>146</v>
      </c>
      <c r="E6143" s="115" t="s">
        <v>147</v>
      </c>
      <c r="F6143" s="809" t="s">
        <v>71</v>
      </c>
      <c r="G6143" s="809"/>
      <c r="H6143" s="805"/>
      <c r="I6143" s="805"/>
      <c r="J6143" s="805"/>
      <c r="K6143" s="805"/>
      <c r="L6143" s="805"/>
    </row>
    <row r="6144" spans="1:12" s="101" customFormat="1" ht="26.25" customHeight="1">
      <c r="A6144" s="808"/>
      <c r="B6144" s="803" t="s">
        <v>3632</v>
      </c>
      <c r="C6144" s="810" t="s">
        <v>3635</v>
      </c>
      <c r="D6144" s="807">
        <v>43763</v>
      </c>
      <c r="E6144" s="803" t="s">
        <v>1192</v>
      </c>
      <c r="F6144" s="803" t="s">
        <v>1193</v>
      </c>
      <c r="G6144" s="803"/>
      <c r="H6144" s="806" t="s">
        <v>152</v>
      </c>
      <c r="I6144" s="806"/>
      <c r="J6144" s="117" t="s">
        <v>153</v>
      </c>
      <c r="K6144" s="117" t="s">
        <v>3</v>
      </c>
      <c r="L6144" s="119">
        <v>1020</v>
      </c>
    </row>
    <row r="6145" spans="1:12" s="101" customFormat="1" ht="408.95" customHeight="1">
      <c r="A6145" s="808"/>
      <c r="B6145" s="803"/>
      <c r="C6145" s="810"/>
      <c r="D6145" s="807"/>
      <c r="E6145" s="803"/>
      <c r="F6145" s="803"/>
      <c r="G6145" s="803"/>
      <c r="H6145" s="806" t="s">
        <v>154</v>
      </c>
      <c r="I6145" s="806"/>
      <c r="J6145" s="803" t="s">
        <v>153</v>
      </c>
      <c r="K6145" s="803" t="s">
        <v>153</v>
      </c>
      <c r="L6145" s="804">
        <v>0</v>
      </c>
    </row>
    <row r="6146" spans="1:12" s="101" customFormat="1" ht="408.95" customHeight="1">
      <c r="A6146" s="808"/>
      <c r="B6146" s="803"/>
      <c r="C6146" s="810"/>
      <c r="D6146" s="807"/>
      <c r="E6146" s="803"/>
      <c r="F6146" s="803"/>
      <c r="G6146" s="803"/>
      <c r="H6146" s="806"/>
      <c r="I6146" s="806"/>
      <c r="J6146" s="803"/>
      <c r="K6146" s="803"/>
      <c r="L6146" s="804"/>
    </row>
    <row r="6147" spans="1:12" s="101" customFormat="1" ht="82.7" customHeight="1">
      <c r="A6147" s="808"/>
      <c r="B6147" s="803"/>
      <c r="C6147" s="810"/>
      <c r="D6147" s="807"/>
      <c r="E6147" s="803"/>
      <c r="F6147" s="803"/>
      <c r="G6147" s="803"/>
      <c r="H6147" s="806"/>
      <c r="I6147" s="806"/>
      <c r="J6147" s="803"/>
      <c r="K6147" s="803"/>
      <c r="L6147" s="804"/>
    </row>
    <row r="6148" spans="1:12" s="101" customFormat="1" ht="24" customHeight="1">
      <c r="A6148" s="808"/>
      <c r="B6148" s="110" t="s">
        <v>77</v>
      </c>
      <c r="C6148" s="115" t="s">
        <v>79</v>
      </c>
      <c r="D6148" s="115" t="s">
        <v>155</v>
      </c>
      <c r="E6148" s="115" t="s">
        <v>156</v>
      </c>
      <c r="F6148" s="805"/>
      <c r="G6148" s="805"/>
      <c r="H6148" s="806" t="s">
        <v>157</v>
      </c>
      <c r="I6148" s="806"/>
      <c r="J6148" s="803" t="s">
        <v>153</v>
      </c>
      <c r="K6148" s="803" t="s">
        <v>3</v>
      </c>
      <c r="L6148" s="804">
        <v>1500</v>
      </c>
    </row>
    <row r="6149" spans="1:12" s="101" customFormat="1" ht="24" customHeight="1">
      <c r="A6149" s="808"/>
      <c r="B6149" s="117" t="s">
        <v>254</v>
      </c>
      <c r="C6149" s="117" t="s">
        <v>1193</v>
      </c>
      <c r="D6149" s="118">
        <v>43771</v>
      </c>
      <c r="E6149" s="117" t="s">
        <v>3636</v>
      </c>
      <c r="F6149" s="805"/>
      <c r="G6149" s="805"/>
      <c r="H6149" s="806"/>
      <c r="I6149" s="806"/>
      <c r="J6149" s="803"/>
      <c r="K6149" s="803"/>
      <c r="L6149" s="804"/>
    </row>
    <row r="6150" spans="1:12" s="101" customFormat="1" ht="24" customHeight="1">
      <c r="A6150" s="808">
        <v>1153</v>
      </c>
      <c r="B6150" s="110" t="s">
        <v>76</v>
      </c>
      <c r="C6150" s="115" t="s">
        <v>78</v>
      </c>
      <c r="D6150" s="115" t="s">
        <v>146</v>
      </c>
      <c r="E6150" s="115" t="s">
        <v>147</v>
      </c>
      <c r="F6150" s="809" t="s">
        <v>71</v>
      </c>
      <c r="G6150" s="809"/>
      <c r="H6150" s="805"/>
      <c r="I6150" s="805"/>
      <c r="J6150" s="805"/>
      <c r="K6150" s="805"/>
      <c r="L6150" s="805"/>
    </row>
    <row r="6151" spans="1:12" s="101" customFormat="1" ht="26.25" customHeight="1">
      <c r="A6151" s="808"/>
      <c r="B6151" s="803" t="s">
        <v>3632</v>
      </c>
      <c r="C6151" s="810" t="s">
        <v>3637</v>
      </c>
      <c r="D6151" s="807">
        <v>43882</v>
      </c>
      <c r="E6151" s="803" t="s">
        <v>3471</v>
      </c>
      <c r="F6151" s="803" t="s">
        <v>3638</v>
      </c>
      <c r="G6151" s="803"/>
      <c r="H6151" s="806" t="s">
        <v>152</v>
      </c>
      <c r="I6151" s="806"/>
      <c r="J6151" s="117" t="s">
        <v>153</v>
      </c>
      <c r="K6151" s="117" t="s">
        <v>3</v>
      </c>
      <c r="L6151" s="119">
        <v>505.65</v>
      </c>
    </row>
    <row r="6152" spans="1:12" s="101" customFormat="1" ht="408.95" customHeight="1">
      <c r="A6152" s="808"/>
      <c r="B6152" s="803"/>
      <c r="C6152" s="810"/>
      <c r="D6152" s="807"/>
      <c r="E6152" s="803"/>
      <c r="F6152" s="803"/>
      <c r="G6152" s="803"/>
      <c r="H6152" s="806" t="s">
        <v>154</v>
      </c>
      <c r="I6152" s="806"/>
      <c r="J6152" s="803" t="s">
        <v>153</v>
      </c>
      <c r="K6152" s="803" t="s">
        <v>3</v>
      </c>
      <c r="L6152" s="804">
        <v>4222.8500000000004</v>
      </c>
    </row>
    <row r="6153" spans="1:12" s="101" customFormat="1" ht="145.35" customHeight="1">
      <c r="A6153" s="808"/>
      <c r="B6153" s="803"/>
      <c r="C6153" s="810"/>
      <c r="D6153" s="807"/>
      <c r="E6153" s="803"/>
      <c r="F6153" s="803"/>
      <c r="G6153" s="803"/>
      <c r="H6153" s="806"/>
      <c r="I6153" s="806"/>
      <c r="J6153" s="803"/>
      <c r="K6153" s="803"/>
      <c r="L6153" s="804"/>
    </row>
    <row r="6154" spans="1:12" s="101" customFormat="1" ht="24" customHeight="1">
      <c r="A6154" s="808"/>
      <c r="B6154" s="110" t="s">
        <v>77</v>
      </c>
      <c r="C6154" s="115" t="s">
        <v>79</v>
      </c>
      <c r="D6154" s="115" t="s">
        <v>155</v>
      </c>
      <c r="E6154" s="115" t="s">
        <v>156</v>
      </c>
      <c r="F6154" s="805"/>
      <c r="G6154" s="805"/>
      <c r="H6154" s="806" t="s">
        <v>157</v>
      </c>
      <c r="I6154" s="806"/>
      <c r="J6154" s="803" t="s">
        <v>153</v>
      </c>
      <c r="K6154" s="803" t="s">
        <v>3</v>
      </c>
      <c r="L6154" s="804">
        <v>42.12</v>
      </c>
    </row>
    <row r="6155" spans="1:12" s="101" customFormat="1" ht="24" customHeight="1">
      <c r="A6155" s="808"/>
      <c r="B6155" s="117" t="s">
        <v>254</v>
      </c>
      <c r="C6155" s="117" t="s">
        <v>3638</v>
      </c>
      <c r="D6155" s="118">
        <v>43887</v>
      </c>
      <c r="E6155" s="117" t="s">
        <v>3639</v>
      </c>
      <c r="F6155" s="805"/>
      <c r="G6155" s="805"/>
      <c r="H6155" s="806"/>
      <c r="I6155" s="806"/>
      <c r="J6155" s="803"/>
      <c r="K6155" s="803"/>
      <c r="L6155" s="804"/>
    </row>
    <row r="6156" spans="1:12" s="101" customFormat="1" ht="24" customHeight="1">
      <c r="A6156" s="808">
        <v>1154</v>
      </c>
      <c r="B6156" s="110" t="s">
        <v>76</v>
      </c>
      <c r="C6156" s="115" t="s">
        <v>78</v>
      </c>
      <c r="D6156" s="115" t="s">
        <v>146</v>
      </c>
      <c r="E6156" s="115" t="s">
        <v>147</v>
      </c>
      <c r="F6156" s="809" t="s">
        <v>71</v>
      </c>
      <c r="G6156" s="809"/>
      <c r="H6156" s="805"/>
      <c r="I6156" s="805"/>
      <c r="J6156" s="805"/>
      <c r="K6156" s="805"/>
      <c r="L6156" s="805"/>
    </row>
    <row r="6157" spans="1:12" s="101" customFormat="1" ht="26.25" customHeight="1">
      <c r="A6157" s="808"/>
      <c r="B6157" s="803" t="s">
        <v>3640</v>
      </c>
      <c r="C6157" s="810" t="s">
        <v>3641</v>
      </c>
      <c r="D6157" s="807">
        <v>43761</v>
      </c>
      <c r="E6157" s="803" t="s">
        <v>234</v>
      </c>
      <c r="F6157" s="803" t="s">
        <v>3642</v>
      </c>
      <c r="G6157" s="803"/>
      <c r="H6157" s="806" t="s">
        <v>152</v>
      </c>
      <c r="I6157" s="806"/>
      <c r="J6157" s="117" t="s">
        <v>153</v>
      </c>
      <c r="K6157" s="117" t="s">
        <v>3</v>
      </c>
      <c r="L6157" s="119">
        <v>601.41</v>
      </c>
    </row>
    <row r="6158" spans="1:12" s="101" customFormat="1" ht="302.25" customHeight="1">
      <c r="A6158" s="808"/>
      <c r="B6158" s="803"/>
      <c r="C6158" s="810"/>
      <c r="D6158" s="807"/>
      <c r="E6158" s="803"/>
      <c r="F6158" s="803"/>
      <c r="G6158" s="803"/>
      <c r="H6158" s="806" t="s">
        <v>154</v>
      </c>
      <c r="I6158" s="806"/>
      <c r="J6158" s="117" t="s">
        <v>153</v>
      </c>
      <c r="K6158" s="117" t="s">
        <v>153</v>
      </c>
      <c r="L6158" s="119">
        <v>0</v>
      </c>
    </row>
    <row r="6159" spans="1:12" s="101" customFormat="1" ht="24" customHeight="1">
      <c r="A6159" s="808"/>
      <c r="B6159" s="110" t="s">
        <v>77</v>
      </c>
      <c r="C6159" s="115" t="s">
        <v>79</v>
      </c>
      <c r="D6159" s="115" t="s">
        <v>155</v>
      </c>
      <c r="E6159" s="115" t="s">
        <v>156</v>
      </c>
      <c r="F6159" s="805"/>
      <c r="G6159" s="805"/>
      <c r="H6159" s="806" t="s">
        <v>157</v>
      </c>
      <c r="I6159" s="806"/>
      <c r="J6159" s="803" t="s">
        <v>153</v>
      </c>
      <c r="K6159" s="803" t="s">
        <v>3</v>
      </c>
      <c r="L6159" s="804">
        <v>100</v>
      </c>
    </row>
    <row r="6160" spans="1:12" s="101" customFormat="1" ht="24" customHeight="1">
      <c r="A6160" s="808"/>
      <c r="B6160" s="117" t="s">
        <v>2420</v>
      </c>
      <c r="C6160" s="117" t="s">
        <v>3642</v>
      </c>
      <c r="D6160" s="118">
        <v>43764</v>
      </c>
      <c r="E6160" s="117" t="s">
        <v>1803</v>
      </c>
      <c r="F6160" s="805"/>
      <c r="G6160" s="805"/>
      <c r="H6160" s="806"/>
      <c r="I6160" s="806"/>
      <c r="J6160" s="803"/>
      <c r="K6160" s="803"/>
      <c r="L6160" s="804"/>
    </row>
    <row r="6161" spans="1:12" s="101" customFormat="1" ht="24" customHeight="1">
      <c r="A6161" s="808">
        <v>1155</v>
      </c>
      <c r="B6161" s="110" t="s">
        <v>76</v>
      </c>
      <c r="C6161" s="115" t="s">
        <v>78</v>
      </c>
      <c r="D6161" s="115" t="s">
        <v>146</v>
      </c>
      <c r="E6161" s="115" t="s">
        <v>147</v>
      </c>
      <c r="F6161" s="809" t="s">
        <v>71</v>
      </c>
      <c r="G6161" s="809"/>
      <c r="H6161" s="805"/>
      <c r="I6161" s="805"/>
      <c r="J6161" s="805"/>
      <c r="K6161" s="805"/>
      <c r="L6161" s="805"/>
    </row>
    <row r="6162" spans="1:12" s="101" customFormat="1" ht="26.25" customHeight="1">
      <c r="A6162" s="808"/>
      <c r="B6162" s="803" t="s">
        <v>3640</v>
      </c>
      <c r="C6162" s="810" t="s">
        <v>3643</v>
      </c>
      <c r="D6162" s="807">
        <v>43891</v>
      </c>
      <c r="E6162" s="803" t="s">
        <v>234</v>
      </c>
      <c r="F6162" s="803" t="s">
        <v>3644</v>
      </c>
      <c r="G6162" s="803"/>
      <c r="H6162" s="806" t="s">
        <v>152</v>
      </c>
      <c r="I6162" s="806"/>
      <c r="J6162" s="117" t="s">
        <v>153</v>
      </c>
      <c r="K6162" s="117" t="s">
        <v>3</v>
      </c>
      <c r="L6162" s="119">
        <v>460</v>
      </c>
    </row>
    <row r="6163" spans="1:12" s="101" customFormat="1" ht="207.75" customHeight="1">
      <c r="A6163" s="808"/>
      <c r="B6163" s="803"/>
      <c r="C6163" s="810"/>
      <c r="D6163" s="807"/>
      <c r="E6163" s="803"/>
      <c r="F6163" s="803"/>
      <c r="G6163" s="803"/>
      <c r="H6163" s="806" t="s">
        <v>154</v>
      </c>
      <c r="I6163" s="806"/>
      <c r="J6163" s="117" t="s">
        <v>153</v>
      </c>
      <c r="K6163" s="117" t="s">
        <v>153</v>
      </c>
      <c r="L6163" s="119">
        <v>0</v>
      </c>
    </row>
    <row r="6164" spans="1:12" s="101" customFormat="1" ht="24" customHeight="1">
      <c r="A6164" s="808"/>
      <c r="B6164" s="110" t="s">
        <v>77</v>
      </c>
      <c r="C6164" s="115" t="s">
        <v>79</v>
      </c>
      <c r="D6164" s="115" t="s">
        <v>155</v>
      </c>
      <c r="E6164" s="115" t="s">
        <v>156</v>
      </c>
      <c r="F6164" s="805"/>
      <c r="G6164" s="805"/>
      <c r="H6164" s="806" t="s">
        <v>157</v>
      </c>
      <c r="I6164" s="806"/>
      <c r="J6164" s="803" t="s">
        <v>153</v>
      </c>
      <c r="K6164" s="803" t="s">
        <v>153</v>
      </c>
      <c r="L6164" s="804">
        <v>0</v>
      </c>
    </row>
    <row r="6165" spans="1:12" s="101" customFormat="1" ht="24" customHeight="1">
      <c r="A6165" s="808"/>
      <c r="B6165" s="117" t="s">
        <v>2420</v>
      </c>
      <c r="C6165" s="117" t="s">
        <v>3644</v>
      </c>
      <c r="D6165" s="118">
        <v>43893</v>
      </c>
      <c r="E6165" s="117" t="s">
        <v>1845</v>
      </c>
      <c r="F6165" s="805"/>
      <c r="G6165" s="805"/>
      <c r="H6165" s="806"/>
      <c r="I6165" s="806"/>
      <c r="J6165" s="803"/>
      <c r="K6165" s="803"/>
      <c r="L6165" s="804"/>
    </row>
    <row r="6166" spans="1:12" s="101" customFormat="1" ht="24" customHeight="1">
      <c r="A6166" s="808">
        <v>1156</v>
      </c>
      <c r="B6166" s="110" t="s">
        <v>76</v>
      </c>
      <c r="C6166" s="115" t="s">
        <v>78</v>
      </c>
      <c r="D6166" s="115" t="s">
        <v>146</v>
      </c>
      <c r="E6166" s="115" t="s">
        <v>147</v>
      </c>
      <c r="F6166" s="809" t="s">
        <v>71</v>
      </c>
      <c r="G6166" s="809"/>
      <c r="H6166" s="805"/>
      <c r="I6166" s="805"/>
      <c r="J6166" s="805"/>
      <c r="K6166" s="805"/>
      <c r="L6166" s="805"/>
    </row>
    <row r="6167" spans="1:12" s="101" customFormat="1" ht="26.25" customHeight="1">
      <c r="A6167" s="808"/>
      <c r="B6167" s="803" t="s">
        <v>3645</v>
      </c>
      <c r="C6167" s="810" t="s">
        <v>3646</v>
      </c>
      <c r="D6167" s="807">
        <v>43778</v>
      </c>
      <c r="E6167" s="803" t="s">
        <v>982</v>
      </c>
      <c r="F6167" s="803" t="s">
        <v>983</v>
      </c>
      <c r="G6167" s="803"/>
      <c r="H6167" s="806" t="s">
        <v>152</v>
      </c>
      <c r="I6167" s="806"/>
      <c r="J6167" s="117" t="s">
        <v>153</v>
      </c>
      <c r="K6167" s="117" t="s">
        <v>3</v>
      </c>
      <c r="L6167" s="119">
        <v>1444</v>
      </c>
    </row>
    <row r="6168" spans="1:12" s="101" customFormat="1" ht="396.75" customHeight="1">
      <c r="A6168" s="808"/>
      <c r="B6168" s="803"/>
      <c r="C6168" s="810"/>
      <c r="D6168" s="807"/>
      <c r="E6168" s="803"/>
      <c r="F6168" s="803"/>
      <c r="G6168" s="803"/>
      <c r="H6168" s="806" t="s">
        <v>154</v>
      </c>
      <c r="I6168" s="806"/>
      <c r="J6168" s="117" t="s">
        <v>153</v>
      </c>
      <c r="K6168" s="117" t="s">
        <v>3</v>
      </c>
      <c r="L6168" s="119">
        <v>2934</v>
      </c>
    </row>
    <row r="6169" spans="1:12" s="101" customFormat="1" ht="24" customHeight="1">
      <c r="A6169" s="808"/>
      <c r="B6169" s="110" t="s">
        <v>77</v>
      </c>
      <c r="C6169" s="115" t="s">
        <v>79</v>
      </c>
      <c r="D6169" s="115" t="s">
        <v>155</v>
      </c>
      <c r="E6169" s="115" t="s">
        <v>156</v>
      </c>
      <c r="F6169" s="805"/>
      <c r="G6169" s="805"/>
      <c r="H6169" s="806" t="s">
        <v>157</v>
      </c>
      <c r="I6169" s="806"/>
      <c r="J6169" s="803" t="s">
        <v>153</v>
      </c>
      <c r="K6169" s="803" t="s">
        <v>3</v>
      </c>
      <c r="L6169" s="804">
        <v>1054.45</v>
      </c>
    </row>
    <row r="6170" spans="1:12" s="101" customFormat="1" ht="24" customHeight="1">
      <c r="A6170" s="808"/>
      <c r="B6170" s="117" t="s">
        <v>326</v>
      </c>
      <c r="C6170" s="117" t="s">
        <v>983</v>
      </c>
      <c r="D6170" s="118">
        <v>43785</v>
      </c>
      <c r="E6170" s="117" t="s">
        <v>2291</v>
      </c>
      <c r="F6170" s="805"/>
      <c r="G6170" s="805"/>
      <c r="H6170" s="806"/>
      <c r="I6170" s="806"/>
      <c r="J6170" s="803"/>
      <c r="K6170" s="803"/>
      <c r="L6170" s="804"/>
    </row>
    <row r="6171" spans="1:12" s="101" customFormat="1" ht="24" customHeight="1">
      <c r="A6171" s="808">
        <v>1157</v>
      </c>
      <c r="B6171" s="110" t="s">
        <v>76</v>
      </c>
      <c r="C6171" s="115" t="s">
        <v>78</v>
      </c>
      <c r="D6171" s="115" t="s">
        <v>146</v>
      </c>
      <c r="E6171" s="115" t="s">
        <v>147</v>
      </c>
      <c r="F6171" s="809" t="s">
        <v>71</v>
      </c>
      <c r="G6171" s="809"/>
      <c r="H6171" s="805"/>
      <c r="I6171" s="805"/>
      <c r="J6171" s="805"/>
      <c r="K6171" s="805"/>
      <c r="L6171" s="805"/>
    </row>
    <row r="6172" spans="1:12" s="101" customFormat="1" ht="26.25" customHeight="1">
      <c r="A6172" s="808"/>
      <c r="B6172" s="803" t="s">
        <v>3647</v>
      </c>
      <c r="C6172" s="803" t="s">
        <v>3648</v>
      </c>
      <c r="D6172" s="807">
        <v>43803</v>
      </c>
      <c r="E6172" s="803" t="s">
        <v>523</v>
      </c>
      <c r="F6172" s="803" t="s">
        <v>2434</v>
      </c>
      <c r="G6172" s="803"/>
      <c r="H6172" s="806" t="s">
        <v>152</v>
      </c>
      <c r="I6172" s="806"/>
      <c r="J6172" s="117" t="s">
        <v>153</v>
      </c>
      <c r="K6172" s="117" t="s">
        <v>3</v>
      </c>
      <c r="L6172" s="119">
        <v>281.72000000000003</v>
      </c>
    </row>
    <row r="6173" spans="1:12" s="101" customFormat="1" ht="71.25" customHeight="1">
      <c r="A6173" s="808"/>
      <c r="B6173" s="803"/>
      <c r="C6173" s="803"/>
      <c r="D6173" s="807"/>
      <c r="E6173" s="803"/>
      <c r="F6173" s="803"/>
      <c r="G6173" s="803"/>
      <c r="H6173" s="806" t="s">
        <v>154</v>
      </c>
      <c r="I6173" s="806"/>
      <c r="J6173" s="117" t="s">
        <v>153</v>
      </c>
      <c r="K6173" s="117" t="s">
        <v>3</v>
      </c>
      <c r="L6173" s="119">
        <v>509.19</v>
      </c>
    </row>
    <row r="6174" spans="1:12" s="101" customFormat="1" ht="24" customHeight="1">
      <c r="A6174" s="808"/>
      <c r="B6174" s="110" t="s">
        <v>77</v>
      </c>
      <c r="C6174" s="115" t="s">
        <v>79</v>
      </c>
      <c r="D6174" s="115" t="s">
        <v>155</v>
      </c>
      <c r="E6174" s="115" t="s">
        <v>156</v>
      </c>
      <c r="F6174" s="805"/>
      <c r="G6174" s="805"/>
      <c r="H6174" s="806" t="s">
        <v>157</v>
      </c>
      <c r="I6174" s="806"/>
      <c r="J6174" s="803" t="s">
        <v>153</v>
      </c>
      <c r="K6174" s="803" t="s">
        <v>153</v>
      </c>
      <c r="L6174" s="804">
        <v>0</v>
      </c>
    </row>
    <row r="6175" spans="1:12" s="101" customFormat="1" ht="24" customHeight="1">
      <c r="A6175" s="808"/>
      <c r="B6175" s="117" t="s">
        <v>193</v>
      </c>
      <c r="C6175" s="117" t="s">
        <v>2434</v>
      </c>
      <c r="D6175" s="118">
        <v>43805</v>
      </c>
      <c r="E6175" s="117" t="s">
        <v>344</v>
      </c>
      <c r="F6175" s="805"/>
      <c r="G6175" s="805"/>
      <c r="H6175" s="806"/>
      <c r="I6175" s="806"/>
      <c r="J6175" s="803"/>
      <c r="K6175" s="803"/>
      <c r="L6175" s="804"/>
    </row>
    <row r="6176" spans="1:12" s="101" customFormat="1" ht="24" customHeight="1">
      <c r="A6176" s="808">
        <v>1158</v>
      </c>
      <c r="B6176" s="110" t="s">
        <v>76</v>
      </c>
      <c r="C6176" s="115" t="s">
        <v>78</v>
      </c>
      <c r="D6176" s="115" t="s">
        <v>146</v>
      </c>
      <c r="E6176" s="115" t="s">
        <v>147</v>
      </c>
      <c r="F6176" s="809" t="s">
        <v>71</v>
      </c>
      <c r="G6176" s="809"/>
      <c r="H6176" s="805"/>
      <c r="I6176" s="805"/>
      <c r="J6176" s="805"/>
      <c r="K6176" s="805"/>
      <c r="L6176" s="805"/>
    </row>
    <row r="6177" spans="1:12" s="101" customFormat="1" ht="26.25" customHeight="1">
      <c r="A6177" s="808"/>
      <c r="B6177" s="803" t="s">
        <v>3647</v>
      </c>
      <c r="C6177" s="810" t="s">
        <v>3649</v>
      </c>
      <c r="D6177" s="807">
        <v>43865</v>
      </c>
      <c r="E6177" s="803" t="s">
        <v>1666</v>
      </c>
      <c r="F6177" s="803" t="s">
        <v>1667</v>
      </c>
      <c r="G6177" s="803"/>
      <c r="H6177" s="806" t="s">
        <v>152</v>
      </c>
      <c r="I6177" s="806"/>
      <c r="J6177" s="117" t="s">
        <v>153</v>
      </c>
      <c r="K6177" s="117" t="s">
        <v>3</v>
      </c>
      <c r="L6177" s="119">
        <v>171.84</v>
      </c>
    </row>
    <row r="6178" spans="1:12" s="101" customFormat="1" ht="134.25" customHeight="1">
      <c r="A6178" s="808"/>
      <c r="B6178" s="803"/>
      <c r="C6178" s="810"/>
      <c r="D6178" s="807"/>
      <c r="E6178" s="803"/>
      <c r="F6178" s="803"/>
      <c r="G6178" s="803"/>
      <c r="H6178" s="806" t="s">
        <v>154</v>
      </c>
      <c r="I6178" s="806"/>
      <c r="J6178" s="117" t="s">
        <v>153</v>
      </c>
      <c r="K6178" s="117" t="s">
        <v>153</v>
      </c>
      <c r="L6178" s="119">
        <v>0</v>
      </c>
    </row>
    <row r="6179" spans="1:12" s="101" customFormat="1" ht="24" customHeight="1">
      <c r="A6179" s="808"/>
      <c r="B6179" s="110" t="s">
        <v>77</v>
      </c>
      <c r="C6179" s="115" t="s">
        <v>79</v>
      </c>
      <c r="D6179" s="115" t="s">
        <v>155</v>
      </c>
      <c r="E6179" s="115" t="s">
        <v>156</v>
      </c>
      <c r="F6179" s="805"/>
      <c r="G6179" s="805"/>
      <c r="H6179" s="806" t="s">
        <v>157</v>
      </c>
      <c r="I6179" s="806"/>
      <c r="J6179" s="803" t="s">
        <v>153</v>
      </c>
      <c r="K6179" s="803" t="s">
        <v>3</v>
      </c>
      <c r="L6179" s="804">
        <v>820.71</v>
      </c>
    </row>
    <row r="6180" spans="1:12" s="101" customFormat="1" ht="24" customHeight="1">
      <c r="A6180" s="808"/>
      <c r="B6180" s="117" t="s">
        <v>193</v>
      </c>
      <c r="C6180" s="117" t="s">
        <v>1667</v>
      </c>
      <c r="D6180" s="118">
        <v>43868</v>
      </c>
      <c r="E6180" s="117" t="s">
        <v>521</v>
      </c>
      <c r="F6180" s="805"/>
      <c r="G6180" s="805"/>
      <c r="H6180" s="806"/>
      <c r="I6180" s="806"/>
      <c r="J6180" s="803"/>
      <c r="K6180" s="803"/>
      <c r="L6180" s="804"/>
    </row>
    <row r="6181" spans="1:12" s="101" customFormat="1" ht="24" customHeight="1">
      <c r="A6181" s="808">
        <v>1159</v>
      </c>
      <c r="B6181" s="110" t="s">
        <v>76</v>
      </c>
      <c r="C6181" s="115" t="s">
        <v>78</v>
      </c>
      <c r="D6181" s="115" t="s">
        <v>146</v>
      </c>
      <c r="E6181" s="115" t="s">
        <v>147</v>
      </c>
      <c r="F6181" s="809" t="s">
        <v>71</v>
      </c>
      <c r="G6181" s="809"/>
      <c r="H6181" s="805"/>
      <c r="I6181" s="805"/>
      <c r="J6181" s="805"/>
      <c r="K6181" s="805"/>
      <c r="L6181" s="805"/>
    </row>
    <row r="6182" spans="1:12" s="101" customFormat="1" ht="26.25" customHeight="1">
      <c r="A6182" s="808"/>
      <c r="B6182" s="803" t="s">
        <v>3650</v>
      </c>
      <c r="C6182" s="810" t="s">
        <v>3651</v>
      </c>
      <c r="D6182" s="807">
        <v>43747</v>
      </c>
      <c r="E6182" s="803" t="s">
        <v>1601</v>
      </c>
      <c r="F6182" s="803" t="s">
        <v>1602</v>
      </c>
      <c r="G6182" s="803"/>
      <c r="H6182" s="806" t="s">
        <v>152</v>
      </c>
      <c r="I6182" s="806"/>
      <c r="J6182" s="117" t="s">
        <v>153</v>
      </c>
      <c r="K6182" s="117" t="s">
        <v>3</v>
      </c>
      <c r="L6182" s="119">
        <v>422</v>
      </c>
    </row>
    <row r="6183" spans="1:12" s="101" customFormat="1" ht="312.75" customHeight="1">
      <c r="A6183" s="808"/>
      <c r="B6183" s="803"/>
      <c r="C6183" s="810"/>
      <c r="D6183" s="807"/>
      <c r="E6183" s="803"/>
      <c r="F6183" s="803"/>
      <c r="G6183" s="803"/>
      <c r="H6183" s="806" t="s">
        <v>154</v>
      </c>
      <c r="I6183" s="806"/>
      <c r="J6183" s="117" t="s">
        <v>153</v>
      </c>
      <c r="K6183" s="117" t="s">
        <v>3</v>
      </c>
      <c r="L6183" s="119">
        <v>288.60000000000002</v>
      </c>
    </row>
    <row r="6184" spans="1:12" s="101" customFormat="1" ht="24" customHeight="1">
      <c r="A6184" s="808"/>
      <c r="B6184" s="110" t="s">
        <v>77</v>
      </c>
      <c r="C6184" s="115" t="s">
        <v>79</v>
      </c>
      <c r="D6184" s="115" t="s">
        <v>155</v>
      </c>
      <c r="E6184" s="115" t="s">
        <v>156</v>
      </c>
      <c r="F6184" s="805"/>
      <c r="G6184" s="805"/>
      <c r="H6184" s="806" t="s">
        <v>157</v>
      </c>
      <c r="I6184" s="806"/>
      <c r="J6184" s="803" t="s">
        <v>153</v>
      </c>
      <c r="K6184" s="803" t="s">
        <v>3</v>
      </c>
      <c r="L6184" s="804">
        <v>100</v>
      </c>
    </row>
    <row r="6185" spans="1:12" s="101" customFormat="1" ht="24" customHeight="1">
      <c r="A6185" s="808"/>
      <c r="B6185" s="117" t="s">
        <v>240</v>
      </c>
      <c r="C6185" s="117" t="s">
        <v>1602</v>
      </c>
      <c r="D6185" s="118">
        <v>43749</v>
      </c>
      <c r="E6185" s="117" t="s">
        <v>607</v>
      </c>
      <c r="F6185" s="805"/>
      <c r="G6185" s="805"/>
      <c r="H6185" s="806"/>
      <c r="I6185" s="806"/>
      <c r="J6185" s="803"/>
      <c r="K6185" s="803"/>
      <c r="L6185" s="804"/>
    </row>
    <row r="6186" spans="1:12" s="101" customFormat="1" ht="24" customHeight="1">
      <c r="A6186" s="808">
        <v>1160</v>
      </c>
      <c r="B6186" s="110" t="s">
        <v>76</v>
      </c>
      <c r="C6186" s="115" t="s">
        <v>78</v>
      </c>
      <c r="D6186" s="115" t="s">
        <v>146</v>
      </c>
      <c r="E6186" s="115" t="s">
        <v>147</v>
      </c>
      <c r="F6186" s="809" t="s">
        <v>71</v>
      </c>
      <c r="G6186" s="809"/>
      <c r="H6186" s="805"/>
      <c r="I6186" s="805"/>
      <c r="J6186" s="805"/>
      <c r="K6186" s="805"/>
      <c r="L6186" s="805"/>
    </row>
    <row r="6187" spans="1:12" s="101" customFormat="1" ht="26.25" customHeight="1">
      <c r="A6187" s="808"/>
      <c r="B6187" s="803" t="s">
        <v>3650</v>
      </c>
      <c r="C6187" s="810" t="s">
        <v>3652</v>
      </c>
      <c r="D6187" s="807">
        <v>43775</v>
      </c>
      <c r="E6187" s="803" t="s">
        <v>3653</v>
      </c>
      <c r="F6187" s="803" t="s">
        <v>472</v>
      </c>
      <c r="G6187" s="803"/>
      <c r="H6187" s="806" t="s">
        <v>152</v>
      </c>
      <c r="I6187" s="806"/>
      <c r="J6187" s="117" t="s">
        <v>153</v>
      </c>
      <c r="K6187" s="117" t="s">
        <v>3</v>
      </c>
      <c r="L6187" s="119">
        <v>355</v>
      </c>
    </row>
    <row r="6188" spans="1:12" s="101" customFormat="1" ht="113.25" customHeight="1">
      <c r="A6188" s="808"/>
      <c r="B6188" s="803"/>
      <c r="C6188" s="810"/>
      <c r="D6188" s="807"/>
      <c r="E6188" s="803"/>
      <c r="F6188" s="803"/>
      <c r="G6188" s="803"/>
      <c r="H6188" s="806" t="s">
        <v>154</v>
      </c>
      <c r="I6188" s="806"/>
      <c r="J6188" s="117" t="s">
        <v>153</v>
      </c>
      <c r="K6188" s="117" t="s">
        <v>3</v>
      </c>
      <c r="L6188" s="119">
        <v>343</v>
      </c>
    </row>
    <row r="6189" spans="1:12" s="101" customFormat="1" ht="24" customHeight="1">
      <c r="A6189" s="808"/>
      <c r="B6189" s="110" t="s">
        <v>77</v>
      </c>
      <c r="C6189" s="115" t="s">
        <v>79</v>
      </c>
      <c r="D6189" s="115" t="s">
        <v>155</v>
      </c>
      <c r="E6189" s="115" t="s">
        <v>156</v>
      </c>
      <c r="F6189" s="805"/>
      <c r="G6189" s="805"/>
      <c r="H6189" s="806" t="s">
        <v>157</v>
      </c>
      <c r="I6189" s="806"/>
      <c r="J6189" s="803" t="s">
        <v>153</v>
      </c>
      <c r="K6189" s="803" t="s">
        <v>3</v>
      </c>
      <c r="L6189" s="804">
        <v>100</v>
      </c>
    </row>
    <row r="6190" spans="1:12" s="101" customFormat="1" ht="24" customHeight="1">
      <c r="A6190" s="808"/>
      <c r="B6190" s="117" t="s">
        <v>240</v>
      </c>
      <c r="C6190" s="117" t="s">
        <v>472</v>
      </c>
      <c r="D6190" s="118">
        <v>43777</v>
      </c>
      <c r="E6190" s="117" t="s">
        <v>271</v>
      </c>
      <c r="F6190" s="805"/>
      <c r="G6190" s="805"/>
      <c r="H6190" s="806"/>
      <c r="I6190" s="806"/>
      <c r="J6190" s="803"/>
      <c r="K6190" s="803"/>
      <c r="L6190" s="804"/>
    </row>
    <row r="6191" spans="1:12" s="101" customFormat="1" ht="24" customHeight="1">
      <c r="A6191" s="808">
        <v>1161</v>
      </c>
      <c r="B6191" s="110" t="s">
        <v>76</v>
      </c>
      <c r="C6191" s="115" t="s">
        <v>78</v>
      </c>
      <c r="D6191" s="115" t="s">
        <v>146</v>
      </c>
      <c r="E6191" s="115" t="s">
        <v>147</v>
      </c>
      <c r="F6191" s="809" t="s">
        <v>71</v>
      </c>
      <c r="G6191" s="809"/>
      <c r="H6191" s="805"/>
      <c r="I6191" s="805"/>
      <c r="J6191" s="805"/>
      <c r="K6191" s="805"/>
      <c r="L6191" s="805"/>
    </row>
    <row r="6192" spans="1:12" s="101" customFormat="1" ht="26.25" customHeight="1">
      <c r="A6192" s="808"/>
      <c r="B6192" s="803" t="s">
        <v>3654</v>
      </c>
      <c r="C6192" s="810" t="s">
        <v>3655</v>
      </c>
      <c r="D6192" s="807">
        <v>43770</v>
      </c>
      <c r="E6192" s="803" t="s">
        <v>243</v>
      </c>
      <c r="F6192" s="803" t="s">
        <v>3656</v>
      </c>
      <c r="G6192" s="803"/>
      <c r="H6192" s="806" t="s">
        <v>152</v>
      </c>
      <c r="I6192" s="806"/>
      <c r="J6192" s="117" t="s">
        <v>153</v>
      </c>
      <c r="K6192" s="117" t="s">
        <v>153</v>
      </c>
      <c r="L6192" s="119">
        <v>0</v>
      </c>
    </row>
    <row r="6193" spans="1:12" s="101" customFormat="1" ht="408.95" customHeight="1">
      <c r="A6193" s="808"/>
      <c r="B6193" s="803"/>
      <c r="C6193" s="810"/>
      <c r="D6193" s="807"/>
      <c r="E6193" s="803"/>
      <c r="F6193" s="803"/>
      <c r="G6193" s="803"/>
      <c r="H6193" s="806" t="s">
        <v>154</v>
      </c>
      <c r="I6193" s="806"/>
      <c r="J6193" s="803" t="s">
        <v>153</v>
      </c>
      <c r="K6193" s="803" t="s">
        <v>3</v>
      </c>
      <c r="L6193" s="804">
        <v>276.60000000000002</v>
      </c>
    </row>
    <row r="6194" spans="1:12" s="101" customFormat="1" ht="155.85" customHeight="1">
      <c r="A6194" s="808"/>
      <c r="B6194" s="803"/>
      <c r="C6194" s="810"/>
      <c r="D6194" s="807"/>
      <c r="E6194" s="803"/>
      <c r="F6194" s="803"/>
      <c r="G6194" s="803"/>
      <c r="H6194" s="806"/>
      <c r="I6194" s="806"/>
      <c r="J6194" s="803"/>
      <c r="K6194" s="803"/>
      <c r="L6194" s="804"/>
    </row>
    <row r="6195" spans="1:12" s="101" customFormat="1" ht="24" customHeight="1">
      <c r="A6195" s="808"/>
      <c r="B6195" s="110" t="s">
        <v>77</v>
      </c>
      <c r="C6195" s="115" t="s">
        <v>79</v>
      </c>
      <c r="D6195" s="115" t="s">
        <v>155</v>
      </c>
      <c r="E6195" s="115" t="s">
        <v>156</v>
      </c>
      <c r="F6195" s="805"/>
      <c r="G6195" s="805"/>
      <c r="H6195" s="806" t="s">
        <v>157</v>
      </c>
      <c r="I6195" s="806"/>
      <c r="J6195" s="803" t="s">
        <v>153</v>
      </c>
      <c r="K6195" s="803" t="s">
        <v>3</v>
      </c>
      <c r="L6195" s="804">
        <v>100</v>
      </c>
    </row>
    <row r="6196" spans="1:12" s="101" customFormat="1" ht="24" customHeight="1">
      <c r="A6196" s="808"/>
      <c r="B6196" s="117" t="s">
        <v>193</v>
      </c>
      <c r="C6196" s="117" t="s">
        <v>3656</v>
      </c>
      <c r="D6196" s="118">
        <v>43770</v>
      </c>
      <c r="E6196" s="117" t="s">
        <v>3657</v>
      </c>
      <c r="F6196" s="805"/>
      <c r="G6196" s="805"/>
      <c r="H6196" s="806"/>
      <c r="I6196" s="806"/>
      <c r="J6196" s="803"/>
      <c r="K6196" s="803"/>
      <c r="L6196" s="804"/>
    </row>
    <row r="6197" spans="1:12" s="101" customFormat="1" ht="24" customHeight="1">
      <c r="A6197" s="808">
        <v>1162</v>
      </c>
      <c r="B6197" s="110" t="s">
        <v>76</v>
      </c>
      <c r="C6197" s="115" t="s">
        <v>78</v>
      </c>
      <c r="D6197" s="115" t="s">
        <v>146</v>
      </c>
      <c r="E6197" s="115" t="s">
        <v>147</v>
      </c>
      <c r="F6197" s="809" t="s">
        <v>71</v>
      </c>
      <c r="G6197" s="809"/>
      <c r="H6197" s="805"/>
      <c r="I6197" s="805"/>
      <c r="J6197" s="805"/>
      <c r="K6197" s="805"/>
      <c r="L6197" s="805"/>
    </row>
    <row r="6198" spans="1:12" s="101" customFormat="1" ht="26.25" customHeight="1">
      <c r="A6198" s="808"/>
      <c r="B6198" s="803" t="s">
        <v>3658</v>
      </c>
      <c r="C6198" s="810" t="s">
        <v>3659</v>
      </c>
      <c r="D6198" s="807">
        <v>43842</v>
      </c>
      <c r="E6198" s="803" t="s">
        <v>1697</v>
      </c>
      <c r="F6198" s="803" t="s">
        <v>3660</v>
      </c>
      <c r="G6198" s="803"/>
      <c r="H6198" s="806" t="s">
        <v>152</v>
      </c>
      <c r="I6198" s="806"/>
      <c r="J6198" s="117" t="s">
        <v>153</v>
      </c>
      <c r="K6198" s="117" t="s">
        <v>3</v>
      </c>
      <c r="L6198" s="119">
        <v>556</v>
      </c>
    </row>
    <row r="6199" spans="1:12" s="101" customFormat="1" ht="197.25" customHeight="1">
      <c r="A6199" s="808"/>
      <c r="B6199" s="803"/>
      <c r="C6199" s="810"/>
      <c r="D6199" s="807"/>
      <c r="E6199" s="803"/>
      <c r="F6199" s="803"/>
      <c r="G6199" s="803"/>
      <c r="H6199" s="806" t="s">
        <v>154</v>
      </c>
      <c r="I6199" s="806"/>
      <c r="J6199" s="117" t="s">
        <v>153</v>
      </c>
      <c r="K6199" s="117" t="s">
        <v>3</v>
      </c>
      <c r="L6199" s="119">
        <v>232.44</v>
      </c>
    </row>
    <row r="6200" spans="1:12" s="101" customFormat="1" ht="24" customHeight="1">
      <c r="A6200" s="808"/>
      <c r="B6200" s="110" t="s">
        <v>77</v>
      </c>
      <c r="C6200" s="115" t="s">
        <v>79</v>
      </c>
      <c r="D6200" s="115" t="s">
        <v>155</v>
      </c>
      <c r="E6200" s="115" t="s">
        <v>156</v>
      </c>
      <c r="F6200" s="805"/>
      <c r="G6200" s="805"/>
      <c r="H6200" s="806" t="s">
        <v>157</v>
      </c>
      <c r="I6200" s="806"/>
      <c r="J6200" s="803" t="s">
        <v>153</v>
      </c>
      <c r="K6200" s="803" t="s">
        <v>3</v>
      </c>
      <c r="L6200" s="804">
        <v>120</v>
      </c>
    </row>
    <row r="6201" spans="1:12" s="101" customFormat="1" ht="24" customHeight="1">
      <c r="A6201" s="808"/>
      <c r="B6201" s="117" t="s">
        <v>193</v>
      </c>
      <c r="C6201" s="117" t="s">
        <v>3660</v>
      </c>
      <c r="D6201" s="118">
        <v>43844</v>
      </c>
      <c r="E6201" s="117" t="s">
        <v>1742</v>
      </c>
      <c r="F6201" s="805"/>
      <c r="G6201" s="805"/>
      <c r="H6201" s="806"/>
      <c r="I6201" s="806"/>
      <c r="J6201" s="803"/>
      <c r="K6201" s="803"/>
      <c r="L6201" s="804"/>
    </row>
    <row r="6202" spans="1:12" s="101" customFormat="1" ht="24" customHeight="1">
      <c r="A6202" s="808">
        <v>1163</v>
      </c>
      <c r="B6202" s="110" t="s">
        <v>76</v>
      </c>
      <c r="C6202" s="115" t="s">
        <v>78</v>
      </c>
      <c r="D6202" s="115" t="s">
        <v>146</v>
      </c>
      <c r="E6202" s="115" t="s">
        <v>147</v>
      </c>
      <c r="F6202" s="809" t="s">
        <v>71</v>
      </c>
      <c r="G6202" s="809"/>
      <c r="H6202" s="805"/>
      <c r="I6202" s="805"/>
      <c r="J6202" s="805"/>
      <c r="K6202" s="805"/>
      <c r="L6202" s="805"/>
    </row>
    <row r="6203" spans="1:12" s="101" customFormat="1" ht="26.25" customHeight="1">
      <c r="A6203" s="808"/>
      <c r="B6203" s="803" t="s">
        <v>3658</v>
      </c>
      <c r="C6203" s="810" t="s">
        <v>3661</v>
      </c>
      <c r="D6203" s="807">
        <v>43847</v>
      </c>
      <c r="E6203" s="803" t="s">
        <v>644</v>
      </c>
      <c r="F6203" s="803" t="s">
        <v>3662</v>
      </c>
      <c r="G6203" s="803"/>
      <c r="H6203" s="806" t="s">
        <v>152</v>
      </c>
      <c r="I6203" s="806"/>
      <c r="J6203" s="117" t="s">
        <v>153</v>
      </c>
      <c r="K6203" s="117" t="s">
        <v>3</v>
      </c>
      <c r="L6203" s="119">
        <v>570</v>
      </c>
    </row>
    <row r="6204" spans="1:12" s="101" customFormat="1" ht="228.75" customHeight="1">
      <c r="A6204" s="808"/>
      <c r="B6204" s="803"/>
      <c r="C6204" s="810"/>
      <c r="D6204" s="807"/>
      <c r="E6204" s="803"/>
      <c r="F6204" s="803"/>
      <c r="G6204" s="803"/>
      <c r="H6204" s="806" t="s">
        <v>154</v>
      </c>
      <c r="I6204" s="806"/>
      <c r="J6204" s="117" t="s">
        <v>153</v>
      </c>
      <c r="K6204" s="117" t="s">
        <v>3</v>
      </c>
      <c r="L6204" s="119">
        <v>569.80000000000007</v>
      </c>
    </row>
    <row r="6205" spans="1:12" s="101" customFormat="1" ht="24" customHeight="1">
      <c r="A6205" s="808"/>
      <c r="B6205" s="110" t="s">
        <v>77</v>
      </c>
      <c r="C6205" s="115" t="s">
        <v>79</v>
      </c>
      <c r="D6205" s="115" t="s">
        <v>155</v>
      </c>
      <c r="E6205" s="115" t="s">
        <v>156</v>
      </c>
      <c r="F6205" s="805"/>
      <c r="G6205" s="805"/>
      <c r="H6205" s="806" t="s">
        <v>157</v>
      </c>
      <c r="I6205" s="806"/>
      <c r="J6205" s="803" t="s">
        <v>153</v>
      </c>
      <c r="K6205" s="803" t="s">
        <v>3</v>
      </c>
      <c r="L6205" s="804">
        <v>927.48</v>
      </c>
    </row>
    <row r="6206" spans="1:12" s="101" customFormat="1" ht="24" customHeight="1">
      <c r="A6206" s="808"/>
      <c r="B6206" s="117" t="s">
        <v>193</v>
      </c>
      <c r="C6206" s="117" t="s">
        <v>3662</v>
      </c>
      <c r="D6206" s="118">
        <v>43851</v>
      </c>
      <c r="E6206" s="117" t="s">
        <v>3663</v>
      </c>
      <c r="F6206" s="805"/>
      <c r="G6206" s="805"/>
      <c r="H6206" s="806"/>
      <c r="I6206" s="806"/>
      <c r="J6206" s="803"/>
      <c r="K6206" s="803"/>
      <c r="L6206" s="804"/>
    </row>
    <row r="6207" spans="1:12" s="101" customFormat="1" ht="24" customHeight="1">
      <c r="A6207" s="808">
        <v>1164</v>
      </c>
      <c r="B6207" s="110" t="s">
        <v>76</v>
      </c>
      <c r="C6207" s="115" t="s">
        <v>78</v>
      </c>
      <c r="D6207" s="115" t="s">
        <v>146</v>
      </c>
      <c r="E6207" s="115" t="s">
        <v>147</v>
      </c>
      <c r="F6207" s="809" t="s">
        <v>71</v>
      </c>
      <c r="G6207" s="809"/>
      <c r="H6207" s="805"/>
      <c r="I6207" s="805"/>
      <c r="J6207" s="805"/>
      <c r="K6207" s="805"/>
      <c r="L6207" s="805"/>
    </row>
    <row r="6208" spans="1:12" s="101" customFormat="1" ht="26.25" customHeight="1">
      <c r="A6208" s="808"/>
      <c r="B6208" s="803" t="s">
        <v>3658</v>
      </c>
      <c r="C6208" s="810" t="s">
        <v>3664</v>
      </c>
      <c r="D6208" s="807">
        <v>43896</v>
      </c>
      <c r="E6208" s="803" t="s">
        <v>179</v>
      </c>
      <c r="F6208" s="803" t="s">
        <v>3665</v>
      </c>
      <c r="G6208" s="803"/>
      <c r="H6208" s="806" t="s">
        <v>152</v>
      </c>
      <c r="I6208" s="806"/>
      <c r="J6208" s="117" t="s">
        <v>153</v>
      </c>
      <c r="K6208" s="117" t="s">
        <v>3</v>
      </c>
      <c r="L6208" s="119">
        <v>684.09</v>
      </c>
    </row>
    <row r="6209" spans="1:12" s="101" customFormat="1" ht="260.25" customHeight="1">
      <c r="A6209" s="808"/>
      <c r="B6209" s="803"/>
      <c r="C6209" s="810"/>
      <c r="D6209" s="807"/>
      <c r="E6209" s="803"/>
      <c r="F6209" s="803"/>
      <c r="G6209" s="803"/>
      <c r="H6209" s="806" t="s">
        <v>154</v>
      </c>
      <c r="I6209" s="806"/>
      <c r="J6209" s="117" t="s">
        <v>153</v>
      </c>
      <c r="K6209" s="117" t="s">
        <v>153</v>
      </c>
      <c r="L6209" s="119">
        <v>0</v>
      </c>
    </row>
    <row r="6210" spans="1:12" s="101" customFormat="1" ht="24" customHeight="1">
      <c r="A6210" s="808"/>
      <c r="B6210" s="110" t="s">
        <v>77</v>
      </c>
      <c r="C6210" s="115" t="s">
        <v>79</v>
      </c>
      <c r="D6210" s="115" t="s">
        <v>155</v>
      </c>
      <c r="E6210" s="115" t="s">
        <v>156</v>
      </c>
      <c r="F6210" s="805"/>
      <c r="G6210" s="805"/>
      <c r="H6210" s="806" t="s">
        <v>157</v>
      </c>
      <c r="I6210" s="806"/>
      <c r="J6210" s="803" t="s">
        <v>153</v>
      </c>
      <c r="K6210" s="803" t="s">
        <v>3</v>
      </c>
      <c r="L6210" s="804">
        <v>340.03</v>
      </c>
    </row>
    <row r="6211" spans="1:12" s="101" customFormat="1" ht="24" customHeight="1">
      <c r="A6211" s="808"/>
      <c r="B6211" s="117" t="s">
        <v>193</v>
      </c>
      <c r="C6211" s="117" t="s">
        <v>3665</v>
      </c>
      <c r="D6211" s="118">
        <v>43900</v>
      </c>
      <c r="E6211" s="117" t="s">
        <v>3666</v>
      </c>
      <c r="F6211" s="805"/>
      <c r="G6211" s="805"/>
      <c r="H6211" s="806"/>
      <c r="I6211" s="806"/>
      <c r="J6211" s="803"/>
      <c r="K6211" s="803"/>
      <c r="L6211" s="804"/>
    </row>
    <row r="6212" spans="1:12" s="101" customFormat="1" ht="24" customHeight="1">
      <c r="A6212" s="808">
        <v>1165</v>
      </c>
      <c r="B6212" s="110" t="s">
        <v>76</v>
      </c>
      <c r="C6212" s="115" t="s">
        <v>78</v>
      </c>
      <c r="D6212" s="115" t="s">
        <v>146</v>
      </c>
      <c r="E6212" s="115" t="s">
        <v>147</v>
      </c>
      <c r="F6212" s="809" t="s">
        <v>71</v>
      </c>
      <c r="G6212" s="809"/>
      <c r="H6212" s="805"/>
      <c r="I6212" s="805"/>
      <c r="J6212" s="805"/>
      <c r="K6212" s="805"/>
      <c r="L6212" s="805"/>
    </row>
    <row r="6213" spans="1:12" s="101" customFormat="1" ht="26.25" customHeight="1">
      <c r="A6213" s="808"/>
      <c r="B6213" s="803" t="s">
        <v>3667</v>
      </c>
      <c r="C6213" s="803" t="s">
        <v>3668</v>
      </c>
      <c r="D6213" s="807">
        <v>43851</v>
      </c>
      <c r="E6213" s="803" t="s">
        <v>491</v>
      </c>
      <c r="F6213" s="803" t="s">
        <v>492</v>
      </c>
      <c r="G6213" s="803"/>
      <c r="H6213" s="806" t="s">
        <v>152</v>
      </c>
      <c r="I6213" s="806"/>
      <c r="J6213" s="117" t="s">
        <v>153</v>
      </c>
      <c r="K6213" s="117" t="s">
        <v>3</v>
      </c>
      <c r="L6213" s="119">
        <v>790</v>
      </c>
    </row>
    <row r="6214" spans="1:12" s="101" customFormat="1" ht="18" customHeight="1">
      <c r="A6214" s="808"/>
      <c r="B6214" s="803"/>
      <c r="C6214" s="803"/>
      <c r="D6214" s="807"/>
      <c r="E6214" s="803"/>
      <c r="F6214" s="803"/>
      <c r="G6214" s="803"/>
      <c r="H6214" s="806" t="s">
        <v>154</v>
      </c>
      <c r="I6214" s="806"/>
      <c r="J6214" s="117" t="s">
        <v>153</v>
      </c>
      <c r="K6214" s="117" t="s">
        <v>153</v>
      </c>
      <c r="L6214" s="119">
        <v>0</v>
      </c>
    </row>
    <row r="6215" spans="1:12" s="101" customFormat="1" ht="24" customHeight="1">
      <c r="A6215" s="808"/>
      <c r="B6215" s="110" t="s">
        <v>77</v>
      </c>
      <c r="C6215" s="115" t="s">
        <v>79</v>
      </c>
      <c r="D6215" s="115" t="s">
        <v>155</v>
      </c>
      <c r="E6215" s="115" t="s">
        <v>156</v>
      </c>
      <c r="F6215" s="805"/>
      <c r="G6215" s="805"/>
      <c r="H6215" s="806" t="s">
        <v>157</v>
      </c>
      <c r="I6215" s="806"/>
      <c r="J6215" s="803" t="s">
        <v>153</v>
      </c>
      <c r="K6215" s="803" t="s">
        <v>153</v>
      </c>
      <c r="L6215" s="804">
        <v>0</v>
      </c>
    </row>
    <row r="6216" spans="1:12" s="101" customFormat="1" ht="24" customHeight="1">
      <c r="A6216" s="808"/>
      <c r="B6216" s="117" t="s">
        <v>193</v>
      </c>
      <c r="C6216" s="117" t="s">
        <v>492</v>
      </c>
      <c r="D6216" s="118">
        <v>43856</v>
      </c>
      <c r="E6216" s="117" t="s">
        <v>3669</v>
      </c>
      <c r="F6216" s="805"/>
      <c r="G6216" s="805"/>
      <c r="H6216" s="806"/>
      <c r="I6216" s="806"/>
      <c r="J6216" s="803"/>
      <c r="K6216" s="803"/>
      <c r="L6216" s="804"/>
    </row>
    <row r="6217" spans="1:12" s="101" customFormat="1" ht="24" customHeight="1">
      <c r="A6217" s="808">
        <v>1166</v>
      </c>
      <c r="B6217" s="110" t="s">
        <v>76</v>
      </c>
      <c r="C6217" s="115" t="s">
        <v>78</v>
      </c>
      <c r="D6217" s="115" t="s">
        <v>146</v>
      </c>
      <c r="E6217" s="115" t="s">
        <v>147</v>
      </c>
      <c r="F6217" s="809" t="s">
        <v>71</v>
      </c>
      <c r="G6217" s="809"/>
      <c r="H6217" s="805"/>
      <c r="I6217" s="805"/>
      <c r="J6217" s="805"/>
      <c r="K6217" s="805"/>
      <c r="L6217" s="805"/>
    </row>
    <row r="6218" spans="1:12" s="101" customFormat="1" ht="26.25" customHeight="1">
      <c r="A6218" s="808"/>
      <c r="B6218" s="803" t="s">
        <v>3670</v>
      </c>
      <c r="C6218" s="810" t="s">
        <v>3671</v>
      </c>
      <c r="D6218" s="807">
        <v>43772</v>
      </c>
      <c r="E6218" s="803" t="s">
        <v>2325</v>
      </c>
      <c r="F6218" s="803" t="s">
        <v>3672</v>
      </c>
      <c r="G6218" s="803"/>
      <c r="H6218" s="806" t="s">
        <v>152</v>
      </c>
      <c r="I6218" s="806"/>
      <c r="J6218" s="117" t="s">
        <v>153</v>
      </c>
      <c r="K6218" s="117" t="s">
        <v>3</v>
      </c>
      <c r="L6218" s="119">
        <v>669.5</v>
      </c>
    </row>
    <row r="6219" spans="1:12" s="101" customFormat="1" ht="365.25" customHeight="1">
      <c r="A6219" s="808"/>
      <c r="B6219" s="803"/>
      <c r="C6219" s="810"/>
      <c r="D6219" s="807"/>
      <c r="E6219" s="803"/>
      <c r="F6219" s="803"/>
      <c r="G6219" s="803"/>
      <c r="H6219" s="806" t="s">
        <v>154</v>
      </c>
      <c r="I6219" s="806"/>
      <c r="J6219" s="117" t="s">
        <v>153</v>
      </c>
      <c r="K6219" s="117" t="s">
        <v>3</v>
      </c>
      <c r="L6219" s="119">
        <v>1298.75</v>
      </c>
    </row>
    <row r="6220" spans="1:12" s="101" customFormat="1" ht="24" customHeight="1">
      <c r="A6220" s="808"/>
      <c r="B6220" s="110" t="s">
        <v>77</v>
      </c>
      <c r="C6220" s="115" t="s">
        <v>79</v>
      </c>
      <c r="D6220" s="115" t="s">
        <v>155</v>
      </c>
      <c r="E6220" s="115" t="s">
        <v>156</v>
      </c>
      <c r="F6220" s="805"/>
      <c r="G6220" s="805"/>
      <c r="H6220" s="806" t="s">
        <v>157</v>
      </c>
      <c r="I6220" s="806"/>
      <c r="J6220" s="803" t="s">
        <v>153</v>
      </c>
      <c r="K6220" s="803" t="s">
        <v>153</v>
      </c>
      <c r="L6220" s="804">
        <v>0</v>
      </c>
    </row>
    <row r="6221" spans="1:12" s="101" customFormat="1" ht="24" customHeight="1">
      <c r="A6221" s="808"/>
      <c r="B6221" s="117" t="s">
        <v>2015</v>
      </c>
      <c r="C6221" s="117" t="s">
        <v>3672</v>
      </c>
      <c r="D6221" s="118">
        <v>43783</v>
      </c>
      <c r="E6221" s="117" t="s">
        <v>3673</v>
      </c>
      <c r="F6221" s="805"/>
      <c r="G6221" s="805"/>
      <c r="H6221" s="806"/>
      <c r="I6221" s="806"/>
      <c r="J6221" s="803"/>
      <c r="K6221" s="803"/>
      <c r="L6221" s="804"/>
    </row>
    <row r="6222" spans="1:12" s="101" customFormat="1" ht="24" customHeight="1">
      <c r="A6222" s="808">
        <v>1167</v>
      </c>
      <c r="B6222" s="110" t="s">
        <v>76</v>
      </c>
      <c r="C6222" s="115" t="s">
        <v>78</v>
      </c>
      <c r="D6222" s="115" t="s">
        <v>146</v>
      </c>
      <c r="E6222" s="115" t="s">
        <v>147</v>
      </c>
      <c r="F6222" s="809" t="s">
        <v>71</v>
      </c>
      <c r="G6222" s="809"/>
      <c r="H6222" s="805"/>
      <c r="I6222" s="805"/>
      <c r="J6222" s="805"/>
      <c r="K6222" s="805"/>
      <c r="L6222" s="805"/>
    </row>
    <row r="6223" spans="1:12" s="101" customFormat="1" ht="26.25" customHeight="1">
      <c r="A6223" s="808"/>
      <c r="B6223" s="803" t="s">
        <v>3670</v>
      </c>
      <c r="C6223" s="803" t="s">
        <v>3674</v>
      </c>
      <c r="D6223" s="807">
        <v>43846</v>
      </c>
      <c r="E6223" s="803" t="s">
        <v>429</v>
      </c>
      <c r="F6223" s="803" t="s">
        <v>334</v>
      </c>
      <c r="G6223" s="803"/>
      <c r="H6223" s="806" t="s">
        <v>152</v>
      </c>
      <c r="I6223" s="806"/>
      <c r="J6223" s="117" t="s">
        <v>3</v>
      </c>
      <c r="K6223" s="117" t="s">
        <v>153</v>
      </c>
      <c r="L6223" s="119">
        <v>656</v>
      </c>
    </row>
    <row r="6224" spans="1:12" s="101" customFormat="1" ht="102.75" customHeight="1">
      <c r="A6224" s="808"/>
      <c r="B6224" s="803"/>
      <c r="C6224" s="803"/>
      <c r="D6224" s="807"/>
      <c r="E6224" s="803"/>
      <c r="F6224" s="803"/>
      <c r="G6224" s="803"/>
      <c r="H6224" s="806" t="s">
        <v>154</v>
      </c>
      <c r="I6224" s="806"/>
      <c r="J6224" s="117" t="s">
        <v>3</v>
      </c>
      <c r="K6224" s="117" t="s">
        <v>153</v>
      </c>
      <c r="L6224" s="119">
        <v>832</v>
      </c>
    </row>
    <row r="6225" spans="1:12" s="101" customFormat="1" ht="24" customHeight="1">
      <c r="A6225" s="808"/>
      <c r="B6225" s="110" t="s">
        <v>77</v>
      </c>
      <c r="C6225" s="115" t="s">
        <v>79</v>
      </c>
      <c r="D6225" s="115" t="s">
        <v>155</v>
      </c>
      <c r="E6225" s="115" t="s">
        <v>156</v>
      </c>
      <c r="F6225" s="805"/>
      <c r="G6225" s="805"/>
      <c r="H6225" s="806" t="s">
        <v>157</v>
      </c>
      <c r="I6225" s="806"/>
      <c r="J6225" s="803" t="s">
        <v>153</v>
      </c>
      <c r="K6225" s="803" t="s">
        <v>3</v>
      </c>
      <c r="L6225" s="804">
        <v>845</v>
      </c>
    </row>
    <row r="6226" spans="1:12" s="101" customFormat="1" ht="24" customHeight="1">
      <c r="A6226" s="808"/>
      <c r="B6226" s="117" t="s">
        <v>2015</v>
      </c>
      <c r="C6226" s="117" t="s">
        <v>334</v>
      </c>
      <c r="D6226" s="118">
        <v>43850</v>
      </c>
      <c r="E6226" s="117" t="s">
        <v>3675</v>
      </c>
      <c r="F6226" s="805"/>
      <c r="G6226" s="805"/>
      <c r="H6226" s="806"/>
      <c r="I6226" s="806"/>
      <c r="J6226" s="803"/>
      <c r="K6226" s="803"/>
      <c r="L6226" s="804"/>
    </row>
    <row r="6227" spans="1:12" s="101" customFormat="1" ht="24" customHeight="1">
      <c r="A6227" s="808">
        <v>1168</v>
      </c>
      <c r="B6227" s="110" t="s">
        <v>76</v>
      </c>
      <c r="C6227" s="115" t="s">
        <v>78</v>
      </c>
      <c r="D6227" s="115" t="s">
        <v>146</v>
      </c>
      <c r="E6227" s="115" t="s">
        <v>147</v>
      </c>
      <c r="F6227" s="809" t="s">
        <v>71</v>
      </c>
      <c r="G6227" s="809"/>
      <c r="H6227" s="805"/>
      <c r="I6227" s="805"/>
      <c r="J6227" s="805"/>
      <c r="K6227" s="805"/>
      <c r="L6227" s="805"/>
    </row>
    <row r="6228" spans="1:12" s="101" customFormat="1" ht="26.25" customHeight="1">
      <c r="A6228" s="808"/>
      <c r="B6228" s="803" t="s">
        <v>3670</v>
      </c>
      <c r="C6228" s="810" t="s">
        <v>3676</v>
      </c>
      <c r="D6228" s="807">
        <v>43883</v>
      </c>
      <c r="E6228" s="803" t="s">
        <v>3677</v>
      </c>
      <c r="F6228" s="803" t="s">
        <v>3678</v>
      </c>
      <c r="G6228" s="803"/>
      <c r="H6228" s="806" t="s">
        <v>152</v>
      </c>
      <c r="I6228" s="806"/>
      <c r="J6228" s="117" t="s">
        <v>153</v>
      </c>
      <c r="K6228" s="117" t="s">
        <v>3</v>
      </c>
      <c r="L6228" s="119">
        <v>362.7</v>
      </c>
    </row>
    <row r="6229" spans="1:12" s="101" customFormat="1" ht="197.25" customHeight="1">
      <c r="A6229" s="808"/>
      <c r="B6229" s="803"/>
      <c r="C6229" s="810"/>
      <c r="D6229" s="807"/>
      <c r="E6229" s="803"/>
      <c r="F6229" s="803"/>
      <c r="G6229" s="803"/>
      <c r="H6229" s="806" t="s">
        <v>154</v>
      </c>
      <c r="I6229" s="806"/>
      <c r="J6229" s="117" t="s">
        <v>153</v>
      </c>
      <c r="K6229" s="117" t="s">
        <v>3</v>
      </c>
      <c r="L6229" s="119">
        <v>1703.42</v>
      </c>
    </row>
    <row r="6230" spans="1:12" s="101" customFormat="1" ht="24" customHeight="1">
      <c r="A6230" s="808"/>
      <c r="B6230" s="110" t="s">
        <v>77</v>
      </c>
      <c r="C6230" s="115" t="s">
        <v>79</v>
      </c>
      <c r="D6230" s="115" t="s">
        <v>155</v>
      </c>
      <c r="E6230" s="115" t="s">
        <v>156</v>
      </c>
      <c r="F6230" s="805"/>
      <c r="G6230" s="805"/>
      <c r="H6230" s="806" t="s">
        <v>157</v>
      </c>
      <c r="I6230" s="806"/>
      <c r="J6230" s="803" t="s">
        <v>153</v>
      </c>
      <c r="K6230" s="803" t="s">
        <v>153</v>
      </c>
      <c r="L6230" s="804">
        <v>0</v>
      </c>
    </row>
    <row r="6231" spans="1:12" s="101" customFormat="1" ht="24" customHeight="1">
      <c r="A6231" s="808"/>
      <c r="B6231" s="117" t="s">
        <v>2015</v>
      </c>
      <c r="C6231" s="117" t="s">
        <v>3678</v>
      </c>
      <c r="D6231" s="118">
        <v>43891</v>
      </c>
      <c r="E6231" s="117" t="s">
        <v>3679</v>
      </c>
      <c r="F6231" s="805"/>
      <c r="G6231" s="805"/>
      <c r="H6231" s="806"/>
      <c r="I6231" s="806"/>
      <c r="J6231" s="803"/>
      <c r="K6231" s="803"/>
      <c r="L6231" s="804"/>
    </row>
    <row r="6232" spans="1:12" s="101" customFormat="1" ht="24" customHeight="1">
      <c r="A6232" s="808">
        <v>1169</v>
      </c>
      <c r="B6232" s="110" t="s">
        <v>76</v>
      </c>
      <c r="C6232" s="115" t="s">
        <v>78</v>
      </c>
      <c r="D6232" s="115" t="s">
        <v>146</v>
      </c>
      <c r="E6232" s="115" t="s">
        <v>147</v>
      </c>
      <c r="F6232" s="809" t="s">
        <v>71</v>
      </c>
      <c r="G6232" s="809"/>
      <c r="H6232" s="805"/>
      <c r="I6232" s="805"/>
      <c r="J6232" s="805"/>
      <c r="K6232" s="805"/>
      <c r="L6232" s="805"/>
    </row>
    <row r="6233" spans="1:12" s="101" customFormat="1" ht="26.25" customHeight="1">
      <c r="A6233" s="808"/>
      <c r="B6233" s="803" t="s">
        <v>3680</v>
      </c>
      <c r="C6233" s="803" t="s">
        <v>3681</v>
      </c>
      <c r="D6233" s="807">
        <v>43742</v>
      </c>
      <c r="E6233" s="803" t="s">
        <v>205</v>
      </c>
      <c r="F6233" s="803" t="s">
        <v>3682</v>
      </c>
      <c r="G6233" s="803"/>
      <c r="H6233" s="806" t="s">
        <v>152</v>
      </c>
      <c r="I6233" s="806"/>
      <c r="J6233" s="117" t="s">
        <v>153</v>
      </c>
      <c r="K6233" s="117" t="s">
        <v>3</v>
      </c>
      <c r="L6233" s="119">
        <v>498</v>
      </c>
    </row>
    <row r="6234" spans="1:12" s="101" customFormat="1" ht="18.75" customHeight="1">
      <c r="A6234" s="808"/>
      <c r="B6234" s="803"/>
      <c r="C6234" s="803"/>
      <c r="D6234" s="807"/>
      <c r="E6234" s="803"/>
      <c r="F6234" s="803"/>
      <c r="G6234" s="803"/>
      <c r="H6234" s="806" t="s">
        <v>154</v>
      </c>
      <c r="I6234" s="806"/>
      <c r="J6234" s="117" t="s">
        <v>153</v>
      </c>
      <c r="K6234" s="117" t="s">
        <v>3</v>
      </c>
      <c r="L6234" s="119">
        <v>500.59</v>
      </c>
    </row>
    <row r="6235" spans="1:12" s="101" customFormat="1" ht="24" customHeight="1">
      <c r="A6235" s="808"/>
      <c r="B6235" s="110" t="s">
        <v>77</v>
      </c>
      <c r="C6235" s="115" t="s">
        <v>79</v>
      </c>
      <c r="D6235" s="115" t="s">
        <v>155</v>
      </c>
      <c r="E6235" s="115" t="s">
        <v>156</v>
      </c>
      <c r="F6235" s="805"/>
      <c r="G6235" s="805"/>
      <c r="H6235" s="806" t="s">
        <v>157</v>
      </c>
      <c r="I6235" s="806"/>
      <c r="J6235" s="803" t="s">
        <v>153</v>
      </c>
      <c r="K6235" s="803" t="s">
        <v>153</v>
      </c>
      <c r="L6235" s="804">
        <v>0</v>
      </c>
    </row>
    <row r="6236" spans="1:12" s="101" customFormat="1" ht="34.5" customHeight="1">
      <c r="A6236" s="808"/>
      <c r="B6236" s="117" t="s">
        <v>1147</v>
      </c>
      <c r="C6236" s="117" t="s">
        <v>3682</v>
      </c>
      <c r="D6236" s="118">
        <v>43744</v>
      </c>
      <c r="E6236" s="117" t="s">
        <v>3683</v>
      </c>
      <c r="F6236" s="805"/>
      <c r="G6236" s="805"/>
      <c r="H6236" s="806"/>
      <c r="I6236" s="806"/>
      <c r="J6236" s="803"/>
      <c r="K6236" s="803"/>
      <c r="L6236" s="804"/>
    </row>
    <row r="6237" spans="1:12" s="101" customFormat="1" ht="24" customHeight="1">
      <c r="A6237" s="808">
        <v>1170</v>
      </c>
      <c r="B6237" s="110" t="s">
        <v>76</v>
      </c>
      <c r="C6237" s="115" t="s">
        <v>78</v>
      </c>
      <c r="D6237" s="115" t="s">
        <v>146</v>
      </c>
      <c r="E6237" s="115" t="s">
        <v>147</v>
      </c>
      <c r="F6237" s="809" t="s">
        <v>71</v>
      </c>
      <c r="G6237" s="809"/>
      <c r="H6237" s="805"/>
      <c r="I6237" s="805"/>
      <c r="J6237" s="805"/>
      <c r="K6237" s="805"/>
      <c r="L6237" s="805"/>
    </row>
    <row r="6238" spans="1:12" s="101" customFormat="1" ht="26.25" customHeight="1">
      <c r="A6238" s="808"/>
      <c r="B6238" s="803" t="s">
        <v>3680</v>
      </c>
      <c r="C6238" s="803" t="s">
        <v>3684</v>
      </c>
      <c r="D6238" s="807">
        <v>43777</v>
      </c>
      <c r="E6238" s="803" t="s">
        <v>1601</v>
      </c>
      <c r="F6238" s="803" t="s">
        <v>1602</v>
      </c>
      <c r="G6238" s="803"/>
      <c r="H6238" s="806" t="s">
        <v>152</v>
      </c>
      <c r="I6238" s="806"/>
      <c r="J6238" s="117" t="s">
        <v>153</v>
      </c>
      <c r="K6238" s="117" t="s">
        <v>3</v>
      </c>
      <c r="L6238" s="119">
        <v>370.26</v>
      </c>
    </row>
    <row r="6239" spans="1:12" s="101" customFormat="1" ht="50.25" customHeight="1">
      <c r="A6239" s="808"/>
      <c r="B6239" s="803"/>
      <c r="C6239" s="803"/>
      <c r="D6239" s="807"/>
      <c r="E6239" s="803"/>
      <c r="F6239" s="803"/>
      <c r="G6239" s="803"/>
      <c r="H6239" s="806" t="s">
        <v>154</v>
      </c>
      <c r="I6239" s="806"/>
      <c r="J6239" s="117" t="s">
        <v>153</v>
      </c>
      <c r="K6239" s="117" t="s">
        <v>3</v>
      </c>
      <c r="L6239" s="119">
        <v>428.46</v>
      </c>
    </row>
    <row r="6240" spans="1:12" s="101" customFormat="1" ht="24" customHeight="1">
      <c r="A6240" s="808"/>
      <c r="B6240" s="110" t="s">
        <v>77</v>
      </c>
      <c r="C6240" s="115" t="s">
        <v>79</v>
      </c>
      <c r="D6240" s="115" t="s">
        <v>155</v>
      </c>
      <c r="E6240" s="115" t="s">
        <v>156</v>
      </c>
      <c r="F6240" s="805"/>
      <c r="G6240" s="805"/>
      <c r="H6240" s="806" t="s">
        <v>157</v>
      </c>
      <c r="I6240" s="806"/>
      <c r="J6240" s="803" t="s">
        <v>153</v>
      </c>
      <c r="K6240" s="803" t="s">
        <v>3</v>
      </c>
      <c r="L6240" s="804">
        <v>248.5</v>
      </c>
    </row>
    <row r="6241" spans="1:12" s="101" customFormat="1" ht="34.5" customHeight="1">
      <c r="A6241" s="808"/>
      <c r="B6241" s="117" t="s">
        <v>1147</v>
      </c>
      <c r="C6241" s="117" t="s">
        <v>1602</v>
      </c>
      <c r="D6241" s="118">
        <v>43779</v>
      </c>
      <c r="E6241" s="117" t="s">
        <v>2456</v>
      </c>
      <c r="F6241" s="805"/>
      <c r="G6241" s="805"/>
      <c r="H6241" s="806"/>
      <c r="I6241" s="806"/>
      <c r="J6241" s="803"/>
      <c r="K6241" s="803"/>
      <c r="L6241" s="804"/>
    </row>
    <row r="6242" spans="1:12" s="101" customFormat="1" ht="24" customHeight="1">
      <c r="A6242" s="808">
        <v>1171</v>
      </c>
      <c r="B6242" s="110" t="s">
        <v>76</v>
      </c>
      <c r="C6242" s="115" t="s">
        <v>78</v>
      </c>
      <c r="D6242" s="115" t="s">
        <v>146</v>
      </c>
      <c r="E6242" s="115" t="s">
        <v>147</v>
      </c>
      <c r="F6242" s="809" t="s">
        <v>71</v>
      </c>
      <c r="G6242" s="809"/>
      <c r="H6242" s="805"/>
      <c r="I6242" s="805"/>
      <c r="J6242" s="805"/>
      <c r="K6242" s="805"/>
      <c r="L6242" s="805"/>
    </row>
    <row r="6243" spans="1:12" s="101" customFormat="1" ht="26.25" customHeight="1">
      <c r="A6243" s="808"/>
      <c r="B6243" s="803" t="s">
        <v>3685</v>
      </c>
      <c r="C6243" s="810" t="s">
        <v>3686</v>
      </c>
      <c r="D6243" s="807">
        <v>43753</v>
      </c>
      <c r="E6243" s="803" t="s">
        <v>358</v>
      </c>
      <c r="F6243" s="803" t="s">
        <v>1969</v>
      </c>
      <c r="G6243" s="803"/>
      <c r="H6243" s="806" t="s">
        <v>152</v>
      </c>
      <c r="I6243" s="806"/>
      <c r="J6243" s="117" t="s">
        <v>153</v>
      </c>
      <c r="K6243" s="117" t="s">
        <v>3</v>
      </c>
      <c r="L6243" s="119">
        <v>450</v>
      </c>
    </row>
    <row r="6244" spans="1:12" s="101" customFormat="1" ht="155.25" customHeight="1">
      <c r="A6244" s="808"/>
      <c r="B6244" s="803"/>
      <c r="C6244" s="810"/>
      <c r="D6244" s="807"/>
      <c r="E6244" s="803"/>
      <c r="F6244" s="803"/>
      <c r="G6244" s="803"/>
      <c r="H6244" s="806" t="s">
        <v>154</v>
      </c>
      <c r="I6244" s="806"/>
      <c r="J6244" s="117" t="s">
        <v>153</v>
      </c>
      <c r="K6244" s="117" t="s">
        <v>153</v>
      </c>
      <c r="L6244" s="119">
        <v>0</v>
      </c>
    </row>
    <row r="6245" spans="1:12" s="101" customFormat="1" ht="24" customHeight="1">
      <c r="A6245" s="808"/>
      <c r="B6245" s="110" t="s">
        <v>77</v>
      </c>
      <c r="C6245" s="115" t="s">
        <v>79</v>
      </c>
      <c r="D6245" s="115" t="s">
        <v>155</v>
      </c>
      <c r="E6245" s="115" t="s">
        <v>156</v>
      </c>
      <c r="F6245" s="805"/>
      <c r="G6245" s="805"/>
      <c r="H6245" s="806" t="s">
        <v>157</v>
      </c>
      <c r="I6245" s="806"/>
      <c r="J6245" s="803" t="s">
        <v>153</v>
      </c>
      <c r="K6245" s="803" t="s">
        <v>153</v>
      </c>
      <c r="L6245" s="804">
        <v>0</v>
      </c>
    </row>
    <row r="6246" spans="1:12" s="101" customFormat="1" ht="34.5" customHeight="1">
      <c r="A6246" s="808"/>
      <c r="B6246" s="117" t="s">
        <v>2853</v>
      </c>
      <c r="C6246" s="117" t="s">
        <v>1969</v>
      </c>
      <c r="D6246" s="118">
        <v>43758</v>
      </c>
      <c r="E6246" s="117" t="s">
        <v>182</v>
      </c>
      <c r="F6246" s="805"/>
      <c r="G6246" s="805"/>
      <c r="H6246" s="806"/>
      <c r="I6246" s="806"/>
      <c r="J6246" s="803"/>
      <c r="K6246" s="803"/>
      <c r="L6246" s="804"/>
    </row>
    <row r="6247" spans="1:12" s="101" customFormat="1" ht="24" customHeight="1">
      <c r="A6247" s="808">
        <v>1172</v>
      </c>
      <c r="B6247" s="110" t="s">
        <v>76</v>
      </c>
      <c r="C6247" s="115" t="s">
        <v>78</v>
      </c>
      <c r="D6247" s="115" t="s">
        <v>146</v>
      </c>
      <c r="E6247" s="115" t="s">
        <v>147</v>
      </c>
      <c r="F6247" s="809" t="s">
        <v>71</v>
      </c>
      <c r="G6247" s="809"/>
      <c r="H6247" s="805"/>
      <c r="I6247" s="805"/>
      <c r="J6247" s="805"/>
      <c r="K6247" s="805"/>
      <c r="L6247" s="805"/>
    </row>
    <row r="6248" spans="1:12" s="101" customFormat="1" ht="26.25" customHeight="1">
      <c r="A6248" s="808"/>
      <c r="B6248" s="803" t="s">
        <v>3687</v>
      </c>
      <c r="C6248" s="810" t="s">
        <v>3688</v>
      </c>
      <c r="D6248" s="807">
        <v>43887</v>
      </c>
      <c r="E6248" s="803" t="s">
        <v>629</v>
      </c>
      <c r="F6248" s="803" t="s">
        <v>630</v>
      </c>
      <c r="G6248" s="803"/>
      <c r="H6248" s="806" t="s">
        <v>152</v>
      </c>
      <c r="I6248" s="806"/>
      <c r="J6248" s="117" t="s">
        <v>3</v>
      </c>
      <c r="K6248" s="117" t="s">
        <v>153</v>
      </c>
      <c r="L6248" s="119">
        <v>553.70000000000005</v>
      </c>
    </row>
    <row r="6249" spans="1:12" s="101" customFormat="1" ht="408.95" customHeight="1">
      <c r="A6249" s="808"/>
      <c r="B6249" s="803"/>
      <c r="C6249" s="810"/>
      <c r="D6249" s="807"/>
      <c r="E6249" s="803"/>
      <c r="F6249" s="803"/>
      <c r="G6249" s="803"/>
      <c r="H6249" s="806" t="s">
        <v>154</v>
      </c>
      <c r="I6249" s="806"/>
      <c r="J6249" s="803" t="s">
        <v>153</v>
      </c>
      <c r="K6249" s="803" t="s">
        <v>153</v>
      </c>
      <c r="L6249" s="804">
        <v>0</v>
      </c>
    </row>
    <row r="6250" spans="1:12" s="101" customFormat="1" ht="61.35" customHeight="1">
      <c r="A6250" s="808"/>
      <c r="B6250" s="803"/>
      <c r="C6250" s="810"/>
      <c r="D6250" s="807"/>
      <c r="E6250" s="803"/>
      <c r="F6250" s="803"/>
      <c r="G6250" s="803"/>
      <c r="H6250" s="806"/>
      <c r="I6250" s="806"/>
      <c r="J6250" s="803"/>
      <c r="K6250" s="803"/>
      <c r="L6250" s="804"/>
    </row>
    <row r="6251" spans="1:12" s="101" customFormat="1" ht="24" customHeight="1">
      <c r="A6251" s="808"/>
      <c r="B6251" s="110" t="s">
        <v>77</v>
      </c>
      <c r="C6251" s="115" t="s">
        <v>79</v>
      </c>
      <c r="D6251" s="115" t="s">
        <v>155</v>
      </c>
      <c r="E6251" s="115" t="s">
        <v>156</v>
      </c>
      <c r="F6251" s="805"/>
      <c r="G6251" s="805"/>
      <c r="H6251" s="806" t="s">
        <v>157</v>
      </c>
      <c r="I6251" s="806"/>
      <c r="J6251" s="803" t="s">
        <v>3</v>
      </c>
      <c r="K6251" s="803" t="s">
        <v>153</v>
      </c>
      <c r="L6251" s="804">
        <v>46.3</v>
      </c>
    </row>
    <row r="6252" spans="1:12" s="101" customFormat="1" ht="24" customHeight="1">
      <c r="A6252" s="808"/>
      <c r="B6252" s="117" t="s">
        <v>164</v>
      </c>
      <c r="C6252" s="117" t="s">
        <v>630</v>
      </c>
      <c r="D6252" s="118">
        <v>43890</v>
      </c>
      <c r="E6252" s="117" t="s">
        <v>3689</v>
      </c>
      <c r="F6252" s="805"/>
      <c r="G6252" s="805"/>
      <c r="H6252" s="806"/>
      <c r="I6252" s="806"/>
      <c r="J6252" s="803"/>
      <c r="K6252" s="803"/>
      <c r="L6252" s="804"/>
    </row>
    <row r="6253" spans="1:12" s="101" customFormat="1" ht="24" customHeight="1">
      <c r="A6253" s="808">
        <v>1173</v>
      </c>
      <c r="B6253" s="110" t="s">
        <v>76</v>
      </c>
      <c r="C6253" s="115" t="s">
        <v>78</v>
      </c>
      <c r="D6253" s="115" t="s">
        <v>146</v>
      </c>
      <c r="E6253" s="115" t="s">
        <v>147</v>
      </c>
      <c r="F6253" s="809" t="s">
        <v>71</v>
      </c>
      <c r="G6253" s="809"/>
      <c r="H6253" s="805"/>
      <c r="I6253" s="805"/>
      <c r="J6253" s="805"/>
      <c r="K6253" s="805"/>
      <c r="L6253" s="805"/>
    </row>
    <row r="6254" spans="1:12" s="101" customFormat="1" ht="26.25" customHeight="1">
      <c r="A6254" s="808"/>
      <c r="B6254" s="803" t="s">
        <v>3690</v>
      </c>
      <c r="C6254" s="810" t="s">
        <v>3691</v>
      </c>
      <c r="D6254" s="807">
        <v>43743</v>
      </c>
      <c r="E6254" s="803" t="s">
        <v>234</v>
      </c>
      <c r="F6254" s="803" t="s">
        <v>3692</v>
      </c>
      <c r="G6254" s="803"/>
      <c r="H6254" s="806" t="s">
        <v>152</v>
      </c>
      <c r="I6254" s="806"/>
      <c r="J6254" s="117" t="s">
        <v>153</v>
      </c>
      <c r="K6254" s="117" t="s">
        <v>3</v>
      </c>
      <c r="L6254" s="119">
        <v>425.01</v>
      </c>
    </row>
    <row r="6255" spans="1:12" s="101" customFormat="1" ht="408.95" customHeight="1">
      <c r="A6255" s="808"/>
      <c r="B6255" s="803"/>
      <c r="C6255" s="810"/>
      <c r="D6255" s="807"/>
      <c r="E6255" s="803"/>
      <c r="F6255" s="803"/>
      <c r="G6255" s="803"/>
      <c r="H6255" s="806" t="s">
        <v>154</v>
      </c>
      <c r="I6255" s="806"/>
      <c r="J6255" s="803" t="s">
        <v>153</v>
      </c>
      <c r="K6255" s="803" t="s">
        <v>3</v>
      </c>
      <c r="L6255" s="804">
        <v>172.8</v>
      </c>
    </row>
    <row r="6256" spans="1:12" s="101" customFormat="1" ht="71.849999999999994" customHeight="1">
      <c r="A6256" s="808"/>
      <c r="B6256" s="803"/>
      <c r="C6256" s="810"/>
      <c r="D6256" s="807"/>
      <c r="E6256" s="803"/>
      <c r="F6256" s="803"/>
      <c r="G6256" s="803"/>
      <c r="H6256" s="806"/>
      <c r="I6256" s="806"/>
      <c r="J6256" s="803"/>
      <c r="K6256" s="803"/>
      <c r="L6256" s="804"/>
    </row>
    <row r="6257" spans="1:12" s="101" customFormat="1" ht="24" customHeight="1">
      <c r="A6257" s="808"/>
      <c r="B6257" s="110" t="s">
        <v>77</v>
      </c>
      <c r="C6257" s="115" t="s">
        <v>79</v>
      </c>
      <c r="D6257" s="115" t="s">
        <v>155</v>
      </c>
      <c r="E6257" s="115" t="s">
        <v>156</v>
      </c>
      <c r="F6257" s="805"/>
      <c r="G6257" s="805"/>
      <c r="H6257" s="806" t="s">
        <v>157</v>
      </c>
      <c r="I6257" s="806"/>
      <c r="J6257" s="803" t="s">
        <v>153</v>
      </c>
      <c r="K6257" s="803" t="s">
        <v>153</v>
      </c>
      <c r="L6257" s="804">
        <v>0</v>
      </c>
    </row>
    <row r="6258" spans="1:12" s="101" customFormat="1" ht="24" customHeight="1">
      <c r="A6258" s="808"/>
      <c r="B6258" s="117" t="s">
        <v>3693</v>
      </c>
      <c r="C6258" s="117" t="s">
        <v>3692</v>
      </c>
      <c r="D6258" s="118">
        <v>43746</v>
      </c>
      <c r="E6258" s="117" t="s">
        <v>866</v>
      </c>
      <c r="F6258" s="805"/>
      <c r="G6258" s="805"/>
      <c r="H6258" s="806"/>
      <c r="I6258" s="806"/>
      <c r="J6258" s="803"/>
      <c r="K6258" s="803"/>
      <c r="L6258" s="804"/>
    </row>
    <row r="6259" spans="1:12" s="101" customFormat="1" ht="24" customHeight="1">
      <c r="A6259" s="808">
        <v>1174</v>
      </c>
      <c r="B6259" s="110" t="s">
        <v>76</v>
      </c>
      <c r="C6259" s="115" t="s">
        <v>78</v>
      </c>
      <c r="D6259" s="115" t="s">
        <v>146</v>
      </c>
      <c r="E6259" s="115" t="s">
        <v>147</v>
      </c>
      <c r="F6259" s="809" t="s">
        <v>71</v>
      </c>
      <c r="G6259" s="809"/>
      <c r="H6259" s="805"/>
      <c r="I6259" s="805"/>
      <c r="J6259" s="805"/>
      <c r="K6259" s="805"/>
      <c r="L6259" s="805"/>
    </row>
    <row r="6260" spans="1:12" s="101" customFormat="1" ht="26.25" customHeight="1">
      <c r="A6260" s="808"/>
      <c r="B6260" s="803" t="s">
        <v>3694</v>
      </c>
      <c r="C6260" s="810" t="s">
        <v>3695</v>
      </c>
      <c r="D6260" s="807">
        <v>43774</v>
      </c>
      <c r="E6260" s="803" t="s">
        <v>829</v>
      </c>
      <c r="F6260" s="803" t="s">
        <v>830</v>
      </c>
      <c r="G6260" s="803"/>
      <c r="H6260" s="806" t="s">
        <v>152</v>
      </c>
      <c r="I6260" s="806"/>
      <c r="J6260" s="117" t="s">
        <v>153</v>
      </c>
      <c r="K6260" s="117" t="s">
        <v>3</v>
      </c>
      <c r="L6260" s="119">
        <v>513.12</v>
      </c>
    </row>
    <row r="6261" spans="1:12" s="101" customFormat="1" ht="270.75" customHeight="1">
      <c r="A6261" s="808"/>
      <c r="B6261" s="803"/>
      <c r="C6261" s="810"/>
      <c r="D6261" s="807"/>
      <c r="E6261" s="803"/>
      <c r="F6261" s="803"/>
      <c r="G6261" s="803"/>
      <c r="H6261" s="806" t="s">
        <v>154</v>
      </c>
      <c r="I6261" s="806"/>
      <c r="J6261" s="117" t="s">
        <v>153</v>
      </c>
      <c r="K6261" s="117" t="s">
        <v>3</v>
      </c>
      <c r="L6261" s="119">
        <v>138</v>
      </c>
    </row>
    <row r="6262" spans="1:12" s="101" customFormat="1" ht="24" customHeight="1">
      <c r="A6262" s="808"/>
      <c r="B6262" s="110" t="s">
        <v>77</v>
      </c>
      <c r="C6262" s="115" t="s">
        <v>79</v>
      </c>
      <c r="D6262" s="115" t="s">
        <v>155</v>
      </c>
      <c r="E6262" s="115" t="s">
        <v>156</v>
      </c>
      <c r="F6262" s="805"/>
      <c r="G6262" s="805"/>
      <c r="H6262" s="806" t="s">
        <v>157</v>
      </c>
      <c r="I6262" s="806"/>
      <c r="J6262" s="803" t="s">
        <v>153</v>
      </c>
      <c r="K6262" s="803" t="s">
        <v>153</v>
      </c>
      <c r="L6262" s="804">
        <v>0</v>
      </c>
    </row>
    <row r="6263" spans="1:12" s="101" customFormat="1" ht="34.5" customHeight="1">
      <c r="A6263" s="808"/>
      <c r="B6263" s="117" t="s">
        <v>3696</v>
      </c>
      <c r="C6263" s="117" t="s">
        <v>830</v>
      </c>
      <c r="D6263" s="118">
        <v>43776</v>
      </c>
      <c r="E6263" s="117" t="s">
        <v>808</v>
      </c>
      <c r="F6263" s="805"/>
      <c r="G6263" s="805"/>
      <c r="H6263" s="806"/>
      <c r="I6263" s="806"/>
      <c r="J6263" s="803"/>
      <c r="K6263" s="803"/>
      <c r="L6263" s="804"/>
    </row>
    <row r="6264" spans="1:12" s="101" customFormat="1" ht="24" customHeight="1">
      <c r="A6264" s="808">
        <v>1175</v>
      </c>
      <c r="B6264" s="110" t="s">
        <v>76</v>
      </c>
      <c r="C6264" s="115" t="s">
        <v>78</v>
      </c>
      <c r="D6264" s="115" t="s">
        <v>146</v>
      </c>
      <c r="E6264" s="115" t="s">
        <v>147</v>
      </c>
      <c r="F6264" s="809" t="s">
        <v>71</v>
      </c>
      <c r="G6264" s="809"/>
      <c r="H6264" s="805"/>
      <c r="I6264" s="805"/>
      <c r="J6264" s="805"/>
      <c r="K6264" s="805"/>
      <c r="L6264" s="805"/>
    </row>
    <row r="6265" spans="1:12" s="101" customFormat="1" ht="26.25" customHeight="1">
      <c r="A6265" s="808"/>
      <c r="B6265" s="803" t="s">
        <v>3697</v>
      </c>
      <c r="C6265" s="810" t="s">
        <v>3698</v>
      </c>
      <c r="D6265" s="807">
        <v>43773</v>
      </c>
      <c r="E6265" s="803" t="s">
        <v>476</v>
      </c>
      <c r="F6265" s="803" t="s">
        <v>813</v>
      </c>
      <c r="G6265" s="803"/>
      <c r="H6265" s="806" t="s">
        <v>152</v>
      </c>
      <c r="I6265" s="806"/>
      <c r="J6265" s="117" t="s">
        <v>153</v>
      </c>
      <c r="K6265" s="117" t="s">
        <v>3</v>
      </c>
      <c r="L6265" s="119">
        <v>240.18</v>
      </c>
    </row>
    <row r="6266" spans="1:12" s="101" customFormat="1" ht="239.25" customHeight="1">
      <c r="A6266" s="808"/>
      <c r="B6266" s="803"/>
      <c r="C6266" s="810"/>
      <c r="D6266" s="807"/>
      <c r="E6266" s="803"/>
      <c r="F6266" s="803"/>
      <c r="G6266" s="803"/>
      <c r="H6266" s="806" t="s">
        <v>154</v>
      </c>
      <c r="I6266" s="806"/>
      <c r="J6266" s="117" t="s">
        <v>153</v>
      </c>
      <c r="K6266" s="117" t="s">
        <v>3</v>
      </c>
      <c r="L6266" s="119">
        <v>278.49</v>
      </c>
    </row>
    <row r="6267" spans="1:12" s="101" customFormat="1" ht="24" customHeight="1">
      <c r="A6267" s="808"/>
      <c r="B6267" s="110" t="s">
        <v>77</v>
      </c>
      <c r="C6267" s="115" t="s">
        <v>79</v>
      </c>
      <c r="D6267" s="115" t="s">
        <v>155</v>
      </c>
      <c r="E6267" s="115" t="s">
        <v>156</v>
      </c>
      <c r="F6267" s="805"/>
      <c r="G6267" s="805"/>
      <c r="H6267" s="806" t="s">
        <v>157</v>
      </c>
      <c r="I6267" s="806"/>
      <c r="J6267" s="803" t="s">
        <v>153</v>
      </c>
      <c r="K6267" s="803" t="s">
        <v>153</v>
      </c>
      <c r="L6267" s="804">
        <v>0</v>
      </c>
    </row>
    <row r="6268" spans="1:12" s="101" customFormat="1" ht="24" customHeight="1">
      <c r="A6268" s="808"/>
      <c r="B6268" s="117" t="s">
        <v>3449</v>
      </c>
      <c r="C6268" s="117" t="s">
        <v>813</v>
      </c>
      <c r="D6268" s="118">
        <v>43774</v>
      </c>
      <c r="E6268" s="117" t="s">
        <v>2154</v>
      </c>
      <c r="F6268" s="805"/>
      <c r="G6268" s="805"/>
      <c r="H6268" s="806"/>
      <c r="I6268" s="806"/>
      <c r="J6268" s="803"/>
      <c r="K6268" s="803"/>
      <c r="L6268" s="804"/>
    </row>
    <row r="6269" spans="1:12" s="101" customFormat="1" ht="24" customHeight="1">
      <c r="A6269" s="808">
        <v>1176</v>
      </c>
      <c r="B6269" s="110" t="s">
        <v>76</v>
      </c>
      <c r="C6269" s="115" t="s">
        <v>78</v>
      </c>
      <c r="D6269" s="115" t="s">
        <v>146</v>
      </c>
      <c r="E6269" s="115" t="s">
        <v>147</v>
      </c>
      <c r="F6269" s="809" t="s">
        <v>71</v>
      </c>
      <c r="G6269" s="809"/>
      <c r="H6269" s="805"/>
      <c r="I6269" s="805"/>
      <c r="J6269" s="805"/>
      <c r="K6269" s="805"/>
      <c r="L6269" s="805"/>
    </row>
    <row r="6270" spans="1:12" s="101" customFormat="1" ht="26.25" customHeight="1">
      <c r="A6270" s="808"/>
      <c r="B6270" s="803" t="s">
        <v>3699</v>
      </c>
      <c r="C6270" s="810" t="s">
        <v>3700</v>
      </c>
      <c r="D6270" s="807">
        <v>43775</v>
      </c>
      <c r="E6270" s="803" t="s">
        <v>2019</v>
      </c>
      <c r="F6270" s="803" t="s">
        <v>3701</v>
      </c>
      <c r="G6270" s="803"/>
      <c r="H6270" s="806" t="s">
        <v>152</v>
      </c>
      <c r="I6270" s="806"/>
      <c r="J6270" s="117" t="s">
        <v>153</v>
      </c>
      <c r="K6270" s="117" t="s">
        <v>3</v>
      </c>
      <c r="L6270" s="119">
        <v>798.72</v>
      </c>
    </row>
    <row r="6271" spans="1:12" s="101" customFormat="1" ht="408.95" customHeight="1">
      <c r="A6271" s="808"/>
      <c r="B6271" s="803"/>
      <c r="C6271" s="810"/>
      <c r="D6271" s="807"/>
      <c r="E6271" s="803"/>
      <c r="F6271" s="803"/>
      <c r="G6271" s="803"/>
      <c r="H6271" s="806" t="s">
        <v>154</v>
      </c>
      <c r="I6271" s="806"/>
      <c r="J6271" s="803" t="s">
        <v>153</v>
      </c>
      <c r="K6271" s="803" t="s">
        <v>3</v>
      </c>
      <c r="L6271" s="804">
        <v>1721.73</v>
      </c>
    </row>
    <row r="6272" spans="1:12" s="101" customFormat="1" ht="218.85" customHeight="1">
      <c r="A6272" s="808"/>
      <c r="B6272" s="803"/>
      <c r="C6272" s="810"/>
      <c r="D6272" s="807"/>
      <c r="E6272" s="803"/>
      <c r="F6272" s="803"/>
      <c r="G6272" s="803"/>
      <c r="H6272" s="806"/>
      <c r="I6272" s="806"/>
      <c r="J6272" s="803"/>
      <c r="K6272" s="803"/>
      <c r="L6272" s="804"/>
    </row>
    <row r="6273" spans="1:12" s="101" customFormat="1" ht="24" customHeight="1">
      <c r="A6273" s="808"/>
      <c r="B6273" s="110" t="s">
        <v>77</v>
      </c>
      <c r="C6273" s="115" t="s">
        <v>79</v>
      </c>
      <c r="D6273" s="115" t="s">
        <v>155</v>
      </c>
      <c r="E6273" s="115" t="s">
        <v>156</v>
      </c>
      <c r="F6273" s="805"/>
      <c r="G6273" s="805"/>
      <c r="H6273" s="806" t="s">
        <v>157</v>
      </c>
      <c r="I6273" s="806"/>
      <c r="J6273" s="803" t="s">
        <v>153</v>
      </c>
      <c r="K6273" s="803" t="s">
        <v>153</v>
      </c>
      <c r="L6273" s="804">
        <v>0</v>
      </c>
    </row>
    <row r="6274" spans="1:12" s="101" customFormat="1" ht="24" customHeight="1">
      <c r="A6274" s="808"/>
      <c r="B6274" s="117" t="s">
        <v>193</v>
      </c>
      <c r="C6274" s="117" t="s">
        <v>3701</v>
      </c>
      <c r="D6274" s="118">
        <v>43787</v>
      </c>
      <c r="E6274" s="117" t="s">
        <v>3702</v>
      </c>
      <c r="F6274" s="805"/>
      <c r="G6274" s="805"/>
      <c r="H6274" s="806"/>
      <c r="I6274" s="806"/>
      <c r="J6274" s="803"/>
      <c r="K6274" s="803"/>
      <c r="L6274" s="804"/>
    </row>
    <row r="6275" spans="1:12" s="101" customFormat="1" ht="24" customHeight="1">
      <c r="A6275" s="808">
        <v>1177</v>
      </c>
      <c r="B6275" s="110" t="s">
        <v>76</v>
      </c>
      <c r="C6275" s="115" t="s">
        <v>78</v>
      </c>
      <c r="D6275" s="115" t="s">
        <v>146</v>
      </c>
      <c r="E6275" s="115" t="s">
        <v>147</v>
      </c>
      <c r="F6275" s="809" t="s">
        <v>71</v>
      </c>
      <c r="G6275" s="809"/>
      <c r="H6275" s="805"/>
      <c r="I6275" s="805"/>
      <c r="J6275" s="805"/>
      <c r="K6275" s="805"/>
      <c r="L6275" s="805"/>
    </row>
    <row r="6276" spans="1:12" s="101" customFormat="1" ht="26.25" customHeight="1">
      <c r="A6276" s="808"/>
      <c r="B6276" s="803" t="s">
        <v>3703</v>
      </c>
      <c r="C6276" s="810" t="s">
        <v>3704</v>
      </c>
      <c r="D6276" s="807">
        <v>43740</v>
      </c>
      <c r="E6276" s="803" t="s">
        <v>400</v>
      </c>
      <c r="F6276" s="803" t="s">
        <v>731</v>
      </c>
      <c r="G6276" s="803"/>
      <c r="H6276" s="806" t="s">
        <v>152</v>
      </c>
      <c r="I6276" s="806"/>
      <c r="J6276" s="117" t="s">
        <v>153</v>
      </c>
      <c r="K6276" s="117" t="s">
        <v>153</v>
      </c>
      <c r="L6276" s="119">
        <v>0</v>
      </c>
    </row>
    <row r="6277" spans="1:12" s="101" customFormat="1" ht="186.75" customHeight="1">
      <c r="A6277" s="808"/>
      <c r="B6277" s="803"/>
      <c r="C6277" s="810"/>
      <c r="D6277" s="807"/>
      <c r="E6277" s="803"/>
      <c r="F6277" s="803"/>
      <c r="G6277" s="803"/>
      <c r="H6277" s="806" t="s">
        <v>154</v>
      </c>
      <c r="I6277" s="806"/>
      <c r="J6277" s="117" t="s">
        <v>153</v>
      </c>
      <c r="K6277" s="117" t="s">
        <v>153</v>
      </c>
      <c r="L6277" s="119">
        <v>0</v>
      </c>
    </row>
    <row r="6278" spans="1:12" s="101" customFormat="1" ht="24" customHeight="1">
      <c r="A6278" s="808"/>
      <c r="B6278" s="110" t="s">
        <v>77</v>
      </c>
      <c r="C6278" s="115" t="s">
        <v>79</v>
      </c>
      <c r="D6278" s="115" t="s">
        <v>155</v>
      </c>
      <c r="E6278" s="115" t="s">
        <v>156</v>
      </c>
      <c r="F6278" s="805"/>
      <c r="G6278" s="805"/>
      <c r="H6278" s="806" t="s">
        <v>157</v>
      </c>
      <c r="I6278" s="806"/>
      <c r="J6278" s="803" t="s">
        <v>153</v>
      </c>
      <c r="K6278" s="803" t="s">
        <v>3</v>
      </c>
      <c r="L6278" s="804">
        <v>540</v>
      </c>
    </row>
    <row r="6279" spans="1:12" s="101" customFormat="1" ht="34.5" customHeight="1">
      <c r="A6279" s="808"/>
      <c r="B6279" s="117" t="s">
        <v>3058</v>
      </c>
      <c r="C6279" s="117" t="s">
        <v>731</v>
      </c>
      <c r="D6279" s="118">
        <v>43746</v>
      </c>
      <c r="E6279" s="117" t="s">
        <v>3705</v>
      </c>
      <c r="F6279" s="805"/>
      <c r="G6279" s="805"/>
      <c r="H6279" s="806"/>
      <c r="I6279" s="806"/>
      <c r="J6279" s="803"/>
      <c r="K6279" s="803"/>
      <c r="L6279" s="804"/>
    </row>
    <row r="6280" spans="1:12" s="101" customFormat="1" ht="24" customHeight="1">
      <c r="A6280" s="808">
        <v>1178</v>
      </c>
      <c r="B6280" s="110" t="s">
        <v>76</v>
      </c>
      <c r="C6280" s="115" t="s">
        <v>78</v>
      </c>
      <c r="D6280" s="115" t="s">
        <v>146</v>
      </c>
      <c r="E6280" s="115" t="s">
        <v>147</v>
      </c>
      <c r="F6280" s="809" t="s">
        <v>71</v>
      </c>
      <c r="G6280" s="809"/>
      <c r="H6280" s="805"/>
      <c r="I6280" s="805"/>
      <c r="J6280" s="805"/>
      <c r="K6280" s="805"/>
      <c r="L6280" s="805"/>
    </row>
    <row r="6281" spans="1:12" s="101" customFormat="1" ht="26.25" customHeight="1">
      <c r="A6281" s="808"/>
      <c r="B6281" s="803" t="s">
        <v>3706</v>
      </c>
      <c r="C6281" s="810" t="s">
        <v>3707</v>
      </c>
      <c r="D6281" s="807">
        <v>43868</v>
      </c>
      <c r="E6281" s="803" t="s">
        <v>734</v>
      </c>
      <c r="F6281" s="803" t="s">
        <v>3708</v>
      </c>
      <c r="G6281" s="803"/>
      <c r="H6281" s="806" t="s">
        <v>152</v>
      </c>
      <c r="I6281" s="806"/>
      <c r="J6281" s="117" t="s">
        <v>153</v>
      </c>
      <c r="K6281" s="117" t="s">
        <v>3</v>
      </c>
      <c r="L6281" s="119">
        <v>309</v>
      </c>
    </row>
    <row r="6282" spans="1:12" s="101" customFormat="1" ht="291.75" customHeight="1">
      <c r="A6282" s="808"/>
      <c r="B6282" s="803"/>
      <c r="C6282" s="810"/>
      <c r="D6282" s="807"/>
      <c r="E6282" s="803"/>
      <c r="F6282" s="803"/>
      <c r="G6282" s="803"/>
      <c r="H6282" s="806" t="s">
        <v>154</v>
      </c>
      <c r="I6282" s="806"/>
      <c r="J6282" s="117" t="s">
        <v>153</v>
      </c>
      <c r="K6282" s="117" t="s">
        <v>3</v>
      </c>
      <c r="L6282" s="119">
        <v>347.3</v>
      </c>
    </row>
    <row r="6283" spans="1:12" s="101" customFormat="1" ht="24" customHeight="1">
      <c r="A6283" s="808"/>
      <c r="B6283" s="110" t="s">
        <v>77</v>
      </c>
      <c r="C6283" s="115" t="s">
        <v>79</v>
      </c>
      <c r="D6283" s="115" t="s">
        <v>155</v>
      </c>
      <c r="E6283" s="115" t="s">
        <v>156</v>
      </c>
      <c r="F6283" s="805"/>
      <c r="G6283" s="805"/>
      <c r="H6283" s="806" t="s">
        <v>157</v>
      </c>
      <c r="I6283" s="806"/>
      <c r="J6283" s="803" t="s">
        <v>153</v>
      </c>
      <c r="K6283" s="803" t="s">
        <v>153</v>
      </c>
      <c r="L6283" s="804">
        <v>0</v>
      </c>
    </row>
    <row r="6284" spans="1:12" s="101" customFormat="1" ht="24" customHeight="1">
      <c r="A6284" s="808"/>
      <c r="B6284" s="117" t="s">
        <v>193</v>
      </c>
      <c r="C6284" s="117" t="s">
        <v>3708</v>
      </c>
      <c r="D6284" s="118">
        <v>43870</v>
      </c>
      <c r="E6284" s="117" t="s">
        <v>1074</v>
      </c>
      <c r="F6284" s="805"/>
      <c r="G6284" s="805"/>
      <c r="H6284" s="806"/>
      <c r="I6284" s="806"/>
      <c r="J6284" s="803"/>
      <c r="K6284" s="803"/>
      <c r="L6284" s="804"/>
    </row>
    <row r="6285" spans="1:12" s="101" customFormat="1" ht="24" customHeight="1">
      <c r="A6285" s="808">
        <v>1179</v>
      </c>
      <c r="B6285" s="110" t="s">
        <v>76</v>
      </c>
      <c r="C6285" s="115" t="s">
        <v>78</v>
      </c>
      <c r="D6285" s="115" t="s">
        <v>146</v>
      </c>
      <c r="E6285" s="115" t="s">
        <v>147</v>
      </c>
      <c r="F6285" s="809" t="s">
        <v>71</v>
      </c>
      <c r="G6285" s="809"/>
      <c r="H6285" s="805"/>
      <c r="I6285" s="805"/>
      <c r="J6285" s="805"/>
      <c r="K6285" s="805"/>
      <c r="L6285" s="805"/>
    </row>
    <row r="6286" spans="1:12" s="101" customFormat="1" ht="26.25" customHeight="1">
      <c r="A6286" s="808"/>
      <c r="B6286" s="803" t="s">
        <v>3709</v>
      </c>
      <c r="C6286" s="810" t="s">
        <v>3710</v>
      </c>
      <c r="D6286" s="807">
        <v>43747</v>
      </c>
      <c r="E6286" s="803" t="s">
        <v>868</v>
      </c>
      <c r="F6286" s="803" t="s">
        <v>2030</v>
      </c>
      <c r="G6286" s="803"/>
      <c r="H6286" s="806" t="s">
        <v>152</v>
      </c>
      <c r="I6286" s="806"/>
      <c r="J6286" s="117" t="s">
        <v>153</v>
      </c>
      <c r="K6286" s="117" t="s">
        <v>3</v>
      </c>
      <c r="L6286" s="119">
        <v>390</v>
      </c>
    </row>
    <row r="6287" spans="1:12" s="101" customFormat="1" ht="197.25" customHeight="1">
      <c r="A6287" s="808"/>
      <c r="B6287" s="803"/>
      <c r="C6287" s="810"/>
      <c r="D6287" s="807"/>
      <c r="E6287" s="803"/>
      <c r="F6287" s="803"/>
      <c r="G6287" s="803"/>
      <c r="H6287" s="806" t="s">
        <v>154</v>
      </c>
      <c r="I6287" s="806"/>
      <c r="J6287" s="117" t="s">
        <v>153</v>
      </c>
      <c r="K6287" s="117" t="s">
        <v>3</v>
      </c>
      <c r="L6287" s="119">
        <v>340.24</v>
      </c>
    </row>
    <row r="6288" spans="1:12" s="101" customFormat="1" ht="24" customHeight="1">
      <c r="A6288" s="808"/>
      <c r="B6288" s="110" t="s">
        <v>77</v>
      </c>
      <c r="C6288" s="115" t="s">
        <v>79</v>
      </c>
      <c r="D6288" s="115" t="s">
        <v>155</v>
      </c>
      <c r="E6288" s="115" t="s">
        <v>156</v>
      </c>
      <c r="F6288" s="805"/>
      <c r="G6288" s="805"/>
      <c r="H6288" s="806" t="s">
        <v>157</v>
      </c>
      <c r="I6288" s="806"/>
      <c r="J6288" s="803" t="s">
        <v>153</v>
      </c>
      <c r="K6288" s="803" t="s">
        <v>3</v>
      </c>
      <c r="L6288" s="804">
        <v>20</v>
      </c>
    </row>
    <row r="6289" spans="1:12" s="101" customFormat="1" ht="24" customHeight="1">
      <c r="A6289" s="808"/>
      <c r="B6289" s="117" t="s">
        <v>158</v>
      </c>
      <c r="C6289" s="117" t="s">
        <v>2030</v>
      </c>
      <c r="D6289" s="118">
        <v>43750</v>
      </c>
      <c r="E6289" s="117" t="s">
        <v>199</v>
      </c>
      <c r="F6289" s="805"/>
      <c r="G6289" s="805"/>
      <c r="H6289" s="806"/>
      <c r="I6289" s="806"/>
      <c r="J6289" s="803"/>
      <c r="K6289" s="803"/>
      <c r="L6289" s="804"/>
    </row>
    <row r="6290" spans="1:12" s="101" customFormat="1" ht="24" customHeight="1">
      <c r="A6290" s="808">
        <v>1180</v>
      </c>
      <c r="B6290" s="110" t="s">
        <v>76</v>
      </c>
      <c r="C6290" s="115" t="s">
        <v>78</v>
      </c>
      <c r="D6290" s="115" t="s">
        <v>146</v>
      </c>
      <c r="E6290" s="115" t="s">
        <v>147</v>
      </c>
      <c r="F6290" s="809" t="s">
        <v>71</v>
      </c>
      <c r="G6290" s="809"/>
      <c r="H6290" s="805"/>
      <c r="I6290" s="805"/>
      <c r="J6290" s="805"/>
      <c r="K6290" s="805"/>
      <c r="L6290" s="805"/>
    </row>
    <row r="6291" spans="1:12" s="101" customFormat="1" ht="26.25" customHeight="1">
      <c r="A6291" s="808"/>
      <c r="B6291" s="803" t="s">
        <v>3709</v>
      </c>
      <c r="C6291" s="810" t="s">
        <v>3711</v>
      </c>
      <c r="D6291" s="807">
        <v>43809</v>
      </c>
      <c r="E6291" s="803" t="s">
        <v>3712</v>
      </c>
      <c r="F6291" s="803" t="s">
        <v>3005</v>
      </c>
      <c r="G6291" s="803"/>
      <c r="H6291" s="806" t="s">
        <v>152</v>
      </c>
      <c r="I6291" s="806"/>
      <c r="J6291" s="117" t="s">
        <v>153</v>
      </c>
      <c r="K6291" s="117" t="s">
        <v>3</v>
      </c>
      <c r="L6291" s="119">
        <v>399</v>
      </c>
    </row>
    <row r="6292" spans="1:12" s="101" customFormat="1" ht="408.95" customHeight="1">
      <c r="A6292" s="808"/>
      <c r="B6292" s="803"/>
      <c r="C6292" s="810"/>
      <c r="D6292" s="807"/>
      <c r="E6292" s="803"/>
      <c r="F6292" s="803"/>
      <c r="G6292" s="803"/>
      <c r="H6292" s="806" t="s">
        <v>154</v>
      </c>
      <c r="I6292" s="806"/>
      <c r="J6292" s="803" t="s">
        <v>153</v>
      </c>
      <c r="K6292" s="803" t="s">
        <v>153</v>
      </c>
      <c r="L6292" s="804">
        <v>0</v>
      </c>
    </row>
    <row r="6293" spans="1:12" s="101" customFormat="1" ht="8.85" customHeight="1">
      <c r="A6293" s="808"/>
      <c r="B6293" s="803"/>
      <c r="C6293" s="810"/>
      <c r="D6293" s="807"/>
      <c r="E6293" s="803"/>
      <c r="F6293" s="803"/>
      <c r="G6293" s="803"/>
      <c r="H6293" s="806"/>
      <c r="I6293" s="806"/>
      <c r="J6293" s="803"/>
      <c r="K6293" s="803"/>
      <c r="L6293" s="804"/>
    </row>
    <row r="6294" spans="1:12" s="101" customFormat="1" ht="24" customHeight="1">
      <c r="A6294" s="808"/>
      <c r="B6294" s="110" t="s">
        <v>77</v>
      </c>
      <c r="C6294" s="115" t="s">
        <v>79</v>
      </c>
      <c r="D6294" s="115" t="s">
        <v>155</v>
      </c>
      <c r="E6294" s="115" t="s">
        <v>156</v>
      </c>
      <c r="F6294" s="805"/>
      <c r="G6294" s="805"/>
      <c r="H6294" s="806" t="s">
        <v>157</v>
      </c>
      <c r="I6294" s="806"/>
      <c r="J6294" s="803" t="s">
        <v>153</v>
      </c>
      <c r="K6294" s="803" t="s">
        <v>3</v>
      </c>
      <c r="L6294" s="804">
        <v>100</v>
      </c>
    </row>
    <row r="6295" spans="1:12" s="101" customFormat="1" ht="24" customHeight="1">
      <c r="A6295" s="808"/>
      <c r="B6295" s="117" t="s">
        <v>158</v>
      </c>
      <c r="C6295" s="117" t="s">
        <v>3005</v>
      </c>
      <c r="D6295" s="118">
        <v>43814</v>
      </c>
      <c r="E6295" s="117" t="s">
        <v>3713</v>
      </c>
      <c r="F6295" s="805"/>
      <c r="G6295" s="805"/>
      <c r="H6295" s="806"/>
      <c r="I6295" s="806"/>
      <c r="J6295" s="803"/>
      <c r="K6295" s="803"/>
      <c r="L6295" s="804"/>
    </row>
    <row r="6296" spans="1:12" s="101" customFormat="1" ht="24" customHeight="1">
      <c r="A6296" s="808">
        <v>1181</v>
      </c>
      <c r="B6296" s="110" t="s">
        <v>76</v>
      </c>
      <c r="C6296" s="115" t="s">
        <v>78</v>
      </c>
      <c r="D6296" s="115" t="s">
        <v>146</v>
      </c>
      <c r="E6296" s="115" t="s">
        <v>147</v>
      </c>
      <c r="F6296" s="809" t="s">
        <v>71</v>
      </c>
      <c r="G6296" s="809"/>
      <c r="H6296" s="805"/>
      <c r="I6296" s="805"/>
      <c r="J6296" s="805"/>
      <c r="K6296" s="805"/>
      <c r="L6296" s="805"/>
    </row>
    <row r="6297" spans="1:12" s="101" customFormat="1" ht="26.25" customHeight="1">
      <c r="A6297" s="808"/>
      <c r="B6297" s="803" t="s">
        <v>3709</v>
      </c>
      <c r="C6297" s="810" t="s">
        <v>3711</v>
      </c>
      <c r="D6297" s="807">
        <v>43809</v>
      </c>
      <c r="E6297" s="803" t="s">
        <v>3712</v>
      </c>
      <c r="F6297" s="803" t="s">
        <v>3507</v>
      </c>
      <c r="G6297" s="803"/>
      <c r="H6297" s="806" t="s">
        <v>152</v>
      </c>
      <c r="I6297" s="806"/>
      <c r="J6297" s="117" t="s">
        <v>153</v>
      </c>
      <c r="K6297" s="117" t="s">
        <v>3</v>
      </c>
      <c r="L6297" s="119">
        <v>363</v>
      </c>
    </row>
    <row r="6298" spans="1:12" s="101" customFormat="1" ht="408.95" customHeight="1">
      <c r="A6298" s="808"/>
      <c r="B6298" s="803"/>
      <c r="C6298" s="810"/>
      <c r="D6298" s="807"/>
      <c r="E6298" s="803"/>
      <c r="F6298" s="803"/>
      <c r="G6298" s="803"/>
      <c r="H6298" s="806" t="s">
        <v>154</v>
      </c>
      <c r="I6298" s="806"/>
      <c r="J6298" s="803" t="s">
        <v>153</v>
      </c>
      <c r="K6298" s="803" t="s">
        <v>3</v>
      </c>
      <c r="L6298" s="804">
        <v>1581.85</v>
      </c>
    </row>
    <row r="6299" spans="1:12" s="101" customFormat="1" ht="8.85" customHeight="1">
      <c r="A6299" s="808"/>
      <c r="B6299" s="803"/>
      <c r="C6299" s="810"/>
      <c r="D6299" s="807"/>
      <c r="E6299" s="803"/>
      <c r="F6299" s="803"/>
      <c r="G6299" s="803"/>
      <c r="H6299" s="806"/>
      <c r="I6299" s="806"/>
      <c r="J6299" s="803"/>
      <c r="K6299" s="803"/>
      <c r="L6299" s="804"/>
    </row>
    <row r="6300" spans="1:12" s="101" customFormat="1" ht="24" customHeight="1">
      <c r="A6300" s="808"/>
      <c r="B6300" s="110" t="s">
        <v>77</v>
      </c>
      <c r="C6300" s="115" t="s">
        <v>79</v>
      </c>
      <c r="D6300" s="115" t="s">
        <v>155</v>
      </c>
      <c r="E6300" s="115" t="s">
        <v>156</v>
      </c>
      <c r="F6300" s="805"/>
      <c r="G6300" s="805"/>
      <c r="H6300" s="806" t="s">
        <v>157</v>
      </c>
      <c r="I6300" s="806"/>
      <c r="J6300" s="803" t="s">
        <v>153</v>
      </c>
      <c r="K6300" s="803" t="s">
        <v>153</v>
      </c>
      <c r="L6300" s="804">
        <v>0</v>
      </c>
    </row>
    <row r="6301" spans="1:12" s="101" customFormat="1" ht="24" customHeight="1">
      <c r="A6301" s="808"/>
      <c r="B6301" s="117" t="s">
        <v>158</v>
      </c>
      <c r="C6301" s="117" t="s">
        <v>3507</v>
      </c>
      <c r="D6301" s="118">
        <v>43814</v>
      </c>
      <c r="E6301" s="117" t="s">
        <v>3713</v>
      </c>
      <c r="F6301" s="805"/>
      <c r="G6301" s="805"/>
      <c r="H6301" s="806"/>
      <c r="I6301" s="806"/>
      <c r="J6301" s="803"/>
      <c r="K6301" s="803"/>
      <c r="L6301" s="804"/>
    </row>
    <row r="6302" spans="1:12" s="101" customFormat="1" ht="24" customHeight="1">
      <c r="A6302" s="808">
        <v>1182</v>
      </c>
      <c r="B6302" s="110" t="s">
        <v>76</v>
      </c>
      <c r="C6302" s="115" t="s">
        <v>78</v>
      </c>
      <c r="D6302" s="115" t="s">
        <v>146</v>
      </c>
      <c r="E6302" s="115" t="s">
        <v>147</v>
      </c>
      <c r="F6302" s="809" t="s">
        <v>71</v>
      </c>
      <c r="G6302" s="809"/>
      <c r="H6302" s="805"/>
      <c r="I6302" s="805"/>
      <c r="J6302" s="805"/>
      <c r="K6302" s="805"/>
      <c r="L6302" s="805"/>
    </row>
    <row r="6303" spans="1:12" s="101" customFormat="1" ht="26.25" customHeight="1">
      <c r="A6303" s="808"/>
      <c r="B6303" s="803" t="s">
        <v>3709</v>
      </c>
      <c r="C6303" s="810" t="s">
        <v>3714</v>
      </c>
      <c r="D6303" s="807">
        <v>43817</v>
      </c>
      <c r="E6303" s="803" t="s">
        <v>358</v>
      </c>
      <c r="F6303" s="803" t="s">
        <v>3387</v>
      </c>
      <c r="G6303" s="803"/>
      <c r="H6303" s="806" t="s">
        <v>152</v>
      </c>
      <c r="I6303" s="806"/>
      <c r="J6303" s="117" t="s">
        <v>153</v>
      </c>
      <c r="K6303" s="117" t="s">
        <v>3</v>
      </c>
      <c r="L6303" s="119">
        <v>174.73</v>
      </c>
    </row>
    <row r="6304" spans="1:12" s="101" customFormat="1" ht="375.75" customHeight="1">
      <c r="A6304" s="808"/>
      <c r="B6304" s="803"/>
      <c r="C6304" s="810"/>
      <c r="D6304" s="807"/>
      <c r="E6304" s="803"/>
      <c r="F6304" s="803"/>
      <c r="G6304" s="803"/>
      <c r="H6304" s="806" t="s">
        <v>154</v>
      </c>
      <c r="I6304" s="806"/>
      <c r="J6304" s="117" t="s">
        <v>153</v>
      </c>
      <c r="K6304" s="117" t="s">
        <v>3</v>
      </c>
      <c r="L6304" s="119">
        <v>150</v>
      </c>
    </row>
    <row r="6305" spans="1:12" s="101" customFormat="1" ht="24" customHeight="1">
      <c r="A6305" s="808"/>
      <c r="B6305" s="110" t="s">
        <v>77</v>
      </c>
      <c r="C6305" s="115" t="s">
        <v>79</v>
      </c>
      <c r="D6305" s="115" t="s">
        <v>155</v>
      </c>
      <c r="E6305" s="115" t="s">
        <v>156</v>
      </c>
      <c r="F6305" s="805"/>
      <c r="G6305" s="805"/>
      <c r="H6305" s="806" t="s">
        <v>157</v>
      </c>
      <c r="I6305" s="806"/>
      <c r="J6305" s="803" t="s">
        <v>153</v>
      </c>
      <c r="K6305" s="803" t="s">
        <v>153</v>
      </c>
      <c r="L6305" s="804">
        <v>0</v>
      </c>
    </row>
    <row r="6306" spans="1:12" s="101" customFormat="1" ht="24" customHeight="1">
      <c r="A6306" s="808"/>
      <c r="B6306" s="117" t="s">
        <v>158</v>
      </c>
      <c r="C6306" s="117" t="s">
        <v>3387</v>
      </c>
      <c r="D6306" s="118">
        <v>43818</v>
      </c>
      <c r="E6306" s="117" t="s">
        <v>3715</v>
      </c>
      <c r="F6306" s="805"/>
      <c r="G6306" s="805"/>
      <c r="H6306" s="806"/>
      <c r="I6306" s="806"/>
      <c r="J6306" s="803"/>
      <c r="K6306" s="803"/>
      <c r="L6306" s="804"/>
    </row>
    <row r="6307" spans="1:12" s="101" customFormat="1" ht="24" customHeight="1">
      <c r="A6307" s="808">
        <v>1183</v>
      </c>
      <c r="B6307" s="110" t="s">
        <v>76</v>
      </c>
      <c r="C6307" s="115" t="s">
        <v>78</v>
      </c>
      <c r="D6307" s="115" t="s">
        <v>146</v>
      </c>
      <c r="E6307" s="115" t="s">
        <v>147</v>
      </c>
      <c r="F6307" s="809" t="s">
        <v>71</v>
      </c>
      <c r="G6307" s="809"/>
      <c r="H6307" s="805"/>
      <c r="I6307" s="805"/>
      <c r="J6307" s="805"/>
      <c r="K6307" s="805"/>
      <c r="L6307" s="805"/>
    </row>
    <row r="6308" spans="1:12" s="101" customFormat="1" ht="26.25" customHeight="1">
      <c r="A6308" s="808"/>
      <c r="B6308" s="803" t="s">
        <v>3716</v>
      </c>
      <c r="C6308" s="810" t="s">
        <v>3717</v>
      </c>
      <c r="D6308" s="807">
        <v>43747</v>
      </c>
      <c r="E6308" s="803" t="s">
        <v>296</v>
      </c>
      <c r="F6308" s="803" t="s">
        <v>297</v>
      </c>
      <c r="G6308" s="803"/>
      <c r="H6308" s="806" t="s">
        <v>152</v>
      </c>
      <c r="I6308" s="806"/>
      <c r="J6308" s="117" t="s">
        <v>153</v>
      </c>
      <c r="K6308" s="117" t="s">
        <v>3</v>
      </c>
      <c r="L6308" s="119">
        <v>361.94</v>
      </c>
    </row>
    <row r="6309" spans="1:12" s="101" customFormat="1" ht="408.95" customHeight="1">
      <c r="A6309" s="808"/>
      <c r="B6309" s="803"/>
      <c r="C6309" s="810"/>
      <c r="D6309" s="807"/>
      <c r="E6309" s="803"/>
      <c r="F6309" s="803"/>
      <c r="G6309" s="803"/>
      <c r="H6309" s="806" t="s">
        <v>154</v>
      </c>
      <c r="I6309" s="806"/>
      <c r="J6309" s="803" t="s">
        <v>153</v>
      </c>
      <c r="K6309" s="803" t="s">
        <v>3</v>
      </c>
      <c r="L6309" s="804">
        <v>364.6</v>
      </c>
    </row>
    <row r="6310" spans="1:12" s="101" customFormat="1" ht="50.85" customHeight="1">
      <c r="A6310" s="808"/>
      <c r="B6310" s="803"/>
      <c r="C6310" s="810"/>
      <c r="D6310" s="807"/>
      <c r="E6310" s="803"/>
      <c r="F6310" s="803"/>
      <c r="G6310" s="803"/>
      <c r="H6310" s="806"/>
      <c r="I6310" s="806"/>
      <c r="J6310" s="803"/>
      <c r="K6310" s="803"/>
      <c r="L6310" s="804"/>
    </row>
    <row r="6311" spans="1:12" s="101" customFormat="1" ht="24" customHeight="1">
      <c r="A6311" s="808"/>
      <c r="B6311" s="110" t="s">
        <v>77</v>
      </c>
      <c r="C6311" s="115" t="s">
        <v>79</v>
      </c>
      <c r="D6311" s="115" t="s">
        <v>155</v>
      </c>
      <c r="E6311" s="115" t="s">
        <v>156</v>
      </c>
      <c r="F6311" s="805"/>
      <c r="G6311" s="805"/>
      <c r="H6311" s="806" t="s">
        <v>157</v>
      </c>
      <c r="I6311" s="806"/>
      <c r="J6311" s="803" t="s">
        <v>153</v>
      </c>
      <c r="K6311" s="803" t="s">
        <v>3</v>
      </c>
      <c r="L6311" s="804">
        <v>150</v>
      </c>
    </row>
    <row r="6312" spans="1:12" s="101" customFormat="1" ht="24" customHeight="1">
      <c r="A6312" s="808"/>
      <c r="B6312" s="117" t="s">
        <v>164</v>
      </c>
      <c r="C6312" s="117" t="s">
        <v>297</v>
      </c>
      <c r="D6312" s="118">
        <v>43748</v>
      </c>
      <c r="E6312" s="117" t="s">
        <v>760</v>
      </c>
      <c r="F6312" s="805"/>
      <c r="G6312" s="805"/>
      <c r="H6312" s="806"/>
      <c r="I6312" s="806"/>
      <c r="J6312" s="803"/>
      <c r="K6312" s="803"/>
      <c r="L6312" s="804"/>
    </row>
    <row r="6313" spans="1:12" s="101" customFormat="1" ht="24" customHeight="1">
      <c r="A6313" s="808">
        <v>1184</v>
      </c>
      <c r="B6313" s="110" t="s">
        <v>76</v>
      </c>
      <c r="C6313" s="115" t="s">
        <v>78</v>
      </c>
      <c r="D6313" s="115" t="s">
        <v>146</v>
      </c>
      <c r="E6313" s="115" t="s">
        <v>147</v>
      </c>
      <c r="F6313" s="809" t="s">
        <v>71</v>
      </c>
      <c r="G6313" s="809"/>
      <c r="H6313" s="805"/>
      <c r="I6313" s="805"/>
      <c r="J6313" s="805"/>
      <c r="K6313" s="805"/>
      <c r="L6313" s="805"/>
    </row>
    <row r="6314" spans="1:12" s="101" customFormat="1" ht="26.25" customHeight="1">
      <c r="A6314" s="808"/>
      <c r="B6314" s="803" t="s">
        <v>3716</v>
      </c>
      <c r="C6314" s="810" t="s">
        <v>3718</v>
      </c>
      <c r="D6314" s="807">
        <v>43755</v>
      </c>
      <c r="E6314" s="803" t="s">
        <v>2176</v>
      </c>
      <c r="F6314" s="803" t="s">
        <v>2758</v>
      </c>
      <c r="G6314" s="803"/>
      <c r="H6314" s="806" t="s">
        <v>152</v>
      </c>
      <c r="I6314" s="806"/>
      <c r="J6314" s="117" t="s">
        <v>153</v>
      </c>
      <c r="K6314" s="117" t="s">
        <v>3</v>
      </c>
      <c r="L6314" s="119">
        <v>804.8</v>
      </c>
    </row>
    <row r="6315" spans="1:12" s="101" customFormat="1" ht="302.25" customHeight="1">
      <c r="A6315" s="808"/>
      <c r="B6315" s="803"/>
      <c r="C6315" s="810"/>
      <c r="D6315" s="807"/>
      <c r="E6315" s="803"/>
      <c r="F6315" s="803"/>
      <c r="G6315" s="803"/>
      <c r="H6315" s="806" t="s">
        <v>154</v>
      </c>
      <c r="I6315" s="806"/>
      <c r="J6315" s="117" t="s">
        <v>153</v>
      </c>
      <c r="K6315" s="117" t="s">
        <v>3</v>
      </c>
      <c r="L6315" s="119">
        <v>525.79</v>
      </c>
    </row>
    <row r="6316" spans="1:12" s="101" customFormat="1" ht="24" customHeight="1">
      <c r="A6316" s="808"/>
      <c r="B6316" s="110" t="s">
        <v>77</v>
      </c>
      <c r="C6316" s="115" t="s">
        <v>79</v>
      </c>
      <c r="D6316" s="115" t="s">
        <v>155</v>
      </c>
      <c r="E6316" s="115" t="s">
        <v>156</v>
      </c>
      <c r="F6316" s="805"/>
      <c r="G6316" s="805"/>
      <c r="H6316" s="806" t="s">
        <v>157</v>
      </c>
      <c r="I6316" s="806"/>
      <c r="J6316" s="803" t="s">
        <v>153</v>
      </c>
      <c r="K6316" s="803" t="s">
        <v>3</v>
      </c>
      <c r="L6316" s="804">
        <v>140</v>
      </c>
    </row>
    <row r="6317" spans="1:12" s="101" customFormat="1" ht="24" customHeight="1">
      <c r="A6317" s="808"/>
      <c r="B6317" s="117" t="s">
        <v>164</v>
      </c>
      <c r="C6317" s="117" t="s">
        <v>2758</v>
      </c>
      <c r="D6317" s="118">
        <v>43758</v>
      </c>
      <c r="E6317" s="117" t="s">
        <v>732</v>
      </c>
      <c r="F6317" s="805"/>
      <c r="G6317" s="805"/>
      <c r="H6317" s="806"/>
      <c r="I6317" s="806"/>
      <c r="J6317" s="803"/>
      <c r="K6317" s="803"/>
      <c r="L6317" s="804"/>
    </row>
    <row r="6318" spans="1:12" s="101" customFormat="1" ht="24" customHeight="1">
      <c r="A6318" s="808">
        <v>1185</v>
      </c>
      <c r="B6318" s="110" t="s">
        <v>76</v>
      </c>
      <c r="C6318" s="115" t="s">
        <v>78</v>
      </c>
      <c r="D6318" s="115" t="s">
        <v>146</v>
      </c>
      <c r="E6318" s="115" t="s">
        <v>147</v>
      </c>
      <c r="F6318" s="809" t="s">
        <v>71</v>
      </c>
      <c r="G6318" s="809"/>
      <c r="H6318" s="805"/>
      <c r="I6318" s="805"/>
      <c r="J6318" s="805"/>
      <c r="K6318" s="805"/>
      <c r="L6318" s="805"/>
    </row>
    <row r="6319" spans="1:12" s="101" customFormat="1" ht="26.25" customHeight="1">
      <c r="A6319" s="808"/>
      <c r="B6319" s="803" t="s">
        <v>3719</v>
      </c>
      <c r="C6319" s="810" t="s">
        <v>3720</v>
      </c>
      <c r="D6319" s="807">
        <v>43755</v>
      </c>
      <c r="E6319" s="803" t="s">
        <v>496</v>
      </c>
      <c r="F6319" s="803" t="s">
        <v>3721</v>
      </c>
      <c r="G6319" s="803"/>
      <c r="H6319" s="806" t="s">
        <v>152</v>
      </c>
      <c r="I6319" s="806"/>
      <c r="J6319" s="117" t="s">
        <v>153</v>
      </c>
      <c r="K6319" s="117" t="s">
        <v>3</v>
      </c>
      <c r="L6319" s="119">
        <v>406.22</v>
      </c>
    </row>
    <row r="6320" spans="1:12" s="101" customFormat="1" ht="408.95" customHeight="1">
      <c r="A6320" s="808"/>
      <c r="B6320" s="803"/>
      <c r="C6320" s="810"/>
      <c r="D6320" s="807"/>
      <c r="E6320" s="803"/>
      <c r="F6320" s="803"/>
      <c r="G6320" s="803"/>
      <c r="H6320" s="806" t="s">
        <v>154</v>
      </c>
      <c r="I6320" s="806"/>
      <c r="J6320" s="803" t="s">
        <v>153</v>
      </c>
      <c r="K6320" s="803" t="s">
        <v>3</v>
      </c>
      <c r="L6320" s="804">
        <v>1057.27</v>
      </c>
    </row>
    <row r="6321" spans="1:12" s="101" customFormat="1" ht="19.350000000000001" customHeight="1">
      <c r="A6321" s="808"/>
      <c r="B6321" s="803"/>
      <c r="C6321" s="810"/>
      <c r="D6321" s="807"/>
      <c r="E6321" s="803"/>
      <c r="F6321" s="803"/>
      <c r="G6321" s="803"/>
      <c r="H6321" s="806"/>
      <c r="I6321" s="806"/>
      <c r="J6321" s="803"/>
      <c r="K6321" s="803"/>
      <c r="L6321" s="804"/>
    </row>
    <row r="6322" spans="1:12" s="101" customFormat="1" ht="24" customHeight="1">
      <c r="A6322" s="808"/>
      <c r="B6322" s="110" t="s">
        <v>77</v>
      </c>
      <c r="C6322" s="115" t="s">
        <v>79</v>
      </c>
      <c r="D6322" s="115" t="s">
        <v>155</v>
      </c>
      <c r="E6322" s="115" t="s">
        <v>156</v>
      </c>
      <c r="F6322" s="805"/>
      <c r="G6322" s="805"/>
      <c r="H6322" s="806" t="s">
        <v>157</v>
      </c>
      <c r="I6322" s="806"/>
      <c r="J6322" s="803" t="s">
        <v>153</v>
      </c>
      <c r="K6322" s="803" t="s">
        <v>3</v>
      </c>
      <c r="L6322" s="804">
        <v>72.78</v>
      </c>
    </row>
    <row r="6323" spans="1:12" s="101" customFormat="1" ht="34.5" customHeight="1">
      <c r="A6323" s="808"/>
      <c r="B6323" s="117" t="s">
        <v>2068</v>
      </c>
      <c r="C6323" s="117" t="s">
        <v>3721</v>
      </c>
      <c r="D6323" s="118">
        <v>43758</v>
      </c>
      <c r="E6323" s="117" t="s">
        <v>732</v>
      </c>
      <c r="F6323" s="805"/>
      <c r="G6323" s="805"/>
      <c r="H6323" s="806"/>
      <c r="I6323" s="806"/>
      <c r="J6323" s="803"/>
      <c r="K6323" s="803"/>
      <c r="L6323" s="804"/>
    </row>
    <row r="6324" spans="1:12" s="101" customFormat="1" ht="24" customHeight="1">
      <c r="A6324" s="808">
        <v>1186</v>
      </c>
      <c r="B6324" s="110" t="s">
        <v>76</v>
      </c>
      <c r="C6324" s="115" t="s">
        <v>78</v>
      </c>
      <c r="D6324" s="115" t="s">
        <v>146</v>
      </c>
      <c r="E6324" s="115" t="s">
        <v>147</v>
      </c>
      <c r="F6324" s="809" t="s">
        <v>71</v>
      </c>
      <c r="G6324" s="809"/>
      <c r="H6324" s="805"/>
      <c r="I6324" s="805"/>
      <c r="J6324" s="805"/>
      <c r="K6324" s="805"/>
      <c r="L6324" s="805"/>
    </row>
    <row r="6325" spans="1:12" s="101" customFormat="1" ht="26.25" customHeight="1">
      <c r="A6325" s="808"/>
      <c r="B6325" s="803" t="s">
        <v>3719</v>
      </c>
      <c r="C6325" s="810" t="s">
        <v>3722</v>
      </c>
      <c r="D6325" s="807">
        <v>43767</v>
      </c>
      <c r="E6325" s="803" t="s">
        <v>1717</v>
      </c>
      <c r="F6325" s="803" t="s">
        <v>531</v>
      </c>
      <c r="G6325" s="803"/>
      <c r="H6325" s="806" t="s">
        <v>152</v>
      </c>
      <c r="I6325" s="806"/>
      <c r="J6325" s="117" t="s">
        <v>153</v>
      </c>
      <c r="K6325" s="117" t="s">
        <v>3</v>
      </c>
      <c r="L6325" s="119">
        <v>187.68</v>
      </c>
    </row>
    <row r="6326" spans="1:12" s="101" customFormat="1" ht="365.25" customHeight="1">
      <c r="A6326" s="808"/>
      <c r="B6326" s="803"/>
      <c r="C6326" s="810"/>
      <c r="D6326" s="807"/>
      <c r="E6326" s="803"/>
      <c r="F6326" s="803"/>
      <c r="G6326" s="803"/>
      <c r="H6326" s="806" t="s">
        <v>154</v>
      </c>
      <c r="I6326" s="806"/>
      <c r="J6326" s="117" t="s">
        <v>153</v>
      </c>
      <c r="K6326" s="117" t="s">
        <v>3</v>
      </c>
      <c r="L6326" s="119">
        <v>335.56</v>
      </c>
    </row>
    <row r="6327" spans="1:12" s="101" customFormat="1" ht="24" customHeight="1">
      <c r="A6327" s="808"/>
      <c r="B6327" s="110" t="s">
        <v>77</v>
      </c>
      <c r="C6327" s="115" t="s">
        <v>79</v>
      </c>
      <c r="D6327" s="115" t="s">
        <v>155</v>
      </c>
      <c r="E6327" s="115" t="s">
        <v>156</v>
      </c>
      <c r="F6327" s="805"/>
      <c r="G6327" s="805"/>
      <c r="H6327" s="806" t="s">
        <v>157</v>
      </c>
      <c r="I6327" s="806"/>
      <c r="J6327" s="803" t="s">
        <v>153</v>
      </c>
      <c r="K6327" s="803" t="s">
        <v>3</v>
      </c>
      <c r="L6327" s="804">
        <v>108</v>
      </c>
    </row>
    <row r="6328" spans="1:12" s="101" customFormat="1" ht="34.5" customHeight="1">
      <c r="A6328" s="808"/>
      <c r="B6328" s="117" t="s">
        <v>2068</v>
      </c>
      <c r="C6328" s="117" t="s">
        <v>531</v>
      </c>
      <c r="D6328" s="118">
        <v>43768</v>
      </c>
      <c r="E6328" s="117" t="s">
        <v>894</v>
      </c>
      <c r="F6328" s="805"/>
      <c r="G6328" s="805"/>
      <c r="H6328" s="806"/>
      <c r="I6328" s="806"/>
      <c r="J6328" s="803"/>
      <c r="K6328" s="803"/>
      <c r="L6328" s="804"/>
    </row>
    <row r="6329" spans="1:12" s="101" customFormat="1" ht="24" customHeight="1">
      <c r="A6329" s="808">
        <v>1187</v>
      </c>
      <c r="B6329" s="110" t="s">
        <v>76</v>
      </c>
      <c r="C6329" s="115" t="s">
        <v>78</v>
      </c>
      <c r="D6329" s="115" t="s">
        <v>146</v>
      </c>
      <c r="E6329" s="115" t="s">
        <v>147</v>
      </c>
      <c r="F6329" s="809" t="s">
        <v>71</v>
      </c>
      <c r="G6329" s="809"/>
      <c r="H6329" s="805"/>
      <c r="I6329" s="805"/>
      <c r="J6329" s="805"/>
      <c r="K6329" s="805"/>
      <c r="L6329" s="805"/>
    </row>
    <row r="6330" spans="1:12" s="101" customFormat="1" ht="26.25" customHeight="1">
      <c r="A6330" s="808"/>
      <c r="B6330" s="803" t="s">
        <v>3723</v>
      </c>
      <c r="C6330" s="810" t="s">
        <v>3724</v>
      </c>
      <c r="D6330" s="807">
        <v>43790</v>
      </c>
      <c r="E6330" s="803" t="s">
        <v>1354</v>
      </c>
      <c r="F6330" s="803" t="s">
        <v>3725</v>
      </c>
      <c r="G6330" s="803"/>
      <c r="H6330" s="806" t="s">
        <v>152</v>
      </c>
      <c r="I6330" s="806"/>
      <c r="J6330" s="117" t="s">
        <v>153</v>
      </c>
      <c r="K6330" s="117" t="s">
        <v>3</v>
      </c>
      <c r="L6330" s="119">
        <v>304.56</v>
      </c>
    </row>
    <row r="6331" spans="1:12" s="101" customFormat="1" ht="291.75" customHeight="1">
      <c r="A6331" s="808"/>
      <c r="B6331" s="803"/>
      <c r="C6331" s="810"/>
      <c r="D6331" s="807"/>
      <c r="E6331" s="803"/>
      <c r="F6331" s="803"/>
      <c r="G6331" s="803"/>
      <c r="H6331" s="806" t="s">
        <v>154</v>
      </c>
      <c r="I6331" s="806"/>
      <c r="J6331" s="117" t="s">
        <v>153</v>
      </c>
      <c r="K6331" s="117" t="s">
        <v>3</v>
      </c>
      <c r="L6331" s="119">
        <v>313.95999999999998</v>
      </c>
    </row>
    <row r="6332" spans="1:12" s="101" customFormat="1" ht="24" customHeight="1">
      <c r="A6332" s="808"/>
      <c r="B6332" s="110" t="s">
        <v>77</v>
      </c>
      <c r="C6332" s="115" t="s">
        <v>79</v>
      </c>
      <c r="D6332" s="115" t="s">
        <v>155</v>
      </c>
      <c r="E6332" s="115" t="s">
        <v>156</v>
      </c>
      <c r="F6332" s="805"/>
      <c r="G6332" s="805"/>
      <c r="H6332" s="806" t="s">
        <v>157</v>
      </c>
      <c r="I6332" s="806"/>
      <c r="J6332" s="803" t="s">
        <v>153</v>
      </c>
      <c r="K6332" s="803" t="s">
        <v>153</v>
      </c>
      <c r="L6332" s="804">
        <v>0</v>
      </c>
    </row>
    <row r="6333" spans="1:12" s="101" customFormat="1" ht="24" customHeight="1">
      <c r="A6333" s="808"/>
      <c r="B6333" s="117" t="s">
        <v>240</v>
      </c>
      <c r="C6333" s="117" t="s">
        <v>3725</v>
      </c>
      <c r="D6333" s="118">
        <v>43791</v>
      </c>
      <c r="E6333" s="117" t="s">
        <v>3264</v>
      </c>
      <c r="F6333" s="805"/>
      <c r="G6333" s="805"/>
      <c r="H6333" s="806"/>
      <c r="I6333" s="806"/>
      <c r="J6333" s="803"/>
      <c r="K6333" s="803"/>
      <c r="L6333" s="804"/>
    </row>
    <row r="6334" spans="1:12" s="101" customFormat="1" ht="24" customHeight="1">
      <c r="A6334" s="808">
        <v>1188</v>
      </c>
      <c r="B6334" s="110" t="s">
        <v>76</v>
      </c>
      <c r="C6334" s="115" t="s">
        <v>78</v>
      </c>
      <c r="D6334" s="115" t="s">
        <v>146</v>
      </c>
      <c r="E6334" s="115" t="s">
        <v>147</v>
      </c>
      <c r="F6334" s="809" t="s">
        <v>71</v>
      </c>
      <c r="G6334" s="809"/>
      <c r="H6334" s="805"/>
      <c r="I6334" s="805"/>
      <c r="J6334" s="805"/>
      <c r="K6334" s="805"/>
      <c r="L6334" s="805"/>
    </row>
    <row r="6335" spans="1:12" s="101" customFormat="1" ht="26.25" customHeight="1">
      <c r="A6335" s="808"/>
      <c r="B6335" s="803" t="s">
        <v>3723</v>
      </c>
      <c r="C6335" s="810" t="s">
        <v>3726</v>
      </c>
      <c r="D6335" s="807">
        <v>43801</v>
      </c>
      <c r="E6335" s="803" t="s">
        <v>243</v>
      </c>
      <c r="F6335" s="803" t="s">
        <v>1114</v>
      </c>
      <c r="G6335" s="803"/>
      <c r="H6335" s="806" t="s">
        <v>152</v>
      </c>
      <c r="I6335" s="806"/>
      <c r="J6335" s="117" t="s">
        <v>153</v>
      </c>
      <c r="K6335" s="117" t="s">
        <v>153</v>
      </c>
      <c r="L6335" s="119">
        <v>0</v>
      </c>
    </row>
    <row r="6336" spans="1:12" s="101" customFormat="1" ht="186.75" customHeight="1">
      <c r="A6336" s="808"/>
      <c r="B6336" s="803"/>
      <c r="C6336" s="810"/>
      <c r="D6336" s="807"/>
      <c r="E6336" s="803"/>
      <c r="F6336" s="803"/>
      <c r="G6336" s="803"/>
      <c r="H6336" s="806" t="s">
        <v>154</v>
      </c>
      <c r="I6336" s="806"/>
      <c r="J6336" s="117" t="s">
        <v>153</v>
      </c>
      <c r="K6336" s="117" t="s">
        <v>153</v>
      </c>
      <c r="L6336" s="119">
        <v>0</v>
      </c>
    </row>
    <row r="6337" spans="1:12" s="101" customFormat="1" ht="24" customHeight="1">
      <c r="A6337" s="808"/>
      <c r="B6337" s="110" t="s">
        <v>77</v>
      </c>
      <c r="C6337" s="115" t="s">
        <v>79</v>
      </c>
      <c r="D6337" s="115" t="s">
        <v>155</v>
      </c>
      <c r="E6337" s="115" t="s">
        <v>156</v>
      </c>
      <c r="F6337" s="805"/>
      <c r="G6337" s="805"/>
      <c r="H6337" s="806" t="s">
        <v>157</v>
      </c>
      <c r="I6337" s="806"/>
      <c r="J6337" s="803" t="s">
        <v>153</v>
      </c>
      <c r="K6337" s="803" t="s">
        <v>3</v>
      </c>
      <c r="L6337" s="804">
        <v>2399</v>
      </c>
    </row>
    <row r="6338" spans="1:12" s="101" customFormat="1" ht="24" customHeight="1">
      <c r="A6338" s="808"/>
      <c r="B6338" s="117" t="s">
        <v>240</v>
      </c>
      <c r="C6338" s="117" t="s">
        <v>1114</v>
      </c>
      <c r="D6338" s="118">
        <v>43803</v>
      </c>
      <c r="E6338" s="117" t="s">
        <v>962</v>
      </c>
      <c r="F6338" s="805"/>
      <c r="G6338" s="805"/>
      <c r="H6338" s="806"/>
      <c r="I6338" s="806"/>
      <c r="J6338" s="803"/>
      <c r="K6338" s="803"/>
      <c r="L6338" s="804"/>
    </row>
    <row r="6339" spans="1:12" s="101" customFormat="1" ht="24" customHeight="1">
      <c r="A6339" s="808">
        <v>1189</v>
      </c>
      <c r="B6339" s="110" t="s">
        <v>76</v>
      </c>
      <c r="C6339" s="115" t="s">
        <v>78</v>
      </c>
      <c r="D6339" s="115" t="s">
        <v>146</v>
      </c>
      <c r="E6339" s="115" t="s">
        <v>147</v>
      </c>
      <c r="F6339" s="809" t="s">
        <v>71</v>
      </c>
      <c r="G6339" s="809"/>
      <c r="H6339" s="805"/>
      <c r="I6339" s="805"/>
      <c r="J6339" s="805"/>
      <c r="K6339" s="805"/>
      <c r="L6339" s="805"/>
    </row>
    <row r="6340" spans="1:12" s="101" customFormat="1" ht="26.25" customHeight="1">
      <c r="A6340" s="808"/>
      <c r="B6340" s="803" t="s">
        <v>3723</v>
      </c>
      <c r="C6340" s="810" t="s">
        <v>3727</v>
      </c>
      <c r="D6340" s="807">
        <v>43858</v>
      </c>
      <c r="E6340" s="803" t="s">
        <v>523</v>
      </c>
      <c r="F6340" s="803" t="s">
        <v>1262</v>
      </c>
      <c r="G6340" s="803"/>
      <c r="H6340" s="806" t="s">
        <v>152</v>
      </c>
      <c r="I6340" s="806"/>
      <c r="J6340" s="117" t="s">
        <v>153</v>
      </c>
      <c r="K6340" s="117" t="s">
        <v>3</v>
      </c>
      <c r="L6340" s="119">
        <v>326.5</v>
      </c>
    </row>
    <row r="6341" spans="1:12" s="101" customFormat="1" ht="408.95" customHeight="1">
      <c r="A6341" s="808"/>
      <c r="B6341" s="803"/>
      <c r="C6341" s="810"/>
      <c r="D6341" s="807"/>
      <c r="E6341" s="803"/>
      <c r="F6341" s="803"/>
      <c r="G6341" s="803"/>
      <c r="H6341" s="806" t="s">
        <v>154</v>
      </c>
      <c r="I6341" s="806"/>
      <c r="J6341" s="803" t="s">
        <v>153</v>
      </c>
      <c r="K6341" s="803" t="s">
        <v>3</v>
      </c>
      <c r="L6341" s="804">
        <v>378.95</v>
      </c>
    </row>
    <row r="6342" spans="1:12" s="101" customFormat="1" ht="50.85" customHeight="1">
      <c r="A6342" s="808"/>
      <c r="B6342" s="803"/>
      <c r="C6342" s="810"/>
      <c r="D6342" s="807"/>
      <c r="E6342" s="803"/>
      <c r="F6342" s="803"/>
      <c r="G6342" s="803"/>
      <c r="H6342" s="806"/>
      <c r="I6342" s="806"/>
      <c r="J6342" s="803"/>
      <c r="K6342" s="803"/>
      <c r="L6342" s="804"/>
    </row>
    <row r="6343" spans="1:12" s="101" customFormat="1" ht="24" customHeight="1">
      <c r="A6343" s="808"/>
      <c r="B6343" s="110" t="s">
        <v>77</v>
      </c>
      <c r="C6343" s="115" t="s">
        <v>79</v>
      </c>
      <c r="D6343" s="115" t="s">
        <v>155</v>
      </c>
      <c r="E6343" s="115" t="s">
        <v>156</v>
      </c>
      <c r="F6343" s="805"/>
      <c r="G6343" s="805"/>
      <c r="H6343" s="806" t="s">
        <v>157</v>
      </c>
      <c r="I6343" s="806"/>
      <c r="J6343" s="803" t="s">
        <v>153</v>
      </c>
      <c r="K6343" s="803" t="s">
        <v>3</v>
      </c>
      <c r="L6343" s="804">
        <v>834</v>
      </c>
    </row>
    <row r="6344" spans="1:12" s="101" customFormat="1" ht="24" customHeight="1">
      <c r="A6344" s="808"/>
      <c r="B6344" s="117" t="s">
        <v>240</v>
      </c>
      <c r="C6344" s="117" t="s">
        <v>1262</v>
      </c>
      <c r="D6344" s="118">
        <v>43860</v>
      </c>
      <c r="E6344" s="117" t="s">
        <v>381</v>
      </c>
      <c r="F6344" s="805"/>
      <c r="G6344" s="805"/>
      <c r="H6344" s="806"/>
      <c r="I6344" s="806"/>
      <c r="J6344" s="803"/>
      <c r="K6344" s="803"/>
      <c r="L6344" s="804"/>
    </row>
    <row r="6345" spans="1:12" s="101" customFormat="1" ht="24" customHeight="1">
      <c r="A6345" s="808">
        <v>1190</v>
      </c>
      <c r="B6345" s="110" t="s">
        <v>76</v>
      </c>
      <c r="C6345" s="115" t="s">
        <v>78</v>
      </c>
      <c r="D6345" s="115" t="s">
        <v>146</v>
      </c>
      <c r="E6345" s="115" t="s">
        <v>147</v>
      </c>
      <c r="F6345" s="809" t="s">
        <v>71</v>
      </c>
      <c r="G6345" s="809"/>
      <c r="H6345" s="805"/>
      <c r="I6345" s="805"/>
      <c r="J6345" s="805"/>
      <c r="K6345" s="805"/>
      <c r="L6345" s="805"/>
    </row>
    <row r="6346" spans="1:12" s="101" customFormat="1" ht="26.25" customHeight="1">
      <c r="A6346" s="808"/>
      <c r="B6346" s="803" t="s">
        <v>3723</v>
      </c>
      <c r="C6346" s="810" t="s">
        <v>3728</v>
      </c>
      <c r="D6346" s="807">
        <v>43884</v>
      </c>
      <c r="E6346" s="803" t="s">
        <v>205</v>
      </c>
      <c r="F6346" s="803" t="s">
        <v>3729</v>
      </c>
      <c r="G6346" s="803"/>
      <c r="H6346" s="806" t="s">
        <v>152</v>
      </c>
      <c r="I6346" s="806"/>
      <c r="J6346" s="117" t="s">
        <v>153</v>
      </c>
      <c r="K6346" s="117" t="s">
        <v>3</v>
      </c>
      <c r="L6346" s="119">
        <v>152.28</v>
      </c>
    </row>
    <row r="6347" spans="1:12" s="101" customFormat="1" ht="197.25" customHeight="1">
      <c r="A6347" s="808"/>
      <c r="B6347" s="803"/>
      <c r="C6347" s="810"/>
      <c r="D6347" s="807"/>
      <c r="E6347" s="803"/>
      <c r="F6347" s="803"/>
      <c r="G6347" s="803"/>
      <c r="H6347" s="806" t="s">
        <v>154</v>
      </c>
      <c r="I6347" s="806"/>
      <c r="J6347" s="117" t="s">
        <v>153</v>
      </c>
      <c r="K6347" s="117" t="s">
        <v>3</v>
      </c>
      <c r="L6347" s="119">
        <v>510.81</v>
      </c>
    </row>
    <row r="6348" spans="1:12" s="101" customFormat="1" ht="24" customHeight="1">
      <c r="A6348" s="808"/>
      <c r="B6348" s="110" t="s">
        <v>77</v>
      </c>
      <c r="C6348" s="115" t="s">
        <v>79</v>
      </c>
      <c r="D6348" s="115" t="s">
        <v>155</v>
      </c>
      <c r="E6348" s="115" t="s">
        <v>156</v>
      </c>
      <c r="F6348" s="805"/>
      <c r="G6348" s="805"/>
      <c r="H6348" s="806" t="s">
        <v>157</v>
      </c>
      <c r="I6348" s="806"/>
      <c r="J6348" s="803" t="s">
        <v>153</v>
      </c>
      <c r="K6348" s="803" t="s">
        <v>3</v>
      </c>
      <c r="L6348" s="804">
        <v>181.82</v>
      </c>
    </row>
    <row r="6349" spans="1:12" s="101" customFormat="1" ht="24" customHeight="1">
      <c r="A6349" s="808"/>
      <c r="B6349" s="117" t="s">
        <v>240</v>
      </c>
      <c r="C6349" s="117" t="s">
        <v>3729</v>
      </c>
      <c r="D6349" s="118">
        <v>43885</v>
      </c>
      <c r="E6349" s="117" t="s">
        <v>3730</v>
      </c>
      <c r="F6349" s="805"/>
      <c r="G6349" s="805"/>
      <c r="H6349" s="806"/>
      <c r="I6349" s="806"/>
      <c r="J6349" s="803"/>
      <c r="K6349" s="803"/>
      <c r="L6349" s="804"/>
    </row>
    <row r="6350" spans="1:12" s="101" customFormat="1" ht="24" customHeight="1">
      <c r="A6350" s="808">
        <v>1191</v>
      </c>
      <c r="B6350" s="110" t="s">
        <v>76</v>
      </c>
      <c r="C6350" s="115" t="s">
        <v>78</v>
      </c>
      <c r="D6350" s="115" t="s">
        <v>146</v>
      </c>
      <c r="E6350" s="115" t="s">
        <v>147</v>
      </c>
      <c r="F6350" s="809" t="s">
        <v>71</v>
      </c>
      <c r="G6350" s="809"/>
      <c r="H6350" s="805"/>
      <c r="I6350" s="805"/>
      <c r="J6350" s="805"/>
      <c r="K6350" s="805"/>
      <c r="L6350" s="805"/>
    </row>
    <row r="6351" spans="1:12" s="101" customFormat="1" ht="26.25" customHeight="1">
      <c r="A6351" s="808"/>
      <c r="B6351" s="803" t="s">
        <v>3731</v>
      </c>
      <c r="C6351" s="810" t="s">
        <v>3732</v>
      </c>
      <c r="D6351" s="807">
        <v>43751</v>
      </c>
      <c r="E6351" s="803" t="s">
        <v>3733</v>
      </c>
      <c r="F6351" s="803" t="s">
        <v>3734</v>
      </c>
      <c r="G6351" s="803"/>
      <c r="H6351" s="806" t="s">
        <v>152</v>
      </c>
      <c r="I6351" s="806"/>
      <c r="J6351" s="117" t="s">
        <v>153</v>
      </c>
      <c r="K6351" s="117" t="s">
        <v>3</v>
      </c>
      <c r="L6351" s="119">
        <v>584</v>
      </c>
    </row>
    <row r="6352" spans="1:12" s="101" customFormat="1" ht="408.95" customHeight="1">
      <c r="A6352" s="808"/>
      <c r="B6352" s="803"/>
      <c r="C6352" s="810"/>
      <c r="D6352" s="807"/>
      <c r="E6352" s="803"/>
      <c r="F6352" s="803"/>
      <c r="G6352" s="803"/>
      <c r="H6352" s="806" t="s">
        <v>154</v>
      </c>
      <c r="I6352" s="806"/>
      <c r="J6352" s="803" t="s">
        <v>153</v>
      </c>
      <c r="K6352" s="803" t="s">
        <v>3</v>
      </c>
      <c r="L6352" s="804">
        <v>2012.15</v>
      </c>
    </row>
    <row r="6353" spans="1:12" s="101" customFormat="1" ht="355.35" customHeight="1">
      <c r="A6353" s="808"/>
      <c r="B6353" s="803"/>
      <c r="C6353" s="810"/>
      <c r="D6353" s="807"/>
      <c r="E6353" s="803"/>
      <c r="F6353" s="803"/>
      <c r="G6353" s="803"/>
      <c r="H6353" s="806"/>
      <c r="I6353" s="806"/>
      <c r="J6353" s="803"/>
      <c r="K6353" s="803"/>
      <c r="L6353" s="804"/>
    </row>
    <row r="6354" spans="1:12" s="101" customFormat="1" ht="24" customHeight="1">
      <c r="A6354" s="808"/>
      <c r="B6354" s="110" t="s">
        <v>77</v>
      </c>
      <c r="C6354" s="115" t="s">
        <v>79</v>
      </c>
      <c r="D6354" s="115" t="s">
        <v>155</v>
      </c>
      <c r="E6354" s="115" t="s">
        <v>156</v>
      </c>
      <c r="F6354" s="805"/>
      <c r="G6354" s="805"/>
      <c r="H6354" s="806" t="s">
        <v>157</v>
      </c>
      <c r="I6354" s="806"/>
      <c r="J6354" s="803" t="s">
        <v>153</v>
      </c>
      <c r="K6354" s="803" t="s">
        <v>3</v>
      </c>
      <c r="L6354" s="804">
        <v>206.94</v>
      </c>
    </row>
    <row r="6355" spans="1:12" s="101" customFormat="1" ht="24" customHeight="1">
      <c r="A6355" s="808"/>
      <c r="B6355" s="117" t="s">
        <v>254</v>
      </c>
      <c r="C6355" s="117" t="s">
        <v>3734</v>
      </c>
      <c r="D6355" s="118">
        <v>43757</v>
      </c>
      <c r="E6355" s="117" t="s">
        <v>3735</v>
      </c>
      <c r="F6355" s="805"/>
      <c r="G6355" s="805"/>
      <c r="H6355" s="806"/>
      <c r="I6355" s="806"/>
      <c r="J6355" s="803"/>
      <c r="K6355" s="803"/>
      <c r="L6355" s="804"/>
    </row>
    <row r="6356" spans="1:12" s="101" customFormat="1" ht="24" customHeight="1">
      <c r="A6356" s="808">
        <v>1192</v>
      </c>
      <c r="B6356" s="110" t="s">
        <v>76</v>
      </c>
      <c r="C6356" s="115" t="s">
        <v>78</v>
      </c>
      <c r="D6356" s="115" t="s">
        <v>146</v>
      </c>
      <c r="E6356" s="115" t="s">
        <v>147</v>
      </c>
      <c r="F6356" s="809" t="s">
        <v>71</v>
      </c>
      <c r="G6356" s="809"/>
      <c r="H6356" s="805"/>
      <c r="I6356" s="805"/>
      <c r="J6356" s="805"/>
      <c r="K6356" s="805"/>
      <c r="L6356" s="805"/>
    </row>
    <row r="6357" spans="1:12" s="101" customFormat="1" ht="26.25" customHeight="1">
      <c r="A6357" s="808"/>
      <c r="B6357" s="803" t="s">
        <v>3731</v>
      </c>
      <c r="C6357" s="810" t="s">
        <v>3736</v>
      </c>
      <c r="D6357" s="807">
        <v>43893</v>
      </c>
      <c r="E6357" s="803" t="s">
        <v>3195</v>
      </c>
      <c r="F6357" s="803" t="s">
        <v>3737</v>
      </c>
      <c r="G6357" s="803"/>
      <c r="H6357" s="806" t="s">
        <v>152</v>
      </c>
      <c r="I6357" s="806"/>
      <c r="J6357" s="117" t="s">
        <v>153</v>
      </c>
      <c r="K6357" s="117" t="s">
        <v>3</v>
      </c>
      <c r="L6357" s="119">
        <v>472.32</v>
      </c>
    </row>
    <row r="6358" spans="1:12" s="101" customFormat="1" ht="354.75" customHeight="1">
      <c r="A6358" s="808"/>
      <c r="B6358" s="803"/>
      <c r="C6358" s="810"/>
      <c r="D6358" s="807"/>
      <c r="E6358" s="803"/>
      <c r="F6358" s="803"/>
      <c r="G6358" s="803"/>
      <c r="H6358" s="806" t="s">
        <v>154</v>
      </c>
      <c r="I6358" s="806"/>
      <c r="J6358" s="117" t="s">
        <v>153</v>
      </c>
      <c r="K6358" s="117" t="s">
        <v>3</v>
      </c>
      <c r="L6358" s="119">
        <v>887.58</v>
      </c>
    </row>
    <row r="6359" spans="1:12" s="101" customFormat="1" ht="24" customHeight="1">
      <c r="A6359" s="808"/>
      <c r="B6359" s="110" t="s">
        <v>77</v>
      </c>
      <c r="C6359" s="115" t="s">
        <v>79</v>
      </c>
      <c r="D6359" s="115" t="s">
        <v>155</v>
      </c>
      <c r="E6359" s="115" t="s">
        <v>156</v>
      </c>
      <c r="F6359" s="805"/>
      <c r="G6359" s="805"/>
      <c r="H6359" s="806" t="s">
        <v>157</v>
      </c>
      <c r="I6359" s="806"/>
      <c r="J6359" s="803" t="s">
        <v>153</v>
      </c>
      <c r="K6359" s="803" t="s">
        <v>3</v>
      </c>
      <c r="L6359" s="804">
        <v>76.92</v>
      </c>
    </row>
    <row r="6360" spans="1:12" s="101" customFormat="1" ht="24" customHeight="1">
      <c r="A6360" s="808"/>
      <c r="B6360" s="117" t="s">
        <v>254</v>
      </c>
      <c r="C6360" s="117" t="s">
        <v>3737</v>
      </c>
      <c r="D6360" s="118">
        <v>43898</v>
      </c>
      <c r="E6360" s="117" t="s">
        <v>3738</v>
      </c>
      <c r="F6360" s="805"/>
      <c r="G6360" s="805"/>
      <c r="H6360" s="806"/>
      <c r="I6360" s="806"/>
      <c r="J6360" s="803"/>
      <c r="K6360" s="803"/>
      <c r="L6360" s="804"/>
    </row>
    <row r="6361" spans="1:12" s="101" customFormat="1" ht="24" customHeight="1">
      <c r="A6361" s="808">
        <v>1193</v>
      </c>
      <c r="B6361" s="110" t="s">
        <v>76</v>
      </c>
      <c r="C6361" s="115" t="s">
        <v>78</v>
      </c>
      <c r="D6361" s="115" t="s">
        <v>146</v>
      </c>
      <c r="E6361" s="115" t="s">
        <v>147</v>
      </c>
      <c r="F6361" s="809" t="s">
        <v>71</v>
      </c>
      <c r="G6361" s="809"/>
      <c r="H6361" s="805"/>
      <c r="I6361" s="805"/>
      <c r="J6361" s="805"/>
      <c r="K6361" s="805"/>
      <c r="L6361" s="805"/>
    </row>
    <row r="6362" spans="1:12" s="101" customFormat="1" ht="26.25" customHeight="1">
      <c r="A6362" s="808"/>
      <c r="B6362" s="803" t="s">
        <v>3739</v>
      </c>
      <c r="C6362" s="810" t="s">
        <v>3740</v>
      </c>
      <c r="D6362" s="807">
        <v>43809</v>
      </c>
      <c r="E6362" s="803" t="s">
        <v>555</v>
      </c>
      <c r="F6362" s="803" t="s">
        <v>2946</v>
      </c>
      <c r="G6362" s="803"/>
      <c r="H6362" s="806" t="s">
        <v>152</v>
      </c>
      <c r="I6362" s="806"/>
      <c r="J6362" s="117" t="s">
        <v>153</v>
      </c>
      <c r="K6362" s="117" t="s">
        <v>3</v>
      </c>
      <c r="L6362" s="119">
        <v>423.18</v>
      </c>
    </row>
    <row r="6363" spans="1:12" s="101" customFormat="1" ht="408.95" customHeight="1">
      <c r="A6363" s="808"/>
      <c r="B6363" s="803"/>
      <c r="C6363" s="810"/>
      <c r="D6363" s="807"/>
      <c r="E6363" s="803"/>
      <c r="F6363" s="803"/>
      <c r="G6363" s="803"/>
      <c r="H6363" s="806" t="s">
        <v>154</v>
      </c>
      <c r="I6363" s="806"/>
      <c r="J6363" s="803" t="s">
        <v>153</v>
      </c>
      <c r="K6363" s="803" t="s">
        <v>153</v>
      </c>
      <c r="L6363" s="804">
        <v>0</v>
      </c>
    </row>
    <row r="6364" spans="1:12" s="101" customFormat="1" ht="82.35" customHeight="1">
      <c r="A6364" s="808"/>
      <c r="B6364" s="803"/>
      <c r="C6364" s="810"/>
      <c r="D6364" s="807"/>
      <c r="E6364" s="803"/>
      <c r="F6364" s="803"/>
      <c r="G6364" s="803"/>
      <c r="H6364" s="806"/>
      <c r="I6364" s="806"/>
      <c r="J6364" s="803"/>
      <c r="K6364" s="803"/>
      <c r="L6364" s="804"/>
    </row>
    <row r="6365" spans="1:12" s="101" customFormat="1" ht="24" customHeight="1">
      <c r="A6365" s="808"/>
      <c r="B6365" s="110" t="s">
        <v>77</v>
      </c>
      <c r="C6365" s="115" t="s">
        <v>79</v>
      </c>
      <c r="D6365" s="115" t="s">
        <v>155</v>
      </c>
      <c r="E6365" s="115" t="s">
        <v>156</v>
      </c>
      <c r="F6365" s="805"/>
      <c r="G6365" s="805"/>
      <c r="H6365" s="806" t="s">
        <v>157</v>
      </c>
      <c r="I6365" s="806"/>
      <c r="J6365" s="803" t="s">
        <v>153</v>
      </c>
      <c r="K6365" s="803" t="s">
        <v>3</v>
      </c>
      <c r="L6365" s="804">
        <v>296.23</v>
      </c>
    </row>
    <row r="6366" spans="1:12" s="101" customFormat="1" ht="24" customHeight="1">
      <c r="A6366" s="808"/>
      <c r="B6366" s="117" t="s">
        <v>240</v>
      </c>
      <c r="C6366" s="117" t="s">
        <v>2946</v>
      </c>
      <c r="D6366" s="118">
        <v>43817</v>
      </c>
      <c r="E6366" s="117" t="s">
        <v>1814</v>
      </c>
      <c r="F6366" s="805"/>
      <c r="G6366" s="805"/>
      <c r="H6366" s="806"/>
      <c r="I6366" s="806"/>
      <c r="J6366" s="803"/>
      <c r="K6366" s="803"/>
      <c r="L6366" s="804"/>
    </row>
    <row r="6367" spans="1:12" s="101" customFormat="1" ht="24" customHeight="1">
      <c r="A6367" s="808">
        <v>1194</v>
      </c>
      <c r="B6367" s="110" t="s">
        <v>76</v>
      </c>
      <c r="C6367" s="115" t="s">
        <v>78</v>
      </c>
      <c r="D6367" s="115" t="s">
        <v>146</v>
      </c>
      <c r="E6367" s="115" t="s">
        <v>147</v>
      </c>
      <c r="F6367" s="809" t="s">
        <v>71</v>
      </c>
      <c r="G6367" s="809"/>
      <c r="H6367" s="805"/>
      <c r="I6367" s="805"/>
      <c r="J6367" s="805"/>
      <c r="K6367" s="805"/>
      <c r="L6367" s="805"/>
    </row>
    <row r="6368" spans="1:12" s="101" customFormat="1" ht="26.25" customHeight="1">
      <c r="A6368" s="808"/>
      <c r="B6368" s="803" t="s">
        <v>3741</v>
      </c>
      <c r="C6368" s="810" t="s">
        <v>3742</v>
      </c>
      <c r="D6368" s="807">
        <v>43739</v>
      </c>
      <c r="E6368" s="803" t="s">
        <v>3743</v>
      </c>
      <c r="F6368" s="803" t="s">
        <v>3744</v>
      </c>
      <c r="G6368" s="803"/>
      <c r="H6368" s="806" t="s">
        <v>152</v>
      </c>
      <c r="I6368" s="806"/>
      <c r="J6368" s="117" t="s">
        <v>153</v>
      </c>
      <c r="K6368" s="117" t="s">
        <v>153</v>
      </c>
      <c r="L6368" s="119">
        <v>0</v>
      </c>
    </row>
    <row r="6369" spans="1:12" s="101" customFormat="1" ht="123.75" customHeight="1">
      <c r="A6369" s="808"/>
      <c r="B6369" s="803"/>
      <c r="C6369" s="810"/>
      <c r="D6369" s="807"/>
      <c r="E6369" s="803"/>
      <c r="F6369" s="803"/>
      <c r="G6369" s="803"/>
      <c r="H6369" s="806" t="s">
        <v>154</v>
      </c>
      <c r="I6369" s="806"/>
      <c r="J6369" s="117" t="s">
        <v>153</v>
      </c>
      <c r="K6369" s="117" t="s">
        <v>3</v>
      </c>
      <c r="L6369" s="119">
        <v>2203.7600000000002</v>
      </c>
    </row>
    <row r="6370" spans="1:12" s="101" customFormat="1" ht="24" customHeight="1">
      <c r="A6370" s="808"/>
      <c r="B6370" s="110" t="s">
        <v>77</v>
      </c>
      <c r="C6370" s="115" t="s">
        <v>79</v>
      </c>
      <c r="D6370" s="115" t="s">
        <v>155</v>
      </c>
      <c r="E6370" s="115" t="s">
        <v>156</v>
      </c>
      <c r="F6370" s="805"/>
      <c r="G6370" s="805"/>
      <c r="H6370" s="806" t="s">
        <v>157</v>
      </c>
      <c r="I6370" s="806"/>
      <c r="J6370" s="803" t="s">
        <v>153</v>
      </c>
      <c r="K6370" s="803" t="s">
        <v>153</v>
      </c>
      <c r="L6370" s="804">
        <v>0</v>
      </c>
    </row>
    <row r="6371" spans="1:12" s="101" customFormat="1" ht="24" customHeight="1">
      <c r="A6371" s="808"/>
      <c r="B6371" s="117" t="s">
        <v>254</v>
      </c>
      <c r="C6371" s="117" t="s">
        <v>3744</v>
      </c>
      <c r="D6371" s="118">
        <v>43744</v>
      </c>
      <c r="E6371" s="117" t="s">
        <v>318</v>
      </c>
      <c r="F6371" s="805"/>
      <c r="G6371" s="805"/>
      <c r="H6371" s="806"/>
      <c r="I6371" s="806"/>
      <c r="J6371" s="803"/>
      <c r="K6371" s="803"/>
      <c r="L6371" s="804"/>
    </row>
    <row r="6372" spans="1:12" s="101" customFormat="1" ht="24" customHeight="1">
      <c r="A6372" s="808">
        <v>1195</v>
      </c>
      <c r="B6372" s="110" t="s">
        <v>76</v>
      </c>
      <c r="C6372" s="115" t="s">
        <v>78</v>
      </c>
      <c r="D6372" s="115" t="s">
        <v>146</v>
      </c>
      <c r="E6372" s="115" t="s">
        <v>147</v>
      </c>
      <c r="F6372" s="809" t="s">
        <v>71</v>
      </c>
      <c r="G6372" s="809"/>
      <c r="H6372" s="805"/>
      <c r="I6372" s="805"/>
      <c r="J6372" s="805"/>
      <c r="K6372" s="805"/>
      <c r="L6372" s="805"/>
    </row>
    <row r="6373" spans="1:12" s="101" customFormat="1" ht="26.25" customHeight="1">
      <c r="A6373" s="808"/>
      <c r="B6373" s="803" t="s">
        <v>3741</v>
      </c>
      <c r="C6373" s="810" t="s">
        <v>3745</v>
      </c>
      <c r="D6373" s="807">
        <v>43780</v>
      </c>
      <c r="E6373" s="803" t="s">
        <v>197</v>
      </c>
      <c r="F6373" s="803" t="s">
        <v>3744</v>
      </c>
      <c r="G6373" s="803"/>
      <c r="H6373" s="806" t="s">
        <v>152</v>
      </c>
      <c r="I6373" s="806"/>
      <c r="J6373" s="117" t="s">
        <v>153</v>
      </c>
      <c r="K6373" s="117" t="s">
        <v>153</v>
      </c>
      <c r="L6373" s="119">
        <v>0</v>
      </c>
    </row>
    <row r="6374" spans="1:12" s="101" customFormat="1" ht="144.75" customHeight="1">
      <c r="A6374" s="808"/>
      <c r="B6374" s="803"/>
      <c r="C6374" s="810"/>
      <c r="D6374" s="807"/>
      <c r="E6374" s="803"/>
      <c r="F6374" s="803"/>
      <c r="G6374" s="803"/>
      <c r="H6374" s="806" t="s">
        <v>154</v>
      </c>
      <c r="I6374" s="806"/>
      <c r="J6374" s="117" t="s">
        <v>153</v>
      </c>
      <c r="K6374" s="117" t="s">
        <v>3</v>
      </c>
      <c r="L6374" s="119">
        <v>3345.73</v>
      </c>
    </row>
    <row r="6375" spans="1:12" s="101" customFormat="1" ht="24" customHeight="1">
      <c r="A6375" s="808"/>
      <c r="B6375" s="110" t="s">
        <v>77</v>
      </c>
      <c r="C6375" s="115" t="s">
        <v>79</v>
      </c>
      <c r="D6375" s="115" t="s">
        <v>155</v>
      </c>
      <c r="E6375" s="115" t="s">
        <v>156</v>
      </c>
      <c r="F6375" s="805"/>
      <c r="G6375" s="805"/>
      <c r="H6375" s="806" t="s">
        <v>157</v>
      </c>
      <c r="I6375" s="806"/>
      <c r="J6375" s="803" t="s">
        <v>153</v>
      </c>
      <c r="K6375" s="803" t="s">
        <v>153</v>
      </c>
      <c r="L6375" s="804">
        <v>0</v>
      </c>
    </row>
    <row r="6376" spans="1:12" s="101" customFormat="1" ht="24" customHeight="1">
      <c r="A6376" s="808"/>
      <c r="B6376" s="117" t="s">
        <v>254</v>
      </c>
      <c r="C6376" s="117" t="s">
        <v>3744</v>
      </c>
      <c r="D6376" s="118">
        <v>43786</v>
      </c>
      <c r="E6376" s="117" t="s">
        <v>3746</v>
      </c>
      <c r="F6376" s="805"/>
      <c r="G6376" s="805"/>
      <c r="H6376" s="806"/>
      <c r="I6376" s="806"/>
      <c r="J6376" s="803"/>
      <c r="K6376" s="803"/>
      <c r="L6376" s="804"/>
    </row>
    <row r="6377" spans="1:12" s="101" customFormat="1" ht="24" customHeight="1">
      <c r="A6377" s="808">
        <v>1196</v>
      </c>
      <c r="B6377" s="110" t="s">
        <v>76</v>
      </c>
      <c r="C6377" s="115" t="s">
        <v>78</v>
      </c>
      <c r="D6377" s="115" t="s">
        <v>146</v>
      </c>
      <c r="E6377" s="115" t="s">
        <v>147</v>
      </c>
      <c r="F6377" s="809" t="s">
        <v>71</v>
      </c>
      <c r="G6377" s="809"/>
      <c r="H6377" s="805"/>
      <c r="I6377" s="805"/>
      <c r="J6377" s="805"/>
      <c r="K6377" s="805"/>
      <c r="L6377" s="805"/>
    </row>
    <row r="6378" spans="1:12" s="101" customFormat="1" ht="26.25" customHeight="1">
      <c r="A6378" s="808"/>
      <c r="B6378" s="803" t="s">
        <v>3741</v>
      </c>
      <c r="C6378" s="803" t="s">
        <v>3747</v>
      </c>
      <c r="D6378" s="807">
        <v>43886</v>
      </c>
      <c r="E6378" s="803" t="s">
        <v>367</v>
      </c>
      <c r="F6378" s="803" t="s">
        <v>368</v>
      </c>
      <c r="G6378" s="803"/>
      <c r="H6378" s="806" t="s">
        <v>152</v>
      </c>
      <c r="I6378" s="806"/>
      <c r="J6378" s="117" t="s">
        <v>153</v>
      </c>
      <c r="K6378" s="117" t="s">
        <v>3</v>
      </c>
      <c r="L6378" s="119">
        <v>412</v>
      </c>
    </row>
    <row r="6379" spans="1:12" s="101" customFormat="1" ht="39.75" customHeight="1">
      <c r="A6379" s="808"/>
      <c r="B6379" s="803"/>
      <c r="C6379" s="803"/>
      <c r="D6379" s="807"/>
      <c r="E6379" s="803"/>
      <c r="F6379" s="803"/>
      <c r="G6379" s="803"/>
      <c r="H6379" s="806" t="s">
        <v>154</v>
      </c>
      <c r="I6379" s="806"/>
      <c r="J6379" s="117" t="s">
        <v>153</v>
      </c>
      <c r="K6379" s="117" t="s">
        <v>3</v>
      </c>
      <c r="L6379" s="119">
        <v>306.8</v>
      </c>
    </row>
    <row r="6380" spans="1:12" s="101" customFormat="1" ht="24" customHeight="1">
      <c r="A6380" s="808"/>
      <c r="B6380" s="110" t="s">
        <v>77</v>
      </c>
      <c r="C6380" s="115" t="s">
        <v>79</v>
      </c>
      <c r="D6380" s="115" t="s">
        <v>155</v>
      </c>
      <c r="E6380" s="115" t="s">
        <v>156</v>
      </c>
      <c r="F6380" s="805"/>
      <c r="G6380" s="805"/>
      <c r="H6380" s="806" t="s">
        <v>157</v>
      </c>
      <c r="I6380" s="806"/>
      <c r="J6380" s="803" t="s">
        <v>153</v>
      </c>
      <c r="K6380" s="803" t="s">
        <v>3</v>
      </c>
      <c r="L6380" s="804">
        <v>65.62</v>
      </c>
    </row>
    <row r="6381" spans="1:12" s="101" customFormat="1" ht="24" customHeight="1">
      <c r="A6381" s="808"/>
      <c r="B6381" s="117" t="s">
        <v>254</v>
      </c>
      <c r="C6381" s="117" t="s">
        <v>368</v>
      </c>
      <c r="D6381" s="118">
        <v>43888</v>
      </c>
      <c r="E6381" s="117" t="s">
        <v>1964</v>
      </c>
      <c r="F6381" s="805"/>
      <c r="G6381" s="805"/>
      <c r="H6381" s="806"/>
      <c r="I6381" s="806"/>
      <c r="J6381" s="803"/>
      <c r="K6381" s="803"/>
      <c r="L6381" s="804"/>
    </row>
    <row r="6382" spans="1:12" s="101" customFormat="1" ht="24" customHeight="1">
      <c r="A6382" s="808">
        <v>1197</v>
      </c>
      <c r="B6382" s="110" t="s">
        <v>76</v>
      </c>
      <c r="C6382" s="115" t="s">
        <v>78</v>
      </c>
      <c r="D6382" s="115" t="s">
        <v>146</v>
      </c>
      <c r="E6382" s="115" t="s">
        <v>147</v>
      </c>
      <c r="F6382" s="809" t="s">
        <v>71</v>
      </c>
      <c r="G6382" s="809"/>
      <c r="H6382" s="805"/>
      <c r="I6382" s="805"/>
      <c r="J6382" s="805"/>
      <c r="K6382" s="805"/>
      <c r="L6382" s="805"/>
    </row>
    <row r="6383" spans="1:12" s="101" customFormat="1" ht="26.25" customHeight="1">
      <c r="A6383" s="808"/>
      <c r="B6383" s="803" t="s">
        <v>3748</v>
      </c>
      <c r="C6383" s="810" t="s">
        <v>3749</v>
      </c>
      <c r="D6383" s="807">
        <v>43865</v>
      </c>
      <c r="E6383" s="803" t="s">
        <v>3750</v>
      </c>
      <c r="F6383" s="803" t="s">
        <v>3751</v>
      </c>
      <c r="G6383" s="803"/>
      <c r="H6383" s="806" t="s">
        <v>152</v>
      </c>
      <c r="I6383" s="806"/>
      <c r="J6383" s="117" t="s">
        <v>153</v>
      </c>
      <c r="K6383" s="117" t="s">
        <v>3</v>
      </c>
      <c r="L6383" s="119">
        <v>1183</v>
      </c>
    </row>
    <row r="6384" spans="1:12" s="101" customFormat="1" ht="207.75" customHeight="1">
      <c r="A6384" s="808"/>
      <c r="B6384" s="803"/>
      <c r="C6384" s="810"/>
      <c r="D6384" s="807"/>
      <c r="E6384" s="803"/>
      <c r="F6384" s="803"/>
      <c r="G6384" s="803"/>
      <c r="H6384" s="806" t="s">
        <v>154</v>
      </c>
      <c r="I6384" s="806"/>
      <c r="J6384" s="117" t="s">
        <v>153</v>
      </c>
      <c r="K6384" s="117" t="s">
        <v>153</v>
      </c>
      <c r="L6384" s="119">
        <v>0</v>
      </c>
    </row>
    <row r="6385" spans="1:12" s="101" customFormat="1" ht="24" customHeight="1">
      <c r="A6385" s="808"/>
      <c r="B6385" s="110" t="s">
        <v>77</v>
      </c>
      <c r="C6385" s="115" t="s">
        <v>79</v>
      </c>
      <c r="D6385" s="115" t="s">
        <v>155</v>
      </c>
      <c r="E6385" s="115" t="s">
        <v>156</v>
      </c>
      <c r="F6385" s="805"/>
      <c r="G6385" s="805"/>
      <c r="H6385" s="806" t="s">
        <v>157</v>
      </c>
      <c r="I6385" s="806"/>
      <c r="J6385" s="803" t="s">
        <v>153</v>
      </c>
      <c r="K6385" s="803" t="s">
        <v>153</v>
      </c>
      <c r="L6385" s="804">
        <v>0</v>
      </c>
    </row>
    <row r="6386" spans="1:12" s="101" customFormat="1" ht="24" customHeight="1">
      <c r="A6386" s="808"/>
      <c r="B6386" s="117" t="s">
        <v>193</v>
      </c>
      <c r="C6386" s="117" t="s">
        <v>3751</v>
      </c>
      <c r="D6386" s="118">
        <v>43871</v>
      </c>
      <c r="E6386" s="117" t="s">
        <v>3752</v>
      </c>
      <c r="F6386" s="805"/>
      <c r="G6386" s="805"/>
      <c r="H6386" s="806"/>
      <c r="I6386" s="806"/>
      <c r="J6386" s="803"/>
      <c r="K6386" s="803"/>
      <c r="L6386" s="804"/>
    </row>
    <row r="6387" spans="1:12" s="101" customFormat="1" ht="24" customHeight="1">
      <c r="A6387" s="808">
        <v>1198</v>
      </c>
      <c r="B6387" s="110" t="s">
        <v>76</v>
      </c>
      <c r="C6387" s="115" t="s">
        <v>78</v>
      </c>
      <c r="D6387" s="115" t="s">
        <v>146</v>
      </c>
      <c r="E6387" s="115" t="s">
        <v>147</v>
      </c>
      <c r="F6387" s="809" t="s">
        <v>71</v>
      </c>
      <c r="G6387" s="809"/>
      <c r="H6387" s="805"/>
      <c r="I6387" s="805"/>
      <c r="J6387" s="805"/>
      <c r="K6387" s="805"/>
      <c r="L6387" s="805"/>
    </row>
    <row r="6388" spans="1:12" s="101" customFormat="1" ht="26.25" customHeight="1">
      <c r="A6388" s="808"/>
      <c r="B6388" s="803" t="s">
        <v>3753</v>
      </c>
      <c r="C6388" s="810" t="s">
        <v>3754</v>
      </c>
      <c r="D6388" s="807">
        <v>43752</v>
      </c>
      <c r="E6388" s="803" t="s">
        <v>1017</v>
      </c>
      <c r="F6388" s="803" t="s">
        <v>3755</v>
      </c>
      <c r="G6388" s="803"/>
      <c r="H6388" s="806" t="s">
        <v>152</v>
      </c>
      <c r="I6388" s="806"/>
      <c r="J6388" s="117" t="s">
        <v>153</v>
      </c>
      <c r="K6388" s="117" t="s">
        <v>3</v>
      </c>
      <c r="L6388" s="119">
        <v>575</v>
      </c>
    </row>
    <row r="6389" spans="1:12" s="101" customFormat="1" ht="134.25" customHeight="1">
      <c r="A6389" s="808"/>
      <c r="B6389" s="803"/>
      <c r="C6389" s="810"/>
      <c r="D6389" s="807"/>
      <c r="E6389" s="803"/>
      <c r="F6389" s="803"/>
      <c r="G6389" s="803"/>
      <c r="H6389" s="806" t="s">
        <v>154</v>
      </c>
      <c r="I6389" s="806"/>
      <c r="J6389" s="117" t="s">
        <v>153</v>
      </c>
      <c r="K6389" s="117" t="s">
        <v>3</v>
      </c>
      <c r="L6389" s="119">
        <v>4783.26</v>
      </c>
    </row>
    <row r="6390" spans="1:12" s="101" customFormat="1" ht="24" customHeight="1">
      <c r="A6390" s="808"/>
      <c r="B6390" s="110" t="s">
        <v>77</v>
      </c>
      <c r="C6390" s="115" t="s">
        <v>79</v>
      </c>
      <c r="D6390" s="115" t="s">
        <v>155</v>
      </c>
      <c r="E6390" s="115" t="s">
        <v>156</v>
      </c>
      <c r="F6390" s="805"/>
      <c r="G6390" s="805"/>
      <c r="H6390" s="806" t="s">
        <v>157</v>
      </c>
      <c r="I6390" s="806"/>
      <c r="J6390" s="803" t="s">
        <v>153</v>
      </c>
      <c r="K6390" s="803" t="s">
        <v>153</v>
      </c>
      <c r="L6390" s="804">
        <v>0</v>
      </c>
    </row>
    <row r="6391" spans="1:12" s="101" customFormat="1" ht="34.5" customHeight="1">
      <c r="A6391" s="808"/>
      <c r="B6391" s="117" t="s">
        <v>3756</v>
      </c>
      <c r="C6391" s="117" t="s">
        <v>3755</v>
      </c>
      <c r="D6391" s="118">
        <v>43758</v>
      </c>
      <c r="E6391" s="117" t="s">
        <v>3757</v>
      </c>
      <c r="F6391" s="805"/>
      <c r="G6391" s="805"/>
      <c r="H6391" s="806"/>
      <c r="I6391" s="806"/>
      <c r="J6391" s="803"/>
      <c r="K6391" s="803"/>
      <c r="L6391" s="804"/>
    </row>
    <row r="6392" spans="1:12" s="101" customFormat="1" ht="24" customHeight="1">
      <c r="A6392" s="808">
        <v>1199</v>
      </c>
      <c r="B6392" s="110" t="s">
        <v>76</v>
      </c>
      <c r="C6392" s="115" t="s">
        <v>78</v>
      </c>
      <c r="D6392" s="115" t="s">
        <v>146</v>
      </c>
      <c r="E6392" s="115" t="s">
        <v>147</v>
      </c>
      <c r="F6392" s="809" t="s">
        <v>71</v>
      </c>
      <c r="G6392" s="809"/>
      <c r="H6392" s="805"/>
      <c r="I6392" s="805"/>
      <c r="J6392" s="805"/>
      <c r="K6392" s="805"/>
      <c r="L6392" s="805"/>
    </row>
    <row r="6393" spans="1:12" s="101" customFormat="1" ht="26.25" customHeight="1">
      <c r="A6393" s="808"/>
      <c r="B6393" s="803" t="s">
        <v>3753</v>
      </c>
      <c r="C6393" s="810" t="s">
        <v>3758</v>
      </c>
      <c r="D6393" s="807">
        <v>43762</v>
      </c>
      <c r="E6393" s="803" t="s">
        <v>234</v>
      </c>
      <c r="F6393" s="803" t="s">
        <v>1678</v>
      </c>
      <c r="G6393" s="803"/>
      <c r="H6393" s="806" t="s">
        <v>152</v>
      </c>
      <c r="I6393" s="806"/>
      <c r="J6393" s="117" t="s">
        <v>153</v>
      </c>
      <c r="K6393" s="117" t="s">
        <v>3</v>
      </c>
      <c r="L6393" s="119">
        <v>417.61</v>
      </c>
    </row>
    <row r="6394" spans="1:12" s="101" customFormat="1" ht="323.25" customHeight="1">
      <c r="A6394" s="808"/>
      <c r="B6394" s="803"/>
      <c r="C6394" s="810"/>
      <c r="D6394" s="807"/>
      <c r="E6394" s="803"/>
      <c r="F6394" s="803"/>
      <c r="G6394" s="803"/>
      <c r="H6394" s="806" t="s">
        <v>154</v>
      </c>
      <c r="I6394" s="806"/>
      <c r="J6394" s="117" t="s">
        <v>153</v>
      </c>
      <c r="K6394" s="117" t="s">
        <v>3</v>
      </c>
      <c r="L6394" s="119">
        <v>356.6</v>
      </c>
    </row>
    <row r="6395" spans="1:12" s="101" customFormat="1" ht="24" customHeight="1">
      <c r="A6395" s="808"/>
      <c r="B6395" s="110" t="s">
        <v>77</v>
      </c>
      <c r="C6395" s="115" t="s">
        <v>79</v>
      </c>
      <c r="D6395" s="115" t="s">
        <v>155</v>
      </c>
      <c r="E6395" s="115" t="s">
        <v>156</v>
      </c>
      <c r="F6395" s="805"/>
      <c r="G6395" s="805"/>
      <c r="H6395" s="806" t="s">
        <v>157</v>
      </c>
      <c r="I6395" s="806"/>
      <c r="J6395" s="803" t="s">
        <v>153</v>
      </c>
      <c r="K6395" s="803" t="s">
        <v>3</v>
      </c>
      <c r="L6395" s="804">
        <v>8</v>
      </c>
    </row>
    <row r="6396" spans="1:12" s="101" customFormat="1" ht="34.5" customHeight="1">
      <c r="A6396" s="808"/>
      <c r="B6396" s="117" t="s">
        <v>3756</v>
      </c>
      <c r="C6396" s="117" t="s">
        <v>1678</v>
      </c>
      <c r="D6396" s="118">
        <v>43765</v>
      </c>
      <c r="E6396" s="117" t="s">
        <v>2098</v>
      </c>
      <c r="F6396" s="805"/>
      <c r="G6396" s="805"/>
      <c r="H6396" s="806"/>
      <c r="I6396" s="806"/>
      <c r="J6396" s="803"/>
      <c r="K6396" s="803"/>
      <c r="L6396" s="804"/>
    </row>
    <row r="6397" spans="1:12" s="101" customFormat="1" ht="24" customHeight="1">
      <c r="A6397" s="808">
        <v>1200</v>
      </c>
      <c r="B6397" s="110" t="s">
        <v>76</v>
      </c>
      <c r="C6397" s="115" t="s">
        <v>78</v>
      </c>
      <c r="D6397" s="115" t="s">
        <v>146</v>
      </c>
      <c r="E6397" s="115" t="s">
        <v>147</v>
      </c>
      <c r="F6397" s="809" t="s">
        <v>71</v>
      </c>
      <c r="G6397" s="809"/>
      <c r="H6397" s="805"/>
      <c r="I6397" s="805"/>
      <c r="J6397" s="805"/>
      <c r="K6397" s="805"/>
      <c r="L6397" s="805"/>
    </row>
    <row r="6398" spans="1:12" s="101" customFormat="1" ht="26.25" customHeight="1">
      <c r="A6398" s="808"/>
      <c r="B6398" s="803" t="s">
        <v>3759</v>
      </c>
      <c r="C6398" s="810" t="s">
        <v>3760</v>
      </c>
      <c r="D6398" s="807">
        <v>43855</v>
      </c>
      <c r="E6398" s="803" t="s">
        <v>1812</v>
      </c>
      <c r="F6398" s="803" t="s">
        <v>3761</v>
      </c>
      <c r="G6398" s="803"/>
      <c r="H6398" s="806" t="s">
        <v>152</v>
      </c>
      <c r="I6398" s="806"/>
      <c r="J6398" s="117" t="s">
        <v>153</v>
      </c>
      <c r="K6398" s="117" t="s">
        <v>3</v>
      </c>
      <c r="L6398" s="119">
        <v>886.34</v>
      </c>
    </row>
    <row r="6399" spans="1:12" s="101" customFormat="1" ht="134.25" customHeight="1">
      <c r="A6399" s="808"/>
      <c r="B6399" s="803"/>
      <c r="C6399" s="810"/>
      <c r="D6399" s="807"/>
      <c r="E6399" s="803"/>
      <c r="F6399" s="803"/>
      <c r="G6399" s="803"/>
      <c r="H6399" s="806" t="s">
        <v>154</v>
      </c>
      <c r="I6399" s="806"/>
      <c r="J6399" s="117" t="s">
        <v>153</v>
      </c>
      <c r="K6399" s="117" t="s">
        <v>3</v>
      </c>
      <c r="L6399" s="119">
        <v>2200</v>
      </c>
    </row>
    <row r="6400" spans="1:12" s="101" customFormat="1" ht="24" customHeight="1">
      <c r="A6400" s="808"/>
      <c r="B6400" s="110" t="s">
        <v>77</v>
      </c>
      <c r="C6400" s="115" t="s">
        <v>79</v>
      </c>
      <c r="D6400" s="115" t="s">
        <v>155</v>
      </c>
      <c r="E6400" s="115" t="s">
        <v>156</v>
      </c>
      <c r="F6400" s="805"/>
      <c r="G6400" s="805"/>
      <c r="H6400" s="806" t="s">
        <v>157</v>
      </c>
      <c r="I6400" s="806"/>
      <c r="J6400" s="803" t="s">
        <v>153</v>
      </c>
      <c r="K6400" s="803" t="s">
        <v>3</v>
      </c>
      <c r="L6400" s="804">
        <v>168</v>
      </c>
    </row>
    <row r="6401" spans="1:12" s="101" customFormat="1" ht="24" customHeight="1">
      <c r="A6401" s="808"/>
      <c r="B6401" s="117" t="s">
        <v>181</v>
      </c>
      <c r="C6401" s="117" t="s">
        <v>3761</v>
      </c>
      <c r="D6401" s="118">
        <v>43862</v>
      </c>
      <c r="E6401" s="117" t="s">
        <v>3415</v>
      </c>
      <c r="F6401" s="805"/>
      <c r="G6401" s="805"/>
      <c r="H6401" s="806"/>
      <c r="I6401" s="806"/>
      <c r="J6401" s="803"/>
      <c r="K6401" s="803"/>
      <c r="L6401" s="804"/>
    </row>
    <row r="6402" spans="1:12" s="101" customFormat="1" ht="24" customHeight="1">
      <c r="A6402" s="808">
        <v>1201</v>
      </c>
      <c r="B6402" s="110" t="s">
        <v>76</v>
      </c>
      <c r="C6402" s="115" t="s">
        <v>78</v>
      </c>
      <c r="D6402" s="115" t="s">
        <v>146</v>
      </c>
      <c r="E6402" s="115" t="s">
        <v>147</v>
      </c>
      <c r="F6402" s="809" t="s">
        <v>71</v>
      </c>
      <c r="G6402" s="809"/>
      <c r="H6402" s="805"/>
      <c r="I6402" s="805"/>
      <c r="J6402" s="805"/>
      <c r="K6402" s="805"/>
      <c r="L6402" s="805"/>
    </row>
    <row r="6403" spans="1:12" s="101" customFormat="1" ht="26.25" customHeight="1">
      <c r="A6403" s="808"/>
      <c r="B6403" s="803" t="s">
        <v>3762</v>
      </c>
      <c r="C6403" s="810" t="s">
        <v>3763</v>
      </c>
      <c r="D6403" s="807">
        <v>43739</v>
      </c>
      <c r="E6403" s="803" t="s">
        <v>3764</v>
      </c>
      <c r="F6403" s="803" t="s">
        <v>3765</v>
      </c>
      <c r="G6403" s="803"/>
      <c r="H6403" s="806" t="s">
        <v>152</v>
      </c>
      <c r="I6403" s="806"/>
      <c r="J6403" s="117" t="s">
        <v>153</v>
      </c>
      <c r="K6403" s="117" t="s">
        <v>3</v>
      </c>
      <c r="L6403" s="119">
        <v>475</v>
      </c>
    </row>
    <row r="6404" spans="1:12" s="101" customFormat="1" ht="396.75" customHeight="1">
      <c r="A6404" s="808"/>
      <c r="B6404" s="803"/>
      <c r="C6404" s="810"/>
      <c r="D6404" s="807"/>
      <c r="E6404" s="803"/>
      <c r="F6404" s="803"/>
      <c r="G6404" s="803"/>
      <c r="H6404" s="806" t="s">
        <v>154</v>
      </c>
      <c r="I6404" s="806"/>
      <c r="J6404" s="117" t="s">
        <v>153</v>
      </c>
      <c r="K6404" s="117" t="s">
        <v>153</v>
      </c>
      <c r="L6404" s="119">
        <v>0</v>
      </c>
    </row>
    <row r="6405" spans="1:12" s="101" customFormat="1" ht="24" customHeight="1">
      <c r="A6405" s="808"/>
      <c r="B6405" s="110" t="s">
        <v>77</v>
      </c>
      <c r="C6405" s="115" t="s">
        <v>79</v>
      </c>
      <c r="D6405" s="115" t="s">
        <v>155</v>
      </c>
      <c r="E6405" s="115" t="s">
        <v>156</v>
      </c>
      <c r="F6405" s="805"/>
      <c r="G6405" s="805"/>
      <c r="H6405" s="806" t="s">
        <v>157</v>
      </c>
      <c r="I6405" s="806"/>
      <c r="J6405" s="803" t="s">
        <v>153</v>
      </c>
      <c r="K6405" s="803" t="s">
        <v>3</v>
      </c>
      <c r="L6405" s="804">
        <v>136</v>
      </c>
    </row>
    <row r="6406" spans="1:12" s="101" customFormat="1" ht="24" customHeight="1">
      <c r="A6406" s="808"/>
      <c r="B6406" s="117" t="s">
        <v>842</v>
      </c>
      <c r="C6406" s="117" t="s">
        <v>3765</v>
      </c>
      <c r="D6406" s="118">
        <v>43741</v>
      </c>
      <c r="E6406" s="117" t="s">
        <v>438</v>
      </c>
      <c r="F6406" s="805"/>
      <c r="G6406" s="805"/>
      <c r="H6406" s="806"/>
      <c r="I6406" s="806"/>
      <c r="J6406" s="803"/>
      <c r="K6406" s="803"/>
      <c r="L6406" s="804"/>
    </row>
    <row r="6407" spans="1:12" s="101" customFormat="1" ht="24" customHeight="1">
      <c r="A6407" s="808">
        <v>1202</v>
      </c>
      <c r="B6407" s="110" t="s">
        <v>76</v>
      </c>
      <c r="C6407" s="115" t="s">
        <v>78</v>
      </c>
      <c r="D6407" s="115" t="s">
        <v>146</v>
      </c>
      <c r="E6407" s="115" t="s">
        <v>147</v>
      </c>
      <c r="F6407" s="809" t="s">
        <v>71</v>
      </c>
      <c r="G6407" s="809"/>
      <c r="H6407" s="805"/>
      <c r="I6407" s="805"/>
      <c r="J6407" s="805"/>
      <c r="K6407" s="805"/>
      <c r="L6407" s="805"/>
    </row>
    <row r="6408" spans="1:12" s="101" customFormat="1" ht="26.25" customHeight="1">
      <c r="A6408" s="808"/>
      <c r="B6408" s="803" t="s">
        <v>3762</v>
      </c>
      <c r="C6408" s="810" t="s">
        <v>3766</v>
      </c>
      <c r="D6408" s="807">
        <v>43762</v>
      </c>
      <c r="E6408" s="803" t="s">
        <v>234</v>
      </c>
      <c r="F6408" s="803" t="s">
        <v>3266</v>
      </c>
      <c r="G6408" s="803"/>
      <c r="H6408" s="806" t="s">
        <v>152</v>
      </c>
      <c r="I6408" s="806"/>
      <c r="J6408" s="117" t="s">
        <v>153</v>
      </c>
      <c r="K6408" s="117" t="s">
        <v>3</v>
      </c>
      <c r="L6408" s="119">
        <v>519</v>
      </c>
    </row>
    <row r="6409" spans="1:12" s="101" customFormat="1" ht="408.95" customHeight="1">
      <c r="A6409" s="808"/>
      <c r="B6409" s="803"/>
      <c r="C6409" s="810"/>
      <c r="D6409" s="807"/>
      <c r="E6409" s="803"/>
      <c r="F6409" s="803"/>
      <c r="G6409" s="803"/>
      <c r="H6409" s="806" t="s">
        <v>154</v>
      </c>
      <c r="I6409" s="806"/>
      <c r="J6409" s="803" t="s">
        <v>153</v>
      </c>
      <c r="K6409" s="803" t="s">
        <v>3</v>
      </c>
      <c r="L6409" s="804">
        <v>391.3</v>
      </c>
    </row>
    <row r="6410" spans="1:12" s="101" customFormat="1" ht="50.85" customHeight="1">
      <c r="A6410" s="808"/>
      <c r="B6410" s="803"/>
      <c r="C6410" s="810"/>
      <c r="D6410" s="807"/>
      <c r="E6410" s="803"/>
      <c r="F6410" s="803"/>
      <c r="G6410" s="803"/>
      <c r="H6410" s="806"/>
      <c r="I6410" s="806"/>
      <c r="J6410" s="803"/>
      <c r="K6410" s="803"/>
      <c r="L6410" s="804"/>
    </row>
    <row r="6411" spans="1:12" s="101" customFormat="1" ht="24" customHeight="1">
      <c r="A6411" s="808"/>
      <c r="B6411" s="110" t="s">
        <v>77</v>
      </c>
      <c r="C6411" s="115" t="s">
        <v>79</v>
      </c>
      <c r="D6411" s="115" t="s">
        <v>155</v>
      </c>
      <c r="E6411" s="115" t="s">
        <v>156</v>
      </c>
      <c r="F6411" s="805"/>
      <c r="G6411" s="805"/>
      <c r="H6411" s="806" t="s">
        <v>157</v>
      </c>
      <c r="I6411" s="806"/>
      <c r="J6411" s="803" t="s">
        <v>153</v>
      </c>
      <c r="K6411" s="803" t="s">
        <v>153</v>
      </c>
      <c r="L6411" s="804">
        <v>0</v>
      </c>
    </row>
    <row r="6412" spans="1:12" s="101" customFormat="1" ht="24" customHeight="1">
      <c r="A6412" s="808"/>
      <c r="B6412" s="117" t="s">
        <v>842</v>
      </c>
      <c r="C6412" s="117" t="s">
        <v>3266</v>
      </c>
      <c r="D6412" s="118">
        <v>43763</v>
      </c>
      <c r="E6412" s="117" t="s">
        <v>1172</v>
      </c>
      <c r="F6412" s="805"/>
      <c r="G6412" s="805"/>
      <c r="H6412" s="806"/>
      <c r="I6412" s="806"/>
      <c r="J6412" s="803"/>
      <c r="K6412" s="803"/>
      <c r="L6412" s="804"/>
    </row>
    <row r="6413" spans="1:12" s="101" customFormat="1" ht="24" customHeight="1">
      <c r="A6413" s="808">
        <v>1203</v>
      </c>
      <c r="B6413" s="110" t="s">
        <v>76</v>
      </c>
      <c r="C6413" s="115" t="s">
        <v>78</v>
      </c>
      <c r="D6413" s="115" t="s">
        <v>146</v>
      </c>
      <c r="E6413" s="115" t="s">
        <v>147</v>
      </c>
      <c r="F6413" s="809" t="s">
        <v>71</v>
      </c>
      <c r="G6413" s="809"/>
      <c r="H6413" s="805"/>
      <c r="I6413" s="805"/>
      <c r="J6413" s="805"/>
      <c r="K6413" s="805"/>
      <c r="L6413" s="805"/>
    </row>
    <row r="6414" spans="1:12" s="101" customFormat="1" ht="26.25" customHeight="1">
      <c r="A6414" s="808"/>
      <c r="B6414" s="803" t="s">
        <v>3762</v>
      </c>
      <c r="C6414" s="810" t="s">
        <v>3767</v>
      </c>
      <c r="D6414" s="807">
        <v>43766</v>
      </c>
      <c r="E6414" s="803" t="s">
        <v>342</v>
      </c>
      <c r="F6414" s="803" t="s">
        <v>343</v>
      </c>
      <c r="G6414" s="803"/>
      <c r="H6414" s="806" t="s">
        <v>152</v>
      </c>
      <c r="I6414" s="806"/>
      <c r="J6414" s="117" t="s">
        <v>153</v>
      </c>
      <c r="K6414" s="117" t="s">
        <v>3</v>
      </c>
      <c r="L6414" s="119">
        <v>324</v>
      </c>
    </row>
    <row r="6415" spans="1:12" s="101" customFormat="1" ht="408.95" customHeight="1">
      <c r="A6415" s="808"/>
      <c r="B6415" s="803"/>
      <c r="C6415" s="810"/>
      <c r="D6415" s="807"/>
      <c r="E6415" s="803"/>
      <c r="F6415" s="803"/>
      <c r="G6415" s="803"/>
      <c r="H6415" s="806" t="s">
        <v>154</v>
      </c>
      <c r="I6415" s="806"/>
      <c r="J6415" s="803" t="s">
        <v>153</v>
      </c>
      <c r="K6415" s="803" t="s">
        <v>3</v>
      </c>
      <c r="L6415" s="804">
        <v>166.31</v>
      </c>
    </row>
    <row r="6416" spans="1:12" s="101" customFormat="1" ht="218.85" customHeight="1">
      <c r="A6416" s="808"/>
      <c r="B6416" s="803"/>
      <c r="C6416" s="810"/>
      <c r="D6416" s="807"/>
      <c r="E6416" s="803"/>
      <c r="F6416" s="803"/>
      <c r="G6416" s="803"/>
      <c r="H6416" s="806"/>
      <c r="I6416" s="806"/>
      <c r="J6416" s="803"/>
      <c r="K6416" s="803"/>
      <c r="L6416" s="804"/>
    </row>
    <row r="6417" spans="1:12" s="101" customFormat="1" ht="24" customHeight="1">
      <c r="A6417" s="808"/>
      <c r="B6417" s="110" t="s">
        <v>77</v>
      </c>
      <c r="C6417" s="115" t="s">
        <v>79</v>
      </c>
      <c r="D6417" s="115" t="s">
        <v>155</v>
      </c>
      <c r="E6417" s="115" t="s">
        <v>156</v>
      </c>
      <c r="F6417" s="805"/>
      <c r="G6417" s="805"/>
      <c r="H6417" s="806" t="s">
        <v>157</v>
      </c>
      <c r="I6417" s="806"/>
      <c r="J6417" s="803" t="s">
        <v>153</v>
      </c>
      <c r="K6417" s="803" t="s">
        <v>3</v>
      </c>
      <c r="L6417" s="804">
        <v>200</v>
      </c>
    </row>
    <row r="6418" spans="1:12" s="101" customFormat="1" ht="24" customHeight="1">
      <c r="A6418" s="808"/>
      <c r="B6418" s="117" t="s">
        <v>842</v>
      </c>
      <c r="C6418" s="117" t="s">
        <v>343</v>
      </c>
      <c r="D6418" s="118">
        <v>43768</v>
      </c>
      <c r="E6418" s="117" t="s">
        <v>2007</v>
      </c>
      <c r="F6418" s="805"/>
      <c r="G6418" s="805"/>
      <c r="H6418" s="806"/>
      <c r="I6418" s="806"/>
      <c r="J6418" s="803"/>
      <c r="K6418" s="803"/>
      <c r="L6418" s="804"/>
    </row>
    <row r="6419" spans="1:12" s="101" customFormat="1" ht="24" customHeight="1">
      <c r="A6419" s="808">
        <v>1204</v>
      </c>
      <c r="B6419" s="110" t="s">
        <v>76</v>
      </c>
      <c r="C6419" s="115" t="s">
        <v>78</v>
      </c>
      <c r="D6419" s="115" t="s">
        <v>146</v>
      </c>
      <c r="E6419" s="115" t="s">
        <v>147</v>
      </c>
      <c r="F6419" s="809" t="s">
        <v>71</v>
      </c>
      <c r="G6419" s="809"/>
      <c r="H6419" s="805"/>
      <c r="I6419" s="805"/>
      <c r="J6419" s="805"/>
      <c r="K6419" s="805"/>
      <c r="L6419" s="805"/>
    </row>
    <row r="6420" spans="1:12" s="101" customFormat="1" ht="26.25" customHeight="1">
      <c r="A6420" s="808"/>
      <c r="B6420" s="803" t="s">
        <v>3762</v>
      </c>
      <c r="C6420" s="810" t="s">
        <v>3768</v>
      </c>
      <c r="D6420" s="807">
        <v>43891</v>
      </c>
      <c r="E6420" s="803" t="s">
        <v>205</v>
      </c>
      <c r="F6420" s="803" t="s">
        <v>334</v>
      </c>
      <c r="G6420" s="803"/>
      <c r="H6420" s="806" t="s">
        <v>152</v>
      </c>
      <c r="I6420" s="806"/>
      <c r="J6420" s="117" t="s">
        <v>3</v>
      </c>
      <c r="K6420" s="117" t="s">
        <v>153</v>
      </c>
      <c r="L6420" s="119">
        <v>735</v>
      </c>
    </row>
    <row r="6421" spans="1:12" s="101" customFormat="1" ht="408.95" customHeight="1">
      <c r="A6421" s="808"/>
      <c r="B6421" s="803"/>
      <c r="C6421" s="810"/>
      <c r="D6421" s="807"/>
      <c r="E6421" s="803"/>
      <c r="F6421" s="803"/>
      <c r="G6421" s="803"/>
      <c r="H6421" s="806" t="s">
        <v>154</v>
      </c>
      <c r="I6421" s="806"/>
      <c r="J6421" s="803" t="s">
        <v>3</v>
      </c>
      <c r="K6421" s="803" t="s">
        <v>153</v>
      </c>
      <c r="L6421" s="804">
        <v>341.64</v>
      </c>
    </row>
    <row r="6422" spans="1:12" s="101" customFormat="1" ht="408.95" customHeight="1">
      <c r="A6422" s="808"/>
      <c r="B6422" s="803"/>
      <c r="C6422" s="810"/>
      <c r="D6422" s="807"/>
      <c r="E6422" s="803"/>
      <c r="F6422" s="803"/>
      <c r="G6422" s="803"/>
      <c r="H6422" s="806"/>
      <c r="I6422" s="806"/>
      <c r="J6422" s="803"/>
      <c r="K6422" s="803"/>
      <c r="L6422" s="804"/>
    </row>
    <row r="6423" spans="1:12" s="101" customFormat="1" ht="177.2" customHeight="1">
      <c r="A6423" s="808"/>
      <c r="B6423" s="803"/>
      <c r="C6423" s="810"/>
      <c r="D6423" s="807"/>
      <c r="E6423" s="803"/>
      <c r="F6423" s="803"/>
      <c r="G6423" s="803"/>
      <c r="H6423" s="806"/>
      <c r="I6423" s="806"/>
      <c r="J6423" s="803"/>
      <c r="K6423" s="803"/>
      <c r="L6423" s="804"/>
    </row>
    <row r="6424" spans="1:12" s="101" customFormat="1" ht="24" customHeight="1">
      <c r="A6424" s="808"/>
      <c r="B6424" s="110" t="s">
        <v>77</v>
      </c>
      <c r="C6424" s="115" t="s">
        <v>79</v>
      </c>
      <c r="D6424" s="115" t="s">
        <v>155</v>
      </c>
      <c r="E6424" s="115" t="s">
        <v>156</v>
      </c>
      <c r="F6424" s="805"/>
      <c r="G6424" s="805"/>
      <c r="H6424" s="806" t="s">
        <v>157</v>
      </c>
      <c r="I6424" s="806"/>
      <c r="J6424" s="803" t="s">
        <v>3</v>
      </c>
      <c r="K6424" s="803" t="s">
        <v>3</v>
      </c>
      <c r="L6424" s="804">
        <v>1157.3600000000001</v>
      </c>
    </row>
    <row r="6425" spans="1:12" s="101" customFormat="1" ht="24" customHeight="1">
      <c r="A6425" s="808"/>
      <c r="B6425" s="117" t="s">
        <v>842</v>
      </c>
      <c r="C6425" s="117" t="s">
        <v>334</v>
      </c>
      <c r="D6425" s="118">
        <v>43896</v>
      </c>
      <c r="E6425" s="117" t="s">
        <v>1010</v>
      </c>
      <c r="F6425" s="805"/>
      <c r="G6425" s="805"/>
      <c r="H6425" s="806"/>
      <c r="I6425" s="806"/>
      <c r="J6425" s="803"/>
      <c r="K6425" s="803"/>
      <c r="L6425" s="804"/>
    </row>
    <row r="6426" spans="1:12" s="101" customFormat="1" ht="24" customHeight="1">
      <c r="A6426" s="808">
        <v>1205</v>
      </c>
      <c r="B6426" s="110" t="s">
        <v>76</v>
      </c>
      <c r="C6426" s="115" t="s">
        <v>78</v>
      </c>
      <c r="D6426" s="115" t="s">
        <v>146</v>
      </c>
      <c r="E6426" s="115" t="s">
        <v>147</v>
      </c>
      <c r="F6426" s="809" t="s">
        <v>71</v>
      </c>
      <c r="G6426" s="809"/>
      <c r="H6426" s="805"/>
      <c r="I6426" s="805"/>
      <c r="J6426" s="805"/>
      <c r="K6426" s="805"/>
      <c r="L6426" s="805"/>
    </row>
    <row r="6427" spans="1:12" s="101" customFormat="1" ht="26.25" customHeight="1">
      <c r="A6427" s="808"/>
      <c r="B6427" s="803" t="s">
        <v>3762</v>
      </c>
      <c r="C6427" s="810" t="s">
        <v>3768</v>
      </c>
      <c r="D6427" s="807">
        <v>43891</v>
      </c>
      <c r="E6427" s="803" t="s">
        <v>205</v>
      </c>
      <c r="F6427" s="803" t="s">
        <v>3769</v>
      </c>
      <c r="G6427" s="803"/>
      <c r="H6427" s="806" t="s">
        <v>152</v>
      </c>
      <c r="I6427" s="806"/>
      <c r="J6427" s="117" t="s">
        <v>153</v>
      </c>
      <c r="K6427" s="117" t="s">
        <v>3</v>
      </c>
      <c r="L6427" s="119">
        <v>570</v>
      </c>
    </row>
    <row r="6428" spans="1:12" s="101" customFormat="1" ht="408.95" customHeight="1">
      <c r="A6428" s="808"/>
      <c r="B6428" s="803"/>
      <c r="C6428" s="810"/>
      <c r="D6428" s="807"/>
      <c r="E6428" s="803"/>
      <c r="F6428" s="803"/>
      <c r="G6428" s="803"/>
      <c r="H6428" s="806" t="s">
        <v>154</v>
      </c>
      <c r="I6428" s="806"/>
      <c r="J6428" s="803" t="s">
        <v>153</v>
      </c>
      <c r="K6428" s="803" t="s">
        <v>3</v>
      </c>
      <c r="L6428" s="804">
        <v>666.04</v>
      </c>
    </row>
    <row r="6429" spans="1:12" s="101" customFormat="1" ht="408.95" customHeight="1">
      <c r="A6429" s="808"/>
      <c r="B6429" s="803"/>
      <c r="C6429" s="810"/>
      <c r="D6429" s="807"/>
      <c r="E6429" s="803"/>
      <c r="F6429" s="803"/>
      <c r="G6429" s="803"/>
      <c r="H6429" s="806"/>
      <c r="I6429" s="806"/>
      <c r="J6429" s="803"/>
      <c r="K6429" s="803"/>
      <c r="L6429" s="804"/>
    </row>
    <row r="6430" spans="1:12" s="101" customFormat="1" ht="177.2" customHeight="1">
      <c r="A6430" s="808"/>
      <c r="B6430" s="803"/>
      <c r="C6430" s="810"/>
      <c r="D6430" s="807"/>
      <c r="E6430" s="803"/>
      <c r="F6430" s="803"/>
      <c r="G6430" s="803"/>
      <c r="H6430" s="806"/>
      <c r="I6430" s="806"/>
      <c r="J6430" s="803"/>
      <c r="K6430" s="803"/>
      <c r="L6430" s="804"/>
    </row>
    <row r="6431" spans="1:12" s="101" customFormat="1" ht="24" customHeight="1">
      <c r="A6431" s="808"/>
      <c r="B6431" s="110" t="s">
        <v>77</v>
      </c>
      <c r="C6431" s="115" t="s">
        <v>79</v>
      </c>
      <c r="D6431" s="115" t="s">
        <v>155</v>
      </c>
      <c r="E6431" s="115" t="s">
        <v>156</v>
      </c>
      <c r="F6431" s="805"/>
      <c r="G6431" s="805"/>
      <c r="H6431" s="806" t="s">
        <v>157</v>
      </c>
      <c r="I6431" s="806"/>
      <c r="J6431" s="803" t="s">
        <v>153</v>
      </c>
      <c r="K6431" s="803" t="s">
        <v>3</v>
      </c>
      <c r="L6431" s="804">
        <v>257.24</v>
      </c>
    </row>
    <row r="6432" spans="1:12" s="101" customFormat="1" ht="24" customHeight="1">
      <c r="A6432" s="808"/>
      <c r="B6432" s="117" t="s">
        <v>842</v>
      </c>
      <c r="C6432" s="117" t="s">
        <v>3769</v>
      </c>
      <c r="D6432" s="118">
        <v>43896</v>
      </c>
      <c r="E6432" s="117" t="s">
        <v>1010</v>
      </c>
      <c r="F6432" s="805"/>
      <c r="G6432" s="805"/>
      <c r="H6432" s="806"/>
      <c r="I6432" s="806"/>
      <c r="J6432" s="803"/>
      <c r="K6432" s="803"/>
      <c r="L6432" s="804"/>
    </row>
    <row r="6433" spans="1:12" s="101" customFormat="1" ht="24" customHeight="1">
      <c r="A6433" s="808">
        <v>1206</v>
      </c>
      <c r="B6433" s="110" t="s">
        <v>76</v>
      </c>
      <c r="C6433" s="115" t="s">
        <v>78</v>
      </c>
      <c r="D6433" s="115" t="s">
        <v>146</v>
      </c>
      <c r="E6433" s="115" t="s">
        <v>147</v>
      </c>
      <c r="F6433" s="809" t="s">
        <v>71</v>
      </c>
      <c r="G6433" s="809"/>
      <c r="H6433" s="805"/>
      <c r="I6433" s="805"/>
      <c r="J6433" s="805"/>
      <c r="K6433" s="805"/>
      <c r="L6433" s="805"/>
    </row>
    <row r="6434" spans="1:12" s="101" customFormat="1" ht="26.25" customHeight="1">
      <c r="A6434" s="808"/>
      <c r="B6434" s="803" t="s">
        <v>3770</v>
      </c>
      <c r="C6434" s="810" t="s">
        <v>3771</v>
      </c>
      <c r="D6434" s="807">
        <v>43785</v>
      </c>
      <c r="E6434" s="803" t="s">
        <v>358</v>
      </c>
      <c r="F6434" s="803" t="s">
        <v>1104</v>
      </c>
      <c r="G6434" s="803"/>
      <c r="H6434" s="806" t="s">
        <v>152</v>
      </c>
      <c r="I6434" s="806"/>
      <c r="J6434" s="117" t="s">
        <v>153</v>
      </c>
      <c r="K6434" s="117" t="s">
        <v>153</v>
      </c>
      <c r="L6434" s="119">
        <v>0</v>
      </c>
    </row>
    <row r="6435" spans="1:12" s="101" customFormat="1" ht="249.75" customHeight="1">
      <c r="A6435" s="808"/>
      <c r="B6435" s="803"/>
      <c r="C6435" s="810"/>
      <c r="D6435" s="807"/>
      <c r="E6435" s="803"/>
      <c r="F6435" s="803"/>
      <c r="G6435" s="803"/>
      <c r="H6435" s="806" t="s">
        <v>154</v>
      </c>
      <c r="I6435" s="806"/>
      <c r="J6435" s="117" t="s">
        <v>153</v>
      </c>
      <c r="K6435" s="117" t="s">
        <v>153</v>
      </c>
      <c r="L6435" s="119">
        <v>0</v>
      </c>
    </row>
    <row r="6436" spans="1:12" s="101" customFormat="1" ht="24" customHeight="1">
      <c r="A6436" s="808"/>
      <c r="B6436" s="110" t="s">
        <v>77</v>
      </c>
      <c r="C6436" s="115" t="s">
        <v>79</v>
      </c>
      <c r="D6436" s="115" t="s">
        <v>155</v>
      </c>
      <c r="E6436" s="115" t="s">
        <v>156</v>
      </c>
      <c r="F6436" s="805"/>
      <c r="G6436" s="805"/>
      <c r="H6436" s="806" t="s">
        <v>157</v>
      </c>
      <c r="I6436" s="806"/>
      <c r="J6436" s="803" t="s">
        <v>153</v>
      </c>
      <c r="K6436" s="803" t="s">
        <v>3</v>
      </c>
      <c r="L6436" s="804">
        <v>695</v>
      </c>
    </row>
    <row r="6437" spans="1:12" s="101" customFormat="1" ht="34.5" customHeight="1">
      <c r="A6437" s="808"/>
      <c r="B6437" s="117" t="s">
        <v>953</v>
      </c>
      <c r="C6437" s="117" t="s">
        <v>1104</v>
      </c>
      <c r="D6437" s="118">
        <v>43786</v>
      </c>
      <c r="E6437" s="117" t="s">
        <v>3772</v>
      </c>
      <c r="F6437" s="805"/>
      <c r="G6437" s="805"/>
      <c r="H6437" s="806"/>
      <c r="I6437" s="806"/>
      <c r="J6437" s="803"/>
      <c r="K6437" s="803"/>
      <c r="L6437" s="804"/>
    </row>
    <row r="6438" spans="1:12" s="101" customFormat="1" ht="24" customHeight="1">
      <c r="A6438" s="808">
        <v>1207</v>
      </c>
      <c r="B6438" s="110" t="s">
        <v>76</v>
      </c>
      <c r="C6438" s="115" t="s">
        <v>78</v>
      </c>
      <c r="D6438" s="115" t="s">
        <v>146</v>
      </c>
      <c r="E6438" s="115" t="s">
        <v>147</v>
      </c>
      <c r="F6438" s="809" t="s">
        <v>71</v>
      </c>
      <c r="G6438" s="809"/>
      <c r="H6438" s="805"/>
      <c r="I6438" s="805"/>
      <c r="J6438" s="805"/>
      <c r="K6438" s="805"/>
      <c r="L6438" s="805"/>
    </row>
    <row r="6439" spans="1:12" s="101" customFormat="1" ht="26.25" customHeight="1">
      <c r="A6439" s="808"/>
      <c r="B6439" s="803" t="s">
        <v>3773</v>
      </c>
      <c r="C6439" s="810" t="s">
        <v>3774</v>
      </c>
      <c r="D6439" s="807">
        <v>43763</v>
      </c>
      <c r="E6439" s="803" t="s">
        <v>1192</v>
      </c>
      <c r="F6439" s="803" t="s">
        <v>3775</v>
      </c>
      <c r="G6439" s="803"/>
      <c r="H6439" s="806" t="s">
        <v>152</v>
      </c>
      <c r="I6439" s="806"/>
      <c r="J6439" s="117" t="s">
        <v>153</v>
      </c>
      <c r="K6439" s="117" t="s">
        <v>3</v>
      </c>
      <c r="L6439" s="119">
        <v>800</v>
      </c>
    </row>
    <row r="6440" spans="1:12" s="101" customFormat="1" ht="270.75" customHeight="1">
      <c r="A6440" s="808"/>
      <c r="B6440" s="803"/>
      <c r="C6440" s="810"/>
      <c r="D6440" s="807"/>
      <c r="E6440" s="803"/>
      <c r="F6440" s="803"/>
      <c r="G6440" s="803"/>
      <c r="H6440" s="806" t="s">
        <v>154</v>
      </c>
      <c r="I6440" s="806"/>
      <c r="J6440" s="117" t="s">
        <v>153</v>
      </c>
      <c r="K6440" s="117" t="s">
        <v>3</v>
      </c>
      <c r="L6440" s="119">
        <v>7509</v>
      </c>
    </row>
    <row r="6441" spans="1:12" s="101" customFormat="1" ht="24" customHeight="1">
      <c r="A6441" s="808"/>
      <c r="B6441" s="110" t="s">
        <v>77</v>
      </c>
      <c r="C6441" s="115" t="s">
        <v>79</v>
      </c>
      <c r="D6441" s="115" t="s">
        <v>155</v>
      </c>
      <c r="E6441" s="115" t="s">
        <v>156</v>
      </c>
      <c r="F6441" s="805"/>
      <c r="G6441" s="805"/>
      <c r="H6441" s="806" t="s">
        <v>157</v>
      </c>
      <c r="I6441" s="806"/>
      <c r="J6441" s="803" t="s">
        <v>153</v>
      </c>
      <c r="K6441" s="803" t="s">
        <v>3</v>
      </c>
      <c r="L6441" s="804">
        <v>1500</v>
      </c>
    </row>
    <row r="6442" spans="1:12" s="101" customFormat="1" ht="24" customHeight="1">
      <c r="A6442" s="808"/>
      <c r="B6442" s="117" t="s">
        <v>254</v>
      </c>
      <c r="C6442" s="117" t="s">
        <v>3775</v>
      </c>
      <c r="D6442" s="118">
        <v>43768</v>
      </c>
      <c r="E6442" s="117" t="s">
        <v>3065</v>
      </c>
      <c r="F6442" s="805"/>
      <c r="G6442" s="805"/>
      <c r="H6442" s="806"/>
      <c r="I6442" s="806"/>
      <c r="J6442" s="803"/>
      <c r="K6442" s="803"/>
      <c r="L6442" s="804"/>
    </row>
    <row r="6443" spans="1:12" s="101" customFormat="1" ht="24" customHeight="1">
      <c r="A6443" s="808">
        <v>1208</v>
      </c>
      <c r="B6443" s="110" t="s">
        <v>76</v>
      </c>
      <c r="C6443" s="115" t="s">
        <v>78</v>
      </c>
      <c r="D6443" s="115" t="s">
        <v>146</v>
      </c>
      <c r="E6443" s="115" t="s">
        <v>147</v>
      </c>
      <c r="F6443" s="809" t="s">
        <v>71</v>
      </c>
      <c r="G6443" s="809"/>
      <c r="H6443" s="805"/>
      <c r="I6443" s="805"/>
      <c r="J6443" s="805"/>
      <c r="K6443" s="805"/>
      <c r="L6443" s="805"/>
    </row>
    <row r="6444" spans="1:12" s="101" customFormat="1" ht="26.25" customHeight="1">
      <c r="A6444" s="808"/>
      <c r="B6444" s="803" t="s">
        <v>3773</v>
      </c>
      <c r="C6444" s="803" t="s">
        <v>3776</v>
      </c>
      <c r="D6444" s="807">
        <v>43776</v>
      </c>
      <c r="E6444" s="803" t="s">
        <v>3033</v>
      </c>
      <c r="F6444" s="803" t="s">
        <v>3777</v>
      </c>
      <c r="G6444" s="803"/>
      <c r="H6444" s="806" t="s">
        <v>152</v>
      </c>
      <c r="I6444" s="806"/>
      <c r="J6444" s="117" t="s">
        <v>153</v>
      </c>
      <c r="K6444" s="117" t="s">
        <v>3</v>
      </c>
      <c r="L6444" s="119">
        <v>580</v>
      </c>
    </row>
    <row r="6445" spans="1:12" s="101" customFormat="1" ht="102.75" customHeight="1">
      <c r="A6445" s="808"/>
      <c r="B6445" s="803"/>
      <c r="C6445" s="803"/>
      <c r="D6445" s="807"/>
      <c r="E6445" s="803"/>
      <c r="F6445" s="803"/>
      <c r="G6445" s="803"/>
      <c r="H6445" s="806" t="s">
        <v>154</v>
      </c>
      <c r="I6445" s="806"/>
      <c r="J6445" s="117" t="s">
        <v>153</v>
      </c>
      <c r="K6445" s="117" t="s">
        <v>153</v>
      </c>
      <c r="L6445" s="119">
        <v>0</v>
      </c>
    </row>
    <row r="6446" spans="1:12" s="101" customFormat="1" ht="24" customHeight="1">
      <c r="A6446" s="808"/>
      <c r="B6446" s="110" t="s">
        <v>77</v>
      </c>
      <c r="C6446" s="115" t="s">
        <v>79</v>
      </c>
      <c r="D6446" s="115" t="s">
        <v>155</v>
      </c>
      <c r="E6446" s="115" t="s">
        <v>156</v>
      </c>
      <c r="F6446" s="805"/>
      <c r="G6446" s="805"/>
      <c r="H6446" s="806" t="s">
        <v>157</v>
      </c>
      <c r="I6446" s="806"/>
      <c r="J6446" s="803" t="s">
        <v>153</v>
      </c>
      <c r="K6446" s="803" t="s">
        <v>153</v>
      </c>
      <c r="L6446" s="804">
        <v>0</v>
      </c>
    </row>
    <row r="6447" spans="1:12" s="101" customFormat="1" ht="24" customHeight="1">
      <c r="A6447" s="808"/>
      <c r="B6447" s="117" t="s">
        <v>254</v>
      </c>
      <c r="C6447" s="117" t="s">
        <v>3777</v>
      </c>
      <c r="D6447" s="118">
        <v>43784</v>
      </c>
      <c r="E6447" s="117" t="s">
        <v>3778</v>
      </c>
      <c r="F6447" s="805"/>
      <c r="G6447" s="805"/>
      <c r="H6447" s="806"/>
      <c r="I6447" s="806"/>
      <c r="J6447" s="803"/>
      <c r="K6447" s="803"/>
      <c r="L6447" s="804"/>
    </row>
    <row r="6448" spans="1:12" s="101" customFormat="1" ht="24" customHeight="1">
      <c r="A6448" s="808">
        <v>1209</v>
      </c>
      <c r="B6448" s="110" t="s">
        <v>76</v>
      </c>
      <c r="C6448" s="115" t="s">
        <v>78</v>
      </c>
      <c r="D6448" s="115" t="s">
        <v>146</v>
      </c>
      <c r="E6448" s="115" t="s">
        <v>147</v>
      </c>
      <c r="F6448" s="809" t="s">
        <v>71</v>
      </c>
      <c r="G6448" s="809"/>
      <c r="H6448" s="805"/>
      <c r="I6448" s="805"/>
      <c r="J6448" s="805"/>
      <c r="K6448" s="805"/>
      <c r="L6448" s="805"/>
    </row>
    <row r="6449" spans="1:12" s="101" customFormat="1" ht="26.25" customHeight="1">
      <c r="A6449" s="808"/>
      <c r="B6449" s="803" t="s">
        <v>3773</v>
      </c>
      <c r="C6449" s="803" t="s">
        <v>3776</v>
      </c>
      <c r="D6449" s="807">
        <v>43776</v>
      </c>
      <c r="E6449" s="803" t="s">
        <v>3033</v>
      </c>
      <c r="F6449" s="803" t="s">
        <v>3775</v>
      </c>
      <c r="G6449" s="803"/>
      <c r="H6449" s="806" t="s">
        <v>152</v>
      </c>
      <c r="I6449" s="806"/>
      <c r="J6449" s="117" t="s">
        <v>153</v>
      </c>
      <c r="K6449" s="117" t="s">
        <v>153</v>
      </c>
      <c r="L6449" s="119">
        <v>0</v>
      </c>
    </row>
    <row r="6450" spans="1:12" s="101" customFormat="1" ht="102.75" customHeight="1">
      <c r="A6450" s="808"/>
      <c r="B6450" s="803"/>
      <c r="C6450" s="803"/>
      <c r="D6450" s="807"/>
      <c r="E6450" s="803"/>
      <c r="F6450" s="803"/>
      <c r="G6450" s="803"/>
      <c r="H6450" s="806" t="s">
        <v>154</v>
      </c>
      <c r="I6450" s="806"/>
      <c r="J6450" s="117" t="s">
        <v>153</v>
      </c>
      <c r="K6450" s="117" t="s">
        <v>3</v>
      </c>
      <c r="L6450" s="119">
        <v>7411.7</v>
      </c>
    </row>
    <row r="6451" spans="1:12" s="101" customFormat="1" ht="24" customHeight="1">
      <c r="A6451" s="808"/>
      <c r="B6451" s="110" t="s">
        <v>77</v>
      </c>
      <c r="C6451" s="115" t="s">
        <v>79</v>
      </c>
      <c r="D6451" s="115" t="s">
        <v>155</v>
      </c>
      <c r="E6451" s="115" t="s">
        <v>156</v>
      </c>
      <c r="F6451" s="805"/>
      <c r="G6451" s="805"/>
      <c r="H6451" s="806" t="s">
        <v>157</v>
      </c>
      <c r="I6451" s="806"/>
      <c r="J6451" s="803" t="s">
        <v>153</v>
      </c>
      <c r="K6451" s="803" t="s">
        <v>153</v>
      </c>
      <c r="L6451" s="804">
        <v>0</v>
      </c>
    </row>
    <row r="6452" spans="1:12" s="101" customFormat="1" ht="24" customHeight="1">
      <c r="A6452" s="808"/>
      <c r="B6452" s="117" t="s">
        <v>254</v>
      </c>
      <c r="C6452" s="117" t="s">
        <v>3775</v>
      </c>
      <c r="D6452" s="118">
        <v>43784</v>
      </c>
      <c r="E6452" s="117" t="s">
        <v>3778</v>
      </c>
      <c r="F6452" s="805"/>
      <c r="G6452" s="805"/>
      <c r="H6452" s="806"/>
      <c r="I6452" s="806"/>
      <c r="J6452" s="803"/>
      <c r="K6452" s="803"/>
      <c r="L6452" s="804"/>
    </row>
    <row r="6453" spans="1:12" s="101" customFormat="1" ht="24" customHeight="1">
      <c r="A6453" s="808">
        <v>1210</v>
      </c>
      <c r="B6453" s="110" t="s">
        <v>76</v>
      </c>
      <c r="C6453" s="115" t="s">
        <v>78</v>
      </c>
      <c r="D6453" s="115" t="s">
        <v>146</v>
      </c>
      <c r="E6453" s="115" t="s">
        <v>147</v>
      </c>
      <c r="F6453" s="809" t="s">
        <v>71</v>
      </c>
      <c r="G6453" s="809"/>
      <c r="H6453" s="805"/>
      <c r="I6453" s="805"/>
      <c r="J6453" s="805"/>
      <c r="K6453" s="805"/>
      <c r="L6453" s="805"/>
    </row>
    <row r="6454" spans="1:12" s="101" customFormat="1" ht="26.25" customHeight="1">
      <c r="A6454" s="808"/>
      <c r="B6454" s="803" t="s">
        <v>3773</v>
      </c>
      <c r="C6454" s="810" t="s">
        <v>3779</v>
      </c>
      <c r="D6454" s="807">
        <v>43801</v>
      </c>
      <c r="E6454" s="803" t="s">
        <v>234</v>
      </c>
      <c r="F6454" s="803" t="s">
        <v>3780</v>
      </c>
      <c r="G6454" s="803"/>
      <c r="H6454" s="806" t="s">
        <v>152</v>
      </c>
      <c r="I6454" s="806"/>
      <c r="J6454" s="117" t="s">
        <v>153</v>
      </c>
      <c r="K6454" s="117" t="s">
        <v>153</v>
      </c>
      <c r="L6454" s="119">
        <v>0</v>
      </c>
    </row>
    <row r="6455" spans="1:12" s="101" customFormat="1" ht="113.25" customHeight="1">
      <c r="A6455" s="808"/>
      <c r="B6455" s="803"/>
      <c r="C6455" s="810"/>
      <c r="D6455" s="807"/>
      <c r="E6455" s="803"/>
      <c r="F6455" s="803"/>
      <c r="G6455" s="803"/>
      <c r="H6455" s="806" t="s">
        <v>154</v>
      </c>
      <c r="I6455" s="806"/>
      <c r="J6455" s="117" t="s">
        <v>153</v>
      </c>
      <c r="K6455" s="117" t="s">
        <v>3</v>
      </c>
      <c r="L6455" s="119">
        <v>800</v>
      </c>
    </row>
    <row r="6456" spans="1:12" s="101" customFormat="1" ht="24" customHeight="1">
      <c r="A6456" s="808"/>
      <c r="B6456" s="110" t="s">
        <v>77</v>
      </c>
      <c r="C6456" s="115" t="s">
        <v>79</v>
      </c>
      <c r="D6456" s="115" t="s">
        <v>155</v>
      </c>
      <c r="E6456" s="115" t="s">
        <v>156</v>
      </c>
      <c r="F6456" s="805"/>
      <c r="G6456" s="805"/>
      <c r="H6456" s="806" t="s">
        <v>157</v>
      </c>
      <c r="I6456" s="806"/>
      <c r="J6456" s="803" t="s">
        <v>153</v>
      </c>
      <c r="K6456" s="803" t="s">
        <v>3</v>
      </c>
      <c r="L6456" s="804">
        <v>100</v>
      </c>
    </row>
    <row r="6457" spans="1:12" s="101" customFormat="1" ht="24" customHeight="1">
      <c r="A6457" s="808"/>
      <c r="B6457" s="117" t="s">
        <v>254</v>
      </c>
      <c r="C6457" s="117" t="s">
        <v>3780</v>
      </c>
      <c r="D6457" s="118">
        <v>43801</v>
      </c>
      <c r="E6457" s="117" t="s">
        <v>3781</v>
      </c>
      <c r="F6457" s="805"/>
      <c r="G6457" s="805"/>
      <c r="H6457" s="806"/>
      <c r="I6457" s="806"/>
      <c r="J6457" s="803"/>
      <c r="K6457" s="803"/>
      <c r="L6457" s="804"/>
    </row>
    <row r="6458" spans="1:12" s="101" customFormat="1" ht="24" customHeight="1">
      <c r="A6458" s="808">
        <v>1211</v>
      </c>
      <c r="B6458" s="110" t="s">
        <v>76</v>
      </c>
      <c r="C6458" s="115" t="s">
        <v>78</v>
      </c>
      <c r="D6458" s="115" t="s">
        <v>146</v>
      </c>
      <c r="E6458" s="115" t="s">
        <v>147</v>
      </c>
      <c r="F6458" s="809" t="s">
        <v>71</v>
      </c>
      <c r="G6458" s="809"/>
      <c r="H6458" s="805"/>
      <c r="I6458" s="805"/>
      <c r="J6458" s="805"/>
      <c r="K6458" s="805"/>
      <c r="L6458" s="805"/>
    </row>
    <row r="6459" spans="1:12" s="101" customFormat="1" ht="26.25" customHeight="1">
      <c r="A6459" s="808"/>
      <c r="B6459" s="803" t="s">
        <v>3773</v>
      </c>
      <c r="C6459" s="810" t="s">
        <v>3782</v>
      </c>
      <c r="D6459" s="807">
        <v>43891</v>
      </c>
      <c r="E6459" s="803" t="s">
        <v>1705</v>
      </c>
      <c r="F6459" s="803" t="s">
        <v>334</v>
      </c>
      <c r="G6459" s="803"/>
      <c r="H6459" s="806" t="s">
        <v>152</v>
      </c>
      <c r="I6459" s="806"/>
      <c r="J6459" s="117" t="s">
        <v>3</v>
      </c>
      <c r="K6459" s="117" t="s">
        <v>153</v>
      </c>
      <c r="L6459" s="119">
        <v>976</v>
      </c>
    </row>
    <row r="6460" spans="1:12" s="101" customFormat="1" ht="186.75" customHeight="1">
      <c r="A6460" s="808"/>
      <c r="B6460" s="803"/>
      <c r="C6460" s="810"/>
      <c r="D6460" s="807"/>
      <c r="E6460" s="803"/>
      <c r="F6460" s="803"/>
      <c r="G6460" s="803"/>
      <c r="H6460" s="806" t="s">
        <v>154</v>
      </c>
      <c r="I6460" s="806"/>
      <c r="J6460" s="117" t="s">
        <v>153</v>
      </c>
      <c r="K6460" s="117" t="s">
        <v>153</v>
      </c>
      <c r="L6460" s="119">
        <v>0</v>
      </c>
    </row>
    <row r="6461" spans="1:12" s="101" customFormat="1" ht="24" customHeight="1">
      <c r="A6461" s="808"/>
      <c r="B6461" s="110" t="s">
        <v>77</v>
      </c>
      <c r="C6461" s="115" t="s">
        <v>79</v>
      </c>
      <c r="D6461" s="115" t="s">
        <v>155</v>
      </c>
      <c r="E6461" s="115" t="s">
        <v>156</v>
      </c>
      <c r="F6461" s="805"/>
      <c r="G6461" s="805"/>
      <c r="H6461" s="806" t="s">
        <v>157</v>
      </c>
      <c r="I6461" s="806"/>
      <c r="J6461" s="803" t="s">
        <v>3</v>
      </c>
      <c r="K6461" s="803" t="s">
        <v>3</v>
      </c>
      <c r="L6461" s="804">
        <v>1086</v>
      </c>
    </row>
    <row r="6462" spans="1:12" s="101" customFormat="1" ht="24" customHeight="1">
      <c r="A6462" s="808"/>
      <c r="B6462" s="117" t="s">
        <v>254</v>
      </c>
      <c r="C6462" s="117" t="s">
        <v>334</v>
      </c>
      <c r="D6462" s="118">
        <v>43895</v>
      </c>
      <c r="E6462" s="117" t="s">
        <v>432</v>
      </c>
      <c r="F6462" s="805"/>
      <c r="G6462" s="805"/>
      <c r="H6462" s="806"/>
      <c r="I6462" s="806"/>
      <c r="J6462" s="803"/>
      <c r="K6462" s="803"/>
      <c r="L6462" s="804"/>
    </row>
    <row r="6463" spans="1:12" s="101" customFormat="1" ht="24" customHeight="1">
      <c r="A6463" s="808">
        <v>1212</v>
      </c>
      <c r="B6463" s="110" t="s">
        <v>76</v>
      </c>
      <c r="C6463" s="115" t="s">
        <v>78</v>
      </c>
      <c r="D6463" s="115" t="s">
        <v>146</v>
      </c>
      <c r="E6463" s="115" t="s">
        <v>147</v>
      </c>
      <c r="F6463" s="809" t="s">
        <v>71</v>
      </c>
      <c r="G6463" s="809"/>
      <c r="H6463" s="805"/>
      <c r="I6463" s="805"/>
      <c r="J6463" s="805"/>
      <c r="K6463" s="805"/>
      <c r="L6463" s="805"/>
    </row>
    <row r="6464" spans="1:12" s="101" customFormat="1" ht="26.25" customHeight="1">
      <c r="A6464" s="808"/>
      <c r="B6464" s="803" t="s">
        <v>3783</v>
      </c>
      <c r="C6464" s="810" t="s">
        <v>3784</v>
      </c>
      <c r="D6464" s="807">
        <v>43762</v>
      </c>
      <c r="E6464" s="803" t="s">
        <v>486</v>
      </c>
      <c r="F6464" s="803" t="s">
        <v>3785</v>
      </c>
      <c r="G6464" s="803"/>
      <c r="H6464" s="806" t="s">
        <v>152</v>
      </c>
      <c r="I6464" s="806"/>
      <c r="J6464" s="117" t="s">
        <v>153</v>
      </c>
      <c r="K6464" s="117" t="s">
        <v>3</v>
      </c>
      <c r="L6464" s="119">
        <v>678.39</v>
      </c>
    </row>
    <row r="6465" spans="1:12" s="101" customFormat="1" ht="408.95" customHeight="1">
      <c r="A6465" s="808"/>
      <c r="B6465" s="803"/>
      <c r="C6465" s="810"/>
      <c r="D6465" s="807"/>
      <c r="E6465" s="803"/>
      <c r="F6465" s="803"/>
      <c r="G6465" s="803"/>
      <c r="H6465" s="806" t="s">
        <v>154</v>
      </c>
      <c r="I6465" s="806"/>
      <c r="J6465" s="803" t="s">
        <v>153</v>
      </c>
      <c r="K6465" s="803" t="s">
        <v>3</v>
      </c>
      <c r="L6465" s="804">
        <v>929.54</v>
      </c>
    </row>
    <row r="6466" spans="1:12" s="101" customFormat="1" ht="365.85" customHeight="1">
      <c r="A6466" s="808"/>
      <c r="B6466" s="803"/>
      <c r="C6466" s="810"/>
      <c r="D6466" s="807"/>
      <c r="E6466" s="803"/>
      <c r="F6466" s="803"/>
      <c r="G6466" s="803"/>
      <c r="H6466" s="806"/>
      <c r="I6466" s="806"/>
      <c r="J6466" s="803"/>
      <c r="K6466" s="803"/>
      <c r="L6466" s="804"/>
    </row>
    <row r="6467" spans="1:12" s="101" customFormat="1" ht="24" customHeight="1">
      <c r="A6467" s="808"/>
      <c r="B6467" s="110" t="s">
        <v>77</v>
      </c>
      <c r="C6467" s="115" t="s">
        <v>79</v>
      </c>
      <c r="D6467" s="115" t="s">
        <v>155</v>
      </c>
      <c r="E6467" s="115" t="s">
        <v>156</v>
      </c>
      <c r="F6467" s="805"/>
      <c r="G6467" s="805"/>
      <c r="H6467" s="806" t="s">
        <v>157</v>
      </c>
      <c r="I6467" s="806"/>
      <c r="J6467" s="803" t="s">
        <v>153</v>
      </c>
      <c r="K6467" s="803" t="s">
        <v>3</v>
      </c>
      <c r="L6467" s="804">
        <v>683.91</v>
      </c>
    </row>
    <row r="6468" spans="1:12" s="101" customFormat="1" ht="24" customHeight="1">
      <c r="A6468" s="808"/>
      <c r="B6468" s="117" t="s">
        <v>3786</v>
      </c>
      <c r="C6468" s="117" t="s">
        <v>3785</v>
      </c>
      <c r="D6468" s="118">
        <v>43767</v>
      </c>
      <c r="E6468" s="117" t="s">
        <v>3787</v>
      </c>
      <c r="F6468" s="805"/>
      <c r="G6468" s="805"/>
      <c r="H6468" s="806"/>
      <c r="I6468" s="806"/>
      <c r="J6468" s="803"/>
      <c r="K6468" s="803"/>
      <c r="L6468" s="804"/>
    </row>
    <row r="6469" spans="1:12" s="101" customFormat="1" ht="24" customHeight="1">
      <c r="A6469" s="808">
        <v>1213</v>
      </c>
      <c r="B6469" s="110" t="s">
        <v>76</v>
      </c>
      <c r="C6469" s="115" t="s">
        <v>78</v>
      </c>
      <c r="D6469" s="115" t="s">
        <v>146</v>
      </c>
      <c r="E6469" s="115" t="s">
        <v>147</v>
      </c>
      <c r="F6469" s="809" t="s">
        <v>71</v>
      </c>
      <c r="G6469" s="809"/>
      <c r="H6469" s="805"/>
      <c r="I6469" s="805"/>
      <c r="J6469" s="805"/>
      <c r="K6469" s="805"/>
      <c r="L6469" s="805"/>
    </row>
    <row r="6470" spans="1:12" s="101" customFormat="1" ht="26.25" customHeight="1">
      <c r="A6470" s="808"/>
      <c r="B6470" s="803" t="s">
        <v>3783</v>
      </c>
      <c r="C6470" s="810" t="s">
        <v>3788</v>
      </c>
      <c r="D6470" s="807">
        <v>43853</v>
      </c>
      <c r="E6470" s="803" t="s">
        <v>3789</v>
      </c>
      <c r="F6470" s="803" t="s">
        <v>2184</v>
      </c>
      <c r="G6470" s="803"/>
      <c r="H6470" s="806" t="s">
        <v>152</v>
      </c>
      <c r="I6470" s="806"/>
      <c r="J6470" s="117" t="s">
        <v>153</v>
      </c>
      <c r="K6470" s="117" t="s">
        <v>3</v>
      </c>
      <c r="L6470" s="119">
        <v>331</v>
      </c>
    </row>
    <row r="6471" spans="1:12" s="101" customFormat="1" ht="375.75" customHeight="1">
      <c r="A6471" s="808"/>
      <c r="B6471" s="803"/>
      <c r="C6471" s="810"/>
      <c r="D6471" s="807"/>
      <c r="E6471" s="803"/>
      <c r="F6471" s="803"/>
      <c r="G6471" s="803"/>
      <c r="H6471" s="806" t="s">
        <v>154</v>
      </c>
      <c r="I6471" s="806"/>
      <c r="J6471" s="117" t="s">
        <v>153</v>
      </c>
      <c r="K6471" s="117" t="s">
        <v>3</v>
      </c>
      <c r="L6471" s="119">
        <v>504</v>
      </c>
    </row>
    <row r="6472" spans="1:12" s="101" customFormat="1" ht="24" customHeight="1">
      <c r="A6472" s="808"/>
      <c r="B6472" s="110" t="s">
        <v>77</v>
      </c>
      <c r="C6472" s="115" t="s">
        <v>79</v>
      </c>
      <c r="D6472" s="115" t="s">
        <v>155</v>
      </c>
      <c r="E6472" s="115" t="s">
        <v>156</v>
      </c>
      <c r="F6472" s="805"/>
      <c r="G6472" s="805"/>
      <c r="H6472" s="806" t="s">
        <v>157</v>
      </c>
      <c r="I6472" s="806"/>
      <c r="J6472" s="803" t="s">
        <v>153</v>
      </c>
      <c r="K6472" s="803" t="s">
        <v>153</v>
      </c>
      <c r="L6472" s="804">
        <v>0</v>
      </c>
    </row>
    <row r="6473" spans="1:12" s="101" customFormat="1" ht="24" customHeight="1">
      <c r="A6473" s="808"/>
      <c r="B6473" s="117" t="s">
        <v>3786</v>
      </c>
      <c r="C6473" s="117" t="s">
        <v>2184</v>
      </c>
      <c r="D6473" s="118">
        <v>43855</v>
      </c>
      <c r="E6473" s="117" t="s">
        <v>540</v>
      </c>
      <c r="F6473" s="805"/>
      <c r="G6473" s="805"/>
      <c r="H6473" s="806"/>
      <c r="I6473" s="806"/>
      <c r="J6473" s="803"/>
      <c r="K6473" s="803"/>
      <c r="L6473" s="804"/>
    </row>
    <row r="6474" spans="1:12" s="101" customFormat="1" ht="24" customHeight="1">
      <c r="A6474" s="808">
        <v>1214</v>
      </c>
      <c r="B6474" s="110" t="s">
        <v>76</v>
      </c>
      <c r="C6474" s="115" t="s">
        <v>78</v>
      </c>
      <c r="D6474" s="115" t="s">
        <v>146</v>
      </c>
      <c r="E6474" s="115" t="s">
        <v>147</v>
      </c>
      <c r="F6474" s="809" t="s">
        <v>71</v>
      </c>
      <c r="G6474" s="809"/>
      <c r="H6474" s="805"/>
      <c r="I6474" s="805"/>
      <c r="J6474" s="805"/>
      <c r="K6474" s="805"/>
      <c r="L6474" s="805"/>
    </row>
    <row r="6475" spans="1:12" s="101" customFormat="1" ht="26.25" customHeight="1">
      <c r="A6475" s="808"/>
      <c r="B6475" s="803" t="s">
        <v>3783</v>
      </c>
      <c r="C6475" s="810" t="s">
        <v>3790</v>
      </c>
      <c r="D6475" s="807">
        <v>43863</v>
      </c>
      <c r="E6475" s="803" t="s">
        <v>205</v>
      </c>
      <c r="F6475" s="803" t="s">
        <v>206</v>
      </c>
      <c r="G6475" s="803"/>
      <c r="H6475" s="806" t="s">
        <v>152</v>
      </c>
      <c r="I6475" s="806"/>
      <c r="J6475" s="117" t="s">
        <v>153</v>
      </c>
      <c r="K6475" s="117" t="s">
        <v>3</v>
      </c>
      <c r="L6475" s="119">
        <v>170.45</v>
      </c>
    </row>
    <row r="6476" spans="1:12" s="101" customFormat="1" ht="408.95" customHeight="1">
      <c r="A6476" s="808"/>
      <c r="B6476" s="803"/>
      <c r="C6476" s="810"/>
      <c r="D6476" s="807"/>
      <c r="E6476" s="803"/>
      <c r="F6476" s="803"/>
      <c r="G6476" s="803"/>
      <c r="H6476" s="806" t="s">
        <v>154</v>
      </c>
      <c r="I6476" s="806"/>
      <c r="J6476" s="803" t="s">
        <v>153</v>
      </c>
      <c r="K6476" s="803" t="s">
        <v>3</v>
      </c>
      <c r="L6476" s="804">
        <v>321.95999999999998</v>
      </c>
    </row>
    <row r="6477" spans="1:12" s="101" customFormat="1" ht="19.350000000000001" customHeight="1">
      <c r="A6477" s="808"/>
      <c r="B6477" s="803"/>
      <c r="C6477" s="810"/>
      <c r="D6477" s="807"/>
      <c r="E6477" s="803"/>
      <c r="F6477" s="803"/>
      <c r="G6477" s="803"/>
      <c r="H6477" s="806"/>
      <c r="I6477" s="806"/>
      <c r="J6477" s="803"/>
      <c r="K6477" s="803"/>
      <c r="L6477" s="804"/>
    </row>
    <row r="6478" spans="1:12" s="101" customFormat="1" ht="24" customHeight="1">
      <c r="A6478" s="808"/>
      <c r="B6478" s="110" t="s">
        <v>77</v>
      </c>
      <c r="C6478" s="115" t="s">
        <v>79</v>
      </c>
      <c r="D6478" s="115" t="s">
        <v>155</v>
      </c>
      <c r="E6478" s="115" t="s">
        <v>156</v>
      </c>
      <c r="F6478" s="805"/>
      <c r="G6478" s="805"/>
      <c r="H6478" s="806" t="s">
        <v>157</v>
      </c>
      <c r="I6478" s="806"/>
      <c r="J6478" s="803" t="s">
        <v>153</v>
      </c>
      <c r="K6478" s="803" t="s">
        <v>153</v>
      </c>
      <c r="L6478" s="804">
        <v>0</v>
      </c>
    </row>
    <row r="6479" spans="1:12" s="101" customFormat="1" ht="24" customHeight="1">
      <c r="A6479" s="808"/>
      <c r="B6479" s="117" t="s">
        <v>3786</v>
      </c>
      <c r="C6479" s="117" t="s">
        <v>206</v>
      </c>
      <c r="D6479" s="118">
        <v>43864</v>
      </c>
      <c r="E6479" s="117" t="s">
        <v>3791</v>
      </c>
      <c r="F6479" s="805"/>
      <c r="G6479" s="805"/>
      <c r="H6479" s="806"/>
      <c r="I6479" s="806"/>
      <c r="J6479" s="803"/>
      <c r="K6479" s="803"/>
      <c r="L6479" s="804"/>
    </row>
    <row r="6480" spans="1:12" s="101" customFormat="1" ht="24" customHeight="1">
      <c r="A6480" s="808">
        <v>1215</v>
      </c>
      <c r="B6480" s="110" t="s">
        <v>76</v>
      </c>
      <c r="C6480" s="115" t="s">
        <v>78</v>
      </c>
      <c r="D6480" s="115" t="s">
        <v>146</v>
      </c>
      <c r="E6480" s="115" t="s">
        <v>147</v>
      </c>
      <c r="F6480" s="809" t="s">
        <v>71</v>
      </c>
      <c r="G6480" s="809"/>
      <c r="H6480" s="805"/>
      <c r="I6480" s="805"/>
      <c r="J6480" s="805"/>
      <c r="K6480" s="805"/>
      <c r="L6480" s="805"/>
    </row>
    <row r="6481" spans="1:12" s="101" customFormat="1" ht="26.25" customHeight="1">
      <c r="A6481" s="808"/>
      <c r="B6481" s="803" t="s">
        <v>3783</v>
      </c>
      <c r="C6481" s="810" t="s">
        <v>3792</v>
      </c>
      <c r="D6481" s="807">
        <v>43880</v>
      </c>
      <c r="E6481" s="803" t="s">
        <v>3743</v>
      </c>
      <c r="F6481" s="803" t="s">
        <v>3793</v>
      </c>
      <c r="G6481" s="803"/>
      <c r="H6481" s="806" t="s">
        <v>152</v>
      </c>
      <c r="I6481" s="806"/>
      <c r="J6481" s="117" t="s">
        <v>153</v>
      </c>
      <c r="K6481" s="117" t="s">
        <v>3</v>
      </c>
      <c r="L6481" s="119">
        <v>480.84</v>
      </c>
    </row>
    <row r="6482" spans="1:12" s="101" customFormat="1" ht="408.95" customHeight="1">
      <c r="A6482" s="808"/>
      <c r="B6482" s="803"/>
      <c r="C6482" s="810"/>
      <c r="D6482" s="807"/>
      <c r="E6482" s="803"/>
      <c r="F6482" s="803"/>
      <c r="G6482" s="803"/>
      <c r="H6482" s="806" t="s">
        <v>154</v>
      </c>
      <c r="I6482" s="806"/>
      <c r="J6482" s="803" t="s">
        <v>153</v>
      </c>
      <c r="K6482" s="803" t="s">
        <v>3</v>
      </c>
      <c r="L6482" s="804">
        <v>865.18</v>
      </c>
    </row>
    <row r="6483" spans="1:12" s="101" customFormat="1" ht="29.85" customHeight="1">
      <c r="A6483" s="808"/>
      <c r="B6483" s="803"/>
      <c r="C6483" s="810"/>
      <c r="D6483" s="807"/>
      <c r="E6483" s="803"/>
      <c r="F6483" s="803"/>
      <c r="G6483" s="803"/>
      <c r="H6483" s="806"/>
      <c r="I6483" s="806"/>
      <c r="J6483" s="803"/>
      <c r="K6483" s="803"/>
      <c r="L6483" s="804"/>
    </row>
    <row r="6484" spans="1:12" s="101" customFormat="1" ht="24" customHeight="1">
      <c r="A6484" s="808"/>
      <c r="B6484" s="110" t="s">
        <v>77</v>
      </c>
      <c r="C6484" s="115" t="s">
        <v>79</v>
      </c>
      <c r="D6484" s="115" t="s">
        <v>155</v>
      </c>
      <c r="E6484" s="115" t="s">
        <v>156</v>
      </c>
      <c r="F6484" s="805"/>
      <c r="G6484" s="805"/>
      <c r="H6484" s="806" t="s">
        <v>157</v>
      </c>
      <c r="I6484" s="806"/>
      <c r="J6484" s="803" t="s">
        <v>153</v>
      </c>
      <c r="K6484" s="803" t="s">
        <v>153</v>
      </c>
      <c r="L6484" s="804">
        <v>0</v>
      </c>
    </row>
    <row r="6485" spans="1:12" s="101" customFormat="1" ht="24" customHeight="1">
      <c r="A6485" s="808"/>
      <c r="B6485" s="117" t="s">
        <v>3786</v>
      </c>
      <c r="C6485" s="117" t="s">
        <v>3793</v>
      </c>
      <c r="D6485" s="118">
        <v>43883</v>
      </c>
      <c r="E6485" s="117" t="s">
        <v>2666</v>
      </c>
      <c r="F6485" s="805"/>
      <c r="G6485" s="805"/>
      <c r="H6485" s="806"/>
      <c r="I6485" s="806"/>
      <c r="J6485" s="803"/>
      <c r="K6485" s="803"/>
      <c r="L6485" s="804"/>
    </row>
    <row r="6486" spans="1:12" s="101" customFormat="1" ht="24" customHeight="1">
      <c r="A6486" s="808">
        <v>1216</v>
      </c>
      <c r="B6486" s="110" t="s">
        <v>76</v>
      </c>
      <c r="C6486" s="115" t="s">
        <v>78</v>
      </c>
      <c r="D6486" s="115" t="s">
        <v>146</v>
      </c>
      <c r="E6486" s="115" t="s">
        <v>147</v>
      </c>
      <c r="F6486" s="809" t="s">
        <v>71</v>
      </c>
      <c r="G6486" s="809"/>
      <c r="H6486" s="805"/>
      <c r="I6486" s="805"/>
      <c r="J6486" s="805"/>
      <c r="K6486" s="805"/>
      <c r="L6486" s="805"/>
    </row>
    <row r="6487" spans="1:12" s="101" customFormat="1" ht="26.25" customHeight="1">
      <c r="A6487" s="808"/>
      <c r="B6487" s="803" t="s">
        <v>3794</v>
      </c>
      <c r="C6487" s="810" t="s">
        <v>3795</v>
      </c>
      <c r="D6487" s="807">
        <v>43804</v>
      </c>
      <c r="E6487" s="803" t="s">
        <v>342</v>
      </c>
      <c r="F6487" s="803" t="s">
        <v>343</v>
      </c>
      <c r="G6487" s="803"/>
      <c r="H6487" s="806" t="s">
        <v>152</v>
      </c>
      <c r="I6487" s="806"/>
      <c r="J6487" s="117" t="s">
        <v>153</v>
      </c>
      <c r="K6487" s="117" t="s">
        <v>3</v>
      </c>
      <c r="L6487" s="119">
        <v>114</v>
      </c>
    </row>
    <row r="6488" spans="1:12" s="101" customFormat="1" ht="312.75" customHeight="1">
      <c r="A6488" s="808"/>
      <c r="B6488" s="803"/>
      <c r="C6488" s="810"/>
      <c r="D6488" s="807"/>
      <c r="E6488" s="803"/>
      <c r="F6488" s="803"/>
      <c r="G6488" s="803"/>
      <c r="H6488" s="806" t="s">
        <v>154</v>
      </c>
      <c r="I6488" s="806"/>
      <c r="J6488" s="117" t="s">
        <v>153</v>
      </c>
      <c r="K6488" s="117" t="s">
        <v>3</v>
      </c>
      <c r="L6488" s="119">
        <v>378.28</v>
      </c>
    </row>
    <row r="6489" spans="1:12" s="101" customFormat="1" ht="24" customHeight="1">
      <c r="A6489" s="808"/>
      <c r="B6489" s="110" t="s">
        <v>77</v>
      </c>
      <c r="C6489" s="115" t="s">
        <v>79</v>
      </c>
      <c r="D6489" s="115" t="s">
        <v>155</v>
      </c>
      <c r="E6489" s="115" t="s">
        <v>156</v>
      </c>
      <c r="F6489" s="805"/>
      <c r="G6489" s="805"/>
      <c r="H6489" s="806" t="s">
        <v>157</v>
      </c>
      <c r="I6489" s="806"/>
      <c r="J6489" s="803" t="s">
        <v>153</v>
      </c>
      <c r="K6489" s="803" t="s">
        <v>3</v>
      </c>
      <c r="L6489" s="804">
        <v>280</v>
      </c>
    </row>
    <row r="6490" spans="1:12" s="101" customFormat="1" ht="24" customHeight="1">
      <c r="A6490" s="808"/>
      <c r="B6490" s="117" t="s">
        <v>2305</v>
      </c>
      <c r="C6490" s="117" t="s">
        <v>343</v>
      </c>
      <c r="D6490" s="118">
        <v>43805</v>
      </c>
      <c r="E6490" s="117" t="s">
        <v>1875</v>
      </c>
      <c r="F6490" s="805"/>
      <c r="G6490" s="805"/>
      <c r="H6490" s="806"/>
      <c r="I6490" s="806"/>
      <c r="J6490" s="803"/>
      <c r="K6490" s="803"/>
      <c r="L6490" s="804"/>
    </row>
    <row r="6491" spans="1:12" s="101" customFormat="1" ht="24" customHeight="1">
      <c r="A6491" s="808">
        <v>1217</v>
      </c>
      <c r="B6491" s="110" t="s">
        <v>76</v>
      </c>
      <c r="C6491" s="115" t="s">
        <v>78</v>
      </c>
      <c r="D6491" s="115" t="s">
        <v>146</v>
      </c>
      <c r="E6491" s="115" t="s">
        <v>147</v>
      </c>
      <c r="F6491" s="809" t="s">
        <v>71</v>
      </c>
      <c r="G6491" s="809"/>
      <c r="H6491" s="805"/>
      <c r="I6491" s="805"/>
      <c r="J6491" s="805"/>
      <c r="K6491" s="805"/>
      <c r="L6491" s="805"/>
    </row>
    <row r="6492" spans="1:12" s="101" customFormat="1" ht="26.25" customHeight="1">
      <c r="A6492" s="808"/>
      <c r="B6492" s="803" t="s">
        <v>3794</v>
      </c>
      <c r="C6492" s="810" t="s">
        <v>3796</v>
      </c>
      <c r="D6492" s="807">
        <v>43810</v>
      </c>
      <c r="E6492" s="803" t="s">
        <v>1821</v>
      </c>
      <c r="F6492" s="803" t="s">
        <v>3797</v>
      </c>
      <c r="G6492" s="803"/>
      <c r="H6492" s="806" t="s">
        <v>152</v>
      </c>
      <c r="I6492" s="806"/>
      <c r="J6492" s="117" t="s">
        <v>153</v>
      </c>
      <c r="K6492" s="117" t="s">
        <v>3</v>
      </c>
      <c r="L6492" s="119">
        <v>892</v>
      </c>
    </row>
    <row r="6493" spans="1:12" s="101" customFormat="1" ht="344.25" customHeight="1">
      <c r="A6493" s="808"/>
      <c r="B6493" s="803"/>
      <c r="C6493" s="810"/>
      <c r="D6493" s="807"/>
      <c r="E6493" s="803"/>
      <c r="F6493" s="803"/>
      <c r="G6493" s="803"/>
      <c r="H6493" s="806" t="s">
        <v>154</v>
      </c>
      <c r="I6493" s="806"/>
      <c r="J6493" s="117" t="s">
        <v>153</v>
      </c>
      <c r="K6493" s="117" t="s">
        <v>3</v>
      </c>
      <c r="L6493" s="119">
        <v>2364.77</v>
      </c>
    </row>
    <row r="6494" spans="1:12" s="101" customFormat="1" ht="24" customHeight="1">
      <c r="A6494" s="808"/>
      <c r="B6494" s="110" t="s">
        <v>77</v>
      </c>
      <c r="C6494" s="115" t="s">
        <v>79</v>
      </c>
      <c r="D6494" s="115" t="s">
        <v>155</v>
      </c>
      <c r="E6494" s="115" t="s">
        <v>156</v>
      </c>
      <c r="F6494" s="805"/>
      <c r="G6494" s="805"/>
      <c r="H6494" s="806" t="s">
        <v>157</v>
      </c>
      <c r="I6494" s="806"/>
      <c r="J6494" s="803" t="s">
        <v>153</v>
      </c>
      <c r="K6494" s="803" t="s">
        <v>3</v>
      </c>
      <c r="L6494" s="804">
        <v>132</v>
      </c>
    </row>
    <row r="6495" spans="1:12" s="101" customFormat="1" ht="24" customHeight="1">
      <c r="A6495" s="808"/>
      <c r="B6495" s="117" t="s">
        <v>2305</v>
      </c>
      <c r="C6495" s="117" t="s">
        <v>3797</v>
      </c>
      <c r="D6495" s="118">
        <v>43815</v>
      </c>
      <c r="E6495" s="117" t="s">
        <v>3798</v>
      </c>
      <c r="F6495" s="805"/>
      <c r="G6495" s="805"/>
      <c r="H6495" s="806"/>
      <c r="I6495" s="806"/>
      <c r="J6495" s="803"/>
      <c r="K6495" s="803"/>
      <c r="L6495" s="804"/>
    </row>
    <row r="6496" spans="1:12" s="101" customFormat="1" ht="24" customHeight="1">
      <c r="A6496" s="808">
        <v>1218</v>
      </c>
      <c r="B6496" s="110" t="s">
        <v>76</v>
      </c>
      <c r="C6496" s="115" t="s">
        <v>78</v>
      </c>
      <c r="D6496" s="115" t="s">
        <v>146</v>
      </c>
      <c r="E6496" s="115" t="s">
        <v>147</v>
      </c>
      <c r="F6496" s="809" t="s">
        <v>71</v>
      </c>
      <c r="G6496" s="809"/>
      <c r="H6496" s="805"/>
      <c r="I6496" s="805"/>
      <c r="J6496" s="805"/>
      <c r="K6496" s="805"/>
      <c r="L6496" s="805"/>
    </row>
    <row r="6497" spans="1:12" s="101" customFormat="1" ht="26.25" customHeight="1">
      <c r="A6497" s="808"/>
      <c r="B6497" s="803" t="s">
        <v>3794</v>
      </c>
      <c r="C6497" s="810" t="s">
        <v>3799</v>
      </c>
      <c r="D6497" s="807">
        <v>43869</v>
      </c>
      <c r="E6497" s="803" t="s">
        <v>982</v>
      </c>
      <c r="F6497" s="803" t="s">
        <v>3800</v>
      </c>
      <c r="G6497" s="803"/>
      <c r="H6497" s="806" t="s">
        <v>152</v>
      </c>
      <c r="I6497" s="806"/>
      <c r="J6497" s="117" t="s">
        <v>153</v>
      </c>
      <c r="K6497" s="117" t="s">
        <v>3</v>
      </c>
      <c r="L6497" s="119">
        <v>387</v>
      </c>
    </row>
    <row r="6498" spans="1:12" s="101" customFormat="1" ht="134.25" customHeight="1">
      <c r="A6498" s="808"/>
      <c r="B6498" s="803"/>
      <c r="C6498" s="810"/>
      <c r="D6498" s="807"/>
      <c r="E6498" s="803"/>
      <c r="F6498" s="803"/>
      <c r="G6498" s="803"/>
      <c r="H6498" s="806" t="s">
        <v>154</v>
      </c>
      <c r="I6498" s="806"/>
      <c r="J6498" s="117" t="s">
        <v>153</v>
      </c>
      <c r="K6498" s="117" t="s">
        <v>3</v>
      </c>
      <c r="L6498" s="119">
        <v>1030.47</v>
      </c>
    </row>
    <row r="6499" spans="1:12" s="101" customFormat="1" ht="24" customHeight="1">
      <c r="A6499" s="808"/>
      <c r="B6499" s="110" t="s">
        <v>77</v>
      </c>
      <c r="C6499" s="115" t="s">
        <v>79</v>
      </c>
      <c r="D6499" s="115" t="s">
        <v>155</v>
      </c>
      <c r="E6499" s="115" t="s">
        <v>156</v>
      </c>
      <c r="F6499" s="805"/>
      <c r="G6499" s="805"/>
      <c r="H6499" s="806" t="s">
        <v>157</v>
      </c>
      <c r="I6499" s="806"/>
      <c r="J6499" s="803" t="s">
        <v>153</v>
      </c>
      <c r="K6499" s="803" t="s">
        <v>153</v>
      </c>
      <c r="L6499" s="804">
        <v>0</v>
      </c>
    </row>
    <row r="6500" spans="1:12" s="101" customFormat="1" ht="24" customHeight="1">
      <c r="A6500" s="808"/>
      <c r="B6500" s="117" t="s">
        <v>2305</v>
      </c>
      <c r="C6500" s="117" t="s">
        <v>3800</v>
      </c>
      <c r="D6500" s="118">
        <v>43872</v>
      </c>
      <c r="E6500" s="117" t="s">
        <v>3801</v>
      </c>
      <c r="F6500" s="805"/>
      <c r="G6500" s="805"/>
      <c r="H6500" s="806"/>
      <c r="I6500" s="806"/>
      <c r="J6500" s="803"/>
      <c r="K6500" s="803"/>
      <c r="L6500" s="804"/>
    </row>
    <row r="6501" spans="1:12" s="101" customFormat="1" ht="24" customHeight="1">
      <c r="A6501" s="808">
        <v>1219</v>
      </c>
      <c r="B6501" s="110" t="s">
        <v>76</v>
      </c>
      <c r="C6501" s="115" t="s">
        <v>78</v>
      </c>
      <c r="D6501" s="115" t="s">
        <v>146</v>
      </c>
      <c r="E6501" s="115" t="s">
        <v>147</v>
      </c>
      <c r="F6501" s="809" t="s">
        <v>71</v>
      </c>
      <c r="G6501" s="809"/>
      <c r="H6501" s="805"/>
      <c r="I6501" s="805"/>
      <c r="J6501" s="805"/>
      <c r="K6501" s="805"/>
      <c r="L6501" s="805"/>
    </row>
    <row r="6502" spans="1:12" s="101" customFormat="1" ht="26.25" customHeight="1">
      <c r="A6502" s="808"/>
      <c r="B6502" s="803" t="s">
        <v>3802</v>
      </c>
      <c r="C6502" s="810" t="s">
        <v>3803</v>
      </c>
      <c r="D6502" s="807">
        <v>43745</v>
      </c>
      <c r="E6502" s="803" t="s">
        <v>2831</v>
      </c>
      <c r="F6502" s="803" t="s">
        <v>2832</v>
      </c>
      <c r="G6502" s="803"/>
      <c r="H6502" s="806" t="s">
        <v>152</v>
      </c>
      <c r="I6502" s="806"/>
      <c r="J6502" s="117" t="s">
        <v>153</v>
      </c>
      <c r="K6502" s="117" t="s">
        <v>3</v>
      </c>
      <c r="L6502" s="119">
        <v>248</v>
      </c>
    </row>
    <row r="6503" spans="1:12" s="101" customFormat="1" ht="218.25" customHeight="1">
      <c r="A6503" s="808"/>
      <c r="B6503" s="803"/>
      <c r="C6503" s="810"/>
      <c r="D6503" s="807"/>
      <c r="E6503" s="803"/>
      <c r="F6503" s="803"/>
      <c r="G6503" s="803"/>
      <c r="H6503" s="806" t="s">
        <v>154</v>
      </c>
      <c r="I6503" s="806"/>
      <c r="J6503" s="117" t="s">
        <v>153</v>
      </c>
      <c r="K6503" s="117" t="s">
        <v>3</v>
      </c>
      <c r="L6503" s="119">
        <v>138</v>
      </c>
    </row>
    <row r="6504" spans="1:12" s="101" customFormat="1" ht="24" customHeight="1">
      <c r="A6504" s="808"/>
      <c r="B6504" s="110" t="s">
        <v>77</v>
      </c>
      <c r="C6504" s="115" t="s">
        <v>79</v>
      </c>
      <c r="D6504" s="115" t="s">
        <v>155</v>
      </c>
      <c r="E6504" s="115" t="s">
        <v>156</v>
      </c>
      <c r="F6504" s="805"/>
      <c r="G6504" s="805"/>
      <c r="H6504" s="806" t="s">
        <v>157</v>
      </c>
      <c r="I6504" s="806"/>
      <c r="J6504" s="803" t="s">
        <v>153</v>
      </c>
      <c r="K6504" s="803" t="s">
        <v>3</v>
      </c>
      <c r="L6504" s="804">
        <v>123</v>
      </c>
    </row>
    <row r="6505" spans="1:12" s="101" customFormat="1" ht="24" customHeight="1">
      <c r="A6505" s="808"/>
      <c r="B6505" s="117" t="s">
        <v>193</v>
      </c>
      <c r="C6505" s="117" t="s">
        <v>2832</v>
      </c>
      <c r="D6505" s="118">
        <v>43747</v>
      </c>
      <c r="E6505" s="117" t="s">
        <v>3804</v>
      </c>
      <c r="F6505" s="805"/>
      <c r="G6505" s="805"/>
      <c r="H6505" s="806"/>
      <c r="I6505" s="806"/>
      <c r="J6505" s="803"/>
      <c r="K6505" s="803"/>
      <c r="L6505" s="804"/>
    </row>
    <row r="6506" spans="1:12" s="101" customFormat="1" ht="24" customHeight="1">
      <c r="A6506" s="808">
        <v>1220</v>
      </c>
      <c r="B6506" s="110" t="s">
        <v>76</v>
      </c>
      <c r="C6506" s="115" t="s">
        <v>78</v>
      </c>
      <c r="D6506" s="115" t="s">
        <v>146</v>
      </c>
      <c r="E6506" s="115" t="s">
        <v>147</v>
      </c>
      <c r="F6506" s="809" t="s">
        <v>71</v>
      </c>
      <c r="G6506" s="809"/>
      <c r="H6506" s="805"/>
      <c r="I6506" s="805"/>
      <c r="J6506" s="805"/>
      <c r="K6506" s="805"/>
      <c r="L6506" s="805"/>
    </row>
    <row r="6507" spans="1:12" s="101" customFormat="1" ht="26.25" customHeight="1">
      <c r="A6507" s="808"/>
      <c r="B6507" s="803" t="s">
        <v>3805</v>
      </c>
      <c r="C6507" s="810" t="s">
        <v>3806</v>
      </c>
      <c r="D6507" s="807">
        <v>43762</v>
      </c>
      <c r="E6507" s="803" t="s">
        <v>205</v>
      </c>
      <c r="F6507" s="803" t="s">
        <v>1532</v>
      </c>
      <c r="G6507" s="803"/>
      <c r="H6507" s="806" t="s">
        <v>152</v>
      </c>
      <c r="I6507" s="806"/>
      <c r="J6507" s="117" t="s">
        <v>153</v>
      </c>
      <c r="K6507" s="117" t="s">
        <v>3</v>
      </c>
      <c r="L6507" s="119">
        <v>508</v>
      </c>
    </row>
    <row r="6508" spans="1:12" s="101" customFormat="1" ht="333.75" customHeight="1">
      <c r="A6508" s="808"/>
      <c r="B6508" s="803"/>
      <c r="C6508" s="810"/>
      <c r="D6508" s="807"/>
      <c r="E6508" s="803"/>
      <c r="F6508" s="803"/>
      <c r="G6508" s="803"/>
      <c r="H6508" s="806" t="s">
        <v>154</v>
      </c>
      <c r="I6508" s="806"/>
      <c r="J6508" s="117" t="s">
        <v>153</v>
      </c>
      <c r="K6508" s="117" t="s">
        <v>153</v>
      </c>
      <c r="L6508" s="119">
        <v>0</v>
      </c>
    </row>
    <row r="6509" spans="1:12" s="101" customFormat="1" ht="24" customHeight="1">
      <c r="A6509" s="808"/>
      <c r="B6509" s="110" t="s">
        <v>77</v>
      </c>
      <c r="C6509" s="115" t="s">
        <v>79</v>
      </c>
      <c r="D6509" s="115" t="s">
        <v>155</v>
      </c>
      <c r="E6509" s="115" t="s">
        <v>156</v>
      </c>
      <c r="F6509" s="805"/>
      <c r="G6509" s="805"/>
      <c r="H6509" s="806" t="s">
        <v>157</v>
      </c>
      <c r="I6509" s="806"/>
      <c r="J6509" s="803" t="s">
        <v>153</v>
      </c>
      <c r="K6509" s="803" t="s">
        <v>3</v>
      </c>
      <c r="L6509" s="804">
        <v>300</v>
      </c>
    </row>
    <row r="6510" spans="1:12" s="101" customFormat="1" ht="24" customHeight="1">
      <c r="A6510" s="808"/>
      <c r="B6510" s="117" t="s">
        <v>164</v>
      </c>
      <c r="C6510" s="117" t="s">
        <v>1532</v>
      </c>
      <c r="D6510" s="118">
        <v>43764</v>
      </c>
      <c r="E6510" s="117" t="s">
        <v>1088</v>
      </c>
      <c r="F6510" s="805"/>
      <c r="G6510" s="805"/>
      <c r="H6510" s="806"/>
      <c r="I6510" s="806"/>
      <c r="J6510" s="803"/>
      <c r="K6510" s="803"/>
      <c r="L6510" s="804"/>
    </row>
    <row r="6511" spans="1:12" s="101" customFormat="1" ht="24" customHeight="1">
      <c r="A6511" s="808">
        <v>1221</v>
      </c>
      <c r="B6511" s="110" t="s">
        <v>76</v>
      </c>
      <c r="C6511" s="115" t="s">
        <v>78</v>
      </c>
      <c r="D6511" s="115" t="s">
        <v>146</v>
      </c>
      <c r="E6511" s="115" t="s">
        <v>147</v>
      </c>
      <c r="F6511" s="809" t="s">
        <v>71</v>
      </c>
      <c r="G6511" s="809"/>
      <c r="H6511" s="805"/>
      <c r="I6511" s="805"/>
      <c r="J6511" s="805"/>
      <c r="K6511" s="805"/>
      <c r="L6511" s="805"/>
    </row>
    <row r="6512" spans="1:12" s="101" customFormat="1" ht="26.25" customHeight="1">
      <c r="A6512" s="808"/>
      <c r="B6512" s="803" t="s">
        <v>3805</v>
      </c>
      <c r="C6512" s="810" t="s">
        <v>3807</v>
      </c>
      <c r="D6512" s="807">
        <v>43782</v>
      </c>
      <c r="E6512" s="803" t="s">
        <v>1052</v>
      </c>
      <c r="F6512" s="803" t="s">
        <v>597</v>
      </c>
      <c r="G6512" s="803"/>
      <c r="H6512" s="806" t="s">
        <v>152</v>
      </c>
      <c r="I6512" s="806"/>
      <c r="J6512" s="117" t="s">
        <v>153</v>
      </c>
      <c r="K6512" s="117" t="s">
        <v>3</v>
      </c>
      <c r="L6512" s="119">
        <v>180</v>
      </c>
    </row>
    <row r="6513" spans="1:12" s="101" customFormat="1" ht="408.95" customHeight="1">
      <c r="A6513" s="808"/>
      <c r="B6513" s="803"/>
      <c r="C6513" s="810"/>
      <c r="D6513" s="807"/>
      <c r="E6513" s="803"/>
      <c r="F6513" s="803"/>
      <c r="G6513" s="803"/>
      <c r="H6513" s="806" t="s">
        <v>154</v>
      </c>
      <c r="I6513" s="806"/>
      <c r="J6513" s="803" t="s">
        <v>153</v>
      </c>
      <c r="K6513" s="803" t="s">
        <v>3</v>
      </c>
      <c r="L6513" s="804">
        <v>410</v>
      </c>
    </row>
    <row r="6514" spans="1:12" s="101" customFormat="1" ht="113.85" customHeight="1">
      <c r="A6514" s="808"/>
      <c r="B6514" s="803"/>
      <c r="C6514" s="810"/>
      <c r="D6514" s="807"/>
      <c r="E6514" s="803"/>
      <c r="F6514" s="803"/>
      <c r="G6514" s="803"/>
      <c r="H6514" s="806"/>
      <c r="I6514" s="806"/>
      <c r="J6514" s="803"/>
      <c r="K6514" s="803"/>
      <c r="L6514" s="804"/>
    </row>
    <row r="6515" spans="1:12" s="101" customFormat="1" ht="24" customHeight="1">
      <c r="A6515" s="808"/>
      <c r="B6515" s="110" t="s">
        <v>77</v>
      </c>
      <c r="C6515" s="115" t="s">
        <v>79</v>
      </c>
      <c r="D6515" s="115" t="s">
        <v>155</v>
      </c>
      <c r="E6515" s="115" t="s">
        <v>156</v>
      </c>
      <c r="F6515" s="805"/>
      <c r="G6515" s="805"/>
      <c r="H6515" s="806" t="s">
        <v>157</v>
      </c>
      <c r="I6515" s="806"/>
      <c r="J6515" s="803" t="s">
        <v>153</v>
      </c>
      <c r="K6515" s="803" t="s">
        <v>3</v>
      </c>
      <c r="L6515" s="804">
        <v>80</v>
      </c>
    </row>
    <row r="6516" spans="1:12" s="101" customFormat="1" ht="24" customHeight="1">
      <c r="A6516" s="808"/>
      <c r="B6516" s="117" t="s">
        <v>164</v>
      </c>
      <c r="C6516" s="117" t="s">
        <v>597</v>
      </c>
      <c r="D6516" s="118">
        <v>43783</v>
      </c>
      <c r="E6516" s="117" t="s">
        <v>449</v>
      </c>
      <c r="F6516" s="805"/>
      <c r="G6516" s="805"/>
      <c r="H6516" s="806"/>
      <c r="I6516" s="806"/>
      <c r="J6516" s="803"/>
      <c r="K6516" s="803"/>
      <c r="L6516" s="804"/>
    </row>
    <row r="6517" spans="1:12" s="101" customFormat="1" ht="24" customHeight="1">
      <c r="A6517" s="808">
        <v>1222</v>
      </c>
      <c r="B6517" s="110" t="s">
        <v>76</v>
      </c>
      <c r="C6517" s="115" t="s">
        <v>78</v>
      </c>
      <c r="D6517" s="115" t="s">
        <v>146</v>
      </c>
      <c r="E6517" s="115" t="s">
        <v>147</v>
      </c>
      <c r="F6517" s="809" t="s">
        <v>71</v>
      </c>
      <c r="G6517" s="809"/>
      <c r="H6517" s="805"/>
      <c r="I6517" s="805"/>
      <c r="J6517" s="805"/>
      <c r="K6517" s="805"/>
      <c r="L6517" s="805"/>
    </row>
    <row r="6518" spans="1:12" s="101" customFormat="1" ht="26.25" customHeight="1">
      <c r="A6518" s="808"/>
      <c r="B6518" s="803" t="s">
        <v>3805</v>
      </c>
      <c r="C6518" s="810" t="s">
        <v>3808</v>
      </c>
      <c r="D6518" s="807">
        <v>43789</v>
      </c>
      <c r="E6518" s="803" t="s">
        <v>2797</v>
      </c>
      <c r="F6518" s="803" t="s">
        <v>3809</v>
      </c>
      <c r="G6518" s="803"/>
      <c r="H6518" s="806" t="s">
        <v>152</v>
      </c>
      <c r="I6518" s="806"/>
      <c r="J6518" s="117" t="s">
        <v>153</v>
      </c>
      <c r="K6518" s="117" t="s">
        <v>3</v>
      </c>
      <c r="L6518" s="119">
        <v>534</v>
      </c>
    </row>
    <row r="6519" spans="1:12" s="101" customFormat="1" ht="408.95" customHeight="1">
      <c r="A6519" s="808"/>
      <c r="B6519" s="803"/>
      <c r="C6519" s="810"/>
      <c r="D6519" s="807"/>
      <c r="E6519" s="803"/>
      <c r="F6519" s="803"/>
      <c r="G6519" s="803"/>
      <c r="H6519" s="806" t="s">
        <v>154</v>
      </c>
      <c r="I6519" s="806"/>
      <c r="J6519" s="803" t="s">
        <v>153</v>
      </c>
      <c r="K6519" s="803" t="s">
        <v>3</v>
      </c>
      <c r="L6519" s="804">
        <v>1100</v>
      </c>
    </row>
    <row r="6520" spans="1:12" s="101" customFormat="1" ht="19.350000000000001" customHeight="1">
      <c r="A6520" s="808"/>
      <c r="B6520" s="803"/>
      <c r="C6520" s="810"/>
      <c r="D6520" s="807"/>
      <c r="E6520" s="803"/>
      <c r="F6520" s="803"/>
      <c r="G6520" s="803"/>
      <c r="H6520" s="806"/>
      <c r="I6520" s="806"/>
      <c r="J6520" s="803"/>
      <c r="K6520" s="803"/>
      <c r="L6520" s="804"/>
    </row>
    <row r="6521" spans="1:12" s="101" customFormat="1" ht="24" customHeight="1">
      <c r="A6521" s="808"/>
      <c r="B6521" s="110" t="s">
        <v>77</v>
      </c>
      <c r="C6521" s="115" t="s">
        <v>79</v>
      </c>
      <c r="D6521" s="115" t="s">
        <v>155</v>
      </c>
      <c r="E6521" s="115" t="s">
        <v>156</v>
      </c>
      <c r="F6521" s="805"/>
      <c r="G6521" s="805"/>
      <c r="H6521" s="806" t="s">
        <v>157</v>
      </c>
      <c r="I6521" s="806"/>
      <c r="J6521" s="803" t="s">
        <v>153</v>
      </c>
      <c r="K6521" s="803" t="s">
        <v>153</v>
      </c>
      <c r="L6521" s="804">
        <v>0</v>
      </c>
    </row>
    <row r="6522" spans="1:12" s="101" customFormat="1" ht="24" customHeight="1">
      <c r="A6522" s="808"/>
      <c r="B6522" s="117" t="s">
        <v>164</v>
      </c>
      <c r="C6522" s="117" t="s">
        <v>3809</v>
      </c>
      <c r="D6522" s="118">
        <v>43792</v>
      </c>
      <c r="E6522" s="117" t="s">
        <v>293</v>
      </c>
      <c r="F6522" s="805"/>
      <c r="G6522" s="805"/>
      <c r="H6522" s="806"/>
      <c r="I6522" s="806"/>
      <c r="J6522" s="803"/>
      <c r="K6522" s="803"/>
      <c r="L6522" s="804"/>
    </row>
    <row r="6523" spans="1:12" s="101" customFormat="1" ht="24" customHeight="1">
      <c r="A6523" s="808">
        <v>1223</v>
      </c>
      <c r="B6523" s="110" t="s">
        <v>76</v>
      </c>
      <c r="C6523" s="115" t="s">
        <v>78</v>
      </c>
      <c r="D6523" s="115" t="s">
        <v>146</v>
      </c>
      <c r="E6523" s="115" t="s">
        <v>147</v>
      </c>
      <c r="F6523" s="809" t="s">
        <v>71</v>
      </c>
      <c r="G6523" s="809"/>
      <c r="H6523" s="805"/>
      <c r="I6523" s="805"/>
      <c r="J6523" s="805"/>
      <c r="K6523" s="805"/>
      <c r="L6523" s="805"/>
    </row>
    <row r="6524" spans="1:12" s="101" customFormat="1" ht="26.25" customHeight="1">
      <c r="A6524" s="808"/>
      <c r="B6524" s="803" t="s">
        <v>3810</v>
      </c>
      <c r="C6524" s="810" t="s">
        <v>3811</v>
      </c>
      <c r="D6524" s="807">
        <v>43739</v>
      </c>
      <c r="E6524" s="803" t="s">
        <v>3195</v>
      </c>
      <c r="F6524" s="803" t="s">
        <v>3812</v>
      </c>
      <c r="G6524" s="803"/>
      <c r="H6524" s="806" t="s">
        <v>152</v>
      </c>
      <c r="I6524" s="806"/>
      <c r="J6524" s="117" t="s">
        <v>153</v>
      </c>
      <c r="K6524" s="117" t="s">
        <v>3</v>
      </c>
      <c r="L6524" s="119">
        <v>1477.2</v>
      </c>
    </row>
    <row r="6525" spans="1:12" s="101" customFormat="1" ht="408.95" customHeight="1">
      <c r="A6525" s="808"/>
      <c r="B6525" s="803"/>
      <c r="C6525" s="810"/>
      <c r="D6525" s="807"/>
      <c r="E6525" s="803"/>
      <c r="F6525" s="803"/>
      <c r="G6525" s="803"/>
      <c r="H6525" s="806" t="s">
        <v>154</v>
      </c>
      <c r="I6525" s="806"/>
      <c r="J6525" s="803" t="s">
        <v>153</v>
      </c>
      <c r="K6525" s="803" t="s">
        <v>153</v>
      </c>
      <c r="L6525" s="804">
        <v>0</v>
      </c>
    </row>
    <row r="6526" spans="1:12" s="101" customFormat="1" ht="134.85" customHeight="1">
      <c r="A6526" s="808"/>
      <c r="B6526" s="803"/>
      <c r="C6526" s="810"/>
      <c r="D6526" s="807"/>
      <c r="E6526" s="803"/>
      <c r="F6526" s="803"/>
      <c r="G6526" s="803"/>
      <c r="H6526" s="806"/>
      <c r="I6526" s="806"/>
      <c r="J6526" s="803"/>
      <c r="K6526" s="803"/>
      <c r="L6526" s="804"/>
    </row>
    <row r="6527" spans="1:12" s="101" customFormat="1" ht="24" customHeight="1">
      <c r="A6527" s="808"/>
      <c r="B6527" s="110" t="s">
        <v>77</v>
      </c>
      <c r="C6527" s="115" t="s">
        <v>79</v>
      </c>
      <c r="D6527" s="115" t="s">
        <v>155</v>
      </c>
      <c r="E6527" s="115" t="s">
        <v>156</v>
      </c>
      <c r="F6527" s="805"/>
      <c r="G6527" s="805"/>
      <c r="H6527" s="806" t="s">
        <v>157</v>
      </c>
      <c r="I6527" s="806"/>
      <c r="J6527" s="803" t="s">
        <v>153</v>
      </c>
      <c r="K6527" s="803" t="s">
        <v>3</v>
      </c>
      <c r="L6527" s="804">
        <v>29.58</v>
      </c>
    </row>
    <row r="6528" spans="1:12" s="101" customFormat="1" ht="24" customHeight="1">
      <c r="A6528" s="808"/>
      <c r="B6528" s="117" t="s">
        <v>240</v>
      </c>
      <c r="C6528" s="117" t="s">
        <v>3812</v>
      </c>
      <c r="D6528" s="118">
        <v>43746</v>
      </c>
      <c r="E6528" s="117" t="s">
        <v>3045</v>
      </c>
      <c r="F6528" s="805"/>
      <c r="G6528" s="805"/>
      <c r="H6528" s="806"/>
      <c r="I6528" s="806"/>
      <c r="J6528" s="803"/>
      <c r="K6528" s="803"/>
      <c r="L6528" s="804"/>
    </row>
    <row r="6529" spans="1:12" s="101" customFormat="1" ht="24" customHeight="1">
      <c r="A6529" s="808">
        <v>1224</v>
      </c>
      <c r="B6529" s="110" t="s">
        <v>76</v>
      </c>
      <c r="C6529" s="115" t="s">
        <v>78</v>
      </c>
      <c r="D6529" s="115" t="s">
        <v>146</v>
      </c>
      <c r="E6529" s="115" t="s">
        <v>147</v>
      </c>
      <c r="F6529" s="809" t="s">
        <v>71</v>
      </c>
      <c r="G6529" s="809"/>
      <c r="H6529" s="805"/>
      <c r="I6529" s="805"/>
      <c r="J6529" s="805"/>
      <c r="K6529" s="805"/>
      <c r="L6529" s="805"/>
    </row>
    <row r="6530" spans="1:12" s="101" customFormat="1" ht="26.25" customHeight="1">
      <c r="A6530" s="808"/>
      <c r="B6530" s="803" t="s">
        <v>3810</v>
      </c>
      <c r="C6530" s="810" t="s">
        <v>3813</v>
      </c>
      <c r="D6530" s="807">
        <v>43751</v>
      </c>
      <c r="E6530" s="803" t="s">
        <v>3814</v>
      </c>
      <c r="F6530" s="803" t="s">
        <v>2184</v>
      </c>
      <c r="G6530" s="803"/>
      <c r="H6530" s="806" t="s">
        <v>152</v>
      </c>
      <c r="I6530" s="806"/>
      <c r="J6530" s="117" t="s">
        <v>153</v>
      </c>
      <c r="K6530" s="117" t="s">
        <v>3</v>
      </c>
      <c r="L6530" s="119">
        <v>313.25</v>
      </c>
    </row>
    <row r="6531" spans="1:12" s="101" customFormat="1" ht="408.95" customHeight="1">
      <c r="A6531" s="808"/>
      <c r="B6531" s="803"/>
      <c r="C6531" s="810"/>
      <c r="D6531" s="807"/>
      <c r="E6531" s="803"/>
      <c r="F6531" s="803"/>
      <c r="G6531" s="803"/>
      <c r="H6531" s="806" t="s">
        <v>154</v>
      </c>
      <c r="I6531" s="806"/>
      <c r="J6531" s="803" t="s">
        <v>153</v>
      </c>
      <c r="K6531" s="803" t="s">
        <v>3</v>
      </c>
      <c r="L6531" s="804">
        <v>671.23</v>
      </c>
    </row>
    <row r="6532" spans="1:12" s="101" customFormat="1" ht="29.85" customHeight="1">
      <c r="A6532" s="808"/>
      <c r="B6532" s="803"/>
      <c r="C6532" s="810"/>
      <c r="D6532" s="807"/>
      <c r="E6532" s="803"/>
      <c r="F6532" s="803"/>
      <c r="G6532" s="803"/>
      <c r="H6532" s="806"/>
      <c r="I6532" s="806"/>
      <c r="J6532" s="803"/>
      <c r="K6532" s="803"/>
      <c r="L6532" s="804"/>
    </row>
    <row r="6533" spans="1:12" s="101" customFormat="1" ht="24" customHeight="1">
      <c r="A6533" s="808"/>
      <c r="B6533" s="110" t="s">
        <v>77</v>
      </c>
      <c r="C6533" s="115" t="s">
        <v>79</v>
      </c>
      <c r="D6533" s="115" t="s">
        <v>155</v>
      </c>
      <c r="E6533" s="115" t="s">
        <v>156</v>
      </c>
      <c r="F6533" s="805"/>
      <c r="G6533" s="805"/>
      <c r="H6533" s="806" t="s">
        <v>157</v>
      </c>
      <c r="I6533" s="806"/>
      <c r="J6533" s="803" t="s">
        <v>153</v>
      </c>
      <c r="K6533" s="803" t="s">
        <v>153</v>
      </c>
      <c r="L6533" s="804">
        <v>0</v>
      </c>
    </row>
    <row r="6534" spans="1:12" s="101" customFormat="1" ht="24" customHeight="1">
      <c r="A6534" s="808"/>
      <c r="B6534" s="117" t="s">
        <v>240</v>
      </c>
      <c r="C6534" s="117" t="s">
        <v>2184</v>
      </c>
      <c r="D6534" s="118">
        <v>43753</v>
      </c>
      <c r="E6534" s="117" t="s">
        <v>3815</v>
      </c>
      <c r="F6534" s="805"/>
      <c r="G6534" s="805"/>
      <c r="H6534" s="806"/>
      <c r="I6534" s="806"/>
      <c r="J6534" s="803"/>
      <c r="K6534" s="803"/>
      <c r="L6534" s="804"/>
    </row>
    <row r="6535" spans="1:12" s="101" customFormat="1" ht="24" customHeight="1">
      <c r="A6535" s="808">
        <v>1225</v>
      </c>
      <c r="B6535" s="110" t="s">
        <v>76</v>
      </c>
      <c r="C6535" s="115" t="s">
        <v>78</v>
      </c>
      <c r="D6535" s="115" t="s">
        <v>146</v>
      </c>
      <c r="E6535" s="115" t="s">
        <v>147</v>
      </c>
      <c r="F6535" s="809" t="s">
        <v>71</v>
      </c>
      <c r="G6535" s="809"/>
      <c r="H6535" s="805"/>
      <c r="I6535" s="805"/>
      <c r="J6535" s="805"/>
      <c r="K6535" s="805"/>
      <c r="L6535" s="805"/>
    </row>
    <row r="6536" spans="1:12" s="101" customFormat="1" ht="26.25" customHeight="1">
      <c r="A6536" s="808"/>
      <c r="B6536" s="803" t="s">
        <v>3810</v>
      </c>
      <c r="C6536" s="810" t="s">
        <v>3816</v>
      </c>
      <c r="D6536" s="807">
        <v>43806</v>
      </c>
      <c r="E6536" s="803" t="s">
        <v>228</v>
      </c>
      <c r="F6536" s="803" t="s">
        <v>239</v>
      </c>
      <c r="G6536" s="803"/>
      <c r="H6536" s="806" t="s">
        <v>152</v>
      </c>
      <c r="I6536" s="806"/>
      <c r="J6536" s="117" t="s">
        <v>153</v>
      </c>
      <c r="K6536" s="117" t="s">
        <v>3</v>
      </c>
      <c r="L6536" s="119">
        <v>1665.88</v>
      </c>
    </row>
    <row r="6537" spans="1:12" s="101" customFormat="1" ht="408.95" customHeight="1">
      <c r="A6537" s="808"/>
      <c r="B6537" s="803"/>
      <c r="C6537" s="810"/>
      <c r="D6537" s="807"/>
      <c r="E6537" s="803"/>
      <c r="F6537" s="803"/>
      <c r="G6537" s="803"/>
      <c r="H6537" s="806" t="s">
        <v>154</v>
      </c>
      <c r="I6537" s="806"/>
      <c r="J6537" s="803" t="s">
        <v>153</v>
      </c>
      <c r="K6537" s="803" t="s">
        <v>3</v>
      </c>
      <c r="L6537" s="804">
        <v>14.99</v>
      </c>
    </row>
    <row r="6538" spans="1:12" s="101" customFormat="1" ht="408.95" customHeight="1">
      <c r="A6538" s="808"/>
      <c r="B6538" s="803"/>
      <c r="C6538" s="810"/>
      <c r="D6538" s="807"/>
      <c r="E6538" s="803"/>
      <c r="F6538" s="803"/>
      <c r="G6538" s="803"/>
      <c r="H6538" s="806"/>
      <c r="I6538" s="806"/>
      <c r="J6538" s="803"/>
      <c r="K6538" s="803"/>
      <c r="L6538" s="804"/>
    </row>
    <row r="6539" spans="1:12" s="101" customFormat="1" ht="61.7" customHeight="1">
      <c r="A6539" s="808"/>
      <c r="B6539" s="803"/>
      <c r="C6539" s="810"/>
      <c r="D6539" s="807"/>
      <c r="E6539" s="803"/>
      <c r="F6539" s="803"/>
      <c r="G6539" s="803"/>
      <c r="H6539" s="806"/>
      <c r="I6539" s="806"/>
      <c r="J6539" s="803"/>
      <c r="K6539" s="803"/>
      <c r="L6539" s="804"/>
    </row>
    <row r="6540" spans="1:12" s="101" customFormat="1" ht="24" customHeight="1">
      <c r="A6540" s="808"/>
      <c r="B6540" s="110" t="s">
        <v>77</v>
      </c>
      <c r="C6540" s="115" t="s">
        <v>79</v>
      </c>
      <c r="D6540" s="115" t="s">
        <v>155</v>
      </c>
      <c r="E6540" s="115" t="s">
        <v>156</v>
      </c>
      <c r="F6540" s="805"/>
      <c r="G6540" s="805"/>
      <c r="H6540" s="806" t="s">
        <v>157</v>
      </c>
      <c r="I6540" s="806"/>
      <c r="J6540" s="803" t="s">
        <v>153</v>
      </c>
      <c r="K6540" s="803" t="s">
        <v>3</v>
      </c>
      <c r="L6540" s="804">
        <v>590</v>
      </c>
    </row>
    <row r="6541" spans="1:12" s="101" customFormat="1" ht="24" customHeight="1">
      <c r="A6541" s="808"/>
      <c r="B6541" s="117" t="s">
        <v>240</v>
      </c>
      <c r="C6541" s="117" t="s">
        <v>239</v>
      </c>
      <c r="D6541" s="118">
        <v>43811</v>
      </c>
      <c r="E6541" s="117" t="s">
        <v>451</v>
      </c>
      <c r="F6541" s="805"/>
      <c r="G6541" s="805"/>
      <c r="H6541" s="806"/>
      <c r="I6541" s="806"/>
      <c r="J6541" s="803"/>
      <c r="K6541" s="803"/>
      <c r="L6541" s="804"/>
    </row>
    <row r="6542" spans="1:12" s="101" customFormat="1" ht="24" customHeight="1">
      <c r="A6542" s="808">
        <v>1226</v>
      </c>
      <c r="B6542" s="110" t="s">
        <v>76</v>
      </c>
      <c r="C6542" s="115" t="s">
        <v>78</v>
      </c>
      <c r="D6542" s="115" t="s">
        <v>146</v>
      </c>
      <c r="E6542" s="115" t="s">
        <v>147</v>
      </c>
      <c r="F6542" s="809" t="s">
        <v>71</v>
      </c>
      <c r="G6542" s="809"/>
      <c r="H6542" s="805"/>
      <c r="I6542" s="805"/>
      <c r="J6542" s="805"/>
      <c r="K6542" s="805"/>
      <c r="L6542" s="805"/>
    </row>
    <row r="6543" spans="1:12" s="101" customFormat="1" ht="26.25" customHeight="1">
      <c r="A6543" s="808"/>
      <c r="B6543" s="803" t="s">
        <v>3810</v>
      </c>
      <c r="C6543" s="810" t="s">
        <v>3817</v>
      </c>
      <c r="D6543" s="807">
        <v>43840</v>
      </c>
      <c r="E6543" s="803" t="s">
        <v>217</v>
      </c>
      <c r="F6543" s="803" t="s">
        <v>3818</v>
      </c>
      <c r="G6543" s="803"/>
      <c r="H6543" s="806" t="s">
        <v>152</v>
      </c>
      <c r="I6543" s="806"/>
      <c r="J6543" s="117" t="s">
        <v>153</v>
      </c>
      <c r="K6543" s="117" t="s">
        <v>3</v>
      </c>
      <c r="L6543" s="119">
        <v>651.84</v>
      </c>
    </row>
    <row r="6544" spans="1:12" s="101" customFormat="1" ht="408.95" customHeight="1">
      <c r="A6544" s="808"/>
      <c r="B6544" s="803"/>
      <c r="C6544" s="810"/>
      <c r="D6544" s="807"/>
      <c r="E6544" s="803"/>
      <c r="F6544" s="803"/>
      <c r="G6544" s="803"/>
      <c r="H6544" s="806" t="s">
        <v>154</v>
      </c>
      <c r="I6544" s="806"/>
      <c r="J6544" s="803" t="s">
        <v>153</v>
      </c>
      <c r="K6544" s="803" t="s">
        <v>153</v>
      </c>
      <c r="L6544" s="804">
        <v>0</v>
      </c>
    </row>
    <row r="6545" spans="1:12" s="101" customFormat="1" ht="408.95" customHeight="1">
      <c r="A6545" s="808"/>
      <c r="B6545" s="803"/>
      <c r="C6545" s="810"/>
      <c r="D6545" s="807"/>
      <c r="E6545" s="803"/>
      <c r="F6545" s="803"/>
      <c r="G6545" s="803"/>
      <c r="H6545" s="806"/>
      <c r="I6545" s="806"/>
      <c r="J6545" s="803"/>
      <c r="K6545" s="803"/>
      <c r="L6545" s="804"/>
    </row>
    <row r="6546" spans="1:12" s="101" customFormat="1" ht="135.19999999999999" customHeight="1">
      <c r="A6546" s="808"/>
      <c r="B6546" s="803"/>
      <c r="C6546" s="810"/>
      <c r="D6546" s="807"/>
      <c r="E6546" s="803"/>
      <c r="F6546" s="803"/>
      <c r="G6546" s="803"/>
      <c r="H6546" s="806"/>
      <c r="I6546" s="806"/>
      <c r="J6546" s="803"/>
      <c r="K6546" s="803"/>
      <c r="L6546" s="804"/>
    </row>
    <row r="6547" spans="1:12" s="101" customFormat="1" ht="24" customHeight="1">
      <c r="A6547" s="808"/>
      <c r="B6547" s="110" t="s">
        <v>77</v>
      </c>
      <c r="C6547" s="115" t="s">
        <v>79</v>
      </c>
      <c r="D6547" s="115" t="s">
        <v>155</v>
      </c>
      <c r="E6547" s="115" t="s">
        <v>156</v>
      </c>
      <c r="F6547" s="805"/>
      <c r="G6547" s="805"/>
      <c r="H6547" s="806" t="s">
        <v>157</v>
      </c>
      <c r="I6547" s="806"/>
      <c r="J6547" s="803" t="s">
        <v>153</v>
      </c>
      <c r="K6547" s="803" t="s">
        <v>3</v>
      </c>
      <c r="L6547" s="804">
        <v>97.9</v>
      </c>
    </row>
    <row r="6548" spans="1:12" s="101" customFormat="1" ht="24" customHeight="1">
      <c r="A6548" s="808"/>
      <c r="B6548" s="117" t="s">
        <v>240</v>
      </c>
      <c r="C6548" s="117" t="s">
        <v>3818</v>
      </c>
      <c r="D6548" s="118">
        <v>43851</v>
      </c>
      <c r="E6548" s="117" t="s">
        <v>3819</v>
      </c>
      <c r="F6548" s="805"/>
      <c r="G6548" s="805"/>
      <c r="H6548" s="806"/>
      <c r="I6548" s="806"/>
      <c r="J6548" s="803"/>
      <c r="K6548" s="803"/>
      <c r="L6548" s="804"/>
    </row>
    <row r="6549" spans="1:12" s="101" customFormat="1" ht="24" customHeight="1">
      <c r="A6549" s="808">
        <v>1227</v>
      </c>
      <c r="B6549" s="110" t="s">
        <v>76</v>
      </c>
      <c r="C6549" s="115" t="s">
        <v>78</v>
      </c>
      <c r="D6549" s="115" t="s">
        <v>146</v>
      </c>
      <c r="E6549" s="115" t="s">
        <v>147</v>
      </c>
      <c r="F6549" s="809" t="s">
        <v>71</v>
      </c>
      <c r="G6549" s="809"/>
      <c r="H6549" s="805"/>
      <c r="I6549" s="805"/>
      <c r="J6549" s="805"/>
      <c r="K6549" s="805"/>
      <c r="L6549" s="805"/>
    </row>
    <row r="6550" spans="1:12" s="101" customFormat="1" ht="26.25" customHeight="1">
      <c r="A6550" s="808"/>
      <c r="B6550" s="803" t="s">
        <v>3810</v>
      </c>
      <c r="C6550" s="810" t="s">
        <v>3817</v>
      </c>
      <c r="D6550" s="807">
        <v>43840</v>
      </c>
      <c r="E6550" s="803" t="s">
        <v>217</v>
      </c>
      <c r="F6550" s="803" t="s">
        <v>218</v>
      </c>
      <c r="G6550" s="803"/>
      <c r="H6550" s="806" t="s">
        <v>152</v>
      </c>
      <c r="I6550" s="806"/>
      <c r="J6550" s="117" t="s">
        <v>153</v>
      </c>
      <c r="K6550" s="117" t="s">
        <v>3</v>
      </c>
      <c r="L6550" s="119">
        <v>564.68000000000006</v>
      </c>
    </row>
    <row r="6551" spans="1:12" s="101" customFormat="1" ht="408.95" customHeight="1">
      <c r="A6551" s="808"/>
      <c r="B6551" s="803"/>
      <c r="C6551" s="810"/>
      <c r="D6551" s="807"/>
      <c r="E6551" s="803"/>
      <c r="F6551" s="803"/>
      <c r="G6551" s="803"/>
      <c r="H6551" s="806" t="s">
        <v>154</v>
      </c>
      <c r="I6551" s="806"/>
      <c r="J6551" s="803" t="s">
        <v>153</v>
      </c>
      <c r="K6551" s="803" t="s">
        <v>3</v>
      </c>
      <c r="L6551" s="804">
        <v>3858.82</v>
      </c>
    </row>
    <row r="6552" spans="1:12" s="101" customFormat="1" ht="408.95" customHeight="1">
      <c r="A6552" s="808"/>
      <c r="B6552" s="803"/>
      <c r="C6552" s="810"/>
      <c r="D6552" s="807"/>
      <c r="E6552" s="803"/>
      <c r="F6552" s="803"/>
      <c r="G6552" s="803"/>
      <c r="H6552" s="806"/>
      <c r="I6552" s="806"/>
      <c r="J6552" s="803"/>
      <c r="K6552" s="803"/>
      <c r="L6552" s="804"/>
    </row>
    <row r="6553" spans="1:12" s="101" customFormat="1" ht="135.19999999999999" customHeight="1">
      <c r="A6553" s="808"/>
      <c r="B6553" s="803"/>
      <c r="C6553" s="810"/>
      <c r="D6553" s="807"/>
      <c r="E6553" s="803"/>
      <c r="F6553" s="803"/>
      <c r="G6553" s="803"/>
      <c r="H6553" s="806"/>
      <c r="I6553" s="806"/>
      <c r="J6553" s="803"/>
      <c r="K6553" s="803"/>
      <c r="L6553" s="804"/>
    </row>
    <row r="6554" spans="1:12" s="101" customFormat="1" ht="24" customHeight="1">
      <c r="A6554" s="808"/>
      <c r="B6554" s="110" t="s">
        <v>77</v>
      </c>
      <c r="C6554" s="115" t="s">
        <v>79</v>
      </c>
      <c r="D6554" s="115" t="s">
        <v>155</v>
      </c>
      <c r="E6554" s="115" t="s">
        <v>156</v>
      </c>
      <c r="F6554" s="805"/>
      <c r="G6554" s="805"/>
      <c r="H6554" s="806" t="s">
        <v>157</v>
      </c>
      <c r="I6554" s="806"/>
      <c r="J6554" s="803" t="s">
        <v>153</v>
      </c>
      <c r="K6554" s="803" t="s">
        <v>3</v>
      </c>
      <c r="L6554" s="804">
        <v>158.06</v>
      </c>
    </row>
    <row r="6555" spans="1:12" s="101" customFormat="1" ht="24" customHeight="1">
      <c r="A6555" s="808"/>
      <c r="B6555" s="117" t="s">
        <v>240</v>
      </c>
      <c r="C6555" s="117" t="s">
        <v>218</v>
      </c>
      <c r="D6555" s="118">
        <v>43851</v>
      </c>
      <c r="E6555" s="117" t="s">
        <v>3819</v>
      </c>
      <c r="F6555" s="805"/>
      <c r="G6555" s="805"/>
      <c r="H6555" s="806"/>
      <c r="I6555" s="806"/>
      <c r="J6555" s="803"/>
      <c r="K6555" s="803"/>
      <c r="L6555" s="804"/>
    </row>
    <row r="6556" spans="1:12" s="101" customFormat="1" ht="24" customHeight="1">
      <c r="A6556" s="808">
        <v>1228</v>
      </c>
      <c r="B6556" s="110" t="s">
        <v>76</v>
      </c>
      <c r="C6556" s="115" t="s">
        <v>78</v>
      </c>
      <c r="D6556" s="115" t="s">
        <v>146</v>
      </c>
      <c r="E6556" s="115" t="s">
        <v>147</v>
      </c>
      <c r="F6556" s="809" t="s">
        <v>71</v>
      </c>
      <c r="G6556" s="809"/>
      <c r="H6556" s="805"/>
      <c r="I6556" s="805"/>
      <c r="J6556" s="805"/>
      <c r="K6556" s="805"/>
      <c r="L6556" s="805"/>
    </row>
    <row r="6557" spans="1:12" s="101" customFormat="1" ht="26.25" customHeight="1">
      <c r="A6557" s="808"/>
      <c r="B6557" s="803" t="s">
        <v>3810</v>
      </c>
      <c r="C6557" s="810" t="s">
        <v>3817</v>
      </c>
      <c r="D6557" s="807">
        <v>43840</v>
      </c>
      <c r="E6557" s="803" t="s">
        <v>217</v>
      </c>
      <c r="F6557" s="803" t="s">
        <v>461</v>
      </c>
      <c r="G6557" s="803"/>
      <c r="H6557" s="806" t="s">
        <v>152</v>
      </c>
      <c r="I6557" s="806"/>
      <c r="J6557" s="117" t="s">
        <v>153</v>
      </c>
      <c r="K6557" s="117" t="s">
        <v>3</v>
      </c>
      <c r="L6557" s="119">
        <v>304.74</v>
      </c>
    </row>
    <row r="6558" spans="1:12" s="101" customFormat="1" ht="408.95" customHeight="1">
      <c r="A6558" s="808"/>
      <c r="B6558" s="803"/>
      <c r="C6558" s="810"/>
      <c r="D6558" s="807"/>
      <c r="E6558" s="803"/>
      <c r="F6558" s="803"/>
      <c r="G6558" s="803"/>
      <c r="H6558" s="806" t="s">
        <v>154</v>
      </c>
      <c r="I6558" s="806"/>
      <c r="J6558" s="803" t="s">
        <v>153</v>
      </c>
      <c r="K6558" s="803" t="s">
        <v>153</v>
      </c>
      <c r="L6558" s="804">
        <v>0</v>
      </c>
    </row>
    <row r="6559" spans="1:12" s="101" customFormat="1" ht="408.95" customHeight="1">
      <c r="A6559" s="808"/>
      <c r="B6559" s="803"/>
      <c r="C6559" s="810"/>
      <c r="D6559" s="807"/>
      <c r="E6559" s="803"/>
      <c r="F6559" s="803"/>
      <c r="G6559" s="803"/>
      <c r="H6559" s="806"/>
      <c r="I6559" s="806"/>
      <c r="J6559" s="803"/>
      <c r="K6559" s="803"/>
      <c r="L6559" s="804"/>
    </row>
    <row r="6560" spans="1:12" s="101" customFormat="1" ht="135.19999999999999" customHeight="1">
      <c r="A6560" s="808"/>
      <c r="B6560" s="803"/>
      <c r="C6560" s="810"/>
      <c r="D6560" s="807"/>
      <c r="E6560" s="803"/>
      <c r="F6560" s="803"/>
      <c r="G6560" s="803"/>
      <c r="H6560" s="806"/>
      <c r="I6560" s="806"/>
      <c r="J6560" s="803"/>
      <c r="K6560" s="803"/>
      <c r="L6560" s="804"/>
    </row>
    <row r="6561" spans="1:12" s="101" customFormat="1" ht="24" customHeight="1">
      <c r="A6561" s="808"/>
      <c r="B6561" s="110" t="s">
        <v>77</v>
      </c>
      <c r="C6561" s="115" t="s">
        <v>79</v>
      </c>
      <c r="D6561" s="115" t="s">
        <v>155</v>
      </c>
      <c r="E6561" s="115" t="s">
        <v>156</v>
      </c>
      <c r="F6561" s="805"/>
      <c r="G6561" s="805"/>
      <c r="H6561" s="806" t="s">
        <v>157</v>
      </c>
      <c r="I6561" s="806"/>
      <c r="J6561" s="803" t="s">
        <v>153</v>
      </c>
      <c r="K6561" s="803" t="s">
        <v>3</v>
      </c>
      <c r="L6561" s="804">
        <v>158.06</v>
      </c>
    </row>
    <row r="6562" spans="1:12" s="101" customFormat="1" ht="24" customHeight="1">
      <c r="A6562" s="808"/>
      <c r="B6562" s="117" t="s">
        <v>240</v>
      </c>
      <c r="C6562" s="117" t="s">
        <v>461</v>
      </c>
      <c r="D6562" s="118">
        <v>43851</v>
      </c>
      <c r="E6562" s="117" t="s">
        <v>3819</v>
      </c>
      <c r="F6562" s="805"/>
      <c r="G6562" s="805"/>
      <c r="H6562" s="806"/>
      <c r="I6562" s="806"/>
      <c r="J6562" s="803"/>
      <c r="K6562" s="803"/>
      <c r="L6562" s="804"/>
    </row>
    <row r="6563" spans="1:12" s="101" customFormat="1" ht="24" customHeight="1">
      <c r="A6563" s="808">
        <v>1229</v>
      </c>
      <c r="B6563" s="110" t="s">
        <v>76</v>
      </c>
      <c r="C6563" s="115" t="s">
        <v>78</v>
      </c>
      <c r="D6563" s="115" t="s">
        <v>146</v>
      </c>
      <c r="E6563" s="115" t="s">
        <v>147</v>
      </c>
      <c r="F6563" s="809" t="s">
        <v>71</v>
      </c>
      <c r="G6563" s="809"/>
      <c r="H6563" s="805"/>
      <c r="I6563" s="805"/>
      <c r="J6563" s="805"/>
      <c r="K6563" s="805"/>
      <c r="L6563" s="805"/>
    </row>
    <row r="6564" spans="1:12" s="101" customFormat="1" ht="26.25" customHeight="1">
      <c r="A6564" s="808"/>
      <c r="B6564" s="803" t="s">
        <v>3820</v>
      </c>
      <c r="C6564" s="810" t="s">
        <v>3821</v>
      </c>
      <c r="D6564" s="807">
        <v>43889</v>
      </c>
      <c r="E6564" s="803" t="s">
        <v>1348</v>
      </c>
      <c r="F6564" s="803" t="s">
        <v>3822</v>
      </c>
      <c r="G6564" s="803"/>
      <c r="H6564" s="806" t="s">
        <v>152</v>
      </c>
      <c r="I6564" s="806"/>
      <c r="J6564" s="117" t="s">
        <v>153</v>
      </c>
      <c r="K6564" s="117" t="s">
        <v>3</v>
      </c>
      <c r="L6564" s="119">
        <v>2048</v>
      </c>
    </row>
    <row r="6565" spans="1:12" s="101" customFormat="1" ht="408.95" customHeight="1">
      <c r="A6565" s="808"/>
      <c r="B6565" s="803"/>
      <c r="C6565" s="810"/>
      <c r="D6565" s="807"/>
      <c r="E6565" s="803"/>
      <c r="F6565" s="803"/>
      <c r="G6565" s="803"/>
      <c r="H6565" s="806" t="s">
        <v>154</v>
      </c>
      <c r="I6565" s="806"/>
      <c r="J6565" s="803" t="s">
        <v>153</v>
      </c>
      <c r="K6565" s="803" t="s">
        <v>3</v>
      </c>
      <c r="L6565" s="804">
        <v>535.23</v>
      </c>
    </row>
    <row r="6566" spans="1:12" s="101" customFormat="1" ht="187.35" customHeight="1">
      <c r="A6566" s="808"/>
      <c r="B6566" s="803"/>
      <c r="C6566" s="810"/>
      <c r="D6566" s="807"/>
      <c r="E6566" s="803"/>
      <c r="F6566" s="803"/>
      <c r="G6566" s="803"/>
      <c r="H6566" s="806"/>
      <c r="I6566" s="806"/>
      <c r="J6566" s="803"/>
      <c r="K6566" s="803"/>
      <c r="L6566" s="804"/>
    </row>
    <row r="6567" spans="1:12" s="101" customFormat="1" ht="24" customHeight="1">
      <c r="A6567" s="808"/>
      <c r="B6567" s="110" t="s">
        <v>77</v>
      </c>
      <c r="C6567" s="115" t="s">
        <v>79</v>
      </c>
      <c r="D6567" s="115" t="s">
        <v>155</v>
      </c>
      <c r="E6567" s="115" t="s">
        <v>156</v>
      </c>
      <c r="F6567" s="805"/>
      <c r="G6567" s="805"/>
      <c r="H6567" s="806" t="s">
        <v>157</v>
      </c>
      <c r="I6567" s="806"/>
      <c r="J6567" s="803" t="s">
        <v>153</v>
      </c>
      <c r="K6567" s="803" t="s">
        <v>153</v>
      </c>
      <c r="L6567" s="804">
        <v>0</v>
      </c>
    </row>
    <row r="6568" spans="1:12" s="101" customFormat="1" ht="34.5" customHeight="1">
      <c r="A6568" s="808"/>
      <c r="B6568" s="117" t="s">
        <v>3823</v>
      </c>
      <c r="C6568" s="117" t="s">
        <v>3822</v>
      </c>
      <c r="D6568" s="118">
        <v>43898</v>
      </c>
      <c r="E6568" s="117" t="s">
        <v>3824</v>
      </c>
      <c r="F6568" s="805"/>
      <c r="G6568" s="805"/>
      <c r="H6568" s="806"/>
      <c r="I6568" s="806"/>
      <c r="J6568" s="803"/>
      <c r="K6568" s="803"/>
      <c r="L6568" s="804"/>
    </row>
    <row r="6569" spans="1:12" s="101" customFormat="1" ht="24" customHeight="1">
      <c r="A6569" s="808">
        <v>1230</v>
      </c>
      <c r="B6569" s="110" t="s">
        <v>76</v>
      </c>
      <c r="C6569" s="115" t="s">
        <v>78</v>
      </c>
      <c r="D6569" s="115" t="s">
        <v>146</v>
      </c>
      <c r="E6569" s="115" t="s">
        <v>147</v>
      </c>
      <c r="F6569" s="809" t="s">
        <v>71</v>
      </c>
      <c r="G6569" s="809"/>
      <c r="H6569" s="805"/>
      <c r="I6569" s="805"/>
      <c r="J6569" s="805"/>
      <c r="K6569" s="805"/>
      <c r="L6569" s="805"/>
    </row>
    <row r="6570" spans="1:12" s="101" customFormat="1" ht="26.25" customHeight="1">
      <c r="A6570" s="808"/>
      <c r="B6570" s="803" t="s">
        <v>3825</v>
      </c>
      <c r="C6570" s="810" t="s">
        <v>3826</v>
      </c>
      <c r="D6570" s="807">
        <v>43880</v>
      </c>
      <c r="E6570" s="803" t="s">
        <v>228</v>
      </c>
      <c r="F6570" s="803" t="s">
        <v>2115</v>
      </c>
      <c r="G6570" s="803"/>
      <c r="H6570" s="806" t="s">
        <v>152</v>
      </c>
      <c r="I6570" s="806"/>
      <c r="J6570" s="117" t="s">
        <v>153</v>
      </c>
      <c r="K6570" s="117" t="s">
        <v>153</v>
      </c>
      <c r="L6570" s="119">
        <v>0</v>
      </c>
    </row>
    <row r="6571" spans="1:12" s="101" customFormat="1" ht="144.75" customHeight="1">
      <c r="A6571" s="808"/>
      <c r="B6571" s="803"/>
      <c r="C6571" s="810"/>
      <c r="D6571" s="807"/>
      <c r="E6571" s="803"/>
      <c r="F6571" s="803"/>
      <c r="G6571" s="803"/>
      <c r="H6571" s="806" t="s">
        <v>154</v>
      </c>
      <c r="I6571" s="806"/>
      <c r="J6571" s="117" t="s">
        <v>153</v>
      </c>
      <c r="K6571" s="117" t="s">
        <v>153</v>
      </c>
      <c r="L6571" s="119">
        <v>0</v>
      </c>
    </row>
    <row r="6572" spans="1:12" s="101" customFormat="1" ht="24" customHeight="1">
      <c r="A6572" s="808"/>
      <c r="B6572" s="110" t="s">
        <v>77</v>
      </c>
      <c r="C6572" s="115" t="s">
        <v>79</v>
      </c>
      <c r="D6572" s="115" t="s">
        <v>155</v>
      </c>
      <c r="E6572" s="115" t="s">
        <v>156</v>
      </c>
      <c r="F6572" s="805"/>
      <c r="G6572" s="805"/>
      <c r="H6572" s="806" t="s">
        <v>157</v>
      </c>
      <c r="I6572" s="806"/>
      <c r="J6572" s="803" t="s">
        <v>153</v>
      </c>
      <c r="K6572" s="803" t="s">
        <v>3</v>
      </c>
      <c r="L6572" s="804">
        <v>745</v>
      </c>
    </row>
    <row r="6573" spans="1:12" s="101" customFormat="1" ht="24" customHeight="1">
      <c r="A6573" s="808"/>
      <c r="B6573" s="117" t="s">
        <v>164</v>
      </c>
      <c r="C6573" s="117" t="s">
        <v>2115</v>
      </c>
      <c r="D6573" s="118">
        <v>43883</v>
      </c>
      <c r="E6573" s="117" t="s">
        <v>2666</v>
      </c>
      <c r="F6573" s="805"/>
      <c r="G6573" s="805"/>
      <c r="H6573" s="806"/>
      <c r="I6573" s="806"/>
      <c r="J6573" s="803"/>
      <c r="K6573" s="803"/>
      <c r="L6573" s="804"/>
    </row>
    <row r="6574" spans="1:12" s="101" customFormat="1" ht="24" customHeight="1">
      <c r="A6574" s="808">
        <v>1231</v>
      </c>
      <c r="B6574" s="110" t="s">
        <v>76</v>
      </c>
      <c r="C6574" s="115" t="s">
        <v>78</v>
      </c>
      <c r="D6574" s="115" t="s">
        <v>146</v>
      </c>
      <c r="E6574" s="115" t="s">
        <v>147</v>
      </c>
      <c r="F6574" s="809" t="s">
        <v>71</v>
      </c>
      <c r="G6574" s="809"/>
      <c r="H6574" s="805"/>
      <c r="I6574" s="805"/>
      <c r="J6574" s="805"/>
      <c r="K6574" s="805"/>
      <c r="L6574" s="805"/>
    </row>
    <row r="6575" spans="1:12" s="101" customFormat="1" ht="26.25" customHeight="1">
      <c r="A6575" s="808"/>
      <c r="B6575" s="803" t="s">
        <v>3827</v>
      </c>
      <c r="C6575" s="803" t="s">
        <v>3828</v>
      </c>
      <c r="D6575" s="807">
        <v>43880</v>
      </c>
      <c r="E6575" s="803" t="s">
        <v>228</v>
      </c>
      <c r="F6575" s="803" t="s">
        <v>2115</v>
      </c>
      <c r="G6575" s="803"/>
      <c r="H6575" s="806" t="s">
        <v>152</v>
      </c>
      <c r="I6575" s="806"/>
      <c r="J6575" s="117" t="s">
        <v>153</v>
      </c>
      <c r="K6575" s="117" t="s">
        <v>153</v>
      </c>
      <c r="L6575" s="119">
        <v>0</v>
      </c>
    </row>
    <row r="6576" spans="1:12" s="101" customFormat="1" ht="92.25" customHeight="1">
      <c r="A6576" s="808"/>
      <c r="B6576" s="803"/>
      <c r="C6576" s="803"/>
      <c r="D6576" s="807"/>
      <c r="E6576" s="803"/>
      <c r="F6576" s="803"/>
      <c r="G6576" s="803"/>
      <c r="H6576" s="806" t="s">
        <v>154</v>
      </c>
      <c r="I6576" s="806"/>
      <c r="J6576" s="117" t="s">
        <v>153</v>
      </c>
      <c r="K6576" s="117" t="s">
        <v>153</v>
      </c>
      <c r="L6576" s="119">
        <v>0</v>
      </c>
    </row>
    <row r="6577" spans="1:12" s="101" customFormat="1" ht="24" customHeight="1">
      <c r="A6577" s="808"/>
      <c r="B6577" s="110" t="s">
        <v>77</v>
      </c>
      <c r="C6577" s="115" t="s">
        <v>79</v>
      </c>
      <c r="D6577" s="115" t="s">
        <v>155</v>
      </c>
      <c r="E6577" s="115" t="s">
        <v>156</v>
      </c>
      <c r="F6577" s="805"/>
      <c r="G6577" s="805"/>
      <c r="H6577" s="806" t="s">
        <v>157</v>
      </c>
      <c r="I6577" s="806"/>
      <c r="J6577" s="803" t="s">
        <v>153</v>
      </c>
      <c r="K6577" s="803" t="s">
        <v>3</v>
      </c>
      <c r="L6577" s="804">
        <v>745</v>
      </c>
    </row>
    <row r="6578" spans="1:12" s="101" customFormat="1" ht="24" customHeight="1">
      <c r="A6578" s="808"/>
      <c r="B6578" s="117" t="s">
        <v>193</v>
      </c>
      <c r="C6578" s="117" t="s">
        <v>2115</v>
      </c>
      <c r="D6578" s="118">
        <v>43883</v>
      </c>
      <c r="E6578" s="117" t="s">
        <v>2666</v>
      </c>
      <c r="F6578" s="805"/>
      <c r="G6578" s="805"/>
      <c r="H6578" s="806"/>
      <c r="I6578" s="806"/>
      <c r="J6578" s="803"/>
      <c r="K6578" s="803"/>
      <c r="L6578" s="804"/>
    </row>
    <row r="6579" spans="1:12" s="101" customFormat="1" ht="24" customHeight="1">
      <c r="A6579" s="808">
        <v>1232</v>
      </c>
      <c r="B6579" s="110" t="s">
        <v>76</v>
      </c>
      <c r="C6579" s="115" t="s">
        <v>78</v>
      </c>
      <c r="D6579" s="115" t="s">
        <v>146</v>
      </c>
      <c r="E6579" s="115" t="s">
        <v>147</v>
      </c>
      <c r="F6579" s="809" t="s">
        <v>71</v>
      </c>
      <c r="G6579" s="809"/>
      <c r="H6579" s="805"/>
      <c r="I6579" s="805"/>
      <c r="J6579" s="805"/>
      <c r="K6579" s="805"/>
      <c r="L6579" s="805"/>
    </row>
    <row r="6580" spans="1:12" s="101" customFormat="1" ht="26.25" customHeight="1">
      <c r="A6580" s="808"/>
      <c r="B6580" s="803" t="s">
        <v>3829</v>
      </c>
      <c r="C6580" s="810" t="s">
        <v>3830</v>
      </c>
      <c r="D6580" s="807">
        <v>43778</v>
      </c>
      <c r="E6580" s="803" t="s">
        <v>476</v>
      </c>
      <c r="F6580" s="803" t="s">
        <v>941</v>
      </c>
      <c r="G6580" s="803"/>
      <c r="H6580" s="806" t="s">
        <v>152</v>
      </c>
      <c r="I6580" s="806"/>
      <c r="J6580" s="117" t="s">
        <v>153</v>
      </c>
      <c r="K6580" s="117" t="s">
        <v>3</v>
      </c>
      <c r="L6580" s="119">
        <v>304.87</v>
      </c>
    </row>
    <row r="6581" spans="1:12" s="101" customFormat="1" ht="408.95" customHeight="1">
      <c r="A6581" s="808"/>
      <c r="B6581" s="803"/>
      <c r="C6581" s="810"/>
      <c r="D6581" s="807"/>
      <c r="E6581" s="803"/>
      <c r="F6581" s="803"/>
      <c r="G6581" s="803"/>
      <c r="H6581" s="806" t="s">
        <v>154</v>
      </c>
      <c r="I6581" s="806"/>
      <c r="J6581" s="803" t="s">
        <v>153</v>
      </c>
      <c r="K6581" s="803" t="s">
        <v>3</v>
      </c>
      <c r="L6581" s="804">
        <v>392.23</v>
      </c>
    </row>
    <row r="6582" spans="1:12" s="101" customFormat="1" ht="8.85" customHeight="1">
      <c r="A6582" s="808"/>
      <c r="B6582" s="803"/>
      <c r="C6582" s="810"/>
      <c r="D6582" s="807"/>
      <c r="E6582" s="803"/>
      <c r="F6582" s="803"/>
      <c r="G6582" s="803"/>
      <c r="H6582" s="806"/>
      <c r="I6582" s="806"/>
      <c r="J6582" s="803"/>
      <c r="K6582" s="803"/>
      <c r="L6582" s="804"/>
    </row>
    <row r="6583" spans="1:12" s="101" customFormat="1" ht="24" customHeight="1">
      <c r="A6583" s="808"/>
      <c r="B6583" s="110" t="s">
        <v>77</v>
      </c>
      <c r="C6583" s="115" t="s">
        <v>79</v>
      </c>
      <c r="D6583" s="115" t="s">
        <v>155</v>
      </c>
      <c r="E6583" s="115" t="s">
        <v>156</v>
      </c>
      <c r="F6583" s="805"/>
      <c r="G6583" s="805"/>
      <c r="H6583" s="806" t="s">
        <v>157</v>
      </c>
      <c r="I6583" s="806"/>
      <c r="J6583" s="803" t="s">
        <v>153</v>
      </c>
      <c r="K6583" s="803" t="s">
        <v>3</v>
      </c>
      <c r="L6583" s="804">
        <v>849</v>
      </c>
    </row>
    <row r="6584" spans="1:12" s="101" customFormat="1" ht="24" customHeight="1">
      <c r="A6584" s="808"/>
      <c r="B6584" s="117" t="s">
        <v>164</v>
      </c>
      <c r="C6584" s="117" t="s">
        <v>941</v>
      </c>
      <c r="D6584" s="118">
        <v>43782</v>
      </c>
      <c r="E6584" s="117" t="s">
        <v>2321</v>
      </c>
      <c r="F6584" s="805"/>
      <c r="G6584" s="805"/>
      <c r="H6584" s="806"/>
      <c r="I6584" s="806"/>
      <c r="J6584" s="803"/>
      <c r="K6584" s="803"/>
      <c r="L6584" s="804"/>
    </row>
    <row r="6585" spans="1:12" s="101" customFormat="1" ht="24" customHeight="1">
      <c r="A6585" s="808">
        <v>1233</v>
      </c>
      <c r="B6585" s="110" t="s">
        <v>76</v>
      </c>
      <c r="C6585" s="115" t="s">
        <v>78</v>
      </c>
      <c r="D6585" s="115" t="s">
        <v>146</v>
      </c>
      <c r="E6585" s="115" t="s">
        <v>147</v>
      </c>
      <c r="F6585" s="809" t="s">
        <v>71</v>
      </c>
      <c r="G6585" s="809"/>
      <c r="H6585" s="805"/>
      <c r="I6585" s="805"/>
      <c r="J6585" s="805"/>
      <c r="K6585" s="805"/>
      <c r="L6585" s="805"/>
    </row>
    <row r="6586" spans="1:12" s="101" customFormat="1" ht="26.25" customHeight="1">
      <c r="A6586" s="808"/>
      <c r="B6586" s="803" t="s">
        <v>3829</v>
      </c>
      <c r="C6586" s="810" t="s">
        <v>3830</v>
      </c>
      <c r="D6586" s="807">
        <v>43778</v>
      </c>
      <c r="E6586" s="803" t="s">
        <v>476</v>
      </c>
      <c r="F6586" s="803" t="s">
        <v>546</v>
      </c>
      <c r="G6586" s="803"/>
      <c r="H6586" s="806" t="s">
        <v>152</v>
      </c>
      <c r="I6586" s="806"/>
      <c r="J6586" s="117" t="s">
        <v>153</v>
      </c>
      <c r="K6586" s="117" t="s">
        <v>3</v>
      </c>
      <c r="L6586" s="119">
        <v>459.15</v>
      </c>
    </row>
    <row r="6587" spans="1:12" s="101" customFormat="1" ht="408.95" customHeight="1">
      <c r="A6587" s="808"/>
      <c r="B6587" s="803"/>
      <c r="C6587" s="810"/>
      <c r="D6587" s="807"/>
      <c r="E6587" s="803"/>
      <c r="F6587" s="803"/>
      <c r="G6587" s="803"/>
      <c r="H6587" s="806" t="s">
        <v>154</v>
      </c>
      <c r="I6587" s="806"/>
      <c r="J6587" s="803" t="s">
        <v>153</v>
      </c>
      <c r="K6587" s="803" t="s">
        <v>153</v>
      </c>
      <c r="L6587" s="804">
        <v>0</v>
      </c>
    </row>
    <row r="6588" spans="1:12" s="101" customFormat="1" ht="8.85" customHeight="1">
      <c r="A6588" s="808"/>
      <c r="B6588" s="803"/>
      <c r="C6588" s="810"/>
      <c r="D6588" s="807"/>
      <c r="E6588" s="803"/>
      <c r="F6588" s="803"/>
      <c r="G6588" s="803"/>
      <c r="H6588" s="806"/>
      <c r="I6588" s="806"/>
      <c r="J6588" s="803"/>
      <c r="K6588" s="803"/>
      <c r="L6588" s="804"/>
    </row>
    <row r="6589" spans="1:12" s="101" customFormat="1" ht="24" customHeight="1">
      <c r="A6589" s="808"/>
      <c r="B6589" s="110" t="s">
        <v>77</v>
      </c>
      <c r="C6589" s="115" t="s">
        <v>79</v>
      </c>
      <c r="D6589" s="115" t="s">
        <v>155</v>
      </c>
      <c r="E6589" s="115" t="s">
        <v>156</v>
      </c>
      <c r="F6589" s="805"/>
      <c r="G6589" s="805"/>
      <c r="H6589" s="806" t="s">
        <v>157</v>
      </c>
      <c r="I6589" s="806"/>
      <c r="J6589" s="803" t="s">
        <v>153</v>
      </c>
      <c r="K6589" s="803" t="s">
        <v>153</v>
      </c>
      <c r="L6589" s="804">
        <v>0</v>
      </c>
    </row>
    <row r="6590" spans="1:12" s="101" customFormat="1" ht="24" customHeight="1">
      <c r="A6590" s="808"/>
      <c r="B6590" s="117" t="s">
        <v>164</v>
      </c>
      <c r="C6590" s="117" t="s">
        <v>546</v>
      </c>
      <c r="D6590" s="118">
        <v>43782</v>
      </c>
      <c r="E6590" s="117" t="s">
        <v>2321</v>
      </c>
      <c r="F6590" s="805"/>
      <c r="G6590" s="805"/>
      <c r="H6590" s="806"/>
      <c r="I6590" s="806"/>
      <c r="J6590" s="803"/>
      <c r="K6590" s="803"/>
      <c r="L6590" s="804"/>
    </row>
    <row r="6591" spans="1:12" s="101" customFormat="1" ht="24" customHeight="1">
      <c r="A6591" s="808">
        <v>1234</v>
      </c>
      <c r="B6591" s="110" t="s">
        <v>76</v>
      </c>
      <c r="C6591" s="115" t="s">
        <v>78</v>
      </c>
      <c r="D6591" s="115" t="s">
        <v>146</v>
      </c>
      <c r="E6591" s="115" t="s">
        <v>147</v>
      </c>
      <c r="F6591" s="809" t="s">
        <v>71</v>
      </c>
      <c r="G6591" s="809"/>
      <c r="H6591" s="805"/>
      <c r="I6591" s="805"/>
      <c r="J6591" s="805"/>
      <c r="K6591" s="805"/>
      <c r="L6591" s="805"/>
    </row>
    <row r="6592" spans="1:12" s="101" customFormat="1" ht="26.25" customHeight="1">
      <c r="A6592" s="808"/>
      <c r="B6592" s="803" t="s">
        <v>3829</v>
      </c>
      <c r="C6592" s="810" t="s">
        <v>3831</v>
      </c>
      <c r="D6592" s="807">
        <v>43866</v>
      </c>
      <c r="E6592" s="803" t="s">
        <v>228</v>
      </c>
      <c r="F6592" s="803" t="s">
        <v>286</v>
      </c>
      <c r="G6592" s="803"/>
      <c r="H6592" s="806" t="s">
        <v>152</v>
      </c>
      <c r="I6592" s="806"/>
      <c r="J6592" s="117" t="s">
        <v>153</v>
      </c>
      <c r="K6592" s="117" t="s">
        <v>3</v>
      </c>
      <c r="L6592" s="119">
        <v>765</v>
      </c>
    </row>
    <row r="6593" spans="1:12" s="101" customFormat="1" ht="260.25" customHeight="1">
      <c r="A6593" s="808"/>
      <c r="B6593" s="803"/>
      <c r="C6593" s="810"/>
      <c r="D6593" s="807"/>
      <c r="E6593" s="803"/>
      <c r="F6593" s="803"/>
      <c r="G6593" s="803"/>
      <c r="H6593" s="806" t="s">
        <v>154</v>
      </c>
      <c r="I6593" s="806"/>
      <c r="J6593" s="117" t="s">
        <v>153</v>
      </c>
      <c r="K6593" s="117" t="s">
        <v>3</v>
      </c>
      <c r="L6593" s="119">
        <v>283.40000000000003</v>
      </c>
    </row>
    <row r="6594" spans="1:12" s="101" customFormat="1" ht="24" customHeight="1">
      <c r="A6594" s="808"/>
      <c r="B6594" s="110" t="s">
        <v>77</v>
      </c>
      <c r="C6594" s="115" t="s">
        <v>79</v>
      </c>
      <c r="D6594" s="115" t="s">
        <v>155</v>
      </c>
      <c r="E6594" s="115" t="s">
        <v>156</v>
      </c>
      <c r="F6594" s="805"/>
      <c r="G6594" s="805"/>
      <c r="H6594" s="806" t="s">
        <v>157</v>
      </c>
      <c r="I6594" s="806"/>
      <c r="J6594" s="803" t="s">
        <v>153</v>
      </c>
      <c r="K6594" s="803" t="s">
        <v>3</v>
      </c>
      <c r="L6594" s="804">
        <v>670</v>
      </c>
    </row>
    <row r="6595" spans="1:12" s="101" customFormat="1" ht="24" customHeight="1">
      <c r="A6595" s="808"/>
      <c r="B6595" s="117" t="s">
        <v>164</v>
      </c>
      <c r="C6595" s="117" t="s">
        <v>286</v>
      </c>
      <c r="D6595" s="118">
        <v>43869</v>
      </c>
      <c r="E6595" s="117" t="s">
        <v>2766</v>
      </c>
      <c r="F6595" s="805"/>
      <c r="G6595" s="805"/>
      <c r="H6595" s="806"/>
      <c r="I6595" s="806"/>
      <c r="J6595" s="803"/>
      <c r="K6595" s="803"/>
      <c r="L6595" s="804"/>
    </row>
    <row r="6596" spans="1:12" s="101" customFormat="1" ht="24" customHeight="1">
      <c r="A6596" s="808">
        <v>1235</v>
      </c>
      <c r="B6596" s="110" t="s">
        <v>76</v>
      </c>
      <c r="C6596" s="115" t="s">
        <v>78</v>
      </c>
      <c r="D6596" s="115" t="s">
        <v>146</v>
      </c>
      <c r="E6596" s="115" t="s">
        <v>147</v>
      </c>
      <c r="F6596" s="809" t="s">
        <v>71</v>
      </c>
      <c r="G6596" s="809"/>
      <c r="H6596" s="805"/>
      <c r="I6596" s="805"/>
      <c r="J6596" s="805"/>
      <c r="K6596" s="805"/>
      <c r="L6596" s="805"/>
    </row>
    <row r="6597" spans="1:12" s="101" customFormat="1" ht="26.25" customHeight="1">
      <c r="A6597" s="808"/>
      <c r="B6597" s="803" t="s">
        <v>3829</v>
      </c>
      <c r="C6597" s="803" t="s">
        <v>3832</v>
      </c>
      <c r="D6597" s="807">
        <v>43887</v>
      </c>
      <c r="E6597" s="803" t="s">
        <v>234</v>
      </c>
      <c r="F6597" s="803" t="s">
        <v>1630</v>
      </c>
      <c r="G6597" s="803"/>
      <c r="H6597" s="806" t="s">
        <v>152</v>
      </c>
      <c r="I6597" s="806"/>
      <c r="J6597" s="117" t="s">
        <v>153</v>
      </c>
      <c r="K6597" s="117" t="s">
        <v>3</v>
      </c>
      <c r="L6597" s="119">
        <v>160</v>
      </c>
    </row>
    <row r="6598" spans="1:12" s="101" customFormat="1" ht="81.75" customHeight="1">
      <c r="A6598" s="808"/>
      <c r="B6598" s="803"/>
      <c r="C6598" s="803"/>
      <c r="D6598" s="807"/>
      <c r="E6598" s="803"/>
      <c r="F6598" s="803"/>
      <c r="G6598" s="803"/>
      <c r="H6598" s="806" t="s">
        <v>154</v>
      </c>
      <c r="I6598" s="806"/>
      <c r="J6598" s="117" t="s">
        <v>153</v>
      </c>
      <c r="K6598" s="117" t="s">
        <v>3</v>
      </c>
      <c r="L6598" s="119">
        <v>200</v>
      </c>
    </row>
    <row r="6599" spans="1:12" s="101" customFormat="1" ht="24" customHeight="1">
      <c r="A6599" s="808"/>
      <c r="B6599" s="110" t="s">
        <v>77</v>
      </c>
      <c r="C6599" s="115" t="s">
        <v>79</v>
      </c>
      <c r="D6599" s="115" t="s">
        <v>155</v>
      </c>
      <c r="E6599" s="115" t="s">
        <v>156</v>
      </c>
      <c r="F6599" s="805"/>
      <c r="G6599" s="805"/>
      <c r="H6599" s="806" t="s">
        <v>157</v>
      </c>
      <c r="I6599" s="806"/>
      <c r="J6599" s="803" t="s">
        <v>153</v>
      </c>
      <c r="K6599" s="803" t="s">
        <v>3</v>
      </c>
      <c r="L6599" s="804">
        <v>1047.5</v>
      </c>
    </row>
    <row r="6600" spans="1:12" s="101" customFormat="1" ht="24" customHeight="1">
      <c r="A6600" s="808"/>
      <c r="B6600" s="117" t="s">
        <v>164</v>
      </c>
      <c r="C6600" s="117" t="s">
        <v>1630</v>
      </c>
      <c r="D6600" s="118">
        <v>43888</v>
      </c>
      <c r="E6600" s="117" t="s">
        <v>1699</v>
      </c>
      <c r="F6600" s="805"/>
      <c r="G6600" s="805"/>
      <c r="H6600" s="806"/>
      <c r="I6600" s="806"/>
      <c r="J6600" s="803"/>
      <c r="K6600" s="803"/>
      <c r="L6600" s="804"/>
    </row>
    <row r="6601" spans="1:12" s="101" customFormat="1" ht="24" customHeight="1">
      <c r="A6601" s="808">
        <v>1236</v>
      </c>
      <c r="B6601" s="110" t="s">
        <v>76</v>
      </c>
      <c r="C6601" s="115" t="s">
        <v>78</v>
      </c>
      <c r="D6601" s="115" t="s">
        <v>146</v>
      </c>
      <c r="E6601" s="115" t="s">
        <v>147</v>
      </c>
      <c r="F6601" s="809" t="s">
        <v>71</v>
      </c>
      <c r="G6601" s="809"/>
      <c r="H6601" s="805"/>
      <c r="I6601" s="805"/>
      <c r="J6601" s="805"/>
      <c r="K6601" s="805"/>
      <c r="L6601" s="805"/>
    </row>
    <row r="6602" spans="1:12" s="101" customFormat="1" ht="26.25" customHeight="1">
      <c r="A6602" s="808"/>
      <c r="B6602" s="803" t="s">
        <v>3829</v>
      </c>
      <c r="C6602" s="810" t="s">
        <v>3833</v>
      </c>
      <c r="D6602" s="807">
        <v>43893</v>
      </c>
      <c r="E6602" s="803" t="s">
        <v>354</v>
      </c>
      <c r="F6602" s="803" t="s">
        <v>584</v>
      </c>
      <c r="G6602" s="803"/>
      <c r="H6602" s="806" t="s">
        <v>152</v>
      </c>
      <c r="I6602" s="806"/>
      <c r="J6602" s="117" t="s">
        <v>153</v>
      </c>
      <c r="K6602" s="117" t="s">
        <v>3</v>
      </c>
      <c r="L6602" s="119">
        <v>885</v>
      </c>
    </row>
    <row r="6603" spans="1:12" s="101" customFormat="1" ht="281.25" customHeight="1">
      <c r="A6603" s="808"/>
      <c r="B6603" s="803"/>
      <c r="C6603" s="810"/>
      <c r="D6603" s="807"/>
      <c r="E6603" s="803"/>
      <c r="F6603" s="803"/>
      <c r="G6603" s="803"/>
      <c r="H6603" s="806" t="s">
        <v>154</v>
      </c>
      <c r="I6603" s="806"/>
      <c r="J6603" s="117" t="s">
        <v>153</v>
      </c>
      <c r="K6603" s="117" t="s">
        <v>3</v>
      </c>
      <c r="L6603" s="119">
        <v>591.80000000000007</v>
      </c>
    </row>
    <row r="6604" spans="1:12" s="101" customFormat="1" ht="24" customHeight="1">
      <c r="A6604" s="808"/>
      <c r="B6604" s="110" t="s">
        <v>77</v>
      </c>
      <c r="C6604" s="115" t="s">
        <v>79</v>
      </c>
      <c r="D6604" s="115" t="s">
        <v>155</v>
      </c>
      <c r="E6604" s="115" t="s">
        <v>156</v>
      </c>
      <c r="F6604" s="805"/>
      <c r="G6604" s="805"/>
      <c r="H6604" s="806" t="s">
        <v>157</v>
      </c>
      <c r="I6604" s="806"/>
      <c r="J6604" s="803" t="s">
        <v>153</v>
      </c>
      <c r="K6604" s="803" t="s">
        <v>153</v>
      </c>
      <c r="L6604" s="804">
        <v>0</v>
      </c>
    </row>
    <row r="6605" spans="1:12" s="101" customFormat="1" ht="24" customHeight="1">
      <c r="A6605" s="808"/>
      <c r="B6605" s="117" t="s">
        <v>164</v>
      </c>
      <c r="C6605" s="117" t="s">
        <v>584</v>
      </c>
      <c r="D6605" s="118">
        <v>43897</v>
      </c>
      <c r="E6605" s="117" t="s">
        <v>787</v>
      </c>
      <c r="F6605" s="805"/>
      <c r="G6605" s="805"/>
      <c r="H6605" s="806"/>
      <c r="I6605" s="806"/>
      <c r="J6605" s="803"/>
      <c r="K6605" s="803"/>
      <c r="L6605" s="804"/>
    </row>
    <row r="6606" spans="1:12" s="101" customFormat="1" ht="24" customHeight="1">
      <c r="A6606" s="808">
        <v>1237</v>
      </c>
      <c r="B6606" s="110" t="s">
        <v>76</v>
      </c>
      <c r="C6606" s="115" t="s">
        <v>78</v>
      </c>
      <c r="D6606" s="115" t="s">
        <v>146</v>
      </c>
      <c r="E6606" s="115" t="s">
        <v>147</v>
      </c>
      <c r="F6606" s="809" t="s">
        <v>71</v>
      </c>
      <c r="G6606" s="809"/>
      <c r="H6606" s="805"/>
      <c r="I6606" s="805"/>
      <c r="J6606" s="805"/>
      <c r="K6606" s="805"/>
      <c r="L6606" s="805"/>
    </row>
    <row r="6607" spans="1:12" s="101" customFormat="1" ht="26.25" customHeight="1">
      <c r="A6607" s="808"/>
      <c r="B6607" s="803" t="s">
        <v>3834</v>
      </c>
      <c r="C6607" s="810" t="s">
        <v>3835</v>
      </c>
      <c r="D6607" s="807">
        <v>43773</v>
      </c>
      <c r="E6607" s="803" t="s">
        <v>3836</v>
      </c>
      <c r="F6607" s="803" t="s">
        <v>3837</v>
      </c>
      <c r="G6607" s="803"/>
      <c r="H6607" s="806" t="s">
        <v>152</v>
      </c>
      <c r="I6607" s="806"/>
      <c r="J6607" s="117" t="s">
        <v>153</v>
      </c>
      <c r="K6607" s="117" t="s">
        <v>3</v>
      </c>
      <c r="L6607" s="119">
        <v>762.25</v>
      </c>
    </row>
    <row r="6608" spans="1:12" s="101" customFormat="1" ht="408.95" customHeight="1">
      <c r="A6608" s="808"/>
      <c r="B6608" s="803"/>
      <c r="C6608" s="810"/>
      <c r="D6608" s="807"/>
      <c r="E6608" s="803"/>
      <c r="F6608" s="803"/>
      <c r="G6608" s="803"/>
      <c r="H6608" s="806" t="s">
        <v>154</v>
      </c>
      <c r="I6608" s="806"/>
      <c r="J6608" s="803" t="s">
        <v>153</v>
      </c>
      <c r="K6608" s="803" t="s">
        <v>3</v>
      </c>
      <c r="L6608" s="804">
        <v>1422.43</v>
      </c>
    </row>
    <row r="6609" spans="1:12" s="101" customFormat="1" ht="355.35" customHeight="1">
      <c r="A6609" s="808"/>
      <c r="B6609" s="803"/>
      <c r="C6609" s="810"/>
      <c r="D6609" s="807"/>
      <c r="E6609" s="803"/>
      <c r="F6609" s="803"/>
      <c r="G6609" s="803"/>
      <c r="H6609" s="806"/>
      <c r="I6609" s="806"/>
      <c r="J6609" s="803"/>
      <c r="K6609" s="803"/>
      <c r="L6609" s="804"/>
    </row>
    <row r="6610" spans="1:12" s="101" customFormat="1" ht="24" customHeight="1">
      <c r="A6610" s="808"/>
      <c r="B6610" s="110" t="s">
        <v>77</v>
      </c>
      <c r="C6610" s="115" t="s">
        <v>79</v>
      </c>
      <c r="D6610" s="115" t="s">
        <v>155</v>
      </c>
      <c r="E6610" s="115" t="s">
        <v>156</v>
      </c>
      <c r="F6610" s="805"/>
      <c r="G6610" s="805"/>
      <c r="H6610" s="806" t="s">
        <v>157</v>
      </c>
      <c r="I6610" s="806"/>
      <c r="J6610" s="803" t="s">
        <v>153</v>
      </c>
      <c r="K6610" s="803" t="s">
        <v>153</v>
      </c>
      <c r="L6610" s="804">
        <v>0</v>
      </c>
    </row>
    <row r="6611" spans="1:12" s="101" customFormat="1" ht="24" customHeight="1">
      <c r="A6611" s="808"/>
      <c r="B6611" s="117" t="s">
        <v>158</v>
      </c>
      <c r="C6611" s="117" t="s">
        <v>3837</v>
      </c>
      <c r="D6611" s="118">
        <v>43779</v>
      </c>
      <c r="E6611" s="117" t="s">
        <v>2728</v>
      </c>
      <c r="F6611" s="805"/>
      <c r="G6611" s="805"/>
      <c r="H6611" s="806"/>
      <c r="I6611" s="806"/>
      <c r="J6611" s="803"/>
      <c r="K6611" s="803"/>
      <c r="L6611" s="804"/>
    </row>
    <row r="6612" spans="1:12" s="101" customFormat="1" ht="24" customHeight="1">
      <c r="A6612" s="808">
        <v>1238</v>
      </c>
      <c r="B6612" s="110" t="s">
        <v>76</v>
      </c>
      <c r="C6612" s="115" t="s">
        <v>78</v>
      </c>
      <c r="D6612" s="115" t="s">
        <v>146</v>
      </c>
      <c r="E6612" s="115" t="s">
        <v>147</v>
      </c>
      <c r="F6612" s="809" t="s">
        <v>71</v>
      </c>
      <c r="G6612" s="809"/>
      <c r="H6612" s="805"/>
      <c r="I6612" s="805"/>
      <c r="J6612" s="805"/>
      <c r="K6612" s="805"/>
      <c r="L6612" s="805"/>
    </row>
    <row r="6613" spans="1:12" s="101" customFormat="1" ht="26.25" customHeight="1">
      <c r="A6613" s="808"/>
      <c r="B6613" s="803" t="s">
        <v>3838</v>
      </c>
      <c r="C6613" s="810" t="s">
        <v>3839</v>
      </c>
      <c r="D6613" s="807">
        <v>43739</v>
      </c>
      <c r="E6613" s="803" t="s">
        <v>3840</v>
      </c>
      <c r="F6613" s="803" t="s">
        <v>3841</v>
      </c>
      <c r="G6613" s="803"/>
      <c r="H6613" s="806" t="s">
        <v>152</v>
      </c>
      <c r="I6613" s="806"/>
      <c r="J6613" s="117" t="s">
        <v>153</v>
      </c>
      <c r="K6613" s="117" t="s">
        <v>3</v>
      </c>
      <c r="L6613" s="119">
        <v>380</v>
      </c>
    </row>
    <row r="6614" spans="1:12" s="101" customFormat="1" ht="408.95" customHeight="1">
      <c r="A6614" s="808"/>
      <c r="B6614" s="803"/>
      <c r="C6614" s="810"/>
      <c r="D6614" s="807"/>
      <c r="E6614" s="803"/>
      <c r="F6614" s="803"/>
      <c r="G6614" s="803"/>
      <c r="H6614" s="806" t="s">
        <v>154</v>
      </c>
      <c r="I6614" s="806"/>
      <c r="J6614" s="803" t="s">
        <v>153</v>
      </c>
      <c r="K6614" s="803" t="s">
        <v>153</v>
      </c>
      <c r="L6614" s="804">
        <v>0</v>
      </c>
    </row>
    <row r="6615" spans="1:12" s="101" customFormat="1" ht="408.95" customHeight="1">
      <c r="A6615" s="808"/>
      <c r="B6615" s="803"/>
      <c r="C6615" s="810"/>
      <c r="D6615" s="807"/>
      <c r="E6615" s="803"/>
      <c r="F6615" s="803"/>
      <c r="G6615" s="803"/>
      <c r="H6615" s="806"/>
      <c r="I6615" s="806"/>
      <c r="J6615" s="803"/>
      <c r="K6615" s="803"/>
      <c r="L6615" s="804"/>
    </row>
    <row r="6616" spans="1:12" s="101" customFormat="1" ht="61.7" customHeight="1">
      <c r="A6616" s="808"/>
      <c r="B6616" s="803"/>
      <c r="C6616" s="810"/>
      <c r="D6616" s="807"/>
      <c r="E6616" s="803"/>
      <c r="F6616" s="803"/>
      <c r="G6616" s="803"/>
      <c r="H6616" s="806"/>
      <c r="I6616" s="806"/>
      <c r="J6616" s="803"/>
      <c r="K6616" s="803"/>
      <c r="L6616" s="804"/>
    </row>
    <row r="6617" spans="1:12" s="101" customFormat="1" ht="24" customHeight="1">
      <c r="A6617" s="808"/>
      <c r="B6617" s="110" t="s">
        <v>77</v>
      </c>
      <c r="C6617" s="115" t="s">
        <v>79</v>
      </c>
      <c r="D6617" s="115" t="s">
        <v>155</v>
      </c>
      <c r="E6617" s="115" t="s">
        <v>156</v>
      </c>
      <c r="F6617" s="805"/>
      <c r="G6617" s="805"/>
      <c r="H6617" s="806" t="s">
        <v>157</v>
      </c>
      <c r="I6617" s="806"/>
      <c r="J6617" s="803" t="s">
        <v>153</v>
      </c>
      <c r="K6617" s="803" t="s">
        <v>153</v>
      </c>
      <c r="L6617" s="804">
        <v>0</v>
      </c>
    </row>
    <row r="6618" spans="1:12" s="101" customFormat="1" ht="24" customHeight="1">
      <c r="A6618" s="808"/>
      <c r="B6618" s="117" t="s">
        <v>254</v>
      </c>
      <c r="C6618" s="117" t="s">
        <v>3841</v>
      </c>
      <c r="D6618" s="118">
        <v>43741</v>
      </c>
      <c r="E6618" s="117" t="s">
        <v>438</v>
      </c>
      <c r="F6618" s="805"/>
      <c r="G6618" s="805"/>
      <c r="H6618" s="806"/>
      <c r="I6618" s="806"/>
      <c r="J6618" s="803"/>
      <c r="K6618" s="803"/>
      <c r="L6618" s="804"/>
    </row>
    <row r="6619" spans="1:12" s="101" customFormat="1" ht="24" customHeight="1">
      <c r="A6619" s="808">
        <v>1239</v>
      </c>
      <c r="B6619" s="110" t="s">
        <v>76</v>
      </c>
      <c r="C6619" s="115" t="s">
        <v>78</v>
      </c>
      <c r="D6619" s="115" t="s">
        <v>146</v>
      </c>
      <c r="E6619" s="115" t="s">
        <v>147</v>
      </c>
      <c r="F6619" s="809" t="s">
        <v>71</v>
      </c>
      <c r="G6619" s="809"/>
      <c r="H6619" s="805"/>
      <c r="I6619" s="805"/>
      <c r="J6619" s="805"/>
      <c r="K6619" s="805"/>
      <c r="L6619" s="805"/>
    </row>
    <row r="6620" spans="1:12" s="101" customFormat="1" ht="26.25" customHeight="1">
      <c r="A6620" s="808"/>
      <c r="B6620" s="803" t="s">
        <v>3838</v>
      </c>
      <c r="C6620" s="810" t="s">
        <v>3842</v>
      </c>
      <c r="D6620" s="807">
        <v>43751</v>
      </c>
      <c r="E6620" s="803" t="s">
        <v>1406</v>
      </c>
      <c r="F6620" s="803" t="s">
        <v>401</v>
      </c>
      <c r="G6620" s="803"/>
      <c r="H6620" s="806" t="s">
        <v>152</v>
      </c>
      <c r="I6620" s="806"/>
      <c r="J6620" s="117" t="s">
        <v>153</v>
      </c>
      <c r="K6620" s="117" t="s">
        <v>3</v>
      </c>
      <c r="L6620" s="119">
        <v>858</v>
      </c>
    </row>
    <row r="6621" spans="1:12" s="101" customFormat="1" ht="408.95" customHeight="1">
      <c r="A6621" s="808"/>
      <c r="B6621" s="803"/>
      <c r="C6621" s="810"/>
      <c r="D6621" s="807"/>
      <c r="E6621" s="803"/>
      <c r="F6621" s="803"/>
      <c r="G6621" s="803"/>
      <c r="H6621" s="806" t="s">
        <v>154</v>
      </c>
      <c r="I6621" s="806"/>
      <c r="J6621" s="803" t="s">
        <v>153</v>
      </c>
      <c r="K6621" s="803" t="s">
        <v>153</v>
      </c>
      <c r="L6621" s="804">
        <v>0</v>
      </c>
    </row>
    <row r="6622" spans="1:12" s="101" customFormat="1" ht="365.85" customHeight="1">
      <c r="A6622" s="808"/>
      <c r="B6622" s="803"/>
      <c r="C6622" s="810"/>
      <c r="D6622" s="807"/>
      <c r="E6622" s="803"/>
      <c r="F6622" s="803"/>
      <c r="G6622" s="803"/>
      <c r="H6622" s="806"/>
      <c r="I6622" s="806"/>
      <c r="J6622" s="803"/>
      <c r="K6622" s="803"/>
      <c r="L6622" s="804"/>
    </row>
    <row r="6623" spans="1:12" s="101" customFormat="1" ht="24" customHeight="1">
      <c r="A6623" s="808"/>
      <c r="B6623" s="110" t="s">
        <v>77</v>
      </c>
      <c r="C6623" s="115" t="s">
        <v>79</v>
      </c>
      <c r="D6623" s="115" t="s">
        <v>155</v>
      </c>
      <c r="E6623" s="115" t="s">
        <v>156</v>
      </c>
      <c r="F6623" s="805"/>
      <c r="G6623" s="805"/>
      <c r="H6623" s="806" t="s">
        <v>157</v>
      </c>
      <c r="I6623" s="806"/>
      <c r="J6623" s="803" t="s">
        <v>153</v>
      </c>
      <c r="K6623" s="803" t="s">
        <v>3</v>
      </c>
      <c r="L6623" s="804">
        <v>75</v>
      </c>
    </row>
    <row r="6624" spans="1:12" s="101" customFormat="1" ht="24" customHeight="1">
      <c r="A6624" s="808"/>
      <c r="B6624" s="117" t="s">
        <v>254</v>
      </c>
      <c r="C6624" s="117" t="s">
        <v>401</v>
      </c>
      <c r="D6624" s="118">
        <v>43758</v>
      </c>
      <c r="E6624" s="117" t="s">
        <v>3843</v>
      </c>
      <c r="F6624" s="805"/>
      <c r="G6624" s="805"/>
      <c r="H6624" s="806"/>
      <c r="I6624" s="806"/>
      <c r="J6624" s="803"/>
      <c r="K6624" s="803"/>
      <c r="L6624" s="804"/>
    </row>
    <row r="6625" spans="1:12" s="101" customFormat="1" ht="24" customHeight="1">
      <c r="A6625" s="808">
        <v>1240</v>
      </c>
      <c r="B6625" s="110" t="s">
        <v>76</v>
      </c>
      <c r="C6625" s="115" t="s">
        <v>78</v>
      </c>
      <c r="D6625" s="115" t="s">
        <v>146</v>
      </c>
      <c r="E6625" s="115" t="s">
        <v>147</v>
      </c>
      <c r="F6625" s="809" t="s">
        <v>71</v>
      </c>
      <c r="G6625" s="809"/>
      <c r="H6625" s="805"/>
      <c r="I6625" s="805"/>
      <c r="J6625" s="805"/>
      <c r="K6625" s="805"/>
      <c r="L6625" s="805"/>
    </row>
    <row r="6626" spans="1:12" s="101" customFormat="1" ht="26.25" customHeight="1">
      <c r="A6626" s="808"/>
      <c r="B6626" s="803" t="s">
        <v>3844</v>
      </c>
      <c r="C6626" s="810" t="s">
        <v>3845</v>
      </c>
      <c r="D6626" s="807">
        <v>43857</v>
      </c>
      <c r="E6626" s="803" t="s">
        <v>3033</v>
      </c>
      <c r="F6626" s="803" t="s">
        <v>3846</v>
      </c>
      <c r="G6626" s="803"/>
      <c r="H6626" s="806" t="s">
        <v>152</v>
      </c>
      <c r="I6626" s="806"/>
      <c r="J6626" s="117" t="s">
        <v>153</v>
      </c>
      <c r="K6626" s="117" t="s">
        <v>3</v>
      </c>
      <c r="L6626" s="119">
        <v>269</v>
      </c>
    </row>
    <row r="6627" spans="1:12" s="101" customFormat="1" ht="249.75" customHeight="1">
      <c r="A6627" s="808"/>
      <c r="B6627" s="803"/>
      <c r="C6627" s="810"/>
      <c r="D6627" s="807"/>
      <c r="E6627" s="803"/>
      <c r="F6627" s="803"/>
      <c r="G6627" s="803"/>
      <c r="H6627" s="806" t="s">
        <v>154</v>
      </c>
      <c r="I6627" s="806"/>
      <c r="J6627" s="117" t="s">
        <v>153</v>
      </c>
      <c r="K6627" s="117" t="s">
        <v>153</v>
      </c>
      <c r="L6627" s="119">
        <v>0</v>
      </c>
    </row>
    <row r="6628" spans="1:12" s="101" customFormat="1" ht="24" customHeight="1">
      <c r="A6628" s="808"/>
      <c r="B6628" s="110" t="s">
        <v>77</v>
      </c>
      <c r="C6628" s="115" t="s">
        <v>79</v>
      </c>
      <c r="D6628" s="115" t="s">
        <v>155</v>
      </c>
      <c r="E6628" s="115" t="s">
        <v>156</v>
      </c>
      <c r="F6628" s="805"/>
      <c r="G6628" s="805"/>
      <c r="H6628" s="806" t="s">
        <v>157</v>
      </c>
      <c r="I6628" s="806"/>
      <c r="J6628" s="803" t="s">
        <v>153</v>
      </c>
      <c r="K6628" s="803" t="s">
        <v>153</v>
      </c>
      <c r="L6628" s="804">
        <v>0</v>
      </c>
    </row>
    <row r="6629" spans="1:12" s="101" customFormat="1" ht="24" customHeight="1">
      <c r="A6629" s="808"/>
      <c r="B6629" s="117" t="s">
        <v>193</v>
      </c>
      <c r="C6629" s="117" t="s">
        <v>3846</v>
      </c>
      <c r="D6629" s="118">
        <v>43862</v>
      </c>
      <c r="E6629" s="117" t="s">
        <v>1818</v>
      </c>
      <c r="F6629" s="805"/>
      <c r="G6629" s="805"/>
      <c r="H6629" s="806"/>
      <c r="I6629" s="806"/>
      <c r="J6629" s="803"/>
      <c r="K6629" s="803"/>
      <c r="L6629" s="804"/>
    </row>
    <row r="6630" spans="1:12" s="101" customFormat="1" ht="24" customHeight="1">
      <c r="A6630" s="808">
        <v>1241</v>
      </c>
      <c r="B6630" s="110" t="s">
        <v>76</v>
      </c>
      <c r="C6630" s="115" t="s">
        <v>78</v>
      </c>
      <c r="D6630" s="115" t="s">
        <v>146</v>
      </c>
      <c r="E6630" s="115" t="s">
        <v>147</v>
      </c>
      <c r="F6630" s="809" t="s">
        <v>71</v>
      </c>
      <c r="G6630" s="809"/>
      <c r="H6630" s="805"/>
      <c r="I6630" s="805"/>
      <c r="J6630" s="805"/>
      <c r="K6630" s="805"/>
      <c r="L6630" s="805"/>
    </row>
    <row r="6631" spans="1:12" s="101" customFormat="1" ht="26.25" customHeight="1">
      <c r="A6631" s="808"/>
      <c r="B6631" s="803" t="s">
        <v>3847</v>
      </c>
      <c r="C6631" s="810" t="s">
        <v>3848</v>
      </c>
      <c r="D6631" s="807">
        <v>43758</v>
      </c>
      <c r="E6631" s="803" t="s">
        <v>654</v>
      </c>
      <c r="F6631" s="803" t="s">
        <v>186</v>
      </c>
      <c r="G6631" s="803"/>
      <c r="H6631" s="806" t="s">
        <v>152</v>
      </c>
      <c r="I6631" s="806"/>
      <c r="J6631" s="117" t="s">
        <v>153</v>
      </c>
      <c r="K6631" s="117" t="s">
        <v>3</v>
      </c>
      <c r="L6631" s="119">
        <v>343</v>
      </c>
    </row>
    <row r="6632" spans="1:12" s="101" customFormat="1" ht="386.25" customHeight="1">
      <c r="A6632" s="808"/>
      <c r="B6632" s="803"/>
      <c r="C6632" s="810"/>
      <c r="D6632" s="807"/>
      <c r="E6632" s="803"/>
      <c r="F6632" s="803"/>
      <c r="G6632" s="803"/>
      <c r="H6632" s="806" t="s">
        <v>154</v>
      </c>
      <c r="I6632" s="806"/>
      <c r="J6632" s="117" t="s">
        <v>153</v>
      </c>
      <c r="K6632" s="117" t="s">
        <v>153</v>
      </c>
      <c r="L6632" s="119">
        <v>0</v>
      </c>
    </row>
    <row r="6633" spans="1:12" s="101" customFormat="1" ht="24" customHeight="1">
      <c r="A6633" s="808"/>
      <c r="B6633" s="110" t="s">
        <v>77</v>
      </c>
      <c r="C6633" s="115" t="s">
        <v>79</v>
      </c>
      <c r="D6633" s="115" t="s">
        <v>155</v>
      </c>
      <c r="E6633" s="115" t="s">
        <v>156</v>
      </c>
      <c r="F6633" s="805"/>
      <c r="G6633" s="805"/>
      <c r="H6633" s="806" t="s">
        <v>157</v>
      </c>
      <c r="I6633" s="806"/>
      <c r="J6633" s="803" t="s">
        <v>153</v>
      </c>
      <c r="K6633" s="803" t="s">
        <v>3</v>
      </c>
      <c r="L6633" s="804">
        <v>110</v>
      </c>
    </row>
    <row r="6634" spans="1:12" s="101" customFormat="1" ht="34.5" customHeight="1">
      <c r="A6634" s="808"/>
      <c r="B6634" s="117" t="s">
        <v>3849</v>
      </c>
      <c r="C6634" s="117" t="s">
        <v>186</v>
      </c>
      <c r="D6634" s="118">
        <v>43760</v>
      </c>
      <c r="E6634" s="117" t="s">
        <v>223</v>
      </c>
      <c r="F6634" s="805"/>
      <c r="G6634" s="805"/>
      <c r="H6634" s="806"/>
      <c r="I6634" s="806"/>
      <c r="J6634" s="803"/>
      <c r="K6634" s="803"/>
      <c r="L6634" s="804"/>
    </row>
    <row r="6635" spans="1:12" s="101" customFormat="1" ht="24" customHeight="1">
      <c r="A6635" s="808">
        <v>1242</v>
      </c>
      <c r="B6635" s="110" t="s">
        <v>76</v>
      </c>
      <c r="C6635" s="115" t="s">
        <v>78</v>
      </c>
      <c r="D6635" s="115" t="s">
        <v>146</v>
      </c>
      <c r="E6635" s="115" t="s">
        <v>147</v>
      </c>
      <c r="F6635" s="809" t="s">
        <v>71</v>
      </c>
      <c r="G6635" s="809"/>
      <c r="H6635" s="805"/>
      <c r="I6635" s="805"/>
      <c r="J6635" s="805"/>
      <c r="K6635" s="805"/>
      <c r="L6635" s="805"/>
    </row>
    <row r="6636" spans="1:12" s="101" customFormat="1" ht="26.25" customHeight="1">
      <c r="A6636" s="808"/>
      <c r="B6636" s="803" t="s">
        <v>3847</v>
      </c>
      <c r="C6636" s="810" t="s">
        <v>3850</v>
      </c>
      <c r="D6636" s="807">
        <v>43810</v>
      </c>
      <c r="E6636" s="803" t="s">
        <v>1103</v>
      </c>
      <c r="F6636" s="803" t="s">
        <v>3851</v>
      </c>
      <c r="G6636" s="803"/>
      <c r="H6636" s="806" t="s">
        <v>152</v>
      </c>
      <c r="I6636" s="806"/>
      <c r="J6636" s="117" t="s">
        <v>153</v>
      </c>
      <c r="K6636" s="117" t="s">
        <v>3</v>
      </c>
      <c r="L6636" s="119">
        <v>403.75</v>
      </c>
    </row>
    <row r="6637" spans="1:12" s="101" customFormat="1" ht="407.25" customHeight="1">
      <c r="A6637" s="808"/>
      <c r="B6637" s="803"/>
      <c r="C6637" s="810"/>
      <c r="D6637" s="807"/>
      <c r="E6637" s="803"/>
      <c r="F6637" s="803"/>
      <c r="G6637" s="803"/>
      <c r="H6637" s="806" t="s">
        <v>154</v>
      </c>
      <c r="I6637" s="806"/>
      <c r="J6637" s="117" t="s">
        <v>153</v>
      </c>
      <c r="K6637" s="117" t="s">
        <v>3</v>
      </c>
      <c r="L6637" s="119">
        <v>310.60000000000002</v>
      </c>
    </row>
    <row r="6638" spans="1:12" s="101" customFormat="1" ht="24" customHeight="1">
      <c r="A6638" s="808"/>
      <c r="B6638" s="110" t="s">
        <v>77</v>
      </c>
      <c r="C6638" s="115" t="s">
        <v>79</v>
      </c>
      <c r="D6638" s="115" t="s">
        <v>155</v>
      </c>
      <c r="E6638" s="115" t="s">
        <v>156</v>
      </c>
      <c r="F6638" s="805"/>
      <c r="G6638" s="805"/>
      <c r="H6638" s="806" t="s">
        <v>157</v>
      </c>
      <c r="I6638" s="806"/>
      <c r="J6638" s="803" t="s">
        <v>153</v>
      </c>
      <c r="K6638" s="803" t="s">
        <v>153</v>
      </c>
      <c r="L6638" s="804">
        <v>0</v>
      </c>
    </row>
    <row r="6639" spans="1:12" s="101" customFormat="1" ht="34.5" customHeight="1">
      <c r="A6639" s="808"/>
      <c r="B6639" s="117" t="s">
        <v>3849</v>
      </c>
      <c r="C6639" s="117" t="s">
        <v>3851</v>
      </c>
      <c r="D6639" s="118">
        <v>43812</v>
      </c>
      <c r="E6639" s="117" t="s">
        <v>1794</v>
      </c>
      <c r="F6639" s="805"/>
      <c r="G6639" s="805"/>
      <c r="H6639" s="806"/>
      <c r="I6639" s="806"/>
      <c r="J6639" s="803"/>
      <c r="K6639" s="803"/>
      <c r="L6639" s="804"/>
    </row>
    <row r="6640" spans="1:12" s="101" customFormat="1" ht="24" customHeight="1">
      <c r="A6640" s="808">
        <v>1243</v>
      </c>
      <c r="B6640" s="110" t="s">
        <v>76</v>
      </c>
      <c r="C6640" s="115" t="s">
        <v>78</v>
      </c>
      <c r="D6640" s="115" t="s">
        <v>146</v>
      </c>
      <c r="E6640" s="115" t="s">
        <v>147</v>
      </c>
      <c r="F6640" s="809" t="s">
        <v>71</v>
      </c>
      <c r="G6640" s="809"/>
      <c r="H6640" s="805"/>
      <c r="I6640" s="805"/>
      <c r="J6640" s="805"/>
      <c r="K6640" s="805"/>
      <c r="L6640" s="805"/>
    </row>
    <row r="6641" spans="1:12" s="101" customFormat="1" ht="26.25" customHeight="1">
      <c r="A6641" s="808"/>
      <c r="B6641" s="803" t="s">
        <v>3847</v>
      </c>
      <c r="C6641" s="810" t="s">
        <v>3852</v>
      </c>
      <c r="D6641" s="807">
        <v>43846</v>
      </c>
      <c r="E6641" s="803" t="s">
        <v>429</v>
      </c>
      <c r="F6641" s="803" t="s">
        <v>334</v>
      </c>
      <c r="G6641" s="803"/>
      <c r="H6641" s="806" t="s">
        <v>152</v>
      </c>
      <c r="I6641" s="806"/>
      <c r="J6641" s="117" t="s">
        <v>153</v>
      </c>
      <c r="K6641" s="117" t="s">
        <v>153</v>
      </c>
      <c r="L6641" s="119">
        <v>0</v>
      </c>
    </row>
    <row r="6642" spans="1:12" s="101" customFormat="1" ht="165.75" customHeight="1">
      <c r="A6642" s="808"/>
      <c r="B6642" s="803"/>
      <c r="C6642" s="810"/>
      <c r="D6642" s="807"/>
      <c r="E6642" s="803"/>
      <c r="F6642" s="803"/>
      <c r="G6642" s="803"/>
      <c r="H6642" s="806" t="s">
        <v>154</v>
      </c>
      <c r="I6642" s="806"/>
      <c r="J6642" s="117" t="s">
        <v>153</v>
      </c>
      <c r="K6642" s="117" t="s">
        <v>153</v>
      </c>
      <c r="L6642" s="119">
        <v>0</v>
      </c>
    </row>
    <row r="6643" spans="1:12" s="101" customFormat="1" ht="24" customHeight="1">
      <c r="A6643" s="808"/>
      <c r="B6643" s="110" t="s">
        <v>77</v>
      </c>
      <c r="C6643" s="115" t="s">
        <v>79</v>
      </c>
      <c r="D6643" s="115" t="s">
        <v>155</v>
      </c>
      <c r="E6643" s="115" t="s">
        <v>156</v>
      </c>
      <c r="F6643" s="805"/>
      <c r="G6643" s="805"/>
      <c r="H6643" s="806" t="s">
        <v>157</v>
      </c>
      <c r="I6643" s="806"/>
      <c r="J6643" s="803" t="s">
        <v>153</v>
      </c>
      <c r="K6643" s="803" t="s">
        <v>3</v>
      </c>
      <c r="L6643" s="804">
        <v>845</v>
      </c>
    </row>
    <row r="6644" spans="1:12" s="101" customFormat="1" ht="34.5" customHeight="1">
      <c r="A6644" s="808"/>
      <c r="B6644" s="117" t="s">
        <v>3849</v>
      </c>
      <c r="C6644" s="117" t="s">
        <v>334</v>
      </c>
      <c r="D6644" s="118">
        <v>43851</v>
      </c>
      <c r="E6644" s="117" t="s">
        <v>430</v>
      </c>
      <c r="F6644" s="805"/>
      <c r="G6644" s="805"/>
      <c r="H6644" s="806"/>
      <c r="I6644" s="806"/>
      <c r="J6644" s="803"/>
      <c r="K6644" s="803"/>
      <c r="L6644" s="804"/>
    </row>
    <row r="6645" spans="1:12" s="101" customFormat="1" ht="24" customHeight="1">
      <c r="A6645" s="808">
        <v>1244</v>
      </c>
      <c r="B6645" s="110" t="s">
        <v>76</v>
      </c>
      <c r="C6645" s="115" t="s">
        <v>78</v>
      </c>
      <c r="D6645" s="115" t="s">
        <v>146</v>
      </c>
      <c r="E6645" s="115" t="s">
        <v>147</v>
      </c>
      <c r="F6645" s="809" t="s">
        <v>71</v>
      </c>
      <c r="G6645" s="809"/>
      <c r="H6645" s="805"/>
      <c r="I6645" s="805"/>
      <c r="J6645" s="805"/>
      <c r="K6645" s="805"/>
      <c r="L6645" s="805"/>
    </row>
    <row r="6646" spans="1:12" s="101" customFormat="1" ht="26.25" customHeight="1">
      <c r="A6646" s="808"/>
      <c r="B6646" s="803" t="s">
        <v>3853</v>
      </c>
      <c r="C6646" s="810" t="s">
        <v>3854</v>
      </c>
      <c r="D6646" s="807">
        <v>43793</v>
      </c>
      <c r="E6646" s="803" t="s">
        <v>1961</v>
      </c>
      <c r="F6646" s="803" t="s">
        <v>3855</v>
      </c>
      <c r="G6646" s="803"/>
      <c r="H6646" s="806" t="s">
        <v>152</v>
      </c>
      <c r="I6646" s="806"/>
      <c r="J6646" s="117" t="s">
        <v>153</v>
      </c>
      <c r="K6646" s="117" t="s">
        <v>3</v>
      </c>
      <c r="L6646" s="119">
        <v>277.81</v>
      </c>
    </row>
    <row r="6647" spans="1:12" s="101" customFormat="1" ht="239.25" customHeight="1">
      <c r="A6647" s="808"/>
      <c r="B6647" s="803"/>
      <c r="C6647" s="810"/>
      <c r="D6647" s="807"/>
      <c r="E6647" s="803"/>
      <c r="F6647" s="803"/>
      <c r="G6647" s="803"/>
      <c r="H6647" s="806" t="s">
        <v>154</v>
      </c>
      <c r="I6647" s="806"/>
      <c r="J6647" s="117" t="s">
        <v>153</v>
      </c>
      <c r="K6647" s="117" t="s">
        <v>3</v>
      </c>
      <c r="L6647" s="119">
        <v>560.05000000000007</v>
      </c>
    </row>
    <row r="6648" spans="1:12" s="101" customFormat="1" ht="24" customHeight="1">
      <c r="A6648" s="808"/>
      <c r="B6648" s="110" t="s">
        <v>77</v>
      </c>
      <c r="C6648" s="115" t="s">
        <v>79</v>
      </c>
      <c r="D6648" s="115" t="s">
        <v>155</v>
      </c>
      <c r="E6648" s="115" t="s">
        <v>156</v>
      </c>
      <c r="F6648" s="805"/>
      <c r="G6648" s="805"/>
      <c r="H6648" s="806" t="s">
        <v>157</v>
      </c>
      <c r="I6648" s="806"/>
      <c r="J6648" s="803" t="s">
        <v>153</v>
      </c>
      <c r="K6648" s="803" t="s">
        <v>153</v>
      </c>
      <c r="L6648" s="804">
        <v>0</v>
      </c>
    </row>
    <row r="6649" spans="1:12" s="101" customFormat="1" ht="34.5" customHeight="1">
      <c r="A6649" s="808"/>
      <c r="B6649" s="117" t="s">
        <v>3856</v>
      </c>
      <c r="C6649" s="117" t="s">
        <v>3855</v>
      </c>
      <c r="D6649" s="118">
        <v>43794</v>
      </c>
      <c r="E6649" s="117" t="s">
        <v>3857</v>
      </c>
      <c r="F6649" s="805"/>
      <c r="G6649" s="805"/>
      <c r="H6649" s="806"/>
      <c r="I6649" s="806"/>
      <c r="J6649" s="803"/>
      <c r="K6649" s="803"/>
      <c r="L6649" s="804"/>
    </row>
    <row r="6650" spans="1:12" s="101" customFormat="1" ht="24" customHeight="1">
      <c r="A6650" s="808">
        <v>1245</v>
      </c>
      <c r="B6650" s="110" t="s">
        <v>76</v>
      </c>
      <c r="C6650" s="115" t="s">
        <v>78</v>
      </c>
      <c r="D6650" s="115" t="s">
        <v>146</v>
      </c>
      <c r="E6650" s="115" t="s">
        <v>147</v>
      </c>
      <c r="F6650" s="809" t="s">
        <v>71</v>
      </c>
      <c r="G6650" s="809"/>
      <c r="H6650" s="805"/>
      <c r="I6650" s="805"/>
      <c r="J6650" s="805"/>
      <c r="K6650" s="805"/>
      <c r="L6650" s="805"/>
    </row>
    <row r="6651" spans="1:12" s="101" customFormat="1" ht="26.25" customHeight="1">
      <c r="A6651" s="808"/>
      <c r="B6651" s="803" t="s">
        <v>3858</v>
      </c>
      <c r="C6651" s="810" t="s">
        <v>3859</v>
      </c>
      <c r="D6651" s="807">
        <v>43866</v>
      </c>
      <c r="E6651" s="803" t="s">
        <v>354</v>
      </c>
      <c r="F6651" s="803" t="s">
        <v>2043</v>
      </c>
      <c r="G6651" s="803"/>
      <c r="H6651" s="806" t="s">
        <v>152</v>
      </c>
      <c r="I6651" s="806"/>
      <c r="J6651" s="117" t="s">
        <v>153</v>
      </c>
      <c r="K6651" s="117" t="s">
        <v>3</v>
      </c>
      <c r="L6651" s="119">
        <v>528.26</v>
      </c>
    </row>
    <row r="6652" spans="1:12" s="101" customFormat="1" ht="354.75" customHeight="1">
      <c r="A6652" s="808"/>
      <c r="B6652" s="803"/>
      <c r="C6652" s="810"/>
      <c r="D6652" s="807"/>
      <c r="E6652" s="803"/>
      <c r="F6652" s="803"/>
      <c r="G6652" s="803"/>
      <c r="H6652" s="806" t="s">
        <v>154</v>
      </c>
      <c r="I6652" s="806"/>
      <c r="J6652" s="117" t="s">
        <v>153</v>
      </c>
      <c r="K6652" s="117" t="s">
        <v>3</v>
      </c>
      <c r="L6652" s="119">
        <v>401.6</v>
      </c>
    </row>
    <row r="6653" spans="1:12" s="101" customFormat="1" ht="24" customHeight="1">
      <c r="A6653" s="808"/>
      <c r="B6653" s="110" t="s">
        <v>77</v>
      </c>
      <c r="C6653" s="115" t="s">
        <v>79</v>
      </c>
      <c r="D6653" s="115" t="s">
        <v>155</v>
      </c>
      <c r="E6653" s="115" t="s">
        <v>156</v>
      </c>
      <c r="F6653" s="805"/>
      <c r="G6653" s="805"/>
      <c r="H6653" s="806" t="s">
        <v>157</v>
      </c>
      <c r="I6653" s="806"/>
      <c r="J6653" s="803" t="s">
        <v>153</v>
      </c>
      <c r="K6653" s="803" t="s">
        <v>3</v>
      </c>
      <c r="L6653" s="804">
        <v>127</v>
      </c>
    </row>
    <row r="6654" spans="1:12" s="101" customFormat="1" ht="24" customHeight="1">
      <c r="A6654" s="808"/>
      <c r="B6654" s="117" t="s">
        <v>792</v>
      </c>
      <c r="C6654" s="117" t="s">
        <v>2043</v>
      </c>
      <c r="D6654" s="118">
        <v>43868</v>
      </c>
      <c r="E6654" s="117" t="s">
        <v>2044</v>
      </c>
      <c r="F6654" s="805"/>
      <c r="G6654" s="805"/>
      <c r="H6654" s="806"/>
      <c r="I6654" s="806"/>
      <c r="J6654" s="803"/>
      <c r="K6654" s="803"/>
      <c r="L6654" s="804"/>
    </row>
    <row r="6655" spans="1:12" s="101" customFormat="1" ht="24" customHeight="1">
      <c r="A6655" s="808">
        <v>1246</v>
      </c>
      <c r="B6655" s="110" t="s">
        <v>76</v>
      </c>
      <c r="C6655" s="115" t="s">
        <v>78</v>
      </c>
      <c r="D6655" s="115" t="s">
        <v>146</v>
      </c>
      <c r="E6655" s="115" t="s">
        <v>147</v>
      </c>
      <c r="F6655" s="809" t="s">
        <v>71</v>
      </c>
      <c r="G6655" s="809"/>
      <c r="H6655" s="805"/>
      <c r="I6655" s="805"/>
      <c r="J6655" s="805"/>
      <c r="K6655" s="805"/>
      <c r="L6655" s="805"/>
    </row>
    <row r="6656" spans="1:12" s="101" customFormat="1" ht="26.25" customHeight="1">
      <c r="A6656" s="808"/>
      <c r="B6656" s="803" t="s">
        <v>3860</v>
      </c>
      <c r="C6656" s="810" t="s">
        <v>3861</v>
      </c>
      <c r="D6656" s="807">
        <v>43804</v>
      </c>
      <c r="E6656" s="803" t="s">
        <v>872</v>
      </c>
      <c r="F6656" s="803" t="s">
        <v>1766</v>
      </c>
      <c r="G6656" s="803"/>
      <c r="H6656" s="806" t="s">
        <v>152</v>
      </c>
      <c r="I6656" s="806"/>
      <c r="J6656" s="117" t="s">
        <v>153</v>
      </c>
      <c r="K6656" s="117" t="s">
        <v>3</v>
      </c>
      <c r="L6656" s="119">
        <v>197.86</v>
      </c>
    </row>
    <row r="6657" spans="1:12" s="101" customFormat="1" ht="281.25" customHeight="1">
      <c r="A6657" s="808"/>
      <c r="B6657" s="803"/>
      <c r="C6657" s="810"/>
      <c r="D6657" s="807"/>
      <c r="E6657" s="803"/>
      <c r="F6657" s="803"/>
      <c r="G6657" s="803"/>
      <c r="H6657" s="806" t="s">
        <v>154</v>
      </c>
      <c r="I6657" s="806"/>
      <c r="J6657" s="117" t="s">
        <v>153</v>
      </c>
      <c r="K6657" s="117" t="s">
        <v>3</v>
      </c>
      <c r="L6657" s="119">
        <v>252.96</v>
      </c>
    </row>
    <row r="6658" spans="1:12" s="101" customFormat="1" ht="24" customHeight="1">
      <c r="A6658" s="808"/>
      <c r="B6658" s="110" t="s">
        <v>77</v>
      </c>
      <c r="C6658" s="115" t="s">
        <v>79</v>
      </c>
      <c r="D6658" s="115" t="s">
        <v>155</v>
      </c>
      <c r="E6658" s="115" t="s">
        <v>156</v>
      </c>
      <c r="F6658" s="805"/>
      <c r="G6658" s="805"/>
      <c r="H6658" s="806" t="s">
        <v>157</v>
      </c>
      <c r="I6658" s="806"/>
      <c r="J6658" s="803" t="s">
        <v>153</v>
      </c>
      <c r="K6658" s="803" t="s">
        <v>3</v>
      </c>
      <c r="L6658" s="804">
        <v>160</v>
      </c>
    </row>
    <row r="6659" spans="1:12" s="101" customFormat="1" ht="24" customHeight="1">
      <c r="A6659" s="808"/>
      <c r="B6659" s="117" t="s">
        <v>193</v>
      </c>
      <c r="C6659" s="117" t="s">
        <v>1766</v>
      </c>
      <c r="D6659" s="118">
        <v>43805</v>
      </c>
      <c r="E6659" s="117" t="s">
        <v>1875</v>
      </c>
      <c r="F6659" s="805"/>
      <c r="G6659" s="805"/>
      <c r="H6659" s="806"/>
      <c r="I6659" s="806"/>
      <c r="J6659" s="803"/>
      <c r="K6659" s="803"/>
      <c r="L6659" s="804"/>
    </row>
    <row r="6660" spans="1:12" s="101" customFormat="1" ht="24" customHeight="1">
      <c r="A6660" s="808">
        <v>1247</v>
      </c>
      <c r="B6660" s="110" t="s">
        <v>76</v>
      </c>
      <c r="C6660" s="115" t="s">
        <v>78</v>
      </c>
      <c r="D6660" s="115" t="s">
        <v>146</v>
      </c>
      <c r="E6660" s="115" t="s">
        <v>147</v>
      </c>
      <c r="F6660" s="809" t="s">
        <v>71</v>
      </c>
      <c r="G6660" s="809"/>
      <c r="H6660" s="805"/>
      <c r="I6660" s="805"/>
      <c r="J6660" s="805"/>
      <c r="K6660" s="805"/>
      <c r="L6660" s="805"/>
    </row>
    <row r="6661" spans="1:12" s="101" customFormat="1" ht="26.25" customHeight="1">
      <c r="A6661" s="808"/>
      <c r="B6661" s="803" t="s">
        <v>3862</v>
      </c>
      <c r="C6661" s="810" t="s">
        <v>3863</v>
      </c>
      <c r="D6661" s="807">
        <v>43817</v>
      </c>
      <c r="E6661" s="803" t="s">
        <v>1326</v>
      </c>
      <c r="F6661" s="803" t="s">
        <v>1226</v>
      </c>
      <c r="G6661" s="803"/>
      <c r="H6661" s="806" t="s">
        <v>152</v>
      </c>
      <c r="I6661" s="806"/>
      <c r="J6661" s="117" t="s">
        <v>153</v>
      </c>
      <c r="K6661" s="117" t="s">
        <v>3</v>
      </c>
      <c r="L6661" s="119">
        <v>294</v>
      </c>
    </row>
    <row r="6662" spans="1:12" s="101" customFormat="1" ht="302.25" customHeight="1">
      <c r="A6662" s="808"/>
      <c r="B6662" s="803"/>
      <c r="C6662" s="810"/>
      <c r="D6662" s="807"/>
      <c r="E6662" s="803"/>
      <c r="F6662" s="803"/>
      <c r="G6662" s="803"/>
      <c r="H6662" s="806" t="s">
        <v>154</v>
      </c>
      <c r="I6662" s="806"/>
      <c r="J6662" s="117" t="s">
        <v>153</v>
      </c>
      <c r="K6662" s="117" t="s">
        <v>3</v>
      </c>
      <c r="L6662" s="119">
        <v>2227.7200000000003</v>
      </c>
    </row>
    <row r="6663" spans="1:12" s="101" customFormat="1" ht="24" customHeight="1">
      <c r="A6663" s="808"/>
      <c r="B6663" s="110" t="s">
        <v>77</v>
      </c>
      <c r="C6663" s="115" t="s">
        <v>79</v>
      </c>
      <c r="D6663" s="115" t="s">
        <v>155</v>
      </c>
      <c r="E6663" s="115" t="s">
        <v>156</v>
      </c>
      <c r="F6663" s="805"/>
      <c r="G6663" s="805"/>
      <c r="H6663" s="806" t="s">
        <v>157</v>
      </c>
      <c r="I6663" s="806"/>
      <c r="J6663" s="803" t="s">
        <v>153</v>
      </c>
      <c r="K6663" s="803" t="s">
        <v>153</v>
      </c>
      <c r="L6663" s="804">
        <v>0</v>
      </c>
    </row>
    <row r="6664" spans="1:12" s="101" customFormat="1" ht="24" customHeight="1">
      <c r="A6664" s="808"/>
      <c r="B6664" s="117" t="s">
        <v>193</v>
      </c>
      <c r="C6664" s="117" t="s">
        <v>1226</v>
      </c>
      <c r="D6664" s="118">
        <v>43820</v>
      </c>
      <c r="E6664" s="117" t="s">
        <v>3864</v>
      </c>
      <c r="F6664" s="805"/>
      <c r="G6664" s="805"/>
      <c r="H6664" s="806"/>
      <c r="I6664" s="806"/>
      <c r="J6664" s="803"/>
      <c r="K6664" s="803"/>
      <c r="L6664" s="804"/>
    </row>
    <row r="6665" spans="1:12" s="101" customFormat="1" ht="24" customHeight="1">
      <c r="A6665" s="808">
        <v>1248</v>
      </c>
      <c r="B6665" s="110" t="s">
        <v>76</v>
      </c>
      <c r="C6665" s="115" t="s">
        <v>78</v>
      </c>
      <c r="D6665" s="115" t="s">
        <v>146</v>
      </c>
      <c r="E6665" s="115" t="s">
        <v>147</v>
      </c>
      <c r="F6665" s="809" t="s">
        <v>71</v>
      </c>
      <c r="G6665" s="809"/>
      <c r="H6665" s="805"/>
      <c r="I6665" s="805"/>
      <c r="J6665" s="805"/>
      <c r="K6665" s="805"/>
      <c r="L6665" s="805"/>
    </row>
    <row r="6666" spans="1:12" s="101" customFormat="1" ht="26.25" customHeight="1">
      <c r="A6666" s="808"/>
      <c r="B6666" s="803" t="s">
        <v>3865</v>
      </c>
      <c r="C6666" s="810" t="s">
        <v>3866</v>
      </c>
      <c r="D6666" s="807">
        <v>43755</v>
      </c>
      <c r="E6666" s="803" t="s">
        <v>205</v>
      </c>
      <c r="F6666" s="803" t="s">
        <v>329</v>
      </c>
      <c r="G6666" s="803"/>
      <c r="H6666" s="806" t="s">
        <v>152</v>
      </c>
      <c r="I6666" s="806"/>
      <c r="J6666" s="117" t="s">
        <v>153</v>
      </c>
      <c r="K6666" s="117" t="s">
        <v>153</v>
      </c>
      <c r="L6666" s="119">
        <v>0</v>
      </c>
    </row>
    <row r="6667" spans="1:12" s="101" customFormat="1" ht="155.25" customHeight="1">
      <c r="A6667" s="808"/>
      <c r="B6667" s="803"/>
      <c r="C6667" s="810"/>
      <c r="D6667" s="807"/>
      <c r="E6667" s="803"/>
      <c r="F6667" s="803"/>
      <c r="G6667" s="803"/>
      <c r="H6667" s="806" t="s">
        <v>154</v>
      </c>
      <c r="I6667" s="806"/>
      <c r="J6667" s="117" t="s">
        <v>153</v>
      </c>
      <c r="K6667" s="117" t="s">
        <v>153</v>
      </c>
      <c r="L6667" s="119">
        <v>0</v>
      </c>
    </row>
    <row r="6668" spans="1:12" s="101" customFormat="1" ht="24" customHeight="1">
      <c r="A6668" s="808"/>
      <c r="B6668" s="110" t="s">
        <v>77</v>
      </c>
      <c r="C6668" s="115" t="s">
        <v>79</v>
      </c>
      <c r="D6668" s="115" t="s">
        <v>155</v>
      </c>
      <c r="E6668" s="115" t="s">
        <v>156</v>
      </c>
      <c r="F6668" s="805"/>
      <c r="G6668" s="805"/>
      <c r="H6668" s="806" t="s">
        <v>157</v>
      </c>
      <c r="I6668" s="806"/>
      <c r="J6668" s="803" t="s">
        <v>153</v>
      </c>
      <c r="K6668" s="803" t="s">
        <v>3</v>
      </c>
      <c r="L6668" s="804">
        <v>315</v>
      </c>
    </row>
    <row r="6669" spans="1:12" s="101" customFormat="1" ht="24" customHeight="1">
      <c r="A6669" s="808"/>
      <c r="B6669" s="117" t="s">
        <v>153</v>
      </c>
      <c r="C6669" s="117" t="s">
        <v>329</v>
      </c>
      <c r="D6669" s="118">
        <v>43761</v>
      </c>
      <c r="E6669" s="117" t="s">
        <v>3051</v>
      </c>
      <c r="F6669" s="805"/>
      <c r="G6669" s="805"/>
      <c r="H6669" s="806"/>
      <c r="I6669" s="806"/>
      <c r="J6669" s="803"/>
      <c r="K6669" s="803"/>
      <c r="L6669" s="804"/>
    </row>
    <row r="6670" spans="1:12" s="101" customFormat="1" ht="24" customHeight="1">
      <c r="A6670" s="808">
        <v>1249</v>
      </c>
      <c r="B6670" s="110" t="s">
        <v>76</v>
      </c>
      <c r="C6670" s="115" t="s">
        <v>78</v>
      </c>
      <c r="D6670" s="115" t="s">
        <v>146</v>
      </c>
      <c r="E6670" s="115" t="s">
        <v>147</v>
      </c>
      <c r="F6670" s="809" t="s">
        <v>71</v>
      </c>
      <c r="G6670" s="809"/>
      <c r="H6670" s="805"/>
      <c r="I6670" s="805"/>
      <c r="J6670" s="805"/>
      <c r="K6670" s="805"/>
      <c r="L6670" s="805"/>
    </row>
    <row r="6671" spans="1:12" s="101" customFormat="1" ht="26.25" customHeight="1">
      <c r="A6671" s="808"/>
      <c r="B6671" s="803" t="s">
        <v>3867</v>
      </c>
      <c r="C6671" s="810" t="s">
        <v>3868</v>
      </c>
      <c r="D6671" s="807">
        <v>43743</v>
      </c>
      <c r="E6671" s="803" t="s">
        <v>1406</v>
      </c>
      <c r="F6671" s="803" t="s">
        <v>3869</v>
      </c>
      <c r="G6671" s="803"/>
      <c r="H6671" s="806" t="s">
        <v>152</v>
      </c>
      <c r="I6671" s="806"/>
      <c r="J6671" s="117" t="s">
        <v>153</v>
      </c>
      <c r="K6671" s="117" t="s">
        <v>3</v>
      </c>
      <c r="L6671" s="119">
        <v>483</v>
      </c>
    </row>
    <row r="6672" spans="1:12" s="101" customFormat="1" ht="239.25" customHeight="1">
      <c r="A6672" s="808"/>
      <c r="B6672" s="803"/>
      <c r="C6672" s="810"/>
      <c r="D6672" s="807"/>
      <c r="E6672" s="803"/>
      <c r="F6672" s="803"/>
      <c r="G6672" s="803"/>
      <c r="H6672" s="806" t="s">
        <v>154</v>
      </c>
      <c r="I6672" s="806"/>
      <c r="J6672" s="117" t="s">
        <v>153</v>
      </c>
      <c r="K6672" s="117" t="s">
        <v>3</v>
      </c>
      <c r="L6672" s="119">
        <v>2863.91</v>
      </c>
    </row>
    <row r="6673" spans="1:12" s="101" customFormat="1" ht="24" customHeight="1">
      <c r="A6673" s="808"/>
      <c r="B6673" s="110" t="s">
        <v>77</v>
      </c>
      <c r="C6673" s="115" t="s">
        <v>79</v>
      </c>
      <c r="D6673" s="115" t="s">
        <v>155</v>
      </c>
      <c r="E6673" s="115" t="s">
        <v>156</v>
      </c>
      <c r="F6673" s="805"/>
      <c r="G6673" s="805"/>
      <c r="H6673" s="806" t="s">
        <v>157</v>
      </c>
      <c r="I6673" s="806"/>
      <c r="J6673" s="803" t="s">
        <v>153</v>
      </c>
      <c r="K6673" s="803" t="s">
        <v>153</v>
      </c>
      <c r="L6673" s="804">
        <v>0</v>
      </c>
    </row>
    <row r="6674" spans="1:12" s="101" customFormat="1" ht="24" customHeight="1">
      <c r="A6674" s="808"/>
      <c r="B6674" s="117" t="s">
        <v>193</v>
      </c>
      <c r="C6674" s="117" t="s">
        <v>3869</v>
      </c>
      <c r="D6674" s="118">
        <v>43747</v>
      </c>
      <c r="E6674" s="117" t="s">
        <v>3870</v>
      </c>
      <c r="F6674" s="805"/>
      <c r="G6674" s="805"/>
      <c r="H6674" s="806"/>
      <c r="I6674" s="806"/>
      <c r="J6674" s="803"/>
      <c r="K6674" s="803"/>
      <c r="L6674" s="804"/>
    </row>
    <row r="6675" spans="1:12" s="101" customFormat="1" ht="24" customHeight="1">
      <c r="A6675" s="808">
        <v>1250</v>
      </c>
      <c r="B6675" s="110" t="s">
        <v>76</v>
      </c>
      <c r="C6675" s="115" t="s">
        <v>78</v>
      </c>
      <c r="D6675" s="115" t="s">
        <v>146</v>
      </c>
      <c r="E6675" s="115" t="s">
        <v>147</v>
      </c>
      <c r="F6675" s="809" t="s">
        <v>71</v>
      </c>
      <c r="G6675" s="809"/>
      <c r="H6675" s="805"/>
      <c r="I6675" s="805"/>
      <c r="J6675" s="805"/>
      <c r="K6675" s="805"/>
      <c r="L6675" s="805"/>
    </row>
    <row r="6676" spans="1:12" s="101" customFormat="1" ht="26.25" customHeight="1">
      <c r="A6676" s="808"/>
      <c r="B6676" s="803" t="s">
        <v>3867</v>
      </c>
      <c r="C6676" s="810" t="s">
        <v>3871</v>
      </c>
      <c r="D6676" s="807">
        <v>43754</v>
      </c>
      <c r="E6676" s="803" t="s">
        <v>234</v>
      </c>
      <c r="F6676" s="803" t="s">
        <v>998</v>
      </c>
      <c r="G6676" s="803"/>
      <c r="H6676" s="806" t="s">
        <v>152</v>
      </c>
      <c r="I6676" s="806"/>
      <c r="J6676" s="117" t="s">
        <v>153</v>
      </c>
      <c r="K6676" s="117" t="s">
        <v>3</v>
      </c>
      <c r="L6676" s="119">
        <v>406</v>
      </c>
    </row>
    <row r="6677" spans="1:12" s="101" customFormat="1" ht="92.25" customHeight="1">
      <c r="A6677" s="808"/>
      <c r="B6677" s="803"/>
      <c r="C6677" s="810"/>
      <c r="D6677" s="807"/>
      <c r="E6677" s="803"/>
      <c r="F6677" s="803"/>
      <c r="G6677" s="803"/>
      <c r="H6677" s="806" t="s">
        <v>154</v>
      </c>
      <c r="I6677" s="806"/>
      <c r="J6677" s="117" t="s">
        <v>153</v>
      </c>
      <c r="K6677" s="117" t="s">
        <v>3</v>
      </c>
      <c r="L6677" s="119">
        <v>183</v>
      </c>
    </row>
    <row r="6678" spans="1:12" s="101" customFormat="1" ht="24" customHeight="1">
      <c r="A6678" s="808"/>
      <c r="B6678" s="110" t="s">
        <v>77</v>
      </c>
      <c r="C6678" s="115" t="s">
        <v>79</v>
      </c>
      <c r="D6678" s="115" t="s">
        <v>155</v>
      </c>
      <c r="E6678" s="115" t="s">
        <v>156</v>
      </c>
      <c r="F6678" s="805"/>
      <c r="G6678" s="805"/>
      <c r="H6678" s="806" t="s">
        <v>157</v>
      </c>
      <c r="I6678" s="806"/>
      <c r="J6678" s="803" t="s">
        <v>153</v>
      </c>
      <c r="K6678" s="803" t="s">
        <v>153</v>
      </c>
      <c r="L6678" s="804">
        <v>0</v>
      </c>
    </row>
    <row r="6679" spans="1:12" s="101" customFormat="1" ht="24" customHeight="1">
      <c r="A6679" s="808"/>
      <c r="B6679" s="117" t="s">
        <v>193</v>
      </c>
      <c r="C6679" s="117" t="s">
        <v>998</v>
      </c>
      <c r="D6679" s="118">
        <v>43755</v>
      </c>
      <c r="E6679" s="117" t="s">
        <v>2694</v>
      </c>
      <c r="F6679" s="805"/>
      <c r="G6679" s="805"/>
      <c r="H6679" s="806"/>
      <c r="I6679" s="806"/>
      <c r="J6679" s="803"/>
      <c r="K6679" s="803"/>
      <c r="L6679" s="804"/>
    </row>
    <row r="6680" spans="1:12" s="101" customFormat="1" ht="24" customHeight="1">
      <c r="A6680" s="808">
        <v>1251</v>
      </c>
      <c r="B6680" s="110" t="s">
        <v>76</v>
      </c>
      <c r="C6680" s="115" t="s">
        <v>78</v>
      </c>
      <c r="D6680" s="115" t="s">
        <v>146</v>
      </c>
      <c r="E6680" s="115" t="s">
        <v>147</v>
      </c>
      <c r="F6680" s="809" t="s">
        <v>71</v>
      </c>
      <c r="G6680" s="809"/>
      <c r="H6680" s="805"/>
      <c r="I6680" s="805"/>
      <c r="J6680" s="805"/>
      <c r="K6680" s="805"/>
      <c r="L6680" s="805"/>
    </row>
    <row r="6681" spans="1:12" s="101" customFormat="1" ht="26.25" customHeight="1">
      <c r="A6681" s="808"/>
      <c r="B6681" s="803" t="s">
        <v>3867</v>
      </c>
      <c r="C6681" s="810" t="s">
        <v>3872</v>
      </c>
      <c r="D6681" s="807">
        <v>43773</v>
      </c>
      <c r="E6681" s="803" t="s">
        <v>3764</v>
      </c>
      <c r="F6681" s="803" t="s">
        <v>3765</v>
      </c>
      <c r="G6681" s="803"/>
      <c r="H6681" s="806" t="s">
        <v>152</v>
      </c>
      <c r="I6681" s="806"/>
      <c r="J6681" s="117" t="s">
        <v>153</v>
      </c>
      <c r="K6681" s="117" t="s">
        <v>3</v>
      </c>
      <c r="L6681" s="119">
        <v>381</v>
      </c>
    </row>
    <row r="6682" spans="1:12" s="101" customFormat="1" ht="92.25" customHeight="1">
      <c r="A6682" s="808"/>
      <c r="B6682" s="803"/>
      <c r="C6682" s="810"/>
      <c r="D6682" s="807"/>
      <c r="E6682" s="803"/>
      <c r="F6682" s="803"/>
      <c r="G6682" s="803"/>
      <c r="H6682" s="806" t="s">
        <v>154</v>
      </c>
      <c r="I6682" s="806"/>
      <c r="J6682" s="117" t="s">
        <v>153</v>
      </c>
      <c r="K6682" s="117" t="s">
        <v>3</v>
      </c>
      <c r="L6682" s="119">
        <v>208.43</v>
      </c>
    </row>
    <row r="6683" spans="1:12" s="101" customFormat="1" ht="24" customHeight="1">
      <c r="A6683" s="808"/>
      <c r="B6683" s="110" t="s">
        <v>77</v>
      </c>
      <c r="C6683" s="115" t="s">
        <v>79</v>
      </c>
      <c r="D6683" s="115" t="s">
        <v>155</v>
      </c>
      <c r="E6683" s="115" t="s">
        <v>156</v>
      </c>
      <c r="F6683" s="805"/>
      <c r="G6683" s="805"/>
      <c r="H6683" s="806" t="s">
        <v>157</v>
      </c>
      <c r="I6683" s="806"/>
      <c r="J6683" s="803" t="s">
        <v>153</v>
      </c>
      <c r="K6683" s="803" t="s">
        <v>153</v>
      </c>
      <c r="L6683" s="804">
        <v>0</v>
      </c>
    </row>
    <row r="6684" spans="1:12" s="101" customFormat="1" ht="24" customHeight="1">
      <c r="A6684" s="808"/>
      <c r="B6684" s="117" t="s">
        <v>193</v>
      </c>
      <c r="C6684" s="117" t="s">
        <v>3765</v>
      </c>
      <c r="D6684" s="118">
        <v>43775</v>
      </c>
      <c r="E6684" s="117" t="s">
        <v>681</v>
      </c>
      <c r="F6684" s="805"/>
      <c r="G6684" s="805"/>
      <c r="H6684" s="806"/>
      <c r="I6684" s="806"/>
      <c r="J6684" s="803"/>
      <c r="K6684" s="803"/>
      <c r="L6684" s="804"/>
    </row>
    <row r="6685" spans="1:12" s="101" customFormat="1" ht="24" customHeight="1">
      <c r="A6685" s="808">
        <v>1252</v>
      </c>
      <c r="B6685" s="110" t="s">
        <v>76</v>
      </c>
      <c r="C6685" s="115" t="s">
        <v>78</v>
      </c>
      <c r="D6685" s="115" t="s">
        <v>146</v>
      </c>
      <c r="E6685" s="115" t="s">
        <v>147</v>
      </c>
      <c r="F6685" s="809" t="s">
        <v>71</v>
      </c>
      <c r="G6685" s="809"/>
      <c r="H6685" s="805"/>
      <c r="I6685" s="805"/>
      <c r="J6685" s="805"/>
      <c r="K6685" s="805"/>
      <c r="L6685" s="805"/>
    </row>
    <row r="6686" spans="1:12" s="101" customFormat="1" ht="26.25" customHeight="1">
      <c r="A6686" s="808"/>
      <c r="B6686" s="803" t="s">
        <v>3873</v>
      </c>
      <c r="C6686" s="810" t="s">
        <v>3874</v>
      </c>
      <c r="D6686" s="807">
        <v>43767</v>
      </c>
      <c r="E6686" s="803" t="s">
        <v>1649</v>
      </c>
      <c r="F6686" s="803" t="s">
        <v>1650</v>
      </c>
      <c r="G6686" s="803"/>
      <c r="H6686" s="806" t="s">
        <v>152</v>
      </c>
      <c r="I6686" s="806"/>
      <c r="J6686" s="117" t="s">
        <v>153</v>
      </c>
      <c r="K6686" s="117" t="s">
        <v>3</v>
      </c>
      <c r="L6686" s="119">
        <v>198.53</v>
      </c>
    </row>
    <row r="6687" spans="1:12" s="101" customFormat="1" ht="408.95" customHeight="1">
      <c r="A6687" s="808"/>
      <c r="B6687" s="803"/>
      <c r="C6687" s="810"/>
      <c r="D6687" s="807"/>
      <c r="E6687" s="803"/>
      <c r="F6687" s="803"/>
      <c r="G6687" s="803"/>
      <c r="H6687" s="806" t="s">
        <v>154</v>
      </c>
      <c r="I6687" s="806"/>
      <c r="J6687" s="803" t="s">
        <v>153</v>
      </c>
      <c r="K6687" s="803" t="s">
        <v>3</v>
      </c>
      <c r="L6687" s="804">
        <v>509.66</v>
      </c>
    </row>
    <row r="6688" spans="1:12" s="101" customFormat="1" ht="92.85" customHeight="1">
      <c r="A6688" s="808"/>
      <c r="B6688" s="803"/>
      <c r="C6688" s="810"/>
      <c r="D6688" s="807"/>
      <c r="E6688" s="803"/>
      <c r="F6688" s="803"/>
      <c r="G6688" s="803"/>
      <c r="H6688" s="806"/>
      <c r="I6688" s="806"/>
      <c r="J6688" s="803"/>
      <c r="K6688" s="803"/>
      <c r="L6688" s="804"/>
    </row>
    <row r="6689" spans="1:12" s="101" customFormat="1" ht="24" customHeight="1">
      <c r="A6689" s="808"/>
      <c r="B6689" s="110" t="s">
        <v>77</v>
      </c>
      <c r="C6689" s="115" t="s">
        <v>79</v>
      </c>
      <c r="D6689" s="115" t="s">
        <v>155</v>
      </c>
      <c r="E6689" s="115" t="s">
        <v>156</v>
      </c>
      <c r="F6689" s="805"/>
      <c r="G6689" s="805"/>
      <c r="H6689" s="806" t="s">
        <v>157</v>
      </c>
      <c r="I6689" s="806"/>
      <c r="J6689" s="803" t="s">
        <v>153</v>
      </c>
      <c r="K6689" s="803" t="s">
        <v>153</v>
      </c>
      <c r="L6689" s="804">
        <v>0</v>
      </c>
    </row>
    <row r="6690" spans="1:12" s="101" customFormat="1" ht="24" customHeight="1">
      <c r="A6690" s="808"/>
      <c r="B6690" s="117" t="s">
        <v>3875</v>
      </c>
      <c r="C6690" s="117" t="s">
        <v>1650</v>
      </c>
      <c r="D6690" s="118">
        <v>43768</v>
      </c>
      <c r="E6690" s="117" t="s">
        <v>894</v>
      </c>
      <c r="F6690" s="805"/>
      <c r="G6690" s="805"/>
      <c r="H6690" s="806"/>
      <c r="I6690" s="806"/>
      <c r="J6690" s="803"/>
      <c r="K6690" s="803"/>
      <c r="L6690" s="804"/>
    </row>
    <row r="6691" spans="1:12" s="101" customFormat="1" ht="24" customHeight="1">
      <c r="A6691" s="808">
        <v>1253</v>
      </c>
      <c r="B6691" s="110" t="s">
        <v>76</v>
      </c>
      <c r="C6691" s="115" t="s">
        <v>78</v>
      </c>
      <c r="D6691" s="115" t="s">
        <v>146</v>
      </c>
      <c r="E6691" s="115" t="s">
        <v>147</v>
      </c>
      <c r="F6691" s="809" t="s">
        <v>71</v>
      </c>
      <c r="G6691" s="809"/>
      <c r="H6691" s="805"/>
      <c r="I6691" s="805"/>
      <c r="J6691" s="805"/>
      <c r="K6691" s="805"/>
      <c r="L6691" s="805"/>
    </row>
    <row r="6692" spans="1:12" s="101" customFormat="1" ht="26.25" customHeight="1">
      <c r="A6692" s="808"/>
      <c r="B6692" s="803" t="s">
        <v>3876</v>
      </c>
      <c r="C6692" s="810" t="s">
        <v>3877</v>
      </c>
      <c r="D6692" s="807">
        <v>43760</v>
      </c>
      <c r="E6692" s="803" t="s">
        <v>745</v>
      </c>
      <c r="F6692" s="803" t="s">
        <v>3878</v>
      </c>
      <c r="G6692" s="803"/>
      <c r="H6692" s="806" t="s">
        <v>152</v>
      </c>
      <c r="I6692" s="806"/>
      <c r="J6692" s="117" t="s">
        <v>153</v>
      </c>
      <c r="K6692" s="117" t="s">
        <v>3</v>
      </c>
      <c r="L6692" s="119">
        <v>435.4</v>
      </c>
    </row>
    <row r="6693" spans="1:12" s="101" customFormat="1" ht="408.95" customHeight="1">
      <c r="A6693" s="808"/>
      <c r="B6693" s="803"/>
      <c r="C6693" s="810"/>
      <c r="D6693" s="807"/>
      <c r="E6693" s="803"/>
      <c r="F6693" s="803"/>
      <c r="G6693" s="803"/>
      <c r="H6693" s="806" t="s">
        <v>154</v>
      </c>
      <c r="I6693" s="806"/>
      <c r="J6693" s="803" t="s">
        <v>153</v>
      </c>
      <c r="K6693" s="803" t="s">
        <v>3</v>
      </c>
      <c r="L6693" s="804">
        <v>771.13</v>
      </c>
    </row>
    <row r="6694" spans="1:12" s="101" customFormat="1" ht="408.95" customHeight="1">
      <c r="A6694" s="808"/>
      <c r="B6694" s="803"/>
      <c r="C6694" s="810"/>
      <c r="D6694" s="807"/>
      <c r="E6694" s="803"/>
      <c r="F6694" s="803"/>
      <c r="G6694" s="803"/>
      <c r="H6694" s="806"/>
      <c r="I6694" s="806"/>
      <c r="J6694" s="803"/>
      <c r="K6694" s="803"/>
      <c r="L6694" s="804"/>
    </row>
    <row r="6695" spans="1:12" s="101" customFormat="1" ht="114.2" customHeight="1">
      <c r="A6695" s="808"/>
      <c r="B6695" s="803"/>
      <c r="C6695" s="810"/>
      <c r="D6695" s="807"/>
      <c r="E6695" s="803"/>
      <c r="F6695" s="803"/>
      <c r="G6695" s="803"/>
      <c r="H6695" s="806"/>
      <c r="I6695" s="806"/>
      <c r="J6695" s="803"/>
      <c r="K6695" s="803"/>
      <c r="L6695" s="804"/>
    </row>
    <row r="6696" spans="1:12" s="101" customFormat="1" ht="24" customHeight="1">
      <c r="A6696" s="808"/>
      <c r="B6696" s="110" t="s">
        <v>77</v>
      </c>
      <c r="C6696" s="115" t="s">
        <v>79</v>
      </c>
      <c r="D6696" s="115" t="s">
        <v>155</v>
      </c>
      <c r="E6696" s="115" t="s">
        <v>156</v>
      </c>
      <c r="F6696" s="805"/>
      <c r="G6696" s="805"/>
      <c r="H6696" s="806" t="s">
        <v>157</v>
      </c>
      <c r="I6696" s="806"/>
      <c r="J6696" s="803" t="s">
        <v>153</v>
      </c>
      <c r="K6696" s="803" t="s">
        <v>3</v>
      </c>
      <c r="L6696" s="804">
        <v>661.12</v>
      </c>
    </row>
    <row r="6697" spans="1:12" s="101" customFormat="1" ht="24" customHeight="1">
      <c r="A6697" s="808"/>
      <c r="B6697" s="117" t="s">
        <v>1079</v>
      </c>
      <c r="C6697" s="117" t="s">
        <v>3878</v>
      </c>
      <c r="D6697" s="118">
        <v>43768</v>
      </c>
      <c r="E6697" s="117" t="s">
        <v>3879</v>
      </c>
      <c r="F6697" s="805"/>
      <c r="G6697" s="805"/>
      <c r="H6697" s="806"/>
      <c r="I6697" s="806"/>
      <c r="J6697" s="803"/>
      <c r="K6697" s="803"/>
      <c r="L6697" s="804"/>
    </row>
    <row r="6698" spans="1:12" s="101" customFormat="1" ht="24" customHeight="1">
      <c r="A6698" s="808">
        <v>1254</v>
      </c>
      <c r="B6698" s="110" t="s">
        <v>76</v>
      </c>
      <c r="C6698" s="115" t="s">
        <v>78</v>
      </c>
      <c r="D6698" s="115" t="s">
        <v>146</v>
      </c>
      <c r="E6698" s="115" t="s">
        <v>147</v>
      </c>
      <c r="F6698" s="809" t="s">
        <v>71</v>
      </c>
      <c r="G6698" s="809"/>
      <c r="H6698" s="805"/>
      <c r="I6698" s="805"/>
      <c r="J6698" s="805"/>
      <c r="K6698" s="805"/>
      <c r="L6698" s="805"/>
    </row>
    <row r="6699" spans="1:12" s="101" customFormat="1" ht="26.25" customHeight="1">
      <c r="A6699" s="808"/>
      <c r="B6699" s="803" t="s">
        <v>3876</v>
      </c>
      <c r="C6699" s="810" t="s">
        <v>3880</v>
      </c>
      <c r="D6699" s="807">
        <v>43870</v>
      </c>
      <c r="E6699" s="803" t="s">
        <v>228</v>
      </c>
      <c r="F6699" s="803" t="s">
        <v>3881</v>
      </c>
      <c r="G6699" s="803"/>
      <c r="H6699" s="806" t="s">
        <v>152</v>
      </c>
      <c r="I6699" s="806"/>
      <c r="J6699" s="117" t="s">
        <v>153</v>
      </c>
      <c r="K6699" s="117" t="s">
        <v>3</v>
      </c>
      <c r="L6699" s="119">
        <v>645</v>
      </c>
    </row>
    <row r="6700" spans="1:12" s="101" customFormat="1" ht="354.75" customHeight="1">
      <c r="A6700" s="808"/>
      <c r="B6700" s="803"/>
      <c r="C6700" s="810"/>
      <c r="D6700" s="807"/>
      <c r="E6700" s="803"/>
      <c r="F6700" s="803"/>
      <c r="G6700" s="803"/>
      <c r="H6700" s="806" t="s">
        <v>154</v>
      </c>
      <c r="I6700" s="806"/>
      <c r="J6700" s="117" t="s">
        <v>153</v>
      </c>
      <c r="K6700" s="117" t="s">
        <v>3</v>
      </c>
      <c r="L6700" s="119">
        <v>190.97</v>
      </c>
    </row>
    <row r="6701" spans="1:12" s="101" customFormat="1" ht="24" customHeight="1">
      <c r="A6701" s="808"/>
      <c r="B6701" s="110" t="s">
        <v>77</v>
      </c>
      <c r="C6701" s="115" t="s">
        <v>79</v>
      </c>
      <c r="D6701" s="115" t="s">
        <v>155</v>
      </c>
      <c r="E6701" s="115" t="s">
        <v>156</v>
      </c>
      <c r="F6701" s="805"/>
      <c r="G6701" s="805"/>
      <c r="H6701" s="806" t="s">
        <v>157</v>
      </c>
      <c r="I6701" s="806"/>
      <c r="J6701" s="803" t="s">
        <v>153</v>
      </c>
      <c r="K6701" s="803" t="s">
        <v>3</v>
      </c>
      <c r="L6701" s="804">
        <v>640</v>
      </c>
    </row>
    <row r="6702" spans="1:12" s="101" customFormat="1" ht="24" customHeight="1">
      <c r="A6702" s="808"/>
      <c r="B6702" s="117" t="s">
        <v>1079</v>
      </c>
      <c r="C6702" s="117" t="s">
        <v>3881</v>
      </c>
      <c r="D6702" s="118">
        <v>43875</v>
      </c>
      <c r="E6702" s="117" t="s">
        <v>375</v>
      </c>
      <c r="F6702" s="805"/>
      <c r="G6702" s="805"/>
      <c r="H6702" s="806"/>
      <c r="I6702" s="806"/>
      <c r="J6702" s="803"/>
      <c r="K6702" s="803"/>
      <c r="L6702" s="804"/>
    </row>
    <row r="6703" spans="1:12" s="101" customFormat="1" ht="24" customHeight="1">
      <c r="A6703" s="808">
        <v>1255</v>
      </c>
      <c r="B6703" s="110" t="s">
        <v>76</v>
      </c>
      <c r="C6703" s="115" t="s">
        <v>78</v>
      </c>
      <c r="D6703" s="115" t="s">
        <v>146</v>
      </c>
      <c r="E6703" s="115" t="s">
        <v>147</v>
      </c>
      <c r="F6703" s="809" t="s">
        <v>71</v>
      </c>
      <c r="G6703" s="809"/>
      <c r="H6703" s="805"/>
      <c r="I6703" s="805"/>
      <c r="J6703" s="805"/>
      <c r="K6703" s="805"/>
      <c r="L6703" s="805"/>
    </row>
    <row r="6704" spans="1:12" s="101" customFormat="1" ht="26.25" customHeight="1">
      <c r="A6704" s="808"/>
      <c r="B6704" s="803" t="s">
        <v>3882</v>
      </c>
      <c r="C6704" s="810" t="s">
        <v>3883</v>
      </c>
      <c r="D6704" s="807">
        <v>43782</v>
      </c>
      <c r="E6704" s="803" t="s">
        <v>1717</v>
      </c>
      <c r="F6704" s="803" t="s">
        <v>531</v>
      </c>
      <c r="G6704" s="803"/>
      <c r="H6704" s="806" t="s">
        <v>152</v>
      </c>
      <c r="I6704" s="806"/>
      <c r="J6704" s="117" t="s">
        <v>153</v>
      </c>
      <c r="K6704" s="117" t="s">
        <v>3</v>
      </c>
      <c r="L6704" s="119">
        <v>339</v>
      </c>
    </row>
    <row r="6705" spans="1:12" s="101" customFormat="1" ht="281.25" customHeight="1">
      <c r="A6705" s="808"/>
      <c r="B6705" s="803"/>
      <c r="C6705" s="810"/>
      <c r="D6705" s="807"/>
      <c r="E6705" s="803"/>
      <c r="F6705" s="803"/>
      <c r="G6705" s="803"/>
      <c r="H6705" s="806" t="s">
        <v>154</v>
      </c>
      <c r="I6705" s="806"/>
      <c r="J6705" s="117" t="s">
        <v>153</v>
      </c>
      <c r="K6705" s="117" t="s">
        <v>3</v>
      </c>
      <c r="L6705" s="119">
        <v>409.51</v>
      </c>
    </row>
    <row r="6706" spans="1:12" s="101" customFormat="1" ht="24" customHeight="1">
      <c r="A6706" s="808"/>
      <c r="B6706" s="110" t="s">
        <v>77</v>
      </c>
      <c r="C6706" s="115" t="s">
        <v>79</v>
      </c>
      <c r="D6706" s="115" t="s">
        <v>155</v>
      </c>
      <c r="E6706" s="115" t="s">
        <v>156</v>
      </c>
      <c r="F6706" s="805"/>
      <c r="G6706" s="805"/>
      <c r="H6706" s="806" t="s">
        <v>157</v>
      </c>
      <c r="I6706" s="806"/>
      <c r="J6706" s="803" t="s">
        <v>153</v>
      </c>
      <c r="K6706" s="803" t="s">
        <v>153</v>
      </c>
      <c r="L6706" s="804">
        <v>0</v>
      </c>
    </row>
    <row r="6707" spans="1:12" s="101" customFormat="1" ht="34.5" customHeight="1">
      <c r="A6707" s="808"/>
      <c r="B6707" s="117" t="s">
        <v>1361</v>
      </c>
      <c r="C6707" s="117" t="s">
        <v>531</v>
      </c>
      <c r="D6707" s="118">
        <v>43784</v>
      </c>
      <c r="E6707" s="117" t="s">
        <v>676</v>
      </c>
      <c r="F6707" s="805"/>
      <c r="G6707" s="805"/>
      <c r="H6707" s="806"/>
      <c r="I6707" s="806"/>
      <c r="J6707" s="803"/>
      <c r="K6707" s="803"/>
      <c r="L6707" s="804"/>
    </row>
    <row r="6708" spans="1:12" s="101" customFormat="1" ht="24" customHeight="1">
      <c r="A6708" s="808">
        <v>1256</v>
      </c>
      <c r="B6708" s="110" t="s">
        <v>76</v>
      </c>
      <c r="C6708" s="115" t="s">
        <v>78</v>
      </c>
      <c r="D6708" s="115" t="s">
        <v>146</v>
      </c>
      <c r="E6708" s="115" t="s">
        <v>147</v>
      </c>
      <c r="F6708" s="809" t="s">
        <v>71</v>
      </c>
      <c r="G6708" s="809"/>
      <c r="H6708" s="805"/>
      <c r="I6708" s="805"/>
      <c r="J6708" s="805"/>
      <c r="K6708" s="805"/>
      <c r="L6708" s="805"/>
    </row>
    <row r="6709" spans="1:12" s="101" customFormat="1" ht="26.25" customHeight="1">
      <c r="A6709" s="808"/>
      <c r="B6709" s="803" t="s">
        <v>3884</v>
      </c>
      <c r="C6709" s="810" t="s">
        <v>3885</v>
      </c>
      <c r="D6709" s="807">
        <v>43807</v>
      </c>
      <c r="E6709" s="803" t="s">
        <v>849</v>
      </c>
      <c r="F6709" s="803" t="s">
        <v>1476</v>
      </c>
      <c r="G6709" s="803"/>
      <c r="H6709" s="806" t="s">
        <v>152</v>
      </c>
      <c r="I6709" s="806"/>
      <c r="J6709" s="117" t="s">
        <v>153</v>
      </c>
      <c r="K6709" s="117" t="s">
        <v>3</v>
      </c>
      <c r="L6709" s="119">
        <v>315.14</v>
      </c>
    </row>
    <row r="6710" spans="1:12" s="101" customFormat="1" ht="408.95" customHeight="1">
      <c r="A6710" s="808"/>
      <c r="B6710" s="803"/>
      <c r="C6710" s="810"/>
      <c r="D6710" s="807"/>
      <c r="E6710" s="803"/>
      <c r="F6710" s="803"/>
      <c r="G6710" s="803"/>
      <c r="H6710" s="806" t="s">
        <v>154</v>
      </c>
      <c r="I6710" s="806"/>
      <c r="J6710" s="803" t="s">
        <v>153</v>
      </c>
      <c r="K6710" s="803" t="s">
        <v>3</v>
      </c>
      <c r="L6710" s="804">
        <v>399.63</v>
      </c>
    </row>
    <row r="6711" spans="1:12" s="101" customFormat="1" ht="292.35000000000002" customHeight="1">
      <c r="A6711" s="808"/>
      <c r="B6711" s="803"/>
      <c r="C6711" s="810"/>
      <c r="D6711" s="807"/>
      <c r="E6711" s="803"/>
      <c r="F6711" s="803"/>
      <c r="G6711" s="803"/>
      <c r="H6711" s="806"/>
      <c r="I6711" s="806"/>
      <c r="J6711" s="803"/>
      <c r="K6711" s="803"/>
      <c r="L6711" s="804"/>
    </row>
    <row r="6712" spans="1:12" s="101" customFormat="1" ht="24" customHeight="1">
      <c r="A6712" s="808"/>
      <c r="B6712" s="110" t="s">
        <v>77</v>
      </c>
      <c r="C6712" s="115" t="s">
        <v>79</v>
      </c>
      <c r="D6712" s="115" t="s">
        <v>155</v>
      </c>
      <c r="E6712" s="115" t="s">
        <v>156</v>
      </c>
      <c r="F6712" s="805"/>
      <c r="G6712" s="805"/>
      <c r="H6712" s="806" t="s">
        <v>157</v>
      </c>
      <c r="I6712" s="806"/>
      <c r="J6712" s="803" t="s">
        <v>153</v>
      </c>
      <c r="K6712" s="803" t="s">
        <v>153</v>
      </c>
      <c r="L6712" s="804">
        <v>0</v>
      </c>
    </row>
    <row r="6713" spans="1:12" s="101" customFormat="1" ht="24" customHeight="1">
      <c r="A6713" s="808"/>
      <c r="B6713" s="117" t="s">
        <v>193</v>
      </c>
      <c r="C6713" s="117" t="s">
        <v>1476</v>
      </c>
      <c r="D6713" s="118">
        <v>43808</v>
      </c>
      <c r="E6713" s="117" t="s">
        <v>1285</v>
      </c>
      <c r="F6713" s="805"/>
      <c r="G6713" s="805"/>
      <c r="H6713" s="806"/>
      <c r="I6713" s="806"/>
      <c r="J6713" s="803"/>
      <c r="K6713" s="803"/>
      <c r="L6713" s="804"/>
    </row>
    <row r="6714" spans="1:12" s="101" customFormat="1" ht="24" customHeight="1">
      <c r="A6714" s="808">
        <v>1257</v>
      </c>
      <c r="B6714" s="110" t="s">
        <v>76</v>
      </c>
      <c r="C6714" s="115" t="s">
        <v>78</v>
      </c>
      <c r="D6714" s="115" t="s">
        <v>146</v>
      </c>
      <c r="E6714" s="115" t="s">
        <v>147</v>
      </c>
      <c r="F6714" s="809" t="s">
        <v>71</v>
      </c>
      <c r="G6714" s="809"/>
      <c r="H6714" s="805"/>
      <c r="I6714" s="805"/>
      <c r="J6714" s="805"/>
      <c r="K6714" s="805"/>
      <c r="L6714" s="805"/>
    </row>
    <row r="6715" spans="1:12" s="101" customFormat="1" ht="26.25" customHeight="1">
      <c r="A6715" s="808"/>
      <c r="B6715" s="803" t="s">
        <v>3884</v>
      </c>
      <c r="C6715" s="810" t="s">
        <v>3886</v>
      </c>
      <c r="D6715" s="807">
        <v>43880</v>
      </c>
      <c r="E6715" s="803" t="s">
        <v>1250</v>
      </c>
      <c r="F6715" s="803" t="s">
        <v>592</v>
      </c>
      <c r="G6715" s="803"/>
      <c r="H6715" s="806" t="s">
        <v>152</v>
      </c>
      <c r="I6715" s="806"/>
      <c r="J6715" s="117" t="s">
        <v>153</v>
      </c>
      <c r="K6715" s="117" t="s">
        <v>3</v>
      </c>
      <c r="L6715" s="119">
        <v>266.64999999999998</v>
      </c>
    </row>
    <row r="6716" spans="1:12" s="101" customFormat="1" ht="408.95" customHeight="1">
      <c r="A6716" s="808"/>
      <c r="B6716" s="803"/>
      <c r="C6716" s="810"/>
      <c r="D6716" s="807"/>
      <c r="E6716" s="803"/>
      <c r="F6716" s="803"/>
      <c r="G6716" s="803"/>
      <c r="H6716" s="806" t="s">
        <v>154</v>
      </c>
      <c r="I6716" s="806"/>
      <c r="J6716" s="803" t="s">
        <v>153</v>
      </c>
      <c r="K6716" s="803" t="s">
        <v>3</v>
      </c>
      <c r="L6716" s="804">
        <v>401.44</v>
      </c>
    </row>
    <row r="6717" spans="1:12" s="101" customFormat="1" ht="344.85" customHeight="1">
      <c r="A6717" s="808"/>
      <c r="B6717" s="803"/>
      <c r="C6717" s="810"/>
      <c r="D6717" s="807"/>
      <c r="E6717" s="803"/>
      <c r="F6717" s="803"/>
      <c r="G6717" s="803"/>
      <c r="H6717" s="806"/>
      <c r="I6717" s="806"/>
      <c r="J6717" s="803"/>
      <c r="K6717" s="803"/>
      <c r="L6717" s="804"/>
    </row>
    <row r="6718" spans="1:12" s="101" customFormat="1" ht="24" customHeight="1">
      <c r="A6718" s="808"/>
      <c r="B6718" s="110" t="s">
        <v>77</v>
      </c>
      <c r="C6718" s="115" t="s">
        <v>79</v>
      </c>
      <c r="D6718" s="115" t="s">
        <v>155</v>
      </c>
      <c r="E6718" s="115" t="s">
        <v>156</v>
      </c>
      <c r="F6718" s="805"/>
      <c r="G6718" s="805"/>
      <c r="H6718" s="806" t="s">
        <v>157</v>
      </c>
      <c r="I6718" s="806"/>
      <c r="J6718" s="803" t="s">
        <v>153</v>
      </c>
      <c r="K6718" s="803" t="s">
        <v>153</v>
      </c>
      <c r="L6718" s="804">
        <v>0</v>
      </c>
    </row>
    <row r="6719" spans="1:12" s="101" customFormat="1" ht="24" customHeight="1">
      <c r="A6719" s="808"/>
      <c r="B6719" s="117" t="s">
        <v>193</v>
      </c>
      <c r="C6719" s="117" t="s">
        <v>592</v>
      </c>
      <c r="D6719" s="118">
        <v>43881</v>
      </c>
      <c r="E6719" s="117" t="s">
        <v>769</v>
      </c>
      <c r="F6719" s="805"/>
      <c r="G6719" s="805"/>
      <c r="H6719" s="806"/>
      <c r="I6719" s="806"/>
      <c r="J6719" s="803"/>
      <c r="K6719" s="803"/>
      <c r="L6719" s="804"/>
    </row>
    <row r="6720" spans="1:12" s="101" customFormat="1" ht="24" customHeight="1">
      <c r="A6720" s="808">
        <v>1258</v>
      </c>
      <c r="B6720" s="110" t="s">
        <v>76</v>
      </c>
      <c r="C6720" s="115" t="s">
        <v>78</v>
      </c>
      <c r="D6720" s="115" t="s">
        <v>146</v>
      </c>
      <c r="E6720" s="115" t="s">
        <v>147</v>
      </c>
      <c r="F6720" s="809" t="s">
        <v>71</v>
      </c>
      <c r="G6720" s="809"/>
      <c r="H6720" s="805"/>
      <c r="I6720" s="805"/>
      <c r="J6720" s="805"/>
      <c r="K6720" s="805"/>
      <c r="L6720" s="805"/>
    </row>
    <row r="6721" spans="1:12" s="101" customFormat="1" ht="26.25" customHeight="1">
      <c r="A6721" s="808"/>
      <c r="B6721" s="803" t="s">
        <v>3884</v>
      </c>
      <c r="C6721" s="810" t="s">
        <v>3887</v>
      </c>
      <c r="D6721" s="807">
        <v>43898</v>
      </c>
      <c r="E6721" s="803" t="s">
        <v>523</v>
      </c>
      <c r="F6721" s="803" t="s">
        <v>1476</v>
      </c>
      <c r="G6721" s="803"/>
      <c r="H6721" s="806" t="s">
        <v>152</v>
      </c>
      <c r="I6721" s="806"/>
      <c r="J6721" s="117" t="s">
        <v>153</v>
      </c>
      <c r="K6721" s="117" t="s">
        <v>3</v>
      </c>
      <c r="L6721" s="119">
        <v>375.6</v>
      </c>
    </row>
    <row r="6722" spans="1:12" s="101" customFormat="1" ht="408.95" customHeight="1">
      <c r="A6722" s="808"/>
      <c r="B6722" s="803"/>
      <c r="C6722" s="810"/>
      <c r="D6722" s="807"/>
      <c r="E6722" s="803"/>
      <c r="F6722" s="803"/>
      <c r="G6722" s="803"/>
      <c r="H6722" s="806" t="s">
        <v>154</v>
      </c>
      <c r="I6722" s="806"/>
      <c r="J6722" s="803" t="s">
        <v>153</v>
      </c>
      <c r="K6722" s="803" t="s">
        <v>3</v>
      </c>
      <c r="L6722" s="804">
        <v>627.70000000000005</v>
      </c>
    </row>
    <row r="6723" spans="1:12" s="101" customFormat="1" ht="397.35" customHeight="1">
      <c r="A6723" s="808"/>
      <c r="B6723" s="803"/>
      <c r="C6723" s="810"/>
      <c r="D6723" s="807"/>
      <c r="E6723" s="803"/>
      <c r="F6723" s="803"/>
      <c r="G6723" s="803"/>
      <c r="H6723" s="806"/>
      <c r="I6723" s="806"/>
      <c r="J6723" s="803"/>
      <c r="K6723" s="803"/>
      <c r="L6723" s="804"/>
    </row>
    <row r="6724" spans="1:12" s="101" customFormat="1" ht="24" customHeight="1">
      <c r="A6724" s="808"/>
      <c r="B6724" s="110" t="s">
        <v>77</v>
      </c>
      <c r="C6724" s="115" t="s">
        <v>79</v>
      </c>
      <c r="D6724" s="115" t="s">
        <v>155</v>
      </c>
      <c r="E6724" s="115" t="s">
        <v>156</v>
      </c>
      <c r="F6724" s="805"/>
      <c r="G6724" s="805"/>
      <c r="H6724" s="806" t="s">
        <v>157</v>
      </c>
      <c r="I6724" s="806"/>
      <c r="J6724" s="803" t="s">
        <v>153</v>
      </c>
      <c r="K6724" s="803" t="s">
        <v>3</v>
      </c>
      <c r="L6724" s="804">
        <v>22.55</v>
      </c>
    </row>
    <row r="6725" spans="1:12" s="101" customFormat="1" ht="24" customHeight="1">
      <c r="A6725" s="808"/>
      <c r="B6725" s="117" t="s">
        <v>193</v>
      </c>
      <c r="C6725" s="117" t="s">
        <v>1476</v>
      </c>
      <c r="D6725" s="118">
        <v>43900</v>
      </c>
      <c r="E6725" s="117" t="s">
        <v>2998</v>
      </c>
      <c r="F6725" s="805"/>
      <c r="G6725" s="805"/>
      <c r="H6725" s="806"/>
      <c r="I6725" s="806"/>
      <c r="J6725" s="803"/>
      <c r="K6725" s="803"/>
      <c r="L6725" s="804"/>
    </row>
    <row r="6726" spans="1:12" s="101" customFormat="1" ht="24" customHeight="1">
      <c r="A6726" s="808">
        <v>1259</v>
      </c>
      <c r="B6726" s="110" t="s">
        <v>76</v>
      </c>
      <c r="C6726" s="115" t="s">
        <v>78</v>
      </c>
      <c r="D6726" s="115" t="s">
        <v>146</v>
      </c>
      <c r="E6726" s="115" t="s">
        <v>147</v>
      </c>
      <c r="F6726" s="809" t="s">
        <v>71</v>
      </c>
      <c r="G6726" s="809"/>
      <c r="H6726" s="805"/>
      <c r="I6726" s="805"/>
      <c r="J6726" s="805"/>
      <c r="K6726" s="805"/>
      <c r="L6726" s="805"/>
    </row>
    <row r="6727" spans="1:12" s="101" customFormat="1" ht="26.25" customHeight="1">
      <c r="A6727" s="808"/>
      <c r="B6727" s="803" t="s">
        <v>3888</v>
      </c>
      <c r="C6727" s="810" t="s">
        <v>3889</v>
      </c>
      <c r="D6727" s="807">
        <v>43783</v>
      </c>
      <c r="E6727" s="803" t="s">
        <v>2831</v>
      </c>
      <c r="F6727" s="803" t="s">
        <v>2832</v>
      </c>
      <c r="G6727" s="803"/>
      <c r="H6727" s="806" t="s">
        <v>152</v>
      </c>
      <c r="I6727" s="806"/>
      <c r="J6727" s="117" t="s">
        <v>153</v>
      </c>
      <c r="K6727" s="117" t="s">
        <v>3</v>
      </c>
      <c r="L6727" s="119">
        <v>365.18</v>
      </c>
    </row>
    <row r="6728" spans="1:12" s="101" customFormat="1" ht="123.75" customHeight="1">
      <c r="A6728" s="808"/>
      <c r="B6728" s="803"/>
      <c r="C6728" s="810"/>
      <c r="D6728" s="807"/>
      <c r="E6728" s="803"/>
      <c r="F6728" s="803"/>
      <c r="G6728" s="803"/>
      <c r="H6728" s="806" t="s">
        <v>154</v>
      </c>
      <c r="I6728" s="806"/>
      <c r="J6728" s="117" t="s">
        <v>153</v>
      </c>
      <c r="K6728" s="117" t="s">
        <v>3</v>
      </c>
      <c r="L6728" s="119">
        <v>154</v>
      </c>
    </row>
    <row r="6729" spans="1:12" s="101" customFormat="1" ht="24" customHeight="1">
      <c r="A6729" s="808"/>
      <c r="B6729" s="110" t="s">
        <v>77</v>
      </c>
      <c r="C6729" s="115" t="s">
        <v>79</v>
      </c>
      <c r="D6729" s="115" t="s">
        <v>155</v>
      </c>
      <c r="E6729" s="115" t="s">
        <v>156</v>
      </c>
      <c r="F6729" s="805"/>
      <c r="G6729" s="805"/>
      <c r="H6729" s="806" t="s">
        <v>157</v>
      </c>
      <c r="I6729" s="806"/>
      <c r="J6729" s="803" t="s">
        <v>153</v>
      </c>
      <c r="K6729" s="803" t="s">
        <v>3</v>
      </c>
      <c r="L6729" s="804">
        <v>28.29</v>
      </c>
    </row>
    <row r="6730" spans="1:12" s="101" customFormat="1" ht="24" customHeight="1">
      <c r="A6730" s="808"/>
      <c r="B6730" s="117" t="s">
        <v>1079</v>
      </c>
      <c r="C6730" s="117" t="s">
        <v>2832</v>
      </c>
      <c r="D6730" s="118">
        <v>43784</v>
      </c>
      <c r="E6730" s="117" t="s">
        <v>1014</v>
      </c>
      <c r="F6730" s="805"/>
      <c r="G6730" s="805"/>
      <c r="H6730" s="806"/>
      <c r="I6730" s="806"/>
      <c r="J6730" s="803"/>
      <c r="K6730" s="803"/>
      <c r="L6730" s="804"/>
    </row>
    <row r="6731" spans="1:12" s="101" customFormat="1" ht="24" customHeight="1">
      <c r="A6731" s="808">
        <v>1260</v>
      </c>
      <c r="B6731" s="110" t="s">
        <v>76</v>
      </c>
      <c r="C6731" s="115" t="s">
        <v>78</v>
      </c>
      <c r="D6731" s="115" t="s">
        <v>146</v>
      </c>
      <c r="E6731" s="115" t="s">
        <v>147</v>
      </c>
      <c r="F6731" s="809" t="s">
        <v>71</v>
      </c>
      <c r="G6731" s="809"/>
      <c r="H6731" s="805"/>
      <c r="I6731" s="805"/>
      <c r="J6731" s="805"/>
      <c r="K6731" s="805"/>
      <c r="L6731" s="805"/>
    </row>
    <row r="6732" spans="1:12" s="101" customFormat="1" ht="26.25" customHeight="1">
      <c r="A6732" s="808"/>
      <c r="B6732" s="803" t="s">
        <v>3890</v>
      </c>
      <c r="C6732" s="810" t="s">
        <v>3891</v>
      </c>
      <c r="D6732" s="807">
        <v>43785</v>
      </c>
      <c r="E6732" s="803" t="s">
        <v>576</v>
      </c>
      <c r="F6732" s="803" t="s">
        <v>3892</v>
      </c>
      <c r="G6732" s="803"/>
      <c r="H6732" s="806" t="s">
        <v>152</v>
      </c>
      <c r="I6732" s="806"/>
      <c r="J6732" s="117" t="s">
        <v>153</v>
      </c>
      <c r="K6732" s="117" t="s">
        <v>3</v>
      </c>
      <c r="L6732" s="119">
        <v>146</v>
      </c>
    </row>
    <row r="6733" spans="1:12" s="101" customFormat="1" ht="344.25" customHeight="1">
      <c r="A6733" s="808"/>
      <c r="B6733" s="803"/>
      <c r="C6733" s="810"/>
      <c r="D6733" s="807"/>
      <c r="E6733" s="803"/>
      <c r="F6733" s="803"/>
      <c r="G6733" s="803"/>
      <c r="H6733" s="806" t="s">
        <v>154</v>
      </c>
      <c r="I6733" s="806"/>
      <c r="J6733" s="117" t="s">
        <v>153</v>
      </c>
      <c r="K6733" s="117" t="s">
        <v>153</v>
      </c>
      <c r="L6733" s="119">
        <v>0</v>
      </c>
    </row>
    <row r="6734" spans="1:12" s="101" customFormat="1" ht="24" customHeight="1">
      <c r="A6734" s="808"/>
      <c r="B6734" s="110" t="s">
        <v>77</v>
      </c>
      <c r="C6734" s="115" t="s">
        <v>79</v>
      </c>
      <c r="D6734" s="115" t="s">
        <v>155</v>
      </c>
      <c r="E6734" s="115" t="s">
        <v>156</v>
      </c>
      <c r="F6734" s="805"/>
      <c r="G6734" s="805"/>
      <c r="H6734" s="806" t="s">
        <v>157</v>
      </c>
      <c r="I6734" s="806"/>
      <c r="J6734" s="803" t="s">
        <v>153</v>
      </c>
      <c r="K6734" s="803" t="s">
        <v>3</v>
      </c>
      <c r="L6734" s="804">
        <v>495</v>
      </c>
    </row>
    <row r="6735" spans="1:12" s="101" customFormat="1" ht="34.5" customHeight="1">
      <c r="A6735" s="808"/>
      <c r="B6735" s="117" t="s">
        <v>3893</v>
      </c>
      <c r="C6735" s="117" t="s">
        <v>3892</v>
      </c>
      <c r="D6735" s="118">
        <v>43788</v>
      </c>
      <c r="E6735" s="117" t="s">
        <v>3894</v>
      </c>
      <c r="F6735" s="805"/>
      <c r="G6735" s="805"/>
      <c r="H6735" s="806"/>
      <c r="I6735" s="806"/>
      <c r="J6735" s="803"/>
      <c r="K6735" s="803"/>
      <c r="L6735" s="804"/>
    </row>
    <row r="6736" spans="1:12" s="101" customFormat="1" ht="24" customHeight="1">
      <c r="A6736" s="808">
        <v>1261</v>
      </c>
      <c r="B6736" s="110" t="s">
        <v>76</v>
      </c>
      <c r="C6736" s="115" t="s">
        <v>78</v>
      </c>
      <c r="D6736" s="115" t="s">
        <v>146</v>
      </c>
      <c r="E6736" s="115" t="s">
        <v>147</v>
      </c>
      <c r="F6736" s="809" t="s">
        <v>71</v>
      </c>
      <c r="G6736" s="809"/>
      <c r="H6736" s="805"/>
      <c r="I6736" s="805"/>
      <c r="J6736" s="805"/>
      <c r="K6736" s="805"/>
      <c r="L6736" s="805"/>
    </row>
    <row r="6737" spans="1:12" s="101" customFormat="1" ht="26.25" customHeight="1">
      <c r="A6737" s="808"/>
      <c r="B6737" s="803" t="s">
        <v>3895</v>
      </c>
      <c r="C6737" s="810" t="s">
        <v>3896</v>
      </c>
      <c r="D6737" s="807">
        <v>43739</v>
      </c>
      <c r="E6737" s="803" t="s">
        <v>234</v>
      </c>
      <c r="F6737" s="803" t="s">
        <v>659</v>
      </c>
      <c r="G6737" s="803"/>
      <c r="H6737" s="806" t="s">
        <v>152</v>
      </c>
      <c r="I6737" s="806"/>
      <c r="J6737" s="117" t="s">
        <v>153</v>
      </c>
      <c r="K6737" s="117" t="s">
        <v>3</v>
      </c>
      <c r="L6737" s="119">
        <v>316</v>
      </c>
    </row>
    <row r="6738" spans="1:12" s="101" customFormat="1" ht="312.75" customHeight="1">
      <c r="A6738" s="808"/>
      <c r="B6738" s="803"/>
      <c r="C6738" s="810"/>
      <c r="D6738" s="807"/>
      <c r="E6738" s="803"/>
      <c r="F6738" s="803"/>
      <c r="G6738" s="803"/>
      <c r="H6738" s="806" t="s">
        <v>154</v>
      </c>
      <c r="I6738" s="806"/>
      <c r="J6738" s="117" t="s">
        <v>153</v>
      </c>
      <c r="K6738" s="117" t="s">
        <v>3</v>
      </c>
      <c r="L6738" s="119">
        <v>117</v>
      </c>
    </row>
    <row r="6739" spans="1:12" s="101" customFormat="1" ht="24" customHeight="1">
      <c r="A6739" s="808"/>
      <c r="B6739" s="110" t="s">
        <v>77</v>
      </c>
      <c r="C6739" s="115" t="s">
        <v>79</v>
      </c>
      <c r="D6739" s="115" t="s">
        <v>155</v>
      </c>
      <c r="E6739" s="115" t="s">
        <v>156</v>
      </c>
      <c r="F6739" s="805"/>
      <c r="G6739" s="805"/>
      <c r="H6739" s="806" t="s">
        <v>157</v>
      </c>
      <c r="I6739" s="806"/>
      <c r="J6739" s="803" t="s">
        <v>153</v>
      </c>
      <c r="K6739" s="803" t="s">
        <v>153</v>
      </c>
      <c r="L6739" s="804">
        <v>0</v>
      </c>
    </row>
    <row r="6740" spans="1:12" s="101" customFormat="1" ht="24" customHeight="1">
      <c r="A6740" s="808"/>
      <c r="B6740" s="117" t="s">
        <v>260</v>
      </c>
      <c r="C6740" s="117" t="s">
        <v>659</v>
      </c>
      <c r="D6740" s="118">
        <v>43740</v>
      </c>
      <c r="E6740" s="117" t="s">
        <v>1029</v>
      </c>
      <c r="F6740" s="805"/>
      <c r="G6740" s="805"/>
      <c r="H6740" s="806"/>
      <c r="I6740" s="806"/>
      <c r="J6740" s="803"/>
      <c r="K6740" s="803"/>
      <c r="L6740" s="804"/>
    </row>
    <row r="6741" spans="1:12" s="101" customFormat="1" ht="24" customHeight="1">
      <c r="A6741" s="808">
        <v>1262</v>
      </c>
      <c r="B6741" s="110" t="s">
        <v>76</v>
      </c>
      <c r="C6741" s="115" t="s">
        <v>78</v>
      </c>
      <c r="D6741" s="115" t="s">
        <v>146</v>
      </c>
      <c r="E6741" s="115" t="s">
        <v>147</v>
      </c>
      <c r="F6741" s="809" t="s">
        <v>71</v>
      </c>
      <c r="G6741" s="809"/>
      <c r="H6741" s="805"/>
      <c r="I6741" s="805"/>
      <c r="J6741" s="805"/>
      <c r="K6741" s="805"/>
      <c r="L6741" s="805"/>
    </row>
    <row r="6742" spans="1:12" s="101" customFormat="1" ht="26.25" customHeight="1">
      <c r="A6742" s="808"/>
      <c r="B6742" s="803" t="s">
        <v>3895</v>
      </c>
      <c r="C6742" s="810" t="s">
        <v>3897</v>
      </c>
      <c r="D6742" s="807">
        <v>43853</v>
      </c>
      <c r="E6742" s="803" t="s">
        <v>234</v>
      </c>
      <c r="F6742" s="803" t="s">
        <v>659</v>
      </c>
      <c r="G6742" s="803"/>
      <c r="H6742" s="806" t="s">
        <v>152</v>
      </c>
      <c r="I6742" s="806"/>
      <c r="J6742" s="117" t="s">
        <v>153</v>
      </c>
      <c r="K6742" s="117" t="s">
        <v>3</v>
      </c>
      <c r="L6742" s="119">
        <v>156</v>
      </c>
    </row>
    <row r="6743" spans="1:12" s="101" customFormat="1" ht="81.75" customHeight="1">
      <c r="A6743" s="808"/>
      <c r="B6743" s="803"/>
      <c r="C6743" s="810"/>
      <c r="D6743" s="807"/>
      <c r="E6743" s="803"/>
      <c r="F6743" s="803"/>
      <c r="G6743" s="803"/>
      <c r="H6743" s="806" t="s">
        <v>154</v>
      </c>
      <c r="I6743" s="806"/>
      <c r="J6743" s="117" t="s">
        <v>153</v>
      </c>
      <c r="K6743" s="117" t="s">
        <v>3</v>
      </c>
      <c r="L6743" s="119">
        <v>152</v>
      </c>
    </row>
    <row r="6744" spans="1:12" s="101" customFormat="1" ht="24" customHeight="1">
      <c r="A6744" s="808"/>
      <c r="B6744" s="110" t="s">
        <v>77</v>
      </c>
      <c r="C6744" s="115" t="s">
        <v>79</v>
      </c>
      <c r="D6744" s="115" t="s">
        <v>155</v>
      </c>
      <c r="E6744" s="115" t="s">
        <v>156</v>
      </c>
      <c r="F6744" s="805"/>
      <c r="G6744" s="805"/>
      <c r="H6744" s="806" t="s">
        <v>157</v>
      </c>
      <c r="I6744" s="806"/>
      <c r="J6744" s="803" t="s">
        <v>153</v>
      </c>
      <c r="K6744" s="803" t="s">
        <v>153</v>
      </c>
      <c r="L6744" s="804">
        <v>0</v>
      </c>
    </row>
    <row r="6745" spans="1:12" s="101" customFormat="1" ht="24" customHeight="1">
      <c r="A6745" s="808"/>
      <c r="B6745" s="117" t="s">
        <v>260</v>
      </c>
      <c r="C6745" s="117" t="s">
        <v>659</v>
      </c>
      <c r="D6745" s="118">
        <v>43854</v>
      </c>
      <c r="E6745" s="117" t="s">
        <v>660</v>
      </c>
      <c r="F6745" s="805"/>
      <c r="G6745" s="805"/>
      <c r="H6745" s="806"/>
      <c r="I6745" s="806"/>
      <c r="J6745" s="803"/>
      <c r="K6745" s="803"/>
      <c r="L6745" s="804"/>
    </row>
    <row r="6746" spans="1:12" s="101" customFormat="1" ht="24" customHeight="1">
      <c r="A6746" s="808">
        <v>1263</v>
      </c>
      <c r="B6746" s="110" t="s">
        <v>76</v>
      </c>
      <c r="C6746" s="115" t="s">
        <v>78</v>
      </c>
      <c r="D6746" s="115" t="s">
        <v>146</v>
      </c>
      <c r="E6746" s="115" t="s">
        <v>147</v>
      </c>
      <c r="F6746" s="809" t="s">
        <v>71</v>
      </c>
      <c r="G6746" s="809"/>
      <c r="H6746" s="805"/>
      <c r="I6746" s="805"/>
      <c r="J6746" s="805"/>
      <c r="K6746" s="805"/>
      <c r="L6746" s="805"/>
    </row>
    <row r="6747" spans="1:12" s="101" customFormat="1" ht="26.25" customHeight="1">
      <c r="A6747" s="808"/>
      <c r="B6747" s="803" t="s">
        <v>3895</v>
      </c>
      <c r="C6747" s="810" t="s">
        <v>3898</v>
      </c>
      <c r="D6747" s="807">
        <v>43888</v>
      </c>
      <c r="E6747" s="803" t="s">
        <v>205</v>
      </c>
      <c r="F6747" s="803" t="s">
        <v>1532</v>
      </c>
      <c r="G6747" s="803"/>
      <c r="H6747" s="806" t="s">
        <v>152</v>
      </c>
      <c r="I6747" s="806"/>
      <c r="J6747" s="117" t="s">
        <v>153</v>
      </c>
      <c r="K6747" s="117" t="s">
        <v>3</v>
      </c>
      <c r="L6747" s="119">
        <v>229.22</v>
      </c>
    </row>
    <row r="6748" spans="1:12" s="101" customFormat="1" ht="207.75" customHeight="1">
      <c r="A6748" s="808"/>
      <c r="B6748" s="803"/>
      <c r="C6748" s="810"/>
      <c r="D6748" s="807"/>
      <c r="E6748" s="803"/>
      <c r="F6748" s="803"/>
      <c r="G6748" s="803"/>
      <c r="H6748" s="806" t="s">
        <v>154</v>
      </c>
      <c r="I6748" s="806"/>
      <c r="J6748" s="117" t="s">
        <v>153</v>
      </c>
      <c r="K6748" s="117" t="s">
        <v>3</v>
      </c>
      <c r="L6748" s="119">
        <v>364.5</v>
      </c>
    </row>
    <row r="6749" spans="1:12" s="101" customFormat="1" ht="24" customHeight="1">
      <c r="A6749" s="808"/>
      <c r="B6749" s="110" t="s">
        <v>77</v>
      </c>
      <c r="C6749" s="115" t="s">
        <v>79</v>
      </c>
      <c r="D6749" s="115" t="s">
        <v>155</v>
      </c>
      <c r="E6749" s="115" t="s">
        <v>156</v>
      </c>
      <c r="F6749" s="805"/>
      <c r="G6749" s="805"/>
      <c r="H6749" s="806" t="s">
        <v>157</v>
      </c>
      <c r="I6749" s="806"/>
      <c r="J6749" s="803" t="s">
        <v>153</v>
      </c>
      <c r="K6749" s="803" t="s">
        <v>3</v>
      </c>
      <c r="L6749" s="804">
        <v>154</v>
      </c>
    </row>
    <row r="6750" spans="1:12" s="101" customFormat="1" ht="24" customHeight="1">
      <c r="A6750" s="808"/>
      <c r="B6750" s="117" t="s">
        <v>260</v>
      </c>
      <c r="C6750" s="117" t="s">
        <v>1532</v>
      </c>
      <c r="D6750" s="118">
        <v>43889</v>
      </c>
      <c r="E6750" s="117" t="s">
        <v>2366</v>
      </c>
      <c r="F6750" s="805"/>
      <c r="G6750" s="805"/>
      <c r="H6750" s="806"/>
      <c r="I6750" s="806"/>
      <c r="J6750" s="803"/>
      <c r="K6750" s="803"/>
      <c r="L6750" s="804"/>
    </row>
    <row r="6751" spans="1:12" s="101" customFormat="1" ht="24" customHeight="1">
      <c r="A6751" s="808">
        <v>1264</v>
      </c>
      <c r="B6751" s="110" t="s">
        <v>76</v>
      </c>
      <c r="C6751" s="115" t="s">
        <v>78</v>
      </c>
      <c r="D6751" s="115" t="s">
        <v>146</v>
      </c>
      <c r="E6751" s="115" t="s">
        <v>147</v>
      </c>
      <c r="F6751" s="809" t="s">
        <v>71</v>
      </c>
      <c r="G6751" s="809"/>
      <c r="H6751" s="805"/>
      <c r="I6751" s="805"/>
      <c r="J6751" s="805"/>
      <c r="K6751" s="805"/>
      <c r="L6751" s="805"/>
    </row>
    <row r="6752" spans="1:12" s="101" customFormat="1" ht="26.25" customHeight="1">
      <c r="A6752" s="808"/>
      <c r="B6752" s="803" t="s">
        <v>3899</v>
      </c>
      <c r="C6752" s="810" t="s">
        <v>3900</v>
      </c>
      <c r="D6752" s="807">
        <v>43739</v>
      </c>
      <c r="E6752" s="803" t="s">
        <v>1449</v>
      </c>
      <c r="F6752" s="803" t="s">
        <v>1450</v>
      </c>
      <c r="G6752" s="803"/>
      <c r="H6752" s="806" t="s">
        <v>152</v>
      </c>
      <c r="I6752" s="806"/>
      <c r="J6752" s="117" t="s">
        <v>153</v>
      </c>
      <c r="K6752" s="117" t="s">
        <v>3</v>
      </c>
      <c r="L6752" s="119">
        <v>4986.3599999999997</v>
      </c>
    </row>
    <row r="6753" spans="1:12" s="101" customFormat="1" ht="312.75" customHeight="1">
      <c r="A6753" s="808"/>
      <c r="B6753" s="803"/>
      <c r="C6753" s="810"/>
      <c r="D6753" s="807"/>
      <c r="E6753" s="803"/>
      <c r="F6753" s="803"/>
      <c r="G6753" s="803"/>
      <c r="H6753" s="806" t="s">
        <v>154</v>
      </c>
      <c r="I6753" s="806"/>
      <c r="J6753" s="117" t="s">
        <v>153</v>
      </c>
      <c r="K6753" s="117" t="s">
        <v>153</v>
      </c>
      <c r="L6753" s="119">
        <v>0</v>
      </c>
    </row>
    <row r="6754" spans="1:12" s="101" customFormat="1" ht="24" customHeight="1">
      <c r="A6754" s="808"/>
      <c r="B6754" s="110" t="s">
        <v>77</v>
      </c>
      <c r="C6754" s="115" t="s">
        <v>79</v>
      </c>
      <c r="D6754" s="115" t="s">
        <v>155</v>
      </c>
      <c r="E6754" s="115" t="s">
        <v>156</v>
      </c>
      <c r="F6754" s="805"/>
      <c r="G6754" s="805"/>
      <c r="H6754" s="806" t="s">
        <v>157</v>
      </c>
      <c r="I6754" s="806"/>
      <c r="J6754" s="803" t="s">
        <v>153</v>
      </c>
      <c r="K6754" s="803" t="s">
        <v>3</v>
      </c>
      <c r="L6754" s="804">
        <v>96.84</v>
      </c>
    </row>
    <row r="6755" spans="1:12" s="101" customFormat="1" ht="34.5" customHeight="1">
      <c r="A6755" s="808"/>
      <c r="B6755" s="117" t="s">
        <v>3901</v>
      </c>
      <c r="C6755" s="117" t="s">
        <v>1450</v>
      </c>
      <c r="D6755" s="118">
        <v>43768</v>
      </c>
      <c r="E6755" s="117" t="s">
        <v>3902</v>
      </c>
      <c r="F6755" s="805"/>
      <c r="G6755" s="805"/>
      <c r="H6755" s="806"/>
      <c r="I6755" s="806"/>
      <c r="J6755" s="803"/>
      <c r="K6755" s="803"/>
      <c r="L6755" s="804"/>
    </row>
    <row r="6756" spans="1:12" s="101" customFormat="1" ht="24" customHeight="1">
      <c r="A6756" s="808">
        <v>1265</v>
      </c>
      <c r="B6756" s="110" t="s">
        <v>76</v>
      </c>
      <c r="C6756" s="115" t="s">
        <v>78</v>
      </c>
      <c r="D6756" s="115" t="s">
        <v>146</v>
      </c>
      <c r="E6756" s="115" t="s">
        <v>147</v>
      </c>
      <c r="F6756" s="809" t="s">
        <v>71</v>
      </c>
      <c r="G6756" s="809"/>
      <c r="H6756" s="805"/>
      <c r="I6756" s="805"/>
      <c r="J6756" s="805"/>
      <c r="K6756" s="805"/>
      <c r="L6756" s="805"/>
    </row>
    <row r="6757" spans="1:12" s="101" customFormat="1" ht="26.25" customHeight="1">
      <c r="A6757" s="808"/>
      <c r="B6757" s="803" t="s">
        <v>3899</v>
      </c>
      <c r="C6757" s="810" t="s">
        <v>3903</v>
      </c>
      <c r="D6757" s="807">
        <v>43769</v>
      </c>
      <c r="E6757" s="803" t="s">
        <v>1449</v>
      </c>
      <c r="F6757" s="803" t="s">
        <v>1450</v>
      </c>
      <c r="G6757" s="803"/>
      <c r="H6757" s="806" t="s">
        <v>152</v>
      </c>
      <c r="I6757" s="806"/>
      <c r="J6757" s="117" t="s">
        <v>153</v>
      </c>
      <c r="K6757" s="117" t="s">
        <v>3</v>
      </c>
      <c r="L6757" s="119">
        <v>3615.48</v>
      </c>
    </row>
    <row r="6758" spans="1:12" s="101" customFormat="1" ht="312.75" customHeight="1">
      <c r="A6758" s="808"/>
      <c r="B6758" s="803"/>
      <c r="C6758" s="810"/>
      <c r="D6758" s="807"/>
      <c r="E6758" s="803"/>
      <c r="F6758" s="803"/>
      <c r="G6758" s="803"/>
      <c r="H6758" s="806" t="s">
        <v>154</v>
      </c>
      <c r="I6758" s="806"/>
      <c r="J6758" s="117" t="s">
        <v>153</v>
      </c>
      <c r="K6758" s="117" t="s">
        <v>153</v>
      </c>
      <c r="L6758" s="119">
        <v>0</v>
      </c>
    </row>
    <row r="6759" spans="1:12" s="101" customFormat="1" ht="24" customHeight="1">
      <c r="A6759" s="808"/>
      <c r="B6759" s="110" t="s">
        <v>77</v>
      </c>
      <c r="C6759" s="115" t="s">
        <v>79</v>
      </c>
      <c r="D6759" s="115" t="s">
        <v>155</v>
      </c>
      <c r="E6759" s="115" t="s">
        <v>156</v>
      </c>
      <c r="F6759" s="805"/>
      <c r="G6759" s="805"/>
      <c r="H6759" s="806" t="s">
        <v>157</v>
      </c>
      <c r="I6759" s="806"/>
      <c r="J6759" s="803" t="s">
        <v>153</v>
      </c>
      <c r="K6759" s="803" t="s">
        <v>153</v>
      </c>
      <c r="L6759" s="804">
        <v>0</v>
      </c>
    </row>
    <row r="6760" spans="1:12" s="101" customFormat="1" ht="34.5" customHeight="1">
      <c r="A6760" s="808"/>
      <c r="B6760" s="117" t="s">
        <v>3901</v>
      </c>
      <c r="C6760" s="117" t="s">
        <v>1450</v>
      </c>
      <c r="D6760" s="118">
        <v>43791</v>
      </c>
      <c r="E6760" s="117" t="s">
        <v>3904</v>
      </c>
      <c r="F6760" s="805"/>
      <c r="G6760" s="805"/>
      <c r="H6760" s="806"/>
      <c r="I6760" s="806"/>
      <c r="J6760" s="803"/>
      <c r="K6760" s="803"/>
      <c r="L6760" s="804"/>
    </row>
    <row r="6761" spans="1:12" s="101" customFormat="1" ht="24" customHeight="1">
      <c r="A6761" s="808">
        <v>1266</v>
      </c>
      <c r="B6761" s="110" t="s">
        <v>76</v>
      </c>
      <c r="C6761" s="115" t="s">
        <v>78</v>
      </c>
      <c r="D6761" s="115" t="s">
        <v>146</v>
      </c>
      <c r="E6761" s="115" t="s">
        <v>147</v>
      </c>
      <c r="F6761" s="809" t="s">
        <v>71</v>
      </c>
      <c r="G6761" s="809"/>
      <c r="H6761" s="805"/>
      <c r="I6761" s="805"/>
      <c r="J6761" s="805"/>
      <c r="K6761" s="805"/>
      <c r="L6761" s="805"/>
    </row>
    <row r="6762" spans="1:12" s="101" customFormat="1" ht="26.25" customHeight="1">
      <c r="A6762" s="808"/>
      <c r="B6762" s="803" t="s">
        <v>3899</v>
      </c>
      <c r="C6762" s="810" t="s">
        <v>3905</v>
      </c>
      <c r="D6762" s="807">
        <v>43806</v>
      </c>
      <c r="E6762" s="803" t="s">
        <v>1449</v>
      </c>
      <c r="F6762" s="803" t="s">
        <v>1450</v>
      </c>
      <c r="G6762" s="803"/>
      <c r="H6762" s="806" t="s">
        <v>152</v>
      </c>
      <c r="I6762" s="806"/>
      <c r="J6762" s="117" t="s">
        <v>153</v>
      </c>
      <c r="K6762" s="117" t="s">
        <v>3</v>
      </c>
      <c r="L6762" s="119">
        <v>3859.32</v>
      </c>
    </row>
    <row r="6763" spans="1:12" s="101" customFormat="1" ht="270.75" customHeight="1">
      <c r="A6763" s="808"/>
      <c r="B6763" s="803"/>
      <c r="C6763" s="810"/>
      <c r="D6763" s="807"/>
      <c r="E6763" s="803"/>
      <c r="F6763" s="803"/>
      <c r="G6763" s="803"/>
      <c r="H6763" s="806" t="s">
        <v>154</v>
      </c>
      <c r="I6763" s="806"/>
      <c r="J6763" s="117" t="s">
        <v>153</v>
      </c>
      <c r="K6763" s="117" t="s">
        <v>3</v>
      </c>
      <c r="L6763" s="119">
        <v>2000</v>
      </c>
    </row>
    <row r="6764" spans="1:12" s="101" customFormat="1" ht="24" customHeight="1">
      <c r="A6764" s="808"/>
      <c r="B6764" s="110" t="s">
        <v>77</v>
      </c>
      <c r="C6764" s="115" t="s">
        <v>79</v>
      </c>
      <c r="D6764" s="115" t="s">
        <v>155</v>
      </c>
      <c r="E6764" s="115" t="s">
        <v>156</v>
      </c>
      <c r="F6764" s="805"/>
      <c r="G6764" s="805"/>
      <c r="H6764" s="806" t="s">
        <v>157</v>
      </c>
      <c r="I6764" s="806"/>
      <c r="J6764" s="803" t="s">
        <v>153</v>
      </c>
      <c r="K6764" s="803" t="s">
        <v>3</v>
      </c>
      <c r="L6764" s="804">
        <v>96.84</v>
      </c>
    </row>
    <row r="6765" spans="1:12" s="101" customFormat="1" ht="34.5" customHeight="1">
      <c r="A6765" s="808"/>
      <c r="B6765" s="117" t="s">
        <v>3901</v>
      </c>
      <c r="C6765" s="117" t="s">
        <v>1450</v>
      </c>
      <c r="D6765" s="118">
        <v>43830</v>
      </c>
      <c r="E6765" s="117" t="s">
        <v>3906</v>
      </c>
      <c r="F6765" s="805"/>
      <c r="G6765" s="805"/>
      <c r="H6765" s="806"/>
      <c r="I6765" s="806"/>
      <c r="J6765" s="803"/>
      <c r="K6765" s="803"/>
      <c r="L6765" s="804"/>
    </row>
    <row r="6766" spans="1:12" s="101" customFormat="1" ht="24" customHeight="1">
      <c r="A6766" s="808">
        <v>1267</v>
      </c>
      <c r="B6766" s="110" t="s">
        <v>76</v>
      </c>
      <c r="C6766" s="115" t="s">
        <v>78</v>
      </c>
      <c r="D6766" s="115" t="s">
        <v>146</v>
      </c>
      <c r="E6766" s="115" t="s">
        <v>147</v>
      </c>
      <c r="F6766" s="809" t="s">
        <v>71</v>
      </c>
      <c r="G6766" s="809"/>
      <c r="H6766" s="805"/>
      <c r="I6766" s="805"/>
      <c r="J6766" s="805"/>
      <c r="K6766" s="805"/>
      <c r="L6766" s="805"/>
    </row>
    <row r="6767" spans="1:12" s="101" customFormat="1" ht="26.25" customHeight="1">
      <c r="A6767" s="808"/>
      <c r="B6767" s="803" t="s">
        <v>3899</v>
      </c>
      <c r="C6767" s="810" t="s">
        <v>3907</v>
      </c>
      <c r="D6767" s="807">
        <v>43831</v>
      </c>
      <c r="E6767" s="803" t="s">
        <v>1449</v>
      </c>
      <c r="F6767" s="803" t="s">
        <v>1450</v>
      </c>
      <c r="G6767" s="803"/>
      <c r="H6767" s="806" t="s">
        <v>152</v>
      </c>
      <c r="I6767" s="806"/>
      <c r="J6767" s="117" t="s">
        <v>153</v>
      </c>
      <c r="K6767" s="117" t="s">
        <v>3</v>
      </c>
      <c r="L6767" s="119">
        <v>5113.2</v>
      </c>
    </row>
    <row r="6768" spans="1:12" s="101" customFormat="1" ht="281.25" customHeight="1">
      <c r="A6768" s="808"/>
      <c r="B6768" s="803"/>
      <c r="C6768" s="810"/>
      <c r="D6768" s="807"/>
      <c r="E6768" s="803"/>
      <c r="F6768" s="803"/>
      <c r="G6768" s="803"/>
      <c r="H6768" s="806" t="s">
        <v>154</v>
      </c>
      <c r="I6768" s="806"/>
      <c r="J6768" s="117" t="s">
        <v>153</v>
      </c>
      <c r="K6768" s="117" t="s">
        <v>153</v>
      </c>
      <c r="L6768" s="119">
        <v>0</v>
      </c>
    </row>
    <row r="6769" spans="1:12" s="101" customFormat="1" ht="24" customHeight="1">
      <c r="A6769" s="808"/>
      <c r="B6769" s="110" t="s">
        <v>77</v>
      </c>
      <c r="C6769" s="115" t="s">
        <v>79</v>
      </c>
      <c r="D6769" s="115" t="s">
        <v>155</v>
      </c>
      <c r="E6769" s="115" t="s">
        <v>156</v>
      </c>
      <c r="F6769" s="805"/>
      <c r="G6769" s="805"/>
      <c r="H6769" s="806" t="s">
        <v>157</v>
      </c>
      <c r="I6769" s="806"/>
      <c r="J6769" s="803" t="s">
        <v>153</v>
      </c>
      <c r="K6769" s="803" t="s">
        <v>3</v>
      </c>
      <c r="L6769" s="804">
        <v>96.84</v>
      </c>
    </row>
    <row r="6770" spans="1:12" s="101" customFormat="1" ht="34.5" customHeight="1">
      <c r="A6770" s="808"/>
      <c r="B6770" s="117" t="s">
        <v>3901</v>
      </c>
      <c r="C6770" s="117" t="s">
        <v>1450</v>
      </c>
      <c r="D6770" s="118">
        <v>43861</v>
      </c>
      <c r="E6770" s="117" t="s">
        <v>3908</v>
      </c>
      <c r="F6770" s="805"/>
      <c r="G6770" s="805"/>
      <c r="H6770" s="806"/>
      <c r="I6770" s="806"/>
      <c r="J6770" s="803"/>
      <c r="K6770" s="803"/>
      <c r="L6770" s="804"/>
    </row>
    <row r="6771" spans="1:12" s="101" customFormat="1" ht="24" customHeight="1">
      <c r="A6771" s="808">
        <v>1268</v>
      </c>
      <c r="B6771" s="110" t="s">
        <v>76</v>
      </c>
      <c r="C6771" s="115" t="s">
        <v>78</v>
      </c>
      <c r="D6771" s="115" t="s">
        <v>146</v>
      </c>
      <c r="E6771" s="115" t="s">
        <v>147</v>
      </c>
      <c r="F6771" s="809" t="s">
        <v>71</v>
      </c>
      <c r="G6771" s="809"/>
      <c r="H6771" s="805"/>
      <c r="I6771" s="805"/>
      <c r="J6771" s="805"/>
      <c r="K6771" s="805"/>
      <c r="L6771" s="805"/>
    </row>
    <row r="6772" spans="1:12" s="101" customFormat="1" ht="26.25" customHeight="1">
      <c r="A6772" s="808"/>
      <c r="B6772" s="803" t="s">
        <v>3899</v>
      </c>
      <c r="C6772" s="810" t="s">
        <v>3909</v>
      </c>
      <c r="D6772" s="807">
        <v>43862</v>
      </c>
      <c r="E6772" s="803" t="s">
        <v>1449</v>
      </c>
      <c r="F6772" s="803" t="s">
        <v>1450</v>
      </c>
      <c r="G6772" s="803"/>
      <c r="H6772" s="806" t="s">
        <v>152</v>
      </c>
      <c r="I6772" s="806"/>
      <c r="J6772" s="117" t="s">
        <v>153</v>
      </c>
      <c r="K6772" s="117" t="s">
        <v>3</v>
      </c>
      <c r="L6772" s="119">
        <v>4631.5200000000004</v>
      </c>
    </row>
    <row r="6773" spans="1:12" s="101" customFormat="1" ht="323.25" customHeight="1">
      <c r="A6773" s="808"/>
      <c r="B6773" s="803"/>
      <c r="C6773" s="810"/>
      <c r="D6773" s="807"/>
      <c r="E6773" s="803"/>
      <c r="F6773" s="803"/>
      <c r="G6773" s="803"/>
      <c r="H6773" s="806" t="s">
        <v>154</v>
      </c>
      <c r="I6773" s="806"/>
      <c r="J6773" s="117" t="s">
        <v>153</v>
      </c>
      <c r="K6773" s="117" t="s">
        <v>153</v>
      </c>
      <c r="L6773" s="119">
        <v>0</v>
      </c>
    </row>
    <row r="6774" spans="1:12" s="101" customFormat="1" ht="24" customHeight="1">
      <c r="A6774" s="808"/>
      <c r="B6774" s="110" t="s">
        <v>77</v>
      </c>
      <c r="C6774" s="115" t="s">
        <v>79</v>
      </c>
      <c r="D6774" s="115" t="s">
        <v>155</v>
      </c>
      <c r="E6774" s="115" t="s">
        <v>156</v>
      </c>
      <c r="F6774" s="805"/>
      <c r="G6774" s="805"/>
      <c r="H6774" s="806" t="s">
        <v>157</v>
      </c>
      <c r="I6774" s="806"/>
      <c r="J6774" s="803" t="s">
        <v>153</v>
      </c>
      <c r="K6774" s="803" t="s">
        <v>153</v>
      </c>
      <c r="L6774" s="804">
        <v>0</v>
      </c>
    </row>
    <row r="6775" spans="1:12" s="101" customFormat="1" ht="34.5" customHeight="1">
      <c r="A6775" s="808"/>
      <c r="B6775" s="117" t="s">
        <v>3901</v>
      </c>
      <c r="C6775" s="117" t="s">
        <v>1450</v>
      </c>
      <c r="D6775" s="118">
        <v>43890</v>
      </c>
      <c r="E6775" s="117" t="s">
        <v>3910</v>
      </c>
      <c r="F6775" s="805"/>
      <c r="G6775" s="805"/>
      <c r="H6775" s="806"/>
      <c r="I6775" s="806"/>
      <c r="J6775" s="803"/>
      <c r="K6775" s="803"/>
      <c r="L6775" s="804"/>
    </row>
    <row r="6776" spans="1:12" s="101" customFormat="1" ht="24" customHeight="1">
      <c r="A6776" s="808">
        <v>1269</v>
      </c>
      <c r="B6776" s="110" t="s">
        <v>76</v>
      </c>
      <c r="C6776" s="115" t="s">
        <v>78</v>
      </c>
      <c r="D6776" s="115" t="s">
        <v>146</v>
      </c>
      <c r="E6776" s="115" t="s">
        <v>147</v>
      </c>
      <c r="F6776" s="809" t="s">
        <v>71</v>
      </c>
      <c r="G6776" s="809"/>
      <c r="H6776" s="805"/>
      <c r="I6776" s="805"/>
      <c r="J6776" s="805"/>
      <c r="K6776" s="805"/>
      <c r="L6776" s="805"/>
    </row>
    <row r="6777" spans="1:12" s="101" customFormat="1" ht="26.25" customHeight="1">
      <c r="A6777" s="808"/>
      <c r="B6777" s="803" t="s">
        <v>3899</v>
      </c>
      <c r="C6777" s="810" t="s">
        <v>3911</v>
      </c>
      <c r="D6777" s="807">
        <v>43910</v>
      </c>
      <c r="E6777" s="803" t="s">
        <v>3033</v>
      </c>
      <c r="F6777" s="803" t="s">
        <v>746</v>
      </c>
      <c r="G6777" s="803"/>
      <c r="H6777" s="806" t="s">
        <v>152</v>
      </c>
      <c r="I6777" s="806"/>
      <c r="J6777" s="117" t="s">
        <v>153</v>
      </c>
      <c r="K6777" s="117" t="s">
        <v>3</v>
      </c>
      <c r="L6777" s="119">
        <v>508.79</v>
      </c>
    </row>
    <row r="6778" spans="1:12" s="101" customFormat="1" ht="354.75" customHeight="1">
      <c r="A6778" s="808"/>
      <c r="B6778" s="803"/>
      <c r="C6778" s="810"/>
      <c r="D6778" s="807"/>
      <c r="E6778" s="803"/>
      <c r="F6778" s="803"/>
      <c r="G6778" s="803"/>
      <c r="H6778" s="806" t="s">
        <v>154</v>
      </c>
      <c r="I6778" s="806"/>
      <c r="J6778" s="117" t="s">
        <v>153</v>
      </c>
      <c r="K6778" s="117" t="s">
        <v>3</v>
      </c>
      <c r="L6778" s="119">
        <v>958.73</v>
      </c>
    </row>
    <row r="6779" spans="1:12" s="101" customFormat="1" ht="24" customHeight="1">
      <c r="A6779" s="808"/>
      <c r="B6779" s="110" t="s">
        <v>77</v>
      </c>
      <c r="C6779" s="115" t="s">
        <v>79</v>
      </c>
      <c r="D6779" s="115" t="s">
        <v>155</v>
      </c>
      <c r="E6779" s="115" t="s">
        <v>156</v>
      </c>
      <c r="F6779" s="805"/>
      <c r="G6779" s="805"/>
      <c r="H6779" s="806" t="s">
        <v>157</v>
      </c>
      <c r="I6779" s="806"/>
      <c r="J6779" s="803" t="s">
        <v>153</v>
      </c>
      <c r="K6779" s="803" t="s">
        <v>153</v>
      </c>
      <c r="L6779" s="804">
        <v>0</v>
      </c>
    </row>
    <row r="6780" spans="1:12" s="101" customFormat="1" ht="34.5" customHeight="1">
      <c r="A6780" s="808"/>
      <c r="B6780" s="117" t="s">
        <v>3901</v>
      </c>
      <c r="C6780" s="117" t="s">
        <v>746</v>
      </c>
      <c r="D6780" s="118">
        <v>43915</v>
      </c>
      <c r="E6780" s="117" t="s">
        <v>3912</v>
      </c>
      <c r="F6780" s="805"/>
      <c r="G6780" s="805"/>
      <c r="H6780" s="806"/>
      <c r="I6780" s="806"/>
      <c r="J6780" s="803"/>
      <c r="K6780" s="803"/>
      <c r="L6780" s="804"/>
    </row>
    <row r="6781" spans="1:12" s="101" customFormat="1" ht="24" customHeight="1">
      <c r="A6781" s="808">
        <v>1270</v>
      </c>
      <c r="B6781" s="110" t="s">
        <v>76</v>
      </c>
      <c r="C6781" s="115" t="s">
        <v>78</v>
      </c>
      <c r="D6781" s="115" t="s">
        <v>146</v>
      </c>
      <c r="E6781" s="115" t="s">
        <v>147</v>
      </c>
      <c r="F6781" s="809" t="s">
        <v>71</v>
      </c>
      <c r="G6781" s="809"/>
      <c r="H6781" s="805"/>
      <c r="I6781" s="805"/>
      <c r="J6781" s="805"/>
      <c r="K6781" s="805"/>
      <c r="L6781" s="805"/>
    </row>
    <row r="6782" spans="1:12" s="101" customFormat="1" ht="26.25" customHeight="1">
      <c r="A6782" s="808"/>
      <c r="B6782" s="803" t="s">
        <v>3913</v>
      </c>
      <c r="C6782" s="810" t="s">
        <v>3914</v>
      </c>
      <c r="D6782" s="807">
        <v>43753</v>
      </c>
      <c r="E6782" s="803" t="s">
        <v>3915</v>
      </c>
      <c r="F6782" s="803" t="s">
        <v>3916</v>
      </c>
      <c r="G6782" s="803"/>
      <c r="H6782" s="806" t="s">
        <v>152</v>
      </c>
      <c r="I6782" s="806"/>
      <c r="J6782" s="117" t="s">
        <v>153</v>
      </c>
      <c r="K6782" s="117" t="s">
        <v>3</v>
      </c>
      <c r="L6782" s="119">
        <v>192</v>
      </c>
    </row>
    <row r="6783" spans="1:12" s="101" customFormat="1" ht="323.25" customHeight="1">
      <c r="A6783" s="808"/>
      <c r="B6783" s="803"/>
      <c r="C6783" s="810"/>
      <c r="D6783" s="807"/>
      <c r="E6783" s="803"/>
      <c r="F6783" s="803"/>
      <c r="G6783" s="803"/>
      <c r="H6783" s="806" t="s">
        <v>154</v>
      </c>
      <c r="I6783" s="806"/>
      <c r="J6783" s="117" t="s">
        <v>153</v>
      </c>
      <c r="K6783" s="117" t="s">
        <v>3</v>
      </c>
      <c r="L6783" s="119">
        <v>354.95</v>
      </c>
    </row>
    <row r="6784" spans="1:12" s="101" customFormat="1" ht="24" customHeight="1">
      <c r="A6784" s="808"/>
      <c r="B6784" s="110" t="s">
        <v>77</v>
      </c>
      <c r="C6784" s="115" t="s">
        <v>79</v>
      </c>
      <c r="D6784" s="115" t="s">
        <v>155</v>
      </c>
      <c r="E6784" s="115" t="s">
        <v>156</v>
      </c>
      <c r="F6784" s="805"/>
      <c r="G6784" s="805"/>
      <c r="H6784" s="806" t="s">
        <v>157</v>
      </c>
      <c r="I6784" s="806"/>
      <c r="J6784" s="803" t="s">
        <v>153</v>
      </c>
      <c r="K6784" s="803" t="s">
        <v>3</v>
      </c>
      <c r="L6784" s="804">
        <v>120</v>
      </c>
    </row>
    <row r="6785" spans="1:12" s="101" customFormat="1" ht="24" customHeight="1">
      <c r="A6785" s="808"/>
      <c r="B6785" s="117" t="s">
        <v>326</v>
      </c>
      <c r="C6785" s="117" t="s">
        <v>3916</v>
      </c>
      <c r="D6785" s="118">
        <v>43755</v>
      </c>
      <c r="E6785" s="117" t="s">
        <v>1980</v>
      </c>
      <c r="F6785" s="805"/>
      <c r="G6785" s="805"/>
      <c r="H6785" s="806"/>
      <c r="I6785" s="806"/>
      <c r="J6785" s="803"/>
      <c r="K6785" s="803"/>
      <c r="L6785" s="804"/>
    </row>
    <row r="6786" spans="1:12" s="101" customFormat="1" ht="24" customHeight="1">
      <c r="A6786" s="808">
        <v>1271</v>
      </c>
      <c r="B6786" s="110" t="s">
        <v>76</v>
      </c>
      <c r="C6786" s="115" t="s">
        <v>78</v>
      </c>
      <c r="D6786" s="115" t="s">
        <v>146</v>
      </c>
      <c r="E6786" s="115" t="s">
        <v>147</v>
      </c>
      <c r="F6786" s="809" t="s">
        <v>71</v>
      </c>
      <c r="G6786" s="809"/>
      <c r="H6786" s="805"/>
      <c r="I6786" s="805"/>
      <c r="J6786" s="805"/>
      <c r="K6786" s="805"/>
      <c r="L6786" s="805"/>
    </row>
    <row r="6787" spans="1:12" s="101" customFormat="1" ht="26.25" customHeight="1">
      <c r="A6787" s="808"/>
      <c r="B6787" s="803" t="s">
        <v>3917</v>
      </c>
      <c r="C6787" s="810" t="s">
        <v>3918</v>
      </c>
      <c r="D6787" s="807">
        <v>43754</v>
      </c>
      <c r="E6787" s="803" t="s">
        <v>806</v>
      </c>
      <c r="F6787" s="803" t="s">
        <v>3919</v>
      </c>
      <c r="G6787" s="803"/>
      <c r="H6787" s="806" t="s">
        <v>152</v>
      </c>
      <c r="I6787" s="806"/>
      <c r="J6787" s="117" t="s">
        <v>153</v>
      </c>
      <c r="K6787" s="117" t="s">
        <v>3</v>
      </c>
      <c r="L6787" s="119">
        <v>569.75</v>
      </c>
    </row>
    <row r="6788" spans="1:12" s="101" customFormat="1" ht="408.95" customHeight="1">
      <c r="A6788" s="808"/>
      <c r="B6788" s="803"/>
      <c r="C6788" s="810"/>
      <c r="D6788" s="807"/>
      <c r="E6788" s="803"/>
      <c r="F6788" s="803"/>
      <c r="G6788" s="803"/>
      <c r="H6788" s="806" t="s">
        <v>154</v>
      </c>
      <c r="I6788" s="806"/>
      <c r="J6788" s="803" t="s">
        <v>153</v>
      </c>
      <c r="K6788" s="803" t="s">
        <v>3</v>
      </c>
      <c r="L6788" s="804">
        <v>423.67</v>
      </c>
    </row>
    <row r="6789" spans="1:12" s="101" customFormat="1" ht="134.85" customHeight="1">
      <c r="A6789" s="808"/>
      <c r="B6789" s="803"/>
      <c r="C6789" s="810"/>
      <c r="D6789" s="807"/>
      <c r="E6789" s="803"/>
      <c r="F6789" s="803"/>
      <c r="G6789" s="803"/>
      <c r="H6789" s="806"/>
      <c r="I6789" s="806"/>
      <c r="J6789" s="803"/>
      <c r="K6789" s="803"/>
      <c r="L6789" s="804"/>
    </row>
    <row r="6790" spans="1:12" s="101" customFormat="1" ht="24" customHeight="1">
      <c r="A6790" s="808"/>
      <c r="B6790" s="110" t="s">
        <v>77</v>
      </c>
      <c r="C6790" s="115" t="s">
        <v>79</v>
      </c>
      <c r="D6790" s="115" t="s">
        <v>155</v>
      </c>
      <c r="E6790" s="115" t="s">
        <v>156</v>
      </c>
      <c r="F6790" s="805"/>
      <c r="G6790" s="805"/>
      <c r="H6790" s="806" t="s">
        <v>157</v>
      </c>
      <c r="I6790" s="806"/>
      <c r="J6790" s="803" t="s">
        <v>153</v>
      </c>
      <c r="K6790" s="803" t="s">
        <v>153</v>
      </c>
      <c r="L6790" s="804">
        <v>0</v>
      </c>
    </row>
    <row r="6791" spans="1:12" s="101" customFormat="1" ht="24" customHeight="1">
      <c r="A6791" s="808"/>
      <c r="B6791" s="117" t="s">
        <v>193</v>
      </c>
      <c r="C6791" s="117" t="s">
        <v>3919</v>
      </c>
      <c r="D6791" s="118">
        <v>43757</v>
      </c>
      <c r="E6791" s="117" t="s">
        <v>2960</v>
      </c>
      <c r="F6791" s="805"/>
      <c r="G6791" s="805"/>
      <c r="H6791" s="806"/>
      <c r="I6791" s="806"/>
      <c r="J6791" s="803"/>
      <c r="K6791" s="803"/>
      <c r="L6791" s="804"/>
    </row>
    <row r="6792" spans="1:12" s="101" customFormat="1" ht="24" customHeight="1">
      <c r="A6792" s="808">
        <v>1272</v>
      </c>
      <c r="B6792" s="110" t="s">
        <v>76</v>
      </c>
      <c r="C6792" s="115" t="s">
        <v>78</v>
      </c>
      <c r="D6792" s="115" t="s">
        <v>146</v>
      </c>
      <c r="E6792" s="115" t="s">
        <v>147</v>
      </c>
      <c r="F6792" s="809" t="s">
        <v>71</v>
      </c>
      <c r="G6792" s="809"/>
      <c r="H6792" s="805"/>
      <c r="I6792" s="805"/>
      <c r="J6792" s="805"/>
      <c r="K6792" s="805"/>
      <c r="L6792" s="805"/>
    </row>
    <row r="6793" spans="1:12" s="101" customFormat="1" ht="26.25" customHeight="1">
      <c r="A6793" s="808"/>
      <c r="B6793" s="803" t="s">
        <v>3917</v>
      </c>
      <c r="C6793" s="810" t="s">
        <v>3920</v>
      </c>
      <c r="D6793" s="807">
        <v>43867</v>
      </c>
      <c r="E6793" s="803" t="s">
        <v>576</v>
      </c>
      <c r="F6793" s="803" t="s">
        <v>3919</v>
      </c>
      <c r="G6793" s="803"/>
      <c r="H6793" s="806" t="s">
        <v>152</v>
      </c>
      <c r="I6793" s="806"/>
      <c r="J6793" s="117" t="s">
        <v>153</v>
      </c>
      <c r="K6793" s="117" t="s">
        <v>3</v>
      </c>
      <c r="L6793" s="119">
        <v>945</v>
      </c>
    </row>
    <row r="6794" spans="1:12" s="101" customFormat="1" ht="408.95" customHeight="1">
      <c r="A6794" s="808"/>
      <c r="B6794" s="803"/>
      <c r="C6794" s="810"/>
      <c r="D6794" s="807"/>
      <c r="E6794" s="803"/>
      <c r="F6794" s="803"/>
      <c r="G6794" s="803"/>
      <c r="H6794" s="806" t="s">
        <v>154</v>
      </c>
      <c r="I6794" s="806"/>
      <c r="J6794" s="803" t="s">
        <v>153</v>
      </c>
      <c r="K6794" s="803" t="s">
        <v>3</v>
      </c>
      <c r="L6794" s="804">
        <v>691.3</v>
      </c>
    </row>
    <row r="6795" spans="1:12" s="101" customFormat="1" ht="124.35" customHeight="1">
      <c r="A6795" s="808"/>
      <c r="B6795" s="803"/>
      <c r="C6795" s="810"/>
      <c r="D6795" s="807"/>
      <c r="E6795" s="803"/>
      <c r="F6795" s="803"/>
      <c r="G6795" s="803"/>
      <c r="H6795" s="806"/>
      <c r="I6795" s="806"/>
      <c r="J6795" s="803"/>
      <c r="K6795" s="803"/>
      <c r="L6795" s="804"/>
    </row>
    <row r="6796" spans="1:12" s="101" customFormat="1" ht="24" customHeight="1">
      <c r="A6796" s="808"/>
      <c r="B6796" s="110" t="s">
        <v>77</v>
      </c>
      <c r="C6796" s="115" t="s">
        <v>79</v>
      </c>
      <c r="D6796" s="115" t="s">
        <v>155</v>
      </c>
      <c r="E6796" s="115" t="s">
        <v>156</v>
      </c>
      <c r="F6796" s="805"/>
      <c r="G6796" s="805"/>
      <c r="H6796" s="806" t="s">
        <v>157</v>
      </c>
      <c r="I6796" s="806"/>
      <c r="J6796" s="803" t="s">
        <v>153</v>
      </c>
      <c r="K6796" s="803" t="s">
        <v>153</v>
      </c>
      <c r="L6796" s="804">
        <v>0</v>
      </c>
    </row>
    <row r="6797" spans="1:12" s="101" customFormat="1" ht="24" customHeight="1">
      <c r="A6797" s="808"/>
      <c r="B6797" s="117" t="s">
        <v>193</v>
      </c>
      <c r="C6797" s="117" t="s">
        <v>3919</v>
      </c>
      <c r="D6797" s="118">
        <v>43871</v>
      </c>
      <c r="E6797" s="117" t="s">
        <v>3921</v>
      </c>
      <c r="F6797" s="805"/>
      <c r="G6797" s="805"/>
      <c r="H6797" s="806"/>
      <c r="I6797" s="806"/>
      <c r="J6797" s="803"/>
      <c r="K6797" s="803"/>
      <c r="L6797" s="804"/>
    </row>
    <row r="6798" spans="1:12" s="101" customFormat="1" ht="24" customHeight="1">
      <c r="A6798" s="808">
        <v>1273</v>
      </c>
      <c r="B6798" s="110" t="s">
        <v>76</v>
      </c>
      <c r="C6798" s="115" t="s">
        <v>78</v>
      </c>
      <c r="D6798" s="115" t="s">
        <v>146</v>
      </c>
      <c r="E6798" s="115" t="s">
        <v>147</v>
      </c>
      <c r="F6798" s="809" t="s">
        <v>71</v>
      </c>
      <c r="G6798" s="809"/>
      <c r="H6798" s="805"/>
      <c r="I6798" s="805"/>
      <c r="J6798" s="805"/>
      <c r="K6798" s="805"/>
      <c r="L6798" s="805"/>
    </row>
    <row r="6799" spans="1:12" s="101" customFormat="1" ht="26.25" customHeight="1">
      <c r="A6799" s="808"/>
      <c r="B6799" s="803" t="s">
        <v>3922</v>
      </c>
      <c r="C6799" s="803" t="s">
        <v>3923</v>
      </c>
      <c r="D6799" s="807">
        <v>43878</v>
      </c>
      <c r="E6799" s="803" t="s">
        <v>354</v>
      </c>
      <c r="F6799" s="803" t="s">
        <v>1327</v>
      </c>
      <c r="G6799" s="803"/>
      <c r="H6799" s="806" t="s">
        <v>152</v>
      </c>
      <c r="I6799" s="806"/>
      <c r="J6799" s="117" t="s">
        <v>153</v>
      </c>
      <c r="K6799" s="117" t="s">
        <v>3</v>
      </c>
      <c r="L6799" s="119">
        <v>360</v>
      </c>
    </row>
    <row r="6800" spans="1:12" s="101" customFormat="1" ht="81.75" customHeight="1">
      <c r="A6800" s="808"/>
      <c r="B6800" s="803"/>
      <c r="C6800" s="803"/>
      <c r="D6800" s="807"/>
      <c r="E6800" s="803"/>
      <c r="F6800" s="803"/>
      <c r="G6800" s="803"/>
      <c r="H6800" s="806" t="s">
        <v>154</v>
      </c>
      <c r="I6800" s="806"/>
      <c r="J6800" s="117" t="s">
        <v>153</v>
      </c>
      <c r="K6800" s="117" t="s">
        <v>153</v>
      </c>
      <c r="L6800" s="119">
        <v>0</v>
      </c>
    </row>
    <row r="6801" spans="1:12" s="101" customFormat="1" ht="24" customHeight="1">
      <c r="A6801" s="808"/>
      <c r="B6801" s="110" t="s">
        <v>77</v>
      </c>
      <c r="C6801" s="115" t="s">
        <v>79</v>
      </c>
      <c r="D6801" s="115" t="s">
        <v>155</v>
      </c>
      <c r="E6801" s="115" t="s">
        <v>156</v>
      </c>
      <c r="F6801" s="805"/>
      <c r="G6801" s="805"/>
      <c r="H6801" s="806" t="s">
        <v>157</v>
      </c>
      <c r="I6801" s="806"/>
      <c r="J6801" s="803" t="s">
        <v>153</v>
      </c>
      <c r="K6801" s="803" t="s">
        <v>153</v>
      </c>
      <c r="L6801" s="804">
        <v>0</v>
      </c>
    </row>
    <row r="6802" spans="1:12" s="101" customFormat="1" ht="24" customHeight="1">
      <c r="A6802" s="808"/>
      <c r="B6802" s="117" t="s">
        <v>193</v>
      </c>
      <c r="C6802" s="117" t="s">
        <v>1327</v>
      </c>
      <c r="D6802" s="118">
        <v>43880</v>
      </c>
      <c r="E6802" s="117" t="s">
        <v>455</v>
      </c>
      <c r="F6802" s="805"/>
      <c r="G6802" s="805"/>
      <c r="H6802" s="806"/>
      <c r="I6802" s="806"/>
      <c r="J6802" s="803"/>
      <c r="K6802" s="803"/>
      <c r="L6802" s="804"/>
    </row>
    <row r="6803" spans="1:12" s="101" customFormat="1" ht="24" customHeight="1">
      <c r="A6803" s="808">
        <v>1274</v>
      </c>
      <c r="B6803" s="110" t="s">
        <v>76</v>
      </c>
      <c r="C6803" s="115" t="s">
        <v>78</v>
      </c>
      <c r="D6803" s="115" t="s">
        <v>146</v>
      </c>
      <c r="E6803" s="115" t="s">
        <v>147</v>
      </c>
      <c r="F6803" s="809" t="s">
        <v>71</v>
      </c>
      <c r="G6803" s="809"/>
      <c r="H6803" s="805"/>
      <c r="I6803" s="805"/>
      <c r="J6803" s="805"/>
      <c r="K6803" s="805"/>
      <c r="L6803" s="805"/>
    </row>
    <row r="6804" spans="1:12" s="101" customFormat="1" ht="26.25" customHeight="1">
      <c r="A6804" s="808"/>
      <c r="B6804" s="803" t="s">
        <v>3924</v>
      </c>
      <c r="C6804" s="803" t="s">
        <v>3925</v>
      </c>
      <c r="D6804" s="807">
        <v>43849</v>
      </c>
      <c r="E6804" s="803" t="s">
        <v>372</v>
      </c>
      <c r="F6804" s="803" t="s">
        <v>373</v>
      </c>
      <c r="G6804" s="803"/>
      <c r="H6804" s="806" t="s">
        <v>152</v>
      </c>
      <c r="I6804" s="806"/>
      <c r="J6804" s="117" t="s">
        <v>153</v>
      </c>
      <c r="K6804" s="117" t="s">
        <v>3</v>
      </c>
      <c r="L6804" s="119">
        <v>775</v>
      </c>
    </row>
    <row r="6805" spans="1:12" s="101" customFormat="1" ht="18.75" customHeight="1">
      <c r="A6805" s="808"/>
      <c r="B6805" s="803"/>
      <c r="C6805" s="803"/>
      <c r="D6805" s="807"/>
      <c r="E6805" s="803"/>
      <c r="F6805" s="803"/>
      <c r="G6805" s="803"/>
      <c r="H6805" s="806" t="s">
        <v>154</v>
      </c>
      <c r="I6805" s="806"/>
      <c r="J6805" s="117" t="s">
        <v>153</v>
      </c>
      <c r="K6805" s="117" t="s">
        <v>3</v>
      </c>
      <c r="L6805" s="119">
        <v>416.7</v>
      </c>
    </row>
    <row r="6806" spans="1:12" s="101" customFormat="1" ht="24" customHeight="1">
      <c r="A6806" s="808"/>
      <c r="B6806" s="110" t="s">
        <v>77</v>
      </c>
      <c r="C6806" s="115" t="s">
        <v>79</v>
      </c>
      <c r="D6806" s="115" t="s">
        <v>155</v>
      </c>
      <c r="E6806" s="115" t="s">
        <v>156</v>
      </c>
      <c r="F6806" s="805"/>
      <c r="G6806" s="805"/>
      <c r="H6806" s="806" t="s">
        <v>157</v>
      </c>
      <c r="I6806" s="806"/>
      <c r="J6806" s="803" t="s">
        <v>153</v>
      </c>
      <c r="K6806" s="803" t="s">
        <v>153</v>
      </c>
      <c r="L6806" s="804">
        <v>0</v>
      </c>
    </row>
    <row r="6807" spans="1:12" s="101" customFormat="1" ht="24" customHeight="1">
      <c r="A6807" s="808"/>
      <c r="B6807" s="117" t="s">
        <v>193</v>
      </c>
      <c r="C6807" s="117" t="s">
        <v>373</v>
      </c>
      <c r="D6807" s="118">
        <v>43854</v>
      </c>
      <c r="E6807" s="117" t="s">
        <v>3926</v>
      </c>
      <c r="F6807" s="805"/>
      <c r="G6807" s="805"/>
      <c r="H6807" s="806"/>
      <c r="I6807" s="806"/>
      <c r="J6807" s="803"/>
      <c r="K6807" s="803"/>
      <c r="L6807" s="804"/>
    </row>
    <row r="6808" spans="1:12" s="101" customFormat="1" ht="24" customHeight="1">
      <c r="A6808" s="808">
        <v>1275</v>
      </c>
      <c r="B6808" s="110" t="s">
        <v>76</v>
      </c>
      <c r="C6808" s="115" t="s">
        <v>78</v>
      </c>
      <c r="D6808" s="115" t="s">
        <v>146</v>
      </c>
      <c r="E6808" s="115" t="s">
        <v>147</v>
      </c>
      <c r="F6808" s="809" t="s">
        <v>71</v>
      </c>
      <c r="G6808" s="809"/>
      <c r="H6808" s="805"/>
      <c r="I6808" s="805"/>
      <c r="J6808" s="805"/>
      <c r="K6808" s="805"/>
      <c r="L6808" s="805"/>
    </row>
    <row r="6809" spans="1:12" s="101" customFormat="1" ht="26.25" customHeight="1">
      <c r="A6809" s="808"/>
      <c r="B6809" s="803" t="s">
        <v>3927</v>
      </c>
      <c r="C6809" s="810" t="s">
        <v>3928</v>
      </c>
      <c r="D6809" s="807">
        <v>43755</v>
      </c>
      <c r="E6809" s="803" t="s">
        <v>1103</v>
      </c>
      <c r="F6809" s="803" t="s">
        <v>1104</v>
      </c>
      <c r="G6809" s="803"/>
      <c r="H6809" s="806" t="s">
        <v>152</v>
      </c>
      <c r="I6809" s="806"/>
      <c r="J6809" s="117" t="s">
        <v>153</v>
      </c>
      <c r="K6809" s="117" t="s">
        <v>3</v>
      </c>
      <c r="L6809" s="119">
        <v>607.43000000000006</v>
      </c>
    </row>
    <row r="6810" spans="1:12" s="101" customFormat="1" ht="123.75" customHeight="1">
      <c r="A6810" s="808"/>
      <c r="B6810" s="803"/>
      <c r="C6810" s="810"/>
      <c r="D6810" s="807"/>
      <c r="E6810" s="803"/>
      <c r="F6810" s="803"/>
      <c r="G6810" s="803"/>
      <c r="H6810" s="806" t="s">
        <v>154</v>
      </c>
      <c r="I6810" s="806"/>
      <c r="J6810" s="117" t="s">
        <v>153</v>
      </c>
      <c r="K6810" s="117" t="s">
        <v>153</v>
      </c>
      <c r="L6810" s="119">
        <v>0</v>
      </c>
    </row>
    <row r="6811" spans="1:12" s="101" customFormat="1" ht="24" customHeight="1">
      <c r="A6811" s="808"/>
      <c r="B6811" s="110" t="s">
        <v>77</v>
      </c>
      <c r="C6811" s="115" t="s">
        <v>79</v>
      </c>
      <c r="D6811" s="115" t="s">
        <v>155</v>
      </c>
      <c r="E6811" s="115" t="s">
        <v>156</v>
      </c>
      <c r="F6811" s="805"/>
      <c r="G6811" s="805"/>
      <c r="H6811" s="806" t="s">
        <v>157</v>
      </c>
      <c r="I6811" s="806"/>
      <c r="J6811" s="803" t="s">
        <v>153</v>
      </c>
      <c r="K6811" s="803" t="s">
        <v>3</v>
      </c>
      <c r="L6811" s="804">
        <v>50</v>
      </c>
    </row>
    <row r="6812" spans="1:12" s="101" customFormat="1" ht="34.5" customHeight="1">
      <c r="A6812" s="808"/>
      <c r="B6812" s="117" t="s">
        <v>665</v>
      </c>
      <c r="C6812" s="117" t="s">
        <v>1104</v>
      </c>
      <c r="D6812" s="118">
        <v>43757</v>
      </c>
      <c r="E6812" s="117" t="s">
        <v>2552</v>
      </c>
      <c r="F6812" s="805"/>
      <c r="G6812" s="805"/>
      <c r="H6812" s="806"/>
      <c r="I6812" s="806"/>
      <c r="J6812" s="803"/>
      <c r="K6812" s="803"/>
      <c r="L6812" s="804"/>
    </row>
    <row r="6813" spans="1:12" s="101" customFormat="1" ht="24" customHeight="1">
      <c r="A6813" s="808">
        <v>1276</v>
      </c>
      <c r="B6813" s="110" t="s">
        <v>76</v>
      </c>
      <c r="C6813" s="115" t="s">
        <v>78</v>
      </c>
      <c r="D6813" s="115" t="s">
        <v>146</v>
      </c>
      <c r="E6813" s="115" t="s">
        <v>147</v>
      </c>
      <c r="F6813" s="809" t="s">
        <v>71</v>
      </c>
      <c r="G6813" s="809"/>
      <c r="H6813" s="805"/>
      <c r="I6813" s="805"/>
      <c r="J6813" s="805"/>
      <c r="K6813" s="805"/>
      <c r="L6813" s="805"/>
    </row>
    <row r="6814" spans="1:12" s="101" customFormat="1" ht="26.25" customHeight="1">
      <c r="A6814" s="808"/>
      <c r="B6814" s="803" t="s">
        <v>3929</v>
      </c>
      <c r="C6814" s="810" t="s">
        <v>3930</v>
      </c>
      <c r="D6814" s="807">
        <v>43878</v>
      </c>
      <c r="E6814" s="803" t="s">
        <v>1140</v>
      </c>
      <c r="F6814" s="803" t="s">
        <v>3931</v>
      </c>
      <c r="G6814" s="803"/>
      <c r="H6814" s="806" t="s">
        <v>152</v>
      </c>
      <c r="I6814" s="806"/>
      <c r="J6814" s="117" t="s">
        <v>153</v>
      </c>
      <c r="K6814" s="117" t="s">
        <v>3</v>
      </c>
      <c r="L6814" s="119">
        <v>398.72</v>
      </c>
    </row>
    <row r="6815" spans="1:12" s="101" customFormat="1" ht="312.75" customHeight="1">
      <c r="A6815" s="808"/>
      <c r="B6815" s="803"/>
      <c r="C6815" s="810"/>
      <c r="D6815" s="807"/>
      <c r="E6815" s="803"/>
      <c r="F6815" s="803"/>
      <c r="G6815" s="803"/>
      <c r="H6815" s="806" t="s">
        <v>154</v>
      </c>
      <c r="I6815" s="806"/>
      <c r="J6815" s="117" t="s">
        <v>153</v>
      </c>
      <c r="K6815" s="117" t="s">
        <v>3</v>
      </c>
      <c r="L6815" s="119">
        <v>1125.06</v>
      </c>
    </row>
    <row r="6816" spans="1:12" s="101" customFormat="1" ht="24" customHeight="1">
      <c r="A6816" s="808"/>
      <c r="B6816" s="110" t="s">
        <v>77</v>
      </c>
      <c r="C6816" s="115" t="s">
        <v>79</v>
      </c>
      <c r="D6816" s="115" t="s">
        <v>155</v>
      </c>
      <c r="E6816" s="115" t="s">
        <v>156</v>
      </c>
      <c r="F6816" s="805"/>
      <c r="G6816" s="805"/>
      <c r="H6816" s="806" t="s">
        <v>157</v>
      </c>
      <c r="I6816" s="806"/>
      <c r="J6816" s="803" t="s">
        <v>153</v>
      </c>
      <c r="K6816" s="803" t="s">
        <v>153</v>
      </c>
      <c r="L6816" s="804">
        <v>0</v>
      </c>
    </row>
    <row r="6817" spans="1:12" s="101" customFormat="1" ht="24" customHeight="1">
      <c r="A6817" s="808"/>
      <c r="B6817" s="117" t="s">
        <v>181</v>
      </c>
      <c r="C6817" s="117" t="s">
        <v>3931</v>
      </c>
      <c r="D6817" s="118">
        <v>43882</v>
      </c>
      <c r="E6817" s="117" t="s">
        <v>3932</v>
      </c>
      <c r="F6817" s="805"/>
      <c r="G6817" s="805"/>
      <c r="H6817" s="806"/>
      <c r="I6817" s="806"/>
      <c r="J6817" s="803"/>
      <c r="K6817" s="803"/>
      <c r="L6817" s="804"/>
    </row>
    <row r="6818" spans="1:12" s="101" customFormat="1" ht="24" customHeight="1">
      <c r="A6818" s="808">
        <v>1277</v>
      </c>
      <c r="B6818" s="110" t="s">
        <v>76</v>
      </c>
      <c r="C6818" s="115" t="s">
        <v>78</v>
      </c>
      <c r="D6818" s="115" t="s">
        <v>146</v>
      </c>
      <c r="E6818" s="115" t="s">
        <v>147</v>
      </c>
      <c r="F6818" s="809" t="s">
        <v>71</v>
      </c>
      <c r="G6818" s="809"/>
      <c r="H6818" s="805"/>
      <c r="I6818" s="805"/>
      <c r="J6818" s="805"/>
      <c r="K6818" s="805"/>
      <c r="L6818" s="805"/>
    </row>
    <row r="6819" spans="1:12" s="101" customFormat="1" ht="26.25" customHeight="1">
      <c r="A6819" s="808"/>
      <c r="B6819" s="803" t="s">
        <v>3933</v>
      </c>
      <c r="C6819" s="810" t="s">
        <v>3934</v>
      </c>
      <c r="D6819" s="807">
        <v>43760</v>
      </c>
      <c r="E6819" s="803" t="s">
        <v>1086</v>
      </c>
      <c r="F6819" s="803" t="s">
        <v>1087</v>
      </c>
      <c r="G6819" s="803"/>
      <c r="H6819" s="806" t="s">
        <v>152</v>
      </c>
      <c r="I6819" s="806"/>
      <c r="J6819" s="117" t="s">
        <v>153</v>
      </c>
      <c r="K6819" s="117" t="s">
        <v>3</v>
      </c>
      <c r="L6819" s="119">
        <v>1294.72</v>
      </c>
    </row>
    <row r="6820" spans="1:12" s="101" customFormat="1" ht="281.25" customHeight="1">
      <c r="A6820" s="808"/>
      <c r="B6820" s="803"/>
      <c r="C6820" s="810"/>
      <c r="D6820" s="807"/>
      <c r="E6820" s="803"/>
      <c r="F6820" s="803"/>
      <c r="G6820" s="803"/>
      <c r="H6820" s="806" t="s">
        <v>154</v>
      </c>
      <c r="I6820" s="806"/>
      <c r="J6820" s="117" t="s">
        <v>153</v>
      </c>
      <c r="K6820" s="117" t="s">
        <v>3</v>
      </c>
      <c r="L6820" s="119">
        <v>257.95999999999998</v>
      </c>
    </row>
    <row r="6821" spans="1:12" s="101" customFormat="1" ht="24" customHeight="1">
      <c r="A6821" s="808"/>
      <c r="B6821" s="110" t="s">
        <v>77</v>
      </c>
      <c r="C6821" s="115" t="s">
        <v>79</v>
      </c>
      <c r="D6821" s="115" t="s">
        <v>155</v>
      </c>
      <c r="E6821" s="115" t="s">
        <v>156</v>
      </c>
      <c r="F6821" s="805"/>
      <c r="G6821" s="805"/>
      <c r="H6821" s="806" t="s">
        <v>157</v>
      </c>
      <c r="I6821" s="806"/>
      <c r="J6821" s="803" t="s">
        <v>153</v>
      </c>
      <c r="K6821" s="803" t="s">
        <v>3</v>
      </c>
      <c r="L6821" s="804">
        <v>540</v>
      </c>
    </row>
    <row r="6822" spans="1:12" s="101" customFormat="1" ht="24" customHeight="1">
      <c r="A6822" s="808"/>
      <c r="B6822" s="117" t="s">
        <v>193</v>
      </c>
      <c r="C6822" s="117" t="s">
        <v>1087</v>
      </c>
      <c r="D6822" s="118">
        <v>43764</v>
      </c>
      <c r="E6822" s="117" t="s">
        <v>171</v>
      </c>
      <c r="F6822" s="805"/>
      <c r="G6822" s="805"/>
      <c r="H6822" s="806"/>
      <c r="I6822" s="806"/>
      <c r="J6822" s="803"/>
      <c r="K6822" s="803"/>
      <c r="L6822" s="804"/>
    </row>
    <row r="6823" spans="1:12" s="101" customFormat="1" ht="24" customHeight="1">
      <c r="A6823" s="808">
        <v>1278</v>
      </c>
      <c r="B6823" s="110" t="s">
        <v>76</v>
      </c>
      <c r="C6823" s="115" t="s">
        <v>78</v>
      </c>
      <c r="D6823" s="115" t="s">
        <v>146</v>
      </c>
      <c r="E6823" s="115" t="s">
        <v>147</v>
      </c>
      <c r="F6823" s="809" t="s">
        <v>71</v>
      </c>
      <c r="G6823" s="809"/>
      <c r="H6823" s="805"/>
      <c r="I6823" s="805"/>
      <c r="J6823" s="805"/>
      <c r="K6823" s="805"/>
      <c r="L6823" s="805"/>
    </row>
    <row r="6824" spans="1:12" s="101" customFormat="1" ht="26.25" customHeight="1">
      <c r="A6824" s="808"/>
      <c r="B6824" s="803" t="s">
        <v>3935</v>
      </c>
      <c r="C6824" s="810" t="s">
        <v>3936</v>
      </c>
      <c r="D6824" s="807">
        <v>43854</v>
      </c>
      <c r="E6824" s="803" t="s">
        <v>910</v>
      </c>
      <c r="F6824" s="803" t="s">
        <v>3937</v>
      </c>
      <c r="G6824" s="803"/>
      <c r="H6824" s="806" t="s">
        <v>152</v>
      </c>
      <c r="I6824" s="806"/>
      <c r="J6824" s="117" t="s">
        <v>153</v>
      </c>
      <c r="K6824" s="117" t="s">
        <v>3</v>
      </c>
      <c r="L6824" s="119">
        <v>526.84</v>
      </c>
    </row>
    <row r="6825" spans="1:12" s="101" customFormat="1" ht="186.75" customHeight="1">
      <c r="A6825" s="808"/>
      <c r="B6825" s="803"/>
      <c r="C6825" s="810"/>
      <c r="D6825" s="807"/>
      <c r="E6825" s="803"/>
      <c r="F6825" s="803"/>
      <c r="G6825" s="803"/>
      <c r="H6825" s="806" t="s">
        <v>154</v>
      </c>
      <c r="I6825" s="806"/>
      <c r="J6825" s="117" t="s">
        <v>153</v>
      </c>
      <c r="K6825" s="117" t="s">
        <v>3</v>
      </c>
      <c r="L6825" s="119">
        <v>11966.6</v>
      </c>
    </row>
    <row r="6826" spans="1:12" s="101" customFormat="1" ht="24" customHeight="1">
      <c r="A6826" s="808"/>
      <c r="B6826" s="110" t="s">
        <v>77</v>
      </c>
      <c r="C6826" s="115" t="s">
        <v>79</v>
      </c>
      <c r="D6826" s="115" t="s">
        <v>155</v>
      </c>
      <c r="E6826" s="115" t="s">
        <v>156</v>
      </c>
      <c r="F6826" s="805"/>
      <c r="G6826" s="805"/>
      <c r="H6826" s="806" t="s">
        <v>157</v>
      </c>
      <c r="I6826" s="806"/>
      <c r="J6826" s="803" t="s">
        <v>153</v>
      </c>
      <c r="K6826" s="803" t="s">
        <v>3</v>
      </c>
      <c r="L6826" s="804">
        <v>100</v>
      </c>
    </row>
    <row r="6827" spans="1:12" s="101" customFormat="1" ht="34.5" customHeight="1">
      <c r="A6827" s="808"/>
      <c r="B6827" s="117" t="s">
        <v>3938</v>
      </c>
      <c r="C6827" s="117" t="s">
        <v>3937</v>
      </c>
      <c r="D6827" s="118">
        <v>43859</v>
      </c>
      <c r="E6827" s="117" t="s">
        <v>2883</v>
      </c>
      <c r="F6827" s="805"/>
      <c r="G6827" s="805"/>
      <c r="H6827" s="806"/>
      <c r="I6827" s="806"/>
      <c r="J6827" s="803"/>
      <c r="K6827" s="803"/>
      <c r="L6827" s="804"/>
    </row>
    <row r="6828" spans="1:12" s="101" customFormat="1" ht="24" customHeight="1">
      <c r="A6828" s="808">
        <v>1279</v>
      </c>
      <c r="B6828" s="110" t="s">
        <v>76</v>
      </c>
      <c r="C6828" s="115" t="s">
        <v>78</v>
      </c>
      <c r="D6828" s="115" t="s">
        <v>146</v>
      </c>
      <c r="E6828" s="115" t="s">
        <v>147</v>
      </c>
      <c r="F6828" s="809" t="s">
        <v>71</v>
      </c>
      <c r="G6828" s="809"/>
      <c r="H6828" s="805"/>
      <c r="I6828" s="805"/>
      <c r="J6828" s="805"/>
      <c r="K6828" s="805"/>
      <c r="L6828" s="805"/>
    </row>
    <row r="6829" spans="1:12" s="101" customFormat="1" ht="26.25" customHeight="1">
      <c r="A6829" s="808"/>
      <c r="B6829" s="803" t="s">
        <v>3935</v>
      </c>
      <c r="C6829" s="803" t="s">
        <v>3939</v>
      </c>
      <c r="D6829" s="807">
        <v>43863</v>
      </c>
      <c r="E6829" s="803" t="s">
        <v>3940</v>
      </c>
      <c r="F6829" s="803" t="s">
        <v>2109</v>
      </c>
      <c r="G6829" s="803"/>
      <c r="H6829" s="806" t="s">
        <v>152</v>
      </c>
      <c r="I6829" s="806"/>
      <c r="J6829" s="117" t="s">
        <v>153</v>
      </c>
      <c r="K6829" s="117" t="s">
        <v>3</v>
      </c>
      <c r="L6829" s="119">
        <v>412.15</v>
      </c>
    </row>
    <row r="6830" spans="1:12" s="101" customFormat="1" ht="81.75" customHeight="1">
      <c r="A6830" s="808"/>
      <c r="B6830" s="803"/>
      <c r="C6830" s="803"/>
      <c r="D6830" s="807"/>
      <c r="E6830" s="803"/>
      <c r="F6830" s="803"/>
      <c r="G6830" s="803"/>
      <c r="H6830" s="806" t="s">
        <v>154</v>
      </c>
      <c r="I6830" s="806"/>
      <c r="J6830" s="117" t="s">
        <v>153</v>
      </c>
      <c r="K6830" s="117" t="s">
        <v>3</v>
      </c>
      <c r="L6830" s="119">
        <v>306.03000000000003</v>
      </c>
    </row>
    <row r="6831" spans="1:12" s="101" customFormat="1" ht="24" customHeight="1">
      <c r="A6831" s="808"/>
      <c r="B6831" s="110" t="s">
        <v>77</v>
      </c>
      <c r="C6831" s="115" t="s">
        <v>79</v>
      </c>
      <c r="D6831" s="115" t="s">
        <v>155</v>
      </c>
      <c r="E6831" s="115" t="s">
        <v>156</v>
      </c>
      <c r="F6831" s="805"/>
      <c r="G6831" s="805"/>
      <c r="H6831" s="806" t="s">
        <v>157</v>
      </c>
      <c r="I6831" s="806"/>
      <c r="J6831" s="803" t="s">
        <v>153</v>
      </c>
      <c r="K6831" s="803" t="s">
        <v>3</v>
      </c>
      <c r="L6831" s="804">
        <v>30</v>
      </c>
    </row>
    <row r="6832" spans="1:12" s="101" customFormat="1" ht="34.5" customHeight="1">
      <c r="A6832" s="808"/>
      <c r="B6832" s="117" t="s">
        <v>3938</v>
      </c>
      <c r="C6832" s="117" t="s">
        <v>2109</v>
      </c>
      <c r="D6832" s="118">
        <v>43865</v>
      </c>
      <c r="E6832" s="117" t="s">
        <v>3941</v>
      </c>
      <c r="F6832" s="805"/>
      <c r="G6832" s="805"/>
      <c r="H6832" s="806"/>
      <c r="I6832" s="806"/>
      <c r="J6832" s="803"/>
      <c r="K6832" s="803"/>
      <c r="L6832" s="804"/>
    </row>
    <row r="6833" spans="1:12" s="101" customFormat="1" ht="24" customHeight="1">
      <c r="A6833" s="808">
        <v>1280</v>
      </c>
      <c r="B6833" s="110" t="s">
        <v>76</v>
      </c>
      <c r="C6833" s="115" t="s">
        <v>78</v>
      </c>
      <c r="D6833" s="115" t="s">
        <v>146</v>
      </c>
      <c r="E6833" s="115" t="s">
        <v>147</v>
      </c>
      <c r="F6833" s="809" t="s">
        <v>71</v>
      </c>
      <c r="G6833" s="809"/>
      <c r="H6833" s="805"/>
      <c r="I6833" s="805"/>
      <c r="J6833" s="805"/>
      <c r="K6833" s="805"/>
      <c r="L6833" s="805"/>
    </row>
    <row r="6834" spans="1:12" s="101" customFormat="1" ht="26.25" customHeight="1">
      <c r="A6834" s="808"/>
      <c r="B6834" s="803" t="s">
        <v>3935</v>
      </c>
      <c r="C6834" s="810" t="s">
        <v>3942</v>
      </c>
      <c r="D6834" s="807">
        <v>43877</v>
      </c>
      <c r="E6834" s="803" t="s">
        <v>2262</v>
      </c>
      <c r="F6834" s="803" t="s">
        <v>3943</v>
      </c>
      <c r="G6834" s="803"/>
      <c r="H6834" s="806" t="s">
        <v>152</v>
      </c>
      <c r="I6834" s="806"/>
      <c r="J6834" s="117" t="s">
        <v>153</v>
      </c>
      <c r="K6834" s="117" t="s">
        <v>3</v>
      </c>
      <c r="L6834" s="119">
        <v>530.28</v>
      </c>
    </row>
    <row r="6835" spans="1:12" s="101" customFormat="1" ht="408.95" customHeight="1">
      <c r="A6835" s="808"/>
      <c r="B6835" s="803"/>
      <c r="C6835" s="810"/>
      <c r="D6835" s="807"/>
      <c r="E6835" s="803"/>
      <c r="F6835" s="803"/>
      <c r="G6835" s="803"/>
      <c r="H6835" s="806" t="s">
        <v>154</v>
      </c>
      <c r="I6835" s="806"/>
      <c r="J6835" s="803" t="s">
        <v>153</v>
      </c>
      <c r="K6835" s="803" t="s">
        <v>153</v>
      </c>
      <c r="L6835" s="804">
        <v>0</v>
      </c>
    </row>
    <row r="6836" spans="1:12" s="101" customFormat="1" ht="40.35" customHeight="1">
      <c r="A6836" s="808"/>
      <c r="B6836" s="803"/>
      <c r="C6836" s="810"/>
      <c r="D6836" s="807"/>
      <c r="E6836" s="803"/>
      <c r="F6836" s="803"/>
      <c r="G6836" s="803"/>
      <c r="H6836" s="806"/>
      <c r="I6836" s="806"/>
      <c r="J6836" s="803"/>
      <c r="K6836" s="803"/>
      <c r="L6836" s="804"/>
    </row>
    <row r="6837" spans="1:12" s="101" customFormat="1" ht="24" customHeight="1">
      <c r="A6837" s="808"/>
      <c r="B6837" s="110" t="s">
        <v>77</v>
      </c>
      <c r="C6837" s="115" t="s">
        <v>79</v>
      </c>
      <c r="D6837" s="115" t="s">
        <v>155</v>
      </c>
      <c r="E6837" s="115" t="s">
        <v>156</v>
      </c>
      <c r="F6837" s="805"/>
      <c r="G6837" s="805"/>
      <c r="H6837" s="806" t="s">
        <v>157</v>
      </c>
      <c r="I6837" s="806"/>
      <c r="J6837" s="803" t="s">
        <v>153</v>
      </c>
      <c r="K6837" s="803" t="s">
        <v>3</v>
      </c>
      <c r="L6837" s="804">
        <v>1198.17</v>
      </c>
    </row>
    <row r="6838" spans="1:12" s="101" customFormat="1" ht="34.5" customHeight="1">
      <c r="A6838" s="808"/>
      <c r="B6838" s="117" t="s">
        <v>3938</v>
      </c>
      <c r="C6838" s="117" t="s">
        <v>3943</v>
      </c>
      <c r="D6838" s="118">
        <v>43882</v>
      </c>
      <c r="E6838" s="117" t="s">
        <v>1636</v>
      </c>
      <c r="F6838" s="805"/>
      <c r="G6838" s="805"/>
      <c r="H6838" s="806"/>
      <c r="I6838" s="806"/>
      <c r="J6838" s="803"/>
      <c r="K6838" s="803"/>
      <c r="L6838" s="804"/>
    </row>
    <row r="6839" spans="1:12" s="101" customFormat="1" ht="24" customHeight="1">
      <c r="A6839" s="808">
        <v>1281</v>
      </c>
      <c r="B6839" s="110" t="s">
        <v>76</v>
      </c>
      <c r="C6839" s="115" t="s">
        <v>78</v>
      </c>
      <c r="D6839" s="115" t="s">
        <v>146</v>
      </c>
      <c r="E6839" s="115" t="s">
        <v>147</v>
      </c>
      <c r="F6839" s="809" t="s">
        <v>71</v>
      </c>
      <c r="G6839" s="809"/>
      <c r="H6839" s="805"/>
      <c r="I6839" s="805"/>
      <c r="J6839" s="805"/>
      <c r="K6839" s="805"/>
      <c r="L6839" s="805"/>
    </row>
    <row r="6840" spans="1:12" s="101" customFormat="1" ht="26.25" customHeight="1">
      <c r="A6840" s="808"/>
      <c r="B6840" s="803" t="s">
        <v>3944</v>
      </c>
      <c r="C6840" s="810" t="s">
        <v>3945</v>
      </c>
      <c r="D6840" s="807">
        <v>43773</v>
      </c>
      <c r="E6840" s="803" t="s">
        <v>614</v>
      </c>
      <c r="F6840" s="803" t="s">
        <v>3946</v>
      </c>
      <c r="G6840" s="803"/>
      <c r="H6840" s="806" t="s">
        <v>152</v>
      </c>
      <c r="I6840" s="806"/>
      <c r="J6840" s="117" t="s">
        <v>153</v>
      </c>
      <c r="K6840" s="117" t="s">
        <v>3</v>
      </c>
      <c r="L6840" s="119">
        <v>753.25</v>
      </c>
    </row>
    <row r="6841" spans="1:12" s="101" customFormat="1" ht="302.25" customHeight="1">
      <c r="A6841" s="808"/>
      <c r="B6841" s="803"/>
      <c r="C6841" s="810"/>
      <c r="D6841" s="807"/>
      <c r="E6841" s="803"/>
      <c r="F6841" s="803"/>
      <c r="G6841" s="803"/>
      <c r="H6841" s="806" t="s">
        <v>154</v>
      </c>
      <c r="I6841" s="806"/>
      <c r="J6841" s="117" t="s">
        <v>153</v>
      </c>
      <c r="K6841" s="117" t="s">
        <v>3</v>
      </c>
      <c r="L6841" s="119">
        <v>540</v>
      </c>
    </row>
    <row r="6842" spans="1:12" s="101" customFormat="1" ht="24" customHeight="1">
      <c r="A6842" s="808"/>
      <c r="B6842" s="110" t="s">
        <v>77</v>
      </c>
      <c r="C6842" s="115" t="s">
        <v>79</v>
      </c>
      <c r="D6842" s="115" t="s">
        <v>155</v>
      </c>
      <c r="E6842" s="115" t="s">
        <v>156</v>
      </c>
      <c r="F6842" s="805"/>
      <c r="G6842" s="805"/>
      <c r="H6842" s="806" t="s">
        <v>157</v>
      </c>
      <c r="I6842" s="806"/>
      <c r="J6842" s="803" t="s">
        <v>153</v>
      </c>
      <c r="K6842" s="803" t="s">
        <v>153</v>
      </c>
      <c r="L6842" s="804">
        <v>0</v>
      </c>
    </row>
    <row r="6843" spans="1:12" s="101" customFormat="1" ht="24" customHeight="1">
      <c r="A6843" s="808"/>
      <c r="B6843" s="117" t="s">
        <v>326</v>
      </c>
      <c r="C6843" s="117" t="s">
        <v>3946</v>
      </c>
      <c r="D6843" s="118">
        <v>43775</v>
      </c>
      <c r="E6843" s="117" t="s">
        <v>681</v>
      </c>
      <c r="F6843" s="805"/>
      <c r="G6843" s="805"/>
      <c r="H6843" s="806"/>
      <c r="I6843" s="806"/>
      <c r="J6843" s="803"/>
      <c r="K6843" s="803"/>
      <c r="L6843" s="804"/>
    </row>
    <row r="6844" spans="1:12" s="101" customFormat="1" ht="24" customHeight="1">
      <c r="A6844" s="808">
        <v>1282</v>
      </c>
      <c r="B6844" s="110" t="s">
        <v>76</v>
      </c>
      <c r="C6844" s="115" t="s">
        <v>78</v>
      </c>
      <c r="D6844" s="115" t="s">
        <v>146</v>
      </c>
      <c r="E6844" s="115" t="s">
        <v>147</v>
      </c>
      <c r="F6844" s="809" t="s">
        <v>71</v>
      </c>
      <c r="G6844" s="809"/>
      <c r="H6844" s="805"/>
      <c r="I6844" s="805"/>
      <c r="J6844" s="805"/>
      <c r="K6844" s="805"/>
      <c r="L6844" s="805"/>
    </row>
    <row r="6845" spans="1:12" s="101" customFormat="1" ht="26.25" customHeight="1">
      <c r="A6845" s="808"/>
      <c r="B6845" s="803" t="s">
        <v>3944</v>
      </c>
      <c r="C6845" s="810" t="s">
        <v>3947</v>
      </c>
      <c r="D6845" s="807">
        <v>43782</v>
      </c>
      <c r="E6845" s="803" t="s">
        <v>734</v>
      </c>
      <c r="F6845" s="803" t="s">
        <v>3765</v>
      </c>
      <c r="G6845" s="803"/>
      <c r="H6845" s="806" t="s">
        <v>152</v>
      </c>
      <c r="I6845" s="806"/>
      <c r="J6845" s="117" t="s">
        <v>153</v>
      </c>
      <c r="K6845" s="117" t="s">
        <v>3</v>
      </c>
      <c r="L6845" s="119">
        <v>332</v>
      </c>
    </row>
    <row r="6846" spans="1:12" s="101" customFormat="1" ht="333.75" customHeight="1">
      <c r="A6846" s="808"/>
      <c r="B6846" s="803"/>
      <c r="C6846" s="810"/>
      <c r="D6846" s="807"/>
      <c r="E6846" s="803"/>
      <c r="F6846" s="803"/>
      <c r="G6846" s="803"/>
      <c r="H6846" s="806" t="s">
        <v>154</v>
      </c>
      <c r="I6846" s="806"/>
      <c r="J6846" s="117" t="s">
        <v>153</v>
      </c>
      <c r="K6846" s="117" t="s">
        <v>153</v>
      </c>
      <c r="L6846" s="119">
        <v>0</v>
      </c>
    </row>
    <row r="6847" spans="1:12" s="101" customFormat="1" ht="24" customHeight="1">
      <c r="A6847" s="808"/>
      <c r="B6847" s="110" t="s">
        <v>77</v>
      </c>
      <c r="C6847" s="115" t="s">
        <v>79</v>
      </c>
      <c r="D6847" s="115" t="s">
        <v>155</v>
      </c>
      <c r="E6847" s="115" t="s">
        <v>156</v>
      </c>
      <c r="F6847" s="805"/>
      <c r="G6847" s="805"/>
      <c r="H6847" s="806" t="s">
        <v>157</v>
      </c>
      <c r="I6847" s="806"/>
      <c r="J6847" s="803" t="s">
        <v>153</v>
      </c>
      <c r="K6847" s="803" t="s">
        <v>153</v>
      </c>
      <c r="L6847" s="804">
        <v>0</v>
      </c>
    </row>
    <row r="6848" spans="1:12" s="101" customFormat="1" ht="24" customHeight="1">
      <c r="A6848" s="808"/>
      <c r="B6848" s="117" t="s">
        <v>326</v>
      </c>
      <c r="C6848" s="117" t="s">
        <v>3765</v>
      </c>
      <c r="D6848" s="118">
        <v>43784</v>
      </c>
      <c r="E6848" s="117" t="s">
        <v>676</v>
      </c>
      <c r="F6848" s="805"/>
      <c r="G6848" s="805"/>
      <c r="H6848" s="806"/>
      <c r="I6848" s="806"/>
      <c r="J6848" s="803"/>
      <c r="K6848" s="803"/>
      <c r="L6848" s="804"/>
    </row>
    <row r="6849" spans="1:12" s="101" customFormat="1" ht="24" customHeight="1">
      <c r="A6849" s="808">
        <v>1283</v>
      </c>
      <c r="B6849" s="110" t="s">
        <v>76</v>
      </c>
      <c r="C6849" s="115" t="s">
        <v>78</v>
      </c>
      <c r="D6849" s="115" t="s">
        <v>146</v>
      </c>
      <c r="E6849" s="115" t="s">
        <v>147</v>
      </c>
      <c r="F6849" s="809" t="s">
        <v>71</v>
      </c>
      <c r="G6849" s="809"/>
      <c r="H6849" s="805"/>
      <c r="I6849" s="805"/>
      <c r="J6849" s="805"/>
      <c r="K6849" s="805"/>
      <c r="L6849" s="805"/>
    </row>
    <row r="6850" spans="1:12" s="101" customFormat="1" ht="26.25" customHeight="1">
      <c r="A6850" s="808"/>
      <c r="B6850" s="803" t="s">
        <v>3944</v>
      </c>
      <c r="C6850" s="810" t="s">
        <v>3948</v>
      </c>
      <c r="D6850" s="807">
        <v>43853</v>
      </c>
      <c r="E6850" s="803" t="s">
        <v>1096</v>
      </c>
      <c r="F6850" s="803" t="s">
        <v>1097</v>
      </c>
      <c r="G6850" s="803"/>
      <c r="H6850" s="806" t="s">
        <v>152</v>
      </c>
      <c r="I6850" s="806"/>
      <c r="J6850" s="117" t="s">
        <v>153</v>
      </c>
      <c r="K6850" s="117" t="s">
        <v>3</v>
      </c>
      <c r="L6850" s="119">
        <v>413</v>
      </c>
    </row>
    <row r="6851" spans="1:12" s="101" customFormat="1" ht="408.95" customHeight="1">
      <c r="A6851" s="808"/>
      <c r="B6851" s="803"/>
      <c r="C6851" s="810"/>
      <c r="D6851" s="807"/>
      <c r="E6851" s="803"/>
      <c r="F6851" s="803"/>
      <c r="G6851" s="803"/>
      <c r="H6851" s="806" t="s">
        <v>154</v>
      </c>
      <c r="I6851" s="806"/>
      <c r="J6851" s="803" t="s">
        <v>153</v>
      </c>
      <c r="K6851" s="803" t="s">
        <v>153</v>
      </c>
      <c r="L6851" s="804">
        <v>0</v>
      </c>
    </row>
    <row r="6852" spans="1:12" s="101" customFormat="1" ht="281.85000000000002" customHeight="1">
      <c r="A6852" s="808"/>
      <c r="B6852" s="803"/>
      <c r="C6852" s="810"/>
      <c r="D6852" s="807"/>
      <c r="E6852" s="803"/>
      <c r="F6852" s="803"/>
      <c r="G6852" s="803"/>
      <c r="H6852" s="806"/>
      <c r="I6852" s="806"/>
      <c r="J6852" s="803"/>
      <c r="K6852" s="803"/>
      <c r="L6852" s="804"/>
    </row>
    <row r="6853" spans="1:12" s="101" customFormat="1" ht="24" customHeight="1">
      <c r="A6853" s="808"/>
      <c r="B6853" s="110" t="s">
        <v>77</v>
      </c>
      <c r="C6853" s="115" t="s">
        <v>79</v>
      </c>
      <c r="D6853" s="115" t="s">
        <v>155</v>
      </c>
      <c r="E6853" s="115" t="s">
        <v>156</v>
      </c>
      <c r="F6853" s="805"/>
      <c r="G6853" s="805"/>
      <c r="H6853" s="806" t="s">
        <v>157</v>
      </c>
      <c r="I6853" s="806"/>
      <c r="J6853" s="803" t="s">
        <v>153</v>
      </c>
      <c r="K6853" s="803" t="s">
        <v>3</v>
      </c>
      <c r="L6853" s="804">
        <v>50</v>
      </c>
    </row>
    <row r="6854" spans="1:12" s="101" customFormat="1" ht="24" customHeight="1">
      <c r="A6854" s="808"/>
      <c r="B6854" s="117" t="s">
        <v>326</v>
      </c>
      <c r="C6854" s="117" t="s">
        <v>1097</v>
      </c>
      <c r="D6854" s="118">
        <v>43860</v>
      </c>
      <c r="E6854" s="117" t="s">
        <v>3949</v>
      </c>
      <c r="F6854" s="805"/>
      <c r="G6854" s="805"/>
      <c r="H6854" s="806"/>
      <c r="I6854" s="806"/>
      <c r="J6854" s="803"/>
      <c r="K6854" s="803"/>
      <c r="L6854" s="804"/>
    </row>
    <row r="6855" spans="1:12" s="101" customFormat="1" ht="24" customHeight="1">
      <c r="A6855" s="808">
        <v>1284</v>
      </c>
      <c r="B6855" s="110" t="s">
        <v>76</v>
      </c>
      <c r="C6855" s="115" t="s">
        <v>78</v>
      </c>
      <c r="D6855" s="115" t="s">
        <v>146</v>
      </c>
      <c r="E6855" s="115" t="s">
        <v>147</v>
      </c>
      <c r="F6855" s="809" t="s">
        <v>71</v>
      </c>
      <c r="G6855" s="809"/>
      <c r="H6855" s="805"/>
      <c r="I6855" s="805"/>
      <c r="J6855" s="805"/>
      <c r="K6855" s="805"/>
      <c r="L6855" s="805"/>
    </row>
    <row r="6856" spans="1:12" s="101" customFormat="1" ht="26.25" customHeight="1">
      <c r="A6856" s="808"/>
      <c r="B6856" s="803" t="s">
        <v>3950</v>
      </c>
      <c r="C6856" s="810" t="s">
        <v>3951</v>
      </c>
      <c r="D6856" s="807">
        <v>43860</v>
      </c>
      <c r="E6856" s="803" t="s">
        <v>3743</v>
      </c>
      <c r="F6856" s="803" t="s">
        <v>3952</v>
      </c>
      <c r="G6856" s="803"/>
      <c r="H6856" s="806" t="s">
        <v>152</v>
      </c>
      <c r="I6856" s="806"/>
      <c r="J6856" s="117" t="s">
        <v>153</v>
      </c>
      <c r="K6856" s="117" t="s">
        <v>3</v>
      </c>
      <c r="L6856" s="119">
        <v>803</v>
      </c>
    </row>
    <row r="6857" spans="1:12" s="101" customFormat="1" ht="408.95" customHeight="1">
      <c r="A6857" s="808"/>
      <c r="B6857" s="803"/>
      <c r="C6857" s="810"/>
      <c r="D6857" s="807"/>
      <c r="E6857" s="803"/>
      <c r="F6857" s="803"/>
      <c r="G6857" s="803"/>
      <c r="H6857" s="806" t="s">
        <v>154</v>
      </c>
      <c r="I6857" s="806"/>
      <c r="J6857" s="803" t="s">
        <v>153</v>
      </c>
      <c r="K6857" s="803" t="s">
        <v>3</v>
      </c>
      <c r="L6857" s="804">
        <v>794.26</v>
      </c>
    </row>
    <row r="6858" spans="1:12" s="101" customFormat="1" ht="103.35" customHeight="1">
      <c r="A6858" s="808"/>
      <c r="B6858" s="803"/>
      <c r="C6858" s="810"/>
      <c r="D6858" s="807"/>
      <c r="E6858" s="803"/>
      <c r="F6858" s="803"/>
      <c r="G6858" s="803"/>
      <c r="H6858" s="806"/>
      <c r="I6858" s="806"/>
      <c r="J6858" s="803"/>
      <c r="K6858" s="803"/>
      <c r="L6858" s="804"/>
    </row>
    <row r="6859" spans="1:12" s="101" customFormat="1" ht="24" customHeight="1">
      <c r="A6859" s="808"/>
      <c r="B6859" s="110" t="s">
        <v>77</v>
      </c>
      <c r="C6859" s="115" t="s">
        <v>79</v>
      </c>
      <c r="D6859" s="115" t="s">
        <v>155</v>
      </c>
      <c r="E6859" s="115" t="s">
        <v>156</v>
      </c>
      <c r="F6859" s="805"/>
      <c r="G6859" s="805"/>
      <c r="H6859" s="806" t="s">
        <v>157</v>
      </c>
      <c r="I6859" s="806"/>
      <c r="J6859" s="803" t="s">
        <v>153</v>
      </c>
      <c r="K6859" s="803" t="s">
        <v>153</v>
      </c>
      <c r="L6859" s="804">
        <v>0</v>
      </c>
    </row>
    <row r="6860" spans="1:12" s="101" customFormat="1" ht="24" customHeight="1">
      <c r="A6860" s="808"/>
      <c r="B6860" s="117" t="s">
        <v>254</v>
      </c>
      <c r="C6860" s="117" t="s">
        <v>3952</v>
      </c>
      <c r="D6860" s="118">
        <v>43863</v>
      </c>
      <c r="E6860" s="117" t="s">
        <v>1456</v>
      </c>
      <c r="F6860" s="805"/>
      <c r="G6860" s="805"/>
      <c r="H6860" s="806"/>
      <c r="I6860" s="806"/>
      <c r="J6860" s="803"/>
      <c r="K6860" s="803"/>
      <c r="L6860" s="804"/>
    </row>
    <row r="6861" spans="1:12" s="101" customFormat="1" ht="24" customHeight="1">
      <c r="A6861" s="808">
        <v>1285</v>
      </c>
      <c r="B6861" s="110" t="s">
        <v>76</v>
      </c>
      <c r="C6861" s="115" t="s">
        <v>78</v>
      </c>
      <c r="D6861" s="115" t="s">
        <v>146</v>
      </c>
      <c r="E6861" s="115" t="s">
        <v>147</v>
      </c>
      <c r="F6861" s="809" t="s">
        <v>71</v>
      </c>
      <c r="G6861" s="809"/>
      <c r="H6861" s="805"/>
      <c r="I6861" s="805"/>
      <c r="J6861" s="805"/>
      <c r="K6861" s="805"/>
      <c r="L6861" s="805"/>
    </row>
    <row r="6862" spans="1:12" s="101" customFormat="1" ht="26.25" customHeight="1">
      <c r="A6862" s="808"/>
      <c r="B6862" s="803" t="s">
        <v>3953</v>
      </c>
      <c r="C6862" s="810" t="s">
        <v>3954</v>
      </c>
      <c r="D6862" s="807">
        <v>43740</v>
      </c>
      <c r="E6862" s="803" t="s">
        <v>285</v>
      </c>
      <c r="F6862" s="803" t="s">
        <v>2614</v>
      </c>
      <c r="G6862" s="803"/>
      <c r="H6862" s="806" t="s">
        <v>152</v>
      </c>
      <c r="I6862" s="806"/>
      <c r="J6862" s="117" t="s">
        <v>153</v>
      </c>
      <c r="K6862" s="117" t="s">
        <v>3</v>
      </c>
      <c r="L6862" s="119">
        <v>290.88</v>
      </c>
    </row>
    <row r="6863" spans="1:12" s="101" customFormat="1" ht="375.75" customHeight="1">
      <c r="A6863" s="808"/>
      <c r="B6863" s="803"/>
      <c r="C6863" s="810"/>
      <c r="D6863" s="807"/>
      <c r="E6863" s="803"/>
      <c r="F6863" s="803"/>
      <c r="G6863" s="803"/>
      <c r="H6863" s="806" t="s">
        <v>154</v>
      </c>
      <c r="I6863" s="806"/>
      <c r="J6863" s="117" t="s">
        <v>153</v>
      </c>
      <c r="K6863" s="117" t="s">
        <v>153</v>
      </c>
      <c r="L6863" s="119">
        <v>0</v>
      </c>
    </row>
    <row r="6864" spans="1:12" s="101" customFormat="1" ht="24" customHeight="1">
      <c r="A6864" s="808"/>
      <c r="B6864" s="110" t="s">
        <v>77</v>
      </c>
      <c r="C6864" s="115" t="s">
        <v>79</v>
      </c>
      <c r="D6864" s="115" t="s">
        <v>155</v>
      </c>
      <c r="E6864" s="115" t="s">
        <v>156</v>
      </c>
      <c r="F6864" s="805"/>
      <c r="G6864" s="805"/>
      <c r="H6864" s="806" t="s">
        <v>157</v>
      </c>
      <c r="I6864" s="806"/>
      <c r="J6864" s="803" t="s">
        <v>153</v>
      </c>
      <c r="K6864" s="803" t="s">
        <v>3</v>
      </c>
      <c r="L6864" s="804">
        <v>741.7</v>
      </c>
    </row>
    <row r="6865" spans="1:12" s="101" customFormat="1" ht="34.5" customHeight="1">
      <c r="A6865" s="808"/>
      <c r="B6865" s="117" t="s">
        <v>665</v>
      </c>
      <c r="C6865" s="117" t="s">
        <v>2614</v>
      </c>
      <c r="D6865" s="118">
        <v>43751</v>
      </c>
      <c r="E6865" s="117" t="s">
        <v>3955</v>
      </c>
      <c r="F6865" s="805"/>
      <c r="G6865" s="805"/>
      <c r="H6865" s="806"/>
      <c r="I6865" s="806"/>
      <c r="J6865" s="803"/>
      <c r="K6865" s="803"/>
      <c r="L6865" s="804"/>
    </row>
    <row r="6866" spans="1:12" s="101" customFormat="1" ht="24" customHeight="1">
      <c r="A6866" s="808">
        <v>1286</v>
      </c>
      <c r="B6866" s="110" t="s">
        <v>76</v>
      </c>
      <c r="C6866" s="115" t="s">
        <v>78</v>
      </c>
      <c r="D6866" s="115" t="s">
        <v>146</v>
      </c>
      <c r="E6866" s="115" t="s">
        <v>147</v>
      </c>
      <c r="F6866" s="809" t="s">
        <v>71</v>
      </c>
      <c r="G6866" s="809"/>
      <c r="H6866" s="805"/>
      <c r="I6866" s="805"/>
      <c r="J6866" s="805"/>
      <c r="K6866" s="805"/>
      <c r="L6866" s="805"/>
    </row>
    <row r="6867" spans="1:12" s="101" customFormat="1" ht="26.25" customHeight="1">
      <c r="A6867" s="808"/>
      <c r="B6867" s="803" t="s">
        <v>3953</v>
      </c>
      <c r="C6867" s="810" t="s">
        <v>3956</v>
      </c>
      <c r="D6867" s="807">
        <v>43812</v>
      </c>
      <c r="E6867" s="803" t="s">
        <v>2066</v>
      </c>
      <c r="F6867" s="803" t="s">
        <v>2067</v>
      </c>
      <c r="G6867" s="803"/>
      <c r="H6867" s="806" t="s">
        <v>152</v>
      </c>
      <c r="I6867" s="806"/>
      <c r="J6867" s="117" t="s">
        <v>153</v>
      </c>
      <c r="K6867" s="117" t="s">
        <v>153</v>
      </c>
      <c r="L6867" s="119">
        <v>0</v>
      </c>
    </row>
    <row r="6868" spans="1:12" s="101" customFormat="1" ht="186.75" customHeight="1">
      <c r="A6868" s="808"/>
      <c r="B6868" s="803"/>
      <c r="C6868" s="810"/>
      <c r="D6868" s="807"/>
      <c r="E6868" s="803"/>
      <c r="F6868" s="803"/>
      <c r="G6868" s="803"/>
      <c r="H6868" s="806" t="s">
        <v>154</v>
      </c>
      <c r="I6868" s="806"/>
      <c r="J6868" s="117" t="s">
        <v>153</v>
      </c>
      <c r="K6868" s="117" t="s">
        <v>153</v>
      </c>
      <c r="L6868" s="119">
        <v>0</v>
      </c>
    </row>
    <row r="6869" spans="1:12" s="101" customFormat="1" ht="24" customHeight="1">
      <c r="A6869" s="808"/>
      <c r="B6869" s="110" t="s">
        <v>77</v>
      </c>
      <c r="C6869" s="115" t="s">
        <v>79</v>
      </c>
      <c r="D6869" s="115" t="s">
        <v>155</v>
      </c>
      <c r="E6869" s="115" t="s">
        <v>156</v>
      </c>
      <c r="F6869" s="805"/>
      <c r="G6869" s="805"/>
      <c r="H6869" s="806" t="s">
        <v>157</v>
      </c>
      <c r="I6869" s="806"/>
      <c r="J6869" s="803" t="s">
        <v>153</v>
      </c>
      <c r="K6869" s="803" t="s">
        <v>3</v>
      </c>
      <c r="L6869" s="804">
        <v>395</v>
      </c>
    </row>
    <row r="6870" spans="1:12" s="101" customFormat="1" ht="34.5" customHeight="1">
      <c r="A6870" s="808"/>
      <c r="B6870" s="117" t="s">
        <v>665</v>
      </c>
      <c r="C6870" s="117" t="s">
        <v>2067</v>
      </c>
      <c r="D6870" s="118">
        <v>43813</v>
      </c>
      <c r="E6870" s="117" t="s">
        <v>3957</v>
      </c>
      <c r="F6870" s="805"/>
      <c r="G6870" s="805"/>
      <c r="H6870" s="806"/>
      <c r="I6870" s="806"/>
      <c r="J6870" s="803"/>
      <c r="K6870" s="803"/>
      <c r="L6870" s="804"/>
    </row>
    <row r="6871" spans="1:12" s="101" customFormat="1" ht="24" customHeight="1">
      <c r="A6871" s="808">
        <v>1287</v>
      </c>
      <c r="B6871" s="110" t="s">
        <v>76</v>
      </c>
      <c r="C6871" s="115" t="s">
        <v>78</v>
      </c>
      <c r="D6871" s="115" t="s">
        <v>146</v>
      </c>
      <c r="E6871" s="115" t="s">
        <v>147</v>
      </c>
      <c r="F6871" s="809" t="s">
        <v>71</v>
      </c>
      <c r="G6871" s="809"/>
      <c r="H6871" s="805"/>
      <c r="I6871" s="805"/>
      <c r="J6871" s="805"/>
      <c r="K6871" s="805"/>
      <c r="L6871" s="805"/>
    </row>
    <row r="6872" spans="1:12" s="101" customFormat="1" ht="26.25" customHeight="1">
      <c r="A6872" s="808"/>
      <c r="B6872" s="803" t="s">
        <v>3958</v>
      </c>
      <c r="C6872" s="810" t="s">
        <v>3959</v>
      </c>
      <c r="D6872" s="807">
        <v>43784</v>
      </c>
      <c r="E6872" s="803" t="s">
        <v>3960</v>
      </c>
      <c r="F6872" s="803" t="s">
        <v>3961</v>
      </c>
      <c r="G6872" s="803"/>
      <c r="H6872" s="806" t="s">
        <v>152</v>
      </c>
      <c r="I6872" s="806"/>
      <c r="J6872" s="117" t="s">
        <v>153</v>
      </c>
      <c r="K6872" s="117" t="s">
        <v>3</v>
      </c>
      <c r="L6872" s="119">
        <v>240</v>
      </c>
    </row>
    <row r="6873" spans="1:12" s="101" customFormat="1" ht="155.25" customHeight="1">
      <c r="A6873" s="808"/>
      <c r="B6873" s="803"/>
      <c r="C6873" s="810"/>
      <c r="D6873" s="807"/>
      <c r="E6873" s="803"/>
      <c r="F6873" s="803"/>
      <c r="G6873" s="803"/>
      <c r="H6873" s="806" t="s">
        <v>154</v>
      </c>
      <c r="I6873" s="806"/>
      <c r="J6873" s="117" t="s">
        <v>153</v>
      </c>
      <c r="K6873" s="117" t="s">
        <v>3</v>
      </c>
      <c r="L6873" s="119">
        <v>1542</v>
      </c>
    </row>
    <row r="6874" spans="1:12" s="101" customFormat="1" ht="24" customHeight="1">
      <c r="A6874" s="808"/>
      <c r="B6874" s="110" t="s">
        <v>77</v>
      </c>
      <c r="C6874" s="115" t="s">
        <v>79</v>
      </c>
      <c r="D6874" s="115" t="s">
        <v>155</v>
      </c>
      <c r="E6874" s="115" t="s">
        <v>156</v>
      </c>
      <c r="F6874" s="805"/>
      <c r="G6874" s="805"/>
      <c r="H6874" s="806" t="s">
        <v>157</v>
      </c>
      <c r="I6874" s="806"/>
      <c r="J6874" s="803" t="s">
        <v>153</v>
      </c>
      <c r="K6874" s="803" t="s">
        <v>3</v>
      </c>
      <c r="L6874" s="804">
        <v>90</v>
      </c>
    </row>
    <row r="6875" spans="1:12" s="101" customFormat="1" ht="34.5" customHeight="1">
      <c r="A6875" s="808"/>
      <c r="B6875" s="117" t="s">
        <v>303</v>
      </c>
      <c r="C6875" s="117" t="s">
        <v>3961</v>
      </c>
      <c r="D6875" s="118">
        <v>43788</v>
      </c>
      <c r="E6875" s="117" t="s">
        <v>3962</v>
      </c>
      <c r="F6875" s="805"/>
      <c r="G6875" s="805"/>
      <c r="H6875" s="806"/>
      <c r="I6875" s="806"/>
      <c r="J6875" s="803"/>
      <c r="K6875" s="803"/>
      <c r="L6875" s="804"/>
    </row>
    <row r="6876" spans="1:12" s="101" customFormat="1" ht="24" customHeight="1">
      <c r="A6876" s="808">
        <v>1288</v>
      </c>
      <c r="B6876" s="110" t="s">
        <v>76</v>
      </c>
      <c r="C6876" s="115" t="s">
        <v>78</v>
      </c>
      <c r="D6876" s="115" t="s">
        <v>146</v>
      </c>
      <c r="E6876" s="115" t="s">
        <v>147</v>
      </c>
      <c r="F6876" s="809" t="s">
        <v>71</v>
      </c>
      <c r="G6876" s="809"/>
      <c r="H6876" s="805"/>
      <c r="I6876" s="805"/>
      <c r="J6876" s="805"/>
      <c r="K6876" s="805"/>
      <c r="L6876" s="805"/>
    </row>
    <row r="6877" spans="1:12" s="101" customFormat="1" ht="26.25" customHeight="1">
      <c r="A6877" s="808"/>
      <c r="B6877" s="803" t="s">
        <v>3963</v>
      </c>
      <c r="C6877" s="803" t="s">
        <v>3964</v>
      </c>
      <c r="D6877" s="807">
        <v>43743</v>
      </c>
      <c r="E6877" s="803" t="s">
        <v>2281</v>
      </c>
      <c r="F6877" s="803" t="s">
        <v>2301</v>
      </c>
      <c r="G6877" s="803"/>
      <c r="H6877" s="806" t="s">
        <v>152</v>
      </c>
      <c r="I6877" s="806"/>
      <c r="J6877" s="117" t="s">
        <v>153</v>
      </c>
      <c r="K6877" s="117" t="s">
        <v>3</v>
      </c>
      <c r="L6877" s="119">
        <v>358.48</v>
      </c>
    </row>
    <row r="6878" spans="1:12" s="101" customFormat="1" ht="92.25" customHeight="1">
      <c r="A6878" s="808"/>
      <c r="B6878" s="803"/>
      <c r="C6878" s="803"/>
      <c r="D6878" s="807"/>
      <c r="E6878" s="803"/>
      <c r="F6878" s="803"/>
      <c r="G6878" s="803"/>
      <c r="H6878" s="806" t="s">
        <v>154</v>
      </c>
      <c r="I6878" s="806"/>
      <c r="J6878" s="117" t="s">
        <v>153</v>
      </c>
      <c r="K6878" s="117" t="s">
        <v>3</v>
      </c>
      <c r="L6878" s="119">
        <v>1199.03</v>
      </c>
    </row>
    <row r="6879" spans="1:12" s="101" customFormat="1" ht="24" customHeight="1">
      <c r="A6879" s="808"/>
      <c r="B6879" s="110" t="s">
        <v>77</v>
      </c>
      <c r="C6879" s="115" t="s">
        <v>79</v>
      </c>
      <c r="D6879" s="115" t="s">
        <v>155</v>
      </c>
      <c r="E6879" s="115" t="s">
        <v>156</v>
      </c>
      <c r="F6879" s="805"/>
      <c r="G6879" s="805"/>
      <c r="H6879" s="806" t="s">
        <v>157</v>
      </c>
      <c r="I6879" s="806"/>
      <c r="J6879" s="803" t="s">
        <v>153</v>
      </c>
      <c r="K6879" s="803" t="s">
        <v>3</v>
      </c>
      <c r="L6879" s="804">
        <v>429.19</v>
      </c>
    </row>
    <row r="6880" spans="1:12" s="101" customFormat="1" ht="24" customHeight="1">
      <c r="A6880" s="808"/>
      <c r="B6880" s="117" t="s">
        <v>292</v>
      </c>
      <c r="C6880" s="117" t="s">
        <v>2301</v>
      </c>
      <c r="D6880" s="118">
        <v>43748</v>
      </c>
      <c r="E6880" s="117" t="s">
        <v>3965</v>
      </c>
      <c r="F6880" s="805"/>
      <c r="G6880" s="805"/>
      <c r="H6880" s="806"/>
      <c r="I6880" s="806"/>
      <c r="J6880" s="803"/>
      <c r="K6880" s="803"/>
      <c r="L6880" s="804"/>
    </row>
    <row r="6881" spans="1:12" s="101" customFormat="1" ht="24" customHeight="1">
      <c r="A6881" s="808">
        <v>1289</v>
      </c>
      <c r="B6881" s="110" t="s">
        <v>76</v>
      </c>
      <c r="C6881" s="115" t="s">
        <v>78</v>
      </c>
      <c r="D6881" s="115" t="s">
        <v>146</v>
      </c>
      <c r="E6881" s="115" t="s">
        <v>147</v>
      </c>
      <c r="F6881" s="809" t="s">
        <v>71</v>
      </c>
      <c r="G6881" s="809"/>
      <c r="H6881" s="805"/>
      <c r="I6881" s="805"/>
      <c r="J6881" s="805"/>
      <c r="K6881" s="805"/>
      <c r="L6881" s="805"/>
    </row>
    <row r="6882" spans="1:12" s="101" customFormat="1" ht="26.25" customHeight="1">
      <c r="A6882" s="808"/>
      <c r="B6882" s="803" t="s">
        <v>3966</v>
      </c>
      <c r="C6882" s="810" t="s">
        <v>3967</v>
      </c>
      <c r="D6882" s="807">
        <v>43742</v>
      </c>
      <c r="E6882" s="803" t="s">
        <v>753</v>
      </c>
      <c r="F6882" s="803" t="s">
        <v>3968</v>
      </c>
      <c r="G6882" s="803"/>
      <c r="H6882" s="806" t="s">
        <v>152</v>
      </c>
      <c r="I6882" s="806"/>
      <c r="J6882" s="117" t="s">
        <v>153</v>
      </c>
      <c r="K6882" s="117" t="s">
        <v>3</v>
      </c>
      <c r="L6882" s="119">
        <v>622.5</v>
      </c>
    </row>
    <row r="6883" spans="1:12" s="101" customFormat="1" ht="408.95" customHeight="1">
      <c r="A6883" s="808"/>
      <c r="B6883" s="803"/>
      <c r="C6883" s="810"/>
      <c r="D6883" s="807"/>
      <c r="E6883" s="803"/>
      <c r="F6883" s="803"/>
      <c r="G6883" s="803"/>
      <c r="H6883" s="806" t="s">
        <v>154</v>
      </c>
      <c r="I6883" s="806"/>
      <c r="J6883" s="803" t="s">
        <v>153</v>
      </c>
      <c r="K6883" s="803" t="s">
        <v>153</v>
      </c>
      <c r="L6883" s="804">
        <v>0</v>
      </c>
    </row>
    <row r="6884" spans="1:12" s="101" customFormat="1" ht="61.35" customHeight="1">
      <c r="A6884" s="808"/>
      <c r="B6884" s="803"/>
      <c r="C6884" s="810"/>
      <c r="D6884" s="807"/>
      <c r="E6884" s="803"/>
      <c r="F6884" s="803"/>
      <c r="G6884" s="803"/>
      <c r="H6884" s="806"/>
      <c r="I6884" s="806"/>
      <c r="J6884" s="803"/>
      <c r="K6884" s="803"/>
      <c r="L6884" s="804"/>
    </row>
    <row r="6885" spans="1:12" s="101" customFormat="1" ht="24" customHeight="1">
      <c r="A6885" s="808"/>
      <c r="B6885" s="110" t="s">
        <v>77</v>
      </c>
      <c r="C6885" s="115" t="s">
        <v>79</v>
      </c>
      <c r="D6885" s="115" t="s">
        <v>155</v>
      </c>
      <c r="E6885" s="115" t="s">
        <v>156</v>
      </c>
      <c r="F6885" s="805"/>
      <c r="G6885" s="805"/>
      <c r="H6885" s="806" t="s">
        <v>157</v>
      </c>
      <c r="I6885" s="806"/>
      <c r="J6885" s="803" t="s">
        <v>153</v>
      </c>
      <c r="K6885" s="803" t="s">
        <v>3</v>
      </c>
      <c r="L6885" s="804">
        <v>250</v>
      </c>
    </row>
    <row r="6886" spans="1:12" s="101" customFormat="1" ht="34.5" customHeight="1">
      <c r="A6886" s="808"/>
      <c r="B6886" s="117" t="s">
        <v>3969</v>
      </c>
      <c r="C6886" s="117" t="s">
        <v>3968</v>
      </c>
      <c r="D6886" s="118">
        <v>43758</v>
      </c>
      <c r="E6886" s="117" t="s">
        <v>3970</v>
      </c>
      <c r="F6886" s="805"/>
      <c r="G6886" s="805"/>
      <c r="H6886" s="806"/>
      <c r="I6886" s="806"/>
      <c r="J6886" s="803"/>
      <c r="K6886" s="803"/>
      <c r="L6886" s="804"/>
    </row>
    <row r="6887" spans="1:12" s="101" customFormat="1" ht="24" customHeight="1">
      <c r="A6887" s="808">
        <v>1290</v>
      </c>
      <c r="B6887" s="110" t="s">
        <v>76</v>
      </c>
      <c r="C6887" s="115" t="s">
        <v>78</v>
      </c>
      <c r="D6887" s="115" t="s">
        <v>146</v>
      </c>
      <c r="E6887" s="115" t="s">
        <v>147</v>
      </c>
      <c r="F6887" s="809" t="s">
        <v>71</v>
      </c>
      <c r="G6887" s="809"/>
      <c r="H6887" s="805"/>
      <c r="I6887" s="805"/>
      <c r="J6887" s="805"/>
      <c r="K6887" s="805"/>
      <c r="L6887" s="805"/>
    </row>
    <row r="6888" spans="1:12" s="101" customFormat="1" ht="26.25" customHeight="1">
      <c r="A6888" s="808"/>
      <c r="B6888" s="803" t="s">
        <v>3971</v>
      </c>
      <c r="C6888" s="810" t="s">
        <v>3972</v>
      </c>
      <c r="D6888" s="807">
        <v>43844</v>
      </c>
      <c r="E6888" s="803" t="s">
        <v>1569</v>
      </c>
      <c r="F6888" s="803" t="s">
        <v>1570</v>
      </c>
      <c r="G6888" s="803"/>
      <c r="H6888" s="806" t="s">
        <v>152</v>
      </c>
      <c r="I6888" s="806"/>
      <c r="J6888" s="117" t="s">
        <v>153</v>
      </c>
      <c r="K6888" s="117" t="s">
        <v>3</v>
      </c>
      <c r="L6888" s="119">
        <v>433.38</v>
      </c>
    </row>
    <row r="6889" spans="1:12" s="101" customFormat="1" ht="386.25" customHeight="1">
      <c r="A6889" s="808"/>
      <c r="B6889" s="803"/>
      <c r="C6889" s="810"/>
      <c r="D6889" s="807"/>
      <c r="E6889" s="803"/>
      <c r="F6889" s="803"/>
      <c r="G6889" s="803"/>
      <c r="H6889" s="806" t="s">
        <v>154</v>
      </c>
      <c r="I6889" s="806"/>
      <c r="J6889" s="117" t="s">
        <v>153</v>
      </c>
      <c r="K6889" s="117" t="s">
        <v>153</v>
      </c>
      <c r="L6889" s="119">
        <v>0</v>
      </c>
    </row>
    <row r="6890" spans="1:12" s="101" customFormat="1" ht="24" customHeight="1">
      <c r="A6890" s="808"/>
      <c r="B6890" s="110" t="s">
        <v>77</v>
      </c>
      <c r="C6890" s="115" t="s">
        <v>79</v>
      </c>
      <c r="D6890" s="115" t="s">
        <v>155</v>
      </c>
      <c r="E6890" s="115" t="s">
        <v>156</v>
      </c>
      <c r="F6890" s="805"/>
      <c r="G6890" s="805"/>
      <c r="H6890" s="806" t="s">
        <v>157</v>
      </c>
      <c r="I6890" s="806"/>
      <c r="J6890" s="803" t="s">
        <v>153</v>
      </c>
      <c r="K6890" s="803" t="s">
        <v>153</v>
      </c>
      <c r="L6890" s="804">
        <v>0</v>
      </c>
    </row>
    <row r="6891" spans="1:12" s="101" customFormat="1" ht="24" customHeight="1">
      <c r="A6891" s="808"/>
      <c r="B6891" s="117" t="s">
        <v>792</v>
      </c>
      <c r="C6891" s="117" t="s">
        <v>1570</v>
      </c>
      <c r="D6891" s="118">
        <v>43847</v>
      </c>
      <c r="E6891" s="117" t="s">
        <v>3552</v>
      </c>
      <c r="F6891" s="805"/>
      <c r="G6891" s="805"/>
      <c r="H6891" s="806"/>
      <c r="I6891" s="806"/>
      <c r="J6891" s="803"/>
      <c r="K6891" s="803"/>
      <c r="L6891" s="804"/>
    </row>
    <row r="6892" spans="1:12" s="101" customFormat="1" ht="24" customHeight="1">
      <c r="A6892" s="808">
        <v>1291</v>
      </c>
      <c r="B6892" s="110" t="s">
        <v>76</v>
      </c>
      <c r="C6892" s="115" t="s">
        <v>78</v>
      </c>
      <c r="D6892" s="115" t="s">
        <v>146</v>
      </c>
      <c r="E6892" s="115" t="s">
        <v>147</v>
      </c>
      <c r="F6892" s="809" t="s">
        <v>71</v>
      </c>
      <c r="G6892" s="809"/>
      <c r="H6892" s="805"/>
      <c r="I6892" s="805"/>
      <c r="J6892" s="805"/>
      <c r="K6892" s="805"/>
      <c r="L6892" s="805"/>
    </row>
    <row r="6893" spans="1:12" s="101" customFormat="1" ht="26.25" customHeight="1">
      <c r="A6893" s="808"/>
      <c r="B6893" s="803" t="s">
        <v>3973</v>
      </c>
      <c r="C6893" s="810" t="s">
        <v>3974</v>
      </c>
      <c r="D6893" s="807">
        <v>43752</v>
      </c>
      <c r="E6893" s="803" t="s">
        <v>714</v>
      </c>
      <c r="F6893" s="803" t="s">
        <v>3975</v>
      </c>
      <c r="G6893" s="803"/>
      <c r="H6893" s="806" t="s">
        <v>152</v>
      </c>
      <c r="I6893" s="806"/>
      <c r="J6893" s="117" t="s">
        <v>153</v>
      </c>
      <c r="K6893" s="117" t="s">
        <v>3</v>
      </c>
      <c r="L6893" s="119">
        <v>238.71</v>
      </c>
    </row>
    <row r="6894" spans="1:12" s="101" customFormat="1" ht="333.75" customHeight="1">
      <c r="A6894" s="808"/>
      <c r="B6894" s="803"/>
      <c r="C6894" s="810"/>
      <c r="D6894" s="807"/>
      <c r="E6894" s="803"/>
      <c r="F6894" s="803"/>
      <c r="G6894" s="803"/>
      <c r="H6894" s="806" t="s">
        <v>154</v>
      </c>
      <c r="I6894" s="806"/>
      <c r="J6894" s="117" t="s">
        <v>153</v>
      </c>
      <c r="K6894" s="117" t="s">
        <v>3</v>
      </c>
      <c r="L6894" s="119">
        <v>2846.13</v>
      </c>
    </row>
    <row r="6895" spans="1:12" s="101" customFormat="1" ht="24" customHeight="1">
      <c r="A6895" s="808"/>
      <c r="B6895" s="110" t="s">
        <v>77</v>
      </c>
      <c r="C6895" s="115" t="s">
        <v>79</v>
      </c>
      <c r="D6895" s="115" t="s">
        <v>155</v>
      </c>
      <c r="E6895" s="115" t="s">
        <v>156</v>
      </c>
      <c r="F6895" s="805"/>
      <c r="G6895" s="805"/>
      <c r="H6895" s="806" t="s">
        <v>157</v>
      </c>
      <c r="I6895" s="806"/>
      <c r="J6895" s="803" t="s">
        <v>153</v>
      </c>
      <c r="K6895" s="803" t="s">
        <v>3</v>
      </c>
      <c r="L6895" s="804">
        <v>618.9</v>
      </c>
    </row>
    <row r="6896" spans="1:12" s="101" customFormat="1" ht="24" customHeight="1">
      <c r="A6896" s="808"/>
      <c r="B6896" s="117" t="s">
        <v>254</v>
      </c>
      <c r="C6896" s="117" t="s">
        <v>3975</v>
      </c>
      <c r="D6896" s="118">
        <v>43757</v>
      </c>
      <c r="E6896" s="117" t="s">
        <v>1433</v>
      </c>
      <c r="F6896" s="805"/>
      <c r="G6896" s="805"/>
      <c r="H6896" s="806"/>
      <c r="I6896" s="806"/>
      <c r="J6896" s="803"/>
      <c r="K6896" s="803"/>
      <c r="L6896" s="804"/>
    </row>
    <row r="6897" spans="1:12" s="101" customFormat="1" ht="24" customHeight="1">
      <c r="A6897" s="808">
        <v>1292</v>
      </c>
      <c r="B6897" s="110" t="s">
        <v>76</v>
      </c>
      <c r="C6897" s="115" t="s">
        <v>78</v>
      </c>
      <c r="D6897" s="115" t="s">
        <v>146</v>
      </c>
      <c r="E6897" s="115" t="s">
        <v>147</v>
      </c>
      <c r="F6897" s="809" t="s">
        <v>71</v>
      </c>
      <c r="G6897" s="809"/>
      <c r="H6897" s="805"/>
      <c r="I6897" s="805"/>
      <c r="J6897" s="805"/>
      <c r="K6897" s="805"/>
      <c r="L6897" s="805"/>
    </row>
    <row r="6898" spans="1:12" s="101" customFormat="1" ht="26.25" customHeight="1">
      <c r="A6898" s="808"/>
      <c r="B6898" s="803" t="s">
        <v>3973</v>
      </c>
      <c r="C6898" s="810" t="s">
        <v>3976</v>
      </c>
      <c r="D6898" s="807">
        <v>43842</v>
      </c>
      <c r="E6898" s="803" t="s">
        <v>1288</v>
      </c>
      <c r="F6898" s="803" t="s">
        <v>1289</v>
      </c>
      <c r="G6898" s="803"/>
      <c r="H6898" s="806" t="s">
        <v>152</v>
      </c>
      <c r="I6898" s="806"/>
      <c r="J6898" s="117" t="s">
        <v>153</v>
      </c>
      <c r="K6898" s="117" t="s">
        <v>153</v>
      </c>
      <c r="L6898" s="119">
        <v>0</v>
      </c>
    </row>
    <row r="6899" spans="1:12" s="101" customFormat="1" ht="218.25" customHeight="1">
      <c r="A6899" s="808"/>
      <c r="B6899" s="803"/>
      <c r="C6899" s="810"/>
      <c r="D6899" s="807"/>
      <c r="E6899" s="803"/>
      <c r="F6899" s="803"/>
      <c r="G6899" s="803"/>
      <c r="H6899" s="806" t="s">
        <v>154</v>
      </c>
      <c r="I6899" s="806"/>
      <c r="J6899" s="117" t="s">
        <v>153</v>
      </c>
      <c r="K6899" s="117" t="s">
        <v>153</v>
      </c>
      <c r="L6899" s="119">
        <v>0</v>
      </c>
    </row>
    <row r="6900" spans="1:12" s="101" customFormat="1" ht="24" customHeight="1">
      <c r="A6900" s="808"/>
      <c r="B6900" s="110" t="s">
        <v>77</v>
      </c>
      <c r="C6900" s="115" t="s">
        <v>79</v>
      </c>
      <c r="D6900" s="115" t="s">
        <v>155</v>
      </c>
      <c r="E6900" s="115" t="s">
        <v>156</v>
      </c>
      <c r="F6900" s="805"/>
      <c r="G6900" s="805"/>
      <c r="H6900" s="806" t="s">
        <v>157</v>
      </c>
      <c r="I6900" s="806"/>
      <c r="J6900" s="803" t="s">
        <v>3</v>
      </c>
      <c r="K6900" s="803" t="s">
        <v>153</v>
      </c>
      <c r="L6900" s="804">
        <v>965</v>
      </c>
    </row>
    <row r="6901" spans="1:12" s="101" customFormat="1" ht="24" customHeight="1">
      <c r="A6901" s="808"/>
      <c r="B6901" s="117" t="s">
        <v>254</v>
      </c>
      <c r="C6901" s="117" t="s">
        <v>1289</v>
      </c>
      <c r="D6901" s="118">
        <v>43846</v>
      </c>
      <c r="E6901" s="117" t="s">
        <v>3977</v>
      </c>
      <c r="F6901" s="805"/>
      <c r="G6901" s="805"/>
      <c r="H6901" s="806"/>
      <c r="I6901" s="806"/>
      <c r="J6901" s="803"/>
      <c r="K6901" s="803"/>
      <c r="L6901" s="804"/>
    </row>
    <row r="6902" spans="1:12" s="101" customFormat="1" ht="24" customHeight="1">
      <c r="A6902" s="808">
        <v>1293</v>
      </c>
      <c r="B6902" s="110" t="s">
        <v>76</v>
      </c>
      <c r="C6902" s="115" t="s">
        <v>78</v>
      </c>
      <c r="D6902" s="115" t="s">
        <v>146</v>
      </c>
      <c r="E6902" s="115" t="s">
        <v>147</v>
      </c>
      <c r="F6902" s="809" t="s">
        <v>71</v>
      </c>
      <c r="G6902" s="809"/>
      <c r="H6902" s="805"/>
      <c r="I6902" s="805"/>
      <c r="J6902" s="805"/>
      <c r="K6902" s="805"/>
      <c r="L6902" s="805"/>
    </row>
    <row r="6903" spans="1:12" s="101" customFormat="1" ht="26.25" customHeight="1">
      <c r="A6903" s="808"/>
      <c r="B6903" s="803" t="s">
        <v>3973</v>
      </c>
      <c r="C6903" s="810" t="s">
        <v>3978</v>
      </c>
      <c r="D6903" s="807">
        <v>43865</v>
      </c>
      <c r="E6903" s="803" t="s">
        <v>3979</v>
      </c>
      <c r="F6903" s="803" t="s">
        <v>3980</v>
      </c>
      <c r="G6903" s="803"/>
      <c r="H6903" s="806" t="s">
        <v>152</v>
      </c>
      <c r="I6903" s="806"/>
      <c r="J6903" s="117" t="s">
        <v>153</v>
      </c>
      <c r="K6903" s="117" t="s">
        <v>3</v>
      </c>
      <c r="L6903" s="119">
        <v>202.19</v>
      </c>
    </row>
    <row r="6904" spans="1:12" s="101" customFormat="1" ht="291.75" customHeight="1">
      <c r="A6904" s="808"/>
      <c r="B6904" s="803"/>
      <c r="C6904" s="810"/>
      <c r="D6904" s="807"/>
      <c r="E6904" s="803"/>
      <c r="F6904" s="803"/>
      <c r="G6904" s="803"/>
      <c r="H6904" s="806" t="s">
        <v>154</v>
      </c>
      <c r="I6904" s="806"/>
      <c r="J6904" s="117" t="s">
        <v>153</v>
      </c>
      <c r="K6904" s="117" t="s">
        <v>3</v>
      </c>
      <c r="L6904" s="119">
        <v>306.06</v>
      </c>
    </row>
    <row r="6905" spans="1:12" s="101" customFormat="1" ht="24" customHeight="1">
      <c r="A6905" s="808"/>
      <c r="B6905" s="110" t="s">
        <v>77</v>
      </c>
      <c r="C6905" s="115" t="s">
        <v>79</v>
      </c>
      <c r="D6905" s="115" t="s">
        <v>155</v>
      </c>
      <c r="E6905" s="115" t="s">
        <v>156</v>
      </c>
      <c r="F6905" s="805"/>
      <c r="G6905" s="805"/>
      <c r="H6905" s="806" t="s">
        <v>157</v>
      </c>
      <c r="I6905" s="806"/>
      <c r="J6905" s="803" t="s">
        <v>153</v>
      </c>
      <c r="K6905" s="803" t="s">
        <v>3</v>
      </c>
      <c r="L6905" s="804">
        <v>179.5</v>
      </c>
    </row>
    <row r="6906" spans="1:12" s="101" customFormat="1" ht="24" customHeight="1">
      <c r="A6906" s="808"/>
      <c r="B6906" s="117" t="s">
        <v>254</v>
      </c>
      <c r="C6906" s="117" t="s">
        <v>3980</v>
      </c>
      <c r="D6906" s="118">
        <v>43866</v>
      </c>
      <c r="E6906" s="117" t="s">
        <v>2278</v>
      </c>
      <c r="F6906" s="805"/>
      <c r="G6906" s="805"/>
      <c r="H6906" s="806"/>
      <c r="I6906" s="806"/>
      <c r="J6906" s="803"/>
      <c r="K6906" s="803"/>
      <c r="L6906" s="804"/>
    </row>
    <row r="6907" spans="1:12" s="101" customFormat="1" ht="24" customHeight="1">
      <c r="A6907" s="808">
        <v>1294</v>
      </c>
      <c r="B6907" s="110" t="s">
        <v>76</v>
      </c>
      <c r="C6907" s="115" t="s">
        <v>78</v>
      </c>
      <c r="D6907" s="115" t="s">
        <v>146</v>
      </c>
      <c r="E6907" s="115" t="s">
        <v>147</v>
      </c>
      <c r="F6907" s="809" t="s">
        <v>71</v>
      </c>
      <c r="G6907" s="809"/>
      <c r="H6907" s="805"/>
      <c r="I6907" s="805"/>
      <c r="J6907" s="805"/>
      <c r="K6907" s="805"/>
      <c r="L6907" s="805"/>
    </row>
    <row r="6908" spans="1:12" s="101" customFormat="1" ht="26.25" customHeight="1">
      <c r="A6908" s="808"/>
      <c r="B6908" s="803" t="s">
        <v>3981</v>
      </c>
      <c r="C6908" s="810" t="s">
        <v>3982</v>
      </c>
      <c r="D6908" s="807">
        <v>43742</v>
      </c>
      <c r="E6908" s="803" t="s">
        <v>476</v>
      </c>
      <c r="F6908" s="803" t="s">
        <v>3185</v>
      </c>
      <c r="G6908" s="803"/>
      <c r="H6908" s="806" t="s">
        <v>152</v>
      </c>
      <c r="I6908" s="806"/>
      <c r="J6908" s="117" t="s">
        <v>153</v>
      </c>
      <c r="K6908" s="117" t="s">
        <v>153</v>
      </c>
      <c r="L6908" s="119">
        <v>0</v>
      </c>
    </row>
    <row r="6909" spans="1:12" s="101" customFormat="1" ht="186.75" customHeight="1">
      <c r="A6909" s="808"/>
      <c r="B6909" s="803"/>
      <c r="C6909" s="810"/>
      <c r="D6909" s="807"/>
      <c r="E6909" s="803"/>
      <c r="F6909" s="803"/>
      <c r="G6909" s="803"/>
      <c r="H6909" s="806" t="s">
        <v>154</v>
      </c>
      <c r="I6909" s="806"/>
      <c r="J6909" s="117" t="s">
        <v>153</v>
      </c>
      <c r="K6909" s="117" t="s">
        <v>3</v>
      </c>
      <c r="L6909" s="119">
        <v>359.6</v>
      </c>
    </row>
    <row r="6910" spans="1:12" s="101" customFormat="1" ht="24" customHeight="1">
      <c r="A6910" s="808"/>
      <c r="B6910" s="110" t="s">
        <v>77</v>
      </c>
      <c r="C6910" s="115" t="s">
        <v>79</v>
      </c>
      <c r="D6910" s="115" t="s">
        <v>155</v>
      </c>
      <c r="E6910" s="115" t="s">
        <v>156</v>
      </c>
      <c r="F6910" s="805"/>
      <c r="G6910" s="805"/>
      <c r="H6910" s="806" t="s">
        <v>157</v>
      </c>
      <c r="I6910" s="806"/>
      <c r="J6910" s="803" t="s">
        <v>153</v>
      </c>
      <c r="K6910" s="803" t="s">
        <v>153</v>
      </c>
      <c r="L6910" s="804">
        <v>0</v>
      </c>
    </row>
    <row r="6911" spans="1:12" s="101" customFormat="1" ht="24" customHeight="1">
      <c r="A6911" s="808"/>
      <c r="B6911" s="117" t="s">
        <v>240</v>
      </c>
      <c r="C6911" s="117" t="s">
        <v>3185</v>
      </c>
      <c r="D6911" s="118">
        <v>43742</v>
      </c>
      <c r="E6911" s="117" t="s">
        <v>3983</v>
      </c>
      <c r="F6911" s="805"/>
      <c r="G6911" s="805"/>
      <c r="H6911" s="806"/>
      <c r="I6911" s="806"/>
      <c r="J6911" s="803"/>
      <c r="K6911" s="803"/>
      <c r="L6911" s="804"/>
    </row>
    <row r="6912" spans="1:12" s="101" customFormat="1" ht="24" customHeight="1">
      <c r="A6912" s="808">
        <v>1295</v>
      </c>
      <c r="B6912" s="110" t="s">
        <v>76</v>
      </c>
      <c r="C6912" s="115" t="s">
        <v>78</v>
      </c>
      <c r="D6912" s="115" t="s">
        <v>146</v>
      </c>
      <c r="E6912" s="115" t="s">
        <v>147</v>
      </c>
      <c r="F6912" s="809" t="s">
        <v>71</v>
      </c>
      <c r="G6912" s="809"/>
      <c r="H6912" s="805"/>
      <c r="I6912" s="805"/>
      <c r="J6912" s="805"/>
      <c r="K6912" s="805"/>
      <c r="L6912" s="805"/>
    </row>
    <row r="6913" spans="1:12" s="101" customFormat="1" ht="26.25" customHeight="1">
      <c r="A6913" s="808"/>
      <c r="B6913" s="803" t="s">
        <v>3981</v>
      </c>
      <c r="C6913" s="810" t="s">
        <v>3984</v>
      </c>
      <c r="D6913" s="807">
        <v>43774</v>
      </c>
      <c r="E6913" s="803" t="s">
        <v>3985</v>
      </c>
      <c r="F6913" s="803" t="s">
        <v>3986</v>
      </c>
      <c r="G6913" s="803"/>
      <c r="H6913" s="806" t="s">
        <v>152</v>
      </c>
      <c r="I6913" s="806"/>
      <c r="J6913" s="117" t="s">
        <v>153</v>
      </c>
      <c r="K6913" s="117" t="s">
        <v>3</v>
      </c>
      <c r="L6913" s="119">
        <v>637</v>
      </c>
    </row>
    <row r="6914" spans="1:12" s="101" customFormat="1" ht="408.95" customHeight="1">
      <c r="A6914" s="808"/>
      <c r="B6914" s="803"/>
      <c r="C6914" s="810"/>
      <c r="D6914" s="807"/>
      <c r="E6914" s="803"/>
      <c r="F6914" s="803"/>
      <c r="G6914" s="803"/>
      <c r="H6914" s="806" t="s">
        <v>154</v>
      </c>
      <c r="I6914" s="806"/>
      <c r="J6914" s="803" t="s">
        <v>153</v>
      </c>
      <c r="K6914" s="803" t="s">
        <v>3</v>
      </c>
      <c r="L6914" s="804">
        <v>788</v>
      </c>
    </row>
    <row r="6915" spans="1:12" s="101" customFormat="1" ht="313.35000000000002" customHeight="1">
      <c r="A6915" s="808"/>
      <c r="B6915" s="803"/>
      <c r="C6915" s="810"/>
      <c r="D6915" s="807"/>
      <c r="E6915" s="803"/>
      <c r="F6915" s="803"/>
      <c r="G6915" s="803"/>
      <c r="H6915" s="806"/>
      <c r="I6915" s="806"/>
      <c r="J6915" s="803"/>
      <c r="K6915" s="803"/>
      <c r="L6915" s="804"/>
    </row>
    <row r="6916" spans="1:12" s="101" customFormat="1" ht="24" customHeight="1">
      <c r="A6916" s="808"/>
      <c r="B6916" s="110" t="s">
        <v>77</v>
      </c>
      <c r="C6916" s="115" t="s">
        <v>79</v>
      </c>
      <c r="D6916" s="115" t="s">
        <v>155</v>
      </c>
      <c r="E6916" s="115" t="s">
        <v>156</v>
      </c>
      <c r="F6916" s="805"/>
      <c r="G6916" s="805"/>
      <c r="H6916" s="806" t="s">
        <v>157</v>
      </c>
      <c r="I6916" s="806"/>
      <c r="J6916" s="803" t="s">
        <v>153</v>
      </c>
      <c r="K6916" s="803" t="s">
        <v>153</v>
      </c>
      <c r="L6916" s="804">
        <v>0</v>
      </c>
    </row>
    <row r="6917" spans="1:12" s="101" customFormat="1" ht="24" customHeight="1">
      <c r="A6917" s="808"/>
      <c r="B6917" s="117" t="s">
        <v>240</v>
      </c>
      <c r="C6917" s="117" t="s">
        <v>3986</v>
      </c>
      <c r="D6917" s="118">
        <v>43783</v>
      </c>
      <c r="E6917" s="117" t="s">
        <v>3987</v>
      </c>
      <c r="F6917" s="805"/>
      <c r="G6917" s="805"/>
      <c r="H6917" s="806"/>
      <c r="I6917" s="806"/>
      <c r="J6917" s="803"/>
      <c r="K6917" s="803"/>
      <c r="L6917" s="804"/>
    </row>
    <row r="6918" spans="1:12" s="101" customFormat="1" ht="24" customHeight="1">
      <c r="A6918" s="808">
        <v>1296</v>
      </c>
      <c r="B6918" s="110" t="s">
        <v>76</v>
      </c>
      <c r="C6918" s="115" t="s">
        <v>78</v>
      </c>
      <c r="D6918" s="115" t="s">
        <v>146</v>
      </c>
      <c r="E6918" s="115" t="s">
        <v>147</v>
      </c>
      <c r="F6918" s="809" t="s">
        <v>71</v>
      </c>
      <c r="G6918" s="809"/>
      <c r="H6918" s="805"/>
      <c r="I6918" s="805"/>
      <c r="J6918" s="805"/>
      <c r="K6918" s="805"/>
      <c r="L6918" s="805"/>
    </row>
    <row r="6919" spans="1:12" s="101" customFormat="1" ht="26.25" customHeight="1">
      <c r="A6919" s="808"/>
      <c r="B6919" s="803" t="s">
        <v>3981</v>
      </c>
      <c r="C6919" s="810" t="s">
        <v>3984</v>
      </c>
      <c r="D6919" s="807">
        <v>43774</v>
      </c>
      <c r="E6919" s="803" t="s">
        <v>3985</v>
      </c>
      <c r="F6919" s="803" t="s">
        <v>3988</v>
      </c>
      <c r="G6919" s="803"/>
      <c r="H6919" s="806" t="s">
        <v>152</v>
      </c>
      <c r="I6919" s="806"/>
      <c r="J6919" s="117" t="s">
        <v>153</v>
      </c>
      <c r="K6919" s="117" t="s">
        <v>3</v>
      </c>
      <c r="L6919" s="119">
        <v>710</v>
      </c>
    </row>
    <row r="6920" spans="1:12" s="101" customFormat="1" ht="408.95" customHeight="1">
      <c r="A6920" s="808"/>
      <c r="B6920" s="803"/>
      <c r="C6920" s="810"/>
      <c r="D6920" s="807"/>
      <c r="E6920" s="803"/>
      <c r="F6920" s="803"/>
      <c r="G6920" s="803"/>
      <c r="H6920" s="806" t="s">
        <v>154</v>
      </c>
      <c r="I6920" s="806"/>
      <c r="J6920" s="803" t="s">
        <v>153</v>
      </c>
      <c r="K6920" s="803" t="s">
        <v>3</v>
      </c>
      <c r="L6920" s="804">
        <v>2140.7200000000003</v>
      </c>
    </row>
    <row r="6921" spans="1:12" s="101" customFormat="1" ht="313.35000000000002" customHeight="1">
      <c r="A6921" s="808"/>
      <c r="B6921" s="803"/>
      <c r="C6921" s="810"/>
      <c r="D6921" s="807"/>
      <c r="E6921" s="803"/>
      <c r="F6921" s="803"/>
      <c r="G6921" s="803"/>
      <c r="H6921" s="806"/>
      <c r="I6921" s="806"/>
      <c r="J6921" s="803"/>
      <c r="K6921" s="803"/>
      <c r="L6921" s="804"/>
    </row>
    <row r="6922" spans="1:12" s="101" customFormat="1" ht="24" customHeight="1">
      <c r="A6922" s="808"/>
      <c r="B6922" s="110" t="s">
        <v>77</v>
      </c>
      <c r="C6922" s="115" t="s">
        <v>79</v>
      </c>
      <c r="D6922" s="115" t="s">
        <v>155</v>
      </c>
      <c r="E6922" s="115" t="s">
        <v>156</v>
      </c>
      <c r="F6922" s="805"/>
      <c r="G6922" s="805"/>
      <c r="H6922" s="806" t="s">
        <v>157</v>
      </c>
      <c r="I6922" s="806"/>
      <c r="J6922" s="803" t="s">
        <v>153</v>
      </c>
      <c r="K6922" s="803" t="s">
        <v>3</v>
      </c>
      <c r="L6922" s="804">
        <v>856.13</v>
      </c>
    </row>
    <row r="6923" spans="1:12" s="101" customFormat="1" ht="24" customHeight="1">
      <c r="A6923" s="808"/>
      <c r="B6923" s="117" t="s">
        <v>240</v>
      </c>
      <c r="C6923" s="117" t="s">
        <v>3988</v>
      </c>
      <c r="D6923" s="118">
        <v>43783</v>
      </c>
      <c r="E6923" s="117" t="s">
        <v>3987</v>
      </c>
      <c r="F6923" s="805"/>
      <c r="G6923" s="805"/>
      <c r="H6923" s="806"/>
      <c r="I6923" s="806"/>
      <c r="J6923" s="803"/>
      <c r="K6923" s="803"/>
      <c r="L6923" s="804"/>
    </row>
    <row r="6924" spans="1:12" s="101" customFormat="1" ht="24" customHeight="1">
      <c r="A6924" s="808">
        <v>1297</v>
      </c>
      <c r="B6924" s="110" t="s">
        <v>76</v>
      </c>
      <c r="C6924" s="115" t="s">
        <v>78</v>
      </c>
      <c r="D6924" s="115" t="s">
        <v>146</v>
      </c>
      <c r="E6924" s="115" t="s">
        <v>147</v>
      </c>
      <c r="F6924" s="809" t="s">
        <v>71</v>
      </c>
      <c r="G6924" s="809"/>
      <c r="H6924" s="805"/>
      <c r="I6924" s="805"/>
      <c r="J6924" s="805"/>
      <c r="K6924" s="805"/>
      <c r="L6924" s="805"/>
    </row>
    <row r="6925" spans="1:12" s="101" customFormat="1" ht="26.25" customHeight="1">
      <c r="A6925" s="808"/>
      <c r="B6925" s="803" t="s">
        <v>3981</v>
      </c>
      <c r="C6925" s="810" t="s">
        <v>3989</v>
      </c>
      <c r="D6925" s="807">
        <v>43807</v>
      </c>
      <c r="E6925" s="803" t="s">
        <v>354</v>
      </c>
      <c r="F6925" s="803" t="s">
        <v>1904</v>
      </c>
      <c r="G6925" s="803"/>
      <c r="H6925" s="806" t="s">
        <v>152</v>
      </c>
      <c r="I6925" s="806"/>
      <c r="J6925" s="117" t="s">
        <v>153</v>
      </c>
      <c r="K6925" s="117" t="s">
        <v>3</v>
      </c>
      <c r="L6925" s="119">
        <v>302.87</v>
      </c>
    </row>
    <row r="6926" spans="1:12" s="101" customFormat="1" ht="312.75" customHeight="1">
      <c r="A6926" s="808"/>
      <c r="B6926" s="803"/>
      <c r="C6926" s="810"/>
      <c r="D6926" s="807"/>
      <c r="E6926" s="803"/>
      <c r="F6926" s="803"/>
      <c r="G6926" s="803"/>
      <c r="H6926" s="806" t="s">
        <v>154</v>
      </c>
      <c r="I6926" s="806"/>
      <c r="J6926" s="117" t="s">
        <v>153</v>
      </c>
      <c r="K6926" s="117" t="s">
        <v>3</v>
      </c>
      <c r="L6926" s="119">
        <v>387.81</v>
      </c>
    </row>
    <row r="6927" spans="1:12" s="101" customFormat="1" ht="24" customHeight="1">
      <c r="A6927" s="808"/>
      <c r="B6927" s="110" t="s">
        <v>77</v>
      </c>
      <c r="C6927" s="115" t="s">
        <v>79</v>
      </c>
      <c r="D6927" s="115" t="s">
        <v>155</v>
      </c>
      <c r="E6927" s="115" t="s">
        <v>156</v>
      </c>
      <c r="F6927" s="805"/>
      <c r="G6927" s="805"/>
      <c r="H6927" s="806" t="s">
        <v>157</v>
      </c>
      <c r="I6927" s="806"/>
      <c r="J6927" s="803" t="s">
        <v>153</v>
      </c>
      <c r="K6927" s="803" t="s">
        <v>3</v>
      </c>
      <c r="L6927" s="804">
        <v>198</v>
      </c>
    </row>
    <row r="6928" spans="1:12" s="101" customFormat="1" ht="24" customHeight="1">
      <c r="A6928" s="808"/>
      <c r="B6928" s="117" t="s">
        <v>240</v>
      </c>
      <c r="C6928" s="117" t="s">
        <v>1904</v>
      </c>
      <c r="D6928" s="118">
        <v>43808</v>
      </c>
      <c r="E6928" s="117" t="s">
        <v>1285</v>
      </c>
      <c r="F6928" s="805"/>
      <c r="G6928" s="805"/>
      <c r="H6928" s="806"/>
      <c r="I6928" s="806"/>
      <c r="J6928" s="803"/>
      <c r="K6928" s="803"/>
      <c r="L6928" s="804"/>
    </row>
    <row r="6929" spans="1:12" s="101" customFormat="1" ht="24" customHeight="1">
      <c r="A6929" s="808">
        <v>1298</v>
      </c>
      <c r="B6929" s="110" t="s">
        <v>76</v>
      </c>
      <c r="C6929" s="115" t="s">
        <v>78</v>
      </c>
      <c r="D6929" s="115" t="s">
        <v>146</v>
      </c>
      <c r="E6929" s="115" t="s">
        <v>147</v>
      </c>
      <c r="F6929" s="809" t="s">
        <v>71</v>
      </c>
      <c r="G6929" s="809"/>
      <c r="H6929" s="805"/>
      <c r="I6929" s="805"/>
      <c r="J6929" s="805"/>
      <c r="K6929" s="805"/>
      <c r="L6929" s="805"/>
    </row>
    <row r="6930" spans="1:12" s="101" customFormat="1" ht="26.25" customHeight="1">
      <c r="A6930" s="808"/>
      <c r="B6930" s="803" t="s">
        <v>3981</v>
      </c>
      <c r="C6930" s="810" t="s">
        <v>3990</v>
      </c>
      <c r="D6930" s="807">
        <v>43809</v>
      </c>
      <c r="E6930" s="803" t="s">
        <v>1961</v>
      </c>
      <c r="F6930" s="803" t="s">
        <v>1962</v>
      </c>
      <c r="G6930" s="803"/>
      <c r="H6930" s="806" t="s">
        <v>152</v>
      </c>
      <c r="I6930" s="806"/>
      <c r="J6930" s="117" t="s">
        <v>153</v>
      </c>
      <c r="K6930" s="117" t="s">
        <v>3</v>
      </c>
      <c r="L6930" s="119">
        <v>637.76</v>
      </c>
    </row>
    <row r="6931" spans="1:12" s="101" customFormat="1" ht="354.75" customHeight="1">
      <c r="A6931" s="808"/>
      <c r="B6931" s="803"/>
      <c r="C6931" s="810"/>
      <c r="D6931" s="807"/>
      <c r="E6931" s="803"/>
      <c r="F6931" s="803"/>
      <c r="G6931" s="803"/>
      <c r="H6931" s="806" t="s">
        <v>154</v>
      </c>
      <c r="I6931" s="806"/>
      <c r="J6931" s="117" t="s">
        <v>153</v>
      </c>
      <c r="K6931" s="117" t="s">
        <v>3</v>
      </c>
      <c r="L6931" s="119">
        <v>620.63</v>
      </c>
    </row>
    <row r="6932" spans="1:12" s="101" customFormat="1" ht="24" customHeight="1">
      <c r="A6932" s="808"/>
      <c r="B6932" s="110" t="s">
        <v>77</v>
      </c>
      <c r="C6932" s="115" t="s">
        <v>79</v>
      </c>
      <c r="D6932" s="115" t="s">
        <v>155</v>
      </c>
      <c r="E6932" s="115" t="s">
        <v>156</v>
      </c>
      <c r="F6932" s="805"/>
      <c r="G6932" s="805"/>
      <c r="H6932" s="806" t="s">
        <v>157</v>
      </c>
      <c r="I6932" s="806"/>
      <c r="J6932" s="803" t="s">
        <v>153</v>
      </c>
      <c r="K6932" s="803" t="s">
        <v>153</v>
      </c>
      <c r="L6932" s="804">
        <v>0</v>
      </c>
    </row>
    <row r="6933" spans="1:12" s="101" customFormat="1" ht="24" customHeight="1">
      <c r="A6933" s="808"/>
      <c r="B6933" s="117" t="s">
        <v>240</v>
      </c>
      <c r="C6933" s="117" t="s">
        <v>1962</v>
      </c>
      <c r="D6933" s="118">
        <v>43813</v>
      </c>
      <c r="E6933" s="117" t="s">
        <v>3991</v>
      </c>
      <c r="F6933" s="805"/>
      <c r="G6933" s="805"/>
      <c r="H6933" s="806"/>
      <c r="I6933" s="806"/>
      <c r="J6933" s="803"/>
      <c r="K6933" s="803"/>
      <c r="L6933" s="804"/>
    </row>
    <row r="6934" spans="1:12" s="101" customFormat="1" ht="24" customHeight="1">
      <c r="A6934" s="808">
        <v>1299</v>
      </c>
      <c r="B6934" s="110" t="s">
        <v>76</v>
      </c>
      <c r="C6934" s="115" t="s">
        <v>78</v>
      </c>
      <c r="D6934" s="115" t="s">
        <v>146</v>
      </c>
      <c r="E6934" s="115" t="s">
        <v>147</v>
      </c>
      <c r="F6934" s="809" t="s">
        <v>71</v>
      </c>
      <c r="G6934" s="809"/>
      <c r="H6934" s="805"/>
      <c r="I6934" s="805"/>
      <c r="J6934" s="805"/>
      <c r="K6934" s="805"/>
      <c r="L6934" s="805"/>
    </row>
    <row r="6935" spans="1:12" s="101" customFormat="1" ht="26.25" customHeight="1">
      <c r="A6935" s="808"/>
      <c r="B6935" s="803" t="s">
        <v>3981</v>
      </c>
      <c r="C6935" s="810" t="s">
        <v>3992</v>
      </c>
      <c r="D6935" s="807">
        <v>43847</v>
      </c>
      <c r="E6935" s="803" t="s">
        <v>947</v>
      </c>
      <c r="F6935" s="803" t="s">
        <v>3993</v>
      </c>
      <c r="G6935" s="803"/>
      <c r="H6935" s="806" t="s">
        <v>152</v>
      </c>
      <c r="I6935" s="806"/>
      <c r="J6935" s="117" t="s">
        <v>153</v>
      </c>
      <c r="K6935" s="117" t="s">
        <v>3</v>
      </c>
      <c r="L6935" s="119">
        <v>1640</v>
      </c>
    </row>
    <row r="6936" spans="1:12" s="101" customFormat="1" ht="408.95" customHeight="1">
      <c r="A6936" s="808"/>
      <c r="B6936" s="803"/>
      <c r="C6936" s="810"/>
      <c r="D6936" s="807"/>
      <c r="E6936" s="803"/>
      <c r="F6936" s="803"/>
      <c r="G6936" s="803"/>
      <c r="H6936" s="806" t="s">
        <v>154</v>
      </c>
      <c r="I6936" s="806"/>
      <c r="J6936" s="803" t="s">
        <v>153</v>
      </c>
      <c r="K6936" s="803" t="s">
        <v>3</v>
      </c>
      <c r="L6936" s="804">
        <v>689.96</v>
      </c>
    </row>
    <row r="6937" spans="1:12" s="101" customFormat="1" ht="40.35" customHeight="1">
      <c r="A6937" s="808"/>
      <c r="B6937" s="803"/>
      <c r="C6937" s="810"/>
      <c r="D6937" s="807"/>
      <c r="E6937" s="803"/>
      <c r="F6937" s="803"/>
      <c r="G6937" s="803"/>
      <c r="H6937" s="806"/>
      <c r="I6937" s="806"/>
      <c r="J6937" s="803"/>
      <c r="K6937" s="803"/>
      <c r="L6937" s="804"/>
    </row>
    <row r="6938" spans="1:12" s="101" customFormat="1" ht="24" customHeight="1">
      <c r="A6938" s="808"/>
      <c r="B6938" s="110" t="s">
        <v>77</v>
      </c>
      <c r="C6938" s="115" t="s">
        <v>79</v>
      </c>
      <c r="D6938" s="115" t="s">
        <v>155</v>
      </c>
      <c r="E6938" s="115" t="s">
        <v>156</v>
      </c>
      <c r="F6938" s="805"/>
      <c r="G6938" s="805"/>
      <c r="H6938" s="806" t="s">
        <v>157</v>
      </c>
      <c r="I6938" s="806"/>
      <c r="J6938" s="803" t="s">
        <v>153</v>
      </c>
      <c r="K6938" s="803" t="s">
        <v>3</v>
      </c>
      <c r="L6938" s="804">
        <v>300</v>
      </c>
    </row>
    <row r="6939" spans="1:12" s="101" customFormat="1" ht="24" customHeight="1">
      <c r="A6939" s="808"/>
      <c r="B6939" s="117" t="s">
        <v>240</v>
      </c>
      <c r="C6939" s="117" t="s">
        <v>3993</v>
      </c>
      <c r="D6939" s="118">
        <v>43851</v>
      </c>
      <c r="E6939" s="117" t="s">
        <v>3663</v>
      </c>
      <c r="F6939" s="805"/>
      <c r="G6939" s="805"/>
      <c r="H6939" s="806"/>
      <c r="I6939" s="806"/>
      <c r="J6939" s="803"/>
      <c r="K6939" s="803"/>
      <c r="L6939" s="804"/>
    </row>
    <row r="6940" spans="1:12" s="101" customFormat="1" ht="24" customHeight="1">
      <c r="A6940" s="808">
        <v>1300</v>
      </c>
      <c r="B6940" s="110" t="s">
        <v>76</v>
      </c>
      <c r="C6940" s="115" t="s">
        <v>78</v>
      </c>
      <c r="D6940" s="115" t="s">
        <v>146</v>
      </c>
      <c r="E6940" s="115" t="s">
        <v>147</v>
      </c>
      <c r="F6940" s="809" t="s">
        <v>71</v>
      </c>
      <c r="G6940" s="809"/>
      <c r="H6940" s="805"/>
      <c r="I6940" s="805"/>
      <c r="J6940" s="805"/>
      <c r="K6940" s="805"/>
      <c r="L6940" s="805"/>
    </row>
    <row r="6941" spans="1:12" s="101" customFormat="1" ht="26.25" customHeight="1">
      <c r="A6941" s="808"/>
      <c r="B6941" s="803" t="s">
        <v>3981</v>
      </c>
      <c r="C6941" s="810" t="s">
        <v>3994</v>
      </c>
      <c r="D6941" s="807">
        <v>43887</v>
      </c>
      <c r="E6941" s="803" t="s">
        <v>849</v>
      </c>
      <c r="F6941" s="803" t="s">
        <v>3268</v>
      </c>
      <c r="G6941" s="803"/>
      <c r="H6941" s="806" t="s">
        <v>152</v>
      </c>
      <c r="I6941" s="806"/>
      <c r="J6941" s="117" t="s">
        <v>153</v>
      </c>
      <c r="K6941" s="117" t="s">
        <v>3</v>
      </c>
      <c r="L6941" s="119">
        <v>397.11</v>
      </c>
    </row>
    <row r="6942" spans="1:12" s="101" customFormat="1" ht="386.25" customHeight="1">
      <c r="A6942" s="808"/>
      <c r="B6942" s="803"/>
      <c r="C6942" s="810"/>
      <c r="D6942" s="807"/>
      <c r="E6942" s="803"/>
      <c r="F6942" s="803"/>
      <c r="G6942" s="803"/>
      <c r="H6942" s="806" t="s">
        <v>154</v>
      </c>
      <c r="I6942" s="806"/>
      <c r="J6942" s="117" t="s">
        <v>153</v>
      </c>
      <c r="K6942" s="117" t="s">
        <v>3</v>
      </c>
      <c r="L6942" s="119">
        <v>330.89</v>
      </c>
    </row>
    <row r="6943" spans="1:12" s="101" customFormat="1" ht="24" customHeight="1">
      <c r="A6943" s="808"/>
      <c r="B6943" s="110" t="s">
        <v>77</v>
      </c>
      <c r="C6943" s="115" t="s">
        <v>79</v>
      </c>
      <c r="D6943" s="115" t="s">
        <v>155</v>
      </c>
      <c r="E6943" s="115" t="s">
        <v>156</v>
      </c>
      <c r="F6943" s="805"/>
      <c r="G6943" s="805"/>
      <c r="H6943" s="806" t="s">
        <v>157</v>
      </c>
      <c r="I6943" s="806"/>
      <c r="J6943" s="803" t="s">
        <v>153</v>
      </c>
      <c r="K6943" s="803" t="s">
        <v>3</v>
      </c>
      <c r="L6943" s="804">
        <v>72</v>
      </c>
    </row>
    <row r="6944" spans="1:12" s="101" customFormat="1" ht="24" customHeight="1">
      <c r="A6944" s="808"/>
      <c r="B6944" s="117" t="s">
        <v>240</v>
      </c>
      <c r="C6944" s="117" t="s">
        <v>3268</v>
      </c>
      <c r="D6944" s="118">
        <v>43889</v>
      </c>
      <c r="E6944" s="117" t="s">
        <v>2701</v>
      </c>
      <c r="F6944" s="805"/>
      <c r="G6944" s="805"/>
      <c r="H6944" s="806"/>
      <c r="I6944" s="806"/>
      <c r="J6944" s="803"/>
      <c r="K6944" s="803"/>
      <c r="L6944" s="804"/>
    </row>
    <row r="6945" spans="1:12" s="101" customFormat="1" ht="24" customHeight="1">
      <c r="A6945" s="808">
        <v>1301</v>
      </c>
      <c r="B6945" s="110" t="s">
        <v>76</v>
      </c>
      <c r="C6945" s="115" t="s">
        <v>78</v>
      </c>
      <c r="D6945" s="115" t="s">
        <v>146</v>
      </c>
      <c r="E6945" s="115" t="s">
        <v>147</v>
      </c>
      <c r="F6945" s="809" t="s">
        <v>71</v>
      </c>
      <c r="G6945" s="809"/>
      <c r="H6945" s="805"/>
      <c r="I6945" s="805"/>
      <c r="J6945" s="805"/>
      <c r="K6945" s="805"/>
      <c r="L6945" s="805"/>
    </row>
    <row r="6946" spans="1:12" s="101" customFormat="1" ht="26.25" customHeight="1">
      <c r="A6946" s="808"/>
      <c r="B6946" s="803" t="s">
        <v>3995</v>
      </c>
      <c r="C6946" s="810" t="s">
        <v>3996</v>
      </c>
      <c r="D6946" s="807">
        <v>43753</v>
      </c>
      <c r="E6946" s="803" t="s">
        <v>1649</v>
      </c>
      <c r="F6946" s="803" t="s">
        <v>3997</v>
      </c>
      <c r="G6946" s="803"/>
      <c r="H6946" s="806" t="s">
        <v>152</v>
      </c>
      <c r="I6946" s="806"/>
      <c r="J6946" s="117" t="s">
        <v>3</v>
      </c>
      <c r="K6946" s="117" t="s">
        <v>153</v>
      </c>
      <c r="L6946" s="119">
        <v>613.48</v>
      </c>
    </row>
    <row r="6947" spans="1:12" s="101" customFormat="1" ht="144.75" customHeight="1">
      <c r="A6947" s="808"/>
      <c r="B6947" s="803"/>
      <c r="C6947" s="810"/>
      <c r="D6947" s="807"/>
      <c r="E6947" s="803"/>
      <c r="F6947" s="803"/>
      <c r="G6947" s="803"/>
      <c r="H6947" s="806" t="s">
        <v>154</v>
      </c>
      <c r="I6947" s="806"/>
      <c r="J6947" s="117" t="s">
        <v>3</v>
      </c>
      <c r="K6947" s="117" t="s">
        <v>153</v>
      </c>
      <c r="L6947" s="119">
        <v>516.04999999999995</v>
      </c>
    </row>
    <row r="6948" spans="1:12" s="101" customFormat="1" ht="24" customHeight="1">
      <c r="A6948" s="808"/>
      <c r="B6948" s="110" t="s">
        <v>77</v>
      </c>
      <c r="C6948" s="115" t="s">
        <v>79</v>
      </c>
      <c r="D6948" s="115" t="s">
        <v>155</v>
      </c>
      <c r="E6948" s="115" t="s">
        <v>156</v>
      </c>
      <c r="F6948" s="805"/>
      <c r="G6948" s="805"/>
      <c r="H6948" s="806" t="s">
        <v>157</v>
      </c>
      <c r="I6948" s="806"/>
      <c r="J6948" s="803" t="s">
        <v>3</v>
      </c>
      <c r="K6948" s="803" t="s">
        <v>153</v>
      </c>
      <c r="L6948" s="804">
        <v>100</v>
      </c>
    </row>
    <row r="6949" spans="1:12" s="101" customFormat="1" ht="24" customHeight="1">
      <c r="A6949" s="808"/>
      <c r="B6949" s="117" t="s">
        <v>572</v>
      </c>
      <c r="C6949" s="117" t="s">
        <v>3997</v>
      </c>
      <c r="D6949" s="118">
        <v>43760</v>
      </c>
      <c r="E6949" s="117" t="s">
        <v>3030</v>
      </c>
      <c r="F6949" s="805"/>
      <c r="G6949" s="805"/>
      <c r="H6949" s="806"/>
      <c r="I6949" s="806"/>
      <c r="J6949" s="803"/>
      <c r="K6949" s="803"/>
      <c r="L6949" s="804"/>
    </row>
    <row r="6950" spans="1:12" s="101" customFormat="1" ht="24" customHeight="1">
      <c r="A6950" s="808">
        <v>1302</v>
      </c>
      <c r="B6950" s="110" t="s">
        <v>76</v>
      </c>
      <c r="C6950" s="115" t="s">
        <v>78</v>
      </c>
      <c r="D6950" s="115" t="s">
        <v>146</v>
      </c>
      <c r="E6950" s="115" t="s">
        <v>147</v>
      </c>
      <c r="F6950" s="809" t="s">
        <v>71</v>
      </c>
      <c r="G6950" s="809"/>
      <c r="H6950" s="805"/>
      <c r="I6950" s="805"/>
      <c r="J6950" s="805"/>
      <c r="K6950" s="805"/>
      <c r="L6950" s="805"/>
    </row>
    <row r="6951" spans="1:12" s="101" customFormat="1" ht="26.25" customHeight="1">
      <c r="A6951" s="808"/>
      <c r="B6951" s="803" t="s">
        <v>3995</v>
      </c>
      <c r="C6951" s="803" t="s">
        <v>3998</v>
      </c>
      <c r="D6951" s="807">
        <v>43810</v>
      </c>
      <c r="E6951" s="803" t="s">
        <v>523</v>
      </c>
      <c r="F6951" s="803" t="s">
        <v>3150</v>
      </c>
      <c r="G6951" s="803"/>
      <c r="H6951" s="806" t="s">
        <v>152</v>
      </c>
      <c r="I6951" s="806"/>
      <c r="J6951" s="117" t="s">
        <v>153</v>
      </c>
      <c r="K6951" s="117" t="s">
        <v>3</v>
      </c>
      <c r="L6951" s="119">
        <v>541.91999999999996</v>
      </c>
    </row>
    <row r="6952" spans="1:12" s="101" customFormat="1" ht="92.25" customHeight="1">
      <c r="A6952" s="808"/>
      <c r="B6952" s="803"/>
      <c r="C6952" s="803"/>
      <c r="D6952" s="807"/>
      <c r="E6952" s="803"/>
      <c r="F6952" s="803"/>
      <c r="G6952" s="803"/>
      <c r="H6952" s="806" t="s">
        <v>154</v>
      </c>
      <c r="I6952" s="806"/>
      <c r="J6952" s="117" t="s">
        <v>153</v>
      </c>
      <c r="K6952" s="117" t="s">
        <v>3</v>
      </c>
      <c r="L6952" s="119">
        <v>585.6</v>
      </c>
    </row>
    <row r="6953" spans="1:12" s="101" customFormat="1" ht="24" customHeight="1">
      <c r="A6953" s="808"/>
      <c r="B6953" s="110" t="s">
        <v>77</v>
      </c>
      <c r="C6953" s="115" t="s">
        <v>79</v>
      </c>
      <c r="D6953" s="115" t="s">
        <v>155</v>
      </c>
      <c r="E6953" s="115" t="s">
        <v>156</v>
      </c>
      <c r="F6953" s="805"/>
      <c r="G6953" s="805"/>
      <c r="H6953" s="806" t="s">
        <v>157</v>
      </c>
      <c r="I6953" s="806"/>
      <c r="J6953" s="803" t="s">
        <v>153</v>
      </c>
      <c r="K6953" s="803" t="s">
        <v>3</v>
      </c>
      <c r="L6953" s="804">
        <v>620</v>
      </c>
    </row>
    <row r="6954" spans="1:12" s="101" customFormat="1" ht="24" customHeight="1">
      <c r="A6954" s="808"/>
      <c r="B6954" s="117" t="s">
        <v>572</v>
      </c>
      <c r="C6954" s="117" t="s">
        <v>3150</v>
      </c>
      <c r="D6954" s="118">
        <v>43813</v>
      </c>
      <c r="E6954" s="117" t="s">
        <v>582</v>
      </c>
      <c r="F6954" s="805"/>
      <c r="G6954" s="805"/>
      <c r="H6954" s="806"/>
      <c r="I6954" s="806"/>
      <c r="J6954" s="803"/>
      <c r="K6954" s="803"/>
      <c r="L6954" s="804"/>
    </row>
    <row r="6955" spans="1:12" s="101" customFormat="1" ht="24" customHeight="1">
      <c r="A6955" s="808">
        <v>1303</v>
      </c>
      <c r="B6955" s="110" t="s">
        <v>76</v>
      </c>
      <c r="C6955" s="115" t="s">
        <v>78</v>
      </c>
      <c r="D6955" s="115" t="s">
        <v>146</v>
      </c>
      <c r="E6955" s="115" t="s">
        <v>147</v>
      </c>
      <c r="F6955" s="809" t="s">
        <v>71</v>
      </c>
      <c r="G6955" s="809"/>
      <c r="H6955" s="805"/>
      <c r="I6955" s="805"/>
      <c r="J6955" s="805"/>
      <c r="K6955" s="805"/>
      <c r="L6955" s="805"/>
    </row>
    <row r="6956" spans="1:12" s="101" customFormat="1" ht="26.25" customHeight="1">
      <c r="A6956" s="808"/>
      <c r="B6956" s="803" t="s">
        <v>3999</v>
      </c>
      <c r="C6956" s="810" t="s">
        <v>4000</v>
      </c>
      <c r="D6956" s="807">
        <v>43772</v>
      </c>
      <c r="E6956" s="803" t="s">
        <v>1720</v>
      </c>
      <c r="F6956" s="803" t="s">
        <v>4001</v>
      </c>
      <c r="G6956" s="803"/>
      <c r="H6956" s="806" t="s">
        <v>152</v>
      </c>
      <c r="I6956" s="806"/>
      <c r="J6956" s="117" t="s">
        <v>153</v>
      </c>
      <c r="K6956" s="117" t="s">
        <v>3</v>
      </c>
      <c r="L6956" s="119">
        <v>1300</v>
      </c>
    </row>
    <row r="6957" spans="1:12" s="101" customFormat="1" ht="408.95" customHeight="1">
      <c r="A6957" s="808"/>
      <c r="B6957" s="803"/>
      <c r="C6957" s="810"/>
      <c r="D6957" s="807"/>
      <c r="E6957" s="803"/>
      <c r="F6957" s="803"/>
      <c r="G6957" s="803"/>
      <c r="H6957" s="806" t="s">
        <v>154</v>
      </c>
      <c r="I6957" s="806"/>
      <c r="J6957" s="803" t="s">
        <v>153</v>
      </c>
      <c r="K6957" s="803" t="s">
        <v>3</v>
      </c>
      <c r="L6957" s="804">
        <v>900</v>
      </c>
    </row>
    <row r="6958" spans="1:12" s="101" customFormat="1" ht="19.350000000000001" customHeight="1">
      <c r="A6958" s="808"/>
      <c r="B6958" s="803"/>
      <c r="C6958" s="810"/>
      <c r="D6958" s="807"/>
      <c r="E6958" s="803"/>
      <c r="F6958" s="803"/>
      <c r="G6958" s="803"/>
      <c r="H6958" s="806"/>
      <c r="I6958" s="806"/>
      <c r="J6958" s="803"/>
      <c r="K6958" s="803"/>
      <c r="L6958" s="804"/>
    </row>
    <row r="6959" spans="1:12" s="101" customFormat="1" ht="24" customHeight="1">
      <c r="A6959" s="808"/>
      <c r="B6959" s="110" t="s">
        <v>77</v>
      </c>
      <c r="C6959" s="115" t="s">
        <v>79</v>
      </c>
      <c r="D6959" s="115" t="s">
        <v>155</v>
      </c>
      <c r="E6959" s="115" t="s">
        <v>156</v>
      </c>
      <c r="F6959" s="805"/>
      <c r="G6959" s="805"/>
      <c r="H6959" s="806" t="s">
        <v>157</v>
      </c>
      <c r="I6959" s="806"/>
      <c r="J6959" s="803" t="s">
        <v>153</v>
      </c>
      <c r="K6959" s="803" t="s">
        <v>153</v>
      </c>
      <c r="L6959" s="804">
        <v>0</v>
      </c>
    </row>
    <row r="6960" spans="1:12" s="101" customFormat="1" ht="34.5" customHeight="1">
      <c r="A6960" s="808"/>
      <c r="B6960" s="117" t="s">
        <v>4002</v>
      </c>
      <c r="C6960" s="117" t="s">
        <v>4001</v>
      </c>
      <c r="D6960" s="118">
        <v>43781</v>
      </c>
      <c r="E6960" s="117" t="s">
        <v>3555</v>
      </c>
      <c r="F6960" s="805"/>
      <c r="G6960" s="805"/>
      <c r="H6960" s="806"/>
      <c r="I6960" s="806"/>
      <c r="J6960" s="803"/>
      <c r="K6960" s="803"/>
      <c r="L6960" s="804"/>
    </row>
    <row r="6961" spans="1:12" s="101" customFormat="1" ht="24" customHeight="1">
      <c r="A6961" s="808">
        <v>1304</v>
      </c>
      <c r="B6961" s="110" t="s">
        <v>76</v>
      </c>
      <c r="C6961" s="115" t="s">
        <v>78</v>
      </c>
      <c r="D6961" s="115" t="s">
        <v>146</v>
      </c>
      <c r="E6961" s="115" t="s">
        <v>147</v>
      </c>
      <c r="F6961" s="809" t="s">
        <v>71</v>
      </c>
      <c r="G6961" s="809"/>
      <c r="H6961" s="805"/>
      <c r="I6961" s="805"/>
      <c r="J6961" s="805"/>
      <c r="K6961" s="805"/>
      <c r="L6961" s="805"/>
    </row>
    <row r="6962" spans="1:12" s="101" customFormat="1" ht="26.25" customHeight="1">
      <c r="A6962" s="808"/>
      <c r="B6962" s="803" t="s">
        <v>4003</v>
      </c>
      <c r="C6962" s="810" t="s">
        <v>4004</v>
      </c>
      <c r="D6962" s="807">
        <v>43870</v>
      </c>
      <c r="E6962" s="803" t="s">
        <v>1601</v>
      </c>
      <c r="F6962" s="803" t="s">
        <v>1602</v>
      </c>
      <c r="G6962" s="803"/>
      <c r="H6962" s="806" t="s">
        <v>152</v>
      </c>
      <c r="I6962" s="806"/>
      <c r="J6962" s="117" t="s">
        <v>153</v>
      </c>
      <c r="K6962" s="117" t="s">
        <v>3</v>
      </c>
      <c r="L6962" s="119">
        <v>331</v>
      </c>
    </row>
    <row r="6963" spans="1:12" s="101" customFormat="1" ht="375.75" customHeight="1">
      <c r="A6963" s="808"/>
      <c r="B6963" s="803"/>
      <c r="C6963" s="810"/>
      <c r="D6963" s="807"/>
      <c r="E6963" s="803"/>
      <c r="F6963" s="803"/>
      <c r="G6963" s="803"/>
      <c r="H6963" s="806" t="s">
        <v>154</v>
      </c>
      <c r="I6963" s="806"/>
      <c r="J6963" s="117" t="s">
        <v>153</v>
      </c>
      <c r="K6963" s="117" t="s">
        <v>3</v>
      </c>
      <c r="L6963" s="119">
        <v>400</v>
      </c>
    </row>
    <row r="6964" spans="1:12" s="101" customFormat="1" ht="24" customHeight="1">
      <c r="A6964" s="808"/>
      <c r="B6964" s="110" t="s">
        <v>77</v>
      </c>
      <c r="C6964" s="115" t="s">
        <v>79</v>
      </c>
      <c r="D6964" s="115" t="s">
        <v>155</v>
      </c>
      <c r="E6964" s="115" t="s">
        <v>156</v>
      </c>
      <c r="F6964" s="805"/>
      <c r="G6964" s="805"/>
      <c r="H6964" s="806" t="s">
        <v>157</v>
      </c>
      <c r="I6964" s="806"/>
      <c r="J6964" s="803" t="s">
        <v>153</v>
      </c>
      <c r="K6964" s="803" t="s">
        <v>3</v>
      </c>
      <c r="L6964" s="804">
        <v>90</v>
      </c>
    </row>
    <row r="6965" spans="1:12" s="101" customFormat="1" ht="24" customHeight="1">
      <c r="A6965" s="808"/>
      <c r="B6965" s="117" t="s">
        <v>164</v>
      </c>
      <c r="C6965" s="117" t="s">
        <v>1602</v>
      </c>
      <c r="D6965" s="118">
        <v>43872</v>
      </c>
      <c r="E6965" s="117" t="s">
        <v>1222</v>
      </c>
      <c r="F6965" s="805"/>
      <c r="G6965" s="805"/>
      <c r="H6965" s="806"/>
      <c r="I6965" s="806"/>
      <c r="J6965" s="803"/>
      <c r="K6965" s="803"/>
      <c r="L6965" s="804"/>
    </row>
    <row r="6966" spans="1:12" s="101" customFormat="1" ht="24" customHeight="1">
      <c r="A6966" s="808">
        <v>1305</v>
      </c>
      <c r="B6966" s="110" t="s">
        <v>76</v>
      </c>
      <c r="C6966" s="115" t="s">
        <v>78</v>
      </c>
      <c r="D6966" s="115" t="s">
        <v>146</v>
      </c>
      <c r="E6966" s="115" t="s">
        <v>147</v>
      </c>
      <c r="F6966" s="809" t="s">
        <v>71</v>
      </c>
      <c r="G6966" s="809"/>
      <c r="H6966" s="805"/>
      <c r="I6966" s="805"/>
      <c r="J6966" s="805"/>
      <c r="K6966" s="805"/>
      <c r="L6966" s="805"/>
    </row>
    <row r="6967" spans="1:12" s="101" customFormat="1" ht="26.25" customHeight="1">
      <c r="A6967" s="808"/>
      <c r="B6967" s="803" t="s">
        <v>4005</v>
      </c>
      <c r="C6967" s="810" t="s">
        <v>4006</v>
      </c>
      <c r="D6967" s="807">
        <v>43848</v>
      </c>
      <c r="E6967" s="803" t="s">
        <v>1720</v>
      </c>
      <c r="F6967" s="803" t="s">
        <v>1994</v>
      </c>
      <c r="G6967" s="803"/>
      <c r="H6967" s="806" t="s">
        <v>152</v>
      </c>
      <c r="I6967" s="806"/>
      <c r="J6967" s="117" t="s">
        <v>153</v>
      </c>
      <c r="K6967" s="117" t="s">
        <v>3</v>
      </c>
      <c r="L6967" s="119">
        <v>2180</v>
      </c>
    </row>
    <row r="6968" spans="1:12" s="101" customFormat="1" ht="239.25" customHeight="1">
      <c r="A6968" s="808"/>
      <c r="B6968" s="803"/>
      <c r="C6968" s="810"/>
      <c r="D6968" s="807"/>
      <c r="E6968" s="803"/>
      <c r="F6968" s="803"/>
      <c r="G6968" s="803"/>
      <c r="H6968" s="806" t="s">
        <v>154</v>
      </c>
      <c r="I6968" s="806"/>
      <c r="J6968" s="117" t="s">
        <v>153</v>
      </c>
      <c r="K6968" s="117" t="s">
        <v>153</v>
      </c>
      <c r="L6968" s="119">
        <v>0</v>
      </c>
    </row>
    <row r="6969" spans="1:12" s="101" customFormat="1" ht="24" customHeight="1">
      <c r="A6969" s="808"/>
      <c r="B6969" s="110" t="s">
        <v>77</v>
      </c>
      <c r="C6969" s="115" t="s">
        <v>79</v>
      </c>
      <c r="D6969" s="115" t="s">
        <v>155</v>
      </c>
      <c r="E6969" s="115" t="s">
        <v>156</v>
      </c>
      <c r="F6969" s="805"/>
      <c r="G6969" s="805"/>
      <c r="H6969" s="806" t="s">
        <v>157</v>
      </c>
      <c r="I6969" s="806"/>
      <c r="J6969" s="803" t="s">
        <v>153</v>
      </c>
      <c r="K6969" s="803" t="s">
        <v>3</v>
      </c>
      <c r="L6969" s="804">
        <v>125</v>
      </c>
    </row>
    <row r="6970" spans="1:12" s="101" customFormat="1" ht="34.5" customHeight="1">
      <c r="A6970" s="808"/>
      <c r="B6970" s="117" t="s">
        <v>650</v>
      </c>
      <c r="C6970" s="117" t="s">
        <v>1994</v>
      </c>
      <c r="D6970" s="118">
        <v>43862</v>
      </c>
      <c r="E6970" s="117" t="s">
        <v>4007</v>
      </c>
      <c r="F6970" s="805"/>
      <c r="G6970" s="805"/>
      <c r="H6970" s="806"/>
      <c r="I6970" s="806"/>
      <c r="J6970" s="803"/>
      <c r="K6970" s="803"/>
      <c r="L6970" s="804"/>
    </row>
    <row r="6971" spans="1:12" s="101" customFormat="1" ht="24" customHeight="1">
      <c r="A6971" s="808">
        <v>1306</v>
      </c>
      <c r="B6971" s="110" t="s">
        <v>76</v>
      </c>
      <c r="C6971" s="115" t="s">
        <v>78</v>
      </c>
      <c r="D6971" s="115" t="s">
        <v>146</v>
      </c>
      <c r="E6971" s="115" t="s">
        <v>147</v>
      </c>
      <c r="F6971" s="809" t="s">
        <v>71</v>
      </c>
      <c r="G6971" s="809"/>
      <c r="H6971" s="805"/>
      <c r="I6971" s="805"/>
      <c r="J6971" s="805"/>
      <c r="K6971" s="805"/>
      <c r="L6971" s="805"/>
    </row>
    <row r="6972" spans="1:12" s="101" customFormat="1" ht="26.25" customHeight="1">
      <c r="A6972" s="808"/>
      <c r="B6972" s="803" t="s">
        <v>4008</v>
      </c>
      <c r="C6972" s="810" t="s">
        <v>4009</v>
      </c>
      <c r="D6972" s="807">
        <v>43786</v>
      </c>
      <c r="E6972" s="803" t="s">
        <v>243</v>
      </c>
      <c r="F6972" s="803" t="s">
        <v>1327</v>
      </c>
      <c r="G6972" s="803"/>
      <c r="H6972" s="806" t="s">
        <v>152</v>
      </c>
      <c r="I6972" s="806"/>
      <c r="J6972" s="117" t="s">
        <v>153</v>
      </c>
      <c r="K6972" s="117" t="s">
        <v>3</v>
      </c>
      <c r="L6972" s="119">
        <v>1000</v>
      </c>
    </row>
    <row r="6973" spans="1:12" s="101" customFormat="1" ht="302.25" customHeight="1">
      <c r="A6973" s="808"/>
      <c r="B6973" s="803"/>
      <c r="C6973" s="810"/>
      <c r="D6973" s="807"/>
      <c r="E6973" s="803"/>
      <c r="F6973" s="803"/>
      <c r="G6973" s="803"/>
      <c r="H6973" s="806" t="s">
        <v>154</v>
      </c>
      <c r="I6973" s="806"/>
      <c r="J6973" s="117" t="s">
        <v>153</v>
      </c>
      <c r="K6973" s="117" t="s">
        <v>3</v>
      </c>
      <c r="L6973" s="119">
        <v>441.59</v>
      </c>
    </row>
    <row r="6974" spans="1:12" s="101" customFormat="1" ht="24" customHeight="1">
      <c r="A6974" s="808"/>
      <c r="B6974" s="110" t="s">
        <v>77</v>
      </c>
      <c r="C6974" s="115" t="s">
        <v>79</v>
      </c>
      <c r="D6974" s="115" t="s">
        <v>155</v>
      </c>
      <c r="E6974" s="115" t="s">
        <v>156</v>
      </c>
      <c r="F6974" s="805"/>
      <c r="G6974" s="805"/>
      <c r="H6974" s="806" t="s">
        <v>157</v>
      </c>
      <c r="I6974" s="806"/>
      <c r="J6974" s="803" t="s">
        <v>153</v>
      </c>
      <c r="K6974" s="803" t="s">
        <v>3</v>
      </c>
      <c r="L6974" s="804">
        <v>999</v>
      </c>
    </row>
    <row r="6975" spans="1:12" s="101" customFormat="1" ht="24" customHeight="1">
      <c r="A6975" s="808"/>
      <c r="B6975" s="117" t="s">
        <v>773</v>
      </c>
      <c r="C6975" s="117" t="s">
        <v>1327</v>
      </c>
      <c r="D6975" s="118">
        <v>43790</v>
      </c>
      <c r="E6975" s="117" t="s">
        <v>1836</v>
      </c>
      <c r="F6975" s="805"/>
      <c r="G6975" s="805"/>
      <c r="H6975" s="806"/>
      <c r="I6975" s="806"/>
      <c r="J6975" s="803"/>
      <c r="K6975" s="803"/>
      <c r="L6975" s="804"/>
    </row>
    <row r="6976" spans="1:12" s="101" customFormat="1" ht="24" customHeight="1">
      <c r="A6976" s="808">
        <v>1307</v>
      </c>
      <c r="B6976" s="110" t="s">
        <v>76</v>
      </c>
      <c r="C6976" s="115" t="s">
        <v>78</v>
      </c>
      <c r="D6976" s="115" t="s">
        <v>146</v>
      </c>
      <c r="E6976" s="115" t="s">
        <v>147</v>
      </c>
      <c r="F6976" s="809" t="s">
        <v>71</v>
      </c>
      <c r="G6976" s="809"/>
      <c r="H6976" s="805"/>
      <c r="I6976" s="805"/>
      <c r="J6976" s="805"/>
      <c r="K6976" s="805"/>
      <c r="L6976" s="805"/>
    </row>
    <row r="6977" spans="1:12" s="101" customFormat="1" ht="26.25" customHeight="1">
      <c r="A6977" s="808"/>
      <c r="B6977" s="803" t="s">
        <v>4008</v>
      </c>
      <c r="C6977" s="810" t="s">
        <v>4010</v>
      </c>
      <c r="D6977" s="807">
        <v>43802</v>
      </c>
      <c r="E6977" s="803" t="s">
        <v>285</v>
      </c>
      <c r="F6977" s="803" t="s">
        <v>4011</v>
      </c>
      <c r="G6977" s="803"/>
      <c r="H6977" s="806" t="s">
        <v>152</v>
      </c>
      <c r="I6977" s="806"/>
      <c r="J6977" s="117" t="s">
        <v>153</v>
      </c>
      <c r="K6977" s="117" t="s">
        <v>3</v>
      </c>
      <c r="L6977" s="119">
        <v>521.78</v>
      </c>
    </row>
    <row r="6978" spans="1:12" s="101" customFormat="1" ht="144.75" customHeight="1">
      <c r="A6978" s="808"/>
      <c r="B6978" s="803"/>
      <c r="C6978" s="810"/>
      <c r="D6978" s="807"/>
      <c r="E6978" s="803"/>
      <c r="F6978" s="803"/>
      <c r="G6978" s="803"/>
      <c r="H6978" s="806" t="s">
        <v>154</v>
      </c>
      <c r="I6978" s="806"/>
      <c r="J6978" s="117" t="s">
        <v>153</v>
      </c>
      <c r="K6978" s="117" t="s">
        <v>153</v>
      </c>
      <c r="L6978" s="119">
        <v>0</v>
      </c>
    </row>
    <row r="6979" spans="1:12" s="101" customFormat="1" ht="24" customHeight="1">
      <c r="A6979" s="808"/>
      <c r="B6979" s="110" t="s">
        <v>77</v>
      </c>
      <c r="C6979" s="115" t="s">
        <v>79</v>
      </c>
      <c r="D6979" s="115" t="s">
        <v>155</v>
      </c>
      <c r="E6979" s="115" t="s">
        <v>156</v>
      </c>
      <c r="F6979" s="805"/>
      <c r="G6979" s="805"/>
      <c r="H6979" s="806" t="s">
        <v>157</v>
      </c>
      <c r="I6979" s="806"/>
      <c r="J6979" s="803" t="s">
        <v>153</v>
      </c>
      <c r="K6979" s="803" t="s">
        <v>3</v>
      </c>
      <c r="L6979" s="804">
        <v>1775</v>
      </c>
    </row>
    <row r="6980" spans="1:12" s="101" customFormat="1" ht="24" customHeight="1">
      <c r="A6980" s="808"/>
      <c r="B6980" s="117" t="s">
        <v>773</v>
      </c>
      <c r="C6980" s="117" t="s">
        <v>4011</v>
      </c>
      <c r="D6980" s="118">
        <v>43804</v>
      </c>
      <c r="E6980" s="117" t="s">
        <v>424</v>
      </c>
      <c r="F6980" s="805"/>
      <c r="G6980" s="805"/>
      <c r="H6980" s="806"/>
      <c r="I6980" s="806"/>
      <c r="J6980" s="803"/>
      <c r="K6980" s="803"/>
      <c r="L6980" s="804"/>
    </row>
    <row r="6981" spans="1:12" s="101" customFormat="1" ht="24" customHeight="1">
      <c r="A6981" s="808">
        <v>1308</v>
      </c>
      <c r="B6981" s="110" t="s">
        <v>76</v>
      </c>
      <c r="C6981" s="115" t="s">
        <v>78</v>
      </c>
      <c r="D6981" s="115" t="s">
        <v>146</v>
      </c>
      <c r="E6981" s="115" t="s">
        <v>147</v>
      </c>
      <c r="F6981" s="809" t="s">
        <v>71</v>
      </c>
      <c r="G6981" s="809"/>
      <c r="H6981" s="805"/>
      <c r="I6981" s="805"/>
      <c r="J6981" s="805"/>
      <c r="K6981" s="805"/>
      <c r="L6981" s="805"/>
    </row>
    <row r="6982" spans="1:12" s="101" customFormat="1" ht="26.25" customHeight="1">
      <c r="A6982" s="808"/>
      <c r="B6982" s="803" t="s">
        <v>4008</v>
      </c>
      <c r="C6982" s="810" t="s">
        <v>4012</v>
      </c>
      <c r="D6982" s="807">
        <v>43809</v>
      </c>
      <c r="E6982" s="803" t="s">
        <v>243</v>
      </c>
      <c r="F6982" s="803" t="s">
        <v>858</v>
      </c>
      <c r="G6982" s="803"/>
      <c r="H6982" s="806" t="s">
        <v>152</v>
      </c>
      <c r="I6982" s="806"/>
      <c r="J6982" s="117" t="s">
        <v>153</v>
      </c>
      <c r="K6982" s="117" t="s">
        <v>3</v>
      </c>
      <c r="L6982" s="119">
        <v>498.36</v>
      </c>
    </row>
    <row r="6983" spans="1:12" s="101" customFormat="1" ht="239.25" customHeight="1">
      <c r="A6983" s="808"/>
      <c r="B6983" s="803"/>
      <c r="C6983" s="810"/>
      <c r="D6983" s="807"/>
      <c r="E6983" s="803"/>
      <c r="F6983" s="803"/>
      <c r="G6983" s="803"/>
      <c r="H6983" s="806" t="s">
        <v>154</v>
      </c>
      <c r="I6983" s="806"/>
      <c r="J6983" s="117" t="s">
        <v>153</v>
      </c>
      <c r="K6983" s="117" t="s">
        <v>3</v>
      </c>
      <c r="L6983" s="119">
        <v>421.6</v>
      </c>
    </row>
    <row r="6984" spans="1:12" s="101" customFormat="1" ht="24" customHeight="1">
      <c r="A6984" s="808"/>
      <c r="B6984" s="110" t="s">
        <v>77</v>
      </c>
      <c r="C6984" s="115" t="s">
        <v>79</v>
      </c>
      <c r="D6984" s="115" t="s">
        <v>155</v>
      </c>
      <c r="E6984" s="115" t="s">
        <v>156</v>
      </c>
      <c r="F6984" s="805"/>
      <c r="G6984" s="805"/>
      <c r="H6984" s="806" t="s">
        <v>157</v>
      </c>
      <c r="I6984" s="806"/>
      <c r="J6984" s="803" t="s">
        <v>153</v>
      </c>
      <c r="K6984" s="803" t="s">
        <v>153</v>
      </c>
      <c r="L6984" s="804">
        <v>0</v>
      </c>
    </row>
    <row r="6985" spans="1:12" s="101" customFormat="1" ht="24" customHeight="1">
      <c r="A6985" s="808"/>
      <c r="B6985" s="117" t="s">
        <v>773</v>
      </c>
      <c r="C6985" s="117" t="s">
        <v>858</v>
      </c>
      <c r="D6985" s="118">
        <v>43811</v>
      </c>
      <c r="E6985" s="117" t="s">
        <v>1651</v>
      </c>
      <c r="F6985" s="805"/>
      <c r="G6985" s="805"/>
      <c r="H6985" s="806"/>
      <c r="I6985" s="806"/>
      <c r="J6985" s="803"/>
      <c r="K6985" s="803"/>
      <c r="L6985" s="804"/>
    </row>
    <row r="6986" spans="1:12" s="101" customFormat="1" ht="24" customHeight="1">
      <c r="A6986" s="808">
        <v>1309</v>
      </c>
      <c r="B6986" s="110" t="s">
        <v>76</v>
      </c>
      <c r="C6986" s="115" t="s">
        <v>78</v>
      </c>
      <c r="D6986" s="115" t="s">
        <v>146</v>
      </c>
      <c r="E6986" s="115" t="s">
        <v>147</v>
      </c>
      <c r="F6986" s="809" t="s">
        <v>71</v>
      </c>
      <c r="G6986" s="809"/>
      <c r="H6986" s="805"/>
      <c r="I6986" s="805"/>
      <c r="J6986" s="805"/>
      <c r="K6986" s="805"/>
      <c r="L6986" s="805"/>
    </row>
    <row r="6987" spans="1:12" s="101" customFormat="1" ht="26.25" customHeight="1">
      <c r="A6987" s="808"/>
      <c r="B6987" s="803" t="s">
        <v>4013</v>
      </c>
      <c r="C6987" s="810" t="s">
        <v>4014</v>
      </c>
      <c r="D6987" s="807">
        <v>43865</v>
      </c>
      <c r="E6987" s="803" t="s">
        <v>3789</v>
      </c>
      <c r="F6987" s="803" t="s">
        <v>2184</v>
      </c>
      <c r="G6987" s="803"/>
      <c r="H6987" s="806" t="s">
        <v>152</v>
      </c>
      <c r="I6987" s="806"/>
      <c r="J6987" s="117" t="s">
        <v>153</v>
      </c>
      <c r="K6987" s="117" t="s">
        <v>3</v>
      </c>
      <c r="L6987" s="119">
        <v>316</v>
      </c>
    </row>
    <row r="6988" spans="1:12" s="101" customFormat="1" ht="134.25" customHeight="1">
      <c r="A6988" s="808"/>
      <c r="B6988" s="803"/>
      <c r="C6988" s="810"/>
      <c r="D6988" s="807"/>
      <c r="E6988" s="803"/>
      <c r="F6988" s="803"/>
      <c r="G6988" s="803"/>
      <c r="H6988" s="806" t="s">
        <v>154</v>
      </c>
      <c r="I6988" s="806"/>
      <c r="J6988" s="117" t="s">
        <v>153</v>
      </c>
      <c r="K6988" s="117" t="s">
        <v>3</v>
      </c>
      <c r="L6988" s="119">
        <v>371.8</v>
      </c>
    </row>
    <row r="6989" spans="1:12" s="101" customFormat="1" ht="24" customHeight="1">
      <c r="A6989" s="808"/>
      <c r="B6989" s="110" t="s">
        <v>77</v>
      </c>
      <c r="C6989" s="115" t="s">
        <v>79</v>
      </c>
      <c r="D6989" s="115" t="s">
        <v>155</v>
      </c>
      <c r="E6989" s="115" t="s">
        <v>156</v>
      </c>
      <c r="F6989" s="805"/>
      <c r="G6989" s="805"/>
      <c r="H6989" s="806" t="s">
        <v>157</v>
      </c>
      <c r="I6989" s="806"/>
      <c r="J6989" s="803" t="s">
        <v>153</v>
      </c>
      <c r="K6989" s="803" t="s">
        <v>153</v>
      </c>
      <c r="L6989" s="804">
        <v>0</v>
      </c>
    </row>
    <row r="6990" spans="1:12" s="101" customFormat="1" ht="34.5" customHeight="1">
      <c r="A6990" s="808"/>
      <c r="B6990" s="117" t="s">
        <v>187</v>
      </c>
      <c r="C6990" s="117" t="s">
        <v>2184</v>
      </c>
      <c r="D6990" s="118">
        <v>43867</v>
      </c>
      <c r="E6990" s="117" t="s">
        <v>4015</v>
      </c>
      <c r="F6990" s="805"/>
      <c r="G6990" s="805"/>
      <c r="H6990" s="806"/>
      <c r="I6990" s="806"/>
      <c r="J6990" s="803"/>
      <c r="K6990" s="803"/>
      <c r="L6990" s="804"/>
    </row>
    <row r="6991" spans="1:12" s="101" customFormat="1" ht="24" customHeight="1">
      <c r="A6991" s="808">
        <v>1310</v>
      </c>
      <c r="B6991" s="110" t="s">
        <v>76</v>
      </c>
      <c r="C6991" s="115" t="s">
        <v>78</v>
      </c>
      <c r="D6991" s="115" t="s">
        <v>146</v>
      </c>
      <c r="E6991" s="115" t="s">
        <v>147</v>
      </c>
      <c r="F6991" s="809" t="s">
        <v>71</v>
      </c>
      <c r="G6991" s="809"/>
      <c r="H6991" s="805"/>
      <c r="I6991" s="805"/>
      <c r="J6991" s="805"/>
      <c r="K6991" s="805"/>
      <c r="L6991" s="805"/>
    </row>
    <row r="6992" spans="1:12" s="101" customFormat="1" ht="26.25" customHeight="1">
      <c r="A6992" s="808"/>
      <c r="B6992" s="803" t="s">
        <v>4016</v>
      </c>
      <c r="C6992" s="810" t="s">
        <v>4017</v>
      </c>
      <c r="D6992" s="807">
        <v>43882</v>
      </c>
      <c r="E6992" s="803" t="s">
        <v>4018</v>
      </c>
      <c r="F6992" s="803" t="s">
        <v>4019</v>
      </c>
      <c r="G6992" s="803"/>
      <c r="H6992" s="806" t="s">
        <v>152</v>
      </c>
      <c r="I6992" s="806"/>
      <c r="J6992" s="117" t="s">
        <v>153</v>
      </c>
      <c r="K6992" s="117" t="s">
        <v>3</v>
      </c>
      <c r="L6992" s="119">
        <v>688</v>
      </c>
    </row>
    <row r="6993" spans="1:12" s="101" customFormat="1" ht="408.95" customHeight="1">
      <c r="A6993" s="808"/>
      <c r="B6993" s="803"/>
      <c r="C6993" s="810"/>
      <c r="D6993" s="807"/>
      <c r="E6993" s="803"/>
      <c r="F6993" s="803"/>
      <c r="G6993" s="803"/>
      <c r="H6993" s="806" t="s">
        <v>154</v>
      </c>
      <c r="I6993" s="806"/>
      <c r="J6993" s="803" t="s">
        <v>153</v>
      </c>
      <c r="K6993" s="803" t="s">
        <v>153</v>
      </c>
      <c r="L6993" s="804">
        <v>0</v>
      </c>
    </row>
    <row r="6994" spans="1:12" s="101" customFormat="1" ht="92.85" customHeight="1">
      <c r="A6994" s="808"/>
      <c r="B6994" s="803"/>
      <c r="C6994" s="810"/>
      <c r="D6994" s="807"/>
      <c r="E6994" s="803"/>
      <c r="F6994" s="803"/>
      <c r="G6994" s="803"/>
      <c r="H6994" s="806"/>
      <c r="I6994" s="806"/>
      <c r="J6994" s="803"/>
      <c r="K6994" s="803"/>
      <c r="L6994" s="804"/>
    </row>
    <row r="6995" spans="1:12" s="101" customFormat="1" ht="24" customHeight="1">
      <c r="A6995" s="808"/>
      <c r="B6995" s="110" t="s">
        <v>77</v>
      </c>
      <c r="C6995" s="115" t="s">
        <v>79</v>
      </c>
      <c r="D6995" s="115" t="s">
        <v>155</v>
      </c>
      <c r="E6995" s="115" t="s">
        <v>156</v>
      </c>
      <c r="F6995" s="805"/>
      <c r="G6995" s="805"/>
      <c r="H6995" s="806" t="s">
        <v>157</v>
      </c>
      <c r="I6995" s="806"/>
      <c r="J6995" s="803" t="s">
        <v>153</v>
      </c>
      <c r="K6995" s="803" t="s">
        <v>3</v>
      </c>
      <c r="L6995" s="804">
        <v>400</v>
      </c>
    </row>
    <row r="6996" spans="1:12" s="101" customFormat="1" ht="24" customHeight="1">
      <c r="A6996" s="808"/>
      <c r="B6996" s="117" t="s">
        <v>240</v>
      </c>
      <c r="C6996" s="117" t="s">
        <v>4019</v>
      </c>
      <c r="D6996" s="118">
        <v>43892</v>
      </c>
      <c r="E6996" s="117" t="s">
        <v>4020</v>
      </c>
      <c r="F6996" s="805"/>
      <c r="G6996" s="805"/>
      <c r="H6996" s="806"/>
      <c r="I6996" s="806"/>
      <c r="J6996" s="803"/>
      <c r="K6996" s="803"/>
      <c r="L6996" s="804"/>
    </row>
    <row r="6997" spans="1:12" s="101" customFormat="1" ht="24" customHeight="1">
      <c r="A6997" s="808">
        <v>1311</v>
      </c>
      <c r="B6997" s="110" t="s">
        <v>76</v>
      </c>
      <c r="C6997" s="115" t="s">
        <v>78</v>
      </c>
      <c r="D6997" s="115" t="s">
        <v>146</v>
      </c>
      <c r="E6997" s="115" t="s">
        <v>147</v>
      </c>
      <c r="F6997" s="809" t="s">
        <v>71</v>
      </c>
      <c r="G6997" s="809"/>
      <c r="H6997" s="805"/>
      <c r="I6997" s="805"/>
      <c r="J6997" s="805"/>
      <c r="K6997" s="805"/>
      <c r="L6997" s="805"/>
    </row>
    <row r="6998" spans="1:12" s="101" customFormat="1" ht="26.25" customHeight="1">
      <c r="A6998" s="808"/>
      <c r="B6998" s="803" t="s">
        <v>4021</v>
      </c>
      <c r="C6998" s="810" t="s">
        <v>4022</v>
      </c>
      <c r="D6998" s="807">
        <v>43769</v>
      </c>
      <c r="E6998" s="803" t="s">
        <v>1413</v>
      </c>
      <c r="F6998" s="803" t="s">
        <v>1838</v>
      </c>
      <c r="G6998" s="803"/>
      <c r="H6998" s="806" t="s">
        <v>152</v>
      </c>
      <c r="I6998" s="806"/>
      <c r="J6998" s="117" t="s">
        <v>153</v>
      </c>
      <c r="K6998" s="117" t="s">
        <v>3</v>
      </c>
      <c r="L6998" s="119">
        <v>226.58</v>
      </c>
    </row>
    <row r="6999" spans="1:12" s="101" customFormat="1" ht="396.75" customHeight="1">
      <c r="A6999" s="808"/>
      <c r="B6999" s="803"/>
      <c r="C6999" s="810"/>
      <c r="D6999" s="807"/>
      <c r="E6999" s="803"/>
      <c r="F6999" s="803"/>
      <c r="G6999" s="803"/>
      <c r="H6999" s="806" t="s">
        <v>154</v>
      </c>
      <c r="I6999" s="806"/>
      <c r="J6999" s="117" t="s">
        <v>153</v>
      </c>
      <c r="K6999" s="117" t="s">
        <v>3</v>
      </c>
      <c r="L6999" s="119">
        <v>431.72</v>
      </c>
    </row>
    <row r="7000" spans="1:12" s="101" customFormat="1" ht="24" customHeight="1">
      <c r="A7000" s="808"/>
      <c r="B7000" s="110" t="s">
        <v>77</v>
      </c>
      <c r="C7000" s="115" t="s">
        <v>79</v>
      </c>
      <c r="D7000" s="115" t="s">
        <v>155</v>
      </c>
      <c r="E7000" s="115" t="s">
        <v>156</v>
      </c>
      <c r="F7000" s="805"/>
      <c r="G7000" s="805"/>
      <c r="H7000" s="806" t="s">
        <v>157</v>
      </c>
      <c r="I7000" s="806"/>
      <c r="J7000" s="803" t="s">
        <v>153</v>
      </c>
      <c r="K7000" s="803" t="s">
        <v>153</v>
      </c>
      <c r="L7000" s="804">
        <v>0</v>
      </c>
    </row>
    <row r="7001" spans="1:12" s="101" customFormat="1" ht="24" customHeight="1">
      <c r="A7001" s="808"/>
      <c r="B7001" s="117" t="s">
        <v>254</v>
      </c>
      <c r="C7001" s="117" t="s">
        <v>1838</v>
      </c>
      <c r="D7001" s="118">
        <v>43770</v>
      </c>
      <c r="E7001" s="117" t="s">
        <v>1750</v>
      </c>
      <c r="F7001" s="805"/>
      <c r="G7001" s="805"/>
      <c r="H7001" s="806"/>
      <c r="I7001" s="806"/>
      <c r="J7001" s="803"/>
      <c r="K7001" s="803"/>
      <c r="L7001" s="804"/>
    </row>
    <row r="7002" spans="1:12" s="101" customFormat="1" ht="24" customHeight="1">
      <c r="A7002" s="808">
        <v>1312</v>
      </c>
      <c r="B7002" s="110" t="s">
        <v>76</v>
      </c>
      <c r="C7002" s="115" t="s">
        <v>78</v>
      </c>
      <c r="D7002" s="115" t="s">
        <v>146</v>
      </c>
      <c r="E7002" s="115" t="s">
        <v>147</v>
      </c>
      <c r="F7002" s="809" t="s">
        <v>71</v>
      </c>
      <c r="G7002" s="809"/>
      <c r="H7002" s="805"/>
      <c r="I7002" s="805"/>
      <c r="J7002" s="805"/>
      <c r="K7002" s="805"/>
      <c r="L7002" s="805"/>
    </row>
    <row r="7003" spans="1:12" s="101" customFormat="1" ht="26.25" customHeight="1">
      <c r="A7003" s="808"/>
      <c r="B7003" s="803" t="s">
        <v>4023</v>
      </c>
      <c r="C7003" s="810" t="s">
        <v>4024</v>
      </c>
      <c r="D7003" s="807">
        <v>43783</v>
      </c>
      <c r="E7003" s="803" t="s">
        <v>1250</v>
      </c>
      <c r="F7003" s="803" t="s">
        <v>592</v>
      </c>
      <c r="G7003" s="803"/>
      <c r="H7003" s="806" t="s">
        <v>152</v>
      </c>
      <c r="I7003" s="806"/>
      <c r="J7003" s="117" t="s">
        <v>153</v>
      </c>
      <c r="K7003" s="117" t="s">
        <v>3</v>
      </c>
      <c r="L7003" s="119">
        <v>560</v>
      </c>
    </row>
    <row r="7004" spans="1:12" s="101" customFormat="1" ht="354.75" customHeight="1">
      <c r="A7004" s="808"/>
      <c r="B7004" s="803"/>
      <c r="C7004" s="810"/>
      <c r="D7004" s="807"/>
      <c r="E7004" s="803"/>
      <c r="F7004" s="803"/>
      <c r="G7004" s="803"/>
      <c r="H7004" s="806" t="s">
        <v>154</v>
      </c>
      <c r="I7004" s="806"/>
      <c r="J7004" s="117" t="s">
        <v>153</v>
      </c>
      <c r="K7004" s="117" t="s">
        <v>3</v>
      </c>
      <c r="L7004" s="119">
        <v>697.91</v>
      </c>
    </row>
    <row r="7005" spans="1:12" s="101" customFormat="1" ht="24" customHeight="1">
      <c r="A7005" s="808"/>
      <c r="B7005" s="110" t="s">
        <v>77</v>
      </c>
      <c r="C7005" s="115" t="s">
        <v>79</v>
      </c>
      <c r="D7005" s="115" t="s">
        <v>155</v>
      </c>
      <c r="E7005" s="115" t="s">
        <v>156</v>
      </c>
      <c r="F7005" s="805"/>
      <c r="G7005" s="805"/>
      <c r="H7005" s="806" t="s">
        <v>157</v>
      </c>
      <c r="I7005" s="806"/>
      <c r="J7005" s="803" t="s">
        <v>153</v>
      </c>
      <c r="K7005" s="803" t="s">
        <v>153</v>
      </c>
      <c r="L7005" s="804">
        <v>0</v>
      </c>
    </row>
    <row r="7006" spans="1:12" s="101" customFormat="1" ht="24" customHeight="1">
      <c r="A7006" s="808"/>
      <c r="B7006" s="117" t="s">
        <v>240</v>
      </c>
      <c r="C7006" s="117" t="s">
        <v>592</v>
      </c>
      <c r="D7006" s="118">
        <v>43787</v>
      </c>
      <c r="E7006" s="117" t="s">
        <v>1465</v>
      </c>
      <c r="F7006" s="805"/>
      <c r="G7006" s="805"/>
      <c r="H7006" s="806"/>
      <c r="I7006" s="806"/>
      <c r="J7006" s="803"/>
      <c r="K7006" s="803"/>
      <c r="L7006" s="804"/>
    </row>
    <row r="7007" spans="1:12" s="101" customFormat="1" ht="24" customHeight="1">
      <c r="A7007" s="808">
        <v>1313</v>
      </c>
      <c r="B7007" s="110" t="s">
        <v>76</v>
      </c>
      <c r="C7007" s="115" t="s">
        <v>78</v>
      </c>
      <c r="D7007" s="115" t="s">
        <v>146</v>
      </c>
      <c r="E7007" s="115" t="s">
        <v>147</v>
      </c>
      <c r="F7007" s="809" t="s">
        <v>71</v>
      </c>
      <c r="G7007" s="809"/>
      <c r="H7007" s="805"/>
      <c r="I7007" s="805"/>
      <c r="J7007" s="805"/>
      <c r="K7007" s="805"/>
      <c r="L7007" s="805"/>
    </row>
    <row r="7008" spans="1:12" s="101" customFormat="1" ht="26.25" customHeight="1">
      <c r="A7008" s="808"/>
      <c r="B7008" s="803" t="s">
        <v>4025</v>
      </c>
      <c r="C7008" s="810" t="s">
        <v>4026</v>
      </c>
      <c r="D7008" s="807">
        <v>43787</v>
      </c>
      <c r="E7008" s="803" t="s">
        <v>1469</v>
      </c>
      <c r="F7008" s="803" t="s">
        <v>4027</v>
      </c>
      <c r="G7008" s="803"/>
      <c r="H7008" s="806" t="s">
        <v>152</v>
      </c>
      <c r="I7008" s="806"/>
      <c r="J7008" s="117" t="s">
        <v>3</v>
      </c>
      <c r="K7008" s="117" t="s">
        <v>3</v>
      </c>
      <c r="L7008" s="119">
        <v>892.5</v>
      </c>
    </row>
    <row r="7009" spans="1:12" s="101" customFormat="1" ht="291.75" customHeight="1">
      <c r="A7009" s="808"/>
      <c r="B7009" s="803"/>
      <c r="C7009" s="810"/>
      <c r="D7009" s="807"/>
      <c r="E7009" s="803"/>
      <c r="F7009" s="803"/>
      <c r="G7009" s="803"/>
      <c r="H7009" s="806" t="s">
        <v>154</v>
      </c>
      <c r="I7009" s="806"/>
      <c r="J7009" s="117" t="s">
        <v>153</v>
      </c>
      <c r="K7009" s="117" t="s">
        <v>153</v>
      </c>
      <c r="L7009" s="119">
        <v>0</v>
      </c>
    </row>
    <row r="7010" spans="1:12" s="101" customFormat="1" ht="24" customHeight="1">
      <c r="A7010" s="808"/>
      <c r="B7010" s="110" t="s">
        <v>77</v>
      </c>
      <c r="C7010" s="115" t="s">
        <v>79</v>
      </c>
      <c r="D7010" s="115" t="s">
        <v>155</v>
      </c>
      <c r="E7010" s="115" t="s">
        <v>156</v>
      </c>
      <c r="F7010" s="805"/>
      <c r="G7010" s="805"/>
      <c r="H7010" s="806" t="s">
        <v>157</v>
      </c>
      <c r="I7010" s="806"/>
      <c r="J7010" s="803" t="s">
        <v>3</v>
      </c>
      <c r="K7010" s="803" t="s">
        <v>153</v>
      </c>
      <c r="L7010" s="804">
        <v>166.5</v>
      </c>
    </row>
    <row r="7011" spans="1:12" s="101" customFormat="1" ht="24" customHeight="1">
      <c r="A7011" s="808"/>
      <c r="B7011" s="117" t="s">
        <v>437</v>
      </c>
      <c r="C7011" s="117" t="s">
        <v>4027</v>
      </c>
      <c r="D7011" s="118">
        <v>43792</v>
      </c>
      <c r="E7011" s="117" t="s">
        <v>398</v>
      </c>
      <c r="F7011" s="805"/>
      <c r="G7011" s="805"/>
      <c r="H7011" s="806"/>
      <c r="I7011" s="806"/>
      <c r="J7011" s="803"/>
      <c r="K7011" s="803"/>
      <c r="L7011" s="804"/>
    </row>
    <row r="7012" spans="1:12" s="101" customFormat="1" ht="24" customHeight="1">
      <c r="A7012" s="808">
        <v>1314</v>
      </c>
      <c r="B7012" s="110" t="s">
        <v>76</v>
      </c>
      <c r="C7012" s="115" t="s">
        <v>78</v>
      </c>
      <c r="D7012" s="115" t="s">
        <v>146</v>
      </c>
      <c r="E7012" s="115" t="s">
        <v>147</v>
      </c>
      <c r="F7012" s="809" t="s">
        <v>71</v>
      </c>
      <c r="G7012" s="809"/>
      <c r="H7012" s="805"/>
      <c r="I7012" s="805"/>
      <c r="J7012" s="805"/>
      <c r="K7012" s="805"/>
      <c r="L7012" s="805"/>
    </row>
    <row r="7013" spans="1:12" s="101" customFormat="1" ht="26.25" customHeight="1">
      <c r="A7013" s="808"/>
      <c r="B7013" s="803" t="s">
        <v>4025</v>
      </c>
      <c r="C7013" s="810" t="s">
        <v>4028</v>
      </c>
      <c r="D7013" s="807">
        <v>43912</v>
      </c>
      <c r="E7013" s="803" t="s">
        <v>466</v>
      </c>
      <c r="F7013" s="803" t="s">
        <v>467</v>
      </c>
      <c r="G7013" s="803"/>
      <c r="H7013" s="806" t="s">
        <v>152</v>
      </c>
      <c r="I7013" s="806"/>
      <c r="J7013" s="117" t="s">
        <v>153</v>
      </c>
      <c r="K7013" s="117" t="s">
        <v>3</v>
      </c>
      <c r="L7013" s="119">
        <v>571.20000000000005</v>
      </c>
    </row>
    <row r="7014" spans="1:12" s="101" customFormat="1" ht="249.75" customHeight="1">
      <c r="A7014" s="808"/>
      <c r="B7014" s="803"/>
      <c r="C7014" s="810"/>
      <c r="D7014" s="807"/>
      <c r="E7014" s="803"/>
      <c r="F7014" s="803"/>
      <c r="G7014" s="803"/>
      <c r="H7014" s="806" t="s">
        <v>154</v>
      </c>
      <c r="I7014" s="806"/>
      <c r="J7014" s="117" t="s">
        <v>153</v>
      </c>
      <c r="K7014" s="117" t="s">
        <v>153</v>
      </c>
      <c r="L7014" s="119">
        <v>0</v>
      </c>
    </row>
    <row r="7015" spans="1:12" s="101" customFormat="1" ht="24" customHeight="1">
      <c r="A7015" s="808"/>
      <c r="B7015" s="110" t="s">
        <v>77</v>
      </c>
      <c r="C7015" s="115" t="s">
        <v>79</v>
      </c>
      <c r="D7015" s="115" t="s">
        <v>155</v>
      </c>
      <c r="E7015" s="115" t="s">
        <v>156</v>
      </c>
      <c r="F7015" s="805"/>
      <c r="G7015" s="805"/>
      <c r="H7015" s="806" t="s">
        <v>157</v>
      </c>
      <c r="I7015" s="806"/>
      <c r="J7015" s="803" t="s">
        <v>153</v>
      </c>
      <c r="K7015" s="803" t="s">
        <v>153</v>
      </c>
      <c r="L7015" s="804">
        <v>0</v>
      </c>
    </row>
    <row r="7016" spans="1:12" s="101" customFormat="1" ht="24" customHeight="1">
      <c r="A7016" s="808"/>
      <c r="B7016" s="117" t="s">
        <v>437</v>
      </c>
      <c r="C7016" s="117" t="s">
        <v>467</v>
      </c>
      <c r="D7016" s="118">
        <v>43917</v>
      </c>
      <c r="E7016" s="117" t="s">
        <v>4029</v>
      </c>
      <c r="F7016" s="805"/>
      <c r="G7016" s="805"/>
      <c r="H7016" s="806"/>
      <c r="I7016" s="806"/>
      <c r="J7016" s="803"/>
      <c r="K7016" s="803"/>
      <c r="L7016" s="804"/>
    </row>
    <row r="7017" spans="1:12" s="101" customFormat="1" ht="24" customHeight="1">
      <c r="A7017" s="808">
        <v>1315</v>
      </c>
      <c r="B7017" s="110" t="s">
        <v>76</v>
      </c>
      <c r="C7017" s="115" t="s">
        <v>78</v>
      </c>
      <c r="D7017" s="115" t="s">
        <v>146</v>
      </c>
      <c r="E7017" s="115" t="s">
        <v>147</v>
      </c>
      <c r="F7017" s="809" t="s">
        <v>71</v>
      </c>
      <c r="G7017" s="809"/>
      <c r="H7017" s="805"/>
      <c r="I7017" s="805"/>
      <c r="J7017" s="805"/>
      <c r="K7017" s="805"/>
      <c r="L7017" s="805"/>
    </row>
    <row r="7018" spans="1:12" s="101" customFormat="1" ht="26.25" customHeight="1">
      <c r="A7018" s="808"/>
      <c r="B7018" s="803" t="s">
        <v>4030</v>
      </c>
      <c r="C7018" s="803" t="s">
        <v>4031</v>
      </c>
      <c r="D7018" s="807">
        <v>43748</v>
      </c>
      <c r="E7018" s="803" t="s">
        <v>243</v>
      </c>
      <c r="F7018" s="803" t="s">
        <v>858</v>
      </c>
      <c r="G7018" s="803"/>
      <c r="H7018" s="806" t="s">
        <v>152</v>
      </c>
      <c r="I7018" s="806"/>
      <c r="J7018" s="117" t="s">
        <v>153</v>
      </c>
      <c r="K7018" s="117" t="s">
        <v>3</v>
      </c>
      <c r="L7018" s="119">
        <v>313.5</v>
      </c>
    </row>
    <row r="7019" spans="1:12" s="101" customFormat="1" ht="18" customHeight="1">
      <c r="A7019" s="808"/>
      <c r="B7019" s="803"/>
      <c r="C7019" s="803"/>
      <c r="D7019" s="807"/>
      <c r="E7019" s="803"/>
      <c r="F7019" s="803"/>
      <c r="G7019" s="803"/>
      <c r="H7019" s="806" t="s">
        <v>154</v>
      </c>
      <c r="I7019" s="806"/>
      <c r="J7019" s="117" t="s">
        <v>153</v>
      </c>
      <c r="K7019" s="117" t="s">
        <v>3</v>
      </c>
      <c r="L7019" s="119">
        <v>370.77</v>
      </c>
    </row>
    <row r="7020" spans="1:12" s="101" customFormat="1" ht="24" customHeight="1">
      <c r="A7020" s="808"/>
      <c r="B7020" s="110" t="s">
        <v>77</v>
      </c>
      <c r="C7020" s="115" t="s">
        <v>79</v>
      </c>
      <c r="D7020" s="115" t="s">
        <v>155</v>
      </c>
      <c r="E7020" s="115" t="s">
        <v>156</v>
      </c>
      <c r="F7020" s="805"/>
      <c r="G7020" s="805"/>
      <c r="H7020" s="806" t="s">
        <v>157</v>
      </c>
      <c r="I7020" s="806"/>
      <c r="J7020" s="803" t="s">
        <v>153</v>
      </c>
      <c r="K7020" s="803" t="s">
        <v>153</v>
      </c>
      <c r="L7020" s="804">
        <v>0</v>
      </c>
    </row>
    <row r="7021" spans="1:12" s="101" customFormat="1" ht="24" customHeight="1">
      <c r="A7021" s="808"/>
      <c r="B7021" s="117" t="s">
        <v>572</v>
      </c>
      <c r="C7021" s="117" t="s">
        <v>858</v>
      </c>
      <c r="D7021" s="118">
        <v>43749</v>
      </c>
      <c r="E7021" s="117" t="s">
        <v>2072</v>
      </c>
      <c r="F7021" s="805"/>
      <c r="G7021" s="805"/>
      <c r="H7021" s="806"/>
      <c r="I7021" s="806"/>
      <c r="J7021" s="803"/>
      <c r="K7021" s="803"/>
      <c r="L7021" s="804"/>
    </row>
    <row r="7022" spans="1:12" s="101" customFormat="1" ht="24" customHeight="1">
      <c r="A7022" s="808">
        <v>1316</v>
      </c>
      <c r="B7022" s="110" t="s">
        <v>76</v>
      </c>
      <c r="C7022" s="115" t="s">
        <v>78</v>
      </c>
      <c r="D7022" s="115" t="s">
        <v>146</v>
      </c>
      <c r="E7022" s="115" t="s">
        <v>147</v>
      </c>
      <c r="F7022" s="809" t="s">
        <v>71</v>
      </c>
      <c r="G7022" s="809"/>
      <c r="H7022" s="805"/>
      <c r="I7022" s="805"/>
      <c r="J7022" s="805"/>
      <c r="K7022" s="805"/>
      <c r="L7022" s="805"/>
    </row>
    <row r="7023" spans="1:12" s="101" customFormat="1" ht="26.25" customHeight="1">
      <c r="A7023" s="808"/>
      <c r="B7023" s="803" t="s">
        <v>4030</v>
      </c>
      <c r="C7023" s="810" t="s">
        <v>4032</v>
      </c>
      <c r="D7023" s="807">
        <v>43880</v>
      </c>
      <c r="E7023" s="803" t="s">
        <v>1884</v>
      </c>
      <c r="F7023" s="803" t="s">
        <v>2665</v>
      </c>
      <c r="G7023" s="803"/>
      <c r="H7023" s="806" t="s">
        <v>152</v>
      </c>
      <c r="I7023" s="806"/>
      <c r="J7023" s="117" t="s">
        <v>153</v>
      </c>
      <c r="K7023" s="117" t="s">
        <v>3</v>
      </c>
      <c r="L7023" s="119">
        <v>1287.69</v>
      </c>
    </row>
    <row r="7024" spans="1:12" s="101" customFormat="1" ht="291.75" customHeight="1">
      <c r="A7024" s="808"/>
      <c r="B7024" s="803"/>
      <c r="C7024" s="810"/>
      <c r="D7024" s="807"/>
      <c r="E7024" s="803"/>
      <c r="F7024" s="803"/>
      <c r="G7024" s="803"/>
      <c r="H7024" s="806" t="s">
        <v>154</v>
      </c>
      <c r="I7024" s="806"/>
      <c r="J7024" s="117" t="s">
        <v>153</v>
      </c>
      <c r="K7024" s="117" t="s">
        <v>3</v>
      </c>
      <c r="L7024" s="119">
        <v>451.18</v>
      </c>
    </row>
    <row r="7025" spans="1:12" s="101" customFormat="1" ht="24" customHeight="1">
      <c r="A7025" s="808"/>
      <c r="B7025" s="110" t="s">
        <v>77</v>
      </c>
      <c r="C7025" s="115" t="s">
        <v>79</v>
      </c>
      <c r="D7025" s="115" t="s">
        <v>155</v>
      </c>
      <c r="E7025" s="115" t="s">
        <v>156</v>
      </c>
      <c r="F7025" s="805"/>
      <c r="G7025" s="805"/>
      <c r="H7025" s="806" t="s">
        <v>157</v>
      </c>
      <c r="I7025" s="806"/>
      <c r="J7025" s="803" t="s">
        <v>153</v>
      </c>
      <c r="K7025" s="803" t="s">
        <v>3</v>
      </c>
      <c r="L7025" s="804">
        <v>835</v>
      </c>
    </row>
    <row r="7026" spans="1:12" s="101" customFormat="1" ht="24" customHeight="1">
      <c r="A7026" s="808"/>
      <c r="B7026" s="117" t="s">
        <v>572</v>
      </c>
      <c r="C7026" s="117" t="s">
        <v>2665</v>
      </c>
      <c r="D7026" s="118">
        <v>43884</v>
      </c>
      <c r="E7026" s="117" t="s">
        <v>2462</v>
      </c>
      <c r="F7026" s="805"/>
      <c r="G7026" s="805"/>
      <c r="H7026" s="806"/>
      <c r="I7026" s="806"/>
      <c r="J7026" s="803"/>
      <c r="K7026" s="803"/>
      <c r="L7026" s="804"/>
    </row>
    <row r="7027" spans="1:12" s="101" customFormat="1" ht="24" customHeight="1">
      <c r="A7027" s="808">
        <v>1317</v>
      </c>
      <c r="B7027" s="110" t="s">
        <v>76</v>
      </c>
      <c r="C7027" s="115" t="s">
        <v>78</v>
      </c>
      <c r="D7027" s="115" t="s">
        <v>146</v>
      </c>
      <c r="E7027" s="115" t="s">
        <v>147</v>
      </c>
      <c r="F7027" s="809" t="s">
        <v>71</v>
      </c>
      <c r="G7027" s="809"/>
      <c r="H7027" s="805"/>
      <c r="I7027" s="805"/>
      <c r="J7027" s="805"/>
      <c r="K7027" s="805"/>
      <c r="L7027" s="805"/>
    </row>
    <row r="7028" spans="1:12" s="101" customFormat="1" ht="26.25" customHeight="1">
      <c r="A7028" s="808"/>
      <c r="B7028" s="803" t="s">
        <v>4033</v>
      </c>
      <c r="C7028" s="803" t="s">
        <v>4034</v>
      </c>
      <c r="D7028" s="807">
        <v>43757</v>
      </c>
      <c r="E7028" s="803" t="s">
        <v>738</v>
      </c>
      <c r="F7028" s="803" t="s">
        <v>4035</v>
      </c>
      <c r="G7028" s="803"/>
      <c r="H7028" s="806" t="s">
        <v>152</v>
      </c>
      <c r="I7028" s="806"/>
      <c r="J7028" s="117" t="s">
        <v>153</v>
      </c>
      <c r="K7028" s="117" t="s">
        <v>3</v>
      </c>
      <c r="L7028" s="119">
        <v>2130</v>
      </c>
    </row>
    <row r="7029" spans="1:12" s="101" customFormat="1" ht="92.25" customHeight="1">
      <c r="A7029" s="808"/>
      <c r="B7029" s="803"/>
      <c r="C7029" s="803"/>
      <c r="D7029" s="807"/>
      <c r="E7029" s="803"/>
      <c r="F7029" s="803"/>
      <c r="G7029" s="803"/>
      <c r="H7029" s="806" t="s">
        <v>154</v>
      </c>
      <c r="I7029" s="806"/>
      <c r="J7029" s="117" t="s">
        <v>153</v>
      </c>
      <c r="K7029" s="117" t="s">
        <v>3</v>
      </c>
      <c r="L7029" s="119">
        <v>1339.33</v>
      </c>
    </row>
    <row r="7030" spans="1:12" s="101" customFormat="1" ht="24" customHeight="1">
      <c r="A7030" s="808"/>
      <c r="B7030" s="110" t="s">
        <v>77</v>
      </c>
      <c r="C7030" s="115" t="s">
        <v>79</v>
      </c>
      <c r="D7030" s="115" t="s">
        <v>155</v>
      </c>
      <c r="E7030" s="115" t="s">
        <v>156</v>
      </c>
      <c r="F7030" s="805"/>
      <c r="G7030" s="805"/>
      <c r="H7030" s="806" t="s">
        <v>157</v>
      </c>
      <c r="I7030" s="806"/>
      <c r="J7030" s="803" t="s">
        <v>153</v>
      </c>
      <c r="K7030" s="803" t="s">
        <v>3</v>
      </c>
      <c r="L7030" s="804">
        <v>431.35</v>
      </c>
    </row>
    <row r="7031" spans="1:12" s="101" customFormat="1" ht="34.5" customHeight="1">
      <c r="A7031" s="808"/>
      <c r="B7031" s="117" t="s">
        <v>953</v>
      </c>
      <c r="C7031" s="117" t="s">
        <v>4035</v>
      </c>
      <c r="D7031" s="118">
        <v>43764</v>
      </c>
      <c r="E7031" s="117" t="s">
        <v>4036</v>
      </c>
      <c r="F7031" s="805"/>
      <c r="G7031" s="805"/>
      <c r="H7031" s="806"/>
      <c r="I7031" s="806"/>
      <c r="J7031" s="803"/>
      <c r="K7031" s="803"/>
      <c r="L7031" s="804"/>
    </row>
    <row r="7032" spans="1:12" s="101" customFormat="1" ht="24" customHeight="1">
      <c r="A7032" s="808">
        <v>1318</v>
      </c>
      <c r="B7032" s="110" t="s">
        <v>76</v>
      </c>
      <c r="C7032" s="115" t="s">
        <v>78</v>
      </c>
      <c r="D7032" s="115" t="s">
        <v>146</v>
      </c>
      <c r="E7032" s="115" t="s">
        <v>147</v>
      </c>
      <c r="F7032" s="809" t="s">
        <v>71</v>
      </c>
      <c r="G7032" s="809"/>
      <c r="H7032" s="805"/>
      <c r="I7032" s="805"/>
      <c r="J7032" s="805"/>
      <c r="K7032" s="805"/>
      <c r="L7032" s="805"/>
    </row>
    <row r="7033" spans="1:12" s="101" customFormat="1" ht="26.25" customHeight="1">
      <c r="A7033" s="808"/>
      <c r="B7033" s="803" t="s">
        <v>4033</v>
      </c>
      <c r="C7033" s="803" t="s">
        <v>4037</v>
      </c>
      <c r="D7033" s="807">
        <v>43774</v>
      </c>
      <c r="E7033" s="803" t="s">
        <v>3190</v>
      </c>
      <c r="F7033" s="803" t="s">
        <v>4038</v>
      </c>
      <c r="G7033" s="803"/>
      <c r="H7033" s="806" t="s">
        <v>152</v>
      </c>
      <c r="I7033" s="806"/>
      <c r="J7033" s="117" t="s">
        <v>153</v>
      </c>
      <c r="K7033" s="117" t="s">
        <v>3</v>
      </c>
      <c r="L7033" s="119">
        <v>624.16</v>
      </c>
    </row>
    <row r="7034" spans="1:12" s="101" customFormat="1" ht="71.25" customHeight="1">
      <c r="A7034" s="808"/>
      <c r="B7034" s="803"/>
      <c r="C7034" s="803"/>
      <c r="D7034" s="807"/>
      <c r="E7034" s="803"/>
      <c r="F7034" s="803"/>
      <c r="G7034" s="803"/>
      <c r="H7034" s="806" t="s">
        <v>154</v>
      </c>
      <c r="I7034" s="806"/>
      <c r="J7034" s="117" t="s">
        <v>153</v>
      </c>
      <c r="K7034" s="117" t="s">
        <v>3</v>
      </c>
      <c r="L7034" s="119">
        <v>1620</v>
      </c>
    </row>
    <row r="7035" spans="1:12" s="101" customFormat="1" ht="24" customHeight="1">
      <c r="A7035" s="808"/>
      <c r="B7035" s="110" t="s">
        <v>77</v>
      </c>
      <c r="C7035" s="115" t="s">
        <v>79</v>
      </c>
      <c r="D7035" s="115" t="s">
        <v>155</v>
      </c>
      <c r="E7035" s="115" t="s">
        <v>156</v>
      </c>
      <c r="F7035" s="805"/>
      <c r="G7035" s="805"/>
      <c r="H7035" s="806" t="s">
        <v>157</v>
      </c>
      <c r="I7035" s="806"/>
      <c r="J7035" s="803" t="s">
        <v>153</v>
      </c>
      <c r="K7035" s="803" t="s">
        <v>3</v>
      </c>
      <c r="L7035" s="804">
        <v>350</v>
      </c>
    </row>
    <row r="7036" spans="1:12" s="101" customFormat="1" ht="34.5" customHeight="1">
      <c r="A7036" s="808"/>
      <c r="B7036" s="117" t="s">
        <v>953</v>
      </c>
      <c r="C7036" s="117" t="s">
        <v>4038</v>
      </c>
      <c r="D7036" s="118">
        <v>43779</v>
      </c>
      <c r="E7036" s="117" t="s">
        <v>2215</v>
      </c>
      <c r="F7036" s="805"/>
      <c r="G7036" s="805"/>
      <c r="H7036" s="806"/>
      <c r="I7036" s="806"/>
      <c r="J7036" s="803"/>
      <c r="K7036" s="803"/>
      <c r="L7036" s="804"/>
    </row>
    <row r="7037" spans="1:12" s="101" customFormat="1" ht="24" customHeight="1">
      <c r="A7037" s="808">
        <v>1319</v>
      </c>
      <c r="B7037" s="110" t="s">
        <v>76</v>
      </c>
      <c r="C7037" s="115" t="s">
        <v>78</v>
      </c>
      <c r="D7037" s="115" t="s">
        <v>146</v>
      </c>
      <c r="E7037" s="115" t="s">
        <v>147</v>
      </c>
      <c r="F7037" s="809" t="s">
        <v>71</v>
      </c>
      <c r="G7037" s="809"/>
      <c r="H7037" s="805"/>
      <c r="I7037" s="805"/>
      <c r="J7037" s="805"/>
      <c r="K7037" s="805"/>
      <c r="L7037" s="805"/>
    </row>
    <row r="7038" spans="1:12" s="101" customFormat="1" ht="26.25" customHeight="1">
      <c r="A7038" s="808"/>
      <c r="B7038" s="803" t="s">
        <v>4039</v>
      </c>
      <c r="C7038" s="810" t="s">
        <v>4040</v>
      </c>
      <c r="D7038" s="807">
        <v>43786</v>
      </c>
      <c r="E7038" s="803" t="s">
        <v>614</v>
      </c>
      <c r="F7038" s="803" t="s">
        <v>992</v>
      </c>
      <c r="G7038" s="803"/>
      <c r="H7038" s="806" t="s">
        <v>152</v>
      </c>
      <c r="I7038" s="806"/>
      <c r="J7038" s="117" t="s">
        <v>153</v>
      </c>
      <c r="K7038" s="117" t="s">
        <v>3</v>
      </c>
      <c r="L7038" s="119">
        <v>707.64</v>
      </c>
    </row>
    <row r="7039" spans="1:12" s="101" customFormat="1" ht="408.95" customHeight="1">
      <c r="A7039" s="808"/>
      <c r="B7039" s="803"/>
      <c r="C7039" s="810"/>
      <c r="D7039" s="807"/>
      <c r="E7039" s="803"/>
      <c r="F7039" s="803"/>
      <c r="G7039" s="803"/>
      <c r="H7039" s="806" t="s">
        <v>154</v>
      </c>
      <c r="I7039" s="806"/>
      <c r="J7039" s="803" t="s">
        <v>153</v>
      </c>
      <c r="K7039" s="803" t="s">
        <v>3</v>
      </c>
      <c r="L7039" s="804">
        <v>523.94000000000005</v>
      </c>
    </row>
    <row r="7040" spans="1:12" s="101" customFormat="1" ht="50.85" customHeight="1">
      <c r="A7040" s="808"/>
      <c r="B7040" s="803"/>
      <c r="C7040" s="810"/>
      <c r="D7040" s="807"/>
      <c r="E7040" s="803"/>
      <c r="F7040" s="803"/>
      <c r="G7040" s="803"/>
      <c r="H7040" s="806"/>
      <c r="I7040" s="806"/>
      <c r="J7040" s="803"/>
      <c r="K7040" s="803"/>
      <c r="L7040" s="804"/>
    </row>
    <row r="7041" spans="1:12" s="101" customFormat="1" ht="24" customHeight="1">
      <c r="A7041" s="808"/>
      <c r="B7041" s="110" t="s">
        <v>77</v>
      </c>
      <c r="C7041" s="115" t="s">
        <v>79</v>
      </c>
      <c r="D7041" s="115" t="s">
        <v>155</v>
      </c>
      <c r="E7041" s="115" t="s">
        <v>156</v>
      </c>
      <c r="F7041" s="805"/>
      <c r="G7041" s="805"/>
      <c r="H7041" s="806" t="s">
        <v>157</v>
      </c>
      <c r="I7041" s="806"/>
      <c r="J7041" s="803" t="s">
        <v>153</v>
      </c>
      <c r="K7041" s="803" t="s">
        <v>3</v>
      </c>
      <c r="L7041" s="804">
        <v>135.34</v>
      </c>
    </row>
    <row r="7042" spans="1:12" s="101" customFormat="1" ht="24" customHeight="1">
      <c r="A7042" s="808"/>
      <c r="B7042" s="117" t="s">
        <v>193</v>
      </c>
      <c r="C7042" s="117" t="s">
        <v>992</v>
      </c>
      <c r="D7042" s="118">
        <v>43788</v>
      </c>
      <c r="E7042" s="117" t="s">
        <v>207</v>
      </c>
      <c r="F7042" s="805"/>
      <c r="G7042" s="805"/>
      <c r="H7042" s="806"/>
      <c r="I7042" s="806"/>
      <c r="J7042" s="803"/>
      <c r="K7042" s="803"/>
      <c r="L7042" s="804"/>
    </row>
    <row r="7043" spans="1:12" s="101" customFormat="1" ht="24" customHeight="1">
      <c r="A7043" s="808">
        <v>1320</v>
      </c>
      <c r="B7043" s="110" t="s">
        <v>76</v>
      </c>
      <c r="C7043" s="115" t="s">
        <v>78</v>
      </c>
      <c r="D7043" s="115" t="s">
        <v>146</v>
      </c>
      <c r="E7043" s="115" t="s">
        <v>147</v>
      </c>
      <c r="F7043" s="809" t="s">
        <v>71</v>
      </c>
      <c r="G7043" s="809"/>
      <c r="H7043" s="805"/>
      <c r="I7043" s="805"/>
      <c r="J7043" s="805"/>
      <c r="K7043" s="805"/>
      <c r="L7043" s="805"/>
    </row>
    <row r="7044" spans="1:12" s="101" customFormat="1" ht="26.25" customHeight="1">
      <c r="A7044" s="808"/>
      <c r="B7044" s="803" t="s">
        <v>4039</v>
      </c>
      <c r="C7044" s="810" t="s">
        <v>4041</v>
      </c>
      <c r="D7044" s="807">
        <v>43875</v>
      </c>
      <c r="E7044" s="803" t="s">
        <v>4042</v>
      </c>
      <c r="F7044" s="803" t="s">
        <v>4043</v>
      </c>
      <c r="G7044" s="803"/>
      <c r="H7044" s="806" t="s">
        <v>152</v>
      </c>
      <c r="I7044" s="806"/>
      <c r="J7044" s="117" t="s">
        <v>153</v>
      </c>
      <c r="K7044" s="117" t="s">
        <v>3</v>
      </c>
      <c r="L7044" s="119">
        <v>518</v>
      </c>
    </row>
    <row r="7045" spans="1:12" s="101" customFormat="1" ht="408.95" customHeight="1">
      <c r="A7045" s="808"/>
      <c r="B7045" s="803"/>
      <c r="C7045" s="810"/>
      <c r="D7045" s="807"/>
      <c r="E7045" s="803"/>
      <c r="F7045" s="803"/>
      <c r="G7045" s="803"/>
      <c r="H7045" s="806" t="s">
        <v>154</v>
      </c>
      <c r="I7045" s="806"/>
      <c r="J7045" s="803" t="s">
        <v>153</v>
      </c>
      <c r="K7045" s="803" t="s">
        <v>3</v>
      </c>
      <c r="L7045" s="804">
        <v>3019.97</v>
      </c>
    </row>
    <row r="7046" spans="1:12" s="101" customFormat="1" ht="61.35" customHeight="1">
      <c r="A7046" s="808"/>
      <c r="B7046" s="803"/>
      <c r="C7046" s="810"/>
      <c r="D7046" s="807"/>
      <c r="E7046" s="803"/>
      <c r="F7046" s="803"/>
      <c r="G7046" s="803"/>
      <c r="H7046" s="806"/>
      <c r="I7046" s="806"/>
      <c r="J7046" s="803"/>
      <c r="K7046" s="803"/>
      <c r="L7046" s="804"/>
    </row>
    <row r="7047" spans="1:12" s="101" customFormat="1" ht="24" customHeight="1">
      <c r="A7047" s="808"/>
      <c r="B7047" s="110" t="s">
        <v>77</v>
      </c>
      <c r="C7047" s="115" t="s">
        <v>79</v>
      </c>
      <c r="D7047" s="115" t="s">
        <v>155</v>
      </c>
      <c r="E7047" s="115" t="s">
        <v>156</v>
      </c>
      <c r="F7047" s="805"/>
      <c r="G7047" s="805"/>
      <c r="H7047" s="806" t="s">
        <v>157</v>
      </c>
      <c r="I7047" s="806"/>
      <c r="J7047" s="803" t="s">
        <v>153</v>
      </c>
      <c r="K7047" s="803" t="s">
        <v>153</v>
      </c>
      <c r="L7047" s="804">
        <v>0</v>
      </c>
    </row>
    <row r="7048" spans="1:12" s="101" customFormat="1" ht="24" customHeight="1">
      <c r="A7048" s="808"/>
      <c r="B7048" s="117" t="s">
        <v>193</v>
      </c>
      <c r="C7048" s="117" t="s">
        <v>4043</v>
      </c>
      <c r="D7048" s="118">
        <v>43884</v>
      </c>
      <c r="E7048" s="117" t="s">
        <v>4044</v>
      </c>
      <c r="F7048" s="805"/>
      <c r="G7048" s="805"/>
      <c r="H7048" s="806"/>
      <c r="I7048" s="806"/>
      <c r="J7048" s="803"/>
      <c r="K7048" s="803"/>
      <c r="L7048" s="804"/>
    </row>
    <row r="7049" spans="1:12" s="101" customFormat="1" ht="24" customHeight="1">
      <c r="A7049" s="808">
        <v>1321</v>
      </c>
      <c r="B7049" s="110" t="s">
        <v>76</v>
      </c>
      <c r="C7049" s="115" t="s">
        <v>78</v>
      </c>
      <c r="D7049" s="115" t="s">
        <v>146</v>
      </c>
      <c r="E7049" s="115" t="s">
        <v>147</v>
      </c>
      <c r="F7049" s="809" t="s">
        <v>71</v>
      </c>
      <c r="G7049" s="809"/>
      <c r="H7049" s="805"/>
      <c r="I7049" s="805"/>
      <c r="J7049" s="805"/>
      <c r="K7049" s="805"/>
      <c r="L7049" s="805"/>
    </row>
    <row r="7050" spans="1:12" s="101" customFormat="1" ht="26.25" customHeight="1">
      <c r="A7050" s="808"/>
      <c r="B7050" s="803" t="s">
        <v>4045</v>
      </c>
      <c r="C7050" s="810" t="s">
        <v>4046</v>
      </c>
      <c r="D7050" s="807">
        <v>43774</v>
      </c>
      <c r="E7050" s="803" t="s">
        <v>4047</v>
      </c>
      <c r="F7050" s="803" t="s">
        <v>2434</v>
      </c>
      <c r="G7050" s="803"/>
      <c r="H7050" s="806" t="s">
        <v>152</v>
      </c>
      <c r="I7050" s="806"/>
      <c r="J7050" s="117" t="s">
        <v>153</v>
      </c>
      <c r="K7050" s="117" t="s">
        <v>3</v>
      </c>
      <c r="L7050" s="119">
        <v>1014</v>
      </c>
    </row>
    <row r="7051" spans="1:12" s="101" customFormat="1" ht="228.75" customHeight="1">
      <c r="A7051" s="808"/>
      <c r="B7051" s="803"/>
      <c r="C7051" s="810"/>
      <c r="D7051" s="807"/>
      <c r="E7051" s="803"/>
      <c r="F7051" s="803"/>
      <c r="G7051" s="803"/>
      <c r="H7051" s="806" t="s">
        <v>154</v>
      </c>
      <c r="I7051" s="806"/>
      <c r="J7051" s="117" t="s">
        <v>153</v>
      </c>
      <c r="K7051" s="117" t="s">
        <v>153</v>
      </c>
      <c r="L7051" s="119">
        <v>0</v>
      </c>
    </row>
    <row r="7052" spans="1:12" s="101" customFormat="1" ht="24" customHeight="1">
      <c r="A7052" s="808"/>
      <c r="B7052" s="110" t="s">
        <v>77</v>
      </c>
      <c r="C7052" s="115" t="s">
        <v>79</v>
      </c>
      <c r="D7052" s="115" t="s">
        <v>155</v>
      </c>
      <c r="E7052" s="115" t="s">
        <v>156</v>
      </c>
      <c r="F7052" s="805"/>
      <c r="G7052" s="805"/>
      <c r="H7052" s="806" t="s">
        <v>157</v>
      </c>
      <c r="I7052" s="806"/>
      <c r="J7052" s="803" t="s">
        <v>153</v>
      </c>
      <c r="K7052" s="803" t="s">
        <v>3</v>
      </c>
      <c r="L7052" s="804">
        <v>350</v>
      </c>
    </row>
    <row r="7053" spans="1:12" s="101" customFormat="1" ht="24" customHeight="1">
      <c r="A7053" s="808"/>
      <c r="B7053" s="117" t="s">
        <v>193</v>
      </c>
      <c r="C7053" s="117" t="s">
        <v>2434</v>
      </c>
      <c r="D7053" s="118">
        <v>43783</v>
      </c>
      <c r="E7053" s="117" t="s">
        <v>3987</v>
      </c>
      <c r="F7053" s="805"/>
      <c r="G7053" s="805"/>
      <c r="H7053" s="806"/>
      <c r="I7053" s="806"/>
      <c r="J7053" s="803"/>
      <c r="K7053" s="803"/>
      <c r="L7053" s="804"/>
    </row>
    <row r="7054" spans="1:12" s="101" customFormat="1" ht="24" customHeight="1">
      <c r="A7054" s="808">
        <v>1322</v>
      </c>
      <c r="B7054" s="110" t="s">
        <v>76</v>
      </c>
      <c r="C7054" s="115" t="s">
        <v>78</v>
      </c>
      <c r="D7054" s="115" t="s">
        <v>146</v>
      </c>
      <c r="E7054" s="115" t="s">
        <v>147</v>
      </c>
      <c r="F7054" s="809" t="s">
        <v>71</v>
      </c>
      <c r="G7054" s="809"/>
      <c r="H7054" s="805"/>
      <c r="I7054" s="805"/>
      <c r="J7054" s="805"/>
      <c r="K7054" s="805"/>
      <c r="L7054" s="805"/>
    </row>
    <row r="7055" spans="1:12" s="101" customFormat="1" ht="26.25" customHeight="1">
      <c r="A7055" s="808"/>
      <c r="B7055" s="803" t="s">
        <v>4045</v>
      </c>
      <c r="C7055" s="810" t="s">
        <v>4048</v>
      </c>
      <c r="D7055" s="807">
        <v>43867</v>
      </c>
      <c r="E7055" s="803" t="s">
        <v>3789</v>
      </c>
      <c r="F7055" s="803" t="s">
        <v>2184</v>
      </c>
      <c r="G7055" s="803"/>
      <c r="H7055" s="806" t="s">
        <v>152</v>
      </c>
      <c r="I7055" s="806"/>
      <c r="J7055" s="117" t="s">
        <v>153</v>
      </c>
      <c r="K7055" s="117" t="s">
        <v>3</v>
      </c>
      <c r="L7055" s="119">
        <v>440.2</v>
      </c>
    </row>
    <row r="7056" spans="1:12" s="101" customFormat="1" ht="197.25" customHeight="1">
      <c r="A7056" s="808"/>
      <c r="B7056" s="803"/>
      <c r="C7056" s="810"/>
      <c r="D7056" s="807"/>
      <c r="E7056" s="803"/>
      <c r="F7056" s="803"/>
      <c r="G7056" s="803"/>
      <c r="H7056" s="806" t="s">
        <v>154</v>
      </c>
      <c r="I7056" s="806"/>
      <c r="J7056" s="117" t="s">
        <v>153</v>
      </c>
      <c r="K7056" s="117" t="s">
        <v>153</v>
      </c>
      <c r="L7056" s="119">
        <v>0</v>
      </c>
    </row>
    <row r="7057" spans="1:12" s="101" customFormat="1" ht="24" customHeight="1">
      <c r="A7057" s="808"/>
      <c r="B7057" s="110" t="s">
        <v>77</v>
      </c>
      <c r="C7057" s="115" t="s">
        <v>79</v>
      </c>
      <c r="D7057" s="115" t="s">
        <v>155</v>
      </c>
      <c r="E7057" s="115" t="s">
        <v>156</v>
      </c>
      <c r="F7057" s="805"/>
      <c r="G7057" s="805"/>
      <c r="H7057" s="806" t="s">
        <v>157</v>
      </c>
      <c r="I7057" s="806"/>
      <c r="J7057" s="803" t="s">
        <v>153</v>
      </c>
      <c r="K7057" s="803" t="s">
        <v>3</v>
      </c>
      <c r="L7057" s="804">
        <v>120</v>
      </c>
    </row>
    <row r="7058" spans="1:12" s="101" customFormat="1" ht="24" customHeight="1">
      <c r="A7058" s="808"/>
      <c r="B7058" s="117" t="s">
        <v>193</v>
      </c>
      <c r="C7058" s="117" t="s">
        <v>2184</v>
      </c>
      <c r="D7058" s="118">
        <v>43871</v>
      </c>
      <c r="E7058" s="117" t="s">
        <v>3921</v>
      </c>
      <c r="F7058" s="805"/>
      <c r="G7058" s="805"/>
      <c r="H7058" s="806"/>
      <c r="I7058" s="806"/>
      <c r="J7058" s="803"/>
      <c r="K7058" s="803"/>
      <c r="L7058" s="804"/>
    </row>
    <row r="7059" spans="1:12" s="101" customFormat="1" ht="24" customHeight="1">
      <c r="A7059" s="808">
        <v>1323</v>
      </c>
      <c r="B7059" s="110" t="s">
        <v>76</v>
      </c>
      <c r="C7059" s="115" t="s">
        <v>78</v>
      </c>
      <c r="D7059" s="115" t="s">
        <v>146</v>
      </c>
      <c r="E7059" s="115" t="s">
        <v>147</v>
      </c>
      <c r="F7059" s="809" t="s">
        <v>71</v>
      </c>
      <c r="G7059" s="809"/>
      <c r="H7059" s="805"/>
      <c r="I7059" s="805"/>
      <c r="J7059" s="805"/>
      <c r="K7059" s="805"/>
      <c r="L7059" s="805"/>
    </row>
    <row r="7060" spans="1:12" s="101" customFormat="1" ht="26.25" customHeight="1">
      <c r="A7060" s="808"/>
      <c r="B7060" s="803" t="s">
        <v>4049</v>
      </c>
      <c r="C7060" s="810" t="s">
        <v>4050</v>
      </c>
      <c r="D7060" s="807">
        <v>43791</v>
      </c>
      <c r="E7060" s="803" t="s">
        <v>1354</v>
      </c>
      <c r="F7060" s="803" t="s">
        <v>4051</v>
      </c>
      <c r="G7060" s="803"/>
      <c r="H7060" s="806" t="s">
        <v>152</v>
      </c>
      <c r="I7060" s="806"/>
      <c r="J7060" s="117" t="s">
        <v>153</v>
      </c>
      <c r="K7060" s="117" t="s">
        <v>3</v>
      </c>
      <c r="L7060" s="119">
        <v>346</v>
      </c>
    </row>
    <row r="7061" spans="1:12" s="101" customFormat="1" ht="260.25" customHeight="1">
      <c r="A7061" s="808"/>
      <c r="B7061" s="803"/>
      <c r="C7061" s="810"/>
      <c r="D7061" s="807"/>
      <c r="E7061" s="803"/>
      <c r="F7061" s="803"/>
      <c r="G7061" s="803"/>
      <c r="H7061" s="806" t="s">
        <v>154</v>
      </c>
      <c r="I7061" s="806"/>
      <c r="J7061" s="117" t="s">
        <v>153</v>
      </c>
      <c r="K7061" s="117" t="s">
        <v>3</v>
      </c>
      <c r="L7061" s="119">
        <v>269.60000000000002</v>
      </c>
    </row>
    <row r="7062" spans="1:12" s="101" customFormat="1" ht="24" customHeight="1">
      <c r="A7062" s="808"/>
      <c r="B7062" s="110" t="s">
        <v>77</v>
      </c>
      <c r="C7062" s="115" t="s">
        <v>79</v>
      </c>
      <c r="D7062" s="115" t="s">
        <v>155</v>
      </c>
      <c r="E7062" s="115" t="s">
        <v>156</v>
      </c>
      <c r="F7062" s="805"/>
      <c r="G7062" s="805"/>
      <c r="H7062" s="806" t="s">
        <v>157</v>
      </c>
      <c r="I7062" s="806"/>
      <c r="J7062" s="803" t="s">
        <v>153</v>
      </c>
      <c r="K7062" s="803" t="s">
        <v>3</v>
      </c>
      <c r="L7062" s="804">
        <v>80</v>
      </c>
    </row>
    <row r="7063" spans="1:12" s="101" customFormat="1" ht="24" customHeight="1">
      <c r="A7063" s="808"/>
      <c r="B7063" s="117" t="s">
        <v>562</v>
      </c>
      <c r="C7063" s="117" t="s">
        <v>4051</v>
      </c>
      <c r="D7063" s="118">
        <v>43793</v>
      </c>
      <c r="E7063" s="117" t="s">
        <v>4052</v>
      </c>
      <c r="F7063" s="805"/>
      <c r="G7063" s="805"/>
      <c r="H7063" s="806"/>
      <c r="I7063" s="806"/>
      <c r="J7063" s="803"/>
      <c r="K7063" s="803"/>
      <c r="L7063" s="804"/>
    </row>
    <row r="7064" spans="1:12" s="101" customFormat="1" ht="24" customHeight="1">
      <c r="A7064" s="808">
        <v>1324</v>
      </c>
      <c r="B7064" s="110" t="s">
        <v>76</v>
      </c>
      <c r="C7064" s="115" t="s">
        <v>78</v>
      </c>
      <c r="D7064" s="115" t="s">
        <v>146</v>
      </c>
      <c r="E7064" s="115" t="s">
        <v>147</v>
      </c>
      <c r="F7064" s="809" t="s">
        <v>71</v>
      </c>
      <c r="G7064" s="809"/>
      <c r="H7064" s="805"/>
      <c r="I7064" s="805"/>
      <c r="J7064" s="805"/>
      <c r="K7064" s="805"/>
      <c r="L7064" s="805"/>
    </row>
    <row r="7065" spans="1:12" s="101" customFormat="1" ht="26.25" customHeight="1">
      <c r="A7065" s="808"/>
      <c r="B7065" s="803" t="s">
        <v>4049</v>
      </c>
      <c r="C7065" s="810" t="s">
        <v>4053</v>
      </c>
      <c r="D7065" s="807">
        <v>43881</v>
      </c>
      <c r="E7065" s="803" t="s">
        <v>785</v>
      </c>
      <c r="F7065" s="803" t="s">
        <v>4051</v>
      </c>
      <c r="G7065" s="803"/>
      <c r="H7065" s="806" t="s">
        <v>152</v>
      </c>
      <c r="I7065" s="806"/>
      <c r="J7065" s="117" t="s">
        <v>153</v>
      </c>
      <c r="K7065" s="117" t="s">
        <v>3</v>
      </c>
      <c r="L7065" s="119">
        <v>708</v>
      </c>
    </row>
    <row r="7066" spans="1:12" s="101" customFormat="1" ht="260.25" customHeight="1">
      <c r="A7066" s="808"/>
      <c r="B7066" s="803"/>
      <c r="C7066" s="810"/>
      <c r="D7066" s="807"/>
      <c r="E7066" s="803"/>
      <c r="F7066" s="803"/>
      <c r="G7066" s="803"/>
      <c r="H7066" s="806" t="s">
        <v>154</v>
      </c>
      <c r="I7066" s="806"/>
      <c r="J7066" s="117" t="s">
        <v>153</v>
      </c>
      <c r="K7066" s="117" t="s">
        <v>3</v>
      </c>
      <c r="L7066" s="119">
        <v>670.8</v>
      </c>
    </row>
    <row r="7067" spans="1:12" s="101" customFormat="1" ht="24" customHeight="1">
      <c r="A7067" s="808"/>
      <c r="B7067" s="110" t="s">
        <v>77</v>
      </c>
      <c r="C7067" s="115" t="s">
        <v>79</v>
      </c>
      <c r="D7067" s="115" t="s">
        <v>155</v>
      </c>
      <c r="E7067" s="115" t="s">
        <v>156</v>
      </c>
      <c r="F7067" s="805"/>
      <c r="G7067" s="805"/>
      <c r="H7067" s="806" t="s">
        <v>157</v>
      </c>
      <c r="I7067" s="806"/>
      <c r="J7067" s="803" t="s">
        <v>153</v>
      </c>
      <c r="K7067" s="803" t="s">
        <v>3</v>
      </c>
      <c r="L7067" s="804">
        <v>120</v>
      </c>
    </row>
    <row r="7068" spans="1:12" s="101" customFormat="1" ht="24" customHeight="1">
      <c r="A7068" s="808"/>
      <c r="B7068" s="117" t="s">
        <v>562</v>
      </c>
      <c r="C7068" s="117" t="s">
        <v>4051</v>
      </c>
      <c r="D7068" s="118">
        <v>43885</v>
      </c>
      <c r="E7068" s="117" t="s">
        <v>4054</v>
      </c>
      <c r="F7068" s="805"/>
      <c r="G7068" s="805"/>
      <c r="H7068" s="806"/>
      <c r="I7068" s="806"/>
      <c r="J7068" s="803"/>
      <c r="K7068" s="803"/>
      <c r="L7068" s="804"/>
    </row>
    <row r="7069" spans="1:12" s="101" customFormat="1" ht="24" customHeight="1">
      <c r="A7069" s="808">
        <v>1325</v>
      </c>
      <c r="B7069" s="110" t="s">
        <v>76</v>
      </c>
      <c r="C7069" s="115" t="s">
        <v>78</v>
      </c>
      <c r="D7069" s="115" t="s">
        <v>146</v>
      </c>
      <c r="E7069" s="115" t="s">
        <v>147</v>
      </c>
      <c r="F7069" s="809" t="s">
        <v>71</v>
      </c>
      <c r="G7069" s="809"/>
      <c r="H7069" s="805"/>
      <c r="I7069" s="805"/>
      <c r="J7069" s="805"/>
      <c r="K7069" s="805"/>
      <c r="L7069" s="805"/>
    </row>
    <row r="7070" spans="1:12" s="101" customFormat="1" ht="26.25" customHeight="1">
      <c r="A7070" s="808"/>
      <c r="B7070" s="803" t="s">
        <v>4055</v>
      </c>
      <c r="C7070" s="810" t="s">
        <v>4056</v>
      </c>
      <c r="D7070" s="807">
        <v>43747</v>
      </c>
      <c r="E7070" s="803" t="s">
        <v>790</v>
      </c>
      <c r="F7070" s="803" t="s">
        <v>4057</v>
      </c>
      <c r="G7070" s="803"/>
      <c r="H7070" s="806" t="s">
        <v>152</v>
      </c>
      <c r="I7070" s="806"/>
      <c r="J7070" s="117" t="s">
        <v>153</v>
      </c>
      <c r="K7070" s="117" t="s">
        <v>3</v>
      </c>
      <c r="L7070" s="119">
        <v>804</v>
      </c>
    </row>
    <row r="7071" spans="1:12" s="101" customFormat="1" ht="396.75" customHeight="1">
      <c r="A7071" s="808"/>
      <c r="B7071" s="803"/>
      <c r="C7071" s="810"/>
      <c r="D7071" s="807"/>
      <c r="E7071" s="803"/>
      <c r="F7071" s="803"/>
      <c r="G7071" s="803"/>
      <c r="H7071" s="806" t="s">
        <v>154</v>
      </c>
      <c r="I7071" s="806"/>
      <c r="J7071" s="117" t="s">
        <v>153</v>
      </c>
      <c r="K7071" s="117" t="s">
        <v>3</v>
      </c>
      <c r="L7071" s="119">
        <v>853</v>
      </c>
    </row>
    <row r="7072" spans="1:12" s="101" customFormat="1" ht="24" customHeight="1">
      <c r="A7072" s="808"/>
      <c r="B7072" s="110" t="s">
        <v>77</v>
      </c>
      <c r="C7072" s="115" t="s">
        <v>79</v>
      </c>
      <c r="D7072" s="115" t="s">
        <v>155</v>
      </c>
      <c r="E7072" s="115" t="s">
        <v>156</v>
      </c>
      <c r="F7072" s="805"/>
      <c r="G7072" s="805"/>
      <c r="H7072" s="806" t="s">
        <v>157</v>
      </c>
      <c r="I7072" s="806"/>
      <c r="J7072" s="803" t="s">
        <v>153</v>
      </c>
      <c r="K7072" s="803" t="s">
        <v>153</v>
      </c>
      <c r="L7072" s="804">
        <v>0</v>
      </c>
    </row>
    <row r="7073" spans="1:12" s="101" customFormat="1" ht="24" customHeight="1">
      <c r="A7073" s="808"/>
      <c r="B7073" s="117" t="s">
        <v>260</v>
      </c>
      <c r="C7073" s="117" t="s">
        <v>4057</v>
      </c>
      <c r="D7073" s="118">
        <v>43751</v>
      </c>
      <c r="E7073" s="117" t="s">
        <v>420</v>
      </c>
      <c r="F7073" s="805"/>
      <c r="G7073" s="805"/>
      <c r="H7073" s="806"/>
      <c r="I7073" s="806"/>
      <c r="J7073" s="803"/>
      <c r="K7073" s="803"/>
      <c r="L7073" s="804"/>
    </row>
    <row r="7074" spans="1:12" s="101" customFormat="1" ht="24" customHeight="1">
      <c r="A7074" s="808">
        <v>1326</v>
      </c>
      <c r="B7074" s="110" t="s">
        <v>76</v>
      </c>
      <c r="C7074" s="115" t="s">
        <v>78</v>
      </c>
      <c r="D7074" s="115" t="s">
        <v>146</v>
      </c>
      <c r="E7074" s="115" t="s">
        <v>147</v>
      </c>
      <c r="F7074" s="809" t="s">
        <v>71</v>
      </c>
      <c r="G7074" s="809"/>
      <c r="H7074" s="805"/>
      <c r="I7074" s="805"/>
      <c r="J7074" s="805"/>
      <c r="K7074" s="805"/>
      <c r="L7074" s="805"/>
    </row>
    <row r="7075" spans="1:12" s="101" customFormat="1" ht="26.25" customHeight="1">
      <c r="A7075" s="808"/>
      <c r="B7075" s="803" t="s">
        <v>4055</v>
      </c>
      <c r="C7075" s="810" t="s">
        <v>4058</v>
      </c>
      <c r="D7075" s="807">
        <v>43757</v>
      </c>
      <c r="E7075" s="803" t="s">
        <v>3840</v>
      </c>
      <c r="F7075" s="803" t="s">
        <v>4059</v>
      </c>
      <c r="G7075" s="803"/>
      <c r="H7075" s="806" t="s">
        <v>152</v>
      </c>
      <c r="I7075" s="806"/>
      <c r="J7075" s="117" t="s">
        <v>153</v>
      </c>
      <c r="K7075" s="117" t="s">
        <v>3</v>
      </c>
      <c r="L7075" s="119">
        <v>708.75</v>
      </c>
    </row>
    <row r="7076" spans="1:12" s="101" customFormat="1" ht="186.75" customHeight="1">
      <c r="A7076" s="808"/>
      <c r="B7076" s="803"/>
      <c r="C7076" s="810"/>
      <c r="D7076" s="807"/>
      <c r="E7076" s="803"/>
      <c r="F7076" s="803"/>
      <c r="G7076" s="803"/>
      <c r="H7076" s="806" t="s">
        <v>154</v>
      </c>
      <c r="I7076" s="806"/>
      <c r="J7076" s="117" t="s">
        <v>153</v>
      </c>
      <c r="K7076" s="117" t="s">
        <v>3</v>
      </c>
      <c r="L7076" s="119">
        <v>1016.77</v>
      </c>
    </row>
    <row r="7077" spans="1:12" s="101" customFormat="1" ht="24" customHeight="1">
      <c r="A7077" s="808"/>
      <c r="B7077" s="110" t="s">
        <v>77</v>
      </c>
      <c r="C7077" s="115" t="s">
        <v>79</v>
      </c>
      <c r="D7077" s="115" t="s">
        <v>155</v>
      </c>
      <c r="E7077" s="115" t="s">
        <v>156</v>
      </c>
      <c r="F7077" s="805"/>
      <c r="G7077" s="805"/>
      <c r="H7077" s="806" t="s">
        <v>157</v>
      </c>
      <c r="I7077" s="806"/>
      <c r="J7077" s="803" t="s">
        <v>153</v>
      </c>
      <c r="K7077" s="803" t="s">
        <v>3</v>
      </c>
      <c r="L7077" s="804">
        <v>100</v>
      </c>
    </row>
    <row r="7078" spans="1:12" s="101" customFormat="1" ht="24" customHeight="1">
      <c r="A7078" s="808"/>
      <c r="B7078" s="117" t="s">
        <v>260</v>
      </c>
      <c r="C7078" s="117" t="s">
        <v>4059</v>
      </c>
      <c r="D7078" s="118">
        <v>43767</v>
      </c>
      <c r="E7078" s="117" t="s">
        <v>4060</v>
      </c>
      <c r="F7078" s="805"/>
      <c r="G7078" s="805"/>
      <c r="H7078" s="806"/>
      <c r="I7078" s="806"/>
      <c r="J7078" s="803"/>
      <c r="K7078" s="803"/>
      <c r="L7078" s="804"/>
    </row>
    <row r="7079" spans="1:12" s="101" customFormat="1" ht="24" customHeight="1">
      <c r="A7079" s="808">
        <v>1327</v>
      </c>
      <c r="B7079" s="110" t="s">
        <v>76</v>
      </c>
      <c r="C7079" s="115" t="s">
        <v>78</v>
      </c>
      <c r="D7079" s="115" t="s">
        <v>146</v>
      </c>
      <c r="E7079" s="115" t="s">
        <v>147</v>
      </c>
      <c r="F7079" s="809" t="s">
        <v>71</v>
      </c>
      <c r="G7079" s="809"/>
      <c r="H7079" s="805"/>
      <c r="I7079" s="805"/>
      <c r="J7079" s="805"/>
      <c r="K7079" s="805"/>
      <c r="L7079" s="805"/>
    </row>
    <row r="7080" spans="1:12" s="101" customFormat="1" ht="26.25" customHeight="1">
      <c r="A7080" s="808"/>
      <c r="B7080" s="803" t="s">
        <v>4061</v>
      </c>
      <c r="C7080" s="810" t="s">
        <v>4062</v>
      </c>
      <c r="D7080" s="807">
        <v>43761</v>
      </c>
      <c r="E7080" s="803" t="s">
        <v>342</v>
      </c>
      <c r="F7080" s="803" t="s">
        <v>343</v>
      </c>
      <c r="G7080" s="803"/>
      <c r="H7080" s="806" t="s">
        <v>152</v>
      </c>
      <c r="I7080" s="806"/>
      <c r="J7080" s="117" t="s">
        <v>153</v>
      </c>
      <c r="K7080" s="117" t="s">
        <v>3</v>
      </c>
      <c r="L7080" s="119">
        <v>404.7</v>
      </c>
    </row>
    <row r="7081" spans="1:12" s="101" customFormat="1" ht="302.25" customHeight="1">
      <c r="A7081" s="808"/>
      <c r="B7081" s="803"/>
      <c r="C7081" s="810"/>
      <c r="D7081" s="807"/>
      <c r="E7081" s="803"/>
      <c r="F7081" s="803"/>
      <c r="G7081" s="803"/>
      <c r="H7081" s="806" t="s">
        <v>154</v>
      </c>
      <c r="I7081" s="806"/>
      <c r="J7081" s="117" t="s">
        <v>153</v>
      </c>
      <c r="K7081" s="117" t="s">
        <v>3</v>
      </c>
      <c r="L7081" s="119">
        <v>292.60000000000002</v>
      </c>
    </row>
    <row r="7082" spans="1:12" s="101" customFormat="1" ht="24" customHeight="1">
      <c r="A7082" s="808"/>
      <c r="B7082" s="110" t="s">
        <v>77</v>
      </c>
      <c r="C7082" s="115" t="s">
        <v>79</v>
      </c>
      <c r="D7082" s="115" t="s">
        <v>155</v>
      </c>
      <c r="E7082" s="115" t="s">
        <v>156</v>
      </c>
      <c r="F7082" s="805"/>
      <c r="G7082" s="805"/>
      <c r="H7082" s="806" t="s">
        <v>157</v>
      </c>
      <c r="I7082" s="806"/>
      <c r="J7082" s="803" t="s">
        <v>153</v>
      </c>
      <c r="K7082" s="803" t="s">
        <v>3</v>
      </c>
      <c r="L7082" s="804">
        <v>330.08</v>
      </c>
    </row>
    <row r="7083" spans="1:12" s="101" customFormat="1" ht="34.5" customHeight="1">
      <c r="A7083" s="808"/>
      <c r="B7083" s="117" t="s">
        <v>187</v>
      </c>
      <c r="C7083" s="117" t="s">
        <v>343</v>
      </c>
      <c r="D7083" s="118">
        <v>43763</v>
      </c>
      <c r="E7083" s="117" t="s">
        <v>736</v>
      </c>
      <c r="F7083" s="805"/>
      <c r="G7083" s="805"/>
      <c r="H7083" s="806"/>
      <c r="I7083" s="806"/>
      <c r="J7083" s="803"/>
      <c r="K7083" s="803"/>
      <c r="L7083" s="804"/>
    </row>
    <row r="7084" spans="1:12" s="101" customFormat="1" ht="24" customHeight="1">
      <c r="A7084" s="808">
        <v>1328</v>
      </c>
      <c r="B7084" s="110" t="s">
        <v>76</v>
      </c>
      <c r="C7084" s="115" t="s">
        <v>78</v>
      </c>
      <c r="D7084" s="115" t="s">
        <v>146</v>
      </c>
      <c r="E7084" s="115" t="s">
        <v>147</v>
      </c>
      <c r="F7084" s="809" t="s">
        <v>71</v>
      </c>
      <c r="G7084" s="809"/>
      <c r="H7084" s="805"/>
      <c r="I7084" s="805"/>
      <c r="J7084" s="805"/>
      <c r="K7084" s="805"/>
      <c r="L7084" s="805"/>
    </row>
    <row r="7085" spans="1:12" s="101" customFormat="1" ht="26.25" customHeight="1">
      <c r="A7085" s="808"/>
      <c r="B7085" s="803" t="s">
        <v>4061</v>
      </c>
      <c r="C7085" s="810" t="s">
        <v>4063</v>
      </c>
      <c r="D7085" s="807">
        <v>43784</v>
      </c>
      <c r="E7085" s="803" t="s">
        <v>1250</v>
      </c>
      <c r="F7085" s="803" t="s">
        <v>592</v>
      </c>
      <c r="G7085" s="803"/>
      <c r="H7085" s="806" t="s">
        <v>152</v>
      </c>
      <c r="I7085" s="806"/>
      <c r="J7085" s="117" t="s">
        <v>153</v>
      </c>
      <c r="K7085" s="117" t="s">
        <v>3</v>
      </c>
      <c r="L7085" s="119">
        <v>593</v>
      </c>
    </row>
    <row r="7086" spans="1:12" s="101" customFormat="1" ht="407.25" customHeight="1">
      <c r="A7086" s="808"/>
      <c r="B7086" s="803"/>
      <c r="C7086" s="810"/>
      <c r="D7086" s="807"/>
      <c r="E7086" s="803"/>
      <c r="F7086" s="803"/>
      <c r="G7086" s="803"/>
      <c r="H7086" s="806" t="s">
        <v>154</v>
      </c>
      <c r="I7086" s="806"/>
      <c r="J7086" s="117" t="s">
        <v>153</v>
      </c>
      <c r="K7086" s="117" t="s">
        <v>3</v>
      </c>
      <c r="L7086" s="119">
        <v>600</v>
      </c>
    </row>
    <row r="7087" spans="1:12" s="101" customFormat="1" ht="24" customHeight="1">
      <c r="A7087" s="808"/>
      <c r="B7087" s="110" t="s">
        <v>77</v>
      </c>
      <c r="C7087" s="115" t="s">
        <v>79</v>
      </c>
      <c r="D7087" s="115" t="s">
        <v>155</v>
      </c>
      <c r="E7087" s="115" t="s">
        <v>156</v>
      </c>
      <c r="F7087" s="805"/>
      <c r="G7087" s="805"/>
      <c r="H7087" s="806" t="s">
        <v>157</v>
      </c>
      <c r="I7087" s="806"/>
      <c r="J7087" s="803" t="s">
        <v>153</v>
      </c>
      <c r="K7087" s="803" t="s">
        <v>3</v>
      </c>
      <c r="L7087" s="804">
        <v>250</v>
      </c>
    </row>
    <row r="7088" spans="1:12" s="101" customFormat="1" ht="34.5" customHeight="1">
      <c r="A7088" s="808"/>
      <c r="B7088" s="117" t="s">
        <v>187</v>
      </c>
      <c r="C7088" s="117" t="s">
        <v>592</v>
      </c>
      <c r="D7088" s="118">
        <v>43787</v>
      </c>
      <c r="E7088" s="117" t="s">
        <v>945</v>
      </c>
      <c r="F7088" s="805"/>
      <c r="G7088" s="805"/>
      <c r="H7088" s="806"/>
      <c r="I7088" s="806"/>
      <c r="J7088" s="803"/>
      <c r="K7088" s="803"/>
      <c r="L7088" s="804"/>
    </row>
    <row r="7089" spans="1:12" s="101" customFormat="1" ht="24" customHeight="1">
      <c r="A7089" s="808">
        <v>1329</v>
      </c>
      <c r="B7089" s="110" t="s">
        <v>76</v>
      </c>
      <c r="C7089" s="115" t="s">
        <v>78</v>
      </c>
      <c r="D7089" s="115" t="s">
        <v>146</v>
      </c>
      <c r="E7089" s="115" t="s">
        <v>147</v>
      </c>
      <c r="F7089" s="809" t="s">
        <v>71</v>
      </c>
      <c r="G7089" s="809"/>
      <c r="H7089" s="805"/>
      <c r="I7089" s="805"/>
      <c r="J7089" s="805"/>
      <c r="K7089" s="805"/>
      <c r="L7089" s="805"/>
    </row>
    <row r="7090" spans="1:12" s="101" customFormat="1" ht="26.25" customHeight="1">
      <c r="A7090" s="808"/>
      <c r="B7090" s="803" t="s">
        <v>4064</v>
      </c>
      <c r="C7090" s="810" t="s">
        <v>4065</v>
      </c>
      <c r="D7090" s="807">
        <v>43776</v>
      </c>
      <c r="E7090" s="803" t="s">
        <v>358</v>
      </c>
      <c r="F7090" s="803" t="s">
        <v>4066</v>
      </c>
      <c r="G7090" s="803"/>
      <c r="H7090" s="806" t="s">
        <v>152</v>
      </c>
      <c r="I7090" s="806"/>
      <c r="J7090" s="117" t="s">
        <v>153</v>
      </c>
      <c r="K7090" s="117" t="s">
        <v>3</v>
      </c>
      <c r="L7090" s="119">
        <v>593.43000000000006</v>
      </c>
    </row>
    <row r="7091" spans="1:12" s="101" customFormat="1" ht="123.75" customHeight="1">
      <c r="A7091" s="808"/>
      <c r="B7091" s="803"/>
      <c r="C7091" s="810"/>
      <c r="D7091" s="807"/>
      <c r="E7091" s="803"/>
      <c r="F7091" s="803"/>
      <c r="G7091" s="803"/>
      <c r="H7091" s="806" t="s">
        <v>154</v>
      </c>
      <c r="I7091" s="806"/>
      <c r="J7091" s="117" t="s">
        <v>153</v>
      </c>
      <c r="K7091" s="117" t="s">
        <v>3</v>
      </c>
      <c r="L7091" s="119">
        <v>200</v>
      </c>
    </row>
    <row r="7092" spans="1:12" s="101" customFormat="1" ht="24" customHeight="1">
      <c r="A7092" s="808"/>
      <c r="B7092" s="110" t="s">
        <v>77</v>
      </c>
      <c r="C7092" s="115" t="s">
        <v>79</v>
      </c>
      <c r="D7092" s="115" t="s">
        <v>155</v>
      </c>
      <c r="E7092" s="115" t="s">
        <v>156</v>
      </c>
      <c r="F7092" s="805"/>
      <c r="G7092" s="805"/>
      <c r="H7092" s="806" t="s">
        <v>157</v>
      </c>
      <c r="I7092" s="806"/>
      <c r="J7092" s="803" t="s">
        <v>153</v>
      </c>
      <c r="K7092" s="803" t="s">
        <v>3</v>
      </c>
      <c r="L7092" s="804">
        <v>50</v>
      </c>
    </row>
    <row r="7093" spans="1:12" s="101" customFormat="1" ht="24" customHeight="1">
      <c r="A7093" s="808"/>
      <c r="B7093" s="117" t="s">
        <v>254</v>
      </c>
      <c r="C7093" s="117" t="s">
        <v>4066</v>
      </c>
      <c r="D7093" s="118">
        <v>43778</v>
      </c>
      <c r="E7093" s="117" t="s">
        <v>340</v>
      </c>
      <c r="F7093" s="805"/>
      <c r="G7093" s="805"/>
      <c r="H7093" s="806"/>
      <c r="I7093" s="806"/>
      <c r="J7093" s="803"/>
      <c r="K7093" s="803"/>
      <c r="L7093" s="804"/>
    </row>
    <row r="7094" spans="1:12" s="101" customFormat="1" ht="24" customHeight="1">
      <c r="A7094" s="808">
        <v>1330</v>
      </c>
      <c r="B7094" s="110" t="s">
        <v>76</v>
      </c>
      <c r="C7094" s="115" t="s">
        <v>78</v>
      </c>
      <c r="D7094" s="115" t="s">
        <v>146</v>
      </c>
      <c r="E7094" s="115" t="s">
        <v>147</v>
      </c>
      <c r="F7094" s="809" t="s">
        <v>71</v>
      </c>
      <c r="G7094" s="809"/>
      <c r="H7094" s="805"/>
      <c r="I7094" s="805"/>
      <c r="J7094" s="805"/>
      <c r="K7094" s="805"/>
      <c r="L7094" s="805"/>
    </row>
    <row r="7095" spans="1:12" s="101" customFormat="1" ht="26.25" customHeight="1">
      <c r="A7095" s="808"/>
      <c r="B7095" s="803" t="s">
        <v>4067</v>
      </c>
      <c r="C7095" s="803" t="s">
        <v>4068</v>
      </c>
      <c r="D7095" s="807">
        <v>43781</v>
      </c>
      <c r="E7095" s="803" t="s">
        <v>197</v>
      </c>
      <c r="F7095" s="803" t="s">
        <v>4069</v>
      </c>
      <c r="G7095" s="803"/>
      <c r="H7095" s="806" t="s">
        <v>152</v>
      </c>
      <c r="I7095" s="806"/>
      <c r="J7095" s="117" t="s">
        <v>153</v>
      </c>
      <c r="K7095" s="117" t="s">
        <v>3</v>
      </c>
      <c r="L7095" s="119">
        <v>474</v>
      </c>
    </row>
    <row r="7096" spans="1:12" s="101" customFormat="1" ht="102.75" customHeight="1">
      <c r="A7096" s="808"/>
      <c r="B7096" s="803"/>
      <c r="C7096" s="803"/>
      <c r="D7096" s="807"/>
      <c r="E7096" s="803"/>
      <c r="F7096" s="803"/>
      <c r="G7096" s="803"/>
      <c r="H7096" s="806" t="s">
        <v>154</v>
      </c>
      <c r="I7096" s="806"/>
      <c r="J7096" s="117" t="s">
        <v>153</v>
      </c>
      <c r="K7096" s="117" t="s">
        <v>3</v>
      </c>
      <c r="L7096" s="119">
        <v>2621.86</v>
      </c>
    </row>
    <row r="7097" spans="1:12" s="101" customFormat="1" ht="24" customHeight="1">
      <c r="A7097" s="808"/>
      <c r="B7097" s="110" t="s">
        <v>77</v>
      </c>
      <c r="C7097" s="115" t="s">
        <v>79</v>
      </c>
      <c r="D7097" s="115" t="s">
        <v>155</v>
      </c>
      <c r="E7097" s="115" t="s">
        <v>156</v>
      </c>
      <c r="F7097" s="805"/>
      <c r="G7097" s="805"/>
      <c r="H7097" s="806" t="s">
        <v>157</v>
      </c>
      <c r="I7097" s="806"/>
      <c r="J7097" s="803" t="s">
        <v>153</v>
      </c>
      <c r="K7097" s="803" t="s">
        <v>3</v>
      </c>
      <c r="L7097" s="804">
        <v>500</v>
      </c>
    </row>
    <row r="7098" spans="1:12" s="101" customFormat="1" ht="24" customHeight="1">
      <c r="A7098" s="808"/>
      <c r="B7098" s="117" t="s">
        <v>193</v>
      </c>
      <c r="C7098" s="117" t="s">
        <v>4069</v>
      </c>
      <c r="D7098" s="118">
        <v>43785</v>
      </c>
      <c r="E7098" s="117" t="s">
        <v>3156</v>
      </c>
      <c r="F7098" s="805"/>
      <c r="G7098" s="805"/>
      <c r="H7098" s="806"/>
      <c r="I7098" s="806"/>
      <c r="J7098" s="803"/>
      <c r="K7098" s="803"/>
      <c r="L7098" s="804"/>
    </row>
    <row r="7099" spans="1:12" s="101" customFormat="1" ht="24" customHeight="1">
      <c r="A7099" s="808">
        <v>1331</v>
      </c>
      <c r="B7099" s="110" t="s">
        <v>76</v>
      </c>
      <c r="C7099" s="115" t="s">
        <v>78</v>
      </c>
      <c r="D7099" s="115" t="s">
        <v>146</v>
      </c>
      <c r="E7099" s="115" t="s">
        <v>147</v>
      </c>
      <c r="F7099" s="809" t="s">
        <v>71</v>
      </c>
      <c r="G7099" s="809"/>
      <c r="H7099" s="805"/>
      <c r="I7099" s="805"/>
      <c r="J7099" s="805"/>
      <c r="K7099" s="805"/>
      <c r="L7099" s="805"/>
    </row>
    <row r="7100" spans="1:12" s="101" customFormat="1" ht="26.25" customHeight="1">
      <c r="A7100" s="808"/>
      <c r="B7100" s="803" t="s">
        <v>4070</v>
      </c>
      <c r="C7100" s="810" t="s">
        <v>4071</v>
      </c>
      <c r="D7100" s="807">
        <v>43866</v>
      </c>
      <c r="E7100" s="803" t="s">
        <v>694</v>
      </c>
      <c r="F7100" s="803" t="s">
        <v>3159</v>
      </c>
      <c r="G7100" s="803"/>
      <c r="H7100" s="806" t="s">
        <v>152</v>
      </c>
      <c r="I7100" s="806"/>
      <c r="J7100" s="117" t="s">
        <v>153</v>
      </c>
      <c r="K7100" s="117" t="s">
        <v>3</v>
      </c>
      <c r="L7100" s="119">
        <v>3433</v>
      </c>
    </row>
    <row r="7101" spans="1:12" s="101" customFormat="1" ht="186.75" customHeight="1">
      <c r="A7101" s="808"/>
      <c r="B7101" s="803"/>
      <c r="C7101" s="810"/>
      <c r="D7101" s="807"/>
      <c r="E7101" s="803"/>
      <c r="F7101" s="803"/>
      <c r="G7101" s="803"/>
      <c r="H7101" s="806" t="s">
        <v>154</v>
      </c>
      <c r="I7101" s="806"/>
      <c r="J7101" s="117" t="s">
        <v>153</v>
      </c>
      <c r="K7101" s="117" t="s">
        <v>3</v>
      </c>
      <c r="L7101" s="119">
        <v>1000</v>
      </c>
    </row>
    <row r="7102" spans="1:12" s="101" customFormat="1" ht="24" customHeight="1">
      <c r="A7102" s="808"/>
      <c r="B7102" s="110" t="s">
        <v>77</v>
      </c>
      <c r="C7102" s="115" t="s">
        <v>79</v>
      </c>
      <c r="D7102" s="115" t="s">
        <v>155</v>
      </c>
      <c r="E7102" s="115" t="s">
        <v>156</v>
      </c>
      <c r="F7102" s="805"/>
      <c r="G7102" s="805"/>
      <c r="H7102" s="806" t="s">
        <v>157</v>
      </c>
      <c r="I7102" s="806"/>
      <c r="J7102" s="803" t="s">
        <v>153</v>
      </c>
      <c r="K7102" s="803" t="s">
        <v>3</v>
      </c>
      <c r="L7102" s="804">
        <v>100</v>
      </c>
    </row>
    <row r="7103" spans="1:12" s="101" customFormat="1" ht="24" customHeight="1">
      <c r="A7103" s="808"/>
      <c r="B7103" s="117" t="s">
        <v>193</v>
      </c>
      <c r="C7103" s="117" t="s">
        <v>3159</v>
      </c>
      <c r="D7103" s="118">
        <v>43878</v>
      </c>
      <c r="E7103" s="117" t="s">
        <v>3160</v>
      </c>
      <c r="F7103" s="805"/>
      <c r="G7103" s="805"/>
      <c r="H7103" s="806"/>
      <c r="I7103" s="806"/>
      <c r="J7103" s="803"/>
      <c r="K7103" s="803"/>
      <c r="L7103" s="804"/>
    </row>
    <row r="7104" spans="1:12" s="101" customFormat="1" ht="24" customHeight="1">
      <c r="A7104" s="808">
        <v>1332</v>
      </c>
      <c r="B7104" s="110" t="s">
        <v>76</v>
      </c>
      <c r="C7104" s="115" t="s">
        <v>78</v>
      </c>
      <c r="D7104" s="115" t="s">
        <v>146</v>
      </c>
      <c r="E7104" s="115" t="s">
        <v>147</v>
      </c>
      <c r="F7104" s="809" t="s">
        <v>71</v>
      </c>
      <c r="G7104" s="809"/>
      <c r="H7104" s="805"/>
      <c r="I7104" s="805"/>
      <c r="J7104" s="805"/>
      <c r="K7104" s="805"/>
      <c r="L7104" s="805"/>
    </row>
    <row r="7105" spans="1:12" s="101" customFormat="1" ht="26.25" customHeight="1">
      <c r="A7105" s="808"/>
      <c r="B7105" s="803" t="s">
        <v>4070</v>
      </c>
      <c r="C7105" s="810" t="s">
        <v>4072</v>
      </c>
      <c r="D7105" s="807">
        <v>43891</v>
      </c>
      <c r="E7105" s="803" t="s">
        <v>1008</v>
      </c>
      <c r="F7105" s="803" t="s">
        <v>1009</v>
      </c>
      <c r="G7105" s="803"/>
      <c r="H7105" s="806" t="s">
        <v>152</v>
      </c>
      <c r="I7105" s="806"/>
      <c r="J7105" s="117" t="s">
        <v>153</v>
      </c>
      <c r="K7105" s="117" t="s">
        <v>3</v>
      </c>
      <c r="L7105" s="119">
        <v>815</v>
      </c>
    </row>
    <row r="7106" spans="1:12" s="101" customFormat="1" ht="81.75" customHeight="1">
      <c r="A7106" s="808"/>
      <c r="B7106" s="803"/>
      <c r="C7106" s="810"/>
      <c r="D7106" s="807"/>
      <c r="E7106" s="803"/>
      <c r="F7106" s="803"/>
      <c r="G7106" s="803"/>
      <c r="H7106" s="806" t="s">
        <v>154</v>
      </c>
      <c r="I7106" s="806"/>
      <c r="J7106" s="117" t="s">
        <v>153</v>
      </c>
      <c r="K7106" s="117" t="s">
        <v>3</v>
      </c>
      <c r="L7106" s="119">
        <v>426.39</v>
      </c>
    </row>
    <row r="7107" spans="1:12" s="101" customFormat="1" ht="24" customHeight="1">
      <c r="A7107" s="808"/>
      <c r="B7107" s="110" t="s">
        <v>77</v>
      </c>
      <c r="C7107" s="115" t="s">
        <v>79</v>
      </c>
      <c r="D7107" s="115" t="s">
        <v>155</v>
      </c>
      <c r="E7107" s="115" t="s">
        <v>156</v>
      </c>
      <c r="F7107" s="805"/>
      <c r="G7107" s="805"/>
      <c r="H7107" s="806" t="s">
        <v>157</v>
      </c>
      <c r="I7107" s="806"/>
      <c r="J7107" s="803" t="s">
        <v>153</v>
      </c>
      <c r="K7107" s="803" t="s">
        <v>153</v>
      </c>
      <c r="L7107" s="804">
        <v>0</v>
      </c>
    </row>
    <row r="7108" spans="1:12" s="101" customFormat="1" ht="24" customHeight="1">
      <c r="A7108" s="808"/>
      <c r="B7108" s="117" t="s">
        <v>193</v>
      </c>
      <c r="C7108" s="117" t="s">
        <v>1009</v>
      </c>
      <c r="D7108" s="118">
        <v>43896</v>
      </c>
      <c r="E7108" s="117" t="s">
        <v>1010</v>
      </c>
      <c r="F7108" s="805"/>
      <c r="G7108" s="805"/>
      <c r="H7108" s="806"/>
      <c r="I7108" s="806"/>
      <c r="J7108" s="803"/>
      <c r="K7108" s="803"/>
      <c r="L7108" s="804"/>
    </row>
    <row r="7109" spans="1:12" s="101" customFormat="1" ht="24" customHeight="1">
      <c r="A7109" s="808">
        <v>1333</v>
      </c>
      <c r="B7109" s="110" t="s">
        <v>76</v>
      </c>
      <c r="C7109" s="115" t="s">
        <v>78</v>
      </c>
      <c r="D7109" s="115" t="s">
        <v>146</v>
      </c>
      <c r="E7109" s="115" t="s">
        <v>147</v>
      </c>
      <c r="F7109" s="809" t="s">
        <v>71</v>
      </c>
      <c r="G7109" s="809"/>
      <c r="H7109" s="805"/>
      <c r="I7109" s="805"/>
      <c r="J7109" s="805"/>
      <c r="K7109" s="805"/>
      <c r="L7109" s="805"/>
    </row>
    <row r="7110" spans="1:12" s="101" customFormat="1" ht="26.25" customHeight="1">
      <c r="A7110" s="808"/>
      <c r="B7110" s="803" t="s">
        <v>4073</v>
      </c>
      <c r="C7110" s="810" t="s">
        <v>4074</v>
      </c>
      <c r="D7110" s="807">
        <v>43806</v>
      </c>
      <c r="E7110" s="803" t="s">
        <v>228</v>
      </c>
      <c r="F7110" s="803" t="s">
        <v>239</v>
      </c>
      <c r="G7110" s="803"/>
      <c r="H7110" s="806" t="s">
        <v>152</v>
      </c>
      <c r="I7110" s="806"/>
      <c r="J7110" s="117" t="s">
        <v>153</v>
      </c>
      <c r="K7110" s="117" t="s">
        <v>3</v>
      </c>
      <c r="L7110" s="119">
        <v>508</v>
      </c>
    </row>
    <row r="7111" spans="1:12" s="101" customFormat="1" ht="102.75" customHeight="1">
      <c r="A7111" s="808"/>
      <c r="B7111" s="803"/>
      <c r="C7111" s="810"/>
      <c r="D7111" s="807"/>
      <c r="E7111" s="803"/>
      <c r="F7111" s="803"/>
      <c r="G7111" s="803"/>
      <c r="H7111" s="806" t="s">
        <v>154</v>
      </c>
      <c r="I7111" s="806"/>
      <c r="J7111" s="117" t="s">
        <v>153</v>
      </c>
      <c r="K7111" s="117" t="s">
        <v>3</v>
      </c>
      <c r="L7111" s="119">
        <v>367.96</v>
      </c>
    </row>
    <row r="7112" spans="1:12" s="101" customFormat="1" ht="24" customHeight="1">
      <c r="A7112" s="808"/>
      <c r="B7112" s="110" t="s">
        <v>77</v>
      </c>
      <c r="C7112" s="115" t="s">
        <v>79</v>
      </c>
      <c r="D7112" s="115" t="s">
        <v>155</v>
      </c>
      <c r="E7112" s="115" t="s">
        <v>156</v>
      </c>
      <c r="F7112" s="805"/>
      <c r="G7112" s="805"/>
      <c r="H7112" s="806" t="s">
        <v>157</v>
      </c>
      <c r="I7112" s="806"/>
      <c r="J7112" s="803" t="s">
        <v>153</v>
      </c>
      <c r="K7112" s="803" t="s">
        <v>153</v>
      </c>
      <c r="L7112" s="804">
        <v>0</v>
      </c>
    </row>
    <row r="7113" spans="1:12" s="101" customFormat="1" ht="24" customHeight="1">
      <c r="A7113" s="808"/>
      <c r="B7113" s="117" t="s">
        <v>193</v>
      </c>
      <c r="C7113" s="117" t="s">
        <v>239</v>
      </c>
      <c r="D7113" s="118">
        <v>43810</v>
      </c>
      <c r="E7113" s="117" t="s">
        <v>908</v>
      </c>
      <c r="F7113" s="805"/>
      <c r="G7113" s="805"/>
      <c r="H7113" s="806"/>
      <c r="I7113" s="806"/>
      <c r="J7113" s="803"/>
      <c r="K7113" s="803"/>
      <c r="L7113" s="804"/>
    </row>
    <row r="7114" spans="1:12" s="101" customFormat="1" ht="24" customHeight="1">
      <c r="A7114" s="808">
        <v>1334</v>
      </c>
      <c r="B7114" s="110" t="s">
        <v>76</v>
      </c>
      <c r="C7114" s="115" t="s">
        <v>78</v>
      </c>
      <c r="D7114" s="115" t="s">
        <v>146</v>
      </c>
      <c r="E7114" s="115" t="s">
        <v>147</v>
      </c>
      <c r="F7114" s="809" t="s">
        <v>71</v>
      </c>
      <c r="G7114" s="809"/>
      <c r="H7114" s="805"/>
      <c r="I7114" s="805"/>
      <c r="J7114" s="805"/>
      <c r="K7114" s="805"/>
      <c r="L7114" s="805"/>
    </row>
    <row r="7115" spans="1:12" s="101" customFormat="1" ht="26.25" customHeight="1">
      <c r="A7115" s="808"/>
      <c r="B7115" s="803" t="s">
        <v>4075</v>
      </c>
      <c r="C7115" s="803" t="s">
        <v>4076</v>
      </c>
      <c r="D7115" s="807">
        <v>43783</v>
      </c>
      <c r="E7115" s="803" t="s">
        <v>868</v>
      </c>
      <c r="F7115" s="803" t="s">
        <v>882</v>
      </c>
      <c r="G7115" s="803"/>
      <c r="H7115" s="806" t="s">
        <v>152</v>
      </c>
      <c r="I7115" s="806"/>
      <c r="J7115" s="117" t="s">
        <v>153</v>
      </c>
      <c r="K7115" s="117" t="s">
        <v>3</v>
      </c>
      <c r="L7115" s="119">
        <v>389.74</v>
      </c>
    </row>
    <row r="7116" spans="1:12" s="101" customFormat="1" ht="50.25" customHeight="1">
      <c r="A7116" s="808"/>
      <c r="B7116" s="803"/>
      <c r="C7116" s="803"/>
      <c r="D7116" s="807"/>
      <c r="E7116" s="803"/>
      <c r="F7116" s="803"/>
      <c r="G7116" s="803"/>
      <c r="H7116" s="806" t="s">
        <v>154</v>
      </c>
      <c r="I7116" s="806"/>
      <c r="J7116" s="117" t="s">
        <v>153</v>
      </c>
      <c r="K7116" s="117" t="s">
        <v>3</v>
      </c>
      <c r="L7116" s="119">
        <v>768.6</v>
      </c>
    </row>
    <row r="7117" spans="1:12" s="101" customFormat="1" ht="24" customHeight="1">
      <c r="A7117" s="808"/>
      <c r="B7117" s="110" t="s">
        <v>77</v>
      </c>
      <c r="C7117" s="115" t="s">
        <v>79</v>
      </c>
      <c r="D7117" s="115" t="s">
        <v>155</v>
      </c>
      <c r="E7117" s="115" t="s">
        <v>156</v>
      </c>
      <c r="F7117" s="805"/>
      <c r="G7117" s="805"/>
      <c r="H7117" s="806" t="s">
        <v>157</v>
      </c>
      <c r="I7117" s="806"/>
      <c r="J7117" s="803" t="s">
        <v>153</v>
      </c>
      <c r="K7117" s="803" t="s">
        <v>3</v>
      </c>
      <c r="L7117" s="804">
        <v>174.96</v>
      </c>
    </row>
    <row r="7118" spans="1:12" s="101" customFormat="1" ht="34.5" customHeight="1">
      <c r="A7118" s="808"/>
      <c r="B7118" s="117" t="s">
        <v>4077</v>
      </c>
      <c r="C7118" s="117" t="s">
        <v>882</v>
      </c>
      <c r="D7118" s="118">
        <v>43785</v>
      </c>
      <c r="E7118" s="117" t="s">
        <v>1418</v>
      </c>
      <c r="F7118" s="805"/>
      <c r="G7118" s="805"/>
      <c r="H7118" s="806"/>
      <c r="I7118" s="806"/>
      <c r="J7118" s="803"/>
      <c r="K7118" s="803"/>
      <c r="L7118" s="804"/>
    </row>
    <row r="7119" spans="1:12" s="101" customFormat="1" ht="24" customHeight="1">
      <c r="A7119" s="808">
        <v>1335</v>
      </c>
      <c r="B7119" s="110" t="s">
        <v>76</v>
      </c>
      <c r="C7119" s="115" t="s">
        <v>78</v>
      </c>
      <c r="D7119" s="115" t="s">
        <v>146</v>
      </c>
      <c r="E7119" s="115" t="s">
        <v>147</v>
      </c>
      <c r="F7119" s="809" t="s">
        <v>71</v>
      </c>
      <c r="G7119" s="809"/>
      <c r="H7119" s="805"/>
      <c r="I7119" s="805"/>
      <c r="J7119" s="805"/>
      <c r="K7119" s="805"/>
      <c r="L7119" s="805"/>
    </row>
    <row r="7120" spans="1:12" s="101" customFormat="1" ht="26.25" customHeight="1">
      <c r="A7120" s="808"/>
      <c r="B7120" s="803" t="s">
        <v>4075</v>
      </c>
      <c r="C7120" s="803" t="s">
        <v>4078</v>
      </c>
      <c r="D7120" s="807">
        <v>43875</v>
      </c>
      <c r="E7120" s="803" t="s">
        <v>4079</v>
      </c>
      <c r="F7120" s="803" t="s">
        <v>379</v>
      </c>
      <c r="G7120" s="803"/>
      <c r="H7120" s="806" t="s">
        <v>152</v>
      </c>
      <c r="I7120" s="806"/>
      <c r="J7120" s="117" t="s">
        <v>153</v>
      </c>
      <c r="K7120" s="117" t="s">
        <v>3</v>
      </c>
      <c r="L7120" s="119">
        <v>532</v>
      </c>
    </row>
    <row r="7121" spans="1:12" s="101" customFormat="1" ht="39.75" customHeight="1">
      <c r="A7121" s="808"/>
      <c r="B7121" s="803"/>
      <c r="C7121" s="803"/>
      <c r="D7121" s="807"/>
      <c r="E7121" s="803"/>
      <c r="F7121" s="803"/>
      <c r="G7121" s="803"/>
      <c r="H7121" s="806" t="s">
        <v>154</v>
      </c>
      <c r="I7121" s="806"/>
      <c r="J7121" s="117" t="s">
        <v>153</v>
      </c>
      <c r="K7121" s="117" t="s">
        <v>153</v>
      </c>
      <c r="L7121" s="119">
        <v>0</v>
      </c>
    </row>
    <row r="7122" spans="1:12" s="101" customFormat="1" ht="24" customHeight="1">
      <c r="A7122" s="808"/>
      <c r="B7122" s="110" t="s">
        <v>77</v>
      </c>
      <c r="C7122" s="115" t="s">
        <v>79</v>
      </c>
      <c r="D7122" s="115" t="s">
        <v>155</v>
      </c>
      <c r="E7122" s="115" t="s">
        <v>156</v>
      </c>
      <c r="F7122" s="805"/>
      <c r="G7122" s="805"/>
      <c r="H7122" s="806" t="s">
        <v>157</v>
      </c>
      <c r="I7122" s="806"/>
      <c r="J7122" s="803" t="s">
        <v>153</v>
      </c>
      <c r="K7122" s="803" t="s">
        <v>153</v>
      </c>
      <c r="L7122" s="804">
        <v>0</v>
      </c>
    </row>
    <row r="7123" spans="1:12" s="101" customFormat="1" ht="34.5" customHeight="1">
      <c r="A7123" s="808"/>
      <c r="B7123" s="117" t="s">
        <v>4077</v>
      </c>
      <c r="C7123" s="117" t="s">
        <v>379</v>
      </c>
      <c r="D7123" s="118">
        <v>43878</v>
      </c>
      <c r="E7123" s="117" t="s">
        <v>4080</v>
      </c>
      <c r="F7123" s="805"/>
      <c r="G7123" s="805"/>
      <c r="H7123" s="806"/>
      <c r="I7123" s="806"/>
      <c r="J7123" s="803"/>
      <c r="K7123" s="803"/>
      <c r="L7123" s="804"/>
    </row>
    <row r="7124" spans="1:12" s="101" customFormat="1" ht="24" customHeight="1">
      <c r="A7124" s="808">
        <v>1336</v>
      </c>
      <c r="B7124" s="110" t="s">
        <v>76</v>
      </c>
      <c r="C7124" s="115" t="s">
        <v>78</v>
      </c>
      <c r="D7124" s="115" t="s">
        <v>146</v>
      </c>
      <c r="E7124" s="115" t="s">
        <v>147</v>
      </c>
      <c r="F7124" s="809" t="s">
        <v>71</v>
      </c>
      <c r="G7124" s="809"/>
      <c r="H7124" s="805"/>
      <c r="I7124" s="805"/>
      <c r="J7124" s="805"/>
      <c r="K7124" s="805"/>
      <c r="L7124" s="805"/>
    </row>
    <row r="7125" spans="1:12" s="101" customFormat="1" ht="26.25" customHeight="1">
      <c r="A7125" s="808"/>
      <c r="B7125" s="803" t="s">
        <v>4081</v>
      </c>
      <c r="C7125" s="810" t="s">
        <v>4082</v>
      </c>
      <c r="D7125" s="807">
        <v>43747</v>
      </c>
      <c r="E7125" s="803" t="s">
        <v>234</v>
      </c>
      <c r="F7125" s="803" t="s">
        <v>4083</v>
      </c>
      <c r="G7125" s="803"/>
      <c r="H7125" s="806" t="s">
        <v>152</v>
      </c>
      <c r="I7125" s="806"/>
      <c r="J7125" s="117" t="s">
        <v>153</v>
      </c>
      <c r="K7125" s="117" t="s">
        <v>3</v>
      </c>
      <c r="L7125" s="119">
        <v>695</v>
      </c>
    </row>
    <row r="7126" spans="1:12" s="101" customFormat="1" ht="408.95" customHeight="1">
      <c r="A7126" s="808"/>
      <c r="B7126" s="803"/>
      <c r="C7126" s="810"/>
      <c r="D7126" s="807"/>
      <c r="E7126" s="803"/>
      <c r="F7126" s="803"/>
      <c r="G7126" s="803"/>
      <c r="H7126" s="806" t="s">
        <v>154</v>
      </c>
      <c r="I7126" s="806"/>
      <c r="J7126" s="803" t="s">
        <v>153</v>
      </c>
      <c r="K7126" s="803" t="s">
        <v>3</v>
      </c>
      <c r="L7126" s="804">
        <v>172</v>
      </c>
    </row>
    <row r="7127" spans="1:12" s="101" customFormat="1" ht="313.35000000000002" customHeight="1">
      <c r="A7127" s="808"/>
      <c r="B7127" s="803"/>
      <c r="C7127" s="810"/>
      <c r="D7127" s="807"/>
      <c r="E7127" s="803"/>
      <c r="F7127" s="803"/>
      <c r="G7127" s="803"/>
      <c r="H7127" s="806"/>
      <c r="I7127" s="806"/>
      <c r="J7127" s="803"/>
      <c r="K7127" s="803"/>
      <c r="L7127" s="804"/>
    </row>
    <row r="7128" spans="1:12" s="101" customFormat="1" ht="24" customHeight="1">
      <c r="A7128" s="808"/>
      <c r="B7128" s="110" t="s">
        <v>77</v>
      </c>
      <c r="C7128" s="115" t="s">
        <v>79</v>
      </c>
      <c r="D7128" s="115" t="s">
        <v>155</v>
      </c>
      <c r="E7128" s="115" t="s">
        <v>156</v>
      </c>
      <c r="F7128" s="805"/>
      <c r="G7128" s="805"/>
      <c r="H7128" s="806" t="s">
        <v>157</v>
      </c>
      <c r="I7128" s="806"/>
      <c r="J7128" s="803" t="s">
        <v>153</v>
      </c>
      <c r="K7128" s="803" t="s">
        <v>3</v>
      </c>
      <c r="L7128" s="804">
        <v>495</v>
      </c>
    </row>
    <row r="7129" spans="1:12" s="101" customFormat="1" ht="24" customHeight="1">
      <c r="A7129" s="808"/>
      <c r="B7129" s="117" t="s">
        <v>1711</v>
      </c>
      <c r="C7129" s="117" t="s">
        <v>4083</v>
      </c>
      <c r="D7129" s="118">
        <v>43750</v>
      </c>
      <c r="E7129" s="117" t="s">
        <v>199</v>
      </c>
      <c r="F7129" s="805"/>
      <c r="G7129" s="805"/>
      <c r="H7129" s="806"/>
      <c r="I7129" s="806"/>
      <c r="J7129" s="803"/>
      <c r="K7129" s="803"/>
      <c r="L7129" s="804"/>
    </row>
    <row r="7130" spans="1:12" s="101" customFormat="1" ht="24" customHeight="1">
      <c r="A7130" s="808">
        <v>1337</v>
      </c>
      <c r="B7130" s="110" t="s">
        <v>76</v>
      </c>
      <c r="C7130" s="115" t="s">
        <v>78</v>
      </c>
      <c r="D7130" s="115" t="s">
        <v>146</v>
      </c>
      <c r="E7130" s="115" t="s">
        <v>147</v>
      </c>
      <c r="F7130" s="809" t="s">
        <v>71</v>
      </c>
      <c r="G7130" s="809"/>
      <c r="H7130" s="805"/>
      <c r="I7130" s="805"/>
      <c r="J7130" s="805"/>
      <c r="K7130" s="805"/>
      <c r="L7130" s="805"/>
    </row>
    <row r="7131" spans="1:12" s="101" customFormat="1" ht="26.25" customHeight="1">
      <c r="A7131" s="808"/>
      <c r="B7131" s="803" t="s">
        <v>4081</v>
      </c>
      <c r="C7131" s="810" t="s">
        <v>4084</v>
      </c>
      <c r="D7131" s="807">
        <v>43881</v>
      </c>
      <c r="E7131" s="803" t="s">
        <v>354</v>
      </c>
      <c r="F7131" s="803" t="s">
        <v>4085</v>
      </c>
      <c r="G7131" s="803"/>
      <c r="H7131" s="806" t="s">
        <v>152</v>
      </c>
      <c r="I7131" s="806"/>
      <c r="J7131" s="117" t="s">
        <v>153</v>
      </c>
      <c r="K7131" s="117" t="s">
        <v>3</v>
      </c>
      <c r="L7131" s="119">
        <v>368</v>
      </c>
    </row>
    <row r="7132" spans="1:12" s="101" customFormat="1" ht="408.95" customHeight="1">
      <c r="A7132" s="808"/>
      <c r="B7132" s="803"/>
      <c r="C7132" s="810"/>
      <c r="D7132" s="807"/>
      <c r="E7132" s="803"/>
      <c r="F7132" s="803"/>
      <c r="G7132" s="803"/>
      <c r="H7132" s="806" t="s">
        <v>154</v>
      </c>
      <c r="I7132" s="806"/>
      <c r="J7132" s="803" t="s">
        <v>153</v>
      </c>
      <c r="K7132" s="803" t="s">
        <v>3</v>
      </c>
      <c r="L7132" s="804">
        <v>360.27</v>
      </c>
    </row>
    <row r="7133" spans="1:12" s="101" customFormat="1" ht="155.85" customHeight="1">
      <c r="A7133" s="808"/>
      <c r="B7133" s="803"/>
      <c r="C7133" s="810"/>
      <c r="D7133" s="807"/>
      <c r="E7133" s="803"/>
      <c r="F7133" s="803"/>
      <c r="G7133" s="803"/>
      <c r="H7133" s="806"/>
      <c r="I7133" s="806"/>
      <c r="J7133" s="803"/>
      <c r="K7133" s="803"/>
      <c r="L7133" s="804"/>
    </row>
    <row r="7134" spans="1:12" s="101" customFormat="1" ht="24" customHeight="1">
      <c r="A7134" s="808"/>
      <c r="B7134" s="110" t="s">
        <v>77</v>
      </c>
      <c r="C7134" s="115" t="s">
        <v>79</v>
      </c>
      <c r="D7134" s="115" t="s">
        <v>155</v>
      </c>
      <c r="E7134" s="115" t="s">
        <v>156</v>
      </c>
      <c r="F7134" s="805"/>
      <c r="G7134" s="805"/>
      <c r="H7134" s="806" t="s">
        <v>157</v>
      </c>
      <c r="I7134" s="806"/>
      <c r="J7134" s="803" t="s">
        <v>153</v>
      </c>
      <c r="K7134" s="803" t="s">
        <v>3</v>
      </c>
      <c r="L7134" s="804">
        <v>220</v>
      </c>
    </row>
    <row r="7135" spans="1:12" s="101" customFormat="1" ht="24" customHeight="1">
      <c r="A7135" s="808"/>
      <c r="B7135" s="117" t="s">
        <v>1711</v>
      </c>
      <c r="C7135" s="117" t="s">
        <v>4085</v>
      </c>
      <c r="D7135" s="118">
        <v>43883</v>
      </c>
      <c r="E7135" s="117" t="s">
        <v>1660</v>
      </c>
      <c r="F7135" s="805"/>
      <c r="G7135" s="805"/>
      <c r="H7135" s="806"/>
      <c r="I7135" s="806"/>
      <c r="J7135" s="803"/>
      <c r="K7135" s="803"/>
      <c r="L7135" s="804"/>
    </row>
    <row r="7136" spans="1:12" s="101" customFormat="1" ht="24" customHeight="1">
      <c r="A7136" s="808">
        <v>1338</v>
      </c>
      <c r="B7136" s="110" t="s">
        <v>76</v>
      </c>
      <c r="C7136" s="115" t="s">
        <v>78</v>
      </c>
      <c r="D7136" s="115" t="s">
        <v>146</v>
      </c>
      <c r="E7136" s="115" t="s">
        <v>147</v>
      </c>
      <c r="F7136" s="809" t="s">
        <v>71</v>
      </c>
      <c r="G7136" s="809"/>
      <c r="H7136" s="805"/>
      <c r="I7136" s="805"/>
      <c r="J7136" s="805"/>
      <c r="K7136" s="805"/>
      <c r="L7136" s="805"/>
    </row>
    <row r="7137" spans="1:12" s="101" customFormat="1" ht="26.25" customHeight="1">
      <c r="A7137" s="808"/>
      <c r="B7137" s="803" t="s">
        <v>4086</v>
      </c>
      <c r="C7137" s="810" t="s">
        <v>4087</v>
      </c>
      <c r="D7137" s="807">
        <v>43804</v>
      </c>
      <c r="E7137" s="803" t="s">
        <v>228</v>
      </c>
      <c r="F7137" s="803" t="s">
        <v>649</v>
      </c>
      <c r="G7137" s="803"/>
      <c r="H7137" s="806" t="s">
        <v>152</v>
      </c>
      <c r="I7137" s="806"/>
      <c r="J7137" s="117" t="s">
        <v>153</v>
      </c>
      <c r="K7137" s="117" t="s">
        <v>3</v>
      </c>
      <c r="L7137" s="119">
        <v>207.75</v>
      </c>
    </row>
    <row r="7138" spans="1:12" s="101" customFormat="1" ht="323.25" customHeight="1">
      <c r="A7138" s="808"/>
      <c r="B7138" s="803"/>
      <c r="C7138" s="810"/>
      <c r="D7138" s="807"/>
      <c r="E7138" s="803"/>
      <c r="F7138" s="803"/>
      <c r="G7138" s="803"/>
      <c r="H7138" s="806" t="s">
        <v>154</v>
      </c>
      <c r="I7138" s="806"/>
      <c r="J7138" s="117" t="s">
        <v>153</v>
      </c>
      <c r="K7138" s="117" t="s">
        <v>3</v>
      </c>
      <c r="L7138" s="119">
        <v>303.60000000000002</v>
      </c>
    </row>
    <row r="7139" spans="1:12" s="101" customFormat="1" ht="24" customHeight="1">
      <c r="A7139" s="808"/>
      <c r="B7139" s="110" t="s">
        <v>77</v>
      </c>
      <c r="C7139" s="115" t="s">
        <v>79</v>
      </c>
      <c r="D7139" s="115" t="s">
        <v>155</v>
      </c>
      <c r="E7139" s="115" t="s">
        <v>156</v>
      </c>
      <c r="F7139" s="805"/>
      <c r="G7139" s="805"/>
      <c r="H7139" s="806" t="s">
        <v>157</v>
      </c>
      <c r="I7139" s="806"/>
      <c r="J7139" s="803" t="s">
        <v>153</v>
      </c>
      <c r="K7139" s="803" t="s">
        <v>3</v>
      </c>
      <c r="L7139" s="804">
        <v>1025</v>
      </c>
    </row>
    <row r="7140" spans="1:12" s="101" customFormat="1" ht="24" customHeight="1">
      <c r="A7140" s="808"/>
      <c r="B7140" s="117" t="s">
        <v>193</v>
      </c>
      <c r="C7140" s="117" t="s">
        <v>649</v>
      </c>
      <c r="D7140" s="118">
        <v>43809</v>
      </c>
      <c r="E7140" s="117" t="s">
        <v>651</v>
      </c>
      <c r="F7140" s="805"/>
      <c r="G7140" s="805"/>
      <c r="H7140" s="806"/>
      <c r="I7140" s="806"/>
      <c r="J7140" s="803"/>
      <c r="K7140" s="803"/>
      <c r="L7140" s="804"/>
    </row>
    <row r="7141" spans="1:12" s="101" customFormat="1" ht="24" customHeight="1">
      <c r="A7141" s="808">
        <v>1339</v>
      </c>
      <c r="B7141" s="110" t="s">
        <v>76</v>
      </c>
      <c r="C7141" s="115" t="s">
        <v>78</v>
      </c>
      <c r="D7141" s="115" t="s">
        <v>146</v>
      </c>
      <c r="E7141" s="115" t="s">
        <v>147</v>
      </c>
      <c r="F7141" s="809" t="s">
        <v>71</v>
      </c>
      <c r="G7141" s="809"/>
      <c r="H7141" s="805"/>
      <c r="I7141" s="805"/>
      <c r="J7141" s="805"/>
      <c r="K7141" s="805"/>
      <c r="L7141" s="805"/>
    </row>
    <row r="7142" spans="1:12" s="101" customFormat="1" ht="26.25" customHeight="1">
      <c r="A7142" s="808"/>
      <c r="B7142" s="803" t="s">
        <v>4088</v>
      </c>
      <c r="C7142" s="810" t="s">
        <v>4089</v>
      </c>
      <c r="D7142" s="807">
        <v>43778</v>
      </c>
      <c r="E7142" s="803" t="s">
        <v>555</v>
      </c>
      <c r="F7142" s="803" t="s">
        <v>4090</v>
      </c>
      <c r="G7142" s="803"/>
      <c r="H7142" s="806" t="s">
        <v>152</v>
      </c>
      <c r="I7142" s="806"/>
      <c r="J7142" s="117" t="s">
        <v>153</v>
      </c>
      <c r="K7142" s="117" t="s">
        <v>3</v>
      </c>
      <c r="L7142" s="119">
        <v>2768</v>
      </c>
    </row>
    <row r="7143" spans="1:12" s="101" customFormat="1" ht="344.25" customHeight="1">
      <c r="A7143" s="808"/>
      <c r="B7143" s="803"/>
      <c r="C7143" s="810"/>
      <c r="D7143" s="807"/>
      <c r="E7143" s="803"/>
      <c r="F7143" s="803"/>
      <c r="G7143" s="803"/>
      <c r="H7143" s="806" t="s">
        <v>154</v>
      </c>
      <c r="I7143" s="806"/>
      <c r="J7143" s="117" t="s">
        <v>153</v>
      </c>
      <c r="K7143" s="117" t="s">
        <v>3</v>
      </c>
      <c r="L7143" s="119">
        <v>3000</v>
      </c>
    </row>
    <row r="7144" spans="1:12" s="101" customFormat="1" ht="24" customHeight="1">
      <c r="A7144" s="808"/>
      <c r="B7144" s="110" t="s">
        <v>77</v>
      </c>
      <c r="C7144" s="115" t="s">
        <v>79</v>
      </c>
      <c r="D7144" s="115" t="s">
        <v>155</v>
      </c>
      <c r="E7144" s="115" t="s">
        <v>156</v>
      </c>
      <c r="F7144" s="805"/>
      <c r="G7144" s="805"/>
      <c r="H7144" s="806" t="s">
        <v>157</v>
      </c>
      <c r="I7144" s="806"/>
      <c r="J7144" s="803" t="s">
        <v>153</v>
      </c>
      <c r="K7144" s="803" t="s">
        <v>153</v>
      </c>
      <c r="L7144" s="804">
        <v>0</v>
      </c>
    </row>
    <row r="7145" spans="1:12" s="101" customFormat="1" ht="24" customHeight="1">
      <c r="A7145" s="808"/>
      <c r="B7145" s="117" t="s">
        <v>1916</v>
      </c>
      <c r="C7145" s="117" t="s">
        <v>4090</v>
      </c>
      <c r="D7145" s="118">
        <v>43787</v>
      </c>
      <c r="E7145" s="117" t="s">
        <v>4091</v>
      </c>
      <c r="F7145" s="805"/>
      <c r="G7145" s="805"/>
      <c r="H7145" s="806"/>
      <c r="I7145" s="806"/>
      <c r="J7145" s="803"/>
      <c r="K7145" s="803"/>
      <c r="L7145" s="804"/>
    </row>
    <row r="7146" spans="1:12" s="101" customFormat="1" ht="24" customHeight="1">
      <c r="A7146" s="808">
        <v>1340</v>
      </c>
      <c r="B7146" s="110" t="s">
        <v>76</v>
      </c>
      <c r="C7146" s="115" t="s">
        <v>78</v>
      </c>
      <c r="D7146" s="115" t="s">
        <v>146</v>
      </c>
      <c r="E7146" s="115" t="s">
        <v>147</v>
      </c>
      <c r="F7146" s="809" t="s">
        <v>71</v>
      </c>
      <c r="G7146" s="809"/>
      <c r="H7146" s="805"/>
      <c r="I7146" s="805"/>
      <c r="J7146" s="805"/>
      <c r="K7146" s="805"/>
      <c r="L7146" s="805"/>
    </row>
    <row r="7147" spans="1:12" s="101" customFormat="1" ht="26.25" customHeight="1">
      <c r="A7147" s="808"/>
      <c r="B7147" s="803" t="s">
        <v>4088</v>
      </c>
      <c r="C7147" s="810" t="s">
        <v>4092</v>
      </c>
      <c r="D7147" s="807">
        <v>43889</v>
      </c>
      <c r="E7147" s="803" t="s">
        <v>2096</v>
      </c>
      <c r="F7147" s="803" t="s">
        <v>4093</v>
      </c>
      <c r="G7147" s="803"/>
      <c r="H7147" s="806" t="s">
        <v>152</v>
      </c>
      <c r="I7147" s="806"/>
      <c r="J7147" s="117" t="s">
        <v>153</v>
      </c>
      <c r="K7147" s="117" t="s">
        <v>3</v>
      </c>
      <c r="L7147" s="119">
        <v>410</v>
      </c>
    </row>
    <row r="7148" spans="1:12" s="101" customFormat="1" ht="144.75" customHeight="1">
      <c r="A7148" s="808"/>
      <c r="B7148" s="803"/>
      <c r="C7148" s="810"/>
      <c r="D7148" s="807"/>
      <c r="E7148" s="803"/>
      <c r="F7148" s="803"/>
      <c r="G7148" s="803"/>
      <c r="H7148" s="806" t="s">
        <v>154</v>
      </c>
      <c r="I7148" s="806"/>
      <c r="J7148" s="117" t="s">
        <v>153</v>
      </c>
      <c r="K7148" s="117" t="s">
        <v>3</v>
      </c>
      <c r="L7148" s="119">
        <v>537.6</v>
      </c>
    </row>
    <row r="7149" spans="1:12" s="101" customFormat="1" ht="24" customHeight="1">
      <c r="A7149" s="808"/>
      <c r="B7149" s="110" t="s">
        <v>77</v>
      </c>
      <c r="C7149" s="115" t="s">
        <v>79</v>
      </c>
      <c r="D7149" s="115" t="s">
        <v>155</v>
      </c>
      <c r="E7149" s="115" t="s">
        <v>156</v>
      </c>
      <c r="F7149" s="805"/>
      <c r="G7149" s="805"/>
      <c r="H7149" s="806" t="s">
        <v>157</v>
      </c>
      <c r="I7149" s="806"/>
      <c r="J7149" s="803" t="s">
        <v>153</v>
      </c>
      <c r="K7149" s="803" t="s">
        <v>3</v>
      </c>
      <c r="L7149" s="804">
        <v>300</v>
      </c>
    </row>
    <row r="7150" spans="1:12" s="101" customFormat="1" ht="24" customHeight="1">
      <c r="A7150" s="808"/>
      <c r="B7150" s="117" t="s">
        <v>1916</v>
      </c>
      <c r="C7150" s="117" t="s">
        <v>4093</v>
      </c>
      <c r="D7150" s="118">
        <v>43891</v>
      </c>
      <c r="E7150" s="117" t="s">
        <v>4094</v>
      </c>
      <c r="F7150" s="805"/>
      <c r="G7150" s="805"/>
      <c r="H7150" s="806"/>
      <c r="I7150" s="806"/>
      <c r="J7150" s="803"/>
      <c r="K7150" s="803"/>
      <c r="L7150" s="804"/>
    </row>
    <row r="7151" spans="1:12" s="101" customFormat="1" ht="24" customHeight="1">
      <c r="A7151" s="808">
        <v>1341</v>
      </c>
      <c r="B7151" s="110" t="s">
        <v>76</v>
      </c>
      <c r="C7151" s="115" t="s">
        <v>78</v>
      </c>
      <c r="D7151" s="115" t="s">
        <v>146</v>
      </c>
      <c r="E7151" s="115" t="s">
        <v>147</v>
      </c>
      <c r="F7151" s="809" t="s">
        <v>71</v>
      </c>
      <c r="G7151" s="809"/>
      <c r="H7151" s="805"/>
      <c r="I7151" s="805"/>
      <c r="J7151" s="805"/>
      <c r="K7151" s="805"/>
      <c r="L7151" s="805"/>
    </row>
    <row r="7152" spans="1:12" s="101" customFormat="1" ht="26.25" customHeight="1">
      <c r="A7152" s="808"/>
      <c r="B7152" s="803" t="s">
        <v>4095</v>
      </c>
      <c r="C7152" s="810" t="s">
        <v>4096</v>
      </c>
      <c r="D7152" s="807">
        <v>43783</v>
      </c>
      <c r="E7152" s="803" t="s">
        <v>243</v>
      </c>
      <c r="F7152" s="803" t="s">
        <v>2803</v>
      </c>
      <c r="G7152" s="803"/>
      <c r="H7152" s="806" t="s">
        <v>152</v>
      </c>
      <c r="I7152" s="806"/>
      <c r="J7152" s="117" t="s">
        <v>153</v>
      </c>
      <c r="K7152" s="117" t="s">
        <v>3</v>
      </c>
      <c r="L7152" s="119">
        <v>837.8</v>
      </c>
    </row>
    <row r="7153" spans="1:12" s="101" customFormat="1" ht="144.75" customHeight="1">
      <c r="A7153" s="808"/>
      <c r="B7153" s="803"/>
      <c r="C7153" s="810"/>
      <c r="D7153" s="807"/>
      <c r="E7153" s="803"/>
      <c r="F7153" s="803"/>
      <c r="G7153" s="803"/>
      <c r="H7153" s="806" t="s">
        <v>154</v>
      </c>
      <c r="I7153" s="806"/>
      <c r="J7153" s="117" t="s">
        <v>153</v>
      </c>
      <c r="K7153" s="117" t="s">
        <v>3</v>
      </c>
      <c r="L7153" s="119">
        <v>403.97</v>
      </c>
    </row>
    <row r="7154" spans="1:12" s="101" customFormat="1" ht="24" customHeight="1">
      <c r="A7154" s="808"/>
      <c r="B7154" s="110" t="s">
        <v>77</v>
      </c>
      <c r="C7154" s="115" t="s">
        <v>79</v>
      </c>
      <c r="D7154" s="115" t="s">
        <v>155</v>
      </c>
      <c r="E7154" s="115" t="s">
        <v>156</v>
      </c>
      <c r="F7154" s="805"/>
      <c r="G7154" s="805"/>
      <c r="H7154" s="806" t="s">
        <v>157</v>
      </c>
      <c r="I7154" s="806"/>
      <c r="J7154" s="803" t="s">
        <v>153</v>
      </c>
      <c r="K7154" s="803" t="s">
        <v>153</v>
      </c>
      <c r="L7154" s="804">
        <v>0</v>
      </c>
    </row>
    <row r="7155" spans="1:12" s="101" customFormat="1" ht="24" customHeight="1">
      <c r="A7155" s="808"/>
      <c r="B7155" s="117" t="s">
        <v>4097</v>
      </c>
      <c r="C7155" s="117" t="s">
        <v>2803</v>
      </c>
      <c r="D7155" s="118">
        <v>43786</v>
      </c>
      <c r="E7155" s="117" t="s">
        <v>2323</v>
      </c>
      <c r="F7155" s="805"/>
      <c r="G7155" s="805"/>
      <c r="H7155" s="806"/>
      <c r="I7155" s="806"/>
      <c r="J7155" s="803"/>
      <c r="K7155" s="803"/>
      <c r="L7155" s="804"/>
    </row>
    <row r="7156" spans="1:12" s="101" customFormat="1" ht="24" customHeight="1">
      <c r="A7156" s="808">
        <v>1342</v>
      </c>
      <c r="B7156" s="110" t="s">
        <v>76</v>
      </c>
      <c r="C7156" s="115" t="s">
        <v>78</v>
      </c>
      <c r="D7156" s="115" t="s">
        <v>146</v>
      </c>
      <c r="E7156" s="115" t="s">
        <v>147</v>
      </c>
      <c r="F7156" s="809" t="s">
        <v>71</v>
      </c>
      <c r="G7156" s="809"/>
      <c r="H7156" s="805"/>
      <c r="I7156" s="805"/>
      <c r="J7156" s="805"/>
      <c r="K7156" s="805"/>
      <c r="L7156" s="805"/>
    </row>
    <row r="7157" spans="1:12" s="101" customFormat="1" ht="26.25" customHeight="1">
      <c r="A7157" s="808"/>
      <c r="B7157" s="803" t="s">
        <v>4098</v>
      </c>
      <c r="C7157" s="810" t="s">
        <v>4099</v>
      </c>
      <c r="D7157" s="807">
        <v>43801</v>
      </c>
      <c r="E7157" s="803" t="s">
        <v>1145</v>
      </c>
      <c r="F7157" s="803" t="s">
        <v>4100</v>
      </c>
      <c r="G7157" s="803"/>
      <c r="H7157" s="806" t="s">
        <v>152</v>
      </c>
      <c r="I7157" s="806"/>
      <c r="J7157" s="117" t="s">
        <v>153</v>
      </c>
      <c r="K7157" s="117" t="s">
        <v>3</v>
      </c>
      <c r="L7157" s="119">
        <v>775.76</v>
      </c>
    </row>
    <row r="7158" spans="1:12" s="101" customFormat="1" ht="155.25" customHeight="1">
      <c r="A7158" s="808"/>
      <c r="B7158" s="803"/>
      <c r="C7158" s="810"/>
      <c r="D7158" s="807"/>
      <c r="E7158" s="803"/>
      <c r="F7158" s="803"/>
      <c r="G7158" s="803"/>
      <c r="H7158" s="806" t="s">
        <v>154</v>
      </c>
      <c r="I7158" s="806"/>
      <c r="J7158" s="117" t="s">
        <v>153</v>
      </c>
      <c r="K7158" s="117" t="s">
        <v>3</v>
      </c>
      <c r="L7158" s="119">
        <v>1601.28</v>
      </c>
    </row>
    <row r="7159" spans="1:12" s="101" customFormat="1" ht="24" customHeight="1">
      <c r="A7159" s="808"/>
      <c r="B7159" s="110" t="s">
        <v>77</v>
      </c>
      <c r="C7159" s="115" t="s">
        <v>79</v>
      </c>
      <c r="D7159" s="115" t="s">
        <v>155</v>
      </c>
      <c r="E7159" s="115" t="s">
        <v>156</v>
      </c>
      <c r="F7159" s="805"/>
      <c r="G7159" s="805"/>
      <c r="H7159" s="806" t="s">
        <v>157</v>
      </c>
      <c r="I7159" s="806"/>
      <c r="J7159" s="803" t="s">
        <v>153</v>
      </c>
      <c r="K7159" s="803" t="s">
        <v>3</v>
      </c>
      <c r="L7159" s="804">
        <v>1225.49</v>
      </c>
    </row>
    <row r="7160" spans="1:12" s="101" customFormat="1" ht="34.5" customHeight="1">
      <c r="A7160" s="808"/>
      <c r="B7160" s="117" t="s">
        <v>170</v>
      </c>
      <c r="C7160" s="117" t="s">
        <v>4100</v>
      </c>
      <c r="D7160" s="118">
        <v>43807</v>
      </c>
      <c r="E7160" s="117" t="s">
        <v>4101</v>
      </c>
      <c r="F7160" s="805"/>
      <c r="G7160" s="805"/>
      <c r="H7160" s="806"/>
      <c r="I7160" s="806"/>
      <c r="J7160" s="803"/>
      <c r="K7160" s="803"/>
      <c r="L7160" s="804"/>
    </row>
    <row r="7161" spans="1:12" s="101" customFormat="1" ht="24" customHeight="1">
      <c r="A7161" s="808">
        <v>1343</v>
      </c>
      <c r="B7161" s="110" t="s">
        <v>76</v>
      </c>
      <c r="C7161" s="115" t="s">
        <v>78</v>
      </c>
      <c r="D7161" s="115" t="s">
        <v>146</v>
      </c>
      <c r="E7161" s="115" t="s">
        <v>147</v>
      </c>
      <c r="F7161" s="809" t="s">
        <v>71</v>
      </c>
      <c r="G7161" s="809"/>
      <c r="H7161" s="805"/>
      <c r="I7161" s="805"/>
      <c r="J7161" s="805"/>
      <c r="K7161" s="805"/>
      <c r="L7161" s="805"/>
    </row>
    <row r="7162" spans="1:12" s="101" customFormat="1" ht="26.25" customHeight="1">
      <c r="A7162" s="808"/>
      <c r="B7162" s="803" t="s">
        <v>4102</v>
      </c>
      <c r="C7162" s="810" t="s">
        <v>4103</v>
      </c>
      <c r="D7162" s="807">
        <v>43761</v>
      </c>
      <c r="E7162" s="803" t="s">
        <v>734</v>
      </c>
      <c r="F7162" s="803" t="s">
        <v>735</v>
      </c>
      <c r="G7162" s="803"/>
      <c r="H7162" s="806" t="s">
        <v>152</v>
      </c>
      <c r="I7162" s="806"/>
      <c r="J7162" s="117" t="s">
        <v>153</v>
      </c>
      <c r="K7162" s="117" t="s">
        <v>3</v>
      </c>
      <c r="L7162" s="119">
        <v>428</v>
      </c>
    </row>
    <row r="7163" spans="1:12" s="101" customFormat="1" ht="228.75" customHeight="1">
      <c r="A7163" s="808"/>
      <c r="B7163" s="803"/>
      <c r="C7163" s="810"/>
      <c r="D7163" s="807"/>
      <c r="E7163" s="803"/>
      <c r="F7163" s="803"/>
      <c r="G7163" s="803"/>
      <c r="H7163" s="806" t="s">
        <v>154</v>
      </c>
      <c r="I7163" s="806"/>
      <c r="J7163" s="117" t="s">
        <v>153</v>
      </c>
      <c r="K7163" s="117" t="s">
        <v>3</v>
      </c>
      <c r="L7163" s="119">
        <v>372.1</v>
      </c>
    </row>
    <row r="7164" spans="1:12" s="101" customFormat="1" ht="24" customHeight="1">
      <c r="A7164" s="808"/>
      <c r="B7164" s="110" t="s">
        <v>77</v>
      </c>
      <c r="C7164" s="115" t="s">
        <v>79</v>
      </c>
      <c r="D7164" s="115" t="s">
        <v>155</v>
      </c>
      <c r="E7164" s="115" t="s">
        <v>156</v>
      </c>
      <c r="F7164" s="805"/>
      <c r="G7164" s="805"/>
      <c r="H7164" s="806" t="s">
        <v>157</v>
      </c>
      <c r="I7164" s="806"/>
      <c r="J7164" s="803" t="s">
        <v>153</v>
      </c>
      <c r="K7164" s="803" t="s">
        <v>3</v>
      </c>
      <c r="L7164" s="804">
        <v>545</v>
      </c>
    </row>
    <row r="7165" spans="1:12" s="101" customFormat="1" ht="24" customHeight="1">
      <c r="A7165" s="808"/>
      <c r="B7165" s="117" t="s">
        <v>4104</v>
      </c>
      <c r="C7165" s="117" t="s">
        <v>735</v>
      </c>
      <c r="D7165" s="118">
        <v>43763</v>
      </c>
      <c r="E7165" s="117" t="s">
        <v>736</v>
      </c>
      <c r="F7165" s="805"/>
      <c r="G7165" s="805"/>
      <c r="H7165" s="806"/>
      <c r="I7165" s="806"/>
      <c r="J7165" s="803"/>
      <c r="K7165" s="803"/>
      <c r="L7165" s="804"/>
    </row>
    <row r="7166" spans="1:12" s="101" customFormat="1" ht="24" customHeight="1">
      <c r="A7166" s="808">
        <v>1344</v>
      </c>
      <c r="B7166" s="110" t="s">
        <v>76</v>
      </c>
      <c r="C7166" s="115" t="s">
        <v>78</v>
      </c>
      <c r="D7166" s="115" t="s">
        <v>146</v>
      </c>
      <c r="E7166" s="115" t="s">
        <v>147</v>
      </c>
      <c r="F7166" s="809" t="s">
        <v>71</v>
      </c>
      <c r="G7166" s="809"/>
      <c r="H7166" s="805"/>
      <c r="I7166" s="805"/>
      <c r="J7166" s="805"/>
      <c r="K7166" s="805"/>
      <c r="L7166" s="805"/>
    </row>
    <row r="7167" spans="1:12" s="101" customFormat="1" ht="26.25" customHeight="1">
      <c r="A7167" s="808"/>
      <c r="B7167" s="803" t="s">
        <v>4102</v>
      </c>
      <c r="C7167" s="810" t="s">
        <v>4105</v>
      </c>
      <c r="D7167" s="807">
        <v>43884</v>
      </c>
      <c r="E7167" s="803" t="s">
        <v>2153</v>
      </c>
      <c r="F7167" s="803" t="s">
        <v>1234</v>
      </c>
      <c r="G7167" s="803"/>
      <c r="H7167" s="806" t="s">
        <v>152</v>
      </c>
      <c r="I7167" s="806"/>
      <c r="J7167" s="117" t="s">
        <v>153</v>
      </c>
      <c r="K7167" s="117" t="s">
        <v>3</v>
      </c>
      <c r="L7167" s="119">
        <v>440.75</v>
      </c>
    </row>
    <row r="7168" spans="1:12" s="101" customFormat="1" ht="218.25" customHeight="1">
      <c r="A7168" s="808"/>
      <c r="B7168" s="803"/>
      <c r="C7168" s="810"/>
      <c r="D7168" s="807"/>
      <c r="E7168" s="803"/>
      <c r="F7168" s="803"/>
      <c r="G7168" s="803"/>
      <c r="H7168" s="806" t="s">
        <v>154</v>
      </c>
      <c r="I7168" s="806"/>
      <c r="J7168" s="117" t="s">
        <v>153</v>
      </c>
      <c r="K7168" s="117" t="s">
        <v>3</v>
      </c>
      <c r="L7168" s="119">
        <v>176</v>
      </c>
    </row>
    <row r="7169" spans="1:12" s="101" customFormat="1" ht="24" customHeight="1">
      <c r="A7169" s="808"/>
      <c r="B7169" s="110" t="s">
        <v>77</v>
      </c>
      <c r="C7169" s="115" t="s">
        <v>79</v>
      </c>
      <c r="D7169" s="115" t="s">
        <v>155</v>
      </c>
      <c r="E7169" s="115" t="s">
        <v>156</v>
      </c>
      <c r="F7169" s="805"/>
      <c r="G7169" s="805"/>
      <c r="H7169" s="806" t="s">
        <v>157</v>
      </c>
      <c r="I7169" s="806"/>
      <c r="J7169" s="803" t="s">
        <v>153</v>
      </c>
      <c r="K7169" s="803" t="s">
        <v>153</v>
      </c>
      <c r="L7169" s="804">
        <v>0</v>
      </c>
    </row>
    <row r="7170" spans="1:12" s="101" customFormat="1" ht="24" customHeight="1">
      <c r="A7170" s="808"/>
      <c r="B7170" s="117" t="s">
        <v>4104</v>
      </c>
      <c r="C7170" s="117" t="s">
        <v>1234</v>
      </c>
      <c r="D7170" s="118">
        <v>43886</v>
      </c>
      <c r="E7170" s="117" t="s">
        <v>1555</v>
      </c>
      <c r="F7170" s="805"/>
      <c r="G7170" s="805"/>
      <c r="H7170" s="806"/>
      <c r="I7170" s="806"/>
      <c r="J7170" s="803"/>
      <c r="K7170" s="803"/>
      <c r="L7170" s="804"/>
    </row>
    <row r="7171" spans="1:12" s="101" customFormat="1" ht="24" customHeight="1">
      <c r="A7171" s="808">
        <v>1345</v>
      </c>
      <c r="B7171" s="110" t="s">
        <v>76</v>
      </c>
      <c r="C7171" s="115" t="s">
        <v>78</v>
      </c>
      <c r="D7171" s="115" t="s">
        <v>146</v>
      </c>
      <c r="E7171" s="115" t="s">
        <v>147</v>
      </c>
      <c r="F7171" s="809" t="s">
        <v>71</v>
      </c>
      <c r="G7171" s="809"/>
      <c r="H7171" s="805"/>
      <c r="I7171" s="805"/>
      <c r="J7171" s="805"/>
      <c r="K7171" s="805"/>
      <c r="L7171" s="805"/>
    </row>
    <row r="7172" spans="1:12" s="101" customFormat="1" ht="26.25" customHeight="1">
      <c r="A7172" s="808"/>
      <c r="B7172" s="803" t="s">
        <v>4106</v>
      </c>
      <c r="C7172" s="810" t="s">
        <v>4107</v>
      </c>
      <c r="D7172" s="807">
        <v>43760</v>
      </c>
      <c r="E7172" s="803" t="s">
        <v>342</v>
      </c>
      <c r="F7172" s="803" t="s">
        <v>343</v>
      </c>
      <c r="G7172" s="803"/>
      <c r="H7172" s="806" t="s">
        <v>152</v>
      </c>
      <c r="I7172" s="806"/>
      <c r="J7172" s="117" t="s">
        <v>153</v>
      </c>
      <c r="K7172" s="117" t="s">
        <v>3</v>
      </c>
      <c r="L7172" s="119">
        <v>321.10000000000002</v>
      </c>
    </row>
    <row r="7173" spans="1:12" s="101" customFormat="1" ht="291.75" customHeight="1">
      <c r="A7173" s="808"/>
      <c r="B7173" s="803"/>
      <c r="C7173" s="810"/>
      <c r="D7173" s="807"/>
      <c r="E7173" s="803"/>
      <c r="F7173" s="803"/>
      <c r="G7173" s="803"/>
      <c r="H7173" s="806" t="s">
        <v>154</v>
      </c>
      <c r="I7173" s="806"/>
      <c r="J7173" s="117" t="s">
        <v>153</v>
      </c>
      <c r="K7173" s="117" t="s">
        <v>3</v>
      </c>
      <c r="L7173" s="119">
        <v>291.60000000000002</v>
      </c>
    </row>
    <row r="7174" spans="1:12" s="101" customFormat="1" ht="24" customHeight="1">
      <c r="A7174" s="808"/>
      <c r="B7174" s="110" t="s">
        <v>77</v>
      </c>
      <c r="C7174" s="115" t="s">
        <v>79</v>
      </c>
      <c r="D7174" s="115" t="s">
        <v>155</v>
      </c>
      <c r="E7174" s="115" t="s">
        <v>156</v>
      </c>
      <c r="F7174" s="805"/>
      <c r="G7174" s="805"/>
      <c r="H7174" s="806" t="s">
        <v>157</v>
      </c>
      <c r="I7174" s="806"/>
      <c r="J7174" s="803" t="s">
        <v>153</v>
      </c>
      <c r="K7174" s="803" t="s">
        <v>3</v>
      </c>
      <c r="L7174" s="804">
        <v>160</v>
      </c>
    </row>
    <row r="7175" spans="1:12" s="101" customFormat="1" ht="24" customHeight="1">
      <c r="A7175" s="808"/>
      <c r="B7175" s="117" t="s">
        <v>1079</v>
      </c>
      <c r="C7175" s="117" t="s">
        <v>343</v>
      </c>
      <c r="D7175" s="118">
        <v>43761</v>
      </c>
      <c r="E7175" s="117" t="s">
        <v>532</v>
      </c>
      <c r="F7175" s="805"/>
      <c r="G7175" s="805"/>
      <c r="H7175" s="806"/>
      <c r="I7175" s="806"/>
      <c r="J7175" s="803"/>
      <c r="K7175" s="803"/>
      <c r="L7175" s="804"/>
    </row>
    <row r="7176" spans="1:12" s="101" customFormat="1" ht="24" customHeight="1">
      <c r="A7176" s="808">
        <v>1346</v>
      </c>
      <c r="B7176" s="110" t="s">
        <v>76</v>
      </c>
      <c r="C7176" s="115" t="s">
        <v>78</v>
      </c>
      <c r="D7176" s="115" t="s">
        <v>146</v>
      </c>
      <c r="E7176" s="115" t="s">
        <v>147</v>
      </c>
      <c r="F7176" s="809" t="s">
        <v>71</v>
      </c>
      <c r="G7176" s="809"/>
      <c r="H7176" s="805"/>
      <c r="I7176" s="805"/>
      <c r="J7176" s="805"/>
      <c r="K7176" s="805"/>
      <c r="L7176" s="805"/>
    </row>
    <row r="7177" spans="1:12" s="101" customFormat="1" ht="26.25" customHeight="1">
      <c r="A7177" s="808"/>
      <c r="B7177" s="803" t="s">
        <v>4106</v>
      </c>
      <c r="C7177" s="810" t="s">
        <v>4108</v>
      </c>
      <c r="D7177" s="807">
        <v>43769</v>
      </c>
      <c r="E7177" s="803" t="s">
        <v>1413</v>
      </c>
      <c r="F7177" s="803" t="s">
        <v>1838</v>
      </c>
      <c r="G7177" s="803"/>
      <c r="H7177" s="806" t="s">
        <v>152</v>
      </c>
      <c r="I7177" s="806"/>
      <c r="J7177" s="117" t="s">
        <v>153</v>
      </c>
      <c r="K7177" s="117" t="s">
        <v>3</v>
      </c>
      <c r="L7177" s="119">
        <v>444</v>
      </c>
    </row>
    <row r="7178" spans="1:12" s="101" customFormat="1" ht="408.95" customHeight="1">
      <c r="A7178" s="808"/>
      <c r="B7178" s="803"/>
      <c r="C7178" s="810"/>
      <c r="D7178" s="807"/>
      <c r="E7178" s="803"/>
      <c r="F7178" s="803"/>
      <c r="G7178" s="803"/>
      <c r="H7178" s="806" t="s">
        <v>154</v>
      </c>
      <c r="I7178" s="806"/>
      <c r="J7178" s="803" t="s">
        <v>153</v>
      </c>
      <c r="K7178" s="803" t="s">
        <v>3</v>
      </c>
      <c r="L7178" s="804">
        <v>323.92</v>
      </c>
    </row>
    <row r="7179" spans="1:12" s="101" customFormat="1" ht="40.35" customHeight="1">
      <c r="A7179" s="808"/>
      <c r="B7179" s="803"/>
      <c r="C7179" s="810"/>
      <c r="D7179" s="807"/>
      <c r="E7179" s="803"/>
      <c r="F7179" s="803"/>
      <c r="G7179" s="803"/>
      <c r="H7179" s="806"/>
      <c r="I7179" s="806"/>
      <c r="J7179" s="803"/>
      <c r="K7179" s="803"/>
      <c r="L7179" s="804"/>
    </row>
    <row r="7180" spans="1:12" s="101" customFormat="1" ht="24" customHeight="1">
      <c r="A7180" s="808"/>
      <c r="B7180" s="110" t="s">
        <v>77</v>
      </c>
      <c r="C7180" s="115" t="s">
        <v>79</v>
      </c>
      <c r="D7180" s="115" t="s">
        <v>155</v>
      </c>
      <c r="E7180" s="115" t="s">
        <v>156</v>
      </c>
      <c r="F7180" s="805"/>
      <c r="G7180" s="805"/>
      <c r="H7180" s="806" t="s">
        <v>157</v>
      </c>
      <c r="I7180" s="806"/>
      <c r="J7180" s="803" t="s">
        <v>153</v>
      </c>
      <c r="K7180" s="803" t="s">
        <v>3</v>
      </c>
      <c r="L7180" s="804">
        <v>60</v>
      </c>
    </row>
    <row r="7181" spans="1:12" s="101" customFormat="1" ht="24" customHeight="1">
      <c r="A7181" s="808"/>
      <c r="B7181" s="117" t="s">
        <v>1079</v>
      </c>
      <c r="C7181" s="117" t="s">
        <v>1838</v>
      </c>
      <c r="D7181" s="118">
        <v>43771</v>
      </c>
      <c r="E7181" s="117" t="s">
        <v>2478</v>
      </c>
      <c r="F7181" s="805"/>
      <c r="G7181" s="805"/>
      <c r="H7181" s="806"/>
      <c r="I7181" s="806"/>
      <c r="J7181" s="803"/>
      <c r="K7181" s="803"/>
      <c r="L7181" s="804"/>
    </row>
    <row r="7182" spans="1:12" s="101" customFormat="1" ht="24" customHeight="1">
      <c r="A7182" s="808">
        <v>1347</v>
      </c>
      <c r="B7182" s="110" t="s">
        <v>76</v>
      </c>
      <c r="C7182" s="115" t="s">
        <v>78</v>
      </c>
      <c r="D7182" s="115" t="s">
        <v>146</v>
      </c>
      <c r="E7182" s="115" t="s">
        <v>147</v>
      </c>
      <c r="F7182" s="809" t="s">
        <v>71</v>
      </c>
      <c r="G7182" s="809"/>
      <c r="H7182" s="805"/>
      <c r="I7182" s="805"/>
      <c r="J7182" s="805"/>
      <c r="K7182" s="805"/>
      <c r="L7182" s="805"/>
    </row>
    <row r="7183" spans="1:12" s="101" customFormat="1" ht="26.25" customHeight="1">
      <c r="A7183" s="808"/>
      <c r="B7183" s="803" t="s">
        <v>4106</v>
      </c>
      <c r="C7183" s="810" t="s">
        <v>4109</v>
      </c>
      <c r="D7183" s="807">
        <v>43777</v>
      </c>
      <c r="E7183" s="803" t="s">
        <v>734</v>
      </c>
      <c r="F7183" s="803" t="s">
        <v>4110</v>
      </c>
      <c r="G7183" s="803"/>
      <c r="H7183" s="806" t="s">
        <v>152</v>
      </c>
      <c r="I7183" s="806"/>
      <c r="J7183" s="117" t="s">
        <v>153</v>
      </c>
      <c r="K7183" s="117" t="s">
        <v>3</v>
      </c>
      <c r="L7183" s="119">
        <v>347.12</v>
      </c>
    </row>
    <row r="7184" spans="1:12" s="101" customFormat="1" ht="323.25" customHeight="1">
      <c r="A7184" s="808"/>
      <c r="B7184" s="803"/>
      <c r="C7184" s="810"/>
      <c r="D7184" s="807"/>
      <c r="E7184" s="803"/>
      <c r="F7184" s="803"/>
      <c r="G7184" s="803"/>
      <c r="H7184" s="806" t="s">
        <v>154</v>
      </c>
      <c r="I7184" s="806"/>
      <c r="J7184" s="117" t="s">
        <v>153</v>
      </c>
      <c r="K7184" s="117" t="s">
        <v>3</v>
      </c>
      <c r="L7184" s="119">
        <v>328.1</v>
      </c>
    </row>
    <row r="7185" spans="1:12" s="101" customFormat="1" ht="24" customHeight="1">
      <c r="A7185" s="808"/>
      <c r="B7185" s="110" t="s">
        <v>77</v>
      </c>
      <c r="C7185" s="115" t="s">
        <v>79</v>
      </c>
      <c r="D7185" s="115" t="s">
        <v>155</v>
      </c>
      <c r="E7185" s="115" t="s">
        <v>156</v>
      </c>
      <c r="F7185" s="805"/>
      <c r="G7185" s="805"/>
      <c r="H7185" s="806" t="s">
        <v>157</v>
      </c>
      <c r="I7185" s="806"/>
      <c r="J7185" s="803" t="s">
        <v>153</v>
      </c>
      <c r="K7185" s="803" t="s">
        <v>3</v>
      </c>
      <c r="L7185" s="804">
        <v>60</v>
      </c>
    </row>
    <row r="7186" spans="1:12" s="101" customFormat="1" ht="24" customHeight="1">
      <c r="A7186" s="808"/>
      <c r="B7186" s="117" t="s">
        <v>1079</v>
      </c>
      <c r="C7186" s="117" t="s">
        <v>4110</v>
      </c>
      <c r="D7186" s="118">
        <v>43778</v>
      </c>
      <c r="E7186" s="117" t="s">
        <v>3072</v>
      </c>
      <c r="F7186" s="805"/>
      <c r="G7186" s="805"/>
      <c r="H7186" s="806"/>
      <c r="I7186" s="806"/>
      <c r="J7186" s="803"/>
      <c r="K7186" s="803"/>
      <c r="L7186" s="804"/>
    </row>
    <row r="7187" spans="1:12" s="101" customFormat="1" ht="24" customHeight="1">
      <c r="A7187" s="808">
        <v>1348</v>
      </c>
      <c r="B7187" s="110" t="s">
        <v>76</v>
      </c>
      <c r="C7187" s="115" t="s">
        <v>78</v>
      </c>
      <c r="D7187" s="115" t="s">
        <v>146</v>
      </c>
      <c r="E7187" s="115" t="s">
        <v>147</v>
      </c>
      <c r="F7187" s="809" t="s">
        <v>71</v>
      </c>
      <c r="G7187" s="809"/>
      <c r="H7187" s="805"/>
      <c r="I7187" s="805"/>
      <c r="J7187" s="805"/>
      <c r="K7187" s="805"/>
      <c r="L7187" s="805"/>
    </row>
    <row r="7188" spans="1:12" s="101" customFormat="1" ht="26.25" customHeight="1">
      <c r="A7188" s="808"/>
      <c r="B7188" s="803" t="s">
        <v>4111</v>
      </c>
      <c r="C7188" s="810" t="s">
        <v>4112</v>
      </c>
      <c r="D7188" s="807">
        <v>43805</v>
      </c>
      <c r="E7188" s="803" t="s">
        <v>2096</v>
      </c>
      <c r="F7188" s="803" t="s">
        <v>4113</v>
      </c>
      <c r="G7188" s="803"/>
      <c r="H7188" s="806" t="s">
        <v>152</v>
      </c>
      <c r="I7188" s="806"/>
      <c r="J7188" s="117" t="s">
        <v>153</v>
      </c>
      <c r="K7188" s="117" t="s">
        <v>3</v>
      </c>
      <c r="L7188" s="119">
        <v>928.5</v>
      </c>
    </row>
    <row r="7189" spans="1:12" s="101" customFormat="1" ht="408.95" customHeight="1">
      <c r="A7189" s="808"/>
      <c r="B7189" s="803"/>
      <c r="C7189" s="810"/>
      <c r="D7189" s="807"/>
      <c r="E7189" s="803"/>
      <c r="F7189" s="803"/>
      <c r="G7189" s="803"/>
      <c r="H7189" s="806" t="s">
        <v>154</v>
      </c>
      <c r="I7189" s="806"/>
      <c r="J7189" s="803" t="s">
        <v>153</v>
      </c>
      <c r="K7189" s="803" t="s">
        <v>3</v>
      </c>
      <c r="L7189" s="804">
        <v>241.6</v>
      </c>
    </row>
    <row r="7190" spans="1:12" s="101" customFormat="1" ht="218.85" customHeight="1">
      <c r="A7190" s="808"/>
      <c r="B7190" s="803"/>
      <c r="C7190" s="810"/>
      <c r="D7190" s="807"/>
      <c r="E7190" s="803"/>
      <c r="F7190" s="803"/>
      <c r="G7190" s="803"/>
      <c r="H7190" s="806"/>
      <c r="I7190" s="806"/>
      <c r="J7190" s="803"/>
      <c r="K7190" s="803"/>
      <c r="L7190" s="804"/>
    </row>
    <row r="7191" spans="1:12" s="101" customFormat="1" ht="24" customHeight="1">
      <c r="A7191" s="808"/>
      <c r="B7191" s="110" t="s">
        <v>77</v>
      </c>
      <c r="C7191" s="115" t="s">
        <v>79</v>
      </c>
      <c r="D7191" s="115" t="s">
        <v>155</v>
      </c>
      <c r="E7191" s="115" t="s">
        <v>156</v>
      </c>
      <c r="F7191" s="805"/>
      <c r="G7191" s="805"/>
      <c r="H7191" s="806" t="s">
        <v>157</v>
      </c>
      <c r="I7191" s="806"/>
      <c r="J7191" s="803" t="s">
        <v>153</v>
      </c>
      <c r="K7191" s="803" t="s">
        <v>153</v>
      </c>
      <c r="L7191" s="804">
        <v>0</v>
      </c>
    </row>
    <row r="7192" spans="1:12" s="101" customFormat="1" ht="24" customHeight="1">
      <c r="A7192" s="808"/>
      <c r="B7192" s="117" t="s">
        <v>153</v>
      </c>
      <c r="C7192" s="117" t="s">
        <v>4113</v>
      </c>
      <c r="D7192" s="118">
        <v>43807</v>
      </c>
      <c r="E7192" s="117" t="s">
        <v>3220</v>
      </c>
      <c r="F7192" s="805"/>
      <c r="G7192" s="805"/>
      <c r="H7192" s="806"/>
      <c r="I7192" s="806"/>
      <c r="J7192" s="803"/>
      <c r="K7192" s="803"/>
      <c r="L7192" s="804"/>
    </row>
    <row r="7193" spans="1:12" s="101" customFormat="1" ht="24" customHeight="1">
      <c r="A7193" s="808">
        <v>1349</v>
      </c>
      <c r="B7193" s="110" t="s">
        <v>76</v>
      </c>
      <c r="C7193" s="115" t="s">
        <v>78</v>
      </c>
      <c r="D7193" s="115" t="s">
        <v>146</v>
      </c>
      <c r="E7193" s="115" t="s">
        <v>147</v>
      </c>
      <c r="F7193" s="809" t="s">
        <v>71</v>
      </c>
      <c r="G7193" s="809"/>
      <c r="H7193" s="805"/>
      <c r="I7193" s="805"/>
      <c r="J7193" s="805"/>
      <c r="K7193" s="805"/>
      <c r="L7193" s="805"/>
    </row>
    <row r="7194" spans="1:12" s="101" customFormat="1" ht="26.25" customHeight="1">
      <c r="A7194" s="808"/>
      <c r="B7194" s="803" t="s">
        <v>4114</v>
      </c>
      <c r="C7194" s="803" t="s">
        <v>4115</v>
      </c>
      <c r="D7194" s="807">
        <v>43801</v>
      </c>
      <c r="E7194" s="803" t="s">
        <v>306</v>
      </c>
      <c r="F7194" s="803" t="s">
        <v>4116</v>
      </c>
      <c r="G7194" s="803"/>
      <c r="H7194" s="806" t="s">
        <v>152</v>
      </c>
      <c r="I7194" s="806"/>
      <c r="J7194" s="117" t="s">
        <v>153</v>
      </c>
      <c r="K7194" s="117" t="s">
        <v>3</v>
      </c>
      <c r="L7194" s="119">
        <v>856</v>
      </c>
    </row>
    <row r="7195" spans="1:12" s="101" customFormat="1" ht="71.25" customHeight="1">
      <c r="A7195" s="808"/>
      <c r="B7195" s="803"/>
      <c r="C7195" s="803"/>
      <c r="D7195" s="807"/>
      <c r="E7195" s="803"/>
      <c r="F7195" s="803"/>
      <c r="G7195" s="803"/>
      <c r="H7195" s="806" t="s">
        <v>154</v>
      </c>
      <c r="I7195" s="806"/>
      <c r="J7195" s="117" t="s">
        <v>153</v>
      </c>
      <c r="K7195" s="117" t="s">
        <v>153</v>
      </c>
      <c r="L7195" s="119">
        <v>0</v>
      </c>
    </row>
    <row r="7196" spans="1:12" s="101" customFormat="1" ht="24" customHeight="1">
      <c r="A7196" s="808"/>
      <c r="B7196" s="110" t="s">
        <v>77</v>
      </c>
      <c r="C7196" s="115" t="s">
        <v>79</v>
      </c>
      <c r="D7196" s="115" t="s">
        <v>155</v>
      </c>
      <c r="E7196" s="115" t="s">
        <v>156</v>
      </c>
      <c r="F7196" s="805"/>
      <c r="G7196" s="805"/>
      <c r="H7196" s="806" t="s">
        <v>157</v>
      </c>
      <c r="I7196" s="806"/>
      <c r="J7196" s="803" t="s">
        <v>153</v>
      </c>
      <c r="K7196" s="803" t="s">
        <v>153</v>
      </c>
      <c r="L7196" s="804">
        <v>0</v>
      </c>
    </row>
    <row r="7197" spans="1:12" s="101" customFormat="1" ht="24" customHeight="1">
      <c r="A7197" s="808"/>
      <c r="B7197" s="117" t="s">
        <v>193</v>
      </c>
      <c r="C7197" s="117" t="s">
        <v>4116</v>
      </c>
      <c r="D7197" s="118">
        <v>43805</v>
      </c>
      <c r="E7197" s="117" t="s">
        <v>688</v>
      </c>
      <c r="F7197" s="805"/>
      <c r="G7197" s="805"/>
      <c r="H7197" s="806"/>
      <c r="I7197" s="806"/>
      <c r="J7197" s="803"/>
      <c r="K7197" s="803"/>
      <c r="L7197" s="804"/>
    </row>
    <row r="7198" spans="1:12" s="101" customFormat="1" ht="24" customHeight="1">
      <c r="A7198" s="808">
        <v>1350</v>
      </c>
      <c r="B7198" s="110" t="s">
        <v>76</v>
      </c>
      <c r="C7198" s="115" t="s">
        <v>78</v>
      </c>
      <c r="D7198" s="115" t="s">
        <v>146</v>
      </c>
      <c r="E7198" s="115" t="s">
        <v>147</v>
      </c>
      <c r="F7198" s="809" t="s">
        <v>71</v>
      </c>
      <c r="G7198" s="809"/>
      <c r="H7198" s="805"/>
      <c r="I7198" s="805"/>
      <c r="J7198" s="805"/>
      <c r="K7198" s="805"/>
      <c r="L7198" s="805"/>
    </row>
    <row r="7199" spans="1:12" s="101" customFormat="1" ht="26.25" customHeight="1">
      <c r="A7199" s="808"/>
      <c r="B7199" s="803" t="s">
        <v>4117</v>
      </c>
      <c r="C7199" s="810" t="s">
        <v>4118</v>
      </c>
      <c r="D7199" s="807">
        <v>43759</v>
      </c>
      <c r="E7199" s="803" t="s">
        <v>1449</v>
      </c>
      <c r="F7199" s="803" t="s">
        <v>3975</v>
      </c>
      <c r="G7199" s="803"/>
      <c r="H7199" s="806" t="s">
        <v>152</v>
      </c>
      <c r="I7199" s="806"/>
      <c r="J7199" s="117" t="s">
        <v>153</v>
      </c>
      <c r="K7199" s="117" t="s">
        <v>3</v>
      </c>
      <c r="L7199" s="119">
        <v>824.9</v>
      </c>
    </row>
    <row r="7200" spans="1:12" s="101" customFormat="1" ht="408.95" customHeight="1">
      <c r="A7200" s="808"/>
      <c r="B7200" s="803"/>
      <c r="C7200" s="810"/>
      <c r="D7200" s="807"/>
      <c r="E7200" s="803"/>
      <c r="F7200" s="803"/>
      <c r="G7200" s="803"/>
      <c r="H7200" s="806" t="s">
        <v>154</v>
      </c>
      <c r="I7200" s="806"/>
      <c r="J7200" s="803" t="s">
        <v>153</v>
      </c>
      <c r="K7200" s="803" t="s">
        <v>153</v>
      </c>
      <c r="L7200" s="804">
        <v>0</v>
      </c>
    </row>
    <row r="7201" spans="1:12" s="101" customFormat="1" ht="250.35" customHeight="1">
      <c r="A7201" s="808"/>
      <c r="B7201" s="803"/>
      <c r="C7201" s="810"/>
      <c r="D7201" s="807"/>
      <c r="E7201" s="803"/>
      <c r="F7201" s="803"/>
      <c r="G7201" s="803"/>
      <c r="H7201" s="806"/>
      <c r="I7201" s="806"/>
      <c r="J7201" s="803"/>
      <c r="K7201" s="803"/>
      <c r="L7201" s="804"/>
    </row>
    <row r="7202" spans="1:12" s="101" customFormat="1" ht="24" customHeight="1">
      <c r="A7202" s="808"/>
      <c r="B7202" s="110" t="s">
        <v>77</v>
      </c>
      <c r="C7202" s="115" t="s">
        <v>79</v>
      </c>
      <c r="D7202" s="115" t="s">
        <v>155</v>
      </c>
      <c r="E7202" s="115" t="s">
        <v>156</v>
      </c>
      <c r="F7202" s="805"/>
      <c r="G7202" s="805"/>
      <c r="H7202" s="806" t="s">
        <v>157</v>
      </c>
      <c r="I7202" s="806"/>
      <c r="J7202" s="803" t="s">
        <v>153</v>
      </c>
      <c r="K7202" s="803" t="s">
        <v>3</v>
      </c>
      <c r="L7202" s="804">
        <v>1038.42</v>
      </c>
    </row>
    <row r="7203" spans="1:12" s="101" customFormat="1" ht="24" customHeight="1">
      <c r="A7203" s="808"/>
      <c r="B7203" s="117" t="s">
        <v>276</v>
      </c>
      <c r="C7203" s="117" t="s">
        <v>3975</v>
      </c>
      <c r="D7203" s="118">
        <v>43768</v>
      </c>
      <c r="E7203" s="117" t="s">
        <v>4119</v>
      </c>
      <c r="F7203" s="805"/>
      <c r="G7203" s="805"/>
      <c r="H7203" s="806"/>
      <c r="I7203" s="806"/>
      <c r="J7203" s="803"/>
      <c r="K7203" s="803"/>
      <c r="L7203" s="804"/>
    </row>
    <row r="7204" spans="1:12" s="101" customFormat="1" ht="24" customHeight="1">
      <c r="A7204" s="808">
        <v>1351</v>
      </c>
      <c r="B7204" s="110" t="s">
        <v>76</v>
      </c>
      <c r="C7204" s="115" t="s">
        <v>78</v>
      </c>
      <c r="D7204" s="115" t="s">
        <v>146</v>
      </c>
      <c r="E7204" s="115" t="s">
        <v>147</v>
      </c>
      <c r="F7204" s="809" t="s">
        <v>71</v>
      </c>
      <c r="G7204" s="809"/>
      <c r="H7204" s="805"/>
      <c r="I7204" s="805"/>
      <c r="J7204" s="805"/>
      <c r="K7204" s="805"/>
      <c r="L7204" s="805"/>
    </row>
    <row r="7205" spans="1:12" s="101" customFormat="1" ht="26.25" customHeight="1">
      <c r="A7205" s="808"/>
      <c r="B7205" s="803" t="s">
        <v>4120</v>
      </c>
      <c r="C7205" s="810" t="s">
        <v>4121</v>
      </c>
      <c r="D7205" s="807">
        <v>43740</v>
      </c>
      <c r="E7205" s="803" t="s">
        <v>422</v>
      </c>
      <c r="F7205" s="803" t="s">
        <v>4122</v>
      </c>
      <c r="G7205" s="803"/>
      <c r="H7205" s="806" t="s">
        <v>152</v>
      </c>
      <c r="I7205" s="806"/>
      <c r="J7205" s="117" t="s">
        <v>153</v>
      </c>
      <c r="K7205" s="117" t="s">
        <v>3</v>
      </c>
      <c r="L7205" s="119">
        <v>350.75</v>
      </c>
    </row>
    <row r="7206" spans="1:12" s="101" customFormat="1" ht="408.95" customHeight="1">
      <c r="A7206" s="808"/>
      <c r="B7206" s="803"/>
      <c r="C7206" s="810"/>
      <c r="D7206" s="807"/>
      <c r="E7206" s="803"/>
      <c r="F7206" s="803"/>
      <c r="G7206" s="803"/>
      <c r="H7206" s="806" t="s">
        <v>154</v>
      </c>
      <c r="I7206" s="806"/>
      <c r="J7206" s="803" t="s">
        <v>153</v>
      </c>
      <c r="K7206" s="803" t="s">
        <v>3</v>
      </c>
      <c r="L7206" s="804">
        <v>300</v>
      </c>
    </row>
    <row r="7207" spans="1:12" s="101" customFormat="1" ht="271.35000000000002" customHeight="1">
      <c r="A7207" s="808"/>
      <c r="B7207" s="803"/>
      <c r="C7207" s="810"/>
      <c r="D7207" s="807"/>
      <c r="E7207" s="803"/>
      <c r="F7207" s="803"/>
      <c r="G7207" s="803"/>
      <c r="H7207" s="806"/>
      <c r="I7207" s="806"/>
      <c r="J7207" s="803"/>
      <c r="K7207" s="803"/>
      <c r="L7207" s="804"/>
    </row>
    <row r="7208" spans="1:12" s="101" customFormat="1" ht="24" customHeight="1">
      <c r="A7208" s="808"/>
      <c r="B7208" s="110" t="s">
        <v>77</v>
      </c>
      <c r="C7208" s="115" t="s">
        <v>79</v>
      </c>
      <c r="D7208" s="115" t="s">
        <v>155</v>
      </c>
      <c r="E7208" s="115" t="s">
        <v>156</v>
      </c>
      <c r="F7208" s="805"/>
      <c r="G7208" s="805"/>
      <c r="H7208" s="806" t="s">
        <v>157</v>
      </c>
      <c r="I7208" s="806"/>
      <c r="J7208" s="803" t="s">
        <v>153</v>
      </c>
      <c r="K7208" s="803" t="s">
        <v>153</v>
      </c>
      <c r="L7208" s="804">
        <v>0</v>
      </c>
    </row>
    <row r="7209" spans="1:12" s="101" customFormat="1" ht="24" customHeight="1">
      <c r="A7209" s="808"/>
      <c r="B7209" s="117" t="s">
        <v>153</v>
      </c>
      <c r="C7209" s="117" t="s">
        <v>4122</v>
      </c>
      <c r="D7209" s="118">
        <v>43742</v>
      </c>
      <c r="E7209" s="117" t="s">
        <v>416</v>
      </c>
      <c r="F7209" s="805"/>
      <c r="G7209" s="805"/>
      <c r="H7209" s="806"/>
      <c r="I7209" s="806"/>
      <c r="J7209" s="803"/>
      <c r="K7209" s="803"/>
      <c r="L7209" s="804"/>
    </row>
    <row r="7210" spans="1:12" s="101" customFormat="1" ht="24" customHeight="1">
      <c r="A7210" s="808">
        <v>1352</v>
      </c>
      <c r="B7210" s="110" t="s">
        <v>76</v>
      </c>
      <c r="C7210" s="115" t="s">
        <v>78</v>
      </c>
      <c r="D7210" s="115" t="s">
        <v>146</v>
      </c>
      <c r="E7210" s="115" t="s">
        <v>147</v>
      </c>
      <c r="F7210" s="809" t="s">
        <v>71</v>
      </c>
      <c r="G7210" s="809"/>
      <c r="H7210" s="805"/>
      <c r="I7210" s="805"/>
      <c r="J7210" s="805"/>
      <c r="K7210" s="805"/>
      <c r="L7210" s="805"/>
    </row>
    <row r="7211" spans="1:12" s="101" customFormat="1" ht="26.25" customHeight="1">
      <c r="A7211" s="808"/>
      <c r="B7211" s="803" t="s">
        <v>4123</v>
      </c>
      <c r="C7211" s="810" t="s">
        <v>4124</v>
      </c>
      <c r="D7211" s="807">
        <v>43745</v>
      </c>
      <c r="E7211" s="803" t="s">
        <v>1424</v>
      </c>
      <c r="F7211" s="803" t="s">
        <v>1425</v>
      </c>
      <c r="G7211" s="803"/>
      <c r="H7211" s="806" t="s">
        <v>152</v>
      </c>
      <c r="I7211" s="806"/>
      <c r="J7211" s="117" t="s">
        <v>153</v>
      </c>
      <c r="K7211" s="117" t="s">
        <v>3</v>
      </c>
      <c r="L7211" s="119">
        <v>245.54</v>
      </c>
    </row>
    <row r="7212" spans="1:12" s="101" customFormat="1" ht="354.75" customHeight="1">
      <c r="A7212" s="808"/>
      <c r="B7212" s="803"/>
      <c r="C7212" s="810"/>
      <c r="D7212" s="807"/>
      <c r="E7212" s="803"/>
      <c r="F7212" s="803"/>
      <c r="G7212" s="803"/>
      <c r="H7212" s="806" t="s">
        <v>154</v>
      </c>
      <c r="I7212" s="806"/>
      <c r="J7212" s="117" t="s">
        <v>153</v>
      </c>
      <c r="K7212" s="117" t="s">
        <v>3</v>
      </c>
      <c r="L7212" s="119">
        <v>1281.29</v>
      </c>
    </row>
    <row r="7213" spans="1:12" s="101" customFormat="1" ht="24" customHeight="1">
      <c r="A7213" s="808"/>
      <c r="B7213" s="110" t="s">
        <v>77</v>
      </c>
      <c r="C7213" s="115" t="s">
        <v>79</v>
      </c>
      <c r="D7213" s="115" t="s">
        <v>155</v>
      </c>
      <c r="E7213" s="115" t="s">
        <v>156</v>
      </c>
      <c r="F7213" s="805"/>
      <c r="G7213" s="805"/>
      <c r="H7213" s="806" t="s">
        <v>157</v>
      </c>
      <c r="I7213" s="806"/>
      <c r="J7213" s="803" t="s">
        <v>153</v>
      </c>
      <c r="K7213" s="803" t="s">
        <v>3</v>
      </c>
      <c r="L7213" s="804">
        <v>615.56000000000006</v>
      </c>
    </row>
    <row r="7214" spans="1:12" s="101" customFormat="1" ht="24" customHeight="1">
      <c r="A7214" s="808"/>
      <c r="B7214" s="117" t="s">
        <v>254</v>
      </c>
      <c r="C7214" s="117" t="s">
        <v>1425</v>
      </c>
      <c r="D7214" s="118">
        <v>43752</v>
      </c>
      <c r="E7214" s="117" t="s">
        <v>1340</v>
      </c>
      <c r="F7214" s="805"/>
      <c r="G7214" s="805"/>
      <c r="H7214" s="806"/>
      <c r="I7214" s="806"/>
      <c r="J7214" s="803"/>
      <c r="K7214" s="803"/>
      <c r="L7214" s="804"/>
    </row>
    <row r="7215" spans="1:12" s="101" customFormat="1" ht="24" customHeight="1">
      <c r="A7215" s="808">
        <v>1353</v>
      </c>
      <c r="B7215" s="110" t="s">
        <v>76</v>
      </c>
      <c r="C7215" s="115" t="s">
        <v>78</v>
      </c>
      <c r="D7215" s="115" t="s">
        <v>146</v>
      </c>
      <c r="E7215" s="115" t="s">
        <v>147</v>
      </c>
      <c r="F7215" s="809" t="s">
        <v>71</v>
      </c>
      <c r="G7215" s="809"/>
      <c r="H7215" s="805"/>
      <c r="I7215" s="805"/>
      <c r="J7215" s="805"/>
      <c r="K7215" s="805"/>
      <c r="L7215" s="805"/>
    </row>
    <row r="7216" spans="1:12" s="101" customFormat="1" ht="26.25" customHeight="1">
      <c r="A7216" s="808"/>
      <c r="B7216" s="803" t="s">
        <v>4123</v>
      </c>
      <c r="C7216" s="810" t="s">
        <v>4125</v>
      </c>
      <c r="D7216" s="807">
        <v>43760</v>
      </c>
      <c r="E7216" s="803" t="s">
        <v>301</v>
      </c>
      <c r="F7216" s="803" t="s">
        <v>4126</v>
      </c>
      <c r="G7216" s="803"/>
      <c r="H7216" s="806" t="s">
        <v>152</v>
      </c>
      <c r="I7216" s="806"/>
      <c r="J7216" s="117" t="s">
        <v>153</v>
      </c>
      <c r="K7216" s="117" t="s">
        <v>153</v>
      </c>
      <c r="L7216" s="119">
        <v>0</v>
      </c>
    </row>
    <row r="7217" spans="1:12" s="101" customFormat="1" ht="323.25" customHeight="1">
      <c r="A7217" s="808"/>
      <c r="B7217" s="803"/>
      <c r="C7217" s="810"/>
      <c r="D7217" s="807"/>
      <c r="E7217" s="803"/>
      <c r="F7217" s="803"/>
      <c r="G7217" s="803"/>
      <c r="H7217" s="806" t="s">
        <v>154</v>
      </c>
      <c r="I7217" s="806"/>
      <c r="J7217" s="117" t="s">
        <v>153</v>
      </c>
      <c r="K7217" s="117" t="s">
        <v>3</v>
      </c>
      <c r="L7217" s="119">
        <v>2765.03</v>
      </c>
    </row>
    <row r="7218" spans="1:12" s="101" customFormat="1" ht="24" customHeight="1">
      <c r="A7218" s="808"/>
      <c r="B7218" s="110" t="s">
        <v>77</v>
      </c>
      <c r="C7218" s="115" t="s">
        <v>79</v>
      </c>
      <c r="D7218" s="115" t="s">
        <v>155</v>
      </c>
      <c r="E7218" s="115" t="s">
        <v>156</v>
      </c>
      <c r="F7218" s="805"/>
      <c r="G7218" s="805"/>
      <c r="H7218" s="806" t="s">
        <v>157</v>
      </c>
      <c r="I7218" s="806"/>
      <c r="J7218" s="803" t="s">
        <v>153</v>
      </c>
      <c r="K7218" s="803" t="s">
        <v>153</v>
      </c>
      <c r="L7218" s="804">
        <v>0</v>
      </c>
    </row>
    <row r="7219" spans="1:12" s="101" customFormat="1" ht="24" customHeight="1">
      <c r="A7219" s="808"/>
      <c r="B7219" s="117" t="s">
        <v>254</v>
      </c>
      <c r="C7219" s="117" t="s">
        <v>4126</v>
      </c>
      <c r="D7219" s="118">
        <v>43763</v>
      </c>
      <c r="E7219" s="117" t="s">
        <v>4127</v>
      </c>
      <c r="F7219" s="805"/>
      <c r="G7219" s="805"/>
      <c r="H7219" s="806"/>
      <c r="I7219" s="806"/>
      <c r="J7219" s="803"/>
      <c r="K7219" s="803"/>
      <c r="L7219" s="804"/>
    </row>
    <row r="7220" spans="1:12" s="101" customFormat="1" ht="24" customHeight="1">
      <c r="A7220" s="808">
        <v>1354</v>
      </c>
      <c r="B7220" s="110" t="s">
        <v>76</v>
      </c>
      <c r="C7220" s="115" t="s">
        <v>78</v>
      </c>
      <c r="D7220" s="115" t="s">
        <v>146</v>
      </c>
      <c r="E7220" s="115" t="s">
        <v>147</v>
      </c>
      <c r="F7220" s="809" t="s">
        <v>71</v>
      </c>
      <c r="G7220" s="809"/>
      <c r="H7220" s="805"/>
      <c r="I7220" s="805"/>
      <c r="J7220" s="805"/>
      <c r="K7220" s="805"/>
      <c r="L7220" s="805"/>
    </row>
    <row r="7221" spans="1:12" s="101" customFormat="1" ht="26.25" customHeight="1">
      <c r="A7221" s="808"/>
      <c r="B7221" s="803" t="s">
        <v>4123</v>
      </c>
      <c r="C7221" s="810" t="s">
        <v>4128</v>
      </c>
      <c r="D7221" s="807">
        <v>43784</v>
      </c>
      <c r="E7221" s="803" t="s">
        <v>243</v>
      </c>
      <c r="F7221" s="803" t="s">
        <v>4129</v>
      </c>
      <c r="G7221" s="803"/>
      <c r="H7221" s="806" t="s">
        <v>152</v>
      </c>
      <c r="I7221" s="806"/>
      <c r="J7221" s="117" t="s">
        <v>153</v>
      </c>
      <c r="K7221" s="117" t="s">
        <v>3</v>
      </c>
      <c r="L7221" s="119">
        <v>1124</v>
      </c>
    </row>
    <row r="7222" spans="1:12" s="101" customFormat="1" ht="408.95" customHeight="1">
      <c r="A7222" s="808"/>
      <c r="B7222" s="803"/>
      <c r="C7222" s="810"/>
      <c r="D7222" s="807"/>
      <c r="E7222" s="803"/>
      <c r="F7222" s="803"/>
      <c r="G7222" s="803"/>
      <c r="H7222" s="806" t="s">
        <v>154</v>
      </c>
      <c r="I7222" s="806"/>
      <c r="J7222" s="803" t="s">
        <v>153</v>
      </c>
      <c r="K7222" s="803" t="s">
        <v>3</v>
      </c>
      <c r="L7222" s="804">
        <v>1515.37</v>
      </c>
    </row>
    <row r="7223" spans="1:12" s="101" customFormat="1" ht="408.95" customHeight="1">
      <c r="A7223" s="808"/>
      <c r="B7223" s="803"/>
      <c r="C7223" s="810"/>
      <c r="D7223" s="807"/>
      <c r="E7223" s="803"/>
      <c r="F7223" s="803"/>
      <c r="G7223" s="803"/>
      <c r="H7223" s="806"/>
      <c r="I7223" s="806"/>
      <c r="J7223" s="803"/>
      <c r="K7223" s="803"/>
      <c r="L7223" s="804"/>
    </row>
    <row r="7224" spans="1:12" s="101" customFormat="1" ht="114.2" customHeight="1">
      <c r="A7224" s="808"/>
      <c r="B7224" s="803"/>
      <c r="C7224" s="810"/>
      <c r="D7224" s="807"/>
      <c r="E7224" s="803"/>
      <c r="F7224" s="803"/>
      <c r="G7224" s="803"/>
      <c r="H7224" s="806"/>
      <c r="I7224" s="806"/>
      <c r="J7224" s="803"/>
      <c r="K7224" s="803"/>
      <c r="L7224" s="804"/>
    </row>
    <row r="7225" spans="1:12" s="101" customFormat="1" ht="24" customHeight="1">
      <c r="A7225" s="808"/>
      <c r="B7225" s="110" t="s">
        <v>77</v>
      </c>
      <c r="C7225" s="115" t="s">
        <v>79</v>
      </c>
      <c r="D7225" s="115" t="s">
        <v>155</v>
      </c>
      <c r="E7225" s="115" t="s">
        <v>156</v>
      </c>
      <c r="F7225" s="805"/>
      <c r="G7225" s="805"/>
      <c r="H7225" s="806" t="s">
        <v>157</v>
      </c>
      <c r="I7225" s="806"/>
      <c r="J7225" s="803" t="s">
        <v>153</v>
      </c>
      <c r="K7225" s="803" t="s">
        <v>3</v>
      </c>
      <c r="L7225" s="804">
        <v>354.72</v>
      </c>
    </row>
    <row r="7226" spans="1:12" s="101" customFormat="1" ht="24" customHeight="1">
      <c r="A7226" s="808"/>
      <c r="B7226" s="117" t="s">
        <v>254</v>
      </c>
      <c r="C7226" s="117" t="s">
        <v>4129</v>
      </c>
      <c r="D7226" s="118">
        <v>43792</v>
      </c>
      <c r="E7226" s="117" t="s">
        <v>1928</v>
      </c>
      <c r="F7226" s="805"/>
      <c r="G7226" s="805"/>
      <c r="H7226" s="806"/>
      <c r="I7226" s="806"/>
      <c r="J7226" s="803"/>
      <c r="K7226" s="803"/>
      <c r="L7226" s="804"/>
    </row>
    <row r="7227" spans="1:12" s="101" customFormat="1" ht="24" customHeight="1">
      <c r="A7227" s="808">
        <v>1355</v>
      </c>
      <c r="B7227" s="110" t="s">
        <v>76</v>
      </c>
      <c r="C7227" s="115" t="s">
        <v>78</v>
      </c>
      <c r="D7227" s="115" t="s">
        <v>146</v>
      </c>
      <c r="E7227" s="115" t="s">
        <v>147</v>
      </c>
      <c r="F7227" s="809" t="s">
        <v>71</v>
      </c>
      <c r="G7227" s="809"/>
      <c r="H7227" s="805"/>
      <c r="I7227" s="805"/>
      <c r="J7227" s="805"/>
      <c r="K7227" s="805"/>
      <c r="L7227" s="805"/>
    </row>
    <row r="7228" spans="1:12" s="101" customFormat="1" ht="26.25" customHeight="1">
      <c r="A7228" s="808"/>
      <c r="B7228" s="803" t="s">
        <v>4123</v>
      </c>
      <c r="C7228" s="810" t="s">
        <v>4128</v>
      </c>
      <c r="D7228" s="807">
        <v>43784</v>
      </c>
      <c r="E7228" s="803" t="s">
        <v>243</v>
      </c>
      <c r="F7228" s="803" t="s">
        <v>363</v>
      </c>
      <c r="G7228" s="803"/>
      <c r="H7228" s="806" t="s">
        <v>152</v>
      </c>
      <c r="I7228" s="806"/>
      <c r="J7228" s="117" t="s">
        <v>153</v>
      </c>
      <c r="K7228" s="117" t="s">
        <v>3</v>
      </c>
      <c r="L7228" s="119">
        <v>679</v>
      </c>
    </row>
    <row r="7229" spans="1:12" s="101" customFormat="1" ht="408.95" customHeight="1">
      <c r="A7229" s="808"/>
      <c r="B7229" s="803"/>
      <c r="C7229" s="810"/>
      <c r="D7229" s="807"/>
      <c r="E7229" s="803"/>
      <c r="F7229" s="803"/>
      <c r="G7229" s="803"/>
      <c r="H7229" s="806" t="s">
        <v>154</v>
      </c>
      <c r="I7229" s="806"/>
      <c r="J7229" s="803" t="s">
        <v>153</v>
      </c>
      <c r="K7229" s="803" t="s">
        <v>3</v>
      </c>
      <c r="L7229" s="804">
        <v>146</v>
      </c>
    </row>
    <row r="7230" spans="1:12" s="101" customFormat="1" ht="408.95" customHeight="1">
      <c r="A7230" s="808"/>
      <c r="B7230" s="803"/>
      <c r="C7230" s="810"/>
      <c r="D7230" s="807"/>
      <c r="E7230" s="803"/>
      <c r="F7230" s="803"/>
      <c r="G7230" s="803"/>
      <c r="H7230" s="806"/>
      <c r="I7230" s="806"/>
      <c r="J7230" s="803"/>
      <c r="K7230" s="803"/>
      <c r="L7230" s="804"/>
    </row>
    <row r="7231" spans="1:12" s="101" customFormat="1" ht="114.2" customHeight="1">
      <c r="A7231" s="808"/>
      <c r="B7231" s="803"/>
      <c r="C7231" s="810"/>
      <c r="D7231" s="807"/>
      <c r="E7231" s="803"/>
      <c r="F7231" s="803"/>
      <c r="G7231" s="803"/>
      <c r="H7231" s="806"/>
      <c r="I7231" s="806"/>
      <c r="J7231" s="803"/>
      <c r="K7231" s="803"/>
      <c r="L7231" s="804"/>
    </row>
    <row r="7232" spans="1:12" s="101" customFormat="1" ht="24" customHeight="1">
      <c r="A7232" s="808"/>
      <c r="B7232" s="110" t="s">
        <v>77</v>
      </c>
      <c r="C7232" s="115" t="s">
        <v>79</v>
      </c>
      <c r="D7232" s="115" t="s">
        <v>155</v>
      </c>
      <c r="E7232" s="115" t="s">
        <v>156</v>
      </c>
      <c r="F7232" s="805"/>
      <c r="G7232" s="805"/>
      <c r="H7232" s="806" t="s">
        <v>157</v>
      </c>
      <c r="I7232" s="806"/>
      <c r="J7232" s="803" t="s">
        <v>153</v>
      </c>
      <c r="K7232" s="803" t="s">
        <v>3</v>
      </c>
      <c r="L7232" s="804">
        <v>80</v>
      </c>
    </row>
    <row r="7233" spans="1:12" s="101" customFormat="1" ht="24" customHeight="1">
      <c r="A7233" s="808"/>
      <c r="B7233" s="117" t="s">
        <v>254</v>
      </c>
      <c r="C7233" s="117" t="s">
        <v>363</v>
      </c>
      <c r="D7233" s="118">
        <v>43792</v>
      </c>
      <c r="E7233" s="117" t="s">
        <v>1928</v>
      </c>
      <c r="F7233" s="805"/>
      <c r="G7233" s="805"/>
      <c r="H7233" s="806"/>
      <c r="I7233" s="806"/>
      <c r="J7233" s="803"/>
      <c r="K7233" s="803"/>
      <c r="L7233" s="804"/>
    </row>
    <row r="7234" spans="1:12" s="101" customFormat="1" ht="24" customHeight="1">
      <c r="A7234" s="808">
        <v>1356</v>
      </c>
      <c r="B7234" s="110" t="s">
        <v>76</v>
      </c>
      <c r="C7234" s="115" t="s">
        <v>78</v>
      </c>
      <c r="D7234" s="115" t="s">
        <v>146</v>
      </c>
      <c r="E7234" s="115" t="s">
        <v>147</v>
      </c>
      <c r="F7234" s="809" t="s">
        <v>71</v>
      </c>
      <c r="G7234" s="809"/>
      <c r="H7234" s="805"/>
      <c r="I7234" s="805"/>
      <c r="J7234" s="805"/>
      <c r="K7234" s="805"/>
      <c r="L7234" s="805"/>
    </row>
    <row r="7235" spans="1:12" s="101" customFormat="1" ht="26.25" customHeight="1">
      <c r="A7235" s="808"/>
      <c r="B7235" s="803" t="s">
        <v>4123</v>
      </c>
      <c r="C7235" s="810" t="s">
        <v>4128</v>
      </c>
      <c r="D7235" s="807">
        <v>43784</v>
      </c>
      <c r="E7235" s="803" t="s">
        <v>243</v>
      </c>
      <c r="F7235" s="803" t="s">
        <v>944</v>
      </c>
      <c r="G7235" s="803"/>
      <c r="H7235" s="806" t="s">
        <v>152</v>
      </c>
      <c r="I7235" s="806"/>
      <c r="J7235" s="117" t="s">
        <v>153</v>
      </c>
      <c r="K7235" s="117" t="s">
        <v>3</v>
      </c>
      <c r="L7235" s="119">
        <v>854.94</v>
      </c>
    </row>
    <row r="7236" spans="1:12" s="101" customFormat="1" ht="408.95" customHeight="1">
      <c r="A7236" s="808"/>
      <c r="B7236" s="803"/>
      <c r="C7236" s="810"/>
      <c r="D7236" s="807"/>
      <c r="E7236" s="803"/>
      <c r="F7236" s="803"/>
      <c r="G7236" s="803"/>
      <c r="H7236" s="806" t="s">
        <v>154</v>
      </c>
      <c r="I7236" s="806"/>
      <c r="J7236" s="803" t="s">
        <v>153</v>
      </c>
      <c r="K7236" s="803" t="s">
        <v>3</v>
      </c>
      <c r="L7236" s="804">
        <v>133.30000000000001</v>
      </c>
    </row>
    <row r="7237" spans="1:12" s="101" customFormat="1" ht="408.95" customHeight="1">
      <c r="A7237" s="808"/>
      <c r="B7237" s="803"/>
      <c r="C7237" s="810"/>
      <c r="D7237" s="807"/>
      <c r="E7237" s="803"/>
      <c r="F7237" s="803"/>
      <c r="G7237" s="803"/>
      <c r="H7237" s="806"/>
      <c r="I7237" s="806"/>
      <c r="J7237" s="803"/>
      <c r="K7237" s="803"/>
      <c r="L7237" s="804"/>
    </row>
    <row r="7238" spans="1:12" s="101" customFormat="1" ht="114.2" customHeight="1">
      <c r="A7238" s="808"/>
      <c r="B7238" s="803"/>
      <c r="C7238" s="810"/>
      <c r="D7238" s="807"/>
      <c r="E7238" s="803"/>
      <c r="F7238" s="803"/>
      <c r="G7238" s="803"/>
      <c r="H7238" s="806"/>
      <c r="I7238" s="806"/>
      <c r="J7238" s="803"/>
      <c r="K7238" s="803"/>
      <c r="L7238" s="804"/>
    </row>
    <row r="7239" spans="1:12" s="101" customFormat="1" ht="24" customHeight="1">
      <c r="A7239" s="808"/>
      <c r="B7239" s="110" t="s">
        <v>77</v>
      </c>
      <c r="C7239" s="115" t="s">
        <v>79</v>
      </c>
      <c r="D7239" s="115" t="s">
        <v>155</v>
      </c>
      <c r="E7239" s="115" t="s">
        <v>156</v>
      </c>
      <c r="F7239" s="805"/>
      <c r="G7239" s="805"/>
      <c r="H7239" s="806" t="s">
        <v>157</v>
      </c>
      <c r="I7239" s="806"/>
      <c r="J7239" s="803" t="s">
        <v>153</v>
      </c>
      <c r="K7239" s="803" t="s">
        <v>3</v>
      </c>
      <c r="L7239" s="804">
        <v>885</v>
      </c>
    </row>
    <row r="7240" spans="1:12" s="101" customFormat="1" ht="24" customHeight="1">
      <c r="A7240" s="808"/>
      <c r="B7240" s="117" t="s">
        <v>254</v>
      </c>
      <c r="C7240" s="117" t="s">
        <v>944</v>
      </c>
      <c r="D7240" s="118">
        <v>43792</v>
      </c>
      <c r="E7240" s="117" t="s">
        <v>1928</v>
      </c>
      <c r="F7240" s="805"/>
      <c r="G7240" s="805"/>
      <c r="H7240" s="806"/>
      <c r="I7240" s="806"/>
      <c r="J7240" s="803"/>
      <c r="K7240" s="803"/>
      <c r="L7240" s="804"/>
    </row>
    <row r="7241" spans="1:12" s="101" customFormat="1" ht="24" customHeight="1">
      <c r="A7241" s="808">
        <v>1357</v>
      </c>
      <c r="B7241" s="110" t="s">
        <v>76</v>
      </c>
      <c r="C7241" s="115" t="s">
        <v>78</v>
      </c>
      <c r="D7241" s="115" t="s">
        <v>146</v>
      </c>
      <c r="E7241" s="115" t="s">
        <v>147</v>
      </c>
      <c r="F7241" s="809" t="s">
        <v>71</v>
      </c>
      <c r="G7241" s="809"/>
      <c r="H7241" s="805"/>
      <c r="I7241" s="805"/>
      <c r="J7241" s="805"/>
      <c r="K7241" s="805"/>
      <c r="L7241" s="805"/>
    </row>
    <row r="7242" spans="1:12" s="101" customFormat="1" ht="26.25" customHeight="1">
      <c r="A7242" s="808"/>
      <c r="B7242" s="803" t="s">
        <v>4123</v>
      </c>
      <c r="C7242" s="810" t="s">
        <v>4130</v>
      </c>
      <c r="D7242" s="807">
        <v>43801</v>
      </c>
      <c r="E7242" s="803" t="s">
        <v>1145</v>
      </c>
      <c r="F7242" s="803" t="s">
        <v>4100</v>
      </c>
      <c r="G7242" s="803"/>
      <c r="H7242" s="806" t="s">
        <v>152</v>
      </c>
      <c r="I7242" s="806"/>
      <c r="J7242" s="117" t="s">
        <v>153</v>
      </c>
      <c r="K7242" s="117" t="s">
        <v>3</v>
      </c>
      <c r="L7242" s="119">
        <v>827.15</v>
      </c>
    </row>
    <row r="7243" spans="1:12" s="101" customFormat="1" ht="291.75" customHeight="1">
      <c r="A7243" s="808"/>
      <c r="B7243" s="803"/>
      <c r="C7243" s="810"/>
      <c r="D7243" s="807"/>
      <c r="E7243" s="803"/>
      <c r="F7243" s="803"/>
      <c r="G7243" s="803"/>
      <c r="H7243" s="806" t="s">
        <v>154</v>
      </c>
      <c r="I7243" s="806"/>
      <c r="J7243" s="117" t="s">
        <v>153</v>
      </c>
      <c r="K7243" s="117" t="s">
        <v>3</v>
      </c>
      <c r="L7243" s="119">
        <v>2092.9299999999998</v>
      </c>
    </row>
    <row r="7244" spans="1:12" s="101" customFormat="1" ht="24" customHeight="1">
      <c r="A7244" s="808"/>
      <c r="B7244" s="110" t="s">
        <v>77</v>
      </c>
      <c r="C7244" s="115" t="s">
        <v>79</v>
      </c>
      <c r="D7244" s="115" t="s">
        <v>155</v>
      </c>
      <c r="E7244" s="115" t="s">
        <v>156</v>
      </c>
      <c r="F7244" s="805"/>
      <c r="G7244" s="805"/>
      <c r="H7244" s="806" t="s">
        <v>157</v>
      </c>
      <c r="I7244" s="806"/>
      <c r="J7244" s="803" t="s">
        <v>153</v>
      </c>
      <c r="K7244" s="803" t="s">
        <v>3</v>
      </c>
      <c r="L7244" s="804">
        <v>2332.79</v>
      </c>
    </row>
    <row r="7245" spans="1:12" s="101" customFormat="1" ht="24" customHeight="1">
      <c r="A7245" s="808"/>
      <c r="B7245" s="117" t="s">
        <v>254</v>
      </c>
      <c r="C7245" s="117" t="s">
        <v>4100</v>
      </c>
      <c r="D7245" s="118">
        <v>43807</v>
      </c>
      <c r="E7245" s="117" t="s">
        <v>4101</v>
      </c>
      <c r="F7245" s="805"/>
      <c r="G7245" s="805"/>
      <c r="H7245" s="806"/>
      <c r="I7245" s="806"/>
      <c r="J7245" s="803"/>
      <c r="K7245" s="803"/>
      <c r="L7245" s="804"/>
    </row>
    <row r="7246" spans="1:12" s="101" customFormat="1" ht="24" customHeight="1">
      <c r="A7246" s="808">
        <v>1358</v>
      </c>
      <c r="B7246" s="110" t="s">
        <v>76</v>
      </c>
      <c r="C7246" s="115" t="s">
        <v>78</v>
      </c>
      <c r="D7246" s="115" t="s">
        <v>146</v>
      </c>
      <c r="E7246" s="115" t="s">
        <v>147</v>
      </c>
      <c r="F7246" s="809" t="s">
        <v>71</v>
      </c>
      <c r="G7246" s="809"/>
      <c r="H7246" s="805"/>
      <c r="I7246" s="805"/>
      <c r="J7246" s="805"/>
      <c r="K7246" s="805"/>
      <c r="L7246" s="805"/>
    </row>
    <row r="7247" spans="1:12" s="101" customFormat="1" ht="26.25" customHeight="1">
      <c r="A7247" s="808"/>
      <c r="B7247" s="803" t="s">
        <v>4123</v>
      </c>
      <c r="C7247" s="810" t="s">
        <v>4131</v>
      </c>
      <c r="D7247" s="807">
        <v>43815</v>
      </c>
      <c r="E7247" s="803" t="s">
        <v>1449</v>
      </c>
      <c r="F7247" s="803" t="s">
        <v>4132</v>
      </c>
      <c r="G7247" s="803"/>
      <c r="H7247" s="806" t="s">
        <v>152</v>
      </c>
      <c r="I7247" s="806"/>
      <c r="J7247" s="117" t="s">
        <v>153</v>
      </c>
      <c r="K7247" s="117" t="s">
        <v>3</v>
      </c>
      <c r="L7247" s="119">
        <v>544.36</v>
      </c>
    </row>
    <row r="7248" spans="1:12" s="101" customFormat="1" ht="333.75" customHeight="1">
      <c r="A7248" s="808"/>
      <c r="B7248" s="803"/>
      <c r="C7248" s="810"/>
      <c r="D7248" s="807"/>
      <c r="E7248" s="803"/>
      <c r="F7248" s="803"/>
      <c r="G7248" s="803"/>
      <c r="H7248" s="806" t="s">
        <v>154</v>
      </c>
      <c r="I7248" s="806"/>
      <c r="J7248" s="117" t="s">
        <v>153</v>
      </c>
      <c r="K7248" s="117" t="s">
        <v>3</v>
      </c>
      <c r="L7248" s="119">
        <v>2145.54</v>
      </c>
    </row>
    <row r="7249" spans="1:12" s="101" customFormat="1" ht="24" customHeight="1">
      <c r="A7249" s="808"/>
      <c r="B7249" s="110" t="s">
        <v>77</v>
      </c>
      <c r="C7249" s="115" t="s">
        <v>79</v>
      </c>
      <c r="D7249" s="115" t="s">
        <v>155</v>
      </c>
      <c r="E7249" s="115" t="s">
        <v>156</v>
      </c>
      <c r="F7249" s="805"/>
      <c r="G7249" s="805"/>
      <c r="H7249" s="806" t="s">
        <v>157</v>
      </c>
      <c r="I7249" s="806"/>
      <c r="J7249" s="803" t="s">
        <v>153</v>
      </c>
      <c r="K7249" s="803" t="s">
        <v>153</v>
      </c>
      <c r="L7249" s="804">
        <v>0</v>
      </c>
    </row>
    <row r="7250" spans="1:12" s="101" customFormat="1" ht="24" customHeight="1">
      <c r="A7250" s="808"/>
      <c r="B7250" s="117" t="s">
        <v>254</v>
      </c>
      <c r="C7250" s="117" t="s">
        <v>4132</v>
      </c>
      <c r="D7250" s="118">
        <v>43819</v>
      </c>
      <c r="E7250" s="117" t="s">
        <v>4133</v>
      </c>
      <c r="F7250" s="805"/>
      <c r="G7250" s="805"/>
      <c r="H7250" s="806"/>
      <c r="I7250" s="806"/>
      <c r="J7250" s="803"/>
      <c r="K7250" s="803"/>
      <c r="L7250" s="804"/>
    </row>
    <row r="7251" spans="1:12" s="101" customFormat="1" ht="24" customHeight="1">
      <c r="A7251" s="808">
        <v>1359</v>
      </c>
      <c r="B7251" s="110" t="s">
        <v>76</v>
      </c>
      <c r="C7251" s="115" t="s">
        <v>78</v>
      </c>
      <c r="D7251" s="115" t="s">
        <v>146</v>
      </c>
      <c r="E7251" s="115" t="s">
        <v>147</v>
      </c>
      <c r="F7251" s="809" t="s">
        <v>71</v>
      </c>
      <c r="G7251" s="809"/>
      <c r="H7251" s="805"/>
      <c r="I7251" s="805"/>
      <c r="J7251" s="805"/>
      <c r="K7251" s="805"/>
      <c r="L7251" s="805"/>
    </row>
    <row r="7252" spans="1:12" s="101" customFormat="1" ht="26.25" customHeight="1">
      <c r="A7252" s="808"/>
      <c r="B7252" s="803" t="s">
        <v>4123</v>
      </c>
      <c r="C7252" s="810" t="s">
        <v>4134</v>
      </c>
      <c r="D7252" s="807">
        <v>43882</v>
      </c>
      <c r="E7252" s="803" t="s">
        <v>228</v>
      </c>
      <c r="F7252" s="803" t="s">
        <v>825</v>
      </c>
      <c r="G7252" s="803"/>
      <c r="H7252" s="806" t="s">
        <v>152</v>
      </c>
      <c r="I7252" s="806"/>
      <c r="J7252" s="117" t="s">
        <v>153</v>
      </c>
      <c r="K7252" s="117" t="s">
        <v>3</v>
      </c>
      <c r="L7252" s="119">
        <v>797.64</v>
      </c>
    </row>
    <row r="7253" spans="1:12" s="101" customFormat="1" ht="396.75" customHeight="1">
      <c r="A7253" s="808"/>
      <c r="B7253" s="803"/>
      <c r="C7253" s="810"/>
      <c r="D7253" s="807"/>
      <c r="E7253" s="803"/>
      <c r="F7253" s="803"/>
      <c r="G7253" s="803"/>
      <c r="H7253" s="806" t="s">
        <v>154</v>
      </c>
      <c r="I7253" s="806"/>
      <c r="J7253" s="117" t="s">
        <v>153</v>
      </c>
      <c r="K7253" s="117" t="s">
        <v>3</v>
      </c>
      <c r="L7253" s="119">
        <v>569.14</v>
      </c>
    </row>
    <row r="7254" spans="1:12" s="101" customFormat="1" ht="24" customHeight="1">
      <c r="A7254" s="808"/>
      <c r="B7254" s="110" t="s">
        <v>77</v>
      </c>
      <c r="C7254" s="115" t="s">
        <v>79</v>
      </c>
      <c r="D7254" s="115" t="s">
        <v>155</v>
      </c>
      <c r="E7254" s="115" t="s">
        <v>156</v>
      </c>
      <c r="F7254" s="805"/>
      <c r="G7254" s="805"/>
      <c r="H7254" s="806" t="s">
        <v>157</v>
      </c>
      <c r="I7254" s="806"/>
      <c r="J7254" s="803" t="s">
        <v>153</v>
      </c>
      <c r="K7254" s="803" t="s">
        <v>3</v>
      </c>
      <c r="L7254" s="804">
        <v>930</v>
      </c>
    </row>
    <row r="7255" spans="1:12" s="101" customFormat="1" ht="24" customHeight="1">
      <c r="A7255" s="808"/>
      <c r="B7255" s="117" t="s">
        <v>254</v>
      </c>
      <c r="C7255" s="117" t="s">
        <v>825</v>
      </c>
      <c r="D7255" s="118">
        <v>43885</v>
      </c>
      <c r="E7255" s="117" t="s">
        <v>826</v>
      </c>
      <c r="F7255" s="805"/>
      <c r="G7255" s="805"/>
      <c r="H7255" s="806"/>
      <c r="I7255" s="806"/>
      <c r="J7255" s="803"/>
      <c r="K7255" s="803"/>
      <c r="L7255" s="804"/>
    </row>
    <row r="7256" spans="1:12" s="101" customFormat="1" ht="24" customHeight="1">
      <c r="A7256" s="808">
        <v>1360</v>
      </c>
      <c r="B7256" s="110" t="s">
        <v>76</v>
      </c>
      <c r="C7256" s="115" t="s">
        <v>78</v>
      </c>
      <c r="D7256" s="115" t="s">
        <v>146</v>
      </c>
      <c r="E7256" s="115" t="s">
        <v>147</v>
      </c>
      <c r="F7256" s="809" t="s">
        <v>71</v>
      </c>
      <c r="G7256" s="809"/>
      <c r="H7256" s="805"/>
      <c r="I7256" s="805"/>
      <c r="J7256" s="805"/>
      <c r="K7256" s="805"/>
      <c r="L7256" s="805"/>
    </row>
    <row r="7257" spans="1:12" s="101" customFormat="1" ht="26.25" customHeight="1">
      <c r="A7257" s="808"/>
      <c r="B7257" s="803" t="s">
        <v>4123</v>
      </c>
      <c r="C7257" s="810" t="s">
        <v>4135</v>
      </c>
      <c r="D7257" s="807">
        <v>43898</v>
      </c>
      <c r="E7257" s="803" t="s">
        <v>168</v>
      </c>
      <c r="F7257" s="803" t="s">
        <v>4126</v>
      </c>
      <c r="G7257" s="803"/>
      <c r="H7257" s="806" t="s">
        <v>152</v>
      </c>
      <c r="I7257" s="806"/>
      <c r="J7257" s="117" t="s">
        <v>153</v>
      </c>
      <c r="K7257" s="117" t="s">
        <v>3</v>
      </c>
      <c r="L7257" s="119">
        <v>558.44000000000005</v>
      </c>
    </row>
    <row r="7258" spans="1:12" s="101" customFormat="1" ht="144.75" customHeight="1">
      <c r="A7258" s="808"/>
      <c r="B7258" s="803"/>
      <c r="C7258" s="810"/>
      <c r="D7258" s="807"/>
      <c r="E7258" s="803"/>
      <c r="F7258" s="803"/>
      <c r="G7258" s="803"/>
      <c r="H7258" s="806" t="s">
        <v>154</v>
      </c>
      <c r="I7258" s="806"/>
      <c r="J7258" s="117" t="s">
        <v>153</v>
      </c>
      <c r="K7258" s="117" t="s">
        <v>3</v>
      </c>
      <c r="L7258" s="119">
        <v>2687.64</v>
      </c>
    </row>
    <row r="7259" spans="1:12" s="101" customFormat="1" ht="24" customHeight="1">
      <c r="A7259" s="808"/>
      <c r="B7259" s="110" t="s">
        <v>77</v>
      </c>
      <c r="C7259" s="115" t="s">
        <v>79</v>
      </c>
      <c r="D7259" s="115" t="s">
        <v>155</v>
      </c>
      <c r="E7259" s="115" t="s">
        <v>156</v>
      </c>
      <c r="F7259" s="805"/>
      <c r="G7259" s="805"/>
      <c r="H7259" s="806" t="s">
        <v>157</v>
      </c>
      <c r="I7259" s="806"/>
      <c r="J7259" s="803" t="s">
        <v>153</v>
      </c>
      <c r="K7259" s="803" t="s">
        <v>3</v>
      </c>
      <c r="L7259" s="804">
        <v>145</v>
      </c>
    </row>
    <row r="7260" spans="1:12" s="101" customFormat="1" ht="24" customHeight="1">
      <c r="A7260" s="808"/>
      <c r="B7260" s="117" t="s">
        <v>254</v>
      </c>
      <c r="C7260" s="117" t="s">
        <v>4126</v>
      </c>
      <c r="D7260" s="118">
        <v>43901</v>
      </c>
      <c r="E7260" s="117" t="s">
        <v>4136</v>
      </c>
      <c r="F7260" s="805"/>
      <c r="G7260" s="805"/>
      <c r="H7260" s="806"/>
      <c r="I7260" s="806"/>
      <c r="J7260" s="803"/>
      <c r="K7260" s="803"/>
      <c r="L7260" s="804"/>
    </row>
    <row r="7261" spans="1:12" s="101" customFormat="1" ht="24" customHeight="1">
      <c r="A7261" s="808">
        <v>1361</v>
      </c>
      <c r="B7261" s="110" t="s">
        <v>76</v>
      </c>
      <c r="C7261" s="115" t="s">
        <v>78</v>
      </c>
      <c r="D7261" s="115" t="s">
        <v>146</v>
      </c>
      <c r="E7261" s="115" t="s">
        <v>147</v>
      </c>
      <c r="F7261" s="809" t="s">
        <v>71</v>
      </c>
      <c r="G7261" s="809"/>
      <c r="H7261" s="805"/>
      <c r="I7261" s="805"/>
      <c r="J7261" s="805"/>
      <c r="K7261" s="805"/>
      <c r="L7261" s="805"/>
    </row>
    <row r="7262" spans="1:12" s="101" customFormat="1" ht="26.25" customHeight="1">
      <c r="A7262" s="808"/>
      <c r="B7262" s="803" t="s">
        <v>4137</v>
      </c>
      <c r="C7262" s="810" t="s">
        <v>4138</v>
      </c>
      <c r="D7262" s="807">
        <v>43884</v>
      </c>
      <c r="E7262" s="803" t="s">
        <v>333</v>
      </c>
      <c r="F7262" s="803" t="s">
        <v>4139</v>
      </c>
      <c r="G7262" s="803"/>
      <c r="H7262" s="806" t="s">
        <v>152</v>
      </c>
      <c r="I7262" s="806"/>
      <c r="J7262" s="117" t="s">
        <v>153</v>
      </c>
      <c r="K7262" s="117" t="s">
        <v>3</v>
      </c>
      <c r="L7262" s="119">
        <v>827.15</v>
      </c>
    </row>
    <row r="7263" spans="1:12" s="101" customFormat="1" ht="123.75" customHeight="1">
      <c r="A7263" s="808"/>
      <c r="B7263" s="803"/>
      <c r="C7263" s="810"/>
      <c r="D7263" s="807"/>
      <c r="E7263" s="803"/>
      <c r="F7263" s="803"/>
      <c r="G7263" s="803"/>
      <c r="H7263" s="806" t="s">
        <v>154</v>
      </c>
      <c r="I7263" s="806"/>
      <c r="J7263" s="117" t="s">
        <v>153</v>
      </c>
      <c r="K7263" s="117" t="s">
        <v>153</v>
      </c>
      <c r="L7263" s="119">
        <v>0</v>
      </c>
    </row>
    <row r="7264" spans="1:12" s="101" customFormat="1" ht="24" customHeight="1">
      <c r="A7264" s="808"/>
      <c r="B7264" s="110" t="s">
        <v>77</v>
      </c>
      <c r="C7264" s="115" t="s">
        <v>79</v>
      </c>
      <c r="D7264" s="115" t="s">
        <v>155</v>
      </c>
      <c r="E7264" s="115" t="s">
        <v>156</v>
      </c>
      <c r="F7264" s="805"/>
      <c r="G7264" s="805"/>
      <c r="H7264" s="806" t="s">
        <v>157</v>
      </c>
      <c r="I7264" s="806"/>
      <c r="J7264" s="803" t="s">
        <v>153</v>
      </c>
      <c r="K7264" s="803" t="s">
        <v>153</v>
      </c>
      <c r="L7264" s="804">
        <v>0</v>
      </c>
    </row>
    <row r="7265" spans="1:12" s="101" customFormat="1" ht="24" customHeight="1">
      <c r="A7265" s="808"/>
      <c r="B7265" s="117" t="s">
        <v>4140</v>
      </c>
      <c r="C7265" s="117" t="s">
        <v>4139</v>
      </c>
      <c r="D7265" s="118">
        <v>43890</v>
      </c>
      <c r="E7265" s="117" t="s">
        <v>4141</v>
      </c>
      <c r="F7265" s="805"/>
      <c r="G7265" s="805"/>
      <c r="H7265" s="806"/>
      <c r="I7265" s="806"/>
      <c r="J7265" s="803"/>
      <c r="K7265" s="803"/>
      <c r="L7265" s="804"/>
    </row>
    <row r="7266" spans="1:12" s="101" customFormat="1" ht="24" customHeight="1">
      <c r="A7266" s="808">
        <v>1362</v>
      </c>
      <c r="B7266" s="110" t="s">
        <v>76</v>
      </c>
      <c r="C7266" s="115" t="s">
        <v>78</v>
      </c>
      <c r="D7266" s="115" t="s">
        <v>146</v>
      </c>
      <c r="E7266" s="115" t="s">
        <v>147</v>
      </c>
      <c r="F7266" s="809" t="s">
        <v>71</v>
      </c>
      <c r="G7266" s="809"/>
      <c r="H7266" s="805"/>
      <c r="I7266" s="805"/>
      <c r="J7266" s="805"/>
      <c r="K7266" s="805"/>
      <c r="L7266" s="805"/>
    </row>
    <row r="7267" spans="1:12" s="101" customFormat="1" ht="26.25" customHeight="1">
      <c r="A7267" s="808"/>
      <c r="B7267" s="803" t="s">
        <v>4142</v>
      </c>
      <c r="C7267" s="810" t="s">
        <v>4143</v>
      </c>
      <c r="D7267" s="807">
        <v>43754</v>
      </c>
      <c r="E7267" s="803" t="s">
        <v>243</v>
      </c>
      <c r="F7267" s="803" t="s">
        <v>4144</v>
      </c>
      <c r="G7267" s="803"/>
      <c r="H7267" s="806" t="s">
        <v>152</v>
      </c>
      <c r="I7267" s="806"/>
      <c r="J7267" s="117" t="s">
        <v>153</v>
      </c>
      <c r="K7267" s="117" t="s">
        <v>3</v>
      </c>
      <c r="L7267" s="119">
        <v>687.4</v>
      </c>
    </row>
    <row r="7268" spans="1:12" s="101" customFormat="1" ht="323.25" customHeight="1">
      <c r="A7268" s="808"/>
      <c r="B7268" s="803"/>
      <c r="C7268" s="810"/>
      <c r="D7268" s="807"/>
      <c r="E7268" s="803"/>
      <c r="F7268" s="803"/>
      <c r="G7268" s="803"/>
      <c r="H7268" s="806" t="s">
        <v>154</v>
      </c>
      <c r="I7268" s="806"/>
      <c r="J7268" s="117" t="s">
        <v>153</v>
      </c>
      <c r="K7268" s="117" t="s">
        <v>153</v>
      </c>
      <c r="L7268" s="119">
        <v>0</v>
      </c>
    </row>
    <row r="7269" spans="1:12" s="101" customFormat="1" ht="24" customHeight="1">
      <c r="A7269" s="808"/>
      <c r="B7269" s="110" t="s">
        <v>77</v>
      </c>
      <c r="C7269" s="115" t="s">
        <v>79</v>
      </c>
      <c r="D7269" s="115" t="s">
        <v>155</v>
      </c>
      <c r="E7269" s="115" t="s">
        <v>156</v>
      </c>
      <c r="F7269" s="805"/>
      <c r="G7269" s="805"/>
      <c r="H7269" s="806" t="s">
        <v>157</v>
      </c>
      <c r="I7269" s="806"/>
      <c r="J7269" s="803" t="s">
        <v>153</v>
      </c>
      <c r="K7269" s="803" t="s">
        <v>3</v>
      </c>
      <c r="L7269" s="804">
        <v>401</v>
      </c>
    </row>
    <row r="7270" spans="1:12" s="101" customFormat="1" ht="24" customHeight="1">
      <c r="A7270" s="808"/>
      <c r="B7270" s="117" t="s">
        <v>260</v>
      </c>
      <c r="C7270" s="117" t="s">
        <v>4144</v>
      </c>
      <c r="D7270" s="118">
        <v>43756</v>
      </c>
      <c r="E7270" s="117" t="s">
        <v>1463</v>
      </c>
      <c r="F7270" s="805"/>
      <c r="G7270" s="805"/>
      <c r="H7270" s="806"/>
      <c r="I7270" s="806"/>
      <c r="J7270" s="803"/>
      <c r="K7270" s="803"/>
      <c r="L7270" s="804"/>
    </row>
    <row r="7271" spans="1:12" s="101" customFormat="1" ht="24" customHeight="1">
      <c r="A7271" s="808">
        <v>1363</v>
      </c>
      <c r="B7271" s="110" t="s">
        <v>76</v>
      </c>
      <c r="C7271" s="115" t="s">
        <v>78</v>
      </c>
      <c r="D7271" s="115" t="s">
        <v>146</v>
      </c>
      <c r="E7271" s="115" t="s">
        <v>147</v>
      </c>
      <c r="F7271" s="809" t="s">
        <v>71</v>
      </c>
      <c r="G7271" s="809"/>
      <c r="H7271" s="805"/>
      <c r="I7271" s="805"/>
      <c r="J7271" s="805"/>
      <c r="K7271" s="805"/>
      <c r="L7271" s="805"/>
    </row>
    <row r="7272" spans="1:12" s="101" customFormat="1" ht="26.25" customHeight="1">
      <c r="A7272" s="808"/>
      <c r="B7272" s="803" t="s">
        <v>4145</v>
      </c>
      <c r="C7272" s="810" t="s">
        <v>4146</v>
      </c>
      <c r="D7272" s="807">
        <v>43835</v>
      </c>
      <c r="E7272" s="803" t="s">
        <v>4147</v>
      </c>
      <c r="F7272" s="803" t="s">
        <v>1672</v>
      </c>
      <c r="G7272" s="803"/>
      <c r="H7272" s="806" t="s">
        <v>152</v>
      </c>
      <c r="I7272" s="806"/>
      <c r="J7272" s="117" t="s">
        <v>153</v>
      </c>
      <c r="K7272" s="117" t="s">
        <v>153</v>
      </c>
      <c r="L7272" s="119">
        <v>0</v>
      </c>
    </row>
    <row r="7273" spans="1:12" s="101" customFormat="1" ht="396.75" customHeight="1">
      <c r="A7273" s="808"/>
      <c r="B7273" s="803"/>
      <c r="C7273" s="810"/>
      <c r="D7273" s="807"/>
      <c r="E7273" s="803"/>
      <c r="F7273" s="803"/>
      <c r="G7273" s="803"/>
      <c r="H7273" s="806" t="s">
        <v>154</v>
      </c>
      <c r="I7273" s="806"/>
      <c r="J7273" s="117" t="s">
        <v>153</v>
      </c>
      <c r="K7273" s="117" t="s">
        <v>153</v>
      </c>
      <c r="L7273" s="119">
        <v>0</v>
      </c>
    </row>
    <row r="7274" spans="1:12" s="101" customFormat="1" ht="24" customHeight="1">
      <c r="A7274" s="808"/>
      <c r="B7274" s="110" t="s">
        <v>77</v>
      </c>
      <c r="C7274" s="115" t="s">
        <v>79</v>
      </c>
      <c r="D7274" s="115" t="s">
        <v>155</v>
      </c>
      <c r="E7274" s="115" t="s">
        <v>156</v>
      </c>
      <c r="F7274" s="805"/>
      <c r="G7274" s="805"/>
      <c r="H7274" s="806" t="s">
        <v>157</v>
      </c>
      <c r="I7274" s="806"/>
      <c r="J7274" s="803" t="s">
        <v>153</v>
      </c>
      <c r="K7274" s="803" t="s">
        <v>3</v>
      </c>
      <c r="L7274" s="804">
        <v>750</v>
      </c>
    </row>
    <row r="7275" spans="1:12" s="101" customFormat="1" ht="34.5" customHeight="1">
      <c r="A7275" s="808"/>
      <c r="B7275" s="117" t="s">
        <v>4148</v>
      </c>
      <c r="C7275" s="117" t="s">
        <v>1672</v>
      </c>
      <c r="D7275" s="118">
        <v>43838</v>
      </c>
      <c r="E7275" s="117" t="s">
        <v>4149</v>
      </c>
      <c r="F7275" s="805"/>
      <c r="G7275" s="805"/>
      <c r="H7275" s="806"/>
      <c r="I7275" s="806"/>
      <c r="J7275" s="803"/>
      <c r="K7275" s="803"/>
      <c r="L7275" s="804"/>
    </row>
    <row r="7276" spans="1:12" s="101" customFormat="1" ht="24" customHeight="1">
      <c r="A7276" s="808">
        <v>1364</v>
      </c>
      <c r="B7276" s="110" t="s">
        <v>76</v>
      </c>
      <c r="C7276" s="115" t="s">
        <v>78</v>
      </c>
      <c r="D7276" s="115" t="s">
        <v>146</v>
      </c>
      <c r="E7276" s="115" t="s">
        <v>147</v>
      </c>
      <c r="F7276" s="809" t="s">
        <v>71</v>
      </c>
      <c r="G7276" s="809"/>
      <c r="H7276" s="805"/>
      <c r="I7276" s="805"/>
      <c r="J7276" s="805"/>
      <c r="K7276" s="805"/>
      <c r="L7276" s="805"/>
    </row>
    <row r="7277" spans="1:12" s="101" customFormat="1" ht="26.25" customHeight="1">
      <c r="A7277" s="808"/>
      <c r="B7277" s="803" t="s">
        <v>4145</v>
      </c>
      <c r="C7277" s="810" t="s">
        <v>4150</v>
      </c>
      <c r="D7277" s="807">
        <v>43860</v>
      </c>
      <c r="E7277" s="803" t="s">
        <v>868</v>
      </c>
      <c r="F7277" s="803" t="s">
        <v>1320</v>
      </c>
      <c r="G7277" s="803"/>
      <c r="H7277" s="806" t="s">
        <v>152</v>
      </c>
      <c r="I7277" s="806"/>
      <c r="J7277" s="117" t="s">
        <v>153</v>
      </c>
      <c r="K7277" s="117" t="s">
        <v>3</v>
      </c>
      <c r="L7277" s="119">
        <v>498</v>
      </c>
    </row>
    <row r="7278" spans="1:12" s="101" customFormat="1" ht="386.25" customHeight="1">
      <c r="A7278" s="808"/>
      <c r="B7278" s="803"/>
      <c r="C7278" s="810"/>
      <c r="D7278" s="807"/>
      <c r="E7278" s="803"/>
      <c r="F7278" s="803"/>
      <c r="G7278" s="803"/>
      <c r="H7278" s="806" t="s">
        <v>154</v>
      </c>
      <c r="I7278" s="806"/>
      <c r="J7278" s="117" t="s">
        <v>153</v>
      </c>
      <c r="K7278" s="117" t="s">
        <v>3</v>
      </c>
      <c r="L7278" s="119">
        <v>507.71</v>
      </c>
    </row>
    <row r="7279" spans="1:12" s="101" customFormat="1" ht="24" customHeight="1">
      <c r="A7279" s="808"/>
      <c r="B7279" s="110" t="s">
        <v>77</v>
      </c>
      <c r="C7279" s="115" t="s">
        <v>79</v>
      </c>
      <c r="D7279" s="115" t="s">
        <v>155</v>
      </c>
      <c r="E7279" s="115" t="s">
        <v>156</v>
      </c>
      <c r="F7279" s="805"/>
      <c r="G7279" s="805"/>
      <c r="H7279" s="806" t="s">
        <v>157</v>
      </c>
      <c r="I7279" s="806"/>
      <c r="J7279" s="803" t="s">
        <v>153</v>
      </c>
      <c r="K7279" s="803" t="s">
        <v>153</v>
      </c>
      <c r="L7279" s="804">
        <v>0</v>
      </c>
    </row>
    <row r="7280" spans="1:12" s="101" customFormat="1" ht="34.5" customHeight="1">
      <c r="A7280" s="808"/>
      <c r="B7280" s="117" t="s">
        <v>4148</v>
      </c>
      <c r="C7280" s="117" t="s">
        <v>1320</v>
      </c>
      <c r="D7280" s="118">
        <v>43862</v>
      </c>
      <c r="E7280" s="117" t="s">
        <v>3583</v>
      </c>
      <c r="F7280" s="805"/>
      <c r="G7280" s="805"/>
      <c r="H7280" s="806"/>
      <c r="I7280" s="806"/>
      <c r="J7280" s="803"/>
      <c r="K7280" s="803"/>
      <c r="L7280" s="804"/>
    </row>
    <row r="7281" spans="1:12" s="101" customFormat="1" ht="24" customHeight="1">
      <c r="A7281" s="808">
        <v>1365</v>
      </c>
      <c r="B7281" s="110" t="s">
        <v>76</v>
      </c>
      <c r="C7281" s="115" t="s">
        <v>78</v>
      </c>
      <c r="D7281" s="115" t="s">
        <v>146</v>
      </c>
      <c r="E7281" s="115" t="s">
        <v>147</v>
      </c>
      <c r="F7281" s="809" t="s">
        <v>71</v>
      </c>
      <c r="G7281" s="809"/>
      <c r="H7281" s="805"/>
      <c r="I7281" s="805"/>
      <c r="J7281" s="805"/>
      <c r="K7281" s="805"/>
      <c r="L7281" s="805"/>
    </row>
    <row r="7282" spans="1:12" s="101" customFormat="1" ht="26.25" customHeight="1">
      <c r="A7282" s="808"/>
      <c r="B7282" s="803" t="s">
        <v>4145</v>
      </c>
      <c r="C7282" s="810" t="s">
        <v>4151</v>
      </c>
      <c r="D7282" s="807">
        <v>43877</v>
      </c>
      <c r="E7282" s="803" t="s">
        <v>714</v>
      </c>
      <c r="F7282" s="803" t="s">
        <v>4152</v>
      </c>
      <c r="G7282" s="803"/>
      <c r="H7282" s="806" t="s">
        <v>152</v>
      </c>
      <c r="I7282" s="806"/>
      <c r="J7282" s="117" t="s">
        <v>3</v>
      </c>
      <c r="K7282" s="117" t="s">
        <v>153</v>
      </c>
      <c r="L7282" s="119">
        <v>356.68</v>
      </c>
    </row>
    <row r="7283" spans="1:12" s="101" customFormat="1" ht="207.75" customHeight="1">
      <c r="A7283" s="808"/>
      <c r="B7283" s="803"/>
      <c r="C7283" s="810"/>
      <c r="D7283" s="807"/>
      <c r="E7283" s="803"/>
      <c r="F7283" s="803"/>
      <c r="G7283" s="803"/>
      <c r="H7283" s="806" t="s">
        <v>154</v>
      </c>
      <c r="I7283" s="806"/>
      <c r="J7283" s="117" t="s">
        <v>3</v>
      </c>
      <c r="K7283" s="117" t="s">
        <v>153</v>
      </c>
      <c r="L7283" s="119">
        <v>2249.3000000000002</v>
      </c>
    </row>
    <row r="7284" spans="1:12" s="101" customFormat="1" ht="24" customHeight="1">
      <c r="A7284" s="808"/>
      <c r="B7284" s="110" t="s">
        <v>77</v>
      </c>
      <c r="C7284" s="115" t="s">
        <v>79</v>
      </c>
      <c r="D7284" s="115" t="s">
        <v>155</v>
      </c>
      <c r="E7284" s="115" t="s">
        <v>156</v>
      </c>
      <c r="F7284" s="805"/>
      <c r="G7284" s="805"/>
      <c r="H7284" s="806" t="s">
        <v>157</v>
      </c>
      <c r="I7284" s="806"/>
      <c r="J7284" s="803" t="s">
        <v>3</v>
      </c>
      <c r="K7284" s="803" t="s">
        <v>3</v>
      </c>
      <c r="L7284" s="804">
        <v>339.52000000000004</v>
      </c>
    </row>
    <row r="7285" spans="1:12" s="101" customFormat="1" ht="34.5" customHeight="1">
      <c r="A7285" s="808"/>
      <c r="B7285" s="117" t="s">
        <v>4148</v>
      </c>
      <c r="C7285" s="117" t="s">
        <v>4152</v>
      </c>
      <c r="D7285" s="118">
        <v>43882</v>
      </c>
      <c r="E7285" s="117" t="s">
        <v>1636</v>
      </c>
      <c r="F7285" s="805"/>
      <c r="G7285" s="805"/>
      <c r="H7285" s="806"/>
      <c r="I7285" s="806"/>
      <c r="J7285" s="803"/>
      <c r="K7285" s="803"/>
      <c r="L7285" s="804"/>
    </row>
    <row r="7286" spans="1:12" s="101" customFormat="1" ht="24" customHeight="1">
      <c r="A7286" s="808">
        <v>1366</v>
      </c>
      <c r="B7286" s="110" t="s">
        <v>76</v>
      </c>
      <c r="C7286" s="115" t="s">
        <v>78</v>
      </c>
      <c r="D7286" s="115" t="s">
        <v>146</v>
      </c>
      <c r="E7286" s="115" t="s">
        <v>147</v>
      </c>
      <c r="F7286" s="809" t="s">
        <v>71</v>
      </c>
      <c r="G7286" s="809"/>
      <c r="H7286" s="805"/>
      <c r="I7286" s="805"/>
      <c r="J7286" s="805"/>
      <c r="K7286" s="805"/>
      <c r="L7286" s="805"/>
    </row>
    <row r="7287" spans="1:12" s="101" customFormat="1" ht="26.25" customHeight="1">
      <c r="A7287" s="808"/>
      <c r="B7287" s="803" t="s">
        <v>4153</v>
      </c>
      <c r="C7287" s="803" t="s">
        <v>4154</v>
      </c>
      <c r="D7287" s="807">
        <v>43774</v>
      </c>
      <c r="E7287" s="803" t="s">
        <v>614</v>
      </c>
      <c r="F7287" s="803" t="s">
        <v>4155</v>
      </c>
      <c r="G7287" s="803"/>
      <c r="H7287" s="806" t="s">
        <v>152</v>
      </c>
      <c r="I7287" s="806"/>
      <c r="J7287" s="117" t="s">
        <v>153</v>
      </c>
      <c r="K7287" s="117" t="s">
        <v>3</v>
      </c>
      <c r="L7287" s="119">
        <v>845.5</v>
      </c>
    </row>
    <row r="7288" spans="1:12" s="101" customFormat="1" ht="92.25" customHeight="1">
      <c r="A7288" s="808"/>
      <c r="B7288" s="803"/>
      <c r="C7288" s="803"/>
      <c r="D7288" s="807"/>
      <c r="E7288" s="803"/>
      <c r="F7288" s="803"/>
      <c r="G7288" s="803"/>
      <c r="H7288" s="806" t="s">
        <v>154</v>
      </c>
      <c r="I7288" s="806"/>
      <c r="J7288" s="117" t="s">
        <v>153</v>
      </c>
      <c r="K7288" s="117" t="s">
        <v>3</v>
      </c>
      <c r="L7288" s="119">
        <v>376.04</v>
      </c>
    </row>
    <row r="7289" spans="1:12" s="101" customFormat="1" ht="24" customHeight="1">
      <c r="A7289" s="808"/>
      <c r="B7289" s="110" t="s">
        <v>77</v>
      </c>
      <c r="C7289" s="115" t="s">
        <v>79</v>
      </c>
      <c r="D7289" s="115" t="s">
        <v>155</v>
      </c>
      <c r="E7289" s="115" t="s">
        <v>156</v>
      </c>
      <c r="F7289" s="805"/>
      <c r="G7289" s="805"/>
      <c r="H7289" s="806" t="s">
        <v>157</v>
      </c>
      <c r="I7289" s="806"/>
      <c r="J7289" s="803" t="s">
        <v>153</v>
      </c>
      <c r="K7289" s="803" t="s">
        <v>3</v>
      </c>
      <c r="L7289" s="804">
        <v>210</v>
      </c>
    </row>
    <row r="7290" spans="1:12" s="101" customFormat="1" ht="24" customHeight="1">
      <c r="A7290" s="808"/>
      <c r="B7290" s="117" t="s">
        <v>193</v>
      </c>
      <c r="C7290" s="117" t="s">
        <v>4155</v>
      </c>
      <c r="D7290" s="118">
        <v>43776</v>
      </c>
      <c r="E7290" s="117" t="s">
        <v>808</v>
      </c>
      <c r="F7290" s="805"/>
      <c r="G7290" s="805"/>
      <c r="H7290" s="806"/>
      <c r="I7290" s="806"/>
      <c r="J7290" s="803"/>
      <c r="K7290" s="803"/>
      <c r="L7290" s="804"/>
    </row>
    <row r="7291" spans="1:12" s="101" customFormat="1" ht="24" customHeight="1">
      <c r="A7291" s="808">
        <v>1367</v>
      </c>
      <c r="B7291" s="110" t="s">
        <v>76</v>
      </c>
      <c r="C7291" s="115" t="s">
        <v>78</v>
      </c>
      <c r="D7291" s="115" t="s">
        <v>146</v>
      </c>
      <c r="E7291" s="115" t="s">
        <v>147</v>
      </c>
      <c r="F7291" s="809" t="s">
        <v>71</v>
      </c>
      <c r="G7291" s="809"/>
      <c r="H7291" s="805"/>
      <c r="I7291" s="805"/>
      <c r="J7291" s="805"/>
      <c r="K7291" s="805"/>
      <c r="L7291" s="805"/>
    </row>
    <row r="7292" spans="1:12" s="101" customFormat="1" ht="26.25" customHeight="1">
      <c r="A7292" s="808"/>
      <c r="B7292" s="803" t="s">
        <v>4156</v>
      </c>
      <c r="C7292" s="810" t="s">
        <v>4157</v>
      </c>
      <c r="D7292" s="807">
        <v>43879</v>
      </c>
      <c r="E7292" s="803" t="s">
        <v>228</v>
      </c>
      <c r="F7292" s="803" t="s">
        <v>2115</v>
      </c>
      <c r="G7292" s="803"/>
      <c r="H7292" s="806" t="s">
        <v>152</v>
      </c>
      <c r="I7292" s="806"/>
      <c r="J7292" s="117" t="s">
        <v>153</v>
      </c>
      <c r="K7292" s="117" t="s">
        <v>3</v>
      </c>
      <c r="L7292" s="119">
        <v>629</v>
      </c>
    </row>
    <row r="7293" spans="1:12" s="101" customFormat="1" ht="302.25" customHeight="1">
      <c r="A7293" s="808"/>
      <c r="B7293" s="803"/>
      <c r="C7293" s="810"/>
      <c r="D7293" s="807"/>
      <c r="E7293" s="803"/>
      <c r="F7293" s="803"/>
      <c r="G7293" s="803"/>
      <c r="H7293" s="806" t="s">
        <v>154</v>
      </c>
      <c r="I7293" s="806"/>
      <c r="J7293" s="117" t="s">
        <v>153</v>
      </c>
      <c r="K7293" s="117" t="s">
        <v>3</v>
      </c>
      <c r="L7293" s="119">
        <v>412.38</v>
      </c>
    </row>
    <row r="7294" spans="1:12" s="101" customFormat="1" ht="24" customHeight="1">
      <c r="A7294" s="808"/>
      <c r="B7294" s="110" t="s">
        <v>77</v>
      </c>
      <c r="C7294" s="115" t="s">
        <v>79</v>
      </c>
      <c r="D7294" s="115" t="s">
        <v>155</v>
      </c>
      <c r="E7294" s="115" t="s">
        <v>156</v>
      </c>
      <c r="F7294" s="805"/>
      <c r="G7294" s="805"/>
      <c r="H7294" s="806" t="s">
        <v>157</v>
      </c>
      <c r="I7294" s="806"/>
      <c r="J7294" s="803" t="s">
        <v>153</v>
      </c>
      <c r="K7294" s="803" t="s">
        <v>153</v>
      </c>
      <c r="L7294" s="804">
        <v>0</v>
      </c>
    </row>
    <row r="7295" spans="1:12" s="101" customFormat="1" ht="34.5" customHeight="1">
      <c r="A7295" s="808"/>
      <c r="B7295" s="117" t="s">
        <v>303</v>
      </c>
      <c r="C7295" s="117" t="s">
        <v>2115</v>
      </c>
      <c r="D7295" s="118">
        <v>43883</v>
      </c>
      <c r="E7295" s="117" t="s">
        <v>4158</v>
      </c>
      <c r="F7295" s="805"/>
      <c r="G7295" s="805"/>
      <c r="H7295" s="806"/>
      <c r="I7295" s="806"/>
      <c r="J7295" s="803"/>
      <c r="K7295" s="803"/>
      <c r="L7295" s="804"/>
    </row>
    <row r="7296" spans="1:12" s="101" customFormat="1" ht="24" customHeight="1">
      <c r="A7296" s="808">
        <v>1368</v>
      </c>
      <c r="B7296" s="110" t="s">
        <v>76</v>
      </c>
      <c r="C7296" s="115" t="s">
        <v>78</v>
      </c>
      <c r="D7296" s="115" t="s">
        <v>146</v>
      </c>
      <c r="E7296" s="115" t="s">
        <v>147</v>
      </c>
      <c r="F7296" s="809" t="s">
        <v>71</v>
      </c>
      <c r="G7296" s="809"/>
      <c r="H7296" s="805"/>
      <c r="I7296" s="805"/>
      <c r="J7296" s="805"/>
      <c r="K7296" s="805"/>
      <c r="L7296" s="805"/>
    </row>
    <row r="7297" spans="1:12" s="101" customFormat="1" ht="26.25" customHeight="1">
      <c r="A7297" s="808"/>
      <c r="B7297" s="803" t="s">
        <v>4159</v>
      </c>
      <c r="C7297" s="810" t="s">
        <v>4160</v>
      </c>
      <c r="D7297" s="807">
        <v>43894</v>
      </c>
      <c r="E7297" s="803" t="s">
        <v>378</v>
      </c>
      <c r="F7297" s="803" t="s">
        <v>379</v>
      </c>
      <c r="G7297" s="803"/>
      <c r="H7297" s="806" t="s">
        <v>152</v>
      </c>
      <c r="I7297" s="806"/>
      <c r="J7297" s="117" t="s">
        <v>153</v>
      </c>
      <c r="K7297" s="117" t="s">
        <v>3</v>
      </c>
      <c r="L7297" s="119">
        <v>1017.63</v>
      </c>
    </row>
    <row r="7298" spans="1:12" s="101" customFormat="1" ht="270.75" customHeight="1">
      <c r="A7298" s="808"/>
      <c r="B7298" s="803"/>
      <c r="C7298" s="810"/>
      <c r="D7298" s="807"/>
      <c r="E7298" s="803"/>
      <c r="F7298" s="803"/>
      <c r="G7298" s="803"/>
      <c r="H7298" s="806" t="s">
        <v>154</v>
      </c>
      <c r="I7298" s="806"/>
      <c r="J7298" s="117" t="s">
        <v>153</v>
      </c>
      <c r="K7298" s="117" t="s">
        <v>3</v>
      </c>
      <c r="L7298" s="119">
        <v>410.9</v>
      </c>
    </row>
    <row r="7299" spans="1:12" s="101" customFormat="1" ht="24" customHeight="1">
      <c r="A7299" s="808"/>
      <c r="B7299" s="110" t="s">
        <v>77</v>
      </c>
      <c r="C7299" s="115" t="s">
        <v>79</v>
      </c>
      <c r="D7299" s="115" t="s">
        <v>155</v>
      </c>
      <c r="E7299" s="115" t="s">
        <v>156</v>
      </c>
      <c r="F7299" s="805"/>
      <c r="G7299" s="805"/>
      <c r="H7299" s="806" t="s">
        <v>157</v>
      </c>
      <c r="I7299" s="806"/>
      <c r="J7299" s="803" t="s">
        <v>153</v>
      </c>
      <c r="K7299" s="803" t="s">
        <v>153</v>
      </c>
      <c r="L7299" s="804">
        <v>0</v>
      </c>
    </row>
    <row r="7300" spans="1:12" s="101" customFormat="1" ht="24" customHeight="1">
      <c r="A7300" s="808"/>
      <c r="B7300" s="117" t="s">
        <v>230</v>
      </c>
      <c r="C7300" s="117" t="s">
        <v>379</v>
      </c>
      <c r="D7300" s="118">
        <v>43897</v>
      </c>
      <c r="E7300" s="117" t="s">
        <v>4161</v>
      </c>
      <c r="F7300" s="805"/>
      <c r="G7300" s="805"/>
      <c r="H7300" s="806"/>
      <c r="I7300" s="806"/>
      <c r="J7300" s="803"/>
      <c r="K7300" s="803"/>
      <c r="L7300" s="804"/>
    </row>
    <row r="7301" spans="1:12" s="101" customFormat="1" ht="24" customHeight="1">
      <c r="A7301" s="808">
        <v>1369</v>
      </c>
      <c r="B7301" s="110" t="s">
        <v>76</v>
      </c>
      <c r="C7301" s="115" t="s">
        <v>78</v>
      </c>
      <c r="D7301" s="115" t="s">
        <v>146</v>
      </c>
      <c r="E7301" s="115" t="s">
        <v>147</v>
      </c>
      <c r="F7301" s="809" t="s">
        <v>71</v>
      </c>
      <c r="G7301" s="809"/>
      <c r="H7301" s="805"/>
      <c r="I7301" s="805"/>
      <c r="J7301" s="805"/>
      <c r="K7301" s="805"/>
      <c r="L7301" s="805"/>
    </row>
    <row r="7302" spans="1:12" s="101" customFormat="1" ht="26.25" customHeight="1">
      <c r="A7302" s="808"/>
      <c r="B7302" s="803" t="s">
        <v>4162</v>
      </c>
      <c r="C7302" s="803" t="s">
        <v>4163</v>
      </c>
      <c r="D7302" s="807">
        <v>43806</v>
      </c>
      <c r="E7302" s="803" t="s">
        <v>228</v>
      </c>
      <c r="F7302" s="803" t="s">
        <v>239</v>
      </c>
      <c r="G7302" s="803"/>
      <c r="H7302" s="806" t="s">
        <v>152</v>
      </c>
      <c r="I7302" s="806"/>
      <c r="J7302" s="117" t="s">
        <v>153</v>
      </c>
      <c r="K7302" s="117" t="s">
        <v>153</v>
      </c>
      <c r="L7302" s="119">
        <v>0</v>
      </c>
    </row>
    <row r="7303" spans="1:12" s="101" customFormat="1" ht="18.75" customHeight="1">
      <c r="A7303" s="808"/>
      <c r="B7303" s="803"/>
      <c r="C7303" s="803"/>
      <c r="D7303" s="807"/>
      <c r="E7303" s="803"/>
      <c r="F7303" s="803"/>
      <c r="G7303" s="803"/>
      <c r="H7303" s="806" t="s">
        <v>154</v>
      </c>
      <c r="I7303" s="806"/>
      <c r="J7303" s="117" t="s">
        <v>153</v>
      </c>
      <c r="K7303" s="117" t="s">
        <v>153</v>
      </c>
      <c r="L7303" s="119">
        <v>0</v>
      </c>
    </row>
    <row r="7304" spans="1:12" s="101" customFormat="1" ht="24" customHeight="1">
      <c r="A7304" s="808"/>
      <c r="B7304" s="110" t="s">
        <v>77</v>
      </c>
      <c r="C7304" s="115" t="s">
        <v>79</v>
      </c>
      <c r="D7304" s="115" t="s">
        <v>155</v>
      </c>
      <c r="E7304" s="115" t="s">
        <v>156</v>
      </c>
      <c r="F7304" s="805"/>
      <c r="G7304" s="805"/>
      <c r="H7304" s="806" t="s">
        <v>157</v>
      </c>
      <c r="I7304" s="806"/>
      <c r="J7304" s="803" t="s">
        <v>153</v>
      </c>
      <c r="K7304" s="803" t="s">
        <v>3</v>
      </c>
      <c r="L7304" s="804">
        <v>840</v>
      </c>
    </row>
    <row r="7305" spans="1:12" s="101" customFormat="1" ht="24" customHeight="1">
      <c r="A7305" s="808"/>
      <c r="B7305" s="117" t="s">
        <v>193</v>
      </c>
      <c r="C7305" s="117" t="s">
        <v>239</v>
      </c>
      <c r="D7305" s="118">
        <v>43811</v>
      </c>
      <c r="E7305" s="117" t="s">
        <v>451</v>
      </c>
      <c r="F7305" s="805"/>
      <c r="G7305" s="805"/>
      <c r="H7305" s="806"/>
      <c r="I7305" s="806"/>
      <c r="J7305" s="803"/>
      <c r="K7305" s="803"/>
      <c r="L7305" s="804"/>
    </row>
    <row r="7306" spans="1:12" s="101" customFormat="1" ht="24" customHeight="1">
      <c r="A7306" s="808">
        <v>1370</v>
      </c>
      <c r="B7306" s="110" t="s">
        <v>76</v>
      </c>
      <c r="C7306" s="115" t="s">
        <v>78</v>
      </c>
      <c r="D7306" s="115" t="s">
        <v>146</v>
      </c>
      <c r="E7306" s="115" t="s">
        <v>147</v>
      </c>
      <c r="F7306" s="809" t="s">
        <v>71</v>
      </c>
      <c r="G7306" s="809"/>
      <c r="H7306" s="805"/>
      <c r="I7306" s="805"/>
      <c r="J7306" s="805"/>
      <c r="K7306" s="805"/>
      <c r="L7306" s="805"/>
    </row>
    <row r="7307" spans="1:12" s="101" customFormat="1" ht="26.25" customHeight="1">
      <c r="A7307" s="808"/>
      <c r="B7307" s="803" t="s">
        <v>4164</v>
      </c>
      <c r="C7307" s="810" t="s">
        <v>4165</v>
      </c>
      <c r="D7307" s="807">
        <v>43773</v>
      </c>
      <c r="E7307" s="803" t="s">
        <v>476</v>
      </c>
      <c r="F7307" s="803" t="s">
        <v>546</v>
      </c>
      <c r="G7307" s="803"/>
      <c r="H7307" s="806" t="s">
        <v>152</v>
      </c>
      <c r="I7307" s="806"/>
      <c r="J7307" s="117" t="s">
        <v>153</v>
      </c>
      <c r="K7307" s="117" t="s">
        <v>3</v>
      </c>
      <c r="L7307" s="119">
        <v>419</v>
      </c>
    </row>
    <row r="7308" spans="1:12" s="101" customFormat="1" ht="239.25" customHeight="1">
      <c r="A7308" s="808"/>
      <c r="B7308" s="803"/>
      <c r="C7308" s="810"/>
      <c r="D7308" s="807"/>
      <c r="E7308" s="803"/>
      <c r="F7308" s="803"/>
      <c r="G7308" s="803"/>
      <c r="H7308" s="806" t="s">
        <v>154</v>
      </c>
      <c r="I7308" s="806"/>
      <c r="J7308" s="117" t="s">
        <v>153</v>
      </c>
      <c r="K7308" s="117" t="s">
        <v>3</v>
      </c>
      <c r="L7308" s="119">
        <v>176.61</v>
      </c>
    </row>
    <row r="7309" spans="1:12" s="101" customFormat="1" ht="24" customHeight="1">
      <c r="A7309" s="808"/>
      <c r="B7309" s="110" t="s">
        <v>77</v>
      </c>
      <c r="C7309" s="115" t="s">
        <v>79</v>
      </c>
      <c r="D7309" s="115" t="s">
        <v>155</v>
      </c>
      <c r="E7309" s="115" t="s">
        <v>156</v>
      </c>
      <c r="F7309" s="805"/>
      <c r="G7309" s="805"/>
      <c r="H7309" s="806" t="s">
        <v>157</v>
      </c>
      <c r="I7309" s="806"/>
      <c r="J7309" s="803" t="s">
        <v>153</v>
      </c>
      <c r="K7309" s="803" t="s">
        <v>3</v>
      </c>
      <c r="L7309" s="804">
        <v>140</v>
      </c>
    </row>
    <row r="7310" spans="1:12" s="101" customFormat="1" ht="24" customHeight="1">
      <c r="A7310" s="808"/>
      <c r="B7310" s="117" t="s">
        <v>240</v>
      </c>
      <c r="C7310" s="117" t="s">
        <v>546</v>
      </c>
      <c r="D7310" s="118">
        <v>43775</v>
      </c>
      <c r="E7310" s="117" t="s">
        <v>681</v>
      </c>
      <c r="F7310" s="805"/>
      <c r="G7310" s="805"/>
      <c r="H7310" s="806"/>
      <c r="I7310" s="806"/>
      <c r="J7310" s="803"/>
      <c r="K7310" s="803"/>
      <c r="L7310" s="804"/>
    </row>
    <row r="7311" spans="1:12" s="101" customFormat="1" ht="24" customHeight="1">
      <c r="A7311" s="808">
        <v>1371</v>
      </c>
      <c r="B7311" s="110" t="s">
        <v>76</v>
      </c>
      <c r="C7311" s="115" t="s">
        <v>78</v>
      </c>
      <c r="D7311" s="115" t="s">
        <v>146</v>
      </c>
      <c r="E7311" s="115" t="s">
        <v>147</v>
      </c>
      <c r="F7311" s="809" t="s">
        <v>71</v>
      </c>
      <c r="G7311" s="809"/>
      <c r="H7311" s="805"/>
      <c r="I7311" s="805"/>
      <c r="J7311" s="805"/>
      <c r="K7311" s="805"/>
      <c r="L7311" s="805"/>
    </row>
    <row r="7312" spans="1:12" s="101" customFormat="1" ht="26.25" customHeight="1">
      <c r="A7312" s="808"/>
      <c r="B7312" s="803" t="s">
        <v>4164</v>
      </c>
      <c r="C7312" s="810" t="s">
        <v>4166</v>
      </c>
      <c r="D7312" s="807">
        <v>43884</v>
      </c>
      <c r="E7312" s="803" t="s">
        <v>2183</v>
      </c>
      <c r="F7312" s="803" t="s">
        <v>4167</v>
      </c>
      <c r="G7312" s="803"/>
      <c r="H7312" s="806" t="s">
        <v>152</v>
      </c>
      <c r="I7312" s="806"/>
      <c r="J7312" s="117" t="s">
        <v>153</v>
      </c>
      <c r="K7312" s="117" t="s">
        <v>3</v>
      </c>
      <c r="L7312" s="119">
        <v>700</v>
      </c>
    </row>
    <row r="7313" spans="1:12" s="101" customFormat="1" ht="408.95" customHeight="1">
      <c r="A7313" s="808"/>
      <c r="B7313" s="803"/>
      <c r="C7313" s="810"/>
      <c r="D7313" s="807"/>
      <c r="E7313" s="803"/>
      <c r="F7313" s="803"/>
      <c r="G7313" s="803"/>
      <c r="H7313" s="806" t="s">
        <v>154</v>
      </c>
      <c r="I7313" s="806"/>
      <c r="J7313" s="803" t="s">
        <v>153</v>
      </c>
      <c r="K7313" s="803" t="s">
        <v>3</v>
      </c>
      <c r="L7313" s="804">
        <v>666.26</v>
      </c>
    </row>
    <row r="7314" spans="1:12" s="101" customFormat="1" ht="50.85" customHeight="1">
      <c r="A7314" s="808"/>
      <c r="B7314" s="803"/>
      <c r="C7314" s="810"/>
      <c r="D7314" s="807"/>
      <c r="E7314" s="803"/>
      <c r="F7314" s="803"/>
      <c r="G7314" s="803"/>
      <c r="H7314" s="806"/>
      <c r="I7314" s="806"/>
      <c r="J7314" s="803"/>
      <c r="K7314" s="803"/>
      <c r="L7314" s="804"/>
    </row>
    <row r="7315" spans="1:12" s="101" customFormat="1" ht="24" customHeight="1">
      <c r="A7315" s="808"/>
      <c r="B7315" s="110" t="s">
        <v>77</v>
      </c>
      <c r="C7315" s="115" t="s">
        <v>79</v>
      </c>
      <c r="D7315" s="115" t="s">
        <v>155</v>
      </c>
      <c r="E7315" s="115" t="s">
        <v>156</v>
      </c>
      <c r="F7315" s="805"/>
      <c r="G7315" s="805"/>
      <c r="H7315" s="806" t="s">
        <v>157</v>
      </c>
      <c r="I7315" s="806"/>
      <c r="J7315" s="803" t="s">
        <v>153</v>
      </c>
      <c r="K7315" s="803" t="s">
        <v>3</v>
      </c>
      <c r="L7315" s="804">
        <v>625</v>
      </c>
    </row>
    <row r="7316" spans="1:12" s="101" customFormat="1" ht="24" customHeight="1">
      <c r="A7316" s="808"/>
      <c r="B7316" s="117" t="s">
        <v>240</v>
      </c>
      <c r="C7316" s="117" t="s">
        <v>4167</v>
      </c>
      <c r="D7316" s="118">
        <v>43896</v>
      </c>
      <c r="E7316" s="117" t="s">
        <v>4168</v>
      </c>
      <c r="F7316" s="805"/>
      <c r="G7316" s="805"/>
      <c r="H7316" s="806"/>
      <c r="I7316" s="806"/>
      <c r="J7316" s="803"/>
      <c r="K7316" s="803"/>
      <c r="L7316" s="804"/>
    </row>
    <row r="7317" spans="1:12" s="101" customFormat="1" ht="24" customHeight="1">
      <c r="A7317" s="808">
        <v>1372</v>
      </c>
      <c r="B7317" s="110" t="s">
        <v>76</v>
      </c>
      <c r="C7317" s="115" t="s">
        <v>78</v>
      </c>
      <c r="D7317" s="115" t="s">
        <v>146</v>
      </c>
      <c r="E7317" s="115" t="s">
        <v>147</v>
      </c>
      <c r="F7317" s="809" t="s">
        <v>71</v>
      </c>
      <c r="G7317" s="809"/>
      <c r="H7317" s="805"/>
      <c r="I7317" s="805"/>
      <c r="J7317" s="805"/>
      <c r="K7317" s="805"/>
      <c r="L7317" s="805"/>
    </row>
    <row r="7318" spans="1:12" s="101" customFormat="1" ht="26.25" customHeight="1">
      <c r="A7318" s="808"/>
      <c r="B7318" s="803" t="s">
        <v>4164</v>
      </c>
      <c r="C7318" s="810" t="s">
        <v>4166</v>
      </c>
      <c r="D7318" s="807">
        <v>43884</v>
      </c>
      <c r="E7318" s="803" t="s">
        <v>2183</v>
      </c>
      <c r="F7318" s="803" t="s">
        <v>1289</v>
      </c>
      <c r="G7318" s="803"/>
      <c r="H7318" s="806" t="s">
        <v>152</v>
      </c>
      <c r="I7318" s="806"/>
      <c r="J7318" s="117" t="s">
        <v>153</v>
      </c>
      <c r="K7318" s="117" t="s">
        <v>153</v>
      </c>
      <c r="L7318" s="119">
        <v>0</v>
      </c>
    </row>
    <row r="7319" spans="1:12" s="101" customFormat="1" ht="408.95" customHeight="1">
      <c r="A7319" s="808"/>
      <c r="B7319" s="803"/>
      <c r="C7319" s="810"/>
      <c r="D7319" s="807"/>
      <c r="E7319" s="803"/>
      <c r="F7319" s="803"/>
      <c r="G7319" s="803"/>
      <c r="H7319" s="806" t="s">
        <v>154</v>
      </c>
      <c r="I7319" s="806"/>
      <c r="J7319" s="803" t="s">
        <v>153</v>
      </c>
      <c r="K7319" s="803" t="s">
        <v>153</v>
      </c>
      <c r="L7319" s="804">
        <v>0</v>
      </c>
    </row>
    <row r="7320" spans="1:12" s="101" customFormat="1" ht="50.85" customHeight="1">
      <c r="A7320" s="808"/>
      <c r="B7320" s="803"/>
      <c r="C7320" s="810"/>
      <c r="D7320" s="807"/>
      <c r="E7320" s="803"/>
      <c r="F7320" s="803"/>
      <c r="G7320" s="803"/>
      <c r="H7320" s="806"/>
      <c r="I7320" s="806"/>
      <c r="J7320" s="803"/>
      <c r="K7320" s="803"/>
      <c r="L7320" s="804"/>
    </row>
    <row r="7321" spans="1:12" s="101" customFormat="1" ht="24" customHeight="1">
      <c r="A7321" s="808"/>
      <c r="B7321" s="110" t="s">
        <v>77</v>
      </c>
      <c r="C7321" s="115" t="s">
        <v>79</v>
      </c>
      <c r="D7321" s="115" t="s">
        <v>155</v>
      </c>
      <c r="E7321" s="115" t="s">
        <v>156</v>
      </c>
      <c r="F7321" s="805"/>
      <c r="G7321" s="805"/>
      <c r="H7321" s="806" t="s">
        <v>157</v>
      </c>
      <c r="I7321" s="806"/>
      <c r="J7321" s="803" t="s">
        <v>153</v>
      </c>
      <c r="K7321" s="803" t="s">
        <v>3</v>
      </c>
      <c r="L7321" s="804">
        <v>1415</v>
      </c>
    </row>
    <row r="7322" spans="1:12" s="101" customFormat="1" ht="24" customHeight="1">
      <c r="A7322" s="808"/>
      <c r="B7322" s="117" t="s">
        <v>240</v>
      </c>
      <c r="C7322" s="117" t="s">
        <v>1289</v>
      </c>
      <c r="D7322" s="118">
        <v>43896</v>
      </c>
      <c r="E7322" s="117" t="s">
        <v>4168</v>
      </c>
      <c r="F7322" s="805"/>
      <c r="G7322" s="805"/>
      <c r="H7322" s="806"/>
      <c r="I7322" s="806"/>
      <c r="J7322" s="803"/>
      <c r="K7322" s="803"/>
      <c r="L7322" s="804"/>
    </row>
    <row r="7323" spans="1:12" s="101" customFormat="1" ht="24" customHeight="1">
      <c r="A7323" s="808">
        <v>1373</v>
      </c>
      <c r="B7323" s="110" t="s">
        <v>76</v>
      </c>
      <c r="C7323" s="115" t="s">
        <v>78</v>
      </c>
      <c r="D7323" s="115" t="s">
        <v>146</v>
      </c>
      <c r="E7323" s="115" t="s">
        <v>147</v>
      </c>
      <c r="F7323" s="809" t="s">
        <v>71</v>
      </c>
      <c r="G7323" s="809"/>
      <c r="H7323" s="805"/>
      <c r="I7323" s="805"/>
      <c r="J7323" s="805"/>
      <c r="K7323" s="805"/>
      <c r="L7323" s="805"/>
    </row>
    <row r="7324" spans="1:12" s="101" customFormat="1" ht="26.25" customHeight="1">
      <c r="A7324" s="808"/>
      <c r="B7324" s="803" t="s">
        <v>4169</v>
      </c>
      <c r="C7324" s="810" t="s">
        <v>4170</v>
      </c>
      <c r="D7324" s="807">
        <v>43894</v>
      </c>
      <c r="E7324" s="803" t="s">
        <v>354</v>
      </c>
      <c r="F7324" s="803" t="s">
        <v>584</v>
      </c>
      <c r="G7324" s="803"/>
      <c r="H7324" s="806" t="s">
        <v>152</v>
      </c>
      <c r="I7324" s="806"/>
      <c r="J7324" s="117" t="s">
        <v>153</v>
      </c>
      <c r="K7324" s="117" t="s">
        <v>3</v>
      </c>
      <c r="L7324" s="119">
        <v>657.26</v>
      </c>
    </row>
    <row r="7325" spans="1:12" s="101" customFormat="1" ht="408.95" customHeight="1">
      <c r="A7325" s="808"/>
      <c r="B7325" s="803"/>
      <c r="C7325" s="810"/>
      <c r="D7325" s="807"/>
      <c r="E7325" s="803"/>
      <c r="F7325" s="803"/>
      <c r="G7325" s="803"/>
      <c r="H7325" s="806" t="s">
        <v>154</v>
      </c>
      <c r="I7325" s="806"/>
      <c r="J7325" s="803" t="s">
        <v>153</v>
      </c>
      <c r="K7325" s="803" t="s">
        <v>3</v>
      </c>
      <c r="L7325" s="804">
        <v>556.80000000000007</v>
      </c>
    </row>
    <row r="7326" spans="1:12" s="101" customFormat="1" ht="71.849999999999994" customHeight="1">
      <c r="A7326" s="808"/>
      <c r="B7326" s="803"/>
      <c r="C7326" s="810"/>
      <c r="D7326" s="807"/>
      <c r="E7326" s="803"/>
      <c r="F7326" s="803"/>
      <c r="G7326" s="803"/>
      <c r="H7326" s="806"/>
      <c r="I7326" s="806"/>
      <c r="J7326" s="803"/>
      <c r="K7326" s="803"/>
      <c r="L7326" s="804"/>
    </row>
    <row r="7327" spans="1:12" s="101" customFormat="1" ht="24" customHeight="1">
      <c r="A7327" s="808"/>
      <c r="B7327" s="110" t="s">
        <v>77</v>
      </c>
      <c r="C7327" s="115" t="s">
        <v>79</v>
      </c>
      <c r="D7327" s="115" t="s">
        <v>155</v>
      </c>
      <c r="E7327" s="115" t="s">
        <v>156</v>
      </c>
      <c r="F7327" s="805"/>
      <c r="G7327" s="805"/>
      <c r="H7327" s="806" t="s">
        <v>157</v>
      </c>
      <c r="I7327" s="806"/>
      <c r="J7327" s="803" t="s">
        <v>153</v>
      </c>
      <c r="K7327" s="803" t="s">
        <v>153</v>
      </c>
      <c r="L7327" s="804">
        <v>0</v>
      </c>
    </row>
    <row r="7328" spans="1:12" s="101" customFormat="1" ht="24" customHeight="1">
      <c r="A7328" s="808"/>
      <c r="B7328" s="117" t="s">
        <v>2305</v>
      </c>
      <c r="C7328" s="117" t="s">
        <v>584</v>
      </c>
      <c r="D7328" s="118">
        <v>43896</v>
      </c>
      <c r="E7328" s="117" t="s">
        <v>1255</v>
      </c>
      <c r="F7328" s="805"/>
      <c r="G7328" s="805"/>
      <c r="H7328" s="806"/>
      <c r="I7328" s="806"/>
      <c r="J7328" s="803"/>
      <c r="K7328" s="803"/>
      <c r="L7328" s="804"/>
    </row>
    <row r="7329" spans="1:12" s="101" customFormat="1" ht="24" customHeight="1">
      <c r="A7329" s="808">
        <v>1374</v>
      </c>
      <c r="B7329" s="110" t="s">
        <v>76</v>
      </c>
      <c r="C7329" s="115" t="s">
        <v>78</v>
      </c>
      <c r="D7329" s="115" t="s">
        <v>146</v>
      </c>
      <c r="E7329" s="115" t="s">
        <v>147</v>
      </c>
      <c r="F7329" s="809" t="s">
        <v>71</v>
      </c>
      <c r="G7329" s="809"/>
      <c r="H7329" s="805"/>
      <c r="I7329" s="805"/>
      <c r="J7329" s="805"/>
      <c r="K7329" s="805"/>
      <c r="L7329" s="805"/>
    </row>
    <row r="7330" spans="1:12" s="101" customFormat="1" ht="26.25" customHeight="1">
      <c r="A7330" s="808"/>
      <c r="B7330" s="803" t="s">
        <v>4171</v>
      </c>
      <c r="C7330" s="810" t="s">
        <v>4172</v>
      </c>
      <c r="D7330" s="807">
        <v>43789</v>
      </c>
      <c r="E7330" s="803" t="s">
        <v>868</v>
      </c>
      <c r="F7330" s="803" t="s">
        <v>1320</v>
      </c>
      <c r="G7330" s="803"/>
      <c r="H7330" s="806" t="s">
        <v>152</v>
      </c>
      <c r="I7330" s="806"/>
      <c r="J7330" s="117" t="s">
        <v>153</v>
      </c>
      <c r="K7330" s="117" t="s">
        <v>3</v>
      </c>
      <c r="L7330" s="119">
        <v>191.64</v>
      </c>
    </row>
    <row r="7331" spans="1:12" s="101" customFormat="1" ht="270.75" customHeight="1">
      <c r="A7331" s="808"/>
      <c r="B7331" s="803"/>
      <c r="C7331" s="810"/>
      <c r="D7331" s="807"/>
      <c r="E7331" s="803"/>
      <c r="F7331" s="803"/>
      <c r="G7331" s="803"/>
      <c r="H7331" s="806" t="s">
        <v>154</v>
      </c>
      <c r="I7331" s="806"/>
      <c r="J7331" s="117" t="s">
        <v>153</v>
      </c>
      <c r="K7331" s="117" t="s">
        <v>3</v>
      </c>
      <c r="L7331" s="119">
        <v>393.94</v>
      </c>
    </row>
    <row r="7332" spans="1:12" s="101" customFormat="1" ht="24" customHeight="1">
      <c r="A7332" s="808"/>
      <c r="B7332" s="110" t="s">
        <v>77</v>
      </c>
      <c r="C7332" s="115" t="s">
        <v>79</v>
      </c>
      <c r="D7332" s="115" t="s">
        <v>155</v>
      </c>
      <c r="E7332" s="115" t="s">
        <v>156</v>
      </c>
      <c r="F7332" s="805"/>
      <c r="G7332" s="805"/>
      <c r="H7332" s="806" t="s">
        <v>157</v>
      </c>
      <c r="I7332" s="806"/>
      <c r="J7332" s="803" t="s">
        <v>153</v>
      </c>
      <c r="K7332" s="803" t="s">
        <v>3</v>
      </c>
      <c r="L7332" s="804">
        <v>30</v>
      </c>
    </row>
    <row r="7333" spans="1:12" s="101" customFormat="1" ht="24" customHeight="1">
      <c r="A7333" s="808"/>
      <c r="B7333" s="117" t="s">
        <v>2538</v>
      </c>
      <c r="C7333" s="117" t="s">
        <v>1320</v>
      </c>
      <c r="D7333" s="118">
        <v>43790</v>
      </c>
      <c r="E7333" s="117" t="s">
        <v>1571</v>
      </c>
      <c r="F7333" s="805"/>
      <c r="G7333" s="805"/>
      <c r="H7333" s="806"/>
      <c r="I7333" s="806"/>
      <c r="J7333" s="803"/>
      <c r="K7333" s="803"/>
      <c r="L7333" s="804"/>
    </row>
    <row r="7334" spans="1:12" s="101" customFormat="1" ht="24" customHeight="1">
      <c r="A7334" s="808">
        <v>1375</v>
      </c>
      <c r="B7334" s="110" t="s">
        <v>76</v>
      </c>
      <c r="C7334" s="115" t="s">
        <v>78</v>
      </c>
      <c r="D7334" s="115" t="s">
        <v>146</v>
      </c>
      <c r="E7334" s="115" t="s">
        <v>147</v>
      </c>
      <c r="F7334" s="809" t="s">
        <v>71</v>
      </c>
      <c r="G7334" s="809"/>
      <c r="H7334" s="805"/>
      <c r="I7334" s="805"/>
      <c r="J7334" s="805"/>
      <c r="K7334" s="805"/>
      <c r="L7334" s="805"/>
    </row>
    <row r="7335" spans="1:12" s="101" customFormat="1" ht="26.25" customHeight="1">
      <c r="A7335" s="808"/>
      <c r="B7335" s="803" t="s">
        <v>4173</v>
      </c>
      <c r="C7335" s="810" t="s">
        <v>4174</v>
      </c>
      <c r="D7335" s="807">
        <v>43884</v>
      </c>
      <c r="E7335" s="803" t="s">
        <v>476</v>
      </c>
      <c r="F7335" s="803" t="s">
        <v>546</v>
      </c>
      <c r="G7335" s="803"/>
      <c r="H7335" s="806" t="s">
        <v>152</v>
      </c>
      <c r="I7335" s="806"/>
      <c r="J7335" s="117" t="s">
        <v>153</v>
      </c>
      <c r="K7335" s="117" t="s">
        <v>3</v>
      </c>
      <c r="L7335" s="119">
        <v>227.28</v>
      </c>
    </row>
    <row r="7336" spans="1:12" s="101" customFormat="1" ht="386.25" customHeight="1">
      <c r="A7336" s="808"/>
      <c r="B7336" s="803"/>
      <c r="C7336" s="810"/>
      <c r="D7336" s="807"/>
      <c r="E7336" s="803"/>
      <c r="F7336" s="803"/>
      <c r="G7336" s="803"/>
      <c r="H7336" s="806" t="s">
        <v>154</v>
      </c>
      <c r="I7336" s="806"/>
      <c r="J7336" s="117" t="s">
        <v>153</v>
      </c>
      <c r="K7336" s="117" t="s">
        <v>3</v>
      </c>
      <c r="L7336" s="119">
        <v>407.37</v>
      </c>
    </row>
    <row r="7337" spans="1:12" s="101" customFormat="1" ht="24" customHeight="1">
      <c r="A7337" s="808"/>
      <c r="B7337" s="110" t="s">
        <v>77</v>
      </c>
      <c r="C7337" s="115" t="s">
        <v>79</v>
      </c>
      <c r="D7337" s="115" t="s">
        <v>155</v>
      </c>
      <c r="E7337" s="115" t="s">
        <v>156</v>
      </c>
      <c r="F7337" s="805"/>
      <c r="G7337" s="805"/>
      <c r="H7337" s="806" t="s">
        <v>157</v>
      </c>
      <c r="I7337" s="806"/>
      <c r="J7337" s="803" t="s">
        <v>153</v>
      </c>
      <c r="K7337" s="803" t="s">
        <v>3</v>
      </c>
      <c r="L7337" s="804">
        <v>207</v>
      </c>
    </row>
    <row r="7338" spans="1:12" s="101" customFormat="1" ht="24" customHeight="1">
      <c r="A7338" s="808"/>
      <c r="B7338" s="117" t="s">
        <v>4175</v>
      </c>
      <c r="C7338" s="117" t="s">
        <v>546</v>
      </c>
      <c r="D7338" s="118">
        <v>43885</v>
      </c>
      <c r="E7338" s="117" t="s">
        <v>3730</v>
      </c>
      <c r="F7338" s="805"/>
      <c r="G7338" s="805"/>
      <c r="H7338" s="806"/>
      <c r="I7338" s="806"/>
      <c r="J7338" s="803"/>
      <c r="K7338" s="803"/>
      <c r="L7338" s="804"/>
    </row>
    <row r="7339" spans="1:12" s="101" customFormat="1" ht="24" customHeight="1">
      <c r="A7339" s="808">
        <v>1376</v>
      </c>
      <c r="B7339" s="110" t="s">
        <v>76</v>
      </c>
      <c r="C7339" s="115" t="s">
        <v>78</v>
      </c>
      <c r="D7339" s="115" t="s">
        <v>146</v>
      </c>
      <c r="E7339" s="115" t="s">
        <v>147</v>
      </c>
      <c r="F7339" s="809" t="s">
        <v>71</v>
      </c>
      <c r="G7339" s="809"/>
      <c r="H7339" s="805"/>
      <c r="I7339" s="805"/>
      <c r="J7339" s="805"/>
      <c r="K7339" s="805"/>
      <c r="L7339" s="805"/>
    </row>
    <row r="7340" spans="1:12" s="101" customFormat="1" ht="26.25" customHeight="1">
      <c r="A7340" s="808"/>
      <c r="B7340" s="803" t="s">
        <v>4176</v>
      </c>
      <c r="C7340" s="803" t="s">
        <v>4177</v>
      </c>
      <c r="D7340" s="807">
        <v>43744</v>
      </c>
      <c r="E7340" s="803" t="s">
        <v>3233</v>
      </c>
      <c r="F7340" s="803" t="s">
        <v>3234</v>
      </c>
      <c r="G7340" s="803"/>
      <c r="H7340" s="806" t="s">
        <v>152</v>
      </c>
      <c r="I7340" s="806"/>
      <c r="J7340" s="117" t="s">
        <v>153</v>
      </c>
      <c r="K7340" s="117" t="s">
        <v>3</v>
      </c>
      <c r="L7340" s="119">
        <v>157</v>
      </c>
    </row>
    <row r="7341" spans="1:12" s="101" customFormat="1" ht="102.75" customHeight="1">
      <c r="A7341" s="808"/>
      <c r="B7341" s="803"/>
      <c r="C7341" s="803"/>
      <c r="D7341" s="807"/>
      <c r="E7341" s="803"/>
      <c r="F7341" s="803"/>
      <c r="G7341" s="803"/>
      <c r="H7341" s="806" t="s">
        <v>154</v>
      </c>
      <c r="I7341" s="806"/>
      <c r="J7341" s="117" t="s">
        <v>153</v>
      </c>
      <c r="K7341" s="117" t="s">
        <v>3</v>
      </c>
      <c r="L7341" s="119">
        <v>454.6</v>
      </c>
    </row>
    <row r="7342" spans="1:12" s="101" customFormat="1" ht="24" customHeight="1">
      <c r="A7342" s="808"/>
      <c r="B7342" s="110" t="s">
        <v>77</v>
      </c>
      <c r="C7342" s="115" t="s">
        <v>79</v>
      </c>
      <c r="D7342" s="115" t="s">
        <v>155</v>
      </c>
      <c r="E7342" s="115" t="s">
        <v>156</v>
      </c>
      <c r="F7342" s="805"/>
      <c r="G7342" s="805"/>
      <c r="H7342" s="806" t="s">
        <v>157</v>
      </c>
      <c r="I7342" s="806"/>
      <c r="J7342" s="803" t="s">
        <v>153</v>
      </c>
      <c r="K7342" s="803" t="s">
        <v>153</v>
      </c>
      <c r="L7342" s="804">
        <v>0</v>
      </c>
    </row>
    <row r="7343" spans="1:12" s="101" customFormat="1" ht="34.5" customHeight="1">
      <c r="A7343" s="808"/>
      <c r="B7343" s="117" t="s">
        <v>303</v>
      </c>
      <c r="C7343" s="117" t="s">
        <v>3234</v>
      </c>
      <c r="D7343" s="118">
        <v>43745</v>
      </c>
      <c r="E7343" s="117" t="s">
        <v>987</v>
      </c>
      <c r="F7343" s="805"/>
      <c r="G7343" s="805"/>
      <c r="H7343" s="806"/>
      <c r="I7343" s="806"/>
      <c r="J7343" s="803"/>
      <c r="K7343" s="803"/>
      <c r="L7343" s="804"/>
    </row>
    <row r="7344" spans="1:12" s="101" customFormat="1" ht="24" customHeight="1">
      <c r="A7344" s="808">
        <v>1377</v>
      </c>
      <c r="B7344" s="110" t="s">
        <v>76</v>
      </c>
      <c r="C7344" s="115" t="s">
        <v>78</v>
      </c>
      <c r="D7344" s="115" t="s">
        <v>146</v>
      </c>
      <c r="E7344" s="115" t="s">
        <v>147</v>
      </c>
      <c r="F7344" s="809" t="s">
        <v>71</v>
      </c>
      <c r="G7344" s="809"/>
      <c r="H7344" s="805"/>
      <c r="I7344" s="805"/>
      <c r="J7344" s="805"/>
      <c r="K7344" s="805"/>
      <c r="L7344" s="805"/>
    </row>
    <row r="7345" spans="1:12" s="101" customFormat="1" ht="26.25" customHeight="1">
      <c r="A7345" s="808"/>
      <c r="B7345" s="803" t="s">
        <v>4176</v>
      </c>
      <c r="C7345" s="810" t="s">
        <v>4178</v>
      </c>
      <c r="D7345" s="807">
        <v>43813</v>
      </c>
      <c r="E7345" s="803" t="s">
        <v>197</v>
      </c>
      <c r="F7345" s="803" t="s">
        <v>4179</v>
      </c>
      <c r="G7345" s="803"/>
      <c r="H7345" s="806" t="s">
        <v>152</v>
      </c>
      <c r="I7345" s="806"/>
      <c r="J7345" s="117" t="s">
        <v>153</v>
      </c>
      <c r="K7345" s="117" t="s">
        <v>3</v>
      </c>
      <c r="L7345" s="119">
        <v>1955</v>
      </c>
    </row>
    <row r="7346" spans="1:12" s="101" customFormat="1" ht="197.25" customHeight="1">
      <c r="A7346" s="808"/>
      <c r="B7346" s="803"/>
      <c r="C7346" s="810"/>
      <c r="D7346" s="807"/>
      <c r="E7346" s="803"/>
      <c r="F7346" s="803"/>
      <c r="G7346" s="803"/>
      <c r="H7346" s="806" t="s">
        <v>154</v>
      </c>
      <c r="I7346" s="806"/>
      <c r="J7346" s="117" t="s">
        <v>153</v>
      </c>
      <c r="K7346" s="117" t="s">
        <v>3</v>
      </c>
      <c r="L7346" s="119">
        <v>2454.8200000000002</v>
      </c>
    </row>
    <row r="7347" spans="1:12" s="101" customFormat="1" ht="24" customHeight="1">
      <c r="A7347" s="808"/>
      <c r="B7347" s="110" t="s">
        <v>77</v>
      </c>
      <c r="C7347" s="115" t="s">
        <v>79</v>
      </c>
      <c r="D7347" s="115" t="s">
        <v>155</v>
      </c>
      <c r="E7347" s="115" t="s">
        <v>156</v>
      </c>
      <c r="F7347" s="805"/>
      <c r="G7347" s="805"/>
      <c r="H7347" s="806" t="s">
        <v>157</v>
      </c>
      <c r="I7347" s="806"/>
      <c r="J7347" s="803" t="s">
        <v>153</v>
      </c>
      <c r="K7347" s="803" t="s">
        <v>153</v>
      </c>
      <c r="L7347" s="804">
        <v>0</v>
      </c>
    </row>
    <row r="7348" spans="1:12" s="101" customFormat="1" ht="34.5" customHeight="1">
      <c r="A7348" s="808"/>
      <c r="B7348" s="117" t="s">
        <v>303</v>
      </c>
      <c r="C7348" s="117" t="s">
        <v>4179</v>
      </c>
      <c r="D7348" s="118">
        <v>43819</v>
      </c>
      <c r="E7348" s="117" t="s">
        <v>4180</v>
      </c>
      <c r="F7348" s="805"/>
      <c r="G7348" s="805"/>
      <c r="H7348" s="806"/>
      <c r="I7348" s="806"/>
      <c r="J7348" s="803"/>
      <c r="K7348" s="803"/>
      <c r="L7348" s="804"/>
    </row>
    <row r="7349" spans="1:12" s="101" customFormat="1" ht="24" customHeight="1">
      <c r="A7349" s="808">
        <v>1378</v>
      </c>
      <c r="B7349" s="110" t="s">
        <v>76</v>
      </c>
      <c r="C7349" s="115" t="s">
        <v>78</v>
      </c>
      <c r="D7349" s="115" t="s">
        <v>146</v>
      </c>
      <c r="E7349" s="115" t="s">
        <v>147</v>
      </c>
      <c r="F7349" s="809" t="s">
        <v>71</v>
      </c>
      <c r="G7349" s="809"/>
      <c r="H7349" s="805"/>
      <c r="I7349" s="805"/>
      <c r="J7349" s="805"/>
      <c r="K7349" s="805"/>
      <c r="L7349" s="805"/>
    </row>
    <row r="7350" spans="1:12" s="101" customFormat="1" ht="26.25" customHeight="1">
      <c r="A7350" s="808"/>
      <c r="B7350" s="803" t="s">
        <v>4181</v>
      </c>
      <c r="C7350" s="803" t="s">
        <v>4182</v>
      </c>
      <c r="D7350" s="807">
        <v>43765</v>
      </c>
      <c r="E7350" s="803" t="s">
        <v>3563</v>
      </c>
      <c r="F7350" s="803" t="s">
        <v>2067</v>
      </c>
      <c r="G7350" s="803"/>
      <c r="H7350" s="806" t="s">
        <v>152</v>
      </c>
      <c r="I7350" s="806"/>
      <c r="J7350" s="117" t="s">
        <v>153</v>
      </c>
      <c r="K7350" s="117" t="s">
        <v>3</v>
      </c>
      <c r="L7350" s="119">
        <v>606</v>
      </c>
    </row>
    <row r="7351" spans="1:12" s="101" customFormat="1" ht="81.75" customHeight="1">
      <c r="A7351" s="808"/>
      <c r="B7351" s="803"/>
      <c r="C7351" s="803"/>
      <c r="D7351" s="807"/>
      <c r="E7351" s="803"/>
      <c r="F7351" s="803"/>
      <c r="G7351" s="803"/>
      <c r="H7351" s="806" t="s">
        <v>154</v>
      </c>
      <c r="I7351" s="806"/>
      <c r="J7351" s="117" t="s">
        <v>153</v>
      </c>
      <c r="K7351" s="117" t="s">
        <v>153</v>
      </c>
      <c r="L7351" s="119">
        <v>0</v>
      </c>
    </row>
    <row r="7352" spans="1:12" s="101" customFormat="1" ht="24" customHeight="1">
      <c r="A7352" s="808"/>
      <c r="B7352" s="110" t="s">
        <v>77</v>
      </c>
      <c r="C7352" s="115" t="s">
        <v>79</v>
      </c>
      <c r="D7352" s="115" t="s">
        <v>155</v>
      </c>
      <c r="E7352" s="115" t="s">
        <v>156</v>
      </c>
      <c r="F7352" s="805"/>
      <c r="G7352" s="805"/>
      <c r="H7352" s="806" t="s">
        <v>157</v>
      </c>
      <c r="I7352" s="806"/>
      <c r="J7352" s="803" t="s">
        <v>153</v>
      </c>
      <c r="K7352" s="803" t="s">
        <v>3</v>
      </c>
      <c r="L7352" s="804">
        <v>395</v>
      </c>
    </row>
    <row r="7353" spans="1:12" s="101" customFormat="1" ht="24" customHeight="1">
      <c r="A7353" s="808"/>
      <c r="B7353" s="117" t="s">
        <v>842</v>
      </c>
      <c r="C7353" s="117" t="s">
        <v>2067</v>
      </c>
      <c r="D7353" s="118">
        <v>43768</v>
      </c>
      <c r="E7353" s="117" t="s">
        <v>3342</v>
      </c>
      <c r="F7353" s="805"/>
      <c r="G7353" s="805"/>
      <c r="H7353" s="806"/>
      <c r="I7353" s="806"/>
      <c r="J7353" s="803"/>
      <c r="K7353" s="803"/>
      <c r="L7353" s="804"/>
    </row>
    <row r="7354" spans="1:12" s="101" customFormat="1" ht="24" customHeight="1">
      <c r="A7354" s="808">
        <v>1379</v>
      </c>
      <c r="B7354" s="110" t="s">
        <v>76</v>
      </c>
      <c r="C7354" s="115" t="s">
        <v>78</v>
      </c>
      <c r="D7354" s="115" t="s">
        <v>146</v>
      </c>
      <c r="E7354" s="115" t="s">
        <v>147</v>
      </c>
      <c r="F7354" s="809" t="s">
        <v>71</v>
      </c>
      <c r="G7354" s="809"/>
      <c r="H7354" s="805"/>
      <c r="I7354" s="805"/>
      <c r="J7354" s="805"/>
      <c r="K7354" s="805"/>
      <c r="L7354" s="805"/>
    </row>
    <row r="7355" spans="1:12" s="101" customFormat="1" ht="26.25" customHeight="1">
      <c r="A7355" s="808"/>
      <c r="B7355" s="803" t="s">
        <v>4181</v>
      </c>
      <c r="C7355" s="810" t="s">
        <v>4183</v>
      </c>
      <c r="D7355" s="807">
        <v>43858</v>
      </c>
      <c r="E7355" s="803" t="s">
        <v>1096</v>
      </c>
      <c r="F7355" s="803" t="s">
        <v>4184</v>
      </c>
      <c r="G7355" s="803"/>
      <c r="H7355" s="806" t="s">
        <v>152</v>
      </c>
      <c r="I7355" s="806"/>
      <c r="J7355" s="117" t="s">
        <v>153</v>
      </c>
      <c r="K7355" s="117" t="s">
        <v>153</v>
      </c>
      <c r="L7355" s="119">
        <v>0</v>
      </c>
    </row>
    <row r="7356" spans="1:12" s="101" customFormat="1" ht="134.25" customHeight="1">
      <c r="A7356" s="808"/>
      <c r="B7356" s="803"/>
      <c r="C7356" s="810"/>
      <c r="D7356" s="807"/>
      <c r="E7356" s="803"/>
      <c r="F7356" s="803"/>
      <c r="G7356" s="803"/>
      <c r="H7356" s="806" t="s">
        <v>154</v>
      </c>
      <c r="I7356" s="806"/>
      <c r="J7356" s="117" t="s">
        <v>153</v>
      </c>
      <c r="K7356" s="117" t="s">
        <v>153</v>
      </c>
      <c r="L7356" s="119">
        <v>0</v>
      </c>
    </row>
    <row r="7357" spans="1:12" s="101" customFormat="1" ht="24" customHeight="1">
      <c r="A7357" s="808"/>
      <c r="B7357" s="110" t="s">
        <v>77</v>
      </c>
      <c r="C7357" s="115" t="s">
        <v>79</v>
      </c>
      <c r="D7357" s="115" t="s">
        <v>155</v>
      </c>
      <c r="E7357" s="115" t="s">
        <v>156</v>
      </c>
      <c r="F7357" s="805"/>
      <c r="G7357" s="805"/>
      <c r="H7357" s="806" t="s">
        <v>157</v>
      </c>
      <c r="I7357" s="806"/>
      <c r="J7357" s="803" t="s">
        <v>153</v>
      </c>
      <c r="K7357" s="803" t="s">
        <v>3</v>
      </c>
      <c r="L7357" s="804">
        <v>750</v>
      </c>
    </row>
    <row r="7358" spans="1:12" s="101" customFormat="1" ht="24" customHeight="1">
      <c r="A7358" s="808"/>
      <c r="B7358" s="117" t="s">
        <v>842</v>
      </c>
      <c r="C7358" s="117" t="s">
        <v>4184</v>
      </c>
      <c r="D7358" s="118">
        <v>43866</v>
      </c>
      <c r="E7358" s="117" t="s">
        <v>4185</v>
      </c>
      <c r="F7358" s="805"/>
      <c r="G7358" s="805"/>
      <c r="H7358" s="806"/>
      <c r="I7358" s="806"/>
      <c r="J7358" s="803"/>
      <c r="K7358" s="803"/>
      <c r="L7358" s="804"/>
    </row>
    <row r="7359" spans="1:12" s="101" customFormat="1" ht="24" customHeight="1">
      <c r="A7359" s="808">
        <v>1380</v>
      </c>
      <c r="B7359" s="110" t="s">
        <v>76</v>
      </c>
      <c r="C7359" s="115" t="s">
        <v>78</v>
      </c>
      <c r="D7359" s="115" t="s">
        <v>146</v>
      </c>
      <c r="E7359" s="115" t="s">
        <v>147</v>
      </c>
      <c r="F7359" s="809" t="s">
        <v>71</v>
      </c>
      <c r="G7359" s="809"/>
      <c r="H7359" s="805"/>
      <c r="I7359" s="805"/>
      <c r="J7359" s="805"/>
      <c r="K7359" s="805"/>
      <c r="L7359" s="805"/>
    </row>
    <row r="7360" spans="1:12" s="101" customFormat="1" ht="26.25" customHeight="1">
      <c r="A7360" s="808"/>
      <c r="B7360" s="803" t="s">
        <v>4181</v>
      </c>
      <c r="C7360" s="810" t="s">
        <v>4183</v>
      </c>
      <c r="D7360" s="807">
        <v>43858</v>
      </c>
      <c r="E7360" s="803" t="s">
        <v>1096</v>
      </c>
      <c r="F7360" s="803" t="s">
        <v>1097</v>
      </c>
      <c r="G7360" s="803"/>
      <c r="H7360" s="806" t="s">
        <v>152</v>
      </c>
      <c r="I7360" s="806"/>
      <c r="J7360" s="117" t="s">
        <v>153</v>
      </c>
      <c r="K7360" s="117" t="s">
        <v>3</v>
      </c>
      <c r="L7360" s="119">
        <v>679.16</v>
      </c>
    </row>
    <row r="7361" spans="1:12" s="101" customFormat="1" ht="134.25" customHeight="1">
      <c r="A7361" s="808"/>
      <c r="B7361" s="803"/>
      <c r="C7361" s="810"/>
      <c r="D7361" s="807"/>
      <c r="E7361" s="803"/>
      <c r="F7361" s="803"/>
      <c r="G7361" s="803"/>
      <c r="H7361" s="806" t="s">
        <v>154</v>
      </c>
      <c r="I7361" s="806"/>
      <c r="J7361" s="117" t="s">
        <v>153</v>
      </c>
      <c r="K7361" s="117" t="s">
        <v>3</v>
      </c>
      <c r="L7361" s="119">
        <v>406.28</v>
      </c>
    </row>
    <row r="7362" spans="1:12" s="101" customFormat="1" ht="24" customHeight="1">
      <c r="A7362" s="808"/>
      <c r="B7362" s="110" t="s">
        <v>77</v>
      </c>
      <c r="C7362" s="115" t="s">
        <v>79</v>
      </c>
      <c r="D7362" s="115" t="s">
        <v>155</v>
      </c>
      <c r="E7362" s="115" t="s">
        <v>156</v>
      </c>
      <c r="F7362" s="805"/>
      <c r="G7362" s="805"/>
      <c r="H7362" s="806" t="s">
        <v>157</v>
      </c>
      <c r="I7362" s="806"/>
      <c r="J7362" s="803" t="s">
        <v>153</v>
      </c>
      <c r="K7362" s="803" t="s">
        <v>3</v>
      </c>
      <c r="L7362" s="804">
        <v>320</v>
      </c>
    </row>
    <row r="7363" spans="1:12" s="101" customFormat="1" ht="24" customHeight="1">
      <c r="A7363" s="808"/>
      <c r="B7363" s="117" t="s">
        <v>842</v>
      </c>
      <c r="C7363" s="117" t="s">
        <v>1097</v>
      </c>
      <c r="D7363" s="118">
        <v>43866</v>
      </c>
      <c r="E7363" s="117" t="s">
        <v>4185</v>
      </c>
      <c r="F7363" s="805"/>
      <c r="G7363" s="805"/>
      <c r="H7363" s="806"/>
      <c r="I7363" s="806"/>
      <c r="J7363" s="803"/>
      <c r="K7363" s="803"/>
      <c r="L7363" s="804"/>
    </row>
    <row r="7364" spans="1:12" s="101" customFormat="1" ht="24" customHeight="1">
      <c r="A7364" s="808">
        <v>1381</v>
      </c>
      <c r="B7364" s="110" t="s">
        <v>76</v>
      </c>
      <c r="C7364" s="115" t="s">
        <v>78</v>
      </c>
      <c r="D7364" s="115" t="s">
        <v>146</v>
      </c>
      <c r="E7364" s="115" t="s">
        <v>147</v>
      </c>
      <c r="F7364" s="809" t="s">
        <v>71</v>
      </c>
      <c r="G7364" s="809"/>
      <c r="H7364" s="805"/>
      <c r="I7364" s="805"/>
      <c r="J7364" s="805"/>
      <c r="K7364" s="805"/>
      <c r="L7364" s="805"/>
    </row>
    <row r="7365" spans="1:12" s="101" customFormat="1" ht="26.25" customHeight="1">
      <c r="A7365" s="808"/>
      <c r="B7365" s="803" t="s">
        <v>4181</v>
      </c>
      <c r="C7365" s="803" t="s">
        <v>4186</v>
      </c>
      <c r="D7365" s="807">
        <v>43890</v>
      </c>
      <c r="E7365" s="803" t="s">
        <v>2183</v>
      </c>
      <c r="F7365" s="803" t="s">
        <v>4187</v>
      </c>
      <c r="G7365" s="803"/>
      <c r="H7365" s="806" t="s">
        <v>152</v>
      </c>
      <c r="I7365" s="806"/>
      <c r="J7365" s="117" t="s">
        <v>153</v>
      </c>
      <c r="K7365" s="117" t="s">
        <v>3</v>
      </c>
      <c r="L7365" s="119">
        <v>603.15</v>
      </c>
    </row>
    <row r="7366" spans="1:12" s="101" customFormat="1" ht="50.25" customHeight="1">
      <c r="A7366" s="808"/>
      <c r="B7366" s="803"/>
      <c r="C7366" s="803"/>
      <c r="D7366" s="807"/>
      <c r="E7366" s="803"/>
      <c r="F7366" s="803"/>
      <c r="G7366" s="803"/>
      <c r="H7366" s="806" t="s">
        <v>154</v>
      </c>
      <c r="I7366" s="806"/>
      <c r="J7366" s="117" t="s">
        <v>153</v>
      </c>
      <c r="K7366" s="117" t="s">
        <v>3</v>
      </c>
      <c r="L7366" s="119">
        <v>427.4</v>
      </c>
    </row>
    <row r="7367" spans="1:12" s="101" customFormat="1" ht="24" customHeight="1">
      <c r="A7367" s="808"/>
      <c r="B7367" s="110" t="s">
        <v>77</v>
      </c>
      <c r="C7367" s="115" t="s">
        <v>79</v>
      </c>
      <c r="D7367" s="115" t="s">
        <v>155</v>
      </c>
      <c r="E7367" s="115" t="s">
        <v>156</v>
      </c>
      <c r="F7367" s="805"/>
      <c r="G7367" s="805"/>
      <c r="H7367" s="806" t="s">
        <v>157</v>
      </c>
      <c r="I7367" s="806"/>
      <c r="J7367" s="803" t="s">
        <v>153</v>
      </c>
      <c r="K7367" s="803" t="s">
        <v>3</v>
      </c>
      <c r="L7367" s="804">
        <v>780</v>
      </c>
    </row>
    <row r="7368" spans="1:12" s="101" customFormat="1" ht="24" customHeight="1">
      <c r="A7368" s="808"/>
      <c r="B7368" s="117" t="s">
        <v>842</v>
      </c>
      <c r="C7368" s="117" t="s">
        <v>4187</v>
      </c>
      <c r="D7368" s="118">
        <v>43894</v>
      </c>
      <c r="E7368" s="117" t="s">
        <v>4188</v>
      </c>
      <c r="F7368" s="805"/>
      <c r="G7368" s="805"/>
      <c r="H7368" s="806"/>
      <c r="I7368" s="806"/>
      <c r="J7368" s="803"/>
      <c r="K7368" s="803"/>
      <c r="L7368" s="804"/>
    </row>
    <row r="7369" spans="1:12" s="101" customFormat="1" ht="24" customHeight="1">
      <c r="A7369" s="808">
        <v>1382</v>
      </c>
      <c r="B7369" s="110" t="s">
        <v>76</v>
      </c>
      <c r="C7369" s="115" t="s">
        <v>78</v>
      </c>
      <c r="D7369" s="115" t="s">
        <v>146</v>
      </c>
      <c r="E7369" s="115" t="s">
        <v>147</v>
      </c>
      <c r="F7369" s="809" t="s">
        <v>71</v>
      </c>
      <c r="G7369" s="809"/>
      <c r="H7369" s="805"/>
      <c r="I7369" s="805"/>
      <c r="J7369" s="805"/>
      <c r="K7369" s="805"/>
      <c r="L7369" s="805"/>
    </row>
    <row r="7370" spans="1:12" s="101" customFormat="1" ht="26.25" customHeight="1">
      <c r="A7370" s="808"/>
      <c r="B7370" s="803" t="s">
        <v>4181</v>
      </c>
      <c r="C7370" s="803" t="s">
        <v>4189</v>
      </c>
      <c r="D7370" s="807">
        <v>43898</v>
      </c>
      <c r="E7370" s="803" t="s">
        <v>1231</v>
      </c>
      <c r="F7370" s="803" t="s">
        <v>1232</v>
      </c>
      <c r="G7370" s="803"/>
      <c r="H7370" s="806" t="s">
        <v>152</v>
      </c>
      <c r="I7370" s="806"/>
      <c r="J7370" s="117" t="s">
        <v>153</v>
      </c>
      <c r="K7370" s="117" t="s">
        <v>3</v>
      </c>
      <c r="L7370" s="119">
        <v>428</v>
      </c>
    </row>
    <row r="7371" spans="1:12" s="101" customFormat="1" ht="102.75" customHeight="1">
      <c r="A7371" s="808"/>
      <c r="B7371" s="803"/>
      <c r="C7371" s="803"/>
      <c r="D7371" s="807"/>
      <c r="E7371" s="803"/>
      <c r="F7371" s="803"/>
      <c r="G7371" s="803"/>
      <c r="H7371" s="806" t="s">
        <v>154</v>
      </c>
      <c r="I7371" s="806"/>
      <c r="J7371" s="117" t="s">
        <v>153</v>
      </c>
      <c r="K7371" s="117" t="s">
        <v>153</v>
      </c>
      <c r="L7371" s="119">
        <v>0</v>
      </c>
    </row>
    <row r="7372" spans="1:12" s="101" customFormat="1" ht="24" customHeight="1">
      <c r="A7372" s="808"/>
      <c r="B7372" s="110" t="s">
        <v>77</v>
      </c>
      <c r="C7372" s="115" t="s">
        <v>79</v>
      </c>
      <c r="D7372" s="115" t="s">
        <v>155</v>
      </c>
      <c r="E7372" s="115" t="s">
        <v>156</v>
      </c>
      <c r="F7372" s="805"/>
      <c r="G7372" s="805"/>
      <c r="H7372" s="806" t="s">
        <v>157</v>
      </c>
      <c r="I7372" s="806"/>
      <c r="J7372" s="803" t="s">
        <v>153</v>
      </c>
      <c r="K7372" s="803" t="s">
        <v>153</v>
      </c>
      <c r="L7372" s="804">
        <v>0</v>
      </c>
    </row>
    <row r="7373" spans="1:12" s="101" customFormat="1" ht="24" customHeight="1">
      <c r="A7373" s="808"/>
      <c r="B7373" s="117" t="s">
        <v>842</v>
      </c>
      <c r="C7373" s="117" t="s">
        <v>1232</v>
      </c>
      <c r="D7373" s="118">
        <v>43901</v>
      </c>
      <c r="E7373" s="117" t="s">
        <v>4136</v>
      </c>
      <c r="F7373" s="805"/>
      <c r="G7373" s="805"/>
      <c r="H7373" s="806"/>
      <c r="I7373" s="806"/>
      <c r="J7373" s="803"/>
      <c r="K7373" s="803"/>
      <c r="L7373" s="804"/>
    </row>
    <row r="7374" spans="1:12" s="101" customFormat="1" ht="24" customHeight="1">
      <c r="A7374" s="808">
        <v>1383</v>
      </c>
      <c r="B7374" s="110" t="s">
        <v>76</v>
      </c>
      <c r="C7374" s="115" t="s">
        <v>78</v>
      </c>
      <c r="D7374" s="115" t="s">
        <v>146</v>
      </c>
      <c r="E7374" s="115" t="s">
        <v>147</v>
      </c>
      <c r="F7374" s="809" t="s">
        <v>71</v>
      </c>
      <c r="G7374" s="809"/>
      <c r="H7374" s="805"/>
      <c r="I7374" s="805"/>
      <c r="J7374" s="805"/>
      <c r="K7374" s="805"/>
      <c r="L7374" s="805"/>
    </row>
    <row r="7375" spans="1:12" s="101" customFormat="1" ht="26.25" customHeight="1">
      <c r="A7375" s="808"/>
      <c r="B7375" s="803" t="s">
        <v>4190</v>
      </c>
      <c r="C7375" s="810" t="s">
        <v>4191</v>
      </c>
      <c r="D7375" s="807">
        <v>43782</v>
      </c>
      <c r="E7375" s="803" t="s">
        <v>1796</v>
      </c>
      <c r="F7375" s="803" t="s">
        <v>2103</v>
      </c>
      <c r="G7375" s="803"/>
      <c r="H7375" s="806" t="s">
        <v>152</v>
      </c>
      <c r="I7375" s="806"/>
      <c r="J7375" s="117" t="s">
        <v>153</v>
      </c>
      <c r="K7375" s="117" t="s">
        <v>3</v>
      </c>
      <c r="L7375" s="119">
        <v>756</v>
      </c>
    </row>
    <row r="7376" spans="1:12" s="101" customFormat="1" ht="408.95" customHeight="1">
      <c r="A7376" s="808"/>
      <c r="B7376" s="803"/>
      <c r="C7376" s="810"/>
      <c r="D7376" s="807"/>
      <c r="E7376" s="803"/>
      <c r="F7376" s="803"/>
      <c r="G7376" s="803"/>
      <c r="H7376" s="806" t="s">
        <v>154</v>
      </c>
      <c r="I7376" s="806"/>
      <c r="J7376" s="803" t="s">
        <v>153</v>
      </c>
      <c r="K7376" s="803" t="s">
        <v>3</v>
      </c>
      <c r="L7376" s="804">
        <v>1370.6</v>
      </c>
    </row>
    <row r="7377" spans="1:12" s="101" customFormat="1" ht="40.35" customHeight="1">
      <c r="A7377" s="808"/>
      <c r="B7377" s="803"/>
      <c r="C7377" s="810"/>
      <c r="D7377" s="807"/>
      <c r="E7377" s="803"/>
      <c r="F7377" s="803"/>
      <c r="G7377" s="803"/>
      <c r="H7377" s="806"/>
      <c r="I7377" s="806"/>
      <c r="J7377" s="803"/>
      <c r="K7377" s="803"/>
      <c r="L7377" s="804"/>
    </row>
    <row r="7378" spans="1:12" s="101" customFormat="1" ht="24" customHeight="1">
      <c r="A7378" s="808"/>
      <c r="B7378" s="110" t="s">
        <v>77</v>
      </c>
      <c r="C7378" s="115" t="s">
        <v>79</v>
      </c>
      <c r="D7378" s="115" t="s">
        <v>155</v>
      </c>
      <c r="E7378" s="115" t="s">
        <v>156</v>
      </c>
      <c r="F7378" s="805"/>
      <c r="G7378" s="805"/>
      <c r="H7378" s="806" t="s">
        <v>157</v>
      </c>
      <c r="I7378" s="806"/>
      <c r="J7378" s="803" t="s">
        <v>153</v>
      </c>
      <c r="K7378" s="803" t="s">
        <v>3</v>
      </c>
      <c r="L7378" s="804">
        <v>500</v>
      </c>
    </row>
    <row r="7379" spans="1:12" s="101" customFormat="1" ht="24" customHeight="1">
      <c r="A7379" s="808"/>
      <c r="B7379" s="117" t="s">
        <v>572</v>
      </c>
      <c r="C7379" s="117" t="s">
        <v>2103</v>
      </c>
      <c r="D7379" s="118">
        <v>43786</v>
      </c>
      <c r="E7379" s="117" t="s">
        <v>3261</v>
      </c>
      <c r="F7379" s="805"/>
      <c r="G7379" s="805"/>
      <c r="H7379" s="806"/>
      <c r="I7379" s="806"/>
      <c r="J7379" s="803"/>
      <c r="K7379" s="803"/>
      <c r="L7379" s="804"/>
    </row>
    <row r="7380" spans="1:12" s="101" customFormat="1" ht="24" customHeight="1">
      <c r="A7380" s="808">
        <v>1384</v>
      </c>
      <c r="B7380" s="110" t="s">
        <v>76</v>
      </c>
      <c r="C7380" s="115" t="s">
        <v>78</v>
      </c>
      <c r="D7380" s="115" t="s">
        <v>146</v>
      </c>
      <c r="E7380" s="115" t="s">
        <v>147</v>
      </c>
      <c r="F7380" s="809" t="s">
        <v>71</v>
      </c>
      <c r="G7380" s="809"/>
      <c r="H7380" s="805"/>
      <c r="I7380" s="805"/>
      <c r="J7380" s="805"/>
      <c r="K7380" s="805"/>
      <c r="L7380" s="805"/>
    </row>
    <row r="7381" spans="1:12" s="101" customFormat="1" ht="26.25" customHeight="1">
      <c r="A7381" s="808"/>
      <c r="B7381" s="803" t="s">
        <v>4192</v>
      </c>
      <c r="C7381" s="810" t="s">
        <v>4193</v>
      </c>
      <c r="D7381" s="807">
        <v>43746</v>
      </c>
      <c r="E7381" s="803" t="s">
        <v>2187</v>
      </c>
      <c r="F7381" s="803" t="s">
        <v>2188</v>
      </c>
      <c r="G7381" s="803"/>
      <c r="H7381" s="806" t="s">
        <v>152</v>
      </c>
      <c r="I7381" s="806"/>
      <c r="J7381" s="117" t="s">
        <v>153</v>
      </c>
      <c r="K7381" s="117" t="s">
        <v>153</v>
      </c>
      <c r="L7381" s="119">
        <v>0</v>
      </c>
    </row>
    <row r="7382" spans="1:12" s="101" customFormat="1" ht="408.95" customHeight="1">
      <c r="A7382" s="808"/>
      <c r="B7382" s="803"/>
      <c r="C7382" s="810"/>
      <c r="D7382" s="807"/>
      <c r="E7382" s="803"/>
      <c r="F7382" s="803"/>
      <c r="G7382" s="803"/>
      <c r="H7382" s="806" t="s">
        <v>154</v>
      </c>
      <c r="I7382" s="806"/>
      <c r="J7382" s="803" t="s">
        <v>153</v>
      </c>
      <c r="K7382" s="803" t="s">
        <v>153</v>
      </c>
      <c r="L7382" s="804">
        <v>0</v>
      </c>
    </row>
    <row r="7383" spans="1:12" s="101" customFormat="1" ht="408.95" customHeight="1">
      <c r="A7383" s="808"/>
      <c r="B7383" s="803"/>
      <c r="C7383" s="810"/>
      <c r="D7383" s="807"/>
      <c r="E7383" s="803"/>
      <c r="F7383" s="803"/>
      <c r="G7383" s="803"/>
      <c r="H7383" s="806"/>
      <c r="I7383" s="806"/>
      <c r="J7383" s="803"/>
      <c r="K7383" s="803"/>
      <c r="L7383" s="804"/>
    </row>
    <row r="7384" spans="1:12" s="101" customFormat="1" ht="9.1999999999999993" customHeight="1">
      <c r="A7384" s="808"/>
      <c r="B7384" s="803"/>
      <c r="C7384" s="810"/>
      <c r="D7384" s="807"/>
      <c r="E7384" s="803"/>
      <c r="F7384" s="803"/>
      <c r="G7384" s="803"/>
      <c r="H7384" s="806"/>
      <c r="I7384" s="806"/>
      <c r="J7384" s="803"/>
      <c r="K7384" s="803"/>
      <c r="L7384" s="804"/>
    </row>
    <row r="7385" spans="1:12" s="101" customFormat="1" ht="24" customHeight="1">
      <c r="A7385" s="808"/>
      <c r="B7385" s="110" t="s">
        <v>77</v>
      </c>
      <c r="C7385" s="115" t="s">
        <v>79</v>
      </c>
      <c r="D7385" s="115" t="s">
        <v>155</v>
      </c>
      <c r="E7385" s="115" t="s">
        <v>156</v>
      </c>
      <c r="F7385" s="805"/>
      <c r="G7385" s="805"/>
      <c r="H7385" s="806" t="s">
        <v>157</v>
      </c>
      <c r="I7385" s="806"/>
      <c r="J7385" s="803" t="s">
        <v>153</v>
      </c>
      <c r="K7385" s="803" t="s">
        <v>3</v>
      </c>
      <c r="L7385" s="804">
        <v>1049</v>
      </c>
    </row>
    <row r="7386" spans="1:12" s="101" customFormat="1" ht="34.5" customHeight="1">
      <c r="A7386" s="808"/>
      <c r="B7386" s="117" t="s">
        <v>4194</v>
      </c>
      <c r="C7386" s="117" t="s">
        <v>2188</v>
      </c>
      <c r="D7386" s="118">
        <v>43753</v>
      </c>
      <c r="E7386" s="117" t="s">
        <v>4195</v>
      </c>
      <c r="F7386" s="805"/>
      <c r="G7386" s="805"/>
      <c r="H7386" s="806"/>
      <c r="I7386" s="806"/>
      <c r="J7386" s="803"/>
      <c r="K7386" s="803"/>
      <c r="L7386" s="804"/>
    </row>
    <row r="7387" spans="1:12" s="101" customFormat="1" ht="24" customHeight="1">
      <c r="A7387" s="808">
        <v>1385</v>
      </c>
      <c r="B7387" s="110" t="s">
        <v>76</v>
      </c>
      <c r="C7387" s="115" t="s">
        <v>78</v>
      </c>
      <c r="D7387" s="115" t="s">
        <v>146</v>
      </c>
      <c r="E7387" s="115" t="s">
        <v>147</v>
      </c>
      <c r="F7387" s="809" t="s">
        <v>71</v>
      </c>
      <c r="G7387" s="809"/>
      <c r="H7387" s="805"/>
      <c r="I7387" s="805"/>
      <c r="J7387" s="805"/>
      <c r="K7387" s="805"/>
      <c r="L7387" s="805"/>
    </row>
    <row r="7388" spans="1:12" s="101" customFormat="1" ht="26.25" customHeight="1">
      <c r="A7388" s="808"/>
      <c r="B7388" s="803" t="s">
        <v>4196</v>
      </c>
      <c r="C7388" s="810" t="s">
        <v>4197</v>
      </c>
      <c r="D7388" s="807">
        <v>43773</v>
      </c>
      <c r="E7388" s="803" t="s">
        <v>614</v>
      </c>
      <c r="F7388" s="803" t="s">
        <v>4198</v>
      </c>
      <c r="G7388" s="803"/>
      <c r="H7388" s="806" t="s">
        <v>152</v>
      </c>
      <c r="I7388" s="806"/>
      <c r="J7388" s="117" t="s">
        <v>153</v>
      </c>
      <c r="K7388" s="117" t="s">
        <v>3</v>
      </c>
      <c r="L7388" s="119">
        <v>691.88</v>
      </c>
    </row>
    <row r="7389" spans="1:12" s="101" customFormat="1" ht="228.75" customHeight="1">
      <c r="A7389" s="808"/>
      <c r="B7389" s="803"/>
      <c r="C7389" s="810"/>
      <c r="D7389" s="807"/>
      <c r="E7389" s="803"/>
      <c r="F7389" s="803"/>
      <c r="G7389" s="803"/>
      <c r="H7389" s="806" t="s">
        <v>154</v>
      </c>
      <c r="I7389" s="806"/>
      <c r="J7389" s="117" t="s">
        <v>153</v>
      </c>
      <c r="K7389" s="117" t="s">
        <v>3</v>
      </c>
      <c r="L7389" s="119">
        <v>1058.67</v>
      </c>
    </row>
    <row r="7390" spans="1:12" s="101" customFormat="1" ht="24" customHeight="1">
      <c r="A7390" s="808"/>
      <c r="B7390" s="110" t="s">
        <v>77</v>
      </c>
      <c r="C7390" s="115" t="s">
        <v>79</v>
      </c>
      <c r="D7390" s="115" t="s">
        <v>155</v>
      </c>
      <c r="E7390" s="115" t="s">
        <v>156</v>
      </c>
      <c r="F7390" s="805"/>
      <c r="G7390" s="805"/>
      <c r="H7390" s="806" t="s">
        <v>157</v>
      </c>
      <c r="I7390" s="806"/>
      <c r="J7390" s="803" t="s">
        <v>153</v>
      </c>
      <c r="K7390" s="803" t="s">
        <v>3</v>
      </c>
      <c r="L7390" s="804">
        <v>75.62</v>
      </c>
    </row>
    <row r="7391" spans="1:12" s="101" customFormat="1" ht="24" customHeight="1">
      <c r="A7391" s="808"/>
      <c r="B7391" s="117" t="s">
        <v>193</v>
      </c>
      <c r="C7391" s="117" t="s">
        <v>4198</v>
      </c>
      <c r="D7391" s="118">
        <v>43775</v>
      </c>
      <c r="E7391" s="117" t="s">
        <v>681</v>
      </c>
      <c r="F7391" s="805"/>
      <c r="G7391" s="805"/>
      <c r="H7391" s="806"/>
      <c r="I7391" s="806"/>
      <c r="J7391" s="803"/>
      <c r="K7391" s="803"/>
      <c r="L7391" s="804"/>
    </row>
    <row r="7392" spans="1:12" s="101" customFormat="1" ht="24" customHeight="1">
      <c r="A7392" s="808">
        <v>1386</v>
      </c>
      <c r="B7392" s="110" t="s">
        <v>76</v>
      </c>
      <c r="C7392" s="115" t="s">
        <v>78</v>
      </c>
      <c r="D7392" s="115" t="s">
        <v>146</v>
      </c>
      <c r="E7392" s="115" t="s">
        <v>147</v>
      </c>
      <c r="F7392" s="809" t="s">
        <v>71</v>
      </c>
      <c r="G7392" s="809"/>
      <c r="H7392" s="805"/>
      <c r="I7392" s="805"/>
      <c r="J7392" s="805"/>
      <c r="K7392" s="805"/>
      <c r="L7392" s="805"/>
    </row>
    <row r="7393" spans="1:12" s="101" customFormat="1" ht="26.25" customHeight="1">
      <c r="A7393" s="808"/>
      <c r="B7393" s="803" t="s">
        <v>4196</v>
      </c>
      <c r="C7393" s="810" t="s">
        <v>4199</v>
      </c>
      <c r="D7393" s="807">
        <v>43844</v>
      </c>
      <c r="E7393" s="803" t="s">
        <v>174</v>
      </c>
      <c r="F7393" s="803" t="s">
        <v>4200</v>
      </c>
      <c r="G7393" s="803"/>
      <c r="H7393" s="806" t="s">
        <v>152</v>
      </c>
      <c r="I7393" s="806"/>
      <c r="J7393" s="117" t="s">
        <v>153</v>
      </c>
      <c r="K7393" s="117" t="s">
        <v>3</v>
      </c>
      <c r="L7393" s="119">
        <v>370.18</v>
      </c>
    </row>
    <row r="7394" spans="1:12" s="101" customFormat="1" ht="228.75" customHeight="1">
      <c r="A7394" s="808"/>
      <c r="B7394" s="803"/>
      <c r="C7394" s="810"/>
      <c r="D7394" s="807"/>
      <c r="E7394" s="803"/>
      <c r="F7394" s="803"/>
      <c r="G7394" s="803"/>
      <c r="H7394" s="806" t="s">
        <v>154</v>
      </c>
      <c r="I7394" s="806"/>
      <c r="J7394" s="117" t="s">
        <v>153</v>
      </c>
      <c r="K7394" s="117" t="s">
        <v>3</v>
      </c>
      <c r="L7394" s="119">
        <v>10744.1</v>
      </c>
    </row>
    <row r="7395" spans="1:12" s="101" customFormat="1" ht="24" customHeight="1">
      <c r="A7395" s="808"/>
      <c r="B7395" s="110" t="s">
        <v>77</v>
      </c>
      <c r="C7395" s="115" t="s">
        <v>79</v>
      </c>
      <c r="D7395" s="115" t="s">
        <v>155</v>
      </c>
      <c r="E7395" s="115" t="s">
        <v>156</v>
      </c>
      <c r="F7395" s="805"/>
      <c r="G7395" s="805"/>
      <c r="H7395" s="806" t="s">
        <v>157</v>
      </c>
      <c r="I7395" s="806"/>
      <c r="J7395" s="803" t="s">
        <v>153</v>
      </c>
      <c r="K7395" s="803" t="s">
        <v>3</v>
      </c>
      <c r="L7395" s="804">
        <v>132.47999999999999</v>
      </c>
    </row>
    <row r="7396" spans="1:12" s="101" customFormat="1" ht="24" customHeight="1">
      <c r="A7396" s="808"/>
      <c r="B7396" s="117" t="s">
        <v>193</v>
      </c>
      <c r="C7396" s="117" t="s">
        <v>4200</v>
      </c>
      <c r="D7396" s="118">
        <v>43847</v>
      </c>
      <c r="E7396" s="117" t="s">
        <v>3552</v>
      </c>
      <c r="F7396" s="805"/>
      <c r="G7396" s="805"/>
      <c r="H7396" s="806"/>
      <c r="I7396" s="806"/>
      <c r="J7396" s="803"/>
      <c r="K7396" s="803"/>
      <c r="L7396" s="804"/>
    </row>
    <row r="7397" spans="1:12" s="101" customFormat="1" ht="24" customHeight="1">
      <c r="A7397" s="808">
        <v>1387</v>
      </c>
      <c r="B7397" s="110" t="s">
        <v>76</v>
      </c>
      <c r="C7397" s="115" t="s">
        <v>78</v>
      </c>
      <c r="D7397" s="115" t="s">
        <v>146</v>
      </c>
      <c r="E7397" s="115" t="s">
        <v>147</v>
      </c>
      <c r="F7397" s="809" t="s">
        <v>71</v>
      </c>
      <c r="G7397" s="809"/>
      <c r="H7397" s="805"/>
      <c r="I7397" s="805"/>
      <c r="J7397" s="805"/>
      <c r="K7397" s="805"/>
      <c r="L7397" s="805"/>
    </row>
    <row r="7398" spans="1:12" s="101" customFormat="1" ht="26.25" customHeight="1">
      <c r="A7398" s="808"/>
      <c r="B7398" s="803" t="s">
        <v>4201</v>
      </c>
      <c r="C7398" s="810" t="s">
        <v>4202</v>
      </c>
      <c r="D7398" s="807">
        <v>43743</v>
      </c>
      <c r="E7398" s="803" t="s">
        <v>476</v>
      </c>
      <c r="F7398" s="803" t="s">
        <v>865</v>
      </c>
      <c r="G7398" s="803"/>
      <c r="H7398" s="806" t="s">
        <v>152</v>
      </c>
      <c r="I7398" s="806"/>
      <c r="J7398" s="117" t="s">
        <v>153</v>
      </c>
      <c r="K7398" s="117" t="s">
        <v>3</v>
      </c>
      <c r="L7398" s="119">
        <v>567</v>
      </c>
    </row>
    <row r="7399" spans="1:12" s="101" customFormat="1" ht="260.25" customHeight="1">
      <c r="A7399" s="808"/>
      <c r="B7399" s="803"/>
      <c r="C7399" s="810"/>
      <c r="D7399" s="807"/>
      <c r="E7399" s="803"/>
      <c r="F7399" s="803"/>
      <c r="G7399" s="803"/>
      <c r="H7399" s="806" t="s">
        <v>154</v>
      </c>
      <c r="I7399" s="806"/>
      <c r="J7399" s="117" t="s">
        <v>153</v>
      </c>
      <c r="K7399" s="117" t="s">
        <v>3</v>
      </c>
      <c r="L7399" s="119">
        <v>246.6</v>
      </c>
    </row>
    <row r="7400" spans="1:12" s="101" customFormat="1" ht="24" customHeight="1">
      <c r="A7400" s="808"/>
      <c r="B7400" s="110" t="s">
        <v>77</v>
      </c>
      <c r="C7400" s="115" t="s">
        <v>79</v>
      </c>
      <c r="D7400" s="115" t="s">
        <v>155</v>
      </c>
      <c r="E7400" s="115" t="s">
        <v>156</v>
      </c>
      <c r="F7400" s="805"/>
      <c r="G7400" s="805"/>
      <c r="H7400" s="806" t="s">
        <v>157</v>
      </c>
      <c r="I7400" s="806"/>
      <c r="J7400" s="803" t="s">
        <v>153</v>
      </c>
      <c r="K7400" s="803" t="s">
        <v>3</v>
      </c>
      <c r="L7400" s="804">
        <v>550</v>
      </c>
    </row>
    <row r="7401" spans="1:12" s="101" customFormat="1" ht="24" customHeight="1">
      <c r="A7401" s="808"/>
      <c r="B7401" s="117" t="s">
        <v>193</v>
      </c>
      <c r="C7401" s="117" t="s">
        <v>865</v>
      </c>
      <c r="D7401" s="118">
        <v>43746</v>
      </c>
      <c r="E7401" s="117" t="s">
        <v>866</v>
      </c>
      <c r="F7401" s="805"/>
      <c r="G7401" s="805"/>
      <c r="H7401" s="806"/>
      <c r="I7401" s="806"/>
      <c r="J7401" s="803"/>
      <c r="K7401" s="803"/>
      <c r="L7401" s="804"/>
    </row>
    <row r="7402" spans="1:12" s="101" customFormat="1" ht="24" customHeight="1">
      <c r="A7402" s="808">
        <v>1388</v>
      </c>
      <c r="B7402" s="110" t="s">
        <v>76</v>
      </c>
      <c r="C7402" s="115" t="s">
        <v>78</v>
      </c>
      <c r="D7402" s="115" t="s">
        <v>146</v>
      </c>
      <c r="E7402" s="115" t="s">
        <v>147</v>
      </c>
      <c r="F7402" s="809" t="s">
        <v>71</v>
      </c>
      <c r="G7402" s="809"/>
      <c r="H7402" s="805"/>
      <c r="I7402" s="805"/>
      <c r="J7402" s="805"/>
      <c r="K7402" s="805"/>
      <c r="L7402" s="805"/>
    </row>
    <row r="7403" spans="1:12" s="101" customFormat="1" ht="26.25" customHeight="1">
      <c r="A7403" s="808"/>
      <c r="B7403" s="803" t="s">
        <v>4203</v>
      </c>
      <c r="C7403" s="810" t="s">
        <v>4204</v>
      </c>
      <c r="D7403" s="807">
        <v>43773</v>
      </c>
      <c r="E7403" s="803" t="s">
        <v>1413</v>
      </c>
      <c r="F7403" s="803" t="s">
        <v>1414</v>
      </c>
      <c r="G7403" s="803"/>
      <c r="H7403" s="806" t="s">
        <v>152</v>
      </c>
      <c r="I7403" s="806"/>
      <c r="J7403" s="117" t="s">
        <v>153</v>
      </c>
      <c r="K7403" s="117" t="s">
        <v>3</v>
      </c>
      <c r="L7403" s="119">
        <v>266.12</v>
      </c>
    </row>
    <row r="7404" spans="1:12" s="101" customFormat="1" ht="302.25" customHeight="1">
      <c r="A7404" s="808"/>
      <c r="B7404" s="803"/>
      <c r="C7404" s="810"/>
      <c r="D7404" s="807"/>
      <c r="E7404" s="803"/>
      <c r="F7404" s="803"/>
      <c r="G7404" s="803"/>
      <c r="H7404" s="806" t="s">
        <v>154</v>
      </c>
      <c r="I7404" s="806"/>
      <c r="J7404" s="117" t="s">
        <v>153</v>
      </c>
      <c r="K7404" s="117" t="s">
        <v>3</v>
      </c>
      <c r="L7404" s="119">
        <v>412.76</v>
      </c>
    </row>
    <row r="7405" spans="1:12" s="101" customFormat="1" ht="24" customHeight="1">
      <c r="A7405" s="808"/>
      <c r="B7405" s="110" t="s">
        <v>77</v>
      </c>
      <c r="C7405" s="115" t="s">
        <v>79</v>
      </c>
      <c r="D7405" s="115" t="s">
        <v>155</v>
      </c>
      <c r="E7405" s="115" t="s">
        <v>156</v>
      </c>
      <c r="F7405" s="805"/>
      <c r="G7405" s="805"/>
      <c r="H7405" s="806" t="s">
        <v>157</v>
      </c>
      <c r="I7405" s="806"/>
      <c r="J7405" s="803" t="s">
        <v>153</v>
      </c>
      <c r="K7405" s="803" t="s">
        <v>153</v>
      </c>
      <c r="L7405" s="804">
        <v>0</v>
      </c>
    </row>
    <row r="7406" spans="1:12" s="101" customFormat="1" ht="24" customHeight="1">
      <c r="A7406" s="808"/>
      <c r="B7406" s="117" t="s">
        <v>240</v>
      </c>
      <c r="C7406" s="117" t="s">
        <v>1414</v>
      </c>
      <c r="D7406" s="118">
        <v>43774</v>
      </c>
      <c r="E7406" s="117" t="s">
        <v>2154</v>
      </c>
      <c r="F7406" s="805"/>
      <c r="G7406" s="805"/>
      <c r="H7406" s="806"/>
      <c r="I7406" s="806"/>
      <c r="J7406" s="803"/>
      <c r="K7406" s="803"/>
      <c r="L7406" s="804"/>
    </row>
    <row r="7407" spans="1:12" s="101" customFormat="1" ht="24" customHeight="1">
      <c r="A7407" s="808">
        <v>1389</v>
      </c>
      <c r="B7407" s="110" t="s">
        <v>76</v>
      </c>
      <c r="C7407" s="115" t="s">
        <v>78</v>
      </c>
      <c r="D7407" s="115" t="s">
        <v>146</v>
      </c>
      <c r="E7407" s="115" t="s">
        <v>147</v>
      </c>
      <c r="F7407" s="809" t="s">
        <v>71</v>
      </c>
      <c r="G7407" s="809"/>
      <c r="H7407" s="805"/>
      <c r="I7407" s="805"/>
      <c r="J7407" s="805"/>
      <c r="K7407" s="805"/>
      <c r="L7407" s="805"/>
    </row>
    <row r="7408" spans="1:12" s="101" customFormat="1" ht="26.25" customHeight="1">
      <c r="A7408" s="808"/>
      <c r="B7408" s="803" t="s">
        <v>4203</v>
      </c>
      <c r="C7408" s="810" t="s">
        <v>4205</v>
      </c>
      <c r="D7408" s="807">
        <v>43802</v>
      </c>
      <c r="E7408" s="803" t="s">
        <v>1003</v>
      </c>
      <c r="F7408" s="803" t="s">
        <v>4206</v>
      </c>
      <c r="G7408" s="803"/>
      <c r="H7408" s="806" t="s">
        <v>152</v>
      </c>
      <c r="I7408" s="806"/>
      <c r="J7408" s="117" t="s">
        <v>153</v>
      </c>
      <c r="K7408" s="117" t="s">
        <v>3</v>
      </c>
      <c r="L7408" s="119">
        <v>1059.25</v>
      </c>
    </row>
    <row r="7409" spans="1:12" s="101" customFormat="1" ht="408.95" customHeight="1">
      <c r="A7409" s="808"/>
      <c r="B7409" s="803"/>
      <c r="C7409" s="810"/>
      <c r="D7409" s="807"/>
      <c r="E7409" s="803"/>
      <c r="F7409" s="803"/>
      <c r="G7409" s="803"/>
      <c r="H7409" s="806" t="s">
        <v>154</v>
      </c>
      <c r="I7409" s="806"/>
      <c r="J7409" s="803" t="s">
        <v>153</v>
      </c>
      <c r="K7409" s="803" t="s">
        <v>3</v>
      </c>
      <c r="L7409" s="804">
        <v>6443</v>
      </c>
    </row>
    <row r="7410" spans="1:12" s="101" customFormat="1" ht="408.95" customHeight="1">
      <c r="A7410" s="808"/>
      <c r="B7410" s="803"/>
      <c r="C7410" s="810"/>
      <c r="D7410" s="807"/>
      <c r="E7410" s="803"/>
      <c r="F7410" s="803"/>
      <c r="G7410" s="803"/>
      <c r="H7410" s="806"/>
      <c r="I7410" s="806"/>
      <c r="J7410" s="803"/>
      <c r="K7410" s="803"/>
      <c r="L7410" s="804"/>
    </row>
    <row r="7411" spans="1:12" s="101" customFormat="1" ht="156.19999999999999" customHeight="1">
      <c r="A7411" s="808"/>
      <c r="B7411" s="803"/>
      <c r="C7411" s="810"/>
      <c r="D7411" s="807"/>
      <c r="E7411" s="803"/>
      <c r="F7411" s="803"/>
      <c r="G7411" s="803"/>
      <c r="H7411" s="806"/>
      <c r="I7411" s="806"/>
      <c r="J7411" s="803"/>
      <c r="K7411" s="803"/>
      <c r="L7411" s="804"/>
    </row>
    <row r="7412" spans="1:12" s="101" customFormat="1" ht="24" customHeight="1">
      <c r="A7412" s="808"/>
      <c r="B7412" s="110" t="s">
        <v>77</v>
      </c>
      <c r="C7412" s="115" t="s">
        <v>79</v>
      </c>
      <c r="D7412" s="115" t="s">
        <v>155</v>
      </c>
      <c r="E7412" s="115" t="s">
        <v>156</v>
      </c>
      <c r="F7412" s="805"/>
      <c r="G7412" s="805"/>
      <c r="H7412" s="806" t="s">
        <v>157</v>
      </c>
      <c r="I7412" s="806"/>
      <c r="J7412" s="803" t="s">
        <v>153</v>
      </c>
      <c r="K7412" s="803" t="s">
        <v>3</v>
      </c>
      <c r="L7412" s="804">
        <v>169.48</v>
      </c>
    </row>
    <row r="7413" spans="1:12" s="101" customFormat="1" ht="24" customHeight="1">
      <c r="A7413" s="808"/>
      <c r="B7413" s="117" t="s">
        <v>240</v>
      </c>
      <c r="C7413" s="117" t="s">
        <v>4206</v>
      </c>
      <c r="D7413" s="118">
        <v>43815</v>
      </c>
      <c r="E7413" s="117" t="s">
        <v>4207</v>
      </c>
      <c r="F7413" s="805"/>
      <c r="G7413" s="805"/>
      <c r="H7413" s="806"/>
      <c r="I7413" s="806"/>
      <c r="J7413" s="803"/>
      <c r="K7413" s="803"/>
      <c r="L7413" s="804"/>
    </row>
    <row r="7414" spans="1:12" s="101" customFormat="1" ht="24" customHeight="1">
      <c r="A7414" s="808">
        <v>1390</v>
      </c>
      <c r="B7414" s="110" t="s">
        <v>76</v>
      </c>
      <c r="C7414" s="115" t="s">
        <v>78</v>
      </c>
      <c r="D7414" s="115" t="s">
        <v>146</v>
      </c>
      <c r="E7414" s="115" t="s">
        <v>147</v>
      </c>
      <c r="F7414" s="809" t="s">
        <v>71</v>
      </c>
      <c r="G7414" s="809"/>
      <c r="H7414" s="805"/>
      <c r="I7414" s="805"/>
      <c r="J7414" s="805"/>
      <c r="K7414" s="805"/>
      <c r="L7414" s="805"/>
    </row>
    <row r="7415" spans="1:12" s="101" customFormat="1" ht="26.25" customHeight="1">
      <c r="A7415" s="808"/>
      <c r="B7415" s="803" t="s">
        <v>4203</v>
      </c>
      <c r="C7415" s="810" t="s">
        <v>4205</v>
      </c>
      <c r="D7415" s="807">
        <v>43802</v>
      </c>
      <c r="E7415" s="803" t="s">
        <v>1003</v>
      </c>
      <c r="F7415" s="803" t="s">
        <v>4208</v>
      </c>
      <c r="G7415" s="803"/>
      <c r="H7415" s="806" t="s">
        <v>152</v>
      </c>
      <c r="I7415" s="806"/>
      <c r="J7415" s="117" t="s">
        <v>153</v>
      </c>
      <c r="K7415" s="117" t="s">
        <v>3</v>
      </c>
      <c r="L7415" s="119">
        <v>783</v>
      </c>
    </row>
    <row r="7416" spans="1:12" s="101" customFormat="1" ht="408.95" customHeight="1">
      <c r="A7416" s="808"/>
      <c r="B7416" s="803"/>
      <c r="C7416" s="810"/>
      <c r="D7416" s="807"/>
      <c r="E7416" s="803"/>
      <c r="F7416" s="803"/>
      <c r="G7416" s="803"/>
      <c r="H7416" s="806" t="s">
        <v>154</v>
      </c>
      <c r="I7416" s="806"/>
      <c r="J7416" s="803" t="s">
        <v>153</v>
      </c>
      <c r="K7416" s="803" t="s">
        <v>3</v>
      </c>
      <c r="L7416" s="804">
        <v>628</v>
      </c>
    </row>
    <row r="7417" spans="1:12" s="101" customFormat="1" ht="408.95" customHeight="1">
      <c r="A7417" s="808"/>
      <c r="B7417" s="803"/>
      <c r="C7417" s="810"/>
      <c r="D7417" s="807"/>
      <c r="E7417" s="803"/>
      <c r="F7417" s="803"/>
      <c r="G7417" s="803"/>
      <c r="H7417" s="806"/>
      <c r="I7417" s="806"/>
      <c r="J7417" s="803"/>
      <c r="K7417" s="803"/>
      <c r="L7417" s="804"/>
    </row>
    <row r="7418" spans="1:12" s="101" customFormat="1" ht="156.19999999999999" customHeight="1">
      <c r="A7418" s="808"/>
      <c r="B7418" s="803"/>
      <c r="C7418" s="810"/>
      <c r="D7418" s="807"/>
      <c r="E7418" s="803"/>
      <c r="F7418" s="803"/>
      <c r="G7418" s="803"/>
      <c r="H7418" s="806"/>
      <c r="I7418" s="806"/>
      <c r="J7418" s="803"/>
      <c r="K7418" s="803"/>
      <c r="L7418" s="804"/>
    </row>
    <row r="7419" spans="1:12" s="101" customFormat="1" ht="24" customHeight="1">
      <c r="A7419" s="808"/>
      <c r="B7419" s="110" t="s">
        <v>77</v>
      </c>
      <c r="C7419" s="115" t="s">
        <v>79</v>
      </c>
      <c r="D7419" s="115" t="s">
        <v>155</v>
      </c>
      <c r="E7419" s="115" t="s">
        <v>156</v>
      </c>
      <c r="F7419" s="805"/>
      <c r="G7419" s="805"/>
      <c r="H7419" s="806" t="s">
        <v>157</v>
      </c>
      <c r="I7419" s="806"/>
      <c r="J7419" s="803" t="s">
        <v>153</v>
      </c>
      <c r="K7419" s="803" t="s">
        <v>3</v>
      </c>
      <c r="L7419" s="804">
        <v>1</v>
      </c>
    </row>
    <row r="7420" spans="1:12" s="101" customFormat="1" ht="24" customHeight="1">
      <c r="A7420" s="808"/>
      <c r="B7420" s="117" t="s">
        <v>240</v>
      </c>
      <c r="C7420" s="117" t="s">
        <v>4208</v>
      </c>
      <c r="D7420" s="118">
        <v>43815</v>
      </c>
      <c r="E7420" s="117" t="s">
        <v>4207</v>
      </c>
      <c r="F7420" s="805"/>
      <c r="G7420" s="805"/>
      <c r="H7420" s="806"/>
      <c r="I7420" s="806"/>
      <c r="J7420" s="803"/>
      <c r="K7420" s="803"/>
      <c r="L7420" s="804"/>
    </row>
    <row r="7421" spans="1:12" s="101" customFormat="1" ht="24" customHeight="1">
      <c r="A7421" s="808">
        <v>1391</v>
      </c>
      <c r="B7421" s="110" t="s">
        <v>76</v>
      </c>
      <c r="C7421" s="115" t="s">
        <v>78</v>
      </c>
      <c r="D7421" s="115" t="s">
        <v>146</v>
      </c>
      <c r="E7421" s="115" t="s">
        <v>147</v>
      </c>
      <c r="F7421" s="809" t="s">
        <v>71</v>
      </c>
      <c r="G7421" s="809"/>
      <c r="H7421" s="805"/>
      <c r="I7421" s="805"/>
      <c r="J7421" s="805"/>
      <c r="K7421" s="805"/>
      <c r="L7421" s="805"/>
    </row>
    <row r="7422" spans="1:12" s="101" customFormat="1" ht="26.25" customHeight="1">
      <c r="A7422" s="808"/>
      <c r="B7422" s="803" t="s">
        <v>4203</v>
      </c>
      <c r="C7422" s="810" t="s">
        <v>4205</v>
      </c>
      <c r="D7422" s="807">
        <v>43802</v>
      </c>
      <c r="E7422" s="803" t="s">
        <v>1003</v>
      </c>
      <c r="F7422" s="803" t="s">
        <v>1646</v>
      </c>
      <c r="G7422" s="803"/>
      <c r="H7422" s="806" t="s">
        <v>152</v>
      </c>
      <c r="I7422" s="806"/>
      <c r="J7422" s="117" t="s">
        <v>153</v>
      </c>
      <c r="K7422" s="117" t="s">
        <v>3</v>
      </c>
      <c r="L7422" s="119">
        <v>261.64999999999998</v>
      </c>
    </row>
    <row r="7423" spans="1:12" s="101" customFormat="1" ht="408.95" customHeight="1">
      <c r="A7423" s="808"/>
      <c r="B7423" s="803"/>
      <c r="C7423" s="810"/>
      <c r="D7423" s="807"/>
      <c r="E7423" s="803"/>
      <c r="F7423" s="803"/>
      <c r="G7423" s="803"/>
      <c r="H7423" s="806" t="s">
        <v>154</v>
      </c>
      <c r="I7423" s="806"/>
      <c r="J7423" s="803" t="s">
        <v>153</v>
      </c>
      <c r="K7423" s="803" t="s">
        <v>3</v>
      </c>
      <c r="L7423" s="804">
        <v>33.1</v>
      </c>
    </row>
    <row r="7424" spans="1:12" s="101" customFormat="1" ht="408.95" customHeight="1">
      <c r="A7424" s="808"/>
      <c r="B7424" s="803"/>
      <c r="C7424" s="810"/>
      <c r="D7424" s="807"/>
      <c r="E7424" s="803"/>
      <c r="F7424" s="803"/>
      <c r="G7424" s="803"/>
      <c r="H7424" s="806"/>
      <c r="I7424" s="806"/>
      <c r="J7424" s="803"/>
      <c r="K7424" s="803"/>
      <c r="L7424" s="804"/>
    </row>
    <row r="7425" spans="1:12" s="101" customFormat="1" ht="156.19999999999999" customHeight="1">
      <c r="A7425" s="808"/>
      <c r="B7425" s="803"/>
      <c r="C7425" s="810"/>
      <c r="D7425" s="807"/>
      <c r="E7425" s="803"/>
      <c r="F7425" s="803"/>
      <c r="G7425" s="803"/>
      <c r="H7425" s="806"/>
      <c r="I7425" s="806"/>
      <c r="J7425" s="803"/>
      <c r="K7425" s="803"/>
      <c r="L7425" s="804"/>
    </row>
    <row r="7426" spans="1:12" s="101" customFormat="1" ht="24" customHeight="1">
      <c r="A7426" s="808"/>
      <c r="B7426" s="110" t="s">
        <v>77</v>
      </c>
      <c r="C7426" s="115" t="s">
        <v>79</v>
      </c>
      <c r="D7426" s="115" t="s">
        <v>155</v>
      </c>
      <c r="E7426" s="115" t="s">
        <v>156</v>
      </c>
      <c r="F7426" s="805"/>
      <c r="G7426" s="805"/>
      <c r="H7426" s="806" t="s">
        <v>157</v>
      </c>
      <c r="I7426" s="806"/>
      <c r="J7426" s="803" t="s">
        <v>153</v>
      </c>
      <c r="K7426" s="803" t="s">
        <v>153</v>
      </c>
      <c r="L7426" s="804">
        <v>0</v>
      </c>
    </row>
    <row r="7427" spans="1:12" s="101" customFormat="1" ht="24" customHeight="1">
      <c r="A7427" s="808"/>
      <c r="B7427" s="117" t="s">
        <v>240</v>
      </c>
      <c r="C7427" s="117" t="s">
        <v>1646</v>
      </c>
      <c r="D7427" s="118">
        <v>43815</v>
      </c>
      <c r="E7427" s="117" t="s">
        <v>4207</v>
      </c>
      <c r="F7427" s="805"/>
      <c r="G7427" s="805"/>
      <c r="H7427" s="806"/>
      <c r="I7427" s="806"/>
      <c r="J7427" s="803"/>
      <c r="K7427" s="803"/>
      <c r="L7427" s="804"/>
    </row>
    <row r="7428" spans="1:12" s="101" customFormat="1" ht="24" customHeight="1">
      <c r="A7428" s="808">
        <v>1392</v>
      </c>
      <c r="B7428" s="110" t="s">
        <v>76</v>
      </c>
      <c r="C7428" s="115" t="s">
        <v>78</v>
      </c>
      <c r="D7428" s="115" t="s">
        <v>146</v>
      </c>
      <c r="E7428" s="115" t="s">
        <v>147</v>
      </c>
      <c r="F7428" s="809" t="s">
        <v>71</v>
      </c>
      <c r="G7428" s="809"/>
      <c r="H7428" s="805"/>
      <c r="I7428" s="805"/>
      <c r="J7428" s="805"/>
      <c r="K7428" s="805"/>
      <c r="L7428" s="805"/>
    </row>
    <row r="7429" spans="1:12" s="101" customFormat="1" ht="26.25" customHeight="1">
      <c r="A7429" s="808"/>
      <c r="B7429" s="803" t="s">
        <v>4203</v>
      </c>
      <c r="C7429" s="810" t="s">
        <v>4209</v>
      </c>
      <c r="D7429" s="807">
        <v>43851</v>
      </c>
      <c r="E7429" s="803" t="s">
        <v>1720</v>
      </c>
      <c r="F7429" s="803" t="s">
        <v>1994</v>
      </c>
      <c r="G7429" s="803"/>
      <c r="H7429" s="806" t="s">
        <v>152</v>
      </c>
      <c r="I7429" s="806"/>
      <c r="J7429" s="117" t="s">
        <v>153</v>
      </c>
      <c r="K7429" s="117" t="s">
        <v>3</v>
      </c>
      <c r="L7429" s="119">
        <v>571.6</v>
      </c>
    </row>
    <row r="7430" spans="1:12" s="101" customFormat="1" ht="333.75" customHeight="1">
      <c r="A7430" s="808"/>
      <c r="B7430" s="803"/>
      <c r="C7430" s="810"/>
      <c r="D7430" s="807"/>
      <c r="E7430" s="803"/>
      <c r="F7430" s="803"/>
      <c r="G7430" s="803"/>
      <c r="H7430" s="806" t="s">
        <v>154</v>
      </c>
      <c r="I7430" s="806"/>
      <c r="J7430" s="117" t="s">
        <v>153</v>
      </c>
      <c r="K7430" s="117" t="s">
        <v>3</v>
      </c>
      <c r="L7430" s="119">
        <v>194.46</v>
      </c>
    </row>
    <row r="7431" spans="1:12" s="101" customFormat="1" ht="24" customHeight="1">
      <c r="A7431" s="808"/>
      <c r="B7431" s="110" t="s">
        <v>77</v>
      </c>
      <c r="C7431" s="115" t="s">
        <v>79</v>
      </c>
      <c r="D7431" s="115" t="s">
        <v>155</v>
      </c>
      <c r="E7431" s="115" t="s">
        <v>156</v>
      </c>
      <c r="F7431" s="805"/>
      <c r="G7431" s="805"/>
      <c r="H7431" s="806" t="s">
        <v>157</v>
      </c>
      <c r="I7431" s="806"/>
      <c r="J7431" s="803" t="s">
        <v>153</v>
      </c>
      <c r="K7431" s="803" t="s">
        <v>153</v>
      </c>
      <c r="L7431" s="804">
        <v>0</v>
      </c>
    </row>
    <row r="7432" spans="1:12" s="101" customFormat="1" ht="24" customHeight="1">
      <c r="A7432" s="808"/>
      <c r="B7432" s="117" t="s">
        <v>240</v>
      </c>
      <c r="C7432" s="117" t="s">
        <v>1994</v>
      </c>
      <c r="D7432" s="118">
        <v>43859</v>
      </c>
      <c r="E7432" s="117" t="s">
        <v>4210</v>
      </c>
      <c r="F7432" s="805"/>
      <c r="G7432" s="805"/>
      <c r="H7432" s="806"/>
      <c r="I7432" s="806"/>
      <c r="J7432" s="803"/>
      <c r="K7432" s="803"/>
      <c r="L7432" s="804"/>
    </row>
    <row r="7433" spans="1:12" s="101" customFormat="1" ht="24" customHeight="1">
      <c r="A7433" s="808">
        <v>1393</v>
      </c>
      <c r="B7433" s="110" t="s">
        <v>76</v>
      </c>
      <c r="C7433" s="115" t="s">
        <v>78</v>
      </c>
      <c r="D7433" s="115" t="s">
        <v>146</v>
      </c>
      <c r="E7433" s="115" t="s">
        <v>147</v>
      </c>
      <c r="F7433" s="809" t="s">
        <v>71</v>
      </c>
      <c r="G7433" s="809"/>
      <c r="H7433" s="805"/>
      <c r="I7433" s="805"/>
      <c r="J7433" s="805"/>
      <c r="K7433" s="805"/>
      <c r="L7433" s="805"/>
    </row>
    <row r="7434" spans="1:12" s="101" customFormat="1" ht="26.25" customHeight="1">
      <c r="A7434" s="808"/>
      <c r="B7434" s="803" t="s">
        <v>4203</v>
      </c>
      <c r="C7434" s="810" t="s">
        <v>4211</v>
      </c>
      <c r="D7434" s="807">
        <v>43873</v>
      </c>
      <c r="E7434" s="803" t="s">
        <v>921</v>
      </c>
      <c r="F7434" s="803" t="s">
        <v>1842</v>
      </c>
      <c r="G7434" s="803"/>
      <c r="H7434" s="806" t="s">
        <v>152</v>
      </c>
      <c r="I7434" s="806"/>
      <c r="J7434" s="117" t="s">
        <v>153</v>
      </c>
      <c r="K7434" s="117" t="s">
        <v>3</v>
      </c>
      <c r="L7434" s="119">
        <v>286.10000000000002</v>
      </c>
    </row>
    <row r="7435" spans="1:12" s="101" customFormat="1" ht="134.25" customHeight="1">
      <c r="A7435" s="808"/>
      <c r="B7435" s="803"/>
      <c r="C7435" s="810"/>
      <c r="D7435" s="807"/>
      <c r="E7435" s="803"/>
      <c r="F7435" s="803"/>
      <c r="G7435" s="803"/>
      <c r="H7435" s="806" t="s">
        <v>154</v>
      </c>
      <c r="I7435" s="806"/>
      <c r="J7435" s="117" t="s">
        <v>153</v>
      </c>
      <c r="K7435" s="117" t="s">
        <v>3</v>
      </c>
      <c r="L7435" s="119">
        <v>7558.47</v>
      </c>
    </row>
    <row r="7436" spans="1:12" s="101" customFormat="1" ht="24" customHeight="1">
      <c r="A7436" s="808"/>
      <c r="B7436" s="110" t="s">
        <v>77</v>
      </c>
      <c r="C7436" s="115" t="s">
        <v>79</v>
      </c>
      <c r="D7436" s="115" t="s">
        <v>155</v>
      </c>
      <c r="E7436" s="115" t="s">
        <v>156</v>
      </c>
      <c r="F7436" s="805"/>
      <c r="G7436" s="805"/>
      <c r="H7436" s="806" t="s">
        <v>157</v>
      </c>
      <c r="I7436" s="806"/>
      <c r="J7436" s="803" t="s">
        <v>153</v>
      </c>
      <c r="K7436" s="803" t="s">
        <v>3</v>
      </c>
      <c r="L7436" s="804">
        <v>294.34000000000003</v>
      </c>
    </row>
    <row r="7437" spans="1:12" s="101" customFormat="1" ht="24" customHeight="1">
      <c r="A7437" s="808"/>
      <c r="B7437" s="117" t="s">
        <v>240</v>
      </c>
      <c r="C7437" s="117" t="s">
        <v>1842</v>
      </c>
      <c r="D7437" s="118">
        <v>43876</v>
      </c>
      <c r="E7437" s="117" t="s">
        <v>287</v>
      </c>
      <c r="F7437" s="805"/>
      <c r="G7437" s="805"/>
      <c r="H7437" s="806"/>
      <c r="I7437" s="806"/>
      <c r="J7437" s="803"/>
      <c r="K7437" s="803"/>
      <c r="L7437" s="804"/>
    </row>
    <row r="7438" spans="1:12" s="101" customFormat="1" ht="24" customHeight="1">
      <c r="A7438" s="808">
        <v>1394</v>
      </c>
      <c r="B7438" s="110" t="s">
        <v>76</v>
      </c>
      <c r="C7438" s="115" t="s">
        <v>78</v>
      </c>
      <c r="D7438" s="115" t="s">
        <v>146</v>
      </c>
      <c r="E7438" s="115" t="s">
        <v>147</v>
      </c>
      <c r="F7438" s="809" t="s">
        <v>71</v>
      </c>
      <c r="G7438" s="809"/>
      <c r="H7438" s="805"/>
      <c r="I7438" s="805"/>
      <c r="J7438" s="805"/>
      <c r="K7438" s="805"/>
      <c r="L7438" s="805"/>
    </row>
    <row r="7439" spans="1:12" s="101" customFormat="1" ht="26.25" customHeight="1">
      <c r="A7439" s="808"/>
      <c r="B7439" s="803" t="s">
        <v>4212</v>
      </c>
      <c r="C7439" s="810" t="s">
        <v>4213</v>
      </c>
      <c r="D7439" s="807">
        <v>43790</v>
      </c>
      <c r="E7439" s="803" t="s">
        <v>285</v>
      </c>
      <c r="F7439" s="803" t="s">
        <v>4214</v>
      </c>
      <c r="G7439" s="803"/>
      <c r="H7439" s="806" t="s">
        <v>152</v>
      </c>
      <c r="I7439" s="806"/>
      <c r="J7439" s="117" t="s">
        <v>153</v>
      </c>
      <c r="K7439" s="117" t="s">
        <v>3</v>
      </c>
      <c r="L7439" s="119">
        <v>466.31</v>
      </c>
    </row>
    <row r="7440" spans="1:12" s="101" customFormat="1" ht="408.95" customHeight="1">
      <c r="A7440" s="808"/>
      <c r="B7440" s="803"/>
      <c r="C7440" s="810"/>
      <c r="D7440" s="807"/>
      <c r="E7440" s="803"/>
      <c r="F7440" s="803"/>
      <c r="G7440" s="803"/>
      <c r="H7440" s="806" t="s">
        <v>154</v>
      </c>
      <c r="I7440" s="806"/>
      <c r="J7440" s="803" t="s">
        <v>153</v>
      </c>
      <c r="K7440" s="803" t="s">
        <v>3</v>
      </c>
      <c r="L7440" s="804">
        <v>957.6</v>
      </c>
    </row>
    <row r="7441" spans="1:12" s="101" customFormat="1" ht="145.35" customHeight="1">
      <c r="A7441" s="808"/>
      <c r="B7441" s="803"/>
      <c r="C7441" s="810"/>
      <c r="D7441" s="807"/>
      <c r="E7441" s="803"/>
      <c r="F7441" s="803"/>
      <c r="G7441" s="803"/>
      <c r="H7441" s="806"/>
      <c r="I7441" s="806"/>
      <c r="J7441" s="803"/>
      <c r="K7441" s="803"/>
      <c r="L7441" s="804"/>
    </row>
    <row r="7442" spans="1:12" s="101" customFormat="1" ht="24" customHeight="1">
      <c r="A7442" s="808"/>
      <c r="B7442" s="110" t="s">
        <v>77</v>
      </c>
      <c r="C7442" s="115" t="s">
        <v>79</v>
      </c>
      <c r="D7442" s="115" t="s">
        <v>155</v>
      </c>
      <c r="E7442" s="115" t="s">
        <v>156</v>
      </c>
      <c r="F7442" s="805"/>
      <c r="G7442" s="805"/>
      <c r="H7442" s="806" t="s">
        <v>157</v>
      </c>
      <c r="I7442" s="806"/>
      <c r="J7442" s="803" t="s">
        <v>153</v>
      </c>
      <c r="K7442" s="803" t="s">
        <v>153</v>
      </c>
      <c r="L7442" s="804">
        <v>0</v>
      </c>
    </row>
    <row r="7443" spans="1:12" s="101" customFormat="1" ht="24" customHeight="1">
      <c r="A7443" s="808"/>
      <c r="B7443" s="117" t="s">
        <v>193</v>
      </c>
      <c r="C7443" s="117" t="s">
        <v>4214</v>
      </c>
      <c r="D7443" s="118">
        <v>43792</v>
      </c>
      <c r="E7443" s="117" t="s">
        <v>1343</v>
      </c>
      <c r="F7443" s="805"/>
      <c r="G7443" s="805"/>
      <c r="H7443" s="806"/>
      <c r="I7443" s="806"/>
      <c r="J7443" s="803"/>
      <c r="K7443" s="803"/>
      <c r="L7443" s="804"/>
    </row>
    <row r="7444" spans="1:12" s="101" customFormat="1" ht="24" customHeight="1">
      <c r="A7444" s="808">
        <v>1395</v>
      </c>
      <c r="B7444" s="110" t="s">
        <v>76</v>
      </c>
      <c r="C7444" s="115" t="s">
        <v>78</v>
      </c>
      <c r="D7444" s="115" t="s">
        <v>146</v>
      </c>
      <c r="E7444" s="115" t="s">
        <v>147</v>
      </c>
      <c r="F7444" s="809" t="s">
        <v>71</v>
      </c>
      <c r="G7444" s="809"/>
      <c r="H7444" s="805"/>
      <c r="I7444" s="805"/>
      <c r="J7444" s="805"/>
      <c r="K7444" s="805"/>
      <c r="L7444" s="805"/>
    </row>
    <row r="7445" spans="1:12" s="101" customFormat="1" ht="26.25" customHeight="1">
      <c r="A7445" s="808"/>
      <c r="B7445" s="803" t="s">
        <v>4212</v>
      </c>
      <c r="C7445" s="810" t="s">
        <v>4215</v>
      </c>
      <c r="D7445" s="807">
        <v>43844</v>
      </c>
      <c r="E7445" s="803" t="s">
        <v>947</v>
      </c>
      <c r="F7445" s="803" t="s">
        <v>467</v>
      </c>
      <c r="G7445" s="803"/>
      <c r="H7445" s="806" t="s">
        <v>152</v>
      </c>
      <c r="I7445" s="806"/>
      <c r="J7445" s="117" t="s">
        <v>153</v>
      </c>
      <c r="K7445" s="117" t="s">
        <v>3</v>
      </c>
      <c r="L7445" s="119">
        <v>1108</v>
      </c>
    </row>
    <row r="7446" spans="1:12" s="101" customFormat="1" ht="408.95" customHeight="1">
      <c r="A7446" s="808"/>
      <c r="B7446" s="803"/>
      <c r="C7446" s="810"/>
      <c r="D7446" s="807"/>
      <c r="E7446" s="803"/>
      <c r="F7446" s="803"/>
      <c r="G7446" s="803"/>
      <c r="H7446" s="806" t="s">
        <v>154</v>
      </c>
      <c r="I7446" s="806"/>
      <c r="J7446" s="803" t="s">
        <v>153</v>
      </c>
      <c r="K7446" s="803" t="s">
        <v>3</v>
      </c>
      <c r="L7446" s="804">
        <v>1544.56</v>
      </c>
    </row>
    <row r="7447" spans="1:12" s="101" customFormat="1" ht="408.95" customHeight="1">
      <c r="A7447" s="808"/>
      <c r="B7447" s="803"/>
      <c r="C7447" s="810"/>
      <c r="D7447" s="807"/>
      <c r="E7447" s="803"/>
      <c r="F7447" s="803"/>
      <c r="G7447" s="803"/>
      <c r="H7447" s="806"/>
      <c r="I7447" s="806"/>
      <c r="J7447" s="803"/>
      <c r="K7447" s="803"/>
      <c r="L7447" s="804"/>
    </row>
    <row r="7448" spans="1:12" s="101" customFormat="1" ht="19.7" customHeight="1">
      <c r="A7448" s="808"/>
      <c r="B7448" s="803"/>
      <c r="C7448" s="810"/>
      <c r="D7448" s="807"/>
      <c r="E7448" s="803"/>
      <c r="F7448" s="803"/>
      <c r="G7448" s="803"/>
      <c r="H7448" s="806"/>
      <c r="I7448" s="806"/>
      <c r="J7448" s="803"/>
      <c r="K7448" s="803"/>
      <c r="L7448" s="804"/>
    </row>
    <row r="7449" spans="1:12" s="101" customFormat="1" ht="24" customHeight="1">
      <c r="A7449" s="808"/>
      <c r="B7449" s="110" t="s">
        <v>77</v>
      </c>
      <c r="C7449" s="115" t="s">
        <v>79</v>
      </c>
      <c r="D7449" s="115" t="s">
        <v>155</v>
      </c>
      <c r="E7449" s="115" t="s">
        <v>156</v>
      </c>
      <c r="F7449" s="805"/>
      <c r="G7449" s="805"/>
      <c r="H7449" s="806" t="s">
        <v>157</v>
      </c>
      <c r="I7449" s="806"/>
      <c r="J7449" s="803" t="s">
        <v>153</v>
      </c>
      <c r="K7449" s="803" t="s">
        <v>153</v>
      </c>
      <c r="L7449" s="804">
        <v>0</v>
      </c>
    </row>
    <row r="7450" spans="1:12" s="101" customFormat="1" ht="24" customHeight="1">
      <c r="A7450" s="808"/>
      <c r="B7450" s="117" t="s">
        <v>193</v>
      </c>
      <c r="C7450" s="117" t="s">
        <v>467</v>
      </c>
      <c r="D7450" s="118">
        <v>43851</v>
      </c>
      <c r="E7450" s="117" t="s">
        <v>4216</v>
      </c>
      <c r="F7450" s="805"/>
      <c r="G7450" s="805"/>
      <c r="H7450" s="806"/>
      <c r="I7450" s="806"/>
      <c r="J7450" s="803"/>
      <c r="K7450" s="803"/>
      <c r="L7450" s="804"/>
    </row>
    <row r="7451" spans="1:12" s="101" customFormat="1" ht="24" customHeight="1">
      <c r="A7451" s="808">
        <v>1396</v>
      </c>
      <c r="B7451" s="110" t="s">
        <v>76</v>
      </c>
      <c r="C7451" s="115" t="s">
        <v>78</v>
      </c>
      <c r="D7451" s="115" t="s">
        <v>146</v>
      </c>
      <c r="E7451" s="115" t="s">
        <v>147</v>
      </c>
      <c r="F7451" s="809" t="s">
        <v>71</v>
      </c>
      <c r="G7451" s="809"/>
      <c r="H7451" s="805"/>
      <c r="I7451" s="805"/>
      <c r="J7451" s="805"/>
      <c r="K7451" s="805"/>
      <c r="L7451" s="805"/>
    </row>
    <row r="7452" spans="1:12" s="101" customFormat="1" ht="26.25" customHeight="1">
      <c r="A7452" s="808"/>
      <c r="B7452" s="803" t="s">
        <v>4212</v>
      </c>
      <c r="C7452" s="810" t="s">
        <v>4217</v>
      </c>
      <c r="D7452" s="807">
        <v>43863</v>
      </c>
      <c r="E7452" s="803" t="s">
        <v>3033</v>
      </c>
      <c r="F7452" s="803" t="s">
        <v>746</v>
      </c>
      <c r="G7452" s="803"/>
      <c r="H7452" s="806" t="s">
        <v>152</v>
      </c>
      <c r="I7452" s="806"/>
      <c r="J7452" s="117" t="s">
        <v>153</v>
      </c>
      <c r="K7452" s="117" t="s">
        <v>3</v>
      </c>
      <c r="L7452" s="119">
        <v>228.06</v>
      </c>
    </row>
    <row r="7453" spans="1:12" s="101" customFormat="1" ht="408.95" customHeight="1">
      <c r="A7453" s="808"/>
      <c r="B7453" s="803"/>
      <c r="C7453" s="810"/>
      <c r="D7453" s="807"/>
      <c r="E7453" s="803"/>
      <c r="F7453" s="803"/>
      <c r="G7453" s="803"/>
      <c r="H7453" s="806" t="s">
        <v>154</v>
      </c>
      <c r="I7453" s="806"/>
      <c r="J7453" s="803" t="s">
        <v>153</v>
      </c>
      <c r="K7453" s="803" t="s">
        <v>3</v>
      </c>
      <c r="L7453" s="804">
        <v>2097.7400000000002</v>
      </c>
    </row>
    <row r="7454" spans="1:12" s="101" customFormat="1" ht="323.85000000000002" customHeight="1">
      <c r="A7454" s="808"/>
      <c r="B7454" s="803"/>
      <c r="C7454" s="810"/>
      <c r="D7454" s="807"/>
      <c r="E7454" s="803"/>
      <c r="F7454" s="803"/>
      <c r="G7454" s="803"/>
      <c r="H7454" s="806"/>
      <c r="I7454" s="806"/>
      <c r="J7454" s="803"/>
      <c r="K7454" s="803"/>
      <c r="L7454" s="804"/>
    </row>
    <row r="7455" spans="1:12" s="101" customFormat="1" ht="24" customHeight="1">
      <c r="A7455" s="808"/>
      <c r="B7455" s="110" t="s">
        <v>77</v>
      </c>
      <c r="C7455" s="115" t="s">
        <v>79</v>
      </c>
      <c r="D7455" s="115" t="s">
        <v>155</v>
      </c>
      <c r="E7455" s="115" t="s">
        <v>156</v>
      </c>
      <c r="F7455" s="805"/>
      <c r="G7455" s="805"/>
      <c r="H7455" s="806" t="s">
        <v>157</v>
      </c>
      <c r="I7455" s="806"/>
      <c r="J7455" s="803" t="s">
        <v>153</v>
      </c>
      <c r="K7455" s="803" t="s">
        <v>3</v>
      </c>
      <c r="L7455" s="804">
        <v>97.16</v>
      </c>
    </row>
    <row r="7456" spans="1:12" s="101" customFormat="1" ht="24" customHeight="1">
      <c r="A7456" s="808"/>
      <c r="B7456" s="117" t="s">
        <v>193</v>
      </c>
      <c r="C7456" s="117" t="s">
        <v>746</v>
      </c>
      <c r="D7456" s="118">
        <v>43865</v>
      </c>
      <c r="E7456" s="117" t="s">
        <v>3941</v>
      </c>
      <c r="F7456" s="805"/>
      <c r="G7456" s="805"/>
      <c r="H7456" s="806"/>
      <c r="I7456" s="806"/>
      <c r="J7456" s="803"/>
      <c r="K7456" s="803"/>
      <c r="L7456" s="804"/>
    </row>
    <row r="7457" spans="1:12" s="101" customFormat="1" ht="24" customHeight="1">
      <c r="A7457" s="808">
        <v>1397</v>
      </c>
      <c r="B7457" s="110" t="s">
        <v>76</v>
      </c>
      <c r="C7457" s="115" t="s">
        <v>78</v>
      </c>
      <c r="D7457" s="115" t="s">
        <v>146</v>
      </c>
      <c r="E7457" s="115" t="s">
        <v>147</v>
      </c>
      <c r="F7457" s="809" t="s">
        <v>71</v>
      </c>
      <c r="G7457" s="809"/>
      <c r="H7457" s="805"/>
      <c r="I7457" s="805"/>
      <c r="J7457" s="805"/>
      <c r="K7457" s="805"/>
      <c r="L7457" s="805"/>
    </row>
    <row r="7458" spans="1:12" s="101" customFormat="1" ht="26.25" customHeight="1">
      <c r="A7458" s="808"/>
      <c r="B7458" s="803" t="s">
        <v>4212</v>
      </c>
      <c r="C7458" s="810" t="s">
        <v>4218</v>
      </c>
      <c r="D7458" s="807">
        <v>43881</v>
      </c>
      <c r="E7458" s="803" t="s">
        <v>1068</v>
      </c>
      <c r="F7458" s="803" t="s">
        <v>1069</v>
      </c>
      <c r="G7458" s="803"/>
      <c r="H7458" s="806" t="s">
        <v>152</v>
      </c>
      <c r="I7458" s="806"/>
      <c r="J7458" s="117" t="s">
        <v>153</v>
      </c>
      <c r="K7458" s="117" t="s">
        <v>3</v>
      </c>
      <c r="L7458" s="119">
        <v>271</v>
      </c>
    </row>
    <row r="7459" spans="1:12" s="101" customFormat="1" ht="408.95" customHeight="1">
      <c r="A7459" s="808"/>
      <c r="B7459" s="803"/>
      <c r="C7459" s="810"/>
      <c r="D7459" s="807"/>
      <c r="E7459" s="803"/>
      <c r="F7459" s="803"/>
      <c r="G7459" s="803"/>
      <c r="H7459" s="806" t="s">
        <v>154</v>
      </c>
      <c r="I7459" s="806"/>
      <c r="J7459" s="803" t="s">
        <v>153</v>
      </c>
      <c r="K7459" s="803" t="s">
        <v>3</v>
      </c>
      <c r="L7459" s="804">
        <v>317.60000000000002</v>
      </c>
    </row>
    <row r="7460" spans="1:12" s="101" customFormat="1" ht="313.35000000000002" customHeight="1">
      <c r="A7460" s="808"/>
      <c r="B7460" s="803"/>
      <c r="C7460" s="810"/>
      <c r="D7460" s="807"/>
      <c r="E7460" s="803"/>
      <c r="F7460" s="803"/>
      <c r="G7460" s="803"/>
      <c r="H7460" s="806"/>
      <c r="I7460" s="806"/>
      <c r="J7460" s="803"/>
      <c r="K7460" s="803"/>
      <c r="L7460" s="804"/>
    </row>
    <row r="7461" spans="1:12" s="101" customFormat="1" ht="24" customHeight="1">
      <c r="A7461" s="808"/>
      <c r="B7461" s="110" t="s">
        <v>77</v>
      </c>
      <c r="C7461" s="115" t="s">
        <v>79</v>
      </c>
      <c r="D7461" s="115" t="s">
        <v>155</v>
      </c>
      <c r="E7461" s="115" t="s">
        <v>156</v>
      </c>
      <c r="F7461" s="805"/>
      <c r="G7461" s="805"/>
      <c r="H7461" s="806" t="s">
        <v>157</v>
      </c>
      <c r="I7461" s="806"/>
      <c r="J7461" s="803" t="s">
        <v>153</v>
      </c>
      <c r="K7461" s="803" t="s">
        <v>3</v>
      </c>
      <c r="L7461" s="804">
        <v>160</v>
      </c>
    </row>
    <row r="7462" spans="1:12" s="101" customFormat="1" ht="24" customHeight="1">
      <c r="A7462" s="808"/>
      <c r="B7462" s="117" t="s">
        <v>193</v>
      </c>
      <c r="C7462" s="117" t="s">
        <v>1069</v>
      </c>
      <c r="D7462" s="118">
        <v>43882</v>
      </c>
      <c r="E7462" s="117" t="s">
        <v>1615</v>
      </c>
      <c r="F7462" s="805"/>
      <c r="G7462" s="805"/>
      <c r="H7462" s="806"/>
      <c r="I7462" s="806"/>
      <c r="J7462" s="803"/>
      <c r="K7462" s="803"/>
      <c r="L7462" s="804"/>
    </row>
    <row r="7463" spans="1:12" s="101" customFormat="1" ht="24" customHeight="1">
      <c r="A7463" s="808">
        <v>1398</v>
      </c>
      <c r="B7463" s="110" t="s">
        <v>76</v>
      </c>
      <c r="C7463" s="115" t="s">
        <v>78</v>
      </c>
      <c r="D7463" s="115" t="s">
        <v>146</v>
      </c>
      <c r="E7463" s="115" t="s">
        <v>147</v>
      </c>
      <c r="F7463" s="809" t="s">
        <v>71</v>
      </c>
      <c r="G7463" s="809"/>
      <c r="H7463" s="805"/>
      <c r="I7463" s="805"/>
      <c r="J7463" s="805"/>
      <c r="K7463" s="805"/>
      <c r="L7463" s="805"/>
    </row>
    <row r="7464" spans="1:12" s="101" customFormat="1" ht="26.25" customHeight="1">
      <c r="A7464" s="808"/>
      <c r="B7464" s="803" t="s">
        <v>4219</v>
      </c>
      <c r="C7464" s="803" t="s">
        <v>4220</v>
      </c>
      <c r="D7464" s="807">
        <v>43864</v>
      </c>
      <c r="E7464" s="803" t="s">
        <v>2129</v>
      </c>
      <c r="F7464" s="803" t="s">
        <v>2130</v>
      </c>
      <c r="G7464" s="803"/>
      <c r="H7464" s="806" t="s">
        <v>152</v>
      </c>
      <c r="I7464" s="806"/>
      <c r="J7464" s="117" t="s">
        <v>153</v>
      </c>
      <c r="K7464" s="117" t="s">
        <v>3</v>
      </c>
      <c r="L7464" s="119">
        <v>277</v>
      </c>
    </row>
    <row r="7465" spans="1:12" s="101" customFormat="1" ht="123.75" customHeight="1">
      <c r="A7465" s="808"/>
      <c r="B7465" s="803"/>
      <c r="C7465" s="803"/>
      <c r="D7465" s="807"/>
      <c r="E7465" s="803"/>
      <c r="F7465" s="803"/>
      <c r="G7465" s="803"/>
      <c r="H7465" s="806" t="s">
        <v>154</v>
      </c>
      <c r="I7465" s="806"/>
      <c r="J7465" s="117" t="s">
        <v>153</v>
      </c>
      <c r="K7465" s="117" t="s">
        <v>3</v>
      </c>
      <c r="L7465" s="119">
        <v>295.75</v>
      </c>
    </row>
    <row r="7466" spans="1:12" s="101" customFormat="1" ht="24" customHeight="1">
      <c r="A7466" s="808"/>
      <c r="B7466" s="110" t="s">
        <v>77</v>
      </c>
      <c r="C7466" s="115" t="s">
        <v>79</v>
      </c>
      <c r="D7466" s="115" t="s">
        <v>155</v>
      </c>
      <c r="E7466" s="115" t="s">
        <v>156</v>
      </c>
      <c r="F7466" s="805"/>
      <c r="G7466" s="805"/>
      <c r="H7466" s="806" t="s">
        <v>157</v>
      </c>
      <c r="I7466" s="806"/>
      <c r="J7466" s="803" t="s">
        <v>153</v>
      </c>
      <c r="K7466" s="803" t="s">
        <v>3</v>
      </c>
      <c r="L7466" s="804">
        <v>200</v>
      </c>
    </row>
    <row r="7467" spans="1:12" s="101" customFormat="1" ht="24" customHeight="1">
      <c r="A7467" s="808"/>
      <c r="B7467" s="117" t="s">
        <v>254</v>
      </c>
      <c r="C7467" s="117" t="s">
        <v>2130</v>
      </c>
      <c r="D7467" s="118">
        <v>43866</v>
      </c>
      <c r="E7467" s="117" t="s">
        <v>1093</v>
      </c>
      <c r="F7467" s="805"/>
      <c r="G7467" s="805"/>
      <c r="H7467" s="806"/>
      <c r="I7467" s="806"/>
      <c r="J7467" s="803"/>
      <c r="K7467" s="803"/>
      <c r="L7467" s="804"/>
    </row>
    <row r="7468" spans="1:12" s="101" customFormat="1" ht="24" customHeight="1">
      <c r="A7468" s="808">
        <v>1399</v>
      </c>
      <c r="B7468" s="110" t="s">
        <v>76</v>
      </c>
      <c r="C7468" s="115" t="s">
        <v>78</v>
      </c>
      <c r="D7468" s="115" t="s">
        <v>146</v>
      </c>
      <c r="E7468" s="115" t="s">
        <v>147</v>
      </c>
      <c r="F7468" s="809" t="s">
        <v>71</v>
      </c>
      <c r="G7468" s="809"/>
      <c r="H7468" s="805"/>
      <c r="I7468" s="805"/>
      <c r="J7468" s="805"/>
      <c r="K7468" s="805"/>
      <c r="L7468" s="805"/>
    </row>
    <row r="7469" spans="1:12" s="101" customFormat="1" ht="26.25" customHeight="1">
      <c r="A7469" s="808"/>
      <c r="B7469" s="803" t="s">
        <v>4221</v>
      </c>
      <c r="C7469" s="810" t="s">
        <v>4222</v>
      </c>
      <c r="D7469" s="807">
        <v>43872</v>
      </c>
      <c r="E7469" s="803" t="s">
        <v>580</v>
      </c>
      <c r="F7469" s="803" t="s">
        <v>699</v>
      </c>
      <c r="G7469" s="803"/>
      <c r="H7469" s="806" t="s">
        <v>152</v>
      </c>
      <c r="I7469" s="806"/>
      <c r="J7469" s="117" t="s">
        <v>153</v>
      </c>
      <c r="K7469" s="117" t="s">
        <v>3</v>
      </c>
      <c r="L7469" s="119">
        <v>940.2</v>
      </c>
    </row>
    <row r="7470" spans="1:12" s="101" customFormat="1" ht="197.25" customHeight="1">
      <c r="A7470" s="808"/>
      <c r="B7470" s="803"/>
      <c r="C7470" s="810"/>
      <c r="D7470" s="807"/>
      <c r="E7470" s="803"/>
      <c r="F7470" s="803"/>
      <c r="G7470" s="803"/>
      <c r="H7470" s="806" t="s">
        <v>154</v>
      </c>
      <c r="I7470" s="806"/>
      <c r="J7470" s="117" t="s">
        <v>153</v>
      </c>
      <c r="K7470" s="117" t="s">
        <v>3</v>
      </c>
      <c r="L7470" s="119">
        <v>821.77</v>
      </c>
    </row>
    <row r="7471" spans="1:12" s="101" customFormat="1" ht="24" customHeight="1">
      <c r="A7471" s="808"/>
      <c r="B7471" s="110" t="s">
        <v>77</v>
      </c>
      <c r="C7471" s="115" t="s">
        <v>79</v>
      </c>
      <c r="D7471" s="115" t="s">
        <v>155</v>
      </c>
      <c r="E7471" s="115" t="s">
        <v>156</v>
      </c>
      <c r="F7471" s="805"/>
      <c r="G7471" s="805"/>
      <c r="H7471" s="806" t="s">
        <v>157</v>
      </c>
      <c r="I7471" s="806"/>
      <c r="J7471" s="803" t="s">
        <v>153</v>
      </c>
      <c r="K7471" s="803" t="s">
        <v>153</v>
      </c>
      <c r="L7471" s="804">
        <v>0</v>
      </c>
    </row>
    <row r="7472" spans="1:12" s="101" customFormat="1" ht="24" customHeight="1">
      <c r="A7472" s="808"/>
      <c r="B7472" s="117" t="s">
        <v>158</v>
      </c>
      <c r="C7472" s="117" t="s">
        <v>699</v>
      </c>
      <c r="D7472" s="118">
        <v>43877</v>
      </c>
      <c r="E7472" s="117" t="s">
        <v>4223</v>
      </c>
      <c r="F7472" s="805"/>
      <c r="G7472" s="805"/>
      <c r="H7472" s="806"/>
      <c r="I7472" s="806"/>
      <c r="J7472" s="803"/>
      <c r="K7472" s="803"/>
      <c r="L7472" s="804"/>
    </row>
    <row r="7473" spans="1:12" s="101" customFormat="1" ht="24" customHeight="1">
      <c r="A7473" s="808">
        <v>1400</v>
      </c>
      <c r="B7473" s="110" t="s">
        <v>76</v>
      </c>
      <c r="C7473" s="115" t="s">
        <v>78</v>
      </c>
      <c r="D7473" s="115" t="s">
        <v>146</v>
      </c>
      <c r="E7473" s="115" t="s">
        <v>147</v>
      </c>
      <c r="F7473" s="809" t="s">
        <v>71</v>
      </c>
      <c r="G7473" s="809"/>
      <c r="H7473" s="805"/>
      <c r="I7473" s="805"/>
      <c r="J7473" s="805"/>
      <c r="K7473" s="805"/>
      <c r="L7473" s="805"/>
    </row>
    <row r="7474" spans="1:12" s="101" customFormat="1" ht="26.25" customHeight="1">
      <c r="A7474" s="808"/>
      <c r="B7474" s="803" t="s">
        <v>4224</v>
      </c>
      <c r="C7474" s="810" t="s">
        <v>4225</v>
      </c>
      <c r="D7474" s="807">
        <v>43765</v>
      </c>
      <c r="E7474" s="803" t="s">
        <v>1573</v>
      </c>
      <c r="F7474" s="803" t="s">
        <v>2465</v>
      </c>
      <c r="G7474" s="803"/>
      <c r="H7474" s="806" t="s">
        <v>152</v>
      </c>
      <c r="I7474" s="806"/>
      <c r="J7474" s="117" t="s">
        <v>153</v>
      </c>
      <c r="K7474" s="117" t="s">
        <v>3</v>
      </c>
      <c r="L7474" s="119">
        <v>1182.56</v>
      </c>
    </row>
    <row r="7475" spans="1:12" s="101" customFormat="1" ht="408.95" customHeight="1">
      <c r="A7475" s="808"/>
      <c r="B7475" s="803"/>
      <c r="C7475" s="810"/>
      <c r="D7475" s="807"/>
      <c r="E7475" s="803"/>
      <c r="F7475" s="803"/>
      <c r="G7475" s="803"/>
      <c r="H7475" s="806" t="s">
        <v>154</v>
      </c>
      <c r="I7475" s="806"/>
      <c r="J7475" s="803" t="s">
        <v>153</v>
      </c>
      <c r="K7475" s="803" t="s">
        <v>153</v>
      </c>
      <c r="L7475" s="804">
        <v>0</v>
      </c>
    </row>
    <row r="7476" spans="1:12" s="101" customFormat="1" ht="61.35" customHeight="1">
      <c r="A7476" s="808"/>
      <c r="B7476" s="803"/>
      <c r="C7476" s="810"/>
      <c r="D7476" s="807"/>
      <c r="E7476" s="803"/>
      <c r="F7476" s="803"/>
      <c r="G7476" s="803"/>
      <c r="H7476" s="806"/>
      <c r="I7476" s="806"/>
      <c r="J7476" s="803"/>
      <c r="K7476" s="803"/>
      <c r="L7476" s="804"/>
    </row>
    <row r="7477" spans="1:12" s="101" customFormat="1" ht="24" customHeight="1">
      <c r="A7477" s="808"/>
      <c r="B7477" s="110" t="s">
        <v>77</v>
      </c>
      <c r="C7477" s="115" t="s">
        <v>79</v>
      </c>
      <c r="D7477" s="115" t="s">
        <v>155</v>
      </c>
      <c r="E7477" s="115" t="s">
        <v>156</v>
      </c>
      <c r="F7477" s="805"/>
      <c r="G7477" s="805"/>
      <c r="H7477" s="806" t="s">
        <v>157</v>
      </c>
      <c r="I7477" s="806"/>
      <c r="J7477" s="803" t="s">
        <v>153</v>
      </c>
      <c r="K7477" s="803" t="s">
        <v>3</v>
      </c>
      <c r="L7477" s="804">
        <v>565</v>
      </c>
    </row>
    <row r="7478" spans="1:12" s="101" customFormat="1" ht="24" customHeight="1">
      <c r="A7478" s="808"/>
      <c r="B7478" s="117" t="s">
        <v>240</v>
      </c>
      <c r="C7478" s="117" t="s">
        <v>2465</v>
      </c>
      <c r="D7478" s="118">
        <v>43769</v>
      </c>
      <c r="E7478" s="117" t="s">
        <v>2466</v>
      </c>
      <c r="F7478" s="805"/>
      <c r="G7478" s="805"/>
      <c r="H7478" s="806"/>
      <c r="I7478" s="806"/>
      <c r="J7478" s="803"/>
      <c r="K7478" s="803"/>
      <c r="L7478" s="804"/>
    </row>
    <row r="7479" spans="1:12" s="101" customFormat="1" ht="24" customHeight="1">
      <c r="A7479" s="808">
        <v>1401</v>
      </c>
      <c r="B7479" s="110" t="s">
        <v>76</v>
      </c>
      <c r="C7479" s="115" t="s">
        <v>78</v>
      </c>
      <c r="D7479" s="115" t="s">
        <v>146</v>
      </c>
      <c r="E7479" s="115" t="s">
        <v>147</v>
      </c>
      <c r="F7479" s="809" t="s">
        <v>71</v>
      </c>
      <c r="G7479" s="809"/>
      <c r="H7479" s="805"/>
      <c r="I7479" s="805"/>
      <c r="J7479" s="805"/>
      <c r="K7479" s="805"/>
      <c r="L7479" s="805"/>
    </row>
    <row r="7480" spans="1:12" s="101" customFormat="1" ht="26.25" customHeight="1">
      <c r="A7480" s="808"/>
      <c r="B7480" s="803" t="s">
        <v>4224</v>
      </c>
      <c r="C7480" s="810" t="s">
        <v>4226</v>
      </c>
      <c r="D7480" s="807">
        <v>43781</v>
      </c>
      <c r="E7480" s="803" t="s">
        <v>4227</v>
      </c>
      <c r="F7480" s="803" t="s">
        <v>4228</v>
      </c>
      <c r="G7480" s="803"/>
      <c r="H7480" s="806" t="s">
        <v>152</v>
      </c>
      <c r="I7480" s="806"/>
      <c r="J7480" s="117" t="s">
        <v>153</v>
      </c>
      <c r="K7480" s="117" t="s">
        <v>3</v>
      </c>
      <c r="L7480" s="119">
        <v>179.77</v>
      </c>
    </row>
    <row r="7481" spans="1:12" s="101" customFormat="1" ht="396.75" customHeight="1">
      <c r="A7481" s="808"/>
      <c r="B7481" s="803"/>
      <c r="C7481" s="810"/>
      <c r="D7481" s="807"/>
      <c r="E7481" s="803"/>
      <c r="F7481" s="803"/>
      <c r="G7481" s="803"/>
      <c r="H7481" s="806" t="s">
        <v>154</v>
      </c>
      <c r="I7481" s="806"/>
      <c r="J7481" s="117" t="s">
        <v>153</v>
      </c>
      <c r="K7481" s="117" t="s">
        <v>3</v>
      </c>
      <c r="L7481" s="119">
        <v>508.79</v>
      </c>
    </row>
    <row r="7482" spans="1:12" s="101" customFormat="1" ht="24" customHeight="1">
      <c r="A7482" s="808"/>
      <c r="B7482" s="110" t="s">
        <v>77</v>
      </c>
      <c r="C7482" s="115" t="s">
        <v>79</v>
      </c>
      <c r="D7482" s="115" t="s">
        <v>155</v>
      </c>
      <c r="E7482" s="115" t="s">
        <v>156</v>
      </c>
      <c r="F7482" s="805"/>
      <c r="G7482" s="805"/>
      <c r="H7482" s="806" t="s">
        <v>157</v>
      </c>
      <c r="I7482" s="806"/>
      <c r="J7482" s="803" t="s">
        <v>153</v>
      </c>
      <c r="K7482" s="803" t="s">
        <v>3</v>
      </c>
      <c r="L7482" s="804">
        <v>50</v>
      </c>
    </row>
    <row r="7483" spans="1:12" s="101" customFormat="1" ht="24" customHeight="1">
      <c r="A7483" s="808"/>
      <c r="B7483" s="117" t="s">
        <v>240</v>
      </c>
      <c r="C7483" s="117" t="s">
        <v>4228</v>
      </c>
      <c r="D7483" s="118">
        <v>43782</v>
      </c>
      <c r="E7483" s="117" t="s">
        <v>762</v>
      </c>
      <c r="F7483" s="805"/>
      <c r="G7483" s="805"/>
      <c r="H7483" s="806"/>
      <c r="I7483" s="806"/>
      <c r="J7483" s="803"/>
      <c r="K7483" s="803"/>
      <c r="L7483" s="804"/>
    </row>
    <row r="7484" spans="1:12" s="101" customFormat="1" ht="24" customHeight="1">
      <c r="A7484" s="808">
        <v>1402</v>
      </c>
      <c r="B7484" s="110" t="s">
        <v>76</v>
      </c>
      <c r="C7484" s="115" t="s">
        <v>78</v>
      </c>
      <c r="D7484" s="115" t="s">
        <v>146</v>
      </c>
      <c r="E7484" s="115" t="s">
        <v>147</v>
      </c>
      <c r="F7484" s="809" t="s">
        <v>71</v>
      </c>
      <c r="G7484" s="809"/>
      <c r="H7484" s="805"/>
      <c r="I7484" s="805"/>
      <c r="J7484" s="805"/>
      <c r="K7484" s="805"/>
      <c r="L7484" s="805"/>
    </row>
    <row r="7485" spans="1:12" s="101" customFormat="1" ht="26.25" customHeight="1">
      <c r="A7485" s="808"/>
      <c r="B7485" s="803" t="s">
        <v>4229</v>
      </c>
      <c r="C7485" s="810" t="s">
        <v>4230</v>
      </c>
      <c r="D7485" s="807">
        <v>43762</v>
      </c>
      <c r="E7485" s="803" t="s">
        <v>1068</v>
      </c>
      <c r="F7485" s="803" t="s">
        <v>1069</v>
      </c>
      <c r="G7485" s="803"/>
      <c r="H7485" s="806" t="s">
        <v>152</v>
      </c>
      <c r="I7485" s="806"/>
      <c r="J7485" s="117" t="s">
        <v>153</v>
      </c>
      <c r="K7485" s="117" t="s">
        <v>3</v>
      </c>
      <c r="L7485" s="119">
        <v>235.2</v>
      </c>
    </row>
    <row r="7486" spans="1:12" s="101" customFormat="1" ht="291.75" customHeight="1">
      <c r="A7486" s="808"/>
      <c r="B7486" s="803"/>
      <c r="C7486" s="810"/>
      <c r="D7486" s="807"/>
      <c r="E7486" s="803"/>
      <c r="F7486" s="803"/>
      <c r="G7486" s="803"/>
      <c r="H7486" s="806" t="s">
        <v>154</v>
      </c>
      <c r="I7486" s="806"/>
      <c r="J7486" s="117" t="s">
        <v>153</v>
      </c>
      <c r="K7486" s="117" t="s">
        <v>153</v>
      </c>
      <c r="L7486" s="119">
        <v>0</v>
      </c>
    </row>
    <row r="7487" spans="1:12" s="101" customFormat="1" ht="24" customHeight="1">
      <c r="A7487" s="808"/>
      <c r="B7487" s="110" t="s">
        <v>77</v>
      </c>
      <c r="C7487" s="115" t="s">
        <v>79</v>
      </c>
      <c r="D7487" s="115" t="s">
        <v>155</v>
      </c>
      <c r="E7487" s="115" t="s">
        <v>156</v>
      </c>
      <c r="F7487" s="805"/>
      <c r="G7487" s="805"/>
      <c r="H7487" s="806" t="s">
        <v>157</v>
      </c>
      <c r="I7487" s="806"/>
      <c r="J7487" s="803" t="s">
        <v>153</v>
      </c>
      <c r="K7487" s="803" t="s">
        <v>3</v>
      </c>
      <c r="L7487" s="804">
        <v>170.77</v>
      </c>
    </row>
    <row r="7488" spans="1:12" s="101" customFormat="1" ht="24" customHeight="1">
      <c r="A7488" s="808"/>
      <c r="B7488" s="117" t="s">
        <v>254</v>
      </c>
      <c r="C7488" s="117" t="s">
        <v>1069</v>
      </c>
      <c r="D7488" s="118">
        <v>43765</v>
      </c>
      <c r="E7488" s="117" t="s">
        <v>2098</v>
      </c>
      <c r="F7488" s="805"/>
      <c r="G7488" s="805"/>
      <c r="H7488" s="806"/>
      <c r="I7488" s="806"/>
      <c r="J7488" s="803"/>
      <c r="K7488" s="803"/>
      <c r="L7488" s="804"/>
    </row>
    <row r="7489" spans="1:12" s="101" customFormat="1" ht="24" customHeight="1">
      <c r="A7489" s="808">
        <v>1403</v>
      </c>
      <c r="B7489" s="110" t="s">
        <v>76</v>
      </c>
      <c r="C7489" s="115" t="s">
        <v>78</v>
      </c>
      <c r="D7489" s="115" t="s">
        <v>146</v>
      </c>
      <c r="E7489" s="115" t="s">
        <v>147</v>
      </c>
      <c r="F7489" s="809" t="s">
        <v>71</v>
      </c>
      <c r="G7489" s="809"/>
      <c r="H7489" s="805"/>
      <c r="I7489" s="805"/>
      <c r="J7489" s="805"/>
      <c r="K7489" s="805"/>
      <c r="L7489" s="805"/>
    </row>
    <row r="7490" spans="1:12" s="101" customFormat="1" ht="26.25" customHeight="1">
      <c r="A7490" s="808"/>
      <c r="B7490" s="803" t="s">
        <v>4231</v>
      </c>
      <c r="C7490" s="810" t="s">
        <v>4232</v>
      </c>
      <c r="D7490" s="807">
        <v>43782</v>
      </c>
      <c r="E7490" s="803" t="s">
        <v>1168</v>
      </c>
      <c r="F7490" s="803" t="s">
        <v>1365</v>
      </c>
      <c r="G7490" s="803"/>
      <c r="H7490" s="806" t="s">
        <v>152</v>
      </c>
      <c r="I7490" s="806"/>
      <c r="J7490" s="117" t="s">
        <v>153</v>
      </c>
      <c r="K7490" s="117" t="s">
        <v>3</v>
      </c>
      <c r="L7490" s="119">
        <v>392</v>
      </c>
    </row>
    <row r="7491" spans="1:12" s="101" customFormat="1" ht="291.75" customHeight="1">
      <c r="A7491" s="808"/>
      <c r="B7491" s="803"/>
      <c r="C7491" s="810"/>
      <c r="D7491" s="807"/>
      <c r="E7491" s="803"/>
      <c r="F7491" s="803"/>
      <c r="G7491" s="803"/>
      <c r="H7491" s="806" t="s">
        <v>154</v>
      </c>
      <c r="I7491" s="806"/>
      <c r="J7491" s="117" t="s">
        <v>153</v>
      </c>
      <c r="K7491" s="117" t="s">
        <v>3</v>
      </c>
      <c r="L7491" s="119">
        <v>1280</v>
      </c>
    </row>
    <row r="7492" spans="1:12" s="101" customFormat="1" ht="24" customHeight="1">
      <c r="A7492" s="808"/>
      <c r="B7492" s="110" t="s">
        <v>77</v>
      </c>
      <c r="C7492" s="115" t="s">
        <v>79</v>
      </c>
      <c r="D7492" s="115" t="s">
        <v>155</v>
      </c>
      <c r="E7492" s="115" t="s">
        <v>156</v>
      </c>
      <c r="F7492" s="805"/>
      <c r="G7492" s="805"/>
      <c r="H7492" s="806" t="s">
        <v>157</v>
      </c>
      <c r="I7492" s="806"/>
      <c r="J7492" s="803" t="s">
        <v>153</v>
      </c>
      <c r="K7492" s="803" t="s">
        <v>153</v>
      </c>
      <c r="L7492" s="804">
        <v>0</v>
      </c>
    </row>
    <row r="7493" spans="1:12" s="101" customFormat="1" ht="24" customHeight="1">
      <c r="A7493" s="808"/>
      <c r="B7493" s="117" t="s">
        <v>926</v>
      </c>
      <c r="C7493" s="117" t="s">
        <v>1365</v>
      </c>
      <c r="D7493" s="118">
        <v>43786</v>
      </c>
      <c r="E7493" s="117" t="s">
        <v>3261</v>
      </c>
      <c r="F7493" s="805"/>
      <c r="G7493" s="805"/>
      <c r="H7493" s="806"/>
      <c r="I7493" s="806"/>
      <c r="J7493" s="803"/>
      <c r="K7493" s="803"/>
      <c r="L7493" s="804"/>
    </row>
    <row r="7494" spans="1:12" s="101" customFormat="1" ht="24" customHeight="1">
      <c r="A7494" s="808">
        <v>1404</v>
      </c>
      <c r="B7494" s="110" t="s">
        <v>76</v>
      </c>
      <c r="C7494" s="115" t="s">
        <v>78</v>
      </c>
      <c r="D7494" s="115" t="s">
        <v>146</v>
      </c>
      <c r="E7494" s="115" t="s">
        <v>147</v>
      </c>
      <c r="F7494" s="809" t="s">
        <v>71</v>
      </c>
      <c r="G7494" s="809"/>
      <c r="H7494" s="805"/>
      <c r="I7494" s="805"/>
      <c r="J7494" s="805"/>
      <c r="K7494" s="805"/>
      <c r="L7494" s="805"/>
    </row>
    <row r="7495" spans="1:12" s="101" customFormat="1" ht="26.25" customHeight="1">
      <c r="A7495" s="808"/>
      <c r="B7495" s="803" t="s">
        <v>4233</v>
      </c>
      <c r="C7495" s="803" t="s">
        <v>4234</v>
      </c>
      <c r="D7495" s="807">
        <v>43804</v>
      </c>
      <c r="E7495" s="803" t="s">
        <v>1601</v>
      </c>
      <c r="F7495" s="803" t="s">
        <v>1602</v>
      </c>
      <c r="G7495" s="803"/>
      <c r="H7495" s="806" t="s">
        <v>152</v>
      </c>
      <c r="I7495" s="806"/>
      <c r="J7495" s="117" t="s">
        <v>153</v>
      </c>
      <c r="K7495" s="117" t="s">
        <v>3</v>
      </c>
      <c r="L7495" s="119">
        <v>159.99</v>
      </c>
    </row>
    <row r="7496" spans="1:12" s="101" customFormat="1" ht="123.75" customHeight="1">
      <c r="A7496" s="808"/>
      <c r="B7496" s="803"/>
      <c r="C7496" s="803"/>
      <c r="D7496" s="807"/>
      <c r="E7496" s="803"/>
      <c r="F7496" s="803"/>
      <c r="G7496" s="803"/>
      <c r="H7496" s="806" t="s">
        <v>154</v>
      </c>
      <c r="I7496" s="806"/>
      <c r="J7496" s="117" t="s">
        <v>153</v>
      </c>
      <c r="K7496" s="117" t="s">
        <v>3</v>
      </c>
      <c r="L7496" s="119">
        <v>784.8</v>
      </c>
    </row>
    <row r="7497" spans="1:12" s="101" customFormat="1" ht="24" customHeight="1">
      <c r="A7497" s="808"/>
      <c r="B7497" s="110" t="s">
        <v>77</v>
      </c>
      <c r="C7497" s="115" t="s">
        <v>79</v>
      </c>
      <c r="D7497" s="115" t="s">
        <v>155</v>
      </c>
      <c r="E7497" s="115" t="s">
        <v>156</v>
      </c>
      <c r="F7497" s="805"/>
      <c r="G7497" s="805"/>
      <c r="H7497" s="806" t="s">
        <v>157</v>
      </c>
      <c r="I7497" s="806"/>
      <c r="J7497" s="803" t="s">
        <v>153</v>
      </c>
      <c r="K7497" s="803" t="s">
        <v>3</v>
      </c>
      <c r="L7497" s="804">
        <v>135.75</v>
      </c>
    </row>
    <row r="7498" spans="1:12" s="101" customFormat="1" ht="24" customHeight="1">
      <c r="A7498" s="808"/>
      <c r="B7498" s="117" t="s">
        <v>193</v>
      </c>
      <c r="C7498" s="117" t="s">
        <v>1602</v>
      </c>
      <c r="D7498" s="118">
        <v>43805</v>
      </c>
      <c r="E7498" s="117" t="s">
        <v>1875</v>
      </c>
      <c r="F7498" s="805"/>
      <c r="G7498" s="805"/>
      <c r="H7498" s="806"/>
      <c r="I7498" s="806"/>
      <c r="J7498" s="803"/>
      <c r="K7498" s="803"/>
      <c r="L7498" s="804"/>
    </row>
    <row r="7499" spans="1:12" s="101" customFormat="1" ht="24" customHeight="1">
      <c r="A7499" s="808">
        <v>1405</v>
      </c>
      <c r="B7499" s="110" t="s">
        <v>76</v>
      </c>
      <c r="C7499" s="115" t="s">
        <v>78</v>
      </c>
      <c r="D7499" s="115" t="s">
        <v>146</v>
      </c>
      <c r="E7499" s="115" t="s">
        <v>147</v>
      </c>
      <c r="F7499" s="809" t="s">
        <v>71</v>
      </c>
      <c r="G7499" s="809"/>
      <c r="H7499" s="805"/>
      <c r="I7499" s="805"/>
      <c r="J7499" s="805"/>
      <c r="K7499" s="805"/>
      <c r="L7499" s="805"/>
    </row>
    <row r="7500" spans="1:12" s="101" customFormat="1" ht="26.25" customHeight="1">
      <c r="A7500" s="808"/>
      <c r="B7500" s="803" t="s">
        <v>4235</v>
      </c>
      <c r="C7500" s="803" t="s">
        <v>4236</v>
      </c>
      <c r="D7500" s="807">
        <v>43894</v>
      </c>
      <c r="E7500" s="803" t="s">
        <v>205</v>
      </c>
      <c r="F7500" s="803" t="s">
        <v>4237</v>
      </c>
      <c r="G7500" s="803"/>
      <c r="H7500" s="806" t="s">
        <v>152</v>
      </c>
      <c r="I7500" s="806"/>
      <c r="J7500" s="117" t="s">
        <v>153</v>
      </c>
      <c r="K7500" s="117" t="s">
        <v>153</v>
      </c>
      <c r="L7500" s="119">
        <v>0</v>
      </c>
    </row>
    <row r="7501" spans="1:12" s="101" customFormat="1" ht="60.75" customHeight="1">
      <c r="A7501" s="808"/>
      <c r="B7501" s="803"/>
      <c r="C7501" s="803"/>
      <c r="D7501" s="807"/>
      <c r="E7501" s="803"/>
      <c r="F7501" s="803"/>
      <c r="G7501" s="803"/>
      <c r="H7501" s="806" t="s">
        <v>154</v>
      </c>
      <c r="I7501" s="806"/>
      <c r="J7501" s="117" t="s">
        <v>153</v>
      </c>
      <c r="K7501" s="117" t="s">
        <v>3</v>
      </c>
      <c r="L7501" s="119">
        <v>321.95999999999998</v>
      </c>
    </row>
    <row r="7502" spans="1:12" s="101" customFormat="1" ht="24" customHeight="1">
      <c r="A7502" s="808"/>
      <c r="B7502" s="110" t="s">
        <v>77</v>
      </c>
      <c r="C7502" s="115" t="s">
        <v>79</v>
      </c>
      <c r="D7502" s="115" t="s">
        <v>155</v>
      </c>
      <c r="E7502" s="115" t="s">
        <v>156</v>
      </c>
      <c r="F7502" s="805"/>
      <c r="G7502" s="805"/>
      <c r="H7502" s="806" t="s">
        <v>157</v>
      </c>
      <c r="I7502" s="806"/>
      <c r="J7502" s="803" t="s">
        <v>153</v>
      </c>
      <c r="K7502" s="803" t="s">
        <v>3</v>
      </c>
      <c r="L7502" s="804">
        <v>18</v>
      </c>
    </row>
    <row r="7503" spans="1:12" s="101" customFormat="1" ht="24" customHeight="1">
      <c r="A7503" s="808"/>
      <c r="B7503" s="117" t="s">
        <v>4238</v>
      </c>
      <c r="C7503" s="117" t="s">
        <v>4237</v>
      </c>
      <c r="D7503" s="118">
        <v>43894</v>
      </c>
      <c r="E7503" s="117" t="s">
        <v>4239</v>
      </c>
      <c r="F7503" s="805"/>
      <c r="G7503" s="805"/>
      <c r="H7503" s="806"/>
      <c r="I7503" s="806"/>
      <c r="J7503" s="803"/>
      <c r="K7503" s="803"/>
      <c r="L7503" s="804"/>
    </row>
    <row r="7504" spans="1:12" s="101" customFormat="1" ht="24" customHeight="1">
      <c r="A7504" s="808">
        <v>1406</v>
      </c>
      <c r="B7504" s="110" t="s">
        <v>76</v>
      </c>
      <c r="C7504" s="115" t="s">
        <v>78</v>
      </c>
      <c r="D7504" s="115" t="s">
        <v>146</v>
      </c>
      <c r="E7504" s="115" t="s">
        <v>147</v>
      </c>
      <c r="F7504" s="809" t="s">
        <v>71</v>
      </c>
      <c r="G7504" s="809"/>
      <c r="H7504" s="805"/>
      <c r="I7504" s="805"/>
      <c r="J7504" s="805"/>
      <c r="K7504" s="805"/>
      <c r="L7504" s="805"/>
    </row>
    <row r="7505" spans="1:12" s="101" customFormat="1" ht="26.25" customHeight="1">
      <c r="A7505" s="808"/>
      <c r="B7505" s="803" t="s">
        <v>4240</v>
      </c>
      <c r="C7505" s="810" t="s">
        <v>4241</v>
      </c>
      <c r="D7505" s="807">
        <v>43864</v>
      </c>
      <c r="E7505" s="803" t="s">
        <v>1354</v>
      </c>
      <c r="F7505" s="803" t="s">
        <v>1355</v>
      </c>
      <c r="G7505" s="803"/>
      <c r="H7505" s="806" t="s">
        <v>152</v>
      </c>
      <c r="I7505" s="806"/>
      <c r="J7505" s="117" t="s">
        <v>153</v>
      </c>
      <c r="K7505" s="117" t="s">
        <v>3</v>
      </c>
      <c r="L7505" s="119">
        <v>320.73</v>
      </c>
    </row>
    <row r="7506" spans="1:12" s="101" customFormat="1" ht="249.75" customHeight="1">
      <c r="A7506" s="808"/>
      <c r="B7506" s="803"/>
      <c r="C7506" s="810"/>
      <c r="D7506" s="807"/>
      <c r="E7506" s="803"/>
      <c r="F7506" s="803"/>
      <c r="G7506" s="803"/>
      <c r="H7506" s="806" t="s">
        <v>154</v>
      </c>
      <c r="I7506" s="806"/>
      <c r="J7506" s="117" t="s">
        <v>153</v>
      </c>
      <c r="K7506" s="117" t="s">
        <v>3</v>
      </c>
      <c r="L7506" s="119">
        <v>261.8</v>
      </c>
    </row>
    <row r="7507" spans="1:12" s="101" customFormat="1" ht="24" customHeight="1">
      <c r="A7507" s="808"/>
      <c r="B7507" s="110" t="s">
        <v>77</v>
      </c>
      <c r="C7507" s="115" t="s">
        <v>79</v>
      </c>
      <c r="D7507" s="115" t="s">
        <v>155</v>
      </c>
      <c r="E7507" s="115" t="s">
        <v>156</v>
      </c>
      <c r="F7507" s="805"/>
      <c r="G7507" s="805"/>
      <c r="H7507" s="806" t="s">
        <v>157</v>
      </c>
      <c r="I7507" s="806"/>
      <c r="J7507" s="803" t="s">
        <v>153</v>
      </c>
      <c r="K7507" s="803" t="s">
        <v>3</v>
      </c>
      <c r="L7507" s="804">
        <v>130</v>
      </c>
    </row>
    <row r="7508" spans="1:12" s="101" customFormat="1" ht="24" customHeight="1">
      <c r="A7508" s="808"/>
      <c r="B7508" s="117" t="s">
        <v>240</v>
      </c>
      <c r="C7508" s="117" t="s">
        <v>1355</v>
      </c>
      <c r="D7508" s="118">
        <v>43866</v>
      </c>
      <c r="E7508" s="117" t="s">
        <v>1093</v>
      </c>
      <c r="F7508" s="805"/>
      <c r="G7508" s="805"/>
      <c r="H7508" s="806"/>
      <c r="I7508" s="806"/>
      <c r="J7508" s="803"/>
      <c r="K7508" s="803"/>
      <c r="L7508" s="804"/>
    </row>
    <row r="7509" spans="1:12" s="101" customFormat="1" ht="24" customHeight="1">
      <c r="A7509" s="808">
        <v>1407</v>
      </c>
      <c r="B7509" s="110" t="s">
        <v>76</v>
      </c>
      <c r="C7509" s="115" t="s">
        <v>78</v>
      </c>
      <c r="D7509" s="115" t="s">
        <v>146</v>
      </c>
      <c r="E7509" s="115" t="s">
        <v>147</v>
      </c>
      <c r="F7509" s="809" t="s">
        <v>71</v>
      </c>
      <c r="G7509" s="809"/>
      <c r="H7509" s="805"/>
      <c r="I7509" s="805"/>
      <c r="J7509" s="805"/>
      <c r="K7509" s="805"/>
      <c r="L7509" s="805"/>
    </row>
    <row r="7510" spans="1:12" s="101" customFormat="1" ht="26.25" customHeight="1">
      <c r="A7510" s="808"/>
      <c r="B7510" s="803" t="s">
        <v>4242</v>
      </c>
      <c r="C7510" s="810" t="s">
        <v>4243</v>
      </c>
      <c r="D7510" s="807">
        <v>43802</v>
      </c>
      <c r="E7510" s="803" t="s">
        <v>274</v>
      </c>
      <c r="F7510" s="803" t="s">
        <v>275</v>
      </c>
      <c r="G7510" s="803"/>
      <c r="H7510" s="806" t="s">
        <v>152</v>
      </c>
      <c r="I7510" s="806"/>
      <c r="J7510" s="117" t="s">
        <v>153</v>
      </c>
      <c r="K7510" s="117" t="s">
        <v>3</v>
      </c>
      <c r="L7510" s="119">
        <v>651.39</v>
      </c>
    </row>
    <row r="7511" spans="1:12" s="101" customFormat="1" ht="333.75" customHeight="1">
      <c r="A7511" s="808"/>
      <c r="B7511" s="803"/>
      <c r="C7511" s="810"/>
      <c r="D7511" s="807"/>
      <c r="E7511" s="803"/>
      <c r="F7511" s="803"/>
      <c r="G7511" s="803"/>
      <c r="H7511" s="806" t="s">
        <v>154</v>
      </c>
      <c r="I7511" s="806"/>
      <c r="J7511" s="117" t="s">
        <v>153</v>
      </c>
      <c r="K7511" s="117" t="s">
        <v>153</v>
      </c>
      <c r="L7511" s="119">
        <v>0</v>
      </c>
    </row>
    <row r="7512" spans="1:12" s="101" customFormat="1" ht="24" customHeight="1">
      <c r="A7512" s="808"/>
      <c r="B7512" s="110" t="s">
        <v>77</v>
      </c>
      <c r="C7512" s="115" t="s">
        <v>79</v>
      </c>
      <c r="D7512" s="115" t="s">
        <v>155</v>
      </c>
      <c r="E7512" s="115" t="s">
        <v>156</v>
      </c>
      <c r="F7512" s="805"/>
      <c r="G7512" s="805"/>
      <c r="H7512" s="806" t="s">
        <v>157</v>
      </c>
      <c r="I7512" s="806"/>
      <c r="J7512" s="803" t="s">
        <v>153</v>
      </c>
      <c r="K7512" s="803" t="s">
        <v>3</v>
      </c>
      <c r="L7512" s="804">
        <v>1152.83</v>
      </c>
    </row>
    <row r="7513" spans="1:12" s="101" customFormat="1" ht="55.5" customHeight="1">
      <c r="A7513" s="808"/>
      <c r="B7513" s="117" t="s">
        <v>4244</v>
      </c>
      <c r="C7513" s="117" t="s">
        <v>275</v>
      </c>
      <c r="D7513" s="118">
        <v>43806</v>
      </c>
      <c r="E7513" s="117" t="s">
        <v>3325</v>
      </c>
      <c r="F7513" s="805"/>
      <c r="G7513" s="805"/>
      <c r="H7513" s="806"/>
      <c r="I7513" s="806"/>
      <c r="J7513" s="803"/>
      <c r="K7513" s="803"/>
      <c r="L7513" s="804"/>
    </row>
    <row r="7514" spans="1:12" s="101" customFormat="1" ht="24" customHeight="1">
      <c r="A7514" s="808">
        <v>1408</v>
      </c>
      <c r="B7514" s="110" t="s">
        <v>76</v>
      </c>
      <c r="C7514" s="115" t="s">
        <v>78</v>
      </c>
      <c r="D7514" s="115" t="s">
        <v>146</v>
      </c>
      <c r="E7514" s="115" t="s">
        <v>147</v>
      </c>
      <c r="F7514" s="809" t="s">
        <v>71</v>
      </c>
      <c r="G7514" s="809"/>
      <c r="H7514" s="805"/>
      <c r="I7514" s="805"/>
      <c r="J7514" s="805"/>
      <c r="K7514" s="805"/>
      <c r="L7514" s="805"/>
    </row>
    <row r="7515" spans="1:12" s="101" customFormat="1" ht="26.25" customHeight="1">
      <c r="A7515" s="808"/>
      <c r="B7515" s="803" t="s">
        <v>4245</v>
      </c>
      <c r="C7515" s="810" t="s">
        <v>4246</v>
      </c>
      <c r="D7515" s="807">
        <v>43802</v>
      </c>
      <c r="E7515" s="803" t="s">
        <v>4247</v>
      </c>
      <c r="F7515" s="803" t="s">
        <v>4248</v>
      </c>
      <c r="G7515" s="803"/>
      <c r="H7515" s="806" t="s">
        <v>152</v>
      </c>
      <c r="I7515" s="806"/>
      <c r="J7515" s="117" t="s">
        <v>153</v>
      </c>
      <c r="K7515" s="117" t="s">
        <v>3</v>
      </c>
      <c r="L7515" s="119">
        <v>304</v>
      </c>
    </row>
    <row r="7516" spans="1:12" s="101" customFormat="1" ht="81.75" customHeight="1">
      <c r="A7516" s="808"/>
      <c r="B7516" s="803"/>
      <c r="C7516" s="810"/>
      <c r="D7516" s="807"/>
      <c r="E7516" s="803"/>
      <c r="F7516" s="803"/>
      <c r="G7516" s="803"/>
      <c r="H7516" s="806" t="s">
        <v>154</v>
      </c>
      <c r="I7516" s="806"/>
      <c r="J7516" s="117" t="s">
        <v>153</v>
      </c>
      <c r="K7516" s="117" t="s">
        <v>3</v>
      </c>
      <c r="L7516" s="119">
        <v>314.68</v>
      </c>
    </row>
    <row r="7517" spans="1:12" s="101" customFormat="1" ht="24" customHeight="1">
      <c r="A7517" s="808"/>
      <c r="B7517" s="110" t="s">
        <v>77</v>
      </c>
      <c r="C7517" s="115" t="s">
        <v>79</v>
      </c>
      <c r="D7517" s="115" t="s">
        <v>155</v>
      </c>
      <c r="E7517" s="115" t="s">
        <v>156</v>
      </c>
      <c r="F7517" s="805"/>
      <c r="G7517" s="805"/>
      <c r="H7517" s="806" t="s">
        <v>157</v>
      </c>
      <c r="I7517" s="806"/>
      <c r="J7517" s="803" t="s">
        <v>153</v>
      </c>
      <c r="K7517" s="803" t="s">
        <v>153</v>
      </c>
      <c r="L7517" s="804">
        <v>0</v>
      </c>
    </row>
    <row r="7518" spans="1:12" s="101" customFormat="1" ht="24" customHeight="1">
      <c r="A7518" s="808"/>
      <c r="B7518" s="117" t="s">
        <v>240</v>
      </c>
      <c r="C7518" s="117" t="s">
        <v>4248</v>
      </c>
      <c r="D7518" s="118">
        <v>43804</v>
      </c>
      <c r="E7518" s="117" t="s">
        <v>424</v>
      </c>
      <c r="F7518" s="805"/>
      <c r="G7518" s="805"/>
      <c r="H7518" s="806"/>
      <c r="I7518" s="806"/>
      <c r="J7518" s="803"/>
      <c r="K7518" s="803"/>
      <c r="L7518" s="804"/>
    </row>
    <row r="7519" spans="1:12" s="101" customFormat="1" ht="24" customHeight="1">
      <c r="A7519" s="808">
        <v>1409</v>
      </c>
      <c r="B7519" s="110" t="s">
        <v>76</v>
      </c>
      <c r="C7519" s="115" t="s">
        <v>78</v>
      </c>
      <c r="D7519" s="115" t="s">
        <v>146</v>
      </c>
      <c r="E7519" s="115" t="s">
        <v>147</v>
      </c>
      <c r="F7519" s="809" t="s">
        <v>71</v>
      </c>
      <c r="G7519" s="809"/>
      <c r="H7519" s="805"/>
      <c r="I7519" s="805"/>
      <c r="J7519" s="805"/>
      <c r="K7519" s="805"/>
      <c r="L7519" s="805"/>
    </row>
    <row r="7520" spans="1:12" s="101" customFormat="1" ht="26.25" customHeight="1">
      <c r="A7520" s="808"/>
      <c r="B7520" s="803" t="s">
        <v>4249</v>
      </c>
      <c r="C7520" s="810" t="s">
        <v>4250</v>
      </c>
      <c r="D7520" s="807">
        <v>43782</v>
      </c>
      <c r="E7520" s="803" t="s">
        <v>753</v>
      </c>
      <c r="F7520" s="803" t="s">
        <v>4251</v>
      </c>
      <c r="G7520" s="803"/>
      <c r="H7520" s="806" t="s">
        <v>152</v>
      </c>
      <c r="I7520" s="806"/>
      <c r="J7520" s="117" t="s">
        <v>153</v>
      </c>
      <c r="K7520" s="117" t="s">
        <v>3</v>
      </c>
      <c r="L7520" s="119">
        <v>600</v>
      </c>
    </row>
    <row r="7521" spans="1:12" s="101" customFormat="1" ht="408.95" customHeight="1">
      <c r="A7521" s="808"/>
      <c r="B7521" s="803"/>
      <c r="C7521" s="810"/>
      <c r="D7521" s="807"/>
      <c r="E7521" s="803"/>
      <c r="F7521" s="803"/>
      <c r="G7521" s="803"/>
      <c r="H7521" s="806" t="s">
        <v>154</v>
      </c>
      <c r="I7521" s="806"/>
      <c r="J7521" s="803" t="s">
        <v>153</v>
      </c>
      <c r="K7521" s="803" t="s">
        <v>153</v>
      </c>
      <c r="L7521" s="804">
        <v>0</v>
      </c>
    </row>
    <row r="7522" spans="1:12" s="101" customFormat="1" ht="145.35" customHeight="1">
      <c r="A7522" s="808"/>
      <c r="B7522" s="803"/>
      <c r="C7522" s="810"/>
      <c r="D7522" s="807"/>
      <c r="E7522" s="803"/>
      <c r="F7522" s="803"/>
      <c r="G7522" s="803"/>
      <c r="H7522" s="806"/>
      <c r="I7522" s="806"/>
      <c r="J7522" s="803"/>
      <c r="K7522" s="803"/>
      <c r="L7522" s="804"/>
    </row>
    <row r="7523" spans="1:12" s="101" customFormat="1" ht="24" customHeight="1">
      <c r="A7523" s="808"/>
      <c r="B7523" s="110" t="s">
        <v>77</v>
      </c>
      <c r="C7523" s="115" t="s">
        <v>79</v>
      </c>
      <c r="D7523" s="115" t="s">
        <v>155</v>
      </c>
      <c r="E7523" s="115" t="s">
        <v>156</v>
      </c>
      <c r="F7523" s="805"/>
      <c r="G7523" s="805"/>
      <c r="H7523" s="806" t="s">
        <v>157</v>
      </c>
      <c r="I7523" s="806"/>
      <c r="J7523" s="803" t="s">
        <v>153</v>
      </c>
      <c r="K7523" s="803" t="s">
        <v>3</v>
      </c>
      <c r="L7523" s="804">
        <v>100</v>
      </c>
    </row>
    <row r="7524" spans="1:12" s="101" customFormat="1" ht="24" customHeight="1">
      <c r="A7524" s="808"/>
      <c r="B7524" s="117" t="s">
        <v>181</v>
      </c>
      <c r="C7524" s="117" t="s">
        <v>4251</v>
      </c>
      <c r="D7524" s="118">
        <v>43790</v>
      </c>
      <c r="E7524" s="117" t="s">
        <v>4252</v>
      </c>
      <c r="F7524" s="805"/>
      <c r="G7524" s="805"/>
      <c r="H7524" s="806"/>
      <c r="I7524" s="806"/>
      <c r="J7524" s="803"/>
      <c r="K7524" s="803"/>
      <c r="L7524" s="804"/>
    </row>
    <row r="7525" spans="1:12" s="101" customFormat="1" ht="24" customHeight="1">
      <c r="A7525" s="808">
        <v>1410</v>
      </c>
      <c r="B7525" s="110" t="s">
        <v>76</v>
      </c>
      <c r="C7525" s="115" t="s">
        <v>78</v>
      </c>
      <c r="D7525" s="115" t="s">
        <v>146</v>
      </c>
      <c r="E7525" s="115" t="s">
        <v>147</v>
      </c>
      <c r="F7525" s="809" t="s">
        <v>71</v>
      </c>
      <c r="G7525" s="809"/>
      <c r="H7525" s="805"/>
      <c r="I7525" s="805"/>
      <c r="J7525" s="805"/>
      <c r="K7525" s="805"/>
      <c r="L7525" s="805"/>
    </row>
    <row r="7526" spans="1:12" s="101" customFormat="1" ht="26.25" customHeight="1">
      <c r="A7526" s="808"/>
      <c r="B7526" s="803" t="s">
        <v>4249</v>
      </c>
      <c r="C7526" s="810" t="s">
        <v>4253</v>
      </c>
      <c r="D7526" s="807">
        <v>43809</v>
      </c>
      <c r="E7526" s="803" t="s">
        <v>2325</v>
      </c>
      <c r="F7526" s="803" t="s">
        <v>4254</v>
      </c>
      <c r="G7526" s="803"/>
      <c r="H7526" s="806" t="s">
        <v>152</v>
      </c>
      <c r="I7526" s="806"/>
      <c r="J7526" s="117" t="s">
        <v>153</v>
      </c>
      <c r="K7526" s="117" t="s">
        <v>153</v>
      </c>
      <c r="L7526" s="119">
        <v>0</v>
      </c>
    </row>
    <row r="7527" spans="1:12" s="101" customFormat="1" ht="333.75" customHeight="1">
      <c r="A7527" s="808"/>
      <c r="B7527" s="803"/>
      <c r="C7527" s="810"/>
      <c r="D7527" s="807"/>
      <c r="E7527" s="803"/>
      <c r="F7527" s="803"/>
      <c r="G7527" s="803"/>
      <c r="H7527" s="806" t="s">
        <v>154</v>
      </c>
      <c r="I7527" s="806"/>
      <c r="J7527" s="117" t="s">
        <v>153</v>
      </c>
      <c r="K7527" s="117" t="s">
        <v>153</v>
      </c>
      <c r="L7527" s="119">
        <v>0</v>
      </c>
    </row>
    <row r="7528" spans="1:12" s="101" customFormat="1" ht="24" customHeight="1">
      <c r="A7528" s="808"/>
      <c r="B7528" s="110" t="s">
        <v>77</v>
      </c>
      <c r="C7528" s="115" t="s">
        <v>79</v>
      </c>
      <c r="D7528" s="115" t="s">
        <v>155</v>
      </c>
      <c r="E7528" s="115" t="s">
        <v>156</v>
      </c>
      <c r="F7528" s="805"/>
      <c r="G7528" s="805"/>
      <c r="H7528" s="806" t="s">
        <v>157</v>
      </c>
      <c r="I7528" s="806"/>
      <c r="J7528" s="803" t="s">
        <v>153</v>
      </c>
      <c r="K7528" s="803" t="s">
        <v>3</v>
      </c>
      <c r="L7528" s="804">
        <v>500</v>
      </c>
    </row>
    <row r="7529" spans="1:12" s="101" customFormat="1" ht="24" customHeight="1">
      <c r="A7529" s="808"/>
      <c r="B7529" s="117" t="s">
        <v>181</v>
      </c>
      <c r="C7529" s="117" t="s">
        <v>4254</v>
      </c>
      <c r="D7529" s="118">
        <v>43813</v>
      </c>
      <c r="E7529" s="117" t="s">
        <v>3991</v>
      </c>
      <c r="F7529" s="805"/>
      <c r="G7529" s="805"/>
      <c r="H7529" s="806"/>
      <c r="I7529" s="806"/>
      <c r="J7529" s="803"/>
      <c r="K7529" s="803"/>
      <c r="L7529" s="804"/>
    </row>
    <row r="7530" spans="1:12" s="101" customFormat="1" ht="24" customHeight="1">
      <c r="A7530" s="808">
        <v>1411</v>
      </c>
      <c r="B7530" s="110" t="s">
        <v>76</v>
      </c>
      <c r="C7530" s="115" t="s">
        <v>78</v>
      </c>
      <c r="D7530" s="115" t="s">
        <v>146</v>
      </c>
      <c r="E7530" s="115" t="s">
        <v>147</v>
      </c>
      <c r="F7530" s="809" t="s">
        <v>71</v>
      </c>
      <c r="G7530" s="809"/>
      <c r="H7530" s="805"/>
      <c r="I7530" s="805"/>
      <c r="J7530" s="805"/>
      <c r="K7530" s="805"/>
      <c r="L7530" s="805"/>
    </row>
    <row r="7531" spans="1:12" s="101" customFormat="1" ht="26.25" customHeight="1">
      <c r="A7531" s="808"/>
      <c r="B7531" s="803" t="s">
        <v>4249</v>
      </c>
      <c r="C7531" s="810" t="s">
        <v>4255</v>
      </c>
      <c r="D7531" s="807">
        <v>43877</v>
      </c>
      <c r="E7531" s="803" t="s">
        <v>2391</v>
      </c>
      <c r="F7531" s="803" t="s">
        <v>4256</v>
      </c>
      <c r="G7531" s="803"/>
      <c r="H7531" s="806" t="s">
        <v>152</v>
      </c>
      <c r="I7531" s="806"/>
      <c r="J7531" s="117" t="s">
        <v>153</v>
      </c>
      <c r="K7531" s="117" t="s">
        <v>3</v>
      </c>
      <c r="L7531" s="119">
        <v>561</v>
      </c>
    </row>
    <row r="7532" spans="1:12" s="101" customFormat="1" ht="155.25" customHeight="1">
      <c r="A7532" s="808"/>
      <c r="B7532" s="803"/>
      <c r="C7532" s="810"/>
      <c r="D7532" s="807"/>
      <c r="E7532" s="803"/>
      <c r="F7532" s="803"/>
      <c r="G7532" s="803"/>
      <c r="H7532" s="806" t="s">
        <v>154</v>
      </c>
      <c r="I7532" s="806"/>
      <c r="J7532" s="117" t="s">
        <v>153</v>
      </c>
      <c r="K7532" s="117" t="s">
        <v>3</v>
      </c>
      <c r="L7532" s="119">
        <v>2400</v>
      </c>
    </row>
    <row r="7533" spans="1:12" s="101" customFormat="1" ht="24" customHeight="1">
      <c r="A7533" s="808"/>
      <c r="B7533" s="110" t="s">
        <v>77</v>
      </c>
      <c r="C7533" s="115" t="s">
        <v>79</v>
      </c>
      <c r="D7533" s="115" t="s">
        <v>155</v>
      </c>
      <c r="E7533" s="115" t="s">
        <v>156</v>
      </c>
      <c r="F7533" s="805"/>
      <c r="G7533" s="805"/>
      <c r="H7533" s="806" t="s">
        <v>157</v>
      </c>
      <c r="I7533" s="806"/>
      <c r="J7533" s="803" t="s">
        <v>153</v>
      </c>
      <c r="K7533" s="803" t="s">
        <v>153</v>
      </c>
      <c r="L7533" s="804">
        <v>0</v>
      </c>
    </row>
    <row r="7534" spans="1:12" s="101" customFormat="1" ht="24" customHeight="1">
      <c r="A7534" s="808"/>
      <c r="B7534" s="117" t="s">
        <v>181</v>
      </c>
      <c r="C7534" s="117" t="s">
        <v>4256</v>
      </c>
      <c r="D7534" s="118">
        <v>43882</v>
      </c>
      <c r="E7534" s="117" t="s">
        <v>1636</v>
      </c>
      <c r="F7534" s="805"/>
      <c r="G7534" s="805"/>
      <c r="H7534" s="806"/>
      <c r="I7534" s="806"/>
      <c r="J7534" s="803"/>
      <c r="K7534" s="803"/>
      <c r="L7534" s="804"/>
    </row>
    <row r="7535" spans="1:12" s="101" customFormat="1" ht="24" customHeight="1">
      <c r="A7535" s="808">
        <v>1412</v>
      </c>
      <c r="B7535" s="110" t="s">
        <v>76</v>
      </c>
      <c r="C7535" s="115" t="s">
        <v>78</v>
      </c>
      <c r="D7535" s="115" t="s">
        <v>146</v>
      </c>
      <c r="E7535" s="115" t="s">
        <v>147</v>
      </c>
      <c r="F7535" s="809" t="s">
        <v>71</v>
      </c>
      <c r="G7535" s="809"/>
      <c r="H7535" s="805"/>
      <c r="I7535" s="805"/>
      <c r="J7535" s="805"/>
      <c r="K7535" s="805"/>
      <c r="L7535" s="805"/>
    </row>
    <row r="7536" spans="1:12" s="101" customFormat="1" ht="26.25" customHeight="1">
      <c r="A7536" s="808"/>
      <c r="B7536" s="803" t="s">
        <v>4257</v>
      </c>
      <c r="C7536" s="803" t="s">
        <v>4258</v>
      </c>
      <c r="D7536" s="807">
        <v>43761</v>
      </c>
      <c r="E7536" s="803" t="s">
        <v>2066</v>
      </c>
      <c r="F7536" s="803" t="s">
        <v>2067</v>
      </c>
      <c r="G7536" s="803"/>
      <c r="H7536" s="806" t="s">
        <v>152</v>
      </c>
      <c r="I7536" s="806"/>
      <c r="J7536" s="117" t="s">
        <v>153</v>
      </c>
      <c r="K7536" s="117" t="s">
        <v>153</v>
      </c>
      <c r="L7536" s="119">
        <v>0</v>
      </c>
    </row>
    <row r="7537" spans="1:12" s="101" customFormat="1" ht="102.75" customHeight="1">
      <c r="A7537" s="808"/>
      <c r="B7537" s="803"/>
      <c r="C7537" s="803"/>
      <c r="D7537" s="807"/>
      <c r="E7537" s="803"/>
      <c r="F7537" s="803"/>
      <c r="G7537" s="803"/>
      <c r="H7537" s="806" t="s">
        <v>154</v>
      </c>
      <c r="I7537" s="806"/>
      <c r="J7537" s="117" t="s">
        <v>153</v>
      </c>
      <c r="K7537" s="117" t="s">
        <v>153</v>
      </c>
      <c r="L7537" s="119">
        <v>0</v>
      </c>
    </row>
    <row r="7538" spans="1:12" s="101" customFormat="1" ht="24" customHeight="1">
      <c r="A7538" s="808"/>
      <c r="B7538" s="110" t="s">
        <v>77</v>
      </c>
      <c r="C7538" s="115" t="s">
        <v>79</v>
      </c>
      <c r="D7538" s="115" t="s">
        <v>155</v>
      </c>
      <c r="E7538" s="115" t="s">
        <v>156</v>
      </c>
      <c r="F7538" s="805"/>
      <c r="G7538" s="805"/>
      <c r="H7538" s="806" t="s">
        <v>157</v>
      </c>
      <c r="I7538" s="806"/>
      <c r="J7538" s="803" t="s">
        <v>153</v>
      </c>
      <c r="K7538" s="803" t="s">
        <v>3</v>
      </c>
      <c r="L7538" s="804">
        <v>1220</v>
      </c>
    </row>
    <row r="7539" spans="1:12" s="101" customFormat="1" ht="24" customHeight="1">
      <c r="A7539" s="808"/>
      <c r="B7539" s="117" t="s">
        <v>254</v>
      </c>
      <c r="C7539" s="117" t="s">
        <v>2067</v>
      </c>
      <c r="D7539" s="118">
        <v>43764</v>
      </c>
      <c r="E7539" s="117" t="s">
        <v>1803</v>
      </c>
      <c r="F7539" s="805"/>
      <c r="G7539" s="805"/>
      <c r="H7539" s="806"/>
      <c r="I7539" s="806"/>
      <c r="J7539" s="803"/>
      <c r="K7539" s="803"/>
      <c r="L7539" s="804"/>
    </row>
    <row r="7540" spans="1:12" s="101" customFormat="1" ht="24" customHeight="1">
      <c r="A7540" s="808">
        <v>1413</v>
      </c>
      <c r="B7540" s="110" t="s">
        <v>76</v>
      </c>
      <c r="C7540" s="115" t="s">
        <v>78</v>
      </c>
      <c r="D7540" s="115" t="s">
        <v>146</v>
      </c>
      <c r="E7540" s="115" t="s">
        <v>147</v>
      </c>
      <c r="F7540" s="809" t="s">
        <v>71</v>
      </c>
      <c r="G7540" s="809"/>
      <c r="H7540" s="805"/>
      <c r="I7540" s="805"/>
      <c r="J7540" s="805"/>
      <c r="K7540" s="805"/>
      <c r="L7540" s="805"/>
    </row>
    <row r="7541" spans="1:12" s="101" customFormat="1" ht="26.25" customHeight="1">
      <c r="A7541" s="808"/>
      <c r="B7541" s="803" t="s">
        <v>4259</v>
      </c>
      <c r="C7541" s="810" t="s">
        <v>4260</v>
      </c>
      <c r="D7541" s="807">
        <v>43740</v>
      </c>
      <c r="E7541" s="803" t="s">
        <v>354</v>
      </c>
      <c r="F7541" s="803" t="s">
        <v>2043</v>
      </c>
      <c r="G7541" s="803"/>
      <c r="H7541" s="806" t="s">
        <v>152</v>
      </c>
      <c r="I7541" s="806"/>
      <c r="J7541" s="117" t="s">
        <v>153</v>
      </c>
      <c r="K7541" s="117" t="s">
        <v>3</v>
      </c>
      <c r="L7541" s="119">
        <v>265.43</v>
      </c>
    </row>
    <row r="7542" spans="1:12" s="101" customFormat="1" ht="281.25" customHeight="1">
      <c r="A7542" s="808"/>
      <c r="B7542" s="803"/>
      <c r="C7542" s="810"/>
      <c r="D7542" s="807"/>
      <c r="E7542" s="803"/>
      <c r="F7542" s="803"/>
      <c r="G7542" s="803"/>
      <c r="H7542" s="806" t="s">
        <v>154</v>
      </c>
      <c r="I7542" s="806"/>
      <c r="J7542" s="117" t="s">
        <v>153</v>
      </c>
      <c r="K7542" s="117" t="s">
        <v>3</v>
      </c>
      <c r="L7542" s="119">
        <v>391.6</v>
      </c>
    </row>
    <row r="7543" spans="1:12" s="101" customFormat="1" ht="24" customHeight="1">
      <c r="A7543" s="808"/>
      <c r="B7543" s="110" t="s">
        <v>77</v>
      </c>
      <c r="C7543" s="115" t="s">
        <v>79</v>
      </c>
      <c r="D7543" s="115" t="s">
        <v>155</v>
      </c>
      <c r="E7543" s="115" t="s">
        <v>156</v>
      </c>
      <c r="F7543" s="805"/>
      <c r="G7543" s="805"/>
      <c r="H7543" s="806" t="s">
        <v>157</v>
      </c>
      <c r="I7543" s="806"/>
      <c r="J7543" s="803" t="s">
        <v>153</v>
      </c>
      <c r="K7543" s="803" t="s">
        <v>3</v>
      </c>
      <c r="L7543" s="804">
        <v>217</v>
      </c>
    </row>
    <row r="7544" spans="1:12" s="101" customFormat="1" ht="24" customHeight="1">
      <c r="A7544" s="808"/>
      <c r="B7544" s="117" t="s">
        <v>260</v>
      </c>
      <c r="C7544" s="117" t="s">
        <v>2043</v>
      </c>
      <c r="D7544" s="118">
        <v>43741</v>
      </c>
      <c r="E7544" s="117" t="s">
        <v>1105</v>
      </c>
      <c r="F7544" s="805"/>
      <c r="G7544" s="805"/>
      <c r="H7544" s="806"/>
      <c r="I7544" s="806"/>
      <c r="J7544" s="803"/>
      <c r="K7544" s="803"/>
      <c r="L7544" s="804"/>
    </row>
    <row r="7545" spans="1:12" s="101" customFormat="1" ht="24" customHeight="1">
      <c r="A7545" s="808">
        <v>1414</v>
      </c>
      <c r="B7545" s="110" t="s">
        <v>76</v>
      </c>
      <c r="C7545" s="115" t="s">
        <v>78</v>
      </c>
      <c r="D7545" s="115" t="s">
        <v>146</v>
      </c>
      <c r="E7545" s="115" t="s">
        <v>147</v>
      </c>
      <c r="F7545" s="809" t="s">
        <v>71</v>
      </c>
      <c r="G7545" s="809"/>
      <c r="H7545" s="805"/>
      <c r="I7545" s="805"/>
      <c r="J7545" s="805"/>
      <c r="K7545" s="805"/>
      <c r="L7545" s="805"/>
    </row>
    <row r="7546" spans="1:12" s="101" customFormat="1" ht="26.25" customHeight="1">
      <c r="A7546" s="808"/>
      <c r="B7546" s="803" t="s">
        <v>4259</v>
      </c>
      <c r="C7546" s="810" t="s">
        <v>4261</v>
      </c>
      <c r="D7546" s="807">
        <v>43790</v>
      </c>
      <c r="E7546" s="803" t="s">
        <v>280</v>
      </c>
      <c r="F7546" s="803" t="s">
        <v>2741</v>
      </c>
      <c r="G7546" s="803"/>
      <c r="H7546" s="806" t="s">
        <v>152</v>
      </c>
      <c r="I7546" s="806"/>
      <c r="J7546" s="117" t="s">
        <v>153</v>
      </c>
      <c r="K7546" s="117" t="s">
        <v>3</v>
      </c>
      <c r="L7546" s="119">
        <v>397.74</v>
      </c>
    </row>
    <row r="7547" spans="1:12" s="101" customFormat="1" ht="291.75" customHeight="1">
      <c r="A7547" s="808"/>
      <c r="B7547" s="803"/>
      <c r="C7547" s="810"/>
      <c r="D7547" s="807"/>
      <c r="E7547" s="803"/>
      <c r="F7547" s="803"/>
      <c r="G7547" s="803"/>
      <c r="H7547" s="806" t="s">
        <v>154</v>
      </c>
      <c r="I7547" s="806"/>
      <c r="J7547" s="117" t="s">
        <v>153</v>
      </c>
      <c r="K7547" s="117" t="s">
        <v>3</v>
      </c>
      <c r="L7547" s="119">
        <v>539.29999999999995</v>
      </c>
    </row>
    <row r="7548" spans="1:12" s="101" customFormat="1" ht="24" customHeight="1">
      <c r="A7548" s="808"/>
      <c r="B7548" s="110" t="s">
        <v>77</v>
      </c>
      <c r="C7548" s="115" t="s">
        <v>79</v>
      </c>
      <c r="D7548" s="115" t="s">
        <v>155</v>
      </c>
      <c r="E7548" s="115" t="s">
        <v>156</v>
      </c>
      <c r="F7548" s="805"/>
      <c r="G7548" s="805"/>
      <c r="H7548" s="806" t="s">
        <v>157</v>
      </c>
      <c r="I7548" s="806"/>
      <c r="J7548" s="803" t="s">
        <v>153</v>
      </c>
      <c r="K7548" s="803" t="s">
        <v>153</v>
      </c>
      <c r="L7548" s="804">
        <v>0</v>
      </c>
    </row>
    <row r="7549" spans="1:12" s="101" customFormat="1" ht="24" customHeight="1">
      <c r="A7549" s="808"/>
      <c r="B7549" s="117" t="s">
        <v>260</v>
      </c>
      <c r="C7549" s="117" t="s">
        <v>2741</v>
      </c>
      <c r="D7549" s="118">
        <v>43792</v>
      </c>
      <c r="E7549" s="117" t="s">
        <v>1343</v>
      </c>
      <c r="F7549" s="805"/>
      <c r="G7549" s="805"/>
      <c r="H7549" s="806"/>
      <c r="I7549" s="806"/>
      <c r="J7549" s="803"/>
      <c r="K7549" s="803"/>
      <c r="L7549" s="804"/>
    </row>
    <row r="7550" spans="1:12" s="101" customFormat="1" ht="24" customHeight="1">
      <c r="A7550" s="808">
        <v>1415</v>
      </c>
      <c r="B7550" s="110" t="s">
        <v>76</v>
      </c>
      <c r="C7550" s="115" t="s">
        <v>78</v>
      </c>
      <c r="D7550" s="115" t="s">
        <v>146</v>
      </c>
      <c r="E7550" s="115" t="s">
        <v>147</v>
      </c>
      <c r="F7550" s="809" t="s">
        <v>71</v>
      </c>
      <c r="G7550" s="809"/>
      <c r="H7550" s="805"/>
      <c r="I7550" s="805"/>
      <c r="J7550" s="805"/>
      <c r="K7550" s="805"/>
      <c r="L7550" s="805"/>
    </row>
    <row r="7551" spans="1:12" s="101" customFormat="1" ht="26.25" customHeight="1">
      <c r="A7551" s="808"/>
      <c r="B7551" s="803" t="s">
        <v>4259</v>
      </c>
      <c r="C7551" s="810" t="s">
        <v>4262</v>
      </c>
      <c r="D7551" s="807">
        <v>43810</v>
      </c>
      <c r="E7551" s="803" t="s">
        <v>614</v>
      </c>
      <c r="F7551" s="803" t="s">
        <v>4263</v>
      </c>
      <c r="G7551" s="803"/>
      <c r="H7551" s="806" t="s">
        <v>152</v>
      </c>
      <c r="I7551" s="806"/>
      <c r="J7551" s="117" t="s">
        <v>153</v>
      </c>
      <c r="K7551" s="117" t="s">
        <v>3</v>
      </c>
      <c r="L7551" s="119">
        <v>410</v>
      </c>
    </row>
    <row r="7552" spans="1:12" s="101" customFormat="1" ht="123.75" customHeight="1">
      <c r="A7552" s="808"/>
      <c r="B7552" s="803"/>
      <c r="C7552" s="810"/>
      <c r="D7552" s="807"/>
      <c r="E7552" s="803"/>
      <c r="F7552" s="803"/>
      <c r="G7552" s="803"/>
      <c r="H7552" s="806" t="s">
        <v>154</v>
      </c>
      <c r="I7552" s="806"/>
      <c r="J7552" s="117" t="s">
        <v>153</v>
      </c>
      <c r="K7552" s="117" t="s">
        <v>3</v>
      </c>
      <c r="L7552" s="119">
        <v>273.32</v>
      </c>
    </row>
    <row r="7553" spans="1:12" s="101" customFormat="1" ht="24" customHeight="1">
      <c r="A7553" s="808"/>
      <c r="B7553" s="110" t="s">
        <v>77</v>
      </c>
      <c r="C7553" s="115" t="s">
        <v>79</v>
      </c>
      <c r="D7553" s="115" t="s">
        <v>155</v>
      </c>
      <c r="E7553" s="115" t="s">
        <v>156</v>
      </c>
      <c r="F7553" s="805"/>
      <c r="G7553" s="805"/>
      <c r="H7553" s="806" t="s">
        <v>157</v>
      </c>
      <c r="I7553" s="806"/>
      <c r="J7553" s="803" t="s">
        <v>153</v>
      </c>
      <c r="K7553" s="803" t="s">
        <v>3</v>
      </c>
      <c r="L7553" s="804">
        <v>106</v>
      </c>
    </row>
    <row r="7554" spans="1:12" s="101" customFormat="1" ht="24" customHeight="1">
      <c r="A7554" s="808"/>
      <c r="B7554" s="117" t="s">
        <v>260</v>
      </c>
      <c r="C7554" s="117" t="s">
        <v>4263</v>
      </c>
      <c r="D7554" s="118">
        <v>43812</v>
      </c>
      <c r="E7554" s="117" t="s">
        <v>1794</v>
      </c>
      <c r="F7554" s="805"/>
      <c r="G7554" s="805"/>
      <c r="H7554" s="806"/>
      <c r="I7554" s="806"/>
      <c r="J7554" s="803"/>
      <c r="K7554" s="803"/>
      <c r="L7554" s="804"/>
    </row>
    <row r="7555" spans="1:12" s="101" customFormat="1" ht="24" customHeight="1">
      <c r="A7555" s="808">
        <v>1416</v>
      </c>
      <c r="B7555" s="110" t="s">
        <v>76</v>
      </c>
      <c r="C7555" s="115" t="s">
        <v>78</v>
      </c>
      <c r="D7555" s="115" t="s">
        <v>146</v>
      </c>
      <c r="E7555" s="115" t="s">
        <v>147</v>
      </c>
      <c r="F7555" s="809" t="s">
        <v>71</v>
      </c>
      <c r="G7555" s="809"/>
      <c r="H7555" s="805"/>
      <c r="I7555" s="805"/>
      <c r="J7555" s="805"/>
      <c r="K7555" s="805"/>
      <c r="L7555" s="805"/>
    </row>
    <row r="7556" spans="1:12" s="101" customFormat="1" ht="26.25" customHeight="1">
      <c r="A7556" s="808"/>
      <c r="B7556" s="803" t="s">
        <v>4259</v>
      </c>
      <c r="C7556" s="810" t="s">
        <v>4264</v>
      </c>
      <c r="D7556" s="807">
        <v>43863</v>
      </c>
      <c r="E7556" s="803" t="s">
        <v>243</v>
      </c>
      <c r="F7556" s="803" t="s">
        <v>4265</v>
      </c>
      <c r="G7556" s="803"/>
      <c r="H7556" s="806" t="s">
        <v>152</v>
      </c>
      <c r="I7556" s="806"/>
      <c r="J7556" s="117" t="s">
        <v>153</v>
      </c>
      <c r="K7556" s="117" t="s">
        <v>3</v>
      </c>
      <c r="L7556" s="119">
        <v>259.64</v>
      </c>
    </row>
    <row r="7557" spans="1:12" s="101" customFormat="1" ht="281.25" customHeight="1">
      <c r="A7557" s="808"/>
      <c r="B7557" s="803"/>
      <c r="C7557" s="810"/>
      <c r="D7557" s="807"/>
      <c r="E7557" s="803"/>
      <c r="F7557" s="803"/>
      <c r="G7557" s="803"/>
      <c r="H7557" s="806" t="s">
        <v>154</v>
      </c>
      <c r="I7557" s="806"/>
      <c r="J7557" s="117" t="s">
        <v>153</v>
      </c>
      <c r="K7557" s="117" t="s">
        <v>3</v>
      </c>
      <c r="L7557" s="119">
        <v>324.31</v>
      </c>
    </row>
    <row r="7558" spans="1:12" s="101" customFormat="1" ht="24" customHeight="1">
      <c r="A7558" s="808"/>
      <c r="B7558" s="110" t="s">
        <v>77</v>
      </c>
      <c r="C7558" s="115" t="s">
        <v>79</v>
      </c>
      <c r="D7558" s="115" t="s">
        <v>155</v>
      </c>
      <c r="E7558" s="115" t="s">
        <v>156</v>
      </c>
      <c r="F7558" s="805"/>
      <c r="G7558" s="805"/>
      <c r="H7558" s="806" t="s">
        <v>157</v>
      </c>
      <c r="I7558" s="806"/>
      <c r="J7558" s="803" t="s">
        <v>153</v>
      </c>
      <c r="K7558" s="803" t="s">
        <v>3</v>
      </c>
      <c r="L7558" s="804">
        <v>125</v>
      </c>
    </row>
    <row r="7559" spans="1:12" s="101" customFormat="1" ht="24" customHeight="1">
      <c r="A7559" s="808"/>
      <c r="B7559" s="117" t="s">
        <v>260</v>
      </c>
      <c r="C7559" s="117" t="s">
        <v>4265</v>
      </c>
      <c r="D7559" s="118">
        <v>43864</v>
      </c>
      <c r="E7559" s="117" t="s">
        <v>3791</v>
      </c>
      <c r="F7559" s="805"/>
      <c r="G7559" s="805"/>
      <c r="H7559" s="806"/>
      <c r="I7559" s="806"/>
      <c r="J7559" s="803"/>
      <c r="K7559" s="803"/>
      <c r="L7559" s="804"/>
    </row>
    <row r="7560" spans="1:12" s="101" customFormat="1" ht="24" customHeight="1">
      <c r="A7560" s="808">
        <v>1417</v>
      </c>
      <c r="B7560" s="110" t="s">
        <v>76</v>
      </c>
      <c r="C7560" s="115" t="s">
        <v>78</v>
      </c>
      <c r="D7560" s="115" t="s">
        <v>146</v>
      </c>
      <c r="E7560" s="115" t="s">
        <v>147</v>
      </c>
      <c r="F7560" s="809" t="s">
        <v>71</v>
      </c>
      <c r="G7560" s="809"/>
      <c r="H7560" s="805"/>
      <c r="I7560" s="805"/>
      <c r="J7560" s="805"/>
      <c r="K7560" s="805"/>
      <c r="L7560" s="805"/>
    </row>
    <row r="7561" spans="1:12" s="101" customFormat="1" ht="26.25" customHeight="1">
      <c r="A7561" s="808"/>
      <c r="B7561" s="803" t="s">
        <v>4266</v>
      </c>
      <c r="C7561" s="810" t="s">
        <v>4267</v>
      </c>
      <c r="D7561" s="807">
        <v>43844</v>
      </c>
      <c r="E7561" s="803" t="s">
        <v>614</v>
      </c>
      <c r="F7561" s="803" t="s">
        <v>4263</v>
      </c>
      <c r="G7561" s="803"/>
      <c r="H7561" s="806" t="s">
        <v>152</v>
      </c>
      <c r="I7561" s="806"/>
      <c r="J7561" s="117" t="s">
        <v>153</v>
      </c>
      <c r="K7561" s="117" t="s">
        <v>3</v>
      </c>
      <c r="L7561" s="119">
        <v>418</v>
      </c>
    </row>
    <row r="7562" spans="1:12" s="101" customFormat="1" ht="165.75" customHeight="1">
      <c r="A7562" s="808"/>
      <c r="B7562" s="803"/>
      <c r="C7562" s="810"/>
      <c r="D7562" s="807"/>
      <c r="E7562" s="803"/>
      <c r="F7562" s="803"/>
      <c r="G7562" s="803"/>
      <c r="H7562" s="806" t="s">
        <v>154</v>
      </c>
      <c r="I7562" s="806"/>
      <c r="J7562" s="117" t="s">
        <v>153</v>
      </c>
      <c r="K7562" s="117" t="s">
        <v>3</v>
      </c>
      <c r="L7562" s="119">
        <v>500.05</v>
      </c>
    </row>
    <row r="7563" spans="1:12" s="101" customFormat="1" ht="24" customHeight="1">
      <c r="A7563" s="808"/>
      <c r="B7563" s="110" t="s">
        <v>77</v>
      </c>
      <c r="C7563" s="115" t="s">
        <v>79</v>
      </c>
      <c r="D7563" s="115" t="s">
        <v>155</v>
      </c>
      <c r="E7563" s="115" t="s">
        <v>156</v>
      </c>
      <c r="F7563" s="805"/>
      <c r="G7563" s="805"/>
      <c r="H7563" s="806" t="s">
        <v>157</v>
      </c>
      <c r="I7563" s="806"/>
      <c r="J7563" s="803" t="s">
        <v>153</v>
      </c>
      <c r="K7563" s="803" t="s">
        <v>153</v>
      </c>
      <c r="L7563" s="804">
        <v>0</v>
      </c>
    </row>
    <row r="7564" spans="1:12" s="101" customFormat="1" ht="34.5" customHeight="1">
      <c r="A7564" s="808"/>
      <c r="B7564" s="117" t="s">
        <v>4268</v>
      </c>
      <c r="C7564" s="117" t="s">
        <v>4263</v>
      </c>
      <c r="D7564" s="118">
        <v>43846</v>
      </c>
      <c r="E7564" s="117" t="s">
        <v>245</v>
      </c>
      <c r="F7564" s="805"/>
      <c r="G7564" s="805"/>
      <c r="H7564" s="806"/>
      <c r="I7564" s="806"/>
      <c r="J7564" s="803"/>
      <c r="K7564" s="803"/>
      <c r="L7564" s="804"/>
    </row>
    <row r="7565" spans="1:12" s="101" customFormat="1" ht="24" customHeight="1">
      <c r="A7565" s="808">
        <v>1418</v>
      </c>
      <c r="B7565" s="110" t="s">
        <v>76</v>
      </c>
      <c r="C7565" s="115" t="s">
        <v>78</v>
      </c>
      <c r="D7565" s="115" t="s">
        <v>146</v>
      </c>
      <c r="E7565" s="115" t="s">
        <v>147</v>
      </c>
      <c r="F7565" s="809" t="s">
        <v>71</v>
      </c>
      <c r="G7565" s="809"/>
      <c r="H7565" s="805"/>
      <c r="I7565" s="805"/>
      <c r="J7565" s="805"/>
      <c r="K7565" s="805"/>
      <c r="L7565" s="805"/>
    </row>
    <row r="7566" spans="1:12" s="101" customFormat="1" ht="26.25" customHeight="1">
      <c r="A7566" s="808"/>
      <c r="B7566" s="803" t="s">
        <v>4266</v>
      </c>
      <c r="C7566" s="810" t="s">
        <v>4269</v>
      </c>
      <c r="D7566" s="807">
        <v>43855</v>
      </c>
      <c r="E7566" s="803" t="s">
        <v>868</v>
      </c>
      <c r="F7566" s="803" t="s">
        <v>4270</v>
      </c>
      <c r="G7566" s="803"/>
      <c r="H7566" s="806" t="s">
        <v>152</v>
      </c>
      <c r="I7566" s="806"/>
      <c r="J7566" s="117" t="s">
        <v>153</v>
      </c>
      <c r="K7566" s="117" t="s">
        <v>3</v>
      </c>
      <c r="L7566" s="119">
        <v>792.28</v>
      </c>
    </row>
    <row r="7567" spans="1:12" s="101" customFormat="1" ht="344.25" customHeight="1">
      <c r="A7567" s="808"/>
      <c r="B7567" s="803"/>
      <c r="C7567" s="810"/>
      <c r="D7567" s="807"/>
      <c r="E7567" s="803"/>
      <c r="F7567" s="803"/>
      <c r="G7567" s="803"/>
      <c r="H7567" s="806" t="s">
        <v>154</v>
      </c>
      <c r="I7567" s="806"/>
      <c r="J7567" s="117" t="s">
        <v>153</v>
      </c>
      <c r="K7567" s="117" t="s">
        <v>3</v>
      </c>
      <c r="L7567" s="119">
        <v>396.27</v>
      </c>
    </row>
    <row r="7568" spans="1:12" s="101" customFormat="1" ht="24" customHeight="1">
      <c r="A7568" s="808"/>
      <c r="B7568" s="110" t="s">
        <v>77</v>
      </c>
      <c r="C7568" s="115" t="s">
        <v>79</v>
      </c>
      <c r="D7568" s="115" t="s">
        <v>155</v>
      </c>
      <c r="E7568" s="115" t="s">
        <v>156</v>
      </c>
      <c r="F7568" s="805"/>
      <c r="G7568" s="805"/>
      <c r="H7568" s="806" t="s">
        <v>157</v>
      </c>
      <c r="I7568" s="806"/>
      <c r="J7568" s="803" t="s">
        <v>153</v>
      </c>
      <c r="K7568" s="803" t="s">
        <v>153</v>
      </c>
      <c r="L7568" s="804">
        <v>0</v>
      </c>
    </row>
    <row r="7569" spans="1:12" s="101" customFormat="1" ht="34.5" customHeight="1">
      <c r="A7569" s="808"/>
      <c r="B7569" s="117" t="s">
        <v>4268</v>
      </c>
      <c r="C7569" s="117" t="s">
        <v>4270</v>
      </c>
      <c r="D7569" s="118">
        <v>43858</v>
      </c>
      <c r="E7569" s="117" t="s">
        <v>4271</v>
      </c>
      <c r="F7569" s="805"/>
      <c r="G7569" s="805"/>
      <c r="H7569" s="806"/>
      <c r="I7569" s="806"/>
      <c r="J7569" s="803"/>
      <c r="K7569" s="803"/>
      <c r="L7569" s="804"/>
    </row>
    <row r="7570" spans="1:12" s="101" customFormat="1" ht="24" customHeight="1">
      <c r="A7570" s="808">
        <v>1419</v>
      </c>
      <c r="B7570" s="110" t="s">
        <v>76</v>
      </c>
      <c r="C7570" s="115" t="s">
        <v>78</v>
      </c>
      <c r="D7570" s="115" t="s">
        <v>146</v>
      </c>
      <c r="E7570" s="115" t="s">
        <v>147</v>
      </c>
      <c r="F7570" s="809" t="s">
        <v>71</v>
      </c>
      <c r="G7570" s="809"/>
      <c r="H7570" s="805"/>
      <c r="I7570" s="805"/>
      <c r="J7570" s="805"/>
      <c r="K7570" s="805"/>
      <c r="L7570" s="805"/>
    </row>
    <row r="7571" spans="1:12" s="101" customFormat="1" ht="26.25" customHeight="1">
      <c r="A7571" s="808"/>
      <c r="B7571" s="803" t="s">
        <v>4272</v>
      </c>
      <c r="C7571" s="810" t="s">
        <v>4273</v>
      </c>
      <c r="D7571" s="807">
        <v>43846</v>
      </c>
      <c r="E7571" s="803" t="s">
        <v>885</v>
      </c>
      <c r="F7571" s="803" t="s">
        <v>899</v>
      </c>
      <c r="G7571" s="803"/>
      <c r="H7571" s="806" t="s">
        <v>152</v>
      </c>
      <c r="I7571" s="806"/>
      <c r="J7571" s="117" t="s">
        <v>153</v>
      </c>
      <c r="K7571" s="117" t="s">
        <v>3</v>
      </c>
      <c r="L7571" s="119">
        <v>235</v>
      </c>
    </row>
    <row r="7572" spans="1:12" s="101" customFormat="1" ht="408.95" customHeight="1">
      <c r="A7572" s="808"/>
      <c r="B7572" s="803"/>
      <c r="C7572" s="810"/>
      <c r="D7572" s="807"/>
      <c r="E7572" s="803"/>
      <c r="F7572" s="803"/>
      <c r="G7572" s="803"/>
      <c r="H7572" s="806" t="s">
        <v>154</v>
      </c>
      <c r="I7572" s="806"/>
      <c r="J7572" s="803" t="s">
        <v>153</v>
      </c>
      <c r="K7572" s="803" t="s">
        <v>3</v>
      </c>
      <c r="L7572" s="804">
        <v>265.82</v>
      </c>
    </row>
    <row r="7573" spans="1:12" s="101" customFormat="1" ht="8.85" customHeight="1">
      <c r="A7573" s="808"/>
      <c r="B7573" s="803"/>
      <c r="C7573" s="810"/>
      <c r="D7573" s="807"/>
      <c r="E7573" s="803"/>
      <c r="F7573" s="803"/>
      <c r="G7573" s="803"/>
      <c r="H7573" s="806"/>
      <c r="I7573" s="806"/>
      <c r="J7573" s="803"/>
      <c r="K7573" s="803"/>
      <c r="L7573" s="804"/>
    </row>
    <row r="7574" spans="1:12" s="101" customFormat="1" ht="24" customHeight="1">
      <c r="A7574" s="808"/>
      <c r="B7574" s="110" t="s">
        <v>77</v>
      </c>
      <c r="C7574" s="115" t="s">
        <v>79</v>
      </c>
      <c r="D7574" s="115" t="s">
        <v>155</v>
      </c>
      <c r="E7574" s="115" t="s">
        <v>156</v>
      </c>
      <c r="F7574" s="805"/>
      <c r="G7574" s="805"/>
      <c r="H7574" s="806" t="s">
        <v>157</v>
      </c>
      <c r="I7574" s="806"/>
      <c r="J7574" s="803" t="s">
        <v>153</v>
      </c>
      <c r="K7574" s="803" t="s">
        <v>3</v>
      </c>
      <c r="L7574" s="804">
        <v>200</v>
      </c>
    </row>
    <row r="7575" spans="1:12" s="101" customFormat="1" ht="24" customHeight="1">
      <c r="A7575" s="808"/>
      <c r="B7575" s="117" t="s">
        <v>2305</v>
      </c>
      <c r="C7575" s="117" t="s">
        <v>899</v>
      </c>
      <c r="D7575" s="118">
        <v>43847</v>
      </c>
      <c r="E7575" s="117" t="s">
        <v>1848</v>
      </c>
      <c r="F7575" s="805"/>
      <c r="G7575" s="805"/>
      <c r="H7575" s="806"/>
      <c r="I7575" s="806"/>
      <c r="J7575" s="803"/>
      <c r="K7575" s="803"/>
      <c r="L7575" s="804"/>
    </row>
    <row r="7576" spans="1:12" s="101" customFormat="1" ht="24" customHeight="1">
      <c r="A7576" s="808">
        <v>1420</v>
      </c>
      <c r="B7576" s="110" t="s">
        <v>76</v>
      </c>
      <c r="C7576" s="115" t="s">
        <v>78</v>
      </c>
      <c r="D7576" s="115" t="s">
        <v>146</v>
      </c>
      <c r="E7576" s="115" t="s">
        <v>147</v>
      </c>
      <c r="F7576" s="809" t="s">
        <v>71</v>
      </c>
      <c r="G7576" s="809"/>
      <c r="H7576" s="805"/>
      <c r="I7576" s="805"/>
      <c r="J7576" s="805"/>
      <c r="K7576" s="805"/>
      <c r="L7576" s="805"/>
    </row>
    <row r="7577" spans="1:12" s="101" customFormat="1" ht="26.25" customHeight="1">
      <c r="A7577" s="808"/>
      <c r="B7577" s="803" t="s">
        <v>4274</v>
      </c>
      <c r="C7577" s="803" t="s">
        <v>4275</v>
      </c>
      <c r="D7577" s="807">
        <v>43790</v>
      </c>
      <c r="E7577" s="803" t="s">
        <v>4276</v>
      </c>
      <c r="F7577" s="803" t="s">
        <v>4277</v>
      </c>
      <c r="G7577" s="803"/>
      <c r="H7577" s="806" t="s">
        <v>152</v>
      </c>
      <c r="I7577" s="806"/>
      <c r="J7577" s="117" t="s">
        <v>153</v>
      </c>
      <c r="K7577" s="117" t="s">
        <v>3</v>
      </c>
      <c r="L7577" s="119">
        <v>161.61000000000001</v>
      </c>
    </row>
    <row r="7578" spans="1:12" s="101" customFormat="1" ht="92.25" customHeight="1">
      <c r="A7578" s="808"/>
      <c r="B7578" s="803"/>
      <c r="C7578" s="803"/>
      <c r="D7578" s="807"/>
      <c r="E7578" s="803"/>
      <c r="F7578" s="803"/>
      <c r="G7578" s="803"/>
      <c r="H7578" s="806" t="s">
        <v>154</v>
      </c>
      <c r="I7578" s="806"/>
      <c r="J7578" s="117" t="s">
        <v>153</v>
      </c>
      <c r="K7578" s="117" t="s">
        <v>3</v>
      </c>
      <c r="L7578" s="119">
        <v>757.89</v>
      </c>
    </row>
    <row r="7579" spans="1:12" s="101" customFormat="1" ht="24" customHeight="1">
      <c r="A7579" s="808"/>
      <c r="B7579" s="110" t="s">
        <v>77</v>
      </c>
      <c r="C7579" s="115" t="s">
        <v>79</v>
      </c>
      <c r="D7579" s="115" t="s">
        <v>155</v>
      </c>
      <c r="E7579" s="115" t="s">
        <v>156</v>
      </c>
      <c r="F7579" s="805"/>
      <c r="G7579" s="805"/>
      <c r="H7579" s="806" t="s">
        <v>157</v>
      </c>
      <c r="I7579" s="806"/>
      <c r="J7579" s="803" t="s">
        <v>153</v>
      </c>
      <c r="K7579" s="803" t="s">
        <v>153</v>
      </c>
      <c r="L7579" s="804">
        <v>0</v>
      </c>
    </row>
    <row r="7580" spans="1:12" s="101" customFormat="1" ht="24" customHeight="1">
      <c r="A7580" s="808"/>
      <c r="B7580" s="117" t="s">
        <v>3614</v>
      </c>
      <c r="C7580" s="117" t="s">
        <v>4277</v>
      </c>
      <c r="D7580" s="118">
        <v>43792</v>
      </c>
      <c r="E7580" s="117" t="s">
        <v>1343</v>
      </c>
      <c r="F7580" s="805"/>
      <c r="G7580" s="805"/>
      <c r="H7580" s="806"/>
      <c r="I7580" s="806"/>
      <c r="J7580" s="803"/>
      <c r="K7580" s="803"/>
      <c r="L7580" s="804"/>
    </row>
    <row r="7581" spans="1:12" s="101" customFormat="1" ht="24" customHeight="1">
      <c r="A7581" s="808">
        <v>1421</v>
      </c>
      <c r="B7581" s="110" t="s">
        <v>76</v>
      </c>
      <c r="C7581" s="115" t="s">
        <v>78</v>
      </c>
      <c r="D7581" s="115" t="s">
        <v>146</v>
      </c>
      <c r="E7581" s="115" t="s">
        <v>147</v>
      </c>
      <c r="F7581" s="809" t="s">
        <v>71</v>
      </c>
      <c r="G7581" s="809"/>
      <c r="H7581" s="805"/>
      <c r="I7581" s="805"/>
      <c r="J7581" s="805"/>
      <c r="K7581" s="805"/>
      <c r="L7581" s="805"/>
    </row>
    <row r="7582" spans="1:12" s="101" customFormat="1" ht="26.25" customHeight="1">
      <c r="A7582" s="808"/>
      <c r="B7582" s="803" t="s">
        <v>4278</v>
      </c>
      <c r="C7582" s="810" t="s">
        <v>4279</v>
      </c>
      <c r="D7582" s="807">
        <v>43914</v>
      </c>
      <c r="E7582" s="803" t="s">
        <v>221</v>
      </c>
      <c r="F7582" s="803" t="s">
        <v>222</v>
      </c>
      <c r="G7582" s="803"/>
      <c r="H7582" s="806" t="s">
        <v>152</v>
      </c>
      <c r="I7582" s="806"/>
      <c r="J7582" s="117" t="s">
        <v>153</v>
      </c>
      <c r="K7582" s="117" t="s">
        <v>3</v>
      </c>
      <c r="L7582" s="119">
        <v>286</v>
      </c>
    </row>
    <row r="7583" spans="1:12" s="101" customFormat="1" ht="407.25" customHeight="1">
      <c r="A7583" s="808"/>
      <c r="B7583" s="803"/>
      <c r="C7583" s="810"/>
      <c r="D7583" s="807"/>
      <c r="E7583" s="803"/>
      <c r="F7583" s="803"/>
      <c r="G7583" s="803"/>
      <c r="H7583" s="806" t="s">
        <v>154</v>
      </c>
      <c r="I7583" s="806"/>
      <c r="J7583" s="117" t="s">
        <v>153</v>
      </c>
      <c r="K7583" s="117" t="s">
        <v>3</v>
      </c>
      <c r="L7583" s="119">
        <v>712</v>
      </c>
    </row>
    <row r="7584" spans="1:12" s="101" customFormat="1" ht="24" customHeight="1">
      <c r="A7584" s="808"/>
      <c r="B7584" s="110" t="s">
        <v>77</v>
      </c>
      <c r="C7584" s="115" t="s">
        <v>79</v>
      </c>
      <c r="D7584" s="115" t="s">
        <v>155</v>
      </c>
      <c r="E7584" s="115" t="s">
        <v>156</v>
      </c>
      <c r="F7584" s="805"/>
      <c r="G7584" s="805"/>
      <c r="H7584" s="806" t="s">
        <v>157</v>
      </c>
      <c r="I7584" s="806"/>
      <c r="J7584" s="803" t="s">
        <v>153</v>
      </c>
      <c r="K7584" s="803" t="s">
        <v>3</v>
      </c>
      <c r="L7584" s="804">
        <v>30</v>
      </c>
    </row>
    <row r="7585" spans="1:12" s="101" customFormat="1" ht="24" customHeight="1">
      <c r="A7585" s="808"/>
      <c r="B7585" s="117" t="s">
        <v>2930</v>
      </c>
      <c r="C7585" s="117" t="s">
        <v>222</v>
      </c>
      <c r="D7585" s="118">
        <v>43916</v>
      </c>
      <c r="E7585" s="117" t="s">
        <v>4280</v>
      </c>
      <c r="F7585" s="805"/>
      <c r="G7585" s="805"/>
      <c r="H7585" s="806"/>
      <c r="I7585" s="806"/>
      <c r="J7585" s="803"/>
      <c r="K7585" s="803"/>
      <c r="L7585" s="804"/>
    </row>
    <row r="7586" spans="1:12" s="101" customFormat="1" ht="24" customHeight="1">
      <c r="A7586" s="808">
        <v>1422</v>
      </c>
      <c r="B7586" s="110" t="s">
        <v>76</v>
      </c>
      <c r="C7586" s="115" t="s">
        <v>78</v>
      </c>
      <c r="D7586" s="115" t="s">
        <v>146</v>
      </c>
      <c r="E7586" s="115" t="s">
        <v>147</v>
      </c>
      <c r="F7586" s="809" t="s">
        <v>71</v>
      </c>
      <c r="G7586" s="809"/>
      <c r="H7586" s="805"/>
      <c r="I7586" s="805"/>
      <c r="J7586" s="805"/>
      <c r="K7586" s="805"/>
      <c r="L7586" s="805"/>
    </row>
    <row r="7587" spans="1:12" s="101" customFormat="1" ht="26.25" customHeight="1">
      <c r="A7587" s="808"/>
      <c r="B7587" s="803" t="s">
        <v>4281</v>
      </c>
      <c r="C7587" s="810" t="s">
        <v>4282</v>
      </c>
      <c r="D7587" s="807">
        <v>43775</v>
      </c>
      <c r="E7587" s="803" t="s">
        <v>234</v>
      </c>
      <c r="F7587" s="803" t="s">
        <v>3644</v>
      </c>
      <c r="G7587" s="803"/>
      <c r="H7587" s="806" t="s">
        <v>152</v>
      </c>
      <c r="I7587" s="806"/>
      <c r="J7587" s="117" t="s">
        <v>153</v>
      </c>
      <c r="K7587" s="117" t="s">
        <v>3</v>
      </c>
      <c r="L7587" s="119">
        <v>344</v>
      </c>
    </row>
    <row r="7588" spans="1:12" s="101" customFormat="1" ht="270.75" customHeight="1">
      <c r="A7588" s="808"/>
      <c r="B7588" s="803"/>
      <c r="C7588" s="810"/>
      <c r="D7588" s="807"/>
      <c r="E7588" s="803"/>
      <c r="F7588" s="803"/>
      <c r="G7588" s="803"/>
      <c r="H7588" s="806" t="s">
        <v>154</v>
      </c>
      <c r="I7588" s="806"/>
      <c r="J7588" s="117" t="s">
        <v>153</v>
      </c>
      <c r="K7588" s="117" t="s">
        <v>3</v>
      </c>
      <c r="L7588" s="119">
        <v>106</v>
      </c>
    </row>
    <row r="7589" spans="1:12" s="101" customFormat="1" ht="24" customHeight="1">
      <c r="A7589" s="808"/>
      <c r="B7589" s="110" t="s">
        <v>77</v>
      </c>
      <c r="C7589" s="115" t="s">
        <v>79</v>
      </c>
      <c r="D7589" s="115" t="s">
        <v>155</v>
      </c>
      <c r="E7589" s="115" t="s">
        <v>156</v>
      </c>
      <c r="F7589" s="805"/>
      <c r="G7589" s="805"/>
      <c r="H7589" s="806" t="s">
        <v>157</v>
      </c>
      <c r="I7589" s="806"/>
      <c r="J7589" s="803" t="s">
        <v>153</v>
      </c>
      <c r="K7589" s="803" t="s">
        <v>3</v>
      </c>
      <c r="L7589" s="804">
        <v>120</v>
      </c>
    </row>
    <row r="7590" spans="1:12" s="101" customFormat="1" ht="24" customHeight="1">
      <c r="A7590" s="808"/>
      <c r="B7590" s="117" t="s">
        <v>2538</v>
      </c>
      <c r="C7590" s="117" t="s">
        <v>3644</v>
      </c>
      <c r="D7590" s="118">
        <v>43776</v>
      </c>
      <c r="E7590" s="117" t="s">
        <v>1477</v>
      </c>
      <c r="F7590" s="805"/>
      <c r="G7590" s="805"/>
      <c r="H7590" s="806"/>
      <c r="I7590" s="806"/>
      <c r="J7590" s="803"/>
      <c r="K7590" s="803"/>
      <c r="L7590" s="804"/>
    </row>
    <row r="7591" spans="1:12" s="101" customFormat="1" ht="24" customHeight="1">
      <c r="A7591" s="808">
        <v>1423</v>
      </c>
      <c r="B7591" s="110" t="s">
        <v>76</v>
      </c>
      <c r="C7591" s="115" t="s">
        <v>78</v>
      </c>
      <c r="D7591" s="115" t="s">
        <v>146</v>
      </c>
      <c r="E7591" s="115" t="s">
        <v>147</v>
      </c>
      <c r="F7591" s="809" t="s">
        <v>71</v>
      </c>
      <c r="G7591" s="809"/>
      <c r="H7591" s="805"/>
      <c r="I7591" s="805"/>
      <c r="J7591" s="805"/>
      <c r="K7591" s="805"/>
      <c r="L7591" s="805"/>
    </row>
    <row r="7592" spans="1:12" s="101" customFormat="1" ht="26.25" customHeight="1">
      <c r="A7592" s="808"/>
      <c r="B7592" s="803" t="s">
        <v>4283</v>
      </c>
      <c r="C7592" s="803" t="s">
        <v>4284</v>
      </c>
      <c r="D7592" s="807">
        <v>43745</v>
      </c>
      <c r="E7592" s="803" t="s">
        <v>243</v>
      </c>
      <c r="F7592" s="803" t="s">
        <v>4285</v>
      </c>
      <c r="G7592" s="803"/>
      <c r="H7592" s="806" t="s">
        <v>152</v>
      </c>
      <c r="I7592" s="806"/>
      <c r="J7592" s="117" t="s">
        <v>153</v>
      </c>
      <c r="K7592" s="117" t="s">
        <v>3</v>
      </c>
      <c r="L7592" s="119">
        <v>610</v>
      </c>
    </row>
    <row r="7593" spans="1:12" s="101" customFormat="1" ht="71.25" customHeight="1">
      <c r="A7593" s="808"/>
      <c r="B7593" s="803"/>
      <c r="C7593" s="803"/>
      <c r="D7593" s="807"/>
      <c r="E7593" s="803"/>
      <c r="F7593" s="803"/>
      <c r="G7593" s="803"/>
      <c r="H7593" s="806" t="s">
        <v>154</v>
      </c>
      <c r="I7593" s="806"/>
      <c r="J7593" s="117" t="s">
        <v>153</v>
      </c>
      <c r="K7593" s="117" t="s">
        <v>3</v>
      </c>
      <c r="L7593" s="119">
        <v>732.42</v>
      </c>
    </row>
    <row r="7594" spans="1:12" s="101" customFormat="1" ht="24" customHeight="1">
      <c r="A7594" s="808"/>
      <c r="B7594" s="110" t="s">
        <v>77</v>
      </c>
      <c r="C7594" s="115" t="s">
        <v>79</v>
      </c>
      <c r="D7594" s="115" t="s">
        <v>155</v>
      </c>
      <c r="E7594" s="115" t="s">
        <v>156</v>
      </c>
      <c r="F7594" s="805"/>
      <c r="G7594" s="805"/>
      <c r="H7594" s="806" t="s">
        <v>157</v>
      </c>
      <c r="I7594" s="806"/>
      <c r="J7594" s="803" t="s">
        <v>153</v>
      </c>
      <c r="K7594" s="803" t="s">
        <v>153</v>
      </c>
      <c r="L7594" s="804">
        <v>0</v>
      </c>
    </row>
    <row r="7595" spans="1:12" s="101" customFormat="1" ht="24" customHeight="1">
      <c r="A7595" s="808"/>
      <c r="B7595" s="117" t="s">
        <v>181</v>
      </c>
      <c r="C7595" s="117" t="s">
        <v>4285</v>
      </c>
      <c r="D7595" s="118">
        <v>43747</v>
      </c>
      <c r="E7595" s="117" t="s">
        <v>3804</v>
      </c>
      <c r="F7595" s="805"/>
      <c r="G7595" s="805"/>
      <c r="H7595" s="806"/>
      <c r="I7595" s="806"/>
      <c r="J7595" s="803"/>
      <c r="K7595" s="803"/>
      <c r="L7595" s="804"/>
    </row>
    <row r="7596" spans="1:12" s="101" customFormat="1" ht="24" customHeight="1">
      <c r="A7596" s="808">
        <v>1424</v>
      </c>
      <c r="B7596" s="110" t="s">
        <v>76</v>
      </c>
      <c r="C7596" s="115" t="s">
        <v>78</v>
      </c>
      <c r="D7596" s="115" t="s">
        <v>146</v>
      </c>
      <c r="E7596" s="115" t="s">
        <v>147</v>
      </c>
      <c r="F7596" s="809" t="s">
        <v>71</v>
      </c>
      <c r="G7596" s="809"/>
      <c r="H7596" s="805"/>
      <c r="I7596" s="805"/>
      <c r="J7596" s="805"/>
      <c r="K7596" s="805"/>
      <c r="L7596" s="805"/>
    </row>
    <row r="7597" spans="1:12" s="101" customFormat="1" ht="26.25" customHeight="1">
      <c r="A7597" s="808"/>
      <c r="B7597" s="803" t="s">
        <v>4286</v>
      </c>
      <c r="C7597" s="810" t="s">
        <v>4287</v>
      </c>
      <c r="D7597" s="807">
        <v>43877</v>
      </c>
      <c r="E7597" s="803" t="s">
        <v>2312</v>
      </c>
      <c r="F7597" s="803" t="s">
        <v>2353</v>
      </c>
      <c r="G7597" s="803"/>
      <c r="H7597" s="806" t="s">
        <v>152</v>
      </c>
      <c r="I7597" s="806"/>
      <c r="J7597" s="117" t="s">
        <v>153</v>
      </c>
      <c r="K7597" s="117" t="s">
        <v>153</v>
      </c>
      <c r="L7597" s="119">
        <v>0</v>
      </c>
    </row>
    <row r="7598" spans="1:12" s="101" customFormat="1" ht="386.25" customHeight="1">
      <c r="A7598" s="808"/>
      <c r="B7598" s="803"/>
      <c r="C7598" s="810"/>
      <c r="D7598" s="807"/>
      <c r="E7598" s="803"/>
      <c r="F7598" s="803"/>
      <c r="G7598" s="803"/>
      <c r="H7598" s="806" t="s">
        <v>154</v>
      </c>
      <c r="I7598" s="806"/>
      <c r="J7598" s="117" t="s">
        <v>153</v>
      </c>
      <c r="K7598" s="117" t="s">
        <v>153</v>
      </c>
      <c r="L7598" s="119">
        <v>0</v>
      </c>
    </row>
    <row r="7599" spans="1:12" s="101" customFormat="1" ht="24" customHeight="1">
      <c r="A7599" s="808"/>
      <c r="B7599" s="110" t="s">
        <v>77</v>
      </c>
      <c r="C7599" s="115" t="s">
        <v>79</v>
      </c>
      <c r="D7599" s="115" t="s">
        <v>155</v>
      </c>
      <c r="E7599" s="115" t="s">
        <v>156</v>
      </c>
      <c r="F7599" s="805"/>
      <c r="G7599" s="805"/>
      <c r="H7599" s="806" t="s">
        <v>157</v>
      </c>
      <c r="I7599" s="806"/>
      <c r="J7599" s="803" t="s">
        <v>153</v>
      </c>
      <c r="K7599" s="803" t="s">
        <v>3</v>
      </c>
      <c r="L7599" s="804">
        <v>850</v>
      </c>
    </row>
    <row r="7600" spans="1:12" s="101" customFormat="1" ht="24" customHeight="1">
      <c r="A7600" s="808"/>
      <c r="B7600" s="117" t="s">
        <v>260</v>
      </c>
      <c r="C7600" s="117" t="s">
        <v>2353</v>
      </c>
      <c r="D7600" s="118">
        <v>43881</v>
      </c>
      <c r="E7600" s="117" t="s">
        <v>225</v>
      </c>
      <c r="F7600" s="805"/>
      <c r="G7600" s="805"/>
      <c r="H7600" s="806"/>
      <c r="I7600" s="806"/>
      <c r="J7600" s="803"/>
      <c r="K7600" s="803"/>
      <c r="L7600" s="804"/>
    </row>
    <row r="7601" spans="1:12" s="101" customFormat="1" ht="24" customHeight="1">
      <c r="A7601" s="808">
        <v>1425</v>
      </c>
      <c r="B7601" s="110" t="s">
        <v>76</v>
      </c>
      <c r="C7601" s="115" t="s">
        <v>78</v>
      </c>
      <c r="D7601" s="115" t="s">
        <v>146</v>
      </c>
      <c r="E7601" s="115" t="s">
        <v>147</v>
      </c>
      <c r="F7601" s="809" t="s">
        <v>71</v>
      </c>
      <c r="G7601" s="809"/>
      <c r="H7601" s="805"/>
      <c r="I7601" s="805"/>
      <c r="J7601" s="805"/>
      <c r="K7601" s="805"/>
      <c r="L7601" s="805"/>
    </row>
    <row r="7602" spans="1:12" s="101" customFormat="1" ht="26.25" customHeight="1">
      <c r="A7602" s="808"/>
      <c r="B7602" s="803" t="s">
        <v>4288</v>
      </c>
      <c r="C7602" s="803" t="s">
        <v>4289</v>
      </c>
      <c r="D7602" s="807">
        <v>43765</v>
      </c>
      <c r="E7602" s="803" t="s">
        <v>205</v>
      </c>
      <c r="F7602" s="803" t="s">
        <v>4290</v>
      </c>
      <c r="G7602" s="803"/>
      <c r="H7602" s="806" t="s">
        <v>152</v>
      </c>
      <c r="I7602" s="806"/>
      <c r="J7602" s="117" t="s">
        <v>153</v>
      </c>
      <c r="K7602" s="117" t="s">
        <v>3</v>
      </c>
      <c r="L7602" s="119">
        <v>229</v>
      </c>
    </row>
    <row r="7603" spans="1:12" s="101" customFormat="1" ht="29.25" customHeight="1">
      <c r="A7603" s="808"/>
      <c r="B7603" s="803"/>
      <c r="C7603" s="803"/>
      <c r="D7603" s="807"/>
      <c r="E7603" s="803"/>
      <c r="F7603" s="803"/>
      <c r="G7603" s="803"/>
      <c r="H7603" s="806" t="s">
        <v>154</v>
      </c>
      <c r="I7603" s="806"/>
      <c r="J7603" s="117" t="s">
        <v>153</v>
      </c>
      <c r="K7603" s="117" t="s">
        <v>3</v>
      </c>
      <c r="L7603" s="119">
        <v>367.46</v>
      </c>
    </row>
    <row r="7604" spans="1:12" s="101" customFormat="1" ht="24" customHeight="1">
      <c r="A7604" s="808"/>
      <c r="B7604" s="110" t="s">
        <v>77</v>
      </c>
      <c r="C7604" s="115" t="s">
        <v>79</v>
      </c>
      <c r="D7604" s="115" t="s">
        <v>155</v>
      </c>
      <c r="E7604" s="115" t="s">
        <v>156</v>
      </c>
      <c r="F7604" s="805"/>
      <c r="G7604" s="805"/>
      <c r="H7604" s="806" t="s">
        <v>157</v>
      </c>
      <c r="I7604" s="806"/>
      <c r="J7604" s="803" t="s">
        <v>153</v>
      </c>
      <c r="K7604" s="803" t="s">
        <v>153</v>
      </c>
      <c r="L7604" s="804">
        <v>0</v>
      </c>
    </row>
    <row r="7605" spans="1:12" s="101" customFormat="1" ht="24" customHeight="1">
      <c r="A7605" s="808"/>
      <c r="B7605" s="117" t="s">
        <v>193</v>
      </c>
      <c r="C7605" s="117" t="s">
        <v>4290</v>
      </c>
      <c r="D7605" s="118">
        <v>43766</v>
      </c>
      <c r="E7605" s="117" t="s">
        <v>2763</v>
      </c>
      <c r="F7605" s="805"/>
      <c r="G7605" s="805"/>
      <c r="H7605" s="806"/>
      <c r="I7605" s="806"/>
      <c r="J7605" s="803"/>
      <c r="K7605" s="803"/>
      <c r="L7605" s="804"/>
    </row>
    <row r="7606" spans="1:12" s="101" customFormat="1" ht="24" customHeight="1">
      <c r="A7606" s="808">
        <v>1426</v>
      </c>
      <c r="B7606" s="110" t="s">
        <v>76</v>
      </c>
      <c r="C7606" s="115" t="s">
        <v>78</v>
      </c>
      <c r="D7606" s="115" t="s">
        <v>146</v>
      </c>
      <c r="E7606" s="115" t="s">
        <v>147</v>
      </c>
      <c r="F7606" s="809" t="s">
        <v>71</v>
      </c>
      <c r="G7606" s="809"/>
      <c r="H7606" s="805"/>
      <c r="I7606" s="805"/>
      <c r="J7606" s="805"/>
      <c r="K7606" s="805"/>
      <c r="L7606" s="805"/>
    </row>
    <row r="7607" spans="1:12" s="101" customFormat="1" ht="26.25" customHeight="1">
      <c r="A7607" s="808"/>
      <c r="B7607" s="803" t="s">
        <v>4291</v>
      </c>
      <c r="C7607" s="810" t="s">
        <v>4292</v>
      </c>
      <c r="D7607" s="807">
        <v>43861</v>
      </c>
      <c r="E7607" s="803" t="s">
        <v>4293</v>
      </c>
      <c r="F7607" s="803" t="s">
        <v>4294</v>
      </c>
      <c r="G7607" s="803"/>
      <c r="H7607" s="806" t="s">
        <v>152</v>
      </c>
      <c r="I7607" s="806"/>
      <c r="J7607" s="117" t="s">
        <v>153</v>
      </c>
      <c r="K7607" s="117" t="s">
        <v>3</v>
      </c>
      <c r="L7607" s="119">
        <v>517.16</v>
      </c>
    </row>
    <row r="7608" spans="1:12" s="101" customFormat="1" ht="408.95" customHeight="1">
      <c r="A7608" s="808"/>
      <c r="B7608" s="803"/>
      <c r="C7608" s="810"/>
      <c r="D7608" s="807"/>
      <c r="E7608" s="803"/>
      <c r="F7608" s="803"/>
      <c r="G7608" s="803"/>
      <c r="H7608" s="806" t="s">
        <v>154</v>
      </c>
      <c r="I7608" s="806"/>
      <c r="J7608" s="803" t="s">
        <v>153</v>
      </c>
      <c r="K7608" s="803" t="s">
        <v>153</v>
      </c>
      <c r="L7608" s="804">
        <v>0</v>
      </c>
    </row>
    <row r="7609" spans="1:12" s="101" customFormat="1" ht="61.35" customHeight="1">
      <c r="A7609" s="808"/>
      <c r="B7609" s="803"/>
      <c r="C7609" s="810"/>
      <c r="D7609" s="807"/>
      <c r="E7609" s="803"/>
      <c r="F7609" s="803"/>
      <c r="G7609" s="803"/>
      <c r="H7609" s="806"/>
      <c r="I7609" s="806"/>
      <c r="J7609" s="803"/>
      <c r="K7609" s="803"/>
      <c r="L7609" s="804"/>
    </row>
    <row r="7610" spans="1:12" s="101" customFormat="1" ht="24" customHeight="1">
      <c r="A7610" s="808"/>
      <c r="B7610" s="110" t="s">
        <v>77</v>
      </c>
      <c r="C7610" s="115" t="s">
        <v>79</v>
      </c>
      <c r="D7610" s="115" t="s">
        <v>155</v>
      </c>
      <c r="E7610" s="115" t="s">
        <v>156</v>
      </c>
      <c r="F7610" s="805"/>
      <c r="G7610" s="805"/>
      <c r="H7610" s="806" t="s">
        <v>157</v>
      </c>
      <c r="I7610" s="806"/>
      <c r="J7610" s="803" t="s">
        <v>153</v>
      </c>
      <c r="K7610" s="803" t="s">
        <v>3</v>
      </c>
      <c r="L7610" s="804">
        <v>400</v>
      </c>
    </row>
    <row r="7611" spans="1:12" s="101" customFormat="1" ht="24" customHeight="1">
      <c r="A7611" s="808"/>
      <c r="B7611" s="117" t="s">
        <v>4295</v>
      </c>
      <c r="C7611" s="117" t="s">
        <v>4294</v>
      </c>
      <c r="D7611" s="118">
        <v>43870</v>
      </c>
      <c r="E7611" s="117" t="s">
        <v>4296</v>
      </c>
      <c r="F7611" s="805"/>
      <c r="G7611" s="805"/>
      <c r="H7611" s="806"/>
      <c r="I7611" s="806"/>
      <c r="J7611" s="803"/>
      <c r="K7611" s="803"/>
      <c r="L7611" s="804"/>
    </row>
    <row r="7612" spans="1:12" s="101" customFormat="1" ht="24" customHeight="1">
      <c r="A7612" s="808">
        <v>1427</v>
      </c>
      <c r="B7612" s="110" t="s">
        <v>76</v>
      </c>
      <c r="C7612" s="115" t="s">
        <v>78</v>
      </c>
      <c r="D7612" s="115" t="s">
        <v>146</v>
      </c>
      <c r="E7612" s="115" t="s">
        <v>147</v>
      </c>
      <c r="F7612" s="809" t="s">
        <v>71</v>
      </c>
      <c r="G7612" s="809"/>
      <c r="H7612" s="805"/>
      <c r="I7612" s="805"/>
      <c r="J7612" s="805"/>
      <c r="K7612" s="805"/>
      <c r="L7612" s="805"/>
    </row>
    <row r="7613" spans="1:12" s="101" customFormat="1" ht="26.25" customHeight="1">
      <c r="A7613" s="808"/>
      <c r="B7613" s="803" t="s">
        <v>4297</v>
      </c>
      <c r="C7613" s="810" t="s">
        <v>4298</v>
      </c>
      <c r="D7613" s="807">
        <v>43773</v>
      </c>
      <c r="E7613" s="803" t="s">
        <v>702</v>
      </c>
      <c r="F7613" s="803" t="s">
        <v>4299</v>
      </c>
      <c r="G7613" s="803"/>
      <c r="H7613" s="806" t="s">
        <v>152</v>
      </c>
      <c r="I7613" s="806"/>
      <c r="J7613" s="117" t="s">
        <v>153</v>
      </c>
      <c r="K7613" s="117" t="s">
        <v>3</v>
      </c>
      <c r="L7613" s="119">
        <v>1020</v>
      </c>
    </row>
    <row r="7614" spans="1:12" s="101" customFormat="1" ht="249.75" customHeight="1">
      <c r="A7614" s="808"/>
      <c r="B7614" s="803"/>
      <c r="C7614" s="810"/>
      <c r="D7614" s="807"/>
      <c r="E7614" s="803"/>
      <c r="F7614" s="803"/>
      <c r="G7614" s="803"/>
      <c r="H7614" s="806" t="s">
        <v>154</v>
      </c>
      <c r="I7614" s="806"/>
      <c r="J7614" s="117" t="s">
        <v>153</v>
      </c>
      <c r="K7614" s="117" t="s">
        <v>3</v>
      </c>
      <c r="L7614" s="119">
        <v>1749</v>
      </c>
    </row>
    <row r="7615" spans="1:12" s="101" customFormat="1" ht="24" customHeight="1">
      <c r="A7615" s="808"/>
      <c r="B7615" s="110" t="s">
        <v>77</v>
      </c>
      <c r="C7615" s="115" t="s">
        <v>79</v>
      </c>
      <c r="D7615" s="115" t="s">
        <v>155</v>
      </c>
      <c r="E7615" s="115" t="s">
        <v>156</v>
      </c>
      <c r="F7615" s="805"/>
      <c r="G7615" s="805"/>
      <c r="H7615" s="806" t="s">
        <v>157</v>
      </c>
      <c r="I7615" s="806"/>
      <c r="J7615" s="803" t="s">
        <v>153</v>
      </c>
      <c r="K7615" s="803" t="s">
        <v>3</v>
      </c>
      <c r="L7615" s="804">
        <v>165</v>
      </c>
    </row>
    <row r="7616" spans="1:12" s="101" customFormat="1" ht="24" customHeight="1">
      <c r="A7616" s="808"/>
      <c r="B7616" s="117" t="s">
        <v>193</v>
      </c>
      <c r="C7616" s="117" t="s">
        <v>4299</v>
      </c>
      <c r="D7616" s="118">
        <v>43778</v>
      </c>
      <c r="E7616" s="117" t="s">
        <v>593</v>
      </c>
      <c r="F7616" s="805"/>
      <c r="G7616" s="805"/>
      <c r="H7616" s="806"/>
      <c r="I7616" s="806"/>
      <c r="J7616" s="803"/>
      <c r="K7616" s="803"/>
      <c r="L7616" s="804"/>
    </row>
    <row r="7617" spans="1:12" s="101" customFormat="1" ht="24" customHeight="1">
      <c r="A7617" s="808">
        <v>1428</v>
      </c>
      <c r="B7617" s="110" t="s">
        <v>76</v>
      </c>
      <c r="C7617" s="115" t="s">
        <v>78</v>
      </c>
      <c r="D7617" s="115" t="s">
        <v>146</v>
      </c>
      <c r="E7617" s="115" t="s">
        <v>147</v>
      </c>
      <c r="F7617" s="809" t="s">
        <v>71</v>
      </c>
      <c r="G7617" s="809"/>
      <c r="H7617" s="805"/>
      <c r="I7617" s="805"/>
      <c r="J7617" s="805"/>
      <c r="K7617" s="805"/>
      <c r="L7617" s="805"/>
    </row>
    <row r="7618" spans="1:12" s="101" customFormat="1" ht="26.25" customHeight="1">
      <c r="A7618" s="808"/>
      <c r="B7618" s="803" t="s">
        <v>4300</v>
      </c>
      <c r="C7618" s="810" t="s">
        <v>4301</v>
      </c>
      <c r="D7618" s="807">
        <v>43805</v>
      </c>
      <c r="E7618" s="803" t="s">
        <v>2096</v>
      </c>
      <c r="F7618" s="803" t="s">
        <v>4113</v>
      </c>
      <c r="G7618" s="803"/>
      <c r="H7618" s="806" t="s">
        <v>152</v>
      </c>
      <c r="I7618" s="806"/>
      <c r="J7618" s="117" t="s">
        <v>153</v>
      </c>
      <c r="K7618" s="117" t="s">
        <v>3</v>
      </c>
      <c r="L7618" s="119">
        <v>314</v>
      </c>
    </row>
    <row r="7619" spans="1:12" s="101" customFormat="1" ht="134.25" customHeight="1">
      <c r="A7619" s="808"/>
      <c r="B7619" s="803"/>
      <c r="C7619" s="810"/>
      <c r="D7619" s="807"/>
      <c r="E7619" s="803"/>
      <c r="F7619" s="803"/>
      <c r="G7619" s="803"/>
      <c r="H7619" s="806" t="s">
        <v>154</v>
      </c>
      <c r="I7619" s="806"/>
      <c r="J7619" s="117" t="s">
        <v>153</v>
      </c>
      <c r="K7619" s="117" t="s">
        <v>3</v>
      </c>
      <c r="L7619" s="119">
        <v>373.96</v>
      </c>
    </row>
    <row r="7620" spans="1:12" s="101" customFormat="1" ht="24" customHeight="1">
      <c r="A7620" s="808"/>
      <c r="B7620" s="110" t="s">
        <v>77</v>
      </c>
      <c r="C7620" s="115" t="s">
        <v>79</v>
      </c>
      <c r="D7620" s="115" t="s">
        <v>155</v>
      </c>
      <c r="E7620" s="115" t="s">
        <v>156</v>
      </c>
      <c r="F7620" s="805"/>
      <c r="G7620" s="805"/>
      <c r="H7620" s="806" t="s">
        <v>157</v>
      </c>
      <c r="I7620" s="806"/>
      <c r="J7620" s="803" t="s">
        <v>153</v>
      </c>
      <c r="K7620" s="803" t="s">
        <v>153</v>
      </c>
      <c r="L7620" s="804">
        <v>0</v>
      </c>
    </row>
    <row r="7621" spans="1:12" s="101" customFormat="1" ht="34.5" customHeight="1">
      <c r="A7621" s="808"/>
      <c r="B7621" s="117" t="s">
        <v>2853</v>
      </c>
      <c r="C7621" s="117" t="s">
        <v>4113</v>
      </c>
      <c r="D7621" s="118">
        <v>43807</v>
      </c>
      <c r="E7621" s="117" t="s">
        <v>3220</v>
      </c>
      <c r="F7621" s="805"/>
      <c r="G7621" s="805"/>
      <c r="H7621" s="806"/>
      <c r="I7621" s="806"/>
      <c r="J7621" s="803"/>
      <c r="K7621" s="803"/>
      <c r="L7621" s="804"/>
    </row>
    <row r="7622" spans="1:12" s="101" customFormat="1" ht="24" customHeight="1">
      <c r="A7622" s="808">
        <v>1429</v>
      </c>
      <c r="B7622" s="110" t="s">
        <v>76</v>
      </c>
      <c r="C7622" s="115" t="s">
        <v>78</v>
      </c>
      <c r="D7622" s="115" t="s">
        <v>146</v>
      </c>
      <c r="E7622" s="115" t="s">
        <v>147</v>
      </c>
      <c r="F7622" s="809" t="s">
        <v>71</v>
      </c>
      <c r="G7622" s="809"/>
      <c r="H7622" s="805"/>
      <c r="I7622" s="805"/>
      <c r="J7622" s="805"/>
      <c r="K7622" s="805"/>
      <c r="L7622" s="805"/>
    </row>
    <row r="7623" spans="1:12" s="101" customFormat="1" ht="26.25" customHeight="1">
      <c r="A7623" s="808"/>
      <c r="B7623" s="803" t="s">
        <v>4302</v>
      </c>
      <c r="C7623" s="810" t="s">
        <v>4303</v>
      </c>
      <c r="D7623" s="807">
        <v>43872</v>
      </c>
      <c r="E7623" s="803" t="s">
        <v>1806</v>
      </c>
      <c r="F7623" s="803" t="s">
        <v>4304</v>
      </c>
      <c r="G7623" s="803"/>
      <c r="H7623" s="806" t="s">
        <v>152</v>
      </c>
      <c r="I7623" s="806"/>
      <c r="J7623" s="117" t="s">
        <v>153</v>
      </c>
      <c r="K7623" s="117" t="s">
        <v>3</v>
      </c>
      <c r="L7623" s="119">
        <v>574.14</v>
      </c>
    </row>
    <row r="7624" spans="1:12" s="101" customFormat="1" ht="207.75" customHeight="1">
      <c r="A7624" s="808"/>
      <c r="B7624" s="803"/>
      <c r="C7624" s="810"/>
      <c r="D7624" s="807"/>
      <c r="E7624" s="803"/>
      <c r="F7624" s="803"/>
      <c r="G7624" s="803"/>
      <c r="H7624" s="806" t="s">
        <v>154</v>
      </c>
      <c r="I7624" s="806"/>
      <c r="J7624" s="117" t="s">
        <v>153</v>
      </c>
      <c r="K7624" s="117" t="s">
        <v>3</v>
      </c>
      <c r="L7624" s="119">
        <v>3257</v>
      </c>
    </row>
    <row r="7625" spans="1:12" s="101" customFormat="1" ht="24" customHeight="1">
      <c r="A7625" s="808"/>
      <c r="B7625" s="110" t="s">
        <v>77</v>
      </c>
      <c r="C7625" s="115" t="s">
        <v>79</v>
      </c>
      <c r="D7625" s="115" t="s">
        <v>155</v>
      </c>
      <c r="E7625" s="115" t="s">
        <v>156</v>
      </c>
      <c r="F7625" s="805"/>
      <c r="G7625" s="805"/>
      <c r="H7625" s="806" t="s">
        <v>157</v>
      </c>
      <c r="I7625" s="806"/>
      <c r="J7625" s="803" t="s">
        <v>153</v>
      </c>
      <c r="K7625" s="803" t="s">
        <v>153</v>
      </c>
      <c r="L7625" s="804">
        <v>0</v>
      </c>
    </row>
    <row r="7626" spans="1:12" s="101" customFormat="1" ht="24" customHeight="1">
      <c r="A7626" s="808"/>
      <c r="B7626" s="117" t="s">
        <v>254</v>
      </c>
      <c r="C7626" s="117" t="s">
        <v>4304</v>
      </c>
      <c r="D7626" s="118">
        <v>43877</v>
      </c>
      <c r="E7626" s="117" t="s">
        <v>4223</v>
      </c>
      <c r="F7626" s="805"/>
      <c r="G7626" s="805"/>
      <c r="H7626" s="806"/>
      <c r="I7626" s="806"/>
      <c r="J7626" s="803"/>
      <c r="K7626" s="803"/>
      <c r="L7626" s="804"/>
    </row>
    <row r="7627" spans="1:12" s="101" customFormat="1" ht="24" customHeight="1">
      <c r="A7627" s="808">
        <v>1430</v>
      </c>
      <c r="B7627" s="110" t="s">
        <v>76</v>
      </c>
      <c r="C7627" s="115" t="s">
        <v>78</v>
      </c>
      <c r="D7627" s="115" t="s">
        <v>146</v>
      </c>
      <c r="E7627" s="115" t="s">
        <v>147</v>
      </c>
      <c r="F7627" s="809" t="s">
        <v>71</v>
      </c>
      <c r="G7627" s="809"/>
      <c r="H7627" s="805"/>
      <c r="I7627" s="805"/>
      <c r="J7627" s="805"/>
      <c r="K7627" s="805"/>
      <c r="L7627" s="805"/>
    </row>
    <row r="7628" spans="1:12" s="101" customFormat="1" ht="26.25" customHeight="1">
      <c r="A7628" s="808"/>
      <c r="B7628" s="803" t="s">
        <v>4305</v>
      </c>
      <c r="C7628" s="810" t="s">
        <v>4306</v>
      </c>
      <c r="D7628" s="807">
        <v>43753</v>
      </c>
      <c r="E7628" s="803" t="s">
        <v>1031</v>
      </c>
      <c r="F7628" s="803" t="s">
        <v>1032</v>
      </c>
      <c r="G7628" s="803"/>
      <c r="H7628" s="806" t="s">
        <v>152</v>
      </c>
      <c r="I7628" s="806"/>
      <c r="J7628" s="117" t="s">
        <v>153</v>
      </c>
      <c r="K7628" s="117" t="s">
        <v>3</v>
      </c>
      <c r="L7628" s="119">
        <v>270</v>
      </c>
    </row>
    <row r="7629" spans="1:12" s="101" customFormat="1" ht="354.75" customHeight="1">
      <c r="A7629" s="808"/>
      <c r="B7629" s="803"/>
      <c r="C7629" s="810"/>
      <c r="D7629" s="807"/>
      <c r="E7629" s="803"/>
      <c r="F7629" s="803"/>
      <c r="G7629" s="803"/>
      <c r="H7629" s="806" t="s">
        <v>154</v>
      </c>
      <c r="I7629" s="806"/>
      <c r="J7629" s="117" t="s">
        <v>153</v>
      </c>
      <c r="K7629" s="117" t="s">
        <v>3</v>
      </c>
      <c r="L7629" s="119">
        <v>556.82000000000005</v>
      </c>
    </row>
    <row r="7630" spans="1:12" s="101" customFormat="1" ht="24" customHeight="1">
      <c r="A7630" s="808"/>
      <c r="B7630" s="110" t="s">
        <v>77</v>
      </c>
      <c r="C7630" s="115" t="s">
        <v>79</v>
      </c>
      <c r="D7630" s="115" t="s">
        <v>155</v>
      </c>
      <c r="E7630" s="115" t="s">
        <v>156</v>
      </c>
      <c r="F7630" s="805"/>
      <c r="G7630" s="805"/>
      <c r="H7630" s="806" t="s">
        <v>157</v>
      </c>
      <c r="I7630" s="806"/>
      <c r="J7630" s="803" t="s">
        <v>153</v>
      </c>
      <c r="K7630" s="803" t="s">
        <v>153</v>
      </c>
      <c r="L7630" s="804">
        <v>0</v>
      </c>
    </row>
    <row r="7631" spans="1:12" s="101" customFormat="1" ht="24" customHeight="1">
      <c r="A7631" s="808"/>
      <c r="B7631" s="117" t="s">
        <v>164</v>
      </c>
      <c r="C7631" s="117" t="s">
        <v>1032</v>
      </c>
      <c r="D7631" s="118">
        <v>43755</v>
      </c>
      <c r="E7631" s="117" t="s">
        <v>1980</v>
      </c>
      <c r="F7631" s="805"/>
      <c r="G7631" s="805"/>
      <c r="H7631" s="806"/>
      <c r="I7631" s="806"/>
      <c r="J7631" s="803"/>
      <c r="K7631" s="803"/>
      <c r="L7631" s="804"/>
    </row>
    <row r="7632" spans="1:12" s="101" customFormat="1" ht="24" customHeight="1">
      <c r="A7632" s="808">
        <v>1431</v>
      </c>
      <c r="B7632" s="110" t="s">
        <v>76</v>
      </c>
      <c r="C7632" s="115" t="s">
        <v>78</v>
      </c>
      <c r="D7632" s="115" t="s">
        <v>146</v>
      </c>
      <c r="E7632" s="115" t="s">
        <v>147</v>
      </c>
      <c r="F7632" s="809" t="s">
        <v>71</v>
      </c>
      <c r="G7632" s="809"/>
      <c r="H7632" s="805"/>
      <c r="I7632" s="805"/>
      <c r="J7632" s="805"/>
      <c r="K7632" s="805"/>
      <c r="L7632" s="805"/>
    </row>
    <row r="7633" spans="1:12" s="101" customFormat="1" ht="26.25" customHeight="1">
      <c r="A7633" s="808"/>
      <c r="B7633" s="803" t="s">
        <v>4305</v>
      </c>
      <c r="C7633" s="810" t="s">
        <v>4307</v>
      </c>
      <c r="D7633" s="807">
        <v>43778</v>
      </c>
      <c r="E7633" s="803" t="s">
        <v>4308</v>
      </c>
      <c r="F7633" s="803" t="s">
        <v>4309</v>
      </c>
      <c r="G7633" s="803"/>
      <c r="H7633" s="806" t="s">
        <v>152</v>
      </c>
      <c r="I7633" s="806"/>
      <c r="J7633" s="117" t="s">
        <v>153</v>
      </c>
      <c r="K7633" s="117" t="s">
        <v>3</v>
      </c>
      <c r="L7633" s="119">
        <v>1208</v>
      </c>
    </row>
    <row r="7634" spans="1:12" s="101" customFormat="1" ht="408.95" customHeight="1">
      <c r="A7634" s="808"/>
      <c r="B7634" s="803"/>
      <c r="C7634" s="810"/>
      <c r="D7634" s="807"/>
      <c r="E7634" s="803"/>
      <c r="F7634" s="803"/>
      <c r="G7634" s="803"/>
      <c r="H7634" s="806" t="s">
        <v>154</v>
      </c>
      <c r="I7634" s="806"/>
      <c r="J7634" s="803" t="s">
        <v>153</v>
      </c>
      <c r="K7634" s="803" t="s">
        <v>3</v>
      </c>
      <c r="L7634" s="804">
        <v>7463.53</v>
      </c>
    </row>
    <row r="7635" spans="1:12" s="101" customFormat="1" ht="187.35" customHeight="1">
      <c r="A7635" s="808"/>
      <c r="B7635" s="803"/>
      <c r="C7635" s="810"/>
      <c r="D7635" s="807"/>
      <c r="E7635" s="803"/>
      <c r="F7635" s="803"/>
      <c r="G7635" s="803"/>
      <c r="H7635" s="806"/>
      <c r="I7635" s="806"/>
      <c r="J7635" s="803"/>
      <c r="K7635" s="803"/>
      <c r="L7635" s="804"/>
    </row>
    <row r="7636" spans="1:12" s="101" customFormat="1" ht="24" customHeight="1">
      <c r="A7636" s="808"/>
      <c r="B7636" s="110" t="s">
        <v>77</v>
      </c>
      <c r="C7636" s="115" t="s">
        <v>79</v>
      </c>
      <c r="D7636" s="115" t="s">
        <v>155</v>
      </c>
      <c r="E7636" s="115" t="s">
        <v>156</v>
      </c>
      <c r="F7636" s="805"/>
      <c r="G7636" s="805"/>
      <c r="H7636" s="806" t="s">
        <v>157</v>
      </c>
      <c r="I7636" s="806"/>
      <c r="J7636" s="803" t="s">
        <v>153</v>
      </c>
      <c r="K7636" s="803" t="s">
        <v>3</v>
      </c>
      <c r="L7636" s="804">
        <v>100</v>
      </c>
    </row>
    <row r="7637" spans="1:12" s="101" customFormat="1" ht="24" customHeight="1">
      <c r="A7637" s="808"/>
      <c r="B7637" s="117" t="s">
        <v>164</v>
      </c>
      <c r="C7637" s="117" t="s">
        <v>4309</v>
      </c>
      <c r="D7637" s="118">
        <v>43784</v>
      </c>
      <c r="E7637" s="117" t="s">
        <v>4310</v>
      </c>
      <c r="F7637" s="805"/>
      <c r="G7637" s="805"/>
      <c r="H7637" s="806"/>
      <c r="I7637" s="806"/>
      <c r="J7637" s="803"/>
      <c r="K7637" s="803"/>
      <c r="L7637" s="804"/>
    </row>
    <row r="7638" spans="1:12" s="101" customFormat="1" ht="24" customHeight="1">
      <c r="A7638" s="808">
        <v>1432</v>
      </c>
      <c r="B7638" s="110" t="s">
        <v>76</v>
      </c>
      <c r="C7638" s="115" t="s">
        <v>78</v>
      </c>
      <c r="D7638" s="115" t="s">
        <v>146</v>
      </c>
      <c r="E7638" s="115" t="s">
        <v>147</v>
      </c>
      <c r="F7638" s="809" t="s">
        <v>71</v>
      </c>
      <c r="G7638" s="809"/>
      <c r="H7638" s="805"/>
      <c r="I7638" s="805"/>
      <c r="J7638" s="805"/>
      <c r="K7638" s="805"/>
      <c r="L7638" s="805"/>
    </row>
    <row r="7639" spans="1:12" s="101" customFormat="1" ht="26.25" customHeight="1">
      <c r="A7639" s="808"/>
      <c r="B7639" s="803" t="s">
        <v>4311</v>
      </c>
      <c r="C7639" s="810" t="s">
        <v>4312</v>
      </c>
      <c r="D7639" s="807">
        <v>43807</v>
      </c>
      <c r="E7639" s="803" t="s">
        <v>168</v>
      </c>
      <c r="F7639" s="803" t="s">
        <v>4313</v>
      </c>
      <c r="G7639" s="803"/>
      <c r="H7639" s="806" t="s">
        <v>152</v>
      </c>
      <c r="I7639" s="806"/>
      <c r="J7639" s="117" t="s">
        <v>153</v>
      </c>
      <c r="K7639" s="117" t="s">
        <v>3</v>
      </c>
      <c r="L7639" s="119">
        <v>986</v>
      </c>
    </row>
    <row r="7640" spans="1:12" s="101" customFormat="1" ht="144.75" customHeight="1">
      <c r="A7640" s="808"/>
      <c r="B7640" s="803"/>
      <c r="C7640" s="810"/>
      <c r="D7640" s="807"/>
      <c r="E7640" s="803"/>
      <c r="F7640" s="803"/>
      <c r="G7640" s="803"/>
      <c r="H7640" s="806" t="s">
        <v>154</v>
      </c>
      <c r="I7640" s="806"/>
      <c r="J7640" s="117" t="s">
        <v>153</v>
      </c>
      <c r="K7640" s="117" t="s">
        <v>3</v>
      </c>
      <c r="L7640" s="119">
        <v>786.7</v>
      </c>
    </row>
    <row r="7641" spans="1:12" s="101" customFormat="1" ht="24" customHeight="1">
      <c r="A7641" s="808"/>
      <c r="B7641" s="110" t="s">
        <v>77</v>
      </c>
      <c r="C7641" s="115" t="s">
        <v>79</v>
      </c>
      <c r="D7641" s="115" t="s">
        <v>155</v>
      </c>
      <c r="E7641" s="115" t="s">
        <v>156</v>
      </c>
      <c r="F7641" s="805"/>
      <c r="G7641" s="805"/>
      <c r="H7641" s="806" t="s">
        <v>157</v>
      </c>
      <c r="I7641" s="806"/>
      <c r="J7641" s="803" t="s">
        <v>153</v>
      </c>
      <c r="K7641" s="803" t="s">
        <v>153</v>
      </c>
      <c r="L7641" s="804">
        <v>0</v>
      </c>
    </row>
    <row r="7642" spans="1:12" s="101" customFormat="1" ht="24" customHeight="1">
      <c r="A7642" s="808"/>
      <c r="B7642" s="117" t="s">
        <v>562</v>
      </c>
      <c r="C7642" s="117" t="s">
        <v>4313</v>
      </c>
      <c r="D7642" s="118">
        <v>43813</v>
      </c>
      <c r="E7642" s="117" t="s">
        <v>2136</v>
      </c>
      <c r="F7642" s="805"/>
      <c r="G7642" s="805"/>
      <c r="H7642" s="806"/>
      <c r="I7642" s="806"/>
      <c r="J7642" s="803"/>
      <c r="K7642" s="803"/>
      <c r="L7642" s="804"/>
    </row>
    <row r="7643" spans="1:12" s="101" customFormat="1" ht="24" customHeight="1">
      <c r="A7643" s="808">
        <v>1433</v>
      </c>
      <c r="B7643" s="110" t="s">
        <v>76</v>
      </c>
      <c r="C7643" s="115" t="s">
        <v>78</v>
      </c>
      <c r="D7643" s="115" t="s">
        <v>146</v>
      </c>
      <c r="E7643" s="115" t="s">
        <v>147</v>
      </c>
      <c r="F7643" s="809" t="s">
        <v>71</v>
      </c>
      <c r="G7643" s="809"/>
      <c r="H7643" s="805"/>
      <c r="I7643" s="805"/>
      <c r="J7643" s="805"/>
      <c r="K7643" s="805"/>
      <c r="L7643" s="805"/>
    </row>
    <row r="7644" spans="1:12" s="101" customFormat="1" ht="26.25" customHeight="1">
      <c r="A7644" s="808"/>
      <c r="B7644" s="803" t="s">
        <v>4311</v>
      </c>
      <c r="C7644" s="810" t="s">
        <v>4314</v>
      </c>
      <c r="D7644" s="807">
        <v>43847</v>
      </c>
      <c r="E7644" s="803" t="s">
        <v>644</v>
      </c>
      <c r="F7644" s="803" t="s">
        <v>3662</v>
      </c>
      <c r="G7644" s="803"/>
      <c r="H7644" s="806" t="s">
        <v>152</v>
      </c>
      <c r="I7644" s="806"/>
      <c r="J7644" s="117" t="s">
        <v>153</v>
      </c>
      <c r="K7644" s="117" t="s">
        <v>3</v>
      </c>
      <c r="L7644" s="119">
        <v>570</v>
      </c>
    </row>
    <row r="7645" spans="1:12" s="101" customFormat="1" ht="123.75" customHeight="1">
      <c r="A7645" s="808"/>
      <c r="B7645" s="803"/>
      <c r="C7645" s="810"/>
      <c r="D7645" s="807"/>
      <c r="E7645" s="803"/>
      <c r="F7645" s="803"/>
      <c r="G7645" s="803"/>
      <c r="H7645" s="806" t="s">
        <v>154</v>
      </c>
      <c r="I7645" s="806"/>
      <c r="J7645" s="117" t="s">
        <v>153</v>
      </c>
      <c r="K7645" s="117" t="s">
        <v>3</v>
      </c>
      <c r="L7645" s="119">
        <v>569.80000000000007</v>
      </c>
    </row>
    <row r="7646" spans="1:12" s="101" customFormat="1" ht="24" customHeight="1">
      <c r="A7646" s="808"/>
      <c r="B7646" s="110" t="s">
        <v>77</v>
      </c>
      <c r="C7646" s="115" t="s">
        <v>79</v>
      </c>
      <c r="D7646" s="115" t="s">
        <v>155</v>
      </c>
      <c r="E7646" s="115" t="s">
        <v>156</v>
      </c>
      <c r="F7646" s="805"/>
      <c r="G7646" s="805"/>
      <c r="H7646" s="806" t="s">
        <v>157</v>
      </c>
      <c r="I7646" s="806"/>
      <c r="J7646" s="803" t="s">
        <v>153</v>
      </c>
      <c r="K7646" s="803" t="s">
        <v>3</v>
      </c>
      <c r="L7646" s="804">
        <v>927.48</v>
      </c>
    </row>
    <row r="7647" spans="1:12" s="101" customFormat="1" ht="24" customHeight="1">
      <c r="A7647" s="808"/>
      <c r="B7647" s="117" t="s">
        <v>562</v>
      </c>
      <c r="C7647" s="117" t="s">
        <v>3662</v>
      </c>
      <c r="D7647" s="118">
        <v>43850</v>
      </c>
      <c r="E7647" s="117" t="s">
        <v>4315</v>
      </c>
      <c r="F7647" s="805"/>
      <c r="G7647" s="805"/>
      <c r="H7647" s="806"/>
      <c r="I7647" s="806"/>
      <c r="J7647" s="803"/>
      <c r="K7647" s="803"/>
      <c r="L7647" s="804"/>
    </row>
    <row r="7648" spans="1:12" s="101" customFormat="1" ht="24" customHeight="1">
      <c r="A7648" s="808">
        <v>1434</v>
      </c>
      <c r="B7648" s="110" t="s">
        <v>76</v>
      </c>
      <c r="C7648" s="115" t="s">
        <v>78</v>
      </c>
      <c r="D7648" s="115" t="s">
        <v>146</v>
      </c>
      <c r="E7648" s="115" t="s">
        <v>147</v>
      </c>
      <c r="F7648" s="809" t="s">
        <v>71</v>
      </c>
      <c r="G7648" s="809"/>
      <c r="H7648" s="805"/>
      <c r="I7648" s="805"/>
      <c r="J7648" s="805"/>
      <c r="K7648" s="805"/>
      <c r="L7648" s="805"/>
    </row>
    <row r="7649" spans="1:12" s="101" customFormat="1" ht="26.25" customHeight="1">
      <c r="A7649" s="808"/>
      <c r="B7649" s="803" t="s">
        <v>4316</v>
      </c>
      <c r="C7649" s="810" t="s">
        <v>4317</v>
      </c>
      <c r="D7649" s="807">
        <v>43854</v>
      </c>
      <c r="E7649" s="803" t="s">
        <v>217</v>
      </c>
      <c r="F7649" s="803" t="s">
        <v>4318</v>
      </c>
      <c r="G7649" s="803"/>
      <c r="H7649" s="806" t="s">
        <v>152</v>
      </c>
      <c r="I7649" s="806"/>
      <c r="J7649" s="117" t="s">
        <v>153</v>
      </c>
      <c r="K7649" s="117" t="s">
        <v>3</v>
      </c>
      <c r="L7649" s="119">
        <v>757.68</v>
      </c>
    </row>
    <row r="7650" spans="1:12" s="101" customFormat="1" ht="218.25" customHeight="1">
      <c r="A7650" s="808"/>
      <c r="B7650" s="803"/>
      <c r="C7650" s="810"/>
      <c r="D7650" s="807"/>
      <c r="E7650" s="803"/>
      <c r="F7650" s="803"/>
      <c r="G7650" s="803"/>
      <c r="H7650" s="806" t="s">
        <v>154</v>
      </c>
      <c r="I7650" s="806"/>
      <c r="J7650" s="117" t="s">
        <v>153</v>
      </c>
      <c r="K7650" s="117" t="s">
        <v>153</v>
      </c>
      <c r="L7650" s="119">
        <v>0</v>
      </c>
    </row>
    <row r="7651" spans="1:12" s="101" customFormat="1" ht="24" customHeight="1">
      <c r="A7651" s="808"/>
      <c r="B7651" s="110" t="s">
        <v>77</v>
      </c>
      <c r="C7651" s="115" t="s">
        <v>79</v>
      </c>
      <c r="D7651" s="115" t="s">
        <v>155</v>
      </c>
      <c r="E7651" s="115" t="s">
        <v>156</v>
      </c>
      <c r="F7651" s="805"/>
      <c r="G7651" s="805"/>
      <c r="H7651" s="806" t="s">
        <v>157</v>
      </c>
      <c r="I7651" s="806"/>
      <c r="J7651" s="803" t="s">
        <v>153</v>
      </c>
      <c r="K7651" s="803" t="s">
        <v>153</v>
      </c>
      <c r="L7651" s="804">
        <v>0</v>
      </c>
    </row>
    <row r="7652" spans="1:12" s="101" customFormat="1" ht="24" customHeight="1">
      <c r="A7652" s="808"/>
      <c r="B7652" s="117" t="s">
        <v>254</v>
      </c>
      <c r="C7652" s="117" t="s">
        <v>4318</v>
      </c>
      <c r="D7652" s="118">
        <v>43861</v>
      </c>
      <c r="E7652" s="117" t="s">
        <v>2012</v>
      </c>
      <c r="F7652" s="805"/>
      <c r="G7652" s="805"/>
      <c r="H7652" s="806"/>
      <c r="I7652" s="806"/>
      <c r="J7652" s="803"/>
      <c r="K7652" s="803"/>
      <c r="L7652" s="804"/>
    </row>
    <row r="7653" spans="1:12" s="101" customFormat="1" ht="24" customHeight="1">
      <c r="A7653" s="808">
        <v>1435</v>
      </c>
      <c r="B7653" s="110" t="s">
        <v>76</v>
      </c>
      <c r="C7653" s="115" t="s">
        <v>78</v>
      </c>
      <c r="D7653" s="115" t="s">
        <v>146</v>
      </c>
      <c r="E7653" s="115" t="s">
        <v>147</v>
      </c>
      <c r="F7653" s="809" t="s">
        <v>71</v>
      </c>
      <c r="G7653" s="809"/>
      <c r="H7653" s="805"/>
      <c r="I7653" s="805"/>
      <c r="J7653" s="805"/>
      <c r="K7653" s="805"/>
      <c r="L7653" s="805"/>
    </row>
    <row r="7654" spans="1:12" s="101" customFormat="1" ht="26.25" customHeight="1">
      <c r="A7654" s="808"/>
      <c r="B7654" s="803" t="s">
        <v>4319</v>
      </c>
      <c r="C7654" s="810" t="s">
        <v>4320</v>
      </c>
      <c r="D7654" s="807">
        <v>43802</v>
      </c>
      <c r="E7654" s="803" t="s">
        <v>1003</v>
      </c>
      <c r="F7654" s="803" t="s">
        <v>1004</v>
      </c>
      <c r="G7654" s="803"/>
      <c r="H7654" s="806" t="s">
        <v>152</v>
      </c>
      <c r="I7654" s="806"/>
      <c r="J7654" s="117" t="s">
        <v>153</v>
      </c>
      <c r="K7654" s="117" t="s">
        <v>153</v>
      </c>
      <c r="L7654" s="119">
        <v>0</v>
      </c>
    </row>
    <row r="7655" spans="1:12" s="101" customFormat="1" ht="408.95" customHeight="1">
      <c r="A7655" s="808"/>
      <c r="B7655" s="803"/>
      <c r="C7655" s="810"/>
      <c r="D7655" s="807"/>
      <c r="E7655" s="803"/>
      <c r="F7655" s="803"/>
      <c r="G7655" s="803"/>
      <c r="H7655" s="806" t="s">
        <v>154</v>
      </c>
      <c r="I7655" s="806"/>
      <c r="J7655" s="803" t="s">
        <v>153</v>
      </c>
      <c r="K7655" s="803" t="s">
        <v>3</v>
      </c>
      <c r="L7655" s="804">
        <v>1194</v>
      </c>
    </row>
    <row r="7656" spans="1:12" s="101" customFormat="1" ht="408.95" customHeight="1">
      <c r="A7656" s="808"/>
      <c r="B7656" s="803"/>
      <c r="C7656" s="810"/>
      <c r="D7656" s="807"/>
      <c r="E7656" s="803"/>
      <c r="F7656" s="803"/>
      <c r="G7656" s="803"/>
      <c r="H7656" s="806"/>
      <c r="I7656" s="806"/>
      <c r="J7656" s="803"/>
      <c r="K7656" s="803"/>
      <c r="L7656" s="804"/>
    </row>
    <row r="7657" spans="1:12" s="101" customFormat="1" ht="135.19999999999999" customHeight="1">
      <c r="A7657" s="808"/>
      <c r="B7657" s="803"/>
      <c r="C7657" s="810"/>
      <c r="D7657" s="807"/>
      <c r="E7657" s="803"/>
      <c r="F7657" s="803"/>
      <c r="G7657" s="803"/>
      <c r="H7657" s="806"/>
      <c r="I7657" s="806"/>
      <c r="J7657" s="803"/>
      <c r="K7657" s="803"/>
      <c r="L7657" s="804"/>
    </row>
    <row r="7658" spans="1:12" s="101" customFormat="1" ht="24" customHeight="1">
      <c r="A7658" s="808"/>
      <c r="B7658" s="110" t="s">
        <v>77</v>
      </c>
      <c r="C7658" s="115" t="s">
        <v>79</v>
      </c>
      <c r="D7658" s="115" t="s">
        <v>155</v>
      </c>
      <c r="E7658" s="115" t="s">
        <v>156</v>
      </c>
      <c r="F7658" s="805"/>
      <c r="G7658" s="805"/>
      <c r="H7658" s="806" t="s">
        <v>157</v>
      </c>
      <c r="I7658" s="806"/>
      <c r="J7658" s="803" t="s">
        <v>153</v>
      </c>
      <c r="K7658" s="803" t="s">
        <v>153</v>
      </c>
      <c r="L7658" s="804">
        <v>0</v>
      </c>
    </row>
    <row r="7659" spans="1:12" s="101" customFormat="1" ht="24" customHeight="1">
      <c r="A7659" s="808"/>
      <c r="B7659" s="117" t="s">
        <v>193</v>
      </c>
      <c r="C7659" s="117" t="s">
        <v>1004</v>
      </c>
      <c r="D7659" s="118">
        <v>43814</v>
      </c>
      <c r="E7659" s="117" t="s">
        <v>4321</v>
      </c>
      <c r="F7659" s="805"/>
      <c r="G7659" s="805"/>
      <c r="H7659" s="806"/>
      <c r="I7659" s="806"/>
      <c r="J7659" s="803"/>
      <c r="K7659" s="803"/>
      <c r="L7659" s="804"/>
    </row>
    <row r="7660" spans="1:12" s="101" customFormat="1" ht="24" customHeight="1">
      <c r="A7660" s="808">
        <v>1436</v>
      </c>
      <c r="B7660" s="110" t="s">
        <v>76</v>
      </c>
      <c r="C7660" s="115" t="s">
        <v>78</v>
      </c>
      <c r="D7660" s="115" t="s">
        <v>146</v>
      </c>
      <c r="E7660" s="115" t="s">
        <v>147</v>
      </c>
      <c r="F7660" s="809" t="s">
        <v>71</v>
      </c>
      <c r="G7660" s="809"/>
      <c r="H7660" s="805"/>
      <c r="I7660" s="805"/>
      <c r="J7660" s="805"/>
      <c r="K7660" s="805"/>
      <c r="L7660" s="805"/>
    </row>
    <row r="7661" spans="1:12" s="101" customFormat="1" ht="26.25" customHeight="1">
      <c r="A7661" s="808"/>
      <c r="B7661" s="803" t="s">
        <v>4322</v>
      </c>
      <c r="C7661" s="803" t="s">
        <v>4323</v>
      </c>
      <c r="D7661" s="807">
        <v>43787</v>
      </c>
      <c r="E7661" s="803" t="s">
        <v>1068</v>
      </c>
      <c r="F7661" s="803" t="s">
        <v>1069</v>
      </c>
      <c r="G7661" s="803"/>
      <c r="H7661" s="806" t="s">
        <v>152</v>
      </c>
      <c r="I7661" s="806"/>
      <c r="J7661" s="117" t="s">
        <v>153</v>
      </c>
      <c r="K7661" s="117" t="s">
        <v>3</v>
      </c>
      <c r="L7661" s="119">
        <v>563</v>
      </c>
    </row>
    <row r="7662" spans="1:12" s="101" customFormat="1" ht="113.25" customHeight="1">
      <c r="A7662" s="808"/>
      <c r="B7662" s="803"/>
      <c r="C7662" s="803"/>
      <c r="D7662" s="807"/>
      <c r="E7662" s="803"/>
      <c r="F7662" s="803"/>
      <c r="G7662" s="803"/>
      <c r="H7662" s="806" t="s">
        <v>154</v>
      </c>
      <c r="I7662" s="806"/>
      <c r="J7662" s="117" t="s">
        <v>153</v>
      </c>
      <c r="K7662" s="117" t="s">
        <v>3</v>
      </c>
      <c r="L7662" s="119">
        <v>303.60000000000002</v>
      </c>
    </row>
    <row r="7663" spans="1:12" s="101" customFormat="1" ht="24" customHeight="1">
      <c r="A7663" s="808"/>
      <c r="B7663" s="110" t="s">
        <v>77</v>
      </c>
      <c r="C7663" s="115" t="s">
        <v>79</v>
      </c>
      <c r="D7663" s="115" t="s">
        <v>155</v>
      </c>
      <c r="E7663" s="115" t="s">
        <v>156</v>
      </c>
      <c r="F7663" s="805"/>
      <c r="G7663" s="805"/>
      <c r="H7663" s="806" t="s">
        <v>157</v>
      </c>
      <c r="I7663" s="806"/>
      <c r="J7663" s="803" t="s">
        <v>153</v>
      </c>
      <c r="K7663" s="803" t="s">
        <v>3</v>
      </c>
      <c r="L7663" s="804">
        <v>61</v>
      </c>
    </row>
    <row r="7664" spans="1:12" s="101" customFormat="1" ht="24" customHeight="1">
      <c r="A7664" s="808"/>
      <c r="B7664" s="117" t="s">
        <v>181</v>
      </c>
      <c r="C7664" s="117" t="s">
        <v>1069</v>
      </c>
      <c r="D7664" s="118">
        <v>43789</v>
      </c>
      <c r="E7664" s="117" t="s">
        <v>1421</v>
      </c>
      <c r="F7664" s="805"/>
      <c r="G7664" s="805"/>
      <c r="H7664" s="806"/>
      <c r="I7664" s="806"/>
      <c r="J7664" s="803"/>
      <c r="K7664" s="803"/>
      <c r="L7664" s="804"/>
    </row>
    <row r="7665" spans="1:12" s="101" customFormat="1" ht="24" customHeight="1">
      <c r="A7665" s="808">
        <v>1437</v>
      </c>
      <c r="B7665" s="110" t="s">
        <v>76</v>
      </c>
      <c r="C7665" s="115" t="s">
        <v>78</v>
      </c>
      <c r="D7665" s="115" t="s">
        <v>146</v>
      </c>
      <c r="E7665" s="115" t="s">
        <v>147</v>
      </c>
      <c r="F7665" s="809" t="s">
        <v>71</v>
      </c>
      <c r="G7665" s="809"/>
      <c r="H7665" s="805"/>
      <c r="I7665" s="805"/>
      <c r="J7665" s="805"/>
      <c r="K7665" s="805"/>
      <c r="L7665" s="805"/>
    </row>
    <row r="7666" spans="1:12" s="101" customFormat="1" ht="26.25" customHeight="1">
      <c r="A7666" s="808"/>
      <c r="B7666" s="803" t="s">
        <v>4324</v>
      </c>
      <c r="C7666" s="810" t="s">
        <v>4325</v>
      </c>
      <c r="D7666" s="807">
        <v>43739</v>
      </c>
      <c r="E7666" s="803" t="s">
        <v>258</v>
      </c>
      <c r="F7666" s="803" t="s">
        <v>4326</v>
      </c>
      <c r="G7666" s="803"/>
      <c r="H7666" s="806" t="s">
        <v>152</v>
      </c>
      <c r="I7666" s="806"/>
      <c r="J7666" s="117" t="s">
        <v>153</v>
      </c>
      <c r="K7666" s="117" t="s">
        <v>3</v>
      </c>
      <c r="L7666" s="119">
        <v>331.33</v>
      </c>
    </row>
    <row r="7667" spans="1:12" s="101" customFormat="1" ht="365.25" customHeight="1">
      <c r="A7667" s="808"/>
      <c r="B7667" s="803"/>
      <c r="C7667" s="810"/>
      <c r="D7667" s="807"/>
      <c r="E7667" s="803"/>
      <c r="F7667" s="803"/>
      <c r="G7667" s="803"/>
      <c r="H7667" s="806" t="s">
        <v>154</v>
      </c>
      <c r="I7667" s="806"/>
      <c r="J7667" s="117" t="s">
        <v>153</v>
      </c>
      <c r="K7667" s="117" t="s">
        <v>153</v>
      </c>
      <c r="L7667" s="119">
        <v>0</v>
      </c>
    </row>
    <row r="7668" spans="1:12" s="101" customFormat="1" ht="24" customHeight="1">
      <c r="A7668" s="808"/>
      <c r="B7668" s="110" t="s">
        <v>77</v>
      </c>
      <c r="C7668" s="115" t="s">
        <v>79</v>
      </c>
      <c r="D7668" s="115" t="s">
        <v>155</v>
      </c>
      <c r="E7668" s="115" t="s">
        <v>156</v>
      </c>
      <c r="F7668" s="805"/>
      <c r="G7668" s="805"/>
      <c r="H7668" s="806" t="s">
        <v>157</v>
      </c>
      <c r="I7668" s="806"/>
      <c r="J7668" s="803" t="s">
        <v>153</v>
      </c>
      <c r="K7668" s="803" t="s">
        <v>3</v>
      </c>
      <c r="L7668" s="804">
        <v>213.33</v>
      </c>
    </row>
    <row r="7669" spans="1:12" s="101" customFormat="1" ht="24" customHeight="1">
      <c r="A7669" s="808"/>
      <c r="B7669" s="117" t="s">
        <v>240</v>
      </c>
      <c r="C7669" s="117" t="s">
        <v>4326</v>
      </c>
      <c r="D7669" s="118">
        <v>43741</v>
      </c>
      <c r="E7669" s="117" t="s">
        <v>438</v>
      </c>
      <c r="F7669" s="805"/>
      <c r="G7669" s="805"/>
      <c r="H7669" s="806"/>
      <c r="I7669" s="806"/>
      <c r="J7669" s="803"/>
      <c r="K7669" s="803"/>
      <c r="L7669" s="804"/>
    </row>
    <row r="7670" spans="1:12" s="101" customFormat="1" ht="24" customHeight="1">
      <c r="A7670" s="808">
        <v>1438</v>
      </c>
      <c r="B7670" s="110" t="s">
        <v>76</v>
      </c>
      <c r="C7670" s="115" t="s">
        <v>78</v>
      </c>
      <c r="D7670" s="115" t="s">
        <v>146</v>
      </c>
      <c r="E7670" s="115" t="s">
        <v>147</v>
      </c>
      <c r="F7670" s="809" t="s">
        <v>71</v>
      </c>
      <c r="G7670" s="809"/>
      <c r="H7670" s="805"/>
      <c r="I7670" s="805"/>
      <c r="J7670" s="805"/>
      <c r="K7670" s="805"/>
      <c r="L7670" s="805"/>
    </row>
    <row r="7671" spans="1:12" s="101" customFormat="1" ht="26.25" customHeight="1">
      <c r="A7671" s="808"/>
      <c r="B7671" s="803" t="s">
        <v>4327</v>
      </c>
      <c r="C7671" s="810" t="s">
        <v>4328</v>
      </c>
      <c r="D7671" s="807">
        <v>43744</v>
      </c>
      <c r="E7671" s="803" t="s">
        <v>2307</v>
      </c>
      <c r="F7671" s="803" t="s">
        <v>3975</v>
      </c>
      <c r="G7671" s="803"/>
      <c r="H7671" s="806" t="s">
        <v>152</v>
      </c>
      <c r="I7671" s="806"/>
      <c r="J7671" s="117" t="s">
        <v>153</v>
      </c>
      <c r="K7671" s="117" t="s">
        <v>3</v>
      </c>
      <c r="L7671" s="119">
        <v>877</v>
      </c>
    </row>
    <row r="7672" spans="1:12" s="101" customFormat="1" ht="354.75" customHeight="1">
      <c r="A7672" s="808"/>
      <c r="B7672" s="803"/>
      <c r="C7672" s="810"/>
      <c r="D7672" s="807"/>
      <c r="E7672" s="803"/>
      <c r="F7672" s="803"/>
      <c r="G7672" s="803"/>
      <c r="H7672" s="806" t="s">
        <v>154</v>
      </c>
      <c r="I7672" s="806"/>
      <c r="J7672" s="117" t="s">
        <v>153</v>
      </c>
      <c r="K7672" s="117" t="s">
        <v>153</v>
      </c>
      <c r="L7672" s="119">
        <v>0</v>
      </c>
    </row>
    <row r="7673" spans="1:12" s="101" customFormat="1" ht="24" customHeight="1">
      <c r="A7673" s="808"/>
      <c r="B7673" s="110" t="s">
        <v>77</v>
      </c>
      <c r="C7673" s="115" t="s">
        <v>79</v>
      </c>
      <c r="D7673" s="115" t="s">
        <v>155</v>
      </c>
      <c r="E7673" s="115" t="s">
        <v>156</v>
      </c>
      <c r="F7673" s="805"/>
      <c r="G7673" s="805"/>
      <c r="H7673" s="806" t="s">
        <v>157</v>
      </c>
      <c r="I7673" s="806"/>
      <c r="J7673" s="803" t="s">
        <v>153</v>
      </c>
      <c r="K7673" s="803" t="s">
        <v>3</v>
      </c>
      <c r="L7673" s="804">
        <v>565.19000000000005</v>
      </c>
    </row>
    <row r="7674" spans="1:12" s="101" customFormat="1" ht="24" customHeight="1">
      <c r="A7674" s="808"/>
      <c r="B7674" s="117" t="s">
        <v>254</v>
      </c>
      <c r="C7674" s="117" t="s">
        <v>3975</v>
      </c>
      <c r="D7674" s="118">
        <v>43749</v>
      </c>
      <c r="E7674" s="117" t="s">
        <v>499</v>
      </c>
      <c r="F7674" s="805"/>
      <c r="G7674" s="805"/>
      <c r="H7674" s="806"/>
      <c r="I7674" s="806"/>
      <c r="J7674" s="803"/>
      <c r="K7674" s="803"/>
      <c r="L7674" s="804"/>
    </row>
    <row r="7675" spans="1:12" s="101" customFormat="1" ht="24" customHeight="1">
      <c r="A7675" s="808">
        <v>1439</v>
      </c>
      <c r="B7675" s="110" t="s">
        <v>76</v>
      </c>
      <c r="C7675" s="115" t="s">
        <v>78</v>
      </c>
      <c r="D7675" s="115" t="s">
        <v>146</v>
      </c>
      <c r="E7675" s="115" t="s">
        <v>147</v>
      </c>
      <c r="F7675" s="809" t="s">
        <v>71</v>
      </c>
      <c r="G7675" s="809"/>
      <c r="H7675" s="805"/>
      <c r="I7675" s="805"/>
      <c r="J7675" s="805"/>
      <c r="K7675" s="805"/>
      <c r="L7675" s="805"/>
    </row>
    <row r="7676" spans="1:12" s="101" customFormat="1" ht="26.25" customHeight="1">
      <c r="A7676" s="808"/>
      <c r="B7676" s="803" t="s">
        <v>4327</v>
      </c>
      <c r="C7676" s="810" t="s">
        <v>4329</v>
      </c>
      <c r="D7676" s="807">
        <v>43757</v>
      </c>
      <c r="E7676" s="803" t="s">
        <v>2004</v>
      </c>
      <c r="F7676" s="803" t="s">
        <v>4330</v>
      </c>
      <c r="G7676" s="803"/>
      <c r="H7676" s="806" t="s">
        <v>152</v>
      </c>
      <c r="I7676" s="806"/>
      <c r="J7676" s="117" t="s">
        <v>153</v>
      </c>
      <c r="K7676" s="117" t="s">
        <v>3</v>
      </c>
      <c r="L7676" s="119">
        <v>848</v>
      </c>
    </row>
    <row r="7677" spans="1:12" s="101" customFormat="1" ht="239.25" customHeight="1">
      <c r="A7677" s="808"/>
      <c r="B7677" s="803"/>
      <c r="C7677" s="810"/>
      <c r="D7677" s="807"/>
      <c r="E7677" s="803"/>
      <c r="F7677" s="803"/>
      <c r="G7677" s="803"/>
      <c r="H7677" s="806" t="s">
        <v>154</v>
      </c>
      <c r="I7677" s="806"/>
      <c r="J7677" s="117" t="s">
        <v>153</v>
      </c>
      <c r="K7677" s="117" t="s">
        <v>3</v>
      </c>
      <c r="L7677" s="119">
        <v>4312.8500000000004</v>
      </c>
    </row>
    <row r="7678" spans="1:12" s="101" customFormat="1" ht="24" customHeight="1">
      <c r="A7678" s="808"/>
      <c r="B7678" s="110" t="s">
        <v>77</v>
      </c>
      <c r="C7678" s="115" t="s">
        <v>79</v>
      </c>
      <c r="D7678" s="115" t="s">
        <v>155</v>
      </c>
      <c r="E7678" s="115" t="s">
        <v>156</v>
      </c>
      <c r="F7678" s="805"/>
      <c r="G7678" s="805"/>
      <c r="H7678" s="806" t="s">
        <v>157</v>
      </c>
      <c r="I7678" s="806"/>
      <c r="J7678" s="803" t="s">
        <v>153</v>
      </c>
      <c r="K7678" s="803" t="s">
        <v>3</v>
      </c>
      <c r="L7678" s="804">
        <v>520</v>
      </c>
    </row>
    <row r="7679" spans="1:12" s="101" customFormat="1" ht="24" customHeight="1">
      <c r="A7679" s="808"/>
      <c r="B7679" s="117" t="s">
        <v>254</v>
      </c>
      <c r="C7679" s="117" t="s">
        <v>4330</v>
      </c>
      <c r="D7679" s="118">
        <v>43762</v>
      </c>
      <c r="E7679" s="117" t="s">
        <v>1043</v>
      </c>
      <c r="F7679" s="805"/>
      <c r="G7679" s="805"/>
      <c r="H7679" s="806"/>
      <c r="I7679" s="806"/>
      <c r="J7679" s="803"/>
      <c r="K7679" s="803"/>
      <c r="L7679" s="804"/>
    </row>
    <row r="7680" spans="1:12" s="101" customFormat="1" ht="24" customHeight="1">
      <c r="A7680" s="808">
        <v>1440</v>
      </c>
      <c r="B7680" s="110" t="s">
        <v>76</v>
      </c>
      <c r="C7680" s="115" t="s">
        <v>78</v>
      </c>
      <c r="D7680" s="115" t="s">
        <v>146</v>
      </c>
      <c r="E7680" s="115" t="s">
        <v>147</v>
      </c>
      <c r="F7680" s="809" t="s">
        <v>71</v>
      </c>
      <c r="G7680" s="809"/>
      <c r="H7680" s="805"/>
      <c r="I7680" s="805"/>
      <c r="J7680" s="805"/>
      <c r="K7680" s="805"/>
      <c r="L7680" s="805"/>
    </row>
    <row r="7681" spans="1:12" s="101" customFormat="1" ht="26.25" customHeight="1">
      <c r="A7681" s="808"/>
      <c r="B7681" s="803" t="s">
        <v>4327</v>
      </c>
      <c r="C7681" s="810" t="s">
        <v>4331</v>
      </c>
      <c r="D7681" s="807">
        <v>43769</v>
      </c>
      <c r="E7681" s="803" t="s">
        <v>555</v>
      </c>
      <c r="F7681" s="803" t="s">
        <v>1789</v>
      </c>
      <c r="G7681" s="803"/>
      <c r="H7681" s="806" t="s">
        <v>152</v>
      </c>
      <c r="I7681" s="806"/>
      <c r="J7681" s="117" t="s">
        <v>153</v>
      </c>
      <c r="K7681" s="117" t="s">
        <v>3</v>
      </c>
      <c r="L7681" s="119">
        <v>696</v>
      </c>
    </row>
    <row r="7682" spans="1:12" s="101" customFormat="1" ht="408.95" customHeight="1">
      <c r="A7682" s="808"/>
      <c r="B7682" s="803"/>
      <c r="C7682" s="810"/>
      <c r="D7682" s="807"/>
      <c r="E7682" s="803"/>
      <c r="F7682" s="803"/>
      <c r="G7682" s="803"/>
      <c r="H7682" s="806" t="s">
        <v>154</v>
      </c>
      <c r="I7682" s="806"/>
      <c r="J7682" s="803" t="s">
        <v>153</v>
      </c>
      <c r="K7682" s="803" t="s">
        <v>3</v>
      </c>
      <c r="L7682" s="804">
        <v>1656.53</v>
      </c>
    </row>
    <row r="7683" spans="1:12" s="101" customFormat="1" ht="61.35" customHeight="1">
      <c r="A7683" s="808"/>
      <c r="B7683" s="803"/>
      <c r="C7683" s="810"/>
      <c r="D7683" s="807"/>
      <c r="E7683" s="803"/>
      <c r="F7683" s="803"/>
      <c r="G7683" s="803"/>
      <c r="H7683" s="806"/>
      <c r="I7683" s="806"/>
      <c r="J7683" s="803"/>
      <c r="K7683" s="803"/>
      <c r="L7683" s="804"/>
    </row>
    <row r="7684" spans="1:12" s="101" customFormat="1" ht="24" customHeight="1">
      <c r="A7684" s="808"/>
      <c r="B7684" s="110" t="s">
        <v>77</v>
      </c>
      <c r="C7684" s="115" t="s">
        <v>79</v>
      </c>
      <c r="D7684" s="115" t="s">
        <v>155</v>
      </c>
      <c r="E7684" s="115" t="s">
        <v>156</v>
      </c>
      <c r="F7684" s="805"/>
      <c r="G7684" s="805"/>
      <c r="H7684" s="806" t="s">
        <v>157</v>
      </c>
      <c r="I7684" s="806"/>
      <c r="J7684" s="803" t="s">
        <v>153</v>
      </c>
      <c r="K7684" s="803" t="s">
        <v>153</v>
      </c>
      <c r="L7684" s="804">
        <v>0</v>
      </c>
    </row>
    <row r="7685" spans="1:12" s="101" customFormat="1" ht="24" customHeight="1">
      <c r="A7685" s="808"/>
      <c r="B7685" s="117" t="s">
        <v>254</v>
      </c>
      <c r="C7685" s="117" t="s">
        <v>1789</v>
      </c>
      <c r="D7685" s="118">
        <v>43784</v>
      </c>
      <c r="E7685" s="117" t="s">
        <v>4332</v>
      </c>
      <c r="F7685" s="805"/>
      <c r="G7685" s="805"/>
      <c r="H7685" s="806"/>
      <c r="I7685" s="806"/>
      <c r="J7685" s="803"/>
      <c r="K7685" s="803"/>
      <c r="L7685" s="804"/>
    </row>
    <row r="7686" spans="1:12" s="101" customFormat="1" ht="24" customHeight="1">
      <c r="A7686" s="808">
        <v>1441</v>
      </c>
      <c r="B7686" s="110" t="s">
        <v>76</v>
      </c>
      <c r="C7686" s="115" t="s">
        <v>78</v>
      </c>
      <c r="D7686" s="115" t="s">
        <v>146</v>
      </c>
      <c r="E7686" s="115" t="s">
        <v>147</v>
      </c>
      <c r="F7686" s="809" t="s">
        <v>71</v>
      </c>
      <c r="G7686" s="809"/>
      <c r="H7686" s="805"/>
      <c r="I7686" s="805"/>
      <c r="J7686" s="805"/>
      <c r="K7686" s="805"/>
      <c r="L7686" s="805"/>
    </row>
    <row r="7687" spans="1:12" s="101" customFormat="1" ht="26.25" customHeight="1">
      <c r="A7687" s="808"/>
      <c r="B7687" s="803" t="s">
        <v>4327</v>
      </c>
      <c r="C7687" s="810" t="s">
        <v>4331</v>
      </c>
      <c r="D7687" s="807">
        <v>43769</v>
      </c>
      <c r="E7687" s="803" t="s">
        <v>555</v>
      </c>
      <c r="F7687" s="803" t="s">
        <v>4277</v>
      </c>
      <c r="G7687" s="803"/>
      <c r="H7687" s="806" t="s">
        <v>152</v>
      </c>
      <c r="I7687" s="806"/>
      <c r="J7687" s="117" t="s">
        <v>153</v>
      </c>
      <c r="K7687" s="117" t="s">
        <v>3</v>
      </c>
      <c r="L7687" s="119">
        <v>721</v>
      </c>
    </row>
    <row r="7688" spans="1:12" s="101" customFormat="1" ht="408.95" customHeight="1">
      <c r="A7688" s="808"/>
      <c r="B7688" s="803"/>
      <c r="C7688" s="810"/>
      <c r="D7688" s="807"/>
      <c r="E7688" s="803"/>
      <c r="F7688" s="803"/>
      <c r="G7688" s="803"/>
      <c r="H7688" s="806" t="s">
        <v>154</v>
      </c>
      <c r="I7688" s="806"/>
      <c r="J7688" s="803" t="s">
        <v>153</v>
      </c>
      <c r="K7688" s="803" t="s">
        <v>153</v>
      </c>
      <c r="L7688" s="804">
        <v>0</v>
      </c>
    </row>
    <row r="7689" spans="1:12" s="101" customFormat="1" ht="61.35" customHeight="1">
      <c r="A7689" s="808"/>
      <c r="B7689" s="803"/>
      <c r="C7689" s="810"/>
      <c r="D7689" s="807"/>
      <c r="E7689" s="803"/>
      <c r="F7689" s="803"/>
      <c r="G7689" s="803"/>
      <c r="H7689" s="806"/>
      <c r="I7689" s="806"/>
      <c r="J7689" s="803"/>
      <c r="K7689" s="803"/>
      <c r="L7689" s="804"/>
    </row>
    <row r="7690" spans="1:12" s="101" customFormat="1" ht="24" customHeight="1">
      <c r="A7690" s="808"/>
      <c r="B7690" s="110" t="s">
        <v>77</v>
      </c>
      <c r="C7690" s="115" t="s">
        <v>79</v>
      </c>
      <c r="D7690" s="115" t="s">
        <v>155</v>
      </c>
      <c r="E7690" s="115" t="s">
        <v>156</v>
      </c>
      <c r="F7690" s="805"/>
      <c r="G7690" s="805"/>
      <c r="H7690" s="806" t="s">
        <v>157</v>
      </c>
      <c r="I7690" s="806"/>
      <c r="J7690" s="803" t="s">
        <v>153</v>
      </c>
      <c r="K7690" s="803" t="s">
        <v>153</v>
      </c>
      <c r="L7690" s="804">
        <v>0</v>
      </c>
    </row>
    <row r="7691" spans="1:12" s="101" customFormat="1" ht="24" customHeight="1">
      <c r="A7691" s="808"/>
      <c r="B7691" s="117" t="s">
        <v>254</v>
      </c>
      <c r="C7691" s="117" t="s">
        <v>4277</v>
      </c>
      <c r="D7691" s="118">
        <v>43784</v>
      </c>
      <c r="E7691" s="117" t="s">
        <v>4332</v>
      </c>
      <c r="F7691" s="805"/>
      <c r="G7691" s="805"/>
      <c r="H7691" s="806"/>
      <c r="I7691" s="806"/>
      <c r="J7691" s="803"/>
      <c r="K7691" s="803"/>
      <c r="L7691" s="804"/>
    </row>
    <row r="7692" spans="1:12" s="101" customFormat="1" ht="24" customHeight="1">
      <c r="A7692" s="808">
        <v>1442</v>
      </c>
      <c r="B7692" s="110" t="s">
        <v>76</v>
      </c>
      <c r="C7692" s="115" t="s">
        <v>78</v>
      </c>
      <c r="D7692" s="115" t="s">
        <v>146</v>
      </c>
      <c r="E7692" s="115" t="s">
        <v>147</v>
      </c>
      <c r="F7692" s="809" t="s">
        <v>71</v>
      </c>
      <c r="G7692" s="809"/>
      <c r="H7692" s="805"/>
      <c r="I7692" s="805"/>
      <c r="J7692" s="805"/>
      <c r="K7692" s="805"/>
      <c r="L7692" s="805"/>
    </row>
    <row r="7693" spans="1:12" s="101" customFormat="1" ht="26.25" customHeight="1">
      <c r="A7693" s="808"/>
      <c r="B7693" s="803" t="s">
        <v>4327</v>
      </c>
      <c r="C7693" s="810" t="s">
        <v>4333</v>
      </c>
      <c r="D7693" s="807">
        <v>43916</v>
      </c>
      <c r="E7693" s="803" t="s">
        <v>1413</v>
      </c>
      <c r="F7693" s="803" t="s">
        <v>1749</v>
      </c>
      <c r="G7693" s="803"/>
      <c r="H7693" s="806" t="s">
        <v>152</v>
      </c>
      <c r="I7693" s="806"/>
      <c r="J7693" s="117" t="s">
        <v>153</v>
      </c>
      <c r="K7693" s="117" t="s">
        <v>3</v>
      </c>
      <c r="L7693" s="119">
        <v>191</v>
      </c>
    </row>
    <row r="7694" spans="1:12" s="101" customFormat="1" ht="270.75" customHeight="1">
      <c r="A7694" s="808"/>
      <c r="B7694" s="803"/>
      <c r="C7694" s="810"/>
      <c r="D7694" s="807"/>
      <c r="E7694" s="803"/>
      <c r="F7694" s="803"/>
      <c r="G7694" s="803"/>
      <c r="H7694" s="806" t="s">
        <v>154</v>
      </c>
      <c r="I7694" s="806"/>
      <c r="J7694" s="117" t="s">
        <v>153</v>
      </c>
      <c r="K7694" s="117" t="s">
        <v>3</v>
      </c>
      <c r="L7694" s="119">
        <v>387.48</v>
      </c>
    </row>
    <row r="7695" spans="1:12" s="101" customFormat="1" ht="24" customHeight="1">
      <c r="A7695" s="808"/>
      <c r="B7695" s="110" t="s">
        <v>77</v>
      </c>
      <c r="C7695" s="115" t="s">
        <v>79</v>
      </c>
      <c r="D7695" s="115" t="s">
        <v>155</v>
      </c>
      <c r="E7695" s="115" t="s">
        <v>156</v>
      </c>
      <c r="F7695" s="805"/>
      <c r="G7695" s="805"/>
      <c r="H7695" s="806" t="s">
        <v>157</v>
      </c>
      <c r="I7695" s="806"/>
      <c r="J7695" s="803" t="s">
        <v>153</v>
      </c>
      <c r="K7695" s="803" t="s">
        <v>153</v>
      </c>
      <c r="L7695" s="804">
        <v>0</v>
      </c>
    </row>
    <row r="7696" spans="1:12" s="101" customFormat="1" ht="24" customHeight="1">
      <c r="A7696" s="808"/>
      <c r="B7696" s="117" t="s">
        <v>254</v>
      </c>
      <c r="C7696" s="117" t="s">
        <v>1749</v>
      </c>
      <c r="D7696" s="118">
        <v>43917</v>
      </c>
      <c r="E7696" s="117" t="s">
        <v>4334</v>
      </c>
      <c r="F7696" s="805"/>
      <c r="G7696" s="805"/>
      <c r="H7696" s="806"/>
      <c r="I7696" s="806"/>
      <c r="J7696" s="803"/>
      <c r="K7696" s="803"/>
      <c r="L7696" s="804"/>
    </row>
    <row r="7697" spans="1:12" s="101" customFormat="1" ht="24" customHeight="1">
      <c r="A7697" s="808">
        <v>1443</v>
      </c>
      <c r="B7697" s="110" t="s">
        <v>76</v>
      </c>
      <c r="C7697" s="115" t="s">
        <v>78</v>
      </c>
      <c r="D7697" s="115" t="s">
        <v>146</v>
      </c>
      <c r="E7697" s="115" t="s">
        <v>147</v>
      </c>
      <c r="F7697" s="809" t="s">
        <v>71</v>
      </c>
      <c r="G7697" s="809"/>
      <c r="H7697" s="805"/>
      <c r="I7697" s="805"/>
      <c r="J7697" s="805"/>
      <c r="K7697" s="805"/>
      <c r="L7697" s="805"/>
    </row>
    <row r="7698" spans="1:12" s="101" customFormat="1" ht="26.25" customHeight="1">
      <c r="A7698" s="808"/>
      <c r="B7698" s="803" t="s">
        <v>4335</v>
      </c>
      <c r="C7698" s="810" t="s">
        <v>4336</v>
      </c>
      <c r="D7698" s="807">
        <v>43773</v>
      </c>
      <c r="E7698" s="803" t="s">
        <v>1003</v>
      </c>
      <c r="F7698" s="803" t="s">
        <v>1004</v>
      </c>
      <c r="G7698" s="803"/>
      <c r="H7698" s="806" t="s">
        <v>152</v>
      </c>
      <c r="I7698" s="806"/>
      <c r="J7698" s="117" t="s">
        <v>153</v>
      </c>
      <c r="K7698" s="117" t="s">
        <v>3</v>
      </c>
      <c r="L7698" s="119">
        <v>549.96</v>
      </c>
    </row>
    <row r="7699" spans="1:12" s="101" customFormat="1" ht="186.75" customHeight="1">
      <c r="A7699" s="808"/>
      <c r="B7699" s="803"/>
      <c r="C7699" s="810"/>
      <c r="D7699" s="807"/>
      <c r="E7699" s="803"/>
      <c r="F7699" s="803"/>
      <c r="G7699" s="803"/>
      <c r="H7699" s="806" t="s">
        <v>154</v>
      </c>
      <c r="I7699" s="806"/>
      <c r="J7699" s="117" t="s">
        <v>153</v>
      </c>
      <c r="K7699" s="117" t="s">
        <v>3</v>
      </c>
      <c r="L7699" s="119">
        <v>722.32</v>
      </c>
    </row>
    <row r="7700" spans="1:12" s="101" customFormat="1" ht="24" customHeight="1">
      <c r="A7700" s="808"/>
      <c r="B7700" s="110" t="s">
        <v>77</v>
      </c>
      <c r="C7700" s="115" t="s">
        <v>79</v>
      </c>
      <c r="D7700" s="115" t="s">
        <v>155</v>
      </c>
      <c r="E7700" s="115" t="s">
        <v>156</v>
      </c>
      <c r="F7700" s="805"/>
      <c r="G7700" s="805"/>
      <c r="H7700" s="806" t="s">
        <v>157</v>
      </c>
      <c r="I7700" s="806"/>
      <c r="J7700" s="803" t="s">
        <v>153</v>
      </c>
      <c r="K7700" s="803" t="s">
        <v>3</v>
      </c>
      <c r="L7700" s="804">
        <v>100</v>
      </c>
    </row>
    <row r="7701" spans="1:12" s="101" customFormat="1" ht="34.5" customHeight="1">
      <c r="A7701" s="808"/>
      <c r="B7701" s="117" t="s">
        <v>187</v>
      </c>
      <c r="C7701" s="117" t="s">
        <v>1004</v>
      </c>
      <c r="D7701" s="118">
        <v>43782</v>
      </c>
      <c r="E7701" s="117" t="s">
        <v>4337</v>
      </c>
      <c r="F7701" s="805"/>
      <c r="G7701" s="805"/>
      <c r="H7701" s="806"/>
      <c r="I7701" s="806"/>
      <c r="J7701" s="803"/>
      <c r="K7701" s="803"/>
      <c r="L7701" s="804"/>
    </row>
    <row r="7702" spans="1:12" s="101" customFormat="1" ht="24" customHeight="1">
      <c r="A7702" s="808">
        <v>1444</v>
      </c>
      <c r="B7702" s="110" t="s">
        <v>76</v>
      </c>
      <c r="C7702" s="115" t="s">
        <v>78</v>
      </c>
      <c r="D7702" s="115" t="s">
        <v>146</v>
      </c>
      <c r="E7702" s="115" t="s">
        <v>147</v>
      </c>
      <c r="F7702" s="809" t="s">
        <v>71</v>
      </c>
      <c r="G7702" s="809"/>
      <c r="H7702" s="805"/>
      <c r="I7702" s="805"/>
      <c r="J7702" s="805"/>
      <c r="K7702" s="805"/>
      <c r="L7702" s="805"/>
    </row>
    <row r="7703" spans="1:12" s="101" customFormat="1" ht="26.25" customHeight="1">
      <c r="A7703" s="808"/>
      <c r="B7703" s="803" t="s">
        <v>4335</v>
      </c>
      <c r="C7703" s="810" t="s">
        <v>4336</v>
      </c>
      <c r="D7703" s="807">
        <v>43773</v>
      </c>
      <c r="E7703" s="803" t="s">
        <v>1003</v>
      </c>
      <c r="F7703" s="803" t="s">
        <v>4338</v>
      </c>
      <c r="G7703" s="803"/>
      <c r="H7703" s="806" t="s">
        <v>152</v>
      </c>
      <c r="I7703" s="806"/>
      <c r="J7703" s="117" t="s">
        <v>153</v>
      </c>
      <c r="K7703" s="117" t="s">
        <v>3</v>
      </c>
      <c r="L7703" s="119">
        <v>182.62</v>
      </c>
    </row>
    <row r="7704" spans="1:12" s="101" customFormat="1" ht="186.75" customHeight="1">
      <c r="A7704" s="808"/>
      <c r="B7704" s="803"/>
      <c r="C7704" s="810"/>
      <c r="D7704" s="807"/>
      <c r="E7704" s="803"/>
      <c r="F7704" s="803"/>
      <c r="G7704" s="803"/>
      <c r="H7704" s="806" t="s">
        <v>154</v>
      </c>
      <c r="I7704" s="806"/>
      <c r="J7704" s="117" t="s">
        <v>153</v>
      </c>
      <c r="K7704" s="117" t="s">
        <v>153</v>
      </c>
      <c r="L7704" s="119">
        <v>0</v>
      </c>
    </row>
    <row r="7705" spans="1:12" s="101" customFormat="1" ht="24" customHeight="1">
      <c r="A7705" s="808"/>
      <c r="B7705" s="110" t="s">
        <v>77</v>
      </c>
      <c r="C7705" s="115" t="s">
        <v>79</v>
      </c>
      <c r="D7705" s="115" t="s">
        <v>155</v>
      </c>
      <c r="E7705" s="115" t="s">
        <v>156</v>
      </c>
      <c r="F7705" s="805"/>
      <c r="G7705" s="805"/>
      <c r="H7705" s="806" t="s">
        <v>157</v>
      </c>
      <c r="I7705" s="806"/>
      <c r="J7705" s="803" t="s">
        <v>153</v>
      </c>
      <c r="K7705" s="803" t="s">
        <v>3</v>
      </c>
      <c r="L7705" s="804">
        <v>100</v>
      </c>
    </row>
    <row r="7706" spans="1:12" s="101" customFormat="1" ht="34.5" customHeight="1">
      <c r="A7706" s="808"/>
      <c r="B7706" s="117" t="s">
        <v>187</v>
      </c>
      <c r="C7706" s="117" t="s">
        <v>4338</v>
      </c>
      <c r="D7706" s="118">
        <v>43782</v>
      </c>
      <c r="E7706" s="117" t="s">
        <v>4337</v>
      </c>
      <c r="F7706" s="805"/>
      <c r="G7706" s="805"/>
      <c r="H7706" s="806"/>
      <c r="I7706" s="806"/>
      <c r="J7706" s="803"/>
      <c r="K7706" s="803"/>
      <c r="L7706" s="804"/>
    </row>
    <row r="7707" spans="1:12" s="101" customFormat="1" ht="24" customHeight="1">
      <c r="A7707" s="808">
        <v>1445</v>
      </c>
      <c r="B7707" s="110" t="s">
        <v>76</v>
      </c>
      <c r="C7707" s="115" t="s">
        <v>78</v>
      </c>
      <c r="D7707" s="115" t="s">
        <v>146</v>
      </c>
      <c r="E7707" s="115" t="s">
        <v>147</v>
      </c>
      <c r="F7707" s="809" t="s">
        <v>71</v>
      </c>
      <c r="G7707" s="809"/>
      <c r="H7707" s="805"/>
      <c r="I7707" s="805"/>
      <c r="J7707" s="805"/>
      <c r="K7707" s="805"/>
      <c r="L7707" s="805"/>
    </row>
    <row r="7708" spans="1:12" s="101" customFormat="1" ht="26.25" customHeight="1">
      <c r="A7708" s="808"/>
      <c r="B7708" s="803" t="s">
        <v>4339</v>
      </c>
      <c r="C7708" s="810" t="s">
        <v>4340</v>
      </c>
      <c r="D7708" s="807">
        <v>43766</v>
      </c>
      <c r="E7708" s="803" t="s">
        <v>205</v>
      </c>
      <c r="F7708" s="803" t="s">
        <v>390</v>
      </c>
      <c r="G7708" s="803"/>
      <c r="H7708" s="806" t="s">
        <v>152</v>
      </c>
      <c r="I7708" s="806"/>
      <c r="J7708" s="117" t="s">
        <v>153</v>
      </c>
      <c r="K7708" s="117" t="s">
        <v>3</v>
      </c>
      <c r="L7708" s="119">
        <v>354.78</v>
      </c>
    </row>
    <row r="7709" spans="1:12" s="101" customFormat="1" ht="408.95" customHeight="1">
      <c r="A7709" s="808"/>
      <c r="B7709" s="803"/>
      <c r="C7709" s="810"/>
      <c r="D7709" s="807"/>
      <c r="E7709" s="803"/>
      <c r="F7709" s="803"/>
      <c r="G7709" s="803"/>
      <c r="H7709" s="806" t="s">
        <v>154</v>
      </c>
      <c r="I7709" s="806"/>
      <c r="J7709" s="803" t="s">
        <v>153</v>
      </c>
      <c r="K7709" s="803" t="s">
        <v>3</v>
      </c>
      <c r="L7709" s="804">
        <v>337.95</v>
      </c>
    </row>
    <row r="7710" spans="1:12" s="101" customFormat="1" ht="82.35" customHeight="1">
      <c r="A7710" s="808"/>
      <c r="B7710" s="803"/>
      <c r="C7710" s="810"/>
      <c r="D7710" s="807"/>
      <c r="E7710" s="803"/>
      <c r="F7710" s="803"/>
      <c r="G7710" s="803"/>
      <c r="H7710" s="806"/>
      <c r="I7710" s="806"/>
      <c r="J7710" s="803"/>
      <c r="K7710" s="803"/>
      <c r="L7710" s="804"/>
    </row>
    <row r="7711" spans="1:12" s="101" customFormat="1" ht="24" customHeight="1">
      <c r="A7711" s="808"/>
      <c r="B7711" s="110" t="s">
        <v>77</v>
      </c>
      <c r="C7711" s="115" t="s">
        <v>79</v>
      </c>
      <c r="D7711" s="115" t="s">
        <v>155</v>
      </c>
      <c r="E7711" s="115" t="s">
        <v>156</v>
      </c>
      <c r="F7711" s="805"/>
      <c r="G7711" s="805"/>
      <c r="H7711" s="806" t="s">
        <v>157</v>
      </c>
      <c r="I7711" s="806"/>
      <c r="J7711" s="803" t="s">
        <v>153</v>
      </c>
      <c r="K7711" s="803" t="s">
        <v>3</v>
      </c>
      <c r="L7711" s="804">
        <v>117.36</v>
      </c>
    </row>
    <row r="7712" spans="1:12" s="101" customFormat="1" ht="24" customHeight="1">
      <c r="A7712" s="808"/>
      <c r="B7712" s="117" t="s">
        <v>2963</v>
      </c>
      <c r="C7712" s="117" t="s">
        <v>390</v>
      </c>
      <c r="D7712" s="118">
        <v>43767</v>
      </c>
      <c r="E7712" s="117" t="s">
        <v>391</v>
      </c>
      <c r="F7712" s="805"/>
      <c r="G7712" s="805"/>
      <c r="H7712" s="806"/>
      <c r="I7712" s="806"/>
      <c r="J7712" s="803"/>
      <c r="K7712" s="803"/>
      <c r="L7712" s="804"/>
    </row>
    <row r="7713" spans="1:12" s="101" customFormat="1" ht="24" customHeight="1">
      <c r="A7713" s="808">
        <v>1446</v>
      </c>
      <c r="B7713" s="110" t="s">
        <v>76</v>
      </c>
      <c r="C7713" s="115" t="s">
        <v>78</v>
      </c>
      <c r="D7713" s="115" t="s">
        <v>146</v>
      </c>
      <c r="E7713" s="115" t="s">
        <v>147</v>
      </c>
      <c r="F7713" s="809" t="s">
        <v>71</v>
      </c>
      <c r="G7713" s="809"/>
      <c r="H7713" s="805"/>
      <c r="I7713" s="805"/>
      <c r="J7713" s="805"/>
      <c r="K7713" s="805"/>
      <c r="L7713" s="805"/>
    </row>
    <row r="7714" spans="1:12" s="101" customFormat="1" ht="26.25" customHeight="1">
      <c r="A7714" s="808"/>
      <c r="B7714" s="803" t="s">
        <v>4341</v>
      </c>
      <c r="C7714" s="810" t="s">
        <v>4342</v>
      </c>
      <c r="D7714" s="807">
        <v>43750</v>
      </c>
      <c r="E7714" s="803" t="s">
        <v>358</v>
      </c>
      <c r="F7714" s="803" t="s">
        <v>4343</v>
      </c>
      <c r="G7714" s="803"/>
      <c r="H7714" s="806" t="s">
        <v>152</v>
      </c>
      <c r="I7714" s="806"/>
      <c r="J7714" s="117" t="s">
        <v>153</v>
      </c>
      <c r="K7714" s="117" t="s">
        <v>3</v>
      </c>
      <c r="L7714" s="119">
        <v>555.68000000000006</v>
      </c>
    </row>
    <row r="7715" spans="1:12" s="101" customFormat="1" ht="408.95" customHeight="1">
      <c r="A7715" s="808"/>
      <c r="B7715" s="803"/>
      <c r="C7715" s="810"/>
      <c r="D7715" s="807"/>
      <c r="E7715" s="803"/>
      <c r="F7715" s="803"/>
      <c r="G7715" s="803"/>
      <c r="H7715" s="806" t="s">
        <v>154</v>
      </c>
      <c r="I7715" s="806"/>
      <c r="J7715" s="803" t="s">
        <v>153</v>
      </c>
      <c r="K7715" s="803" t="s">
        <v>153</v>
      </c>
      <c r="L7715" s="804">
        <v>0</v>
      </c>
    </row>
    <row r="7716" spans="1:12" s="101" customFormat="1" ht="50.85" customHeight="1">
      <c r="A7716" s="808"/>
      <c r="B7716" s="803"/>
      <c r="C7716" s="810"/>
      <c r="D7716" s="807"/>
      <c r="E7716" s="803"/>
      <c r="F7716" s="803"/>
      <c r="G7716" s="803"/>
      <c r="H7716" s="806"/>
      <c r="I7716" s="806"/>
      <c r="J7716" s="803"/>
      <c r="K7716" s="803"/>
      <c r="L7716" s="804"/>
    </row>
    <row r="7717" spans="1:12" s="101" customFormat="1" ht="24" customHeight="1">
      <c r="A7717" s="808"/>
      <c r="B7717" s="110" t="s">
        <v>77</v>
      </c>
      <c r="C7717" s="115" t="s">
        <v>79</v>
      </c>
      <c r="D7717" s="115" t="s">
        <v>155</v>
      </c>
      <c r="E7717" s="115" t="s">
        <v>156</v>
      </c>
      <c r="F7717" s="805"/>
      <c r="G7717" s="805"/>
      <c r="H7717" s="806" t="s">
        <v>157</v>
      </c>
      <c r="I7717" s="806"/>
      <c r="J7717" s="803" t="s">
        <v>153</v>
      </c>
      <c r="K7717" s="803" t="s">
        <v>3</v>
      </c>
      <c r="L7717" s="804">
        <v>975</v>
      </c>
    </row>
    <row r="7718" spans="1:12" s="101" customFormat="1" ht="24" customHeight="1">
      <c r="A7718" s="808"/>
      <c r="B7718" s="117" t="s">
        <v>240</v>
      </c>
      <c r="C7718" s="117" t="s">
        <v>4343</v>
      </c>
      <c r="D7718" s="118">
        <v>43752</v>
      </c>
      <c r="E7718" s="117" t="s">
        <v>4344</v>
      </c>
      <c r="F7718" s="805"/>
      <c r="G7718" s="805"/>
      <c r="H7718" s="806"/>
      <c r="I7718" s="806"/>
      <c r="J7718" s="803"/>
      <c r="K7718" s="803"/>
      <c r="L7718" s="804"/>
    </row>
    <row r="7719" spans="1:12" s="101" customFormat="1" ht="24" customHeight="1">
      <c r="A7719" s="808">
        <v>1447</v>
      </c>
      <c r="B7719" s="110" t="s">
        <v>76</v>
      </c>
      <c r="C7719" s="115" t="s">
        <v>78</v>
      </c>
      <c r="D7719" s="115" t="s">
        <v>146</v>
      </c>
      <c r="E7719" s="115" t="s">
        <v>147</v>
      </c>
      <c r="F7719" s="809" t="s">
        <v>71</v>
      </c>
      <c r="G7719" s="809"/>
      <c r="H7719" s="805"/>
      <c r="I7719" s="805"/>
      <c r="J7719" s="805"/>
      <c r="K7719" s="805"/>
      <c r="L7719" s="805"/>
    </row>
    <row r="7720" spans="1:12" s="101" customFormat="1" ht="26.25" customHeight="1">
      <c r="A7720" s="808"/>
      <c r="B7720" s="803" t="s">
        <v>4341</v>
      </c>
      <c r="C7720" s="810" t="s">
        <v>4345</v>
      </c>
      <c r="D7720" s="807">
        <v>43790</v>
      </c>
      <c r="E7720" s="803" t="s">
        <v>4346</v>
      </c>
      <c r="F7720" s="803" t="s">
        <v>4347</v>
      </c>
      <c r="G7720" s="803"/>
      <c r="H7720" s="806" t="s">
        <v>152</v>
      </c>
      <c r="I7720" s="806"/>
      <c r="J7720" s="117" t="s">
        <v>153</v>
      </c>
      <c r="K7720" s="117" t="s">
        <v>3</v>
      </c>
      <c r="L7720" s="119">
        <v>240</v>
      </c>
    </row>
    <row r="7721" spans="1:12" s="101" customFormat="1" ht="375.75" customHeight="1">
      <c r="A7721" s="808"/>
      <c r="B7721" s="803"/>
      <c r="C7721" s="810"/>
      <c r="D7721" s="807"/>
      <c r="E7721" s="803"/>
      <c r="F7721" s="803"/>
      <c r="G7721" s="803"/>
      <c r="H7721" s="806" t="s">
        <v>154</v>
      </c>
      <c r="I7721" s="806"/>
      <c r="J7721" s="117" t="s">
        <v>153</v>
      </c>
      <c r="K7721" s="117" t="s">
        <v>3</v>
      </c>
      <c r="L7721" s="119">
        <v>2382.5300000000002</v>
      </c>
    </row>
    <row r="7722" spans="1:12" s="101" customFormat="1" ht="24" customHeight="1">
      <c r="A7722" s="808"/>
      <c r="B7722" s="110" t="s">
        <v>77</v>
      </c>
      <c r="C7722" s="115" t="s">
        <v>79</v>
      </c>
      <c r="D7722" s="115" t="s">
        <v>155</v>
      </c>
      <c r="E7722" s="115" t="s">
        <v>156</v>
      </c>
      <c r="F7722" s="805"/>
      <c r="G7722" s="805"/>
      <c r="H7722" s="806" t="s">
        <v>157</v>
      </c>
      <c r="I7722" s="806"/>
      <c r="J7722" s="803" t="s">
        <v>153</v>
      </c>
      <c r="K7722" s="803" t="s">
        <v>3</v>
      </c>
      <c r="L7722" s="804">
        <v>50</v>
      </c>
    </row>
    <row r="7723" spans="1:12" s="101" customFormat="1" ht="24" customHeight="1">
      <c r="A7723" s="808"/>
      <c r="B7723" s="117" t="s">
        <v>240</v>
      </c>
      <c r="C7723" s="117" t="s">
        <v>4347</v>
      </c>
      <c r="D7723" s="118">
        <v>43794</v>
      </c>
      <c r="E7723" s="117" t="s">
        <v>4348</v>
      </c>
      <c r="F7723" s="805"/>
      <c r="G7723" s="805"/>
      <c r="H7723" s="806"/>
      <c r="I7723" s="806"/>
      <c r="J7723" s="803"/>
      <c r="K7723" s="803"/>
      <c r="L7723" s="804"/>
    </row>
    <row r="7724" spans="1:12" s="101" customFormat="1" ht="24" customHeight="1">
      <c r="A7724" s="808">
        <v>1448</v>
      </c>
      <c r="B7724" s="110" t="s">
        <v>76</v>
      </c>
      <c r="C7724" s="115" t="s">
        <v>78</v>
      </c>
      <c r="D7724" s="115" t="s">
        <v>146</v>
      </c>
      <c r="E7724" s="115" t="s">
        <v>147</v>
      </c>
      <c r="F7724" s="809" t="s">
        <v>71</v>
      </c>
      <c r="G7724" s="809"/>
      <c r="H7724" s="805"/>
      <c r="I7724" s="805"/>
      <c r="J7724" s="805"/>
      <c r="K7724" s="805"/>
      <c r="L7724" s="805"/>
    </row>
    <row r="7725" spans="1:12" s="101" customFormat="1" ht="26.25" customHeight="1">
      <c r="A7725" s="808"/>
      <c r="B7725" s="803" t="s">
        <v>4341</v>
      </c>
      <c r="C7725" s="810" t="s">
        <v>4349</v>
      </c>
      <c r="D7725" s="807">
        <v>43886</v>
      </c>
      <c r="E7725" s="803" t="s">
        <v>1923</v>
      </c>
      <c r="F7725" s="803" t="s">
        <v>1952</v>
      </c>
      <c r="G7725" s="803"/>
      <c r="H7725" s="806" t="s">
        <v>152</v>
      </c>
      <c r="I7725" s="806"/>
      <c r="J7725" s="117" t="s">
        <v>153</v>
      </c>
      <c r="K7725" s="117" t="s">
        <v>153</v>
      </c>
      <c r="L7725" s="119">
        <v>0</v>
      </c>
    </row>
    <row r="7726" spans="1:12" s="101" customFormat="1" ht="344.25" customHeight="1">
      <c r="A7726" s="808"/>
      <c r="B7726" s="803"/>
      <c r="C7726" s="810"/>
      <c r="D7726" s="807"/>
      <c r="E7726" s="803"/>
      <c r="F7726" s="803"/>
      <c r="G7726" s="803"/>
      <c r="H7726" s="806" t="s">
        <v>154</v>
      </c>
      <c r="I7726" s="806"/>
      <c r="J7726" s="117" t="s">
        <v>153</v>
      </c>
      <c r="K7726" s="117" t="s">
        <v>3</v>
      </c>
      <c r="L7726" s="119">
        <v>440.4</v>
      </c>
    </row>
    <row r="7727" spans="1:12" s="101" customFormat="1" ht="24" customHeight="1">
      <c r="A7727" s="808"/>
      <c r="B7727" s="110" t="s">
        <v>77</v>
      </c>
      <c r="C7727" s="115" t="s">
        <v>79</v>
      </c>
      <c r="D7727" s="115" t="s">
        <v>155</v>
      </c>
      <c r="E7727" s="115" t="s">
        <v>156</v>
      </c>
      <c r="F7727" s="805"/>
      <c r="G7727" s="805"/>
      <c r="H7727" s="806" t="s">
        <v>157</v>
      </c>
      <c r="I7727" s="806"/>
      <c r="J7727" s="803" t="s">
        <v>153</v>
      </c>
      <c r="K7727" s="803" t="s">
        <v>153</v>
      </c>
      <c r="L7727" s="804">
        <v>0</v>
      </c>
    </row>
    <row r="7728" spans="1:12" s="101" customFormat="1" ht="24" customHeight="1">
      <c r="A7728" s="808"/>
      <c r="B7728" s="117" t="s">
        <v>240</v>
      </c>
      <c r="C7728" s="117" t="s">
        <v>1952</v>
      </c>
      <c r="D7728" s="118">
        <v>43888</v>
      </c>
      <c r="E7728" s="117" t="s">
        <v>1964</v>
      </c>
      <c r="F7728" s="805"/>
      <c r="G7728" s="805"/>
      <c r="H7728" s="806"/>
      <c r="I7728" s="806"/>
      <c r="J7728" s="803"/>
      <c r="K7728" s="803"/>
      <c r="L7728" s="804"/>
    </row>
    <row r="7729" spans="1:12" s="101" customFormat="1" ht="24" customHeight="1">
      <c r="A7729" s="808">
        <v>1449</v>
      </c>
      <c r="B7729" s="110" t="s">
        <v>76</v>
      </c>
      <c r="C7729" s="115" t="s">
        <v>78</v>
      </c>
      <c r="D7729" s="115" t="s">
        <v>146</v>
      </c>
      <c r="E7729" s="115" t="s">
        <v>147</v>
      </c>
      <c r="F7729" s="809" t="s">
        <v>71</v>
      </c>
      <c r="G7729" s="809"/>
      <c r="H7729" s="805"/>
      <c r="I7729" s="805"/>
      <c r="J7729" s="805"/>
      <c r="K7729" s="805"/>
      <c r="L7729" s="805"/>
    </row>
    <row r="7730" spans="1:12" s="101" customFormat="1" ht="26.25" customHeight="1">
      <c r="A7730" s="808"/>
      <c r="B7730" s="803" t="s">
        <v>4350</v>
      </c>
      <c r="C7730" s="810" t="s">
        <v>4351</v>
      </c>
      <c r="D7730" s="807">
        <v>43787</v>
      </c>
      <c r="E7730" s="803" t="s">
        <v>2636</v>
      </c>
      <c r="F7730" s="803" t="s">
        <v>2637</v>
      </c>
      <c r="G7730" s="803"/>
      <c r="H7730" s="806" t="s">
        <v>152</v>
      </c>
      <c r="I7730" s="806"/>
      <c r="J7730" s="117" t="s">
        <v>153</v>
      </c>
      <c r="K7730" s="117" t="s">
        <v>3</v>
      </c>
      <c r="L7730" s="119">
        <v>795</v>
      </c>
    </row>
    <row r="7731" spans="1:12" s="101" customFormat="1" ht="408.95" customHeight="1">
      <c r="A7731" s="808"/>
      <c r="B7731" s="803"/>
      <c r="C7731" s="810"/>
      <c r="D7731" s="807"/>
      <c r="E7731" s="803"/>
      <c r="F7731" s="803"/>
      <c r="G7731" s="803"/>
      <c r="H7731" s="806" t="s">
        <v>154</v>
      </c>
      <c r="I7731" s="806"/>
      <c r="J7731" s="803" t="s">
        <v>153</v>
      </c>
      <c r="K7731" s="803" t="s">
        <v>3</v>
      </c>
      <c r="L7731" s="804">
        <v>2775</v>
      </c>
    </row>
    <row r="7732" spans="1:12" s="101" customFormat="1" ht="281.85000000000002" customHeight="1">
      <c r="A7732" s="808"/>
      <c r="B7732" s="803"/>
      <c r="C7732" s="810"/>
      <c r="D7732" s="807"/>
      <c r="E7732" s="803"/>
      <c r="F7732" s="803"/>
      <c r="G7732" s="803"/>
      <c r="H7732" s="806"/>
      <c r="I7732" s="806"/>
      <c r="J7732" s="803"/>
      <c r="K7732" s="803"/>
      <c r="L7732" s="804"/>
    </row>
    <row r="7733" spans="1:12" s="101" customFormat="1" ht="24" customHeight="1">
      <c r="A7733" s="808"/>
      <c r="B7733" s="110" t="s">
        <v>77</v>
      </c>
      <c r="C7733" s="115" t="s">
        <v>79</v>
      </c>
      <c r="D7733" s="115" t="s">
        <v>155</v>
      </c>
      <c r="E7733" s="115" t="s">
        <v>156</v>
      </c>
      <c r="F7733" s="805"/>
      <c r="G7733" s="805"/>
      <c r="H7733" s="806" t="s">
        <v>157</v>
      </c>
      <c r="I7733" s="806"/>
      <c r="J7733" s="803" t="s">
        <v>153</v>
      </c>
      <c r="K7733" s="803" t="s">
        <v>153</v>
      </c>
      <c r="L7733" s="804">
        <v>0</v>
      </c>
    </row>
    <row r="7734" spans="1:12" s="101" customFormat="1" ht="24" customHeight="1">
      <c r="A7734" s="808"/>
      <c r="B7734" s="117" t="s">
        <v>181</v>
      </c>
      <c r="C7734" s="117" t="s">
        <v>2637</v>
      </c>
      <c r="D7734" s="118">
        <v>43793</v>
      </c>
      <c r="E7734" s="117" t="s">
        <v>2393</v>
      </c>
      <c r="F7734" s="805"/>
      <c r="G7734" s="805"/>
      <c r="H7734" s="806"/>
      <c r="I7734" s="806"/>
      <c r="J7734" s="803"/>
      <c r="K7734" s="803"/>
      <c r="L7734" s="804"/>
    </row>
    <row r="7735" spans="1:12" s="101" customFormat="1" ht="24" customHeight="1">
      <c r="A7735" s="808">
        <v>1450</v>
      </c>
      <c r="B7735" s="110" t="s">
        <v>76</v>
      </c>
      <c r="C7735" s="115" t="s">
        <v>78</v>
      </c>
      <c r="D7735" s="115" t="s">
        <v>146</v>
      </c>
      <c r="E7735" s="115" t="s">
        <v>147</v>
      </c>
      <c r="F7735" s="809" t="s">
        <v>71</v>
      </c>
      <c r="G7735" s="809"/>
      <c r="H7735" s="805"/>
      <c r="I7735" s="805"/>
      <c r="J7735" s="805"/>
      <c r="K7735" s="805"/>
      <c r="L7735" s="805"/>
    </row>
    <row r="7736" spans="1:12" s="101" customFormat="1" ht="26.25" customHeight="1">
      <c r="A7736" s="808"/>
      <c r="B7736" s="803" t="s">
        <v>4352</v>
      </c>
      <c r="C7736" s="810" t="s">
        <v>4353</v>
      </c>
      <c r="D7736" s="807">
        <v>43851</v>
      </c>
      <c r="E7736" s="803" t="s">
        <v>523</v>
      </c>
      <c r="F7736" s="803" t="s">
        <v>2139</v>
      </c>
      <c r="G7736" s="803"/>
      <c r="H7736" s="806" t="s">
        <v>152</v>
      </c>
      <c r="I7736" s="806"/>
      <c r="J7736" s="117" t="s">
        <v>153</v>
      </c>
      <c r="K7736" s="117" t="s">
        <v>3</v>
      </c>
      <c r="L7736" s="119">
        <v>816</v>
      </c>
    </row>
    <row r="7737" spans="1:12" s="101" customFormat="1" ht="386.25" customHeight="1">
      <c r="A7737" s="808"/>
      <c r="B7737" s="803"/>
      <c r="C7737" s="810"/>
      <c r="D7737" s="807"/>
      <c r="E7737" s="803"/>
      <c r="F7737" s="803"/>
      <c r="G7737" s="803"/>
      <c r="H7737" s="806" t="s">
        <v>154</v>
      </c>
      <c r="I7737" s="806"/>
      <c r="J7737" s="117" t="s">
        <v>153</v>
      </c>
      <c r="K7737" s="117" t="s">
        <v>153</v>
      </c>
      <c r="L7737" s="119">
        <v>0</v>
      </c>
    </row>
    <row r="7738" spans="1:12" s="101" customFormat="1" ht="24" customHeight="1">
      <c r="A7738" s="808"/>
      <c r="B7738" s="110" t="s">
        <v>77</v>
      </c>
      <c r="C7738" s="115" t="s">
        <v>79</v>
      </c>
      <c r="D7738" s="115" t="s">
        <v>155</v>
      </c>
      <c r="E7738" s="115" t="s">
        <v>156</v>
      </c>
      <c r="F7738" s="805"/>
      <c r="G7738" s="805"/>
      <c r="H7738" s="806" t="s">
        <v>157</v>
      </c>
      <c r="I7738" s="806"/>
      <c r="J7738" s="803" t="s">
        <v>153</v>
      </c>
      <c r="K7738" s="803" t="s">
        <v>3</v>
      </c>
      <c r="L7738" s="804">
        <v>649.5</v>
      </c>
    </row>
    <row r="7739" spans="1:12" s="101" customFormat="1" ht="24" customHeight="1">
      <c r="A7739" s="808"/>
      <c r="B7739" s="117" t="s">
        <v>181</v>
      </c>
      <c r="C7739" s="117" t="s">
        <v>2139</v>
      </c>
      <c r="D7739" s="118">
        <v>43856</v>
      </c>
      <c r="E7739" s="117" t="s">
        <v>3669</v>
      </c>
      <c r="F7739" s="805"/>
      <c r="G7739" s="805"/>
      <c r="H7739" s="806"/>
      <c r="I7739" s="806"/>
      <c r="J7739" s="803"/>
      <c r="K7739" s="803"/>
      <c r="L7739" s="804"/>
    </row>
    <row r="7740" spans="1:12" s="101" customFormat="1" ht="24" customHeight="1">
      <c r="A7740" s="808">
        <v>1451</v>
      </c>
      <c r="B7740" s="110" t="s">
        <v>76</v>
      </c>
      <c r="C7740" s="115" t="s">
        <v>78</v>
      </c>
      <c r="D7740" s="115" t="s">
        <v>146</v>
      </c>
      <c r="E7740" s="115" t="s">
        <v>147</v>
      </c>
      <c r="F7740" s="809" t="s">
        <v>71</v>
      </c>
      <c r="G7740" s="809"/>
      <c r="H7740" s="805"/>
      <c r="I7740" s="805"/>
      <c r="J7740" s="805"/>
      <c r="K7740" s="805"/>
      <c r="L7740" s="805"/>
    </row>
    <row r="7741" spans="1:12" s="101" customFormat="1" ht="26.25" customHeight="1">
      <c r="A7741" s="808"/>
      <c r="B7741" s="803" t="s">
        <v>4352</v>
      </c>
      <c r="C7741" s="810" t="s">
        <v>4353</v>
      </c>
      <c r="D7741" s="807">
        <v>43851</v>
      </c>
      <c r="E7741" s="803" t="s">
        <v>523</v>
      </c>
      <c r="F7741" s="803" t="s">
        <v>4354</v>
      </c>
      <c r="G7741" s="803"/>
      <c r="H7741" s="806" t="s">
        <v>152</v>
      </c>
      <c r="I7741" s="806"/>
      <c r="J7741" s="117" t="s">
        <v>153</v>
      </c>
      <c r="K7741" s="117" t="s">
        <v>3</v>
      </c>
      <c r="L7741" s="119">
        <v>539.98</v>
      </c>
    </row>
    <row r="7742" spans="1:12" s="101" customFormat="1" ht="386.25" customHeight="1">
      <c r="A7742" s="808"/>
      <c r="B7742" s="803"/>
      <c r="C7742" s="810"/>
      <c r="D7742" s="807"/>
      <c r="E7742" s="803"/>
      <c r="F7742" s="803"/>
      <c r="G7742" s="803"/>
      <c r="H7742" s="806" t="s">
        <v>154</v>
      </c>
      <c r="I7742" s="806"/>
      <c r="J7742" s="117" t="s">
        <v>153</v>
      </c>
      <c r="K7742" s="117" t="s">
        <v>3</v>
      </c>
      <c r="L7742" s="119">
        <v>506.67</v>
      </c>
    </row>
    <row r="7743" spans="1:12" s="101" customFormat="1" ht="24" customHeight="1">
      <c r="A7743" s="808"/>
      <c r="B7743" s="110" t="s">
        <v>77</v>
      </c>
      <c r="C7743" s="115" t="s">
        <v>79</v>
      </c>
      <c r="D7743" s="115" t="s">
        <v>155</v>
      </c>
      <c r="E7743" s="115" t="s">
        <v>156</v>
      </c>
      <c r="F7743" s="805"/>
      <c r="G7743" s="805"/>
      <c r="H7743" s="806" t="s">
        <v>157</v>
      </c>
      <c r="I7743" s="806"/>
      <c r="J7743" s="803" t="s">
        <v>153</v>
      </c>
      <c r="K7743" s="803" t="s">
        <v>153</v>
      </c>
      <c r="L7743" s="804">
        <v>0</v>
      </c>
    </row>
    <row r="7744" spans="1:12" s="101" customFormat="1" ht="24" customHeight="1">
      <c r="A7744" s="808"/>
      <c r="B7744" s="117" t="s">
        <v>181</v>
      </c>
      <c r="C7744" s="117" t="s">
        <v>4354</v>
      </c>
      <c r="D7744" s="118">
        <v>43856</v>
      </c>
      <c r="E7744" s="117" t="s">
        <v>3669</v>
      </c>
      <c r="F7744" s="805"/>
      <c r="G7744" s="805"/>
      <c r="H7744" s="806"/>
      <c r="I7744" s="806"/>
      <c r="J7744" s="803"/>
      <c r="K7744" s="803"/>
      <c r="L7744" s="804"/>
    </row>
    <row r="7745" spans="1:12" s="101" customFormat="1" ht="24" customHeight="1">
      <c r="A7745" s="808">
        <v>1452</v>
      </c>
      <c r="B7745" s="110" t="s">
        <v>76</v>
      </c>
      <c r="C7745" s="115" t="s">
        <v>78</v>
      </c>
      <c r="D7745" s="115" t="s">
        <v>146</v>
      </c>
      <c r="E7745" s="115" t="s">
        <v>147</v>
      </c>
      <c r="F7745" s="809" t="s">
        <v>71</v>
      </c>
      <c r="G7745" s="809"/>
      <c r="H7745" s="805"/>
      <c r="I7745" s="805"/>
      <c r="J7745" s="805"/>
      <c r="K7745" s="805"/>
      <c r="L7745" s="805"/>
    </row>
    <row r="7746" spans="1:12" s="101" customFormat="1" ht="26.25" customHeight="1">
      <c r="A7746" s="808"/>
      <c r="B7746" s="803" t="s">
        <v>4355</v>
      </c>
      <c r="C7746" s="810" t="s">
        <v>4356</v>
      </c>
      <c r="D7746" s="807">
        <v>43739</v>
      </c>
      <c r="E7746" s="803" t="s">
        <v>4357</v>
      </c>
      <c r="F7746" s="803" t="s">
        <v>3351</v>
      </c>
      <c r="G7746" s="803"/>
      <c r="H7746" s="806" t="s">
        <v>152</v>
      </c>
      <c r="I7746" s="806"/>
      <c r="J7746" s="117" t="s">
        <v>153</v>
      </c>
      <c r="K7746" s="117" t="s">
        <v>3</v>
      </c>
      <c r="L7746" s="119">
        <v>288.58</v>
      </c>
    </row>
    <row r="7747" spans="1:12" s="101" customFormat="1" ht="408.95" customHeight="1">
      <c r="A7747" s="808"/>
      <c r="B7747" s="803"/>
      <c r="C7747" s="810"/>
      <c r="D7747" s="807"/>
      <c r="E7747" s="803"/>
      <c r="F7747" s="803"/>
      <c r="G7747" s="803"/>
      <c r="H7747" s="806" t="s">
        <v>154</v>
      </c>
      <c r="I7747" s="806"/>
      <c r="J7747" s="803" t="s">
        <v>153</v>
      </c>
      <c r="K7747" s="803" t="s">
        <v>3</v>
      </c>
      <c r="L7747" s="804">
        <v>441.42</v>
      </c>
    </row>
    <row r="7748" spans="1:12" s="101" customFormat="1" ht="50.85" customHeight="1">
      <c r="A7748" s="808"/>
      <c r="B7748" s="803"/>
      <c r="C7748" s="810"/>
      <c r="D7748" s="807"/>
      <c r="E7748" s="803"/>
      <c r="F7748" s="803"/>
      <c r="G7748" s="803"/>
      <c r="H7748" s="806"/>
      <c r="I7748" s="806"/>
      <c r="J7748" s="803"/>
      <c r="K7748" s="803"/>
      <c r="L7748" s="804"/>
    </row>
    <row r="7749" spans="1:12" s="101" customFormat="1" ht="24" customHeight="1">
      <c r="A7749" s="808"/>
      <c r="B7749" s="110" t="s">
        <v>77</v>
      </c>
      <c r="C7749" s="115" t="s">
        <v>79</v>
      </c>
      <c r="D7749" s="115" t="s">
        <v>155</v>
      </c>
      <c r="E7749" s="115" t="s">
        <v>156</v>
      </c>
      <c r="F7749" s="805"/>
      <c r="G7749" s="805"/>
      <c r="H7749" s="806" t="s">
        <v>157</v>
      </c>
      <c r="I7749" s="806"/>
      <c r="J7749" s="803" t="s">
        <v>153</v>
      </c>
      <c r="K7749" s="803" t="s">
        <v>153</v>
      </c>
      <c r="L7749" s="804">
        <v>0</v>
      </c>
    </row>
    <row r="7750" spans="1:12" s="101" customFormat="1" ht="34.5" customHeight="1">
      <c r="A7750" s="808"/>
      <c r="B7750" s="117" t="s">
        <v>4358</v>
      </c>
      <c r="C7750" s="117" t="s">
        <v>3351</v>
      </c>
      <c r="D7750" s="118">
        <v>43741</v>
      </c>
      <c r="E7750" s="117" t="s">
        <v>438</v>
      </c>
      <c r="F7750" s="805"/>
      <c r="G7750" s="805"/>
      <c r="H7750" s="806"/>
      <c r="I7750" s="806"/>
      <c r="J7750" s="803"/>
      <c r="K7750" s="803"/>
      <c r="L7750" s="804"/>
    </row>
    <row r="7751" spans="1:12" s="101" customFormat="1" ht="24" customHeight="1">
      <c r="A7751" s="808">
        <v>1453</v>
      </c>
      <c r="B7751" s="110" t="s">
        <v>76</v>
      </c>
      <c r="C7751" s="115" t="s">
        <v>78</v>
      </c>
      <c r="D7751" s="115" t="s">
        <v>146</v>
      </c>
      <c r="E7751" s="115" t="s">
        <v>147</v>
      </c>
      <c r="F7751" s="809" t="s">
        <v>71</v>
      </c>
      <c r="G7751" s="809"/>
      <c r="H7751" s="805"/>
      <c r="I7751" s="805"/>
      <c r="J7751" s="805"/>
      <c r="K7751" s="805"/>
      <c r="L7751" s="805"/>
    </row>
    <row r="7752" spans="1:12" s="101" customFormat="1" ht="26.25" customHeight="1">
      <c r="A7752" s="808"/>
      <c r="B7752" s="803" t="s">
        <v>4355</v>
      </c>
      <c r="C7752" s="810" t="s">
        <v>4359</v>
      </c>
      <c r="D7752" s="807">
        <v>43746</v>
      </c>
      <c r="E7752" s="803" t="s">
        <v>4360</v>
      </c>
      <c r="F7752" s="803" t="s">
        <v>4361</v>
      </c>
      <c r="G7752" s="803"/>
      <c r="H7752" s="806" t="s">
        <v>152</v>
      </c>
      <c r="I7752" s="806"/>
      <c r="J7752" s="117" t="s">
        <v>153</v>
      </c>
      <c r="K7752" s="117" t="s">
        <v>3</v>
      </c>
      <c r="L7752" s="119">
        <v>317.25</v>
      </c>
    </row>
    <row r="7753" spans="1:12" s="101" customFormat="1" ht="408.95" customHeight="1">
      <c r="A7753" s="808"/>
      <c r="B7753" s="803"/>
      <c r="C7753" s="810"/>
      <c r="D7753" s="807"/>
      <c r="E7753" s="803"/>
      <c r="F7753" s="803"/>
      <c r="G7753" s="803"/>
      <c r="H7753" s="806" t="s">
        <v>154</v>
      </c>
      <c r="I7753" s="806"/>
      <c r="J7753" s="803" t="s">
        <v>153</v>
      </c>
      <c r="K7753" s="803" t="s">
        <v>3</v>
      </c>
      <c r="L7753" s="804">
        <v>368</v>
      </c>
    </row>
    <row r="7754" spans="1:12" s="101" customFormat="1" ht="166.35" customHeight="1">
      <c r="A7754" s="808"/>
      <c r="B7754" s="803"/>
      <c r="C7754" s="810"/>
      <c r="D7754" s="807"/>
      <c r="E7754" s="803"/>
      <c r="F7754" s="803"/>
      <c r="G7754" s="803"/>
      <c r="H7754" s="806"/>
      <c r="I7754" s="806"/>
      <c r="J7754" s="803"/>
      <c r="K7754" s="803"/>
      <c r="L7754" s="804"/>
    </row>
    <row r="7755" spans="1:12" s="101" customFormat="1" ht="24" customHeight="1">
      <c r="A7755" s="808"/>
      <c r="B7755" s="110" t="s">
        <v>77</v>
      </c>
      <c r="C7755" s="115" t="s">
        <v>79</v>
      </c>
      <c r="D7755" s="115" t="s">
        <v>155</v>
      </c>
      <c r="E7755" s="115" t="s">
        <v>156</v>
      </c>
      <c r="F7755" s="805"/>
      <c r="G7755" s="805"/>
      <c r="H7755" s="806" t="s">
        <v>157</v>
      </c>
      <c r="I7755" s="806"/>
      <c r="J7755" s="803" t="s">
        <v>153</v>
      </c>
      <c r="K7755" s="803" t="s">
        <v>153</v>
      </c>
      <c r="L7755" s="804">
        <v>0</v>
      </c>
    </row>
    <row r="7756" spans="1:12" s="101" customFormat="1" ht="34.5" customHeight="1">
      <c r="A7756" s="808"/>
      <c r="B7756" s="117" t="s">
        <v>4358</v>
      </c>
      <c r="C7756" s="117" t="s">
        <v>4361</v>
      </c>
      <c r="D7756" s="118">
        <v>43748</v>
      </c>
      <c r="E7756" s="117" t="s">
        <v>1522</v>
      </c>
      <c r="F7756" s="805"/>
      <c r="G7756" s="805"/>
      <c r="H7756" s="806"/>
      <c r="I7756" s="806"/>
      <c r="J7756" s="803"/>
      <c r="K7756" s="803"/>
      <c r="L7756" s="804"/>
    </row>
    <row r="7757" spans="1:12" s="101" customFormat="1" ht="24" customHeight="1">
      <c r="A7757" s="808">
        <v>1454</v>
      </c>
      <c r="B7757" s="110" t="s">
        <v>76</v>
      </c>
      <c r="C7757" s="115" t="s">
        <v>78</v>
      </c>
      <c r="D7757" s="115" t="s">
        <v>146</v>
      </c>
      <c r="E7757" s="115" t="s">
        <v>147</v>
      </c>
      <c r="F7757" s="809" t="s">
        <v>71</v>
      </c>
      <c r="G7757" s="809"/>
      <c r="H7757" s="805"/>
      <c r="I7757" s="805"/>
      <c r="J7757" s="805"/>
      <c r="K7757" s="805"/>
      <c r="L7757" s="805"/>
    </row>
    <row r="7758" spans="1:12" s="101" customFormat="1" ht="26.25" customHeight="1">
      <c r="A7758" s="808"/>
      <c r="B7758" s="803" t="s">
        <v>4355</v>
      </c>
      <c r="C7758" s="810" t="s">
        <v>4362</v>
      </c>
      <c r="D7758" s="807">
        <v>43763</v>
      </c>
      <c r="E7758" s="803" t="s">
        <v>3364</v>
      </c>
      <c r="F7758" s="803" t="s">
        <v>1789</v>
      </c>
      <c r="G7758" s="803"/>
      <c r="H7758" s="806" t="s">
        <v>152</v>
      </c>
      <c r="I7758" s="806"/>
      <c r="J7758" s="117" t="s">
        <v>153</v>
      </c>
      <c r="K7758" s="117" t="s">
        <v>3</v>
      </c>
      <c r="L7758" s="119">
        <v>1623.12</v>
      </c>
    </row>
    <row r="7759" spans="1:12" s="101" customFormat="1" ht="408.95" customHeight="1">
      <c r="A7759" s="808"/>
      <c r="B7759" s="803"/>
      <c r="C7759" s="810"/>
      <c r="D7759" s="807"/>
      <c r="E7759" s="803"/>
      <c r="F7759" s="803"/>
      <c r="G7759" s="803"/>
      <c r="H7759" s="806" t="s">
        <v>154</v>
      </c>
      <c r="I7759" s="806"/>
      <c r="J7759" s="803" t="s">
        <v>153</v>
      </c>
      <c r="K7759" s="803" t="s">
        <v>3</v>
      </c>
      <c r="L7759" s="804">
        <v>735</v>
      </c>
    </row>
    <row r="7760" spans="1:12" s="101" customFormat="1" ht="145.35" customHeight="1">
      <c r="A7760" s="808"/>
      <c r="B7760" s="803"/>
      <c r="C7760" s="810"/>
      <c r="D7760" s="807"/>
      <c r="E7760" s="803"/>
      <c r="F7760" s="803"/>
      <c r="G7760" s="803"/>
      <c r="H7760" s="806"/>
      <c r="I7760" s="806"/>
      <c r="J7760" s="803"/>
      <c r="K7760" s="803"/>
      <c r="L7760" s="804"/>
    </row>
    <row r="7761" spans="1:12" s="101" customFormat="1" ht="24" customHeight="1">
      <c r="A7761" s="808"/>
      <c r="B7761" s="110" t="s">
        <v>77</v>
      </c>
      <c r="C7761" s="115" t="s">
        <v>79</v>
      </c>
      <c r="D7761" s="115" t="s">
        <v>155</v>
      </c>
      <c r="E7761" s="115" t="s">
        <v>156</v>
      </c>
      <c r="F7761" s="805"/>
      <c r="G7761" s="805"/>
      <c r="H7761" s="806" t="s">
        <v>157</v>
      </c>
      <c r="I7761" s="806"/>
      <c r="J7761" s="803" t="s">
        <v>153</v>
      </c>
      <c r="K7761" s="803" t="s">
        <v>3</v>
      </c>
      <c r="L7761" s="804">
        <v>460</v>
      </c>
    </row>
    <row r="7762" spans="1:12" s="101" customFormat="1" ht="34.5" customHeight="1">
      <c r="A7762" s="808"/>
      <c r="B7762" s="117" t="s">
        <v>4358</v>
      </c>
      <c r="C7762" s="117" t="s">
        <v>1789</v>
      </c>
      <c r="D7762" s="118">
        <v>43782</v>
      </c>
      <c r="E7762" s="117" t="s">
        <v>4363</v>
      </c>
      <c r="F7762" s="805"/>
      <c r="G7762" s="805"/>
      <c r="H7762" s="806"/>
      <c r="I7762" s="806"/>
      <c r="J7762" s="803"/>
      <c r="K7762" s="803"/>
      <c r="L7762" s="804"/>
    </row>
    <row r="7763" spans="1:12" s="101" customFormat="1" ht="24" customHeight="1">
      <c r="A7763" s="808">
        <v>1455</v>
      </c>
      <c r="B7763" s="110" t="s">
        <v>76</v>
      </c>
      <c r="C7763" s="115" t="s">
        <v>78</v>
      </c>
      <c r="D7763" s="115" t="s">
        <v>146</v>
      </c>
      <c r="E7763" s="115" t="s">
        <v>147</v>
      </c>
      <c r="F7763" s="809" t="s">
        <v>71</v>
      </c>
      <c r="G7763" s="809"/>
      <c r="H7763" s="805"/>
      <c r="I7763" s="805"/>
      <c r="J7763" s="805"/>
      <c r="K7763" s="805"/>
      <c r="L7763" s="805"/>
    </row>
    <row r="7764" spans="1:12" s="101" customFormat="1" ht="26.25" customHeight="1">
      <c r="A7764" s="808"/>
      <c r="B7764" s="803" t="s">
        <v>4355</v>
      </c>
      <c r="C7764" s="810" t="s">
        <v>4362</v>
      </c>
      <c r="D7764" s="807">
        <v>43763</v>
      </c>
      <c r="E7764" s="803" t="s">
        <v>3364</v>
      </c>
      <c r="F7764" s="803" t="s">
        <v>4364</v>
      </c>
      <c r="G7764" s="803"/>
      <c r="H7764" s="806" t="s">
        <v>152</v>
      </c>
      <c r="I7764" s="806"/>
      <c r="J7764" s="117" t="s">
        <v>153</v>
      </c>
      <c r="K7764" s="117" t="s">
        <v>3</v>
      </c>
      <c r="L7764" s="119">
        <v>616.32000000000005</v>
      </c>
    </row>
    <row r="7765" spans="1:12" s="101" customFormat="1" ht="408.95" customHeight="1">
      <c r="A7765" s="808"/>
      <c r="B7765" s="803"/>
      <c r="C7765" s="810"/>
      <c r="D7765" s="807"/>
      <c r="E7765" s="803"/>
      <c r="F7765" s="803"/>
      <c r="G7765" s="803"/>
      <c r="H7765" s="806" t="s">
        <v>154</v>
      </c>
      <c r="I7765" s="806"/>
      <c r="J7765" s="803" t="s">
        <v>153</v>
      </c>
      <c r="K7765" s="803" t="s">
        <v>3</v>
      </c>
      <c r="L7765" s="804">
        <v>2326.2000000000003</v>
      </c>
    </row>
    <row r="7766" spans="1:12" s="101" customFormat="1" ht="145.35" customHeight="1">
      <c r="A7766" s="808"/>
      <c r="B7766" s="803"/>
      <c r="C7766" s="810"/>
      <c r="D7766" s="807"/>
      <c r="E7766" s="803"/>
      <c r="F7766" s="803"/>
      <c r="G7766" s="803"/>
      <c r="H7766" s="806"/>
      <c r="I7766" s="806"/>
      <c r="J7766" s="803"/>
      <c r="K7766" s="803"/>
      <c r="L7766" s="804"/>
    </row>
    <row r="7767" spans="1:12" s="101" customFormat="1" ht="24" customHeight="1">
      <c r="A7767" s="808"/>
      <c r="B7767" s="110" t="s">
        <v>77</v>
      </c>
      <c r="C7767" s="115" t="s">
        <v>79</v>
      </c>
      <c r="D7767" s="115" t="s">
        <v>155</v>
      </c>
      <c r="E7767" s="115" t="s">
        <v>156</v>
      </c>
      <c r="F7767" s="805"/>
      <c r="G7767" s="805"/>
      <c r="H7767" s="806" t="s">
        <v>157</v>
      </c>
      <c r="I7767" s="806"/>
      <c r="J7767" s="803" t="s">
        <v>153</v>
      </c>
      <c r="K7767" s="803" t="s">
        <v>3</v>
      </c>
      <c r="L7767" s="804">
        <v>150</v>
      </c>
    </row>
    <row r="7768" spans="1:12" s="101" customFormat="1" ht="34.5" customHeight="1">
      <c r="A7768" s="808"/>
      <c r="B7768" s="117" t="s">
        <v>4358</v>
      </c>
      <c r="C7768" s="117" t="s">
        <v>4364</v>
      </c>
      <c r="D7768" s="118">
        <v>43782</v>
      </c>
      <c r="E7768" s="117" t="s">
        <v>4363</v>
      </c>
      <c r="F7768" s="805"/>
      <c r="G7768" s="805"/>
      <c r="H7768" s="806"/>
      <c r="I7768" s="806"/>
      <c r="J7768" s="803"/>
      <c r="K7768" s="803"/>
      <c r="L7768" s="804"/>
    </row>
    <row r="7769" spans="1:12" s="101" customFormat="1" ht="24" customHeight="1">
      <c r="A7769" s="808">
        <v>1456</v>
      </c>
      <c r="B7769" s="110" t="s">
        <v>76</v>
      </c>
      <c r="C7769" s="115" t="s">
        <v>78</v>
      </c>
      <c r="D7769" s="115" t="s">
        <v>146</v>
      </c>
      <c r="E7769" s="115" t="s">
        <v>147</v>
      </c>
      <c r="F7769" s="809" t="s">
        <v>71</v>
      </c>
      <c r="G7769" s="809"/>
      <c r="H7769" s="805"/>
      <c r="I7769" s="805"/>
      <c r="J7769" s="805"/>
      <c r="K7769" s="805"/>
      <c r="L7769" s="805"/>
    </row>
    <row r="7770" spans="1:12" s="101" customFormat="1" ht="26.25" customHeight="1">
      <c r="A7770" s="808"/>
      <c r="B7770" s="803" t="s">
        <v>4355</v>
      </c>
      <c r="C7770" s="810" t="s">
        <v>4362</v>
      </c>
      <c r="D7770" s="807">
        <v>43763</v>
      </c>
      <c r="E7770" s="803" t="s">
        <v>3364</v>
      </c>
      <c r="F7770" s="803" t="s">
        <v>1921</v>
      </c>
      <c r="G7770" s="803"/>
      <c r="H7770" s="806" t="s">
        <v>152</v>
      </c>
      <c r="I7770" s="806"/>
      <c r="J7770" s="117" t="s">
        <v>153</v>
      </c>
      <c r="K7770" s="117" t="s">
        <v>3</v>
      </c>
      <c r="L7770" s="119">
        <v>1886.5</v>
      </c>
    </row>
    <row r="7771" spans="1:12" s="101" customFormat="1" ht="408.95" customHeight="1">
      <c r="A7771" s="808"/>
      <c r="B7771" s="803"/>
      <c r="C7771" s="810"/>
      <c r="D7771" s="807"/>
      <c r="E7771" s="803"/>
      <c r="F7771" s="803"/>
      <c r="G7771" s="803"/>
      <c r="H7771" s="806" t="s">
        <v>154</v>
      </c>
      <c r="I7771" s="806"/>
      <c r="J7771" s="803" t="s">
        <v>3</v>
      </c>
      <c r="K7771" s="803" t="s">
        <v>153</v>
      </c>
      <c r="L7771" s="804">
        <v>887.1</v>
      </c>
    </row>
    <row r="7772" spans="1:12" s="101" customFormat="1" ht="145.35" customHeight="1">
      <c r="A7772" s="808"/>
      <c r="B7772" s="803"/>
      <c r="C7772" s="810"/>
      <c r="D7772" s="807"/>
      <c r="E7772" s="803"/>
      <c r="F7772" s="803"/>
      <c r="G7772" s="803"/>
      <c r="H7772" s="806"/>
      <c r="I7772" s="806"/>
      <c r="J7772" s="803"/>
      <c r="K7772" s="803"/>
      <c r="L7772" s="804"/>
    </row>
    <row r="7773" spans="1:12" s="101" customFormat="1" ht="24" customHeight="1">
      <c r="A7773" s="808"/>
      <c r="B7773" s="110" t="s">
        <v>77</v>
      </c>
      <c r="C7773" s="115" t="s">
        <v>79</v>
      </c>
      <c r="D7773" s="115" t="s">
        <v>155</v>
      </c>
      <c r="E7773" s="115" t="s">
        <v>156</v>
      </c>
      <c r="F7773" s="805"/>
      <c r="G7773" s="805"/>
      <c r="H7773" s="806" t="s">
        <v>157</v>
      </c>
      <c r="I7773" s="806"/>
      <c r="J7773" s="803" t="s">
        <v>153</v>
      </c>
      <c r="K7773" s="803" t="s">
        <v>3</v>
      </c>
      <c r="L7773" s="804">
        <v>770</v>
      </c>
    </row>
    <row r="7774" spans="1:12" s="101" customFormat="1" ht="34.5" customHeight="1">
      <c r="A7774" s="808"/>
      <c r="B7774" s="117" t="s">
        <v>4358</v>
      </c>
      <c r="C7774" s="117" t="s">
        <v>1921</v>
      </c>
      <c r="D7774" s="118">
        <v>43782</v>
      </c>
      <c r="E7774" s="117" t="s">
        <v>4363</v>
      </c>
      <c r="F7774" s="805"/>
      <c r="G7774" s="805"/>
      <c r="H7774" s="806"/>
      <c r="I7774" s="806"/>
      <c r="J7774" s="803"/>
      <c r="K7774" s="803"/>
      <c r="L7774" s="804"/>
    </row>
    <row r="7775" spans="1:12" s="101" customFormat="1" ht="24" customHeight="1">
      <c r="A7775" s="808">
        <v>1457</v>
      </c>
      <c r="B7775" s="110" t="s">
        <v>76</v>
      </c>
      <c r="C7775" s="115" t="s">
        <v>78</v>
      </c>
      <c r="D7775" s="115" t="s">
        <v>146</v>
      </c>
      <c r="E7775" s="115" t="s">
        <v>147</v>
      </c>
      <c r="F7775" s="809" t="s">
        <v>71</v>
      </c>
      <c r="G7775" s="809"/>
      <c r="H7775" s="805"/>
      <c r="I7775" s="805"/>
      <c r="J7775" s="805"/>
      <c r="K7775" s="805"/>
      <c r="L7775" s="805"/>
    </row>
    <row r="7776" spans="1:12" s="101" customFormat="1" ht="26.25" customHeight="1">
      <c r="A7776" s="808"/>
      <c r="B7776" s="803" t="s">
        <v>4355</v>
      </c>
      <c r="C7776" s="810" t="s">
        <v>4365</v>
      </c>
      <c r="D7776" s="807">
        <v>43845</v>
      </c>
      <c r="E7776" s="803" t="s">
        <v>2219</v>
      </c>
      <c r="F7776" s="803" t="s">
        <v>3176</v>
      </c>
      <c r="G7776" s="803"/>
      <c r="H7776" s="806" t="s">
        <v>152</v>
      </c>
      <c r="I7776" s="806"/>
      <c r="J7776" s="117" t="s">
        <v>153</v>
      </c>
      <c r="K7776" s="117" t="s">
        <v>3</v>
      </c>
      <c r="L7776" s="119">
        <v>423.68</v>
      </c>
    </row>
    <row r="7777" spans="1:12" s="101" customFormat="1" ht="270.75" customHeight="1">
      <c r="A7777" s="808"/>
      <c r="B7777" s="803"/>
      <c r="C7777" s="810"/>
      <c r="D7777" s="807"/>
      <c r="E7777" s="803"/>
      <c r="F7777" s="803"/>
      <c r="G7777" s="803"/>
      <c r="H7777" s="806" t="s">
        <v>154</v>
      </c>
      <c r="I7777" s="806"/>
      <c r="J7777" s="117" t="s">
        <v>153</v>
      </c>
      <c r="K7777" s="117" t="s">
        <v>3</v>
      </c>
      <c r="L7777" s="119">
        <v>483.85</v>
      </c>
    </row>
    <row r="7778" spans="1:12" s="101" customFormat="1" ht="24" customHeight="1">
      <c r="A7778" s="808"/>
      <c r="B7778" s="110" t="s">
        <v>77</v>
      </c>
      <c r="C7778" s="115" t="s">
        <v>79</v>
      </c>
      <c r="D7778" s="115" t="s">
        <v>155</v>
      </c>
      <c r="E7778" s="115" t="s">
        <v>156</v>
      </c>
      <c r="F7778" s="805"/>
      <c r="G7778" s="805"/>
      <c r="H7778" s="806" t="s">
        <v>157</v>
      </c>
      <c r="I7778" s="806"/>
      <c r="J7778" s="803" t="s">
        <v>153</v>
      </c>
      <c r="K7778" s="803" t="s">
        <v>153</v>
      </c>
      <c r="L7778" s="804">
        <v>0</v>
      </c>
    </row>
    <row r="7779" spans="1:12" s="101" customFormat="1" ht="34.5" customHeight="1">
      <c r="A7779" s="808"/>
      <c r="B7779" s="117" t="s">
        <v>4358</v>
      </c>
      <c r="C7779" s="117" t="s">
        <v>3176</v>
      </c>
      <c r="D7779" s="118">
        <v>43847</v>
      </c>
      <c r="E7779" s="117" t="s">
        <v>611</v>
      </c>
      <c r="F7779" s="805"/>
      <c r="G7779" s="805"/>
      <c r="H7779" s="806"/>
      <c r="I7779" s="806"/>
      <c r="J7779" s="803"/>
      <c r="K7779" s="803"/>
      <c r="L7779" s="804"/>
    </row>
    <row r="7780" spans="1:12" s="101" customFormat="1" ht="24" customHeight="1">
      <c r="A7780" s="808">
        <v>1458</v>
      </c>
      <c r="B7780" s="110" t="s">
        <v>76</v>
      </c>
      <c r="C7780" s="115" t="s">
        <v>78</v>
      </c>
      <c r="D7780" s="115" t="s">
        <v>146</v>
      </c>
      <c r="E7780" s="115" t="s">
        <v>147</v>
      </c>
      <c r="F7780" s="809" t="s">
        <v>71</v>
      </c>
      <c r="G7780" s="809"/>
      <c r="H7780" s="805"/>
      <c r="I7780" s="805"/>
      <c r="J7780" s="805"/>
      <c r="K7780" s="805"/>
      <c r="L7780" s="805"/>
    </row>
    <row r="7781" spans="1:12" s="101" customFormat="1" ht="26.25" customHeight="1">
      <c r="A7781" s="808"/>
      <c r="B7781" s="803" t="s">
        <v>4355</v>
      </c>
      <c r="C7781" s="810" t="s">
        <v>4366</v>
      </c>
      <c r="D7781" s="807">
        <v>43885</v>
      </c>
      <c r="E7781" s="803" t="s">
        <v>205</v>
      </c>
      <c r="F7781" s="803" t="s">
        <v>1532</v>
      </c>
      <c r="G7781" s="803"/>
      <c r="H7781" s="806" t="s">
        <v>152</v>
      </c>
      <c r="I7781" s="806"/>
      <c r="J7781" s="117" t="s">
        <v>153</v>
      </c>
      <c r="K7781" s="117" t="s">
        <v>3</v>
      </c>
      <c r="L7781" s="119">
        <v>332.41</v>
      </c>
    </row>
    <row r="7782" spans="1:12" s="101" customFormat="1" ht="408.95" customHeight="1">
      <c r="A7782" s="808"/>
      <c r="B7782" s="803"/>
      <c r="C7782" s="810"/>
      <c r="D7782" s="807"/>
      <c r="E7782" s="803"/>
      <c r="F7782" s="803"/>
      <c r="G7782" s="803"/>
      <c r="H7782" s="806" t="s">
        <v>154</v>
      </c>
      <c r="I7782" s="806"/>
      <c r="J7782" s="803" t="s">
        <v>153</v>
      </c>
      <c r="K7782" s="803" t="s">
        <v>3</v>
      </c>
      <c r="L7782" s="804">
        <v>271.84000000000003</v>
      </c>
    </row>
    <row r="7783" spans="1:12" s="101" customFormat="1" ht="408.95" customHeight="1">
      <c r="A7783" s="808"/>
      <c r="B7783" s="803"/>
      <c r="C7783" s="810"/>
      <c r="D7783" s="807"/>
      <c r="E7783" s="803"/>
      <c r="F7783" s="803"/>
      <c r="G7783" s="803"/>
      <c r="H7783" s="806"/>
      <c r="I7783" s="806"/>
      <c r="J7783" s="803"/>
      <c r="K7783" s="803"/>
      <c r="L7783" s="804"/>
    </row>
    <row r="7784" spans="1:12" s="101" customFormat="1" ht="9.1999999999999993" customHeight="1">
      <c r="A7784" s="808"/>
      <c r="B7784" s="803"/>
      <c r="C7784" s="810"/>
      <c r="D7784" s="807"/>
      <c r="E7784" s="803"/>
      <c r="F7784" s="803"/>
      <c r="G7784" s="803"/>
      <c r="H7784" s="806"/>
      <c r="I7784" s="806"/>
      <c r="J7784" s="803"/>
      <c r="K7784" s="803"/>
      <c r="L7784" s="804"/>
    </row>
    <row r="7785" spans="1:12" s="101" customFormat="1" ht="24" customHeight="1">
      <c r="A7785" s="808"/>
      <c r="B7785" s="110" t="s">
        <v>77</v>
      </c>
      <c r="C7785" s="115" t="s">
        <v>79</v>
      </c>
      <c r="D7785" s="115" t="s">
        <v>155</v>
      </c>
      <c r="E7785" s="115" t="s">
        <v>156</v>
      </c>
      <c r="F7785" s="805"/>
      <c r="G7785" s="805"/>
      <c r="H7785" s="806" t="s">
        <v>157</v>
      </c>
      <c r="I7785" s="806"/>
      <c r="J7785" s="803" t="s">
        <v>153</v>
      </c>
      <c r="K7785" s="803" t="s">
        <v>153</v>
      </c>
      <c r="L7785" s="804">
        <v>0</v>
      </c>
    </row>
    <row r="7786" spans="1:12" s="101" customFormat="1" ht="34.5" customHeight="1">
      <c r="A7786" s="808"/>
      <c r="B7786" s="117" t="s">
        <v>4358</v>
      </c>
      <c r="C7786" s="117" t="s">
        <v>1532</v>
      </c>
      <c r="D7786" s="118">
        <v>43889</v>
      </c>
      <c r="E7786" s="117" t="s">
        <v>2265</v>
      </c>
      <c r="F7786" s="805"/>
      <c r="G7786" s="805"/>
      <c r="H7786" s="806"/>
      <c r="I7786" s="806"/>
      <c r="J7786" s="803"/>
      <c r="K7786" s="803"/>
      <c r="L7786" s="804"/>
    </row>
    <row r="7787" spans="1:12" s="101" customFormat="1" ht="24" customHeight="1">
      <c r="A7787" s="808">
        <v>1459</v>
      </c>
      <c r="B7787" s="110" t="s">
        <v>76</v>
      </c>
      <c r="C7787" s="115" t="s">
        <v>78</v>
      </c>
      <c r="D7787" s="115" t="s">
        <v>146</v>
      </c>
      <c r="E7787" s="115" t="s">
        <v>147</v>
      </c>
      <c r="F7787" s="809" t="s">
        <v>71</v>
      </c>
      <c r="G7787" s="809"/>
      <c r="H7787" s="805"/>
      <c r="I7787" s="805"/>
      <c r="J7787" s="805"/>
      <c r="K7787" s="805"/>
      <c r="L7787" s="805"/>
    </row>
    <row r="7788" spans="1:12" s="101" customFormat="1" ht="26.25" customHeight="1">
      <c r="A7788" s="808"/>
      <c r="B7788" s="803" t="s">
        <v>4355</v>
      </c>
      <c r="C7788" s="810" t="s">
        <v>4366</v>
      </c>
      <c r="D7788" s="807">
        <v>43885</v>
      </c>
      <c r="E7788" s="803" t="s">
        <v>205</v>
      </c>
      <c r="F7788" s="803" t="s">
        <v>235</v>
      </c>
      <c r="G7788" s="803"/>
      <c r="H7788" s="806" t="s">
        <v>152</v>
      </c>
      <c r="I7788" s="806"/>
      <c r="J7788" s="117" t="s">
        <v>153</v>
      </c>
      <c r="K7788" s="117" t="s">
        <v>3</v>
      </c>
      <c r="L7788" s="119">
        <v>646</v>
      </c>
    </row>
    <row r="7789" spans="1:12" s="101" customFormat="1" ht="408.95" customHeight="1">
      <c r="A7789" s="808"/>
      <c r="B7789" s="803"/>
      <c r="C7789" s="810"/>
      <c r="D7789" s="807"/>
      <c r="E7789" s="803"/>
      <c r="F7789" s="803"/>
      <c r="G7789" s="803"/>
      <c r="H7789" s="806" t="s">
        <v>154</v>
      </c>
      <c r="I7789" s="806"/>
      <c r="J7789" s="803" t="s">
        <v>153</v>
      </c>
      <c r="K7789" s="803" t="s">
        <v>3</v>
      </c>
      <c r="L7789" s="804">
        <v>183.4</v>
      </c>
    </row>
    <row r="7790" spans="1:12" s="101" customFormat="1" ht="408.95" customHeight="1">
      <c r="A7790" s="808"/>
      <c r="B7790" s="803"/>
      <c r="C7790" s="810"/>
      <c r="D7790" s="807"/>
      <c r="E7790" s="803"/>
      <c r="F7790" s="803"/>
      <c r="G7790" s="803"/>
      <c r="H7790" s="806"/>
      <c r="I7790" s="806"/>
      <c r="J7790" s="803"/>
      <c r="K7790" s="803"/>
      <c r="L7790" s="804"/>
    </row>
    <row r="7791" spans="1:12" s="101" customFormat="1" ht="9.1999999999999993" customHeight="1">
      <c r="A7791" s="808"/>
      <c r="B7791" s="803"/>
      <c r="C7791" s="810"/>
      <c r="D7791" s="807"/>
      <c r="E7791" s="803"/>
      <c r="F7791" s="803"/>
      <c r="G7791" s="803"/>
      <c r="H7791" s="806"/>
      <c r="I7791" s="806"/>
      <c r="J7791" s="803"/>
      <c r="K7791" s="803"/>
      <c r="L7791" s="804"/>
    </row>
    <row r="7792" spans="1:12" s="101" customFormat="1" ht="24" customHeight="1">
      <c r="A7792" s="808"/>
      <c r="B7792" s="110" t="s">
        <v>77</v>
      </c>
      <c r="C7792" s="115" t="s">
        <v>79</v>
      </c>
      <c r="D7792" s="115" t="s">
        <v>155</v>
      </c>
      <c r="E7792" s="115" t="s">
        <v>156</v>
      </c>
      <c r="F7792" s="805"/>
      <c r="G7792" s="805"/>
      <c r="H7792" s="806" t="s">
        <v>157</v>
      </c>
      <c r="I7792" s="806"/>
      <c r="J7792" s="803" t="s">
        <v>153</v>
      </c>
      <c r="K7792" s="803" t="s">
        <v>153</v>
      </c>
      <c r="L7792" s="804">
        <v>0</v>
      </c>
    </row>
    <row r="7793" spans="1:12" s="101" customFormat="1" ht="34.5" customHeight="1">
      <c r="A7793" s="808"/>
      <c r="B7793" s="117" t="s">
        <v>4358</v>
      </c>
      <c r="C7793" s="117" t="s">
        <v>235</v>
      </c>
      <c r="D7793" s="118">
        <v>43889</v>
      </c>
      <c r="E7793" s="117" t="s">
        <v>2265</v>
      </c>
      <c r="F7793" s="805"/>
      <c r="G7793" s="805"/>
      <c r="H7793" s="806"/>
      <c r="I7793" s="806"/>
      <c r="J7793" s="803"/>
      <c r="K7793" s="803"/>
      <c r="L7793" s="804"/>
    </row>
    <row r="7794" spans="1:12" s="101" customFormat="1" ht="24" customHeight="1">
      <c r="A7794" s="808">
        <v>1460</v>
      </c>
      <c r="B7794" s="110" t="s">
        <v>76</v>
      </c>
      <c r="C7794" s="115" t="s">
        <v>78</v>
      </c>
      <c r="D7794" s="115" t="s">
        <v>146</v>
      </c>
      <c r="E7794" s="115" t="s">
        <v>147</v>
      </c>
      <c r="F7794" s="809" t="s">
        <v>71</v>
      </c>
      <c r="G7794" s="809"/>
      <c r="H7794" s="805"/>
      <c r="I7794" s="805"/>
      <c r="J7794" s="805"/>
      <c r="K7794" s="805"/>
      <c r="L7794" s="805"/>
    </row>
    <row r="7795" spans="1:12" s="101" customFormat="1" ht="26.25" customHeight="1">
      <c r="A7795" s="808"/>
      <c r="B7795" s="803" t="s">
        <v>4355</v>
      </c>
      <c r="C7795" s="810" t="s">
        <v>4367</v>
      </c>
      <c r="D7795" s="807">
        <v>43898</v>
      </c>
      <c r="E7795" s="803" t="s">
        <v>1288</v>
      </c>
      <c r="F7795" s="803" t="s">
        <v>1289</v>
      </c>
      <c r="G7795" s="803"/>
      <c r="H7795" s="806" t="s">
        <v>152</v>
      </c>
      <c r="I7795" s="806"/>
      <c r="J7795" s="117" t="s">
        <v>153</v>
      </c>
      <c r="K7795" s="117" t="s">
        <v>3</v>
      </c>
      <c r="L7795" s="119">
        <v>1031</v>
      </c>
    </row>
    <row r="7796" spans="1:12" s="101" customFormat="1" ht="207.75" customHeight="1">
      <c r="A7796" s="808"/>
      <c r="B7796" s="803"/>
      <c r="C7796" s="810"/>
      <c r="D7796" s="807"/>
      <c r="E7796" s="803"/>
      <c r="F7796" s="803"/>
      <c r="G7796" s="803"/>
      <c r="H7796" s="806" t="s">
        <v>154</v>
      </c>
      <c r="I7796" s="806"/>
      <c r="J7796" s="117" t="s">
        <v>153</v>
      </c>
      <c r="K7796" s="117" t="s">
        <v>153</v>
      </c>
      <c r="L7796" s="119">
        <v>0</v>
      </c>
    </row>
    <row r="7797" spans="1:12" s="101" customFormat="1" ht="24" customHeight="1">
      <c r="A7797" s="808"/>
      <c r="B7797" s="110" t="s">
        <v>77</v>
      </c>
      <c r="C7797" s="115" t="s">
        <v>79</v>
      </c>
      <c r="D7797" s="115" t="s">
        <v>155</v>
      </c>
      <c r="E7797" s="115" t="s">
        <v>156</v>
      </c>
      <c r="F7797" s="805"/>
      <c r="G7797" s="805"/>
      <c r="H7797" s="806" t="s">
        <v>157</v>
      </c>
      <c r="I7797" s="806"/>
      <c r="J7797" s="803" t="s">
        <v>153</v>
      </c>
      <c r="K7797" s="803" t="s">
        <v>3</v>
      </c>
      <c r="L7797" s="804">
        <v>1415</v>
      </c>
    </row>
    <row r="7798" spans="1:12" s="101" customFormat="1" ht="34.5" customHeight="1">
      <c r="A7798" s="808"/>
      <c r="B7798" s="117" t="s">
        <v>4358</v>
      </c>
      <c r="C7798" s="117" t="s">
        <v>1289</v>
      </c>
      <c r="D7798" s="118">
        <v>43902</v>
      </c>
      <c r="E7798" s="117" t="s">
        <v>1252</v>
      </c>
      <c r="F7798" s="805"/>
      <c r="G7798" s="805"/>
      <c r="H7798" s="806"/>
      <c r="I7798" s="806"/>
      <c r="J7798" s="803"/>
      <c r="K7798" s="803"/>
      <c r="L7798" s="804"/>
    </row>
    <row r="7799" spans="1:12" s="101" customFormat="1" ht="24" customHeight="1">
      <c r="A7799" s="808">
        <v>1461</v>
      </c>
      <c r="B7799" s="110" t="s">
        <v>76</v>
      </c>
      <c r="C7799" s="115" t="s">
        <v>78</v>
      </c>
      <c r="D7799" s="115" t="s">
        <v>146</v>
      </c>
      <c r="E7799" s="115" t="s">
        <v>147</v>
      </c>
      <c r="F7799" s="809" t="s">
        <v>71</v>
      </c>
      <c r="G7799" s="809"/>
      <c r="H7799" s="805"/>
      <c r="I7799" s="805"/>
      <c r="J7799" s="805"/>
      <c r="K7799" s="805"/>
      <c r="L7799" s="805"/>
    </row>
    <row r="7800" spans="1:12" s="101" customFormat="1" ht="26.25" customHeight="1">
      <c r="A7800" s="808"/>
      <c r="B7800" s="803" t="s">
        <v>4368</v>
      </c>
      <c r="C7800" s="810" t="s">
        <v>4369</v>
      </c>
      <c r="D7800" s="807">
        <v>43756</v>
      </c>
      <c r="E7800" s="803" t="s">
        <v>174</v>
      </c>
      <c r="F7800" s="803" t="s">
        <v>175</v>
      </c>
      <c r="G7800" s="803"/>
      <c r="H7800" s="806" t="s">
        <v>152</v>
      </c>
      <c r="I7800" s="806"/>
      <c r="J7800" s="117" t="s">
        <v>153</v>
      </c>
      <c r="K7800" s="117" t="s">
        <v>3</v>
      </c>
      <c r="L7800" s="119">
        <v>867.7</v>
      </c>
    </row>
    <row r="7801" spans="1:12" s="101" customFormat="1" ht="270.75" customHeight="1">
      <c r="A7801" s="808"/>
      <c r="B7801" s="803"/>
      <c r="C7801" s="810"/>
      <c r="D7801" s="807"/>
      <c r="E7801" s="803"/>
      <c r="F7801" s="803"/>
      <c r="G7801" s="803"/>
      <c r="H7801" s="806" t="s">
        <v>154</v>
      </c>
      <c r="I7801" s="806"/>
      <c r="J7801" s="117" t="s">
        <v>153</v>
      </c>
      <c r="K7801" s="117" t="s">
        <v>153</v>
      </c>
      <c r="L7801" s="119">
        <v>0</v>
      </c>
    </row>
    <row r="7802" spans="1:12" s="101" customFormat="1" ht="24" customHeight="1">
      <c r="A7802" s="808"/>
      <c r="B7802" s="110" t="s">
        <v>77</v>
      </c>
      <c r="C7802" s="115" t="s">
        <v>79</v>
      </c>
      <c r="D7802" s="115" t="s">
        <v>155</v>
      </c>
      <c r="E7802" s="115" t="s">
        <v>156</v>
      </c>
      <c r="F7802" s="805"/>
      <c r="G7802" s="805"/>
      <c r="H7802" s="806" t="s">
        <v>157</v>
      </c>
      <c r="I7802" s="806"/>
      <c r="J7802" s="803" t="s">
        <v>153</v>
      </c>
      <c r="K7802" s="803" t="s">
        <v>153</v>
      </c>
      <c r="L7802" s="804">
        <v>0</v>
      </c>
    </row>
    <row r="7803" spans="1:12" s="101" customFormat="1" ht="24" customHeight="1">
      <c r="A7803" s="808"/>
      <c r="B7803" s="117" t="s">
        <v>2015</v>
      </c>
      <c r="C7803" s="117" t="s">
        <v>175</v>
      </c>
      <c r="D7803" s="118">
        <v>43762</v>
      </c>
      <c r="E7803" s="117" t="s">
        <v>176</v>
      </c>
      <c r="F7803" s="805"/>
      <c r="G7803" s="805"/>
      <c r="H7803" s="806"/>
      <c r="I7803" s="806"/>
      <c r="J7803" s="803"/>
      <c r="K7803" s="803"/>
      <c r="L7803" s="804"/>
    </row>
    <row r="7804" spans="1:12" s="101" customFormat="1" ht="24" customHeight="1">
      <c r="A7804" s="808">
        <v>1462</v>
      </c>
      <c r="B7804" s="110" t="s">
        <v>76</v>
      </c>
      <c r="C7804" s="115" t="s">
        <v>78</v>
      </c>
      <c r="D7804" s="115" t="s">
        <v>146</v>
      </c>
      <c r="E7804" s="115" t="s">
        <v>147</v>
      </c>
      <c r="F7804" s="809" t="s">
        <v>71</v>
      </c>
      <c r="G7804" s="809"/>
      <c r="H7804" s="805"/>
      <c r="I7804" s="805"/>
      <c r="J7804" s="805"/>
      <c r="K7804" s="805"/>
      <c r="L7804" s="805"/>
    </row>
    <row r="7805" spans="1:12" s="101" customFormat="1" ht="26.25" customHeight="1">
      <c r="A7805" s="808"/>
      <c r="B7805" s="803" t="s">
        <v>4370</v>
      </c>
      <c r="C7805" s="810" t="s">
        <v>4371</v>
      </c>
      <c r="D7805" s="807">
        <v>43894</v>
      </c>
      <c r="E7805" s="803" t="s">
        <v>378</v>
      </c>
      <c r="F7805" s="803" t="s">
        <v>379</v>
      </c>
      <c r="G7805" s="803"/>
      <c r="H7805" s="806" t="s">
        <v>152</v>
      </c>
      <c r="I7805" s="806"/>
      <c r="J7805" s="117" t="s">
        <v>153</v>
      </c>
      <c r="K7805" s="117" t="s">
        <v>3</v>
      </c>
      <c r="L7805" s="119">
        <v>901.8</v>
      </c>
    </row>
    <row r="7806" spans="1:12" s="101" customFormat="1" ht="239.25" customHeight="1">
      <c r="A7806" s="808"/>
      <c r="B7806" s="803"/>
      <c r="C7806" s="810"/>
      <c r="D7806" s="807"/>
      <c r="E7806" s="803"/>
      <c r="F7806" s="803"/>
      <c r="G7806" s="803"/>
      <c r="H7806" s="806" t="s">
        <v>154</v>
      </c>
      <c r="I7806" s="806"/>
      <c r="J7806" s="117" t="s">
        <v>153</v>
      </c>
      <c r="K7806" s="117" t="s">
        <v>3</v>
      </c>
      <c r="L7806" s="119">
        <v>432.1</v>
      </c>
    </row>
    <row r="7807" spans="1:12" s="101" customFormat="1" ht="24" customHeight="1">
      <c r="A7807" s="808"/>
      <c r="B7807" s="110" t="s">
        <v>77</v>
      </c>
      <c r="C7807" s="115" t="s">
        <v>79</v>
      </c>
      <c r="D7807" s="115" t="s">
        <v>155</v>
      </c>
      <c r="E7807" s="115" t="s">
        <v>156</v>
      </c>
      <c r="F7807" s="805"/>
      <c r="G7807" s="805"/>
      <c r="H7807" s="806" t="s">
        <v>157</v>
      </c>
      <c r="I7807" s="806"/>
      <c r="J7807" s="803" t="s">
        <v>153</v>
      </c>
      <c r="K7807" s="803" t="s">
        <v>153</v>
      </c>
      <c r="L7807" s="804">
        <v>0</v>
      </c>
    </row>
    <row r="7808" spans="1:12" s="101" customFormat="1" ht="24" customHeight="1">
      <c r="A7808" s="808"/>
      <c r="B7808" s="117" t="s">
        <v>181</v>
      </c>
      <c r="C7808" s="117" t="s">
        <v>379</v>
      </c>
      <c r="D7808" s="118">
        <v>43897</v>
      </c>
      <c r="E7808" s="117" t="s">
        <v>4161</v>
      </c>
      <c r="F7808" s="805"/>
      <c r="G7808" s="805"/>
      <c r="H7808" s="806"/>
      <c r="I7808" s="806"/>
      <c r="J7808" s="803"/>
      <c r="K7808" s="803"/>
      <c r="L7808" s="804"/>
    </row>
    <row r="7809" spans="1:12" s="101" customFormat="1" ht="24" customHeight="1">
      <c r="A7809" s="808">
        <v>1463</v>
      </c>
      <c r="B7809" s="110" t="s">
        <v>76</v>
      </c>
      <c r="C7809" s="115" t="s">
        <v>78</v>
      </c>
      <c r="D7809" s="115" t="s">
        <v>146</v>
      </c>
      <c r="E7809" s="115" t="s">
        <v>147</v>
      </c>
      <c r="F7809" s="809" t="s">
        <v>71</v>
      </c>
      <c r="G7809" s="809"/>
      <c r="H7809" s="805"/>
      <c r="I7809" s="805"/>
      <c r="J7809" s="805"/>
      <c r="K7809" s="805"/>
      <c r="L7809" s="805"/>
    </row>
    <row r="7810" spans="1:12" s="101" customFormat="1" ht="26.25" customHeight="1">
      <c r="A7810" s="808"/>
      <c r="B7810" s="803" t="s">
        <v>4372</v>
      </c>
      <c r="C7810" s="810" t="s">
        <v>4373</v>
      </c>
      <c r="D7810" s="807">
        <v>43761</v>
      </c>
      <c r="E7810" s="803" t="s">
        <v>4374</v>
      </c>
      <c r="F7810" s="803" t="s">
        <v>4375</v>
      </c>
      <c r="G7810" s="803"/>
      <c r="H7810" s="806" t="s">
        <v>152</v>
      </c>
      <c r="I7810" s="806"/>
      <c r="J7810" s="117" t="s">
        <v>153</v>
      </c>
      <c r="K7810" s="117" t="s">
        <v>3</v>
      </c>
      <c r="L7810" s="119">
        <v>1070</v>
      </c>
    </row>
    <row r="7811" spans="1:12" s="101" customFormat="1" ht="408.95" customHeight="1">
      <c r="A7811" s="808"/>
      <c r="B7811" s="803"/>
      <c r="C7811" s="810"/>
      <c r="D7811" s="807"/>
      <c r="E7811" s="803"/>
      <c r="F7811" s="803"/>
      <c r="G7811" s="803"/>
      <c r="H7811" s="806" t="s">
        <v>154</v>
      </c>
      <c r="I7811" s="806"/>
      <c r="J7811" s="803" t="s">
        <v>153</v>
      </c>
      <c r="K7811" s="803" t="s">
        <v>153</v>
      </c>
      <c r="L7811" s="804">
        <v>0</v>
      </c>
    </row>
    <row r="7812" spans="1:12" s="101" customFormat="1" ht="218.85" customHeight="1">
      <c r="A7812" s="808"/>
      <c r="B7812" s="803"/>
      <c r="C7812" s="810"/>
      <c r="D7812" s="807"/>
      <c r="E7812" s="803"/>
      <c r="F7812" s="803"/>
      <c r="G7812" s="803"/>
      <c r="H7812" s="806"/>
      <c r="I7812" s="806"/>
      <c r="J7812" s="803"/>
      <c r="K7812" s="803"/>
      <c r="L7812" s="804"/>
    </row>
    <row r="7813" spans="1:12" s="101" customFormat="1" ht="24" customHeight="1">
      <c r="A7813" s="808"/>
      <c r="B7813" s="110" t="s">
        <v>77</v>
      </c>
      <c r="C7813" s="115" t="s">
        <v>79</v>
      </c>
      <c r="D7813" s="115" t="s">
        <v>155</v>
      </c>
      <c r="E7813" s="115" t="s">
        <v>156</v>
      </c>
      <c r="F7813" s="805"/>
      <c r="G7813" s="805"/>
      <c r="H7813" s="806" t="s">
        <v>157</v>
      </c>
      <c r="I7813" s="806"/>
      <c r="J7813" s="803" t="s">
        <v>153</v>
      </c>
      <c r="K7813" s="803" t="s">
        <v>3</v>
      </c>
      <c r="L7813" s="804">
        <v>200</v>
      </c>
    </row>
    <row r="7814" spans="1:12" s="101" customFormat="1" ht="24" customHeight="1">
      <c r="A7814" s="808"/>
      <c r="B7814" s="117" t="s">
        <v>254</v>
      </c>
      <c r="C7814" s="117" t="s">
        <v>4375</v>
      </c>
      <c r="D7814" s="118">
        <v>43772</v>
      </c>
      <c r="E7814" s="117" t="s">
        <v>4376</v>
      </c>
      <c r="F7814" s="805"/>
      <c r="G7814" s="805"/>
      <c r="H7814" s="806"/>
      <c r="I7814" s="806"/>
      <c r="J7814" s="803"/>
      <c r="K7814" s="803"/>
      <c r="L7814" s="804"/>
    </row>
    <row r="7815" spans="1:12" s="101" customFormat="1" ht="24" customHeight="1">
      <c r="A7815" s="808">
        <v>1464</v>
      </c>
      <c r="B7815" s="110" t="s">
        <v>76</v>
      </c>
      <c r="C7815" s="115" t="s">
        <v>78</v>
      </c>
      <c r="D7815" s="115" t="s">
        <v>146</v>
      </c>
      <c r="E7815" s="115" t="s">
        <v>147</v>
      </c>
      <c r="F7815" s="809" t="s">
        <v>71</v>
      </c>
      <c r="G7815" s="809"/>
      <c r="H7815" s="805"/>
      <c r="I7815" s="805"/>
      <c r="J7815" s="805"/>
      <c r="K7815" s="805"/>
      <c r="L7815" s="805"/>
    </row>
    <row r="7816" spans="1:12" s="101" customFormat="1" ht="26.25" customHeight="1">
      <c r="A7816" s="808"/>
      <c r="B7816" s="803" t="s">
        <v>4372</v>
      </c>
      <c r="C7816" s="810" t="s">
        <v>4373</v>
      </c>
      <c r="D7816" s="807">
        <v>43761</v>
      </c>
      <c r="E7816" s="803" t="s">
        <v>4374</v>
      </c>
      <c r="F7816" s="803" t="s">
        <v>506</v>
      </c>
      <c r="G7816" s="803"/>
      <c r="H7816" s="806" t="s">
        <v>152</v>
      </c>
      <c r="I7816" s="806"/>
      <c r="J7816" s="117" t="s">
        <v>153</v>
      </c>
      <c r="K7816" s="117" t="s">
        <v>3</v>
      </c>
      <c r="L7816" s="119">
        <v>795</v>
      </c>
    </row>
    <row r="7817" spans="1:12" s="101" customFormat="1" ht="408.95" customHeight="1">
      <c r="A7817" s="808"/>
      <c r="B7817" s="803"/>
      <c r="C7817" s="810"/>
      <c r="D7817" s="807"/>
      <c r="E7817" s="803"/>
      <c r="F7817" s="803"/>
      <c r="G7817" s="803"/>
      <c r="H7817" s="806" t="s">
        <v>154</v>
      </c>
      <c r="I7817" s="806"/>
      <c r="J7817" s="803" t="s">
        <v>153</v>
      </c>
      <c r="K7817" s="803" t="s">
        <v>3</v>
      </c>
      <c r="L7817" s="804">
        <v>7828.53</v>
      </c>
    </row>
    <row r="7818" spans="1:12" s="101" customFormat="1" ht="218.85" customHeight="1">
      <c r="A7818" s="808"/>
      <c r="B7818" s="803"/>
      <c r="C7818" s="810"/>
      <c r="D7818" s="807"/>
      <c r="E7818" s="803"/>
      <c r="F7818" s="803"/>
      <c r="G7818" s="803"/>
      <c r="H7818" s="806"/>
      <c r="I7818" s="806"/>
      <c r="J7818" s="803"/>
      <c r="K7818" s="803"/>
      <c r="L7818" s="804"/>
    </row>
    <row r="7819" spans="1:12" s="101" customFormat="1" ht="24" customHeight="1">
      <c r="A7819" s="808"/>
      <c r="B7819" s="110" t="s">
        <v>77</v>
      </c>
      <c r="C7819" s="115" t="s">
        <v>79</v>
      </c>
      <c r="D7819" s="115" t="s">
        <v>155</v>
      </c>
      <c r="E7819" s="115" t="s">
        <v>156</v>
      </c>
      <c r="F7819" s="805"/>
      <c r="G7819" s="805"/>
      <c r="H7819" s="806" t="s">
        <v>157</v>
      </c>
      <c r="I7819" s="806"/>
      <c r="J7819" s="803" t="s">
        <v>153</v>
      </c>
      <c r="K7819" s="803" t="s">
        <v>153</v>
      </c>
      <c r="L7819" s="804">
        <v>0</v>
      </c>
    </row>
    <row r="7820" spans="1:12" s="101" customFormat="1" ht="24" customHeight="1">
      <c r="A7820" s="808"/>
      <c r="B7820" s="117" t="s">
        <v>254</v>
      </c>
      <c r="C7820" s="117" t="s">
        <v>506</v>
      </c>
      <c r="D7820" s="118">
        <v>43772</v>
      </c>
      <c r="E7820" s="117" t="s">
        <v>4376</v>
      </c>
      <c r="F7820" s="805"/>
      <c r="G7820" s="805"/>
      <c r="H7820" s="806"/>
      <c r="I7820" s="806"/>
      <c r="J7820" s="803"/>
      <c r="K7820" s="803"/>
      <c r="L7820" s="804"/>
    </row>
    <row r="7821" spans="1:12" s="101" customFormat="1" ht="24" customHeight="1">
      <c r="A7821" s="808">
        <v>1465</v>
      </c>
      <c r="B7821" s="110" t="s">
        <v>76</v>
      </c>
      <c r="C7821" s="115" t="s">
        <v>78</v>
      </c>
      <c r="D7821" s="115" t="s">
        <v>146</v>
      </c>
      <c r="E7821" s="115" t="s">
        <v>147</v>
      </c>
      <c r="F7821" s="809" t="s">
        <v>71</v>
      </c>
      <c r="G7821" s="809"/>
      <c r="H7821" s="805"/>
      <c r="I7821" s="805"/>
      <c r="J7821" s="805"/>
      <c r="K7821" s="805"/>
      <c r="L7821" s="805"/>
    </row>
    <row r="7822" spans="1:12" s="101" customFormat="1" ht="26.25" customHeight="1">
      <c r="A7822" s="808"/>
      <c r="B7822" s="803" t="s">
        <v>4372</v>
      </c>
      <c r="C7822" s="810" t="s">
        <v>4373</v>
      </c>
      <c r="D7822" s="807">
        <v>43761</v>
      </c>
      <c r="E7822" s="803" t="s">
        <v>4374</v>
      </c>
      <c r="F7822" s="803" t="s">
        <v>4377</v>
      </c>
      <c r="G7822" s="803"/>
      <c r="H7822" s="806" t="s">
        <v>152</v>
      </c>
      <c r="I7822" s="806"/>
      <c r="J7822" s="117" t="s">
        <v>153</v>
      </c>
      <c r="K7822" s="117" t="s">
        <v>3</v>
      </c>
      <c r="L7822" s="119">
        <v>600</v>
      </c>
    </row>
    <row r="7823" spans="1:12" s="101" customFormat="1" ht="408.95" customHeight="1">
      <c r="A7823" s="808"/>
      <c r="B7823" s="803"/>
      <c r="C7823" s="810"/>
      <c r="D7823" s="807"/>
      <c r="E7823" s="803"/>
      <c r="F7823" s="803"/>
      <c r="G7823" s="803"/>
      <c r="H7823" s="806" t="s">
        <v>154</v>
      </c>
      <c r="I7823" s="806"/>
      <c r="J7823" s="803" t="s">
        <v>153</v>
      </c>
      <c r="K7823" s="803" t="s">
        <v>3</v>
      </c>
      <c r="L7823" s="804">
        <v>850</v>
      </c>
    </row>
    <row r="7824" spans="1:12" s="101" customFormat="1" ht="218.85" customHeight="1">
      <c r="A7824" s="808"/>
      <c r="B7824" s="803"/>
      <c r="C7824" s="810"/>
      <c r="D7824" s="807"/>
      <c r="E7824" s="803"/>
      <c r="F7824" s="803"/>
      <c r="G7824" s="803"/>
      <c r="H7824" s="806"/>
      <c r="I7824" s="806"/>
      <c r="J7824" s="803"/>
      <c r="K7824" s="803"/>
      <c r="L7824" s="804"/>
    </row>
    <row r="7825" spans="1:12" s="101" customFormat="1" ht="24" customHeight="1">
      <c r="A7825" s="808"/>
      <c r="B7825" s="110" t="s">
        <v>77</v>
      </c>
      <c r="C7825" s="115" t="s">
        <v>79</v>
      </c>
      <c r="D7825" s="115" t="s">
        <v>155</v>
      </c>
      <c r="E7825" s="115" t="s">
        <v>156</v>
      </c>
      <c r="F7825" s="805"/>
      <c r="G7825" s="805"/>
      <c r="H7825" s="806" t="s">
        <v>157</v>
      </c>
      <c r="I7825" s="806"/>
      <c r="J7825" s="803" t="s">
        <v>153</v>
      </c>
      <c r="K7825" s="803" t="s">
        <v>3</v>
      </c>
      <c r="L7825" s="804">
        <v>75</v>
      </c>
    </row>
    <row r="7826" spans="1:12" s="101" customFormat="1" ht="24" customHeight="1">
      <c r="A7826" s="808"/>
      <c r="B7826" s="117" t="s">
        <v>254</v>
      </c>
      <c r="C7826" s="117" t="s">
        <v>4377</v>
      </c>
      <c r="D7826" s="118">
        <v>43772</v>
      </c>
      <c r="E7826" s="117" t="s">
        <v>4376</v>
      </c>
      <c r="F7826" s="805"/>
      <c r="G7826" s="805"/>
      <c r="H7826" s="806"/>
      <c r="I7826" s="806"/>
      <c r="J7826" s="803"/>
      <c r="K7826" s="803"/>
      <c r="L7826" s="804"/>
    </row>
    <row r="7827" spans="1:12" s="101" customFormat="1" ht="24" customHeight="1">
      <c r="A7827" s="808">
        <v>1466</v>
      </c>
      <c r="B7827" s="110" t="s">
        <v>76</v>
      </c>
      <c r="C7827" s="115" t="s">
        <v>78</v>
      </c>
      <c r="D7827" s="115" t="s">
        <v>146</v>
      </c>
      <c r="E7827" s="115" t="s">
        <v>147</v>
      </c>
      <c r="F7827" s="809" t="s">
        <v>71</v>
      </c>
      <c r="G7827" s="809"/>
      <c r="H7827" s="805"/>
      <c r="I7827" s="805"/>
      <c r="J7827" s="805"/>
      <c r="K7827" s="805"/>
      <c r="L7827" s="805"/>
    </row>
    <row r="7828" spans="1:12" s="101" customFormat="1" ht="26.25" customHeight="1">
      <c r="A7828" s="808"/>
      <c r="B7828" s="803" t="s">
        <v>4372</v>
      </c>
      <c r="C7828" s="810" t="s">
        <v>4378</v>
      </c>
      <c r="D7828" s="807">
        <v>43861</v>
      </c>
      <c r="E7828" s="803" t="s">
        <v>3377</v>
      </c>
      <c r="F7828" s="803" t="s">
        <v>1710</v>
      </c>
      <c r="G7828" s="803"/>
      <c r="H7828" s="806" t="s">
        <v>152</v>
      </c>
      <c r="I7828" s="806"/>
      <c r="J7828" s="117" t="s">
        <v>153</v>
      </c>
      <c r="K7828" s="117" t="s">
        <v>3</v>
      </c>
      <c r="L7828" s="119">
        <v>720</v>
      </c>
    </row>
    <row r="7829" spans="1:12" s="101" customFormat="1" ht="165.75" customHeight="1">
      <c r="A7829" s="808"/>
      <c r="B7829" s="803"/>
      <c r="C7829" s="810"/>
      <c r="D7829" s="807"/>
      <c r="E7829" s="803"/>
      <c r="F7829" s="803"/>
      <c r="G7829" s="803"/>
      <c r="H7829" s="806" t="s">
        <v>154</v>
      </c>
      <c r="I7829" s="806"/>
      <c r="J7829" s="117" t="s">
        <v>153</v>
      </c>
      <c r="K7829" s="117" t="s">
        <v>3</v>
      </c>
      <c r="L7829" s="119">
        <v>5000</v>
      </c>
    </row>
    <row r="7830" spans="1:12" s="101" customFormat="1" ht="24" customHeight="1">
      <c r="A7830" s="808"/>
      <c r="B7830" s="110" t="s">
        <v>77</v>
      </c>
      <c r="C7830" s="115" t="s">
        <v>79</v>
      </c>
      <c r="D7830" s="115" t="s">
        <v>155</v>
      </c>
      <c r="E7830" s="115" t="s">
        <v>156</v>
      </c>
      <c r="F7830" s="805"/>
      <c r="G7830" s="805"/>
      <c r="H7830" s="806" t="s">
        <v>157</v>
      </c>
      <c r="I7830" s="806"/>
      <c r="J7830" s="803" t="s">
        <v>153</v>
      </c>
      <c r="K7830" s="803" t="s">
        <v>3</v>
      </c>
      <c r="L7830" s="804">
        <v>205</v>
      </c>
    </row>
    <row r="7831" spans="1:12" s="101" customFormat="1" ht="24" customHeight="1">
      <c r="A7831" s="808"/>
      <c r="B7831" s="117" t="s">
        <v>254</v>
      </c>
      <c r="C7831" s="117" t="s">
        <v>1710</v>
      </c>
      <c r="D7831" s="118">
        <v>43866</v>
      </c>
      <c r="E7831" s="117" t="s">
        <v>4379</v>
      </c>
      <c r="F7831" s="805"/>
      <c r="G7831" s="805"/>
      <c r="H7831" s="806"/>
      <c r="I7831" s="806"/>
      <c r="J7831" s="803"/>
      <c r="K7831" s="803"/>
      <c r="L7831" s="804"/>
    </row>
    <row r="7832" spans="1:12" s="101" customFormat="1" ht="24" customHeight="1">
      <c r="A7832" s="808">
        <v>1467</v>
      </c>
      <c r="B7832" s="110" t="s">
        <v>76</v>
      </c>
      <c r="C7832" s="115" t="s">
        <v>78</v>
      </c>
      <c r="D7832" s="115" t="s">
        <v>146</v>
      </c>
      <c r="E7832" s="115" t="s">
        <v>147</v>
      </c>
      <c r="F7832" s="809" t="s">
        <v>71</v>
      </c>
      <c r="G7832" s="809"/>
      <c r="H7832" s="805"/>
      <c r="I7832" s="805"/>
      <c r="J7832" s="805"/>
      <c r="K7832" s="805"/>
      <c r="L7832" s="805"/>
    </row>
    <row r="7833" spans="1:12" s="101" customFormat="1" ht="26.25" customHeight="1">
      <c r="A7833" s="808"/>
      <c r="B7833" s="803" t="s">
        <v>4380</v>
      </c>
      <c r="C7833" s="810" t="s">
        <v>4381</v>
      </c>
      <c r="D7833" s="807">
        <v>43814</v>
      </c>
      <c r="E7833" s="803" t="s">
        <v>234</v>
      </c>
      <c r="F7833" s="803" t="s">
        <v>3534</v>
      </c>
      <c r="G7833" s="803"/>
      <c r="H7833" s="806" t="s">
        <v>152</v>
      </c>
      <c r="I7833" s="806"/>
      <c r="J7833" s="117" t="s">
        <v>153</v>
      </c>
      <c r="K7833" s="117" t="s">
        <v>3</v>
      </c>
      <c r="L7833" s="119">
        <v>435</v>
      </c>
    </row>
    <row r="7834" spans="1:12" s="101" customFormat="1" ht="144.75" customHeight="1">
      <c r="A7834" s="808"/>
      <c r="B7834" s="803"/>
      <c r="C7834" s="810"/>
      <c r="D7834" s="807"/>
      <c r="E7834" s="803"/>
      <c r="F7834" s="803"/>
      <c r="G7834" s="803"/>
      <c r="H7834" s="806" t="s">
        <v>154</v>
      </c>
      <c r="I7834" s="806"/>
      <c r="J7834" s="117" t="s">
        <v>153</v>
      </c>
      <c r="K7834" s="117" t="s">
        <v>3</v>
      </c>
      <c r="L7834" s="119">
        <v>152</v>
      </c>
    </row>
    <row r="7835" spans="1:12" s="101" customFormat="1" ht="24" customHeight="1">
      <c r="A7835" s="808"/>
      <c r="B7835" s="110" t="s">
        <v>77</v>
      </c>
      <c r="C7835" s="115" t="s">
        <v>79</v>
      </c>
      <c r="D7835" s="115" t="s">
        <v>155</v>
      </c>
      <c r="E7835" s="115" t="s">
        <v>156</v>
      </c>
      <c r="F7835" s="805"/>
      <c r="G7835" s="805"/>
      <c r="H7835" s="806" t="s">
        <v>157</v>
      </c>
      <c r="I7835" s="806"/>
      <c r="J7835" s="803" t="s">
        <v>153</v>
      </c>
      <c r="K7835" s="803" t="s">
        <v>153</v>
      </c>
      <c r="L7835" s="804">
        <v>0</v>
      </c>
    </row>
    <row r="7836" spans="1:12" s="101" customFormat="1" ht="24" customHeight="1">
      <c r="A7836" s="808"/>
      <c r="B7836" s="117" t="s">
        <v>773</v>
      </c>
      <c r="C7836" s="117" t="s">
        <v>3534</v>
      </c>
      <c r="D7836" s="118">
        <v>43816</v>
      </c>
      <c r="E7836" s="117" t="s">
        <v>4382</v>
      </c>
      <c r="F7836" s="805"/>
      <c r="G7836" s="805"/>
      <c r="H7836" s="806"/>
      <c r="I7836" s="806"/>
      <c r="J7836" s="803"/>
      <c r="K7836" s="803"/>
      <c r="L7836" s="804"/>
    </row>
    <row r="7837" spans="1:12" s="101" customFormat="1" ht="24" customHeight="1">
      <c r="A7837" s="808">
        <v>1468</v>
      </c>
      <c r="B7837" s="110" t="s">
        <v>76</v>
      </c>
      <c r="C7837" s="115" t="s">
        <v>78</v>
      </c>
      <c r="D7837" s="115" t="s">
        <v>146</v>
      </c>
      <c r="E7837" s="115" t="s">
        <v>147</v>
      </c>
      <c r="F7837" s="809" t="s">
        <v>71</v>
      </c>
      <c r="G7837" s="809"/>
      <c r="H7837" s="805"/>
      <c r="I7837" s="805"/>
      <c r="J7837" s="805"/>
      <c r="K7837" s="805"/>
      <c r="L7837" s="805"/>
    </row>
    <row r="7838" spans="1:12" s="101" customFormat="1" ht="26.25" customHeight="1">
      <c r="A7838" s="808"/>
      <c r="B7838" s="803" t="s">
        <v>4383</v>
      </c>
      <c r="C7838" s="810" t="s">
        <v>4384</v>
      </c>
      <c r="D7838" s="807">
        <v>43758</v>
      </c>
      <c r="E7838" s="803" t="s">
        <v>205</v>
      </c>
      <c r="F7838" s="803" t="s">
        <v>329</v>
      </c>
      <c r="G7838" s="803"/>
      <c r="H7838" s="806" t="s">
        <v>152</v>
      </c>
      <c r="I7838" s="806"/>
      <c r="J7838" s="117" t="s">
        <v>153</v>
      </c>
      <c r="K7838" s="117" t="s">
        <v>153</v>
      </c>
      <c r="L7838" s="119">
        <v>0</v>
      </c>
    </row>
    <row r="7839" spans="1:12" s="101" customFormat="1" ht="228.75" customHeight="1">
      <c r="A7839" s="808"/>
      <c r="B7839" s="803"/>
      <c r="C7839" s="810"/>
      <c r="D7839" s="807"/>
      <c r="E7839" s="803"/>
      <c r="F7839" s="803"/>
      <c r="G7839" s="803"/>
      <c r="H7839" s="806" t="s">
        <v>154</v>
      </c>
      <c r="I7839" s="806"/>
      <c r="J7839" s="117" t="s">
        <v>153</v>
      </c>
      <c r="K7839" s="117" t="s">
        <v>153</v>
      </c>
      <c r="L7839" s="119">
        <v>0</v>
      </c>
    </row>
    <row r="7840" spans="1:12" s="101" customFormat="1" ht="24" customHeight="1">
      <c r="A7840" s="808"/>
      <c r="B7840" s="110" t="s">
        <v>77</v>
      </c>
      <c r="C7840" s="115" t="s">
        <v>79</v>
      </c>
      <c r="D7840" s="115" t="s">
        <v>155</v>
      </c>
      <c r="E7840" s="115" t="s">
        <v>156</v>
      </c>
      <c r="F7840" s="805"/>
      <c r="G7840" s="805"/>
      <c r="H7840" s="806" t="s">
        <v>157</v>
      </c>
      <c r="I7840" s="806"/>
      <c r="J7840" s="803" t="s">
        <v>153</v>
      </c>
      <c r="K7840" s="803" t="s">
        <v>3</v>
      </c>
      <c r="L7840" s="804">
        <v>1045</v>
      </c>
    </row>
    <row r="7841" spans="1:12" s="101" customFormat="1" ht="24" customHeight="1">
      <c r="A7841" s="808"/>
      <c r="B7841" s="117" t="s">
        <v>193</v>
      </c>
      <c r="C7841" s="117" t="s">
        <v>329</v>
      </c>
      <c r="D7841" s="118">
        <v>43760</v>
      </c>
      <c r="E7841" s="117" t="s">
        <v>223</v>
      </c>
      <c r="F7841" s="805"/>
      <c r="G7841" s="805"/>
      <c r="H7841" s="806"/>
      <c r="I7841" s="806"/>
      <c r="J7841" s="803"/>
      <c r="K7841" s="803"/>
      <c r="L7841" s="804"/>
    </row>
    <row r="7842" spans="1:12" s="101" customFormat="1" ht="24" customHeight="1">
      <c r="A7842" s="808">
        <v>1469</v>
      </c>
      <c r="B7842" s="110" t="s">
        <v>76</v>
      </c>
      <c r="C7842" s="115" t="s">
        <v>78</v>
      </c>
      <c r="D7842" s="115" t="s">
        <v>146</v>
      </c>
      <c r="E7842" s="115" t="s">
        <v>147</v>
      </c>
      <c r="F7842" s="809" t="s">
        <v>71</v>
      </c>
      <c r="G7842" s="809"/>
      <c r="H7842" s="805"/>
      <c r="I7842" s="805"/>
      <c r="J7842" s="805"/>
      <c r="K7842" s="805"/>
      <c r="L7842" s="805"/>
    </row>
    <row r="7843" spans="1:12" s="101" customFormat="1" ht="26.25" customHeight="1">
      <c r="A7843" s="808"/>
      <c r="B7843" s="803" t="s">
        <v>4383</v>
      </c>
      <c r="C7843" s="810" t="s">
        <v>4385</v>
      </c>
      <c r="D7843" s="807">
        <v>43894</v>
      </c>
      <c r="E7843" s="803" t="s">
        <v>4386</v>
      </c>
      <c r="F7843" s="803" t="s">
        <v>2432</v>
      </c>
      <c r="G7843" s="803"/>
      <c r="H7843" s="806" t="s">
        <v>152</v>
      </c>
      <c r="I7843" s="806"/>
      <c r="J7843" s="117" t="s">
        <v>153</v>
      </c>
      <c r="K7843" s="117" t="s">
        <v>3</v>
      </c>
      <c r="L7843" s="119">
        <v>537.03</v>
      </c>
    </row>
    <row r="7844" spans="1:12" s="101" customFormat="1" ht="408.95" customHeight="1">
      <c r="A7844" s="808"/>
      <c r="B7844" s="803"/>
      <c r="C7844" s="810"/>
      <c r="D7844" s="807"/>
      <c r="E7844" s="803"/>
      <c r="F7844" s="803"/>
      <c r="G7844" s="803"/>
      <c r="H7844" s="806" t="s">
        <v>154</v>
      </c>
      <c r="I7844" s="806"/>
      <c r="J7844" s="803" t="s">
        <v>153</v>
      </c>
      <c r="K7844" s="803" t="s">
        <v>3</v>
      </c>
      <c r="L7844" s="804">
        <v>208.8</v>
      </c>
    </row>
    <row r="7845" spans="1:12" s="101" customFormat="1" ht="40.35" customHeight="1">
      <c r="A7845" s="808"/>
      <c r="B7845" s="803"/>
      <c r="C7845" s="810"/>
      <c r="D7845" s="807"/>
      <c r="E7845" s="803"/>
      <c r="F7845" s="803"/>
      <c r="G7845" s="803"/>
      <c r="H7845" s="806"/>
      <c r="I7845" s="806"/>
      <c r="J7845" s="803"/>
      <c r="K7845" s="803"/>
      <c r="L7845" s="804"/>
    </row>
    <row r="7846" spans="1:12" s="101" customFormat="1" ht="24" customHeight="1">
      <c r="A7846" s="808"/>
      <c r="B7846" s="110" t="s">
        <v>77</v>
      </c>
      <c r="C7846" s="115" t="s">
        <v>79</v>
      </c>
      <c r="D7846" s="115" t="s">
        <v>155</v>
      </c>
      <c r="E7846" s="115" t="s">
        <v>156</v>
      </c>
      <c r="F7846" s="805"/>
      <c r="G7846" s="805"/>
      <c r="H7846" s="806" t="s">
        <v>157</v>
      </c>
      <c r="I7846" s="806"/>
      <c r="J7846" s="803" t="s">
        <v>153</v>
      </c>
      <c r="K7846" s="803" t="s">
        <v>3</v>
      </c>
      <c r="L7846" s="804">
        <v>320</v>
      </c>
    </row>
    <row r="7847" spans="1:12" s="101" customFormat="1" ht="24" customHeight="1">
      <c r="A7847" s="808"/>
      <c r="B7847" s="117" t="s">
        <v>193</v>
      </c>
      <c r="C7847" s="117" t="s">
        <v>2432</v>
      </c>
      <c r="D7847" s="118">
        <v>43896</v>
      </c>
      <c r="E7847" s="117" t="s">
        <v>1255</v>
      </c>
      <c r="F7847" s="805"/>
      <c r="G7847" s="805"/>
      <c r="H7847" s="806"/>
      <c r="I7847" s="806"/>
      <c r="J7847" s="803"/>
      <c r="K7847" s="803"/>
      <c r="L7847" s="804"/>
    </row>
    <row r="7848" spans="1:12" s="101" customFormat="1" ht="24" customHeight="1">
      <c r="A7848" s="808">
        <v>1470</v>
      </c>
      <c r="B7848" s="110" t="s">
        <v>76</v>
      </c>
      <c r="C7848" s="115" t="s">
        <v>78</v>
      </c>
      <c r="D7848" s="115" t="s">
        <v>146</v>
      </c>
      <c r="E7848" s="115" t="s">
        <v>147</v>
      </c>
      <c r="F7848" s="809" t="s">
        <v>71</v>
      </c>
      <c r="G7848" s="809"/>
      <c r="H7848" s="805"/>
      <c r="I7848" s="805"/>
      <c r="J7848" s="805"/>
      <c r="K7848" s="805"/>
      <c r="L7848" s="805"/>
    </row>
    <row r="7849" spans="1:12" s="101" customFormat="1" ht="26.25" customHeight="1">
      <c r="A7849" s="808"/>
      <c r="B7849" s="803" t="s">
        <v>4387</v>
      </c>
      <c r="C7849" s="810" t="s">
        <v>4388</v>
      </c>
      <c r="D7849" s="807">
        <v>43739</v>
      </c>
      <c r="E7849" s="803" t="s">
        <v>1821</v>
      </c>
      <c r="F7849" s="803" t="s">
        <v>1789</v>
      </c>
      <c r="G7849" s="803"/>
      <c r="H7849" s="806" t="s">
        <v>152</v>
      </c>
      <c r="I7849" s="806"/>
      <c r="J7849" s="117" t="s">
        <v>153</v>
      </c>
      <c r="K7849" s="117" t="s">
        <v>3</v>
      </c>
      <c r="L7849" s="119">
        <v>2184</v>
      </c>
    </row>
    <row r="7850" spans="1:12" s="101" customFormat="1" ht="123.75" customHeight="1">
      <c r="A7850" s="808"/>
      <c r="B7850" s="803"/>
      <c r="C7850" s="810"/>
      <c r="D7850" s="807"/>
      <c r="E7850" s="803"/>
      <c r="F7850" s="803"/>
      <c r="G7850" s="803"/>
      <c r="H7850" s="806" t="s">
        <v>154</v>
      </c>
      <c r="I7850" s="806"/>
      <c r="J7850" s="117" t="s">
        <v>153</v>
      </c>
      <c r="K7850" s="117" t="s">
        <v>153</v>
      </c>
      <c r="L7850" s="119">
        <v>0</v>
      </c>
    </row>
    <row r="7851" spans="1:12" s="101" customFormat="1" ht="24" customHeight="1">
      <c r="A7851" s="808"/>
      <c r="B7851" s="110" t="s">
        <v>77</v>
      </c>
      <c r="C7851" s="115" t="s">
        <v>79</v>
      </c>
      <c r="D7851" s="115" t="s">
        <v>155</v>
      </c>
      <c r="E7851" s="115" t="s">
        <v>156</v>
      </c>
      <c r="F7851" s="805"/>
      <c r="G7851" s="805"/>
      <c r="H7851" s="806" t="s">
        <v>157</v>
      </c>
      <c r="I7851" s="806"/>
      <c r="J7851" s="803" t="s">
        <v>153</v>
      </c>
      <c r="K7851" s="803" t="s">
        <v>153</v>
      </c>
      <c r="L7851" s="804">
        <v>0</v>
      </c>
    </row>
    <row r="7852" spans="1:12" s="101" customFormat="1" ht="24" customHeight="1">
      <c r="A7852" s="808"/>
      <c r="B7852" s="117" t="s">
        <v>181</v>
      </c>
      <c r="C7852" s="117" t="s">
        <v>1789</v>
      </c>
      <c r="D7852" s="118">
        <v>43760</v>
      </c>
      <c r="E7852" s="117" t="s">
        <v>4389</v>
      </c>
      <c r="F7852" s="805"/>
      <c r="G7852" s="805"/>
      <c r="H7852" s="806"/>
      <c r="I7852" s="806"/>
      <c r="J7852" s="803"/>
      <c r="K7852" s="803"/>
      <c r="L7852" s="804"/>
    </row>
    <row r="7853" spans="1:12" s="101" customFormat="1" ht="24" customHeight="1">
      <c r="A7853" s="808">
        <v>1471</v>
      </c>
      <c r="B7853" s="110" t="s">
        <v>76</v>
      </c>
      <c r="C7853" s="115" t="s">
        <v>78</v>
      </c>
      <c r="D7853" s="115" t="s">
        <v>146</v>
      </c>
      <c r="E7853" s="115" t="s">
        <v>147</v>
      </c>
      <c r="F7853" s="809" t="s">
        <v>71</v>
      </c>
      <c r="G7853" s="809"/>
      <c r="H7853" s="805"/>
      <c r="I7853" s="805"/>
      <c r="J7853" s="805"/>
      <c r="K7853" s="805"/>
      <c r="L7853" s="805"/>
    </row>
    <row r="7854" spans="1:12" s="101" customFormat="1" ht="26.25" customHeight="1">
      <c r="A7854" s="808"/>
      <c r="B7854" s="803" t="s">
        <v>4387</v>
      </c>
      <c r="C7854" s="803" t="s">
        <v>4390</v>
      </c>
      <c r="D7854" s="807">
        <v>43837</v>
      </c>
      <c r="E7854" s="803" t="s">
        <v>1821</v>
      </c>
      <c r="F7854" s="803" t="s">
        <v>1789</v>
      </c>
      <c r="G7854" s="803"/>
      <c r="H7854" s="806" t="s">
        <v>152</v>
      </c>
      <c r="I7854" s="806"/>
      <c r="J7854" s="117" t="s">
        <v>153</v>
      </c>
      <c r="K7854" s="117" t="s">
        <v>3</v>
      </c>
      <c r="L7854" s="119">
        <v>1040</v>
      </c>
    </row>
    <row r="7855" spans="1:12" s="101" customFormat="1" ht="81.75" customHeight="1">
      <c r="A7855" s="808"/>
      <c r="B7855" s="803"/>
      <c r="C7855" s="803"/>
      <c r="D7855" s="807"/>
      <c r="E7855" s="803"/>
      <c r="F7855" s="803"/>
      <c r="G7855" s="803"/>
      <c r="H7855" s="806" t="s">
        <v>154</v>
      </c>
      <c r="I7855" s="806"/>
      <c r="J7855" s="117" t="s">
        <v>153</v>
      </c>
      <c r="K7855" s="117" t="s">
        <v>153</v>
      </c>
      <c r="L7855" s="119">
        <v>0</v>
      </c>
    </row>
    <row r="7856" spans="1:12" s="101" customFormat="1" ht="24" customHeight="1">
      <c r="A7856" s="808"/>
      <c r="B7856" s="110" t="s">
        <v>77</v>
      </c>
      <c r="C7856" s="115" t="s">
        <v>79</v>
      </c>
      <c r="D7856" s="115" t="s">
        <v>155</v>
      </c>
      <c r="E7856" s="115" t="s">
        <v>156</v>
      </c>
      <c r="F7856" s="805"/>
      <c r="G7856" s="805"/>
      <c r="H7856" s="806" t="s">
        <v>157</v>
      </c>
      <c r="I7856" s="806"/>
      <c r="J7856" s="803" t="s">
        <v>153</v>
      </c>
      <c r="K7856" s="803" t="s">
        <v>153</v>
      </c>
      <c r="L7856" s="804">
        <v>0</v>
      </c>
    </row>
    <row r="7857" spans="1:12" s="101" customFormat="1" ht="24" customHeight="1">
      <c r="A7857" s="808"/>
      <c r="B7857" s="117" t="s">
        <v>181</v>
      </c>
      <c r="C7857" s="117" t="s">
        <v>1789</v>
      </c>
      <c r="D7857" s="118">
        <v>43848</v>
      </c>
      <c r="E7857" s="117" t="s">
        <v>4391</v>
      </c>
      <c r="F7857" s="805"/>
      <c r="G7857" s="805"/>
      <c r="H7857" s="806"/>
      <c r="I7857" s="806"/>
      <c r="J7857" s="803"/>
      <c r="K7857" s="803"/>
      <c r="L7857" s="804"/>
    </row>
    <row r="7858" spans="1:12" s="101" customFormat="1" ht="24" customHeight="1">
      <c r="A7858" s="808">
        <v>1472</v>
      </c>
      <c r="B7858" s="110" t="s">
        <v>76</v>
      </c>
      <c r="C7858" s="115" t="s">
        <v>78</v>
      </c>
      <c r="D7858" s="115" t="s">
        <v>146</v>
      </c>
      <c r="E7858" s="115" t="s">
        <v>147</v>
      </c>
      <c r="F7858" s="809" t="s">
        <v>71</v>
      </c>
      <c r="G7858" s="809"/>
      <c r="H7858" s="805"/>
      <c r="I7858" s="805"/>
      <c r="J7858" s="805"/>
      <c r="K7858" s="805"/>
      <c r="L7858" s="805"/>
    </row>
    <row r="7859" spans="1:12" s="101" customFormat="1" ht="26.25" customHeight="1">
      <c r="A7859" s="808"/>
      <c r="B7859" s="803" t="s">
        <v>4392</v>
      </c>
      <c r="C7859" s="810" t="s">
        <v>4393</v>
      </c>
      <c r="D7859" s="807">
        <v>43750</v>
      </c>
      <c r="E7859" s="803" t="s">
        <v>4394</v>
      </c>
      <c r="F7859" s="803" t="s">
        <v>4395</v>
      </c>
      <c r="G7859" s="803"/>
      <c r="H7859" s="806" t="s">
        <v>152</v>
      </c>
      <c r="I7859" s="806"/>
      <c r="J7859" s="117" t="s">
        <v>153</v>
      </c>
      <c r="K7859" s="117" t="s">
        <v>3</v>
      </c>
      <c r="L7859" s="119">
        <v>521.1</v>
      </c>
    </row>
    <row r="7860" spans="1:12" s="101" customFormat="1" ht="291.75" customHeight="1">
      <c r="A7860" s="808"/>
      <c r="B7860" s="803"/>
      <c r="C7860" s="810"/>
      <c r="D7860" s="807"/>
      <c r="E7860" s="803"/>
      <c r="F7860" s="803"/>
      <c r="G7860" s="803"/>
      <c r="H7860" s="806" t="s">
        <v>154</v>
      </c>
      <c r="I7860" s="806"/>
      <c r="J7860" s="117" t="s">
        <v>153</v>
      </c>
      <c r="K7860" s="117" t="s">
        <v>153</v>
      </c>
      <c r="L7860" s="119">
        <v>0</v>
      </c>
    </row>
    <row r="7861" spans="1:12" s="101" customFormat="1" ht="24" customHeight="1">
      <c r="A7861" s="808"/>
      <c r="B7861" s="110" t="s">
        <v>77</v>
      </c>
      <c r="C7861" s="115" t="s">
        <v>79</v>
      </c>
      <c r="D7861" s="115" t="s">
        <v>155</v>
      </c>
      <c r="E7861" s="115" t="s">
        <v>156</v>
      </c>
      <c r="F7861" s="805"/>
      <c r="G7861" s="805"/>
      <c r="H7861" s="806" t="s">
        <v>157</v>
      </c>
      <c r="I7861" s="806"/>
      <c r="J7861" s="803" t="s">
        <v>153</v>
      </c>
      <c r="K7861" s="803" t="s">
        <v>3</v>
      </c>
      <c r="L7861" s="804">
        <v>750</v>
      </c>
    </row>
    <row r="7862" spans="1:12" s="101" customFormat="1" ht="24" customHeight="1">
      <c r="A7862" s="808"/>
      <c r="B7862" s="117" t="s">
        <v>193</v>
      </c>
      <c r="C7862" s="117" t="s">
        <v>4395</v>
      </c>
      <c r="D7862" s="118">
        <v>43755</v>
      </c>
      <c r="E7862" s="117" t="s">
        <v>4396</v>
      </c>
      <c r="F7862" s="805"/>
      <c r="G7862" s="805"/>
      <c r="H7862" s="806"/>
      <c r="I7862" s="806"/>
      <c r="J7862" s="803"/>
      <c r="K7862" s="803"/>
      <c r="L7862" s="804"/>
    </row>
    <row r="7863" spans="1:12" s="101" customFormat="1" ht="24" customHeight="1">
      <c r="A7863" s="808">
        <v>1473</v>
      </c>
      <c r="B7863" s="110" t="s">
        <v>76</v>
      </c>
      <c r="C7863" s="115" t="s">
        <v>78</v>
      </c>
      <c r="D7863" s="115" t="s">
        <v>146</v>
      </c>
      <c r="E7863" s="115" t="s">
        <v>147</v>
      </c>
      <c r="F7863" s="809" t="s">
        <v>71</v>
      </c>
      <c r="G7863" s="809"/>
      <c r="H7863" s="805"/>
      <c r="I7863" s="805"/>
      <c r="J7863" s="805"/>
      <c r="K7863" s="805"/>
      <c r="L7863" s="805"/>
    </row>
    <row r="7864" spans="1:12" s="101" customFormat="1" ht="26.25" customHeight="1">
      <c r="A7864" s="808"/>
      <c r="B7864" s="803" t="s">
        <v>4397</v>
      </c>
      <c r="C7864" s="810" t="s">
        <v>4398</v>
      </c>
      <c r="D7864" s="807">
        <v>43739</v>
      </c>
      <c r="E7864" s="803" t="s">
        <v>3331</v>
      </c>
      <c r="F7864" s="803" t="s">
        <v>4399</v>
      </c>
      <c r="G7864" s="803"/>
      <c r="H7864" s="806" t="s">
        <v>152</v>
      </c>
      <c r="I7864" s="806"/>
      <c r="J7864" s="117" t="s">
        <v>153</v>
      </c>
      <c r="K7864" s="117" t="s">
        <v>3</v>
      </c>
      <c r="L7864" s="119">
        <v>618.69000000000005</v>
      </c>
    </row>
    <row r="7865" spans="1:12" s="101" customFormat="1" ht="407.25" customHeight="1">
      <c r="A7865" s="808"/>
      <c r="B7865" s="803"/>
      <c r="C7865" s="810"/>
      <c r="D7865" s="807"/>
      <c r="E7865" s="803"/>
      <c r="F7865" s="803"/>
      <c r="G7865" s="803"/>
      <c r="H7865" s="806" t="s">
        <v>154</v>
      </c>
      <c r="I7865" s="806"/>
      <c r="J7865" s="117" t="s">
        <v>153</v>
      </c>
      <c r="K7865" s="117" t="s">
        <v>153</v>
      </c>
      <c r="L7865" s="119">
        <v>0</v>
      </c>
    </row>
    <row r="7866" spans="1:12" s="101" customFormat="1" ht="24" customHeight="1">
      <c r="A7866" s="808"/>
      <c r="B7866" s="110" t="s">
        <v>77</v>
      </c>
      <c r="C7866" s="115" t="s">
        <v>79</v>
      </c>
      <c r="D7866" s="115" t="s">
        <v>155</v>
      </c>
      <c r="E7866" s="115" t="s">
        <v>156</v>
      </c>
      <c r="F7866" s="805"/>
      <c r="G7866" s="805"/>
      <c r="H7866" s="806" t="s">
        <v>157</v>
      </c>
      <c r="I7866" s="806"/>
      <c r="J7866" s="803" t="s">
        <v>153</v>
      </c>
      <c r="K7866" s="803" t="s">
        <v>153</v>
      </c>
      <c r="L7866" s="804">
        <v>0</v>
      </c>
    </row>
    <row r="7867" spans="1:12" s="101" customFormat="1" ht="24" customHeight="1">
      <c r="A7867" s="808"/>
      <c r="B7867" s="117" t="s">
        <v>562</v>
      </c>
      <c r="C7867" s="117" t="s">
        <v>4399</v>
      </c>
      <c r="D7867" s="118">
        <v>43743</v>
      </c>
      <c r="E7867" s="117" t="s">
        <v>3049</v>
      </c>
      <c r="F7867" s="805"/>
      <c r="G7867" s="805"/>
      <c r="H7867" s="806"/>
      <c r="I7867" s="806"/>
      <c r="J7867" s="803"/>
      <c r="K7867" s="803"/>
      <c r="L7867" s="804"/>
    </row>
    <row r="7868" spans="1:12" s="101" customFormat="1" ht="24" customHeight="1">
      <c r="A7868" s="808">
        <v>1474</v>
      </c>
      <c r="B7868" s="110" t="s">
        <v>76</v>
      </c>
      <c r="C7868" s="115" t="s">
        <v>78</v>
      </c>
      <c r="D7868" s="115" t="s">
        <v>146</v>
      </c>
      <c r="E7868" s="115" t="s">
        <v>147</v>
      </c>
      <c r="F7868" s="809" t="s">
        <v>71</v>
      </c>
      <c r="G7868" s="809"/>
      <c r="H7868" s="805"/>
      <c r="I7868" s="805"/>
      <c r="J7868" s="805"/>
      <c r="K7868" s="805"/>
      <c r="L7868" s="805"/>
    </row>
    <row r="7869" spans="1:12" s="101" customFormat="1" ht="26.25" customHeight="1">
      <c r="A7869" s="808"/>
      <c r="B7869" s="803" t="s">
        <v>4397</v>
      </c>
      <c r="C7869" s="810" t="s">
        <v>4400</v>
      </c>
      <c r="D7869" s="807">
        <v>43790</v>
      </c>
      <c r="E7869" s="803" t="s">
        <v>1649</v>
      </c>
      <c r="F7869" s="803" t="s">
        <v>1650</v>
      </c>
      <c r="G7869" s="803"/>
      <c r="H7869" s="806" t="s">
        <v>152</v>
      </c>
      <c r="I7869" s="806"/>
      <c r="J7869" s="117" t="s">
        <v>153</v>
      </c>
      <c r="K7869" s="117" t="s">
        <v>3</v>
      </c>
      <c r="L7869" s="119">
        <v>149.94</v>
      </c>
    </row>
    <row r="7870" spans="1:12" s="101" customFormat="1" ht="408.95" customHeight="1">
      <c r="A7870" s="808"/>
      <c r="B7870" s="803"/>
      <c r="C7870" s="810"/>
      <c r="D7870" s="807"/>
      <c r="E7870" s="803"/>
      <c r="F7870" s="803"/>
      <c r="G7870" s="803"/>
      <c r="H7870" s="806" t="s">
        <v>154</v>
      </c>
      <c r="I7870" s="806"/>
      <c r="J7870" s="803" t="s">
        <v>153</v>
      </c>
      <c r="K7870" s="803" t="s">
        <v>3</v>
      </c>
      <c r="L7870" s="804">
        <v>546.35</v>
      </c>
    </row>
    <row r="7871" spans="1:12" s="101" customFormat="1" ht="134.85" customHeight="1">
      <c r="A7871" s="808"/>
      <c r="B7871" s="803"/>
      <c r="C7871" s="810"/>
      <c r="D7871" s="807"/>
      <c r="E7871" s="803"/>
      <c r="F7871" s="803"/>
      <c r="G7871" s="803"/>
      <c r="H7871" s="806"/>
      <c r="I7871" s="806"/>
      <c r="J7871" s="803"/>
      <c r="K7871" s="803"/>
      <c r="L7871" s="804"/>
    </row>
    <row r="7872" spans="1:12" s="101" customFormat="1" ht="24" customHeight="1">
      <c r="A7872" s="808"/>
      <c r="B7872" s="110" t="s">
        <v>77</v>
      </c>
      <c r="C7872" s="115" t="s">
        <v>79</v>
      </c>
      <c r="D7872" s="115" t="s">
        <v>155</v>
      </c>
      <c r="E7872" s="115" t="s">
        <v>156</v>
      </c>
      <c r="F7872" s="805"/>
      <c r="G7872" s="805"/>
      <c r="H7872" s="806" t="s">
        <v>157</v>
      </c>
      <c r="I7872" s="806"/>
      <c r="J7872" s="803" t="s">
        <v>153</v>
      </c>
      <c r="K7872" s="803" t="s">
        <v>153</v>
      </c>
      <c r="L7872" s="804">
        <v>0</v>
      </c>
    </row>
    <row r="7873" spans="1:12" s="101" customFormat="1" ht="24" customHeight="1">
      <c r="A7873" s="808"/>
      <c r="B7873" s="117" t="s">
        <v>562</v>
      </c>
      <c r="C7873" s="117" t="s">
        <v>1650</v>
      </c>
      <c r="D7873" s="118">
        <v>43792</v>
      </c>
      <c r="E7873" s="117" t="s">
        <v>1343</v>
      </c>
      <c r="F7873" s="805"/>
      <c r="G7873" s="805"/>
      <c r="H7873" s="806"/>
      <c r="I7873" s="806"/>
      <c r="J7873" s="803"/>
      <c r="K7873" s="803"/>
      <c r="L7873" s="804"/>
    </row>
    <row r="7874" spans="1:12" s="101" customFormat="1" ht="24" customHeight="1">
      <c r="A7874" s="808">
        <v>1475</v>
      </c>
      <c r="B7874" s="110" t="s">
        <v>76</v>
      </c>
      <c r="C7874" s="115" t="s">
        <v>78</v>
      </c>
      <c r="D7874" s="115" t="s">
        <v>146</v>
      </c>
      <c r="E7874" s="115" t="s">
        <v>147</v>
      </c>
      <c r="F7874" s="809" t="s">
        <v>71</v>
      </c>
      <c r="G7874" s="809"/>
      <c r="H7874" s="805"/>
      <c r="I7874" s="805"/>
      <c r="J7874" s="805"/>
      <c r="K7874" s="805"/>
      <c r="L7874" s="805"/>
    </row>
    <row r="7875" spans="1:12" s="101" customFormat="1" ht="26.25" customHeight="1">
      <c r="A7875" s="808"/>
      <c r="B7875" s="803" t="s">
        <v>4397</v>
      </c>
      <c r="C7875" s="810" t="s">
        <v>4401</v>
      </c>
      <c r="D7875" s="807">
        <v>43805</v>
      </c>
      <c r="E7875" s="803" t="s">
        <v>228</v>
      </c>
      <c r="F7875" s="803" t="s">
        <v>239</v>
      </c>
      <c r="G7875" s="803"/>
      <c r="H7875" s="806" t="s">
        <v>152</v>
      </c>
      <c r="I7875" s="806"/>
      <c r="J7875" s="117" t="s">
        <v>153</v>
      </c>
      <c r="K7875" s="117" t="s">
        <v>3</v>
      </c>
      <c r="L7875" s="119">
        <v>1554</v>
      </c>
    </row>
    <row r="7876" spans="1:12" s="101" customFormat="1" ht="407.25" customHeight="1">
      <c r="A7876" s="808"/>
      <c r="B7876" s="803"/>
      <c r="C7876" s="810"/>
      <c r="D7876" s="807"/>
      <c r="E7876" s="803"/>
      <c r="F7876" s="803"/>
      <c r="G7876" s="803"/>
      <c r="H7876" s="806" t="s">
        <v>154</v>
      </c>
      <c r="I7876" s="806"/>
      <c r="J7876" s="117" t="s">
        <v>153</v>
      </c>
      <c r="K7876" s="117" t="s">
        <v>3</v>
      </c>
      <c r="L7876" s="119">
        <v>456.6</v>
      </c>
    </row>
    <row r="7877" spans="1:12" s="101" customFormat="1" ht="24" customHeight="1">
      <c r="A7877" s="808"/>
      <c r="B7877" s="110" t="s">
        <v>77</v>
      </c>
      <c r="C7877" s="115" t="s">
        <v>79</v>
      </c>
      <c r="D7877" s="115" t="s">
        <v>155</v>
      </c>
      <c r="E7877" s="115" t="s">
        <v>156</v>
      </c>
      <c r="F7877" s="805"/>
      <c r="G7877" s="805"/>
      <c r="H7877" s="806" t="s">
        <v>157</v>
      </c>
      <c r="I7877" s="806"/>
      <c r="J7877" s="803" t="s">
        <v>153</v>
      </c>
      <c r="K7877" s="803" t="s">
        <v>153</v>
      </c>
      <c r="L7877" s="804">
        <v>0</v>
      </c>
    </row>
    <row r="7878" spans="1:12" s="101" customFormat="1" ht="24" customHeight="1">
      <c r="A7878" s="808"/>
      <c r="B7878" s="117" t="s">
        <v>562</v>
      </c>
      <c r="C7878" s="117" t="s">
        <v>239</v>
      </c>
      <c r="D7878" s="118">
        <v>43811</v>
      </c>
      <c r="E7878" s="117" t="s">
        <v>2820</v>
      </c>
      <c r="F7878" s="805"/>
      <c r="G7878" s="805"/>
      <c r="H7878" s="806"/>
      <c r="I7878" s="806"/>
      <c r="J7878" s="803"/>
      <c r="K7878" s="803"/>
      <c r="L7878" s="804"/>
    </row>
    <row r="7879" spans="1:12" s="101" customFormat="1" ht="24" customHeight="1">
      <c r="A7879" s="808">
        <v>1476</v>
      </c>
      <c r="B7879" s="110" t="s">
        <v>76</v>
      </c>
      <c r="C7879" s="115" t="s">
        <v>78</v>
      </c>
      <c r="D7879" s="115" t="s">
        <v>146</v>
      </c>
      <c r="E7879" s="115" t="s">
        <v>147</v>
      </c>
      <c r="F7879" s="809" t="s">
        <v>71</v>
      </c>
      <c r="G7879" s="809"/>
      <c r="H7879" s="805"/>
      <c r="I7879" s="805"/>
      <c r="J7879" s="805"/>
      <c r="K7879" s="805"/>
      <c r="L7879" s="805"/>
    </row>
    <row r="7880" spans="1:12" s="101" customFormat="1" ht="26.25" customHeight="1">
      <c r="A7880" s="808"/>
      <c r="B7880" s="803" t="s">
        <v>4397</v>
      </c>
      <c r="C7880" s="810" t="s">
        <v>4402</v>
      </c>
      <c r="D7880" s="807">
        <v>43851</v>
      </c>
      <c r="E7880" s="803" t="s">
        <v>476</v>
      </c>
      <c r="F7880" s="803" t="s">
        <v>546</v>
      </c>
      <c r="G7880" s="803"/>
      <c r="H7880" s="806" t="s">
        <v>152</v>
      </c>
      <c r="I7880" s="806"/>
      <c r="J7880" s="117" t="s">
        <v>153</v>
      </c>
      <c r="K7880" s="117" t="s">
        <v>3</v>
      </c>
      <c r="L7880" s="119">
        <v>164</v>
      </c>
    </row>
    <row r="7881" spans="1:12" s="101" customFormat="1" ht="291.75" customHeight="1">
      <c r="A7881" s="808"/>
      <c r="B7881" s="803"/>
      <c r="C7881" s="810"/>
      <c r="D7881" s="807"/>
      <c r="E7881" s="803"/>
      <c r="F7881" s="803"/>
      <c r="G7881" s="803"/>
      <c r="H7881" s="806" t="s">
        <v>154</v>
      </c>
      <c r="I7881" s="806"/>
      <c r="J7881" s="117" t="s">
        <v>153</v>
      </c>
      <c r="K7881" s="117" t="s">
        <v>3</v>
      </c>
      <c r="L7881" s="119">
        <v>228.02</v>
      </c>
    </row>
    <row r="7882" spans="1:12" s="101" customFormat="1" ht="24" customHeight="1">
      <c r="A7882" s="808"/>
      <c r="B7882" s="110" t="s">
        <v>77</v>
      </c>
      <c r="C7882" s="115" t="s">
        <v>79</v>
      </c>
      <c r="D7882" s="115" t="s">
        <v>155</v>
      </c>
      <c r="E7882" s="115" t="s">
        <v>156</v>
      </c>
      <c r="F7882" s="805"/>
      <c r="G7882" s="805"/>
      <c r="H7882" s="806" t="s">
        <v>157</v>
      </c>
      <c r="I7882" s="806"/>
      <c r="J7882" s="803" t="s">
        <v>153</v>
      </c>
      <c r="K7882" s="803" t="s">
        <v>153</v>
      </c>
      <c r="L7882" s="804">
        <v>0</v>
      </c>
    </row>
    <row r="7883" spans="1:12" s="101" customFormat="1" ht="24" customHeight="1">
      <c r="A7883" s="808"/>
      <c r="B7883" s="117" t="s">
        <v>562</v>
      </c>
      <c r="C7883" s="117" t="s">
        <v>546</v>
      </c>
      <c r="D7883" s="118">
        <v>43852</v>
      </c>
      <c r="E7883" s="117" t="s">
        <v>4403</v>
      </c>
      <c r="F7883" s="805"/>
      <c r="G7883" s="805"/>
      <c r="H7883" s="806"/>
      <c r="I7883" s="806"/>
      <c r="J7883" s="803"/>
      <c r="K7883" s="803"/>
      <c r="L7883" s="804"/>
    </row>
    <row r="7884" spans="1:12" s="101" customFormat="1" ht="24" customHeight="1">
      <c r="A7884" s="808">
        <v>1477</v>
      </c>
      <c r="B7884" s="110" t="s">
        <v>76</v>
      </c>
      <c r="C7884" s="115" t="s">
        <v>78</v>
      </c>
      <c r="D7884" s="115" t="s">
        <v>146</v>
      </c>
      <c r="E7884" s="115" t="s">
        <v>147</v>
      </c>
      <c r="F7884" s="809" t="s">
        <v>71</v>
      </c>
      <c r="G7884" s="809"/>
      <c r="H7884" s="805"/>
      <c r="I7884" s="805"/>
      <c r="J7884" s="805"/>
      <c r="K7884" s="805"/>
      <c r="L7884" s="805"/>
    </row>
    <row r="7885" spans="1:12" s="101" customFormat="1" ht="26.25" customHeight="1">
      <c r="A7885" s="808"/>
      <c r="B7885" s="803" t="s">
        <v>4404</v>
      </c>
      <c r="C7885" s="810" t="s">
        <v>4405</v>
      </c>
      <c r="D7885" s="807">
        <v>43895</v>
      </c>
      <c r="E7885" s="803" t="s">
        <v>523</v>
      </c>
      <c r="F7885" s="803" t="s">
        <v>210</v>
      </c>
      <c r="G7885" s="803"/>
      <c r="H7885" s="806" t="s">
        <v>152</v>
      </c>
      <c r="I7885" s="806"/>
      <c r="J7885" s="117" t="s">
        <v>153</v>
      </c>
      <c r="K7885" s="117" t="s">
        <v>3</v>
      </c>
      <c r="L7885" s="119">
        <v>529</v>
      </c>
    </row>
    <row r="7886" spans="1:12" s="101" customFormat="1" ht="113.25" customHeight="1">
      <c r="A7886" s="808"/>
      <c r="B7886" s="803"/>
      <c r="C7886" s="810"/>
      <c r="D7886" s="807"/>
      <c r="E7886" s="803"/>
      <c r="F7886" s="803"/>
      <c r="G7886" s="803"/>
      <c r="H7886" s="806" t="s">
        <v>154</v>
      </c>
      <c r="I7886" s="806"/>
      <c r="J7886" s="117" t="s">
        <v>153</v>
      </c>
      <c r="K7886" s="117" t="s">
        <v>3</v>
      </c>
      <c r="L7886" s="119">
        <v>421.92</v>
      </c>
    </row>
    <row r="7887" spans="1:12" s="101" customFormat="1" ht="24" customHeight="1">
      <c r="A7887" s="808"/>
      <c r="B7887" s="110" t="s">
        <v>77</v>
      </c>
      <c r="C7887" s="115" t="s">
        <v>79</v>
      </c>
      <c r="D7887" s="115" t="s">
        <v>155</v>
      </c>
      <c r="E7887" s="115" t="s">
        <v>156</v>
      </c>
      <c r="F7887" s="805"/>
      <c r="G7887" s="805"/>
      <c r="H7887" s="806" t="s">
        <v>157</v>
      </c>
      <c r="I7887" s="806"/>
      <c r="J7887" s="803" t="s">
        <v>153</v>
      </c>
      <c r="K7887" s="803" t="s">
        <v>3</v>
      </c>
      <c r="L7887" s="804">
        <v>84.32</v>
      </c>
    </row>
    <row r="7888" spans="1:12" s="101" customFormat="1" ht="24" customHeight="1">
      <c r="A7888" s="808"/>
      <c r="B7888" s="117" t="s">
        <v>193</v>
      </c>
      <c r="C7888" s="117" t="s">
        <v>210</v>
      </c>
      <c r="D7888" s="118">
        <v>43898</v>
      </c>
      <c r="E7888" s="117" t="s">
        <v>976</v>
      </c>
      <c r="F7888" s="805"/>
      <c r="G7888" s="805"/>
      <c r="H7888" s="806"/>
      <c r="I7888" s="806"/>
      <c r="J7888" s="803"/>
      <c r="K7888" s="803"/>
      <c r="L7888" s="804"/>
    </row>
    <row r="7889" spans="1:12" s="101" customFormat="1" ht="24" customHeight="1">
      <c r="A7889" s="808">
        <v>1478</v>
      </c>
      <c r="B7889" s="110" t="s">
        <v>76</v>
      </c>
      <c r="C7889" s="115" t="s">
        <v>78</v>
      </c>
      <c r="D7889" s="115" t="s">
        <v>146</v>
      </c>
      <c r="E7889" s="115" t="s">
        <v>147</v>
      </c>
      <c r="F7889" s="809" t="s">
        <v>71</v>
      </c>
      <c r="G7889" s="809"/>
      <c r="H7889" s="805"/>
      <c r="I7889" s="805"/>
      <c r="J7889" s="805"/>
      <c r="K7889" s="805"/>
      <c r="L7889" s="805"/>
    </row>
    <row r="7890" spans="1:12" s="101" customFormat="1" ht="26.25" customHeight="1">
      <c r="A7890" s="808"/>
      <c r="B7890" s="803" t="s">
        <v>4406</v>
      </c>
      <c r="C7890" s="803" t="s">
        <v>4407</v>
      </c>
      <c r="D7890" s="807">
        <v>43783</v>
      </c>
      <c r="E7890" s="803" t="s">
        <v>2892</v>
      </c>
      <c r="F7890" s="803" t="s">
        <v>3260</v>
      </c>
      <c r="G7890" s="803"/>
      <c r="H7890" s="806" t="s">
        <v>152</v>
      </c>
      <c r="I7890" s="806"/>
      <c r="J7890" s="117" t="s">
        <v>153</v>
      </c>
      <c r="K7890" s="117" t="s">
        <v>3</v>
      </c>
      <c r="L7890" s="119">
        <v>460</v>
      </c>
    </row>
    <row r="7891" spans="1:12" s="101" customFormat="1" ht="39.75" customHeight="1">
      <c r="A7891" s="808"/>
      <c r="B7891" s="803"/>
      <c r="C7891" s="803"/>
      <c r="D7891" s="807"/>
      <c r="E7891" s="803"/>
      <c r="F7891" s="803"/>
      <c r="G7891" s="803"/>
      <c r="H7891" s="806" t="s">
        <v>154</v>
      </c>
      <c r="I7891" s="806"/>
      <c r="J7891" s="117" t="s">
        <v>153</v>
      </c>
      <c r="K7891" s="117" t="s">
        <v>3</v>
      </c>
      <c r="L7891" s="119">
        <v>414</v>
      </c>
    </row>
    <row r="7892" spans="1:12" s="101" customFormat="1" ht="24" customHeight="1">
      <c r="A7892" s="808"/>
      <c r="B7892" s="110" t="s">
        <v>77</v>
      </c>
      <c r="C7892" s="115" t="s">
        <v>79</v>
      </c>
      <c r="D7892" s="115" t="s">
        <v>155</v>
      </c>
      <c r="E7892" s="115" t="s">
        <v>156</v>
      </c>
      <c r="F7892" s="805"/>
      <c r="G7892" s="805"/>
      <c r="H7892" s="806" t="s">
        <v>157</v>
      </c>
      <c r="I7892" s="806"/>
      <c r="J7892" s="803" t="s">
        <v>153</v>
      </c>
      <c r="K7892" s="803" t="s">
        <v>153</v>
      </c>
      <c r="L7892" s="804">
        <v>0</v>
      </c>
    </row>
    <row r="7893" spans="1:12" s="101" customFormat="1" ht="34.5" customHeight="1">
      <c r="A7893" s="808"/>
      <c r="B7893" s="117" t="s">
        <v>303</v>
      </c>
      <c r="C7893" s="117" t="s">
        <v>3260</v>
      </c>
      <c r="D7893" s="118">
        <v>43785</v>
      </c>
      <c r="E7893" s="117" t="s">
        <v>1418</v>
      </c>
      <c r="F7893" s="805"/>
      <c r="G7893" s="805"/>
      <c r="H7893" s="806"/>
      <c r="I7893" s="806"/>
      <c r="J7893" s="803"/>
      <c r="K7893" s="803"/>
      <c r="L7893" s="804"/>
    </row>
    <row r="7894" spans="1:12" s="101" customFormat="1" ht="24" customHeight="1">
      <c r="A7894" s="808">
        <v>1479</v>
      </c>
      <c r="B7894" s="110" t="s">
        <v>76</v>
      </c>
      <c r="C7894" s="115" t="s">
        <v>78</v>
      </c>
      <c r="D7894" s="115" t="s">
        <v>146</v>
      </c>
      <c r="E7894" s="115" t="s">
        <v>147</v>
      </c>
      <c r="F7894" s="809" t="s">
        <v>71</v>
      </c>
      <c r="G7894" s="809"/>
      <c r="H7894" s="805"/>
      <c r="I7894" s="805"/>
      <c r="J7894" s="805"/>
      <c r="K7894" s="805"/>
      <c r="L7894" s="805"/>
    </row>
    <row r="7895" spans="1:12" s="101" customFormat="1" ht="26.25" customHeight="1">
      <c r="A7895" s="808"/>
      <c r="B7895" s="803" t="s">
        <v>4406</v>
      </c>
      <c r="C7895" s="803" t="s">
        <v>4408</v>
      </c>
      <c r="D7895" s="807">
        <v>43854</v>
      </c>
      <c r="E7895" s="803" t="s">
        <v>2210</v>
      </c>
      <c r="F7895" s="803" t="s">
        <v>4409</v>
      </c>
      <c r="G7895" s="803"/>
      <c r="H7895" s="806" t="s">
        <v>152</v>
      </c>
      <c r="I7895" s="806"/>
      <c r="J7895" s="117" t="s">
        <v>153</v>
      </c>
      <c r="K7895" s="117" t="s">
        <v>3</v>
      </c>
      <c r="L7895" s="119">
        <v>322</v>
      </c>
    </row>
    <row r="7896" spans="1:12" s="101" customFormat="1" ht="29.25" customHeight="1">
      <c r="A7896" s="808"/>
      <c r="B7896" s="803"/>
      <c r="C7896" s="803"/>
      <c r="D7896" s="807"/>
      <c r="E7896" s="803"/>
      <c r="F7896" s="803"/>
      <c r="G7896" s="803"/>
      <c r="H7896" s="806" t="s">
        <v>154</v>
      </c>
      <c r="I7896" s="806"/>
      <c r="J7896" s="117" t="s">
        <v>153</v>
      </c>
      <c r="K7896" s="117" t="s">
        <v>3</v>
      </c>
      <c r="L7896" s="119">
        <v>543.97</v>
      </c>
    </row>
    <row r="7897" spans="1:12" s="101" customFormat="1" ht="24" customHeight="1">
      <c r="A7897" s="808"/>
      <c r="B7897" s="110" t="s">
        <v>77</v>
      </c>
      <c r="C7897" s="115" t="s">
        <v>79</v>
      </c>
      <c r="D7897" s="115" t="s">
        <v>155</v>
      </c>
      <c r="E7897" s="115" t="s">
        <v>156</v>
      </c>
      <c r="F7897" s="805"/>
      <c r="G7897" s="805"/>
      <c r="H7897" s="806" t="s">
        <v>157</v>
      </c>
      <c r="I7897" s="806"/>
      <c r="J7897" s="803" t="s">
        <v>153</v>
      </c>
      <c r="K7897" s="803" t="s">
        <v>153</v>
      </c>
      <c r="L7897" s="804">
        <v>0</v>
      </c>
    </row>
    <row r="7898" spans="1:12" s="101" customFormat="1" ht="34.5" customHeight="1">
      <c r="A7898" s="808"/>
      <c r="B7898" s="117" t="s">
        <v>303</v>
      </c>
      <c r="C7898" s="117" t="s">
        <v>4409</v>
      </c>
      <c r="D7898" s="118">
        <v>43856</v>
      </c>
      <c r="E7898" s="117" t="s">
        <v>493</v>
      </c>
      <c r="F7898" s="805"/>
      <c r="G7898" s="805"/>
      <c r="H7898" s="806"/>
      <c r="I7898" s="806"/>
      <c r="J7898" s="803"/>
      <c r="K7898" s="803"/>
      <c r="L7898" s="804"/>
    </row>
    <row r="7899" spans="1:12" s="101" customFormat="1" ht="24" customHeight="1">
      <c r="A7899" s="808">
        <v>1480</v>
      </c>
      <c r="B7899" s="110" t="s">
        <v>76</v>
      </c>
      <c r="C7899" s="115" t="s">
        <v>78</v>
      </c>
      <c r="D7899" s="115" t="s">
        <v>146</v>
      </c>
      <c r="E7899" s="115" t="s">
        <v>147</v>
      </c>
      <c r="F7899" s="809" t="s">
        <v>71</v>
      </c>
      <c r="G7899" s="809"/>
      <c r="H7899" s="805"/>
      <c r="I7899" s="805"/>
      <c r="J7899" s="805"/>
      <c r="K7899" s="805"/>
      <c r="L7899" s="805"/>
    </row>
    <row r="7900" spans="1:12" s="101" customFormat="1" ht="26.25" customHeight="1">
      <c r="A7900" s="808"/>
      <c r="B7900" s="803" t="s">
        <v>4410</v>
      </c>
      <c r="C7900" s="810" t="s">
        <v>4411</v>
      </c>
      <c r="D7900" s="807">
        <v>43758</v>
      </c>
      <c r="E7900" s="803" t="s">
        <v>4412</v>
      </c>
      <c r="F7900" s="803" t="s">
        <v>2495</v>
      </c>
      <c r="G7900" s="803"/>
      <c r="H7900" s="806" t="s">
        <v>152</v>
      </c>
      <c r="I7900" s="806"/>
      <c r="J7900" s="117" t="s">
        <v>153</v>
      </c>
      <c r="K7900" s="117" t="s">
        <v>3</v>
      </c>
      <c r="L7900" s="119">
        <v>495</v>
      </c>
    </row>
    <row r="7901" spans="1:12" s="101" customFormat="1" ht="408.95" customHeight="1">
      <c r="A7901" s="808"/>
      <c r="B7901" s="803"/>
      <c r="C7901" s="810"/>
      <c r="D7901" s="807"/>
      <c r="E7901" s="803"/>
      <c r="F7901" s="803"/>
      <c r="G7901" s="803"/>
      <c r="H7901" s="806" t="s">
        <v>154</v>
      </c>
      <c r="I7901" s="806"/>
      <c r="J7901" s="803" t="s">
        <v>153</v>
      </c>
      <c r="K7901" s="803" t="s">
        <v>3</v>
      </c>
      <c r="L7901" s="804">
        <v>331.99</v>
      </c>
    </row>
    <row r="7902" spans="1:12" s="101" customFormat="1" ht="166.35" customHeight="1">
      <c r="A7902" s="808"/>
      <c r="B7902" s="803"/>
      <c r="C7902" s="810"/>
      <c r="D7902" s="807"/>
      <c r="E7902" s="803"/>
      <c r="F7902" s="803"/>
      <c r="G7902" s="803"/>
      <c r="H7902" s="806"/>
      <c r="I7902" s="806"/>
      <c r="J7902" s="803"/>
      <c r="K7902" s="803"/>
      <c r="L7902" s="804"/>
    </row>
    <row r="7903" spans="1:12" s="101" customFormat="1" ht="24" customHeight="1">
      <c r="A7903" s="808"/>
      <c r="B7903" s="110" t="s">
        <v>77</v>
      </c>
      <c r="C7903" s="115" t="s">
        <v>79</v>
      </c>
      <c r="D7903" s="115" t="s">
        <v>155</v>
      </c>
      <c r="E7903" s="115" t="s">
        <v>156</v>
      </c>
      <c r="F7903" s="805"/>
      <c r="G7903" s="805"/>
      <c r="H7903" s="806" t="s">
        <v>157</v>
      </c>
      <c r="I7903" s="806"/>
      <c r="J7903" s="803" t="s">
        <v>153</v>
      </c>
      <c r="K7903" s="803" t="s">
        <v>3</v>
      </c>
      <c r="L7903" s="804">
        <v>715</v>
      </c>
    </row>
    <row r="7904" spans="1:12" s="101" customFormat="1" ht="24" customHeight="1">
      <c r="A7904" s="808"/>
      <c r="B7904" s="117" t="s">
        <v>254</v>
      </c>
      <c r="C7904" s="117" t="s">
        <v>2495</v>
      </c>
      <c r="D7904" s="118">
        <v>43761</v>
      </c>
      <c r="E7904" s="117" t="s">
        <v>2590</v>
      </c>
      <c r="F7904" s="805"/>
      <c r="G7904" s="805"/>
      <c r="H7904" s="806"/>
      <c r="I7904" s="806"/>
      <c r="J7904" s="803"/>
      <c r="K7904" s="803"/>
      <c r="L7904" s="804"/>
    </row>
    <row r="7905" spans="1:12" s="101" customFormat="1" ht="24" customHeight="1">
      <c r="A7905" s="808">
        <v>1481</v>
      </c>
      <c r="B7905" s="110" t="s">
        <v>76</v>
      </c>
      <c r="C7905" s="115" t="s">
        <v>78</v>
      </c>
      <c r="D7905" s="115" t="s">
        <v>146</v>
      </c>
      <c r="E7905" s="115" t="s">
        <v>147</v>
      </c>
      <c r="F7905" s="809" t="s">
        <v>71</v>
      </c>
      <c r="G7905" s="809"/>
      <c r="H7905" s="805"/>
      <c r="I7905" s="805"/>
      <c r="J7905" s="805"/>
      <c r="K7905" s="805"/>
      <c r="L7905" s="805"/>
    </row>
    <row r="7906" spans="1:12" s="101" customFormat="1" ht="26.25" customHeight="1">
      <c r="A7906" s="808"/>
      <c r="B7906" s="803" t="s">
        <v>4410</v>
      </c>
      <c r="C7906" s="810" t="s">
        <v>4413</v>
      </c>
      <c r="D7906" s="807">
        <v>43762</v>
      </c>
      <c r="E7906" s="803" t="s">
        <v>234</v>
      </c>
      <c r="F7906" s="803" t="s">
        <v>4414</v>
      </c>
      <c r="G7906" s="803"/>
      <c r="H7906" s="806" t="s">
        <v>152</v>
      </c>
      <c r="I7906" s="806"/>
      <c r="J7906" s="117" t="s">
        <v>153</v>
      </c>
      <c r="K7906" s="117" t="s">
        <v>3</v>
      </c>
      <c r="L7906" s="119">
        <v>303</v>
      </c>
    </row>
    <row r="7907" spans="1:12" s="101" customFormat="1" ht="408.95" customHeight="1">
      <c r="A7907" s="808"/>
      <c r="B7907" s="803"/>
      <c r="C7907" s="810"/>
      <c r="D7907" s="807"/>
      <c r="E7907" s="803"/>
      <c r="F7907" s="803"/>
      <c r="G7907" s="803"/>
      <c r="H7907" s="806" t="s">
        <v>154</v>
      </c>
      <c r="I7907" s="806"/>
      <c r="J7907" s="803" t="s">
        <v>153</v>
      </c>
      <c r="K7907" s="803" t="s">
        <v>3</v>
      </c>
      <c r="L7907" s="804">
        <v>296.60000000000002</v>
      </c>
    </row>
    <row r="7908" spans="1:12" s="101" customFormat="1" ht="155.85" customHeight="1">
      <c r="A7908" s="808"/>
      <c r="B7908" s="803"/>
      <c r="C7908" s="810"/>
      <c r="D7908" s="807"/>
      <c r="E7908" s="803"/>
      <c r="F7908" s="803"/>
      <c r="G7908" s="803"/>
      <c r="H7908" s="806"/>
      <c r="I7908" s="806"/>
      <c r="J7908" s="803"/>
      <c r="K7908" s="803"/>
      <c r="L7908" s="804"/>
    </row>
    <row r="7909" spans="1:12" s="101" customFormat="1" ht="24" customHeight="1">
      <c r="A7909" s="808"/>
      <c r="B7909" s="110" t="s">
        <v>77</v>
      </c>
      <c r="C7909" s="115" t="s">
        <v>79</v>
      </c>
      <c r="D7909" s="115" t="s">
        <v>155</v>
      </c>
      <c r="E7909" s="115" t="s">
        <v>156</v>
      </c>
      <c r="F7909" s="805"/>
      <c r="G7909" s="805"/>
      <c r="H7909" s="806" t="s">
        <v>157</v>
      </c>
      <c r="I7909" s="806"/>
      <c r="J7909" s="803" t="s">
        <v>153</v>
      </c>
      <c r="K7909" s="803" t="s">
        <v>3</v>
      </c>
      <c r="L7909" s="804">
        <v>60</v>
      </c>
    </row>
    <row r="7910" spans="1:12" s="101" customFormat="1" ht="24" customHeight="1">
      <c r="A7910" s="808"/>
      <c r="B7910" s="117" t="s">
        <v>254</v>
      </c>
      <c r="C7910" s="117" t="s">
        <v>4414</v>
      </c>
      <c r="D7910" s="118">
        <v>43763</v>
      </c>
      <c r="E7910" s="117" t="s">
        <v>1172</v>
      </c>
      <c r="F7910" s="805"/>
      <c r="G7910" s="805"/>
      <c r="H7910" s="806"/>
      <c r="I7910" s="806"/>
      <c r="J7910" s="803"/>
      <c r="K7910" s="803"/>
      <c r="L7910" s="804"/>
    </row>
    <row r="7911" spans="1:12" s="101" customFormat="1" ht="24" customHeight="1">
      <c r="A7911" s="808">
        <v>1482</v>
      </c>
      <c r="B7911" s="110" t="s">
        <v>76</v>
      </c>
      <c r="C7911" s="115" t="s">
        <v>78</v>
      </c>
      <c r="D7911" s="115" t="s">
        <v>146</v>
      </c>
      <c r="E7911" s="115" t="s">
        <v>147</v>
      </c>
      <c r="F7911" s="809" t="s">
        <v>71</v>
      </c>
      <c r="G7911" s="809"/>
      <c r="H7911" s="805"/>
      <c r="I7911" s="805"/>
      <c r="J7911" s="805"/>
      <c r="K7911" s="805"/>
      <c r="L7911" s="805"/>
    </row>
    <row r="7912" spans="1:12" s="101" customFormat="1" ht="26.25" customHeight="1">
      <c r="A7912" s="808"/>
      <c r="B7912" s="803" t="s">
        <v>4410</v>
      </c>
      <c r="C7912" s="810" t="s">
        <v>4415</v>
      </c>
      <c r="D7912" s="807">
        <v>43804</v>
      </c>
      <c r="E7912" s="803" t="s">
        <v>4416</v>
      </c>
      <c r="F7912" s="803" t="s">
        <v>4417</v>
      </c>
      <c r="G7912" s="803"/>
      <c r="H7912" s="806" t="s">
        <v>152</v>
      </c>
      <c r="I7912" s="806"/>
      <c r="J7912" s="117" t="s">
        <v>153</v>
      </c>
      <c r="K7912" s="117" t="s">
        <v>3</v>
      </c>
      <c r="L7912" s="119">
        <v>262</v>
      </c>
    </row>
    <row r="7913" spans="1:12" s="101" customFormat="1" ht="408.95" customHeight="1">
      <c r="A7913" s="808"/>
      <c r="B7913" s="803"/>
      <c r="C7913" s="810"/>
      <c r="D7913" s="807"/>
      <c r="E7913" s="803"/>
      <c r="F7913" s="803"/>
      <c r="G7913" s="803"/>
      <c r="H7913" s="806" t="s">
        <v>154</v>
      </c>
      <c r="I7913" s="806"/>
      <c r="J7913" s="803" t="s">
        <v>153</v>
      </c>
      <c r="K7913" s="803" t="s">
        <v>3</v>
      </c>
      <c r="L7913" s="804">
        <v>2603.48</v>
      </c>
    </row>
    <row r="7914" spans="1:12" s="101" customFormat="1" ht="239.85" customHeight="1">
      <c r="A7914" s="808"/>
      <c r="B7914" s="803"/>
      <c r="C7914" s="810"/>
      <c r="D7914" s="807"/>
      <c r="E7914" s="803"/>
      <c r="F7914" s="803"/>
      <c r="G7914" s="803"/>
      <c r="H7914" s="806"/>
      <c r="I7914" s="806"/>
      <c r="J7914" s="803"/>
      <c r="K7914" s="803"/>
      <c r="L7914" s="804"/>
    </row>
    <row r="7915" spans="1:12" s="101" customFormat="1" ht="24" customHeight="1">
      <c r="A7915" s="808"/>
      <c r="B7915" s="110" t="s">
        <v>77</v>
      </c>
      <c r="C7915" s="115" t="s">
        <v>79</v>
      </c>
      <c r="D7915" s="115" t="s">
        <v>155</v>
      </c>
      <c r="E7915" s="115" t="s">
        <v>156</v>
      </c>
      <c r="F7915" s="805"/>
      <c r="G7915" s="805"/>
      <c r="H7915" s="806" t="s">
        <v>157</v>
      </c>
      <c r="I7915" s="806"/>
      <c r="J7915" s="803" t="s">
        <v>153</v>
      </c>
      <c r="K7915" s="803" t="s">
        <v>153</v>
      </c>
      <c r="L7915" s="804">
        <v>0</v>
      </c>
    </row>
    <row r="7916" spans="1:12" s="101" customFormat="1" ht="24" customHeight="1">
      <c r="A7916" s="808"/>
      <c r="B7916" s="117" t="s">
        <v>254</v>
      </c>
      <c r="C7916" s="117" t="s">
        <v>4417</v>
      </c>
      <c r="D7916" s="118">
        <v>43807</v>
      </c>
      <c r="E7916" s="117" t="s">
        <v>4418</v>
      </c>
      <c r="F7916" s="805"/>
      <c r="G7916" s="805"/>
      <c r="H7916" s="806"/>
      <c r="I7916" s="806"/>
      <c r="J7916" s="803"/>
      <c r="K7916" s="803"/>
      <c r="L7916" s="804"/>
    </row>
    <row r="7917" spans="1:12" s="101" customFormat="1" ht="24" customHeight="1">
      <c r="A7917" s="808">
        <v>1483</v>
      </c>
      <c r="B7917" s="110" t="s">
        <v>76</v>
      </c>
      <c r="C7917" s="115" t="s">
        <v>78</v>
      </c>
      <c r="D7917" s="115" t="s">
        <v>146</v>
      </c>
      <c r="E7917" s="115" t="s">
        <v>147</v>
      </c>
      <c r="F7917" s="809" t="s">
        <v>71</v>
      </c>
      <c r="G7917" s="809"/>
      <c r="H7917" s="805"/>
      <c r="I7917" s="805"/>
      <c r="J7917" s="805"/>
      <c r="K7917" s="805"/>
      <c r="L7917" s="805"/>
    </row>
    <row r="7918" spans="1:12" s="101" customFormat="1" ht="26.25" customHeight="1">
      <c r="A7918" s="808"/>
      <c r="B7918" s="803" t="s">
        <v>4410</v>
      </c>
      <c r="C7918" s="810" t="s">
        <v>4419</v>
      </c>
      <c r="D7918" s="807">
        <v>43808</v>
      </c>
      <c r="E7918" s="803" t="s">
        <v>4420</v>
      </c>
      <c r="F7918" s="803" t="s">
        <v>4421</v>
      </c>
      <c r="G7918" s="803"/>
      <c r="H7918" s="806" t="s">
        <v>152</v>
      </c>
      <c r="I7918" s="806"/>
      <c r="J7918" s="117" t="s">
        <v>153</v>
      </c>
      <c r="K7918" s="117" t="s">
        <v>3</v>
      </c>
      <c r="L7918" s="119">
        <v>118</v>
      </c>
    </row>
    <row r="7919" spans="1:12" s="101" customFormat="1" ht="408.95" customHeight="1">
      <c r="A7919" s="808"/>
      <c r="B7919" s="803"/>
      <c r="C7919" s="810"/>
      <c r="D7919" s="807"/>
      <c r="E7919" s="803"/>
      <c r="F7919" s="803"/>
      <c r="G7919" s="803"/>
      <c r="H7919" s="806" t="s">
        <v>154</v>
      </c>
      <c r="I7919" s="806"/>
      <c r="J7919" s="803" t="s">
        <v>153</v>
      </c>
      <c r="K7919" s="803" t="s">
        <v>3</v>
      </c>
      <c r="L7919" s="804">
        <v>404</v>
      </c>
    </row>
    <row r="7920" spans="1:12" s="101" customFormat="1" ht="40.35" customHeight="1">
      <c r="A7920" s="808"/>
      <c r="B7920" s="803"/>
      <c r="C7920" s="810"/>
      <c r="D7920" s="807"/>
      <c r="E7920" s="803"/>
      <c r="F7920" s="803"/>
      <c r="G7920" s="803"/>
      <c r="H7920" s="806"/>
      <c r="I7920" s="806"/>
      <c r="J7920" s="803"/>
      <c r="K7920" s="803"/>
      <c r="L7920" s="804"/>
    </row>
    <row r="7921" spans="1:12" s="101" customFormat="1" ht="24" customHeight="1">
      <c r="A7921" s="808"/>
      <c r="B7921" s="110" t="s">
        <v>77</v>
      </c>
      <c r="C7921" s="115" t="s">
        <v>79</v>
      </c>
      <c r="D7921" s="115" t="s">
        <v>155</v>
      </c>
      <c r="E7921" s="115" t="s">
        <v>156</v>
      </c>
      <c r="F7921" s="805"/>
      <c r="G7921" s="805"/>
      <c r="H7921" s="806" t="s">
        <v>157</v>
      </c>
      <c r="I7921" s="806"/>
      <c r="J7921" s="803" t="s">
        <v>153</v>
      </c>
      <c r="K7921" s="803" t="s">
        <v>3</v>
      </c>
      <c r="L7921" s="804">
        <v>50</v>
      </c>
    </row>
    <row r="7922" spans="1:12" s="101" customFormat="1" ht="24" customHeight="1">
      <c r="A7922" s="808"/>
      <c r="B7922" s="117" t="s">
        <v>254</v>
      </c>
      <c r="C7922" s="117" t="s">
        <v>4421</v>
      </c>
      <c r="D7922" s="118">
        <v>43809</v>
      </c>
      <c r="E7922" s="117" t="s">
        <v>2733</v>
      </c>
      <c r="F7922" s="805"/>
      <c r="G7922" s="805"/>
      <c r="H7922" s="806"/>
      <c r="I7922" s="806"/>
      <c r="J7922" s="803"/>
      <c r="K7922" s="803"/>
      <c r="L7922" s="804"/>
    </row>
    <row r="7923" spans="1:12" s="101" customFormat="1" ht="24" customHeight="1">
      <c r="A7923" s="808">
        <v>1484</v>
      </c>
      <c r="B7923" s="110" t="s">
        <v>76</v>
      </c>
      <c r="C7923" s="115" t="s">
        <v>78</v>
      </c>
      <c r="D7923" s="115" t="s">
        <v>146</v>
      </c>
      <c r="E7923" s="115" t="s">
        <v>147</v>
      </c>
      <c r="F7923" s="809" t="s">
        <v>71</v>
      </c>
      <c r="G7923" s="809"/>
      <c r="H7923" s="805"/>
      <c r="I7923" s="805"/>
      <c r="J7923" s="805"/>
      <c r="K7923" s="805"/>
      <c r="L7923" s="805"/>
    </row>
    <row r="7924" spans="1:12" s="101" customFormat="1" ht="26.25" customHeight="1">
      <c r="A7924" s="808"/>
      <c r="B7924" s="803" t="s">
        <v>4422</v>
      </c>
      <c r="C7924" s="810" t="s">
        <v>4423</v>
      </c>
      <c r="D7924" s="807">
        <v>43801</v>
      </c>
      <c r="E7924" s="803" t="s">
        <v>1898</v>
      </c>
      <c r="F7924" s="803" t="s">
        <v>4011</v>
      </c>
      <c r="G7924" s="803"/>
      <c r="H7924" s="806" t="s">
        <v>152</v>
      </c>
      <c r="I7924" s="806"/>
      <c r="J7924" s="117" t="s">
        <v>153</v>
      </c>
      <c r="K7924" s="117" t="s">
        <v>3</v>
      </c>
      <c r="L7924" s="119">
        <v>346.46</v>
      </c>
    </row>
    <row r="7925" spans="1:12" s="101" customFormat="1" ht="260.25" customHeight="1">
      <c r="A7925" s="808"/>
      <c r="B7925" s="803"/>
      <c r="C7925" s="810"/>
      <c r="D7925" s="807"/>
      <c r="E7925" s="803"/>
      <c r="F7925" s="803"/>
      <c r="G7925" s="803"/>
      <c r="H7925" s="806" t="s">
        <v>154</v>
      </c>
      <c r="I7925" s="806"/>
      <c r="J7925" s="117" t="s">
        <v>153</v>
      </c>
      <c r="K7925" s="117" t="s">
        <v>3</v>
      </c>
      <c r="L7925" s="119">
        <v>2662.29</v>
      </c>
    </row>
    <row r="7926" spans="1:12" s="101" customFormat="1" ht="24" customHeight="1">
      <c r="A7926" s="808"/>
      <c r="B7926" s="110" t="s">
        <v>77</v>
      </c>
      <c r="C7926" s="115" t="s">
        <v>79</v>
      </c>
      <c r="D7926" s="115" t="s">
        <v>155</v>
      </c>
      <c r="E7926" s="115" t="s">
        <v>156</v>
      </c>
      <c r="F7926" s="805"/>
      <c r="G7926" s="805"/>
      <c r="H7926" s="806" t="s">
        <v>157</v>
      </c>
      <c r="I7926" s="806"/>
      <c r="J7926" s="803" t="s">
        <v>153</v>
      </c>
      <c r="K7926" s="803" t="s">
        <v>3</v>
      </c>
      <c r="L7926" s="804">
        <v>1356.37</v>
      </c>
    </row>
    <row r="7927" spans="1:12" s="101" customFormat="1" ht="24" customHeight="1">
      <c r="A7927" s="808"/>
      <c r="B7927" s="117" t="s">
        <v>181</v>
      </c>
      <c r="C7927" s="117" t="s">
        <v>4011</v>
      </c>
      <c r="D7927" s="118">
        <v>43805</v>
      </c>
      <c r="E7927" s="117" t="s">
        <v>688</v>
      </c>
      <c r="F7927" s="805"/>
      <c r="G7927" s="805"/>
      <c r="H7927" s="806"/>
      <c r="I7927" s="806"/>
      <c r="J7927" s="803"/>
      <c r="K7927" s="803"/>
      <c r="L7927" s="804"/>
    </row>
    <row r="7928" spans="1:12" s="101" customFormat="1" ht="24" customHeight="1">
      <c r="A7928" s="808">
        <v>1485</v>
      </c>
      <c r="B7928" s="110" t="s">
        <v>76</v>
      </c>
      <c r="C7928" s="115" t="s">
        <v>78</v>
      </c>
      <c r="D7928" s="115" t="s">
        <v>146</v>
      </c>
      <c r="E7928" s="115" t="s">
        <v>147</v>
      </c>
      <c r="F7928" s="809" t="s">
        <v>71</v>
      </c>
      <c r="G7928" s="809"/>
      <c r="H7928" s="805"/>
      <c r="I7928" s="805"/>
      <c r="J7928" s="805"/>
      <c r="K7928" s="805"/>
      <c r="L7928" s="805"/>
    </row>
    <row r="7929" spans="1:12" s="101" customFormat="1" ht="26.25" customHeight="1">
      <c r="A7929" s="808"/>
      <c r="B7929" s="803" t="s">
        <v>4424</v>
      </c>
      <c r="C7929" s="810" t="s">
        <v>4425</v>
      </c>
      <c r="D7929" s="807">
        <v>43798</v>
      </c>
      <c r="E7929" s="803" t="s">
        <v>555</v>
      </c>
      <c r="F7929" s="803" t="s">
        <v>4426</v>
      </c>
      <c r="G7929" s="803"/>
      <c r="H7929" s="806" t="s">
        <v>152</v>
      </c>
      <c r="I7929" s="806"/>
      <c r="J7929" s="117" t="s">
        <v>153</v>
      </c>
      <c r="K7929" s="117" t="s">
        <v>3</v>
      </c>
      <c r="L7929" s="119">
        <v>700</v>
      </c>
    </row>
    <row r="7930" spans="1:12" s="101" customFormat="1" ht="123.75" customHeight="1">
      <c r="A7930" s="808"/>
      <c r="B7930" s="803"/>
      <c r="C7930" s="810"/>
      <c r="D7930" s="807"/>
      <c r="E7930" s="803"/>
      <c r="F7930" s="803"/>
      <c r="G7930" s="803"/>
      <c r="H7930" s="806" t="s">
        <v>154</v>
      </c>
      <c r="I7930" s="806"/>
      <c r="J7930" s="117" t="s">
        <v>153</v>
      </c>
      <c r="K7930" s="117" t="s">
        <v>3</v>
      </c>
      <c r="L7930" s="119">
        <v>1278.27</v>
      </c>
    </row>
    <row r="7931" spans="1:12" s="101" customFormat="1" ht="24" customHeight="1">
      <c r="A7931" s="808"/>
      <c r="B7931" s="110" t="s">
        <v>77</v>
      </c>
      <c r="C7931" s="115" t="s">
        <v>79</v>
      </c>
      <c r="D7931" s="115" t="s">
        <v>155</v>
      </c>
      <c r="E7931" s="115" t="s">
        <v>156</v>
      </c>
      <c r="F7931" s="805"/>
      <c r="G7931" s="805"/>
      <c r="H7931" s="806" t="s">
        <v>157</v>
      </c>
      <c r="I7931" s="806"/>
      <c r="J7931" s="803" t="s">
        <v>153</v>
      </c>
      <c r="K7931" s="803" t="s">
        <v>153</v>
      </c>
      <c r="L7931" s="804">
        <v>0</v>
      </c>
    </row>
    <row r="7932" spans="1:12" s="101" customFormat="1" ht="24" customHeight="1">
      <c r="A7932" s="808"/>
      <c r="B7932" s="117" t="s">
        <v>260</v>
      </c>
      <c r="C7932" s="117" t="s">
        <v>4426</v>
      </c>
      <c r="D7932" s="118">
        <v>43806</v>
      </c>
      <c r="E7932" s="117" t="s">
        <v>4427</v>
      </c>
      <c r="F7932" s="805"/>
      <c r="G7932" s="805"/>
      <c r="H7932" s="806"/>
      <c r="I7932" s="806"/>
      <c r="J7932" s="803"/>
      <c r="K7932" s="803"/>
      <c r="L7932" s="804"/>
    </row>
    <row r="7933" spans="1:12" s="101" customFormat="1" ht="24" customHeight="1">
      <c r="A7933" s="808">
        <v>1486</v>
      </c>
      <c r="B7933" s="110" t="s">
        <v>76</v>
      </c>
      <c r="C7933" s="115" t="s">
        <v>78</v>
      </c>
      <c r="D7933" s="115" t="s">
        <v>146</v>
      </c>
      <c r="E7933" s="115" t="s">
        <v>147</v>
      </c>
      <c r="F7933" s="809" t="s">
        <v>71</v>
      </c>
      <c r="G7933" s="809"/>
      <c r="H7933" s="805"/>
      <c r="I7933" s="805"/>
      <c r="J7933" s="805"/>
      <c r="K7933" s="805"/>
      <c r="L7933" s="805"/>
    </row>
    <row r="7934" spans="1:12" s="101" customFormat="1" ht="26.25" customHeight="1">
      <c r="A7934" s="808"/>
      <c r="B7934" s="803" t="s">
        <v>4428</v>
      </c>
      <c r="C7934" s="810" t="s">
        <v>4429</v>
      </c>
      <c r="D7934" s="807">
        <v>43781</v>
      </c>
      <c r="E7934" s="803" t="s">
        <v>197</v>
      </c>
      <c r="F7934" s="803" t="s">
        <v>4069</v>
      </c>
      <c r="G7934" s="803"/>
      <c r="H7934" s="806" t="s">
        <v>152</v>
      </c>
      <c r="I7934" s="806"/>
      <c r="J7934" s="117" t="s">
        <v>153</v>
      </c>
      <c r="K7934" s="117" t="s">
        <v>3</v>
      </c>
      <c r="L7934" s="119">
        <v>1620</v>
      </c>
    </row>
    <row r="7935" spans="1:12" s="101" customFormat="1" ht="218.25" customHeight="1">
      <c r="A7935" s="808"/>
      <c r="B7935" s="803"/>
      <c r="C7935" s="810"/>
      <c r="D7935" s="807"/>
      <c r="E7935" s="803"/>
      <c r="F7935" s="803"/>
      <c r="G7935" s="803"/>
      <c r="H7935" s="806" t="s">
        <v>154</v>
      </c>
      <c r="I7935" s="806"/>
      <c r="J7935" s="117" t="s">
        <v>153</v>
      </c>
      <c r="K7935" s="117" t="s">
        <v>3</v>
      </c>
      <c r="L7935" s="119">
        <v>1245.6000000000001</v>
      </c>
    </row>
    <row r="7936" spans="1:12" s="101" customFormat="1" ht="24" customHeight="1">
      <c r="A7936" s="808"/>
      <c r="B7936" s="110" t="s">
        <v>77</v>
      </c>
      <c r="C7936" s="115" t="s">
        <v>79</v>
      </c>
      <c r="D7936" s="115" t="s">
        <v>155</v>
      </c>
      <c r="E7936" s="115" t="s">
        <v>156</v>
      </c>
      <c r="F7936" s="805"/>
      <c r="G7936" s="805"/>
      <c r="H7936" s="806" t="s">
        <v>157</v>
      </c>
      <c r="I7936" s="806"/>
      <c r="J7936" s="803" t="s">
        <v>153</v>
      </c>
      <c r="K7936" s="803" t="s">
        <v>153</v>
      </c>
      <c r="L7936" s="804">
        <v>0</v>
      </c>
    </row>
    <row r="7937" spans="1:12" s="101" customFormat="1" ht="24" customHeight="1">
      <c r="A7937" s="808"/>
      <c r="B7937" s="117" t="s">
        <v>153</v>
      </c>
      <c r="C7937" s="117" t="s">
        <v>4069</v>
      </c>
      <c r="D7937" s="118">
        <v>43787</v>
      </c>
      <c r="E7937" s="117" t="s">
        <v>2309</v>
      </c>
      <c r="F7937" s="805"/>
      <c r="G7937" s="805"/>
      <c r="H7937" s="806"/>
      <c r="I7937" s="806"/>
      <c r="J7937" s="803"/>
      <c r="K7937" s="803"/>
      <c r="L7937" s="804"/>
    </row>
    <row r="7938" spans="1:12" s="101" customFormat="1" ht="24" customHeight="1">
      <c r="A7938" s="808">
        <v>1487</v>
      </c>
      <c r="B7938" s="110" t="s">
        <v>76</v>
      </c>
      <c r="C7938" s="115" t="s">
        <v>78</v>
      </c>
      <c r="D7938" s="115" t="s">
        <v>146</v>
      </c>
      <c r="E7938" s="115" t="s">
        <v>147</v>
      </c>
      <c r="F7938" s="809" t="s">
        <v>71</v>
      </c>
      <c r="G7938" s="809"/>
      <c r="H7938" s="805"/>
      <c r="I7938" s="805"/>
      <c r="J7938" s="805"/>
      <c r="K7938" s="805"/>
      <c r="L7938" s="805"/>
    </row>
    <row r="7939" spans="1:12" s="101" customFormat="1" ht="26.25" customHeight="1">
      <c r="A7939" s="808"/>
      <c r="B7939" s="803" t="s">
        <v>4430</v>
      </c>
      <c r="C7939" s="810" t="s">
        <v>4431</v>
      </c>
      <c r="D7939" s="807">
        <v>43739</v>
      </c>
      <c r="E7939" s="803" t="s">
        <v>523</v>
      </c>
      <c r="F7939" s="803" t="s">
        <v>210</v>
      </c>
      <c r="G7939" s="803"/>
      <c r="H7939" s="806" t="s">
        <v>152</v>
      </c>
      <c r="I7939" s="806"/>
      <c r="J7939" s="117" t="s">
        <v>153</v>
      </c>
      <c r="K7939" s="117" t="s">
        <v>3</v>
      </c>
      <c r="L7939" s="119">
        <v>528.6</v>
      </c>
    </row>
    <row r="7940" spans="1:12" s="101" customFormat="1" ht="396.75" customHeight="1">
      <c r="A7940" s="808"/>
      <c r="B7940" s="803"/>
      <c r="C7940" s="810"/>
      <c r="D7940" s="807"/>
      <c r="E7940" s="803"/>
      <c r="F7940" s="803"/>
      <c r="G7940" s="803"/>
      <c r="H7940" s="806" t="s">
        <v>154</v>
      </c>
      <c r="I7940" s="806"/>
      <c r="J7940" s="117" t="s">
        <v>153</v>
      </c>
      <c r="K7940" s="117" t="s">
        <v>3</v>
      </c>
      <c r="L7940" s="119">
        <v>534.41</v>
      </c>
    </row>
    <row r="7941" spans="1:12" s="101" customFormat="1" ht="24" customHeight="1">
      <c r="A7941" s="808"/>
      <c r="B7941" s="110" t="s">
        <v>77</v>
      </c>
      <c r="C7941" s="115" t="s">
        <v>79</v>
      </c>
      <c r="D7941" s="115" t="s">
        <v>155</v>
      </c>
      <c r="E7941" s="115" t="s">
        <v>156</v>
      </c>
      <c r="F7941" s="805"/>
      <c r="G7941" s="805"/>
      <c r="H7941" s="806" t="s">
        <v>157</v>
      </c>
      <c r="I7941" s="806"/>
      <c r="J7941" s="803" t="s">
        <v>153</v>
      </c>
      <c r="K7941" s="803" t="s">
        <v>153</v>
      </c>
      <c r="L7941" s="804">
        <v>0</v>
      </c>
    </row>
    <row r="7942" spans="1:12" s="101" customFormat="1" ht="24" customHeight="1">
      <c r="A7942" s="808"/>
      <c r="B7942" s="117" t="s">
        <v>260</v>
      </c>
      <c r="C7942" s="117" t="s">
        <v>210</v>
      </c>
      <c r="D7942" s="118">
        <v>43741</v>
      </c>
      <c r="E7942" s="117" t="s">
        <v>438</v>
      </c>
      <c r="F7942" s="805"/>
      <c r="G7942" s="805"/>
      <c r="H7942" s="806"/>
      <c r="I7942" s="806"/>
      <c r="J7942" s="803"/>
      <c r="K7942" s="803"/>
      <c r="L7942" s="804"/>
    </row>
    <row r="7943" spans="1:12" s="101" customFormat="1" ht="24" customHeight="1">
      <c r="A7943" s="808">
        <v>1488</v>
      </c>
      <c r="B7943" s="110" t="s">
        <v>76</v>
      </c>
      <c r="C7943" s="115" t="s">
        <v>78</v>
      </c>
      <c r="D7943" s="115" t="s">
        <v>146</v>
      </c>
      <c r="E7943" s="115" t="s">
        <v>147</v>
      </c>
      <c r="F7943" s="809" t="s">
        <v>71</v>
      </c>
      <c r="G7943" s="809"/>
      <c r="H7943" s="805"/>
      <c r="I7943" s="805"/>
      <c r="J7943" s="805"/>
      <c r="K7943" s="805"/>
      <c r="L7943" s="805"/>
    </row>
    <row r="7944" spans="1:12" s="101" customFormat="1" ht="26.25" customHeight="1">
      <c r="A7944" s="808"/>
      <c r="B7944" s="803" t="s">
        <v>4430</v>
      </c>
      <c r="C7944" s="810" t="s">
        <v>4432</v>
      </c>
      <c r="D7944" s="807">
        <v>43748</v>
      </c>
      <c r="E7944" s="803" t="s">
        <v>555</v>
      </c>
      <c r="F7944" s="803" t="s">
        <v>4330</v>
      </c>
      <c r="G7944" s="803"/>
      <c r="H7944" s="806" t="s">
        <v>152</v>
      </c>
      <c r="I7944" s="806"/>
      <c r="J7944" s="117" t="s">
        <v>153</v>
      </c>
      <c r="K7944" s="117" t="s">
        <v>3</v>
      </c>
      <c r="L7944" s="119">
        <v>532.5</v>
      </c>
    </row>
    <row r="7945" spans="1:12" s="101" customFormat="1" ht="408.95" customHeight="1">
      <c r="A7945" s="808"/>
      <c r="B7945" s="803"/>
      <c r="C7945" s="810"/>
      <c r="D7945" s="807"/>
      <c r="E7945" s="803"/>
      <c r="F7945" s="803"/>
      <c r="G7945" s="803"/>
      <c r="H7945" s="806" t="s">
        <v>154</v>
      </c>
      <c r="I7945" s="806"/>
      <c r="J7945" s="803" t="s">
        <v>153</v>
      </c>
      <c r="K7945" s="803" t="s">
        <v>3</v>
      </c>
      <c r="L7945" s="804">
        <v>600</v>
      </c>
    </row>
    <row r="7946" spans="1:12" s="101" customFormat="1" ht="408.95" customHeight="1">
      <c r="A7946" s="808"/>
      <c r="B7946" s="803"/>
      <c r="C7946" s="810"/>
      <c r="D7946" s="807"/>
      <c r="E7946" s="803"/>
      <c r="F7946" s="803"/>
      <c r="G7946" s="803"/>
      <c r="H7946" s="806"/>
      <c r="I7946" s="806"/>
      <c r="J7946" s="803"/>
      <c r="K7946" s="803"/>
      <c r="L7946" s="804"/>
    </row>
    <row r="7947" spans="1:12" s="101" customFormat="1" ht="208.7" customHeight="1">
      <c r="A7947" s="808"/>
      <c r="B7947" s="803"/>
      <c r="C7947" s="810"/>
      <c r="D7947" s="807"/>
      <c r="E7947" s="803"/>
      <c r="F7947" s="803"/>
      <c r="G7947" s="803"/>
      <c r="H7947" s="806"/>
      <c r="I7947" s="806"/>
      <c r="J7947" s="803"/>
      <c r="K7947" s="803"/>
      <c r="L7947" s="804"/>
    </row>
    <row r="7948" spans="1:12" s="101" customFormat="1" ht="24" customHeight="1">
      <c r="A7948" s="808"/>
      <c r="B7948" s="110" t="s">
        <v>77</v>
      </c>
      <c r="C7948" s="115" t="s">
        <v>79</v>
      </c>
      <c r="D7948" s="115" t="s">
        <v>155</v>
      </c>
      <c r="E7948" s="115" t="s">
        <v>156</v>
      </c>
      <c r="F7948" s="805"/>
      <c r="G7948" s="805"/>
      <c r="H7948" s="806" t="s">
        <v>157</v>
      </c>
      <c r="I7948" s="806"/>
      <c r="J7948" s="803" t="s">
        <v>153</v>
      </c>
      <c r="K7948" s="803" t="s">
        <v>3</v>
      </c>
      <c r="L7948" s="804">
        <v>315</v>
      </c>
    </row>
    <row r="7949" spans="1:12" s="101" customFormat="1" ht="24" customHeight="1">
      <c r="A7949" s="808"/>
      <c r="B7949" s="117" t="s">
        <v>260</v>
      </c>
      <c r="C7949" s="117" t="s">
        <v>4330</v>
      </c>
      <c r="D7949" s="118">
        <v>43763</v>
      </c>
      <c r="E7949" s="117" t="s">
        <v>4433</v>
      </c>
      <c r="F7949" s="805"/>
      <c r="G7949" s="805"/>
      <c r="H7949" s="806"/>
      <c r="I7949" s="806"/>
      <c r="J7949" s="803"/>
      <c r="K7949" s="803"/>
      <c r="L7949" s="804"/>
    </row>
    <row r="7950" spans="1:12" s="101" customFormat="1" ht="24" customHeight="1">
      <c r="A7950" s="808">
        <v>1489</v>
      </c>
      <c r="B7950" s="110" t="s">
        <v>76</v>
      </c>
      <c r="C7950" s="115" t="s">
        <v>78</v>
      </c>
      <c r="D7950" s="115" t="s">
        <v>146</v>
      </c>
      <c r="E7950" s="115" t="s">
        <v>147</v>
      </c>
      <c r="F7950" s="809" t="s">
        <v>71</v>
      </c>
      <c r="G7950" s="809"/>
      <c r="H7950" s="805"/>
      <c r="I7950" s="805"/>
      <c r="J7950" s="805"/>
      <c r="K7950" s="805"/>
      <c r="L7950" s="805"/>
    </row>
    <row r="7951" spans="1:12" s="101" customFormat="1" ht="26.25" customHeight="1">
      <c r="A7951" s="808"/>
      <c r="B7951" s="803" t="s">
        <v>4430</v>
      </c>
      <c r="C7951" s="810" t="s">
        <v>4432</v>
      </c>
      <c r="D7951" s="807">
        <v>43748</v>
      </c>
      <c r="E7951" s="803" t="s">
        <v>555</v>
      </c>
      <c r="F7951" s="803" t="s">
        <v>3226</v>
      </c>
      <c r="G7951" s="803"/>
      <c r="H7951" s="806" t="s">
        <v>152</v>
      </c>
      <c r="I7951" s="806"/>
      <c r="J7951" s="117" t="s">
        <v>153</v>
      </c>
      <c r="K7951" s="117" t="s">
        <v>3</v>
      </c>
      <c r="L7951" s="119">
        <v>442</v>
      </c>
    </row>
    <row r="7952" spans="1:12" s="101" customFormat="1" ht="408.95" customHeight="1">
      <c r="A7952" s="808"/>
      <c r="B7952" s="803"/>
      <c r="C7952" s="810"/>
      <c r="D7952" s="807"/>
      <c r="E7952" s="803"/>
      <c r="F7952" s="803"/>
      <c r="G7952" s="803"/>
      <c r="H7952" s="806" t="s">
        <v>154</v>
      </c>
      <c r="I7952" s="806"/>
      <c r="J7952" s="803" t="s">
        <v>153</v>
      </c>
      <c r="K7952" s="803" t="s">
        <v>3</v>
      </c>
      <c r="L7952" s="804">
        <v>600</v>
      </c>
    </row>
    <row r="7953" spans="1:12" s="101" customFormat="1" ht="408.95" customHeight="1">
      <c r="A7953" s="808"/>
      <c r="B7953" s="803"/>
      <c r="C7953" s="810"/>
      <c r="D7953" s="807"/>
      <c r="E7953" s="803"/>
      <c r="F7953" s="803"/>
      <c r="G7953" s="803"/>
      <c r="H7953" s="806"/>
      <c r="I7953" s="806"/>
      <c r="J7953" s="803"/>
      <c r="K7953" s="803"/>
      <c r="L7953" s="804"/>
    </row>
    <row r="7954" spans="1:12" s="101" customFormat="1" ht="208.7" customHeight="1">
      <c r="A7954" s="808"/>
      <c r="B7954" s="803"/>
      <c r="C7954" s="810"/>
      <c r="D7954" s="807"/>
      <c r="E7954" s="803"/>
      <c r="F7954" s="803"/>
      <c r="G7954" s="803"/>
      <c r="H7954" s="806"/>
      <c r="I7954" s="806"/>
      <c r="J7954" s="803"/>
      <c r="K7954" s="803"/>
      <c r="L7954" s="804"/>
    </row>
    <row r="7955" spans="1:12" s="101" customFormat="1" ht="24" customHeight="1">
      <c r="A7955" s="808"/>
      <c r="B7955" s="110" t="s">
        <v>77</v>
      </c>
      <c r="C7955" s="115" t="s">
        <v>79</v>
      </c>
      <c r="D7955" s="115" t="s">
        <v>155</v>
      </c>
      <c r="E7955" s="115" t="s">
        <v>156</v>
      </c>
      <c r="F7955" s="805"/>
      <c r="G7955" s="805"/>
      <c r="H7955" s="806" t="s">
        <v>157</v>
      </c>
      <c r="I7955" s="806"/>
      <c r="J7955" s="803" t="s">
        <v>153</v>
      </c>
      <c r="K7955" s="803" t="s">
        <v>3</v>
      </c>
      <c r="L7955" s="804">
        <v>315</v>
      </c>
    </row>
    <row r="7956" spans="1:12" s="101" customFormat="1" ht="24" customHeight="1">
      <c r="A7956" s="808"/>
      <c r="B7956" s="117" t="s">
        <v>260</v>
      </c>
      <c r="C7956" s="117" t="s">
        <v>3226</v>
      </c>
      <c r="D7956" s="118">
        <v>43763</v>
      </c>
      <c r="E7956" s="117" t="s">
        <v>4433</v>
      </c>
      <c r="F7956" s="805"/>
      <c r="G7956" s="805"/>
      <c r="H7956" s="806"/>
      <c r="I7956" s="806"/>
      <c r="J7956" s="803"/>
      <c r="K7956" s="803"/>
      <c r="L7956" s="804"/>
    </row>
    <row r="7957" spans="1:12" s="101" customFormat="1" ht="24" customHeight="1">
      <c r="A7957" s="808">
        <v>1490</v>
      </c>
      <c r="B7957" s="110" t="s">
        <v>76</v>
      </c>
      <c r="C7957" s="115" t="s">
        <v>78</v>
      </c>
      <c r="D7957" s="115" t="s">
        <v>146</v>
      </c>
      <c r="E7957" s="115" t="s">
        <v>147</v>
      </c>
      <c r="F7957" s="809" t="s">
        <v>71</v>
      </c>
      <c r="G7957" s="809"/>
      <c r="H7957" s="805"/>
      <c r="I7957" s="805"/>
      <c r="J7957" s="805"/>
      <c r="K7957" s="805"/>
      <c r="L7957" s="805"/>
    </row>
    <row r="7958" spans="1:12" s="101" customFormat="1" ht="26.25" customHeight="1">
      <c r="A7958" s="808"/>
      <c r="B7958" s="803" t="s">
        <v>4430</v>
      </c>
      <c r="C7958" s="810" t="s">
        <v>4432</v>
      </c>
      <c r="D7958" s="807">
        <v>43748</v>
      </c>
      <c r="E7958" s="803" t="s">
        <v>555</v>
      </c>
      <c r="F7958" s="803" t="s">
        <v>4434</v>
      </c>
      <c r="G7958" s="803"/>
      <c r="H7958" s="806" t="s">
        <v>152</v>
      </c>
      <c r="I7958" s="806"/>
      <c r="J7958" s="117" t="s">
        <v>153</v>
      </c>
      <c r="K7958" s="117" t="s">
        <v>3</v>
      </c>
      <c r="L7958" s="119">
        <v>765</v>
      </c>
    </row>
    <row r="7959" spans="1:12" s="101" customFormat="1" ht="408.95" customHeight="1">
      <c r="A7959" s="808"/>
      <c r="B7959" s="803"/>
      <c r="C7959" s="810"/>
      <c r="D7959" s="807"/>
      <c r="E7959" s="803"/>
      <c r="F7959" s="803"/>
      <c r="G7959" s="803"/>
      <c r="H7959" s="806" t="s">
        <v>154</v>
      </c>
      <c r="I7959" s="806"/>
      <c r="J7959" s="803" t="s">
        <v>153</v>
      </c>
      <c r="K7959" s="803" t="s">
        <v>153</v>
      </c>
      <c r="L7959" s="804">
        <v>0</v>
      </c>
    </row>
    <row r="7960" spans="1:12" s="101" customFormat="1" ht="408.95" customHeight="1">
      <c r="A7960" s="808"/>
      <c r="B7960" s="803"/>
      <c r="C7960" s="810"/>
      <c r="D7960" s="807"/>
      <c r="E7960" s="803"/>
      <c r="F7960" s="803"/>
      <c r="G7960" s="803"/>
      <c r="H7960" s="806"/>
      <c r="I7960" s="806"/>
      <c r="J7960" s="803"/>
      <c r="K7960" s="803"/>
      <c r="L7960" s="804"/>
    </row>
    <row r="7961" spans="1:12" s="101" customFormat="1" ht="208.7" customHeight="1">
      <c r="A7961" s="808"/>
      <c r="B7961" s="803"/>
      <c r="C7961" s="810"/>
      <c r="D7961" s="807"/>
      <c r="E7961" s="803"/>
      <c r="F7961" s="803"/>
      <c r="G7961" s="803"/>
      <c r="H7961" s="806"/>
      <c r="I7961" s="806"/>
      <c r="J7961" s="803"/>
      <c r="K7961" s="803"/>
      <c r="L7961" s="804"/>
    </row>
    <row r="7962" spans="1:12" s="101" customFormat="1" ht="24" customHeight="1">
      <c r="A7962" s="808"/>
      <c r="B7962" s="110" t="s">
        <v>77</v>
      </c>
      <c r="C7962" s="115" t="s">
        <v>79</v>
      </c>
      <c r="D7962" s="115" t="s">
        <v>155</v>
      </c>
      <c r="E7962" s="115" t="s">
        <v>156</v>
      </c>
      <c r="F7962" s="805"/>
      <c r="G7962" s="805"/>
      <c r="H7962" s="806" t="s">
        <v>157</v>
      </c>
      <c r="I7962" s="806"/>
      <c r="J7962" s="803" t="s">
        <v>153</v>
      </c>
      <c r="K7962" s="803" t="s">
        <v>3</v>
      </c>
      <c r="L7962" s="804">
        <v>35</v>
      </c>
    </row>
    <row r="7963" spans="1:12" s="101" customFormat="1" ht="24" customHeight="1">
      <c r="A7963" s="808"/>
      <c r="B7963" s="117" t="s">
        <v>260</v>
      </c>
      <c r="C7963" s="117" t="s">
        <v>4434</v>
      </c>
      <c r="D7963" s="118">
        <v>43763</v>
      </c>
      <c r="E7963" s="117" t="s">
        <v>4433</v>
      </c>
      <c r="F7963" s="805"/>
      <c r="G7963" s="805"/>
      <c r="H7963" s="806"/>
      <c r="I7963" s="806"/>
      <c r="J7963" s="803"/>
      <c r="K7963" s="803"/>
      <c r="L7963" s="804"/>
    </row>
    <row r="7964" spans="1:12" s="101" customFormat="1" ht="24" customHeight="1">
      <c r="A7964" s="808">
        <v>1491</v>
      </c>
      <c r="B7964" s="110" t="s">
        <v>76</v>
      </c>
      <c r="C7964" s="115" t="s">
        <v>78</v>
      </c>
      <c r="D7964" s="115" t="s">
        <v>146</v>
      </c>
      <c r="E7964" s="115" t="s">
        <v>147</v>
      </c>
      <c r="F7964" s="809" t="s">
        <v>71</v>
      </c>
      <c r="G7964" s="809"/>
      <c r="H7964" s="805"/>
      <c r="I7964" s="805"/>
      <c r="J7964" s="805"/>
      <c r="K7964" s="805"/>
      <c r="L7964" s="805"/>
    </row>
    <row r="7965" spans="1:12" s="101" customFormat="1" ht="26.25" customHeight="1">
      <c r="A7965" s="808"/>
      <c r="B7965" s="803" t="s">
        <v>4430</v>
      </c>
      <c r="C7965" s="810" t="s">
        <v>4432</v>
      </c>
      <c r="D7965" s="807">
        <v>43748</v>
      </c>
      <c r="E7965" s="803" t="s">
        <v>555</v>
      </c>
      <c r="F7965" s="803" t="s">
        <v>4435</v>
      </c>
      <c r="G7965" s="803"/>
      <c r="H7965" s="806" t="s">
        <v>152</v>
      </c>
      <c r="I7965" s="806"/>
      <c r="J7965" s="117" t="s">
        <v>153</v>
      </c>
      <c r="K7965" s="117" t="s">
        <v>3</v>
      </c>
      <c r="L7965" s="119">
        <v>274</v>
      </c>
    </row>
    <row r="7966" spans="1:12" s="101" customFormat="1" ht="408.95" customHeight="1">
      <c r="A7966" s="808"/>
      <c r="B7966" s="803"/>
      <c r="C7966" s="810"/>
      <c r="D7966" s="807"/>
      <c r="E7966" s="803"/>
      <c r="F7966" s="803"/>
      <c r="G7966" s="803"/>
      <c r="H7966" s="806" t="s">
        <v>154</v>
      </c>
      <c r="I7966" s="806"/>
      <c r="J7966" s="803" t="s">
        <v>153</v>
      </c>
      <c r="K7966" s="803" t="s">
        <v>3</v>
      </c>
      <c r="L7966" s="804">
        <v>515</v>
      </c>
    </row>
    <row r="7967" spans="1:12" s="101" customFormat="1" ht="408.95" customHeight="1">
      <c r="A7967" s="808"/>
      <c r="B7967" s="803"/>
      <c r="C7967" s="810"/>
      <c r="D7967" s="807"/>
      <c r="E7967" s="803"/>
      <c r="F7967" s="803"/>
      <c r="G7967" s="803"/>
      <c r="H7967" s="806"/>
      <c r="I7967" s="806"/>
      <c r="J7967" s="803"/>
      <c r="K7967" s="803"/>
      <c r="L7967" s="804"/>
    </row>
    <row r="7968" spans="1:12" s="101" customFormat="1" ht="208.7" customHeight="1">
      <c r="A7968" s="808"/>
      <c r="B7968" s="803"/>
      <c r="C7968" s="810"/>
      <c r="D7968" s="807"/>
      <c r="E7968" s="803"/>
      <c r="F7968" s="803"/>
      <c r="G7968" s="803"/>
      <c r="H7968" s="806"/>
      <c r="I7968" s="806"/>
      <c r="J7968" s="803"/>
      <c r="K7968" s="803"/>
      <c r="L7968" s="804"/>
    </row>
    <row r="7969" spans="1:12" s="101" customFormat="1" ht="24" customHeight="1">
      <c r="A7969" s="808"/>
      <c r="B7969" s="110" t="s">
        <v>77</v>
      </c>
      <c r="C7969" s="115" t="s">
        <v>79</v>
      </c>
      <c r="D7969" s="115" t="s">
        <v>155</v>
      </c>
      <c r="E7969" s="115" t="s">
        <v>156</v>
      </c>
      <c r="F7969" s="805"/>
      <c r="G7969" s="805"/>
      <c r="H7969" s="806" t="s">
        <v>157</v>
      </c>
      <c r="I7969" s="806"/>
      <c r="J7969" s="803" t="s">
        <v>153</v>
      </c>
      <c r="K7969" s="803" t="s">
        <v>3</v>
      </c>
      <c r="L7969" s="804">
        <v>20</v>
      </c>
    </row>
    <row r="7970" spans="1:12" s="101" customFormat="1" ht="24" customHeight="1">
      <c r="A7970" s="808"/>
      <c r="B7970" s="117" t="s">
        <v>260</v>
      </c>
      <c r="C7970" s="117" t="s">
        <v>4435</v>
      </c>
      <c r="D7970" s="118">
        <v>43763</v>
      </c>
      <c r="E7970" s="117" t="s">
        <v>4433</v>
      </c>
      <c r="F7970" s="805"/>
      <c r="G7970" s="805"/>
      <c r="H7970" s="806"/>
      <c r="I7970" s="806"/>
      <c r="J7970" s="803"/>
      <c r="K7970" s="803"/>
      <c r="L7970" s="804"/>
    </row>
    <row r="7971" spans="1:12" s="101" customFormat="1" ht="24" customHeight="1">
      <c r="A7971" s="808">
        <v>1492</v>
      </c>
      <c r="B7971" s="110" t="s">
        <v>76</v>
      </c>
      <c r="C7971" s="115" t="s">
        <v>78</v>
      </c>
      <c r="D7971" s="115" t="s">
        <v>146</v>
      </c>
      <c r="E7971" s="115" t="s">
        <v>147</v>
      </c>
      <c r="F7971" s="809" t="s">
        <v>71</v>
      </c>
      <c r="G7971" s="809"/>
      <c r="H7971" s="805"/>
      <c r="I7971" s="805"/>
      <c r="J7971" s="805"/>
      <c r="K7971" s="805"/>
      <c r="L7971" s="805"/>
    </row>
    <row r="7972" spans="1:12" s="101" customFormat="1" ht="26.25" customHeight="1">
      <c r="A7972" s="808"/>
      <c r="B7972" s="803" t="s">
        <v>4430</v>
      </c>
      <c r="C7972" s="810" t="s">
        <v>4432</v>
      </c>
      <c r="D7972" s="807">
        <v>43748</v>
      </c>
      <c r="E7972" s="803" t="s">
        <v>555</v>
      </c>
      <c r="F7972" s="803" t="s">
        <v>918</v>
      </c>
      <c r="G7972" s="803"/>
      <c r="H7972" s="806" t="s">
        <v>152</v>
      </c>
      <c r="I7972" s="806"/>
      <c r="J7972" s="117" t="s">
        <v>153</v>
      </c>
      <c r="K7972" s="117" t="s">
        <v>3</v>
      </c>
      <c r="L7972" s="119">
        <v>328</v>
      </c>
    </row>
    <row r="7973" spans="1:12" s="101" customFormat="1" ht="408.95" customHeight="1">
      <c r="A7973" s="808"/>
      <c r="B7973" s="803"/>
      <c r="C7973" s="810"/>
      <c r="D7973" s="807"/>
      <c r="E7973" s="803"/>
      <c r="F7973" s="803"/>
      <c r="G7973" s="803"/>
      <c r="H7973" s="806" t="s">
        <v>154</v>
      </c>
      <c r="I7973" s="806"/>
      <c r="J7973" s="803" t="s">
        <v>153</v>
      </c>
      <c r="K7973" s="803" t="s">
        <v>153</v>
      </c>
      <c r="L7973" s="804">
        <v>0</v>
      </c>
    </row>
    <row r="7974" spans="1:12" s="101" customFormat="1" ht="408.95" customHeight="1">
      <c r="A7974" s="808"/>
      <c r="B7974" s="803"/>
      <c r="C7974" s="810"/>
      <c r="D7974" s="807"/>
      <c r="E7974" s="803"/>
      <c r="F7974" s="803"/>
      <c r="G7974" s="803"/>
      <c r="H7974" s="806"/>
      <c r="I7974" s="806"/>
      <c r="J7974" s="803"/>
      <c r="K7974" s="803"/>
      <c r="L7974" s="804"/>
    </row>
    <row r="7975" spans="1:12" s="101" customFormat="1" ht="208.7" customHeight="1">
      <c r="A7975" s="808"/>
      <c r="B7975" s="803"/>
      <c r="C7975" s="810"/>
      <c r="D7975" s="807"/>
      <c r="E7975" s="803"/>
      <c r="F7975" s="803"/>
      <c r="G7975" s="803"/>
      <c r="H7975" s="806"/>
      <c r="I7975" s="806"/>
      <c r="J7975" s="803"/>
      <c r="K7975" s="803"/>
      <c r="L7975" s="804"/>
    </row>
    <row r="7976" spans="1:12" s="101" customFormat="1" ht="24" customHeight="1">
      <c r="A7976" s="808"/>
      <c r="B7976" s="110" t="s">
        <v>77</v>
      </c>
      <c r="C7976" s="115" t="s">
        <v>79</v>
      </c>
      <c r="D7976" s="115" t="s">
        <v>155</v>
      </c>
      <c r="E7976" s="115" t="s">
        <v>156</v>
      </c>
      <c r="F7976" s="805"/>
      <c r="G7976" s="805"/>
      <c r="H7976" s="806" t="s">
        <v>157</v>
      </c>
      <c r="I7976" s="806"/>
      <c r="J7976" s="803" t="s">
        <v>153</v>
      </c>
      <c r="K7976" s="803" t="s">
        <v>3</v>
      </c>
      <c r="L7976" s="804">
        <v>50</v>
      </c>
    </row>
    <row r="7977" spans="1:12" s="101" customFormat="1" ht="24" customHeight="1">
      <c r="A7977" s="808"/>
      <c r="B7977" s="117" t="s">
        <v>260</v>
      </c>
      <c r="C7977" s="117" t="s">
        <v>918</v>
      </c>
      <c r="D7977" s="118">
        <v>43763</v>
      </c>
      <c r="E7977" s="117" t="s">
        <v>4433</v>
      </c>
      <c r="F7977" s="805"/>
      <c r="G7977" s="805"/>
      <c r="H7977" s="806"/>
      <c r="I7977" s="806"/>
      <c r="J7977" s="803"/>
      <c r="K7977" s="803"/>
      <c r="L7977" s="804"/>
    </row>
    <row r="7978" spans="1:12" s="101" customFormat="1" ht="24" customHeight="1">
      <c r="A7978" s="808">
        <v>1493</v>
      </c>
      <c r="B7978" s="110" t="s">
        <v>76</v>
      </c>
      <c r="C7978" s="115" t="s">
        <v>78</v>
      </c>
      <c r="D7978" s="115" t="s">
        <v>146</v>
      </c>
      <c r="E7978" s="115" t="s">
        <v>147</v>
      </c>
      <c r="F7978" s="809" t="s">
        <v>71</v>
      </c>
      <c r="G7978" s="809"/>
      <c r="H7978" s="805"/>
      <c r="I7978" s="805"/>
      <c r="J7978" s="805"/>
      <c r="K7978" s="805"/>
      <c r="L7978" s="805"/>
    </row>
    <row r="7979" spans="1:12" s="101" customFormat="1" ht="26.25" customHeight="1">
      <c r="A7979" s="808"/>
      <c r="B7979" s="803" t="s">
        <v>4436</v>
      </c>
      <c r="C7979" s="810" t="s">
        <v>4437</v>
      </c>
      <c r="D7979" s="807">
        <v>43789</v>
      </c>
      <c r="E7979" s="803" t="s">
        <v>1947</v>
      </c>
      <c r="F7979" s="803" t="s">
        <v>4438</v>
      </c>
      <c r="G7979" s="803"/>
      <c r="H7979" s="806" t="s">
        <v>152</v>
      </c>
      <c r="I7979" s="806"/>
      <c r="J7979" s="117" t="s">
        <v>153</v>
      </c>
      <c r="K7979" s="117" t="s">
        <v>3</v>
      </c>
      <c r="L7979" s="119">
        <v>719.01</v>
      </c>
    </row>
    <row r="7980" spans="1:12" s="101" customFormat="1" ht="408.95" customHeight="1">
      <c r="A7980" s="808"/>
      <c r="B7980" s="803"/>
      <c r="C7980" s="810"/>
      <c r="D7980" s="807"/>
      <c r="E7980" s="803"/>
      <c r="F7980" s="803"/>
      <c r="G7980" s="803"/>
      <c r="H7980" s="806" t="s">
        <v>154</v>
      </c>
      <c r="I7980" s="806"/>
      <c r="J7980" s="803" t="s">
        <v>153</v>
      </c>
      <c r="K7980" s="803" t="s">
        <v>153</v>
      </c>
      <c r="L7980" s="804">
        <v>0</v>
      </c>
    </row>
    <row r="7981" spans="1:12" s="101" customFormat="1" ht="8.85" customHeight="1">
      <c r="A7981" s="808"/>
      <c r="B7981" s="803"/>
      <c r="C7981" s="810"/>
      <c r="D7981" s="807"/>
      <c r="E7981" s="803"/>
      <c r="F7981" s="803"/>
      <c r="G7981" s="803"/>
      <c r="H7981" s="806"/>
      <c r="I7981" s="806"/>
      <c r="J7981" s="803"/>
      <c r="K7981" s="803"/>
      <c r="L7981" s="804"/>
    </row>
    <row r="7982" spans="1:12" s="101" customFormat="1" ht="24" customHeight="1">
      <c r="A7982" s="808"/>
      <c r="B7982" s="110" t="s">
        <v>77</v>
      </c>
      <c r="C7982" s="115" t="s">
        <v>79</v>
      </c>
      <c r="D7982" s="115" t="s">
        <v>155</v>
      </c>
      <c r="E7982" s="115" t="s">
        <v>156</v>
      </c>
      <c r="F7982" s="805"/>
      <c r="G7982" s="805"/>
      <c r="H7982" s="806" t="s">
        <v>157</v>
      </c>
      <c r="I7982" s="806"/>
      <c r="J7982" s="803" t="s">
        <v>153</v>
      </c>
      <c r="K7982" s="803" t="s">
        <v>3</v>
      </c>
      <c r="L7982" s="804">
        <v>100</v>
      </c>
    </row>
    <row r="7983" spans="1:12" s="101" customFormat="1" ht="24" customHeight="1">
      <c r="A7983" s="808"/>
      <c r="B7983" s="117" t="s">
        <v>240</v>
      </c>
      <c r="C7983" s="117" t="s">
        <v>4438</v>
      </c>
      <c r="D7983" s="118">
        <v>43793</v>
      </c>
      <c r="E7983" s="117" t="s">
        <v>2743</v>
      </c>
      <c r="F7983" s="805"/>
      <c r="G7983" s="805"/>
      <c r="H7983" s="806"/>
      <c r="I7983" s="806"/>
      <c r="J7983" s="803"/>
      <c r="K7983" s="803"/>
      <c r="L7983" s="804"/>
    </row>
    <row r="7984" spans="1:12" s="101" customFormat="1" ht="24" customHeight="1">
      <c r="A7984" s="808">
        <v>1494</v>
      </c>
      <c r="B7984" s="110" t="s">
        <v>76</v>
      </c>
      <c r="C7984" s="115" t="s">
        <v>78</v>
      </c>
      <c r="D7984" s="115" t="s">
        <v>146</v>
      </c>
      <c r="E7984" s="115" t="s">
        <v>147</v>
      </c>
      <c r="F7984" s="809" t="s">
        <v>71</v>
      </c>
      <c r="G7984" s="809"/>
      <c r="H7984" s="805"/>
      <c r="I7984" s="805"/>
      <c r="J7984" s="805"/>
      <c r="K7984" s="805"/>
      <c r="L7984" s="805"/>
    </row>
    <row r="7985" spans="1:12" s="101" customFormat="1" ht="26.25" customHeight="1">
      <c r="A7985" s="808"/>
      <c r="B7985" s="803" t="s">
        <v>4439</v>
      </c>
      <c r="C7985" s="810" t="s">
        <v>4440</v>
      </c>
      <c r="D7985" s="807">
        <v>43751</v>
      </c>
      <c r="E7985" s="803" t="s">
        <v>1643</v>
      </c>
      <c r="F7985" s="803" t="s">
        <v>4441</v>
      </c>
      <c r="G7985" s="803"/>
      <c r="H7985" s="806" t="s">
        <v>152</v>
      </c>
      <c r="I7985" s="806"/>
      <c r="J7985" s="117" t="s">
        <v>153</v>
      </c>
      <c r="K7985" s="117" t="s">
        <v>3</v>
      </c>
      <c r="L7985" s="119">
        <v>419.8</v>
      </c>
    </row>
    <row r="7986" spans="1:12" s="101" customFormat="1" ht="207.75" customHeight="1">
      <c r="A7986" s="808"/>
      <c r="B7986" s="803"/>
      <c r="C7986" s="810"/>
      <c r="D7986" s="807"/>
      <c r="E7986" s="803"/>
      <c r="F7986" s="803"/>
      <c r="G7986" s="803"/>
      <c r="H7986" s="806" t="s">
        <v>154</v>
      </c>
      <c r="I7986" s="806"/>
      <c r="J7986" s="117" t="s">
        <v>153</v>
      </c>
      <c r="K7986" s="117" t="s">
        <v>3</v>
      </c>
      <c r="L7986" s="119">
        <v>2021.77</v>
      </c>
    </row>
    <row r="7987" spans="1:12" s="101" customFormat="1" ht="24" customHeight="1">
      <c r="A7987" s="808"/>
      <c r="B7987" s="110" t="s">
        <v>77</v>
      </c>
      <c r="C7987" s="115" t="s">
        <v>79</v>
      </c>
      <c r="D7987" s="115" t="s">
        <v>155</v>
      </c>
      <c r="E7987" s="115" t="s">
        <v>156</v>
      </c>
      <c r="F7987" s="805"/>
      <c r="G7987" s="805"/>
      <c r="H7987" s="806" t="s">
        <v>157</v>
      </c>
      <c r="I7987" s="806"/>
      <c r="J7987" s="803" t="s">
        <v>153</v>
      </c>
      <c r="K7987" s="803" t="s">
        <v>153</v>
      </c>
      <c r="L7987" s="804">
        <v>0</v>
      </c>
    </row>
    <row r="7988" spans="1:12" s="101" customFormat="1" ht="24" customHeight="1">
      <c r="A7988" s="808"/>
      <c r="B7988" s="117" t="s">
        <v>181</v>
      </c>
      <c r="C7988" s="117" t="s">
        <v>4441</v>
      </c>
      <c r="D7988" s="118">
        <v>43758</v>
      </c>
      <c r="E7988" s="117" t="s">
        <v>3843</v>
      </c>
      <c r="F7988" s="805"/>
      <c r="G7988" s="805"/>
      <c r="H7988" s="806"/>
      <c r="I7988" s="806"/>
      <c r="J7988" s="803"/>
      <c r="K7988" s="803"/>
      <c r="L7988" s="804"/>
    </row>
    <row r="7989" spans="1:12" s="101" customFormat="1" ht="24" customHeight="1">
      <c r="A7989" s="808">
        <v>1495</v>
      </c>
      <c r="B7989" s="110" t="s">
        <v>76</v>
      </c>
      <c r="C7989" s="115" t="s">
        <v>78</v>
      </c>
      <c r="D7989" s="115" t="s">
        <v>146</v>
      </c>
      <c r="E7989" s="115" t="s">
        <v>147</v>
      </c>
      <c r="F7989" s="809" t="s">
        <v>71</v>
      </c>
      <c r="G7989" s="809"/>
      <c r="H7989" s="805"/>
      <c r="I7989" s="805"/>
      <c r="J7989" s="805"/>
      <c r="K7989" s="805"/>
      <c r="L7989" s="805"/>
    </row>
    <row r="7990" spans="1:12" s="101" customFormat="1" ht="26.25" customHeight="1">
      <c r="A7990" s="808"/>
      <c r="B7990" s="803" t="s">
        <v>4439</v>
      </c>
      <c r="C7990" s="810" t="s">
        <v>4442</v>
      </c>
      <c r="D7990" s="807">
        <v>43793</v>
      </c>
      <c r="E7990" s="803" t="s">
        <v>4443</v>
      </c>
      <c r="F7990" s="803" t="s">
        <v>2784</v>
      </c>
      <c r="G7990" s="803"/>
      <c r="H7990" s="806" t="s">
        <v>152</v>
      </c>
      <c r="I7990" s="806"/>
      <c r="J7990" s="117" t="s">
        <v>153</v>
      </c>
      <c r="K7990" s="117" t="s">
        <v>3</v>
      </c>
      <c r="L7990" s="119">
        <v>709.12</v>
      </c>
    </row>
    <row r="7991" spans="1:12" s="101" customFormat="1" ht="408.95" customHeight="1">
      <c r="A7991" s="808"/>
      <c r="B7991" s="803"/>
      <c r="C7991" s="810"/>
      <c r="D7991" s="807"/>
      <c r="E7991" s="803"/>
      <c r="F7991" s="803"/>
      <c r="G7991" s="803"/>
      <c r="H7991" s="806" t="s">
        <v>154</v>
      </c>
      <c r="I7991" s="806"/>
      <c r="J7991" s="803" t="s">
        <v>153</v>
      </c>
      <c r="K7991" s="803" t="s">
        <v>3</v>
      </c>
      <c r="L7991" s="804">
        <v>2344</v>
      </c>
    </row>
    <row r="7992" spans="1:12" s="101" customFormat="1" ht="92.85" customHeight="1">
      <c r="A7992" s="808"/>
      <c r="B7992" s="803"/>
      <c r="C7992" s="810"/>
      <c r="D7992" s="807"/>
      <c r="E7992" s="803"/>
      <c r="F7992" s="803"/>
      <c r="G7992" s="803"/>
      <c r="H7992" s="806"/>
      <c r="I7992" s="806"/>
      <c r="J7992" s="803"/>
      <c r="K7992" s="803"/>
      <c r="L7992" s="804"/>
    </row>
    <row r="7993" spans="1:12" s="101" customFormat="1" ht="24" customHeight="1">
      <c r="A7993" s="808"/>
      <c r="B7993" s="110" t="s">
        <v>77</v>
      </c>
      <c r="C7993" s="115" t="s">
        <v>79</v>
      </c>
      <c r="D7993" s="115" t="s">
        <v>155</v>
      </c>
      <c r="E7993" s="115" t="s">
        <v>156</v>
      </c>
      <c r="F7993" s="805"/>
      <c r="G7993" s="805"/>
      <c r="H7993" s="806" t="s">
        <v>157</v>
      </c>
      <c r="I7993" s="806"/>
      <c r="J7993" s="803" t="s">
        <v>153</v>
      </c>
      <c r="K7993" s="803" t="s">
        <v>3</v>
      </c>
      <c r="L7993" s="804">
        <v>92.17</v>
      </c>
    </row>
    <row r="7994" spans="1:12" s="101" customFormat="1" ht="24" customHeight="1">
      <c r="A7994" s="808"/>
      <c r="B7994" s="117" t="s">
        <v>181</v>
      </c>
      <c r="C7994" s="117" t="s">
        <v>2784</v>
      </c>
      <c r="D7994" s="118">
        <v>43799</v>
      </c>
      <c r="E7994" s="117" t="s">
        <v>1247</v>
      </c>
      <c r="F7994" s="805"/>
      <c r="G7994" s="805"/>
      <c r="H7994" s="806"/>
      <c r="I7994" s="806"/>
      <c r="J7994" s="803"/>
      <c r="K7994" s="803"/>
      <c r="L7994" s="804"/>
    </row>
    <row r="7995" spans="1:12" s="101" customFormat="1" ht="24" customHeight="1">
      <c r="A7995" s="808">
        <v>1496</v>
      </c>
      <c r="B7995" s="110" t="s">
        <v>76</v>
      </c>
      <c r="C7995" s="115" t="s">
        <v>78</v>
      </c>
      <c r="D7995" s="115" t="s">
        <v>146</v>
      </c>
      <c r="E7995" s="115" t="s">
        <v>147</v>
      </c>
      <c r="F7995" s="809" t="s">
        <v>71</v>
      </c>
      <c r="G7995" s="809"/>
      <c r="H7995" s="805"/>
      <c r="I7995" s="805"/>
      <c r="J7995" s="805"/>
      <c r="K7995" s="805"/>
      <c r="L7995" s="805"/>
    </row>
    <row r="7996" spans="1:12" s="101" customFormat="1" ht="26.25" customHeight="1">
      <c r="A7996" s="808"/>
      <c r="B7996" s="803" t="s">
        <v>4439</v>
      </c>
      <c r="C7996" s="810" t="s">
        <v>4444</v>
      </c>
      <c r="D7996" s="807">
        <v>43801</v>
      </c>
      <c r="E7996" s="803" t="s">
        <v>306</v>
      </c>
      <c r="F7996" s="803" t="s">
        <v>307</v>
      </c>
      <c r="G7996" s="803"/>
      <c r="H7996" s="806" t="s">
        <v>152</v>
      </c>
      <c r="I7996" s="806"/>
      <c r="J7996" s="117" t="s">
        <v>153</v>
      </c>
      <c r="K7996" s="117" t="s">
        <v>3</v>
      </c>
      <c r="L7996" s="119">
        <v>802.72</v>
      </c>
    </row>
    <row r="7997" spans="1:12" s="101" customFormat="1" ht="260.25" customHeight="1">
      <c r="A7997" s="808"/>
      <c r="B7997" s="803"/>
      <c r="C7997" s="810"/>
      <c r="D7997" s="807"/>
      <c r="E7997" s="803"/>
      <c r="F7997" s="803"/>
      <c r="G7997" s="803"/>
      <c r="H7997" s="806" t="s">
        <v>154</v>
      </c>
      <c r="I7997" s="806"/>
      <c r="J7997" s="117" t="s">
        <v>153</v>
      </c>
      <c r="K7997" s="117" t="s">
        <v>153</v>
      </c>
      <c r="L7997" s="119">
        <v>0</v>
      </c>
    </row>
    <row r="7998" spans="1:12" s="101" customFormat="1" ht="24" customHeight="1">
      <c r="A7998" s="808"/>
      <c r="B7998" s="110" t="s">
        <v>77</v>
      </c>
      <c r="C7998" s="115" t="s">
        <v>79</v>
      </c>
      <c r="D7998" s="115" t="s">
        <v>155</v>
      </c>
      <c r="E7998" s="115" t="s">
        <v>156</v>
      </c>
      <c r="F7998" s="805"/>
      <c r="G7998" s="805"/>
      <c r="H7998" s="806" t="s">
        <v>157</v>
      </c>
      <c r="I7998" s="806"/>
      <c r="J7998" s="803" t="s">
        <v>153</v>
      </c>
      <c r="K7998" s="803" t="s">
        <v>153</v>
      </c>
      <c r="L7998" s="804">
        <v>0</v>
      </c>
    </row>
    <row r="7999" spans="1:12" s="101" customFormat="1" ht="24" customHeight="1">
      <c r="A7999" s="808"/>
      <c r="B7999" s="117" t="s">
        <v>181</v>
      </c>
      <c r="C7999" s="117" t="s">
        <v>307</v>
      </c>
      <c r="D7999" s="118">
        <v>43805</v>
      </c>
      <c r="E7999" s="117" t="s">
        <v>688</v>
      </c>
      <c r="F7999" s="805"/>
      <c r="G7999" s="805"/>
      <c r="H7999" s="806"/>
      <c r="I7999" s="806"/>
      <c r="J7999" s="803"/>
      <c r="K7999" s="803"/>
      <c r="L7999" s="804"/>
    </row>
    <row r="8000" spans="1:12" s="101" customFormat="1" ht="24" customHeight="1">
      <c r="A8000" s="808">
        <v>1497</v>
      </c>
      <c r="B8000" s="110" t="s">
        <v>76</v>
      </c>
      <c r="C8000" s="115" t="s">
        <v>78</v>
      </c>
      <c r="D8000" s="115" t="s">
        <v>146</v>
      </c>
      <c r="E8000" s="115" t="s">
        <v>147</v>
      </c>
      <c r="F8000" s="809" t="s">
        <v>71</v>
      </c>
      <c r="G8000" s="809"/>
      <c r="H8000" s="805"/>
      <c r="I8000" s="805"/>
      <c r="J8000" s="805"/>
      <c r="K8000" s="805"/>
      <c r="L8000" s="805"/>
    </row>
    <row r="8001" spans="1:12" s="101" customFormat="1" ht="26.25" customHeight="1">
      <c r="A8001" s="808"/>
      <c r="B8001" s="803" t="s">
        <v>4445</v>
      </c>
      <c r="C8001" s="810" t="s">
        <v>4446</v>
      </c>
      <c r="D8001" s="807">
        <v>43882</v>
      </c>
      <c r="E8001" s="803" t="s">
        <v>228</v>
      </c>
      <c r="F8001" s="803" t="s">
        <v>825</v>
      </c>
      <c r="G8001" s="803"/>
      <c r="H8001" s="806" t="s">
        <v>152</v>
      </c>
      <c r="I8001" s="806"/>
      <c r="J8001" s="117" t="s">
        <v>153</v>
      </c>
      <c r="K8001" s="117" t="s">
        <v>153</v>
      </c>
      <c r="L8001" s="119">
        <v>0</v>
      </c>
    </row>
    <row r="8002" spans="1:12" s="101" customFormat="1" ht="260.25" customHeight="1">
      <c r="A8002" s="808"/>
      <c r="B8002" s="803"/>
      <c r="C8002" s="810"/>
      <c r="D8002" s="807"/>
      <c r="E8002" s="803"/>
      <c r="F8002" s="803"/>
      <c r="G8002" s="803"/>
      <c r="H8002" s="806" t="s">
        <v>154</v>
      </c>
      <c r="I8002" s="806"/>
      <c r="J8002" s="117" t="s">
        <v>153</v>
      </c>
      <c r="K8002" s="117" t="s">
        <v>153</v>
      </c>
      <c r="L8002" s="119">
        <v>0</v>
      </c>
    </row>
    <row r="8003" spans="1:12" s="101" customFormat="1" ht="24" customHeight="1">
      <c r="A8003" s="808"/>
      <c r="B8003" s="110" t="s">
        <v>77</v>
      </c>
      <c r="C8003" s="115" t="s">
        <v>79</v>
      </c>
      <c r="D8003" s="115" t="s">
        <v>155</v>
      </c>
      <c r="E8003" s="115" t="s">
        <v>156</v>
      </c>
      <c r="F8003" s="805"/>
      <c r="G8003" s="805"/>
      <c r="H8003" s="806" t="s">
        <v>157</v>
      </c>
      <c r="I8003" s="806"/>
      <c r="J8003" s="803" t="s">
        <v>153</v>
      </c>
      <c r="K8003" s="803" t="s">
        <v>3</v>
      </c>
      <c r="L8003" s="804">
        <v>560</v>
      </c>
    </row>
    <row r="8004" spans="1:12" s="101" customFormat="1" ht="24" customHeight="1">
      <c r="A8004" s="808"/>
      <c r="B8004" s="117" t="s">
        <v>773</v>
      </c>
      <c r="C8004" s="117" t="s">
        <v>825</v>
      </c>
      <c r="D8004" s="118">
        <v>43885</v>
      </c>
      <c r="E8004" s="117" t="s">
        <v>826</v>
      </c>
      <c r="F8004" s="805"/>
      <c r="G8004" s="805"/>
      <c r="H8004" s="806"/>
      <c r="I8004" s="806"/>
      <c r="J8004" s="803"/>
      <c r="K8004" s="803"/>
      <c r="L8004" s="804"/>
    </row>
    <row r="8005" spans="1:12" s="101" customFormat="1" ht="24" customHeight="1">
      <c r="A8005" s="808">
        <v>1498</v>
      </c>
      <c r="B8005" s="110" t="s">
        <v>76</v>
      </c>
      <c r="C8005" s="115" t="s">
        <v>78</v>
      </c>
      <c r="D8005" s="115" t="s">
        <v>146</v>
      </c>
      <c r="E8005" s="115" t="s">
        <v>147</v>
      </c>
      <c r="F8005" s="809" t="s">
        <v>71</v>
      </c>
      <c r="G8005" s="809"/>
      <c r="H8005" s="805"/>
      <c r="I8005" s="805"/>
      <c r="J8005" s="805"/>
      <c r="K8005" s="805"/>
      <c r="L8005" s="805"/>
    </row>
    <row r="8006" spans="1:12" s="101" customFormat="1" ht="26.25" customHeight="1">
      <c r="A8006" s="808"/>
      <c r="B8006" s="803" t="s">
        <v>4447</v>
      </c>
      <c r="C8006" s="810" t="s">
        <v>4448</v>
      </c>
      <c r="D8006" s="807">
        <v>43745</v>
      </c>
      <c r="E8006" s="803" t="s">
        <v>505</v>
      </c>
      <c r="F8006" s="803" t="s">
        <v>571</v>
      </c>
      <c r="G8006" s="803"/>
      <c r="H8006" s="806" t="s">
        <v>152</v>
      </c>
      <c r="I8006" s="806"/>
      <c r="J8006" s="117" t="s">
        <v>153</v>
      </c>
      <c r="K8006" s="117" t="s">
        <v>153</v>
      </c>
      <c r="L8006" s="119">
        <v>0</v>
      </c>
    </row>
    <row r="8007" spans="1:12" s="101" customFormat="1" ht="408.95" customHeight="1">
      <c r="A8007" s="808"/>
      <c r="B8007" s="803"/>
      <c r="C8007" s="810"/>
      <c r="D8007" s="807"/>
      <c r="E8007" s="803"/>
      <c r="F8007" s="803"/>
      <c r="G8007" s="803"/>
      <c r="H8007" s="806" t="s">
        <v>154</v>
      </c>
      <c r="I8007" s="806"/>
      <c r="J8007" s="803" t="s">
        <v>153</v>
      </c>
      <c r="K8007" s="803" t="s">
        <v>153</v>
      </c>
      <c r="L8007" s="804">
        <v>0</v>
      </c>
    </row>
    <row r="8008" spans="1:12" s="101" customFormat="1" ht="50.85" customHeight="1">
      <c r="A8008" s="808"/>
      <c r="B8008" s="803"/>
      <c r="C8008" s="810"/>
      <c r="D8008" s="807"/>
      <c r="E8008" s="803"/>
      <c r="F8008" s="803"/>
      <c r="G8008" s="803"/>
      <c r="H8008" s="806"/>
      <c r="I8008" s="806"/>
      <c r="J8008" s="803"/>
      <c r="K8008" s="803"/>
      <c r="L8008" s="804"/>
    </row>
    <row r="8009" spans="1:12" s="101" customFormat="1" ht="24" customHeight="1">
      <c r="A8009" s="808"/>
      <c r="B8009" s="110" t="s">
        <v>77</v>
      </c>
      <c r="C8009" s="115" t="s">
        <v>79</v>
      </c>
      <c r="D8009" s="115" t="s">
        <v>155</v>
      </c>
      <c r="E8009" s="115" t="s">
        <v>156</v>
      </c>
      <c r="F8009" s="805"/>
      <c r="G8009" s="805"/>
      <c r="H8009" s="806" t="s">
        <v>157</v>
      </c>
      <c r="I8009" s="806"/>
      <c r="J8009" s="803" t="s">
        <v>153</v>
      </c>
      <c r="K8009" s="803" t="s">
        <v>3</v>
      </c>
      <c r="L8009" s="804">
        <v>690</v>
      </c>
    </row>
    <row r="8010" spans="1:12" s="101" customFormat="1" ht="24" customHeight="1">
      <c r="A8010" s="808"/>
      <c r="B8010" s="117" t="s">
        <v>498</v>
      </c>
      <c r="C8010" s="117" t="s">
        <v>571</v>
      </c>
      <c r="D8010" s="118">
        <v>43762</v>
      </c>
      <c r="E8010" s="117" t="s">
        <v>4449</v>
      </c>
      <c r="F8010" s="805"/>
      <c r="G8010" s="805"/>
      <c r="H8010" s="806"/>
      <c r="I8010" s="806"/>
      <c r="J8010" s="803"/>
      <c r="K8010" s="803"/>
      <c r="L8010" s="804"/>
    </row>
    <row r="8011" spans="1:12" s="101" customFormat="1" ht="24" customHeight="1">
      <c r="A8011" s="808">
        <v>1499</v>
      </c>
      <c r="B8011" s="110" t="s">
        <v>76</v>
      </c>
      <c r="C8011" s="115" t="s">
        <v>78</v>
      </c>
      <c r="D8011" s="115" t="s">
        <v>146</v>
      </c>
      <c r="E8011" s="115" t="s">
        <v>147</v>
      </c>
      <c r="F8011" s="809" t="s">
        <v>71</v>
      </c>
      <c r="G8011" s="809"/>
      <c r="H8011" s="805"/>
      <c r="I8011" s="805"/>
      <c r="J8011" s="805"/>
      <c r="K8011" s="805"/>
      <c r="L8011" s="805"/>
    </row>
    <row r="8012" spans="1:12" s="101" customFormat="1" ht="26.25" customHeight="1">
      <c r="A8012" s="808"/>
      <c r="B8012" s="803" t="s">
        <v>4447</v>
      </c>
      <c r="C8012" s="810" t="s">
        <v>4448</v>
      </c>
      <c r="D8012" s="807">
        <v>43745</v>
      </c>
      <c r="E8012" s="803" t="s">
        <v>505</v>
      </c>
      <c r="F8012" s="803" t="s">
        <v>4450</v>
      </c>
      <c r="G8012" s="803"/>
      <c r="H8012" s="806" t="s">
        <v>152</v>
      </c>
      <c r="I8012" s="806"/>
      <c r="J8012" s="117" t="s">
        <v>153</v>
      </c>
      <c r="K8012" s="117" t="s">
        <v>3</v>
      </c>
      <c r="L8012" s="119">
        <v>400</v>
      </c>
    </row>
    <row r="8013" spans="1:12" s="101" customFormat="1" ht="408.95" customHeight="1">
      <c r="A8013" s="808"/>
      <c r="B8013" s="803"/>
      <c r="C8013" s="810"/>
      <c r="D8013" s="807"/>
      <c r="E8013" s="803"/>
      <c r="F8013" s="803"/>
      <c r="G8013" s="803"/>
      <c r="H8013" s="806" t="s">
        <v>154</v>
      </c>
      <c r="I8013" s="806"/>
      <c r="J8013" s="803" t="s">
        <v>153</v>
      </c>
      <c r="K8013" s="803" t="s">
        <v>153</v>
      </c>
      <c r="L8013" s="804">
        <v>0</v>
      </c>
    </row>
    <row r="8014" spans="1:12" s="101" customFormat="1" ht="50.85" customHeight="1">
      <c r="A8014" s="808"/>
      <c r="B8014" s="803"/>
      <c r="C8014" s="810"/>
      <c r="D8014" s="807"/>
      <c r="E8014" s="803"/>
      <c r="F8014" s="803"/>
      <c r="G8014" s="803"/>
      <c r="H8014" s="806"/>
      <c r="I8014" s="806"/>
      <c r="J8014" s="803"/>
      <c r="K8014" s="803"/>
      <c r="L8014" s="804"/>
    </row>
    <row r="8015" spans="1:12" s="101" customFormat="1" ht="24" customHeight="1">
      <c r="A8015" s="808"/>
      <c r="B8015" s="110" t="s">
        <v>77</v>
      </c>
      <c r="C8015" s="115" t="s">
        <v>79</v>
      </c>
      <c r="D8015" s="115" t="s">
        <v>155</v>
      </c>
      <c r="E8015" s="115" t="s">
        <v>156</v>
      </c>
      <c r="F8015" s="805"/>
      <c r="G8015" s="805"/>
      <c r="H8015" s="806" t="s">
        <v>157</v>
      </c>
      <c r="I8015" s="806"/>
      <c r="J8015" s="803" t="s">
        <v>153</v>
      </c>
      <c r="K8015" s="803" t="s">
        <v>153</v>
      </c>
      <c r="L8015" s="804">
        <v>0</v>
      </c>
    </row>
    <row r="8016" spans="1:12" s="101" customFormat="1" ht="24" customHeight="1">
      <c r="A8016" s="808"/>
      <c r="B8016" s="117" t="s">
        <v>498</v>
      </c>
      <c r="C8016" s="117" t="s">
        <v>4450</v>
      </c>
      <c r="D8016" s="118">
        <v>43762</v>
      </c>
      <c r="E8016" s="117" t="s">
        <v>4449</v>
      </c>
      <c r="F8016" s="805"/>
      <c r="G8016" s="805"/>
      <c r="H8016" s="806"/>
      <c r="I8016" s="806"/>
      <c r="J8016" s="803"/>
      <c r="K8016" s="803"/>
      <c r="L8016" s="804"/>
    </row>
    <row r="8017" spans="1:12" s="101" customFormat="1" ht="24" customHeight="1">
      <c r="A8017" s="808">
        <v>1500</v>
      </c>
      <c r="B8017" s="110" t="s">
        <v>76</v>
      </c>
      <c r="C8017" s="115" t="s">
        <v>78</v>
      </c>
      <c r="D8017" s="115" t="s">
        <v>146</v>
      </c>
      <c r="E8017" s="115" t="s">
        <v>147</v>
      </c>
      <c r="F8017" s="809" t="s">
        <v>71</v>
      </c>
      <c r="G8017" s="809"/>
      <c r="H8017" s="805"/>
      <c r="I8017" s="805"/>
      <c r="J8017" s="805"/>
      <c r="K8017" s="805"/>
      <c r="L8017" s="805"/>
    </row>
    <row r="8018" spans="1:12" s="101" customFormat="1" ht="26.25" customHeight="1">
      <c r="A8018" s="808"/>
      <c r="B8018" s="803" t="s">
        <v>4447</v>
      </c>
      <c r="C8018" s="810" t="s">
        <v>4448</v>
      </c>
      <c r="D8018" s="807">
        <v>43745</v>
      </c>
      <c r="E8018" s="803" t="s">
        <v>505</v>
      </c>
      <c r="F8018" s="803" t="s">
        <v>4451</v>
      </c>
      <c r="G8018" s="803"/>
      <c r="H8018" s="806" t="s">
        <v>152</v>
      </c>
      <c r="I8018" s="806"/>
      <c r="J8018" s="117" t="s">
        <v>153</v>
      </c>
      <c r="K8018" s="117" t="s">
        <v>3</v>
      </c>
      <c r="L8018" s="119">
        <v>550</v>
      </c>
    </row>
    <row r="8019" spans="1:12" s="101" customFormat="1" ht="408.95" customHeight="1">
      <c r="A8019" s="808"/>
      <c r="B8019" s="803"/>
      <c r="C8019" s="810"/>
      <c r="D8019" s="807"/>
      <c r="E8019" s="803"/>
      <c r="F8019" s="803"/>
      <c r="G8019" s="803"/>
      <c r="H8019" s="806" t="s">
        <v>154</v>
      </c>
      <c r="I8019" s="806"/>
      <c r="J8019" s="803" t="s">
        <v>153</v>
      </c>
      <c r="K8019" s="803" t="s">
        <v>3</v>
      </c>
      <c r="L8019" s="804">
        <v>1160.6100000000001</v>
      </c>
    </row>
    <row r="8020" spans="1:12" s="101" customFormat="1" ht="50.85" customHeight="1">
      <c r="A8020" s="808"/>
      <c r="B8020" s="803"/>
      <c r="C8020" s="810"/>
      <c r="D8020" s="807"/>
      <c r="E8020" s="803"/>
      <c r="F8020" s="803"/>
      <c r="G8020" s="803"/>
      <c r="H8020" s="806"/>
      <c r="I8020" s="806"/>
      <c r="J8020" s="803"/>
      <c r="K8020" s="803"/>
      <c r="L8020" s="804"/>
    </row>
    <row r="8021" spans="1:12" s="101" customFormat="1" ht="24" customHeight="1">
      <c r="A8021" s="808"/>
      <c r="B8021" s="110" t="s">
        <v>77</v>
      </c>
      <c r="C8021" s="115" t="s">
        <v>79</v>
      </c>
      <c r="D8021" s="115" t="s">
        <v>155</v>
      </c>
      <c r="E8021" s="115" t="s">
        <v>156</v>
      </c>
      <c r="F8021" s="805"/>
      <c r="G8021" s="805"/>
      <c r="H8021" s="806" t="s">
        <v>157</v>
      </c>
      <c r="I8021" s="806"/>
      <c r="J8021" s="803" t="s">
        <v>153</v>
      </c>
      <c r="K8021" s="803" t="s">
        <v>153</v>
      </c>
      <c r="L8021" s="804">
        <v>0</v>
      </c>
    </row>
    <row r="8022" spans="1:12" s="101" customFormat="1" ht="24" customHeight="1">
      <c r="A8022" s="808"/>
      <c r="B8022" s="117" t="s">
        <v>498</v>
      </c>
      <c r="C8022" s="117" t="s">
        <v>4451</v>
      </c>
      <c r="D8022" s="118">
        <v>43762</v>
      </c>
      <c r="E8022" s="117" t="s">
        <v>4449</v>
      </c>
      <c r="F8022" s="805"/>
      <c r="G8022" s="805"/>
      <c r="H8022" s="806"/>
      <c r="I8022" s="806"/>
      <c r="J8022" s="803"/>
      <c r="K8022" s="803"/>
      <c r="L8022" s="804"/>
    </row>
    <row r="8023" spans="1:12" s="101" customFormat="1" ht="24" customHeight="1">
      <c r="A8023" s="808">
        <v>1501</v>
      </c>
      <c r="B8023" s="110" t="s">
        <v>76</v>
      </c>
      <c r="C8023" s="115" t="s">
        <v>78</v>
      </c>
      <c r="D8023" s="115" t="s">
        <v>146</v>
      </c>
      <c r="E8023" s="115" t="s">
        <v>147</v>
      </c>
      <c r="F8023" s="809" t="s">
        <v>71</v>
      </c>
      <c r="G8023" s="809"/>
      <c r="H8023" s="805"/>
      <c r="I8023" s="805"/>
      <c r="J8023" s="805"/>
      <c r="K8023" s="805"/>
      <c r="L8023" s="805"/>
    </row>
    <row r="8024" spans="1:12" s="101" customFormat="1" ht="26.25" customHeight="1">
      <c r="A8024" s="808"/>
      <c r="B8024" s="803" t="s">
        <v>4447</v>
      </c>
      <c r="C8024" s="810" t="s">
        <v>4452</v>
      </c>
      <c r="D8024" s="807">
        <v>43867</v>
      </c>
      <c r="E8024" s="803" t="s">
        <v>1068</v>
      </c>
      <c r="F8024" s="803" t="s">
        <v>1069</v>
      </c>
      <c r="G8024" s="803"/>
      <c r="H8024" s="806" t="s">
        <v>152</v>
      </c>
      <c r="I8024" s="806"/>
      <c r="J8024" s="117" t="s">
        <v>153</v>
      </c>
      <c r="K8024" s="117" t="s">
        <v>3</v>
      </c>
      <c r="L8024" s="119">
        <v>408</v>
      </c>
    </row>
    <row r="8025" spans="1:12" s="101" customFormat="1" ht="113.25" customHeight="1">
      <c r="A8025" s="808"/>
      <c r="B8025" s="803"/>
      <c r="C8025" s="810"/>
      <c r="D8025" s="807"/>
      <c r="E8025" s="803"/>
      <c r="F8025" s="803"/>
      <c r="G8025" s="803"/>
      <c r="H8025" s="806" t="s">
        <v>154</v>
      </c>
      <c r="I8025" s="806"/>
      <c r="J8025" s="117" t="s">
        <v>153</v>
      </c>
      <c r="K8025" s="117" t="s">
        <v>3</v>
      </c>
      <c r="L8025" s="119">
        <v>177.98</v>
      </c>
    </row>
    <row r="8026" spans="1:12" s="101" customFormat="1" ht="24" customHeight="1">
      <c r="A8026" s="808"/>
      <c r="B8026" s="110" t="s">
        <v>77</v>
      </c>
      <c r="C8026" s="115" t="s">
        <v>79</v>
      </c>
      <c r="D8026" s="115" t="s">
        <v>155</v>
      </c>
      <c r="E8026" s="115" t="s">
        <v>156</v>
      </c>
      <c r="F8026" s="805"/>
      <c r="G8026" s="805"/>
      <c r="H8026" s="806" t="s">
        <v>157</v>
      </c>
      <c r="I8026" s="806"/>
      <c r="J8026" s="803" t="s">
        <v>153</v>
      </c>
      <c r="K8026" s="803" t="s">
        <v>153</v>
      </c>
      <c r="L8026" s="804">
        <v>0</v>
      </c>
    </row>
    <row r="8027" spans="1:12" s="101" customFormat="1" ht="24" customHeight="1">
      <c r="A8027" s="808"/>
      <c r="B8027" s="117" t="s">
        <v>498</v>
      </c>
      <c r="C8027" s="117" t="s">
        <v>1069</v>
      </c>
      <c r="D8027" s="118">
        <v>43869</v>
      </c>
      <c r="E8027" s="117" t="s">
        <v>810</v>
      </c>
      <c r="F8027" s="805"/>
      <c r="G8027" s="805"/>
      <c r="H8027" s="806"/>
      <c r="I8027" s="806"/>
      <c r="J8027" s="803"/>
      <c r="K8027" s="803"/>
      <c r="L8027" s="804"/>
    </row>
    <row r="8028" spans="1:12" s="101" customFormat="1" ht="24" customHeight="1">
      <c r="A8028" s="808">
        <v>1502</v>
      </c>
      <c r="B8028" s="110" t="s">
        <v>76</v>
      </c>
      <c r="C8028" s="115" t="s">
        <v>78</v>
      </c>
      <c r="D8028" s="115" t="s">
        <v>146</v>
      </c>
      <c r="E8028" s="115" t="s">
        <v>147</v>
      </c>
      <c r="F8028" s="809" t="s">
        <v>71</v>
      </c>
      <c r="G8028" s="809"/>
      <c r="H8028" s="805"/>
      <c r="I8028" s="805"/>
      <c r="J8028" s="805"/>
      <c r="K8028" s="805"/>
      <c r="L8028" s="805"/>
    </row>
    <row r="8029" spans="1:12" s="101" customFormat="1" ht="26.25" customHeight="1">
      <c r="A8029" s="808"/>
      <c r="B8029" s="803" t="s">
        <v>4453</v>
      </c>
      <c r="C8029" s="810" t="s">
        <v>4454</v>
      </c>
      <c r="D8029" s="807">
        <v>43808</v>
      </c>
      <c r="E8029" s="803" t="s">
        <v>745</v>
      </c>
      <c r="F8029" s="803" t="s">
        <v>4455</v>
      </c>
      <c r="G8029" s="803"/>
      <c r="H8029" s="806" t="s">
        <v>152</v>
      </c>
      <c r="I8029" s="806"/>
      <c r="J8029" s="117" t="s">
        <v>153</v>
      </c>
      <c r="K8029" s="117" t="s">
        <v>3</v>
      </c>
      <c r="L8029" s="119">
        <v>245</v>
      </c>
    </row>
    <row r="8030" spans="1:12" s="101" customFormat="1" ht="408.95" customHeight="1">
      <c r="A8030" s="808"/>
      <c r="B8030" s="803"/>
      <c r="C8030" s="810"/>
      <c r="D8030" s="807"/>
      <c r="E8030" s="803"/>
      <c r="F8030" s="803"/>
      <c r="G8030" s="803"/>
      <c r="H8030" s="806" t="s">
        <v>154</v>
      </c>
      <c r="I8030" s="806"/>
      <c r="J8030" s="803" t="s">
        <v>153</v>
      </c>
      <c r="K8030" s="803" t="s">
        <v>3</v>
      </c>
      <c r="L8030" s="804">
        <v>1808.11</v>
      </c>
    </row>
    <row r="8031" spans="1:12" s="101" customFormat="1" ht="40.35" customHeight="1">
      <c r="A8031" s="808"/>
      <c r="B8031" s="803"/>
      <c r="C8031" s="810"/>
      <c r="D8031" s="807"/>
      <c r="E8031" s="803"/>
      <c r="F8031" s="803"/>
      <c r="G8031" s="803"/>
      <c r="H8031" s="806"/>
      <c r="I8031" s="806"/>
      <c r="J8031" s="803"/>
      <c r="K8031" s="803"/>
      <c r="L8031" s="804"/>
    </row>
    <row r="8032" spans="1:12" s="101" customFormat="1" ht="24" customHeight="1">
      <c r="A8032" s="808"/>
      <c r="B8032" s="110" t="s">
        <v>77</v>
      </c>
      <c r="C8032" s="115" t="s">
        <v>79</v>
      </c>
      <c r="D8032" s="115" t="s">
        <v>155</v>
      </c>
      <c r="E8032" s="115" t="s">
        <v>156</v>
      </c>
      <c r="F8032" s="805"/>
      <c r="G8032" s="805"/>
      <c r="H8032" s="806" t="s">
        <v>157</v>
      </c>
      <c r="I8032" s="806"/>
      <c r="J8032" s="803" t="s">
        <v>153</v>
      </c>
      <c r="K8032" s="803" t="s">
        <v>3</v>
      </c>
      <c r="L8032" s="804">
        <v>333.6</v>
      </c>
    </row>
    <row r="8033" spans="1:12" s="101" customFormat="1" ht="24" customHeight="1">
      <c r="A8033" s="808"/>
      <c r="B8033" s="117" t="s">
        <v>4456</v>
      </c>
      <c r="C8033" s="117" t="s">
        <v>4455</v>
      </c>
      <c r="D8033" s="118">
        <v>43811</v>
      </c>
      <c r="E8033" s="117" t="s">
        <v>4457</v>
      </c>
      <c r="F8033" s="805"/>
      <c r="G8033" s="805"/>
      <c r="H8033" s="806"/>
      <c r="I8033" s="806"/>
      <c r="J8033" s="803"/>
      <c r="K8033" s="803"/>
      <c r="L8033" s="804"/>
    </row>
  </sheetData>
  <mergeCells count="23882">
    <mergeCell ref="K6:L8"/>
    <mergeCell ref="C7:E7"/>
    <mergeCell ref="F9:G9"/>
    <mergeCell ref="H9:I9"/>
    <mergeCell ref="A10:A16"/>
    <mergeCell ref="F10:G10"/>
    <mergeCell ref="H10:L10"/>
    <mergeCell ref="B11:B14"/>
    <mergeCell ref="C11:C14"/>
    <mergeCell ref="D11:D14"/>
    <mergeCell ref="B2:L2"/>
    <mergeCell ref="A3:A5"/>
    <mergeCell ref="B3:I4"/>
    <mergeCell ref="B5:L5"/>
    <mergeCell ref="A6:A8"/>
    <mergeCell ref="C6:E6"/>
    <mergeCell ref="F6:F8"/>
    <mergeCell ref="G6:G8"/>
    <mergeCell ref="I6:I8"/>
    <mergeCell ref="J6:J8"/>
    <mergeCell ref="K19:K20"/>
    <mergeCell ref="L19:L20"/>
    <mergeCell ref="F21:G22"/>
    <mergeCell ref="H21:I22"/>
    <mergeCell ref="J21:J22"/>
    <mergeCell ref="K21:K22"/>
    <mergeCell ref="L21:L22"/>
    <mergeCell ref="D18:D20"/>
    <mergeCell ref="E18:E20"/>
    <mergeCell ref="F18:G20"/>
    <mergeCell ref="H18:I18"/>
    <mergeCell ref="H19:I20"/>
    <mergeCell ref="J19:J20"/>
    <mergeCell ref="F15:G16"/>
    <mergeCell ref="H15:I16"/>
    <mergeCell ref="J15:J16"/>
    <mergeCell ref="K15:K16"/>
    <mergeCell ref="L15:L16"/>
    <mergeCell ref="A17:A22"/>
    <mergeCell ref="F17:G17"/>
    <mergeCell ref="H17:L17"/>
    <mergeCell ref="B18:B20"/>
    <mergeCell ref="C18:C20"/>
    <mergeCell ref="E11:E14"/>
    <mergeCell ref="F11:G14"/>
    <mergeCell ref="H11:I12"/>
    <mergeCell ref="J11:J12"/>
    <mergeCell ref="K11:K12"/>
    <mergeCell ref="L11:L12"/>
    <mergeCell ref="H13:I14"/>
    <mergeCell ref="J13:J14"/>
    <mergeCell ref="K13:K14"/>
    <mergeCell ref="L13:L14"/>
    <mergeCell ref="J31:J32"/>
    <mergeCell ref="K31:K32"/>
    <mergeCell ref="L31:L32"/>
    <mergeCell ref="A33:A38"/>
    <mergeCell ref="F33:G33"/>
    <mergeCell ref="H33:L33"/>
    <mergeCell ref="B34:B36"/>
    <mergeCell ref="C34:C36"/>
    <mergeCell ref="D34:D36"/>
    <mergeCell ref="E34:E36"/>
    <mergeCell ref="D29:D30"/>
    <mergeCell ref="E29:E30"/>
    <mergeCell ref="F29:G30"/>
    <mergeCell ref="H29:I29"/>
    <mergeCell ref="H30:I30"/>
    <mergeCell ref="F31:G32"/>
    <mergeCell ref="H31:I32"/>
    <mergeCell ref="F26:G27"/>
    <mergeCell ref="H26:I27"/>
    <mergeCell ref="J26:J27"/>
    <mergeCell ref="K26:K27"/>
    <mergeCell ref="L26:L27"/>
    <mergeCell ref="A28:A32"/>
    <mergeCell ref="F28:G28"/>
    <mergeCell ref="H28:L28"/>
    <mergeCell ref="B29:B30"/>
    <mergeCell ref="C29:C30"/>
    <mergeCell ref="A23:A27"/>
    <mergeCell ref="F23:G23"/>
    <mergeCell ref="H23:L23"/>
    <mergeCell ref="B24:B25"/>
    <mergeCell ref="C24:C25"/>
    <mergeCell ref="D24:D25"/>
    <mergeCell ref="E24:E25"/>
    <mergeCell ref="F24:G25"/>
    <mergeCell ref="H24:I24"/>
    <mergeCell ref="H25:I25"/>
    <mergeCell ref="J42:J43"/>
    <mergeCell ref="K42:K43"/>
    <mergeCell ref="L42:L43"/>
    <mergeCell ref="A44:A48"/>
    <mergeCell ref="F44:G44"/>
    <mergeCell ref="H44:L44"/>
    <mergeCell ref="B45:B46"/>
    <mergeCell ref="C45:C46"/>
    <mergeCell ref="D45:D46"/>
    <mergeCell ref="E45:E46"/>
    <mergeCell ref="D40:D41"/>
    <mergeCell ref="E40:E41"/>
    <mergeCell ref="F40:G41"/>
    <mergeCell ref="H40:I40"/>
    <mergeCell ref="H41:I41"/>
    <mergeCell ref="F42:G43"/>
    <mergeCell ref="H42:I43"/>
    <mergeCell ref="F37:G38"/>
    <mergeCell ref="H37:I38"/>
    <mergeCell ref="J37:J38"/>
    <mergeCell ref="K37:K38"/>
    <mergeCell ref="L37:L38"/>
    <mergeCell ref="A39:A43"/>
    <mergeCell ref="F39:G39"/>
    <mergeCell ref="H39:L39"/>
    <mergeCell ref="B40:B41"/>
    <mergeCell ref="C40:C41"/>
    <mergeCell ref="F34:G36"/>
    <mergeCell ref="H34:I34"/>
    <mergeCell ref="H35:I36"/>
    <mergeCell ref="J35:J36"/>
    <mergeCell ref="K35:K36"/>
    <mergeCell ref="L35:L36"/>
    <mergeCell ref="H56:I56"/>
    <mergeCell ref="F57:G58"/>
    <mergeCell ref="H57:I58"/>
    <mergeCell ref="J57:J58"/>
    <mergeCell ref="K57:K58"/>
    <mergeCell ref="L57:L58"/>
    <mergeCell ref="L52:L53"/>
    <mergeCell ref="A54:A58"/>
    <mergeCell ref="F54:G54"/>
    <mergeCell ref="H54:L54"/>
    <mergeCell ref="B55:B56"/>
    <mergeCell ref="C55:C56"/>
    <mergeCell ref="D55:D56"/>
    <mergeCell ref="E55:E56"/>
    <mergeCell ref="F55:G56"/>
    <mergeCell ref="H55:I55"/>
    <mergeCell ref="H50:I50"/>
    <mergeCell ref="H51:I51"/>
    <mergeCell ref="F52:G53"/>
    <mergeCell ref="H52:I53"/>
    <mergeCell ref="J52:J53"/>
    <mergeCell ref="K52:K53"/>
    <mergeCell ref="K47:K48"/>
    <mergeCell ref="L47:L48"/>
    <mergeCell ref="A49:A53"/>
    <mergeCell ref="F49:G49"/>
    <mergeCell ref="H49:L49"/>
    <mergeCell ref="B50:B51"/>
    <mergeCell ref="C50:C51"/>
    <mergeCell ref="D50:D51"/>
    <mergeCell ref="E50:E51"/>
    <mergeCell ref="F50:G51"/>
    <mergeCell ref="F45:G46"/>
    <mergeCell ref="H45:I45"/>
    <mergeCell ref="H46:I46"/>
    <mergeCell ref="F47:G48"/>
    <mergeCell ref="H47:I48"/>
    <mergeCell ref="J47:J48"/>
    <mergeCell ref="J72:J73"/>
    <mergeCell ref="K72:K73"/>
    <mergeCell ref="L72:L73"/>
    <mergeCell ref="F74:G75"/>
    <mergeCell ref="H74:I75"/>
    <mergeCell ref="J74:J75"/>
    <mergeCell ref="K74:K75"/>
    <mergeCell ref="L74:L75"/>
    <mergeCell ref="A70:A75"/>
    <mergeCell ref="F70:G70"/>
    <mergeCell ref="H70:L70"/>
    <mergeCell ref="B71:B73"/>
    <mergeCell ref="C71:C73"/>
    <mergeCell ref="D71:D73"/>
    <mergeCell ref="E71:E73"/>
    <mergeCell ref="F71:G73"/>
    <mergeCell ref="H71:I71"/>
    <mergeCell ref="H72:I73"/>
    <mergeCell ref="K66:K67"/>
    <mergeCell ref="L66:L67"/>
    <mergeCell ref="F68:G69"/>
    <mergeCell ref="H68:I69"/>
    <mergeCell ref="J68:J69"/>
    <mergeCell ref="K68:K69"/>
    <mergeCell ref="L68:L69"/>
    <mergeCell ref="D65:D67"/>
    <mergeCell ref="E65:E67"/>
    <mergeCell ref="F65:G67"/>
    <mergeCell ref="H65:I65"/>
    <mergeCell ref="H66:I67"/>
    <mergeCell ref="J66:J67"/>
    <mergeCell ref="F62:G63"/>
    <mergeCell ref="H62:I63"/>
    <mergeCell ref="J62:J63"/>
    <mergeCell ref="K62:K63"/>
    <mergeCell ref="L62:L63"/>
    <mergeCell ref="A64:A69"/>
    <mergeCell ref="F64:G64"/>
    <mergeCell ref="H64:L64"/>
    <mergeCell ref="B65:B67"/>
    <mergeCell ref="C65:C67"/>
    <mergeCell ref="A59:A63"/>
    <mergeCell ref="F59:G59"/>
    <mergeCell ref="H59:L59"/>
    <mergeCell ref="B60:B61"/>
    <mergeCell ref="C60:C61"/>
    <mergeCell ref="D60:D61"/>
    <mergeCell ref="E60:E61"/>
    <mergeCell ref="F60:G61"/>
    <mergeCell ref="H60:I60"/>
    <mergeCell ref="H61:I61"/>
    <mergeCell ref="F87:G88"/>
    <mergeCell ref="H87:I87"/>
    <mergeCell ref="H88:I88"/>
    <mergeCell ref="F89:G90"/>
    <mergeCell ref="H89:I90"/>
    <mergeCell ref="J89:J90"/>
    <mergeCell ref="J84:J85"/>
    <mergeCell ref="K84:K85"/>
    <mergeCell ref="L84:L85"/>
    <mergeCell ref="A86:A90"/>
    <mergeCell ref="F86:G86"/>
    <mergeCell ref="H86:L86"/>
    <mergeCell ref="B87:B88"/>
    <mergeCell ref="C87:C88"/>
    <mergeCell ref="D87:D88"/>
    <mergeCell ref="E87:E88"/>
    <mergeCell ref="D82:D83"/>
    <mergeCell ref="E82:E83"/>
    <mergeCell ref="F82:G83"/>
    <mergeCell ref="H82:I82"/>
    <mergeCell ref="H83:I83"/>
    <mergeCell ref="F84:G85"/>
    <mergeCell ref="H84:I85"/>
    <mergeCell ref="F79:G80"/>
    <mergeCell ref="H79:I80"/>
    <mergeCell ref="J79:J80"/>
    <mergeCell ref="K79:K80"/>
    <mergeCell ref="L79:L80"/>
    <mergeCell ref="A81:A85"/>
    <mergeCell ref="F81:G81"/>
    <mergeCell ref="H81:L81"/>
    <mergeCell ref="B82:B83"/>
    <mergeCell ref="C82:C83"/>
    <mergeCell ref="A76:A80"/>
    <mergeCell ref="F76:G76"/>
    <mergeCell ref="H76:L76"/>
    <mergeCell ref="B77:B78"/>
    <mergeCell ref="C77:C78"/>
    <mergeCell ref="D77:D78"/>
    <mergeCell ref="E77:E78"/>
    <mergeCell ref="F77:G78"/>
    <mergeCell ref="H77:I77"/>
    <mergeCell ref="H78:I78"/>
    <mergeCell ref="F100:G101"/>
    <mergeCell ref="H100:I101"/>
    <mergeCell ref="J100:J101"/>
    <mergeCell ref="K100:K101"/>
    <mergeCell ref="L100:L101"/>
    <mergeCell ref="A102:A107"/>
    <mergeCell ref="F102:G102"/>
    <mergeCell ref="H102:L102"/>
    <mergeCell ref="B103:B105"/>
    <mergeCell ref="C103:C105"/>
    <mergeCell ref="A97:A101"/>
    <mergeCell ref="F97:G97"/>
    <mergeCell ref="H97:L97"/>
    <mergeCell ref="B98:B99"/>
    <mergeCell ref="C98:C99"/>
    <mergeCell ref="D98:D99"/>
    <mergeCell ref="E98:E99"/>
    <mergeCell ref="F98:G99"/>
    <mergeCell ref="H98:I98"/>
    <mergeCell ref="H99:I99"/>
    <mergeCell ref="H92:I92"/>
    <mergeCell ref="H93:I94"/>
    <mergeCell ref="J93:J94"/>
    <mergeCell ref="K93:K94"/>
    <mergeCell ref="L93:L94"/>
    <mergeCell ref="F95:G96"/>
    <mergeCell ref="H95:I96"/>
    <mergeCell ref="J95:J96"/>
    <mergeCell ref="K95:K96"/>
    <mergeCell ref="L95:L96"/>
    <mergeCell ref="K89:K90"/>
    <mergeCell ref="L89:L90"/>
    <mergeCell ref="A91:A96"/>
    <mergeCell ref="F91:G91"/>
    <mergeCell ref="H91:L91"/>
    <mergeCell ref="B92:B94"/>
    <mergeCell ref="C92:C94"/>
    <mergeCell ref="D92:D94"/>
    <mergeCell ref="E92:E94"/>
    <mergeCell ref="F92:G94"/>
    <mergeCell ref="D114:D115"/>
    <mergeCell ref="E114:E115"/>
    <mergeCell ref="F114:G115"/>
    <mergeCell ref="H114:I114"/>
    <mergeCell ref="H115:I115"/>
    <mergeCell ref="F116:G117"/>
    <mergeCell ref="H116:I117"/>
    <mergeCell ref="F111:G112"/>
    <mergeCell ref="H111:I112"/>
    <mergeCell ref="J111:J112"/>
    <mergeCell ref="K111:K112"/>
    <mergeCell ref="L111:L112"/>
    <mergeCell ref="A113:A117"/>
    <mergeCell ref="F113:G113"/>
    <mergeCell ref="H113:L113"/>
    <mergeCell ref="B114:B115"/>
    <mergeCell ref="C114:C115"/>
    <mergeCell ref="A108:A112"/>
    <mergeCell ref="F108:G108"/>
    <mergeCell ref="H108:L108"/>
    <mergeCell ref="B109:B110"/>
    <mergeCell ref="C109:C110"/>
    <mergeCell ref="D109:D110"/>
    <mergeCell ref="E109:E110"/>
    <mergeCell ref="F109:G110"/>
    <mergeCell ref="H109:I109"/>
    <mergeCell ref="H110:I110"/>
    <mergeCell ref="K104:K105"/>
    <mergeCell ref="L104:L105"/>
    <mergeCell ref="F106:G107"/>
    <mergeCell ref="H106:I107"/>
    <mergeCell ref="J106:J107"/>
    <mergeCell ref="K106:K107"/>
    <mergeCell ref="L106:L107"/>
    <mergeCell ref="D103:D105"/>
    <mergeCell ref="E103:E105"/>
    <mergeCell ref="F103:G105"/>
    <mergeCell ref="H103:I103"/>
    <mergeCell ref="H104:I105"/>
    <mergeCell ref="J104:J105"/>
    <mergeCell ref="H124:I124"/>
    <mergeCell ref="H125:I126"/>
    <mergeCell ref="J125:J126"/>
    <mergeCell ref="K125:K126"/>
    <mergeCell ref="L125:L126"/>
    <mergeCell ref="F127:G128"/>
    <mergeCell ref="H127:I128"/>
    <mergeCell ref="J127:J128"/>
    <mergeCell ref="K127:K128"/>
    <mergeCell ref="L127:L128"/>
    <mergeCell ref="K121:K122"/>
    <mergeCell ref="L121:L122"/>
    <mergeCell ref="A123:A128"/>
    <mergeCell ref="F123:G123"/>
    <mergeCell ref="H123:L123"/>
    <mergeCell ref="B124:B126"/>
    <mergeCell ref="C124:C126"/>
    <mergeCell ref="D124:D126"/>
    <mergeCell ref="E124:E126"/>
    <mergeCell ref="F124:G126"/>
    <mergeCell ref="F119:G120"/>
    <mergeCell ref="H119:I119"/>
    <mergeCell ref="H120:I120"/>
    <mergeCell ref="F121:G122"/>
    <mergeCell ref="H121:I122"/>
    <mergeCell ref="J121:J122"/>
    <mergeCell ref="J116:J117"/>
    <mergeCell ref="K116:K117"/>
    <mergeCell ref="L116:L117"/>
    <mergeCell ref="A118:A122"/>
    <mergeCell ref="F118:G118"/>
    <mergeCell ref="H118:L118"/>
    <mergeCell ref="B119:B120"/>
    <mergeCell ref="C119:C120"/>
    <mergeCell ref="D119:D120"/>
    <mergeCell ref="E119:E120"/>
    <mergeCell ref="F138:G139"/>
    <mergeCell ref="H138:I139"/>
    <mergeCell ref="J138:J139"/>
    <mergeCell ref="K138:K139"/>
    <mergeCell ref="L138:L139"/>
    <mergeCell ref="A140:A144"/>
    <mergeCell ref="F140:G140"/>
    <mergeCell ref="H140:L140"/>
    <mergeCell ref="B141:B142"/>
    <mergeCell ref="C141:C142"/>
    <mergeCell ref="A135:A139"/>
    <mergeCell ref="F135:G135"/>
    <mergeCell ref="H135:L135"/>
    <mergeCell ref="B136:B137"/>
    <mergeCell ref="C136:C137"/>
    <mergeCell ref="D136:D137"/>
    <mergeCell ref="E136:E137"/>
    <mergeCell ref="F136:G137"/>
    <mergeCell ref="H136:I136"/>
    <mergeCell ref="H137:I137"/>
    <mergeCell ref="J131:J132"/>
    <mergeCell ref="K131:K132"/>
    <mergeCell ref="L131:L132"/>
    <mergeCell ref="F133:G134"/>
    <mergeCell ref="H133:I134"/>
    <mergeCell ref="J133:J134"/>
    <mergeCell ref="K133:K134"/>
    <mergeCell ref="L133:L134"/>
    <mergeCell ref="A129:A134"/>
    <mergeCell ref="F129:G129"/>
    <mergeCell ref="H129:L129"/>
    <mergeCell ref="B130:B132"/>
    <mergeCell ref="C130:C132"/>
    <mergeCell ref="D130:D132"/>
    <mergeCell ref="E130:E132"/>
    <mergeCell ref="F130:G132"/>
    <mergeCell ref="H130:I130"/>
    <mergeCell ref="H131:I132"/>
    <mergeCell ref="H151:I151"/>
    <mergeCell ref="H152:I152"/>
    <mergeCell ref="F153:G154"/>
    <mergeCell ref="H153:I154"/>
    <mergeCell ref="J153:J154"/>
    <mergeCell ref="K153:K154"/>
    <mergeCell ref="K148:K149"/>
    <mergeCell ref="L148:L149"/>
    <mergeCell ref="A150:A154"/>
    <mergeCell ref="F150:G150"/>
    <mergeCell ref="H150:L150"/>
    <mergeCell ref="B151:B152"/>
    <mergeCell ref="C151:C152"/>
    <mergeCell ref="D151:D152"/>
    <mergeCell ref="E151:E152"/>
    <mergeCell ref="F151:G152"/>
    <mergeCell ref="F146:G147"/>
    <mergeCell ref="H146:I146"/>
    <mergeCell ref="H147:I147"/>
    <mergeCell ref="F148:G149"/>
    <mergeCell ref="H148:I149"/>
    <mergeCell ref="J148:J149"/>
    <mergeCell ref="J143:J144"/>
    <mergeCell ref="K143:K144"/>
    <mergeCell ref="L143:L144"/>
    <mergeCell ref="A145:A149"/>
    <mergeCell ref="F145:G145"/>
    <mergeCell ref="H145:L145"/>
    <mergeCell ref="B146:B147"/>
    <mergeCell ref="C146:C147"/>
    <mergeCell ref="D146:D147"/>
    <mergeCell ref="E146:E147"/>
    <mergeCell ref="D141:D142"/>
    <mergeCell ref="E141:E142"/>
    <mergeCell ref="F141:G142"/>
    <mergeCell ref="H141:I141"/>
    <mergeCell ref="H142:I142"/>
    <mergeCell ref="F143:G144"/>
    <mergeCell ref="H143:I144"/>
    <mergeCell ref="J162:J163"/>
    <mergeCell ref="K162:K163"/>
    <mergeCell ref="L162:L163"/>
    <mergeCell ref="F164:G165"/>
    <mergeCell ref="H164:I165"/>
    <mergeCell ref="J164:J165"/>
    <mergeCell ref="K164:K165"/>
    <mergeCell ref="L164:L165"/>
    <mergeCell ref="A160:A165"/>
    <mergeCell ref="F160:G160"/>
    <mergeCell ref="H160:L160"/>
    <mergeCell ref="B161:B163"/>
    <mergeCell ref="C161:C163"/>
    <mergeCell ref="D161:D163"/>
    <mergeCell ref="E161:E163"/>
    <mergeCell ref="F161:G163"/>
    <mergeCell ref="H161:I161"/>
    <mergeCell ref="H162:I163"/>
    <mergeCell ref="H157:I157"/>
    <mergeCell ref="F158:G159"/>
    <mergeCell ref="H158:I159"/>
    <mergeCell ref="J158:J159"/>
    <mergeCell ref="K158:K159"/>
    <mergeCell ref="L158:L159"/>
    <mergeCell ref="L153:L154"/>
    <mergeCell ref="A155:A159"/>
    <mergeCell ref="F155:G155"/>
    <mergeCell ref="H155:L155"/>
    <mergeCell ref="B156:B157"/>
    <mergeCell ref="C156:C157"/>
    <mergeCell ref="D156:D157"/>
    <mergeCell ref="E156:E157"/>
    <mergeCell ref="F156:G157"/>
    <mergeCell ref="H156:I156"/>
    <mergeCell ref="J174:J175"/>
    <mergeCell ref="K174:K175"/>
    <mergeCell ref="L174:L175"/>
    <mergeCell ref="A176:A180"/>
    <mergeCell ref="F176:G176"/>
    <mergeCell ref="H176:L176"/>
    <mergeCell ref="B177:B178"/>
    <mergeCell ref="C177:C178"/>
    <mergeCell ref="D177:D178"/>
    <mergeCell ref="E177:E178"/>
    <mergeCell ref="D172:D173"/>
    <mergeCell ref="E172:E173"/>
    <mergeCell ref="F172:G173"/>
    <mergeCell ref="H172:I172"/>
    <mergeCell ref="H173:I173"/>
    <mergeCell ref="F174:G175"/>
    <mergeCell ref="H174:I175"/>
    <mergeCell ref="F169:G170"/>
    <mergeCell ref="H169:I170"/>
    <mergeCell ref="J169:J170"/>
    <mergeCell ref="K169:K170"/>
    <mergeCell ref="L169:L170"/>
    <mergeCell ref="A171:A175"/>
    <mergeCell ref="F171:G171"/>
    <mergeCell ref="H171:L171"/>
    <mergeCell ref="B172:B173"/>
    <mergeCell ref="C172:C173"/>
    <mergeCell ref="A166:A170"/>
    <mergeCell ref="F166:G166"/>
    <mergeCell ref="H166:L166"/>
    <mergeCell ref="B167:B168"/>
    <mergeCell ref="C167:C168"/>
    <mergeCell ref="D167:D168"/>
    <mergeCell ref="E167:E168"/>
    <mergeCell ref="F167:G168"/>
    <mergeCell ref="H167:I167"/>
    <mergeCell ref="H168:I168"/>
    <mergeCell ref="H188:I188"/>
    <mergeCell ref="F189:G190"/>
    <mergeCell ref="H189:I190"/>
    <mergeCell ref="J189:J190"/>
    <mergeCell ref="K189:K190"/>
    <mergeCell ref="L189:L190"/>
    <mergeCell ref="L184:L185"/>
    <mergeCell ref="A186:A190"/>
    <mergeCell ref="F186:G186"/>
    <mergeCell ref="H186:L186"/>
    <mergeCell ref="B187:B188"/>
    <mergeCell ref="C187:C188"/>
    <mergeCell ref="D187:D188"/>
    <mergeCell ref="E187:E188"/>
    <mergeCell ref="F187:G188"/>
    <mergeCell ref="H187:I187"/>
    <mergeCell ref="H182:I182"/>
    <mergeCell ref="H183:I183"/>
    <mergeCell ref="F184:G185"/>
    <mergeCell ref="H184:I185"/>
    <mergeCell ref="J184:J185"/>
    <mergeCell ref="K184:K185"/>
    <mergeCell ref="K179:K180"/>
    <mergeCell ref="L179:L180"/>
    <mergeCell ref="A181:A185"/>
    <mergeCell ref="F181:G181"/>
    <mergeCell ref="H181:L181"/>
    <mergeCell ref="B182:B183"/>
    <mergeCell ref="C182:C183"/>
    <mergeCell ref="D182:D183"/>
    <mergeCell ref="E182:E183"/>
    <mergeCell ref="F182:G183"/>
    <mergeCell ref="F177:G178"/>
    <mergeCell ref="H177:I177"/>
    <mergeCell ref="H178:I178"/>
    <mergeCell ref="F179:G180"/>
    <mergeCell ref="H179:I180"/>
    <mergeCell ref="J179:J180"/>
    <mergeCell ref="J199:J200"/>
    <mergeCell ref="K199:K200"/>
    <mergeCell ref="L199:L200"/>
    <mergeCell ref="A201:A205"/>
    <mergeCell ref="F201:G201"/>
    <mergeCell ref="H201:L201"/>
    <mergeCell ref="B202:B203"/>
    <mergeCell ref="C202:C203"/>
    <mergeCell ref="D202:D203"/>
    <mergeCell ref="E202:E203"/>
    <mergeCell ref="D197:D198"/>
    <mergeCell ref="E197:E198"/>
    <mergeCell ref="F197:G198"/>
    <mergeCell ref="H197:I197"/>
    <mergeCell ref="H198:I198"/>
    <mergeCell ref="F199:G200"/>
    <mergeCell ref="H199:I200"/>
    <mergeCell ref="F194:G195"/>
    <mergeCell ref="H194:I195"/>
    <mergeCell ref="J194:J195"/>
    <mergeCell ref="K194:K195"/>
    <mergeCell ref="L194:L195"/>
    <mergeCell ref="A196:A200"/>
    <mergeCell ref="F196:G196"/>
    <mergeCell ref="H196:L196"/>
    <mergeCell ref="B197:B198"/>
    <mergeCell ref="C197:C198"/>
    <mergeCell ref="A191:A195"/>
    <mergeCell ref="F191:G191"/>
    <mergeCell ref="H191:L191"/>
    <mergeCell ref="B192:B193"/>
    <mergeCell ref="C192:C193"/>
    <mergeCell ref="D192:D193"/>
    <mergeCell ref="E192:E193"/>
    <mergeCell ref="F192:G193"/>
    <mergeCell ref="H192:I192"/>
    <mergeCell ref="H193:I193"/>
    <mergeCell ref="H213:I213"/>
    <mergeCell ref="F214:G215"/>
    <mergeCell ref="H214:I215"/>
    <mergeCell ref="J214:J215"/>
    <mergeCell ref="K214:K215"/>
    <mergeCell ref="L214:L215"/>
    <mergeCell ref="L209:L210"/>
    <mergeCell ref="A211:A215"/>
    <mergeCell ref="F211:G211"/>
    <mergeCell ref="H211:L211"/>
    <mergeCell ref="B212:B213"/>
    <mergeCell ref="C212:C213"/>
    <mergeCell ref="D212:D213"/>
    <mergeCell ref="E212:E213"/>
    <mergeCell ref="F212:G213"/>
    <mergeCell ref="H212:I212"/>
    <mergeCell ref="H207:I207"/>
    <mergeCell ref="H208:I208"/>
    <mergeCell ref="F209:G210"/>
    <mergeCell ref="H209:I210"/>
    <mergeCell ref="J209:J210"/>
    <mergeCell ref="K209:K210"/>
    <mergeCell ref="K204:K205"/>
    <mergeCell ref="L204:L205"/>
    <mergeCell ref="A206:A210"/>
    <mergeCell ref="F206:G206"/>
    <mergeCell ref="H206:L206"/>
    <mergeCell ref="B207:B208"/>
    <mergeCell ref="C207:C208"/>
    <mergeCell ref="D207:D208"/>
    <mergeCell ref="E207:E208"/>
    <mergeCell ref="F207:G208"/>
    <mergeCell ref="F202:G203"/>
    <mergeCell ref="H202:I202"/>
    <mergeCell ref="H203:I203"/>
    <mergeCell ref="F204:G205"/>
    <mergeCell ref="H204:I205"/>
    <mergeCell ref="J204:J205"/>
    <mergeCell ref="J224:J225"/>
    <mergeCell ref="K224:K225"/>
    <mergeCell ref="L224:L225"/>
    <mergeCell ref="A226:A230"/>
    <mergeCell ref="F226:G226"/>
    <mergeCell ref="H226:L226"/>
    <mergeCell ref="B227:B228"/>
    <mergeCell ref="C227:C228"/>
    <mergeCell ref="D227:D228"/>
    <mergeCell ref="E227:E228"/>
    <mergeCell ref="D222:D223"/>
    <mergeCell ref="E222:E223"/>
    <mergeCell ref="F222:G223"/>
    <mergeCell ref="H222:I222"/>
    <mergeCell ref="H223:I223"/>
    <mergeCell ref="F224:G225"/>
    <mergeCell ref="H224:I225"/>
    <mergeCell ref="F219:G220"/>
    <mergeCell ref="H219:I220"/>
    <mergeCell ref="J219:J220"/>
    <mergeCell ref="K219:K220"/>
    <mergeCell ref="L219:L220"/>
    <mergeCell ref="A221:A225"/>
    <mergeCell ref="F221:G221"/>
    <mergeCell ref="H221:L221"/>
    <mergeCell ref="B222:B223"/>
    <mergeCell ref="C222:C223"/>
    <mergeCell ref="A216:A220"/>
    <mergeCell ref="F216:G216"/>
    <mergeCell ref="H216:L216"/>
    <mergeCell ref="B217:B218"/>
    <mergeCell ref="C217:C218"/>
    <mergeCell ref="D217:D218"/>
    <mergeCell ref="E217:E218"/>
    <mergeCell ref="F217:G218"/>
    <mergeCell ref="H217:I217"/>
    <mergeCell ref="H218:I218"/>
    <mergeCell ref="H238:I238"/>
    <mergeCell ref="F239:G240"/>
    <mergeCell ref="H239:I240"/>
    <mergeCell ref="J239:J240"/>
    <mergeCell ref="K239:K240"/>
    <mergeCell ref="L239:L240"/>
    <mergeCell ref="L234:L235"/>
    <mergeCell ref="A236:A240"/>
    <mergeCell ref="F236:G236"/>
    <mergeCell ref="H236:L236"/>
    <mergeCell ref="B237:B238"/>
    <mergeCell ref="C237:C238"/>
    <mergeCell ref="D237:D238"/>
    <mergeCell ref="E237:E238"/>
    <mergeCell ref="F237:G238"/>
    <mergeCell ref="H237:I237"/>
    <mergeCell ref="H232:I232"/>
    <mergeCell ref="H233:I233"/>
    <mergeCell ref="F234:G235"/>
    <mergeCell ref="H234:I235"/>
    <mergeCell ref="J234:J235"/>
    <mergeCell ref="K234:K235"/>
    <mergeCell ref="K229:K230"/>
    <mergeCell ref="L229:L230"/>
    <mergeCell ref="A231:A235"/>
    <mergeCell ref="F231:G231"/>
    <mergeCell ref="H231:L231"/>
    <mergeCell ref="B232:B233"/>
    <mergeCell ref="C232:C233"/>
    <mergeCell ref="D232:D233"/>
    <mergeCell ref="E232:E233"/>
    <mergeCell ref="F232:G233"/>
    <mergeCell ref="F227:G228"/>
    <mergeCell ref="H227:I227"/>
    <mergeCell ref="H228:I228"/>
    <mergeCell ref="F229:G230"/>
    <mergeCell ref="H229:I230"/>
    <mergeCell ref="J229:J230"/>
    <mergeCell ref="K248:K249"/>
    <mergeCell ref="L248:L249"/>
    <mergeCell ref="F250:G251"/>
    <mergeCell ref="H250:I251"/>
    <mergeCell ref="J250:J251"/>
    <mergeCell ref="K250:K251"/>
    <mergeCell ref="L250:L251"/>
    <mergeCell ref="D247:D249"/>
    <mergeCell ref="E247:E249"/>
    <mergeCell ref="F247:G249"/>
    <mergeCell ref="H247:I247"/>
    <mergeCell ref="H248:I249"/>
    <mergeCell ref="J248:J249"/>
    <mergeCell ref="F244:G245"/>
    <mergeCell ref="H244:I245"/>
    <mergeCell ref="J244:J245"/>
    <mergeCell ref="K244:K245"/>
    <mergeCell ref="L244:L245"/>
    <mergeCell ref="A246:A251"/>
    <mergeCell ref="F246:G246"/>
    <mergeCell ref="H246:L246"/>
    <mergeCell ref="B247:B249"/>
    <mergeCell ref="C247:C249"/>
    <mergeCell ref="A241:A245"/>
    <mergeCell ref="F241:G241"/>
    <mergeCell ref="H241:L241"/>
    <mergeCell ref="B242:B243"/>
    <mergeCell ref="C242:C243"/>
    <mergeCell ref="D242:D243"/>
    <mergeCell ref="E242:E243"/>
    <mergeCell ref="F242:G243"/>
    <mergeCell ref="H242:I242"/>
    <mergeCell ref="H243:I243"/>
    <mergeCell ref="F263:G265"/>
    <mergeCell ref="H263:I263"/>
    <mergeCell ref="H264:I265"/>
    <mergeCell ref="J264:J265"/>
    <mergeCell ref="K264:K265"/>
    <mergeCell ref="L264:L265"/>
    <mergeCell ref="J260:J261"/>
    <mergeCell ref="K260:K261"/>
    <mergeCell ref="L260:L261"/>
    <mergeCell ref="A262:A267"/>
    <mergeCell ref="F262:G262"/>
    <mergeCell ref="H262:L262"/>
    <mergeCell ref="B263:B265"/>
    <mergeCell ref="C263:C265"/>
    <mergeCell ref="D263:D265"/>
    <mergeCell ref="E263:E265"/>
    <mergeCell ref="D258:D259"/>
    <mergeCell ref="E258:E259"/>
    <mergeCell ref="F258:G259"/>
    <mergeCell ref="H258:I258"/>
    <mergeCell ref="H259:I259"/>
    <mergeCell ref="F260:G261"/>
    <mergeCell ref="H260:I261"/>
    <mergeCell ref="F255:G256"/>
    <mergeCell ref="H255:I256"/>
    <mergeCell ref="J255:J256"/>
    <mergeCell ref="K255:K256"/>
    <mergeCell ref="L255:L256"/>
    <mergeCell ref="A257:A261"/>
    <mergeCell ref="F257:G257"/>
    <mergeCell ref="H257:L257"/>
    <mergeCell ref="B258:B259"/>
    <mergeCell ref="C258:C259"/>
    <mergeCell ref="A252:A256"/>
    <mergeCell ref="F252:G252"/>
    <mergeCell ref="H252:L252"/>
    <mergeCell ref="B253:B254"/>
    <mergeCell ref="C253:C254"/>
    <mergeCell ref="D253:D254"/>
    <mergeCell ref="E253:E254"/>
    <mergeCell ref="F253:G254"/>
    <mergeCell ref="H253:I253"/>
    <mergeCell ref="H254:I254"/>
    <mergeCell ref="J276:J277"/>
    <mergeCell ref="K276:K277"/>
    <mergeCell ref="L276:L277"/>
    <mergeCell ref="F278:G279"/>
    <mergeCell ref="H278:I279"/>
    <mergeCell ref="J278:J279"/>
    <mergeCell ref="K278:K279"/>
    <mergeCell ref="L278:L279"/>
    <mergeCell ref="A274:A279"/>
    <mergeCell ref="F274:G274"/>
    <mergeCell ref="H274:L274"/>
    <mergeCell ref="B275:B277"/>
    <mergeCell ref="C275:C277"/>
    <mergeCell ref="D275:D277"/>
    <mergeCell ref="E275:E277"/>
    <mergeCell ref="F275:G277"/>
    <mergeCell ref="H275:I275"/>
    <mergeCell ref="H276:I277"/>
    <mergeCell ref="K270:K271"/>
    <mergeCell ref="L270:L271"/>
    <mergeCell ref="F272:G273"/>
    <mergeCell ref="H272:I273"/>
    <mergeCell ref="J272:J273"/>
    <mergeCell ref="K272:K273"/>
    <mergeCell ref="L272:L273"/>
    <mergeCell ref="D269:D271"/>
    <mergeCell ref="E269:E271"/>
    <mergeCell ref="F269:G271"/>
    <mergeCell ref="H269:I269"/>
    <mergeCell ref="H270:I271"/>
    <mergeCell ref="J270:J271"/>
    <mergeCell ref="F266:G267"/>
    <mergeCell ref="H266:I267"/>
    <mergeCell ref="J266:J267"/>
    <mergeCell ref="K266:K267"/>
    <mergeCell ref="L266:L267"/>
    <mergeCell ref="A268:A273"/>
    <mergeCell ref="F268:G268"/>
    <mergeCell ref="H268:L268"/>
    <mergeCell ref="B269:B271"/>
    <mergeCell ref="C269:C271"/>
    <mergeCell ref="K287:K288"/>
    <mergeCell ref="L287:L288"/>
    <mergeCell ref="F289:G290"/>
    <mergeCell ref="H289:I290"/>
    <mergeCell ref="J289:J290"/>
    <mergeCell ref="K289:K290"/>
    <mergeCell ref="L289:L290"/>
    <mergeCell ref="D286:D288"/>
    <mergeCell ref="E286:E288"/>
    <mergeCell ref="F286:G288"/>
    <mergeCell ref="H286:I286"/>
    <mergeCell ref="H287:I288"/>
    <mergeCell ref="J287:J288"/>
    <mergeCell ref="F283:G284"/>
    <mergeCell ref="H283:I284"/>
    <mergeCell ref="J283:J284"/>
    <mergeCell ref="K283:K284"/>
    <mergeCell ref="L283:L284"/>
    <mergeCell ref="A285:A290"/>
    <mergeCell ref="F285:G285"/>
    <mergeCell ref="H285:L285"/>
    <mergeCell ref="B286:B288"/>
    <mergeCell ref="C286:C288"/>
    <mergeCell ref="A280:A284"/>
    <mergeCell ref="F280:G280"/>
    <mergeCell ref="H280:L280"/>
    <mergeCell ref="B281:B282"/>
    <mergeCell ref="C281:C282"/>
    <mergeCell ref="D281:D282"/>
    <mergeCell ref="E281:E282"/>
    <mergeCell ref="F281:G282"/>
    <mergeCell ref="H281:I281"/>
    <mergeCell ref="H282:I282"/>
    <mergeCell ref="J299:J300"/>
    <mergeCell ref="K299:K300"/>
    <mergeCell ref="L299:L300"/>
    <mergeCell ref="F301:G302"/>
    <mergeCell ref="H301:I302"/>
    <mergeCell ref="J301:J302"/>
    <mergeCell ref="K301:K302"/>
    <mergeCell ref="L301:L302"/>
    <mergeCell ref="A297:A302"/>
    <mergeCell ref="F297:G297"/>
    <mergeCell ref="H297:L297"/>
    <mergeCell ref="B298:B300"/>
    <mergeCell ref="C298:C300"/>
    <mergeCell ref="D298:D300"/>
    <mergeCell ref="E298:E300"/>
    <mergeCell ref="F298:G300"/>
    <mergeCell ref="H298:I298"/>
    <mergeCell ref="H299:I300"/>
    <mergeCell ref="J293:J294"/>
    <mergeCell ref="K293:K294"/>
    <mergeCell ref="L293:L294"/>
    <mergeCell ref="F295:G296"/>
    <mergeCell ref="H295:I296"/>
    <mergeCell ref="J295:J296"/>
    <mergeCell ref="K295:K296"/>
    <mergeCell ref="L295:L296"/>
    <mergeCell ref="A291:A296"/>
    <mergeCell ref="F291:G291"/>
    <mergeCell ref="H291:L291"/>
    <mergeCell ref="B292:B294"/>
    <mergeCell ref="C292:C294"/>
    <mergeCell ref="D292:D294"/>
    <mergeCell ref="E292:E294"/>
    <mergeCell ref="F292:G294"/>
    <mergeCell ref="H292:I292"/>
    <mergeCell ref="H293:I294"/>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D309:D310"/>
    <mergeCell ref="E309:E310"/>
    <mergeCell ref="F309:G310"/>
    <mergeCell ref="H309:I309"/>
    <mergeCell ref="H310:I310"/>
    <mergeCell ref="F311:G312"/>
    <mergeCell ref="H311:I312"/>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J326:J327"/>
    <mergeCell ref="K326:K327"/>
    <mergeCell ref="L326:L327"/>
    <mergeCell ref="F328:G329"/>
    <mergeCell ref="H328:I329"/>
    <mergeCell ref="J328:J329"/>
    <mergeCell ref="K328:K329"/>
    <mergeCell ref="L328:L329"/>
    <mergeCell ref="A324:A329"/>
    <mergeCell ref="F324:G324"/>
    <mergeCell ref="H324:L324"/>
    <mergeCell ref="B325:B327"/>
    <mergeCell ref="C325:C327"/>
    <mergeCell ref="D325:D327"/>
    <mergeCell ref="E325:E327"/>
    <mergeCell ref="F325:G327"/>
    <mergeCell ref="H325:I325"/>
    <mergeCell ref="H326:I327"/>
    <mergeCell ref="H319:I319"/>
    <mergeCell ref="H320:I321"/>
    <mergeCell ref="J320:J321"/>
    <mergeCell ref="K320:K321"/>
    <mergeCell ref="L320:L321"/>
    <mergeCell ref="F322:G323"/>
    <mergeCell ref="H322:I323"/>
    <mergeCell ref="J322:J323"/>
    <mergeCell ref="K322:K323"/>
    <mergeCell ref="L322:L323"/>
    <mergeCell ref="K316:K317"/>
    <mergeCell ref="L316:L317"/>
    <mergeCell ref="A318:A323"/>
    <mergeCell ref="F318:G318"/>
    <mergeCell ref="H318:L318"/>
    <mergeCell ref="B319:B321"/>
    <mergeCell ref="C319:C321"/>
    <mergeCell ref="D319:D321"/>
    <mergeCell ref="E319:E321"/>
    <mergeCell ref="F319:G321"/>
    <mergeCell ref="D342:D343"/>
    <mergeCell ref="E342:E343"/>
    <mergeCell ref="F342:G343"/>
    <mergeCell ref="H342:I342"/>
    <mergeCell ref="H343:I343"/>
    <mergeCell ref="F344:G345"/>
    <mergeCell ref="H344:I345"/>
    <mergeCell ref="F339:G340"/>
    <mergeCell ref="H339:I340"/>
    <mergeCell ref="J339:J340"/>
    <mergeCell ref="K339:K340"/>
    <mergeCell ref="L339:L340"/>
    <mergeCell ref="A341:A345"/>
    <mergeCell ref="F341:G341"/>
    <mergeCell ref="H341:L341"/>
    <mergeCell ref="B342:B343"/>
    <mergeCell ref="C342:C343"/>
    <mergeCell ref="A336:A340"/>
    <mergeCell ref="F336:G336"/>
    <mergeCell ref="H336:L336"/>
    <mergeCell ref="B337:B338"/>
    <mergeCell ref="C337:C338"/>
    <mergeCell ref="D337:D338"/>
    <mergeCell ref="E337:E338"/>
    <mergeCell ref="F337:G338"/>
    <mergeCell ref="H337:I337"/>
    <mergeCell ref="H338:I338"/>
    <mergeCell ref="J332:J333"/>
    <mergeCell ref="K332:K333"/>
    <mergeCell ref="L332:L333"/>
    <mergeCell ref="F334:G335"/>
    <mergeCell ref="H334:I335"/>
    <mergeCell ref="J334:J335"/>
    <mergeCell ref="K334:K335"/>
    <mergeCell ref="L334:L335"/>
    <mergeCell ref="A330:A335"/>
    <mergeCell ref="F330:G330"/>
    <mergeCell ref="H330:L330"/>
    <mergeCell ref="B331:B333"/>
    <mergeCell ref="C331:C333"/>
    <mergeCell ref="D331:D333"/>
    <mergeCell ref="E331:E333"/>
    <mergeCell ref="F331:G333"/>
    <mergeCell ref="H331:I331"/>
    <mergeCell ref="H332:I333"/>
    <mergeCell ref="L354:L355"/>
    <mergeCell ref="A356:A360"/>
    <mergeCell ref="F356:G356"/>
    <mergeCell ref="H356:L356"/>
    <mergeCell ref="B357:B358"/>
    <mergeCell ref="C357:C358"/>
    <mergeCell ref="D357:D358"/>
    <mergeCell ref="E357:E358"/>
    <mergeCell ref="F357:G358"/>
    <mergeCell ref="H357:I357"/>
    <mergeCell ref="H352:I352"/>
    <mergeCell ref="H353:I353"/>
    <mergeCell ref="F354:G355"/>
    <mergeCell ref="H354:I355"/>
    <mergeCell ref="J354:J355"/>
    <mergeCell ref="K354:K355"/>
    <mergeCell ref="K349:K350"/>
    <mergeCell ref="L349:L350"/>
    <mergeCell ref="A351:A355"/>
    <mergeCell ref="F351:G351"/>
    <mergeCell ref="H351:L351"/>
    <mergeCell ref="B352:B353"/>
    <mergeCell ref="C352:C353"/>
    <mergeCell ref="D352:D353"/>
    <mergeCell ref="E352:E353"/>
    <mergeCell ref="F352:G353"/>
    <mergeCell ref="F347:G348"/>
    <mergeCell ref="H347:I347"/>
    <mergeCell ref="H348:I348"/>
    <mergeCell ref="F349:G350"/>
    <mergeCell ref="H349:I350"/>
    <mergeCell ref="J349:J350"/>
    <mergeCell ref="J344:J345"/>
    <mergeCell ref="K344:K345"/>
    <mergeCell ref="L344:L345"/>
    <mergeCell ref="A346:A350"/>
    <mergeCell ref="F346:G346"/>
    <mergeCell ref="H346:L346"/>
    <mergeCell ref="B347:B348"/>
    <mergeCell ref="C347:C348"/>
    <mergeCell ref="D347:D348"/>
    <mergeCell ref="E347:E348"/>
    <mergeCell ref="D367:D368"/>
    <mergeCell ref="E367:E368"/>
    <mergeCell ref="F367:G368"/>
    <mergeCell ref="H367:I367"/>
    <mergeCell ref="H368:I368"/>
    <mergeCell ref="F369:G370"/>
    <mergeCell ref="H369:I370"/>
    <mergeCell ref="F364:G365"/>
    <mergeCell ref="H364:I365"/>
    <mergeCell ref="J364:J365"/>
    <mergeCell ref="K364:K365"/>
    <mergeCell ref="L364:L365"/>
    <mergeCell ref="A366:A370"/>
    <mergeCell ref="F366:G366"/>
    <mergeCell ref="H366:L366"/>
    <mergeCell ref="B367:B368"/>
    <mergeCell ref="C367:C368"/>
    <mergeCell ref="A361:A365"/>
    <mergeCell ref="F361:G361"/>
    <mergeCell ref="H361:L361"/>
    <mergeCell ref="B362:B363"/>
    <mergeCell ref="C362:C363"/>
    <mergeCell ref="D362:D363"/>
    <mergeCell ref="E362:E363"/>
    <mergeCell ref="F362:G363"/>
    <mergeCell ref="H362:I362"/>
    <mergeCell ref="H363:I363"/>
    <mergeCell ref="H358:I358"/>
    <mergeCell ref="F359:G360"/>
    <mergeCell ref="H359:I360"/>
    <mergeCell ref="J359:J360"/>
    <mergeCell ref="K359:K360"/>
    <mergeCell ref="L359:L360"/>
    <mergeCell ref="H377:I377"/>
    <mergeCell ref="H378:I379"/>
    <mergeCell ref="J378:J379"/>
    <mergeCell ref="K378:K379"/>
    <mergeCell ref="L378:L379"/>
    <mergeCell ref="F380:G381"/>
    <mergeCell ref="H380:I381"/>
    <mergeCell ref="J380:J381"/>
    <mergeCell ref="K380:K381"/>
    <mergeCell ref="L380:L381"/>
    <mergeCell ref="K374:K375"/>
    <mergeCell ref="L374:L375"/>
    <mergeCell ref="A376:A381"/>
    <mergeCell ref="F376:G376"/>
    <mergeCell ref="H376:L376"/>
    <mergeCell ref="B377:B379"/>
    <mergeCell ref="C377:C379"/>
    <mergeCell ref="D377:D379"/>
    <mergeCell ref="E377:E379"/>
    <mergeCell ref="F377:G379"/>
    <mergeCell ref="F372:G373"/>
    <mergeCell ref="H372:I372"/>
    <mergeCell ref="H373:I373"/>
    <mergeCell ref="F374:G375"/>
    <mergeCell ref="H374:I375"/>
    <mergeCell ref="J374:J375"/>
    <mergeCell ref="J369:J370"/>
    <mergeCell ref="K369:K370"/>
    <mergeCell ref="L369:L370"/>
    <mergeCell ref="A371:A375"/>
    <mergeCell ref="F371:G371"/>
    <mergeCell ref="H371:L371"/>
    <mergeCell ref="B372:B373"/>
    <mergeCell ref="C372:C373"/>
    <mergeCell ref="D372:D373"/>
    <mergeCell ref="E372:E373"/>
    <mergeCell ref="D394:D395"/>
    <mergeCell ref="E394:E395"/>
    <mergeCell ref="F394:G395"/>
    <mergeCell ref="H394:I394"/>
    <mergeCell ref="H395:I395"/>
    <mergeCell ref="F396:G397"/>
    <mergeCell ref="H396:I397"/>
    <mergeCell ref="F391:G392"/>
    <mergeCell ref="H391:I392"/>
    <mergeCell ref="J391:J392"/>
    <mergeCell ref="K391:K392"/>
    <mergeCell ref="L391:L392"/>
    <mergeCell ref="A393:A397"/>
    <mergeCell ref="F393:G393"/>
    <mergeCell ref="H393:L393"/>
    <mergeCell ref="B394:B395"/>
    <mergeCell ref="C394:C395"/>
    <mergeCell ref="A388:A392"/>
    <mergeCell ref="F388:G388"/>
    <mergeCell ref="H388:L388"/>
    <mergeCell ref="B389:B390"/>
    <mergeCell ref="C389:C390"/>
    <mergeCell ref="D389:D390"/>
    <mergeCell ref="E389:E390"/>
    <mergeCell ref="F389:G390"/>
    <mergeCell ref="H389:I389"/>
    <mergeCell ref="H390:I390"/>
    <mergeCell ref="J384:J385"/>
    <mergeCell ref="K384:K385"/>
    <mergeCell ref="L384:L385"/>
    <mergeCell ref="F386:G387"/>
    <mergeCell ref="H386:I387"/>
    <mergeCell ref="J386:J387"/>
    <mergeCell ref="K386:K387"/>
    <mergeCell ref="L386:L387"/>
    <mergeCell ref="A382:A387"/>
    <mergeCell ref="F382:G382"/>
    <mergeCell ref="H382:L382"/>
    <mergeCell ref="B383:B385"/>
    <mergeCell ref="C383:C385"/>
    <mergeCell ref="D383:D385"/>
    <mergeCell ref="E383:E385"/>
    <mergeCell ref="F383:G385"/>
    <mergeCell ref="H383:I383"/>
    <mergeCell ref="H384:I385"/>
    <mergeCell ref="L406:L407"/>
    <mergeCell ref="A408:A412"/>
    <mergeCell ref="F408:G408"/>
    <mergeCell ref="H408:L408"/>
    <mergeCell ref="B409:B410"/>
    <mergeCell ref="C409:C410"/>
    <mergeCell ref="D409:D410"/>
    <mergeCell ref="E409:E410"/>
    <mergeCell ref="F409:G410"/>
    <mergeCell ref="H409:I409"/>
    <mergeCell ref="H404:I404"/>
    <mergeCell ref="H405:I405"/>
    <mergeCell ref="F406:G407"/>
    <mergeCell ref="H406:I407"/>
    <mergeCell ref="J406:J407"/>
    <mergeCell ref="K406:K407"/>
    <mergeCell ref="K401:K402"/>
    <mergeCell ref="L401:L402"/>
    <mergeCell ref="A403:A407"/>
    <mergeCell ref="F403:G403"/>
    <mergeCell ref="H403:L403"/>
    <mergeCell ref="B404:B405"/>
    <mergeCell ref="C404:C405"/>
    <mergeCell ref="D404:D405"/>
    <mergeCell ref="E404:E405"/>
    <mergeCell ref="F404:G405"/>
    <mergeCell ref="F399:G400"/>
    <mergeCell ref="H399:I399"/>
    <mergeCell ref="H400:I400"/>
    <mergeCell ref="F401:G402"/>
    <mergeCell ref="H401:I402"/>
    <mergeCell ref="J401:J402"/>
    <mergeCell ref="J396:J397"/>
    <mergeCell ref="K396:K397"/>
    <mergeCell ref="L396:L397"/>
    <mergeCell ref="A398:A402"/>
    <mergeCell ref="F398:G398"/>
    <mergeCell ref="H398:L398"/>
    <mergeCell ref="B399:B400"/>
    <mergeCell ref="C399:C400"/>
    <mergeCell ref="D399:D400"/>
    <mergeCell ref="E399:E400"/>
    <mergeCell ref="D419:D420"/>
    <mergeCell ref="E419:E420"/>
    <mergeCell ref="F419:G420"/>
    <mergeCell ref="H419:I419"/>
    <mergeCell ref="H420:I420"/>
    <mergeCell ref="F421:G422"/>
    <mergeCell ref="H421:I422"/>
    <mergeCell ref="F416:G417"/>
    <mergeCell ref="H416:I417"/>
    <mergeCell ref="J416:J417"/>
    <mergeCell ref="K416:K417"/>
    <mergeCell ref="L416:L417"/>
    <mergeCell ref="A418:A422"/>
    <mergeCell ref="F418:G418"/>
    <mergeCell ref="H418:L418"/>
    <mergeCell ref="B419:B420"/>
    <mergeCell ref="C419:C420"/>
    <mergeCell ref="A413:A417"/>
    <mergeCell ref="F413:G413"/>
    <mergeCell ref="H413:L413"/>
    <mergeCell ref="B414:B415"/>
    <mergeCell ref="C414:C415"/>
    <mergeCell ref="D414:D415"/>
    <mergeCell ref="E414:E415"/>
    <mergeCell ref="F414:G415"/>
    <mergeCell ref="H414:I414"/>
    <mergeCell ref="H415:I415"/>
    <mergeCell ref="H410:I410"/>
    <mergeCell ref="F411:G412"/>
    <mergeCell ref="H411:I412"/>
    <mergeCell ref="J411:J412"/>
    <mergeCell ref="K411:K412"/>
    <mergeCell ref="L411:L412"/>
    <mergeCell ref="H429:I429"/>
    <mergeCell ref="H430:I431"/>
    <mergeCell ref="J430:J431"/>
    <mergeCell ref="K430:K431"/>
    <mergeCell ref="L430:L431"/>
    <mergeCell ref="F432:G433"/>
    <mergeCell ref="H432:I433"/>
    <mergeCell ref="J432:J433"/>
    <mergeCell ref="K432:K433"/>
    <mergeCell ref="L432:L433"/>
    <mergeCell ref="K426:K427"/>
    <mergeCell ref="L426:L427"/>
    <mergeCell ref="A428:A433"/>
    <mergeCell ref="F428:G428"/>
    <mergeCell ref="H428:L428"/>
    <mergeCell ref="B429:B431"/>
    <mergeCell ref="C429:C431"/>
    <mergeCell ref="D429:D431"/>
    <mergeCell ref="E429:E431"/>
    <mergeCell ref="F429:G431"/>
    <mergeCell ref="F424:G425"/>
    <mergeCell ref="H424:I424"/>
    <mergeCell ref="H425:I425"/>
    <mergeCell ref="F426:G427"/>
    <mergeCell ref="H426:I427"/>
    <mergeCell ref="J426:J427"/>
    <mergeCell ref="J421:J422"/>
    <mergeCell ref="K421:K422"/>
    <mergeCell ref="L421:L422"/>
    <mergeCell ref="A423:A427"/>
    <mergeCell ref="F423:G423"/>
    <mergeCell ref="H423:L423"/>
    <mergeCell ref="B424:B425"/>
    <mergeCell ref="C424:C425"/>
    <mergeCell ref="D424:D425"/>
    <mergeCell ref="E424:E425"/>
    <mergeCell ref="J442:J443"/>
    <mergeCell ref="K442:K443"/>
    <mergeCell ref="L442:L443"/>
    <mergeCell ref="F444:G445"/>
    <mergeCell ref="H444:I445"/>
    <mergeCell ref="J444:J445"/>
    <mergeCell ref="K444:K445"/>
    <mergeCell ref="L444:L445"/>
    <mergeCell ref="A440:A445"/>
    <mergeCell ref="F440:G440"/>
    <mergeCell ref="H440:L440"/>
    <mergeCell ref="B441:B443"/>
    <mergeCell ref="C441:C443"/>
    <mergeCell ref="D441:D443"/>
    <mergeCell ref="E441:E443"/>
    <mergeCell ref="F441:G443"/>
    <mergeCell ref="H441:I441"/>
    <mergeCell ref="H442:I443"/>
    <mergeCell ref="J436:J437"/>
    <mergeCell ref="K436:K437"/>
    <mergeCell ref="L436:L437"/>
    <mergeCell ref="F438:G439"/>
    <mergeCell ref="H438:I439"/>
    <mergeCell ref="J438:J439"/>
    <mergeCell ref="K438:K439"/>
    <mergeCell ref="L438:L439"/>
    <mergeCell ref="A434:A439"/>
    <mergeCell ref="F434:G434"/>
    <mergeCell ref="H434:L434"/>
    <mergeCell ref="B435:B437"/>
    <mergeCell ref="C435:C437"/>
    <mergeCell ref="D435:D437"/>
    <mergeCell ref="E435:E437"/>
    <mergeCell ref="F435:G437"/>
    <mergeCell ref="H435:I435"/>
    <mergeCell ref="H436:I437"/>
    <mergeCell ref="J454:J455"/>
    <mergeCell ref="K454:K455"/>
    <mergeCell ref="L454:L455"/>
    <mergeCell ref="F456:G457"/>
    <mergeCell ref="H456:I457"/>
    <mergeCell ref="J456:J457"/>
    <mergeCell ref="K456:K457"/>
    <mergeCell ref="L456:L457"/>
    <mergeCell ref="A452:A457"/>
    <mergeCell ref="F452:G452"/>
    <mergeCell ref="H452:L452"/>
    <mergeCell ref="B453:B455"/>
    <mergeCell ref="C453:C455"/>
    <mergeCell ref="D453:D455"/>
    <mergeCell ref="E453:E455"/>
    <mergeCell ref="F453:G455"/>
    <mergeCell ref="H453:I453"/>
    <mergeCell ref="H454:I455"/>
    <mergeCell ref="J448:J449"/>
    <mergeCell ref="K448:K449"/>
    <mergeCell ref="L448:L449"/>
    <mergeCell ref="F450:G451"/>
    <mergeCell ref="H450:I451"/>
    <mergeCell ref="J450:J451"/>
    <mergeCell ref="K450:K451"/>
    <mergeCell ref="L450:L451"/>
    <mergeCell ref="A446:A451"/>
    <mergeCell ref="F446:G446"/>
    <mergeCell ref="H446:L446"/>
    <mergeCell ref="B447:B449"/>
    <mergeCell ref="C447:C449"/>
    <mergeCell ref="D447:D449"/>
    <mergeCell ref="E447:E449"/>
    <mergeCell ref="F447:G449"/>
    <mergeCell ref="H447:I447"/>
    <mergeCell ref="H448:I449"/>
    <mergeCell ref="J471:J472"/>
    <mergeCell ref="K471:K472"/>
    <mergeCell ref="L471:L472"/>
    <mergeCell ref="F473:G474"/>
    <mergeCell ref="H473:I474"/>
    <mergeCell ref="J473:J474"/>
    <mergeCell ref="K473:K474"/>
    <mergeCell ref="L473:L474"/>
    <mergeCell ref="A469:A474"/>
    <mergeCell ref="F469:G469"/>
    <mergeCell ref="H469:L469"/>
    <mergeCell ref="B470:B472"/>
    <mergeCell ref="C470:C472"/>
    <mergeCell ref="D470:D472"/>
    <mergeCell ref="E470:E472"/>
    <mergeCell ref="F470:G472"/>
    <mergeCell ref="H470:I470"/>
    <mergeCell ref="H471:I472"/>
    <mergeCell ref="K465:K466"/>
    <mergeCell ref="L465:L466"/>
    <mergeCell ref="F467:G468"/>
    <mergeCell ref="H467:I468"/>
    <mergeCell ref="J467:J468"/>
    <mergeCell ref="K467:K468"/>
    <mergeCell ref="L467:L468"/>
    <mergeCell ref="D464:D466"/>
    <mergeCell ref="E464:E466"/>
    <mergeCell ref="F464:G466"/>
    <mergeCell ref="H464:I464"/>
    <mergeCell ref="H465:I466"/>
    <mergeCell ref="J465:J466"/>
    <mergeCell ref="F461:G462"/>
    <mergeCell ref="H461:I462"/>
    <mergeCell ref="J461:J462"/>
    <mergeCell ref="K461:K462"/>
    <mergeCell ref="L461:L462"/>
    <mergeCell ref="A463:A468"/>
    <mergeCell ref="F463:G463"/>
    <mergeCell ref="H463:L463"/>
    <mergeCell ref="B464:B466"/>
    <mergeCell ref="C464:C466"/>
    <mergeCell ref="A458:A462"/>
    <mergeCell ref="F458:G458"/>
    <mergeCell ref="H458:L458"/>
    <mergeCell ref="B459:B460"/>
    <mergeCell ref="C459:C460"/>
    <mergeCell ref="D459:D460"/>
    <mergeCell ref="E459:E460"/>
    <mergeCell ref="F459:G460"/>
    <mergeCell ref="H459:I459"/>
    <mergeCell ref="H460:I460"/>
    <mergeCell ref="J483:J484"/>
    <mergeCell ref="K483:K484"/>
    <mergeCell ref="L483:L484"/>
    <mergeCell ref="F485:G486"/>
    <mergeCell ref="H485:I486"/>
    <mergeCell ref="J485:J486"/>
    <mergeCell ref="K485:K486"/>
    <mergeCell ref="L485:L486"/>
    <mergeCell ref="A481:A486"/>
    <mergeCell ref="F481:G481"/>
    <mergeCell ref="H481:L481"/>
    <mergeCell ref="B482:B484"/>
    <mergeCell ref="C482:C484"/>
    <mergeCell ref="D482:D484"/>
    <mergeCell ref="E482:E484"/>
    <mergeCell ref="F482:G484"/>
    <mergeCell ref="H482:I482"/>
    <mergeCell ref="H483:I484"/>
    <mergeCell ref="J477:J478"/>
    <mergeCell ref="K477:K478"/>
    <mergeCell ref="L477:L478"/>
    <mergeCell ref="F479:G480"/>
    <mergeCell ref="H479:I480"/>
    <mergeCell ref="J479:J480"/>
    <mergeCell ref="K479:K480"/>
    <mergeCell ref="L479:L480"/>
    <mergeCell ref="A475:A480"/>
    <mergeCell ref="F475:G475"/>
    <mergeCell ref="H475:L475"/>
    <mergeCell ref="B476:B478"/>
    <mergeCell ref="C476:C478"/>
    <mergeCell ref="D476:D478"/>
    <mergeCell ref="E476:E478"/>
    <mergeCell ref="F476:G478"/>
    <mergeCell ref="H476:I476"/>
    <mergeCell ref="H477:I478"/>
    <mergeCell ref="F498:G499"/>
    <mergeCell ref="H498:I498"/>
    <mergeCell ref="H499:I499"/>
    <mergeCell ref="F500:G501"/>
    <mergeCell ref="H500:I501"/>
    <mergeCell ref="J500:J501"/>
    <mergeCell ref="J495:J496"/>
    <mergeCell ref="K495:K496"/>
    <mergeCell ref="L495:L496"/>
    <mergeCell ref="A497:A501"/>
    <mergeCell ref="F497:G497"/>
    <mergeCell ref="H497:L497"/>
    <mergeCell ref="B498:B499"/>
    <mergeCell ref="C498:C499"/>
    <mergeCell ref="D498:D499"/>
    <mergeCell ref="E498:E499"/>
    <mergeCell ref="D493:D494"/>
    <mergeCell ref="E493:E494"/>
    <mergeCell ref="F493:G494"/>
    <mergeCell ref="H493:I493"/>
    <mergeCell ref="H494:I494"/>
    <mergeCell ref="F495:G496"/>
    <mergeCell ref="H495:I496"/>
    <mergeCell ref="F490:G491"/>
    <mergeCell ref="H490:I491"/>
    <mergeCell ref="J490:J491"/>
    <mergeCell ref="K490:K491"/>
    <mergeCell ref="L490:L491"/>
    <mergeCell ref="A492:A496"/>
    <mergeCell ref="F492:G492"/>
    <mergeCell ref="H492:L492"/>
    <mergeCell ref="B493:B494"/>
    <mergeCell ref="C493:C494"/>
    <mergeCell ref="A487:A491"/>
    <mergeCell ref="F487:G487"/>
    <mergeCell ref="H487:L487"/>
    <mergeCell ref="B488:B489"/>
    <mergeCell ref="C488:C489"/>
    <mergeCell ref="D488:D489"/>
    <mergeCell ref="E488:E489"/>
    <mergeCell ref="F488:G489"/>
    <mergeCell ref="H488:I488"/>
    <mergeCell ref="H489:I489"/>
    <mergeCell ref="J510:J511"/>
    <mergeCell ref="K510:K511"/>
    <mergeCell ref="L510:L511"/>
    <mergeCell ref="F512:G513"/>
    <mergeCell ref="H512:I513"/>
    <mergeCell ref="J512:J513"/>
    <mergeCell ref="K512:K513"/>
    <mergeCell ref="L512:L513"/>
    <mergeCell ref="A508:A513"/>
    <mergeCell ref="F508:G508"/>
    <mergeCell ref="H508:L508"/>
    <mergeCell ref="B509:B511"/>
    <mergeCell ref="C509:C511"/>
    <mergeCell ref="D509:D511"/>
    <mergeCell ref="E509:E511"/>
    <mergeCell ref="F509:G511"/>
    <mergeCell ref="H509:I509"/>
    <mergeCell ref="H510:I511"/>
    <mergeCell ref="H503:I503"/>
    <mergeCell ref="H504:I505"/>
    <mergeCell ref="J504:J505"/>
    <mergeCell ref="K504:K505"/>
    <mergeCell ref="L504:L505"/>
    <mergeCell ref="F506:G507"/>
    <mergeCell ref="H506:I507"/>
    <mergeCell ref="J506:J507"/>
    <mergeCell ref="K506:K507"/>
    <mergeCell ref="L506:L507"/>
    <mergeCell ref="K500:K501"/>
    <mergeCell ref="L500:L501"/>
    <mergeCell ref="A502:A507"/>
    <mergeCell ref="F502:G502"/>
    <mergeCell ref="H502:L502"/>
    <mergeCell ref="B503:B505"/>
    <mergeCell ref="C503:C505"/>
    <mergeCell ref="D503:D505"/>
    <mergeCell ref="E503:E505"/>
    <mergeCell ref="F503:G505"/>
    <mergeCell ref="K521:K523"/>
    <mergeCell ref="L521:L523"/>
    <mergeCell ref="F524:G525"/>
    <mergeCell ref="H524:I525"/>
    <mergeCell ref="J524:J525"/>
    <mergeCell ref="K524:K525"/>
    <mergeCell ref="L524:L525"/>
    <mergeCell ref="D520:D523"/>
    <mergeCell ref="E520:E523"/>
    <mergeCell ref="F520:G523"/>
    <mergeCell ref="H520:I520"/>
    <mergeCell ref="H521:I523"/>
    <mergeCell ref="J521:J523"/>
    <mergeCell ref="F517:G518"/>
    <mergeCell ref="H517:I518"/>
    <mergeCell ref="J517:J518"/>
    <mergeCell ref="K517:K518"/>
    <mergeCell ref="L517:L518"/>
    <mergeCell ref="A519:A525"/>
    <mergeCell ref="F519:G519"/>
    <mergeCell ref="H519:L519"/>
    <mergeCell ref="B520:B523"/>
    <mergeCell ref="C520:C523"/>
    <mergeCell ref="A514:A518"/>
    <mergeCell ref="F514:G514"/>
    <mergeCell ref="H514:L514"/>
    <mergeCell ref="B515:B516"/>
    <mergeCell ref="C515:C516"/>
    <mergeCell ref="D515:D516"/>
    <mergeCell ref="E515:E516"/>
    <mergeCell ref="F515:G516"/>
    <mergeCell ref="H515:I515"/>
    <mergeCell ref="H516:I516"/>
    <mergeCell ref="F536:G537"/>
    <mergeCell ref="H536:I537"/>
    <mergeCell ref="J536:J537"/>
    <mergeCell ref="K536:K537"/>
    <mergeCell ref="L536:L537"/>
    <mergeCell ref="A538:A543"/>
    <mergeCell ref="F538:G538"/>
    <mergeCell ref="H538:L538"/>
    <mergeCell ref="B539:B541"/>
    <mergeCell ref="C539:C541"/>
    <mergeCell ref="A533:A537"/>
    <mergeCell ref="F533:G533"/>
    <mergeCell ref="H533:L533"/>
    <mergeCell ref="B534:B535"/>
    <mergeCell ref="C534:C535"/>
    <mergeCell ref="D534:D535"/>
    <mergeCell ref="E534:E535"/>
    <mergeCell ref="F534:G535"/>
    <mergeCell ref="H534:I534"/>
    <mergeCell ref="H535:I535"/>
    <mergeCell ref="J528:J530"/>
    <mergeCell ref="K528:K530"/>
    <mergeCell ref="L528:L530"/>
    <mergeCell ref="F531:G532"/>
    <mergeCell ref="H531:I532"/>
    <mergeCell ref="J531:J532"/>
    <mergeCell ref="K531:K532"/>
    <mergeCell ref="L531:L532"/>
    <mergeCell ref="A526:A532"/>
    <mergeCell ref="F526:G526"/>
    <mergeCell ref="H526:L526"/>
    <mergeCell ref="B527:B530"/>
    <mergeCell ref="C527:C530"/>
    <mergeCell ref="D527:D530"/>
    <mergeCell ref="E527:E530"/>
    <mergeCell ref="F527:G530"/>
    <mergeCell ref="H527:I527"/>
    <mergeCell ref="H528:I530"/>
    <mergeCell ref="F547:G548"/>
    <mergeCell ref="H547:I548"/>
    <mergeCell ref="J547:J548"/>
    <mergeCell ref="K547:K548"/>
    <mergeCell ref="L547:L548"/>
    <mergeCell ref="A549:A553"/>
    <mergeCell ref="F549:G549"/>
    <mergeCell ref="H549:L549"/>
    <mergeCell ref="B550:B551"/>
    <mergeCell ref="C550:C551"/>
    <mergeCell ref="A544:A548"/>
    <mergeCell ref="F544:G544"/>
    <mergeCell ref="H544:L544"/>
    <mergeCell ref="B545:B546"/>
    <mergeCell ref="C545:C546"/>
    <mergeCell ref="D545:D546"/>
    <mergeCell ref="E545:E546"/>
    <mergeCell ref="F545:G546"/>
    <mergeCell ref="H545:I545"/>
    <mergeCell ref="H546:I546"/>
    <mergeCell ref="K540:K541"/>
    <mergeCell ref="L540:L541"/>
    <mergeCell ref="F542:G543"/>
    <mergeCell ref="H542:I543"/>
    <mergeCell ref="J542:J543"/>
    <mergeCell ref="K542:K543"/>
    <mergeCell ref="L542:L543"/>
    <mergeCell ref="D539:D541"/>
    <mergeCell ref="E539:E541"/>
    <mergeCell ref="F539:G541"/>
    <mergeCell ref="H539:I539"/>
    <mergeCell ref="H540:I541"/>
    <mergeCell ref="J540:J541"/>
    <mergeCell ref="H560:I560"/>
    <mergeCell ref="H561:I561"/>
    <mergeCell ref="F562:G563"/>
    <mergeCell ref="H562:I563"/>
    <mergeCell ref="J562:J563"/>
    <mergeCell ref="K562:K563"/>
    <mergeCell ref="K557:K558"/>
    <mergeCell ref="L557:L558"/>
    <mergeCell ref="A559:A563"/>
    <mergeCell ref="F559:G559"/>
    <mergeCell ref="H559:L559"/>
    <mergeCell ref="B560:B561"/>
    <mergeCell ref="C560:C561"/>
    <mergeCell ref="D560:D561"/>
    <mergeCell ref="E560:E561"/>
    <mergeCell ref="F560:G561"/>
    <mergeCell ref="F555:G556"/>
    <mergeCell ref="H555:I555"/>
    <mergeCell ref="H556:I556"/>
    <mergeCell ref="F557:G558"/>
    <mergeCell ref="H557:I558"/>
    <mergeCell ref="J557:J558"/>
    <mergeCell ref="J552:J553"/>
    <mergeCell ref="K552:K553"/>
    <mergeCell ref="L552:L553"/>
    <mergeCell ref="A554:A558"/>
    <mergeCell ref="F554:G554"/>
    <mergeCell ref="H554:L554"/>
    <mergeCell ref="B555:B556"/>
    <mergeCell ref="C555:C556"/>
    <mergeCell ref="D555:D556"/>
    <mergeCell ref="E555:E556"/>
    <mergeCell ref="D550:D551"/>
    <mergeCell ref="E550:E551"/>
    <mergeCell ref="F550:G551"/>
    <mergeCell ref="H550:I550"/>
    <mergeCell ref="H551:I551"/>
    <mergeCell ref="F552:G553"/>
    <mergeCell ref="H552:I553"/>
    <mergeCell ref="F573:G574"/>
    <mergeCell ref="H573:I574"/>
    <mergeCell ref="J573:J574"/>
    <mergeCell ref="K573:K574"/>
    <mergeCell ref="L573:L574"/>
    <mergeCell ref="A575:A580"/>
    <mergeCell ref="F575:G575"/>
    <mergeCell ref="H575:L575"/>
    <mergeCell ref="B576:B578"/>
    <mergeCell ref="C576:C578"/>
    <mergeCell ref="A570:A574"/>
    <mergeCell ref="F570:G570"/>
    <mergeCell ref="H570:L570"/>
    <mergeCell ref="B571:B572"/>
    <mergeCell ref="C571:C572"/>
    <mergeCell ref="D571:D572"/>
    <mergeCell ref="E571:E572"/>
    <mergeCell ref="F571:G572"/>
    <mergeCell ref="H571:I571"/>
    <mergeCell ref="H572:I572"/>
    <mergeCell ref="H566:I567"/>
    <mergeCell ref="J566:J567"/>
    <mergeCell ref="K566:K567"/>
    <mergeCell ref="L566:L567"/>
    <mergeCell ref="F568:G569"/>
    <mergeCell ref="H568:I569"/>
    <mergeCell ref="J568:J569"/>
    <mergeCell ref="K568:K569"/>
    <mergeCell ref="L568:L569"/>
    <mergeCell ref="L562:L563"/>
    <mergeCell ref="A564:A569"/>
    <mergeCell ref="F564:G564"/>
    <mergeCell ref="H564:L564"/>
    <mergeCell ref="B565:B567"/>
    <mergeCell ref="C565:C567"/>
    <mergeCell ref="D565:D567"/>
    <mergeCell ref="E565:E567"/>
    <mergeCell ref="F565:G567"/>
    <mergeCell ref="H565:I565"/>
    <mergeCell ref="F584:G585"/>
    <mergeCell ref="H584:I585"/>
    <mergeCell ref="J584:J585"/>
    <mergeCell ref="K584:K585"/>
    <mergeCell ref="L584:L585"/>
    <mergeCell ref="A586:A590"/>
    <mergeCell ref="F586:G586"/>
    <mergeCell ref="H586:L586"/>
    <mergeCell ref="B587:B588"/>
    <mergeCell ref="C587:C588"/>
    <mergeCell ref="A581:A585"/>
    <mergeCell ref="F581:G581"/>
    <mergeCell ref="H581:L581"/>
    <mergeCell ref="B582:B583"/>
    <mergeCell ref="C582:C583"/>
    <mergeCell ref="D582:D583"/>
    <mergeCell ref="E582:E583"/>
    <mergeCell ref="F582:G583"/>
    <mergeCell ref="H582:I582"/>
    <mergeCell ref="H583:I583"/>
    <mergeCell ref="K577:K578"/>
    <mergeCell ref="L577:L578"/>
    <mergeCell ref="F579:G580"/>
    <mergeCell ref="H579:I580"/>
    <mergeCell ref="J579:J580"/>
    <mergeCell ref="K579:K580"/>
    <mergeCell ref="L579:L580"/>
    <mergeCell ref="D576:D578"/>
    <mergeCell ref="E576:E578"/>
    <mergeCell ref="F576:G578"/>
    <mergeCell ref="H576:I576"/>
    <mergeCell ref="H577:I578"/>
    <mergeCell ref="J577:J578"/>
    <mergeCell ref="H597:I597"/>
    <mergeCell ref="H598:I598"/>
    <mergeCell ref="F599:G600"/>
    <mergeCell ref="H599:I600"/>
    <mergeCell ref="J599:J600"/>
    <mergeCell ref="K599:K600"/>
    <mergeCell ref="K594:K595"/>
    <mergeCell ref="L594:L595"/>
    <mergeCell ref="A596:A600"/>
    <mergeCell ref="F596:G596"/>
    <mergeCell ref="H596:L596"/>
    <mergeCell ref="B597:B598"/>
    <mergeCell ref="C597:C598"/>
    <mergeCell ref="D597:D598"/>
    <mergeCell ref="E597:E598"/>
    <mergeCell ref="F597:G598"/>
    <mergeCell ref="F592:G593"/>
    <mergeCell ref="H592:I592"/>
    <mergeCell ref="H593:I593"/>
    <mergeCell ref="F594:G595"/>
    <mergeCell ref="H594:I595"/>
    <mergeCell ref="J594:J595"/>
    <mergeCell ref="J589:J590"/>
    <mergeCell ref="K589:K590"/>
    <mergeCell ref="L589:L590"/>
    <mergeCell ref="A591:A595"/>
    <mergeCell ref="F591:G591"/>
    <mergeCell ref="H591:L591"/>
    <mergeCell ref="B592:B593"/>
    <mergeCell ref="C592:C593"/>
    <mergeCell ref="D592:D593"/>
    <mergeCell ref="E592:E593"/>
    <mergeCell ref="D587:D588"/>
    <mergeCell ref="E587:E588"/>
    <mergeCell ref="F587:G588"/>
    <mergeCell ref="H587:I587"/>
    <mergeCell ref="H588:I588"/>
    <mergeCell ref="F589:G590"/>
    <mergeCell ref="H589:I590"/>
    <mergeCell ref="F609:G610"/>
    <mergeCell ref="H609:I610"/>
    <mergeCell ref="J609:J610"/>
    <mergeCell ref="K609:K610"/>
    <mergeCell ref="L609:L610"/>
    <mergeCell ref="A611:A615"/>
    <mergeCell ref="F611:G611"/>
    <mergeCell ref="H611:L611"/>
    <mergeCell ref="B612:B613"/>
    <mergeCell ref="C612:C613"/>
    <mergeCell ref="A606:A610"/>
    <mergeCell ref="F606:G606"/>
    <mergeCell ref="H606:L606"/>
    <mergeCell ref="B607:B608"/>
    <mergeCell ref="C607:C608"/>
    <mergeCell ref="D607:D608"/>
    <mergeCell ref="E607:E608"/>
    <mergeCell ref="F607:G608"/>
    <mergeCell ref="H607:I607"/>
    <mergeCell ref="H608:I608"/>
    <mergeCell ref="H603:I603"/>
    <mergeCell ref="F604:G605"/>
    <mergeCell ref="H604:I605"/>
    <mergeCell ref="J604:J605"/>
    <mergeCell ref="K604:K605"/>
    <mergeCell ref="L604:L605"/>
    <mergeCell ref="L599:L600"/>
    <mergeCell ref="A601:A605"/>
    <mergeCell ref="F601:G601"/>
    <mergeCell ref="H601:L601"/>
    <mergeCell ref="B602:B603"/>
    <mergeCell ref="C602:C603"/>
    <mergeCell ref="D602:D603"/>
    <mergeCell ref="E602:E603"/>
    <mergeCell ref="F602:G603"/>
    <mergeCell ref="H602:I602"/>
    <mergeCell ref="F620:G621"/>
    <mergeCell ref="H620:I621"/>
    <mergeCell ref="J620:J621"/>
    <mergeCell ref="K620:K621"/>
    <mergeCell ref="L620:L621"/>
    <mergeCell ref="A622:A626"/>
    <mergeCell ref="F622:G622"/>
    <mergeCell ref="H622:L622"/>
    <mergeCell ref="B623:B624"/>
    <mergeCell ref="C623:C624"/>
    <mergeCell ref="F617:G619"/>
    <mergeCell ref="H617:I617"/>
    <mergeCell ref="H618:I619"/>
    <mergeCell ref="J618:J619"/>
    <mergeCell ref="K618:K619"/>
    <mergeCell ref="L618:L619"/>
    <mergeCell ref="J614:J615"/>
    <mergeCell ref="K614:K615"/>
    <mergeCell ref="L614:L615"/>
    <mergeCell ref="A616:A621"/>
    <mergeCell ref="F616:G616"/>
    <mergeCell ref="H616:L616"/>
    <mergeCell ref="B617:B619"/>
    <mergeCell ref="C617:C619"/>
    <mergeCell ref="D617:D619"/>
    <mergeCell ref="E617:E619"/>
    <mergeCell ref="D612:D613"/>
    <mergeCell ref="E612:E613"/>
    <mergeCell ref="F612:G613"/>
    <mergeCell ref="H612:I612"/>
    <mergeCell ref="H613:I613"/>
    <mergeCell ref="F614:G615"/>
    <mergeCell ref="H614:I615"/>
    <mergeCell ref="H633:I633"/>
    <mergeCell ref="H634:I634"/>
    <mergeCell ref="F635:G636"/>
    <mergeCell ref="H635:I636"/>
    <mergeCell ref="J635:J636"/>
    <mergeCell ref="K635:K636"/>
    <mergeCell ref="K630:K631"/>
    <mergeCell ref="L630:L631"/>
    <mergeCell ref="A632:A636"/>
    <mergeCell ref="F632:G632"/>
    <mergeCell ref="H632:L632"/>
    <mergeCell ref="B633:B634"/>
    <mergeCell ref="C633:C634"/>
    <mergeCell ref="D633:D634"/>
    <mergeCell ref="E633:E634"/>
    <mergeCell ref="F633:G634"/>
    <mergeCell ref="F628:G629"/>
    <mergeCell ref="H628:I628"/>
    <mergeCell ref="H629:I629"/>
    <mergeCell ref="F630:G631"/>
    <mergeCell ref="H630:I631"/>
    <mergeCell ref="J630:J631"/>
    <mergeCell ref="J625:J626"/>
    <mergeCell ref="K625:K626"/>
    <mergeCell ref="L625:L626"/>
    <mergeCell ref="A627:A631"/>
    <mergeCell ref="F627:G627"/>
    <mergeCell ref="H627:L627"/>
    <mergeCell ref="B628:B629"/>
    <mergeCell ref="C628:C629"/>
    <mergeCell ref="D628:D629"/>
    <mergeCell ref="E628:E629"/>
    <mergeCell ref="D623:D624"/>
    <mergeCell ref="E623:E624"/>
    <mergeCell ref="F623:G624"/>
    <mergeCell ref="H623:I623"/>
    <mergeCell ref="H624:I624"/>
    <mergeCell ref="F625:G626"/>
    <mergeCell ref="H625:I626"/>
    <mergeCell ref="J645:J646"/>
    <mergeCell ref="K645:K646"/>
    <mergeCell ref="L645:L646"/>
    <mergeCell ref="F647:G648"/>
    <mergeCell ref="H647:I648"/>
    <mergeCell ref="J647:J648"/>
    <mergeCell ref="K647:K648"/>
    <mergeCell ref="L647:L648"/>
    <mergeCell ref="A643:A648"/>
    <mergeCell ref="F643:G643"/>
    <mergeCell ref="H643:L643"/>
    <mergeCell ref="B644:B646"/>
    <mergeCell ref="C644:C646"/>
    <mergeCell ref="D644:D646"/>
    <mergeCell ref="E644:E646"/>
    <mergeCell ref="F644:G646"/>
    <mergeCell ref="H644:I644"/>
    <mergeCell ref="H645:I646"/>
    <mergeCell ref="H639:I640"/>
    <mergeCell ref="J639:J640"/>
    <mergeCell ref="K639:K640"/>
    <mergeCell ref="L639:L640"/>
    <mergeCell ref="F641:G642"/>
    <mergeCell ref="H641:I642"/>
    <mergeCell ref="J641:J642"/>
    <mergeCell ref="K641:K642"/>
    <mergeCell ref="L641:L642"/>
    <mergeCell ref="L635:L636"/>
    <mergeCell ref="A637:A642"/>
    <mergeCell ref="F637:G637"/>
    <mergeCell ref="H637:L637"/>
    <mergeCell ref="B638:B640"/>
    <mergeCell ref="C638:C640"/>
    <mergeCell ref="D638:D640"/>
    <mergeCell ref="E638:E640"/>
    <mergeCell ref="F638:G640"/>
    <mergeCell ref="H638:I638"/>
    <mergeCell ref="J657:J658"/>
    <mergeCell ref="K657:K658"/>
    <mergeCell ref="L657:L658"/>
    <mergeCell ref="A659:A663"/>
    <mergeCell ref="F659:G659"/>
    <mergeCell ref="H659:L659"/>
    <mergeCell ref="B660:B661"/>
    <mergeCell ref="C660:C661"/>
    <mergeCell ref="D660:D661"/>
    <mergeCell ref="E660:E661"/>
    <mergeCell ref="D655:D656"/>
    <mergeCell ref="E655:E656"/>
    <mergeCell ref="F655:G656"/>
    <mergeCell ref="H655:I655"/>
    <mergeCell ref="H656:I656"/>
    <mergeCell ref="F657:G658"/>
    <mergeCell ref="H657:I658"/>
    <mergeCell ref="F652:G653"/>
    <mergeCell ref="H652:I653"/>
    <mergeCell ref="J652:J653"/>
    <mergeCell ref="K652:K653"/>
    <mergeCell ref="L652:L653"/>
    <mergeCell ref="A654:A658"/>
    <mergeCell ref="F654:G654"/>
    <mergeCell ref="H654:L654"/>
    <mergeCell ref="B655:B656"/>
    <mergeCell ref="C655:C656"/>
    <mergeCell ref="A649:A653"/>
    <mergeCell ref="F649:G649"/>
    <mergeCell ref="H649:L649"/>
    <mergeCell ref="B650:B651"/>
    <mergeCell ref="C650:C651"/>
    <mergeCell ref="D650:D651"/>
    <mergeCell ref="E650:E651"/>
    <mergeCell ref="F650:G651"/>
    <mergeCell ref="H650:I650"/>
    <mergeCell ref="H651:I651"/>
    <mergeCell ref="H671:I671"/>
    <mergeCell ref="F672:G673"/>
    <mergeCell ref="H672:I673"/>
    <mergeCell ref="J672:J673"/>
    <mergeCell ref="K672:K673"/>
    <mergeCell ref="L672:L673"/>
    <mergeCell ref="L667:L668"/>
    <mergeCell ref="A669:A673"/>
    <mergeCell ref="F669:G669"/>
    <mergeCell ref="H669:L669"/>
    <mergeCell ref="B670:B671"/>
    <mergeCell ref="C670:C671"/>
    <mergeCell ref="D670:D671"/>
    <mergeCell ref="E670:E671"/>
    <mergeCell ref="F670:G671"/>
    <mergeCell ref="H670:I670"/>
    <mergeCell ref="H665:I665"/>
    <mergeCell ref="H666:I666"/>
    <mergeCell ref="F667:G668"/>
    <mergeCell ref="H667:I668"/>
    <mergeCell ref="J667:J668"/>
    <mergeCell ref="K667:K668"/>
    <mergeCell ref="K662:K663"/>
    <mergeCell ref="L662:L663"/>
    <mergeCell ref="A664:A668"/>
    <mergeCell ref="F664:G664"/>
    <mergeCell ref="H664:L664"/>
    <mergeCell ref="B665:B666"/>
    <mergeCell ref="C665:C666"/>
    <mergeCell ref="D665:D666"/>
    <mergeCell ref="E665:E666"/>
    <mergeCell ref="F665:G666"/>
    <mergeCell ref="F660:G661"/>
    <mergeCell ref="H660:I660"/>
    <mergeCell ref="H661:I661"/>
    <mergeCell ref="F662:G663"/>
    <mergeCell ref="H662:I663"/>
    <mergeCell ref="J662:J663"/>
    <mergeCell ref="F683:G684"/>
    <mergeCell ref="H683:I684"/>
    <mergeCell ref="J683:J684"/>
    <mergeCell ref="K683:K684"/>
    <mergeCell ref="L683:L684"/>
    <mergeCell ref="A685:A689"/>
    <mergeCell ref="F685:G685"/>
    <mergeCell ref="H685:L685"/>
    <mergeCell ref="B686:B687"/>
    <mergeCell ref="C686:C687"/>
    <mergeCell ref="A680:A684"/>
    <mergeCell ref="F680:G680"/>
    <mergeCell ref="H680:L680"/>
    <mergeCell ref="B681:B682"/>
    <mergeCell ref="C681:C682"/>
    <mergeCell ref="D681:D682"/>
    <mergeCell ref="E681:E682"/>
    <mergeCell ref="F681:G682"/>
    <mergeCell ref="H681:I681"/>
    <mergeCell ref="H682:I682"/>
    <mergeCell ref="J676:J677"/>
    <mergeCell ref="K676:K677"/>
    <mergeCell ref="L676:L677"/>
    <mergeCell ref="F678:G679"/>
    <mergeCell ref="H678:I679"/>
    <mergeCell ref="J678:J679"/>
    <mergeCell ref="K678:K679"/>
    <mergeCell ref="L678:L679"/>
    <mergeCell ref="A674:A679"/>
    <mergeCell ref="F674:G674"/>
    <mergeCell ref="H674:L674"/>
    <mergeCell ref="B675:B677"/>
    <mergeCell ref="C675:C677"/>
    <mergeCell ref="D675:D677"/>
    <mergeCell ref="E675:E677"/>
    <mergeCell ref="F675:G677"/>
    <mergeCell ref="H675:I675"/>
    <mergeCell ref="H676:I677"/>
    <mergeCell ref="K693:K694"/>
    <mergeCell ref="L693:L694"/>
    <mergeCell ref="A695:A700"/>
    <mergeCell ref="F695:G695"/>
    <mergeCell ref="H695:L695"/>
    <mergeCell ref="B696:B698"/>
    <mergeCell ref="C696:C698"/>
    <mergeCell ref="D696:D698"/>
    <mergeCell ref="E696:E698"/>
    <mergeCell ref="F696:G698"/>
    <mergeCell ref="F691:G692"/>
    <mergeCell ref="H691:I691"/>
    <mergeCell ref="H692:I692"/>
    <mergeCell ref="F693:G694"/>
    <mergeCell ref="H693:I694"/>
    <mergeCell ref="J693:J694"/>
    <mergeCell ref="J688:J689"/>
    <mergeCell ref="K688:K689"/>
    <mergeCell ref="L688:L689"/>
    <mergeCell ref="A690:A694"/>
    <mergeCell ref="F690:G690"/>
    <mergeCell ref="H690:L690"/>
    <mergeCell ref="B691:B692"/>
    <mergeCell ref="C691:C692"/>
    <mergeCell ref="D691:D692"/>
    <mergeCell ref="E691:E692"/>
    <mergeCell ref="D686:D687"/>
    <mergeCell ref="E686:E687"/>
    <mergeCell ref="F686:G687"/>
    <mergeCell ref="H686:I686"/>
    <mergeCell ref="H687:I687"/>
    <mergeCell ref="F688:G689"/>
    <mergeCell ref="H688:I689"/>
    <mergeCell ref="D707:D708"/>
    <mergeCell ref="E707:E708"/>
    <mergeCell ref="F707:G708"/>
    <mergeCell ref="H707:I707"/>
    <mergeCell ref="H708:I708"/>
    <mergeCell ref="F709:G710"/>
    <mergeCell ref="H709:I710"/>
    <mergeCell ref="F704:G705"/>
    <mergeCell ref="H704:I705"/>
    <mergeCell ref="J704:J705"/>
    <mergeCell ref="K704:K705"/>
    <mergeCell ref="L704:L705"/>
    <mergeCell ref="A706:A710"/>
    <mergeCell ref="F706:G706"/>
    <mergeCell ref="H706:L706"/>
    <mergeCell ref="B707:B708"/>
    <mergeCell ref="C707:C708"/>
    <mergeCell ref="A701:A705"/>
    <mergeCell ref="F701:G701"/>
    <mergeCell ref="H701:L701"/>
    <mergeCell ref="B702:B703"/>
    <mergeCell ref="C702:C703"/>
    <mergeCell ref="D702:D703"/>
    <mergeCell ref="E702:E703"/>
    <mergeCell ref="F702:G703"/>
    <mergeCell ref="H702:I702"/>
    <mergeCell ref="H703:I703"/>
    <mergeCell ref="H696:I696"/>
    <mergeCell ref="H697:I698"/>
    <mergeCell ref="J697:J698"/>
    <mergeCell ref="K697:K698"/>
    <mergeCell ref="L697:L698"/>
    <mergeCell ref="F699:G700"/>
    <mergeCell ref="H699:I700"/>
    <mergeCell ref="J699:J700"/>
    <mergeCell ref="K699:K700"/>
    <mergeCell ref="L699:L700"/>
    <mergeCell ref="H717:I717"/>
    <mergeCell ref="H718:I719"/>
    <mergeCell ref="J718:J719"/>
    <mergeCell ref="K718:K719"/>
    <mergeCell ref="L718:L719"/>
    <mergeCell ref="F720:G721"/>
    <mergeCell ref="H720:I721"/>
    <mergeCell ref="J720:J721"/>
    <mergeCell ref="K720:K721"/>
    <mergeCell ref="L720:L721"/>
    <mergeCell ref="K714:K715"/>
    <mergeCell ref="L714:L715"/>
    <mergeCell ref="A716:A721"/>
    <mergeCell ref="F716:G716"/>
    <mergeCell ref="H716:L716"/>
    <mergeCell ref="B717:B719"/>
    <mergeCell ref="C717:C719"/>
    <mergeCell ref="D717:D719"/>
    <mergeCell ref="E717:E719"/>
    <mergeCell ref="F717:G719"/>
    <mergeCell ref="F712:G713"/>
    <mergeCell ref="H712:I712"/>
    <mergeCell ref="H713:I713"/>
    <mergeCell ref="F714:G715"/>
    <mergeCell ref="H714:I715"/>
    <mergeCell ref="J714:J715"/>
    <mergeCell ref="J709:J710"/>
    <mergeCell ref="K709:K710"/>
    <mergeCell ref="L709:L710"/>
    <mergeCell ref="A711:A715"/>
    <mergeCell ref="F711:G711"/>
    <mergeCell ref="H711:L711"/>
    <mergeCell ref="B712:B713"/>
    <mergeCell ref="C712:C713"/>
    <mergeCell ref="D712:D713"/>
    <mergeCell ref="E712:E713"/>
    <mergeCell ref="F731:G732"/>
    <mergeCell ref="H731:I732"/>
    <mergeCell ref="J731:J732"/>
    <mergeCell ref="K731:K732"/>
    <mergeCell ref="L731:L732"/>
    <mergeCell ref="A733:A737"/>
    <mergeCell ref="F733:G733"/>
    <mergeCell ref="H733:L733"/>
    <mergeCell ref="B734:B735"/>
    <mergeCell ref="C734:C735"/>
    <mergeCell ref="A728:A732"/>
    <mergeCell ref="F728:G728"/>
    <mergeCell ref="H728:L728"/>
    <mergeCell ref="B729:B730"/>
    <mergeCell ref="C729:C730"/>
    <mergeCell ref="D729:D730"/>
    <mergeCell ref="E729:E730"/>
    <mergeCell ref="F729:G730"/>
    <mergeCell ref="H729:I729"/>
    <mergeCell ref="H730:I730"/>
    <mergeCell ref="J724:J725"/>
    <mergeCell ref="K724:K725"/>
    <mergeCell ref="L724:L725"/>
    <mergeCell ref="F726:G727"/>
    <mergeCell ref="H726:I727"/>
    <mergeCell ref="J726:J727"/>
    <mergeCell ref="K726:K727"/>
    <mergeCell ref="L726:L727"/>
    <mergeCell ref="A722:A727"/>
    <mergeCell ref="F722:G722"/>
    <mergeCell ref="H722:L722"/>
    <mergeCell ref="B723:B725"/>
    <mergeCell ref="C723:C725"/>
    <mergeCell ref="D723:D725"/>
    <mergeCell ref="E723:E725"/>
    <mergeCell ref="F723:G725"/>
    <mergeCell ref="H723:I723"/>
    <mergeCell ref="H724:I725"/>
    <mergeCell ref="H744:I744"/>
    <mergeCell ref="H745:I745"/>
    <mergeCell ref="F746:G747"/>
    <mergeCell ref="H746:I747"/>
    <mergeCell ref="J746:J747"/>
    <mergeCell ref="K746:K747"/>
    <mergeCell ref="K741:K742"/>
    <mergeCell ref="L741:L742"/>
    <mergeCell ref="A743:A747"/>
    <mergeCell ref="F743:G743"/>
    <mergeCell ref="H743:L743"/>
    <mergeCell ref="B744:B745"/>
    <mergeCell ref="C744:C745"/>
    <mergeCell ref="D744:D745"/>
    <mergeCell ref="E744:E745"/>
    <mergeCell ref="F744:G745"/>
    <mergeCell ref="F739:G740"/>
    <mergeCell ref="H739:I739"/>
    <mergeCell ref="H740:I740"/>
    <mergeCell ref="F741:G742"/>
    <mergeCell ref="H741:I742"/>
    <mergeCell ref="J741:J742"/>
    <mergeCell ref="J736:J737"/>
    <mergeCell ref="K736:K737"/>
    <mergeCell ref="L736:L737"/>
    <mergeCell ref="A738:A742"/>
    <mergeCell ref="F738:G738"/>
    <mergeCell ref="H738:L738"/>
    <mergeCell ref="B739:B740"/>
    <mergeCell ref="C739:C740"/>
    <mergeCell ref="D739:D740"/>
    <mergeCell ref="E739:E740"/>
    <mergeCell ref="D734:D735"/>
    <mergeCell ref="E734:E735"/>
    <mergeCell ref="F734:G735"/>
    <mergeCell ref="H734:I734"/>
    <mergeCell ref="H735:I735"/>
    <mergeCell ref="F736:G737"/>
    <mergeCell ref="H736:I737"/>
    <mergeCell ref="J755:J756"/>
    <mergeCell ref="K755:K756"/>
    <mergeCell ref="L755:L756"/>
    <mergeCell ref="F757:G758"/>
    <mergeCell ref="H757:I758"/>
    <mergeCell ref="J757:J758"/>
    <mergeCell ref="K757:K758"/>
    <mergeCell ref="L757:L758"/>
    <mergeCell ref="A753:A758"/>
    <mergeCell ref="F753:G753"/>
    <mergeCell ref="H753:L753"/>
    <mergeCell ref="B754:B756"/>
    <mergeCell ref="C754:C756"/>
    <mergeCell ref="D754:D756"/>
    <mergeCell ref="E754:E756"/>
    <mergeCell ref="F754:G756"/>
    <mergeCell ref="H754:I754"/>
    <mergeCell ref="H755:I756"/>
    <mergeCell ref="H750:I750"/>
    <mergeCell ref="F751:G752"/>
    <mergeCell ref="H751:I752"/>
    <mergeCell ref="J751:J752"/>
    <mergeCell ref="K751:K752"/>
    <mergeCell ref="L751:L752"/>
    <mergeCell ref="L746:L747"/>
    <mergeCell ref="A748:A752"/>
    <mergeCell ref="F748:G748"/>
    <mergeCell ref="H748:L748"/>
    <mergeCell ref="B749:B750"/>
    <mergeCell ref="C749:C750"/>
    <mergeCell ref="D749:D750"/>
    <mergeCell ref="E749:E750"/>
    <mergeCell ref="F749:G750"/>
    <mergeCell ref="H749:I749"/>
    <mergeCell ref="J767:J768"/>
    <mergeCell ref="K767:K768"/>
    <mergeCell ref="L767:L768"/>
    <mergeCell ref="F769:G770"/>
    <mergeCell ref="H769:I770"/>
    <mergeCell ref="J769:J770"/>
    <mergeCell ref="K769:K770"/>
    <mergeCell ref="L769:L770"/>
    <mergeCell ref="A765:A770"/>
    <mergeCell ref="F765:G765"/>
    <mergeCell ref="H765:L765"/>
    <mergeCell ref="B766:B768"/>
    <mergeCell ref="C766:C768"/>
    <mergeCell ref="D766:D768"/>
    <mergeCell ref="E766:E768"/>
    <mergeCell ref="F766:G768"/>
    <mergeCell ref="H766:I766"/>
    <mergeCell ref="H767:I768"/>
    <mergeCell ref="J761:J762"/>
    <mergeCell ref="K761:K762"/>
    <mergeCell ref="L761:L762"/>
    <mergeCell ref="F763:G764"/>
    <mergeCell ref="H763:I764"/>
    <mergeCell ref="J763:J764"/>
    <mergeCell ref="K763:K764"/>
    <mergeCell ref="L763:L764"/>
    <mergeCell ref="A759:A764"/>
    <mergeCell ref="F759:G759"/>
    <mergeCell ref="H759:L759"/>
    <mergeCell ref="B760:B762"/>
    <mergeCell ref="C760:C762"/>
    <mergeCell ref="D760:D762"/>
    <mergeCell ref="E760:E762"/>
    <mergeCell ref="F760:G762"/>
    <mergeCell ref="H760:I760"/>
    <mergeCell ref="H761:I762"/>
    <mergeCell ref="J779:J781"/>
    <mergeCell ref="K779:K781"/>
    <mergeCell ref="L779:L781"/>
    <mergeCell ref="F782:G783"/>
    <mergeCell ref="H782:I783"/>
    <mergeCell ref="J782:J783"/>
    <mergeCell ref="K782:K783"/>
    <mergeCell ref="L782:L783"/>
    <mergeCell ref="A777:A783"/>
    <mergeCell ref="F777:G777"/>
    <mergeCell ref="H777:L777"/>
    <mergeCell ref="B778:B781"/>
    <mergeCell ref="C778:C781"/>
    <mergeCell ref="D778:D781"/>
    <mergeCell ref="E778:E781"/>
    <mergeCell ref="F778:G781"/>
    <mergeCell ref="H778:I778"/>
    <mergeCell ref="H779:I781"/>
    <mergeCell ref="J773:J774"/>
    <mergeCell ref="K773:K774"/>
    <mergeCell ref="L773:L774"/>
    <mergeCell ref="F775:G776"/>
    <mergeCell ref="H775:I776"/>
    <mergeCell ref="J775:J776"/>
    <mergeCell ref="K775:K776"/>
    <mergeCell ref="L775:L776"/>
    <mergeCell ref="A771:A776"/>
    <mergeCell ref="F771:G771"/>
    <mergeCell ref="H771:L771"/>
    <mergeCell ref="B772:B774"/>
    <mergeCell ref="C772:C774"/>
    <mergeCell ref="D772:D774"/>
    <mergeCell ref="E772:E774"/>
    <mergeCell ref="F772:G774"/>
    <mergeCell ref="H772:I772"/>
    <mergeCell ref="H773:I774"/>
    <mergeCell ref="J793:J794"/>
    <mergeCell ref="K793:K794"/>
    <mergeCell ref="L793:L794"/>
    <mergeCell ref="F795:G796"/>
    <mergeCell ref="H795:I796"/>
    <mergeCell ref="J795:J796"/>
    <mergeCell ref="K795:K796"/>
    <mergeCell ref="L795:L796"/>
    <mergeCell ref="A791:A796"/>
    <mergeCell ref="F791:G791"/>
    <mergeCell ref="H791:L791"/>
    <mergeCell ref="B792:B794"/>
    <mergeCell ref="C792:C794"/>
    <mergeCell ref="D792:D794"/>
    <mergeCell ref="E792:E794"/>
    <mergeCell ref="F792:G794"/>
    <mergeCell ref="H792:I792"/>
    <mergeCell ref="H793:I794"/>
    <mergeCell ref="J786:J788"/>
    <mergeCell ref="K786:K788"/>
    <mergeCell ref="L786:L788"/>
    <mergeCell ref="F789:G790"/>
    <mergeCell ref="H789:I790"/>
    <mergeCell ref="J789:J790"/>
    <mergeCell ref="K789:K790"/>
    <mergeCell ref="L789:L790"/>
    <mergeCell ref="A784:A790"/>
    <mergeCell ref="F784:G784"/>
    <mergeCell ref="H784:L784"/>
    <mergeCell ref="B785:B788"/>
    <mergeCell ref="C785:C788"/>
    <mergeCell ref="D785:D788"/>
    <mergeCell ref="E785:E788"/>
    <mergeCell ref="F785:G788"/>
    <mergeCell ref="H785:I785"/>
    <mergeCell ref="H786:I788"/>
    <mergeCell ref="K804:K805"/>
    <mergeCell ref="L804:L805"/>
    <mergeCell ref="F806:G807"/>
    <mergeCell ref="H806:I807"/>
    <mergeCell ref="J806:J807"/>
    <mergeCell ref="K806:K807"/>
    <mergeCell ref="L806:L807"/>
    <mergeCell ref="D803:D805"/>
    <mergeCell ref="E803:E805"/>
    <mergeCell ref="F803:G805"/>
    <mergeCell ref="H803:I803"/>
    <mergeCell ref="H804:I805"/>
    <mergeCell ref="J804:J805"/>
    <mergeCell ref="F800:G801"/>
    <mergeCell ref="H800:I801"/>
    <mergeCell ref="J800:J801"/>
    <mergeCell ref="K800:K801"/>
    <mergeCell ref="L800:L801"/>
    <mergeCell ref="A802:A807"/>
    <mergeCell ref="F802:G802"/>
    <mergeCell ref="H802:L802"/>
    <mergeCell ref="B803:B805"/>
    <mergeCell ref="C803:C805"/>
    <mergeCell ref="A797:A801"/>
    <mergeCell ref="F797:G797"/>
    <mergeCell ref="H797:L797"/>
    <mergeCell ref="B798:B799"/>
    <mergeCell ref="C798:C799"/>
    <mergeCell ref="D798:D799"/>
    <mergeCell ref="E798:E799"/>
    <mergeCell ref="F798:G799"/>
    <mergeCell ref="H798:I798"/>
    <mergeCell ref="H799:I799"/>
    <mergeCell ref="F819:G820"/>
    <mergeCell ref="H819:I819"/>
    <mergeCell ref="H820:I820"/>
    <mergeCell ref="F821:G822"/>
    <mergeCell ref="H821:I822"/>
    <mergeCell ref="J821:J822"/>
    <mergeCell ref="J816:J817"/>
    <mergeCell ref="K816:K817"/>
    <mergeCell ref="L816:L817"/>
    <mergeCell ref="A818:A822"/>
    <mergeCell ref="F818:G818"/>
    <mergeCell ref="H818:L818"/>
    <mergeCell ref="B819:B820"/>
    <mergeCell ref="C819:C820"/>
    <mergeCell ref="D819:D820"/>
    <mergeCell ref="E819:E820"/>
    <mergeCell ref="D814:D815"/>
    <mergeCell ref="E814:E815"/>
    <mergeCell ref="F814:G815"/>
    <mergeCell ref="H814:I814"/>
    <mergeCell ref="H815:I815"/>
    <mergeCell ref="F816:G817"/>
    <mergeCell ref="H816:I817"/>
    <mergeCell ref="F811:G812"/>
    <mergeCell ref="H811:I812"/>
    <mergeCell ref="J811:J812"/>
    <mergeCell ref="K811:K812"/>
    <mergeCell ref="L811:L812"/>
    <mergeCell ref="A813:A817"/>
    <mergeCell ref="F813:G813"/>
    <mergeCell ref="H813:L813"/>
    <mergeCell ref="B814:B815"/>
    <mergeCell ref="C814:C815"/>
    <mergeCell ref="A808:A812"/>
    <mergeCell ref="F808:G808"/>
    <mergeCell ref="H808:L808"/>
    <mergeCell ref="B809:B810"/>
    <mergeCell ref="C809:C810"/>
    <mergeCell ref="D809:D810"/>
    <mergeCell ref="E809:E810"/>
    <mergeCell ref="F809:G810"/>
    <mergeCell ref="H809:I809"/>
    <mergeCell ref="H810:I810"/>
    <mergeCell ref="H830:I831"/>
    <mergeCell ref="J830:J831"/>
    <mergeCell ref="K830:K831"/>
    <mergeCell ref="L830:L831"/>
    <mergeCell ref="F832:G833"/>
    <mergeCell ref="H832:I833"/>
    <mergeCell ref="J832:J833"/>
    <mergeCell ref="K832:K833"/>
    <mergeCell ref="L832:L833"/>
    <mergeCell ref="L826:L827"/>
    <mergeCell ref="A828:A833"/>
    <mergeCell ref="F828:G828"/>
    <mergeCell ref="H828:L828"/>
    <mergeCell ref="B829:B831"/>
    <mergeCell ref="C829:C831"/>
    <mergeCell ref="D829:D831"/>
    <mergeCell ref="E829:E831"/>
    <mergeCell ref="F829:G831"/>
    <mergeCell ref="H829:I829"/>
    <mergeCell ref="H824:I824"/>
    <mergeCell ref="H825:I825"/>
    <mergeCell ref="F826:G827"/>
    <mergeCell ref="H826:I827"/>
    <mergeCell ref="J826:J827"/>
    <mergeCell ref="K826:K827"/>
    <mergeCell ref="K821:K822"/>
    <mergeCell ref="L821:L822"/>
    <mergeCell ref="A823:A827"/>
    <mergeCell ref="F823:G823"/>
    <mergeCell ref="H823:L823"/>
    <mergeCell ref="B824:B825"/>
    <mergeCell ref="C824:C825"/>
    <mergeCell ref="D824:D825"/>
    <mergeCell ref="E824:E825"/>
    <mergeCell ref="F824:G825"/>
    <mergeCell ref="J842:J843"/>
    <mergeCell ref="K842:K843"/>
    <mergeCell ref="L842:L843"/>
    <mergeCell ref="A844:A849"/>
    <mergeCell ref="F844:G844"/>
    <mergeCell ref="H844:L844"/>
    <mergeCell ref="B845:B847"/>
    <mergeCell ref="C845:C847"/>
    <mergeCell ref="D845:D847"/>
    <mergeCell ref="E845:E847"/>
    <mergeCell ref="D840:D841"/>
    <mergeCell ref="E840:E841"/>
    <mergeCell ref="F840:G841"/>
    <mergeCell ref="H840:I840"/>
    <mergeCell ref="H841:I841"/>
    <mergeCell ref="F842:G843"/>
    <mergeCell ref="H842:I843"/>
    <mergeCell ref="F837:G838"/>
    <mergeCell ref="H837:I838"/>
    <mergeCell ref="J837:J838"/>
    <mergeCell ref="K837:K838"/>
    <mergeCell ref="L837:L838"/>
    <mergeCell ref="A839:A843"/>
    <mergeCell ref="F839:G839"/>
    <mergeCell ref="H839:L839"/>
    <mergeCell ref="B840:B841"/>
    <mergeCell ref="C840:C841"/>
    <mergeCell ref="A834:A838"/>
    <mergeCell ref="F834:G834"/>
    <mergeCell ref="H834:L834"/>
    <mergeCell ref="B835:B836"/>
    <mergeCell ref="C835:C836"/>
    <mergeCell ref="D835:D836"/>
    <mergeCell ref="E835:E836"/>
    <mergeCell ref="F835:G836"/>
    <mergeCell ref="H835:I835"/>
    <mergeCell ref="H836:I836"/>
    <mergeCell ref="J853:J854"/>
    <mergeCell ref="K853:K854"/>
    <mergeCell ref="L853:L854"/>
    <mergeCell ref="A855:A860"/>
    <mergeCell ref="F855:G855"/>
    <mergeCell ref="H855:L855"/>
    <mergeCell ref="B856:B858"/>
    <mergeCell ref="C856:C858"/>
    <mergeCell ref="D856:D858"/>
    <mergeCell ref="E856:E858"/>
    <mergeCell ref="D851:D852"/>
    <mergeCell ref="E851:E852"/>
    <mergeCell ref="F851:G852"/>
    <mergeCell ref="H851:I851"/>
    <mergeCell ref="H852:I852"/>
    <mergeCell ref="F853:G854"/>
    <mergeCell ref="H853:I854"/>
    <mergeCell ref="F848:G849"/>
    <mergeCell ref="H848:I849"/>
    <mergeCell ref="J848:J849"/>
    <mergeCell ref="K848:K849"/>
    <mergeCell ref="L848:L849"/>
    <mergeCell ref="A850:A854"/>
    <mergeCell ref="F850:G850"/>
    <mergeCell ref="H850:L850"/>
    <mergeCell ref="B851:B852"/>
    <mergeCell ref="C851:C852"/>
    <mergeCell ref="F845:G847"/>
    <mergeCell ref="H845:I845"/>
    <mergeCell ref="H846:I847"/>
    <mergeCell ref="J846:J847"/>
    <mergeCell ref="K846:K847"/>
    <mergeCell ref="L846:L847"/>
    <mergeCell ref="J864:J865"/>
    <mergeCell ref="K864:K865"/>
    <mergeCell ref="L864:L865"/>
    <mergeCell ref="A866:A870"/>
    <mergeCell ref="F866:G866"/>
    <mergeCell ref="H866:L866"/>
    <mergeCell ref="B867:B868"/>
    <mergeCell ref="C867:C868"/>
    <mergeCell ref="D867:D868"/>
    <mergeCell ref="E867:E868"/>
    <mergeCell ref="D862:D863"/>
    <mergeCell ref="E862:E863"/>
    <mergeCell ref="F862:G863"/>
    <mergeCell ref="H862:I862"/>
    <mergeCell ref="H863:I863"/>
    <mergeCell ref="F864:G865"/>
    <mergeCell ref="H864:I865"/>
    <mergeCell ref="F859:G860"/>
    <mergeCell ref="H859:I860"/>
    <mergeCell ref="J859:J860"/>
    <mergeCell ref="K859:K860"/>
    <mergeCell ref="L859:L860"/>
    <mergeCell ref="A861:A865"/>
    <mergeCell ref="F861:G861"/>
    <mergeCell ref="H861:L861"/>
    <mergeCell ref="B862:B863"/>
    <mergeCell ref="C862:C863"/>
    <mergeCell ref="F856:G858"/>
    <mergeCell ref="H856:I856"/>
    <mergeCell ref="H857:I858"/>
    <mergeCell ref="J857:J858"/>
    <mergeCell ref="K857:K858"/>
    <mergeCell ref="L857:L858"/>
    <mergeCell ref="H878:I878"/>
    <mergeCell ref="F879:G880"/>
    <mergeCell ref="H879:I880"/>
    <mergeCell ref="J879:J880"/>
    <mergeCell ref="K879:K880"/>
    <mergeCell ref="L879:L880"/>
    <mergeCell ref="L874:L875"/>
    <mergeCell ref="A876:A880"/>
    <mergeCell ref="F876:G876"/>
    <mergeCell ref="H876:L876"/>
    <mergeCell ref="B877:B878"/>
    <mergeCell ref="C877:C878"/>
    <mergeCell ref="D877:D878"/>
    <mergeCell ref="E877:E878"/>
    <mergeCell ref="F877:G878"/>
    <mergeCell ref="H877:I877"/>
    <mergeCell ref="H872:I872"/>
    <mergeCell ref="H873:I873"/>
    <mergeCell ref="F874:G875"/>
    <mergeCell ref="H874:I875"/>
    <mergeCell ref="J874:J875"/>
    <mergeCell ref="K874:K875"/>
    <mergeCell ref="K869:K870"/>
    <mergeCell ref="L869:L870"/>
    <mergeCell ref="A871:A875"/>
    <mergeCell ref="F871:G871"/>
    <mergeCell ref="H871:L871"/>
    <mergeCell ref="B872:B873"/>
    <mergeCell ref="C872:C873"/>
    <mergeCell ref="D872:D873"/>
    <mergeCell ref="E872:E873"/>
    <mergeCell ref="F872:G873"/>
    <mergeCell ref="F867:G868"/>
    <mergeCell ref="H867:I867"/>
    <mergeCell ref="H868:I868"/>
    <mergeCell ref="F869:G870"/>
    <mergeCell ref="H869:I870"/>
    <mergeCell ref="J869:J870"/>
    <mergeCell ref="J889:J890"/>
    <mergeCell ref="K889:K890"/>
    <mergeCell ref="L889:L890"/>
    <mergeCell ref="A891:A895"/>
    <mergeCell ref="F891:G891"/>
    <mergeCell ref="H891:L891"/>
    <mergeCell ref="B892:B893"/>
    <mergeCell ref="C892:C893"/>
    <mergeCell ref="D892:D893"/>
    <mergeCell ref="E892:E893"/>
    <mergeCell ref="D887:D888"/>
    <mergeCell ref="E887:E888"/>
    <mergeCell ref="F887:G888"/>
    <mergeCell ref="H887:I887"/>
    <mergeCell ref="H888:I888"/>
    <mergeCell ref="F889:G890"/>
    <mergeCell ref="H889:I890"/>
    <mergeCell ref="F884:G885"/>
    <mergeCell ref="H884:I885"/>
    <mergeCell ref="J884:J885"/>
    <mergeCell ref="K884:K885"/>
    <mergeCell ref="L884:L885"/>
    <mergeCell ref="A886:A890"/>
    <mergeCell ref="F886:G886"/>
    <mergeCell ref="H886:L886"/>
    <mergeCell ref="B887:B888"/>
    <mergeCell ref="C887:C888"/>
    <mergeCell ref="A881:A885"/>
    <mergeCell ref="F881:G881"/>
    <mergeCell ref="H881:L881"/>
    <mergeCell ref="B882:B883"/>
    <mergeCell ref="C882:C883"/>
    <mergeCell ref="D882:D883"/>
    <mergeCell ref="E882:E883"/>
    <mergeCell ref="F882:G883"/>
    <mergeCell ref="H882:I882"/>
    <mergeCell ref="H883:I883"/>
    <mergeCell ref="H903:I903"/>
    <mergeCell ref="F904:G905"/>
    <mergeCell ref="H904:I905"/>
    <mergeCell ref="J904:J905"/>
    <mergeCell ref="K904:K905"/>
    <mergeCell ref="L904:L905"/>
    <mergeCell ref="L899:L900"/>
    <mergeCell ref="A901:A905"/>
    <mergeCell ref="F901:G901"/>
    <mergeCell ref="H901:L901"/>
    <mergeCell ref="B902:B903"/>
    <mergeCell ref="C902:C903"/>
    <mergeCell ref="D902:D903"/>
    <mergeCell ref="E902:E903"/>
    <mergeCell ref="F902:G903"/>
    <mergeCell ref="H902:I902"/>
    <mergeCell ref="H897:I897"/>
    <mergeCell ref="H898:I898"/>
    <mergeCell ref="F899:G900"/>
    <mergeCell ref="H899:I900"/>
    <mergeCell ref="J899:J900"/>
    <mergeCell ref="K899:K900"/>
    <mergeCell ref="K894:K895"/>
    <mergeCell ref="L894:L895"/>
    <mergeCell ref="A896:A900"/>
    <mergeCell ref="F896:G896"/>
    <mergeCell ref="H896:L896"/>
    <mergeCell ref="B897:B898"/>
    <mergeCell ref="C897:C898"/>
    <mergeCell ref="D897:D898"/>
    <mergeCell ref="E897:E898"/>
    <mergeCell ref="F897:G898"/>
    <mergeCell ref="F892:G893"/>
    <mergeCell ref="H892:I892"/>
    <mergeCell ref="H893:I893"/>
    <mergeCell ref="F894:G895"/>
    <mergeCell ref="H894:I895"/>
    <mergeCell ref="J894:J895"/>
    <mergeCell ref="J914:J915"/>
    <mergeCell ref="K914:K915"/>
    <mergeCell ref="L914:L915"/>
    <mergeCell ref="A916:A920"/>
    <mergeCell ref="F916:G916"/>
    <mergeCell ref="H916:L916"/>
    <mergeCell ref="B917:B918"/>
    <mergeCell ref="C917:C918"/>
    <mergeCell ref="D917:D918"/>
    <mergeCell ref="E917:E918"/>
    <mergeCell ref="D912:D913"/>
    <mergeCell ref="E912:E913"/>
    <mergeCell ref="F912:G913"/>
    <mergeCell ref="H912:I912"/>
    <mergeCell ref="H913:I913"/>
    <mergeCell ref="F914:G915"/>
    <mergeCell ref="H914:I915"/>
    <mergeCell ref="F909:G910"/>
    <mergeCell ref="H909:I910"/>
    <mergeCell ref="J909:J910"/>
    <mergeCell ref="K909:K910"/>
    <mergeCell ref="L909:L910"/>
    <mergeCell ref="A911:A915"/>
    <mergeCell ref="F911:G911"/>
    <mergeCell ref="H911:L911"/>
    <mergeCell ref="B912:B913"/>
    <mergeCell ref="C912:C913"/>
    <mergeCell ref="A906:A910"/>
    <mergeCell ref="F906:G906"/>
    <mergeCell ref="H906:L906"/>
    <mergeCell ref="B907:B908"/>
    <mergeCell ref="C907:C908"/>
    <mergeCell ref="D907:D908"/>
    <mergeCell ref="E907:E908"/>
    <mergeCell ref="F907:G908"/>
    <mergeCell ref="H907:I907"/>
    <mergeCell ref="H908:I908"/>
    <mergeCell ref="H928:I928"/>
    <mergeCell ref="F929:G930"/>
    <mergeCell ref="H929:I930"/>
    <mergeCell ref="J929:J930"/>
    <mergeCell ref="K929:K930"/>
    <mergeCell ref="L929:L930"/>
    <mergeCell ref="L924:L925"/>
    <mergeCell ref="A926:A930"/>
    <mergeCell ref="F926:G926"/>
    <mergeCell ref="H926:L926"/>
    <mergeCell ref="B927:B928"/>
    <mergeCell ref="C927:C928"/>
    <mergeCell ref="D927:D928"/>
    <mergeCell ref="E927:E928"/>
    <mergeCell ref="F927:G928"/>
    <mergeCell ref="H927:I927"/>
    <mergeCell ref="H922:I922"/>
    <mergeCell ref="H923:I923"/>
    <mergeCell ref="F924:G925"/>
    <mergeCell ref="H924:I925"/>
    <mergeCell ref="J924:J925"/>
    <mergeCell ref="K924:K925"/>
    <mergeCell ref="K919:K920"/>
    <mergeCell ref="L919:L920"/>
    <mergeCell ref="A921:A925"/>
    <mergeCell ref="F921:G921"/>
    <mergeCell ref="H921:L921"/>
    <mergeCell ref="B922:B923"/>
    <mergeCell ref="C922:C923"/>
    <mergeCell ref="D922:D923"/>
    <mergeCell ref="E922:E923"/>
    <mergeCell ref="F922:G923"/>
    <mergeCell ref="F917:G918"/>
    <mergeCell ref="H917:I917"/>
    <mergeCell ref="H918:I918"/>
    <mergeCell ref="F919:G920"/>
    <mergeCell ref="H919:I920"/>
    <mergeCell ref="J919:J920"/>
    <mergeCell ref="J939:J940"/>
    <mergeCell ref="K939:K940"/>
    <mergeCell ref="L939:L940"/>
    <mergeCell ref="A941:A945"/>
    <mergeCell ref="F941:G941"/>
    <mergeCell ref="H941:L941"/>
    <mergeCell ref="B942:B943"/>
    <mergeCell ref="C942:C943"/>
    <mergeCell ref="D942:D943"/>
    <mergeCell ref="E942:E943"/>
    <mergeCell ref="D937:D938"/>
    <mergeCell ref="E937:E938"/>
    <mergeCell ref="F937:G938"/>
    <mergeCell ref="H937:I937"/>
    <mergeCell ref="H938:I938"/>
    <mergeCell ref="F939:G940"/>
    <mergeCell ref="H939:I940"/>
    <mergeCell ref="F934:G935"/>
    <mergeCell ref="H934:I935"/>
    <mergeCell ref="J934:J935"/>
    <mergeCell ref="K934:K935"/>
    <mergeCell ref="L934:L935"/>
    <mergeCell ref="A936:A940"/>
    <mergeCell ref="F936:G936"/>
    <mergeCell ref="H936:L936"/>
    <mergeCell ref="B937:B938"/>
    <mergeCell ref="C937:C938"/>
    <mergeCell ref="A931:A935"/>
    <mergeCell ref="F931:G931"/>
    <mergeCell ref="H931:L931"/>
    <mergeCell ref="B932:B933"/>
    <mergeCell ref="C932:C933"/>
    <mergeCell ref="D932:D933"/>
    <mergeCell ref="E932:E933"/>
    <mergeCell ref="F932:G933"/>
    <mergeCell ref="H932:I932"/>
    <mergeCell ref="H933:I933"/>
    <mergeCell ref="H953:I953"/>
    <mergeCell ref="F954:G955"/>
    <mergeCell ref="H954:I955"/>
    <mergeCell ref="J954:J955"/>
    <mergeCell ref="K954:K955"/>
    <mergeCell ref="L954:L955"/>
    <mergeCell ref="L949:L950"/>
    <mergeCell ref="A951:A955"/>
    <mergeCell ref="F951:G951"/>
    <mergeCell ref="H951:L951"/>
    <mergeCell ref="B952:B953"/>
    <mergeCell ref="C952:C953"/>
    <mergeCell ref="D952:D953"/>
    <mergeCell ref="E952:E953"/>
    <mergeCell ref="F952:G953"/>
    <mergeCell ref="H952:I952"/>
    <mergeCell ref="H947:I947"/>
    <mergeCell ref="H948:I948"/>
    <mergeCell ref="F949:G950"/>
    <mergeCell ref="H949:I950"/>
    <mergeCell ref="J949:J950"/>
    <mergeCell ref="K949:K950"/>
    <mergeCell ref="K944:K945"/>
    <mergeCell ref="L944:L945"/>
    <mergeCell ref="A946:A950"/>
    <mergeCell ref="F946:G946"/>
    <mergeCell ref="H946:L946"/>
    <mergeCell ref="B947:B948"/>
    <mergeCell ref="C947:C948"/>
    <mergeCell ref="D947:D948"/>
    <mergeCell ref="E947:E948"/>
    <mergeCell ref="F947:G948"/>
    <mergeCell ref="F942:G943"/>
    <mergeCell ref="H942:I942"/>
    <mergeCell ref="H943:I943"/>
    <mergeCell ref="F944:G945"/>
    <mergeCell ref="H944:I945"/>
    <mergeCell ref="J944:J945"/>
    <mergeCell ref="F967:G968"/>
    <mergeCell ref="H967:I967"/>
    <mergeCell ref="H968:I968"/>
    <mergeCell ref="F969:G970"/>
    <mergeCell ref="H969:I970"/>
    <mergeCell ref="J969:J970"/>
    <mergeCell ref="J964:J965"/>
    <mergeCell ref="K964:K965"/>
    <mergeCell ref="L964:L965"/>
    <mergeCell ref="A966:A970"/>
    <mergeCell ref="F966:G966"/>
    <mergeCell ref="H966:L966"/>
    <mergeCell ref="B967:B968"/>
    <mergeCell ref="C967:C968"/>
    <mergeCell ref="D967:D968"/>
    <mergeCell ref="E967:E968"/>
    <mergeCell ref="D962:D963"/>
    <mergeCell ref="E962:E963"/>
    <mergeCell ref="F962:G963"/>
    <mergeCell ref="H962:I962"/>
    <mergeCell ref="H963:I963"/>
    <mergeCell ref="F964:G965"/>
    <mergeCell ref="H964:I965"/>
    <mergeCell ref="F959:G960"/>
    <mergeCell ref="H959:I960"/>
    <mergeCell ref="J959:J960"/>
    <mergeCell ref="K959:K960"/>
    <mergeCell ref="L959:L960"/>
    <mergeCell ref="A961:A965"/>
    <mergeCell ref="F961:G961"/>
    <mergeCell ref="H961:L961"/>
    <mergeCell ref="B962:B963"/>
    <mergeCell ref="C962:C963"/>
    <mergeCell ref="A956:A960"/>
    <mergeCell ref="F956:G956"/>
    <mergeCell ref="H956:L956"/>
    <mergeCell ref="B957:B958"/>
    <mergeCell ref="C957:C958"/>
    <mergeCell ref="D957:D958"/>
    <mergeCell ref="E957:E958"/>
    <mergeCell ref="F957:G958"/>
    <mergeCell ref="H957:I957"/>
    <mergeCell ref="H958:I958"/>
    <mergeCell ref="J979:J980"/>
    <mergeCell ref="K979:K980"/>
    <mergeCell ref="L979:L980"/>
    <mergeCell ref="F981:G982"/>
    <mergeCell ref="H981:I982"/>
    <mergeCell ref="J981:J982"/>
    <mergeCell ref="K981:K982"/>
    <mergeCell ref="L981:L982"/>
    <mergeCell ref="A977:A982"/>
    <mergeCell ref="F977:G977"/>
    <mergeCell ref="H977:L977"/>
    <mergeCell ref="B978:B980"/>
    <mergeCell ref="C978:C980"/>
    <mergeCell ref="D978:D980"/>
    <mergeCell ref="E978:E980"/>
    <mergeCell ref="F978:G980"/>
    <mergeCell ref="H978:I978"/>
    <mergeCell ref="H979:I980"/>
    <mergeCell ref="H972:I972"/>
    <mergeCell ref="H973:I974"/>
    <mergeCell ref="J973:J974"/>
    <mergeCell ref="K973:K974"/>
    <mergeCell ref="L973:L974"/>
    <mergeCell ref="F975:G976"/>
    <mergeCell ref="H975:I976"/>
    <mergeCell ref="J975:J976"/>
    <mergeCell ref="K975:K976"/>
    <mergeCell ref="L975:L976"/>
    <mergeCell ref="K969:K970"/>
    <mergeCell ref="L969:L970"/>
    <mergeCell ref="A971:A976"/>
    <mergeCell ref="F971:G971"/>
    <mergeCell ref="H971:L971"/>
    <mergeCell ref="B972:B974"/>
    <mergeCell ref="C972:C974"/>
    <mergeCell ref="D972:D974"/>
    <mergeCell ref="E972:E974"/>
    <mergeCell ref="F972:G974"/>
    <mergeCell ref="J991:J992"/>
    <mergeCell ref="K991:K992"/>
    <mergeCell ref="L991:L992"/>
    <mergeCell ref="A993:A997"/>
    <mergeCell ref="F993:G993"/>
    <mergeCell ref="H993:L993"/>
    <mergeCell ref="B994:B995"/>
    <mergeCell ref="C994:C995"/>
    <mergeCell ref="D994:D995"/>
    <mergeCell ref="E994:E995"/>
    <mergeCell ref="D989:D990"/>
    <mergeCell ref="E989:E990"/>
    <mergeCell ref="F989:G990"/>
    <mergeCell ref="H989:I989"/>
    <mergeCell ref="H990:I990"/>
    <mergeCell ref="F991:G992"/>
    <mergeCell ref="H991:I992"/>
    <mergeCell ref="F986:G987"/>
    <mergeCell ref="H986:I987"/>
    <mergeCell ref="J986:J987"/>
    <mergeCell ref="K986:K987"/>
    <mergeCell ref="L986:L987"/>
    <mergeCell ref="A988:A992"/>
    <mergeCell ref="F988:G988"/>
    <mergeCell ref="H988:L988"/>
    <mergeCell ref="B989:B990"/>
    <mergeCell ref="C989:C990"/>
    <mergeCell ref="A983:A987"/>
    <mergeCell ref="F983:G983"/>
    <mergeCell ref="H983:L983"/>
    <mergeCell ref="B984:B985"/>
    <mergeCell ref="C984:C985"/>
    <mergeCell ref="D984:D985"/>
    <mergeCell ref="E984:E985"/>
    <mergeCell ref="F984:G985"/>
    <mergeCell ref="H984:I984"/>
    <mergeCell ref="H985:I985"/>
    <mergeCell ref="H1005:I1005"/>
    <mergeCell ref="F1006:G1007"/>
    <mergeCell ref="H1006:I1007"/>
    <mergeCell ref="J1006:J1007"/>
    <mergeCell ref="K1006:K1007"/>
    <mergeCell ref="L1006:L1007"/>
    <mergeCell ref="L1001:L1002"/>
    <mergeCell ref="A1003:A1007"/>
    <mergeCell ref="F1003:G1003"/>
    <mergeCell ref="H1003:L1003"/>
    <mergeCell ref="B1004:B1005"/>
    <mergeCell ref="C1004:C1005"/>
    <mergeCell ref="D1004:D1005"/>
    <mergeCell ref="E1004:E1005"/>
    <mergeCell ref="F1004:G1005"/>
    <mergeCell ref="H1004:I1004"/>
    <mergeCell ref="H999:I999"/>
    <mergeCell ref="H1000:I1000"/>
    <mergeCell ref="F1001:G1002"/>
    <mergeCell ref="H1001:I1002"/>
    <mergeCell ref="J1001:J1002"/>
    <mergeCell ref="K1001:K1002"/>
    <mergeCell ref="K996:K997"/>
    <mergeCell ref="L996:L997"/>
    <mergeCell ref="A998:A1002"/>
    <mergeCell ref="F998:G998"/>
    <mergeCell ref="H998:L998"/>
    <mergeCell ref="B999:B1000"/>
    <mergeCell ref="C999:C1000"/>
    <mergeCell ref="D999:D1000"/>
    <mergeCell ref="E999:E1000"/>
    <mergeCell ref="F999:G1000"/>
    <mergeCell ref="F994:G995"/>
    <mergeCell ref="H994:I994"/>
    <mergeCell ref="H995:I995"/>
    <mergeCell ref="F996:G997"/>
    <mergeCell ref="H996:I997"/>
    <mergeCell ref="J996:J997"/>
    <mergeCell ref="J1021:J1022"/>
    <mergeCell ref="K1021:K1022"/>
    <mergeCell ref="L1021:L1022"/>
    <mergeCell ref="F1023:G1024"/>
    <mergeCell ref="H1023:I1024"/>
    <mergeCell ref="J1023:J1024"/>
    <mergeCell ref="K1023:K1024"/>
    <mergeCell ref="L1023:L1024"/>
    <mergeCell ref="A1019:A1024"/>
    <mergeCell ref="F1019:G1019"/>
    <mergeCell ref="H1019:L1019"/>
    <mergeCell ref="B1020:B1022"/>
    <mergeCell ref="C1020:C1022"/>
    <mergeCell ref="D1020:D1022"/>
    <mergeCell ref="E1020:E1022"/>
    <mergeCell ref="F1020:G1022"/>
    <mergeCell ref="H1020:I1020"/>
    <mergeCell ref="H1021:I1022"/>
    <mergeCell ref="K1015:K1016"/>
    <mergeCell ref="L1015:L1016"/>
    <mergeCell ref="F1017:G1018"/>
    <mergeCell ref="H1017:I1018"/>
    <mergeCell ref="J1017:J1018"/>
    <mergeCell ref="K1017:K1018"/>
    <mergeCell ref="L1017:L1018"/>
    <mergeCell ref="D1014:D1016"/>
    <mergeCell ref="E1014:E1016"/>
    <mergeCell ref="F1014:G1016"/>
    <mergeCell ref="H1014:I1014"/>
    <mergeCell ref="H1015:I1016"/>
    <mergeCell ref="J1015:J1016"/>
    <mergeCell ref="F1011:G1012"/>
    <mergeCell ref="H1011:I1012"/>
    <mergeCell ref="J1011:J1012"/>
    <mergeCell ref="K1011:K1012"/>
    <mergeCell ref="L1011:L1012"/>
    <mergeCell ref="A1013:A1018"/>
    <mergeCell ref="F1013:G1013"/>
    <mergeCell ref="H1013:L1013"/>
    <mergeCell ref="B1014:B1016"/>
    <mergeCell ref="C1014:C1016"/>
    <mergeCell ref="A1008:A1012"/>
    <mergeCell ref="F1008:G1008"/>
    <mergeCell ref="H1008:L1008"/>
    <mergeCell ref="B1009:B1010"/>
    <mergeCell ref="C1009:C1010"/>
    <mergeCell ref="D1009:D1010"/>
    <mergeCell ref="E1009:E1010"/>
    <mergeCell ref="F1009:G1010"/>
    <mergeCell ref="H1009:I1009"/>
    <mergeCell ref="H1010:I1010"/>
    <mergeCell ref="F1036:G1037"/>
    <mergeCell ref="H1036:I1036"/>
    <mergeCell ref="H1037:I1037"/>
    <mergeCell ref="F1038:G1039"/>
    <mergeCell ref="H1038:I1039"/>
    <mergeCell ref="J1038:J1039"/>
    <mergeCell ref="J1033:J1034"/>
    <mergeCell ref="K1033:K1034"/>
    <mergeCell ref="L1033:L1034"/>
    <mergeCell ref="A1035:A1039"/>
    <mergeCell ref="F1035:G1035"/>
    <mergeCell ref="H1035:L1035"/>
    <mergeCell ref="B1036:B1037"/>
    <mergeCell ref="C1036:C1037"/>
    <mergeCell ref="D1036:D1037"/>
    <mergeCell ref="E1036:E1037"/>
    <mergeCell ref="D1031:D1032"/>
    <mergeCell ref="E1031:E1032"/>
    <mergeCell ref="F1031:G1032"/>
    <mergeCell ref="H1031:I1031"/>
    <mergeCell ref="H1032:I1032"/>
    <mergeCell ref="F1033:G1034"/>
    <mergeCell ref="H1033:I1034"/>
    <mergeCell ref="F1028:G1029"/>
    <mergeCell ref="H1028:I1029"/>
    <mergeCell ref="J1028:J1029"/>
    <mergeCell ref="K1028:K1029"/>
    <mergeCell ref="L1028:L1029"/>
    <mergeCell ref="A1030:A1034"/>
    <mergeCell ref="F1030:G1030"/>
    <mergeCell ref="H1030:L1030"/>
    <mergeCell ref="B1031:B1032"/>
    <mergeCell ref="C1031:C1032"/>
    <mergeCell ref="A1025:A1029"/>
    <mergeCell ref="F1025:G1025"/>
    <mergeCell ref="H1025:L1025"/>
    <mergeCell ref="B1026:B1027"/>
    <mergeCell ref="C1026:C1027"/>
    <mergeCell ref="D1026:D1027"/>
    <mergeCell ref="E1026:E1027"/>
    <mergeCell ref="F1026:G1027"/>
    <mergeCell ref="H1026:I1026"/>
    <mergeCell ref="H1027:I1027"/>
    <mergeCell ref="J1048:J1049"/>
    <mergeCell ref="K1048:K1049"/>
    <mergeCell ref="L1048:L1049"/>
    <mergeCell ref="F1050:G1051"/>
    <mergeCell ref="H1050:I1051"/>
    <mergeCell ref="J1050:J1051"/>
    <mergeCell ref="K1050:K1051"/>
    <mergeCell ref="L1050:L1051"/>
    <mergeCell ref="A1046:A1051"/>
    <mergeCell ref="F1046:G1046"/>
    <mergeCell ref="H1046:L1046"/>
    <mergeCell ref="B1047:B1049"/>
    <mergeCell ref="C1047:C1049"/>
    <mergeCell ref="D1047:D1049"/>
    <mergeCell ref="E1047:E1049"/>
    <mergeCell ref="F1047:G1049"/>
    <mergeCell ref="H1047:I1047"/>
    <mergeCell ref="H1048:I1049"/>
    <mergeCell ref="H1041:I1041"/>
    <mergeCell ref="H1042:I1043"/>
    <mergeCell ref="J1042:J1043"/>
    <mergeCell ref="K1042:K1043"/>
    <mergeCell ref="L1042:L1043"/>
    <mergeCell ref="F1044:G1045"/>
    <mergeCell ref="H1044:I1045"/>
    <mergeCell ref="J1044:J1045"/>
    <mergeCell ref="K1044:K1045"/>
    <mergeCell ref="L1044:L1045"/>
    <mergeCell ref="K1038:K1039"/>
    <mergeCell ref="L1038:L1039"/>
    <mergeCell ref="A1040:A1045"/>
    <mergeCell ref="F1040:G1040"/>
    <mergeCell ref="H1040:L1040"/>
    <mergeCell ref="B1041:B1043"/>
    <mergeCell ref="C1041:C1043"/>
    <mergeCell ref="D1041:D1043"/>
    <mergeCell ref="E1041:E1043"/>
    <mergeCell ref="F1041:G1043"/>
    <mergeCell ref="K1059:K1060"/>
    <mergeCell ref="L1059:L1060"/>
    <mergeCell ref="F1061:G1062"/>
    <mergeCell ref="H1061:I1062"/>
    <mergeCell ref="J1061:J1062"/>
    <mergeCell ref="K1061:K1062"/>
    <mergeCell ref="L1061:L1062"/>
    <mergeCell ref="D1058:D1060"/>
    <mergeCell ref="E1058:E1060"/>
    <mergeCell ref="F1058:G1060"/>
    <mergeCell ref="H1058:I1058"/>
    <mergeCell ref="H1059:I1060"/>
    <mergeCell ref="J1059:J1060"/>
    <mergeCell ref="F1055:G1056"/>
    <mergeCell ref="H1055:I1056"/>
    <mergeCell ref="J1055:J1056"/>
    <mergeCell ref="K1055:K1056"/>
    <mergeCell ref="L1055:L1056"/>
    <mergeCell ref="A1057:A1062"/>
    <mergeCell ref="F1057:G1057"/>
    <mergeCell ref="H1057:L1057"/>
    <mergeCell ref="B1058:B1060"/>
    <mergeCell ref="C1058:C1060"/>
    <mergeCell ref="A1052:A1056"/>
    <mergeCell ref="F1052:G1052"/>
    <mergeCell ref="H1052:L1052"/>
    <mergeCell ref="B1053:B1054"/>
    <mergeCell ref="C1053:C1054"/>
    <mergeCell ref="D1053:D1054"/>
    <mergeCell ref="E1053:E1054"/>
    <mergeCell ref="F1053:G1054"/>
    <mergeCell ref="H1053:I1053"/>
    <mergeCell ref="H1054:I1054"/>
    <mergeCell ref="J1071:J1072"/>
    <mergeCell ref="K1071:K1072"/>
    <mergeCell ref="L1071:L1072"/>
    <mergeCell ref="A1073:A1079"/>
    <mergeCell ref="F1073:G1073"/>
    <mergeCell ref="H1073:L1073"/>
    <mergeCell ref="B1074:B1077"/>
    <mergeCell ref="C1074:C1077"/>
    <mergeCell ref="D1074:D1077"/>
    <mergeCell ref="E1074:E1077"/>
    <mergeCell ref="D1069:D1070"/>
    <mergeCell ref="E1069:E1070"/>
    <mergeCell ref="F1069:G1070"/>
    <mergeCell ref="H1069:I1069"/>
    <mergeCell ref="H1070:I1070"/>
    <mergeCell ref="F1071:G1072"/>
    <mergeCell ref="H1071:I1072"/>
    <mergeCell ref="F1066:G1067"/>
    <mergeCell ref="H1066:I1067"/>
    <mergeCell ref="J1066:J1067"/>
    <mergeCell ref="K1066:K1067"/>
    <mergeCell ref="L1066:L1067"/>
    <mergeCell ref="A1068:A1072"/>
    <mergeCell ref="F1068:G1068"/>
    <mergeCell ref="H1068:L1068"/>
    <mergeCell ref="B1069:B1070"/>
    <mergeCell ref="C1069:C1070"/>
    <mergeCell ref="A1063:A1067"/>
    <mergeCell ref="F1063:G1063"/>
    <mergeCell ref="H1063:L1063"/>
    <mergeCell ref="B1064:B1065"/>
    <mergeCell ref="C1064:C1065"/>
    <mergeCell ref="D1064:D1065"/>
    <mergeCell ref="E1064:E1065"/>
    <mergeCell ref="F1064:G1065"/>
    <mergeCell ref="H1064:I1064"/>
    <mergeCell ref="H1065:I1065"/>
    <mergeCell ref="J1083:J1084"/>
    <mergeCell ref="K1083:K1084"/>
    <mergeCell ref="L1083:L1084"/>
    <mergeCell ref="A1085:A1090"/>
    <mergeCell ref="F1085:G1085"/>
    <mergeCell ref="H1085:L1085"/>
    <mergeCell ref="B1086:B1088"/>
    <mergeCell ref="C1086:C1088"/>
    <mergeCell ref="D1086:D1088"/>
    <mergeCell ref="E1086:E1088"/>
    <mergeCell ref="D1081:D1082"/>
    <mergeCell ref="E1081:E1082"/>
    <mergeCell ref="F1081:G1082"/>
    <mergeCell ref="H1081:I1081"/>
    <mergeCell ref="H1082:I1082"/>
    <mergeCell ref="F1083:G1084"/>
    <mergeCell ref="H1083:I1084"/>
    <mergeCell ref="F1078:G1079"/>
    <mergeCell ref="H1078:I1079"/>
    <mergeCell ref="J1078:J1079"/>
    <mergeCell ref="K1078:K1079"/>
    <mergeCell ref="L1078:L1079"/>
    <mergeCell ref="A1080:A1084"/>
    <mergeCell ref="F1080:G1080"/>
    <mergeCell ref="H1080:L1080"/>
    <mergeCell ref="B1081:B1082"/>
    <mergeCell ref="C1081:C1082"/>
    <mergeCell ref="F1074:G1077"/>
    <mergeCell ref="H1074:I1074"/>
    <mergeCell ref="H1075:I1077"/>
    <mergeCell ref="J1075:J1077"/>
    <mergeCell ref="K1075:K1077"/>
    <mergeCell ref="L1075:L1077"/>
    <mergeCell ref="J1094:J1095"/>
    <mergeCell ref="K1094:K1095"/>
    <mergeCell ref="L1094:L1095"/>
    <mergeCell ref="A1096:A1100"/>
    <mergeCell ref="F1096:G1096"/>
    <mergeCell ref="H1096:L1096"/>
    <mergeCell ref="B1097:B1098"/>
    <mergeCell ref="C1097:C1098"/>
    <mergeCell ref="D1097:D1098"/>
    <mergeCell ref="E1097:E1098"/>
    <mergeCell ref="D1092:D1093"/>
    <mergeCell ref="E1092:E1093"/>
    <mergeCell ref="F1092:G1093"/>
    <mergeCell ref="H1092:I1092"/>
    <mergeCell ref="H1093:I1093"/>
    <mergeCell ref="F1094:G1095"/>
    <mergeCell ref="H1094:I1095"/>
    <mergeCell ref="F1089:G1090"/>
    <mergeCell ref="H1089:I1090"/>
    <mergeCell ref="J1089:J1090"/>
    <mergeCell ref="K1089:K1090"/>
    <mergeCell ref="L1089:L1090"/>
    <mergeCell ref="A1091:A1095"/>
    <mergeCell ref="F1091:G1091"/>
    <mergeCell ref="H1091:L1091"/>
    <mergeCell ref="B1092:B1093"/>
    <mergeCell ref="C1092:C1093"/>
    <mergeCell ref="F1086:G1088"/>
    <mergeCell ref="H1086:I1086"/>
    <mergeCell ref="H1087:I1088"/>
    <mergeCell ref="J1087:J1088"/>
    <mergeCell ref="K1087:K1088"/>
    <mergeCell ref="L1087:L1088"/>
    <mergeCell ref="H1108:I1108"/>
    <mergeCell ref="F1109:G1110"/>
    <mergeCell ref="H1109:I1110"/>
    <mergeCell ref="J1109:J1110"/>
    <mergeCell ref="K1109:K1110"/>
    <mergeCell ref="L1109:L1110"/>
    <mergeCell ref="L1104:L1105"/>
    <mergeCell ref="A1106:A1110"/>
    <mergeCell ref="F1106:G1106"/>
    <mergeCell ref="H1106:L1106"/>
    <mergeCell ref="B1107:B1108"/>
    <mergeCell ref="C1107:C1108"/>
    <mergeCell ref="D1107:D1108"/>
    <mergeCell ref="E1107:E1108"/>
    <mergeCell ref="F1107:G1108"/>
    <mergeCell ref="H1107:I1107"/>
    <mergeCell ref="H1102:I1102"/>
    <mergeCell ref="H1103:I1103"/>
    <mergeCell ref="F1104:G1105"/>
    <mergeCell ref="H1104:I1105"/>
    <mergeCell ref="J1104:J1105"/>
    <mergeCell ref="K1104:K1105"/>
    <mergeCell ref="K1099:K1100"/>
    <mergeCell ref="L1099:L1100"/>
    <mergeCell ref="A1101:A1105"/>
    <mergeCell ref="F1101:G1101"/>
    <mergeCell ref="H1101:L1101"/>
    <mergeCell ref="B1102:B1103"/>
    <mergeCell ref="C1102:C1103"/>
    <mergeCell ref="D1102:D1103"/>
    <mergeCell ref="E1102:E1103"/>
    <mergeCell ref="F1102:G1103"/>
    <mergeCell ref="F1097:G1098"/>
    <mergeCell ref="H1097:I1097"/>
    <mergeCell ref="H1098:I1098"/>
    <mergeCell ref="F1099:G1100"/>
    <mergeCell ref="H1099:I1100"/>
    <mergeCell ref="J1099:J1100"/>
    <mergeCell ref="F1122:G1123"/>
    <mergeCell ref="H1122:I1122"/>
    <mergeCell ref="H1123:I1123"/>
    <mergeCell ref="F1124:G1125"/>
    <mergeCell ref="H1124:I1125"/>
    <mergeCell ref="J1124:J1125"/>
    <mergeCell ref="J1119:J1120"/>
    <mergeCell ref="K1119:K1120"/>
    <mergeCell ref="L1119:L1120"/>
    <mergeCell ref="A1121:A1125"/>
    <mergeCell ref="F1121:G1121"/>
    <mergeCell ref="H1121:L1121"/>
    <mergeCell ref="B1122:B1123"/>
    <mergeCell ref="C1122:C1123"/>
    <mergeCell ref="D1122:D1123"/>
    <mergeCell ref="E1122:E1123"/>
    <mergeCell ref="D1117:D1118"/>
    <mergeCell ref="E1117:E1118"/>
    <mergeCell ref="F1117:G1118"/>
    <mergeCell ref="H1117:I1117"/>
    <mergeCell ref="H1118:I1118"/>
    <mergeCell ref="F1119:G1120"/>
    <mergeCell ref="H1119:I1120"/>
    <mergeCell ref="F1114:G1115"/>
    <mergeCell ref="H1114:I1115"/>
    <mergeCell ref="J1114:J1115"/>
    <mergeCell ref="K1114:K1115"/>
    <mergeCell ref="L1114:L1115"/>
    <mergeCell ref="A1116:A1120"/>
    <mergeCell ref="F1116:G1116"/>
    <mergeCell ref="H1116:L1116"/>
    <mergeCell ref="B1117:B1118"/>
    <mergeCell ref="C1117:C1118"/>
    <mergeCell ref="A1111:A1115"/>
    <mergeCell ref="F1111:G1111"/>
    <mergeCell ref="H1111:L1111"/>
    <mergeCell ref="B1112:B1113"/>
    <mergeCell ref="C1112:C1113"/>
    <mergeCell ref="D1112:D1113"/>
    <mergeCell ref="E1112:E1113"/>
    <mergeCell ref="F1112:G1113"/>
    <mergeCell ref="H1112:I1112"/>
    <mergeCell ref="H1113:I1113"/>
    <mergeCell ref="H1133:I1134"/>
    <mergeCell ref="J1133:J1134"/>
    <mergeCell ref="K1133:K1134"/>
    <mergeCell ref="L1133:L1134"/>
    <mergeCell ref="F1135:G1136"/>
    <mergeCell ref="H1135:I1136"/>
    <mergeCell ref="J1135:J1136"/>
    <mergeCell ref="K1135:K1136"/>
    <mergeCell ref="L1135:L1136"/>
    <mergeCell ref="L1129:L1130"/>
    <mergeCell ref="A1131:A1136"/>
    <mergeCell ref="F1131:G1131"/>
    <mergeCell ref="H1131:L1131"/>
    <mergeCell ref="B1132:B1134"/>
    <mergeCell ref="C1132:C1134"/>
    <mergeCell ref="D1132:D1134"/>
    <mergeCell ref="E1132:E1134"/>
    <mergeCell ref="F1132:G1134"/>
    <mergeCell ref="H1132:I1132"/>
    <mergeCell ref="H1127:I1127"/>
    <mergeCell ref="H1128:I1128"/>
    <mergeCell ref="F1129:G1130"/>
    <mergeCell ref="H1129:I1130"/>
    <mergeCell ref="J1129:J1130"/>
    <mergeCell ref="K1129:K1130"/>
    <mergeCell ref="K1124:K1125"/>
    <mergeCell ref="L1124:L1125"/>
    <mergeCell ref="A1126:A1130"/>
    <mergeCell ref="F1126:G1126"/>
    <mergeCell ref="H1126:L1126"/>
    <mergeCell ref="B1127:B1128"/>
    <mergeCell ref="C1127:C1128"/>
    <mergeCell ref="D1127:D1128"/>
    <mergeCell ref="E1127:E1128"/>
    <mergeCell ref="F1127:G1128"/>
    <mergeCell ref="F1146:G1147"/>
    <mergeCell ref="H1146:I1147"/>
    <mergeCell ref="J1146:J1147"/>
    <mergeCell ref="K1146:K1147"/>
    <mergeCell ref="L1146:L1147"/>
    <mergeCell ref="A1148:A1152"/>
    <mergeCell ref="F1148:G1148"/>
    <mergeCell ref="H1148:L1148"/>
    <mergeCell ref="B1149:B1150"/>
    <mergeCell ref="C1149:C1150"/>
    <mergeCell ref="A1143:A1147"/>
    <mergeCell ref="F1143:G1143"/>
    <mergeCell ref="H1143:L1143"/>
    <mergeCell ref="B1144:B1145"/>
    <mergeCell ref="C1144:C1145"/>
    <mergeCell ref="D1144:D1145"/>
    <mergeCell ref="E1144:E1145"/>
    <mergeCell ref="F1144:G1145"/>
    <mergeCell ref="H1144:I1144"/>
    <mergeCell ref="H1145:I1145"/>
    <mergeCell ref="J1139:J1140"/>
    <mergeCell ref="K1139:K1140"/>
    <mergeCell ref="L1139:L1140"/>
    <mergeCell ref="F1141:G1142"/>
    <mergeCell ref="H1141:I1142"/>
    <mergeCell ref="J1141:J1142"/>
    <mergeCell ref="K1141:K1142"/>
    <mergeCell ref="L1141:L1142"/>
    <mergeCell ref="A1137:A1142"/>
    <mergeCell ref="F1137:G1137"/>
    <mergeCell ref="H1137:L1137"/>
    <mergeCell ref="B1138:B1140"/>
    <mergeCell ref="C1138:C1140"/>
    <mergeCell ref="D1138:D1140"/>
    <mergeCell ref="E1138:E1140"/>
    <mergeCell ref="F1138:G1140"/>
    <mergeCell ref="H1138:I1138"/>
    <mergeCell ref="H1139:I1140"/>
    <mergeCell ref="F1157:G1158"/>
    <mergeCell ref="H1157:I1158"/>
    <mergeCell ref="J1157:J1158"/>
    <mergeCell ref="K1157:K1158"/>
    <mergeCell ref="L1157:L1158"/>
    <mergeCell ref="A1159:A1164"/>
    <mergeCell ref="F1159:G1159"/>
    <mergeCell ref="H1159:L1159"/>
    <mergeCell ref="B1160:B1162"/>
    <mergeCell ref="C1160:C1162"/>
    <mergeCell ref="F1154:G1156"/>
    <mergeCell ref="H1154:I1154"/>
    <mergeCell ref="H1155:I1156"/>
    <mergeCell ref="J1155:J1156"/>
    <mergeCell ref="K1155:K1156"/>
    <mergeCell ref="L1155:L1156"/>
    <mergeCell ref="J1151:J1152"/>
    <mergeCell ref="K1151:K1152"/>
    <mergeCell ref="L1151:L1152"/>
    <mergeCell ref="A1153:A1158"/>
    <mergeCell ref="F1153:G1153"/>
    <mergeCell ref="H1153:L1153"/>
    <mergeCell ref="B1154:B1156"/>
    <mergeCell ref="C1154:C1156"/>
    <mergeCell ref="D1154:D1156"/>
    <mergeCell ref="E1154:E1156"/>
    <mergeCell ref="D1149:D1150"/>
    <mergeCell ref="E1149:E1150"/>
    <mergeCell ref="F1149:G1150"/>
    <mergeCell ref="H1149:I1149"/>
    <mergeCell ref="H1150:I1150"/>
    <mergeCell ref="F1151:G1152"/>
    <mergeCell ref="H1151:I1152"/>
    <mergeCell ref="F1168:G1169"/>
    <mergeCell ref="H1168:I1169"/>
    <mergeCell ref="J1168:J1169"/>
    <mergeCell ref="K1168:K1169"/>
    <mergeCell ref="L1168:L1169"/>
    <mergeCell ref="A1170:A1174"/>
    <mergeCell ref="F1170:G1170"/>
    <mergeCell ref="H1170:L1170"/>
    <mergeCell ref="B1171:B1172"/>
    <mergeCell ref="C1171:C1172"/>
    <mergeCell ref="A1165:A1169"/>
    <mergeCell ref="F1165:G1165"/>
    <mergeCell ref="H1165:L1165"/>
    <mergeCell ref="B1166:B1167"/>
    <mergeCell ref="C1166:C1167"/>
    <mergeCell ref="D1166:D1167"/>
    <mergeCell ref="E1166:E1167"/>
    <mergeCell ref="F1166:G1167"/>
    <mergeCell ref="H1166:I1166"/>
    <mergeCell ref="H1167:I1167"/>
    <mergeCell ref="K1161:K1162"/>
    <mergeCell ref="L1161:L1162"/>
    <mergeCell ref="F1163:G1164"/>
    <mergeCell ref="H1163:I1164"/>
    <mergeCell ref="J1163:J1164"/>
    <mergeCell ref="K1163:K1164"/>
    <mergeCell ref="L1163:L1164"/>
    <mergeCell ref="D1160:D1162"/>
    <mergeCell ref="E1160:E1162"/>
    <mergeCell ref="F1160:G1162"/>
    <mergeCell ref="H1160:I1160"/>
    <mergeCell ref="H1161:I1162"/>
    <mergeCell ref="J1161:J1162"/>
    <mergeCell ref="H1181:I1181"/>
    <mergeCell ref="H1182:I1182"/>
    <mergeCell ref="F1183:G1184"/>
    <mergeCell ref="H1183:I1184"/>
    <mergeCell ref="J1183:J1184"/>
    <mergeCell ref="K1183:K1184"/>
    <mergeCell ref="K1178:K1179"/>
    <mergeCell ref="L1178:L1179"/>
    <mergeCell ref="A1180:A1184"/>
    <mergeCell ref="F1180:G1180"/>
    <mergeCell ref="H1180:L1180"/>
    <mergeCell ref="B1181:B1182"/>
    <mergeCell ref="C1181:C1182"/>
    <mergeCell ref="D1181:D1182"/>
    <mergeCell ref="E1181:E1182"/>
    <mergeCell ref="F1181:G1182"/>
    <mergeCell ref="F1176:G1177"/>
    <mergeCell ref="H1176:I1176"/>
    <mergeCell ref="H1177:I1177"/>
    <mergeCell ref="F1178:G1179"/>
    <mergeCell ref="H1178:I1179"/>
    <mergeCell ref="J1178:J1179"/>
    <mergeCell ref="J1173:J1174"/>
    <mergeCell ref="K1173:K1174"/>
    <mergeCell ref="L1173:L1174"/>
    <mergeCell ref="A1175:A1179"/>
    <mergeCell ref="F1175:G1175"/>
    <mergeCell ref="H1175:L1175"/>
    <mergeCell ref="B1176:B1177"/>
    <mergeCell ref="C1176:C1177"/>
    <mergeCell ref="D1176:D1177"/>
    <mergeCell ref="E1176:E1177"/>
    <mergeCell ref="D1171:D1172"/>
    <mergeCell ref="E1171:E1172"/>
    <mergeCell ref="F1171:G1172"/>
    <mergeCell ref="H1171:I1171"/>
    <mergeCell ref="H1172:I1172"/>
    <mergeCell ref="F1173:G1174"/>
    <mergeCell ref="H1173:I1174"/>
    <mergeCell ref="F1193:G1194"/>
    <mergeCell ref="H1193:I1194"/>
    <mergeCell ref="J1193:J1194"/>
    <mergeCell ref="K1193:K1194"/>
    <mergeCell ref="L1193:L1194"/>
    <mergeCell ref="A1195:A1199"/>
    <mergeCell ref="F1195:G1195"/>
    <mergeCell ref="H1195:L1195"/>
    <mergeCell ref="B1196:B1197"/>
    <mergeCell ref="C1196:C1197"/>
    <mergeCell ref="A1190:A1194"/>
    <mergeCell ref="F1190:G1190"/>
    <mergeCell ref="H1190:L1190"/>
    <mergeCell ref="B1191:B1192"/>
    <mergeCell ref="C1191:C1192"/>
    <mergeCell ref="D1191:D1192"/>
    <mergeCell ref="E1191:E1192"/>
    <mergeCell ref="F1191:G1192"/>
    <mergeCell ref="H1191:I1191"/>
    <mergeCell ref="H1192:I1192"/>
    <mergeCell ref="H1187:I1187"/>
    <mergeCell ref="F1188:G1189"/>
    <mergeCell ref="H1188:I1189"/>
    <mergeCell ref="J1188:J1189"/>
    <mergeCell ref="K1188:K1189"/>
    <mergeCell ref="L1188:L1189"/>
    <mergeCell ref="L1183:L1184"/>
    <mergeCell ref="A1185:A1189"/>
    <mergeCell ref="F1185:G1185"/>
    <mergeCell ref="H1185:L1185"/>
    <mergeCell ref="B1186:B1187"/>
    <mergeCell ref="C1186:C1187"/>
    <mergeCell ref="D1186:D1187"/>
    <mergeCell ref="E1186:E1187"/>
    <mergeCell ref="F1186:G1187"/>
    <mergeCell ref="H1186:I1186"/>
    <mergeCell ref="H1206:I1206"/>
    <mergeCell ref="H1207:I1207"/>
    <mergeCell ref="F1208:G1209"/>
    <mergeCell ref="H1208:I1209"/>
    <mergeCell ref="J1208:J1209"/>
    <mergeCell ref="K1208:K1209"/>
    <mergeCell ref="K1203:K1204"/>
    <mergeCell ref="L1203:L1204"/>
    <mergeCell ref="A1205:A1209"/>
    <mergeCell ref="F1205:G1205"/>
    <mergeCell ref="H1205:L1205"/>
    <mergeCell ref="B1206:B1207"/>
    <mergeCell ref="C1206:C1207"/>
    <mergeCell ref="D1206:D1207"/>
    <mergeCell ref="E1206:E1207"/>
    <mergeCell ref="F1206:G1207"/>
    <mergeCell ref="F1201:G1202"/>
    <mergeCell ref="H1201:I1201"/>
    <mergeCell ref="H1202:I1202"/>
    <mergeCell ref="F1203:G1204"/>
    <mergeCell ref="H1203:I1204"/>
    <mergeCell ref="J1203:J1204"/>
    <mergeCell ref="J1198:J1199"/>
    <mergeCell ref="K1198:K1199"/>
    <mergeCell ref="L1198:L1199"/>
    <mergeCell ref="A1200:A1204"/>
    <mergeCell ref="F1200:G1200"/>
    <mergeCell ref="H1200:L1200"/>
    <mergeCell ref="B1201:B1202"/>
    <mergeCell ref="C1201:C1202"/>
    <mergeCell ref="D1201:D1202"/>
    <mergeCell ref="E1201:E1202"/>
    <mergeCell ref="D1196:D1197"/>
    <mergeCell ref="E1196:E1197"/>
    <mergeCell ref="F1196:G1197"/>
    <mergeCell ref="H1196:I1196"/>
    <mergeCell ref="H1197:I1197"/>
    <mergeCell ref="F1198:G1199"/>
    <mergeCell ref="H1198:I1199"/>
    <mergeCell ref="F1218:G1219"/>
    <mergeCell ref="H1218:I1219"/>
    <mergeCell ref="J1218:J1219"/>
    <mergeCell ref="K1218:K1219"/>
    <mergeCell ref="L1218:L1219"/>
    <mergeCell ref="A1220:A1224"/>
    <mergeCell ref="F1220:G1220"/>
    <mergeCell ref="H1220:L1220"/>
    <mergeCell ref="B1221:B1222"/>
    <mergeCell ref="C1221:C1222"/>
    <mergeCell ref="A1215:A1219"/>
    <mergeCell ref="F1215:G1215"/>
    <mergeCell ref="H1215:L1215"/>
    <mergeCell ref="B1216:B1217"/>
    <mergeCell ref="C1216:C1217"/>
    <mergeCell ref="D1216:D1217"/>
    <mergeCell ref="E1216:E1217"/>
    <mergeCell ref="F1216:G1217"/>
    <mergeCell ref="H1216:I1216"/>
    <mergeCell ref="H1217:I1217"/>
    <mergeCell ref="H1212:I1212"/>
    <mergeCell ref="F1213:G1214"/>
    <mergeCell ref="H1213:I1214"/>
    <mergeCell ref="J1213:J1214"/>
    <mergeCell ref="K1213:K1214"/>
    <mergeCell ref="L1213:L1214"/>
    <mergeCell ref="L1208:L1209"/>
    <mergeCell ref="A1210:A1214"/>
    <mergeCell ref="F1210:G1210"/>
    <mergeCell ref="H1210:L1210"/>
    <mergeCell ref="B1211:B1212"/>
    <mergeCell ref="C1211:C1212"/>
    <mergeCell ref="D1211:D1212"/>
    <mergeCell ref="E1211:E1212"/>
    <mergeCell ref="F1211:G1212"/>
    <mergeCell ref="H1211:I1211"/>
    <mergeCell ref="H1231:I1231"/>
    <mergeCell ref="H1232:I1232"/>
    <mergeCell ref="F1233:G1234"/>
    <mergeCell ref="H1233:I1234"/>
    <mergeCell ref="J1233:J1234"/>
    <mergeCell ref="K1233:K1234"/>
    <mergeCell ref="K1228:K1229"/>
    <mergeCell ref="L1228:L1229"/>
    <mergeCell ref="A1230:A1234"/>
    <mergeCell ref="F1230:G1230"/>
    <mergeCell ref="H1230:L1230"/>
    <mergeCell ref="B1231:B1232"/>
    <mergeCell ref="C1231:C1232"/>
    <mergeCell ref="D1231:D1232"/>
    <mergeCell ref="E1231:E1232"/>
    <mergeCell ref="F1231:G1232"/>
    <mergeCell ref="F1226:G1227"/>
    <mergeCell ref="H1226:I1226"/>
    <mergeCell ref="H1227:I1227"/>
    <mergeCell ref="F1228:G1229"/>
    <mergeCell ref="H1228:I1229"/>
    <mergeCell ref="J1228:J1229"/>
    <mergeCell ref="J1223:J1224"/>
    <mergeCell ref="K1223:K1224"/>
    <mergeCell ref="L1223:L1224"/>
    <mergeCell ref="A1225:A1229"/>
    <mergeCell ref="F1225:G1225"/>
    <mergeCell ref="H1225:L1225"/>
    <mergeCell ref="B1226:B1227"/>
    <mergeCell ref="C1226:C1227"/>
    <mergeCell ref="D1226:D1227"/>
    <mergeCell ref="E1226:E1227"/>
    <mergeCell ref="D1221:D1222"/>
    <mergeCell ref="E1221:E1222"/>
    <mergeCell ref="F1221:G1222"/>
    <mergeCell ref="H1221:I1221"/>
    <mergeCell ref="H1222:I1222"/>
    <mergeCell ref="F1223:G1224"/>
    <mergeCell ref="H1223:I1224"/>
    <mergeCell ref="F1243:G1244"/>
    <mergeCell ref="H1243:I1244"/>
    <mergeCell ref="J1243:J1244"/>
    <mergeCell ref="K1243:K1244"/>
    <mergeCell ref="L1243:L1244"/>
    <mergeCell ref="A1245:A1249"/>
    <mergeCell ref="F1245:G1245"/>
    <mergeCell ref="H1245:L1245"/>
    <mergeCell ref="B1246:B1247"/>
    <mergeCell ref="C1246:C1247"/>
    <mergeCell ref="A1240:A1244"/>
    <mergeCell ref="F1240:G1240"/>
    <mergeCell ref="H1240:L1240"/>
    <mergeCell ref="B1241:B1242"/>
    <mergeCell ref="C1241:C1242"/>
    <mergeCell ref="D1241:D1242"/>
    <mergeCell ref="E1241:E1242"/>
    <mergeCell ref="F1241:G1242"/>
    <mergeCell ref="H1241:I1241"/>
    <mergeCell ref="H1242:I1242"/>
    <mergeCell ref="H1237:I1237"/>
    <mergeCell ref="F1238:G1239"/>
    <mergeCell ref="H1238:I1239"/>
    <mergeCell ref="J1238:J1239"/>
    <mergeCell ref="K1238:K1239"/>
    <mergeCell ref="L1238:L1239"/>
    <mergeCell ref="L1233:L1234"/>
    <mergeCell ref="A1235:A1239"/>
    <mergeCell ref="F1235:G1235"/>
    <mergeCell ref="H1235:L1235"/>
    <mergeCell ref="B1236:B1237"/>
    <mergeCell ref="C1236:C1237"/>
    <mergeCell ref="D1236:D1237"/>
    <mergeCell ref="E1236:E1237"/>
    <mergeCell ref="F1236:G1237"/>
    <mergeCell ref="H1236:I1236"/>
    <mergeCell ref="H1256:I1256"/>
    <mergeCell ref="H1257:I1257"/>
    <mergeCell ref="F1258:G1259"/>
    <mergeCell ref="H1258:I1259"/>
    <mergeCell ref="J1258:J1259"/>
    <mergeCell ref="K1258:K1259"/>
    <mergeCell ref="K1253:K1254"/>
    <mergeCell ref="L1253:L1254"/>
    <mergeCell ref="A1255:A1259"/>
    <mergeCell ref="F1255:G1255"/>
    <mergeCell ref="H1255:L1255"/>
    <mergeCell ref="B1256:B1257"/>
    <mergeCell ref="C1256:C1257"/>
    <mergeCell ref="D1256:D1257"/>
    <mergeCell ref="E1256:E1257"/>
    <mergeCell ref="F1256:G1257"/>
    <mergeCell ref="F1251:G1252"/>
    <mergeCell ref="H1251:I1251"/>
    <mergeCell ref="H1252:I1252"/>
    <mergeCell ref="F1253:G1254"/>
    <mergeCell ref="H1253:I1254"/>
    <mergeCell ref="J1253:J1254"/>
    <mergeCell ref="J1248:J1249"/>
    <mergeCell ref="K1248:K1249"/>
    <mergeCell ref="L1248:L1249"/>
    <mergeCell ref="A1250:A1254"/>
    <mergeCell ref="F1250:G1250"/>
    <mergeCell ref="H1250:L1250"/>
    <mergeCell ref="B1251:B1252"/>
    <mergeCell ref="C1251:C1252"/>
    <mergeCell ref="D1251:D1252"/>
    <mergeCell ref="E1251:E1252"/>
    <mergeCell ref="D1246:D1247"/>
    <mergeCell ref="E1246:E1247"/>
    <mergeCell ref="F1246:G1247"/>
    <mergeCell ref="H1246:I1246"/>
    <mergeCell ref="H1247:I1247"/>
    <mergeCell ref="F1248:G1249"/>
    <mergeCell ref="H1248:I1249"/>
    <mergeCell ref="J1267:J1268"/>
    <mergeCell ref="K1267:K1268"/>
    <mergeCell ref="L1267:L1268"/>
    <mergeCell ref="F1269:G1270"/>
    <mergeCell ref="H1269:I1270"/>
    <mergeCell ref="J1269:J1270"/>
    <mergeCell ref="K1269:K1270"/>
    <mergeCell ref="L1269:L1270"/>
    <mergeCell ref="A1265:A1270"/>
    <mergeCell ref="F1265:G1265"/>
    <mergeCell ref="H1265:L1265"/>
    <mergeCell ref="B1266:B1268"/>
    <mergeCell ref="C1266:C1268"/>
    <mergeCell ref="D1266:D1268"/>
    <mergeCell ref="E1266:E1268"/>
    <mergeCell ref="F1266:G1268"/>
    <mergeCell ref="H1266:I1266"/>
    <mergeCell ref="H1267:I1268"/>
    <mergeCell ref="H1262:I1262"/>
    <mergeCell ref="F1263:G1264"/>
    <mergeCell ref="H1263:I1264"/>
    <mergeCell ref="J1263:J1264"/>
    <mergeCell ref="K1263:K1264"/>
    <mergeCell ref="L1263:L1264"/>
    <mergeCell ref="L1258:L1259"/>
    <mergeCell ref="A1260:A1264"/>
    <mergeCell ref="F1260:G1260"/>
    <mergeCell ref="H1260:L1260"/>
    <mergeCell ref="B1261:B1262"/>
    <mergeCell ref="C1261:C1262"/>
    <mergeCell ref="D1261:D1262"/>
    <mergeCell ref="E1261:E1262"/>
    <mergeCell ref="F1261:G1262"/>
    <mergeCell ref="H1261:I1261"/>
    <mergeCell ref="J1279:J1280"/>
    <mergeCell ref="K1279:K1280"/>
    <mergeCell ref="L1279:L1280"/>
    <mergeCell ref="A1281:A1285"/>
    <mergeCell ref="F1281:G1281"/>
    <mergeCell ref="H1281:L1281"/>
    <mergeCell ref="B1282:B1283"/>
    <mergeCell ref="C1282:C1283"/>
    <mergeCell ref="D1282:D1283"/>
    <mergeCell ref="E1282:E1283"/>
    <mergeCell ref="D1277:D1278"/>
    <mergeCell ref="E1277:E1278"/>
    <mergeCell ref="F1277:G1278"/>
    <mergeCell ref="H1277:I1277"/>
    <mergeCell ref="H1278:I1278"/>
    <mergeCell ref="F1279:G1280"/>
    <mergeCell ref="H1279:I1280"/>
    <mergeCell ref="F1274:G1275"/>
    <mergeCell ref="H1274:I1275"/>
    <mergeCell ref="J1274:J1275"/>
    <mergeCell ref="K1274:K1275"/>
    <mergeCell ref="L1274:L1275"/>
    <mergeCell ref="A1276:A1280"/>
    <mergeCell ref="F1276:G1276"/>
    <mergeCell ref="H1276:L1276"/>
    <mergeCell ref="B1277:B1278"/>
    <mergeCell ref="C1277:C1278"/>
    <mergeCell ref="A1271:A1275"/>
    <mergeCell ref="F1271:G1271"/>
    <mergeCell ref="H1271:L1271"/>
    <mergeCell ref="B1272:B1273"/>
    <mergeCell ref="C1272:C1273"/>
    <mergeCell ref="D1272:D1273"/>
    <mergeCell ref="E1272:E1273"/>
    <mergeCell ref="F1272:G1273"/>
    <mergeCell ref="H1272:I1272"/>
    <mergeCell ref="H1273:I1273"/>
    <mergeCell ref="H1293:I1293"/>
    <mergeCell ref="F1294:G1295"/>
    <mergeCell ref="H1294:I1295"/>
    <mergeCell ref="J1294:J1295"/>
    <mergeCell ref="K1294:K1295"/>
    <mergeCell ref="L1294:L1295"/>
    <mergeCell ref="L1289:L1290"/>
    <mergeCell ref="A1291:A1295"/>
    <mergeCell ref="F1291:G1291"/>
    <mergeCell ref="H1291:L1291"/>
    <mergeCell ref="B1292:B1293"/>
    <mergeCell ref="C1292:C1293"/>
    <mergeCell ref="D1292:D1293"/>
    <mergeCell ref="E1292:E1293"/>
    <mergeCell ref="F1292:G1293"/>
    <mergeCell ref="H1292:I1292"/>
    <mergeCell ref="H1287:I1287"/>
    <mergeCell ref="H1288:I1288"/>
    <mergeCell ref="F1289:G1290"/>
    <mergeCell ref="H1289:I1290"/>
    <mergeCell ref="J1289:J1290"/>
    <mergeCell ref="K1289:K1290"/>
    <mergeCell ref="K1284:K1285"/>
    <mergeCell ref="L1284:L1285"/>
    <mergeCell ref="A1286:A1290"/>
    <mergeCell ref="F1286:G1286"/>
    <mergeCell ref="H1286:L1286"/>
    <mergeCell ref="B1287:B1288"/>
    <mergeCell ref="C1287:C1288"/>
    <mergeCell ref="D1287:D1288"/>
    <mergeCell ref="E1287:E1288"/>
    <mergeCell ref="F1287:G1288"/>
    <mergeCell ref="F1282:G1283"/>
    <mergeCell ref="H1282:I1282"/>
    <mergeCell ref="H1283:I1283"/>
    <mergeCell ref="F1284:G1285"/>
    <mergeCell ref="H1284:I1285"/>
    <mergeCell ref="J1284:J1285"/>
    <mergeCell ref="K1303:K1304"/>
    <mergeCell ref="L1303:L1304"/>
    <mergeCell ref="F1305:G1306"/>
    <mergeCell ref="H1305:I1306"/>
    <mergeCell ref="J1305:J1306"/>
    <mergeCell ref="K1305:K1306"/>
    <mergeCell ref="L1305:L1306"/>
    <mergeCell ref="D1302:D1304"/>
    <mergeCell ref="E1302:E1304"/>
    <mergeCell ref="F1302:G1304"/>
    <mergeCell ref="H1302:I1302"/>
    <mergeCell ref="H1303:I1304"/>
    <mergeCell ref="J1303:J1304"/>
    <mergeCell ref="F1299:G1300"/>
    <mergeCell ref="H1299:I1300"/>
    <mergeCell ref="J1299:J1300"/>
    <mergeCell ref="K1299:K1300"/>
    <mergeCell ref="L1299:L1300"/>
    <mergeCell ref="A1301:A1306"/>
    <mergeCell ref="F1301:G1301"/>
    <mergeCell ref="H1301:L1301"/>
    <mergeCell ref="B1302:B1304"/>
    <mergeCell ref="C1302:C1304"/>
    <mergeCell ref="A1296:A1300"/>
    <mergeCell ref="F1296:G1296"/>
    <mergeCell ref="H1296:L1296"/>
    <mergeCell ref="B1297:B1298"/>
    <mergeCell ref="C1297:C1298"/>
    <mergeCell ref="D1297:D1298"/>
    <mergeCell ref="E1297:E1298"/>
    <mergeCell ref="F1297:G1298"/>
    <mergeCell ref="H1297:I1297"/>
    <mergeCell ref="H1298:I1298"/>
    <mergeCell ref="J1315:J1316"/>
    <mergeCell ref="K1315:K1316"/>
    <mergeCell ref="L1315:L1316"/>
    <mergeCell ref="A1317:A1321"/>
    <mergeCell ref="F1317:G1317"/>
    <mergeCell ref="H1317:L1317"/>
    <mergeCell ref="B1318:B1319"/>
    <mergeCell ref="C1318:C1319"/>
    <mergeCell ref="D1318:D1319"/>
    <mergeCell ref="E1318:E1319"/>
    <mergeCell ref="D1313:D1314"/>
    <mergeCell ref="E1313:E1314"/>
    <mergeCell ref="F1313:G1314"/>
    <mergeCell ref="H1313:I1313"/>
    <mergeCell ref="H1314:I1314"/>
    <mergeCell ref="F1315:G1316"/>
    <mergeCell ref="H1315:I1316"/>
    <mergeCell ref="F1310:G1311"/>
    <mergeCell ref="H1310:I1311"/>
    <mergeCell ref="J1310:J1311"/>
    <mergeCell ref="K1310:K1311"/>
    <mergeCell ref="L1310:L1311"/>
    <mergeCell ref="A1312:A1316"/>
    <mergeCell ref="F1312:G1312"/>
    <mergeCell ref="H1312:L1312"/>
    <mergeCell ref="B1313:B1314"/>
    <mergeCell ref="C1313:C1314"/>
    <mergeCell ref="A1307:A1311"/>
    <mergeCell ref="F1307:G1307"/>
    <mergeCell ref="H1307:L1307"/>
    <mergeCell ref="B1308:B1309"/>
    <mergeCell ref="C1308:C1309"/>
    <mergeCell ref="D1308:D1309"/>
    <mergeCell ref="E1308:E1309"/>
    <mergeCell ref="F1308:G1309"/>
    <mergeCell ref="H1308:I1308"/>
    <mergeCell ref="H1309:I1309"/>
    <mergeCell ref="H1329:I1329"/>
    <mergeCell ref="F1330:G1331"/>
    <mergeCell ref="H1330:I1331"/>
    <mergeCell ref="J1330:J1331"/>
    <mergeCell ref="K1330:K1331"/>
    <mergeCell ref="L1330:L1331"/>
    <mergeCell ref="L1325:L1326"/>
    <mergeCell ref="A1327:A1331"/>
    <mergeCell ref="F1327:G1327"/>
    <mergeCell ref="H1327:L1327"/>
    <mergeCell ref="B1328:B1329"/>
    <mergeCell ref="C1328:C1329"/>
    <mergeCell ref="D1328:D1329"/>
    <mergeCell ref="E1328:E1329"/>
    <mergeCell ref="F1328:G1329"/>
    <mergeCell ref="H1328:I1328"/>
    <mergeCell ref="H1323:I1323"/>
    <mergeCell ref="H1324:I1324"/>
    <mergeCell ref="F1325:G1326"/>
    <mergeCell ref="H1325:I1326"/>
    <mergeCell ref="J1325:J1326"/>
    <mergeCell ref="K1325:K1326"/>
    <mergeCell ref="K1320:K1321"/>
    <mergeCell ref="L1320:L1321"/>
    <mergeCell ref="A1322:A1326"/>
    <mergeCell ref="F1322:G1322"/>
    <mergeCell ref="H1322:L1322"/>
    <mergeCell ref="B1323:B1324"/>
    <mergeCell ref="C1323:C1324"/>
    <mergeCell ref="D1323:D1324"/>
    <mergeCell ref="E1323:E1324"/>
    <mergeCell ref="F1323:G1324"/>
    <mergeCell ref="F1318:G1319"/>
    <mergeCell ref="H1318:I1318"/>
    <mergeCell ref="H1319:I1319"/>
    <mergeCell ref="F1320:G1321"/>
    <mergeCell ref="H1320:I1321"/>
    <mergeCell ref="J1320:J1321"/>
    <mergeCell ref="F1343:G1344"/>
    <mergeCell ref="H1343:I1343"/>
    <mergeCell ref="H1344:I1344"/>
    <mergeCell ref="F1345:G1346"/>
    <mergeCell ref="H1345:I1346"/>
    <mergeCell ref="J1345:J1346"/>
    <mergeCell ref="J1340:J1341"/>
    <mergeCell ref="K1340:K1341"/>
    <mergeCell ref="L1340:L1341"/>
    <mergeCell ref="A1342:A1346"/>
    <mergeCell ref="F1342:G1342"/>
    <mergeCell ref="H1342:L1342"/>
    <mergeCell ref="B1343:B1344"/>
    <mergeCell ref="C1343:C1344"/>
    <mergeCell ref="D1343:D1344"/>
    <mergeCell ref="E1343:E1344"/>
    <mergeCell ref="D1338:D1339"/>
    <mergeCell ref="E1338:E1339"/>
    <mergeCell ref="F1338:G1339"/>
    <mergeCell ref="H1338:I1338"/>
    <mergeCell ref="H1339:I1339"/>
    <mergeCell ref="F1340:G1341"/>
    <mergeCell ref="H1340:I1341"/>
    <mergeCell ref="F1335:G1336"/>
    <mergeCell ref="H1335:I1336"/>
    <mergeCell ref="J1335:J1336"/>
    <mergeCell ref="K1335:K1336"/>
    <mergeCell ref="L1335:L1336"/>
    <mergeCell ref="A1337:A1341"/>
    <mergeCell ref="F1337:G1337"/>
    <mergeCell ref="H1337:L1337"/>
    <mergeCell ref="B1338:B1339"/>
    <mergeCell ref="C1338:C1339"/>
    <mergeCell ref="A1332:A1336"/>
    <mergeCell ref="F1332:G1332"/>
    <mergeCell ref="H1332:L1332"/>
    <mergeCell ref="B1333:B1334"/>
    <mergeCell ref="C1333:C1334"/>
    <mergeCell ref="D1333:D1334"/>
    <mergeCell ref="E1333:E1334"/>
    <mergeCell ref="F1333:G1334"/>
    <mergeCell ref="H1333:I1333"/>
    <mergeCell ref="H1334:I1334"/>
    <mergeCell ref="F1356:G1357"/>
    <mergeCell ref="H1356:I1357"/>
    <mergeCell ref="J1356:J1357"/>
    <mergeCell ref="K1356:K1357"/>
    <mergeCell ref="L1356:L1357"/>
    <mergeCell ref="A1358:A1362"/>
    <mergeCell ref="F1358:G1358"/>
    <mergeCell ref="H1358:L1358"/>
    <mergeCell ref="B1359:B1360"/>
    <mergeCell ref="C1359:C1360"/>
    <mergeCell ref="A1353:A1357"/>
    <mergeCell ref="F1353:G1353"/>
    <mergeCell ref="H1353:L1353"/>
    <mergeCell ref="B1354:B1355"/>
    <mergeCell ref="C1354:C1355"/>
    <mergeCell ref="D1354:D1355"/>
    <mergeCell ref="E1354:E1355"/>
    <mergeCell ref="F1354:G1355"/>
    <mergeCell ref="H1354:I1354"/>
    <mergeCell ref="H1355:I1355"/>
    <mergeCell ref="H1348:I1348"/>
    <mergeCell ref="H1349:I1350"/>
    <mergeCell ref="J1349:J1350"/>
    <mergeCell ref="K1349:K1350"/>
    <mergeCell ref="L1349:L1350"/>
    <mergeCell ref="F1351:G1352"/>
    <mergeCell ref="H1351:I1352"/>
    <mergeCell ref="J1351:J1352"/>
    <mergeCell ref="K1351:K1352"/>
    <mergeCell ref="L1351:L1352"/>
    <mergeCell ref="K1345:K1346"/>
    <mergeCell ref="L1345:L1346"/>
    <mergeCell ref="A1347:A1352"/>
    <mergeCell ref="F1347:G1347"/>
    <mergeCell ref="H1347:L1347"/>
    <mergeCell ref="B1348:B1350"/>
    <mergeCell ref="C1348:C1350"/>
    <mergeCell ref="D1348:D1350"/>
    <mergeCell ref="E1348:E1350"/>
    <mergeCell ref="F1348:G1350"/>
    <mergeCell ref="F1367:G1368"/>
    <mergeCell ref="H1367:I1368"/>
    <mergeCell ref="J1367:J1368"/>
    <mergeCell ref="K1367:K1368"/>
    <mergeCell ref="L1367:L1368"/>
    <mergeCell ref="A1369:A1374"/>
    <mergeCell ref="F1369:G1369"/>
    <mergeCell ref="H1369:L1369"/>
    <mergeCell ref="B1370:B1372"/>
    <mergeCell ref="C1370:C1372"/>
    <mergeCell ref="F1364:G1366"/>
    <mergeCell ref="H1364:I1364"/>
    <mergeCell ref="H1365:I1366"/>
    <mergeCell ref="J1365:J1366"/>
    <mergeCell ref="K1365:K1366"/>
    <mergeCell ref="L1365:L1366"/>
    <mergeCell ref="J1361:J1362"/>
    <mergeCell ref="K1361:K1362"/>
    <mergeCell ref="L1361:L1362"/>
    <mergeCell ref="A1363:A1368"/>
    <mergeCell ref="F1363:G1363"/>
    <mergeCell ref="H1363:L1363"/>
    <mergeCell ref="B1364:B1366"/>
    <mergeCell ref="C1364:C1366"/>
    <mergeCell ref="D1364:D1366"/>
    <mergeCell ref="E1364:E1366"/>
    <mergeCell ref="D1359:D1360"/>
    <mergeCell ref="E1359:E1360"/>
    <mergeCell ref="F1359:G1360"/>
    <mergeCell ref="H1359:I1359"/>
    <mergeCell ref="H1360:I1360"/>
    <mergeCell ref="F1361:G1362"/>
    <mergeCell ref="H1361:I1362"/>
    <mergeCell ref="D1381:D1382"/>
    <mergeCell ref="E1381:E1382"/>
    <mergeCell ref="F1381:G1382"/>
    <mergeCell ref="H1381:I1381"/>
    <mergeCell ref="H1382:I1382"/>
    <mergeCell ref="F1383:G1384"/>
    <mergeCell ref="H1383:I1384"/>
    <mergeCell ref="F1378:G1379"/>
    <mergeCell ref="H1378:I1379"/>
    <mergeCell ref="J1378:J1379"/>
    <mergeCell ref="K1378:K1379"/>
    <mergeCell ref="L1378:L1379"/>
    <mergeCell ref="A1380:A1384"/>
    <mergeCell ref="F1380:G1380"/>
    <mergeCell ref="H1380:L1380"/>
    <mergeCell ref="B1381:B1382"/>
    <mergeCell ref="C1381:C1382"/>
    <mergeCell ref="A1375:A1379"/>
    <mergeCell ref="F1375:G1375"/>
    <mergeCell ref="H1375:L1375"/>
    <mergeCell ref="B1376:B1377"/>
    <mergeCell ref="C1376:C1377"/>
    <mergeCell ref="D1376:D1377"/>
    <mergeCell ref="E1376:E1377"/>
    <mergeCell ref="F1376:G1377"/>
    <mergeCell ref="H1376:I1376"/>
    <mergeCell ref="H1377:I1377"/>
    <mergeCell ref="K1371:K1372"/>
    <mergeCell ref="L1371:L1372"/>
    <mergeCell ref="F1373:G1374"/>
    <mergeCell ref="H1373:I1374"/>
    <mergeCell ref="J1373:J1374"/>
    <mergeCell ref="K1373:K1374"/>
    <mergeCell ref="L1373:L1374"/>
    <mergeCell ref="D1370:D1372"/>
    <mergeCell ref="E1370:E1372"/>
    <mergeCell ref="F1370:G1372"/>
    <mergeCell ref="H1370:I1370"/>
    <mergeCell ref="H1371:I1372"/>
    <mergeCell ref="J1371:J1372"/>
    <mergeCell ref="L1393:L1394"/>
    <mergeCell ref="A1395:A1399"/>
    <mergeCell ref="F1395:G1395"/>
    <mergeCell ref="H1395:L1395"/>
    <mergeCell ref="B1396:B1397"/>
    <mergeCell ref="C1396:C1397"/>
    <mergeCell ref="D1396:D1397"/>
    <mergeCell ref="E1396:E1397"/>
    <mergeCell ref="F1396:G1397"/>
    <mergeCell ref="H1396:I1396"/>
    <mergeCell ref="H1391:I1391"/>
    <mergeCell ref="H1392:I1392"/>
    <mergeCell ref="F1393:G1394"/>
    <mergeCell ref="H1393:I1394"/>
    <mergeCell ref="J1393:J1394"/>
    <mergeCell ref="K1393:K1394"/>
    <mergeCell ref="K1388:K1389"/>
    <mergeCell ref="L1388:L1389"/>
    <mergeCell ref="A1390:A1394"/>
    <mergeCell ref="F1390:G1390"/>
    <mergeCell ref="H1390:L1390"/>
    <mergeCell ref="B1391:B1392"/>
    <mergeCell ref="C1391:C1392"/>
    <mergeCell ref="D1391:D1392"/>
    <mergeCell ref="E1391:E1392"/>
    <mergeCell ref="F1391:G1392"/>
    <mergeCell ref="F1386:G1387"/>
    <mergeCell ref="H1386:I1386"/>
    <mergeCell ref="H1387:I1387"/>
    <mergeCell ref="F1388:G1389"/>
    <mergeCell ref="H1388:I1389"/>
    <mergeCell ref="J1388:J1389"/>
    <mergeCell ref="J1383:J1384"/>
    <mergeCell ref="K1383:K1384"/>
    <mergeCell ref="L1383:L1384"/>
    <mergeCell ref="A1385:A1389"/>
    <mergeCell ref="F1385:G1385"/>
    <mergeCell ref="H1385:L1385"/>
    <mergeCell ref="B1386:B1387"/>
    <mergeCell ref="C1386:C1387"/>
    <mergeCell ref="D1386:D1387"/>
    <mergeCell ref="E1386:E1387"/>
    <mergeCell ref="D1406:D1407"/>
    <mergeCell ref="E1406:E1407"/>
    <mergeCell ref="F1406:G1407"/>
    <mergeCell ref="H1406:I1406"/>
    <mergeCell ref="H1407:I1407"/>
    <mergeCell ref="F1408:G1409"/>
    <mergeCell ref="H1408:I1409"/>
    <mergeCell ref="F1403:G1404"/>
    <mergeCell ref="H1403:I1404"/>
    <mergeCell ref="J1403:J1404"/>
    <mergeCell ref="K1403:K1404"/>
    <mergeCell ref="L1403:L1404"/>
    <mergeCell ref="A1405:A1409"/>
    <mergeCell ref="F1405:G1405"/>
    <mergeCell ref="H1405:L1405"/>
    <mergeCell ref="B1406:B1407"/>
    <mergeCell ref="C1406:C1407"/>
    <mergeCell ref="A1400:A1404"/>
    <mergeCell ref="F1400:G1400"/>
    <mergeCell ref="H1400:L1400"/>
    <mergeCell ref="B1401:B1402"/>
    <mergeCell ref="C1401:C1402"/>
    <mergeCell ref="D1401:D1402"/>
    <mergeCell ref="E1401:E1402"/>
    <mergeCell ref="F1401:G1402"/>
    <mergeCell ref="H1401:I1401"/>
    <mergeCell ref="H1402:I1402"/>
    <mergeCell ref="H1397:I1397"/>
    <mergeCell ref="F1398:G1399"/>
    <mergeCell ref="H1398:I1399"/>
    <mergeCell ref="J1398:J1399"/>
    <mergeCell ref="K1398:K1399"/>
    <mergeCell ref="L1398:L1399"/>
    <mergeCell ref="L1418:L1419"/>
    <mergeCell ref="A1420:A1424"/>
    <mergeCell ref="F1420:G1420"/>
    <mergeCell ref="H1420:L1420"/>
    <mergeCell ref="B1421:B1422"/>
    <mergeCell ref="C1421:C1422"/>
    <mergeCell ref="D1421:D1422"/>
    <mergeCell ref="E1421:E1422"/>
    <mergeCell ref="F1421:G1422"/>
    <mergeCell ref="H1421:I1421"/>
    <mergeCell ref="H1416:I1416"/>
    <mergeCell ref="H1417:I1417"/>
    <mergeCell ref="F1418:G1419"/>
    <mergeCell ref="H1418:I1419"/>
    <mergeCell ref="J1418:J1419"/>
    <mergeCell ref="K1418:K1419"/>
    <mergeCell ref="K1413:K1414"/>
    <mergeCell ref="L1413:L1414"/>
    <mergeCell ref="A1415:A1419"/>
    <mergeCell ref="F1415:G1415"/>
    <mergeCell ref="H1415:L1415"/>
    <mergeCell ref="B1416:B1417"/>
    <mergeCell ref="C1416:C1417"/>
    <mergeCell ref="D1416:D1417"/>
    <mergeCell ref="E1416:E1417"/>
    <mergeCell ref="F1416:G1417"/>
    <mergeCell ref="F1411:G1412"/>
    <mergeCell ref="H1411:I1411"/>
    <mergeCell ref="H1412:I1412"/>
    <mergeCell ref="F1413:G1414"/>
    <mergeCell ref="H1413:I1414"/>
    <mergeCell ref="J1413:J1414"/>
    <mergeCell ref="J1408:J1409"/>
    <mergeCell ref="K1408:K1409"/>
    <mergeCell ref="L1408:L1409"/>
    <mergeCell ref="A1410:A1414"/>
    <mergeCell ref="F1410:G1410"/>
    <mergeCell ref="H1410:L1410"/>
    <mergeCell ref="B1411:B1412"/>
    <mergeCell ref="C1411:C1412"/>
    <mergeCell ref="D1411:D1412"/>
    <mergeCell ref="E1411:E1412"/>
    <mergeCell ref="D1431:D1432"/>
    <mergeCell ref="E1431:E1432"/>
    <mergeCell ref="F1431:G1432"/>
    <mergeCell ref="H1431:I1431"/>
    <mergeCell ref="H1432:I1432"/>
    <mergeCell ref="F1433:G1434"/>
    <mergeCell ref="H1433:I1434"/>
    <mergeCell ref="F1428:G1429"/>
    <mergeCell ref="H1428:I1429"/>
    <mergeCell ref="J1428:J1429"/>
    <mergeCell ref="K1428:K1429"/>
    <mergeCell ref="L1428:L1429"/>
    <mergeCell ref="A1430:A1434"/>
    <mergeCell ref="F1430:G1430"/>
    <mergeCell ref="H1430:L1430"/>
    <mergeCell ref="B1431:B1432"/>
    <mergeCell ref="C1431:C1432"/>
    <mergeCell ref="A1425:A1429"/>
    <mergeCell ref="F1425:G1425"/>
    <mergeCell ref="H1425:L1425"/>
    <mergeCell ref="B1426:B1427"/>
    <mergeCell ref="C1426:C1427"/>
    <mergeCell ref="D1426:D1427"/>
    <mergeCell ref="E1426:E1427"/>
    <mergeCell ref="F1426:G1427"/>
    <mergeCell ref="H1426:I1426"/>
    <mergeCell ref="H1427:I1427"/>
    <mergeCell ref="H1422:I1422"/>
    <mergeCell ref="F1423:G1424"/>
    <mergeCell ref="H1423:I1424"/>
    <mergeCell ref="J1423:J1424"/>
    <mergeCell ref="K1423:K1424"/>
    <mergeCell ref="L1423:L1424"/>
    <mergeCell ref="L1443:L1444"/>
    <mergeCell ref="A1445:A1449"/>
    <mergeCell ref="F1445:G1445"/>
    <mergeCell ref="H1445:L1445"/>
    <mergeCell ref="B1446:B1447"/>
    <mergeCell ref="C1446:C1447"/>
    <mergeCell ref="D1446:D1447"/>
    <mergeCell ref="E1446:E1447"/>
    <mergeCell ref="F1446:G1447"/>
    <mergeCell ref="H1446:I1446"/>
    <mergeCell ref="H1441:I1441"/>
    <mergeCell ref="H1442:I1442"/>
    <mergeCell ref="F1443:G1444"/>
    <mergeCell ref="H1443:I1444"/>
    <mergeCell ref="J1443:J1444"/>
    <mergeCell ref="K1443:K1444"/>
    <mergeCell ref="K1438:K1439"/>
    <mergeCell ref="L1438:L1439"/>
    <mergeCell ref="A1440:A1444"/>
    <mergeCell ref="F1440:G1440"/>
    <mergeCell ref="H1440:L1440"/>
    <mergeCell ref="B1441:B1442"/>
    <mergeCell ref="C1441:C1442"/>
    <mergeCell ref="D1441:D1442"/>
    <mergeCell ref="E1441:E1442"/>
    <mergeCell ref="F1441:G1442"/>
    <mergeCell ref="F1436:G1437"/>
    <mergeCell ref="H1436:I1436"/>
    <mergeCell ref="H1437:I1437"/>
    <mergeCell ref="F1438:G1439"/>
    <mergeCell ref="H1438:I1439"/>
    <mergeCell ref="J1438:J1439"/>
    <mergeCell ref="J1433:J1434"/>
    <mergeCell ref="K1433:K1434"/>
    <mergeCell ref="L1433:L1434"/>
    <mergeCell ref="A1435:A1439"/>
    <mergeCell ref="F1435:G1435"/>
    <mergeCell ref="H1435:L1435"/>
    <mergeCell ref="B1436:B1437"/>
    <mergeCell ref="C1436:C1437"/>
    <mergeCell ref="D1436:D1437"/>
    <mergeCell ref="E1436:E1437"/>
    <mergeCell ref="D1456:D1457"/>
    <mergeCell ref="E1456:E1457"/>
    <mergeCell ref="F1456:G1457"/>
    <mergeCell ref="H1456:I1456"/>
    <mergeCell ref="H1457:I1457"/>
    <mergeCell ref="F1458:G1459"/>
    <mergeCell ref="H1458:I1459"/>
    <mergeCell ref="F1453:G1454"/>
    <mergeCell ref="H1453:I1454"/>
    <mergeCell ref="J1453:J1454"/>
    <mergeCell ref="K1453:K1454"/>
    <mergeCell ref="L1453:L1454"/>
    <mergeCell ref="A1455:A1459"/>
    <mergeCell ref="F1455:G1455"/>
    <mergeCell ref="H1455:L1455"/>
    <mergeCell ref="B1456:B1457"/>
    <mergeCell ref="C1456:C1457"/>
    <mergeCell ref="A1450:A1454"/>
    <mergeCell ref="F1450:G1450"/>
    <mergeCell ref="H1450:L1450"/>
    <mergeCell ref="B1451:B1452"/>
    <mergeCell ref="C1451:C1452"/>
    <mergeCell ref="D1451:D1452"/>
    <mergeCell ref="E1451:E1452"/>
    <mergeCell ref="F1451:G1452"/>
    <mergeCell ref="H1451:I1451"/>
    <mergeCell ref="H1452:I1452"/>
    <mergeCell ref="H1447:I1447"/>
    <mergeCell ref="F1448:G1449"/>
    <mergeCell ref="H1448:I1449"/>
    <mergeCell ref="J1448:J1449"/>
    <mergeCell ref="K1448:K1449"/>
    <mergeCell ref="L1448:L1449"/>
    <mergeCell ref="L1468:L1469"/>
    <mergeCell ref="A1470:A1475"/>
    <mergeCell ref="F1470:G1470"/>
    <mergeCell ref="H1470:L1470"/>
    <mergeCell ref="B1471:B1473"/>
    <mergeCell ref="C1471:C1473"/>
    <mergeCell ref="D1471:D1473"/>
    <mergeCell ref="E1471:E1473"/>
    <mergeCell ref="F1471:G1473"/>
    <mergeCell ref="H1471:I1471"/>
    <mergeCell ref="H1466:I1466"/>
    <mergeCell ref="H1467:I1467"/>
    <mergeCell ref="F1468:G1469"/>
    <mergeCell ref="H1468:I1469"/>
    <mergeCell ref="J1468:J1469"/>
    <mergeCell ref="K1468:K1469"/>
    <mergeCell ref="K1463:K1464"/>
    <mergeCell ref="L1463:L1464"/>
    <mergeCell ref="A1465:A1469"/>
    <mergeCell ref="F1465:G1465"/>
    <mergeCell ref="H1465:L1465"/>
    <mergeCell ref="B1466:B1467"/>
    <mergeCell ref="C1466:C1467"/>
    <mergeCell ref="D1466:D1467"/>
    <mergeCell ref="E1466:E1467"/>
    <mergeCell ref="F1466:G1467"/>
    <mergeCell ref="F1461:G1462"/>
    <mergeCell ref="H1461:I1461"/>
    <mergeCell ref="H1462:I1462"/>
    <mergeCell ref="F1463:G1464"/>
    <mergeCell ref="H1463:I1464"/>
    <mergeCell ref="J1463:J1464"/>
    <mergeCell ref="J1458:J1459"/>
    <mergeCell ref="K1458:K1459"/>
    <mergeCell ref="L1458:L1459"/>
    <mergeCell ref="A1460:A1464"/>
    <mergeCell ref="F1460:G1460"/>
    <mergeCell ref="H1460:L1460"/>
    <mergeCell ref="B1461:B1462"/>
    <mergeCell ref="C1461:C1462"/>
    <mergeCell ref="D1461:D1462"/>
    <mergeCell ref="E1461:E1462"/>
    <mergeCell ref="D1482:D1483"/>
    <mergeCell ref="E1482:E1483"/>
    <mergeCell ref="F1482:G1483"/>
    <mergeCell ref="H1482:I1482"/>
    <mergeCell ref="H1483:I1483"/>
    <mergeCell ref="F1484:G1485"/>
    <mergeCell ref="H1484:I1485"/>
    <mergeCell ref="F1479:G1480"/>
    <mergeCell ref="H1479:I1480"/>
    <mergeCell ref="J1479:J1480"/>
    <mergeCell ref="K1479:K1480"/>
    <mergeCell ref="L1479:L1480"/>
    <mergeCell ref="A1481:A1485"/>
    <mergeCell ref="F1481:G1481"/>
    <mergeCell ref="H1481:L1481"/>
    <mergeCell ref="B1482:B1483"/>
    <mergeCell ref="C1482:C1483"/>
    <mergeCell ref="A1476:A1480"/>
    <mergeCell ref="F1476:G1476"/>
    <mergeCell ref="H1476:L1476"/>
    <mergeCell ref="B1477:B1478"/>
    <mergeCell ref="C1477:C1478"/>
    <mergeCell ref="D1477:D1478"/>
    <mergeCell ref="E1477:E1478"/>
    <mergeCell ref="F1477:G1478"/>
    <mergeCell ref="H1477:I1477"/>
    <mergeCell ref="H1478:I1478"/>
    <mergeCell ref="H1472:I1473"/>
    <mergeCell ref="J1472:J1473"/>
    <mergeCell ref="K1472:K1473"/>
    <mergeCell ref="L1472:L1473"/>
    <mergeCell ref="F1474:G1475"/>
    <mergeCell ref="H1474:I1475"/>
    <mergeCell ref="J1474:J1475"/>
    <mergeCell ref="K1474:K1475"/>
    <mergeCell ref="L1474:L1475"/>
    <mergeCell ref="H1492:I1492"/>
    <mergeCell ref="H1493:I1494"/>
    <mergeCell ref="J1493:J1494"/>
    <mergeCell ref="K1493:K1494"/>
    <mergeCell ref="L1493:L1494"/>
    <mergeCell ref="F1495:G1496"/>
    <mergeCell ref="H1495:I1496"/>
    <mergeCell ref="J1495:J1496"/>
    <mergeCell ref="K1495:K1496"/>
    <mergeCell ref="L1495:L1496"/>
    <mergeCell ref="K1489:K1490"/>
    <mergeCell ref="L1489:L1490"/>
    <mergeCell ref="A1491:A1496"/>
    <mergeCell ref="F1491:G1491"/>
    <mergeCell ref="H1491:L1491"/>
    <mergeCell ref="B1492:B1494"/>
    <mergeCell ref="C1492:C1494"/>
    <mergeCell ref="D1492:D1494"/>
    <mergeCell ref="E1492:E1494"/>
    <mergeCell ref="F1492:G1494"/>
    <mergeCell ref="F1487:G1488"/>
    <mergeCell ref="H1487:I1487"/>
    <mergeCell ref="H1488:I1488"/>
    <mergeCell ref="F1489:G1490"/>
    <mergeCell ref="H1489:I1490"/>
    <mergeCell ref="J1489:J1490"/>
    <mergeCell ref="J1484:J1485"/>
    <mergeCell ref="K1484:K1485"/>
    <mergeCell ref="L1484:L1485"/>
    <mergeCell ref="A1486:A1490"/>
    <mergeCell ref="F1486:G1486"/>
    <mergeCell ref="H1486:L1486"/>
    <mergeCell ref="B1487:B1488"/>
    <mergeCell ref="C1487:C1488"/>
    <mergeCell ref="D1487:D1488"/>
    <mergeCell ref="E1487:E1488"/>
    <mergeCell ref="F1508:G1509"/>
    <mergeCell ref="H1508:I1508"/>
    <mergeCell ref="H1509:I1509"/>
    <mergeCell ref="F1510:G1511"/>
    <mergeCell ref="H1510:I1511"/>
    <mergeCell ref="J1510:J1511"/>
    <mergeCell ref="J1505:J1506"/>
    <mergeCell ref="K1505:K1506"/>
    <mergeCell ref="L1505:L1506"/>
    <mergeCell ref="A1507:A1511"/>
    <mergeCell ref="F1507:G1507"/>
    <mergeCell ref="H1507:L1507"/>
    <mergeCell ref="B1508:B1509"/>
    <mergeCell ref="C1508:C1509"/>
    <mergeCell ref="D1508:D1509"/>
    <mergeCell ref="E1508:E1509"/>
    <mergeCell ref="D1503:D1504"/>
    <mergeCell ref="E1503:E1504"/>
    <mergeCell ref="F1503:G1504"/>
    <mergeCell ref="H1503:I1503"/>
    <mergeCell ref="H1504:I1504"/>
    <mergeCell ref="F1505:G1506"/>
    <mergeCell ref="H1505:I1506"/>
    <mergeCell ref="F1500:G1501"/>
    <mergeCell ref="H1500:I1501"/>
    <mergeCell ref="J1500:J1501"/>
    <mergeCell ref="K1500:K1501"/>
    <mergeCell ref="L1500:L1501"/>
    <mergeCell ref="A1502:A1506"/>
    <mergeCell ref="F1502:G1502"/>
    <mergeCell ref="H1502:L1502"/>
    <mergeCell ref="B1503:B1504"/>
    <mergeCell ref="C1503:C1504"/>
    <mergeCell ref="A1497:A1501"/>
    <mergeCell ref="F1497:G1497"/>
    <mergeCell ref="H1497:L1497"/>
    <mergeCell ref="B1498:B1499"/>
    <mergeCell ref="C1498:C1499"/>
    <mergeCell ref="D1498:D1499"/>
    <mergeCell ref="E1498:E1499"/>
    <mergeCell ref="F1498:G1499"/>
    <mergeCell ref="H1498:I1498"/>
    <mergeCell ref="H1499:I1499"/>
    <mergeCell ref="F1521:G1522"/>
    <mergeCell ref="H1521:I1522"/>
    <mergeCell ref="J1521:J1522"/>
    <mergeCell ref="K1521:K1522"/>
    <mergeCell ref="L1521:L1522"/>
    <mergeCell ref="A1523:A1527"/>
    <mergeCell ref="F1523:G1523"/>
    <mergeCell ref="H1523:L1523"/>
    <mergeCell ref="B1524:B1525"/>
    <mergeCell ref="C1524:C1525"/>
    <mergeCell ref="A1518:A1522"/>
    <mergeCell ref="F1518:G1518"/>
    <mergeCell ref="H1518:L1518"/>
    <mergeCell ref="B1519:B1520"/>
    <mergeCell ref="C1519:C1520"/>
    <mergeCell ref="D1519:D1520"/>
    <mergeCell ref="E1519:E1520"/>
    <mergeCell ref="F1519:G1520"/>
    <mergeCell ref="H1519:I1519"/>
    <mergeCell ref="H1520:I1520"/>
    <mergeCell ref="H1513:I1513"/>
    <mergeCell ref="H1514:I1515"/>
    <mergeCell ref="J1514:J1515"/>
    <mergeCell ref="K1514:K1515"/>
    <mergeCell ref="L1514:L1515"/>
    <mergeCell ref="F1516:G1517"/>
    <mergeCell ref="H1516:I1517"/>
    <mergeCell ref="J1516:J1517"/>
    <mergeCell ref="K1516:K1517"/>
    <mergeCell ref="L1516:L1517"/>
    <mergeCell ref="K1510:K1511"/>
    <mergeCell ref="L1510:L1511"/>
    <mergeCell ref="A1512:A1517"/>
    <mergeCell ref="F1512:G1512"/>
    <mergeCell ref="H1512:L1512"/>
    <mergeCell ref="B1513:B1515"/>
    <mergeCell ref="C1513:C1515"/>
    <mergeCell ref="D1513:D1515"/>
    <mergeCell ref="E1513:E1515"/>
    <mergeCell ref="F1513:G1515"/>
    <mergeCell ref="H1534:I1534"/>
    <mergeCell ref="H1535:I1535"/>
    <mergeCell ref="F1536:G1537"/>
    <mergeCell ref="H1536:I1537"/>
    <mergeCell ref="J1536:J1537"/>
    <mergeCell ref="K1536:K1537"/>
    <mergeCell ref="K1531:K1532"/>
    <mergeCell ref="L1531:L1532"/>
    <mergeCell ref="A1533:A1537"/>
    <mergeCell ref="F1533:G1533"/>
    <mergeCell ref="H1533:L1533"/>
    <mergeCell ref="B1534:B1535"/>
    <mergeCell ref="C1534:C1535"/>
    <mergeCell ref="D1534:D1535"/>
    <mergeCell ref="E1534:E1535"/>
    <mergeCell ref="F1534:G1535"/>
    <mergeCell ref="F1529:G1530"/>
    <mergeCell ref="H1529:I1529"/>
    <mergeCell ref="H1530:I1530"/>
    <mergeCell ref="F1531:G1532"/>
    <mergeCell ref="H1531:I1532"/>
    <mergeCell ref="J1531:J1532"/>
    <mergeCell ref="J1526:J1527"/>
    <mergeCell ref="K1526:K1527"/>
    <mergeCell ref="L1526:L1527"/>
    <mergeCell ref="A1528:A1532"/>
    <mergeCell ref="F1528:G1528"/>
    <mergeCell ref="H1528:L1528"/>
    <mergeCell ref="B1529:B1530"/>
    <mergeCell ref="C1529:C1530"/>
    <mergeCell ref="D1529:D1530"/>
    <mergeCell ref="E1529:E1530"/>
    <mergeCell ref="D1524:D1525"/>
    <mergeCell ref="E1524:E1525"/>
    <mergeCell ref="F1524:G1525"/>
    <mergeCell ref="H1524:I1524"/>
    <mergeCell ref="H1525:I1525"/>
    <mergeCell ref="F1526:G1527"/>
    <mergeCell ref="H1526:I1527"/>
    <mergeCell ref="F1546:G1547"/>
    <mergeCell ref="H1546:I1547"/>
    <mergeCell ref="J1546:J1547"/>
    <mergeCell ref="K1546:K1547"/>
    <mergeCell ref="L1546:L1547"/>
    <mergeCell ref="A1548:A1552"/>
    <mergeCell ref="F1548:G1548"/>
    <mergeCell ref="H1548:L1548"/>
    <mergeCell ref="B1549:B1550"/>
    <mergeCell ref="C1549:C1550"/>
    <mergeCell ref="A1543:A1547"/>
    <mergeCell ref="F1543:G1543"/>
    <mergeCell ref="H1543:L1543"/>
    <mergeCell ref="B1544:B1545"/>
    <mergeCell ref="C1544:C1545"/>
    <mergeCell ref="D1544:D1545"/>
    <mergeCell ref="E1544:E1545"/>
    <mergeCell ref="F1544:G1545"/>
    <mergeCell ref="H1544:I1544"/>
    <mergeCell ref="H1545:I1545"/>
    <mergeCell ref="H1540:I1540"/>
    <mergeCell ref="F1541:G1542"/>
    <mergeCell ref="H1541:I1542"/>
    <mergeCell ref="J1541:J1542"/>
    <mergeCell ref="K1541:K1542"/>
    <mergeCell ref="L1541:L1542"/>
    <mergeCell ref="L1536:L1537"/>
    <mergeCell ref="A1538:A1542"/>
    <mergeCell ref="F1538:G1538"/>
    <mergeCell ref="H1538:L1538"/>
    <mergeCell ref="B1539:B1540"/>
    <mergeCell ref="C1539:C1540"/>
    <mergeCell ref="D1539:D1540"/>
    <mergeCell ref="E1539:E1540"/>
    <mergeCell ref="F1539:G1540"/>
    <mergeCell ref="H1539:I1539"/>
    <mergeCell ref="H1559:I1559"/>
    <mergeCell ref="H1560:I1560"/>
    <mergeCell ref="F1561:G1562"/>
    <mergeCell ref="H1561:I1562"/>
    <mergeCell ref="J1561:J1562"/>
    <mergeCell ref="K1561:K1562"/>
    <mergeCell ref="K1556:K1557"/>
    <mergeCell ref="L1556:L1557"/>
    <mergeCell ref="A1558:A1562"/>
    <mergeCell ref="F1558:G1558"/>
    <mergeCell ref="H1558:L1558"/>
    <mergeCell ref="B1559:B1560"/>
    <mergeCell ref="C1559:C1560"/>
    <mergeCell ref="D1559:D1560"/>
    <mergeCell ref="E1559:E1560"/>
    <mergeCell ref="F1559:G1560"/>
    <mergeCell ref="F1554:G1555"/>
    <mergeCell ref="H1554:I1554"/>
    <mergeCell ref="H1555:I1555"/>
    <mergeCell ref="F1556:G1557"/>
    <mergeCell ref="H1556:I1557"/>
    <mergeCell ref="J1556:J1557"/>
    <mergeCell ref="J1551:J1552"/>
    <mergeCell ref="K1551:K1552"/>
    <mergeCell ref="L1551:L1552"/>
    <mergeCell ref="A1553:A1557"/>
    <mergeCell ref="F1553:G1553"/>
    <mergeCell ref="H1553:L1553"/>
    <mergeCell ref="B1554:B1555"/>
    <mergeCell ref="C1554:C1555"/>
    <mergeCell ref="D1554:D1555"/>
    <mergeCell ref="E1554:E1555"/>
    <mergeCell ref="D1549:D1550"/>
    <mergeCell ref="E1549:E1550"/>
    <mergeCell ref="F1549:G1550"/>
    <mergeCell ref="H1549:I1549"/>
    <mergeCell ref="H1550:I1550"/>
    <mergeCell ref="F1551:G1552"/>
    <mergeCell ref="H1551:I1552"/>
    <mergeCell ref="F1571:G1572"/>
    <mergeCell ref="H1571:I1572"/>
    <mergeCell ref="J1571:J1572"/>
    <mergeCell ref="K1571:K1572"/>
    <mergeCell ref="L1571:L1572"/>
    <mergeCell ref="A1573:A1577"/>
    <mergeCell ref="F1573:G1573"/>
    <mergeCell ref="H1573:L1573"/>
    <mergeCell ref="B1574:B1575"/>
    <mergeCell ref="C1574:C1575"/>
    <mergeCell ref="A1568:A1572"/>
    <mergeCell ref="F1568:G1568"/>
    <mergeCell ref="H1568:L1568"/>
    <mergeCell ref="B1569:B1570"/>
    <mergeCell ref="C1569:C1570"/>
    <mergeCell ref="D1569:D1570"/>
    <mergeCell ref="E1569:E1570"/>
    <mergeCell ref="F1569:G1570"/>
    <mergeCell ref="H1569:I1569"/>
    <mergeCell ref="H1570:I1570"/>
    <mergeCell ref="H1565:I1565"/>
    <mergeCell ref="F1566:G1567"/>
    <mergeCell ref="H1566:I1567"/>
    <mergeCell ref="J1566:J1567"/>
    <mergeCell ref="K1566:K1567"/>
    <mergeCell ref="L1566:L1567"/>
    <mergeCell ref="L1561:L1562"/>
    <mergeCell ref="A1563:A1567"/>
    <mergeCell ref="F1563:G1563"/>
    <mergeCell ref="H1563:L1563"/>
    <mergeCell ref="B1564:B1565"/>
    <mergeCell ref="C1564:C1565"/>
    <mergeCell ref="D1564:D1565"/>
    <mergeCell ref="E1564:E1565"/>
    <mergeCell ref="F1564:G1565"/>
    <mergeCell ref="H1564:I1564"/>
    <mergeCell ref="H1584:I1584"/>
    <mergeCell ref="H1585:I1585"/>
    <mergeCell ref="F1586:G1587"/>
    <mergeCell ref="H1586:I1587"/>
    <mergeCell ref="J1586:J1587"/>
    <mergeCell ref="K1586:K1587"/>
    <mergeCell ref="K1581:K1582"/>
    <mergeCell ref="L1581:L1582"/>
    <mergeCell ref="A1583:A1587"/>
    <mergeCell ref="F1583:G1583"/>
    <mergeCell ref="H1583:L1583"/>
    <mergeCell ref="B1584:B1585"/>
    <mergeCell ref="C1584:C1585"/>
    <mergeCell ref="D1584:D1585"/>
    <mergeCell ref="E1584:E1585"/>
    <mergeCell ref="F1584:G1585"/>
    <mergeCell ref="F1579:G1580"/>
    <mergeCell ref="H1579:I1579"/>
    <mergeCell ref="H1580:I1580"/>
    <mergeCell ref="F1581:G1582"/>
    <mergeCell ref="H1581:I1582"/>
    <mergeCell ref="J1581:J1582"/>
    <mergeCell ref="J1576:J1577"/>
    <mergeCell ref="K1576:K1577"/>
    <mergeCell ref="L1576:L1577"/>
    <mergeCell ref="A1578:A1582"/>
    <mergeCell ref="F1578:G1578"/>
    <mergeCell ref="H1578:L1578"/>
    <mergeCell ref="B1579:B1580"/>
    <mergeCell ref="C1579:C1580"/>
    <mergeCell ref="D1579:D1580"/>
    <mergeCell ref="E1579:E1580"/>
    <mergeCell ref="D1574:D1575"/>
    <mergeCell ref="E1574:E1575"/>
    <mergeCell ref="F1574:G1575"/>
    <mergeCell ref="H1574:I1574"/>
    <mergeCell ref="H1575:I1575"/>
    <mergeCell ref="F1576:G1577"/>
    <mergeCell ref="H1576:I1577"/>
    <mergeCell ref="J1596:J1597"/>
    <mergeCell ref="K1596:K1597"/>
    <mergeCell ref="L1596:L1597"/>
    <mergeCell ref="F1598:G1599"/>
    <mergeCell ref="H1598:I1599"/>
    <mergeCell ref="J1598:J1599"/>
    <mergeCell ref="K1598:K1599"/>
    <mergeCell ref="L1598:L1599"/>
    <mergeCell ref="A1594:A1599"/>
    <mergeCell ref="F1594:G1594"/>
    <mergeCell ref="H1594:L1594"/>
    <mergeCell ref="B1595:B1597"/>
    <mergeCell ref="C1595:C1597"/>
    <mergeCell ref="D1595:D1597"/>
    <mergeCell ref="E1595:E1597"/>
    <mergeCell ref="F1595:G1597"/>
    <mergeCell ref="H1595:I1595"/>
    <mergeCell ref="H1596:I1597"/>
    <mergeCell ref="H1590:I1591"/>
    <mergeCell ref="J1590:J1591"/>
    <mergeCell ref="K1590:K1591"/>
    <mergeCell ref="L1590:L1591"/>
    <mergeCell ref="F1592:G1593"/>
    <mergeCell ref="H1592:I1593"/>
    <mergeCell ref="J1592:J1593"/>
    <mergeCell ref="K1592:K1593"/>
    <mergeCell ref="L1592:L1593"/>
    <mergeCell ref="L1586:L1587"/>
    <mergeCell ref="A1588:A1593"/>
    <mergeCell ref="F1588:G1588"/>
    <mergeCell ref="H1588:L1588"/>
    <mergeCell ref="B1589:B1591"/>
    <mergeCell ref="C1589:C1591"/>
    <mergeCell ref="D1589:D1591"/>
    <mergeCell ref="E1589:E1591"/>
    <mergeCell ref="F1589:G1591"/>
    <mergeCell ref="H1589:I1589"/>
    <mergeCell ref="K1607:K1608"/>
    <mergeCell ref="L1607:L1608"/>
    <mergeCell ref="F1609:G1610"/>
    <mergeCell ref="H1609:I1610"/>
    <mergeCell ref="J1609:J1610"/>
    <mergeCell ref="K1609:K1610"/>
    <mergeCell ref="L1609:L1610"/>
    <mergeCell ref="D1606:D1608"/>
    <mergeCell ref="E1606:E1608"/>
    <mergeCell ref="F1606:G1608"/>
    <mergeCell ref="H1606:I1606"/>
    <mergeCell ref="H1607:I1608"/>
    <mergeCell ref="J1607:J1608"/>
    <mergeCell ref="F1603:G1604"/>
    <mergeCell ref="H1603:I1604"/>
    <mergeCell ref="J1603:J1604"/>
    <mergeCell ref="K1603:K1604"/>
    <mergeCell ref="L1603:L1604"/>
    <mergeCell ref="A1605:A1610"/>
    <mergeCell ref="F1605:G1605"/>
    <mergeCell ref="H1605:L1605"/>
    <mergeCell ref="B1606:B1608"/>
    <mergeCell ref="C1606:C1608"/>
    <mergeCell ref="A1600:A1604"/>
    <mergeCell ref="F1600:G1600"/>
    <mergeCell ref="H1600:L1600"/>
    <mergeCell ref="B1601:B1602"/>
    <mergeCell ref="C1601:C1602"/>
    <mergeCell ref="D1601:D1602"/>
    <mergeCell ref="E1601:E1602"/>
    <mergeCell ref="F1601:G1602"/>
    <mergeCell ref="H1601:I1601"/>
    <mergeCell ref="H1602:I1602"/>
    <mergeCell ref="K1618:K1619"/>
    <mergeCell ref="L1618:L1619"/>
    <mergeCell ref="F1620:G1621"/>
    <mergeCell ref="H1620:I1621"/>
    <mergeCell ref="J1620:J1621"/>
    <mergeCell ref="K1620:K1621"/>
    <mergeCell ref="L1620:L1621"/>
    <mergeCell ref="D1617:D1619"/>
    <mergeCell ref="E1617:E1619"/>
    <mergeCell ref="F1617:G1619"/>
    <mergeCell ref="H1617:I1617"/>
    <mergeCell ref="H1618:I1619"/>
    <mergeCell ref="J1618:J1619"/>
    <mergeCell ref="F1614:G1615"/>
    <mergeCell ref="H1614:I1615"/>
    <mergeCell ref="J1614:J1615"/>
    <mergeCell ref="K1614:K1615"/>
    <mergeCell ref="L1614:L1615"/>
    <mergeCell ref="A1616:A1621"/>
    <mergeCell ref="F1616:G1616"/>
    <mergeCell ref="H1616:L1616"/>
    <mergeCell ref="B1617:B1619"/>
    <mergeCell ref="C1617:C1619"/>
    <mergeCell ref="A1611:A1615"/>
    <mergeCell ref="F1611:G1611"/>
    <mergeCell ref="H1611:L1611"/>
    <mergeCell ref="B1612:B1613"/>
    <mergeCell ref="C1612:C1613"/>
    <mergeCell ref="D1612:D1613"/>
    <mergeCell ref="E1612:E1613"/>
    <mergeCell ref="F1612:G1613"/>
    <mergeCell ref="H1612:I1612"/>
    <mergeCell ref="H1613:I1613"/>
    <mergeCell ref="F1631:G1632"/>
    <mergeCell ref="H1631:I1632"/>
    <mergeCell ref="J1631:J1632"/>
    <mergeCell ref="K1631:K1632"/>
    <mergeCell ref="L1631:L1632"/>
    <mergeCell ref="A1633:A1637"/>
    <mergeCell ref="F1633:G1633"/>
    <mergeCell ref="H1633:L1633"/>
    <mergeCell ref="B1634:B1635"/>
    <mergeCell ref="C1634:C1635"/>
    <mergeCell ref="A1628:A1632"/>
    <mergeCell ref="F1628:G1628"/>
    <mergeCell ref="H1628:L1628"/>
    <mergeCell ref="B1629:B1630"/>
    <mergeCell ref="C1629:C1630"/>
    <mergeCell ref="D1629:D1630"/>
    <mergeCell ref="E1629:E1630"/>
    <mergeCell ref="F1629:G1630"/>
    <mergeCell ref="H1629:I1629"/>
    <mergeCell ref="H1630:I1630"/>
    <mergeCell ref="J1624:J1625"/>
    <mergeCell ref="K1624:K1625"/>
    <mergeCell ref="L1624:L1625"/>
    <mergeCell ref="F1626:G1627"/>
    <mergeCell ref="H1626:I1627"/>
    <mergeCell ref="J1626:J1627"/>
    <mergeCell ref="K1626:K1627"/>
    <mergeCell ref="L1626:L1627"/>
    <mergeCell ref="A1622:A1627"/>
    <mergeCell ref="F1622:G1622"/>
    <mergeCell ref="H1622:L1622"/>
    <mergeCell ref="B1623:B1625"/>
    <mergeCell ref="C1623:C1625"/>
    <mergeCell ref="D1623:D1625"/>
    <mergeCell ref="E1623:E1625"/>
    <mergeCell ref="F1623:G1625"/>
    <mergeCell ref="H1623:I1623"/>
    <mergeCell ref="H1624:I1625"/>
    <mergeCell ref="H1644:I1644"/>
    <mergeCell ref="H1645:I1645"/>
    <mergeCell ref="F1646:G1647"/>
    <mergeCell ref="H1646:I1647"/>
    <mergeCell ref="J1646:J1647"/>
    <mergeCell ref="K1646:K1647"/>
    <mergeCell ref="K1641:K1642"/>
    <mergeCell ref="L1641:L1642"/>
    <mergeCell ref="A1643:A1647"/>
    <mergeCell ref="F1643:G1643"/>
    <mergeCell ref="H1643:L1643"/>
    <mergeCell ref="B1644:B1645"/>
    <mergeCell ref="C1644:C1645"/>
    <mergeCell ref="D1644:D1645"/>
    <mergeCell ref="E1644:E1645"/>
    <mergeCell ref="F1644:G1645"/>
    <mergeCell ref="F1639:G1640"/>
    <mergeCell ref="H1639:I1639"/>
    <mergeCell ref="H1640:I1640"/>
    <mergeCell ref="F1641:G1642"/>
    <mergeCell ref="H1641:I1642"/>
    <mergeCell ref="J1641:J1642"/>
    <mergeCell ref="J1636:J1637"/>
    <mergeCell ref="K1636:K1637"/>
    <mergeCell ref="L1636:L1637"/>
    <mergeCell ref="A1638:A1642"/>
    <mergeCell ref="F1638:G1638"/>
    <mergeCell ref="H1638:L1638"/>
    <mergeCell ref="B1639:B1640"/>
    <mergeCell ref="C1639:C1640"/>
    <mergeCell ref="D1639:D1640"/>
    <mergeCell ref="E1639:E1640"/>
    <mergeCell ref="D1634:D1635"/>
    <mergeCell ref="E1634:E1635"/>
    <mergeCell ref="F1634:G1635"/>
    <mergeCell ref="H1634:I1634"/>
    <mergeCell ref="H1635:I1635"/>
    <mergeCell ref="F1636:G1637"/>
    <mergeCell ref="H1636:I1637"/>
    <mergeCell ref="F1656:G1657"/>
    <mergeCell ref="H1656:I1657"/>
    <mergeCell ref="J1656:J1657"/>
    <mergeCell ref="K1656:K1657"/>
    <mergeCell ref="L1656:L1657"/>
    <mergeCell ref="A1658:A1662"/>
    <mergeCell ref="F1658:G1658"/>
    <mergeCell ref="H1658:L1658"/>
    <mergeCell ref="B1659:B1660"/>
    <mergeCell ref="C1659:C1660"/>
    <mergeCell ref="A1653:A1657"/>
    <mergeCell ref="F1653:G1653"/>
    <mergeCell ref="H1653:L1653"/>
    <mergeCell ref="B1654:B1655"/>
    <mergeCell ref="C1654:C1655"/>
    <mergeCell ref="D1654:D1655"/>
    <mergeCell ref="E1654:E1655"/>
    <mergeCell ref="F1654:G1655"/>
    <mergeCell ref="H1654:I1654"/>
    <mergeCell ref="H1655:I1655"/>
    <mergeCell ref="H1650:I1650"/>
    <mergeCell ref="F1651:G1652"/>
    <mergeCell ref="H1651:I1652"/>
    <mergeCell ref="J1651:J1652"/>
    <mergeCell ref="K1651:K1652"/>
    <mergeCell ref="L1651:L1652"/>
    <mergeCell ref="L1646:L1647"/>
    <mergeCell ref="A1648:A1652"/>
    <mergeCell ref="F1648:G1648"/>
    <mergeCell ref="H1648:L1648"/>
    <mergeCell ref="B1649:B1650"/>
    <mergeCell ref="C1649:C1650"/>
    <mergeCell ref="D1649:D1650"/>
    <mergeCell ref="E1649:E1650"/>
    <mergeCell ref="F1649:G1650"/>
    <mergeCell ref="H1649:I1649"/>
    <mergeCell ref="H1669:I1669"/>
    <mergeCell ref="H1670:I1670"/>
    <mergeCell ref="F1671:G1672"/>
    <mergeCell ref="H1671:I1672"/>
    <mergeCell ref="J1671:J1672"/>
    <mergeCell ref="K1671:K1672"/>
    <mergeCell ref="K1666:K1667"/>
    <mergeCell ref="L1666:L1667"/>
    <mergeCell ref="A1668:A1672"/>
    <mergeCell ref="F1668:G1668"/>
    <mergeCell ref="H1668:L1668"/>
    <mergeCell ref="B1669:B1670"/>
    <mergeCell ref="C1669:C1670"/>
    <mergeCell ref="D1669:D1670"/>
    <mergeCell ref="E1669:E1670"/>
    <mergeCell ref="F1669:G1670"/>
    <mergeCell ref="F1664:G1665"/>
    <mergeCell ref="H1664:I1664"/>
    <mergeCell ref="H1665:I1665"/>
    <mergeCell ref="F1666:G1667"/>
    <mergeCell ref="H1666:I1667"/>
    <mergeCell ref="J1666:J1667"/>
    <mergeCell ref="J1661:J1662"/>
    <mergeCell ref="K1661:K1662"/>
    <mergeCell ref="L1661:L1662"/>
    <mergeCell ref="A1663:A1667"/>
    <mergeCell ref="F1663:G1663"/>
    <mergeCell ref="H1663:L1663"/>
    <mergeCell ref="B1664:B1665"/>
    <mergeCell ref="C1664:C1665"/>
    <mergeCell ref="D1664:D1665"/>
    <mergeCell ref="E1664:E1665"/>
    <mergeCell ref="D1659:D1660"/>
    <mergeCell ref="E1659:E1660"/>
    <mergeCell ref="F1659:G1660"/>
    <mergeCell ref="H1659:I1659"/>
    <mergeCell ref="H1660:I1660"/>
    <mergeCell ref="F1661:G1662"/>
    <mergeCell ref="H1661:I1662"/>
    <mergeCell ref="F1681:G1682"/>
    <mergeCell ref="H1681:I1682"/>
    <mergeCell ref="J1681:J1682"/>
    <mergeCell ref="K1681:K1682"/>
    <mergeCell ref="L1681:L1682"/>
    <mergeCell ref="A1683:A1688"/>
    <mergeCell ref="F1683:G1683"/>
    <mergeCell ref="H1683:L1683"/>
    <mergeCell ref="B1684:B1686"/>
    <mergeCell ref="C1684:C1686"/>
    <mergeCell ref="A1678:A1682"/>
    <mergeCell ref="F1678:G1678"/>
    <mergeCell ref="H1678:L1678"/>
    <mergeCell ref="B1679:B1680"/>
    <mergeCell ref="C1679:C1680"/>
    <mergeCell ref="D1679:D1680"/>
    <mergeCell ref="E1679:E1680"/>
    <mergeCell ref="F1679:G1680"/>
    <mergeCell ref="H1679:I1679"/>
    <mergeCell ref="H1680:I1680"/>
    <mergeCell ref="H1675:I1675"/>
    <mergeCell ref="F1676:G1677"/>
    <mergeCell ref="H1676:I1677"/>
    <mergeCell ref="J1676:J1677"/>
    <mergeCell ref="K1676:K1677"/>
    <mergeCell ref="L1676:L1677"/>
    <mergeCell ref="L1671:L1672"/>
    <mergeCell ref="A1673:A1677"/>
    <mergeCell ref="F1673:G1673"/>
    <mergeCell ref="H1673:L1673"/>
    <mergeCell ref="B1674:B1675"/>
    <mergeCell ref="C1674:C1675"/>
    <mergeCell ref="D1674:D1675"/>
    <mergeCell ref="E1674:E1675"/>
    <mergeCell ref="F1674:G1675"/>
    <mergeCell ref="H1674:I1674"/>
    <mergeCell ref="F1692:G1693"/>
    <mergeCell ref="H1692:I1693"/>
    <mergeCell ref="J1692:J1693"/>
    <mergeCell ref="K1692:K1693"/>
    <mergeCell ref="L1692:L1693"/>
    <mergeCell ref="A1694:A1698"/>
    <mergeCell ref="F1694:G1694"/>
    <mergeCell ref="H1694:L1694"/>
    <mergeCell ref="B1695:B1696"/>
    <mergeCell ref="C1695:C1696"/>
    <mergeCell ref="A1689:A1693"/>
    <mergeCell ref="F1689:G1689"/>
    <mergeCell ref="H1689:L1689"/>
    <mergeCell ref="B1690:B1691"/>
    <mergeCell ref="C1690:C1691"/>
    <mergeCell ref="D1690:D1691"/>
    <mergeCell ref="E1690:E1691"/>
    <mergeCell ref="F1690:G1691"/>
    <mergeCell ref="H1690:I1690"/>
    <mergeCell ref="H1691:I1691"/>
    <mergeCell ref="K1685:K1686"/>
    <mergeCell ref="L1685:L1686"/>
    <mergeCell ref="F1687:G1688"/>
    <mergeCell ref="H1687:I1688"/>
    <mergeCell ref="J1687:J1688"/>
    <mergeCell ref="K1687:K1688"/>
    <mergeCell ref="L1687:L1688"/>
    <mergeCell ref="D1684:D1686"/>
    <mergeCell ref="E1684:E1686"/>
    <mergeCell ref="F1684:G1686"/>
    <mergeCell ref="H1684:I1684"/>
    <mergeCell ref="H1685:I1686"/>
    <mergeCell ref="J1685:J1686"/>
    <mergeCell ref="F1703:G1704"/>
    <mergeCell ref="H1703:I1704"/>
    <mergeCell ref="J1703:J1704"/>
    <mergeCell ref="K1703:K1704"/>
    <mergeCell ref="L1703:L1704"/>
    <mergeCell ref="A1705:A1709"/>
    <mergeCell ref="F1705:G1705"/>
    <mergeCell ref="H1705:L1705"/>
    <mergeCell ref="B1706:B1707"/>
    <mergeCell ref="C1706:C1707"/>
    <mergeCell ref="F1700:G1702"/>
    <mergeCell ref="H1700:I1700"/>
    <mergeCell ref="H1701:I1702"/>
    <mergeCell ref="J1701:J1702"/>
    <mergeCell ref="K1701:K1702"/>
    <mergeCell ref="L1701:L1702"/>
    <mergeCell ref="J1697:J1698"/>
    <mergeCell ref="K1697:K1698"/>
    <mergeCell ref="L1697:L1698"/>
    <mergeCell ref="A1699:A1704"/>
    <mergeCell ref="F1699:G1699"/>
    <mergeCell ref="H1699:L1699"/>
    <mergeCell ref="B1700:B1702"/>
    <mergeCell ref="C1700:C1702"/>
    <mergeCell ref="D1700:D1702"/>
    <mergeCell ref="E1700:E1702"/>
    <mergeCell ref="D1695:D1696"/>
    <mergeCell ref="E1695:E1696"/>
    <mergeCell ref="F1695:G1696"/>
    <mergeCell ref="H1695:I1695"/>
    <mergeCell ref="H1696:I1696"/>
    <mergeCell ref="F1697:G1698"/>
    <mergeCell ref="H1697:I1698"/>
    <mergeCell ref="H1716:I1716"/>
    <mergeCell ref="H1717:I1717"/>
    <mergeCell ref="F1718:G1719"/>
    <mergeCell ref="H1718:I1719"/>
    <mergeCell ref="J1718:J1719"/>
    <mergeCell ref="K1718:K1719"/>
    <mergeCell ref="K1713:K1714"/>
    <mergeCell ref="L1713:L1714"/>
    <mergeCell ref="A1715:A1719"/>
    <mergeCell ref="F1715:G1715"/>
    <mergeCell ref="H1715:L1715"/>
    <mergeCell ref="B1716:B1717"/>
    <mergeCell ref="C1716:C1717"/>
    <mergeCell ref="D1716:D1717"/>
    <mergeCell ref="E1716:E1717"/>
    <mergeCell ref="F1716:G1717"/>
    <mergeCell ref="F1711:G1712"/>
    <mergeCell ref="H1711:I1711"/>
    <mergeCell ref="H1712:I1712"/>
    <mergeCell ref="F1713:G1714"/>
    <mergeCell ref="H1713:I1714"/>
    <mergeCell ref="J1713:J1714"/>
    <mergeCell ref="J1708:J1709"/>
    <mergeCell ref="K1708:K1709"/>
    <mergeCell ref="L1708:L1709"/>
    <mergeCell ref="A1710:A1714"/>
    <mergeCell ref="F1710:G1710"/>
    <mergeCell ref="H1710:L1710"/>
    <mergeCell ref="B1711:B1712"/>
    <mergeCell ref="C1711:C1712"/>
    <mergeCell ref="D1711:D1712"/>
    <mergeCell ref="E1711:E1712"/>
    <mergeCell ref="D1706:D1707"/>
    <mergeCell ref="E1706:E1707"/>
    <mergeCell ref="F1706:G1707"/>
    <mergeCell ref="H1706:I1706"/>
    <mergeCell ref="H1707:I1707"/>
    <mergeCell ref="F1708:G1709"/>
    <mergeCell ref="H1708:I1709"/>
    <mergeCell ref="J1727:J1728"/>
    <mergeCell ref="K1727:K1728"/>
    <mergeCell ref="L1727:L1728"/>
    <mergeCell ref="F1729:G1730"/>
    <mergeCell ref="H1729:I1730"/>
    <mergeCell ref="J1729:J1730"/>
    <mergeCell ref="K1729:K1730"/>
    <mergeCell ref="L1729:L1730"/>
    <mergeCell ref="A1725:A1730"/>
    <mergeCell ref="F1725:G1725"/>
    <mergeCell ref="H1725:L1725"/>
    <mergeCell ref="B1726:B1728"/>
    <mergeCell ref="C1726:C1728"/>
    <mergeCell ref="D1726:D1728"/>
    <mergeCell ref="E1726:E1728"/>
    <mergeCell ref="F1726:G1728"/>
    <mergeCell ref="H1726:I1726"/>
    <mergeCell ref="H1727:I1728"/>
    <mergeCell ref="H1722:I1722"/>
    <mergeCell ref="F1723:G1724"/>
    <mergeCell ref="H1723:I1724"/>
    <mergeCell ref="J1723:J1724"/>
    <mergeCell ref="K1723:K1724"/>
    <mergeCell ref="L1723:L1724"/>
    <mergeCell ref="L1718:L1719"/>
    <mergeCell ref="A1720:A1724"/>
    <mergeCell ref="F1720:G1720"/>
    <mergeCell ref="H1720:L1720"/>
    <mergeCell ref="B1721:B1722"/>
    <mergeCell ref="C1721:C1722"/>
    <mergeCell ref="D1721:D1722"/>
    <mergeCell ref="E1721:E1722"/>
    <mergeCell ref="F1721:G1722"/>
    <mergeCell ref="H1721:I1721"/>
    <mergeCell ref="J1739:J1740"/>
    <mergeCell ref="K1739:K1740"/>
    <mergeCell ref="L1739:L1740"/>
    <mergeCell ref="A1741:A1745"/>
    <mergeCell ref="F1741:G1741"/>
    <mergeCell ref="H1741:L1741"/>
    <mergeCell ref="B1742:B1743"/>
    <mergeCell ref="C1742:C1743"/>
    <mergeCell ref="D1742:D1743"/>
    <mergeCell ref="E1742:E1743"/>
    <mergeCell ref="D1737:D1738"/>
    <mergeCell ref="E1737:E1738"/>
    <mergeCell ref="F1737:G1738"/>
    <mergeCell ref="H1737:I1737"/>
    <mergeCell ref="H1738:I1738"/>
    <mergeCell ref="F1739:G1740"/>
    <mergeCell ref="H1739:I1740"/>
    <mergeCell ref="F1734:G1735"/>
    <mergeCell ref="H1734:I1735"/>
    <mergeCell ref="J1734:J1735"/>
    <mergeCell ref="K1734:K1735"/>
    <mergeCell ref="L1734:L1735"/>
    <mergeCell ref="A1736:A1740"/>
    <mergeCell ref="F1736:G1736"/>
    <mergeCell ref="H1736:L1736"/>
    <mergeCell ref="B1737:B1738"/>
    <mergeCell ref="C1737:C1738"/>
    <mergeCell ref="A1731:A1735"/>
    <mergeCell ref="F1731:G1731"/>
    <mergeCell ref="H1731:L1731"/>
    <mergeCell ref="B1732:B1733"/>
    <mergeCell ref="C1732:C1733"/>
    <mergeCell ref="D1732:D1733"/>
    <mergeCell ref="E1732:E1733"/>
    <mergeCell ref="F1732:G1733"/>
    <mergeCell ref="H1732:I1732"/>
    <mergeCell ref="H1733:I1733"/>
    <mergeCell ref="H1753:I1753"/>
    <mergeCell ref="F1754:G1755"/>
    <mergeCell ref="H1754:I1755"/>
    <mergeCell ref="J1754:J1755"/>
    <mergeCell ref="K1754:K1755"/>
    <mergeCell ref="L1754:L1755"/>
    <mergeCell ref="L1749:L1750"/>
    <mergeCell ref="A1751:A1755"/>
    <mergeCell ref="F1751:G1751"/>
    <mergeCell ref="H1751:L1751"/>
    <mergeCell ref="B1752:B1753"/>
    <mergeCell ref="C1752:C1753"/>
    <mergeCell ref="D1752:D1753"/>
    <mergeCell ref="E1752:E1753"/>
    <mergeCell ref="F1752:G1753"/>
    <mergeCell ref="H1752:I1752"/>
    <mergeCell ref="H1747:I1747"/>
    <mergeCell ref="H1748:I1748"/>
    <mergeCell ref="F1749:G1750"/>
    <mergeCell ref="H1749:I1750"/>
    <mergeCell ref="J1749:J1750"/>
    <mergeCell ref="K1749:K1750"/>
    <mergeCell ref="K1744:K1745"/>
    <mergeCell ref="L1744:L1745"/>
    <mergeCell ref="A1746:A1750"/>
    <mergeCell ref="F1746:G1746"/>
    <mergeCell ref="H1746:L1746"/>
    <mergeCell ref="B1747:B1748"/>
    <mergeCell ref="C1747:C1748"/>
    <mergeCell ref="D1747:D1748"/>
    <mergeCell ref="E1747:E1748"/>
    <mergeCell ref="F1747:G1748"/>
    <mergeCell ref="F1742:G1743"/>
    <mergeCell ref="H1742:I1742"/>
    <mergeCell ref="H1743:I1743"/>
    <mergeCell ref="F1744:G1745"/>
    <mergeCell ref="H1744:I1745"/>
    <mergeCell ref="J1744:J1745"/>
    <mergeCell ref="F1767:G1768"/>
    <mergeCell ref="H1767:I1767"/>
    <mergeCell ref="H1768:I1768"/>
    <mergeCell ref="F1769:G1770"/>
    <mergeCell ref="H1769:I1770"/>
    <mergeCell ref="J1769:J1770"/>
    <mergeCell ref="J1764:J1765"/>
    <mergeCell ref="K1764:K1765"/>
    <mergeCell ref="L1764:L1765"/>
    <mergeCell ref="A1766:A1770"/>
    <mergeCell ref="F1766:G1766"/>
    <mergeCell ref="H1766:L1766"/>
    <mergeCell ref="B1767:B1768"/>
    <mergeCell ref="C1767:C1768"/>
    <mergeCell ref="D1767:D1768"/>
    <mergeCell ref="E1767:E1768"/>
    <mergeCell ref="D1762:D1763"/>
    <mergeCell ref="E1762:E1763"/>
    <mergeCell ref="F1762:G1763"/>
    <mergeCell ref="H1762:I1762"/>
    <mergeCell ref="H1763:I1763"/>
    <mergeCell ref="F1764:G1765"/>
    <mergeCell ref="H1764:I1765"/>
    <mergeCell ref="F1759:G1760"/>
    <mergeCell ref="H1759:I1760"/>
    <mergeCell ref="J1759:J1760"/>
    <mergeCell ref="K1759:K1760"/>
    <mergeCell ref="L1759:L1760"/>
    <mergeCell ref="A1761:A1765"/>
    <mergeCell ref="F1761:G1761"/>
    <mergeCell ref="H1761:L1761"/>
    <mergeCell ref="B1762:B1763"/>
    <mergeCell ref="C1762:C1763"/>
    <mergeCell ref="A1756:A1760"/>
    <mergeCell ref="F1756:G1756"/>
    <mergeCell ref="H1756:L1756"/>
    <mergeCell ref="B1757:B1758"/>
    <mergeCell ref="C1757:C1758"/>
    <mergeCell ref="D1757:D1758"/>
    <mergeCell ref="E1757:E1758"/>
    <mergeCell ref="F1757:G1758"/>
    <mergeCell ref="H1757:I1757"/>
    <mergeCell ref="H1758:I1758"/>
    <mergeCell ref="J1779:J1780"/>
    <mergeCell ref="K1779:K1780"/>
    <mergeCell ref="L1779:L1780"/>
    <mergeCell ref="F1781:G1782"/>
    <mergeCell ref="H1781:I1782"/>
    <mergeCell ref="J1781:J1782"/>
    <mergeCell ref="K1781:K1782"/>
    <mergeCell ref="L1781:L1782"/>
    <mergeCell ref="A1777:A1782"/>
    <mergeCell ref="F1777:G1777"/>
    <mergeCell ref="H1777:L1777"/>
    <mergeCell ref="B1778:B1780"/>
    <mergeCell ref="C1778:C1780"/>
    <mergeCell ref="D1778:D1780"/>
    <mergeCell ref="E1778:E1780"/>
    <mergeCell ref="F1778:G1780"/>
    <mergeCell ref="H1778:I1778"/>
    <mergeCell ref="H1779:I1780"/>
    <mergeCell ref="H1772:I1772"/>
    <mergeCell ref="H1773:I1774"/>
    <mergeCell ref="J1773:J1774"/>
    <mergeCell ref="K1773:K1774"/>
    <mergeCell ref="L1773:L1774"/>
    <mergeCell ref="F1775:G1776"/>
    <mergeCell ref="H1775:I1776"/>
    <mergeCell ref="J1775:J1776"/>
    <mergeCell ref="K1775:K1776"/>
    <mergeCell ref="L1775:L1776"/>
    <mergeCell ref="K1769:K1770"/>
    <mergeCell ref="L1769:L1770"/>
    <mergeCell ref="A1771:A1776"/>
    <mergeCell ref="F1771:G1771"/>
    <mergeCell ref="H1771:L1771"/>
    <mergeCell ref="B1772:B1774"/>
    <mergeCell ref="C1772:C1774"/>
    <mergeCell ref="D1772:D1774"/>
    <mergeCell ref="E1772:E1774"/>
    <mergeCell ref="F1772:G1774"/>
    <mergeCell ref="D1796:D1797"/>
    <mergeCell ref="E1796:E1797"/>
    <mergeCell ref="F1796:G1797"/>
    <mergeCell ref="H1796:I1796"/>
    <mergeCell ref="H1797:I1797"/>
    <mergeCell ref="F1798:G1799"/>
    <mergeCell ref="H1798:I1799"/>
    <mergeCell ref="F1793:G1794"/>
    <mergeCell ref="H1793:I1794"/>
    <mergeCell ref="J1793:J1794"/>
    <mergeCell ref="K1793:K1794"/>
    <mergeCell ref="L1793:L1794"/>
    <mergeCell ref="A1795:A1799"/>
    <mergeCell ref="F1795:G1795"/>
    <mergeCell ref="H1795:L1795"/>
    <mergeCell ref="B1796:B1797"/>
    <mergeCell ref="C1796:C1797"/>
    <mergeCell ref="A1790:A1794"/>
    <mergeCell ref="F1790:G1790"/>
    <mergeCell ref="H1790:L1790"/>
    <mergeCell ref="B1791:B1792"/>
    <mergeCell ref="C1791:C1792"/>
    <mergeCell ref="D1791:D1792"/>
    <mergeCell ref="E1791:E1792"/>
    <mergeCell ref="F1791:G1792"/>
    <mergeCell ref="H1791:I1791"/>
    <mergeCell ref="H1792:I1792"/>
    <mergeCell ref="J1785:J1787"/>
    <mergeCell ref="K1785:K1787"/>
    <mergeCell ref="L1785:L1787"/>
    <mergeCell ref="F1788:G1789"/>
    <mergeCell ref="H1788:I1789"/>
    <mergeCell ref="J1788:J1789"/>
    <mergeCell ref="K1788:K1789"/>
    <mergeCell ref="L1788:L1789"/>
    <mergeCell ref="A1783:A1789"/>
    <mergeCell ref="F1783:G1783"/>
    <mergeCell ref="H1783:L1783"/>
    <mergeCell ref="B1784:B1787"/>
    <mergeCell ref="C1784:C1787"/>
    <mergeCell ref="D1784:D1787"/>
    <mergeCell ref="E1784:E1787"/>
    <mergeCell ref="F1784:G1787"/>
    <mergeCell ref="H1784:I1784"/>
    <mergeCell ref="H1785:I1787"/>
    <mergeCell ref="L1808:L1809"/>
    <mergeCell ref="A1810:A1814"/>
    <mergeCell ref="F1810:G1810"/>
    <mergeCell ref="H1810:L1810"/>
    <mergeCell ref="B1811:B1812"/>
    <mergeCell ref="C1811:C1812"/>
    <mergeCell ref="D1811:D1812"/>
    <mergeCell ref="E1811:E1812"/>
    <mergeCell ref="F1811:G1812"/>
    <mergeCell ref="H1811:I1811"/>
    <mergeCell ref="H1806:I1806"/>
    <mergeCell ref="H1807:I1807"/>
    <mergeCell ref="F1808:G1809"/>
    <mergeCell ref="H1808:I1809"/>
    <mergeCell ref="J1808:J1809"/>
    <mergeCell ref="K1808:K1809"/>
    <mergeCell ref="K1803:K1804"/>
    <mergeCell ref="L1803:L1804"/>
    <mergeCell ref="A1805:A1809"/>
    <mergeCell ref="F1805:G1805"/>
    <mergeCell ref="H1805:L1805"/>
    <mergeCell ref="B1806:B1807"/>
    <mergeCell ref="C1806:C1807"/>
    <mergeCell ref="D1806:D1807"/>
    <mergeCell ref="E1806:E1807"/>
    <mergeCell ref="F1806:G1807"/>
    <mergeCell ref="F1801:G1802"/>
    <mergeCell ref="H1801:I1801"/>
    <mergeCell ref="H1802:I1802"/>
    <mergeCell ref="F1803:G1804"/>
    <mergeCell ref="H1803:I1804"/>
    <mergeCell ref="J1803:J1804"/>
    <mergeCell ref="J1798:J1799"/>
    <mergeCell ref="K1798:K1799"/>
    <mergeCell ref="L1798:L1799"/>
    <mergeCell ref="A1800:A1804"/>
    <mergeCell ref="F1800:G1800"/>
    <mergeCell ref="H1800:L1800"/>
    <mergeCell ref="B1801:B1802"/>
    <mergeCell ref="C1801:C1802"/>
    <mergeCell ref="D1801:D1802"/>
    <mergeCell ref="E1801:E1802"/>
    <mergeCell ref="D1821:D1822"/>
    <mergeCell ref="E1821:E1822"/>
    <mergeCell ref="F1821:G1822"/>
    <mergeCell ref="H1821:I1821"/>
    <mergeCell ref="H1822:I1822"/>
    <mergeCell ref="F1823:G1824"/>
    <mergeCell ref="H1823:I1824"/>
    <mergeCell ref="F1818:G1819"/>
    <mergeCell ref="H1818:I1819"/>
    <mergeCell ref="J1818:J1819"/>
    <mergeCell ref="K1818:K1819"/>
    <mergeCell ref="L1818:L1819"/>
    <mergeCell ref="A1820:A1824"/>
    <mergeCell ref="F1820:G1820"/>
    <mergeCell ref="H1820:L1820"/>
    <mergeCell ref="B1821:B1822"/>
    <mergeCell ref="C1821:C1822"/>
    <mergeCell ref="A1815:A1819"/>
    <mergeCell ref="F1815:G1815"/>
    <mergeCell ref="H1815:L1815"/>
    <mergeCell ref="B1816:B1817"/>
    <mergeCell ref="C1816:C1817"/>
    <mergeCell ref="D1816:D1817"/>
    <mergeCell ref="E1816:E1817"/>
    <mergeCell ref="F1816:G1817"/>
    <mergeCell ref="H1816:I1816"/>
    <mergeCell ref="H1817:I1817"/>
    <mergeCell ref="H1812:I1812"/>
    <mergeCell ref="F1813:G1814"/>
    <mergeCell ref="H1813:I1814"/>
    <mergeCell ref="J1813:J1814"/>
    <mergeCell ref="K1813:K1814"/>
    <mergeCell ref="L1813:L1814"/>
    <mergeCell ref="L1833:L1834"/>
    <mergeCell ref="A1835:A1839"/>
    <mergeCell ref="F1835:G1835"/>
    <mergeCell ref="H1835:L1835"/>
    <mergeCell ref="B1836:B1837"/>
    <mergeCell ref="C1836:C1837"/>
    <mergeCell ref="D1836:D1837"/>
    <mergeCell ref="E1836:E1837"/>
    <mergeCell ref="F1836:G1837"/>
    <mergeCell ref="H1836:I1836"/>
    <mergeCell ref="H1831:I1831"/>
    <mergeCell ref="H1832:I1832"/>
    <mergeCell ref="F1833:G1834"/>
    <mergeCell ref="H1833:I1834"/>
    <mergeCell ref="J1833:J1834"/>
    <mergeCell ref="K1833:K1834"/>
    <mergeCell ref="K1828:K1829"/>
    <mergeCell ref="L1828:L1829"/>
    <mergeCell ref="A1830:A1834"/>
    <mergeCell ref="F1830:G1830"/>
    <mergeCell ref="H1830:L1830"/>
    <mergeCell ref="B1831:B1832"/>
    <mergeCell ref="C1831:C1832"/>
    <mergeCell ref="D1831:D1832"/>
    <mergeCell ref="E1831:E1832"/>
    <mergeCell ref="F1831:G1832"/>
    <mergeCell ref="F1826:G1827"/>
    <mergeCell ref="H1826:I1826"/>
    <mergeCell ref="H1827:I1827"/>
    <mergeCell ref="F1828:G1829"/>
    <mergeCell ref="H1828:I1829"/>
    <mergeCell ref="J1828:J1829"/>
    <mergeCell ref="J1823:J1824"/>
    <mergeCell ref="K1823:K1824"/>
    <mergeCell ref="L1823:L1824"/>
    <mergeCell ref="A1825:A1829"/>
    <mergeCell ref="F1825:G1825"/>
    <mergeCell ref="H1825:L1825"/>
    <mergeCell ref="B1826:B1827"/>
    <mergeCell ref="C1826:C1827"/>
    <mergeCell ref="D1826:D1827"/>
    <mergeCell ref="E1826:E1827"/>
    <mergeCell ref="D1846:D1847"/>
    <mergeCell ref="E1846:E1847"/>
    <mergeCell ref="F1846:G1847"/>
    <mergeCell ref="H1846:I1846"/>
    <mergeCell ref="H1847:I1847"/>
    <mergeCell ref="F1848:G1849"/>
    <mergeCell ref="H1848:I1849"/>
    <mergeCell ref="F1843:G1844"/>
    <mergeCell ref="H1843:I1844"/>
    <mergeCell ref="J1843:J1844"/>
    <mergeCell ref="K1843:K1844"/>
    <mergeCell ref="L1843:L1844"/>
    <mergeCell ref="A1845:A1849"/>
    <mergeCell ref="F1845:G1845"/>
    <mergeCell ref="H1845:L1845"/>
    <mergeCell ref="B1846:B1847"/>
    <mergeCell ref="C1846:C1847"/>
    <mergeCell ref="A1840:A1844"/>
    <mergeCell ref="F1840:G1840"/>
    <mergeCell ref="H1840:L1840"/>
    <mergeCell ref="B1841:B1842"/>
    <mergeCell ref="C1841:C1842"/>
    <mergeCell ref="D1841:D1842"/>
    <mergeCell ref="E1841:E1842"/>
    <mergeCell ref="F1841:G1842"/>
    <mergeCell ref="H1841:I1841"/>
    <mergeCell ref="H1842:I1842"/>
    <mergeCell ref="H1837:I1837"/>
    <mergeCell ref="F1838:G1839"/>
    <mergeCell ref="H1838:I1839"/>
    <mergeCell ref="J1838:J1839"/>
    <mergeCell ref="K1838:K1839"/>
    <mergeCell ref="L1838:L1839"/>
    <mergeCell ref="L1858:L1859"/>
    <mergeCell ref="A1860:A1864"/>
    <mergeCell ref="F1860:G1860"/>
    <mergeCell ref="H1860:L1860"/>
    <mergeCell ref="B1861:B1862"/>
    <mergeCell ref="C1861:C1862"/>
    <mergeCell ref="D1861:D1862"/>
    <mergeCell ref="E1861:E1862"/>
    <mergeCell ref="F1861:G1862"/>
    <mergeCell ref="H1861:I1861"/>
    <mergeCell ref="H1856:I1856"/>
    <mergeCell ref="H1857:I1857"/>
    <mergeCell ref="F1858:G1859"/>
    <mergeCell ref="H1858:I1859"/>
    <mergeCell ref="J1858:J1859"/>
    <mergeCell ref="K1858:K1859"/>
    <mergeCell ref="K1853:K1854"/>
    <mergeCell ref="L1853:L1854"/>
    <mergeCell ref="A1855:A1859"/>
    <mergeCell ref="F1855:G1855"/>
    <mergeCell ref="H1855:L1855"/>
    <mergeCell ref="B1856:B1857"/>
    <mergeCell ref="C1856:C1857"/>
    <mergeCell ref="D1856:D1857"/>
    <mergeCell ref="E1856:E1857"/>
    <mergeCell ref="F1856:G1857"/>
    <mergeCell ref="F1851:G1852"/>
    <mergeCell ref="H1851:I1851"/>
    <mergeCell ref="H1852:I1852"/>
    <mergeCell ref="F1853:G1854"/>
    <mergeCell ref="H1853:I1854"/>
    <mergeCell ref="J1853:J1854"/>
    <mergeCell ref="J1848:J1849"/>
    <mergeCell ref="K1848:K1849"/>
    <mergeCell ref="L1848:L1849"/>
    <mergeCell ref="A1850:A1854"/>
    <mergeCell ref="F1850:G1850"/>
    <mergeCell ref="H1850:L1850"/>
    <mergeCell ref="B1851:B1852"/>
    <mergeCell ref="C1851:C1852"/>
    <mergeCell ref="D1851:D1852"/>
    <mergeCell ref="E1851:E1852"/>
    <mergeCell ref="D1871:D1872"/>
    <mergeCell ref="E1871:E1872"/>
    <mergeCell ref="F1871:G1872"/>
    <mergeCell ref="H1871:I1871"/>
    <mergeCell ref="H1872:I1872"/>
    <mergeCell ref="F1873:G1874"/>
    <mergeCell ref="H1873:I1874"/>
    <mergeCell ref="F1868:G1869"/>
    <mergeCell ref="H1868:I1869"/>
    <mergeCell ref="J1868:J1869"/>
    <mergeCell ref="K1868:K1869"/>
    <mergeCell ref="L1868:L1869"/>
    <mergeCell ref="A1870:A1874"/>
    <mergeCell ref="F1870:G1870"/>
    <mergeCell ref="H1870:L1870"/>
    <mergeCell ref="B1871:B1872"/>
    <mergeCell ref="C1871:C1872"/>
    <mergeCell ref="A1865:A1869"/>
    <mergeCell ref="F1865:G1865"/>
    <mergeCell ref="H1865:L1865"/>
    <mergeCell ref="B1866:B1867"/>
    <mergeCell ref="C1866:C1867"/>
    <mergeCell ref="D1866:D1867"/>
    <mergeCell ref="E1866:E1867"/>
    <mergeCell ref="F1866:G1867"/>
    <mergeCell ref="H1866:I1866"/>
    <mergeCell ref="H1867:I1867"/>
    <mergeCell ref="H1862:I1862"/>
    <mergeCell ref="F1863:G1864"/>
    <mergeCell ref="H1863:I1864"/>
    <mergeCell ref="J1863:J1864"/>
    <mergeCell ref="K1863:K1864"/>
    <mergeCell ref="L1863:L1864"/>
    <mergeCell ref="K1883:K1884"/>
    <mergeCell ref="L1883:L1884"/>
    <mergeCell ref="F1885:G1886"/>
    <mergeCell ref="H1885:I1886"/>
    <mergeCell ref="J1885:J1886"/>
    <mergeCell ref="K1885:K1886"/>
    <mergeCell ref="L1885:L1886"/>
    <mergeCell ref="D1882:D1884"/>
    <mergeCell ref="E1882:E1884"/>
    <mergeCell ref="F1882:G1884"/>
    <mergeCell ref="H1882:I1882"/>
    <mergeCell ref="H1883:I1884"/>
    <mergeCell ref="J1883:J1884"/>
    <mergeCell ref="F1879:G1880"/>
    <mergeCell ref="H1879:I1880"/>
    <mergeCell ref="J1879:J1880"/>
    <mergeCell ref="K1879:K1880"/>
    <mergeCell ref="L1879:L1880"/>
    <mergeCell ref="A1881:A1886"/>
    <mergeCell ref="F1881:G1881"/>
    <mergeCell ref="H1881:L1881"/>
    <mergeCell ref="B1882:B1884"/>
    <mergeCell ref="C1882:C1884"/>
    <mergeCell ref="F1876:G1878"/>
    <mergeCell ref="H1876:I1876"/>
    <mergeCell ref="H1877:I1878"/>
    <mergeCell ref="J1877:J1878"/>
    <mergeCell ref="K1877:K1878"/>
    <mergeCell ref="L1877:L1878"/>
    <mergeCell ref="J1873:J1874"/>
    <mergeCell ref="K1873:K1874"/>
    <mergeCell ref="L1873:L1874"/>
    <mergeCell ref="A1875:A1880"/>
    <mergeCell ref="F1875:G1875"/>
    <mergeCell ref="H1875:L1875"/>
    <mergeCell ref="B1876:B1878"/>
    <mergeCell ref="C1876:C1878"/>
    <mergeCell ref="D1876:D1878"/>
    <mergeCell ref="E1876:E1878"/>
    <mergeCell ref="J1896:J1897"/>
    <mergeCell ref="K1896:K1897"/>
    <mergeCell ref="L1896:L1897"/>
    <mergeCell ref="F1898:G1899"/>
    <mergeCell ref="H1898:I1899"/>
    <mergeCell ref="J1898:J1899"/>
    <mergeCell ref="K1898:K1899"/>
    <mergeCell ref="L1898:L1899"/>
    <mergeCell ref="A1894:A1899"/>
    <mergeCell ref="F1894:G1894"/>
    <mergeCell ref="H1894:L1894"/>
    <mergeCell ref="B1895:B1897"/>
    <mergeCell ref="C1895:C1897"/>
    <mergeCell ref="D1895:D1897"/>
    <mergeCell ref="E1895:E1897"/>
    <mergeCell ref="F1895:G1897"/>
    <mergeCell ref="H1895:I1895"/>
    <mergeCell ref="H1896:I1897"/>
    <mergeCell ref="J1889:J1891"/>
    <mergeCell ref="K1889:K1891"/>
    <mergeCell ref="L1889:L1891"/>
    <mergeCell ref="F1892:G1893"/>
    <mergeCell ref="H1892:I1893"/>
    <mergeCell ref="J1892:J1893"/>
    <mergeCell ref="K1892:K1893"/>
    <mergeCell ref="L1892:L1893"/>
    <mergeCell ref="A1887:A1893"/>
    <mergeCell ref="F1887:G1887"/>
    <mergeCell ref="H1887:L1887"/>
    <mergeCell ref="B1888:B1891"/>
    <mergeCell ref="C1888:C1891"/>
    <mergeCell ref="D1888:D1891"/>
    <mergeCell ref="E1888:E1891"/>
    <mergeCell ref="F1888:G1891"/>
    <mergeCell ref="H1888:I1888"/>
    <mergeCell ref="H1889:I1891"/>
    <mergeCell ref="F1911:G1912"/>
    <mergeCell ref="H1911:I1911"/>
    <mergeCell ref="H1912:I1912"/>
    <mergeCell ref="F1913:G1914"/>
    <mergeCell ref="H1913:I1914"/>
    <mergeCell ref="J1913:J1914"/>
    <mergeCell ref="J1908:J1909"/>
    <mergeCell ref="K1908:K1909"/>
    <mergeCell ref="L1908:L1909"/>
    <mergeCell ref="A1910:A1914"/>
    <mergeCell ref="F1910:G1910"/>
    <mergeCell ref="H1910:L1910"/>
    <mergeCell ref="B1911:B1912"/>
    <mergeCell ref="C1911:C1912"/>
    <mergeCell ref="D1911:D1912"/>
    <mergeCell ref="E1911:E1912"/>
    <mergeCell ref="D1906:D1907"/>
    <mergeCell ref="E1906:E1907"/>
    <mergeCell ref="F1906:G1907"/>
    <mergeCell ref="H1906:I1906"/>
    <mergeCell ref="H1907:I1907"/>
    <mergeCell ref="F1908:G1909"/>
    <mergeCell ref="H1908:I1909"/>
    <mergeCell ref="F1903:G1904"/>
    <mergeCell ref="H1903:I1904"/>
    <mergeCell ref="J1903:J1904"/>
    <mergeCell ref="K1903:K1904"/>
    <mergeCell ref="L1903:L1904"/>
    <mergeCell ref="A1905:A1909"/>
    <mergeCell ref="F1905:G1905"/>
    <mergeCell ref="H1905:L1905"/>
    <mergeCell ref="B1906:B1907"/>
    <mergeCell ref="C1906:C1907"/>
    <mergeCell ref="A1900:A1904"/>
    <mergeCell ref="F1900:G1900"/>
    <mergeCell ref="H1900:L1900"/>
    <mergeCell ref="B1901:B1902"/>
    <mergeCell ref="C1901:C1902"/>
    <mergeCell ref="D1901:D1902"/>
    <mergeCell ref="E1901:E1902"/>
    <mergeCell ref="F1901:G1902"/>
    <mergeCell ref="H1901:I1901"/>
    <mergeCell ref="H1902:I1902"/>
    <mergeCell ref="J1923:J1924"/>
    <mergeCell ref="K1923:K1924"/>
    <mergeCell ref="L1923:L1924"/>
    <mergeCell ref="F1925:G1926"/>
    <mergeCell ref="H1925:I1926"/>
    <mergeCell ref="J1925:J1926"/>
    <mergeCell ref="K1925:K1926"/>
    <mergeCell ref="L1925:L1926"/>
    <mergeCell ref="A1921:A1926"/>
    <mergeCell ref="F1921:G1921"/>
    <mergeCell ref="H1921:L1921"/>
    <mergeCell ref="B1922:B1924"/>
    <mergeCell ref="C1922:C1924"/>
    <mergeCell ref="D1922:D1924"/>
    <mergeCell ref="E1922:E1924"/>
    <mergeCell ref="F1922:G1924"/>
    <mergeCell ref="H1922:I1922"/>
    <mergeCell ref="H1923:I1924"/>
    <mergeCell ref="H1916:I1916"/>
    <mergeCell ref="H1917:I1918"/>
    <mergeCell ref="J1917:J1918"/>
    <mergeCell ref="K1917:K1918"/>
    <mergeCell ref="L1917:L1918"/>
    <mergeCell ref="F1919:G1920"/>
    <mergeCell ref="H1919:I1920"/>
    <mergeCell ref="J1919:J1920"/>
    <mergeCell ref="K1919:K1920"/>
    <mergeCell ref="L1919:L1920"/>
    <mergeCell ref="K1913:K1914"/>
    <mergeCell ref="L1913:L1914"/>
    <mergeCell ref="A1915:A1920"/>
    <mergeCell ref="F1915:G1915"/>
    <mergeCell ref="H1915:L1915"/>
    <mergeCell ref="B1916:B1918"/>
    <mergeCell ref="C1916:C1918"/>
    <mergeCell ref="D1916:D1918"/>
    <mergeCell ref="E1916:E1918"/>
    <mergeCell ref="F1916:G1918"/>
    <mergeCell ref="J1935:J1936"/>
    <mergeCell ref="K1935:K1936"/>
    <mergeCell ref="L1935:L1936"/>
    <mergeCell ref="F1937:G1938"/>
    <mergeCell ref="H1937:I1938"/>
    <mergeCell ref="J1937:J1938"/>
    <mergeCell ref="K1937:K1938"/>
    <mergeCell ref="L1937:L1938"/>
    <mergeCell ref="A1933:A1938"/>
    <mergeCell ref="F1933:G1933"/>
    <mergeCell ref="H1933:L1933"/>
    <mergeCell ref="B1934:B1936"/>
    <mergeCell ref="C1934:C1936"/>
    <mergeCell ref="D1934:D1936"/>
    <mergeCell ref="E1934:E1936"/>
    <mergeCell ref="F1934:G1936"/>
    <mergeCell ref="H1934:I1934"/>
    <mergeCell ref="H1935:I1936"/>
    <mergeCell ref="J1929:J1930"/>
    <mergeCell ref="K1929:K1930"/>
    <mergeCell ref="L1929:L1930"/>
    <mergeCell ref="F1931:G1932"/>
    <mergeCell ref="H1931:I1932"/>
    <mergeCell ref="J1931:J1932"/>
    <mergeCell ref="K1931:K1932"/>
    <mergeCell ref="L1931:L1932"/>
    <mergeCell ref="A1927:A1932"/>
    <mergeCell ref="F1927:G1927"/>
    <mergeCell ref="H1927:L1927"/>
    <mergeCell ref="B1928:B1930"/>
    <mergeCell ref="C1928:C1930"/>
    <mergeCell ref="D1928:D1930"/>
    <mergeCell ref="E1928:E1930"/>
    <mergeCell ref="F1928:G1930"/>
    <mergeCell ref="H1928:I1928"/>
    <mergeCell ref="H1929:I1930"/>
    <mergeCell ref="F1948:G1949"/>
    <mergeCell ref="H1948:I1949"/>
    <mergeCell ref="J1948:J1949"/>
    <mergeCell ref="K1948:K1949"/>
    <mergeCell ref="L1948:L1949"/>
    <mergeCell ref="A1950:A1954"/>
    <mergeCell ref="F1950:G1950"/>
    <mergeCell ref="H1950:L1950"/>
    <mergeCell ref="B1951:B1952"/>
    <mergeCell ref="C1951:C1952"/>
    <mergeCell ref="A1945:A1949"/>
    <mergeCell ref="F1945:G1945"/>
    <mergeCell ref="H1945:L1945"/>
    <mergeCell ref="B1946:B1947"/>
    <mergeCell ref="C1946:C1947"/>
    <mergeCell ref="D1946:D1947"/>
    <mergeCell ref="E1946:E1947"/>
    <mergeCell ref="F1946:G1947"/>
    <mergeCell ref="H1946:I1946"/>
    <mergeCell ref="H1947:I1947"/>
    <mergeCell ref="J1941:J1942"/>
    <mergeCell ref="K1941:K1942"/>
    <mergeCell ref="L1941:L1942"/>
    <mergeCell ref="F1943:G1944"/>
    <mergeCell ref="H1943:I1944"/>
    <mergeCell ref="J1943:J1944"/>
    <mergeCell ref="K1943:K1944"/>
    <mergeCell ref="L1943:L1944"/>
    <mergeCell ref="A1939:A1944"/>
    <mergeCell ref="F1939:G1939"/>
    <mergeCell ref="H1939:L1939"/>
    <mergeCell ref="B1940:B1942"/>
    <mergeCell ref="C1940:C1942"/>
    <mergeCell ref="D1940:D1942"/>
    <mergeCell ref="E1940:E1942"/>
    <mergeCell ref="F1940:G1942"/>
    <mergeCell ref="H1940:I1940"/>
    <mergeCell ref="H1941:I1942"/>
    <mergeCell ref="F1959:G1960"/>
    <mergeCell ref="H1959:I1960"/>
    <mergeCell ref="J1959:J1960"/>
    <mergeCell ref="K1959:K1960"/>
    <mergeCell ref="L1959:L1960"/>
    <mergeCell ref="A1961:A1966"/>
    <mergeCell ref="F1961:G1961"/>
    <mergeCell ref="H1961:L1961"/>
    <mergeCell ref="B1962:B1964"/>
    <mergeCell ref="C1962:C1964"/>
    <mergeCell ref="F1956:G1958"/>
    <mergeCell ref="H1956:I1956"/>
    <mergeCell ref="H1957:I1958"/>
    <mergeCell ref="J1957:J1958"/>
    <mergeCell ref="K1957:K1958"/>
    <mergeCell ref="L1957:L1958"/>
    <mergeCell ref="J1953:J1954"/>
    <mergeCell ref="K1953:K1954"/>
    <mergeCell ref="L1953:L1954"/>
    <mergeCell ref="A1955:A1960"/>
    <mergeCell ref="F1955:G1955"/>
    <mergeCell ref="H1955:L1955"/>
    <mergeCell ref="B1956:B1958"/>
    <mergeCell ref="C1956:C1958"/>
    <mergeCell ref="D1956:D1958"/>
    <mergeCell ref="E1956:E1958"/>
    <mergeCell ref="D1951:D1952"/>
    <mergeCell ref="E1951:E1952"/>
    <mergeCell ref="F1951:G1952"/>
    <mergeCell ref="H1951:I1951"/>
    <mergeCell ref="H1952:I1952"/>
    <mergeCell ref="F1953:G1954"/>
    <mergeCell ref="H1953:I1954"/>
    <mergeCell ref="F1970:G1971"/>
    <mergeCell ref="H1970:I1971"/>
    <mergeCell ref="J1970:J1971"/>
    <mergeCell ref="K1970:K1971"/>
    <mergeCell ref="L1970:L1971"/>
    <mergeCell ref="A1972:A1977"/>
    <mergeCell ref="F1972:G1972"/>
    <mergeCell ref="H1972:L1972"/>
    <mergeCell ref="B1973:B1975"/>
    <mergeCell ref="C1973:C1975"/>
    <mergeCell ref="A1967:A1971"/>
    <mergeCell ref="F1967:G1967"/>
    <mergeCell ref="H1967:L1967"/>
    <mergeCell ref="B1968:B1969"/>
    <mergeCell ref="C1968:C1969"/>
    <mergeCell ref="D1968:D1969"/>
    <mergeCell ref="E1968:E1969"/>
    <mergeCell ref="F1968:G1969"/>
    <mergeCell ref="H1968:I1968"/>
    <mergeCell ref="H1969:I1969"/>
    <mergeCell ref="K1963:K1964"/>
    <mergeCell ref="L1963:L1964"/>
    <mergeCell ref="F1965:G1966"/>
    <mergeCell ref="H1965:I1966"/>
    <mergeCell ref="J1965:J1966"/>
    <mergeCell ref="K1965:K1966"/>
    <mergeCell ref="L1965:L1966"/>
    <mergeCell ref="D1962:D1964"/>
    <mergeCell ref="E1962:E1964"/>
    <mergeCell ref="F1962:G1964"/>
    <mergeCell ref="H1962:I1962"/>
    <mergeCell ref="H1963:I1964"/>
    <mergeCell ref="J1963:J1964"/>
    <mergeCell ref="F1981:G1982"/>
    <mergeCell ref="H1981:I1982"/>
    <mergeCell ref="J1981:J1982"/>
    <mergeCell ref="K1981:K1982"/>
    <mergeCell ref="L1981:L1982"/>
    <mergeCell ref="A1983:A1987"/>
    <mergeCell ref="F1983:G1983"/>
    <mergeCell ref="H1983:L1983"/>
    <mergeCell ref="B1984:B1985"/>
    <mergeCell ref="C1984:C1985"/>
    <mergeCell ref="A1978:A1982"/>
    <mergeCell ref="F1978:G1978"/>
    <mergeCell ref="H1978:L1978"/>
    <mergeCell ref="B1979:B1980"/>
    <mergeCell ref="C1979:C1980"/>
    <mergeCell ref="D1979:D1980"/>
    <mergeCell ref="E1979:E1980"/>
    <mergeCell ref="F1979:G1980"/>
    <mergeCell ref="H1979:I1979"/>
    <mergeCell ref="H1980:I1980"/>
    <mergeCell ref="K1974:K1975"/>
    <mergeCell ref="L1974:L1975"/>
    <mergeCell ref="F1976:G1977"/>
    <mergeCell ref="H1976:I1977"/>
    <mergeCell ref="J1976:J1977"/>
    <mergeCell ref="K1976:K1977"/>
    <mergeCell ref="L1976:L1977"/>
    <mergeCell ref="D1973:D1975"/>
    <mergeCell ref="E1973:E1975"/>
    <mergeCell ref="F1973:G1975"/>
    <mergeCell ref="H1973:I1973"/>
    <mergeCell ref="H1974:I1975"/>
    <mergeCell ref="J1974:J1975"/>
    <mergeCell ref="H1994:I1994"/>
    <mergeCell ref="H1995:I1995"/>
    <mergeCell ref="F1996:G1997"/>
    <mergeCell ref="H1996:I1997"/>
    <mergeCell ref="J1996:J1997"/>
    <mergeCell ref="K1996:K1997"/>
    <mergeCell ref="K1991:K1992"/>
    <mergeCell ref="L1991:L1992"/>
    <mergeCell ref="A1993:A1997"/>
    <mergeCell ref="F1993:G1993"/>
    <mergeCell ref="H1993:L1993"/>
    <mergeCell ref="B1994:B1995"/>
    <mergeCell ref="C1994:C1995"/>
    <mergeCell ref="D1994:D1995"/>
    <mergeCell ref="E1994:E1995"/>
    <mergeCell ref="F1994:G1995"/>
    <mergeCell ref="F1989:G1990"/>
    <mergeCell ref="H1989:I1989"/>
    <mergeCell ref="H1990:I1990"/>
    <mergeCell ref="F1991:G1992"/>
    <mergeCell ref="H1991:I1992"/>
    <mergeCell ref="J1991:J1992"/>
    <mergeCell ref="J1986:J1987"/>
    <mergeCell ref="K1986:K1987"/>
    <mergeCell ref="L1986:L1987"/>
    <mergeCell ref="A1988:A1992"/>
    <mergeCell ref="F1988:G1988"/>
    <mergeCell ref="H1988:L1988"/>
    <mergeCell ref="B1989:B1990"/>
    <mergeCell ref="C1989:C1990"/>
    <mergeCell ref="D1989:D1990"/>
    <mergeCell ref="E1989:E1990"/>
    <mergeCell ref="D1984:D1985"/>
    <mergeCell ref="E1984:E1985"/>
    <mergeCell ref="F1984:G1985"/>
    <mergeCell ref="H1984:I1984"/>
    <mergeCell ref="H1985:I1985"/>
    <mergeCell ref="F1986:G1987"/>
    <mergeCell ref="H1986:I1987"/>
    <mergeCell ref="J2006:J2007"/>
    <mergeCell ref="K2006:K2007"/>
    <mergeCell ref="L2006:L2007"/>
    <mergeCell ref="F2008:G2009"/>
    <mergeCell ref="H2008:I2009"/>
    <mergeCell ref="J2008:J2009"/>
    <mergeCell ref="K2008:K2009"/>
    <mergeCell ref="L2008:L2009"/>
    <mergeCell ref="A2004:A2009"/>
    <mergeCell ref="F2004:G2004"/>
    <mergeCell ref="H2004:L2004"/>
    <mergeCell ref="B2005:B2007"/>
    <mergeCell ref="C2005:C2007"/>
    <mergeCell ref="D2005:D2007"/>
    <mergeCell ref="E2005:E2007"/>
    <mergeCell ref="F2005:G2007"/>
    <mergeCell ref="H2005:I2005"/>
    <mergeCell ref="H2006:I2007"/>
    <mergeCell ref="H2000:I2001"/>
    <mergeCell ref="J2000:J2001"/>
    <mergeCell ref="K2000:K2001"/>
    <mergeCell ref="L2000:L2001"/>
    <mergeCell ref="F2002:G2003"/>
    <mergeCell ref="H2002:I2003"/>
    <mergeCell ref="J2002:J2003"/>
    <mergeCell ref="K2002:K2003"/>
    <mergeCell ref="L2002:L2003"/>
    <mergeCell ref="L1996:L1997"/>
    <mergeCell ref="A1998:A2003"/>
    <mergeCell ref="F1998:G1998"/>
    <mergeCell ref="H1998:L1998"/>
    <mergeCell ref="B1999:B2001"/>
    <mergeCell ref="C1999:C2001"/>
    <mergeCell ref="D1999:D2001"/>
    <mergeCell ref="E1999:E2001"/>
    <mergeCell ref="F1999:G2001"/>
    <mergeCell ref="H1999:I1999"/>
    <mergeCell ref="K2017:K2018"/>
    <mergeCell ref="L2017:L2018"/>
    <mergeCell ref="F2019:G2020"/>
    <mergeCell ref="H2019:I2020"/>
    <mergeCell ref="J2019:J2020"/>
    <mergeCell ref="K2019:K2020"/>
    <mergeCell ref="L2019:L2020"/>
    <mergeCell ref="D2016:D2018"/>
    <mergeCell ref="E2016:E2018"/>
    <mergeCell ref="F2016:G2018"/>
    <mergeCell ref="H2016:I2016"/>
    <mergeCell ref="H2017:I2018"/>
    <mergeCell ref="J2017:J2018"/>
    <mergeCell ref="F2013:G2014"/>
    <mergeCell ref="H2013:I2014"/>
    <mergeCell ref="J2013:J2014"/>
    <mergeCell ref="K2013:K2014"/>
    <mergeCell ref="L2013:L2014"/>
    <mergeCell ref="A2015:A2020"/>
    <mergeCell ref="F2015:G2015"/>
    <mergeCell ref="H2015:L2015"/>
    <mergeCell ref="B2016:B2018"/>
    <mergeCell ref="C2016:C2018"/>
    <mergeCell ref="A2010:A2014"/>
    <mergeCell ref="F2010:G2010"/>
    <mergeCell ref="H2010:L2010"/>
    <mergeCell ref="B2011:B2012"/>
    <mergeCell ref="C2011:C2012"/>
    <mergeCell ref="D2011:D2012"/>
    <mergeCell ref="E2011:E2012"/>
    <mergeCell ref="F2011:G2012"/>
    <mergeCell ref="H2011:I2011"/>
    <mergeCell ref="H2012:I2012"/>
    <mergeCell ref="F2032:G2033"/>
    <mergeCell ref="H2032:I2032"/>
    <mergeCell ref="H2033:I2033"/>
    <mergeCell ref="F2034:G2035"/>
    <mergeCell ref="H2034:I2035"/>
    <mergeCell ref="J2034:J2035"/>
    <mergeCell ref="J2029:J2030"/>
    <mergeCell ref="K2029:K2030"/>
    <mergeCell ref="L2029:L2030"/>
    <mergeCell ref="A2031:A2035"/>
    <mergeCell ref="F2031:G2031"/>
    <mergeCell ref="H2031:L2031"/>
    <mergeCell ref="B2032:B2033"/>
    <mergeCell ref="C2032:C2033"/>
    <mergeCell ref="D2032:D2033"/>
    <mergeCell ref="E2032:E2033"/>
    <mergeCell ref="D2027:D2028"/>
    <mergeCell ref="E2027:E2028"/>
    <mergeCell ref="F2027:G2028"/>
    <mergeCell ref="H2027:I2027"/>
    <mergeCell ref="H2028:I2028"/>
    <mergeCell ref="F2029:G2030"/>
    <mergeCell ref="H2029:I2030"/>
    <mergeCell ref="F2024:G2025"/>
    <mergeCell ref="H2024:I2025"/>
    <mergeCell ref="J2024:J2025"/>
    <mergeCell ref="K2024:K2025"/>
    <mergeCell ref="L2024:L2025"/>
    <mergeCell ref="A2026:A2030"/>
    <mergeCell ref="F2026:G2026"/>
    <mergeCell ref="H2026:L2026"/>
    <mergeCell ref="B2027:B2028"/>
    <mergeCell ref="C2027:C2028"/>
    <mergeCell ref="A2021:A2025"/>
    <mergeCell ref="F2021:G2021"/>
    <mergeCell ref="H2021:L2021"/>
    <mergeCell ref="B2022:B2023"/>
    <mergeCell ref="C2022:C2023"/>
    <mergeCell ref="D2022:D2023"/>
    <mergeCell ref="E2022:E2023"/>
    <mergeCell ref="F2022:G2023"/>
    <mergeCell ref="H2022:I2022"/>
    <mergeCell ref="H2023:I2023"/>
    <mergeCell ref="H2043:I2044"/>
    <mergeCell ref="J2043:J2044"/>
    <mergeCell ref="K2043:K2044"/>
    <mergeCell ref="L2043:L2044"/>
    <mergeCell ref="F2045:G2046"/>
    <mergeCell ref="H2045:I2046"/>
    <mergeCell ref="J2045:J2046"/>
    <mergeCell ref="K2045:K2046"/>
    <mergeCell ref="L2045:L2046"/>
    <mergeCell ref="L2039:L2040"/>
    <mergeCell ref="A2041:A2046"/>
    <mergeCell ref="F2041:G2041"/>
    <mergeCell ref="H2041:L2041"/>
    <mergeCell ref="B2042:B2044"/>
    <mergeCell ref="C2042:C2044"/>
    <mergeCell ref="D2042:D2044"/>
    <mergeCell ref="E2042:E2044"/>
    <mergeCell ref="F2042:G2044"/>
    <mergeCell ref="H2042:I2042"/>
    <mergeCell ref="H2037:I2037"/>
    <mergeCell ref="H2038:I2038"/>
    <mergeCell ref="F2039:G2040"/>
    <mergeCell ref="H2039:I2040"/>
    <mergeCell ref="J2039:J2040"/>
    <mergeCell ref="K2039:K2040"/>
    <mergeCell ref="K2034:K2035"/>
    <mergeCell ref="L2034:L2035"/>
    <mergeCell ref="A2036:A2040"/>
    <mergeCell ref="F2036:G2036"/>
    <mergeCell ref="H2036:L2036"/>
    <mergeCell ref="B2037:B2038"/>
    <mergeCell ref="C2037:C2038"/>
    <mergeCell ref="D2037:D2038"/>
    <mergeCell ref="E2037:E2038"/>
    <mergeCell ref="F2037:G2038"/>
    <mergeCell ref="K2054:K2055"/>
    <mergeCell ref="L2054:L2055"/>
    <mergeCell ref="F2056:G2057"/>
    <mergeCell ref="H2056:I2057"/>
    <mergeCell ref="J2056:J2057"/>
    <mergeCell ref="K2056:K2057"/>
    <mergeCell ref="L2056:L2057"/>
    <mergeCell ref="D2053:D2055"/>
    <mergeCell ref="E2053:E2055"/>
    <mergeCell ref="F2053:G2055"/>
    <mergeCell ref="H2053:I2053"/>
    <mergeCell ref="H2054:I2055"/>
    <mergeCell ref="J2054:J2055"/>
    <mergeCell ref="F2050:G2051"/>
    <mergeCell ref="H2050:I2051"/>
    <mergeCell ref="J2050:J2051"/>
    <mergeCell ref="K2050:K2051"/>
    <mergeCell ref="L2050:L2051"/>
    <mergeCell ref="A2052:A2057"/>
    <mergeCell ref="F2052:G2052"/>
    <mergeCell ref="H2052:L2052"/>
    <mergeCell ref="B2053:B2055"/>
    <mergeCell ref="C2053:C2055"/>
    <mergeCell ref="A2047:A2051"/>
    <mergeCell ref="F2047:G2047"/>
    <mergeCell ref="H2047:L2047"/>
    <mergeCell ref="B2048:B2049"/>
    <mergeCell ref="C2048:C2049"/>
    <mergeCell ref="D2048:D2049"/>
    <mergeCell ref="E2048:E2049"/>
    <mergeCell ref="F2048:G2049"/>
    <mergeCell ref="H2048:I2048"/>
    <mergeCell ref="H2049:I2049"/>
    <mergeCell ref="K2065:K2066"/>
    <mergeCell ref="L2065:L2066"/>
    <mergeCell ref="F2067:G2068"/>
    <mergeCell ref="H2067:I2068"/>
    <mergeCell ref="J2067:J2068"/>
    <mergeCell ref="K2067:K2068"/>
    <mergeCell ref="L2067:L2068"/>
    <mergeCell ref="D2064:D2066"/>
    <mergeCell ref="E2064:E2066"/>
    <mergeCell ref="F2064:G2066"/>
    <mergeCell ref="H2064:I2064"/>
    <mergeCell ref="H2065:I2066"/>
    <mergeCell ref="J2065:J2066"/>
    <mergeCell ref="F2061:G2062"/>
    <mergeCell ref="H2061:I2062"/>
    <mergeCell ref="J2061:J2062"/>
    <mergeCell ref="K2061:K2062"/>
    <mergeCell ref="L2061:L2062"/>
    <mergeCell ref="A2063:A2068"/>
    <mergeCell ref="F2063:G2063"/>
    <mergeCell ref="H2063:L2063"/>
    <mergeCell ref="B2064:B2066"/>
    <mergeCell ref="C2064:C2066"/>
    <mergeCell ref="A2058:A2062"/>
    <mergeCell ref="F2058:G2058"/>
    <mergeCell ref="H2058:L2058"/>
    <mergeCell ref="B2059:B2060"/>
    <mergeCell ref="C2059:C2060"/>
    <mergeCell ref="D2059:D2060"/>
    <mergeCell ref="E2059:E2060"/>
    <mergeCell ref="F2059:G2060"/>
    <mergeCell ref="H2059:I2059"/>
    <mergeCell ref="H2060:I2060"/>
    <mergeCell ref="J2077:J2079"/>
    <mergeCell ref="K2077:K2079"/>
    <mergeCell ref="L2077:L2079"/>
    <mergeCell ref="F2080:G2081"/>
    <mergeCell ref="H2080:I2081"/>
    <mergeCell ref="J2080:J2081"/>
    <mergeCell ref="K2080:K2081"/>
    <mergeCell ref="L2080:L2081"/>
    <mergeCell ref="A2075:A2081"/>
    <mergeCell ref="F2075:G2075"/>
    <mergeCell ref="H2075:L2075"/>
    <mergeCell ref="B2076:B2079"/>
    <mergeCell ref="C2076:C2079"/>
    <mergeCell ref="D2076:D2079"/>
    <mergeCell ref="E2076:E2079"/>
    <mergeCell ref="F2076:G2079"/>
    <mergeCell ref="H2076:I2076"/>
    <mergeCell ref="H2077:I2079"/>
    <mergeCell ref="J2071:J2072"/>
    <mergeCell ref="K2071:K2072"/>
    <mergeCell ref="L2071:L2072"/>
    <mergeCell ref="F2073:G2074"/>
    <mergeCell ref="H2073:I2074"/>
    <mergeCell ref="J2073:J2074"/>
    <mergeCell ref="K2073:K2074"/>
    <mergeCell ref="L2073:L2074"/>
    <mergeCell ref="A2069:A2074"/>
    <mergeCell ref="F2069:G2069"/>
    <mergeCell ref="H2069:L2069"/>
    <mergeCell ref="B2070:B2072"/>
    <mergeCell ref="C2070:C2072"/>
    <mergeCell ref="D2070:D2072"/>
    <mergeCell ref="E2070:E2072"/>
    <mergeCell ref="F2070:G2072"/>
    <mergeCell ref="H2070:I2070"/>
    <mergeCell ref="H2071:I2072"/>
    <mergeCell ref="J2090:J2091"/>
    <mergeCell ref="K2090:K2091"/>
    <mergeCell ref="L2090:L2091"/>
    <mergeCell ref="F2092:G2093"/>
    <mergeCell ref="H2092:I2093"/>
    <mergeCell ref="J2092:J2093"/>
    <mergeCell ref="K2092:K2093"/>
    <mergeCell ref="L2092:L2093"/>
    <mergeCell ref="A2088:A2093"/>
    <mergeCell ref="F2088:G2088"/>
    <mergeCell ref="H2088:L2088"/>
    <mergeCell ref="B2089:B2091"/>
    <mergeCell ref="C2089:C2091"/>
    <mergeCell ref="D2089:D2091"/>
    <mergeCell ref="E2089:E2091"/>
    <mergeCell ref="F2089:G2091"/>
    <mergeCell ref="H2089:I2089"/>
    <mergeCell ref="H2090:I2091"/>
    <mergeCell ref="J2084:J2085"/>
    <mergeCell ref="K2084:K2085"/>
    <mergeCell ref="L2084:L2085"/>
    <mergeCell ref="F2086:G2087"/>
    <mergeCell ref="H2086:I2087"/>
    <mergeCell ref="J2086:J2087"/>
    <mergeCell ref="K2086:K2087"/>
    <mergeCell ref="L2086:L2087"/>
    <mergeCell ref="A2082:A2087"/>
    <mergeCell ref="F2082:G2082"/>
    <mergeCell ref="H2082:L2082"/>
    <mergeCell ref="B2083:B2085"/>
    <mergeCell ref="C2083:C2085"/>
    <mergeCell ref="D2083:D2085"/>
    <mergeCell ref="E2083:E2085"/>
    <mergeCell ref="F2083:G2085"/>
    <mergeCell ref="H2083:I2083"/>
    <mergeCell ref="H2084:I2085"/>
    <mergeCell ref="K2101:K2102"/>
    <mergeCell ref="L2101:L2102"/>
    <mergeCell ref="F2103:G2104"/>
    <mergeCell ref="H2103:I2104"/>
    <mergeCell ref="J2103:J2104"/>
    <mergeCell ref="K2103:K2104"/>
    <mergeCell ref="L2103:L2104"/>
    <mergeCell ref="D2100:D2102"/>
    <mergeCell ref="E2100:E2102"/>
    <mergeCell ref="F2100:G2102"/>
    <mergeCell ref="H2100:I2100"/>
    <mergeCell ref="H2101:I2102"/>
    <mergeCell ref="J2101:J2102"/>
    <mergeCell ref="F2097:G2098"/>
    <mergeCell ref="H2097:I2098"/>
    <mergeCell ref="J2097:J2098"/>
    <mergeCell ref="K2097:K2098"/>
    <mergeCell ref="L2097:L2098"/>
    <mergeCell ref="A2099:A2104"/>
    <mergeCell ref="F2099:G2099"/>
    <mergeCell ref="H2099:L2099"/>
    <mergeCell ref="B2100:B2102"/>
    <mergeCell ref="C2100:C2102"/>
    <mergeCell ref="A2094:A2098"/>
    <mergeCell ref="F2094:G2094"/>
    <mergeCell ref="H2094:L2094"/>
    <mergeCell ref="B2095:B2096"/>
    <mergeCell ref="C2095:C2096"/>
    <mergeCell ref="D2095:D2096"/>
    <mergeCell ref="E2095:E2096"/>
    <mergeCell ref="F2095:G2096"/>
    <mergeCell ref="H2095:I2095"/>
    <mergeCell ref="H2096:I2096"/>
    <mergeCell ref="J2113:J2114"/>
    <mergeCell ref="K2113:K2114"/>
    <mergeCell ref="L2113:L2114"/>
    <mergeCell ref="F2115:G2116"/>
    <mergeCell ref="H2115:I2116"/>
    <mergeCell ref="J2115:J2116"/>
    <mergeCell ref="K2115:K2116"/>
    <mergeCell ref="L2115:L2116"/>
    <mergeCell ref="A2111:A2116"/>
    <mergeCell ref="F2111:G2111"/>
    <mergeCell ref="H2111:L2111"/>
    <mergeCell ref="B2112:B2114"/>
    <mergeCell ref="C2112:C2114"/>
    <mergeCell ref="D2112:D2114"/>
    <mergeCell ref="E2112:E2114"/>
    <mergeCell ref="F2112:G2114"/>
    <mergeCell ref="H2112:I2112"/>
    <mergeCell ref="H2113:I2114"/>
    <mergeCell ref="J2107:J2108"/>
    <mergeCell ref="K2107:K2108"/>
    <mergeCell ref="L2107:L2108"/>
    <mergeCell ref="F2109:G2110"/>
    <mergeCell ref="H2109:I2110"/>
    <mergeCell ref="J2109:J2110"/>
    <mergeCell ref="K2109:K2110"/>
    <mergeCell ref="L2109:L2110"/>
    <mergeCell ref="A2105:A2110"/>
    <mergeCell ref="F2105:G2105"/>
    <mergeCell ref="H2105:L2105"/>
    <mergeCell ref="B2106:B2108"/>
    <mergeCell ref="C2106:C2108"/>
    <mergeCell ref="D2106:D2108"/>
    <mergeCell ref="E2106:E2108"/>
    <mergeCell ref="F2106:G2108"/>
    <mergeCell ref="H2106:I2106"/>
    <mergeCell ref="H2107:I2108"/>
    <mergeCell ref="F2128:G2129"/>
    <mergeCell ref="H2128:I2128"/>
    <mergeCell ref="H2129:I2129"/>
    <mergeCell ref="F2130:G2131"/>
    <mergeCell ref="H2130:I2131"/>
    <mergeCell ref="J2130:J2131"/>
    <mergeCell ref="J2125:J2126"/>
    <mergeCell ref="K2125:K2126"/>
    <mergeCell ref="L2125:L2126"/>
    <mergeCell ref="A2127:A2131"/>
    <mergeCell ref="F2127:G2127"/>
    <mergeCell ref="H2127:L2127"/>
    <mergeCell ref="B2128:B2129"/>
    <mergeCell ref="C2128:C2129"/>
    <mergeCell ref="D2128:D2129"/>
    <mergeCell ref="E2128:E2129"/>
    <mergeCell ref="D2123:D2124"/>
    <mergeCell ref="E2123:E2124"/>
    <mergeCell ref="F2123:G2124"/>
    <mergeCell ref="H2123:I2123"/>
    <mergeCell ref="H2124:I2124"/>
    <mergeCell ref="F2125:G2126"/>
    <mergeCell ref="H2125:I2126"/>
    <mergeCell ref="F2120:G2121"/>
    <mergeCell ref="H2120:I2121"/>
    <mergeCell ref="J2120:J2121"/>
    <mergeCell ref="K2120:K2121"/>
    <mergeCell ref="L2120:L2121"/>
    <mergeCell ref="A2122:A2126"/>
    <mergeCell ref="F2122:G2122"/>
    <mergeCell ref="H2122:L2122"/>
    <mergeCell ref="B2123:B2124"/>
    <mergeCell ref="C2123:C2124"/>
    <mergeCell ref="A2117:A2121"/>
    <mergeCell ref="F2117:G2117"/>
    <mergeCell ref="H2117:L2117"/>
    <mergeCell ref="B2118:B2119"/>
    <mergeCell ref="C2118:C2119"/>
    <mergeCell ref="D2118:D2119"/>
    <mergeCell ref="E2118:E2119"/>
    <mergeCell ref="F2118:G2119"/>
    <mergeCell ref="H2118:I2118"/>
    <mergeCell ref="H2119:I2119"/>
    <mergeCell ref="F2141:G2142"/>
    <mergeCell ref="H2141:I2142"/>
    <mergeCell ref="J2141:J2142"/>
    <mergeCell ref="K2141:K2142"/>
    <mergeCell ref="L2141:L2142"/>
    <mergeCell ref="A2143:A2147"/>
    <mergeCell ref="F2143:G2143"/>
    <mergeCell ref="H2143:L2143"/>
    <mergeCell ref="B2144:B2145"/>
    <mergeCell ref="C2144:C2145"/>
    <mergeCell ref="A2138:A2142"/>
    <mergeCell ref="F2138:G2138"/>
    <mergeCell ref="H2138:L2138"/>
    <mergeCell ref="B2139:B2140"/>
    <mergeCell ref="C2139:C2140"/>
    <mergeCell ref="D2139:D2140"/>
    <mergeCell ref="E2139:E2140"/>
    <mergeCell ref="F2139:G2140"/>
    <mergeCell ref="H2139:I2139"/>
    <mergeCell ref="H2140:I2140"/>
    <mergeCell ref="H2133:I2133"/>
    <mergeCell ref="H2134:I2135"/>
    <mergeCell ref="J2134:J2135"/>
    <mergeCell ref="K2134:K2135"/>
    <mergeCell ref="L2134:L2135"/>
    <mergeCell ref="F2136:G2137"/>
    <mergeCell ref="H2136:I2137"/>
    <mergeCell ref="J2136:J2137"/>
    <mergeCell ref="K2136:K2137"/>
    <mergeCell ref="L2136:L2137"/>
    <mergeCell ref="K2130:K2131"/>
    <mergeCell ref="L2130:L2131"/>
    <mergeCell ref="A2132:A2137"/>
    <mergeCell ref="F2132:G2132"/>
    <mergeCell ref="H2132:L2132"/>
    <mergeCell ref="B2133:B2135"/>
    <mergeCell ref="C2133:C2135"/>
    <mergeCell ref="D2133:D2135"/>
    <mergeCell ref="E2133:E2135"/>
    <mergeCell ref="F2133:G2135"/>
    <mergeCell ref="H2154:I2154"/>
    <mergeCell ref="H2155:I2155"/>
    <mergeCell ref="F2156:G2157"/>
    <mergeCell ref="H2156:I2157"/>
    <mergeCell ref="J2156:J2157"/>
    <mergeCell ref="K2156:K2157"/>
    <mergeCell ref="K2151:K2152"/>
    <mergeCell ref="L2151:L2152"/>
    <mergeCell ref="A2153:A2157"/>
    <mergeCell ref="F2153:G2153"/>
    <mergeCell ref="H2153:L2153"/>
    <mergeCell ref="B2154:B2155"/>
    <mergeCell ref="C2154:C2155"/>
    <mergeCell ref="D2154:D2155"/>
    <mergeCell ref="E2154:E2155"/>
    <mergeCell ref="F2154:G2155"/>
    <mergeCell ref="F2149:G2150"/>
    <mergeCell ref="H2149:I2149"/>
    <mergeCell ref="H2150:I2150"/>
    <mergeCell ref="F2151:G2152"/>
    <mergeCell ref="H2151:I2152"/>
    <mergeCell ref="J2151:J2152"/>
    <mergeCell ref="J2146:J2147"/>
    <mergeCell ref="K2146:K2147"/>
    <mergeCell ref="L2146:L2147"/>
    <mergeCell ref="A2148:A2152"/>
    <mergeCell ref="F2148:G2148"/>
    <mergeCell ref="H2148:L2148"/>
    <mergeCell ref="B2149:B2150"/>
    <mergeCell ref="C2149:C2150"/>
    <mergeCell ref="D2149:D2150"/>
    <mergeCell ref="E2149:E2150"/>
    <mergeCell ref="D2144:D2145"/>
    <mergeCell ref="E2144:E2145"/>
    <mergeCell ref="F2144:G2145"/>
    <mergeCell ref="H2144:I2144"/>
    <mergeCell ref="H2145:I2145"/>
    <mergeCell ref="F2146:G2147"/>
    <mergeCell ref="H2146:I2147"/>
    <mergeCell ref="F2166:G2167"/>
    <mergeCell ref="H2166:I2167"/>
    <mergeCell ref="J2166:J2167"/>
    <mergeCell ref="K2166:K2167"/>
    <mergeCell ref="L2166:L2167"/>
    <mergeCell ref="A2168:A2172"/>
    <mergeCell ref="F2168:G2168"/>
    <mergeCell ref="H2168:L2168"/>
    <mergeCell ref="B2169:B2170"/>
    <mergeCell ref="C2169:C2170"/>
    <mergeCell ref="A2163:A2167"/>
    <mergeCell ref="F2163:G2163"/>
    <mergeCell ref="H2163:L2163"/>
    <mergeCell ref="B2164:B2165"/>
    <mergeCell ref="C2164:C2165"/>
    <mergeCell ref="D2164:D2165"/>
    <mergeCell ref="E2164:E2165"/>
    <mergeCell ref="F2164:G2165"/>
    <mergeCell ref="H2164:I2164"/>
    <mergeCell ref="H2165:I2165"/>
    <mergeCell ref="H2160:I2160"/>
    <mergeCell ref="F2161:G2162"/>
    <mergeCell ref="H2161:I2162"/>
    <mergeCell ref="J2161:J2162"/>
    <mergeCell ref="K2161:K2162"/>
    <mergeCell ref="L2161:L2162"/>
    <mergeCell ref="L2156:L2157"/>
    <mergeCell ref="A2158:A2162"/>
    <mergeCell ref="F2158:G2158"/>
    <mergeCell ref="H2158:L2158"/>
    <mergeCell ref="B2159:B2160"/>
    <mergeCell ref="C2159:C2160"/>
    <mergeCell ref="D2159:D2160"/>
    <mergeCell ref="E2159:E2160"/>
    <mergeCell ref="F2159:G2160"/>
    <mergeCell ref="H2159:I2159"/>
    <mergeCell ref="H2179:I2179"/>
    <mergeCell ref="H2180:I2180"/>
    <mergeCell ref="F2181:G2182"/>
    <mergeCell ref="H2181:I2182"/>
    <mergeCell ref="J2181:J2182"/>
    <mergeCell ref="K2181:K2182"/>
    <mergeCell ref="K2176:K2177"/>
    <mergeCell ref="L2176:L2177"/>
    <mergeCell ref="A2178:A2182"/>
    <mergeCell ref="F2178:G2178"/>
    <mergeCell ref="H2178:L2178"/>
    <mergeCell ref="B2179:B2180"/>
    <mergeCell ref="C2179:C2180"/>
    <mergeCell ref="D2179:D2180"/>
    <mergeCell ref="E2179:E2180"/>
    <mergeCell ref="F2179:G2180"/>
    <mergeCell ref="F2174:G2175"/>
    <mergeCell ref="H2174:I2174"/>
    <mergeCell ref="H2175:I2175"/>
    <mergeCell ref="F2176:G2177"/>
    <mergeCell ref="H2176:I2177"/>
    <mergeCell ref="J2176:J2177"/>
    <mergeCell ref="J2171:J2172"/>
    <mergeCell ref="K2171:K2172"/>
    <mergeCell ref="L2171:L2172"/>
    <mergeCell ref="A2173:A2177"/>
    <mergeCell ref="F2173:G2173"/>
    <mergeCell ref="H2173:L2173"/>
    <mergeCell ref="B2174:B2175"/>
    <mergeCell ref="C2174:C2175"/>
    <mergeCell ref="D2174:D2175"/>
    <mergeCell ref="E2174:E2175"/>
    <mergeCell ref="D2169:D2170"/>
    <mergeCell ref="E2169:E2170"/>
    <mergeCell ref="F2169:G2170"/>
    <mergeCell ref="H2169:I2169"/>
    <mergeCell ref="H2170:I2170"/>
    <mergeCell ref="F2171:G2172"/>
    <mergeCell ref="H2171:I2172"/>
    <mergeCell ref="F2191:G2192"/>
    <mergeCell ref="H2191:I2192"/>
    <mergeCell ref="J2191:J2192"/>
    <mergeCell ref="K2191:K2192"/>
    <mergeCell ref="L2191:L2192"/>
    <mergeCell ref="A2193:A2197"/>
    <mergeCell ref="F2193:G2193"/>
    <mergeCell ref="H2193:L2193"/>
    <mergeCell ref="B2194:B2195"/>
    <mergeCell ref="C2194:C2195"/>
    <mergeCell ref="A2188:A2192"/>
    <mergeCell ref="F2188:G2188"/>
    <mergeCell ref="H2188:L2188"/>
    <mergeCell ref="B2189:B2190"/>
    <mergeCell ref="C2189:C2190"/>
    <mergeCell ref="D2189:D2190"/>
    <mergeCell ref="E2189:E2190"/>
    <mergeCell ref="F2189:G2190"/>
    <mergeCell ref="H2189:I2189"/>
    <mergeCell ref="H2190:I2190"/>
    <mergeCell ref="H2185:I2185"/>
    <mergeCell ref="F2186:G2187"/>
    <mergeCell ref="H2186:I2187"/>
    <mergeCell ref="J2186:J2187"/>
    <mergeCell ref="K2186:K2187"/>
    <mergeCell ref="L2186:L2187"/>
    <mergeCell ref="L2181:L2182"/>
    <mergeCell ref="A2183:A2187"/>
    <mergeCell ref="F2183:G2183"/>
    <mergeCell ref="H2183:L2183"/>
    <mergeCell ref="B2184:B2185"/>
    <mergeCell ref="C2184:C2185"/>
    <mergeCell ref="D2184:D2185"/>
    <mergeCell ref="E2184:E2185"/>
    <mergeCell ref="F2184:G2185"/>
    <mergeCell ref="H2184:I2184"/>
    <mergeCell ref="H2204:I2204"/>
    <mergeCell ref="H2205:I2205"/>
    <mergeCell ref="F2206:G2207"/>
    <mergeCell ref="H2206:I2207"/>
    <mergeCell ref="J2206:J2207"/>
    <mergeCell ref="K2206:K2207"/>
    <mergeCell ref="K2201:K2202"/>
    <mergeCell ref="L2201:L2202"/>
    <mergeCell ref="A2203:A2207"/>
    <mergeCell ref="F2203:G2203"/>
    <mergeCell ref="H2203:L2203"/>
    <mergeCell ref="B2204:B2205"/>
    <mergeCell ref="C2204:C2205"/>
    <mergeCell ref="D2204:D2205"/>
    <mergeCell ref="E2204:E2205"/>
    <mergeCell ref="F2204:G2205"/>
    <mergeCell ref="F2199:G2200"/>
    <mergeCell ref="H2199:I2199"/>
    <mergeCell ref="H2200:I2200"/>
    <mergeCell ref="F2201:G2202"/>
    <mergeCell ref="H2201:I2202"/>
    <mergeCell ref="J2201:J2202"/>
    <mergeCell ref="J2196:J2197"/>
    <mergeCell ref="K2196:K2197"/>
    <mergeCell ref="L2196:L2197"/>
    <mergeCell ref="A2198:A2202"/>
    <mergeCell ref="F2198:G2198"/>
    <mergeCell ref="H2198:L2198"/>
    <mergeCell ref="B2199:B2200"/>
    <mergeCell ref="C2199:C2200"/>
    <mergeCell ref="D2199:D2200"/>
    <mergeCell ref="E2199:E2200"/>
    <mergeCell ref="D2194:D2195"/>
    <mergeCell ref="E2194:E2195"/>
    <mergeCell ref="F2194:G2195"/>
    <mergeCell ref="H2194:I2194"/>
    <mergeCell ref="H2195:I2195"/>
    <mergeCell ref="F2196:G2197"/>
    <mergeCell ref="H2196:I2197"/>
    <mergeCell ref="F2216:G2217"/>
    <mergeCell ref="H2216:I2217"/>
    <mergeCell ref="J2216:J2217"/>
    <mergeCell ref="K2216:K2217"/>
    <mergeCell ref="L2216:L2217"/>
    <mergeCell ref="A2218:A2222"/>
    <mergeCell ref="F2218:G2218"/>
    <mergeCell ref="H2218:L2218"/>
    <mergeCell ref="B2219:B2220"/>
    <mergeCell ref="C2219:C2220"/>
    <mergeCell ref="A2213:A2217"/>
    <mergeCell ref="F2213:G2213"/>
    <mergeCell ref="H2213:L2213"/>
    <mergeCell ref="B2214:B2215"/>
    <mergeCell ref="C2214:C2215"/>
    <mergeCell ref="D2214:D2215"/>
    <mergeCell ref="E2214:E2215"/>
    <mergeCell ref="F2214:G2215"/>
    <mergeCell ref="H2214:I2214"/>
    <mergeCell ref="H2215:I2215"/>
    <mergeCell ref="H2210:I2210"/>
    <mergeCell ref="F2211:G2212"/>
    <mergeCell ref="H2211:I2212"/>
    <mergeCell ref="J2211:J2212"/>
    <mergeCell ref="K2211:K2212"/>
    <mergeCell ref="L2211:L2212"/>
    <mergeCell ref="L2206:L2207"/>
    <mergeCell ref="A2208:A2212"/>
    <mergeCell ref="F2208:G2208"/>
    <mergeCell ref="H2208:L2208"/>
    <mergeCell ref="B2209:B2210"/>
    <mergeCell ref="C2209:C2210"/>
    <mergeCell ref="D2209:D2210"/>
    <mergeCell ref="E2209:E2210"/>
    <mergeCell ref="F2209:G2210"/>
    <mergeCell ref="H2209:I2209"/>
    <mergeCell ref="H2229:I2229"/>
    <mergeCell ref="H2230:I2230"/>
    <mergeCell ref="F2231:G2232"/>
    <mergeCell ref="H2231:I2232"/>
    <mergeCell ref="J2231:J2232"/>
    <mergeCell ref="K2231:K2232"/>
    <mergeCell ref="K2226:K2227"/>
    <mergeCell ref="L2226:L2227"/>
    <mergeCell ref="A2228:A2232"/>
    <mergeCell ref="F2228:G2228"/>
    <mergeCell ref="H2228:L2228"/>
    <mergeCell ref="B2229:B2230"/>
    <mergeCell ref="C2229:C2230"/>
    <mergeCell ref="D2229:D2230"/>
    <mergeCell ref="E2229:E2230"/>
    <mergeCell ref="F2229:G2230"/>
    <mergeCell ref="F2224:G2225"/>
    <mergeCell ref="H2224:I2224"/>
    <mergeCell ref="H2225:I2225"/>
    <mergeCell ref="F2226:G2227"/>
    <mergeCell ref="H2226:I2227"/>
    <mergeCell ref="J2226:J2227"/>
    <mergeCell ref="J2221:J2222"/>
    <mergeCell ref="K2221:K2222"/>
    <mergeCell ref="L2221:L2222"/>
    <mergeCell ref="A2223:A2227"/>
    <mergeCell ref="F2223:G2223"/>
    <mergeCell ref="H2223:L2223"/>
    <mergeCell ref="B2224:B2225"/>
    <mergeCell ref="C2224:C2225"/>
    <mergeCell ref="D2224:D2225"/>
    <mergeCell ref="E2224:E2225"/>
    <mergeCell ref="D2219:D2220"/>
    <mergeCell ref="E2219:E2220"/>
    <mergeCell ref="F2219:G2220"/>
    <mergeCell ref="H2219:I2219"/>
    <mergeCell ref="H2220:I2220"/>
    <mergeCell ref="F2221:G2222"/>
    <mergeCell ref="H2221:I2222"/>
    <mergeCell ref="F2241:G2242"/>
    <mergeCell ref="H2241:I2242"/>
    <mergeCell ref="J2241:J2242"/>
    <mergeCell ref="K2241:K2242"/>
    <mergeCell ref="L2241:L2242"/>
    <mergeCell ref="A2243:A2248"/>
    <mergeCell ref="F2243:G2243"/>
    <mergeCell ref="H2243:L2243"/>
    <mergeCell ref="B2244:B2246"/>
    <mergeCell ref="C2244:C2246"/>
    <mergeCell ref="A2238:A2242"/>
    <mergeCell ref="F2238:G2238"/>
    <mergeCell ref="H2238:L2238"/>
    <mergeCell ref="B2239:B2240"/>
    <mergeCell ref="C2239:C2240"/>
    <mergeCell ref="D2239:D2240"/>
    <mergeCell ref="E2239:E2240"/>
    <mergeCell ref="F2239:G2240"/>
    <mergeCell ref="H2239:I2239"/>
    <mergeCell ref="H2240:I2240"/>
    <mergeCell ref="H2235:I2235"/>
    <mergeCell ref="F2236:G2237"/>
    <mergeCell ref="H2236:I2237"/>
    <mergeCell ref="J2236:J2237"/>
    <mergeCell ref="K2236:K2237"/>
    <mergeCell ref="L2236:L2237"/>
    <mergeCell ref="L2231:L2232"/>
    <mergeCell ref="A2233:A2237"/>
    <mergeCell ref="F2233:G2233"/>
    <mergeCell ref="H2233:L2233"/>
    <mergeCell ref="B2234:B2235"/>
    <mergeCell ref="C2234:C2235"/>
    <mergeCell ref="D2234:D2235"/>
    <mergeCell ref="E2234:E2235"/>
    <mergeCell ref="F2234:G2235"/>
    <mergeCell ref="H2234:I2234"/>
    <mergeCell ref="F2252:G2253"/>
    <mergeCell ref="H2252:I2253"/>
    <mergeCell ref="J2252:J2253"/>
    <mergeCell ref="K2252:K2253"/>
    <mergeCell ref="L2252:L2253"/>
    <mergeCell ref="A2254:A2258"/>
    <mergeCell ref="F2254:G2254"/>
    <mergeCell ref="H2254:L2254"/>
    <mergeCell ref="B2255:B2256"/>
    <mergeCell ref="C2255:C2256"/>
    <mergeCell ref="A2249:A2253"/>
    <mergeCell ref="F2249:G2249"/>
    <mergeCell ref="H2249:L2249"/>
    <mergeCell ref="B2250:B2251"/>
    <mergeCell ref="C2250:C2251"/>
    <mergeCell ref="D2250:D2251"/>
    <mergeCell ref="E2250:E2251"/>
    <mergeCell ref="F2250:G2251"/>
    <mergeCell ref="H2250:I2250"/>
    <mergeCell ref="H2251:I2251"/>
    <mergeCell ref="K2245:K2246"/>
    <mergeCell ref="L2245:L2246"/>
    <mergeCell ref="F2247:G2248"/>
    <mergeCell ref="H2247:I2248"/>
    <mergeCell ref="J2247:J2248"/>
    <mergeCell ref="K2247:K2248"/>
    <mergeCell ref="L2247:L2248"/>
    <mergeCell ref="D2244:D2246"/>
    <mergeCell ref="E2244:E2246"/>
    <mergeCell ref="F2244:G2246"/>
    <mergeCell ref="H2244:I2244"/>
    <mergeCell ref="H2245:I2246"/>
    <mergeCell ref="J2245:J2246"/>
    <mergeCell ref="F2264:G2265"/>
    <mergeCell ref="H2264:I2265"/>
    <mergeCell ref="J2264:J2265"/>
    <mergeCell ref="K2264:K2265"/>
    <mergeCell ref="L2264:L2265"/>
    <mergeCell ref="A2266:A2270"/>
    <mergeCell ref="F2266:G2266"/>
    <mergeCell ref="H2266:L2266"/>
    <mergeCell ref="B2267:B2268"/>
    <mergeCell ref="C2267:C2268"/>
    <mergeCell ref="F2260:G2263"/>
    <mergeCell ref="H2260:I2260"/>
    <mergeCell ref="H2261:I2263"/>
    <mergeCell ref="J2261:J2263"/>
    <mergeCell ref="K2261:K2263"/>
    <mergeCell ref="L2261:L2263"/>
    <mergeCell ref="J2257:J2258"/>
    <mergeCell ref="K2257:K2258"/>
    <mergeCell ref="L2257:L2258"/>
    <mergeCell ref="A2259:A2265"/>
    <mergeCell ref="F2259:G2259"/>
    <mergeCell ref="H2259:L2259"/>
    <mergeCell ref="B2260:B2263"/>
    <mergeCell ref="C2260:C2263"/>
    <mergeCell ref="D2260:D2263"/>
    <mergeCell ref="E2260:E2263"/>
    <mergeCell ref="D2255:D2256"/>
    <mergeCell ref="E2255:E2256"/>
    <mergeCell ref="F2255:G2256"/>
    <mergeCell ref="H2255:I2255"/>
    <mergeCell ref="H2256:I2256"/>
    <mergeCell ref="F2257:G2258"/>
    <mergeCell ref="H2257:I2258"/>
    <mergeCell ref="K2274:K2275"/>
    <mergeCell ref="L2274:L2275"/>
    <mergeCell ref="A2276:A2281"/>
    <mergeCell ref="F2276:G2276"/>
    <mergeCell ref="H2276:L2276"/>
    <mergeCell ref="B2277:B2279"/>
    <mergeCell ref="C2277:C2279"/>
    <mergeCell ref="D2277:D2279"/>
    <mergeCell ref="E2277:E2279"/>
    <mergeCell ref="F2277:G2279"/>
    <mergeCell ref="F2272:G2273"/>
    <mergeCell ref="H2272:I2272"/>
    <mergeCell ref="H2273:I2273"/>
    <mergeCell ref="F2274:G2275"/>
    <mergeCell ref="H2274:I2275"/>
    <mergeCell ref="J2274:J2275"/>
    <mergeCell ref="J2269:J2270"/>
    <mergeCell ref="K2269:K2270"/>
    <mergeCell ref="L2269:L2270"/>
    <mergeCell ref="A2271:A2275"/>
    <mergeCell ref="F2271:G2271"/>
    <mergeCell ref="H2271:L2271"/>
    <mergeCell ref="B2272:B2273"/>
    <mergeCell ref="C2272:C2273"/>
    <mergeCell ref="D2272:D2273"/>
    <mergeCell ref="E2272:E2273"/>
    <mergeCell ref="D2267:D2268"/>
    <mergeCell ref="E2267:E2268"/>
    <mergeCell ref="F2267:G2268"/>
    <mergeCell ref="H2267:I2267"/>
    <mergeCell ref="H2268:I2268"/>
    <mergeCell ref="F2269:G2270"/>
    <mergeCell ref="H2269:I2270"/>
    <mergeCell ref="D2288:D2289"/>
    <mergeCell ref="E2288:E2289"/>
    <mergeCell ref="F2288:G2289"/>
    <mergeCell ref="H2288:I2288"/>
    <mergeCell ref="H2289:I2289"/>
    <mergeCell ref="F2290:G2291"/>
    <mergeCell ref="H2290:I2291"/>
    <mergeCell ref="F2285:G2286"/>
    <mergeCell ref="H2285:I2286"/>
    <mergeCell ref="J2285:J2286"/>
    <mergeCell ref="K2285:K2286"/>
    <mergeCell ref="L2285:L2286"/>
    <mergeCell ref="A2287:A2291"/>
    <mergeCell ref="F2287:G2287"/>
    <mergeCell ref="H2287:L2287"/>
    <mergeCell ref="B2288:B2289"/>
    <mergeCell ref="C2288:C2289"/>
    <mergeCell ref="A2282:A2286"/>
    <mergeCell ref="F2282:G2282"/>
    <mergeCell ref="H2282:L2282"/>
    <mergeCell ref="B2283:B2284"/>
    <mergeCell ref="C2283:C2284"/>
    <mergeCell ref="D2283:D2284"/>
    <mergeCell ref="E2283:E2284"/>
    <mergeCell ref="F2283:G2284"/>
    <mergeCell ref="H2283:I2283"/>
    <mergeCell ref="H2284:I2284"/>
    <mergeCell ref="H2277:I2277"/>
    <mergeCell ref="H2278:I2279"/>
    <mergeCell ref="J2278:J2279"/>
    <mergeCell ref="K2278:K2279"/>
    <mergeCell ref="L2278:L2279"/>
    <mergeCell ref="F2280:G2281"/>
    <mergeCell ref="H2280:I2281"/>
    <mergeCell ref="J2280:J2281"/>
    <mergeCell ref="K2280:K2281"/>
    <mergeCell ref="L2280:L2281"/>
    <mergeCell ref="K2300:K2301"/>
    <mergeCell ref="L2300:L2301"/>
    <mergeCell ref="F2302:G2303"/>
    <mergeCell ref="H2302:I2303"/>
    <mergeCell ref="J2302:J2303"/>
    <mergeCell ref="K2302:K2303"/>
    <mergeCell ref="L2302:L2303"/>
    <mergeCell ref="D2299:D2301"/>
    <mergeCell ref="E2299:E2301"/>
    <mergeCell ref="F2299:G2301"/>
    <mergeCell ref="H2299:I2299"/>
    <mergeCell ref="H2300:I2301"/>
    <mergeCell ref="J2300:J2301"/>
    <mergeCell ref="F2296:G2297"/>
    <mergeCell ref="H2296:I2297"/>
    <mergeCell ref="J2296:J2297"/>
    <mergeCell ref="K2296:K2297"/>
    <mergeCell ref="L2296:L2297"/>
    <mergeCell ref="A2298:A2303"/>
    <mergeCell ref="F2298:G2298"/>
    <mergeCell ref="H2298:L2298"/>
    <mergeCell ref="B2299:B2301"/>
    <mergeCell ref="C2299:C2301"/>
    <mergeCell ref="F2293:G2295"/>
    <mergeCell ref="H2293:I2293"/>
    <mergeCell ref="H2294:I2295"/>
    <mergeCell ref="J2294:J2295"/>
    <mergeCell ref="K2294:K2295"/>
    <mergeCell ref="L2294:L2295"/>
    <mergeCell ref="J2290:J2291"/>
    <mergeCell ref="K2290:K2291"/>
    <mergeCell ref="L2290:L2291"/>
    <mergeCell ref="A2292:A2297"/>
    <mergeCell ref="F2292:G2292"/>
    <mergeCell ref="H2292:L2292"/>
    <mergeCell ref="B2293:B2295"/>
    <mergeCell ref="C2293:C2295"/>
    <mergeCell ref="D2293:D2295"/>
    <mergeCell ref="E2293:E2295"/>
    <mergeCell ref="F2315:G2318"/>
    <mergeCell ref="H2315:I2315"/>
    <mergeCell ref="H2316:I2318"/>
    <mergeCell ref="J2316:J2318"/>
    <mergeCell ref="K2316:K2318"/>
    <mergeCell ref="L2316:L2318"/>
    <mergeCell ref="J2312:J2313"/>
    <mergeCell ref="K2312:K2313"/>
    <mergeCell ref="L2312:L2313"/>
    <mergeCell ref="A2314:A2320"/>
    <mergeCell ref="F2314:G2314"/>
    <mergeCell ref="H2314:L2314"/>
    <mergeCell ref="B2315:B2318"/>
    <mergeCell ref="C2315:C2318"/>
    <mergeCell ref="D2315:D2318"/>
    <mergeCell ref="E2315:E2318"/>
    <mergeCell ref="D2310:D2311"/>
    <mergeCell ref="E2310:E2311"/>
    <mergeCell ref="F2310:G2311"/>
    <mergeCell ref="H2310:I2310"/>
    <mergeCell ref="H2311:I2311"/>
    <mergeCell ref="F2312:G2313"/>
    <mergeCell ref="H2312:I2313"/>
    <mergeCell ref="F2307:G2308"/>
    <mergeCell ref="H2307:I2308"/>
    <mergeCell ref="J2307:J2308"/>
    <mergeCell ref="K2307:K2308"/>
    <mergeCell ref="L2307:L2308"/>
    <mergeCell ref="A2309:A2313"/>
    <mergeCell ref="F2309:G2309"/>
    <mergeCell ref="H2309:L2309"/>
    <mergeCell ref="B2310:B2311"/>
    <mergeCell ref="C2310:C2311"/>
    <mergeCell ref="A2304:A2308"/>
    <mergeCell ref="F2304:G2304"/>
    <mergeCell ref="H2304:L2304"/>
    <mergeCell ref="B2305:B2306"/>
    <mergeCell ref="C2305:C2306"/>
    <mergeCell ref="D2305:D2306"/>
    <mergeCell ref="E2305:E2306"/>
    <mergeCell ref="F2305:G2306"/>
    <mergeCell ref="H2305:I2305"/>
    <mergeCell ref="H2306:I2306"/>
    <mergeCell ref="F2327:G2329"/>
    <mergeCell ref="H2327:I2327"/>
    <mergeCell ref="H2328:I2329"/>
    <mergeCell ref="J2328:J2329"/>
    <mergeCell ref="K2328:K2329"/>
    <mergeCell ref="L2328:L2329"/>
    <mergeCell ref="J2324:J2325"/>
    <mergeCell ref="K2324:K2325"/>
    <mergeCell ref="L2324:L2325"/>
    <mergeCell ref="A2326:A2331"/>
    <mergeCell ref="F2326:G2326"/>
    <mergeCell ref="H2326:L2326"/>
    <mergeCell ref="B2327:B2329"/>
    <mergeCell ref="C2327:C2329"/>
    <mergeCell ref="D2327:D2329"/>
    <mergeCell ref="E2327:E2329"/>
    <mergeCell ref="D2322:D2323"/>
    <mergeCell ref="E2322:E2323"/>
    <mergeCell ref="F2322:G2323"/>
    <mergeCell ref="H2322:I2322"/>
    <mergeCell ref="H2323:I2323"/>
    <mergeCell ref="F2324:G2325"/>
    <mergeCell ref="H2324:I2325"/>
    <mergeCell ref="F2319:G2320"/>
    <mergeCell ref="H2319:I2320"/>
    <mergeCell ref="J2319:J2320"/>
    <mergeCell ref="K2319:K2320"/>
    <mergeCell ref="L2319:L2320"/>
    <mergeCell ref="A2321:A2325"/>
    <mergeCell ref="F2321:G2321"/>
    <mergeCell ref="H2321:L2321"/>
    <mergeCell ref="B2322:B2323"/>
    <mergeCell ref="C2322:C2323"/>
    <mergeCell ref="J2340:J2341"/>
    <mergeCell ref="K2340:K2341"/>
    <mergeCell ref="L2340:L2341"/>
    <mergeCell ref="F2342:G2343"/>
    <mergeCell ref="H2342:I2343"/>
    <mergeCell ref="J2342:J2343"/>
    <mergeCell ref="K2342:K2343"/>
    <mergeCell ref="L2342:L2343"/>
    <mergeCell ref="A2338:A2343"/>
    <mergeCell ref="F2338:G2338"/>
    <mergeCell ref="H2338:L2338"/>
    <mergeCell ref="B2339:B2341"/>
    <mergeCell ref="C2339:C2341"/>
    <mergeCell ref="D2339:D2341"/>
    <mergeCell ref="E2339:E2341"/>
    <mergeCell ref="F2339:G2341"/>
    <mergeCell ref="H2339:I2339"/>
    <mergeCell ref="H2340:I2341"/>
    <mergeCell ref="K2334:K2335"/>
    <mergeCell ref="L2334:L2335"/>
    <mergeCell ref="F2336:G2337"/>
    <mergeCell ref="H2336:I2337"/>
    <mergeCell ref="J2336:J2337"/>
    <mergeCell ref="K2336:K2337"/>
    <mergeCell ref="L2336:L2337"/>
    <mergeCell ref="D2333:D2335"/>
    <mergeCell ref="E2333:E2335"/>
    <mergeCell ref="F2333:G2335"/>
    <mergeCell ref="H2333:I2333"/>
    <mergeCell ref="H2334:I2335"/>
    <mergeCell ref="J2334:J2335"/>
    <mergeCell ref="F2330:G2331"/>
    <mergeCell ref="H2330:I2331"/>
    <mergeCell ref="J2330:J2331"/>
    <mergeCell ref="K2330:K2331"/>
    <mergeCell ref="L2330:L2331"/>
    <mergeCell ref="A2332:A2337"/>
    <mergeCell ref="F2332:G2332"/>
    <mergeCell ref="H2332:L2332"/>
    <mergeCell ref="B2333:B2335"/>
    <mergeCell ref="C2333:C2335"/>
    <mergeCell ref="F2355:G2356"/>
    <mergeCell ref="H2355:I2355"/>
    <mergeCell ref="H2356:I2356"/>
    <mergeCell ref="F2357:G2358"/>
    <mergeCell ref="H2357:I2358"/>
    <mergeCell ref="J2357:J2358"/>
    <mergeCell ref="J2352:J2353"/>
    <mergeCell ref="K2352:K2353"/>
    <mergeCell ref="L2352:L2353"/>
    <mergeCell ref="A2354:A2358"/>
    <mergeCell ref="F2354:G2354"/>
    <mergeCell ref="H2354:L2354"/>
    <mergeCell ref="B2355:B2356"/>
    <mergeCell ref="C2355:C2356"/>
    <mergeCell ref="D2355:D2356"/>
    <mergeCell ref="E2355:E2356"/>
    <mergeCell ref="D2350:D2351"/>
    <mergeCell ref="E2350:E2351"/>
    <mergeCell ref="F2350:G2351"/>
    <mergeCell ref="H2350:I2350"/>
    <mergeCell ref="H2351:I2351"/>
    <mergeCell ref="F2352:G2353"/>
    <mergeCell ref="H2352:I2353"/>
    <mergeCell ref="F2347:G2348"/>
    <mergeCell ref="H2347:I2348"/>
    <mergeCell ref="J2347:J2348"/>
    <mergeCell ref="K2347:K2348"/>
    <mergeCell ref="L2347:L2348"/>
    <mergeCell ref="A2349:A2353"/>
    <mergeCell ref="F2349:G2349"/>
    <mergeCell ref="H2349:L2349"/>
    <mergeCell ref="B2350:B2351"/>
    <mergeCell ref="C2350:C2351"/>
    <mergeCell ref="A2344:A2348"/>
    <mergeCell ref="F2344:G2344"/>
    <mergeCell ref="H2344:L2344"/>
    <mergeCell ref="B2345:B2346"/>
    <mergeCell ref="C2345:C2346"/>
    <mergeCell ref="D2345:D2346"/>
    <mergeCell ref="E2345:E2346"/>
    <mergeCell ref="F2345:G2346"/>
    <mergeCell ref="H2345:I2345"/>
    <mergeCell ref="H2346:I2346"/>
    <mergeCell ref="H2366:I2367"/>
    <mergeCell ref="J2366:J2367"/>
    <mergeCell ref="K2366:K2367"/>
    <mergeCell ref="L2366:L2367"/>
    <mergeCell ref="F2368:G2369"/>
    <mergeCell ref="H2368:I2369"/>
    <mergeCell ref="J2368:J2369"/>
    <mergeCell ref="K2368:K2369"/>
    <mergeCell ref="L2368:L2369"/>
    <mergeCell ref="L2362:L2363"/>
    <mergeCell ref="A2364:A2369"/>
    <mergeCell ref="F2364:G2364"/>
    <mergeCell ref="H2364:L2364"/>
    <mergeCell ref="B2365:B2367"/>
    <mergeCell ref="C2365:C2367"/>
    <mergeCell ref="D2365:D2367"/>
    <mergeCell ref="E2365:E2367"/>
    <mergeCell ref="F2365:G2367"/>
    <mergeCell ref="H2365:I2365"/>
    <mergeCell ref="H2360:I2360"/>
    <mergeCell ref="H2361:I2361"/>
    <mergeCell ref="F2362:G2363"/>
    <mergeCell ref="H2362:I2363"/>
    <mergeCell ref="J2362:J2363"/>
    <mergeCell ref="K2362:K2363"/>
    <mergeCell ref="K2357:K2358"/>
    <mergeCell ref="L2357:L2358"/>
    <mergeCell ref="A2359:A2363"/>
    <mergeCell ref="F2359:G2359"/>
    <mergeCell ref="H2359:L2359"/>
    <mergeCell ref="B2360:B2361"/>
    <mergeCell ref="C2360:C2361"/>
    <mergeCell ref="D2360:D2361"/>
    <mergeCell ref="E2360:E2361"/>
    <mergeCell ref="F2360:G2361"/>
    <mergeCell ref="K2377:K2378"/>
    <mergeCell ref="L2377:L2378"/>
    <mergeCell ref="F2379:G2380"/>
    <mergeCell ref="H2379:I2380"/>
    <mergeCell ref="J2379:J2380"/>
    <mergeCell ref="K2379:K2380"/>
    <mergeCell ref="L2379:L2380"/>
    <mergeCell ref="D2376:D2378"/>
    <mergeCell ref="E2376:E2378"/>
    <mergeCell ref="F2376:G2378"/>
    <mergeCell ref="H2376:I2376"/>
    <mergeCell ref="H2377:I2378"/>
    <mergeCell ref="J2377:J2378"/>
    <mergeCell ref="F2373:G2374"/>
    <mergeCell ref="H2373:I2374"/>
    <mergeCell ref="J2373:J2374"/>
    <mergeCell ref="K2373:K2374"/>
    <mergeCell ref="L2373:L2374"/>
    <mergeCell ref="A2375:A2380"/>
    <mergeCell ref="F2375:G2375"/>
    <mergeCell ref="H2375:L2375"/>
    <mergeCell ref="B2376:B2378"/>
    <mergeCell ref="C2376:C2378"/>
    <mergeCell ref="A2370:A2374"/>
    <mergeCell ref="F2370:G2370"/>
    <mergeCell ref="H2370:L2370"/>
    <mergeCell ref="B2371:B2372"/>
    <mergeCell ref="C2371:C2372"/>
    <mergeCell ref="D2371:D2372"/>
    <mergeCell ref="E2371:E2372"/>
    <mergeCell ref="F2371:G2372"/>
    <mergeCell ref="H2371:I2371"/>
    <mergeCell ref="H2372:I2372"/>
    <mergeCell ref="J2389:J2390"/>
    <mergeCell ref="K2389:K2390"/>
    <mergeCell ref="L2389:L2390"/>
    <mergeCell ref="F2391:G2392"/>
    <mergeCell ref="H2391:I2392"/>
    <mergeCell ref="J2391:J2392"/>
    <mergeCell ref="K2391:K2392"/>
    <mergeCell ref="L2391:L2392"/>
    <mergeCell ref="A2387:A2392"/>
    <mergeCell ref="F2387:G2387"/>
    <mergeCell ref="H2387:L2387"/>
    <mergeCell ref="B2388:B2390"/>
    <mergeCell ref="C2388:C2390"/>
    <mergeCell ref="D2388:D2390"/>
    <mergeCell ref="E2388:E2390"/>
    <mergeCell ref="F2388:G2390"/>
    <mergeCell ref="H2388:I2388"/>
    <mergeCell ref="H2389:I2390"/>
    <mergeCell ref="J2383:J2384"/>
    <mergeCell ref="K2383:K2384"/>
    <mergeCell ref="L2383:L2384"/>
    <mergeCell ref="F2385:G2386"/>
    <mergeCell ref="H2385:I2386"/>
    <mergeCell ref="J2385:J2386"/>
    <mergeCell ref="K2385:K2386"/>
    <mergeCell ref="L2385:L2386"/>
    <mergeCell ref="A2381:A2386"/>
    <mergeCell ref="F2381:G2381"/>
    <mergeCell ref="H2381:L2381"/>
    <mergeCell ref="B2382:B2384"/>
    <mergeCell ref="C2382:C2384"/>
    <mergeCell ref="D2382:D2384"/>
    <mergeCell ref="E2382:E2384"/>
    <mergeCell ref="F2382:G2384"/>
    <mergeCell ref="H2382:I2382"/>
    <mergeCell ref="H2383:I2384"/>
    <mergeCell ref="K2400:K2402"/>
    <mergeCell ref="L2400:L2402"/>
    <mergeCell ref="F2403:G2404"/>
    <mergeCell ref="H2403:I2404"/>
    <mergeCell ref="J2403:J2404"/>
    <mergeCell ref="K2403:K2404"/>
    <mergeCell ref="L2403:L2404"/>
    <mergeCell ref="D2399:D2402"/>
    <mergeCell ref="E2399:E2402"/>
    <mergeCell ref="F2399:G2402"/>
    <mergeCell ref="H2399:I2399"/>
    <mergeCell ref="H2400:I2402"/>
    <mergeCell ref="J2400:J2402"/>
    <mergeCell ref="F2396:G2397"/>
    <mergeCell ref="H2396:I2397"/>
    <mergeCell ref="J2396:J2397"/>
    <mergeCell ref="K2396:K2397"/>
    <mergeCell ref="L2396:L2397"/>
    <mergeCell ref="A2398:A2404"/>
    <mergeCell ref="F2398:G2398"/>
    <mergeCell ref="H2398:L2398"/>
    <mergeCell ref="B2399:B2402"/>
    <mergeCell ref="C2399:C2402"/>
    <mergeCell ref="A2393:A2397"/>
    <mergeCell ref="F2393:G2393"/>
    <mergeCell ref="H2393:L2393"/>
    <mergeCell ref="B2394:B2395"/>
    <mergeCell ref="C2394:C2395"/>
    <mergeCell ref="D2394:D2395"/>
    <mergeCell ref="E2394:E2395"/>
    <mergeCell ref="F2394:G2395"/>
    <mergeCell ref="H2394:I2394"/>
    <mergeCell ref="H2395:I2395"/>
    <mergeCell ref="J2413:J2414"/>
    <mergeCell ref="K2413:K2414"/>
    <mergeCell ref="L2413:L2414"/>
    <mergeCell ref="A2415:A2419"/>
    <mergeCell ref="F2415:G2415"/>
    <mergeCell ref="H2415:L2415"/>
    <mergeCell ref="B2416:B2417"/>
    <mergeCell ref="C2416:C2417"/>
    <mergeCell ref="D2416:D2417"/>
    <mergeCell ref="E2416:E2417"/>
    <mergeCell ref="D2411:D2412"/>
    <mergeCell ref="E2411:E2412"/>
    <mergeCell ref="F2411:G2412"/>
    <mergeCell ref="H2411:I2411"/>
    <mergeCell ref="H2412:I2412"/>
    <mergeCell ref="F2413:G2414"/>
    <mergeCell ref="H2413:I2414"/>
    <mergeCell ref="F2408:G2409"/>
    <mergeCell ref="H2408:I2409"/>
    <mergeCell ref="J2408:J2409"/>
    <mergeCell ref="K2408:K2409"/>
    <mergeCell ref="L2408:L2409"/>
    <mergeCell ref="A2410:A2414"/>
    <mergeCell ref="F2410:G2410"/>
    <mergeCell ref="H2410:L2410"/>
    <mergeCell ref="B2411:B2412"/>
    <mergeCell ref="C2411:C2412"/>
    <mergeCell ref="A2405:A2409"/>
    <mergeCell ref="F2405:G2405"/>
    <mergeCell ref="H2405:L2405"/>
    <mergeCell ref="B2406:B2407"/>
    <mergeCell ref="C2406:C2407"/>
    <mergeCell ref="D2406:D2407"/>
    <mergeCell ref="E2406:E2407"/>
    <mergeCell ref="F2406:G2407"/>
    <mergeCell ref="H2406:I2406"/>
    <mergeCell ref="H2407:I2407"/>
    <mergeCell ref="H2427:I2427"/>
    <mergeCell ref="F2428:G2429"/>
    <mergeCell ref="H2428:I2429"/>
    <mergeCell ref="J2428:J2429"/>
    <mergeCell ref="K2428:K2429"/>
    <mergeCell ref="L2428:L2429"/>
    <mergeCell ref="L2423:L2424"/>
    <mergeCell ref="A2425:A2429"/>
    <mergeCell ref="F2425:G2425"/>
    <mergeCell ref="H2425:L2425"/>
    <mergeCell ref="B2426:B2427"/>
    <mergeCell ref="C2426:C2427"/>
    <mergeCell ref="D2426:D2427"/>
    <mergeCell ref="E2426:E2427"/>
    <mergeCell ref="F2426:G2427"/>
    <mergeCell ref="H2426:I2426"/>
    <mergeCell ref="H2421:I2421"/>
    <mergeCell ref="H2422:I2422"/>
    <mergeCell ref="F2423:G2424"/>
    <mergeCell ref="H2423:I2424"/>
    <mergeCell ref="J2423:J2424"/>
    <mergeCell ref="K2423:K2424"/>
    <mergeCell ref="K2418:K2419"/>
    <mergeCell ref="L2418:L2419"/>
    <mergeCell ref="A2420:A2424"/>
    <mergeCell ref="F2420:G2420"/>
    <mergeCell ref="H2420:L2420"/>
    <mergeCell ref="B2421:B2422"/>
    <mergeCell ref="C2421:C2422"/>
    <mergeCell ref="D2421:D2422"/>
    <mergeCell ref="E2421:E2422"/>
    <mergeCell ref="F2421:G2422"/>
    <mergeCell ref="F2416:G2417"/>
    <mergeCell ref="H2416:I2416"/>
    <mergeCell ref="H2417:I2417"/>
    <mergeCell ref="F2418:G2419"/>
    <mergeCell ref="H2418:I2419"/>
    <mergeCell ref="J2418:J2419"/>
    <mergeCell ref="K2437:K2438"/>
    <mergeCell ref="L2437:L2438"/>
    <mergeCell ref="F2439:G2440"/>
    <mergeCell ref="H2439:I2440"/>
    <mergeCell ref="J2439:J2440"/>
    <mergeCell ref="K2439:K2440"/>
    <mergeCell ref="L2439:L2440"/>
    <mergeCell ref="D2436:D2438"/>
    <mergeCell ref="E2436:E2438"/>
    <mergeCell ref="F2436:G2438"/>
    <mergeCell ref="H2436:I2436"/>
    <mergeCell ref="H2437:I2438"/>
    <mergeCell ref="J2437:J2438"/>
    <mergeCell ref="F2433:G2434"/>
    <mergeCell ref="H2433:I2434"/>
    <mergeCell ref="J2433:J2434"/>
    <mergeCell ref="K2433:K2434"/>
    <mergeCell ref="L2433:L2434"/>
    <mergeCell ref="A2435:A2440"/>
    <mergeCell ref="F2435:G2435"/>
    <mergeCell ref="H2435:L2435"/>
    <mergeCell ref="B2436:B2438"/>
    <mergeCell ref="C2436:C2438"/>
    <mergeCell ref="A2430:A2434"/>
    <mergeCell ref="F2430:G2430"/>
    <mergeCell ref="H2430:L2430"/>
    <mergeCell ref="B2431:B2432"/>
    <mergeCell ref="C2431:C2432"/>
    <mergeCell ref="D2431:D2432"/>
    <mergeCell ref="E2431:E2432"/>
    <mergeCell ref="F2431:G2432"/>
    <mergeCell ref="H2431:I2431"/>
    <mergeCell ref="H2432:I2432"/>
    <mergeCell ref="D2453:D2454"/>
    <mergeCell ref="E2453:E2454"/>
    <mergeCell ref="F2453:G2454"/>
    <mergeCell ref="H2453:I2453"/>
    <mergeCell ref="H2454:I2454"/>
    <mergeCell ref="F2455:G2456"/>
    <mergeCell ref="H2455:I2456"/>
    <mergeCell ref="F2450:G2451"/>
    <mergeCell ref="H2450:I2451"/>
    <mergeCell ref="J2450:J2451"/>
    <mergeCell ref="K2450:K2451"/>
    <mergeCell ref="L2450:L2451"/>
    <mergeCell ref="A2452:A2456"/>
    <mergeCell ref="F2452:G2452"/>
    <mergeCell ref="H2452:L2452"/>
    <mergeCell ref="B2453:B2454"/>
    <mergeCell ref="C2453:C2454"/>
    <mergeCell ref="A2447:A2451"/>
    <mergeCell ref="F2447:G2447"/>
    <mergeCell ref="H2447:L2447"/>
    <mergeCell ref="B2448:B2449"/>
    <mergeCell ref="C2448:C2449"/>
    <mergeCell ref="D2448:D2449"/>
    <mergeCell ref="E2448:E2449"/>
    <mergeCell ref="F2448:G2449"/>
    <mergeCell ref="H2448:I2448"/>
    <mergeCell ref="H2449:I2449"/>
    <mergeCell ref="J2443:J2444"/>
    <mergeCell ref="K2443:K2444"/>
    <mergeCell ref="L2443:L2444"/>
    <mergeCell ref="F2445:G2446"/>
    <mergeCell ref="H2445:I2446"/>
    <mergeCell ref="J2445:J2446"/>
    <mergeCell ref="K2445:K2446"/>
    <mergeCell ref="L2445:L2446"/>
    <mergeCell ref="A2441:A2446"/>
    <mergeCell ref="F2441:G2441"/>
    <mergeCell ref="H2441:L2441"/>
    <mergeCell ref="B2442:B2444"/>
    <mergeCell ref="C2442:C2444"/>
    <mergeCell ref="D2442:D2444"/>
    <mergeCell ref="E2442:E2444"/>
    <mergeCell ref="F2442:G2444"/>
    <mergeCell ref="H2442:I2442"/>
    <mergeCell ref="H2443:I2444"/>
    <mergeCell ref="K2465:K2466"/>
    <mergeCell ref="L2465:L2466"/>
    <mergeCell ref="F2467:G2468"/>
    <mergeCell ref="H2467:I2468"/>
    <mergeCell ref="J2467:J2468"/>
    <mergeCell ref="K2467:K2468"/>
    <mergeCell ref="L2467:L2468"/>
    <mergeCell ref="D2464:D2466"/>
    <mergeCell ref="E2464:E2466"/>
    <mergeCell ref="F2464:G2466"/>
    <mergeCell ref="H2464:I2464"/>
    <mergeCell ref="H2465:I2466"/>
    <mergeCell ref="J2465:J2466"/>
    <mergeCell ref="F2461:G2462"/>
    <mergeCell ref="H2461:I2462"/>
    <mergeCell ref="J2461:J2462"/>
    <mergeCell ref="K2461:K2462"/>
    <mergeCell ref="L2461:L2462"/>
    <mergeCell ref="A2463:A2468"/>
    <mergeCell ref="F2463:G2463"/>
    <mergeCell ref="H2463:L2463"/>
    <mergeCell ref="B2464:B2466"/>
    <mergeCell ref="C2464:C2466"/>
    <mergeCell ref="F2458:G2460"/>
    <mergeCell ref="H2458:I2458"/>
    <mergeCell ref="H2459:I2460"/>
    <mergeCell ref="J2459:J2460"/>
    <mergeCell ref="K2459:K2460"/>
    <mergeCell ref="L2459:L2460"/>
    <mergeCell ref="J2455:J2456"/>
    <mergeCell ref="K2455:K2456"/>
    <mergeCell ref="L2455:L2456"/>
    <mergeCell ref="A2457:A2462"/>
    <mergeCell ref="F2457:G2457"/>
    <mergeCell ref="H2457:L2457"/>
    <mergeCell ref="B2458:B2460"/>
    <mergeCell ref="C2458:C2460"/>
    <mergeCell ref="D2458:D2460"/>
    <mergeCell ref="E2458:E2460"/>
    <mergeCell ref="F2478:G2479"/>
    <mergeCell ref="H2478:I2479"/>
    <mergeCell ref="J2478:J2479"/>
    <mergeCell ref="K2478:K2479"/>
    <mergeCell ref="L2478:L2479"/>
    <mergeCell ref="A2480:A2484"/>
    <mergeCell ref="F2480:G2480"/>
    <mergeCell ref="H2480:L2480"/>
    <mergeCell ref="B2481:B2482"/>
    <mergeCell ref="C2481:C2482"/>
    <mergeCell ref="A2475:A2479"/>
    <mergeCell ref="F2475:G2475"/>
    <mergeCell ref="H2475:L2475"/>
    <mergeCell ref="B2476:B2477"/>
    <mergeCell ref="C2476:C2477"/>
    <mergeCell ref="D2476:D2477"/>
    <mergeCell ref="E2476:E2477"/>
    <mergeCell ref="F2476:G2477"/>
    <mergeCell ref="H2476:I2476"/>
    <mergeCell ref="H2477:I2477"/>
    <mergeCell ref="J2471:J2472"/>
    <mergeCell ref="K2471:K2472"/>
    <mergeCell ref="L2471:L2472"/>
    <mergeCell ref="F2473:G2474"/>
    <mergeCell ref="H2473:I2474"/>
    <mergeCell ref="J2473:J2474"/>
    <mergeCell ref="K2473:K2474"/>
    <mergeCell ref="L2473:L2474"/>
    <mergeCell ref="A2469:A2474"/>
    <mergeCell ref="F2469:G2469"/>
    <mergeCell ref="H2469:L2469"/>
    <mergeCell ref="B2470:B2472"/>
    <mergeCell ref="C2470:C2472"/>
    <mergeCell ref="D2470:D2472"/>
    <mergeCell ref="E2470:E2472"/>
    <mergeCell ref="F2470:G2472"/>
    <mergeCell ref="H2470:I2470"/>
    <mergeCell ref="H2471:I2472"/>
    <mergeCell ref="H2491:I2491"/>
    <mergeCell ref="H2492:I2492"/>
    <mergeCell ref="F2493:G2494"/>
    <mergeCell ref="H2493:I2494"/>
    <mergeCell ref="J2493:J2494"/>
    <mergeCell ref="K2493:K2494"/>
    <mergeCell ref="K2488:K2489"/>
    <mergeCell ref="L2488:L2489"/>
    <mergeCell ref="A2490:A2494"/>
    <mergeCell ref="F2490:G2490"/>
    <mergeCell ref="H2490:L2490"/>
    <mergeCell ref="B2491:B2492"/>
    <mergeCell ref="C2491:C2492"/>
    <mergeCell ref="D2491:D2492"/>
    <mergeCell ref="E2491:E2492"/>
    <mergeCell ref="F2491:G2492"/>
    <mergeCell ref="F2486:G2487"/>
    <mergeCell ref="H2486:I2486"/>
    <mergeCell ref="H2487:I2487"/>
    <mergeCell ref="F2488:G2489"/>
    <mergeCell ref="H2488:I2489"/>
    <mergeCell ref="J2488:J2489"/>
    <mergeCell ref="J2483:J2484"/>
    <mergeCell ref="K2483:K2484"/>
    <mergeCell ref="L2483:L2484"/>
    <mergeCell ref="A2485:A2489"/>
    <mergeCell ref="F2485:G2485"/>
    <mergeCell ref="H2485:L2485"/>
    <mergeCell ref="B2486:B2487"/>
    <mergeCell ref="C2486:C2487"/>
    <mergeCell ref="D2486:D2487"/>
    <mergeCell ref="E2486:E2487"/>
    <mergeCell ref="D2481:D2482"/>
    <mergeCell ref="E2481:E2482"/>
    <mergeCell ref="F2481:G2482"/>
    <mergeCell ref="H2481:I2481"/>
    <mergeCell ref="H2482:I2482"/>
    <mergeCell ref="F2483:G2484"/>
    <mergeCell ref="H2483:I2484"/>
    <mergeCell ref="F2503:G2504"/>
    <mergeCell ref="H2503:I2504"/>
    <mergeCell ref="J2503:J2504"/>
    <mergeCell ref="K2503:K2504"/>
    <mergeCell ref="L2503:L2504"/>
    <mergeCell ref="A2505:A2509"/>
    <mergeCell ref="F2505:G2505"/>
    <mergeCell ref="H2505:L2505"/>
    <mergeCell ref="B2506:B2507"/>
    <mergeCell ref="C2506:C2507"/>
    <mergeCell ref="A2500:A2504"/>
    <mergeCell ref="F2500:G2500"/>
    <mergeCell ref="H2500:L2500"/>
    <mergeCell ref="B2501:B2502"/>
    <mergeCell ref="C2501:C2502"/>
    <mergeCell ref="D2501:D2502"/>
    <mergeCell ref="E2501:E2502"/>
    <mergeCell ref="F2501:G2502"/>
    <mergeCell ref="H2501:I2501"/>
    <mergeCell ref="H2502:I2502"/>
    <mergeCell ref="H2497:I2497"/>
    <mergeCell ref="F2498:G2499"/>
    <mergeCell ref="H2498:I2499"/>
    <mergeCell ref="J2498:J2499"/>
    <mergeCell ref="K2498:K2499"/>
    <mergeCell ref="L2498:L2499"/>
    <mergeCell ref="L2493:L2494"/>
    <mergeCell ref="A2495:A2499"/>
    <mergeCell ref="F2495:G2495"/>
    <mergeCell ref="H2495:L2495"/>
    <mergeCell ref="B2496:B2497"/>
    <mergeCell ref="C2496:C2497"/>
    <mergeCell ref="D2496:D2497"/>
    <mergeCell ref="E2496:E2497"/>
    <mergeCell ref="F2496:G2497"/>
    <mergeCell ref="H2496:I2496"/>
    <mergeCell ref="H2516:I2516"/>
    <mergeCell ref="H2517:I2517"/>
    <mergeCell ref="F2518:G2519"/>
    <mergeCell ref="H2518:I2519"/>
    <mergeCell ref="J2518:J2519"/>
    <mergeCell ref="K2518:K2519"/>
    <mergeCell ref="K2513:K2514"/>
    <mergeCell ref="L2513:L2514"/>
    <mergeCell ref="A2515:A2519"/>
    <mergeCell ref="F2515:G2515"/>
    <mergeCell ref="H2515:L2515"/>
    <mergeCell ref="B2516:B2517"/>
    <mergeCell ref="C2516:C2517"/>
    <mergeCell ref="D2516:D2517"/>
    <mergeCell ref="E2516:E2517"/>
    <mergeCell ref="F2516:G2517"/>
    <mergeCell ref="F2511:G2512"/>
    <mergeCell ref="H2511:I2511"/>
    <mergeCell ref="H2512:I2512"/>
    <mergeCell ref="F2513:G2514"/>
    <mergeCell ref="H2513:I2514"/>
    <mergeCell ref="J2513:J2514"/>
    <mergeCell ref="J2508:J2509"/>
    <mergeCell ref="K2508:K2509"/>
    <mergeCell ref="L2508:L2509"/>
    <mergeCell ref="A2510:A2514"/>
    <mergeCell ref="F2510:G2510"/>
    <mergeCell ref="H2510:L2510"/>
    <mergeCell ref="B2511:B2512"/>
    <mergeCell ref="C2511:C2512"/>
    <mergeCell ref="D2511:D2512"/>
    <mergeCell ref="E2511:E2512"/>
    <mergeCell ref="D2506:D2507"/>
    <mergeCell ref="E2506:E2507"/>
    <mergeCell ref="F2506:G2507"/>
    <mergeCell ref="H2506:I2506"/>
    <mergeCell ref="H2507:I2507"/>
    <mergeCell ref="F2508:G2509"/>
    <mergeCell ref="H2508:I2509"/>
    <mergeCell ref="F2528:G2529"/>
    <mergeCell ref="H2528:I2529"/>
    <mergeCell ref="J2528:J2529"/>
    <mergeCell ref="K2528:K2529"/>
    <mergeCell ref="L2528:L2529"/>
    <mergeCell ref="A2530:A2535"/>
    <mergeCell ref="F2530:G2530"/>
    <mergeCell ref="H2530:L2530"/>
    <mergeCell ref="B2531:B2533"/>
    <mergeCell ref="C2531:C2533"/>
    <mergeCell ref="A2525:A2529"/>
    <mergeCell ref="F2525:G2525"/>
    <mergeCell ref="H2525:L2525"/>
    <mergeCell ref="B2526:B2527"/>
    <mergeCell ref="C2526:C2527"/>
    <mergeCell ref="D2526:D2527"/>
    <mergeCell ref="E2526:E2527"/>
    <mergeCell ref="F2526:G2527"/>
    <mergeCell ref="H2526:I2526"/>
    <mergeCell ref="H2527:I2527"/>
    <mergeCell ref="H2522:I2522"/>
    <mergeCell ref="F2523:G2524"/>
    <mergeCell ref="H2523:I2524"/>
    <mergeCell ref="J2523:J2524"/>
    <mergeCell ref="K2523:K2524"/>
    <mergeCell ref="L2523:L2524"/>
    <mergeCell ref="L2518:L2519"/>
    <mergeCell ref="A2520:A2524"/>
    <mergeCell ref="F2520:G2520"/>
    <mergeCell ref="H2520:L2520"/>
    <mergeCell ref="B2521:B2522"/>
    <mergeCell ref="C2521:C2522"/>
    <mergeCell ref="D2521:D2522"/>
    <mergeCell ref="E2521:E2522"/>
    <mergeCell ref="F2521:G2522"/>
    <mergeCell ref="H2521:I2521"/>
    <mergeCell ref="F2539:G2540"/>
    <mergeCell ref="H2539:I2540"/>
    <mergeCell ref="J2539:J2540"/>
    <mergeCell ref="K2539:K2540"/>
    <mergeCell ref="L2539:L2540"/>
    <mergeCell ref="A2541:A2545"/>
    <mergeCell ref="F2541:G2541"/>
    <mergeCell ref="H2541:L2541"/>
    <mergeCell ref="B2542:B2543"/>
    <mergeCell ref="C2542:C2543"/>
    <mergeCell ref="A2536:A2540"/>
    <mergeCell ref="F2536:G2536"/>
    <mergeCell ref="H2536:L2536"/>
    <mergeCell ref="B2537:B2538"/>
    <mergeCell ref="C2537:C2538"/>
    <mergeCell ref="D2537:D2538"/>
    <mergeCell ref="E2537:E2538"/>
    <mergeCell ref="F2537:G2538"/>
    <mergeCell ref="H2537:I2537"/>
    <mergeCell ref="H2538:I2538"/>
    <mergeCell ref="K2532:K2533"/>
    <mergeCell ref="L2532:L2533"/>
    <mergeCell ref="F2534:G2535"/>
    <mergeCell ref="H2534:I2535"/>
    <mergeCell ref="J2534:J2535"/>
    <mergeCell ref="K2534:K2535"/>
    <mergeCell ref="L2534:L2535"/>
    <mergeCell ref="D2531:D2533"/>
    <mergeCell ref="E2531:E2533"/>
    <mergeCell ref="F2531:G2533"/>
    <mergeCell ref="H2531:I2531"/>
    <mergeCell ref="H2532:I2533"/>
    <mergeCell ref="J2532:J2533"/>
    <mergeCell ref="H2552:I2552"/>
    <mergeCell ref="H2553:I2553"/>
    <mergeCell ref="F2554:G2555"/>
    <mergeCell ref="H2554:I2555"/>
    <mergeCell ref="J2554:J2555"/>
    <mergeCell ref="K2554:K2555"/>
    <mergeCell ref="K2549:K2550"/>
    <mergeCell ref="L2549:L2550"/>
    <mergeCell ref="A2551:A2555"/>
    <mergeCell ref="F2551:G2551"/>
    <mergeCell ref="H2551:L2551"/>
    <mergeCell ref="B2552:B2553"/>
    <mergeCell ref="C2552:C2553"/>
    <mergeCell ref="D2552:D2553"/>
    <mergeCell ref="E2552:E2553"/>
    <mergeCell ref="F2552:G2553"/>
    <mergeCell ref="F2547:G2548"/>
    <mergeCell ref="H2547:I2547"/>
    <mergeCell ref="H2548:I2548"/>
    <mergeCell ref="F2549:G2550"/>
    <mergeCell ref="H2549:I2550"/>
    <mergeCell ref="J2549:J2550"/>
    <mergeCell ref="J2544:J2545"/>
    <mergeCell ref="K2544:K2545"/>
    <mergeCell ref="L2544:L2545"/>
    <mergeCell ref="A2546:A2550"/>
    <mergeCell ref="F2546:G2546"/>
    <mergeCell ref="H2546:L2546"/>
    <mergeCell ref="B2547:B2548"/>
    <mergeCell ref="C2547:C2548"/>
    <mergeCell ref="D2547:D2548"/>
    <mergeCell ref="E2547:E2548"/>
    <mergeCell ref="D2542:D2543"/>
    <mergeCell ref="E2542:E2543"/>
    <mergeCell ref="F2542:G2543"/>
    <mergeCell ref="H2542:I2542"/>
    <mergeCell ref="H2543:I2543"/>
    <mergeCell ref="F2544:G2545"/>
    <mergeCell ref="H2544:I2545"/>
    <mergeCell ref="F2564:G2565"/>
    <mergeCell ref="H2564:I2565"/>
    <mergeCell ref="J2564:J2565"/>
    <mergeCell ref="K2564:K2565"/>
    <mergeCell ref="L2564:L2565"/>
    <mergeCell ref="A2566:A2570"/>
    <mergeCell ref="F2566:G2566"/>
    <mergeCell ref="H2566:L2566"/>
    <mergeCell ref="B2567:B2568"/>
    <mergeCell ref="C2567:C2568"/>
    <mergeCell ref="A2561:A2565"/>
    <mergeCell ref="F2561:G2561"/>
    <mergeCell ref="H2561:L2561"/>
    <mergeCell ref="B2562:B2563"/>
    <mergeCell ref="C2562:C2563"/>
    <mergeCell ref="D2562:D2563"/>
    <mergeCell ref="E2562:E2563"/>
    <mergeCell ref="F2562:G2563"/>
    <mergeCell ref="H2562:I2562"/>
    <mergeCell ref="H2563:I2563"/>
    <mergeCell ref="H2558:I2558"/>
    <mergeCell ref="F2559:G2560"/>
    <mergeCell ref="H2559:I2560"/>
    <mergeCell ref="J2559:J2560"/>
    <mergeCell ref="K2559:K2560"/>
    <mergeCell ref="L2559:L2560"/>
    <mergeCell ref="L2554:L2555"/>
    <mergeCell ref="A2556:A2560"/>
    <mergeCell ref="F2556:G2556"/>
    <mergeCell ref="H2556:L2556"/>
    <mergeCell ref="B2557:B2558"/>
    <mergeCell ref="C2557:C2558"/>
    <mergeCell ref="D2557:D2558"/>
    <mergeCell ref="E2557:E2558"/>
    <mergeCell ref="F2557:G2558"/>
    <mergeCell ref="H2557:I2557"/>
    <mergeCell ref="H2577:I2577"/>
    <mergeCell ref="H2578:I2578"/>
    <mergeCell ref="F2579:G2580"/>
    <mergeCell ref="H2579:I2580"/>
    <mergeCell ref="J2579:J2580"/>
    <mergeCell ref="K2579:K2580"/>
    <mergeCell ref="K2574:K2575"/>
    <mergeCell ref="L2574:L2575"/>
    <mergeCell ref="A2576:A2580"/>
    <mergeCell ref="F2576:G2576"/>
    <mergeCell ref="H2576:L2576"/>
    <mergeCell ref="B2577:B2578"/>
    <mergeCell ref="C2577:C2578"/>
    <mergeCell ref="D2577:D2578"/>
    <mergeCell ref="E2577:E2578"/>
    <mergeCell ref="F2577:G2578"/>
    <mergeCell ref="F2572:G2573"/>
    <mergeCell ref="H2572:I2572"/>
    <mergeCell ref="H2573:I2573"/>
    <mergeCell ref="F2574:G2575"/>
    <mergeCell ref="H2574:I2575"/>
    <mergeCell ref="J2574:J2575"/>
    <mergeCell ref="J2569:J2570"/>
    <mergeCell ref="K2569:K2570"/>
    <mergeCell ref="L2569:L2570"/>
    <mergeCell ref="A2571:A2575"/>
    <mergeCell ref="F2571:G2571"/>
    <mergeCell ref="H2571:L2571"/>
    <mergeCell ref="B2572:B2573"/>
    <mergeCell ref="C2572:C2573"/>
    <mergeCell ref="D2572:D2573"/>
    <mergeCell ref="E2572:E2573"/>
    <mergeCell ref="D2567:D2568"/>
    <mergeCell ref="E2567:E2568"/>
    <mergeCell ref="F2567:G2568"/>
    <mergeCell ref="H2567:I2567"/>
    <mergeCell ref="H2568:I2568"/>
    <mergeCell ref="F2569:G2570"/>
    <mergeCell ref="H2569:I2570"/>
    <mergeCell ref="F2589:G2590"/>
    <mergeCell ref="H2589:I2590"/>
    <mergeCell ref="J2589:J2590"/>
    <mergeCell ref="K2589:K2590"/>
    <mergeCell ref="L2589:L2590"/>
    <mergeCell ref="A2591:A2595"/>
    <mergeCell ref="F2591:G2591"/>
    <mergeCell ref="H2591:L2591"/>
    <mergeCell ref="B2592:B2593"/>
    <mergeCell ref="C2592:C2593"/>
    <mergeCell ref="A2586:A2590"/>
    <mergeCell ref="F2586:G2586"/>
    <mergeCell ref="H2586:L2586"/>
    <mergeCell ref="B2587:B2588"/>
    <mergeCell ref="C2587:C2588"/>
    <mergeCell ref="D2587:D2588"/>
    <mergeCell ref="E2587:E2588"/>
    <mergeCell ref="F2587:G2588"/>
    <mergeCell ref="H2587:I2587"/>
    <mergeCell ref="H2588:I2588"/>
    <mergeCell ref="H2583:I2583"/>
    <mergeCell ref="F2584:G2585"/>
    <mergeCell ref="H2584:I2585"/>
    <mergeCell ref="J2584:J2585"/>
    <mergeCell ref="K2584:K2585"/>
    <mergeCell ref="L2584:L2585"/>
    <mergeCell ref="L2579:L2580"/>
    <mergeCell ref="A2581:A2585"/>
    <mergeCell ref="F2581:G2581"/>
    <mergeCell ref="H2581:L2581"/>
    <mergeCell ref="B2582:B2583"/>
    <mergeCell ref="C2582:C2583"/>
    <mergeCell ref="D2582:D2583"/>
    <mergeCell ref="E2582:E2583"/>
    <mergeCell ref="F2582:G2583"/>
    <mergeCell ref="H2582:I2582"/>
    <mergeCell ref="H2602:I2602"/>
    <mergeCell ref="H2603:I2603"/>
    <mergeCell ref="F2604:G2605"/>
    <mergeCell ref="H2604:I2605"/>
    <mergeCell ref="J2604:J2605"/>
    <mergeCell ref="K2604:K2605"/>
    <mergeCell ref="K2599:K2600"/>
    <mergeCell ref="L2599:L2600"/>
    <mergeCell ref="A2601:A2605"/>
    <mergeCell ref="F2601:G2601"/>
    <mergeCell ref="H2601:L2601"/>
    <mergeCell ref="B2602:B2603"/>
    <mergeCell ref="C2602:C2603"/>
    <mergeCell ref="D2602:D2603"/>
    <mergeCell ref="E2602:E2603"/>
    <mergeCell ref="F2602:G2603"/>
    <mergeCell ref="F2597:G2598"/>
    <mergeCell ref="H2597:I2597"/>
    <mergeCell ref="H2598:I2598"/>
    <mergeCell ref="F2599:G2600"/>
    <mergeCell ref="H2599:I2600"/>
    <mergeCell ref="J2599:J2600"/>
    <mergeCell ref="J2594:J2595"/>
    <mergeCell ref="K2594:K2595"/>
    <mergeCell ref="L2594:L2595"/>
    <mergeCell ref="A2596:A2600"/>
    <mergeCell ref="F2596:G2596"/>
    <mergeCell ref="H2596:L2596"/>
    <mergeCell ref="B2597:B2598"/>
    <mergeCell ref="C2597:C2598"/>
    <mergeCell ref="D2597:D2598"/>
    <mergeCell ref="E2597:E2598"/>
    <mergeCell ref="D2592:D2593"/>
    <mergeCell ref="E2592:E2593"/>
    <mergeCell ref="F2592:G2593"/>
    <mergeCell ref="H2592:I2592"/>
    <mergeCell ref="H2593:I2593"/>
    <mergeCell ref="F2594:G2595"/>
    <mergeCell ref="H2594:I2595"/>
    <mergeCell ref="J2614:J2615"/>
    <mergeCell ref="K2614:K2615"/>
    <mergeCell ref="L2614:L2615"/>
    <mergeCell ref="F2616:G2617"/>
    <mergeCell ref="H2616:I2617"/>
    <mergeCell ref="J2616:J2617"/>
    <mergeCell ref="K2616:K2617"/>
    <mergeCell ref="L2616:L2617"/>
    <mergeCell ref="A2612:A2617"/>
    <mergeCell ref="F2612:G2612"/>
    <mergeCell ref="H2612:L2612"/>
    <mergeCell ref="B2613:B2615"/>
    <mergeCell ref="C2613:C2615"/>
    <mergeCell ref="D2613:D2615"/>
    <mergeCell ref="E2613:E2615"/>
    <mergeCell ref="F2613:G2615"/>
    <mergeCell ref="H2613:I2613"/>
    <mergeCell ref="H2614:I2615"/>
    <mergeCell ref="H2608:I2609"/>
    <mergeCell ref="J2608:J2609"/>
    <mergeCell ref="K2608:K2609"/>
    <mergeCell ref="L2608:L2609"/>
    <mergeCell ref="F2610:G2611"/>
    <mergeCell ref="H2610:I2611"/>
    <mergeCell ref="J2610:J2611"/>
    <mergeCell ref="K2610:K2611"/>
    <mergeCell ref="L2610:L2611"/>
    <mergeCell ref="L2604:L2605"/>
    <mergeCell ref="A2606:A2611"/>
    <mergeCell ref="F2606:G2606"/>
    <mergeCell ref="H2606:L2606"/>
    <mergeCell ref="B2607:B2609"/>
    <mergeCell ref="C2607:C2609"/>
    <mergeCell ref="D2607:D2609"/>
    <mergeCell ref="E2607:E2609"/>
    <mergeCell ref="F2607:G2609"/>
    <mergeCell ref="H2607:I2607"/>
    <mergeCell ref="J2631:J2632"/>
    <mergeCell ref="K2631:K2632"/>
    <mergeCell ref="L2631:L2632"/>
    <mergeCell ref="F2633:G2634"/>
    <mergeCell ref="H2633:I2634"/>
    <mergeCell ref="J2633:J2634"/>
    <mergeCell ref="K2633:K2634"/>
    <mergeCell ref="L2633:L2634"/>
    <mergeCell ref="A2629:A2634"/>
    <mergeCell ref="F2629:G2629"/>
    <mergeCell ref="H2629:L2629"/>
    <mergeCell ref="B2630:B2632"/>
    <mergeCell ref="C2630:C2632"/>
    <mergeCell ref="D2630:D2632"/>
    <mergeCell ref="E2630:E2632"/>
    <mergeCell ref="F2630:G2632"/>
    <mergeCell ref="H2630:I2630"/>
    <mergeCell ref="H2631:I2632"/>
    <mergeCell ref="K2625:K2626"/>
    <mergeCell ref="L2625:L2626"/>
    <mergeCell ref="F2627:G2628"/>
    <mergeCell ref="H2627:I2628"/>
    <mergeCell ref="J2627:J2628"/>
    <mergeCell ref="K2627:K2628"/>
    <mergeCell ref="L2627:L2628"/>
    <mergeCell ref="D2624:D2626"/>
    <mergeCell ref="E2624:E2626"/>
    <mergeCell ref="F2624:G2626"/>
    <mergeCell ref="H2624:I2624"/>
    <mergeCell ref="H2625:I2626"/>
    <mergeCell ref="J2625:J2626"/>
    <mergeCell ref="F2621:G2622"/>
    <mergeCell ref="H2621:I2622"/>
    <mergeCell ref="J2621:J2622"/>
    <mergeCell ref="K2621:K2622"/>
    <mergeCell ref="L2621:L2622"/>
    <mergeCell ref="A2623:A2628"/>
    <mergeCell ref="F2623:G2623"/>
    <mergeCell ref="H2623:L2623"/>
    <mergeCell ref="B2624:B2626"/>
    <mergeCell ref="C2624:C2626"/>
    <mergeCell ref="A2618:A2622"/>
    <mergeCell ref="F2618:G2618"/>
    <mergeCell ref="H2618:L2618"/>
    <mergeCell ref="B2619:B2620"/>
    <mergeCell ref="C2619:C2620"/>
    <mergeCell ref="D2619:D2620"/>
    <mergeCell ref="E2619:E2620"/>
    <mergeCell ref="F2619:G2620"/>
    <mergeCell ref="H2619:I2619"/>
    <mergeCell ref="H2620:I2620"/>
    <mergeCell ref="J2643:J2644"/>
    <mergeCell ref="K2643:K2644"/>
    <mergeCell ref="L2643:L2644"/>
    <mergeCell ref="A2645:A2649"/>
    <mergeCell ref="F2645:G2645"/>
    <mergeCell ref="H2645:L2645"/>
    <mergeCell ref="B2646:B2647"/>
    <mergeCell ref="C2646:C2647"/>
    <mergeCell ref="D2646:D2647"/>
    <mergeCell ref="E2646:E2647"/>
    <mergeCell ref="D2641:D2642"/>
    <mergeCell ref="E2641:E2642"/>
    <mergeCell ref="F2641:G2642"/>
    <mergeCell ref="H2641:I2641"/>
    <mergeCell ref="H2642:I2642"/>
    <mergeCell ref="F2643:G2644"/>
    <mergeCell ref="H2643:I2644"/>
    <mergeCell ref="F2638:G2639"/>
    <mergeCell ref="H2638:I2639"/>
    <mergeCell ref="J2638:J2639"/>
    <mergeCell ref="K2638:K2639"/>
    <mergeCell ref="L2638:L2639"/>
    <mergeCell ref="A2640:A2644"/>
    <mergeCell ref="F2640:G2640"/>
    <mergeCell ref="H2640:L2640"/>
    <mergeCell ref="B2641:B2642"/>
    <mergeCell ref="C2641:C2642"/>
    <mergeCell ref="A2635:A2639"/>
    <mergeCell ref="F2635:G2635"/>
    <mergeCell ref="H2635:L2635"/>
    <mergeCell ref="B2636:B2637"/>
    <mergeCell ref="C2636:C2637"/>
    <mergeCell ref="D2636:D2637"/>
    <mergeCell ref="E2636:E2637"/>
    <mergeCell ref="F2636:G2637"/>
    <mergeCell ref="H2636:I2636"/>
    <mergeCell ref="H2637:I2637"/>
    <mergeCell ref="H2657:I2657"/>
    <mergeCell ref="F2658:G2659"/>
    <mergeCell ref="H2658:I2659"/>
    <mergeCell ref="J2658:J2659"/>
    <mergeCell ref="K2658:K2659"/>
    <mergeCell ref="L2658:L2659"/>
    <mergeCell ref="L2653:L2654"/>
    <mergeCell ref="A2655:A2659"/>
    <mergeCell ref="F2655:G2655"/>
    <mergeCell ref="H2655:L2655"/>
    <mergeCell ref="B2656:B2657"/>
    <mergeCell ref="C2656:C2657"/>
    <mergeCell ref="D2656:D2657"/>
    <mergeCell ref="E2656:E2657"/>
    <mergeCell ref="F2656:G2657"/>
    <mergeCell ref="H2656:I2656"/>
    <mergeCell ref="H2651:I2651"/>
    <mergeCell ref="H2652:I2652"/>
    <mergeCell ref="F2653:G2654"/>
    <mergeCell ref="H2653:I2654"/>
    <mergeCell ref="J2653:J2654"/>
    <mergeCell ref="K2653:K2654"/>
    <mergeCell ref="K2648:K2649"/>
    <mergeCell ref="L2648:L2649"/>
    <mergeCell ref="A2650:A2654"/>
    <mergeCell ref="F2650:G2650"/>
    <mergeCell ref="H2650:L2650"/>
    <mergeCell ref="B2651:B2652"/>
    <mergeCell ref="C2651:C2652"/>
    <mergeCell ref="D2651:D2652"/>
    <mergeCell ref="E2651:E2652"/>
    <mergeCell ref="F2651:G2652"/>
    <mergeCell ref="F2646:G2647"/>
    <mergeCell ref="H2646:I2646"/>
    <mergeCell ref="H2647:I2647"/>
    <mergeCell ref="F2648:G2649"/>
    <mergeCell ref="H2648:I2649"/>
    <mergeCell ref="J2648:J2649"/>
    <mergeCell ref="K2667:K2668"/>
    <mergeCell ref="L2667:L2668"/>
    <mergeCell ref="F2669:G2670"/>
    <mergeCell ref="H2669:I2670"/>
    <mergeCell ref="J2669:J2670"/>
    <mergeCell ref="K2669:K2670"/>
    <mergeCell ref="L2669:L2670"/>
    <mergeCell ref="D2666:D2668"/>
    <mergeCell ref="E2666:E2668"/>
    <mergeCell ref="F2666:G2668"/>
    <mergeCell ref="H2666:I2666"/>
    <mergeCell ref="H2667:I2668"/>
    <mergeCell ref="J2667:J2668"/>
    <mergeCell ref="F2663:G2664"/>
    <mergeCell ref="H2663:I2664"/>
    <mergeCell ref="J2663:J2664"/>
    <mergeCell ref="K2663:K2664"/>
    <mergeCell ref="L2663:L2664"/>
    <mergeCell ref="A2665:A2670"/>
    <mergeCell ref="F2665:G2665"/>
    <mergeCell ref="H2665:L2665"/>
    <mergeCell ref="B2666:B2668"/>
    <mergeCell ref="C2666:C2668"/>
    <mergeCell ref="A2660:A2664"/>
    <mergeCell ref="F2660:G2660"/>
    <mergeCell ref="H2660:L2660"/>
    <mergeCell ref="B2661:B2662"/>
    <mergeCell ref="C2661:C2662"/>
    <mergeCell ref="D2661:D2662"/>
    <mergeCell ref="E2661:E2662"/>
    <mergeCell ref="F2661:G2662"/>
    <mergeCell ref="H2661:I2661"/>
    <mergeCell ref="H2662:I2662"/>
    <mergeCell ref="J2684:J2685"/>
    <mergeCell ref="K2684:K2685"/>
    <mergeCell ref="L2684:L2685"/>
    <mergeCell ref="F2686:G2687"/>
    <mergeCell ref="H2686:I2687"/>
    <mergeCell ref="J2686:J2687"/>
    <mergeCell ref="K2686:K2687"/>
    <mergeCell ref="L2686:L2687"/>
    <mergeCell ref="A2682:A2687"/>
    <mergeCell ref="F2682:G2682"/>
    <mergeCell ref="H2682:L2682"/>
    <mergeCell ref="B2683:B2685"/>
    <mergeCell ref="C2683:C2685"/>
    <mergeCell ref="D2683:D2685"/>
    <mergeCell ref="E2683:E2685"/>
    <mergeCell ref="F2683:G2685"/>
    <mergeCell ref="H2683:I2683"/>
    <mergeCell ref="H2684:I2685"/>
    <mergeCell ref="K2678:K2679"/>
    <mergeCell ref="L2678:L2679"/>
    <mergeCell ref="F2680:G2681"/>
    <mergeCell ref="H2680:I2681"/>
    <mergeCell ref="J2680:J2681"/>
    <mergeCell ref="K2680:K2681"/>
    <mergeCell ref="L2680:L2681"/>
    <mergeCell ref="D2677:D2679"/>
    <mergeCell ref="E2677:E2679"/>
    <mergeCell ref="F2677:G2679"/>
    <mergeCell ref="H2677:I2677"/>
    <mergeCell ref="H2678:I2679"/>
    <mergeCell ref="J2678:J2679"/>
    <mergeCell ref="F2674:G2675"/>
    <mergeCell ref="H2674:I2675"/>
    <mergeCell ref="J2674:J2675"/>
    <mergeCell ref="K2674:K2675"/>
    <mergeCell ref="L2674:L2675"/>
    <mergeCell ref="A2676:A2681"/>
    <mergeCell ref="F2676:G2676"/>
    <mergeCell ref="H2676:L2676"/>
    <mergeCell ref="B2677:B2679"/>
    <mergeCell ref="C2677:C2679"/>
    <mergeCell ref="A2671:A2675"/>
    <mergeCell ref="F2671:G2671"/>
    <mergeCell ref="H2671:L2671"/>
    <mergeCell ref="B2672:B2673"/>
    <mergeCell ref="C2672:C2673"/>
    <mergeCell ref="D2672:D2673"/>
    <mergeCell ref="E2672:E2673"/>
    <mergeCell ref="F2672:G2673"/>
    <mergeCell ref="H2672:I2672"/>
    <mergeCell ref="H2673:I2673"/>
    <mergeCell ref="J2701:J2703"/>
    <mergeCell ref="K2701:K2703"/>
    <mergeCell ref="L2701:L2703"/>
    <mergeCell ref="F2704:G2705"/>
    <mergeCell ref="H2704:I2705"/>
    <mergeCell ref="J2704:J2705"/>
    <mergeCell ref="K2704:K2705"/>
    <mergeCell ref="L2704:L2705"/>
    <mergeCell ref="A2699:A2705"/>
    <mergeCell ref="F2699:G2699"/>
    <mergeCell ref="H2699:L2699"/>
    <mergeCell ref="B2700:B2703"/>
    <mergeCell ref="C2700:C2703"/>
    <mergeCell ref="D2700:D2703"/>
    <mergeCell ref="E2700:E2703"/>
    <mergeCell ref="F2700:G2703"/>
    <mergeCell ref="H2700:I2700"/>
    <mergeCell ref="H2701:I2703"/>
    <mergeCell ref="K2695:K2696"/>
    <mergeCell ref="L2695:L2696"/>
    <mergeCell ref="F2697:G2698"/>
    <mergeCell ref="H2697:I2698"/>
    <mergeCell ref="J2697:J2698"/>
    <mergeCell ref="K2697:K2698"/>
    <mergeCell ref="L2697:L2698"/>
    <mergeCell ref="D2694:D2696"/>
    <mergeCell ref="E2694:E2696"/>
    <mergeCell ref="F2694:G2696"/>
    <mergeCell ref="H2694:I2694"/>
    <mergeCell ref="H2695:I2696"/>
    <mergeCell ref="J2695:J2696"/>
    <mergeCell ref="F2691:G2692"/>
    <mergeCell ref="H2691:I2692"/>
    <mergeCell ref="J2691:J2692"/>
    <mergeCell ref="K2691:K2692"/>
    <mergeCell ref="L2691:L2692"/>
    <mergeCell ref="A2693:A2698"/>
    <mergeCell ref="F2693:G2693"/>
    <mergeCell ref="H2693:L2693"/>
    <mergeCell ref="B2694:B2696"/>
    <mergeCell ref="C2694:C2696"/>
    <mergeCell ref="A2688:A2692"/>
    <mergeCell ref="F2688:G2688"/>
    <mergeCell ref="H2688:L2688"/>
    <mergeCell ref="B2689:B2690"/>
    <mergeCell ref="C2689:C2690"/>
    <mergeCell ref="D2689:D2690"/>
    <mergeCell ref="E2689:E2690"/>
    <mergeCell ref="F2689:G2690"/>
    <mergeCell ref="H2689:I2689"/>
    <mergeCell ref="H2690:I2690"/>
    <mergeCell ref="J2715:J2717"/>
    <mergeCell ref="K2715:K2717"/>
    <mergeCell ref="L2715:L2717"/>
    <mergeCell ref="F2718:G2719"/>
    <mergeCell ref="H2718:I2719"/>
    <mergeCell ref="J2718:J2719"/>
    <mergeCell ref="K2718:K2719"/>
    <mergeCell ref="L2718:L2719"/>
    <mergeCell ref="A2713:A2719"/>
    <mergeCell ref="F2713:G2713"/>
    <mergeCell ref="H2713:L2713"/>
    <mergeCell ref="B2714:B2717"/>
    <mergeCell ref="C2714:C2717"/>
    <mergeCell ref="D2714:D2717"/>
    <mergeCell ref="E2714:E2717"/>
    <mergeCell ref="F2714:G2717"/>
    <mergeCell ref="H2714:I2714"/>
    <mergeCell ref="H2715:I2717"/>
    <mergeCell ref="J2708:J2710"/>
    <mergeCell ref="K2708:K2710"/>
    <mergeCell ref="L2708:L2710"/>
    <mergeCell ref="F2711:G2712"/>
    <mergeCell ref="H2711:I2712"/>
    <mergeCell ref="J2711:J2712"/>
    <mergeCell ref="K2711:K2712"/>
    <mergeCell ref="L2711:L2712"/>
    <mergeCell ref="A2706:A2712"/>
    <mergeCell ref="F2706:G2706"/>
    <mergeCell ref="H2706:L2706"/>
    <mergeCell ref="B2707:B2710"/>
    <mergeCell ref="C2707:C2710"/>
    <mergeCell ref="D2707:D2710"/>
    <mergeCell ref="E2707:E2710"/>
    <mergeCell ref="F2707:G2710"/>
    <mergeCell ref="H2707:I2707"/>
    <mergeCell ref="H2708:I2710"/>
    <mergeCell ref="J2728:J2730"/>
    <mergeCell ref="K2728:K2730"/>
    <mergeCell ref="L2728:L2730"/>
    <mergeCell ref="F2731:G2732"/>
    <mergeCell ref="H2731:I2732"/>
    <mergeCell ref="J2731:J2732"/>
    <mergeCell ref="K2731:K2732"/>
    <mergeCell ref="L2731:L2732"/>
    <mergeCell ref="A2726:A2732"/>
    <mergeCell ref="F2726:G2726"/>
    <mergeCell ref="H2726:L2726"/>
    <mergeCell ref="B2727:B2730"/>
    <mergeCell ref="C2727:C2730"/>
    <mergeCell ref="D2727:D2730"/>
    <mergeCell ref="E2727:E2730"/>
    <mergeCell ref="F2727:G2730"/>
    <mergeCell ref="H2727:I2727"/>
    <mergeCell ref="H2728:I2730"/>
    <mergeCell ref="J2722:J2723"/>
    <mergeCell ref="K2722:K2723"/>
    <mergeCell ref="L2722:L2723"/>
    <mergeCell ref="F2724:G2725"/>
    <mergeCell ref="H2724:I2725"/>
    <mergeCell ref="J2724:J2725"/>
    <mergeCell ref="K2724:K2725"/>
    <mergeCell ref="L2724:L2725"/>
    <mergeCell ref="A2720:A2725"/>
    <mergeCell ref="F2720:G2720"/>
    <mergeCell ref="H2720:L2720"/>
    <mergeCell ref="B2721:B2723"/>
    <mergeCell ref="C2721:C2723"/>
    <mergeCell ref="D2721:D2723"/>
    <mergeCell ref="E2721:E2723"/>
    <mergeCell ref="F2721:G2723"/>
    <mergeCell ref="H2721:I2721"/>
    <mergeCell ref="H2722:I2723"/>
    <mergeCell ref="J2742:J2744"/>
    <mergeCell ref="K2742:K2744"/>
    <mergeCell ref="L2742:L2744"/>
    <mergeCell ref="F2745:G2746"/>
    <mergeCell ref="H2745:I2746"/>
    <mergeCell ref="J2745:J2746"/>
    <mergeCell ref="K2745:K2746"/>
    <mergeCell ref="L2745:L2746"/>
    <mergeCell ref="A2740:A2746"/>
    <mergeCell ref="F2740:G2740"/>
    <mergeCell ref="H2740:L2740"/>
    <mergeCell ref="B2741:B2744"/>
    <mergeCell ref="C2741:C2744"/>
    <mergeCell ref="D2741:D2744"/>
    <mergeCell ref="E2741:E2744"/>
    <mergeCell ref="F2741:G2744"/>
    <mergeCell ref="H2741:I2741"/>
    <mergeCell ref="H2742:I2744"/>
    <mergeCell ref="J2735:J2737"/>
    <mergeCell ref="K2735:K2737"/>
    <mergeCell ref="L2735:L2737"/>
    <mergeCell ref="F2738:G2739"/>
    <mergeCell ref="H2738:I2739"/>
    <mergeCell ref="J2738:J2739"/>
    <mergeCell ref="K2738:K2739"/>
    <mergeCell ref="L2738:L2739"/>
    <mergeCell ref="A2733:A2739"/>
    <mergeCell ref="F2733:G2733"/>
    <mergeCell ref="H2733:L2733"/>
    <mergeCell ref="B2734:B2737"/>
    <mergeCell ref="C2734:C2737"/>
    <mergeCell ref="D2734:D2737"/>
    <mergeCell ref="E2734:E2737"/>
    <mergeCell ref="F2734:G2737"/>
    <mergeCell ref="H2734:I2734"/>
    <mergeCell ref="H2735:I2737"/>
    <mergeCell ref="J2756:J2758"/>
    <mergeCell ref="K2756:K2758"/>
    <mergeCell ref="L2756:L2758"/>
    <mergeCell ref="F2759:G2760"/>
    <mergeCell ref="H2759:I2760"/>
    <mergeCell ref="J2759:J2760"/>
    <mergeCell ref="K2759:K2760"/>
    <mergeCell ref="L2759:L2760"/>
    <mergeCell ref="A2754:A2760"/>
    <mergeCell ref="F2754:G2754"/>
    <mergeCell ref="H2754:L2754"/>
    <mergeCell ref="B2755:B2758"/>
    <mergeCell ref="C2755:C2758"/>
    <mergeCell ref="D2755:D2758"/>
    <mergeCell ref="E2755:E2758"/>
    <mergeCell ref="F2755:G2758"/>
    <mergeCell ref="H2755:I2755"/>
    <mergeCell ref="H2756:I2758"/>
    <mergeCell ref="J2749:J2751"/>
    <mergeCell ref="K2749:K2751"/>
    <mergeCell ref="L2749:L2751"/>
    <mergeCell ref="F2752:G2753"/>
    <mergeCell ref="H2752:I2753"/>
    <mergeCell ref="J2752:J2753"/>
    <mergeCell ref="K2752:K2753"/>
    <mergeCell ref="L2752:L2753"/>
    <mergeCell ref="A2747:A2753"/>
    <mergeCell ref="F2747:G2747"/>
    <mergeCell ref="H2747:L2747"/>
    <mergeCell ref="B2748:B2751"/>
    <mergeCell ref="C2748:C2751"/>
    <mergeCell ref="D2748:D2751"/>
    <mergeCell ref="E2748:E2751"/>
    <mergeCell ref="F2748:G2751"/>
    <mergeCell ref="H2748:I2748"/>
    <mergeCell ref="H2749:I2751"/>
    <mergeCell ref="J2770:J2771"/>
    <mergeCell ref="K2770:K2771"/>
    <mergeCell ref="L2770:L2771"/>
    <mergeCell ref="F2772:G2773"/>
    <mergeCell ref="H2772:I2773"/>
    <mergeCell ref="J2772:J2773"/>
    <mergeCell ref="K2772:K2773"/>
    <mergeCell ref="L2772:L2773"/>
    <mergeCell ref="A2768:A2773"/>
    <mergeCell ref="F2768:G2768"/>
    <mergeCell ref="H2768:L2768"/>
    <mergeCell ref="B2769:B2771"/>
    <mergeCell ref="C2769:C2771"/>
    <mergeCell ref="D2769:D2771"/>
    <mergeCell ref="E2769:E2771"/>
    <mergeCell ref="F2769:G2771"/>
    <mergeCell ref="H2769:I2769"/>
    <mergeCell ref="H2770:I2771"/>
    <mergeCell ref="J2763:J2765"/>
    <mergeCell ref="K2763:K2765"/>
    <mergeCell ref="L2763:L2765"/>
    <mergeCell ref="F2766:G2767"/>
    <mergeCell ref="H2766:I2767"/>
    <mergeCell ref="J2766:J2767"/>
    <mergeCell ref="K2766:K2767"/>
    <mergeCell ref="L2766:L2767"/>
    <mergeCell ref="A2761:A2767"/>
    <mergeCell ref="F2761:G2761"/>
    <mergeCell ref="H2761:L2761"/>
    <mergeCell ref="B2762:B2765"/>
    <mergeCell ref="C2762:C2765"/>
    <mergeCell ref="D2762:D2765"/>
    <mergeCell ref="E2762:E2765"/>
    <mergeCell ref="F2762:G2765"/>
    <mergeCell ref="H2762:I2762"/>
    <mergeCell ref="H2763:I2765"/>
    <mergeCell ref="K2781:K2782"/>
    <mergeCell ref="L2781:L2782"/>
    <mergeCell ref="F2783:G2784"/>
    <mergeCell ref="H2783:I2784"/>
    <mergeCell ref="J2783:J2784"/>
    <mergeCell ref="K2783:K2784"/>
    <mergeCell ref="L2783:L2784"/>
    <mergeCell ref="D2780:D2782"/>
    <mergeCell ref="E2780:E2782"/>
    <mergeCell ref="F2780:G2782"/>
    <mergeCell ref="H2780:I2780"/>
    <mergeCell ref="H2781:I2782"/>
    <mergeCell ref="J2781:J2782"/>
    <mergeCell ref="F2777:G2778"/>
    <mergeCell ref="H2777:I2778"/>
    <mergeCell ref="J2777:J2778"/>
    <mergeCell ref="K2777:K2778"/>
    <mergeCell ref="L2777:L2778"/>
    <mergeCell ref="A2779:A2784"/>
    <mergeCell ref="F2779:G2779"/>
    <mergeCell ref="H2779:L2779"/>
    <mergeCell ref="B2780:B2782"/>
    <mergeCell ref="C2780:C2782"/>
    <mergeCell ref="A2774:A2778"/>
    <mergeCell ref="F2774:G2774"/>
    <mergeCell ref="H2774:L2774"/>
    <mergeCell ref="B2775:B2776"/>
    <mergeCell ref="C2775:C2776"/>
    <mergeCell ref="D2775:D2776"/>
    <mergeCell ref="E2775:E2776"/>
    <mergeCell ref="F2775:G2776"/>
    <mergeCell ref="H2775:I2775"/>
    <mergeCell ref="H2776:I2776"/>
    <mergeCell ref="F2794:G2795"/>
    <mergeCell ref="H2794:I2795"/>
    <mergeCell ref="J2794:J2795"/>
    <mergeCell ref="K2794:K2795"/>
    <mergeCell ref="L2794:L2795"/>
    <mergeCell ref="A2796:A2800"/>
    <mergeCell ref="F2796:G2796"/>
    <mergeCell ref="H2796:L2796"/>
    <mergeCell ref="B2797:B2798"/>
    <mergeCell ref="C2797:C2798"/>
    <mergeCell ref="A2791:A2795"/>
    <mergeCell ref="F2791:G2791"/>
    <mergeCell ref="H2791:L2791"/>
    <mergeCell ref="B2792:B2793"/>
    <mergeCell ref="C2792:C2793"/>
    <mergeCell ref="D2792:D2793"/>
    <mergeCell ref="E2792:E2793"/>
    <mergeCell ref="F2792:G2793"/>
    <mergeCell ref="H2792:I2792"/>
    <mergeCell ref="H2793:I2793"/>
    <mergeCell ref="J2787:J2788"/>
    <mergeCell ref="K2787:K2788"/>
    <mergeCell ref="L2787:L2788"/>
    <mergeCell ref="F2789:G2790"/>
    <mergeCell ref="H2789:I2790"/>
    <mergeCell ref="J2789:J2790"/>
    <mergeCell ref="K2789:K2790"/>
    <mergeCell ref="L2789:L2790"/>
    <mergeCell ref="A2785:A2790"/>
    <mergeCell ref="F2785:G2785"/>
    <mergeCell ref="H2785:L2785"/>
    <mergeCell ref="B2786:B2788"/>
    <mergeCell ref="C2786:C2788"/>
    <mergeCell ref="D2786:D2788"/>
    <mergeCell ref="E2786:E2788"/>
    <mergeCell ref="F2786:G2788"/>
    <mergeCell ref="H2786:I2786"/>
    <mergeCell ref="H2787:I2788"/>
    <mergeCell ref="H2807:I2807"/>
    <mergeCell ref="H2808:I2808"/>
    <mergeCell ref="F2809:G2810"/>
    <mergeCell ref="H2809:I2810"/>
    <mergeCell ref="J2809:J2810"/>
    <mergeCell ref="K2809:K2810"/>
    <mergeCell ref="K2804:K2805"/>
    <mergeCell ref="L2804:L2805"/>
    <mergeCell ref="A2806:A2810"/>
    <mergeCell ref="F2806:G2806"/>
    <mergeCell ref="H2806:L2806"/>
    <mergeCell ref="B2807:B2808"/>
    <mergeCell ref="C2807:C2808"/>
    <mergeCell ref="D2807:D2808"/>
    <mergeCell ref="E2807:E2808"/>
    <mergeCell ref="F2807:G2808"/>
    <mergeCell ref="F2802:G2803"/>
    <mergeCell ref="H2802:I2802"/>
    <mergeCell ref="H2803:I2803"/>
    <mergeCell ref="F2804:G2805"/>
    <mergeCell ref="H2804:I2805"/>
    <mergeCell ref="J2804:J2805"/>
    <mergeCell ref="J2799:J2800"/>
    <mergeCell ref="K2799:K2800"/>
    <mergeCell ref="L2799:L2800"/>
    <mergeCell ref="A2801:A2805"/>
    <mergeCell ref="F2801:G2801"/>
    <mergeCell ref="H2801:L2801"/>
    <mergeCell ref="B2802:B2803"/>
    <mergeCell ref="C2802:C2803"/>
    <mergeCell ref="D2802:D2803"/>
    <mergeCell ref="E2802:E2803"/>
    <mergeCell ref="D2797:D2798"/>
    <mergeCell ref="E2797:E2798"/>
    <mergeCell ref="F2797:G2798"/>
    <mergeCell ref="H2797:I2797"/>
    <mergeCell ref="H2798:I2798"/>
    <mergeCell ref="F2799:G2800"/>
    <mergeCell ref="H2799:I2800"/>
    <mergeCell ref="F2819:G2820"/>
    <mergeCell ref="H2819:I2820"/>
    <mergeCell ref="J2819:J2820"/>
    <mergeCell ref="K2819:K2820"/>
    <mergeCell ref="L2819:L2820"/>
    <mergeCell ref="A2821:A2826"/>
    <mergeCell ref="F2821:G2821"/>
    <mergeCell ref="H2821:L2821"/>
    <mergeCell ref="B2822:B2824"/>
    <mergeCell ref="C2822:C2824"/>
    <mergeCell ref="A2816:A2820"/>
    <mergeCell ref="F2816:G2816"/>
    <mergeCell ref="H2816:L2816"/>
    <mergeCell ref="B2817:B2818"/>
    <mergeCell ref="C2817:C2818"/>
    <mergeCell ref="D2817:D2818"/>
    <mergeCell ref="E2817:E2818"/>
    <mergeCell ref="F2817:G2818"/>
    <mergeCell ref="H2817:I2817"/>
    <mergeCell ref="H2818:I2818"/>
    <mergeCell ref="H2813:I2813"/>
    <mergeCell ref="F2814:G2815"/>
    <mergeCell ref="H2814:I2815"/>
    <mergeCell ref="J2814:J2815"/>
    <mergeCell ref="K2814:K2815"/>
    <mergeCell ref="L2814:L2815"/>
    <mergeCell ref="L2809:L2810"/>
    <mergeCell ref="A2811:A2815"/>
    <mergeCell ref="F2811:G2811"/>
    <mergeCell ref="H2811:L2811"/>
    <mergeCell ref="B2812:B2813"/>
    <mergeCell ref="C2812:C2813"/>
    <mergeCell ref="D2812:D2813"/>
    <mergeCell ref="E2812:E2813"/>
    <mergeCell ref="F2812:G2813"/>
    <mergeCell ref="H2812:I2812"/>
    <mergeCell ref="F2830:G2831"/>
    <mergeCell ref="H2830:I2831"/>
    <mergeCell ref="J2830:J2831"/>
    <mergeCell ref="K2830:K2831"/>
    <mergeCell ref="L2830:L2831"/>
    <mergeCell ref="A2832:A2836"/>
    <mergeCell ref="F2832:G2832"/>
    <mergeCell ref="H2832:L2832"/>
    <mergeCell ref="B2833:B2834"/>
    <mergeCell ref="C2833:C2834"/>
    <mergeCell ref="A2827:A2831"/>
    <mergeCell ref="F2827:G2827"/>
    <mergeCell ref="H2827:L2827"/>
    <mergeCell ref="B2828:B2829"/>
    <mergeCell ref="C2828:C2829"/>
    <mergeCell ref="D2828:D2829"/>
    <mergeCell ref="E2828:E2829"/>
    <mergeCell ref="F2828:G2829"/>
    <mergeCell ref="H2828:I2828"/>
    <mergeCell ref="H2829:I2829"/>
    <mergeCell ref="K2823:K2824"/>
    <mergeCell ref="L2823:L2824"/>
    <mergeCell ref="F2825:G2826"/>
    <mergeCell ref="H2825:I2826"/>
    <mergeCell ref="J2825:J2826"/>
    <mergeCell ref="K2825:K2826"/>
    <mergeCell ref="L2825:L2826"/>
    <mergeCell ref="D2822:D2824"/>
    <mergeCell ref="E2822:E2824"/>
    <mergeCell ref="F2822:G2824"/>
    <mergeCell ref="H2822:I2822"/>
    <mergeCell ref="H2823:I2824"/>
    <mergeCell ref="J2823:J2824"/>
    <mergeCell ref="H2843:I2843"/>
    <mergeCell ref="H2844:I2844"/>
    <mergeCell ref="F2845:G2846"/>
    <mergeCell ref="H2845:I2846"/>
    <mergeCell ref="J2845:J2846"/>
    <mergeCell ref="K2845:K2846"/>
    <mergeCell ref="K2840:K2841"/>
    <mergeCell ref="L2840:L2841"/>
    <mergeCell ref="A2842:A2846"/>
    <mergeCell ref="F2842:G2842"/>
    <mergeCell ref="H2842:L2842"/>
    <mergeCell ref="B2843:B2844"/>
    <mergeCell ref="C2843:C2844"/>
    <mergeCell ref="D2843:D2844"/>
    <mergeCell ref="E2843:E2844"/>
    <mergeCell ref="F2843:G2844"/>
    <mergeCell ref="F2838:G2839"/>
    <mergeCell ref="H2838:I2838"/>
    <mergeCell ref="H2839:I2839"/>
    <mergeCell ref="F2840:G2841"/>
    <mergeCell ref="H2840:I2841"/>
    <mergeCell ref="J2840:J2841"/>
    <mergeCell ref="J2835:J2836"/>
    <mergeCell ref="K2835:K2836"/>
    <mergeCell ref="L2835:L2836"/>
    <mergeCell ref="A2837:A2841"/>
    <mergeCell ref="F2837:G2837"/>
    <mergeCell ref="H2837:L2837"/>
    <mergeCell ref="B2838:B2839"/>
    <mergeCell ref="C2838:C2839"/>
    <mergeCell ref="D2838:D2839"/>
    <mergeCell ref="E2838:E2839"/>
    <mergeCell ref="D2833:D2834"/>
    <mergeCell ref="E2833:E2834"/>
    <mergeCell ref="F2833:G2834"/>
    <mergeCell ref="H2833:I2833"/>
    <mergeCell ref="H2834:I2834"/>
    <mergeCell ref="F2835:G2836"/>
    <mergeCell ref="H2835:I2836"/>
    <mergeCell ref="J2854:J2855"/>
    <mergeCell ref="K2854:K2855"/>
    <mergeCell ref="L2854:L2855"/>
    <mergeCell ref="F2856:G2857"/>
    <mergeCell ref="H2856:I2857"/>
    <mergeCell ref="J2856:J2857"/>
    <mergeCell ref="K2856:K2857"/>
    <mergeCell ref="L2856:L2857"/>
    <mergeCell ref="A2852:A2857"/>
    <mergeCell ref="F2852:G2852"/>
    <mergeCell ref="H2852:L2852"/>
    <mergeCell ref="B2853:B2855"/>
    <mergeCell ref="C2853:C2855"/>
    <mergeCell ref="D2853:D2855"/>
    <mergeCell ref="E2853:E2855"/>
    <mergeCell ref="F2853:G2855"/>
    <mergeCell ref="H2853:I2853"/>
    <mergeCell ref="H2854:I2855"/>
    <mergeCell ref="H2849:I2849"/>
    <mergeCell ref="F2850:G2851"/>
    <mergeCell ref="H2850:I2851"/>
    <mergeCell ref="J2850:J2851"/>
    <mergeCell ref="K2850:K2851"/>
    <mergeCell ref="L2850:L2851"/>
    <mergeCell ref="L2845:L2846"/>
    <mergeCell ref="A2847:A2851"/>
    <mergeCell ref="F2847:G2847"/>
    <mergeCell ref="H2847:L2847"/>
    <mergeCell ref="B2848:B2849"/>
    <mergeCell ref="C2848:C2849"/>
    <mergeCell ref="D2848:D2849"/>
    <mergeCell ref="E2848:E2849"/>
    <mergeCell ref="F2848:G2849"/>
    <mergeCell ref="H2848:I2848"/>
    <mergeCell ref="F2867:G2868"/>
    <mergeCell ref="H2867:I2868"/>
    <mergeCell ref="J2867:J2868"/>
    <mergeCell ref="K2867:K2868"/>
    <mergeCell ref="L2867:L2868"/>
    <mergeCell ref="A2869:A2874"/>
    <mergeCell ref="F2869:G2869"/>
    <mergeCell ref="H2869:L2869"/>
    <mergeCell ref="B2870:B2872"/>
    <mergeCell ref="C2870:C2872"/>
    <mergeCell ref="A2864:A2868"/>
    <mergeCell ref="F2864:G2864"/>
    <mergeCell ref="H2864:L2864"/>
    <mergeCell ref="B2865:B2866"/>
    <mergeCell ref="C2865:C2866"/>
    <mergeCell ref="D2865:D2866"/>
    <mergeCell ref="E2865:E2866"/>
    <mergeCell ref="F2865:G2866"/>
    <mergeCell ref="H2865:I2865"/>
    <mergeCell ref="H2866:I2866"/>
    <mergeCell ref="J2860:J2861"/>
    <mergeCell ref="K2860:K2861"/>
    <mergeCell ref="L2860:L2861"/>
    <mergeCell ref="F2862:G2863"/>
    <mergeCell ref="H2862:I2863"/>
    <mergeCell ref="J2862:J2863"/>
    <mergeCell ref="K2862:K2863"/>
    <mergeCell ref="L2862:L2863"/>
    <mergeCell ref="A2858:A2863"/>
    <mergeCell ref="F2858:G2858"/>
    <mergeCell ref="H2858:L2858"/>
    <mergeCell ref="B2859:B2861"/>
    <mergeCell ref="C2859:C2861"/>
    <mergeCell ref="D2859:D2861"/>
    <mergeCell ref="E2859:E2861"/>
    <mergeCell ref="F2859:G2861"/>
    <mergeCell ref="H2859:I2859"/>
    <mergeCell ref="H2860:I2861"/>
    <mergeCell ref="D2881:D2882"/>
    <mergeCell ref="E2881:E2882"/>
    <mergeCell ref="F2881:G2882"/>
    <mergeCell ref="H2881:I2881"/>
    <mergeCell ref="H2882:I2882"/>
    <mergeCell ref="F2883:G2884"/>
    <mergeCell ref="H2883:I2884"/>
    <mergeCell ref="F2878:G2879"/>
    <mergeCell ref="H2878:I2879"/>
    <mergeCell ref="J2878:J2879"/>
    <mergeCell ref="K2878:K2879"/>
    <mergeCell ref="L2878:L2879"/>
    <mergeCell ref="A2880:A2884"/>
    <mergeCell ref="F2880:G2880"/>
    <mergeCell ref="H2880:L2880"/>
    <mergeCell ref="B2881:B2882"/>
    <mergeCell ref="C2881:C2882"/>
    <mergeCell ref="A2875:A2879"/>
    <mergeCell ref="F2875:G2875"/>
    <mergeCell ref="H2875:L2875"/>
    <mergeCell ref="B2876:B2877"/>
    <mergeCell ref="C2876:C2877"/>
    <mergeCell ref="D2876:D2877"/>
    <mergeCell ref="E2876:E2877"/>
    <mergeCell ref="F2876:G2877"/>
    <mergeCell ref="H2876:I2876"/>
    <mergeCell ref="H2877:I2877"/>
    <mergeCell ref="K2871:K2872"/>
    <mergeCell ref="L2871:L2872"/>
    <mergeCell ref="F2873:G2874"/>
    <mergeCell ref="H2873:I2874"/>
    <mergeCell ref="J2873:J2874"/>
    <mergeCell ref="K2873:K2874"/>
    <mergeCell ref="L2873:L2874"/>
    <mergeCell ref="D2870:D2872"/>
    <mergeCell ref="E2870:E2872"/>
    <mergeCell ref="F2870:G2872"/>
    <mergeCell ref="H2870:I2870"/>
    <mergeCell ref="H2871:I2872"/>
    <mergeCell ref="J2871:J2872"/>
    <mergeCell ref="D2892:D2893"/>
    <mergeCell ref="E2892:E2893"/>
    <mergeCell ref="F2892:G2893"/>
    <mergeCell ref="H2892:I2892"/>
    <mergeCell ref="H2893:I2893"/>
    <mergeCell ref="F2894:G2895"/>
    <mergeCell ref="H2894:I2895"/>
    <mergeCell ref="F2889:G2890"/>
    <mergeCell ref="H2889:I2890"/>
    <mergeCell ref="J2889:J2890"/>
    <mergeCell ref="K2889:K2890"/>
    <mergeCell ref="L2889:L2890"/>
    <mergeCell ref="A2891:A2895"/>
    <mergeCell ref="F2891:G2891"/>
    <mergeCell ref="H2891:L2891"/>
    <mergeCell ref="B2892:B2893"/>
    <mergeCell ref="C2892:C2893"/>
    <mergeCell ref="F2886:G2888"/>
    <mergeCell ref="H2886:I2886"/>
    <mergeCell ref="H2887:I2888"/>
    <mergeCell ref="J2887:J2888"/>
    <mergeCell ref="K2887:K2888"/>
    <mergeCell ref="L2887:L2888"/>
    <mergeCell ref="J2883:J2884"/>
    <mergeCell ref="K2883:K2884"/>
    <mergeCell ref="L2883:L2884"/>
    <mergeCell ref="A2885:A2890"/>
    <mergeCell ref="F2885:G2885"/>
    <mergeCell ref="H2885:L2885"/>
    <mergeCell ref="B2886:B2888"/>
    <mergeCell ref="C2886:C2888"/>
    <mergeCell ref="D2886:D2888"/>
    <mergeCell ref="E2886:E2888"/>
    <mergeCell ref="L2904:L2905"/>
    <mergeCell ref="A2906:A2910"/>
    <mergeCell ref="F2906:G2906"/>
    <mergeCell ref="H2906:L2906"/>
    <mergeCell ref="B2907:B2908"/>
    <mergeCell ref="C2907:C2908"/>
    <mergeCell ref="D2907:D2908"/>
    <mergeCell ref="E2907:E2908"/>
    <mergeCell ref="F2907:G2908"/>
    <mergeCell ref="H2907:I2907"/>
    <mergeCell ref="H2902:I2902"/>
    <mergeCell ref="H2903:I2903"/>
    <mergeCell ref="F2904:G2905"/>
    <mergeCell ref="H2904:I2905"/>
    <mergeCell ref="J2904:J2905"/>
    <mergeCell ref="K2904:K2905"/>
    <mergeCell ref="K2899:K2900"/>
    <mergeCell ref="L2899:L2900"/>
    <mergeCell ref="A2901:A2905"/>
    <mergeCell ref="F2901:G2901"/>
    <mergeCell ref="H2901:L2901"/>
    <mergeCell ref="B2902:B2903"/>
    <mergeCell ref="C2902:C2903"/>
    <mergeCell ref="D2902:D2903"/>
    <mergeCell ref="E2902:E2903"/>
    <mergeCell ref="F2902:G2903"/>
    <mergeCell ref="F2897:G2898"/>
    <mergeCell ref="H2897:I2897"/>
    <mergeCell ref="H2898:I2898"/>
    <mergeCell ref="F2899:G2900"/>
    <mergeCell ref="H2899:I2900"/>
    <mergeCell ref="J2899:J2900"/>
    <mergeCell ref="J2894:J2895"/>
    <mergeCell ref="K2894:K2895"/>
    <mergeCell ref="L2894:L2895"/>
    <mergeCell ref="A2896:A2900"/>
    <mergeCell ref="F2896:G2896"/>
    <mergeCell ref="H2896:L2896"/>
    <mergeCell ref="B2897:B2898"/>
    <mergeCell ref="C2897:C2898"/>
    <mergeCell ref="D2897:D2898"/>
    <mergeCell ref="E2897:E2898"/>
    <mergeCell ref="D2917:D2918"/>
    <mergeCell ref="E2917:E2918"/>
    <mergeCell ref="F2917:G2918"/>
    <mergeCell ref="H2917:I2917"/>
    <mergeCell ref="H2918:I2918"/>
    <mergeCell ref="F2919:G2920"/>
    <mergeCell ref="H2919:I2920"/>
    <mergeCell ref="F2914:G2915"/>
    <mergeCell ref="H2914:I2915"/>
    <mergeCell ref="J2914:J2915"/>
    <mergeCell ref="K2914:K2915"/>
    <mergeCell ref="L2914:L2915"/>
    <mergeCell ref="A2916:A2920"/>
    <mergeCell ref="F2916:G2916"/>
    <mergeCell ref="H2916:L2916"/>
    <mergeCell ref="B2917:B2918"/>
    <mergeCell ref="C2917:C2918"/>
    <mergeCell ref="A2911:A2915"/>
    <mergeCell ref="F2911:G2911"/>
    <mergeCell ref="H2911:L2911"/>
    <mergeCell ref="B2912:B2913"/>
    <mergeCell ref="C2912:C2913"/>
    <mergeCell ref="D2912:D2913"/>
    <mergeCell ref="E2912:E2913"/>
    <mergeCell ref="F2912:G2913"/>
    <mergeCell ref="H2912:I2912"/>
    <mergeCell ref="H2913:I2913"/>
    <mergeCell ref="H2908:I2908"/>
    <mergeCell ref="F2909:G2910"/>
    <mergeCell ref="H2909:I2910"/>
    <mergeCell ref="J2909:J2910"/>
    <mergeCell ref="K2909:K2910"/>
    <mergeCell ref="L2909:L2910"/>
    <mergeCell ref="H2927:I2927"/>
    <mergeCell ref="H2928:I2929"/>
    <mergeCell ref="J2928:J2929"/>
    <mergeCell ref="K2928:K2929"/>
    <mergeCell ref="L2928:L2929"/>
    <mergeCell ref="F2930:G2931"/>
    <mergeCell ref="H2930:I2931"/>
    <mergeCell ref="J2930:J2931"/>
    <mergeCell ref="K2930:K2931"/>
    <mergeCell ref="L2930:L2931"/>
    <mergeCell ref="K2924:K2925"/>
    <mergeCell ref="L2924:L2925"/>
    <mergeCell ref="A2926:A2931"/>
    <mergeCell ref="F2926:G2926"/>
    <mergeCell ref="H2926:L2926"/>
    <mergeCell ref="B2927:B2929"/>
    <mergeCell ref="C2927:C2929"/>
    <mergeCell ref="D2927:D2929"/>
    <mergeCell ref="E2927:E2929"/>
    <mergeCell ref="F2927:G2929"/>
    <mergeCell ref="F2922:G2923"/>
    <mergeCell ref="H2922:I2922"/>
    <mergeCell ref="H2923:I2923"/>
    <mergeCell ref="F2924:G2925"/>
    <mergeCell ref="H2924:I2925"/>
    <mergeCell ref="J2924:J2925"/>
    <mergeCell ref="J2919:J2920"/>
    <mergeCell ref="K2919:K2920"/>
    <mergeCell ref="L2919:L2920"/>
    <mergeCell ref="A2921:A2925"/>
    <mergeCell ref="F2921:G2921"/>
    <mergeCell ref="H2921:L2921"/>
    <mergeCell ref="B2922:B2923"/>
    <mergeCell ref="C2922:C2923"/>
    <mergeCell ref="D2922:D2923"/>
    <mergeCell ref="E2922:E2923"/>
    <mergeCell ref="F2941:G2942"/>
    <mergeCell ref="H2941:I2942"/>
    <mergeCell ref="J2941:J2942"/>
    <mergeCell ref="K2941:K2942"/>
    <mergeCell ref="L2941:L2942"/>
    <mergeCell ref="A2943:A2947"/>
    <mergeCell ref="F2943:G2943"/>
    <mergeCell ref="H2943:L2943"/>
    <mergeCell ref="B2944:B2945"/>
    <mergeCell ref="C2944:C2945"/>
    <mergeCell ref="A2938:A2942"/>
    <mergeCell ref="F2938:G2938"/>
    <mergeCell ref="H2938:L2938"/>
    <mergeCell ref="B2939:B2940"/>
    <mergeCell ref="C2939:C2940"/>
    <mergeCell ref="D2939:D2940"/>
    <mergeCell ref="E2939:E2940"/>
    <mergeCell ref="F2939:G2940"/>
    <mergeCell ref="H2939:I2939"/>
    <mergeCell ref="H2940:I2940"/>
    <mergeCell ref="J2934:J2935"/>
    <mergeCell ref="K2934:K2935"/>
    <mergeCell ref="L2934:L2935"/>
    <mergeCell ref="F2936:G2937"/>
    <mergeCell ref="H2936:I2937"/>
    <mergeCell ref="J2936:J2937"/>
    <mergeCell ref="K2936:K2937"/>
    <mergeCell ref="L2936:L2937"/>
    <mergeCell ref="A2932:A2937"/>
    <mergeCell ref="F2932:G2932"/>
    <mergeCell ref="H2932:L2932"/>
    <mergeCell ref="B2933:B2935"/>
    <mergeCell ref="C2933:C2935"/>
    <mergeCell ref="D2933:D2935"/>
    <mergeCell ref="E2933:E2935"/>
    <mergeCell ref="F2933:G2935"/>
    <mergeCell ref="H2933:I2933"/>
    <mergeCell ref="H2934:I2935"/>
    <mergeCell ref="H2954:I2954"/>
    <mergeCell ref="H2955:I2955"/>
    <mergeCell ref="F2956:G2957"/>
    <mergeCell ref="H2956:I2957"/>
    <mergeCell ref="J2956:J2957"/>
    <mergeCell ref="K2956:K2957"/>
    <mergeCell ref="K2951:K2952"/>
    <mergeCell ref="L2951:L2952"/>
    <mergeCell ref="A2953:A2957"/>
    <mergeCell ref="F2953:G2953"/>
    <mergeCell ref="H2953:L2953"/>
    <mergeCell ref="B2954:B2955"/>
    <mergeCell ref="C2954:C2955"/>
    <mergeCell ref="D2954:D2955"/>
    <mergeCell ref="E2954:E2955"/>
    <mergeCell ref="F2954:G2955"/>
    <mergeCell ref="F2949:G2950"/>
    <mergeCell ref="H2949:I2949"/>
    <mergeCell ref="H2950:I2950"/>
    <mergeCell ref="F2951:G2952"/>
    <mergeCell ref="H2951:I2952"/>
    <mergeCell ref="J2951:J2952"/>
    <mergeCell ref="J2946:J2947"/>
    <mergeCell ref="K2946:K2947"/>
    <mergeCell ref="L2946:L2947"/>
    <mergeCell ref="A2948:A2952"/>
    <mergeCell ref="F2948:G2948"/>
    <mergeCell ref="H2948:L2948"/>
    <mergeCell ref="B2949:B2950"/>
    <mergeCell ref="C2949:C2950"/>
    <mergeCell ref="D2949:D2950"/>
    <mergeCell ref="E2949:E2950"/>
    <mergeCell ref="D2944:D2945"/>
    <mergeCell ref="E2944:E2945"/>
    <mergeCell ref="F2944:G2945"/>
    <mergeCell ref="H2944:I2944"/>
    <mergeCell ref="H2945:I2945"/>
    <mergeCell ref="F2946:G2947"/>
    <mergeCell ref="H2946:I2947"/>
    <mergeCell ref="F2966:G2967"/>
    <mergeCell ref="H2966:I2967"/>
    <mergeCell ref="J2966:J2967"/>
    <mergeCell ref="K2966:K2967"/>
    <mergeCell ref="L2966:L2967"/>
    <mergeCell ref="A2968:A2974"/>
    <mergeCell ref="F2968:G2968"/>
    <mergeCell ref="H2968:L2968"/>
    <mergeCell ref="B2969:B2972"/>
    <mergeCell ref="C2969:C2972"/>
    <mergeCell ref="A2963:A2967"/>
    <mergeCell ref="F2963:G2963"/>
    <mergeCell ref="H2963:L2963"/>
    <mergeCell ref="B2964:B2965"/>
    <mergeCell ref="C2964:C2965"/>
    <mergeCell ref="D2964:D2965"/>
    <mergeCell ref="E2964:E2965"/>
    <mergeCell ref="F2964:G2965"/>
    <mergeCell ref="H2964:I2964"/>
    <mergeCell ref="H2965:I2965"/>
    <mergeCell ref="H2960:I2960"/>
    <mergeCell ref="F2961:G2962"/>
    <mergeCell ref="H2961:I2962"/>
    <mergeCell ref="J2961:J2962"/>
    <mergeCell ref="K2961:K2962"/>
    <mergeCell ref="L2961:L2962"/>
    <mergeCell ref="L2956:L2957"/>
    <mergeCell ref="A2958:A2962"/>
    <mergeCell ref="F2958:G2958"/>
    <mergeCell ref="H2958:L2958"/>
    <mergeCell ref="B2959:B2960"/>
    <mergeCell ref="C2959:C2960"/>
    <mergeCell ref="D2959:D2960"/>
    <mergeCell ref="E2959:E2960"/>
    <mergeCell ref="F2959:G2960"/>
    <mergeCell ref="H2959:I2959"/>
    <mergeCell ref="D2981:D2982"/>
    <mergeCell ref="E2981:E2982"/>
    <mergeCell ref="F2981:G2982"/>
    <mergeCell ref="H2981:I2981"/>
    <mergeCell ref="H2982:I2982"/>
    <mergeCell ref="F2983:G2984"/>
    <mergeCell ref="H2983:I2984"/>
    <mergeCell ref="F2978:G2979"/>
    <mergeCell ref="H2978:I2979"/>
    <mergeCell ref="J2978:J2979"/>
    <mergeCell ref="K2978:K2979"/>
    <mergeCell ref="L2978:L2979"/>
    <mergeCell ref="A2980:A2984"/>
    <mergeCell ref="F2980:G2980"/>
    <mergeCell ref="H2980:L2980"/>
    <mergeCell ref="B2981:B2982"/>
    <mergeCell ref="C2981:C2982"/>
    <mergeCell ref="A2975:A2979"/>
    <mergeCell ref="F2975:G2975"/>
    <mergeCell ref="H2975:L2975"/>
    <mergeCell ref="B2976:B2977"/>
    <mergeCell ref="C2976:C2977"/>
    <mergeCell ref="D2976:D2977"/>
    <mergeCell ref="E2976:E2977"/>
    <mergeCell ref="F2976:G2977"/>
    <mergeCell ref="H2976:I2976"/>
    <mergeCell ref="H2977:I2977"/>
    <mergeCell ref="K2970:K2972"/>
    <mergeCell ref="L2970:L2972"/>
    <mergeCell ref="F2973:G2974"/>
    <mergeCell ref="H2973:I2974"/>
    <mergeCell ref="J2973:J2974"/>
    <mergeCell ref="K2973:K2974"/>
    <mergeCell ref="L2973:L2974"/>
    <mergeCell ref="D2969:D2972"/>
    <mergeCell ref="E2969:E2972"/>
    <mergeCell ref="F2969:G2972"/>
    <mergeCell ref="H2969:I2969"/>
    <mergeCell ref="H2970:I2972"/>
    <mergeCell ref="J2970:J2972"/>
    <mergeCell ref="L2993:L2994"/>
    <mergeCell ref="A2995:A3000"/>
    <mergeCell ref="F2995:G2995"/>
    <mergeCell ref="H2995:L2995"/>
    <mergeCell ref="B2996:B2998"/>
    <mergeCell ref="C2996:C2998"/>
    <mergeCell ref="D2996:D2998"/>
    <mergeCell ref="E2996:E2998"/>
    <mergeCell ref="F2996:G2998"/>
    <mergeCell ref="H2996:I2996"/>
    <mergeCell ref="H2991:I2991"/>
    <mergeCell ref="H2992:I2992"/>
    <mergeCell ref="F2993:G2994"/>
    <mergeCell ref="H2993:I2994"/>
    <mergeCell ref="J2993:J2994"/>
    <mergeCell ref="K2993:K2994"/>
    <mergeCell ref="K2988:K2989"/>
    <mergeCell ref="L2988:L2989"/>
    <mergeCell ref="A2990:A2994"/>
    <mergeCell ref="F2990:G2990"/>
    <mergeCell ref="H2990:L2990"/>
    <mergeCell ref="B2991:B2992"/>
    <mergeCell ref="C2991:C2992"/>
    <mergeCell ref="D2991:D2992"/>
    <mergeCell ref="E2991:E2992"/>
    <mergeCell ref="F2991:G2992"/>
    <mergeCell ref="F2986:G2987"/>
    <mergeCell ref="H2986:I2986"/>
    <mergeCell ref="H2987:I2987"/>
    <mergeCell ref="F2988:G2989"/>
    <mergeCell ref="H2988:I2989"/>
    <mergeCell ref="J2988:J2989"/>
    <mergeCell ref="J2983:J2984"/>
    <mergeCell ref="K2983:K2984"/>
    <mergeCell ref="L2983:L2984"/>
    <mergeCell ref="A2985:A2989"/>
    <mergeCell ref="F2985:G2985"/>
    <mergeCell ref="H2985:L2985"/>
    <mergeCell ref="B2986:B2987"/>
    <mergeCell ref="C2986:C2987"/>
    <mergeCell ref="D2986:D2987"/>
    <mergeCell ref="E2986:E2987"/>
    <mergeCell ref="D3007:D3008"/>
    <mergeCell ref="E3007:E3008"/>
    <mergeCell ref="F3007:G3008"/>
    <mergeCell ref="H3007:I3007"/>
    <mergeCell ref="H3008:I3008"/>
    <mergeCell ref="F3009:G3010"/>
    <mergeCell ref="H3009:I3010"/>
    <mergeCell ref="F3004:G3005"/>
    <mergeCell ref="H3004:I3005"/>
    <mergeCell ref="J3004:J3005"/>
    <mergeCell ref="K3004:K3005"/>
    <mergeCell ref="L3004:L3005"/>
    <mergeCell ref="A3006:A3010"/>
    <mergeCell ref="F3006:G3006"/>
    <mergeCell ref="H3006:L3006"/>
    <mergeCell ref="B3007:B3008"/>
    <mergeCell ref="C3007:C3008"/>
    <mergeCell ref="A3001:A3005"/>
    <mergeCell ref="F3001:G3001"/>
    <mergeCell ref="H3001:L3001"/>
    <mergeCell ref="B3002:B3003"/>
    <mergeCell ref="C3002:C3003"/>
    <mergeCell ref="D3002:D3003"/>
    <mergeCell ref="E3002:E3003"/>
    <mergeCell ref="F3002:G3003"/>
    <mergeCell ref="H3002:I3002"/>
    <mergeCell ref="H3003:I3003"/>
    <mergeCell ref="H2997:I2998"/>
    <mergeCell ref="J2997:J2998"/>
    <mergeCell ref="K2997:K2998"/>
    <mergeCell ref="L2997:L2998"/>
    <mergeCell ref="F2999:G3000"/>
    <mergeCell ref="H2999:I3000"/>
    <mergeCell ref="J2999:J3000"/>
    <mergeCell ref="K2999:K3000"/>
    <mergeCell ref="L2999:L3000"/>
    <mergeCell ref="K3020:K3021"/>
    <mergeCell ref="L3020:L3021"/>
    <mergeCell ref="F3022:G3023"/>
    <mergeCell ref="H3022:I3023"/>
    <mergeCell ref="J3022:J3023"/>
    <mergeCell ref="K3022:K3023"/>
    <mergeCell ref="L3022:L3023"/>
    <mergeCell ref="D3019:D3021"/>
    <mergeCell ref="E3019:E3021"/>
    <mergeCell ref="F3019:G3021"/>
    <mergeCell ref="H3019:I3019"/>
    <mergeCell ref="H3020:I3021"/>
    <mergeCell ref="J3020:J3021"/>
    <mergeCell ref="F3016:G3017"/>
    <mergeCell ref="H3016:I3017"/>
    <mergeCell ref="J3016:J3017"/>
    <mergeCell ref="K3016:K3017"/>
    <mergeCell ref="L3016:L3017"/>
    <mergeCell ref="A3018:A3023"/>
    <mergeCell ref="F3018:G3018"/>
    <mergeCell ref="H3018:L3018"/>
    <mergeCell ref="B3019:B3021"/>
    <mergeCell ref="C3019:C3021"/>
    <mergeCell ref="F3012:G3015"/>
    <mergeCell ref="H3012:I3012"/>
    <mergeCell ref="H3013:I3015"/>
    <mergeCell ref="J3013:J3015"/>
    <mergeCell ref="K3013:K3015"/>
    <mergeCell ref="L3013:L3015"/>
    <mergeCell ref="J3009:J3010"/>
    <mergeCell ref="K3009:K3010"/>
    <mergeCell ref="L3009:L3010"/>
    <mergeCell ref="A3011:A3017"/>
    <mergeCell ref="F3011:G3011"/>
    <mergeCell ref="H3011:L3011"/>
    <mergeCell ref="B3012:B3015"/>
    <mergeCell ref="C3012:C3015"/>
    <mergeCell ref="D3012:D3015"/>
    <mergeCell ref="E3012:E3015"/>
    <mergeCell ref="J3032:J3033"/>
    <mergeCell ref="K3032:K3033"/>
    <mergeCell ref="L3032:L3033"/>
    <mergeCell ref="A3034:A3038"/>
    <mergeCell ref="F3034:G3034"/>
    <mergeCell ref="H3034:L3034"/>
    <mergeCell ref="B3035:B3036"/>
    <mergeCell ref="C3035:C3036"/>
    <mergeCell ref="D3035:D3036"/>
    <mergeCell ref="E3035:E3036"/>
    <mergeCell ref="D3030:D3031"/>
    <mergeCell ref="E3030:E3031"/>
    <mergeCell ref="F3030:G3031"/>
    <mergeCell ref="H3030:I3030"/>
    <mergeCell ref="H3031:I3031"/>
    <mergeCell ref="F3032:G3033"/>
    <mergeCell ref="H3032:I3033"/>
    <mergeCell ref="F3027:G3028"/>
    <mergeCell ref="H3027:I3028"/>
    <mergeCell ref="J3027:J3028"/>
    <mergeCell ref="K3027:K3028"/>
    <mergeCell ref="L3027:L3028"/>
    <mergeCell ref="A3029:A3033"/>
    <mergeCell ref="F3029:G3029"/>
    <mergeCell ref="H3029:L3029"/>
    <mergeCell ref="B3030:B3031"/>
    <mergeCell ref="C3030:C3031"/>
    <mergeCell ref="A3024:A3028"/>
    <mergeCell ref="F3024:G3024"/>
    <mergeCell ref="H3024:L3024"/>
    <mergeCell ref="B3025:B3026"/>
    <mergeCell ref="C3025:C3026"/>
    <mergeCell ref="D3025:D3026"/>
    <mergeCell ref="E3025:E3026"/>
    <mergeCell ref="F3025:G3026"/>
    <mergeCell ref="H3025:I3025"/>
    <mergeCell ref="H3026:I3026"/>
    <mergeCell ref="H3046:I3046"/>
    <mergeCell ref="F3047:G3048"/>
    <mergeCell ref="H3047:I3048"/>
    <mergeCell ref="J3047:J3048"/>
    <mergeCell ref="K3047:K3048"/>
    <mergeCell ref="L3047:L3048"/>
    <mergeCell ref="L3042:L3043"/>
    <mergeCell ref="A3044:A3048"/>
    <mergeCell ref="F3044:G3044"/>
    <mergeCell ref="H3044:L3044"/>
    <mergeCell ref="B3045:B3046"/>
    <mergeCell ref="C3045:C3046"/>
    <mergeCell ref="D3045:D3046"/>
    <mergeCell ref="E3045:E3046"/>
    <mergeCell ref="F3045:G3046"/>
    <mergeCell ref="H3045:I3045"/>
    <mergeCell ref="H3040:I3040"/>
    <mergeCell ref="H3041:I3041"/>
    <mergeCell ref="F3042:G3043"/>
    <mergeCell ref="H3042:I3043"/>
    <mergeCell ref="J3042:J3043"/>
    <mergeCell ref="K3042:K3043"/>
    <mergeCell ref="K3037:K3038"/>
    <mergeCell ref="L3037:L3038"/>
    <mergeCell ref="A3039:A3043"/>
    <mergeCell ref="F3039:G3039"/>
    <mergeCell ref="H3039:L3039"/>
    <mergeCell ref="B3040:B3041"/>
    <mergeCell ref="C3040:C3041"/>
    <mergeCell ref="D3040:D3041"/>
    <mergeCell ref="E3040:E3041"/>
    <mergeCell ref="F3040:G3041"/>
    <mergeCell ref="F3035:G3036"/>
    <mergeCell ref="H3035:I3035"/>
    <mergeCell ref="H3036:I3036"/>
    <mergeCell ref="F3037:G3038"/>
    <mergeCell ref="H3037:I3038"/>
    <mergeCell ref="J3037:J3038"/>
    <mergeCell ref="J3057:J3058"/>
    <mergeCell ref="K3057:K3058"/>
    <mergeCell ref="L3057:L3058"/>
    <mergeCell ref="A3059:A3063"/>
    <mergeCell ref="F3059:G3059"/>
    <mergeCell ref="H3059:L3059"/>
    <mergeCell ref="B3060:B3061"/>
    <mergeCell ref="C3060:C3061"/>
    <mergeCell ref="D3060:D3061"/>
    <mergeCell ref="E3060:E3061"/>
    <mergeCell ref="D3055:D3056"/>
    <mergeCell ref="E3055:E3056"/>
    <mergeCell ref="F3055:G3056"/>
    <mergeCell ref="H3055:I3055"/>
    <mergeCell ref="H3056:I3056"/>
    <mergeCell ref="F3057:G3058"/>
    <mergeCell ref="H3057:I3058"/>
    <mergeCell ref="F3052:G3053"/>
    <mergeCell ref="H3052:I3053"/>
    <mergeCell ref="J3052:J3053"/>
    <mergeCell ref="K3052:K3053"/>
    <mergeCell ref="L3052:L3053"/>
    <mergeCell ref="A3054:A3058"/>
    <mergeCell ref="F3054:G3054"/>
    <mergeCell ref="H3054:L3054"/>
    <mergeCell ref="B3055:B3056"/>
    <mergeCell ref="C3055:C3056"/>
    <mergeCell ref="A3049:A3053"/>
    <mergeCell ref="F3049:G3049"/>
    <mergeCell ref="H3049:L3049"/>
    <mergeCell ref="B3050:B3051"/>
    <mergeCell ref="C3050:C3051"/>
    <mergeCell ref="D3050:D3051"/>
    <mergeCell ref="E3050:E3051"/>
    <mergeCell ref="F3050:G3051"/>
    <mergeCell ref="H3050:I3050"/>
    <mergeCell ref="H3051:I3051"/>
    <mergeCell ref="H3071:I3071"/>
    <mergeCell ref="F3072:G3073"/>
    <mergeCell ref="H3072:I3073"/>
    <mergeCell ref="J3072:J3073"/>
    <mergeCell ref="K3072:K3073"/>
    <mergeCell ref="L3072:L3073"/>
    <mergeCell ref="L3067:L3068"/>
    <mergeCell ref="A3069:A3073"/>
    <mergeCell ref="F3069:G3069"/>
    <mergeCell ref="H3069:L3069"/>
    <mergeCell ref="B3070:B3071"/>
    <mergeCell ref="C3070:C3071"/>
    <mergeCell ref="D3070:D3071"/>
    <mergeCell ref="E3070:E3071"/>
    <mergeCell ref="F3070:G3071"/>
    <mergeCell ref="H3070:I3070"/>
    <mergeCell ref="H3065:I3065"/>
    <mergeCell ref="H3066:I3066"/>
    <mergeCell ref="F3067:G3068"/>
    <mergeCell ref="H3067:I3068"/>
    <mergeCell ref="J3067:J3068"/>
    <mergeCell ref="K3067:K3068"/>
    <mergeCell ref="K3062:K3063"/>
    <mergeCell ref="L3062:L3063"/>
    <mergeCell ref="A3064:A3068"/>
    <mergeCell ref="F3064:G3064"/>
    <mergeCell ref="H3064:L3064"/>
    <mergeCell ref="B3065:B3066"/>
    <mergeCell ref="C3065:C3066"/>
    <mergeCell ref="D3065:D3066"/>
    <mergeCell ref="E3065:E3066"/>
    <mergeCell ref="F3065:G3066"/>
    <mergeCell ref="F3060:G3061"/>
    <mergeCell ref="H3060:I3060"/>
    <mergeCell ref="H3061:I3061"/>
    <mergeCell ref="F3062:G3063"/>
    <mergeCell ref="H3062:I3063"/>
    <mergeCell ref="J3062:J3063"/>
    <mergeCell ref="J3082:J3083"/>
    <mergeCell ref="K3082:K3083"/>
    <mergeCell ref="L3082:L3083"/>
    <mergeCell ref="A3084:A3088"/>
    <mergeCell ref="F3084:G3084"/>
    <mergeCell ref="H3084:L3084"/>
    <mergeCell ref="B3085:B3086"/>
    <mergeCell ref="C3085:C3086"/>
    <mergeCell ref="D3085:D3086"/>
    <mergeCell ref="E3085:E3086"/>
    <mergeCell ref="D3080:D3081"/>
    <mergeCell ref="E3080:E3081"/>
    <mergeCell ref="F3080:G3081"/>
    <mergeCell ref="H3080:I3080"/>
    <mergeCell ref="H3081:I3081"/>
    <mergeCell ref="F3082:G3083"/>
    <mergeCell ref="H3082:I3083"/>
    <mergeCell ref="F3077:G3078"/>
    <mergeCell ref="H3077:I3078"/>
    <mergeCell ref="J3077:J3078"/>
    <mergeCell ref="K3077:K3078"/>
    <mergeCell ref="L3077:L3078"/>
    <mergeCell ref="A3079:A3083"/>
    <mergeCell ref="F3079:G3079"/>
    <mergeCell ref="H3079:L3079"/>
    <mergeCell ref="B3080:B3081"/>
    <mergeCell ref="C3080:C3081"/>
    <mergeCell ref="A3074:A3078"/>
    <mergeCell ref="F3074:G3074"/>
    <mergeCell ref="H3074:L3074"/>
    <mergeCell ref="B3075:B3076"/>
    <mergeCell ref="C3075:C3076"/>
    <mergeCell ref="D3075:D3076"/>
    <mergeCell ref="E3075:E3076"/>
    <mergeCell ref="F3075:G3076"/>
    <mergeCell ref="H3075:I3075"/>
    <mergeCell ref="H3076:I3076"/>
    <mergeCell ref="H3096:I3096"/>
    <mergeCell ref="F3097:G3098"/>
    <mergeCell ref="H3097:I3098"/>
    <mergeCell ref="J3097:J3098"/>
    <mergeCell ref="K3097:K3098"/>
    <mergeCell ref="L3097:L3098"/>
    <mergeCell ref="L3092:L3093"/>
    <mergeCell ref="A3094:A3098"/>
    <mergeCell ref="F3094:G3094"/>
    <mergeCell ref="H3094:L3094"/>
    <mergeCell ref="B3095:B3096"/>
    <mergeCell ref="C3095:C3096"/>
    <mergeCell ref="D3095:D3096"/>
    <mergeCell ref="E3095:E3096"/>
    <mergeCell ref="F3095:G3096"/>
    <mergeCell ref="H3095:I3095"/>
    <mergeCell ref="H3090:I3090"/>
    <mergeCell ref="H3091:I3091"/>
    <mergeCell ref="F3092:G3093"/>
    <mergeCell ref="H3092:I3093"/>
    <mergeCell ref="J3092:J3093"/>
    <mergeCell ref="K3092:K3093"/>
    <mergeCell ref="K3087:K3088"/>
    <mergeCell ref="L3087:L3088"/>
    <mergeCell ref="A3089:A3093"/>
    <mergeCell ref="F3089:G3089"/>
    <mergeCell ref="H3089:L3089"/>
    <mergeCell ref="B3090:B3091"/>
    <mergeCell ref="C3090:C3091"/>
    <mergeCell ref="D3090:D3091"/>
    <mergeCell ref="E3090:E3091"/>
    <mergeCell ref="F3090:G3091"/>
    <mergeCell ref="F3085:G3086"/>
    <mergeCell ref="H3085:I3085"/>
    <mergeCell ref="H3086:I3086"/>
    <mergeCell ref="F3087:G3088"/>
    <mergeCell ref="H3087:I3088"/>
    <mergeCell ref="J3087:J3088"/>
    <mergeCell ref="F3110:G3111"/>
    <mergeCell ref="H3110:I3110"/>
    <mergeCell ref="H3111:I3111"/>
    <mergeCell ref="F3112:G3113"/>
    <mergeCell ref="H3112:I3113"/>
    <mergeCell ref="J3112:J3113"/>
    <mergeCell ref="J3107:J3108"/>
    <mergeCell ref="K3107:K3108"/>
    <mergeCell ref="L3107:L3108"/>
    <mergeCell ref="A3109:A3113"/>
    <mergeCell ref="F3109:G3109"/>
    <mergeCell ref="H3109:L3109"/>
    <mergeCell ref="B3110:B3111"/>
    <mergeCell ref="C3110:C3111"/>
    <mergeCell ref="D3110:D3111"/>
    <mergeCell ref="E3110:E3111"/>
    <mergeCell ref="D3105:D3106"/>
    <mergeCell ref="E3105:E3106"/>
    <mergeCell ref="F3105:G3106"/>
    <mergeCell ref="H3105:I3105"/>
    <mergeCell ref="H3106:I3106"/>
    <mergeCell ref="F3107:G3108"/>
    <mergeCell ref="H3107:I3108"/>
    <mergeCell ref="F3102:G3103"/>
    <mergeCell ref="H3102:I3103"/>
    <mergeCell ref="J3102:J3103"/>
    <mergeCell ref="K3102:K3103"/>
    <mergeCell ref="L3102:L3103"/>
    <mergeCell ref="A3104:A3108"/>
    <mergeCell ref="F3104:G3104"/>
    <mergeCell ref="H3104:L3104"/>
    <mergeCell ref="B3105:B3106"/>
    <mergeCell ref="C3105:C3106"/>
    <mergeCell ref="A3099:A3103"/>
    <mergeCell ref="F3099:G3099"/>
    <mergeCell ref="H3099:L3099"/>
    <mergeCell ref="B3100:B3101"/>
    <mergeCell ref="C3100:C3101"/>
    <mergeCell ref="D3100:D3101"/>
    <mergeCell ref="E3100:E3101"/>
    <mergeCell ref="F3100:G3101"/>
    <mergeCell ref="H3100:I3100"/>
    <mergeCell ref="H3101:I3101"/>
    <mergeCell ref="J3122:J3123"/>
    <mergeCell ref="K3122:K3123"/>
    <mergeCell ref="L3122:L3123"/>
    <mergeCell ref="F3124:G3125"/>
    <mergeCell ref="H3124:I3125"/>
    <mergeCell ref="J3124:J3125"/>
    <mergeCell ref="K3124:K3125"/>
    <mergeCell ref="L3124:L3125"/>
    <mergeCell ref="A3120:A3125"/>
    <mergeCell ref="F3120:G3120"/>
    <mergeCell ref="H3120:L3120"/>
    <mergeCell ref="B3121:B3123"/>
    <mergeCell ref="C3121:C3123"/>
    <mergeCell ref="D3121:D3123"/>
    <mergeCell ref="E3121:E3123"/>
    <mergeCell ref="F3121:G3123"/>
    <mergeCell ref="H3121:I3121"/>
    <mergeCell ref="H3122:I3123"/>
    <mergeCell ref="H3115:I3115"/>
    <mergeCell ref="H3116:I3117"/>
    <mergeCell ref="J3116:J3117"/>
    <mergeCell ref="K3116:K3117"/>
    <mergeCell ref="L3116:L3117"/>
    <mergeCell ref="F3118:G3119"/>
    <mergeCell ref="H3118:I3119"/>
    <mergeCell ref="J3118:J3119"/>
    <mergeCell ref="K3118:K3119"/>
    <mergeCell ref="L3118:L3119"/>
    <mergeCell ref="K3112:K3113"/>
    <mergeCell ref="L3112:L3113"/>
    <mergeCell ref="A3114:A3119"/>
    <mergeCell ref="F3114:G3114"/>
    <mergeCell ref="H3114:L3114"/>
    <mergeCell ref="B3115:B3117"/>
    <mergeCell ref="C3115:C3117"/>
    <mergeCell ref="D3115:D3117"/>
    <mergeCell ref="E3115:E3117"/>
    <mergeCell ref="F3115:G3117"/>
    <mergeCell ref="J3134:J3135"/>
    <mergeCell ref="K3134:K3135"/>
    <mergeCell ref="L3134:L3135"/>
    <mergeCell ref="F3136:G3137"/>
    <mergeCell ref="H3136:I3137"/>
    <mergeCell ref="J3136:J3137"/>
    <mergeCell ref="K3136:K3137"/>
    <mergeCell ref="L3136:L3137"/>
    <mergeCell ref="A3132:A3137"/>
    <mergeCell ref="F3132:G3132"/>
    <mergeCell ref="H3132:L3132"/>
    <mergeCell ref="B3133:B3135"/>
    <mergeCell ref="C3133:C3135"/>
    <mergeCell ref="D3133:D3135"/>
    <mergeCell ref="E3133:E3135"/>
    <mergeCell ref="F3133:G3135"/>
    <mergeCell ref="H3133:I3133"/>
    <mergeCell ref="H3134:I3135"/>
    <mergeCell ref="J3128:J3129"/>
    <mergeCell ref="K3128:K3129"/>
    <mergeCell ref="L3128:L3129"/>
    <mergeCell ref="F3130:G3131"/>
    <mergeCell ref="H3130:I3131"/>
    <mergeCell ref="J3130:J3131"/>
    <mergeCell ref="K3130:K3131"/>
    <mergeCell ref="L3130:L3131"/>
    <mergeCell ref="A3126:A3131"/>
    <mergeCell ref="F3126:G3126"/>
    <mergeCell ref="H3126:L3126"/>
    <mergeCell ref="B3127:B3129"/>
    <mergeCell ref="C3127:C3129"/>
    <mergeCell ref="D3127:D3129"/>
    <mergeCell ref="E3127:E3129"/>
    <mergeCell ref="F3127:G3129"/>
    <mergeCell ref="H3127:I3127"/>
    <mergeCell ref="H3128:I3129"/>
    <mergeCell ref="K3145:K3146"/>
    <mergeCell ref="L3145:L3146"/>
    <mergeCell ref="F3147:G3148"/>
    <mergeCell ref="H3147:I3148"/>
    <mergeCell ref="J3147:J3148"/>
    <mergeCell ref="K3147:K3148"/>
    <mergeCell ref="L3147:L3148"/>
    <mergeCell ref="D3144:D3146"/>
    <mergeCell ref="E3144:E3146"/>
    <mergeCell ref="F3144:G3146"/>
    <mergeCell ref="H3144:I3144"/>
    <mergeCell ref="H3145:I3146"/>
    <mergeCell ref="J3145:J3146"/>
    <mergeCell ref="F3141:G3142"/>
    <mergeCell ref="H3141:I3142"/>
    <mergeCell ref="J3141:J3142"/>
    <mergeCell ref="K3141:K3142"/>
    <mergeCell ref="L3141:L3142"/>
    <mergeCell ref="A3143:A3148"/>
    <mergeCell ref="F3143:G3143"/>
    <mergeCell ref="H3143:L3143"/>
    <mergeCell ref="B3144:B3146"/>
    <mergeCell ref="C3144:C3146"/>
    <mergeCell ref="A3138:A3142"/>
    <mergeCell ref="F3138:G3138"/>
    <mergeCell ref="H3138:L3138"/>
    <mergeCell ref="B3139:B3140"/>
    <mergeCell ref="C3139:C3140"/>
    <mergeCell ref="D3139:D3140"/>
    <mergeCell ref="E3139:E3140"/>
    <mergeCell ref="F3139:G3140"/>
    <mergeCell ref="H3139:I3139"/>
    <mergeCell ref="H3140:I3140"/>
    <mergeCell ref="F3160:G3161"/>
    <mergeCell ref="H3160:I3160"/>
    <mergeCell ref="H3161:I3161"/>
    <mergeCell ref="F3162:G3163"/>
    <mergeCell ref="H3162:I3163"/>
    <mergeCell ref="J3162:J3163"/>
    <mergeCell ref="J3157:J3158"/>
    <mergeCell ref="K3157:K3158"/>
    <mergeCell ref="L3157:L3158"/>
    <mergeCell ref="A3159:A3163"/>
    <mergeCell ref="F3159:G3159"/>
    <mergeCell ref="H3159:L3159"/>
    <mergeCell ref="B3160:B3161"/>
    <mergeCell ref="C3160:C3161"/>
    <mergeCell ref="D3160:D3161"/>
    <mergeCell ref="E3160:E3161"/>
    <mergeCell ref="D3155:D3156"/>
    <mergeCell ref="E3155:E3156"/>
    <mergeCell ref="F3155:G3156"/>
    <mergeCell ref="H3155:I3155"/>
    <mergeCell ref="H3156:I3156"/>
    <mergeCell ref="F3157:G3158"/>
    <mergeCell ref="H3157:I3158"/>
    <mergeCell ref="F3152:G3153"/>
    <mergeCell ref="H3152:I3153"/>
    <mergeCell ref="J3152:J3153"/>
    <mergeCell ref="K3152:K3153"/>
    <mergeCell ref="L3152:L3153"/>
    <mergeCell ref="A3154:A3158"/>
    <mergeCell ref="F3154:G3154"/>
    <mergeCell ref="H3154:L3154"/>
    <mergeCell ref="B3155:B3156"/>
    <mergeCell ref="C3155:C3156"/>
    <mergeCell ref="A3149:A3153"/>
    <mergeCell ref="F3149:G3149"/>
    <mergeCell ref="H3149:L3149"/>
    <mergeCell ref="B3150:B3151"/>
    <mergeCell ref="C3150:C3151"/>
    <mergeCell ref="D3150:D3151"/>
    <mergeCell ref="E3150:E3151"/>
    <mergeCell ref="F3150:G3151"/>
    <mergeCell ref="H3150:I3150"/>
    <mergeCell ref="H3151:I3151"/>
    <mergeCell ref="F3173:G3174"/>
    <mergeCell ref="H3173:I3174"/>
    <mergeCell ref="J3173:J3174"/>
    <mergeCell ref="K3173:K3174"/>
    <mergeCell ref="L3173:L3174"/>
    <mergeCell ref="A3175:A3179"/>
    <mergeCell ref="F3175:G3175"/>
    <mergeCell ref="H3175:L3175"/>
    <mergeCell ref="B3176:B3177"/>
    <mergeCell ref="C3176:C3177"/>
    <mergeCell ref="A3170:A3174"/>
    <mergeCell ref="F3170:G3170"/>
    <mergeCell ref="H3170:L3170"/>
    <mergeCell ref="B3171:B3172"/>
    <mergeCell ref="C3171:C3172"/>
    <mergeCell ref="D3171:D3172"/>
    <mergeCell ref="E3171:E3172"/>
    <mergeCell ref="F3171:G3172"/>
    <mergeCell ref="H3171:I3171"/>
    <mergeCell ref="H3172:I3172"/>
    <mergeCell ref="H3165:I3165"/>
    <mergeCell ref="H3166:I3167"/>
    <mergeCell ref="J3166:J3167"/>
    <mergeCell ref="K3166:K3167"/>
    <mergeCell ref="L3166:L3167"/>
    <mergeCell ref="F3168:G3169"/>
    <mergeCell ref="H3168:I3169"/>
    <mergeCell ref="J3168:J3169"/>
    <mergeCell ref="K3168:K3169"/>
    <mergeCell ref="L3168:L3169"/>
    <mergeCell ref="K3162:K3163"/>
    <mergeCell ref="L3162:L3163"/>
    <mergeCell ref="A3164:A3169"/>
    <mergeCell ref="F3164:G3164"/>
    <mergeCell ref="H3164:L3164"/>
    <mergeCell ref="B3165:B3167"/>
    <mergeCell ref="C3165:C3167"/>
    <mergeCell ref="D3165:D3167"/>
    <mergeCell ref="E3165:E3167"/>
    <mergeCell ref="F3165:G3167"/>
    <mergeCell ref="K3183:K3184"/>
    <mergeCell ref="L3183:L3184"/>
    <mergeCell ref="A3185:A3190"/>
    <mergeCell ref="F3185:G3185"/>
    <mergeCell ref="H3185:L3185"/>
    <mergeCell ref="B3186:B3188"/>
    <mergeCell ref="C3186:C3188"/>
    <mergeCell ref="D3186:D3188"/>
    <mergeCell ref="E3186:E3188"/>
    <mergeCell ref="F3186:G3188"/>
    <mergeCell ref="F3181:G3182"/>
    <mergeCell ref="H3181:I3181"/>
    <mergeCell ref="H3182:I3182"/>
    <mergeCell ref="F3183:G3184"/>
    <mergeCell ref="H3183:I3184"/>
    <mergeCell ref="J3183:J3184"/>
    <mergeCell ref="J3178:J3179"/>
    <mergeCell ref="K3178:K3179"/>
    <mergeCell ref="L3178:L3179"/>
    <mergeCell ref="A3180:A3184"/>
    <mergeCell ref="F3180:G3180"/>
    <mergeCell ref="H3180:L3180"/>
    <mergeCell ref="B3181:B3182"/>
    <mergeCell ref="C3181:C3182"/>
    <mergeCell ref="D3181:D3182"/>
    <mergeCell ref="E3181:E3182"/>
    <mergeCell ref="D3176:D3177"/>
    <mergeCell ref="E3176:E3177"/>
    <mergeCell ref="F3176:G3177"/>
    <mergeCell ref="H3176:I3176"/>
    <mergeCell ref="H3177:I3177"/>
    <mergeCell ref="F3178:G3179"/>
    <mergeCell ref="H3178:I3179"/>
    <mergeCell ref="D3197:D3198"/>
    <mergeCell ref="E3197:E3198"/>
    <mergeCell ref="F3197:G3198"/>
    <mergeCell ref="H3197:I3197"/>
    <mergeCell ref="H3198:I3198"/>
    <mergeCell ref="F3199:G3200"/>
    <mergeCell ref="H3199:I3200"/>
    <mergeCell ref="F3194:G3195"/>
    <mergeCell ref="H3194:I3195"/>
    <mergeCell ref="J3194:J3195"/>
    <mergeCell ref="K3194:K3195"/>
    <mergeCell ref="L3194:L3195"/>
    <mergeCell ref="A3196:A3200"/>
    <mergeCell ref="F3196:G3196"/>
    <mergeCell ref="H3196:L3196"/>
    <mergeCell ref="B3197:B3198"/>
    <mergeCell ref="C3197:C3198"/>
    <mergeCell ref="A3191:A3195"/>
    <mergeCell ref="F3191:G3191"/>
    <mergeCell ref="H3191:L3191"/>
    <mergeCell ref="B3192:B3193"/>
    <mergeCell ref="C3192:C3193"/>
    <mergeCell ref="D3192:D3193"/>
    <mergeCell ref="E3192:E3193"/>
    <mergeCell ref="F3192:G3193"/>
    <mergeCell ref="H3192:I3192"/>
    <mergeCell ref="H3193:I3193"/>
    <mergeCell ref="H3186:I3186"/>
    <mergeCell ref="H3187:I3188"/>
    <mergeCell ref="J3187:J3188"/>
    <mergeCell ref="K3187:K3188"/>
    <mergeCell ref="L3187:L3188"/>
    <mergeCell ref="F3189:G3190"/>
    <mergeCell ref="H3189:I3190"/>
    <mergeCell ref="J3189:J3190"/>
    <mergeCell ref="K3189:K3190"/>
    <mergeCell ref="L3189:L3190"/>
    <mergeCell ref="L3209:L3210"/>
    <mergeCell ref="A3211:A3215"/>
    <mergeCell ref="F3211:G3211"/>
    <mergeCell ref="H3211:L3211"/>
    <mergeCell ref="B3212:B3213"/>
    <mergeCell ref="C3212:C3213"/>
    <mergeCell ref="D3212:D3213"/>
    <mergeCell ref="E3212:E3213"/>
    <mergeCell ref="F3212:G3213"/>
    <mergeCell ref="H3212:I3212"/>
    <mergeCell ref="H3207:I3207"/>
    <mergeCell ref="H3208:I3208"/>
    <mergeCell ref="F3209:G3210"/>
    <mergeCell ref="H3209:I3210"/>
    <mergeCell ref="J3209:J3210"/>
    <mergeCell ref="K3209:K3210"/>
    <mergeCell ref="K3204:K3205"/>
    <mergeCell ref="L3204:L3205"/>
    <mergeCell ref="A3206:A3210"/>
    <mergeCell ref="F3206:G3206"/>
    <mergeCell ref="H3206:L3206"/>
    <mergeCell ref="B3207:B3208"/>
    <mergeCell ref="C3207:C3208"/>
    <mergeCell ref="D3207:D3208"/>
    <mergeCell ref="E3207:E3208"/>
    <mergeCell ref="F3207:G3208"/>
    <mergeCell ref="F3202:G3203"/>
    <mergeCell ref="H3202:I3202"/>
    <mergeCell ref="H3203:I3203"/>
    <mergeCell ref="F3204:G3205"/>
    <mergeCell ref="H3204:I3205"/>
    <mergeCell ref="J3204:J3205"/>
    <mergeCell ref="J3199:J3200"/>
    <mergeCell ref="K3199:K3200"/>
    <mergeCell ref="L3199:L3200"/>
    <mergeCell ref="A3201:A3205"/>
    <mergeCell ref="F3201:G3201"/>
    <mergeCell ref="H3201:L3201"/>
    <mergeCell ref="B3202:B3203"/>
    <mergeCell ref="C3202:C3203"/>
    <mergeCell ref="D3202:D3203"/>
    <mergeCell ref="E3202:E3203"/>
    <mergeCell ref="D3222:D3223"/>
    <mergeCell ref="E3222:E3223"/>
    <mergeCell ref="F3222:G3223"/>
    <mergeCell ref="H3222:I3222"/>
    <mergeCell ref="H3223:I3223"/>
    <mergeCell ref="F3224:G3225"/>
    <mergeCell ref="H3224:I3225"/>
    <mergeCell ref="F3219:G3220"/>
    <mergeCell ref="H3219:I3220"/>
    <mergeCell ref="J3219:J3220"/>
    <mergeCell ref="K3219:K3220"/>
    <mergeCell ref="L3219:L3220"/>
    <mergeCell ref="A3221:A3225"/>
    <mergeCell ref="F3221:G3221"/>
    <mergeCell ref="H3221:L3221"/>
    <mergeCell ref="B3222:B3223"/>
    <mergeCell ref="C3222:C3223"/>
    <mergeCell ref="A3216:A3220"/>
    <mergeCell ref="F3216:G3216"/>
    <mergeCell ref="H3216:L3216"/>
    <mergeCell ref="B3217:B3218"/>
    <mergeCell ref="C3217:C3218"/>
    <mergeCell ref="D3217:D3218"/>
    <mergeCell ref="E3217:E3218"/>
    <mergeCell ref="F3217:G3218"/>
    <mergeCell ref="H3217:I3217"/>
    <mergeCell ref="H3218:I3218"/>
    <mergeCell ref="H3213:I3213"/>
    <mergeCell ref="F3214:G3215"/>
    <mergeCell ref="H3214:I3215"/>
    <mergeCell ref="J3214:J3215"/>
    <mergeCell ref="K3214:K3215"/>
    <mergeCell ref="L3214:L3215"/>
    <mergeCell ref="D3233:D3234"/>
    <mergeCell ref="E3233:E3234"/>
    <mergeCell ref="F3233:G3234"/>
    <mergeCell ref="H3233:I3233"/>
    <mergeCell ref="H3234:I3234"/>
    <mergeCell ref="F3235:G3236"/>
    <mergeCell ref="H3235:I3236"/>
    <mergeCell ref="F3230:G3231"/>
    <mergeCell ref="H3230:I3231"/>
    <mergeCell ref="J3230:J3231"/>
    <mergeCell ref="K3230:K3231"/>
    <mergeCell ref="L3230:L3231"/>
    <mergeCell ref="A3232:A3236"/>
    <mergeCell ref="F3232:G3232"/>
    <mergeCell ref="H3232:L3232"/>
    <mergeCell ref="B3233:B3234"/>
    <mergeCell ref="C3233:C3234"/>
    <mergeCell ref="F3227:G3229"/>
    <mergeCell ref="H3227:I3227"/>
    <mergeCell ref="H3228:I3229"/>
    <mergeCell ref="J3228:J3229"/>
    <mergeCell ref="K3228:K3229"/>
    <mergeCell ref="L3228:L3229"/>
    <mergeCell ref="J3224:J3225"/>
    <mergeCell ref="K3224:K3225"/>
    <mergeCell ref="L3224:L3225"/>
    <mergeCell ref="A3226:A3231"/>
    <mergeCell ref="F3226:G3226"/>
    <mergeCell ref="H3226:L3226"/>
    <mergeCell ref="B3227:B3229"/>
    <mergeCell ref="C3227:C3229"/>
    <mergeCell ref="D3227:D3229"/>
    <mergeCell ref="E3227:E3229"/>
    <mergeCell ref="D3244:D3245"/>
    <mergeCell ref="E3244:E3245"/>
    <mergeCell ref="F3244:G3245"/>
    <mergeCell ref="H3244:I3244"/>
    <mergeCell ref="H3245:I3245"/>
    <mergeCell ref="F3246:G3247"/>
    <mergeCell ref="H3246:I3247"/>
    <mergeCell ref="F3241:G3242"/>
    <mergeCell ref="H3241:I3242"/>
    <mergeCell ref="J3241:J3242"/>
    <mergeCell ref="K3241:K3242"/>
    <mergeCell ref="L3241:L3242"/>
    <mergeCell ref="A3243:A3247"/>
    <mergeCell ref="F3243:G3243"/>
    <mergeCell ref="H3243:L3243"/>
    <mergeCell ref="B3244:B3245"/>
    <mergeCell ref="C3244:C3245"/>
    <mergeCell ref="F3238:G3240"/>
    <mergeCell ref="H3238:I3238"/>
    <mergeCell ref="H3239:I3240"/>
    <mergeCell ref="J3239:J3240"/>
    <mergeCell ref="K3239:K3240"/>
    <mergeCell ref="L3239:L3240"/>
    <mergeCell ref="J3235:J3236"/>
    <mergeCell ref="K3235:K3236"/>
    <mergeCell ref="L3235:L3236"/>
    <mergeCell ref="A3237:A3242"/>
    <mergeCell ref="F3237:G3237"/>
    <mergeCell ref="H3237:L3237"/>
    <mergeCell ref="B3238:B3240"/>
    <mergeCell ref="C3238:C3240"/>
    <mergeCell ref="D3238:D3240"/>
    <mergeCell ref="E3238:E3240"/>
    <mergeCell ref="K3256:K3257"/>
    <mergeCell ref="L3256:L3257"/>
    <mergeCell ref="F3258:G3259"/>
    <mergeCell ref="H3258:I3259"/>
    <mergeCell ref="J3258:J3259"/>
    <mergeCell ref="K3258:K3259"/>
    <mergeCell ref="L3258:L3259"/>
    <mergeCell ref="D3255:D3257"/>
    <mergeCell ref="E3255:E3257"/>
    <mergeCell ref="F3255:G3257"/>
    <mergeCell ref="H3255:I3255"/>
    <mergeCell ref="H3256:I3257"/>
    <mergeCell ref="J3256:J3257"/>
    <mergeCell ref="F3252:G3253"/>
    <mergeCell ref="H3252:I3253"/>
    <mergeCell ref="J3252:J3253"/>
    <mergeCell ref="K3252:K3253"/>
    <mergeCell ref="L3252:L3253"/>
    <mergeCell ref="A3254:A3259"/>
    <mergeCell ref="F3254:G3254"/>
    <mergeCell ref="H3254:L3254"/>
    <mergeCell ref="B3255:B3257"/>
    <mergeCell ref="C3255:C3257"/>
    <mergeCell ref="F3249:G3251"/>
    <mergeCell ref="H3249:I3249"/>
    <mergeCell ref="H3250:I3251"/>
    <mergeCell ref="J3250:J3251"/>
    <mergeCell ref="K3250:K3251"/>
    <mergeCell ref="L3250:L3251"/>
    <mergeCell ref="J3246:J3247"/>
    <mergeCell ref="K3246:K3247"/>
    <mergeCell ref="L3246:L3247"/>
    <mergeCell ref="A3248:A3253"/>
    <mergeCell ref="F3248:G3248"/>
    <mergeCell ref="H3248:L3248"/>
    <mergeCell ref="B3249:B3251"/>
    <mergeCell ref="C3249:C3251"/>
    <mergeCell ref="D3249:D3251"/>
    <mergeCell ref="E3249:E3251"/>
    <mergeCell ref="J3268:J3269"/>
    <mergeCell ref="K3268:K3269"/>
    <mergeCell ref="L3268:L3269"/>
    <mergeCell ref="A3270:A3274"/>
    <mergeCell ref="F3270:G3270"/>
    <mergeCell ref="H3270:L3270"/>
    <mergeCell ref="B3271:B3272"/>
    <mergeCell ref="C3271:C3272"/>
    <mergeCell ref="D3271:D3272"/>
    <mergeCell ref="E3271:E3272"/>
    <mergeCell ref="D3266:D3267"/>
    <mergeCell ref="E3266:E3267"/>
    <mergeCell ref="F3266:G3267"/>
    <mergeCell ref="H3266:I3266"/>
    <mergeCell ref="H3267:I3267"/>
    <mergeCell ref="F3268:G3269"/>
    <mergeCell ref="H3268:I3269"/>
    <mergeCell ref="F3263:G3264"/>
    <mergeCell ref="H3263:I3264"/>
    <mergeCell ref="J3263:J3264"/>
    <mergeCell ref="K3263:K3264"/>
    <mergeCell ref="L3263:L3264"/>
    <mergeCell ref="A3265:A3269"/>
    <mergeCell ref="F3265:G3265"/>
    <mergeCell ref="H3265:L3265"/>
    <mergeCell ref="B3266:B3267"/>
    <mergeCell ref="C3266:C3267"/>
    <mergeCell ref="A3260:A3264"/>
    <mergeCell ref="F3260:G3260"/>
    <mergeCell ref="H3260:L3260"/>
    <mergeCell ref="B3261:B3262"/>
    <mergeCell ref="C3261:C3262"/>
    <mergeCell ref="D3261:D3262"/>
    <mergeCell ref="E3261:E3262"/>
    <mergeCell ref="F3261:G3262"/>
    <mergeCell ref="H3261:I3261"/>
    <mergeCell ref="H3262:I3262"/>
    <mergeCell ref="H3282:I3282"/>
    <mergeCell ref="F3283:G3284"/>
    <mergeCell ref="H3283:I3284"/>
    <mergeCell ref="J3283:J3284"/>
    <mergeCell ref="K3283:K3284"/>
    <mergeCell ref="L3283:L3284"/>
    <mergeCell ref="L3278:L3279"/>
    <mergeCell ref="A3280:A3284"/>
    <mergeCell ref="F3280:G3280"/>
    <mergeCell ref="H3280:L3280"/>
    <mergeCell ref="B3281:B3282"/>
    <mergeCell ref="C3281:C3282"/>
    <mergeCell ref="D3281:D3282"/>
    <mergeCell ref="E3281:E3282"/>
    <mergeCell ref="F3281:G3282"/>
    <mergeCell ref="H3281:I3281"/>
    <mergeCell ref="H3276:I3276"/>
    <mergeCell ref="H3277:I3277"/>
    <mergeCell ref="F3278:G3279"/>
    <mergeCell ref="H3278:I3279"/>
    <mergeCell ref="J3278:J3279"/>
    <mergeCell ref="K3278:K3279"/>
    <mergeCell ref="K3273:K3274"/>
    <mergeCell ref="L3273:L3274"/>
    <mergeCell ref="A3275:A3279"/>
    <mergeCell ref="F3275:G3275"/>
    <mergeCell ref="H3275:L3275"/>
    <mergeCell ref="B3276:B3277"/>
    <mergeCell ref="C3276:C3277"/>
    <mergeCell ref="D3276:D3277"/>
    <mergeCell ref="E3276:E3277"/>
    <mergeCell ref="F3276:G3277"/>
    <mergeCell ref="F3271:G3272"/>
    <mergeCell ref="H3271:I3271"/>
    <mergeCell ref="H3272:I3272"/>
    <mergeCell ref="F3273:G3274"/>
    <mergeCell ref="H3273:I3274"/>
    <mergeCell ref="J3273:J3274"/>
    <mergeCell ref="K3292:K3293"/>
    <mergeCell ref="L3292:L3293"/>
    <mergeCell ref="F3294:G3295"/>
    <mergeCell ref="H3294:I3295"/>
    <mergeCell ref="J3294:J3295"/>
    <mergeCell ref="K3294:K3295"/>
    <mergeCell ref="L3294:L3295"/>
    <mergeCell ref="D3291:D3293"/>
    <mergeCell ref="E3291:E3293"/>
    <mergeCell ref="F3291:G3293"/>
    <mergeCell ref="H3291:I3291"/>
    <mergeCell ref="H3292:I3293"/>
    <mergeCell ref="J3292:J3293"/>
    <mergeCell ref="F3288:G3289"/>
    <mergeCell ref="H3288:I3289"/>
    <mergeCell ref="J3288:J3289"/>
    <mergeCell ref="K3288:K3289"/>
    <mergeCell ref="L3288:L3289"/>
    <mergeCell ref="A3290:A3295"/>
    <mergeCell ref="F3290:G3290"/>
    <mergeCell ref="H3290:L3290"/>
    <mergeCell ref="B3291:B3293"/>
    <mergeCell ref="C3291:C3293"/>
    <mergeCell ref="A3285:A3289"/>
    <mergeCell ref="F3285:G3285"/>
    <mergeCell ref="H3285:L3285"/>
    <mergeCell ref="B3286:B3287"/>
    <mergeCell ref="C3286:C3287"/>
    <mergeCell ref="D3286:D3287"/>
    <mergeCell ref="E3286:E3287"/>
    <mergeCell ref="F3286:G3287"/>
    <mergeCell ref="H3286:I3286"/>
    <mergeCell ref="H3287:I3287"/>
    <mergeCell ref="J3304:J3305"/>
    <mergeCell ref="K3304:K3305"/>
    <mergeCell ref="L3304:L3305"/>
    <mergeCell ref="A3306:A3311"/>
    <mergeCell ref="F3306:G3306"/>
    <mergeCell ref="H3306:L3306"/>
    <mergeCell ref="B3307:B3309"/>
    <mergeCell ref="C3307:C3309"/>
    <mergeCell ref="D3307:D3309"/>
    <mergeCell ref="E3307:E3309"/>
    <mergeCell ref="D3302:D3303"/>
    <mergeCell ref="E3302:E3303"/>
    <mergeCell ref="F3302:G3303"/>
    <mergeCell ref="H3302:I3302"/>
    <mergeCell ref="H3303:I3303"/>
    <mergeCell ref="F3304:G3305"/>
    <mergeCell ref="H3304:I3305"/>
    <mergeCell ref="F3299:G3300"/>
    <mergeCell ref="H3299:I3300"/>
    <mergeCell ref="J3299:J3300"/>
    <mergeCell ref="K3299:K3300"/>
    <mergeCell ref="L3299:L3300"/>
    <mergeCell ref="A3301:A3305"/>
    <mergeCell ref="F3301:G3301"/>
    <mergeCell ref="H3301:L3301"/>
    <mergeCell ref="B3302:B3303"/>
    <mergeCell ref="C3302:C3303"/>
    <mergeCell ref="A3296:A3300"/>
    <mergeCell ref="F3296:G3296"/>
    <mergeCell ref="H3296:L3296"/>
    <mergeCell ref="B3297:B3298"/>
    <mergeCell ref="C3297:C3298"/>
    <mergeCell ref="D3297:D3298"/>
    <mergeCell ref="E3297:E3298"/>
    <mergeCell ref="F3297:G3298"/>
    <mergeCell ref="H3297:I3297"/>
    <mergeCell ref="H3298:I3298"/>
    <mergeCell ref="J3315:J3316"/>
    <mergeCell ref="K3315:K3316"/>
    <mergeCell ref="L3315:L3316"/>
    <mergeCell ref="A3317:A3321"/>
    <mergeCell ref="F3317:G3317"/>
    <mergeCell ref="H3317:L3317"/>
    <mergeCell ref="B3318:B3319"/>
    <mergeCell ref="C3318:C3319"/>
    <mergeCell ref="D3318:D3319"/>
    <mergeCell ref="E3318:E3319"/>
    <mergeCell ref="D3313:D3314"/>
    <mergeCell ref="E3313:E3314"/>
    <mergeCell ref="F3313:G3314"/>
    <mergeCell ref="H3313:I3313"/>
    <mergeCell ref="H3314:I3314"/>
    <mergeCell ref="F3315:G3316"/>
    <mergeCell ref="H3315:I3316"/>
    <mergeCell ref="F3310:G3311"/>
    <mergeCell ref="H3310:I3311"/>
    <mergeCell ref="J3310:J3311"/>
    <mergeCell ref="K3310:K3311"/>
    <mergeCell ref="L3310:L3311"/>
    <mergeCell ref="A3312:A3316"/>
    <mergeCell ref="F3312:G3312"/>
    <mergeCell ref="H3312:L3312"/>
    <mergeCell ref="B3313:B3314"/>
    <mergeCell ref="C3313:C3314"/>
    <mergeCell ref="F3307:G3309"/>
    <mergeCell ref="H3307:I3307"/>
    <mergeCell ref="H3308:I3309"/>
    <mergeCell ref="J3308:J3309"/>
    <mergeCell ref="K3308:K3309"/>
    <mergeCell ref="L3308:L3309"/>
    <mergeCell ref="H3329:I3329"/>
    <mergeCell ref="F3330:G3331"/>
    <mergeCell ref="H3330:I3331"/>
    <mergeCell ref="J3330:J3331"/>
    <mergeCell ref="K3330:K3331"/>
    <mergeCell ref="L3330:L3331"/>
    <mergeCell ref="L3325:L3326"/>
    <mergeCell ref="A3327:A3331"/>
    <mergeCell ref="F3327:G3327"/>
    <mergeCell ref="H3327:L3327"/>
    <mergeCell ref="B3328:B3329"/>
    <mergeCell ref="C3328:C3329"/>
    <mergeCell ref="D3328:D3329"/>
    <mergeCell ref="E3328:E3329"/>
    <mergeCell ref="F3328:G3329"/>
    <mergeCell ref="H3328:I3328"/>
    <mergeCell ref="H3323:I3323"/>
    <mergeCell ref="H3324:I3324"/>
    <mergeCell ref="F3325:G3326"/>
    <mergeCell ref="H3325:I3326"/>
    <mergeCell ref="J3325:J3326"/>
    <mergeCell ref="K3325:K3326"/>
    <mergeCell ref="K3320:K3321"/>
    <mergeCell ref="L3320:L3321"/>
    <mergeCell ref="A3322:A3326"/>
    <mergeCell ref="F3322:G3322"/>
    <mergeCell ref="H3322:L3322"/>
    <mergeCell ref="B3323:B3324"/>
    <mergeCell ref="C3323:C3324"/>
    <mergeCell ref="D3323:D3324"/>
    <mergeCell ref="E3323:E3324"/>
    <mergeCell ref="F3323:G3324"/>
    <mergeCell ref="F3318:G3319"/>
    <mergeCell ref="H3318:I3318"/>
    <mergeCell ref="H3319:I3319"/>
    <mergeCell ref="F3320:G3321"/>
    <mergeCell ref="H3320:I3321"/>
    <mergeCell ref="J3320:J3321"/>
    <mergeCell ref="K3339:K3340"/>
    <mergeCell ref="L3339:L3340"/>
    <mergeCell ref="F3341:G3342"/>
    <mergeCell ref="H3341:I3342"/>
    <mergeCell ref="J3341:J3342"/>
    <mergeCell ref="K3341:K3342"/>
    <mergeCell ref="L3341:L3342"/>
    <mergeCell ref="D3338:D3340"/>
    <mergeCell ref="E3338:E3340"/>
    <mergeCell ref="F3338:G3340"/>
    <mergeCell ref="H3338:I3338"/>
    <mergeCell ref="H3339:I3340"/>
    <mergeCell ref="J3339:J3340"/>
    <mergeCell ref="F3335:G3336"/>
    <mergeCell ref="H3335:I3336"/>
    <mergeCell ref="J3335:J3336"/>
    <mergeCell ref="K3335:K3336"/>
    <mergeCell ref="L3335:L3336"/>
    <mergeCell ref="A3337:A3342"/>
    <mergeCell ref="F3337:G3337"/>
    <mergeCell ref="H3337:L3337"/>
    <mergeCell ref="B3338:B3340"/>
    <mergeCell ref="C3338:C3340"/>
    <mergeCell ref="A3332:A3336"/>
    <mergeCell ref="F3332:G3332"/>
    <mergeCell ref="H3332:L3332"/>
    <mergeCell ref="B3333:B3334"/>
    <mergeCell ref="C3333:C3334"/>
    <mergeCell ref="D3333:D3334"/>
    <mergeCell ref="E3333:E3334"/>
    <mergeCell ref="F3333:G3334"/>
    <mergeCell ref="H3333:I3333"/>
    <mergeCell ref="H3334:I3334"/>
    <mergeCell ref="J3356:J3357"/>
    <mergeCell ref="K3356:K3357"/>
    <mergeCell ref="L3356:L3357"/>
    <mergeCell ref="F3358:G3359"/>
    <mergeCell ref="H3358:I3359"/>
    <mergeCell ref="J3358:J3359"/>
    <mergeCell ref="K3358:K3359"/>
    <mergeCell ref="L3358:L3359"/>
    <mergeCell ref="A3354:A3359"/>
    <mergeCell ref="F3354:G3354"/>
    <mergeCell ref="H3354:L3354"/>
    <mergeCell ref="B3355:B3357"/>
    <mergeCell ref="C3355:C3357"/>
    <mergeCell ref="D3355:D3357"/>
    <mergeCell ref="E3355:E3357"/>
    <mergeCell ref="F3355:G3357"/>
    <mergeCell ref="H3355:I3355"/>
    <mergeCell ref="H3356:I3357"/>
    <mergeCell ref="K3350:K3351"/>
    <mergeCell ref="L3350:L3351"/>
    <mergeCell ref="F3352:G3353"/>
    <mergeCell ref="H3352:I3353"/>
    <mergeCell ref="J3352:J3353"/>
    <mergeCell ref="K3352:K3353"/>
    <mergeCell ref="L3352:L3353"/>
    <mergeCell ref="D3349:D3351"/>
    <mergeCell ref="E3349:E3351"/>
    <mergeCell ref="F3349:G3351"/>
    <mergeCell ref="H3349:I3349"/>
    <mergeCell ref="H3350:I3351"/>
    <mergeCell ref="J3350:J3351"/>
    <mergeCell ref="F3346:G3347"/>
    <mergeCell ref="H3346:I3347"/>
    <mergeCell ref="J3346:J3347"/>
    <mergeCell ref="K3346:K3347"/>
    <mergeCell ref="L3346:L3347"/>
    <mergeCell ref="A3348:A3353"/>
    <mergeCell ref="F3348:G3348"/>
    <mergeCell ref="H3348:L3348"/>
    <mergeCell ref="B3349:B3351"/>
    <mergeCell ref="C3349:C3351"/>
    <mergeCell ref="A3343:A3347"/>
    <mergeCell ref="F3343:G3343"/>
    <mergeCell ref="H3343:L3343"/>
    <mergeCell ref="B3344:B3345"/>
    <mergeCell ref="C3344:C3345"/>
    <mergeCell ref="D3344:D3345"/>
    <mergeCell ref="E3344:E3345"/>
    <mergeCell ref="F3344:G3345"/>
    <mergeCell ref="H3344:I3344"/>
    <mergeCell ref="H3345:I3345"/>
    <mergeCell ref="K3367:K3368"/>
    <mergeCell ref="L3367:L3368"/>
    <mergeCell ref="F3369:G3370"/>
    <mergeCell ref="H3369:I3370"/>
    <mergeCell ref="J3369:J3370"/>
    <mergeCell ref="K3369:K3370"/>
    <mergeCell ref="L3369:L3370"/>
    <mergeCell ref="D3366:D3368"/>
    <mergeCell ref="E3366:E3368"/>
    <mergeCell ref="F3366:G3368"/>
    <mergeCell ref="H3366:I3366"/>
    <mergeCell ref="H3367:I3368"/>
    <mergeCell ref="J3367:J3368"/>
    <mergeCell ref="F3363:G3364"/>
    <mergeCell ref="H3363:I3364"/>
    <mergeCell ref="J3363:J3364"/>
    <mergeCell ref="K3363:K3364"/>
    <mergeCell ref="L3363:L3364"/>
    <mergeCell ref="A3365:A3370"/>
    <mergeCell ref="F3365:G3365"/>
    <mergeCell ref="H3365:L3365"/>
    <mergeCell ref="B3366:B3368"/>
    <mergeCell ref="C3366:C3368"/>
    <mergeCell ref="A3360:A3364"/>
    <mergeCell ref="F3360:G3360"/>
    <mergeCell ref="H3360:L3360"/>
    <mergeCell ref="B3361:B3362"/>
    <mergeCell ref="C3361:C3362"/>
    <mergeCell ref="D3361:D3362"/>
    <mergeCell ref="E3361:E3362"/>
    <mergeCell ref="F3361:G3362"/>
    <mergeCell ref="H3361:I3361"/>
    <mergeCell ref="H3362:I3362"/>
    <mergeCell ref="F3380:G3381"/>
    <mergeCell ref="H3380:I3381"/>
    <mergeCell ref="J3380:J3381"/>
    <mergeCell ref="K3380:K3381"/>
    <mergeCell ref="L3380:L3381"/>
    <mergeCell ref="A3382:A3387"/>
    <mergeCell ref="F3382:G3382"/>
    <mergeCell ref="H3382:L3382"/>
    <mergeCell ref="B3383:B3385"/>
    <mergeCell ref="C3383:C3385"/>
    <mergeCell ref="A3377:A3381"/>
    <mergeCell ref="F3377:G3377"/>
    <mergeCell ref="H3377:L3377"/>
    <mergeCell ref="B3378:B3379"/>
    <mergeCell ref="C3378:C3379"/>
    <mergeCell ref="D3378:D3379"/>
    <mergeCell ref="E3378:E3379"/>
    <mergeCell ref="F3378:G3379"/>
    <mergeCell ref="H3378:I3378"/>
    <mergeCell ref="H3379:I3379"/>
    <mergeCell ref="J3373:J3374"/>
    <mergeCell ref="K3373:K3374"/>
    <mergeCell ref="L3373:L3374"/>
    <mergeCell ref="F3375:G3376"/>
    <mergeCell ref="H3375:I3376"/>
    <mergeCell ref="J3375:J3376"/>
    <mergeCell ref="K3375:K3376"/>
    <mergeCell ref="L3375:L3376"/>
    <mergeCell ref="A3371:A3376"/>
    <mergeCell ref="F3371:G3371"/>
    <mergeCell ref="H3371:L3371"/>
    <mergeCell ref="B3372:B3374"/>
    <mergeCell ref="C3372:C3374"/>
    <mergeCell ref="D3372:D3374"/>
    <mergeCell ref="E3372:E3374"/>
    <mergeCell ref="F3372:G3374"/>
    <mergeCell ref="H3372:I3372"/>
    <mergeCell ref="H3373:I3374"/>
    <mergeCell ref="D3394:D3395"/>
    <mergeCell ref="E3394:E3395"/>
    <mergeCell ref="F3394:G3395"/>
    <mergeCell ref="H3394:I3394"/>
    <mergeCell ref="H3395:I3395"/>
    <mergeCell ref="F3396:G3397"/>
    <mergeCell ref="H3396:I3397"/>
    <mergeCell ref="F3391:G3392"/>
    <mergeCell ref="H3391:I3392"/>
    <mergeCell ref="J3391:J3392"/>
    <mergeCell ref="K3391:K3392"/>
    <mergeCell ref="L3391:L3392"/>
    <mergeCell ref="A3393:A3397"/>
    <mergeCell ref="F3393:G3393"/>
    <mergeCell ref="H3393:L3393"/>
    <mergeCell ref="B3394:B3395"/>
    <mergeCell ref="C3394:C3395"/>
    <mergeCell ref="A3388:A3392"/>
    <mergeCell ref="F3388:G3388"/>
    <mergeCell ref="H3388:L3388"/>
    <mergeCell ref="B3389:B3390"/>
    <mergeCell ref="C3389:C3390"/>
    <mergeCell ref="D3389:D3390"/>
    <mergeCell ref="E3389:E3390"/>
    <mergeCell ref="F3389:G3390"/>
    <mergeCell ref="H3389:I3389"/>
    <mergeCell ref="H3390:I3390"/>
    <mergeCell ref="K3384:K3385"/>
    <mergeCell ref="L3384:L3385"/>
    <mergeCell ref="F3386:G3387"/>
    <mergeCell ref="H3386:I3387"/>
    <mergeCell ref="J3386:J3387"/>
    <mergeCell ref="K3386:K3387"/>
    <mergeCell ref="L3386:L3387"/>
    <mergeCell ref="D3383:D3385"/>
    <mergeCell ref="E3383:E3385"/>
    <mergeCell ref="F3383:G3385"/>
    <mergeCell ref="H3383:I3383"/>
    <mergeCell ref="H3384:I3385"/>
    <mergeCell ref="J3384:J3385"/>
    <mergeCell ref="L3406:L3407"/>
    <mergeCell ref="A3408:A3413"/>
    <mergeCell ref="F3408:G3408"/>
    <mergeCell ref="H3408:L3408"/>
    <mergeCell ref="B3409:B3411"/>
    <mergeCell ref="C3409:C3411"/>
    <mergeCell ref="D3409:D3411"/>
    <mergeCell ref="E3409:E3411"/>
    <mergeCell ref="F3409:G3411"/>
    <mergeCell ref="H3409:I3409"/>
    <mergeCell ref="H3404:I3404"/>
    <mergeCell ref="H3405:I3405"/>
    <mergeCell ref="F3406:G3407"/>
    <mergeCell ref="H3406:I3407"/>
    <mergeCell ref="J3406:J3407"/>
    <mergeCell ref="K3406:K3407"/>
    <mergeCell ref="K3401:K3402"/>
    <mergeCell ref="L3401:L3402"/>
    <mergeCell ref="A3403:A3407"/>
    <mergeCell ref="F3403:G3403"/>
    <mergeCell ref="H3403:L3403"/>
    <mergeCell ref="B3404:B3405"/>
    <mergeCell ref="C3404:C3405"/>
    <mergeCell ref="D3404:D3405"/>
    <mergeCell ref="E3404:E3405"/>
    <mergeCell ref="F3404:G3405"/>
    <mergeCell ref="F3399:G3400"/>
    <mergeCell ref="H3399:I3399"/>
    <mergeCell ref="H3400:I3400"/>
    <mergeCell ref="F3401:G3402"/>
    <mergeCell ref="H3401:I3402"/>
    <mergeCell ref="J3401:J3402"/>
    <mergeCell ref="J3396:J3397"/>
    <mergeCell ref="K3396:K3397"/>
    <mergeCell ref="L3396:L3397"/>
    <mergeCell ref="A3398:A3402"/>
    <mergeCell ref="F3398:G3398"/>
    <mergeCell ref="H3398:L3398"/>
    <mergeCell ref="B3399:B3400"/>
    <mergeCell ref="C3399:C3400"/>
    <mergeCell ref="D3399:D3400"/>
    <mergeCell ref="E3399:E3400"/>
    <mergeCell ref="D3420:D3421"/>
    <mergeCell ref="E3420:E3421"/>
    <mergeCell ref="F3420:G3421"/>
    <mergeCell ref="H3420:I3420"/>
    <mergeCell ref="H3421:I3421"/>
    <mergeCell ref="F3422:G3423"/>
    <mergeCell ref="H3422:I3423"/>
    <mergeCell ref="F3417:G3418"/>
    <mergeCell ref="H3417:I3418"/>
    <mergeCell ref="J3417:J3418"/>
    <mergeCell ref="K3417:K3418"/>
    <mergeCell ref="L3417:L3418"/>
    <mergeCell ref="A3419:A3423"/>
    <mergeCell ref="F3419:G3419"/>
    <mergeCell ref="H3419:L3419"/>
    <mergeCell ref="B3420:B3421"/>
    <mergeCell ref="C3420:C3421"/>
    <mergeCell ref="A3414:A3418"/>
    <mergeCell ref="F3414:G3414"/>
    <mergeCell ref="H3414:L3414"/>
    <mergeCell ref="B3415:B3416"/>
    <mergeCell ref="C3415:C3416"/>
    <mergeCell ref="D3415:D3416"/>
    <mergeCell ref="E3415:E3416"/>
    <mergeCell ref="F3415:G3416"/>
    <mergeCell ref="H3415:I3415"/>
    <mergeCell ref="H3416:I3416"/>
    <mergeCell ref="H3410:I3411"/>
    <mergeCell ref="J3410:J3411"/>
    <mergeCell ref="K3410:K3411"/>
    <mergeCell ref="L3410:L3411"/>
    <mergeCell ref="F3412:G3413"/>
    <mergeCell ref="H3412:I3413"/>
    <mergeCell ref="J3412:J3413"/>
    <mergeCell ref="K3412:K3413"/>
    <mergeCell ref="L3412:L3413"/>
    <mergeCell ref="H3430:I3430"/>
    <mergeCell ref="H3431:I3432"/>
    <mergeCell ref="J3431:J3432"/>
    <mergeCell ref="K3431:K3432"/>
    <mergeCell ref="L3431:L3432"/>
    <mergeCell ref="F3433:G3434"/>
    <mergeCell ref="H3433:I3434"/>
    <mergeCell ref="J3433:J3434"/>
    <mergeCell ref="K3433:K3434"/>
    <mergeCell ref="L3433:L3434"/>
    <mergeCell ref="K3427:K3428"/>
    <mergeCell ref="L3427:L3428"/>
    <mergeCell ref="A3429:A3434"/>
    <mergeCell ref="F3429:G3429"/>
    <mergeCell ref="H3429:L3429"/>
    <mergeCell ref="B3430:B3432"/>
    <mergeCell ref="C3430:C3432"/>
    <mergeCell ref="D3430:D3432"/>
    <mergeCell ref="E3430:E3432"/>
    <mergeCell ref="F3430:G3432"/>
    <mergeCell ref="F3425:G3426"/>
    <mergeCell ref="H3425:I3425"/>
    <mergeCell ref="H3426:I3426"/>
    <mergeCell ref="F3427:G3428"/>
    <mergeCell ref="H3427:I3428"/>
    <mergeCell ref="J3427:J3428"/>
    <mergeCell ref="J3422:J3423"/>
    <mergeCell ref="K3422:K3423"/>
    <mergeCell ref="L3422:L3423"/>
    <mergeCell ref="A3424:A3428"/>
    <mergeCell ref="F3424:G3424"/>
    <mergeCell ref="H3424:L3424"/>
    <mergeCell ref="B3425:B3426"/>
    <mergeCell ref="C3425:C3426"/>
    <mergeCell ref="D3425:D3426"/>
    <mergeCell ref="E3425:E3426"/>
    <mergeCell ref="F3446:G3447"/>
    <mergeCell ref="H3446:I3446"/>
    <mergeCell ref="H3447:I3447"/>
    <mergeCell ref="F3448:G3449"/>
    <mergeCell ref="H3448:I3449"/>
    <mergeCell ref="J3448:J3449"/>
    <mergeCell ref="J3443:J3444"/>
    <mergeCell ref="K3443:K3444"/>
    <mergeCell ref="L3443:L3444"/>
    <mergeCell ref="A3445:A3449"/>
    <mergeCell ref="F3445:G3445"/>
    <mergeCell ref="H3445:L3445"/>
    <mergeCell ref="B3446:B3447"/>
    <mergeCell ref="C3446:C3447"/>
    <mergeCell ref="D3446:D3447"/>
    <mergeCell ref="E3446:E3447"/>
    <mergeCell ref="D3441:D3442"/>
    <mergeCell ref="E3441:E3442"/>
    <mergeCell ref="F3441:G3442"/>
    <mergeCell ref="H3441:I3441"/>
    <mergeCell ref="H3442:I3442"/>
    <mergeCell ref="F3443:G3444"/>
    <mergeCell ref="H3443:I3444"/>
    <mergeCell ref="F3438:G3439"/>
    <mergeCell ref="H3438:I3439"/>
    <mergeCell ref="J3438:J3439"/>
    <mergeCell ref="K3438:K3439"/>
    <mergeCell ref="L3438:L3439"/>
    <mergeCell ref="A3440:A3444"/>
    <mergeCell ref="F3440:G3440"/>
    <mergeCell ref="H3440:L3440"/>
    <mergeCell ref="B3441:B3442"/>
    <mergeCell ref="C3441:C3442"/>
    <mergeCell ref="A3435:A3439"/>
    <mergeCell ref="F3435:G3435"/>
    <mergeCell ref="H3435:L3435"/>
    <mergeCell ref="B3436:B3437"/>
    <mergeCell ref="C3436:C3437"/>
    <mergeCell ref="D3436:D3437"/>
    <mergeCell ref="E3436:E3437"/>
    <mergeCell ref="F3436:G3437"/>
    <mergeCell ref="H3436:I3436"/>
    <mergeCell ref="H3437:I3437"/>
    <mergeCell ref="J3458:J3459"/>
    <mergeCell ref="K3458:K3459"/>
    <mergeCell ref="L3458:L3459"/>
    <mergeCell ref="F3460:G3461"/>
    <mergeCell ref="H3460:I3461"/>
    <mergeCell ref="J3460:J3461"/>
    <mergeCell ref="K3460:K3461"/>
    <mergeCell ref="L3460:L3461"/>
    <mergeCell ref="A3456:A3461"/>
    <mergeCell ref="F3456:G3456"/>
    <mergeCell ref="H3456:L3456"/>
    <mergeCell ref="B3457:B3459"/>
    <mergeCell ref="C3457:C3459"/>
    <mergeCell ref="D3457:D3459"/>
    <mergeCell ref="E3457:E3459"/>
    <mergeCell ref="F3457:G3459"/>
    <mergeCell ref="H3457:I3457"/>
    <mergeCell ref="H3458:I3459"/>
    <mergeCell ref="H3451:I3451"/>
    <mergeCell ref="H3452:I3453"/>
    <mergeCell ref="J3452:J3453"/>
    <mergeCell ref="K3452:K3453"/>
    <mergeCell ref="L3452:L3453"/>
    <mergeCell ref="F3454:G3455"/>
    <mergeCell ref="H3454:I3455"/>
    <mergeCell ref="J3454:J3455"/>
    <mergeCell ref="K3454:K3455"/>
    <mergeCell ref="L3454:L3455"/>
    <mergeCell ref="K3448:K3449"/>
    <mergeCell ref="L3448:L3449"/>
    <mergeCell ref="A3450:A3455"/>
    <mergeCell ref="F3450:G3450"/>
    <mergeCell ref="H3450:L3450"/>
    <mergeCell ref="B3451:B3453"/>
    <mergeCell ref="C3451:C3453"/>
    <mergeCell ref="D3451:D3453"/>
    <mergeCell ref="E3451:E3453"/>
    <mergeCell ref="F3451:G3453"/>
    <mergeCell ref="J3470:J3471"/>
    <mergeCell ref="K3470:K3471"/>
    <mergeCell ref="L3470:L3471"/>
    <mergeCell ref="F3472:G3473"/>
    <mergeCell ref="H3472:I3473"/>
    <mergeCell ref="J3472:J3473"/>
    <mergeCell ref="K3472:K3473"/>
    <mergeCell ref="L3472:L3473"/>
    <mergeCell ref="A3468:A3473"/>
    <mergeCell ref="F3468:G3468"/>
    <mergeCell ref="H3468:L3468"/>
    <mergeCell ref="B3469:B3471"/>
    <mergeCell ref="C3469:C3471"/>
    <mergeCell ref="D3469:D3471"/>
    <mergeCell ref="E3469:E3471"/>
    <mergeCell ref="F3469:G3471"/>
    <mergeCell ref="H3469:I3469"/>
    <mergeCell ref="H3470:I3471"/>
    <mergeCell ref="J3464:J3465"/>
    <mergeCell ref="K3464:K3465"/>
    <mergeCell ref="L3464:L3465"/>
    <mergeCell ref="F3466:G3467"/>
    <mergeCell ref="H3466:I3467"/>
    <mergeCell ref="J3466:J3467"/>
    <mergeCell ref="K3466:K3467"/>
    <mergeCell ref="L3466:L3467"/>
    <mergeCell ref="A3462:A3467"/>
    <mergeCell ref="F3462:G3462"/>
    <mergeCell ref="H3462:L3462"/>
    <mergeCell ref="B3463:B3465"/>
    <mergeCell ref="C3463:C3465"/>
    <mergeCell ref="D3463:D3465"/>
    <mergeCell ref="E3463:E3465"/>
    <mergeCell ref="F3463:G3465"/>
    <mergeCell ref="H3463:I3463"/>
    <mergeCell ref="H3464:I3465"/>
    <mergeCell ref="K3481:K3482"/>
    <mergeCell ref="L3481:L3482"/>
    <mergeCell ref="F3483:G3484"/>
    <mergeCell ref="H3483:I3484"/>
    <mergeCell ref="J3483:J3484"/>
    <mergeCell ref="K3483:K3484"/>
    <mergeCell ref="L3483:L3484"/>
    <mergeCell ref="D3480:D3482"/>
    <mergeCell ref="E3480:E3482"/>
    <mergeCell ref="F3480:G3482"/>
    <mergeCell ref="H3480:I3480"/>
    <mergeCell ref="H3481:I3482"/>
    <mergeCell ref="J3481:J3482"/>
    <mergeCell ref="F3477:G3478"/>
    <mergeCell ref="H3477:I3478"/>
    <mergeCell ref="J3477:J3478"/>
    <mergeCell ref="K3477:K3478"/>
    <mergeCell ref="L3477:L3478"/>
    <mergeCell ref="A3479:A3484"/>
    <mergeCell ref="F3479:G3479"/>
    <mergeCell ref="H3479:L3479"/>
    <mergeCell ref="B3480:B3482"/>
    <mergeCell ref="C3480:C3482"/>
    <mergeCell ref="A3474:A3478"/>
    <mergeCell ref="F3474:G3474"/>
    <mergeCell ref="H3474:L3474"/>
    <mergeCell ref="B3475:B3476"/>
    <mergeCell ref="C3475:C3476"/>
    <mergeCell ref="D3475:D3476"/>
    <mergeCell ref="E3475:E3476"/>
    <mergeCell ref="F3475:G3476"/>
    <mergeCell ref="H3475:I3475"/>
    <mergeCell ref="H3476:I3476"/>
    <mergeCell ref="J3493:J3494"/>
    <mergeCell ref="K3493:K3494"/>
    <mergeCell ref="L3493:L3494"/>
    <mergeCell ref="A3495:A3499"/>
    <mergeCell ref="F3495:G3495"/>
    <mergeCell ref="H3495:L3495"/>
    <mergeCell ref="B3496:B3497"/>
    <mergeCell ref="C3496:C3497"/>
    <mergeCell ref="D3496:D3497"/>
    <mergeCell ref="E3496:E3497"/>
    <mergeCell ref="D3491:D3492"/>
    <mergeCell ref="E3491:E3492"/>
    <mergeCell ref="F3491:G3492"/>
    <mergeCell ref="H3491:I3491"/>
    <mergeCell ref="H3492:I3492"/>
    <mergeCell ref="F3493:G3494"/>
    <mergeCell ref="H3493:I3494"/>
    <mergeCell ref="F3488:G3489"/>
    <mergeCell ref="H3488:I3489"/>
    <mergeCell ref="J3488:J3489"/>
    <mergeCell ref="K3488:K3489"/>
    <mergeCell ref="L3488:L3489"/>
    <mergeCell ref="A3490:A3494"/>
    <mergeCell ref="F3490:G3490"/>
    <mergeCell ref="H3490:L3490"/>
    <mergeCell ref="B3491:B3492"/>
    <mergeCell ref="C3491:C3492"/>
    <mergeCell ref="A3485:A3489"/>
    <mergeCell ref="F3485:G3485"/>
    <mergeCell ref="H3485:L3485"/>
    <mergeCell ref="B3486:B3487"/>
    <mergeCell ref="C3486:C3487"/>
    <mergeCell ref="D3486:D3487"/>
    <mergeCell ref="E3486:E3487"/>
    <mergeCell ref="F3486:G3487"/>
    <mergeCell ref="H3486:I3486"/>
    <mergeCell ref="H3487:I3487"/>
    <mergeCell ref="H3507:I3507"/>
    <mergeCell ref="F3508:G3509"/>
    <mergeCell ref="H3508:I3509"/>
    <mergeCell ref="J3508:J3509"/>
    <mergeCell ref="K3508:K3509"/>
    <mergeCell ref="L3508:L3509"/>
    <mergeCell ref="L3503:L3504"/>
    <mergeCell ref="A3505:A3509"/>
    <mergeCell ref="F3505:G3505"/>
    <mergeCell ref="H3505:L3505"/>
    <mergeCell ref="B3506:B3507"/>
    <mergeCell ref="C3506:C3507"/>
    <mergeCell ref="D3506:D3507"/>
    <mergeCell ref="E3506:E3507"/>
    <mergeCell ref="F3506:G3507"/>
    <mergeCell ref="H3506:I3506"/>
    <mergeCell ref="H3501:I3501"/>
    <mergeCell ref="H3502:I3502"/>
    <mergeCell ref="F3503:G3504"/>
    <mergeCell ref="H3503:I3504"/>
    <mergeCell ref="J3503:J3504"/>
    <mergeCell ref="K3503:K3504"/>
    <mergeCell ref="K3498:K3499"/>
    <mergeCell ref="L3498:L3499"/>
    <mergeCell ref="A3500:A3504"/>
    <mergeCell ref="F3500:G3500"/>
    <mergeCell ref="H3500:L3500"/>
    <mergeCell ref="B3501:B3502"/>
    <mergeCell ref="C3501:C3502"/>
    <mergeCell ref="D3501:D3502"/>
    <mergeCell ref="E3501:E3502"/>
    <mergeCell ref="F3501:G3502"/>
    <mergeCell ref="F3496:G3497"/>
    <mergeCell ref="H3496:I3496"/>
    <mergeCell ref="H3497:I3497"/>
    <mergeCell ref="F3498:G3499"/>
    <mergeCell ref="H3498:I3499"/>
    <mergeCell ref="J3498:J3499"/>
    <mergeCell ref="J3518:J3519"/>
    <mergeCell ref="K3518:K3519"/>
    <mergeCell ref="L3518:L3519"/>
    <mergeCell ref="A3520:A3524"/>
    <mergeCell ref="F3520:G3520"/>
    <mergeCell ref="H3520:L3520"/>
    <mergeCell ref="B3521:B3522"/>
    <mergeCell ref="C3521:C3522"/>
    <mergeCell ref="D3521:D3522"/>
    <mergeCell ref="E3521:E3522"/>
    <mergeCell ref="D3516:D3517"/>
    <mergeCell ref="E3516:E3517"/>
    <mergeCell ref="F3516:G3517"/>
    <mergeCell ref="H3516:I3516"/>
    <mergeCell ref="H3517:I3517"/>
    <mergeCell ref="F3518:G3519"/>
    <mergeCell ref="H3518:I3519"/>
    <mergeCell ref="F3513:G3514"/>
    <mergeCell ref="H3513:I3514"/>
    <mergeCell ref="J3513:J3514"/>
    <mergeCell ref="K3513:K3514"/>
    <mergeCell ref="L3513:L3514"/>
    <mergeCell ref="A3515:A3519"/>
    <mergeCell ref="F3515:G3515"/>
    <mergeCell ref="H3515:L3515"/>
    <mergeCell ref="B3516:B3517"/>
    <mergeCell ref="C3516:C3517"/>
    <mergeCell ref="A3510:A3514"/>
    <mergeCell ref="F3510:G3510"/>
    <mergeCell ref="H3510:L3510"/>
    <mergeCell ref="B3511:B3512"/>
    <mergeCell ref="C3511:C3512"/>
    <mergeCell ref="D3511:D3512"/>
    <mergeCell ref="E3511:E3512"/>
    <mergeCell ref="F3511:G3512"/>
    <mergeCell ref="H3511:I3511"/>
    <mergeCell ref="H3512:I3512"/>
    <mergeCell ref="H3532:I3532"/>
    <mergeCell ref="F3533:G3534"/>
    <mergeCell ref="H3533:I3534"/>
    <mergeCell ref="J3533:J3534"/>
    <mergeCell ref="K3533:K3534"/>
    <mergeCell ref="L3533:L3534"/>
    <mergeCell ref="L3528:L3529"/>
    <mergeCell ref="A3530:A3534"/>
    <mergeCell ref="F3530:G3530"/>
    <mergeCell ref="H3530:L3530"/>
    <mergeCell ref="B3531:B3532"/>
    <mergeCell ref="C3531:C3532"/>
    <mergeCell ref="D3531:D3532"/>
    <mergeCell ref="E3531:E3532"/>
    <mergeCell ref="F3531:G3532"/>
    <mergeCell ref="H3531:I3531"/>
    <mergeCell ref="H3526:I3526"/>
    <mergeCell ref="H3527:I3527"/>
    <mergeCell ref="F3528:G3529"/>
    <mergeCell ref="H3528:I3529"/>
    <mergeCell ref="J3528:J3529"/>
    <mergeCell ref="K3528:K3529"/>
    <mergeCell ref="K3523:K3524"/>
    <mergeCell ref="L3523:L3524"/>
    <mergeCell ref="A3525:A3529"/>
    <mergeCell ref="F3525:G3525"/>
    <mergeCell ref="H3525:L3525"/>
    <mergeCell ref="B3526:B3527"/>
    <mergeCell ref="C3526:C3527"/>
    <mergeCell ref="D3526:D3527"/>
    <mergeCell ref="E3526:E3527"/>
    <mergeCell ref="F3526:G3527"/>
    <mergeCell ref="F3521:G3522"/>
    <mergeCell ref="H3521:I3521"/>
    <mergeCell ref="H3522:I3522"/>
    <mergeCell ref="F3523:G3524"/>
    <mergeCell ref="H3523:I3524"/>
    <mergeCell ref="J3523:J3524"/>
    <mergeCell ref="J3543:J3544"/>
    <mergeCell ref="K3543:K3544"/>
    <mergeCell ref="L3543:L3544"/>
    <mergeCell ref="A3545:A3549"/>
    <mergeCell ref="F3545:G3545"/>
    <mergeCell ref="H3545:L3545"/>
    <mergeCell ref="B3546:B3547"/>
    <mergeCell ref="C3546:C3547"/>
    <mergeCell ref="D3546:D3547"/>
    <mergeCell ref="E3546:E3547"/>
    <mergeCell ref="D3541:D3542"/>
    <mergeCell ref="E3541:E3542"/>
    <mergeCell ref="F3541:G3542"/>
    <mergeCell ref="H3541:I3541"/>
    <mergeCell ref="H3542:I3542"/>
    <mergeCell ref="F3543:G3544"/>
    <mergeCell ref="H3543:I3544"/>
    <mergeCell ref="F3538:G3539"/>
    <mergeCell ref="H3538:I3539"/>
    <mergeCell ref="J3538:J3539"/>
    <mergeCell ref="K3538:K3539"/>
    <mergeCell ref="L3538:L3539"/>
    <mergeCell ref="A3540:A3544"/>
    <mergeCell ref="F3540:G3540"/>
    <mergeCell ref="H3540:L3540"/>
    <mergeCell ref="B3541:B3542"/>
    <mergeCell ref="C3541:C3542"/>
    <mergeCell ref="A3535:A3539"/>
    <mergeCell ref="F3535:G3535"/>
    <mergeCell ref="H3535:L3535"/>
    <mergeCell ref="B3536:B3537"/>
    <mergeCell ref="C3536:C3537"/>
    <mergeCell ref="D3536:D3537"/>
    <mergeCell ref="E3536:E3537"/>
    <mergeCell ref="F3536:G3537"/>
    <mergeCell ref="H3536:I3536"/>
    <mergeCell ref="H3537:I3537"/>
    <mergeCell ref="H3557:I3557"/>
    <mergeCell ref="F3558:G3559"/>
    <mergeCell ref="H3558:I3559"/>
    <mergeCell ref="J3558:J3559"/>
    <mergeCell ref="K3558:K3559"/>
    <mergeCell ref="L3558:L3559"/>
    <mergeCell ref="L3553:L3554"/>
    <mergeCell ref="A3555:A3559"/>
    <mergeCell ref="F3555:G3555"/>
    <mergeCell ref="H3555:L3555"/>
    <mergeCell ref="B3556:B3557"/>
    <mergeCell ref="C3556:C3557"/>
    <mergeCell ref="D3556:D3557"/>
    <mergeCell ref="E3556:E3557"/>
    <mergeCell ref="F3556:G3557"/>
    <mergeCell ref="H3556:I3556"/>
    <mergeCell ref="H3551:I3551"/>
    <mergeCell ref="H3552:I3552"/>
    <mergeCell ref="F3553:G3554"/>
    <mergeCell ref="H3553:I3554"/>
    <mergeCell ref="J3553:J3554"/>
    <mergeCell ref="K3553:K3554"/>
    <mergeCell ref="K3548:K3549"/>
    <mergeCell ref="L3548:L3549"/>
    <mergeCell ref="A3550:A3554"/>
    <mergeCell ref="F3550:G3550"/>
    <mergeCell ref="H3550:L3550"/>
    <mergeCell ref="B3551:B3552"/>
    <mergeCell ref="C3551:C3552"/>
    <mergeCell ref="D3551:D3552"/>
    <mergeCell ref="E3551:E3552"/>
    <mergeCell ref="F3551:G3552"/>
    <mergeCell ref="F3546:G3547"/>
    <mergeCell ref="H3546:I3546"/>
    <mergeCell ref="H3547:I3547"/>
    <mergeCell ref="F3548:G3549"/>
    <mergeCell ref="H3548:I3549"/>
    <mergeCell ref="J3548:J3549"/>
    <mergeCell ref="J3568:J3569"/>
    <mergeCell ref="K3568:K3569"/>
    <mergeCell ref="L3568:L3569"/>
    <mergeCell ref="A3570:A3574"/>
    <mergeCell ref="F3570:G3570"/>
    <mergeCell ref="H3570:L3570"/>
    <mergeCell ref="B3571:B3572"/>
    <mergeCell ref="C3571:C3572"/>
    <mergeCell ref="D3571:D3572"/>
    <mergeCell ref="E3571:E3572"/>
    <mergeCell ref="D3566:D3567"/>
    <mergeCell ref="E3566:E3567"/>
    <mergeCell ref="F3566:G3567"/>
    <mergeCell ref="H3566:I3566"/>
    <mergeCell ref="H3567:I3567"/>
    <mergeCell ref="F3568:G3569"/>
    <mergeCell ref="H3568:I3569"/>
    <mergeCell ref="F3563:G3564"/>
    <mergeCell ref="H3563:I3564"/>
    <mergeCell ref="J3563:J3564"/>
    <mergeCell ref="K3563:K3564"/>
    <mergeCell ref="L3563:L3564"/>
    <mergeCell ref="A3565:A3569"/>
    <mergeCell ref="F3565:G3565"/>
    <mergeCell ref="H3565:L3565"/>
    <mergeCell ref="B3566:B3567"/>
    <mergeCell ref="C3566:C3567"/>
    <mergeCell ref="A3560:A3564"/>
    <mergeCell ref="F3560:G3560"/>
    <mergeCell ref="H3560:L3560"/>
    <mergeCell ref="B3561:B3562"/>
    <mergeCell ref="C3561:C3562"/>
    <mergeCell ref="D3561:D3562"/>
    <mergeCell ref="E3561:E3562"/>
    <mergeCell ref="F3561:G3562"/>
    <mergeCell ref="H3561:I3561"/>
    <mergeCell ref="H3562:I3562"/>
    <mergeCell ref="H3582:I3582"/>
    <mergeCell ref="F3583:G3584"/>
    <mergeCell ref="H3583:I3584"/>
    <mergeCell ref="J3583:J3584"/>
    <mergeCell ref="K3583:K3584"/>
    <mergeCell ref="L3583:L3584"/>
    <mergeCell ref="L3578:L3579"/>
    <mergeCell ref="A3580:A3584"/>
    <mergeCell ref="F3580:G3580"/>
    <mergeCell ref="H3580:L3580"/>
    <mergeCell ref="B3581:B3582"/>
    <mergeCell ref="C3581:C3582"/>
    <mergeCell ref="D3581:D3582"/>
    <mergeCell ref="E3581:E3582"/>
    <mergeCell ref="F3581:G3582"/>
    <mergeCell ref="H3581:I3581"/>
    <mergeCell ref="H3576:I3576"/>
    <mergeCell ref="H3577:I3577"/>
    <mergeCell ref="F3578:G3579"/>
    <mergeCell ref="H3578:I3579"/>
    <mergeCell ref="J3578:J3579"/>
    <mergeCell ref="K3578:K3579"/>
    <mergeCell ref="K3573:K3574"/>
    <mergeCell ref="L3573:L3574"/>
    <mergeCell ref="A3575:A3579"/>
    <mergeCell ref="F3575:G3575"/>
    <mergeCell ref="H3575:L3575"/>
    <mergeCell ref="B3576:B3577"/>
    <mergeCell ref="C3576:C3577"/>
    <mergeCell ref="D3576:D3577"/>
    <mergeCell ref="E3576:E3577"/>
    <mergeCell ref="F3576:G3577"/>
    <mergeCell ref="F3571:G3572"/>
    <mergeCell ref="H3571:I3571"/>
    <mergeCell ref="H3572:I3572"/>
    <mergeCell ref="F3573:G3574"/>
    <mergeCell ref="H3573:I3574"/>
    <mergeCell ref="J3573:J3574"/>
    <mergeCell ref="J3593:J3594"/>
    <mergeCell ref="K3593:K3594"/>
    <mergeCell ref="L3593:L3594"/>
    <mergeCell ref="F3595:G3596"/>
    <mergeCell ref="H3595:I3596"/>
    <mergeCell ref="J3595:J3596"/>
    <mergeCell ref="K3595:K3596"/>
    <mergeCell ref="L3595:L3596"/>
    <mergeCell ref="A3591:A3596"/>
    <mergeCell ref="F3591:G3591"/>
    <mergeCell ref="H3591:L3591"/>
    <mergeCell ref="B3592:B3594"/>
    <mergeCell ref="C3592:C3594"/>
    <mergeCell ref="D3592:D3594"/>
    <mergeCell ref="E3592:E3594"/>
    <mergeCell ref="F3592:G3594"/>
    <mergeCell ref="H3592:I3592"/>
    <mergeCell ref="H3593:I3594"/>
    <mergeCell ref="J3587:J3588"/>
    <mergeCell ref="K3587:K3588"/>
    <mergeCell ref="L3587:L3588"/>
    <mergeCell ref="F3589:G3590"/>
    <mergeCell ref="H3589:I3590"/>
    <mergeCell ref="J3589:J3590"/>
    <mergeCell ref="K3589:K3590"/>
    <mergeCell ref="L3589:L3590"/>
    <mergeCell ref="A3585:A3590"/>
    <mergeCell ref="F3585:G3585"/>
    <mergeCell ref="H3585:L3585"/>
    <mergeCell ref="B3586:B3588"/>
    <mergeCell ref="C3586:C3588"/>
    <mergeCell ref="D3586:D3588"/>
    <mergeCell ref="E3586:E3588"/>
    <mergeCell ref="F3586:G3588"/>
    <mergeCell ref="H3586:I3586"/>
    <mergeCell ref="H3587:I3588"/>
    <mergeCell ref="J3605:J3606"/>
    <mergeCell ref="K3605:K3606"/>
    <mergeCell ref="L3605:L3606"/>
    <mergeCell ref="F3607:G3608"/>
    <mergeCell ref="H3607:I3608"/>
    <mergeCell ref="J3607:J3608"/>
    <mergeCell ref="K3607:K3608"/>
    <mergeCell ref="L3607:L3608"/>
    <mergeCell ref="A3603:A3608"/>
    <mergeCell ref="F3603:G3603"/>
    <mergeCell ref="H3603:L3603"/>
    <mergeCell ref="B3604:B3606"/>
    <mergeCell ref="C3604:C3606"/>
    <mergeCell ref="D3604:D3606"/>
    <mergeCell ref="E3604:E3606"/>
    <mergeCell ref="F3604:G3606"/>
    <mergeCell ref="H3604:I3604"/>
    <mergeCell ref="H3605:I3606"/>
    <mergeCell ref="J3599:J3600"/>
    <mergeCell ref="K3599:K3600"/>
    <mergeCell ref="L3599:L3600"/>
    <mergeCell ref="F3601:G3602"/>
    <mergeCell ref="H3601:I3602"/>
    <mergeCell ref="J3601:J3602"/>
    <mergeCell ref="K3601:K3602"/>
    <mergeCell ref="L3601:L3602"/>
    <mergeCell ref="A3597:A3602"/>
    <mergeCell ref="F3597:G3597"/>
    <mergeCell ref="H3597:L3597"/>
    <mergeCell ref="B3598:B3600"/>
    <mergeCell ref="C3598:C3600"/>
    <mergeCell ref="D3598:D3600"/>
    <mergeCell ref="E3598:E3600"/>
    <mergeCell ref="F3598:G3600"/>
    <mergeCell ref="H3598:I3598"/>
    <mergeCell ref="H3599:I3600"/>
    <mergeCell ref="J3617:J3618"/>
    <mergeCell ref="K3617:K3618"/>
    <mergeCell ref="L3617:L3618"/>
    <mergeCell ref="A3619:A3623"/>
    <mergeCell ref="F3619:G3619"/>
    <mergeCell ref="H3619:L3619"/>
    <mergeCell ref="B3620:B3621"/>
    <mergeCell ref="C3620:C3621"/>
    <mergeCell ref="D3620:D3621"/>
    <mergeCell ref="E3620:E3621"/>
    <mergeCell ref="D3615:D3616"/>
    <mergeCell ref="E3615:E3616"/>
    <mergeCell ref="F3615:G3616"/>
    <mergeCell ref="H3615:I3615"/>
    <mergeCell ref="H3616:I3616"/>
    <mergeCell ref="F3617:G3618"/>
    <mergeCell ref="H3617:I3618"/>
    <mergeCell ref="F3612:G3613"/>
    <mergeCell ref="H3612:I3613"/>
    <mergeCell ref="J3612:J3613"/>
    <mergeCell ref="K3612:K3613"/>
    <mergeCell ref="L3612:L3613"/>
    <mergeCell ref="A3614:A3618"/>
    <mergeCell ref="F3614:G3614"/>
    <mergeCell ref="H3614:L3614"/>
    <mergeCell ref="B3615:B3616"/>
    <mergeCell ref="C3615:C3616"/>
    <mergeCell ref="A3609:A3613"/>
    <mergeCell ref="F3609:G3609"/>
    <mergeCell ref="H3609:L3609"/>
    <mergeCell ref="B3610:B3611"/>
    <mergeCell ref="C3610:C3611"/>
    <mergeCell ref="D3610:D3611"/>
    <mergeCell ref="E3610:E3611"/>
    <mergeCell ref="F3610:G3611"/>
    <mergeCell ref="H3610:I3610"/>
    <mergeCell ref="H3611:I3611"/>
    <mergeCell ref="H3631:I3631"/>
    <mergeCell ref="F3632:G3633"/>
    <mergeCell ref="H3632:I3633"/>
    <mergeCell ref="J3632:J3633"/>
    <mergeCell ref="K3632:K3633"/>
    <mergeCell ref="L3632:L3633"/>
    <mergeCell ref="L3627:L3628"/>
    <mergeCell ref="A3629:A3633"/>
    <mergeCell ref="F3629:G3629"/>
    <mergeCell ref="H3629:L3629"/>
    <mergeCell ref="B3630:B3631"/>
    <mergeCell ref="C3630:C3631"/>
    <mergeCell ref="D3630:D3631"/>
    <mergeCell ref="E3630:E3631"/>
    <mergeCell ref="F3630:G3631"/>
    <mergeCell ref="H3630:I3630"/>
    <mergeCell ref="H3625:I3625"/>
    <mergeCell ref="H3626:I3626"/>
    <mergeCell ref="F3627:G3628"/>
    <mergeCell ref="H3627:I3628"/>
    <mergeCell ref="J3627:J3628"/>
    <mergeCell ref="K3627:K3628"/>
    <mergeCell ref="K3622:K3623"/>
    <mergeCell ref="L3622:L3623"/>
    <mergeCell ref="A3624:A3628"/>
    <mergeCell ref="F3624:G3624"/>
    <mergeCell ref="H3624:L3624"/>
    <mergeCell ref="B3625:B3626"/>
    <mergeCell ref="C3625:C3626"/>
    <mergeCell ref="D3625:D3626"/>
    <mergeCell ref="E3625:E3626"/>
    <mergeCell ref="F3625:G3626"/>
    <mergeCell ref="F3620:G3621"/>
    <mergeCell ref="H3620:I3620"/>
    <mergeCell ref="H3621:I3621"/>
    <mergeCell ref="F3622:G3623"/>
    <mergeCell ref="H3622:I3623"/>
    <mergeCell ref="J3622:J3623"/>
    <mergeCell ref="J3642:J3643"/>
    <mergeCell ref="K3642:K3643"/>
    <mergeCell ref="L3642:L3643"/>
    <mergeCell ref="A3644:A3648"/>
    <mergeCell ref="F3644:G3644"/>
    <mergeCell ref="H3644:L3644"/>
    <mergeCell ref="B3645:B3646"/>
    <mergeCell ref="C3645:C3646"/>
    <mergeCell ref="D3645:D3646"/>
    <mergeCell ref="E3645:E3646"/>
    <mergeCell ref="D3640:D3641"/>
    <mergeCell ref="E3640:E3641"/>
    <mergeCell ref="F3640:G3641"/>
    <mergeCell ref="H3640:I3640"/>
    <mergeCell ref="H3641:I3641"/>
    <mergeCell ref="F3642:G3643"/>
    <mergeCell ref="H3642:I3643"/>
    <mergeCell ref="F3637:G3638"/>
    <mergeCell ref="H3637:I3638"/>
    <mergeCell ref="J3637:J3638"/>
    <mergeCell ref="K3637:K3638"/>
    <mergeCell ref="L3637:L3638"/>
    <mergeCell ref="A3639:A3643"/>
    <mergeCell ref="F3639:G3639"/>
    <mergeCell ref="H3639:L3639"/>
    <mergeCell ref="B3640:B3641"/>
    <mergeCell ref="C3640:C3641"/>
    <mergeCell ref="A3634:A3638"/>
    <mergeCell ref="F3634:G3634"/>
    <mergeCell ref="H3634:L3634"/>
    <mergeCell ref="B3635:B3636"/>
    <mergeCell ref="C3635:C3636"/>
    <mergeCell ref="D3635:D3636"/>
    <mergeCell ref="E3635:E3636"/>
    <mergeCell ref="F3635:G3636"/>
    <mergeCell ref="H3635:I3635"/>
    <mergeCell ref="H3636:I3636"/>
    <mergeCell ref="H3656:I3656"/>
    <mergeCell ref="F3657:G3658"/>
    <mergeCell ref="H3657:I3658"/>
    <mergeCell ref="J3657:J3658"/>
    <mergeCell ref="K3657:K3658"/>
    <mergeCell ref="L3657:L3658"/>
    <mergeCell ref="L3652:L3653"/>
    <mergeCell ref="A3654:A3658"/>
    <mergeCell ref="F3654:G3654"/>
    <mergeCell ref="H3654:L3654"/>
    <mergeCell ref="B3655:B3656"/>
    <mergeCell ref="C3655:C3656"/>
    <mergeCell ref="D3655:D3656"/>
    <mergeCell ref="E3655:E3656"/>
    <mergeCell ref="F3655:G3656"/>
    <mergeCell ref="H3655:I3655"/>
    <mergeCell ref="H3650:I3650"/>
    <mergeCell ref="H3651:I3651"/>
    <mergeCell ref="F3652:G3653"/>
    <mergeCell ref="H3652:I3653"/>
    <mergeCell ref="J3652:J3653"/>
    <mergeCell ref="K3652:K3653"/>
    <mergeCell ref="K3647:K3648"/>
    <mergeCell ref="L3647:L3648"/>
    <mergeCell ref="A3649:A3653"/>
    <mergeCell ref="F3649:G3649"/>
    <mergeCell ref="H3649:L3649"/>
    <mergeCell ref="B3650:B3651"/>
    <mergeCell ref="C3650:C3651"/>
    <mergeCell ref="D3650:D3651"/>
    <mergeCell ref="E3650:E3651"/>
    <mergeCell ref="F3650:G3651"/>
    <mergeCell ref="F3645:G3646"/>
    <mergeCell ref="H3645:I3645"/>
    <mergeCell ref="H3646:I3646"/>
    <mergeCell ref="F3647:G3648"/>
    <mergeCell ref="H3647:I3648"/>
    <mergeCell ref="J3647:J3648"/>
    <mergeCell ref="J3667:J3668"/>
    <mergeCell ref="K3667:K3668"/>
    <mergeCell ref="L3667:L3668"/>
    <mergeCell ref="A3669:A3673"/>
    <mergeCell ref="F3669:G3669"/>
    <mergeCell ref="H3669:L3669"/>
    <mergeCell ref="B3670:B3671"/>
    <mergeCell ref="C3670:C3671"/>
    <mergeCell ref="D3670:D3671"/>
    <mergeCell ref="E3670:E3671"/>
    <mergeCell ref="D3665:D3666"/>
    <mergeCell ref="E3665:E3666"/>
    <mergeCell ref="F3665:G3666"/>
    <mergeCell ref="H3665:I3665"/>
    <mergeCell ref="H3666:I3666"/>
    <mergeCell ref="F3667:G3668"/>
    <mergeCell ref="H3667:I3668"/>
    <mergeCell ref="F3662:G3663"/>
    <mergeCell ref="H3662:I3663"/>
    <mergeCell ref="J3662:J3663"/>
    <mergeCell ref="K3662:K3663"/>
    <mergeCell ref="L3662:L3663"/>
    <mergeCell ref="A3664:A3668"/>
    <mergeCell ref="F3664:G3664"/>
    <mergeCell ref="H3664:L3664"/>
    <mergeCell ref="B3665:B3666"/>
    <mergeCell ref="C3665:C3666"/>
    <mergeCell ref="A3659:A3663"/>
    <mergeCell ref="F3659:G3659"/>
    <mergeCell ref="H3659:L3659"/>
    <mergeCell ref="B3660:B3661"/>
    <mergeCell ref="C3660:C3661"/>
    <mergeCell ref="D3660:D3661"/>
    <mergeCell ref="E3660:E3661"/>
    <mergeCell ref="F3660:G3661"/>
    <mergeCell ref="H3660:I3660"/>
    <mergeCell ref="H3661:I3661"/>
    <mergeCell ref="H3681:I3681"/>
    <mergeCell ref="F3682:G3683"/>
    <mergeCell ref="H3682:I3683"/>
    <mergeCell ref="J3682:J3683"/>
    <mergeCell ref="K3682:K3683"/>
    <mergeCell ref="L3682:L3683"/>
    <mergeCell ref="L3677:L3678"/>
    <mergeCell ref="A3679:A3683"/>
    <mergeCell ref="F3679:G3679"/>
    <mergeCell ref="H3679:L3679"/>
    <mergeCell ref="B3680:B3681"/>
    <mergeCell ref="C3680:C3681"/>
    <mergeCell ref="D3680:D3681"/>
    <mergeCell ref="E3680:E3681"/>
    <mergeCell ref="F3680:G3681"/>
    <mergeCell ref="H3680:I3680"/>
    <mergeCell ref="H3675:I3675"/>
    <mergeCell ref="H3676:I3676"/>
    <mergeCell ref="F3677:G3678"/>
    <mergeCell ref="H3677:I3678"/>
    <mergeCell ref="J3677:J3678"/>
    <mergeCell ref="K3677:K3678"/>
    <mergeCell ref="K3672:K3673"/>
    <mergeCell ref="L3672:L3673"/>
    <mergeCell ref="A3674:A3678"/>
    <mergeCell ref="F3674:G3674"/>
    <mergeCell ref="H3674:L3674"/>
    <mergeCell ref="B3675:B3676"/>
    <mergeCell ref="C3675:C3676"/>
    <mergeCell ref="D3675:D3676"/>
    <mergeCell ref="E3675:E3676"/>
    <mergeCell ref="F3675:G3676"/>
    <mergeCell ref="F3670:G3671"/>
    <mergeCell ref="H3670:I3670"/>
    <mergeCell ref="H3671:I3671"/>
    <mergeCell ref="F3672:G3673"/>
    <mergeCell ref="H3672:I3673"/>
    <mergeCell ref="J3672:J3673"/>
    <mergeCell ref="K3691:K3692"/>
    <mergeCell ref="L3691:L3692"/>
    <mergeCell ref="F3693:G3694"/>
    <mergeCell ref="H3693:I3694"/>
    <mergeCell ref="J3693:J3694"/>
    <mergeCell ref="K3693:K3694"/>
    <mergeCell ref="L3693:L3694"/>
    <mergeCell ref="D3690:D3692"/>
    <mergeCell ref="E3690:E3692"/>
    <mergeCell ref="F3690:G3692"/>
    <mergeCell ref="H3690:I3690"/>
    <mergeCell ref="H3691:I3692"/>
    <mergeCell ref="J3691:J3692"/>
    <mergeCell ref="F3687:G3688"/>
    <mergeCell ref="H3687:I3688"/>
    <mergeCell ref="J3687:J3688"/>
    <mergeCell ref="K3687:K3688"/>
    <mergeCell ref="L3687:L3688"/>
    <mergeCell ref="A3689:A3694"/>
    <mergeCell ref="F3689:G3689"/>
    <mergeCell ref="H3689:L3689"/>
    <mergeCell ref="B3690:B3692"/>
    <mergeCell ref="C3690:C3692"/>
    <mergeCell ref="A3684:A3688"/>
    <mergeCell ref="F3684:G3684"/>
    <mergeCell ref="H3684:L3684"/>
    <mergeCell ref="B3685:B3686"/>
    <mergeCell ref="C3685:C3686"/>
    <mergeCell ref="D3685:D3686"/>
    <mergeCell ref="E3685:E3686"/>
    <mergeCell ref="F3685:G3686"/>
    <mergeCell ref="H3685:I3685"/>
    <mergeCell ref="H3686:I3686"/>
    <mergeCell ref="F3704:G3705"/>
    <mergeCell ref="H3704:I3705"/>
    <mergeCell ref="J3704:J3705"/>
    <mergeCell ref="K3704:K3705"/>
    <mergeCell ref="L3704:L3705"/>
    <mergeCell ref="A3706:A3711"/>
    <mergeCell ref="F3706:G3706"/>
    <mergeCell ref="H3706:L3706"/>
    <mergeCell ref="B3707:B3709"/>
    <mergeCell ref="C3707:C3709"/>
    <mergeCell ref="A3701:A3705"/>
    <mergeCell ref="F3701:G3701"/>
    <mergeCell ref="H3701:L3701"/>
    <mergeCell ref="B3702:B3703"/>
    <mergeCell ref="C3702:C3703"/>
    <mergeCell ref="D3702:D3703"/>
    <mergeCell ref="E3702:E3703"/>
    <mergeCell ref="F3702:G3703"/>
    <mergeCell ref="H3702:I3702"/>
    <mergeCell ref="H3703:I3703"/>
    <mergeCell ref="J3697:J3698"/>
    <mergeCell ref="K3697:K3698"/>
    <mergeCell ref="L3697:L3698"/>
    <mergeCell ref="F3699:G3700"/>
    <mergeCell ref="H3699:I3700"/>
    <mergeCell ref="J3699:J3700"/>
    <mergeCell ref="K3699:K3700"/>
    <mergeCell ref="L3699:L3700"/>
    <mergeCell ref="A3695:A3700"/>
    <mergeCell ref="F3695:G3695"/>
    <mergeCell ref="H3695:L3695"/>
    <mergeCell ref="B3696:B3698"/>
    <mergeCell ref="C3696:C3698"/>
    <mergeCell ref="D3696:D3698"/>
    <mergeCell ref="E3696:E3698"/>
    <mergeCell ref="F3696:G3698"/>
    <mergeCell ref="H3696:I3696"/>
    <mergeCell ref="H3697:I3698"/>
    <mergeCell ref="F3715:G3716"/>
    <mergeCell ref="H3715:I3716"/>
    <mergeCell ref="J3715:J3716"/>
    <mergeCell ref="K3715:K3716"/>
    <mergeCell ref="L3715:L3716"/>
    <mergeCell ref="A3717:A3721"/>
    <mergeCell ref="F3717:G3717"/>
    <mergeCell ref="H3717:L3717"/>
    <mergeCell ref="B3718:B3719"/>
    <mergeCell ref="C3718:C3719"/>
    <mergeCell ref="A3712:A3716"/>
    <mergeCell ref="F3712:G3712"/>
    <mergeCell ref="H3712:L3712"/>
    <mergeCell ref="B3713:B3714"/>
    <mergeCell ref="C3713:C3714"/>
    <mergeCell ref="D3713:D3714"/>
    <mergeCell ref="E3713:E3714"/>
    <mergeCell ref="F3713:G3714"/>
    <mergeCell ref="H3713:I3713"/>
    <mergeCell ref="H3714:I3714"/>
    <mergeCell ref="K3708:K3709"/>
    <mergeCell ref="L3708:L3709"/>
    <mergeCell ref="F3710:G3711"/>
    <mergeCell ref="H3710:I3711"/>
    <mergeCell ref="J3710:J3711"/>
    <mergeCell ref="K3710:K3711"/>
    <mergeCell ref="L3710:L3711"/>
    <mergeCell ref="D3707:D3709"/>
    <mergeCell ref="E3707:E3709"/>
    <mergeCell ref="F3707:G3709"/>
    <mergeCell ref="H3707:I3707"/>
    <mergeCell ref="H3708:I3709"/>
    <mergeCell ref="J3708:J3709"/>
    <mergeCell ref="H3728:I3728"/>
    <mergeCell ref="H3729:I3729"/>
    <mergeCell ref="F3730:G3731"/>
    <mergeCell ref="H3730:I3731"/>
    <mergeCell ref="J3730:J3731"/>
    <mergeCell ref="K3730:K3731"/>
    <mergeCell ref="K3725:K3726"/>
    <mergeCell ref="L3725:L3726"/>
    <mergeCell ref="A3727:A3731"/>
    <mergeCell ref="F3727:G3727"/>
    <mergeCell ref="H3727:L3727"/>
    <mergeCell ref="B3728:B3729"/>
    <mergeCell ref="C3728:C3729"/>
    <mergeCell ref="D3728:D3729"/>
    <mergeCell ref="E3728:E3729"/>
    <mergeCell ref="F3728:G3729"/>
    <mergeCell ref="F3723:G3724"/>
    <mergeCell ref="H3723:I3723"/>
    <mergeCell ref="H3724:I3724"/>
    <mergeCell ref="F3725:G3726"/>
    <mergeCell ref="H3725:I3726"/>
    <mergeCell ref="J3725:J3726"/>
    <mergeCell ref="J3720:J3721"/>
    <mergeCell ref="K3720:K3721"/>
    <mergeCell ref="L3720:L3721"/>
    <mergeCell ref="A3722:A3726"/>
    <mergeCell ref="F3722:G3722"/>
    <mergeCell ref="H3722:L3722"/>
    <mergeCell ref="B3723:B3724"/>
    <mergeCell ref="C3723:C3724"/>
    <mergeCell ref="D3723:D3724"/>
    <mergeCell ref="E3723:E3724"/>
    <mergeCell ref="D3718:D3719"/>
    <mergeCell ref="E3718:E3719"/>
    <mergeCell ref="F3718:G3719"/>
    <mergeCell ref="H3718:I3718"/>
    <mergeCell ref="H3719:I3719"/>
    <mergeCell ref="F3720:G3721"/>
    <mergeCell ref="H3720:I3721"/>
    <mergeCell ref="F3740:G3741"/>
    <mergeCell ref="H3740:I3741"/>
    <mergeCell ref="J3740:J3741"/>
    <mergeCell ref="K3740:K3741"/>
    <mergeCell ref="L3740:L3741"/>
    <mergeCell ref="A3742:A3746"/>
    <mergeCell ref="F3742:G3742"/>
    <mergeCell ref="H3742:L3742"/>
    <mergeCell ref="B3743:B3744"/>
    <mergeCell ref="C3743:C3744"/>
    <mergeCell ref="A3737:A3741"/>
    <mergeCell ref="F3737:G3737"/>
    <mergeCell ref="H3737:L3737"/>
    <mergeCell ref="B3738:B3739"/>
    <mergeCell ref="C3738:C3739"/>
    <mergeCell ref="D3738:D3739"/>
    <mergeCell ref="E3738:E3739"/>
    <mergeCell ref="F3738:G3739"/>
    <mergeCell ref="H3738:I3738"/>
    <mergeCell ref="H3739:I3739"/>
    <mergeCell ref="H3734:I3734"/>
    <mergeCell ref="F3735:G3736"/>
    <mergeCell ref="H3735:I3736"/>
    <mergeCell ref="J3735:J3736"/>
    <mergeCell ref="K3735:K3736"/>
    <mergeCell ref="L3735:L3736"/>
    <mergeCell ref="L3730:L3731"/>
    <mergeCell ref="A3732:A3736"/>
    <mergeCell ref="F3732:G3732"/>
    <mergeCell ref="H3732:L3732"/>
    <mergeCell ref="B3733:B3734"/>
    <mergeCell ref="C3733:C3734"/>
    <mergeCell ref="D3733:D3734"/>
    <mergeCell ref="E3733:E3734"/>
    <mergeCell ref="F3733:G3734"/>
    <mergeCell ref="H3733:I3733"/>
    <mergeCell ref="H3753:I3753"/>
    <mergeCell ref="H3754:I3754"/>
    <mergeCell ref="F3755:G3756"/>
    <mergeCell ref="H3755:I3756"/>
    <mergeCell ref="J3755:J3756"/>
    <mergeCell ref="K3755:K3756"/>
    <mergeCell ref="K3750:K3751"/>
    <mergeCell ref="L3750:L3751"/>
    <mergeCell ref="A3752:A3756"/>
    <mergeCell ref="F3752:G3752"/>
    <mergeCell ref="H3752:L3752"/>
    <mergeCell ref="B3753:B3754"/>
    <mergeCell ref="C3753:C3754"/>
    <mergeCell ref="D3753:D3754"/>
    <mergeCell ref="E3753:E3754"/>
    <mergeCell ref="F3753:G3754"/>
    <mergeCell ref="F3748:G3749"/>
    <mergeCell ref="H3748:I3748"/>
    <mergeCell ref="H3749:I3749"/>
    <mergeCell ref="F3750:G3751"/>
    <mergeCell ref="H3750:I3751"/>
    <mergeCell ref="J3750:J3751"/>
    <mergeCell ref="J3745:J3746"/>
    <mergeCell ref="K3745:K3746"/>
    <mergeCell ref="L3745:L3746"/>
    <mergeCell ref="A3747:A3751"/>
    <mergeCell ref="F3747:G3747"/>
    <mergeCell ref="H3747:L3747"/>
    <mergeCell ref="B3748:B3749"/>
    <mergeCell ref="C3748:C3749"/>
    <mergeCell ref="D3748:D3749"/>
    <mergeCell ref="E3748:E3749"/>
    <mergeCell ref="D3743:D3744"/>
    <mergeCell ref="E3743:E3744"/>
    <mergeCell ref="F3743:G3744"/>
    <mergeCell ref="H3743:I3743"/>
    <mergeCell ref="H3744:I3744"/>
    <mergeCell ref="F3745:G3746"/>
    <mergeCell ref="H3745:I3746"/>
    <mergeCell ref="F3765:G3766"/>
    <mergeCell ref="H3765:I3766"/>
    <mergeCell ref="J3765:J3766"/>
    <mergeCell ref="K3765:K3766"/>
    <mergeCell ref="L3765:L3766"/>
    <mergeCell ref="A3767:A3771"/>
    <mergeCell ref="F3767:G3767"/>
    <mergeCell ref="H3767:L3767"/>
    <mergeCell ref="B3768:B3769"/>
    <mergeCell ref="C3768:C3769"/>
    <mergeCell ref="A3762:A3766"/>
    <mergeCell ref="F3762:G3762"/>
    <mergeCell ref="H3762:L3762"/>
    <mergeCell ref="B3763:B3764"/>
    <mergeCell ref="C3763:C3764"/>
    <mergeCell ref="D3763:D3764"/>
    <mergeCell ref="E3763:E3764"/>
    <mergeCell ref="F3763:G3764"/>
    <mergeCell ref="H3763:I3763"/>
    <mergeCell ref="H3764:I3764"/>
    <mergeCell ref="H3759:I3759"/>
    <mergeCell ref="F3760:G3761"/>
    <mergeCell ref="H3760:I3761"/>
    <mergeCell ref="J3760:J3761"/>
    <mergeCell ref="K3760:K3761"/>
    <mergeCell ref="L3760:L3761"/>
    <mergeCell ref="L3755:L3756"/>
    <mergeCell ref="A3757:A3761"/>
    <mergeCell ref="F3757:G3757"/>
    <mergeCell ref="H3757:L3757"/>
    <mergeCell ref="B3758:B3759"/>
    <mergeCell ref="C3758:C3759"/>
    <mergeCell ref="D3758:D3759"/>
    <mergeCell ref="E3758:E3759"/>
    <mergeCell ref="F3758:G3759"/>
    <mergeCell ref="H3758:I3758"/>
    <mergeCell ref="H3778:I3778"/>
    <mergeCell ref="H3779:I3779"/>
    <mergeCell ref="F3780:G3781"/>
    <mergeCell ref="H3780:I3781"/>
    <mergeCell ref="J3780:J3781"/>
    <mergeCell ref="K3780:K3781"/>
    <mergeCell ref="K3775:K3776"/>
    <mergeCell ref="L3775:L3776"/>
    <mergeCell ref="A3777:A3781"/>
    <mergeCell ref="F3777:G3777"/>
    <mergeCell ref="H3777:L3777"/>
    <mergeCell ref="B3778:B3779"/>
    <mergeCell ref="C3778:C3779"/>
    <mergeCell ref="D3778:D3779"/>
    <mergeCell ref="E3778:E3779"/>
    <mergeCell ref="F3778:G3779"/>
    <mergeCell ref="F3773:G3774"/>
    <mergeCell ref="H3773:I3773"/>
    <mergeCell ref="H3774:I3774"/>
    <mergeCell ref="F3775:G3776"/>
    <mergeCell ref="H3775:I3776"/>
    <mergeCell ref="J3775:J3776"/>
    <mergeCell ref="J3770:J3771"/>
    <mergeCell ref="K3770:K3771"/>
    <mergeCell ref="L3770:L3771"/>
    <mergeCell ref="A3772:A3776"/>
    <mergeCell ref="F3772:G3772"/>
    <mergeCell ref="H3772:L3772"/>
    <mergeCell ref="B3773:B3774"/>
    <mergeCell ref="C3773:C3774"/>
    <mergeCell ref="D3773:D3774"/>
    <mergeCell ref="E3773:E3774"/>
    <mergeCell ref="D3768:D3769"/>
    <mergeCell ref="E3768:E3769"/>
    <mergeCell ref="F3768:G3769"/>
    <mergeCell ref="H3768:I3768"/>
    <mergeCell ref="H3769:I3769"/>
    <mergeCell ref="F3770:G3771"/>
    <mergeCell ref="H3770:I3771"/>
    <mergeCell ref="F3790:G3791"/>
    <mergeCell ref="H3790:I3791"/>
    <mergeCell ref="J3790:J3791"/>
    <mergeCell ref="K3790:K3791"/>
    <mergeCell ref="L3790:L3791"/>
    <mergeCell ref="A3792:A3796"/>
    <mergeCell ref="F3792:G3792"/>
    <mergeCell ref="H3792:L3792"/>
    <mergeCell ref="B3793:B3794"/>
    <mergeCell ref="C3793:C3794"/>
    <mergeCell ref="A3787:A3791"/>
    <mergeCell ref="F3787:G3787"/>
    <mergeCell ref="H3787:L3787"/>
    <mergeCell ref="B3788:B3789"/>
    <mergeCell ref="C3788:C3789"/>
    <mergeCell ref="D3788:D3789"/>
    <mergeCell ref="E3788:E3789"/>
    <mergeCell ref="F3788:G3789"/>
    <mergeCell ref="H3788:I3788"/>
    <mergeCell ref="H3789:I3789"/>
    <mergeCell ref="H3784:I3784"/>
    <mergeCell ref="F3785:G3786"/>
    <mergeCell ref="H3785:I3786"/>
    <mergeCell ref="J3785:J3786"/>
    <mergeCell ref="K3785:K3786"/>
    <mergeCell ref="L3785:L3786"/>
    <mergeCell ref="L3780:L3781"/>
    <mergeCell ref="A3782:A3786"/>
    <mergeCell ref="F3782:G3782"/>
    <mergeCell ref="H3782:L3782"/>
    <mergeCell ref="B3783:B3784"/>
    <mergeCell ref="C3783:C3784"/>
    <mergeCell ref="D3783:D3784"/>
    <mergeCell ref="E3783:E3784"/>
    <mergeCell ref="F3783:G3784"/>
    <mergeCell ref="H3783:I3783"/>
    <mergeCell ref="H3803:I3803"/>
    <mergeCell ref="H3804:I3804"/>
    <mergeCell ref="F3805:G3806"/>
    <mergeCell ref="H3805:I3806"/>
    <mergeCell ref="J3805:J3806"/>
    <mergeCell ref="K3805:K3806"/>
    <mergeCell ref="K3800:K3801"/>
    <mergeCell ref="L3800:L3801"/>
    <mergeCell ref="A3802:A3806"/>
    <mergeCell ref="F3802:G3802"/>
    <mergeCell ref="H3802:L3802"/>
    <mergeCell ref="B3803:B3804"/>
    <mergeCell ref="C3803:C3804"/>
    <mergeCell ref="D3803:D3804"/>
    <mergeCell ref="E3803:E3804"/>
    <mergeCell ref="F3803:G3804"/>
    <mergeCell ref="F3798:G3799"/>
    <mergeCell ref="H3798:I3798"/>
    <mergeCell ref="H3799:I3799"/>
    <mergeCell ref="F3800:G3801"/>
    <mergeCell ref="H3800:I3801"/>
    <mergeCell ref="J3800:J3801"/>
    <mergeCell ref="J3795:J3796"/>
    <mergeCell ref="K3795:K3796"/>
    <mergeCell ref="L3795:L3796"/>
    <mergeCell ref="A3797:A3801"/>
    <mergeCell ref="F3797:G3797"/>
    <mergeCell ref="H3797:L3797"/>
    <mergeCell ref="B3798:B3799"/>
    <mergeCell ref="C3798:C3799"/>
    <mergeCell ref="D3798:D3799"/>
    <mergeCell ref="E3798:E3799"/>
    <mergeCell ref="D3793:D3794"/>
    <mergeCell ref="E3793:E3794"/>
    <mergeCell ref="F3793:G3794"/>
    <mergeCell ref="H3793:I3793"/>
    <mergeCell ref="H3794:I3794"/>
    <mergeCell ref="F3795:G3796"/>
    <mergeCell ref="H3795:I3796"/>
    <mergeCell ref="F3815:G3816"/>
    <mergeCell ref="H3815:I3816"/>
    <mergeCell ref="J3815:J3816"/>
    <mergeCell ref="K3815:K3816"/>
    <mergeCell ref="L3815:L3816"/>
    <mergeCell ref="A3817:A3822"/>
    <mergeCell ref="F3817:G3817"/>
    <mergeCell ref="H3817:L3817"/>
    <mergeCell ref="B3818:B3820"/>
    <mergeCell ref="C3818:C3820"/>
    <mergeCell ref="A3812:A3816"/>
    <mergeCell ref="F3812:G3812"/>
    <mergeCell ref="H3812:L3812"/>
    <mergeCell ref="B3813:B3814"/>
    <mergeCell ref="C3813:C3814"/>
    <mergeCell ref="D3813:D3814"/>
    <mergeCell ref="E3813:E3814"/>
    <mergeCell ref="F3813:G3814"/>
    <mergeCell ref="H3813:I3813"/>
    <mergeCell ref="H3814:I3814"/>
    <mergeCell ref="H3809:I3809"/>
    <mergeCell ref="F3810:G3811"/>
    <mergeCell ref="H3810:I3811"/>
    <mergeCell ref="J3810:J3811"/>
    <mergeCell ref="K3810:K3811"/>
    <mergeCell ref="L3810:L3811"/>
    <mergeCell ref="L3805:L3806"/>
    <mergeCell ref="A3807:A3811"/>
    <mergeCell ref="F3807:G3807"/>
    <mergeCell ref="H3807:L3807"/>
    <mergeCell ref="B3808:B3809"/>
    <mergeCell ref="C3808:C3809"/>
    <mergeCell ref="D3808:D3809"/>
    <mergeCell ref="E3808:E3809"/>
    <mergeCell ref="F3808:G3809"/>
    <mergeCell ref="H3808:I3808"/>
    <mergeCell ref="D3829:D3830"/>
    <mergeCell ref="E3829:E3830"/>
    <mergeCell ref="F3829:G3830"/>
    <mergeCell ref="H3829:I3829"/>
    <mergeCell ref="H3830:I3830"/>
    <mergeCell ref="F3831:G3832"/>
    <mergeCell ref="H3831:I3832"/>
    <mergeCell ref="F3826:G3827"/>
    <mergeCell ref="H3826:I3827"/>
    <mergeCell ref="J3826:J3827"/>
    <mergeCell ref="K3826:K3827"/>
    <mergeCell ref="L3826:L3827"/>
    <mergeCell ref="A3828:A3832"/>
    <mergeCell ref="F3828:G3828"/>
    <mergeCell ref="H3828:L3828"/>
    <mergeCell ref="B3829:B3830"/>
    <mergeCell ref="C3829:C3830"/>
    <mergeCell ref="A3823:A3827"/>
    <mergeCell ref="F3823:G3823"/>
    <mergeCell ref="H3823:L3823"/>
    <mergeCell ref="B3824:B3825"/>
    <mergeCell ref="C3824:C3825"/>
    <mergeCell ref="D3824:D3825"/>
    <mergeCell ref="E3824:E3825"/>
    <mergeCell ref="F3824:G3825"/>
    <mergeCell ref="H3824:I3824"/>
    <mergeCell ref="H3825:I3825"/>
    <mergeCell ref="K3819:K3820"/>
    <mergeCell ref="L3819:L3820"/>
    <mergeCell ref="F3821:G3822"/>
    <mergeCell ref="H3821:I3822"/>
    <mergeCell ref="J3821:J3822"/>
    <mergeCell ref="K3821:K3822"/>
    <mergeCell ref="L3821:L3822"/>
    <mergeCell ref="D3818:D3820"/>
    <mergeCell ref="E3818:E3820"/>
    <mergeCell ref="F3818:G3820"/>
    <mergeCell ref="H3818:I3818"/>
    <mergeCell ref="H3819:I3820"/>
    <mergeCell ref="J3819:J3820"/>
    <mergeCell ref="D3840:D3841"/>
    <mergeCell ref="E3840:E3841"/>
    <mergeCell ref="F3840:G3841"/>
    <mergeCell ref="H3840:I3840"/>
    <mergeCell ref="H3841:I3841"/>
    <mergeCell ref="F3842:G3843"/>
    <mergeCell ref="H3842:I3843"/>
    <mergeCell ref="F3837:G3838"/>
    <mergeCell ref="H3837:I3838"/>
    <mergeCell ref="J3837:J3838"/>
    <mergeCell ref="K3837:K3838"/>
    <mergeCell ref="L3837:L3838"/>
    <mergeCell ref="A3839:A3843"/>
    <mergeCell ref="F3839:G3839"/>
    <mergeCell ref="H3839:L3839"/>
    <mergeCell ref="B3840:B3841"/>
    <mergeCell ref="C3840:C3841"/>
    <mergeCell ref="F3834:G3836"/>
    <mergeCell ref="H3834:I3834"/>
    <mergeCell ref="H3835:I3836"/>
    <mergeCell ref="J3835:J3836"/>
    <mergeCell ref="K3835:K3836"/>
    <mergeCell ref="L3835:L3836"/>
    <mergeCell ref="J3831:J3832"/>
    <mergeCell ref="K3831:K3832"/>
    <mergeCell ref="L3831:L3832"/>
    <mergeCell ref="A3833:A3838"/>
    <mergeCell ref="F3833:G3833"/>
    <mergeCell ref="H3833:L3833"/>
    <mergeCell ref="B3834:B3836"/>
    <mergeCell ref="C3834:C3836"/>
    <mergeCell ref="D3834:D3836"/>
    <mergeCell ref="E3834:E3836"/>
    <mergeCell ref="K3852:K3853"/>
    <mergeCell ref="L3852:L3853"/>
    <mergeCell ref="F3854:G3855"/>
    <mergeCell ref="H3854:I3855"/>
    <mergeCell ref="J3854:J3855"/>
    <mergeCell ref="K3854:K3855"/>
    <mergeCell ref="L3854:L3855"/>
    <mergeCell ref="D3851:D3853"/>
    <mergeCell ref="E3851:E3853"/>
    <mergeCell ref="F3851:G3853"/>
    <mergeCell ref="H3851:I3851"/>
    <mergeCell ref="H3852:I3853"/>
    <mergeCell ref="J3852:J3853"/>
    <mergeCell ref="F3848:G3849"/>
    <mergeCell ref="H3848:I3849"/>
    <mergeCell ref="J3848:J3849"/>
    <mergeCell ref="K3848:K3849"/>
    <mergeCell ref="L3848:L3849"/>
    <mergeCell ref="A3850:A3855"/>
    <mergeCell ref="F3850:G3850"/>
    <mergeCell ref="H3850:L3850"/>
    <mergeCell ref="B3851:B3853"/>
    <mergeCell ref="C3851:C3853"/>
    <mergeCell ref="F3845:G3847"/>
    <mergeCell ref="H3845:I3845"/>
    <mergeCell ref="H3846:I3847"/>
    <mergeCell ref="J3846:J3847"/>
    <mergeCell ref="K3846:K3847"/>
    <mergeCell ref="L3846:L3847"/>
    <mergeCell ref="J3842:J3843"/>
    <mergeCell ref="K3842:K3843"/>
    <mergeCell ref="L3842:L3843"/>
    <mergeCell ref="A3844:A3849"/>
    <mergeCell ref="F3844:G3844"/>
    <mergeCell ref="H3844:L3844"/>
    <mergeCell ref="B3845:B3847"/>
    <mergeCell ref="C3845:C3847"/>
    <mergeCell ref="D3845:D3847"/>
    <mergeCell ref="E3845:E3847"/>
    <mergeCell ref="F3867:G3868"/>
    <mergeCell ref="H3867:I3867"/>
    <mergeCell ref="H3868:I3868"/>
    <mergeCell ref="F3869:G3870"/>
    <mergeCell ref="H3869:I3870"/>
    <mergeCell ref="J3869:J3870"/>
    <mergeCell ref="J3864:J3865"/>
    <mergeCell ref="K3864:K3865"/>
    <mergeCell ref="L3864:L3865"/>
    <mergeCell ref="A3866:A3870"/>
    <mergeCell ref="F3866:G3866"/>
    <mergeCell ref="H3866:L3866"/>
    <mergeCell ref="B3867:B3868"/>
    <mergeCell ref="C3867:C3868"/>
    <mergeCell ref="D3867:D3868"/>
    <mergeCell ref="E3867:E3868"/>
    <mergeCell ref="D3862:D3863"/>
    <mergeCell ref="E3862:E3863"/>
    <mergeCell ref="F3862:G3863"/>
    <mergeCell ref="H3862:I3862"/>
    <mergeCell ref="H3863:I3863"/>
    <mergeCell ref="F3864:G3865"/>
    <mergeCell ref="H3864:I3865"/>
    <mergeCell ref="F3859:G3860"/>
    <mergeCell ref="H3859:I3860"/>
    <mergeCell ref="J3859:J3860"/>
    <mergeCell ref="K3859:K3860"/>
    <mergeCell ref="L3859:L3860"/>
    <mergeCell ref="A3861:A3865"/>
    <mergeCell ref="F3861:G3861"/>
    <mergeCell ref="H3861:L3861"/>
    <mergeCell ref="B3862:B3863"/>
    <mergeCell ref="C3862:C3863"/>
    <mergeCell ref="A3856:A3860"/>
    <mergeCell ref="F3856:G3856"/>
    <mergeCell ref="H3856:L3856"/>
    <mergeCell ref="B3857:B3858"/>
    <mergeCell ref="C3857:C3858"/>
    <mergeCell ref="D3857:D3858"/>
    <mergeCell ref="E3857:E3858"/>
    <mergeCell ref="F3857:G3858"/>
    <mergeCell ref="H3857:I3857"/>
    <mergeCell ref="H3858:I3858"/>
    <mergeCell ref="J3879:J3880"/>
    <mergeCell ref="K3879:K3880"/>
    <mergeCell ref="L3879:L3880"/>
    <mergeCell ref="F3881:G3882"/>
    <mergeCell ref="H3881:I3882"/>
    <mergeCell ref="J3881:J3882"/>
    <mergeCell ref="K3881:K3882"/>
    <mergeCell ref="L3881:L3882"/>
    <mergeCell ref="A3877:A3882"/>
    <mergeCell ref="F3877:G3877"/>
    <mergeCell ref="H3877:L3877"/>
    <mergeCell ref="B3878:B3880"/>
    <mergeCell ref="C3878:C3880"/>
    <mergeCell ref="D3878:D3880"/>
    <mergeCell ref="E3878:E3880"/>
    <mergeCell ref="F3878:G3880"/>
    <mergeCell ref="H3878:I3878"/>
    <mergeCell ref="H3879:I3880"/>
    <mergeCell ref="H3872:I3872"/>
    <mergeCell ref="H3873:I3874"/>
    <mergeCell ref="J3873:J3874"/>
    <mergeCell ref="K3873:K3874"/>
    <mergeCell ref="L3873:L3874"/>
    <mergeCell ref="F3875:G3876"/>
    <mergeCell ref="H3875:I3876"/>
    <mergeCell ref="J3875:J3876"/>
    <mergeCell ref="K3875:K3876"/>
    <mergeCell ref="L3875:L3876"/>
    <mergeCell ref="K3869:K3870"/>
    <mergeCell ref="L3869:L3870"/>
    <mergeCell ref="A3871:A3876"/>
    <mergeCell ref="F3871:G3871"/>
    <mergeCell ref="H3871:L3871"/>
    <mergeCell ref="B3872:B3874"/>
    <mergeCell ref="C3872:C3874"/>
    <mergeCell ref="D3872:D3874"/>
    <mergeCell ref="E3872:E3874"/>
    <mergeCell ref="F3872:G3874"/>
    <mergeCell ref="J3891:J3893"/>
    <mergeCell ref="K3891:K3893"/>
    <mergeCell ref="L3891:L3893"/>
    <mergeCell ref="F3894:G3895"/>
    <mergeCell ref="H3894:I3895"/>
    <mergeCell ref="J3894:J3895"/>
    <mergeCell ref="K3894:K3895"/>
    <mergeCell ref="L3894:L3895"/>
    <mergeCell ref="A3889:A3895"/>
    <mergeCell ref="F3889:G3889"/>
    <mergeCell ref="H3889:L3889"/>
    <mergeCell ref="B3890:B3893"/>
    <mergeCell ref="C3890:C3893"/>
    <mergeCell ref="D3890:D3893"/>
    <mergeCell ref="E3890:E3893"/>
    <mergeCell ref="F3890:G3893"/>
    <mergeCell ref="H3890:I3890"/>
    <mergeCell ref="H3891:I3893"/>
    <mergeCell ref="J3885:J3886"/>
    <mergeCell ref="K3885:K3886"/>
    <mergeCell ref="L3885:L3886"/>
    <mergeCell ref="F3887:G3888"/>
    <mergeCell ref="H3887:I3888"/>
    <mergeCell ref="J3887:J3888"/>
    <mergeCell ref="K3887:K3888"/>
    <mergeCell ref="L3887:L3888"/>
    <mergeCell ref="A3883:A3888"/>
    <mergeCell ref="F3883:G3883"/>
    <mergeCell ref="H3883:L3883"/>
    <mergeCell ref="B3884:B3886"/>
    <mergeCell ref="C3884:C3886"/>
    <mergeCell ref="D3884:D3886"/>
    <mergeCell ref="E3884:E3886"/>
    <mergeCell ref="F3884:G3886"/>
    <mergeCell ref="H3884:I3884"/>
    <mergeCell ref="H3885:I3886"/>
    <mergeCell ref="J3904:J3905"/>
    <mergeCell ref="K3904:K3905"/>
    <mergeCell ref="L3904:L3905"/>
    <mergeCell ref="F3906:G3907"/>
    <mergeCell ref="H3906:I3907"/>
    <mergeCell ref="J3906:J3907"/>
    <mergeCell ref="K3906:K3907"/>
    <mergeCell ref="L3906:L3907"/>
    <mergeCell ref="A3902:A3907"/>
    <mergeCell ref="F3902:G3902"/>
    <mergeCell ref="H3902:L3902"/>
    <mergeCell ref="B3903:B3905"/>
    <mergeCell ref="C3903:C3905"/>
    <mergeCell ref="D3903:D3905"/>
    <mergeCell ref="E3903:E3905"/>
    <mergeCell ref="F3903:G3905"/>
    <mergeCell ref="H3903:I3903"/>
    <mergeCell ref="H3904:I3905"/>
    <mergeCell ref="J3898:J3899"/>
    <mergeCell ref="K3898:K3899"/>
    <mergeCell ref="L3898:L3899"/>
    <mergeCell ref="F3900:G3901"/>
    <mergeCell ref="H3900:I3901"/>
    <mergeCell ref="J3900:J3901"/>
    <mergeCell ref="K3900:K3901"/>
    <mergeCell ref="L3900:L3901"/>
    <mergeCell ref="A3896:A3901"/>
    <mergeCell ref="F3896:G3896"/>
    <mergeCell ref="H3896:L3896"/>
    <mergeCell ref="B3897:B3899"/>
    <mergeCell ref="C3897:C3899"/>
    <mergeCell ref="D3897:D3899"/>
    <mergeCell ref="E3897:E3899"/>
    <mergeCell ref="F3897:G3899"/>
    <mergeCell ref="H3897:I3897"/>
    <mergeCell ref="H3898:I3899"/>
    <mergeCell ref="J3916:J3917"/>
    <mergeCell ref="K3916:K3917"/>
    <mergeCell ref="L3916:L3917"/>
    <mergeCell ref="A3918:A3922"/>
    <mergeCell ref="F3918:G3918"/>
    <mergeCell ref="H3918:L3918"/>
    <mergeCell ref="B3919:B3920"/>
    <mergeCell ref="C3919:C3920"/>
    <mergeCell ref="D3919:D3920"/>
    <mergeCell ref="E3919:E3920"/>
    <mergeCell ref="D3914:D3915"/>
    <mergeCell ref="E3914:E3915"/>
    <mergeCell ref="F3914:G3915"/>
    <mergeCell ref="H3914:I3914"/>
    <mergeCell ref="H3915:I3915"/>
    <mergeCell ref="F3916:G3917"/>
    <mergeCell ref="H3916:I3917"/>
    <mergeCell ref="F3911:G3912"/>
    <mergeCell ref="H3911:I3912"/>
    <mergeCell ref="J3911:J3912"/>
    <mergeCell ref="K3911:K3912"/>
    <mergeCell ref="L3911:L3912"/>
    <mergeCell ref="A3913:A3917"/>
    <mergeCell ref="F3913:G3913"/>
    <mergeCell ref="H3913:L3913"/>
    <mergeCell ref="B3914:B3915"/>
    <mergeCell ref="C3914:C3915"/>
    <mergeCell ref="A3908:A3912"/>
    <mergeCell ref="F3908:G3908"/>
    <mergeCell ref="H3908:L3908"/>
    <mergeCell ref="B3909:B3910"/>
    <mergeCell ref="C3909:C3910"/>
    <mergeCell ref="D3909:D3910"/>
    <mergeCell ref="E3909:E3910"/>
    <mergeCell ref="F3909:G3910"/>
    <mergeCell ref="H3909:I3909"/>
    <mergeCell ref="H3910:I3910"/>
    <mergeCell ref="H3930:I3930"/>
    <mergeCell ref="F3931:G3932"/>
    <mergeCell ref="H3931:I3932"/>
    <mergeCell ref="J3931:J3932"/>
    <mergeCell ref="K3931:K3932"/>
    <mergeCell ref="L3931:L3932"/>
    <mergeCell ref="L3926:L3927"/>
    <mergeCell ref="A3928:A3932"/>
    <mergeCell ref="F3928:G3928"/>
    <mergeCell ref="H3928:L3928"/>
    <mergeCell ref="B3929:B3930"/>
    <mergeCell ref="C3929:C3930"/>
    <mergeCell ref="D3929:D3930"/>
    <mergeCell ref="E3929:E3930"/>
    <mergeCell ref="F3929:G3930"/>
    <mergeCell ref="H3929:I3929"/>
    <mergeCell ref="H3924:I3924"/>
    <mergeCell ref="H3925:I3925"/>
    <mergeCell ref="F3926:G3927"/>
    <mergeCell ref="H3926:I3927"/>
    <mergeCell ref="J3926:J3927"/>
    <mergeCell ref="K3926:K3927"/>
    <mergeCell ref="K3921:K3922"/>
    <mergeCell ref="L3921:L3922"/>
    <mergeCell ref="A3923:A3927"/>
    <mergeCell ref="F3923:G3923"/>
    <mergeCell ref="H3923:L3923"/>
    <mergeCell ref="B3924:B3925"/>
    <mergeCell ref="C3924:C3925"/>
    <mergeCell ref="D3924:D3925"/>
    <mergeCell ref="E3924:E3925"/>
    <mergeCell ref="F3924:G3925"/>
    <mergeCell ref="F3919:G3920"/>
    <mergeCell ref="H3919:I3919"/>
    <mergeCell ref="H3920:I3920"/>
    <mergeCell ref="F3921:G3922"/>
    <mergeCell ref="H3921:I3922"/>
    <mergeCell ref="J3921:J3922"/>
    <mergeCell ref="F3944:G3945"/>
    <mergeCell ref="H3944:I3944"/>
    <mergeCell ref="H3945:I3945"/>
    <mergeCell ref="F3946:G3947"/>
    <mergeCell ref="H3946:I3947"/>
    <mergeCell ref="J3946:J3947"/>
    <mergeCell ref="J3941:J3942"/>
    <mergeCell ref="K3941:K3942"/>
    <mergeCell ref="L3941:L3942"/>
    <mergeCell ref="A3943:A3947"/>
    <mergeCell ref="F3943:G3943"/>
    <mergeCell ref="H3943:L3943"/>
    <mergeCell ref="B3944:B3945"/>
    <mergeCell ref="C3944:C3945"/>
    <mergeCell ref="D3944:D3945"/>
    <mergeCell ref="E3944:E3945"/>
    <mergeCell ref="D3939:D3940"/>
    <mergeCell ref="E3939:E3940"/>
    <mergeCell ref="F3939:G3940"/>
    <mergeCell ref="H3939:I3939"/>
    <mergeCell ref="H3940:I3940"/>
    <mergeCell ref="F3941:G3942"/>
    <mergeCell ref="H3941:I3942"/>
    <mergeCell ref="F3936:G3937"/>
    <mergeCell ref="H3936:I3937"/>
    <mergeCell ref="J3936:J3937"/>
    <mergeCell ref="K3936:K3937"/>
    <mergeCell ref="L3936:L3937"/>
    <mergeCell ref="A3938:A3942"/>
    <mergeCell ref="F3938:G3938"/>
    <mergeCell ref="H3938:L3938"/>
    <mergeCell ref="B3939:B3940"/>
    <mergeCell ref="C3939:C3940"/>
    <mergeCell ref="A3933:A3937"/>
    <mergeCell ref="F3933:G3933"/>
    <mergeCell ref="H3933:L3933"/>
    <mergeCell ref="B3934:B3935"/>
    <mergeCell ref="C3934:C3935"/>
    <mergeCell ref="D3934:D3935"/>
    <mergeCell ref="E3934:E3935"/>
    <mergeCell ref="F3934:G3935"/>
    <mergeCell ref="H3934:I3934"/>
    <mergeCell ref="H3935:I3935"/>
    <mergeCell ref="F3957:G3958"/>
    <mergeCell ref="H3957:I3958"/>
    <mergeCell ref="J3957:J3958"/>
    <mergeCell ref="K3957:K3958"/>
    <mergeCell ref="L3957:L3958"/>
    <mergeCell ref="A3959:A3964"/>
    <mergeCell ref="F3959:G3959"/>
    <mergeCell ref="H3959:L3959"/>
    <mergeCell ref="B3960:B3962"/>
    <mergeCell ref="C3960:C3962"/>
    <mergeCell ref="A3954:A3958"/>
    <mergeCell ref="F3954:G3954"/>
    <mergeCell ref="H3954:L3954"/>
    <mergeCell ref="B3955:B3956"/>
    <mergeCell ref="C3955:C3956"/>
    <mergeCell ref="D3955:D3956"/>
    <mergeCell ref="E3955:E3956"/>
    <mergeCell ref="F3955:G3956"/>
    <mergeCell ref="H3955:I3955"/>
    <mergeCell ref="H3956:I3956"/>
    <mergeCell ref="H3949:I3949"/>
    <mergeCell ref="H3950:I3951"/>
    <mergeCell ref="J3950:J3951"/>
    <mergeCell ref="K3950:K3951"/>
    <mergeCell ref="L3950:L3951"/>
    <mergeCell ref="F3952:G3953"/>
    <mergeCell ref="H3952:I3953"/>
    <mergeCell ref="J3952:J3953"/>
    <mergeCell ref="K3952:K3953"/>
    <mergeCell ref="L3952:L3953"/>
    <mergeCell ref="K3946:K3947"/>
    <mergeCell ref="L3946:L3947"/>
    <mergeCell ref="A3948:A3953"/>
    <mergeCell ref="F3948:G3948"/>
    <mergeCell ref="H3948:L3948"/>
    <mergeCell ref="B3949:B3951"/>
    <mergeCell ref="C3949:C3951"/>
    <mergeCell ref="D3949:D3951"/>
    <mergeCell ref="E3949:E3951"/>
    <mergeCell ref="F3949:G3951"/>
    <mergeCell ref="F3968:G3969"/>
    <mergeCell ref="H3968:I3969"/>
    <mergeCell ref="J3968:J3969"/>
    <mergeCell ref="K3968:K3969"/>
    <mergeCell ref="L3968:L3969"/>
    <mergeCell ref="A3970:A3974"/>
    <mergeCell ref="F3970:G3970"/>
    <mergeCell ref="H3970:L3970"/>
    <mergeCell ref="B3971:B3972"/>
    <mergeCell ref="C3971:C3972"/>
    <mergeCell ref="A3965:A3969"/>
    <mergeCell ref="F3965:G3965"/>
    <mergeCell ref="H3965:L3965"/>
    <mergeCell ref="B3966:B3967"/>
    <mergeCell ref="C3966:C3967"/>
    <mergeCell ref="D3966:D3967"/>
    <mergeCell ref="E3966:E3967"/>
    <mergeCell ref="F3966:G3967"/>
    <mergeCell ref="H3966:I3966"/>
    <mergeCell ref="H3967:I3967"/>
    <mergeCell ref="K3961:K3962"/>
    <mergeCell ref="L3961:L3962"/>
    <mergeCell ref="F3963:G3964"/>
    <mergeCell ref="H3963:I3964"/>
    <mergeCell ref="J3963:J3964"/>
    <mergeCell ref="K3963:K3964"/>
    <mergeCell ref="L3963:L3964"/>
    <mergeCell ref="D3960:D3962"/>
    <mergeCell ref="E3960:E3962"/>
    <mergeCell ref="F3960:G3962"/>
    <mergeCell ref="H3960:I3960"/>
    <mergeCell ref="H3961:I3962"/>
    <mergeCell ref="J3961:J3962"/>
    <mergeCell ref="H3981:I3981"/>
    <mergeCell ref="H3982:I3982"/>
    <mergeCell ref="F3983:G3984"/>
    <mergeCell ref="H3983:I3984"/>
    <mergeCell ref="J3983:J3984"/>
    <mergeCell ref="K3983:K3984"/>
    <mergeCell ref="K3978:K3979"/>
    <mergeCell ref="L3978:L3979"/>
    <mergeCell ref="A3980:A3984"/>
    <mergeCell ref="F3980:G3980"/>
    <mergeCell ref="H3980:L3980"/>
    <mergeCell ref="B3981:B3982"/>
    <mergeCell ref="C3981:C3982"/>
    <mergeCell ref="D3981:D3982"/>
    <mergeCell ref="E3981:E3982"/>
    <mergeCell ref="F3981:G3982"/>
    <mergeCell ref="F3976:G3977"/>
    <mergeCell ref="H3976:I3976"/>
    <mergeCell ref="H3977:I3977"/>
    <mergeCell ref="F3978:G3979"/>
    <mergeCell ref="H3978:I3979"/>
    <mergeCell ref="J3978:J3979"/>
    <mergeCell ref="J3973:J3974"/>
    <mergeCell ref="K3973:K3974"/>
    <mergeCell ref="L3973:L3974"/>
    <mergeCell ref="A3975:A3979"/>
    <mergeCell ref="F3975:G3975"/>
    <mergeCell ref="H3975:L3975"/>
    <mergeCell ref="B3976:B3977"/>
    <mergeCell ref="C3976:C3977"/>
    <mergeCell ref="D3976:D3977"/>
    <mergeCell ref="E3976:E3977"/>
    <mergeCell ref="D3971:D3972"/>
    <mergeCell ref="E3971:E3972"/>
    <mergeCell ref="F3971:G3972"/>
    <mergeCell ref="H3971:I3971"/>
    <mergeCell ref="H3972:I3972"/>
    <mergeCell ref="F3973:G3974"/>
    <mergeCell ref="H3973:I3974"/>
    <mergeCell ref="F3993:G3994"/>
    <mergeCell ref="H3993:I3994"/>
    <mergeCell ref="J3993:J3994"/>
    <mergeCell ref="K3993:K3994"/>
    <mergeCell ref="L3993:L3994"/>
    <mergeCell ref="A3995:A3999"/>
    <mergeCell ref="F3995:G3995"/>
    <mergeCell ref="H3995:L3995"/>
    <mergeCell ref="B3996:B3997"/>
    <mergeCell ref="C3996:C3997"/>
    <mergeCell ref="A3990:A3994"/>
    <mergeCell ref="F3990:G3990"/>
    <mergeCell ref="H3990:L3990"/>
    <mergeCell ref="B3991:B3992"/>
    <mergeCell ref="C3991:C3992"/>
    <mergeCell ref="D3991:D3992"/>
    <mergeCell ref="E3991:E3992"/>
    <mergeCell ref="F3991:G3992"/>
    <mergeCell ref="H3991:I3991"/>
    <mergeCell ref="H3992:I3992"/>
    <mergeCell ref="H3987:I3987"/>
    <mergeCell ref="F3988:G3989"/>
    <mergeCell ref="H3988:I3989"/>
    <mergeCell ref="J3988:J3989"/>
    <mergeCell ref="K3988:K3989"/>
    <mergeCell ref="L3988:L3989"/>
    <mergeCell ref="L3983:L3984"/>
    <mergeCell ref="A3985:A3989"/>
    <mergeCell ref="F3985:G3985"/>
    <mergeCell ref="H3985:L3985"/>
    <mergeCell ref="B3986:B3987"/>
    <mergeCell ref="C3986:C3987"/>
    <mergeCell ref="D3986:D3987"/>
    <mergeCell ref="E3986:E3987"/>
    <mergeCell ref="F3986:G3987"/>
    <mergeCell ref="H3986:I3986"/>
    <mergeCell ref="H4006:I4006"/>
    <mergeCell ref="H4007:I4007"/>
    <mergeCell ref="F4008:G4009"/>
    <mergeCell ref="H4008:I4009"/>
    <mergeCell ref="J4008:J4009"/>
    <mergeCell ref="K4008:K4009"/>
    <mergeCell ref="K4003:K4004"/>
    <mergeCell ref="L4003:L4004"/>
    <mergeCell ref="A4005:A4009"/>
    <mergeCell ref="F4005:G4005"/>
    <mergeCell ref="H4005:L4005"/>
    <mergeCell ref="B4006:B4007"/>
    <mergeCell ref="C4006:C4007"/>
    <mergeCell ref="D4006:D4007"/>
    <mergeCell ref="E4006:E4007"/>
    <mergeCell ref="F4006:G4007"/>
    <mergeCell ref="F4001:G4002"/>
    <mergeCell ref="H4001:I4001"/>
    <mergeCell ref="H4002:I4002"/>
    <mergeCell ref="F4003:G4004"/>
    <mergeCell ref="H4003:I4004"/>
    <mergeCell ref="J4003:J4004"/>
    <mergeCell ref="J3998:J3999"/>
    <mergeCell ref="K3998:K3999"/>
    <mergeCell ref="L3998:L3999"/>
    <mergeCell ref="A4000:A4004"/>
    <mergeCell ref="F4000:G4000"/>
    <mergeCell ref="H4000:L4000"/>
    <mergeCell ref="B4001:B4002"/>
    <mergeCell ref="C4001:C4002"/>
    <mergeCell ref="D4001:D4002"/>
    <mergeCell ref="E4001:E4002"/>
    <mergeCell ref="D3996:D3997"/>
    <mergeCell ref="E3996:E3997"/>
    <mergeCell ref="F3996:G3997"/>
    <mergeCell ref="H3996:I3996"/>
    <mergeCell ref="H3997:I3997"/>
    <mergeCell ref="F3998:G3999"/>
    <mergeCell ref="H3998:I3999"/>
    <mergeCell ref="F4018:G4019"/>
    <mergeCell ref="H4018:I4019"/>
    <mergeCell ref="J4018:J4019"/>
    <mergeCell ref="K4018:K4019"/>
    <mergeCell ref="L4018:L4019"/>
    <mergeCell ref="A4020:A4024"/>
    <mergeCell ref="F4020:G4020"/>
    <mergeCell ref="H4020:L4020"/>
    <mergeCell ref="B4021:B4022"/>
    <mergeCell ref="C4021:C4022"/>
    <mergeCell ref="A4015:A4019"/>
    <mergeCell ref="F4015:G4015"/>
    <mergeCell ref="H4015:L4015"/>
    <mergeCell ref="B4016:B4017"/>
    <mergeCell ref="C4016:C4017"/>
    <mergeCell ref="D4016:D4017"/>
    <mergeCell ref="E4016:E4017"/>
    <mergeCell ref="F4016:G4017"/>
    <mergeCell ref="H4016:I4016"/>
    <mergeCell ref="H4017:I4017"/>
    <mergeCell ref="H4012:I4012"/>
    <mergeCell ref="F4013:G4014"/>
    <mergeCell ref="H4013:I4014"/>
    <mergeCell ref="J4013:J4014"/>
    <mergeCell ref="K4013:K4014"/>
    <mergeCell ref="L4013:L4014"/>
    <mergeCell ref="L4008:L4009"/>
    <mergeCell ref="A4010:A4014"/>
    <mergeCell ref="F4010:G4010"/>
    <mergeCell ref="H4010:L4010"/>
    <mergeCell ref="B4011:B4012"/>
    <mergeCell ref="C4011:C4012"/>
    <mergeCell ref="D4011:D4012"/>
    <mergeCell ref="E4011:E4012"/>
    <mergeCell ref="F4011:G4012"/>
    <mergeCell ref="H4011:I4011"/>
    <mergeCell ref="H4031:I4031"/>
    <mergeCell ref="H4032:I4032"/>
    <mergeCell ref="F4033:G4034"/>
    <mergeCell ref="H4033:I4034"/>
    <mergeCell ref="J4033:J4034"/>
    <mergeCell ref="K4033:K4034"/>
    <mergeCell ref="K4028:K4029"/>
    <mergeCell ref="L4028:L4029"/>
    <mergeCell ref="A4030:A4034"/>
    <mergeCell ref="F4030:G4030"/>
    <mergeCell ref="H4030:L4030"/>
    <mergeCell ref="B4031:B4032"/>
    <mergeCell ref="C4031:C4032"/>
    <mergeCell ref="D4031:D4032"/>
    <mergeCell ref="E4031:E4032"/>
    <mergeCell ref="F4031:G4032"/>
    <mergeCell ref="F4026:G4027"/>
    <mergeCell ref="H4026:I4026"/>
    <mergeCell ref="H4027:I4027"/>
    <mergeCell ref="F4028:G4029"/>
    <mergeCell ref="H4028:I4029"/>
    <mergeCell ref="J4028:J4029"/>
    <mergeCell ref="J4023:J4024"/>
    <mergeCell ref="K4023:K4024"/>
    <mergeCell ref="L4023:L4024"/>
    <mergeCell ref="A4025:A4029"/>
    <mergeCell ref="F4025:G4025"/>
    <mergeCell ref="H4025:L4025"/>
    <mergeCell ref="B4026:B4027"/>
    <mergeCell ref="C4026:C4027"/>
    <mergeCell ref="D4026:D4027"/>
    <mergeCell ref="E4026:E4027"/>
    <mergeCell ref="D4021:D4022"/>
    <mergeCell ref="E4021:E4022"/>
    <mergeCell ref="F4021:G4022"/>
    <mergeCell ref="H4021:I4021"/>
    <mergeCell ref="H4022:I4022"/>
    <mergeCell ref="F4023:G4024"/>
    <mergeCell ref="H4023:I4024"/>
    <mergeCell ref="J4042:J4043"/>
    <mergeCell ref="K4042:K4043"/>
    <mergeCell ref="L4042:L4043"/>
    <mergeCell ref="F4044:G4045"/>
    <mergeCell ref="H4044:I4045"/>
    <mergeCell ref="J4044:J4045"/>
    <mergeCell ref="K4044:K4045"/>
    <mergeCell ref="L4044:L4045"/>
    <mergeCell ref="A4040:A4045"/>
    <mergeCell ref="F4040:G4040"/>
    <mergeCell ref="H4040:L4040"/>
    <mergeCell ref="B4041:B4043"/>
    <mergeCell ref="C4041:C4043"/>
    <mergeCell ref="D4041:D4043"/>
    <mergeCell ref="E4041:E4043"/>
    <mergeCell ref="F4041:G4043"/>
    <mergeCell ref="H4041:I4041"/>
    <mergeCell ref="H4042:I4043"/>
    <mergeCell ref="H4037:I4037"/>
    <mergeCell ref="F4038:G4039"/>
    <mergeCell ref="H4038:I4039"/>
    <mergeCell ref="J4038:J4039"/>
    <mergeCell ref="K4038:K4039"/>
    <mergeCell ref="L4038:L4039"/>
    <mergeCell ref="L4033:L4034"/>
    <mergeCell ref="A4035:A4039"/>
    <mergeCell ref="F4035:G4035"/>
    <mergeCell ref="H4035:L4035"/>
    <mergeCell ref="B4036:B4037"/>
    <mergeCell ref="C4036:C4037"/>
    <mergeCell ref="D4036:D4037"/>
    <mergeCell ref="E4036:E4037"/>
    <mergeCell ref="F4036:G4037"/>
    <mergeCell ref="H4036:I4036"/>
    <mergeCell ref="D4058:D4059"/>
    <mergeCell ref="E4058:E4059"/>
    <mergeCell ref="F4058:G4059"/>
    <mergeCell ref="H4058:I4058"/>
    <mergeCell ref="H4059:I4059"/>
    <mergeCell ref="F4060:G4061"/>
    <mergeCell ref="H4060:I4061"/>
    <mergeCell ref="F4055:G4056"/>
    <mergeCell ref="H4055:I4056"/>
    <mergeCell ref="J4055:J4056"/>
    <mergeCell ref="K4055:K4056"/>
    <mergeCell ref="L4055:L4056"/>
    <mergeCell ref="A4057:A4061"/>
    <mergeCell ref="F4057:G4057"/>
    <mergeCell ref="H4057:L4057"/>
    <mergeCell ref="B4058:B4059"/>
    <mergeCell ref="C4058:C4059"/>
    <mergeCell ref="A4052:A4056"/>
    <mergeCell ref="F4052:G4052"/>
    <mergeCell ref="H4052:L4052"/>
    <mergeCell ref="B4053:B4054"/>
    <mergeCell ref="C4053:C4054"/>
    <mergeCell ref="D4053:D4054"/>
    <mergeCell ref="E4053:E4054"/>
    <mergeCell ref="F4053:G4054"/>
    <mergeCell ref="H4053:I4053"/>
    <mergeCell ref="H4054:I4054"/>
    <mergeCell ref="J4048:J4049"/>
    <mergeCell ref="K4048:K4049"/>
    <mergeCell ref="L4048:L4049"/>
    <mergeCell ref="F4050:G4051"/>
    <mergeCell ref="H4050:I4051"/>
    <mergeCell ref="J4050:J4051"/>
    <mergeCell ref="K4050:K4051"/>
    <mergeCell ref="L4050:L4051"/>
    <mergeCell ref="A4046:A4051"/>
    <mergeCell ref="F4046:G4046"/>
    <mergeCell ref="H4046:L4046"/>
    <mergeCell ref="B4047:B4049"/>
    <mergeCell ref="C4047:C4049"/>
    <mergeCell ref="D4047:D4049"/>
    <mergeCell ref="E4047:E4049"/>
    <mergeCell ref="F4047:G4049"/>
    <mergeCell ref="H4047:I4047"/>
    <mergeCell ref="H4048:I4049"/>
    <mergeCell ref="H4068:I4068"/>
    <mergeCell ref="H4069:I4070"/>
    <mergeCell ref="J4069:J4070"/>
    <mergeCell ref="K4069:K4070"/>
    <mergeCell ref="L4069:L4070"/>
    <mergeCell ref="F4071:G4072"/>
    <mergeCell ref="H4071:I4072"/>
    <mergeCell ref="J4071:J4072"/>
    <mergeCell ref="K4071:K4072"/>
    <mergeCell ref="L4071:L4072"/>
    <mergeCell ref="K4065:K4066"/>
    <mergeCell ref="L4065:L4066"/>
    <mergeCell ref="A4067:A4072"/>
    <mergeCell ref="F4067:G4067"/>
    <mergeCell ref="H4067:L4067"/>
    <mergeCell ref="B4068:B4070"/>
    <mergeCell ref="C4068:C4070"/>
    <mergeCell ref="D4068:D4070"/>
    <mergeCell ref="E4068:E4070"/>
    <mergeCell ref="F4068:G4070"/>
    <mergeCell ref="F4063:G4064"/>
    <mergeCell ref="H4063:I4063"/>
    <mergeCell ref="H4064:I4064"/>
    <mergeCell ref="F4065:G4066"/>
    <mergeCell ref="H4065:I4066"/>
    <mergeCell ref="J4065:J4066"/>
    <mergeCell ref="J4060:J4061"/>
    <mergeCell ref="K4060:K4061"/>
    <mergeCell ref="L4060:L4061"/>
    <mergeCell ref="A4062:A4066"/>
    <mergeCell ref="F4062:G4062"/>
    <mergeCell ref="H4062:L4062"/>
    <mergeCell ref="B4063:B4064"/>
    <mergeCell ref="C4063:C4064"/>
    <mergeCell ref="D4063:D4064"/>
    <mergeCell ref="E4063:E4064"/>
    <mergeCell ref="J4086:J4087"/>
    <mergeCell ref="K4086:K4087"/>
    <mergeCell ref="L4086:L4087"/>
    <mergeCell ref="F4088:G4089"/>
    <mergeCell ref="H4088:I4089"/>
    <mergeCell ref="J4088:J4089"/>
    <mergeCell ref="K4088:K4089"/>
    <mergeCell ref="L4088:L4089"/>
    <mergeCell ref="A4084:A4089"/>
    <mergeCell ref="F4084:G4084"/>
    <mergeCell ref="H4084:L4084"/>
    <mergeCell ref="B4085:B4087"/>
    <mergeCell ref="C4085:C4087"/>
    <mergeCell ref="D4085:D4087"/>
    <mergeCell ref="E4085:E4087"/>
    <mergeCell ref="F4085:G4087"/>
    <mergeCell ref="H4085:I4085"/>
    <mergeCell ref="H4086:I4087"/>
    <mergeCell ref="K4080:K4081"/>
    <mergeCell ref="L4080:L4081"/>
    <mergeCell ref="F4082:G4083"/>
    <mergeCell ref="H4082:I4083"/>
    <mergeCell ref="J4082:J4083"/>
    <mergeCell ref="K4082:K4083"/>
    <mergeCell ref="L4082:L4083"/>
    <mergeCell ref="D4079:D4081"/>
    <mergeCell ref="E4079:E4081"/>
    <mergeCell ref="F4079:G4081"/>
    <mergeCell ref="H4079:I4079"/>
    <mergeCell ref="H4080:I4081"/>
    <mergeCell ref="J4080:J4081"/>
    <mergeCell ref="F4076:G4077"/>
    <mergeCell ref="H4076:I4077"/>
    <mergeCell ref="J4076:J4077"/>
    <mergeCell ref="K4076:K4077"/>
    <mergeCell ref="L4076:L4077"/>
    <mergeCell ref="A4078:A4083"/>
    <mergeCell ref="F4078:G4078"/>
    <mergeCell ref="H4078:L4078"/>
    <mergeCell ref="B4079:B4081"/>
    <mergeCell ref="C4079:C4081"/>
    <mergeCell ref="A4073:A4077"/>
    <mergeCell ref="F4073:G4073"/>
    <mergeCell ref="H4073:L4073"/>
    <mergeCell ref="B4074:B4075"/>
    <mergeCell ref="C4074:C4075"/>
    <mergeCell ref="D4074:D4075"/>
    <mergeCell ref="E4074:E4075"/>
    <mergeCell ref="F4074:G4075"/>
    <mergeCell ref="H4074:I4074"/>
    <mergeCell ref="H4075:I4075"/>
    <mergeCell ref="F4101:G4102"/>
    <mergeCell ref="H4101:I4101"/>
    <mergeCell ref="H4102:I4102"/>
    <mergeCell ref="F4103:G4104"/>
    <mergeCell ref="H4103:I4104"/>
    <mergeCell ref="J4103:J4104"/>
    <mergeCell ref="J4098:J4099"/>
    <mergeCell ref="K4098:K4099"/>
    <mergeCell ref="L4098:L4099"/>
    <mergeCell ref="A4100:A4104"/>
    <mergeCell ref="F4100:G4100"/>
    <mergeCell ref="H4100:L4100"/>
    <mergeCell ref="B4101:B4102"/>
    <mergeCell ref="C4101:C4102"/>
    <mergeCell ref="D4101:D4102"/>
    <mergeCell ref="E4101:E4102"/>
    <mergeCell ref="D4096:D4097"/>
    <mergeCell ref="E4096:E4097"/>
    <mergeCell ref="F4096:G4097"/>
    <mergeCell ref="H4096:I4096"/>
    <mergeCell ref="H4097:I4097"/>
    <mergeCell ref="F4098:G4099"/>
    <mergeCell ref="H4098:I4099"/>
    <mergeCell ref="F4093:G4094"/>
    <mergeCell ref="H4093:I4094"/>
    <mergeCell ref="J4093:J4094"/>
    <mergeCell ref="K4093:K4094"/>
    <mergeCell ref="L4093:L4094"/>
    <mergeCell ref="A4095:A4099"/>
    <mergeCell ref="F4095:G4095"/>
    <mergeCell ref="H4095:L4095"/>
    <mergeCell ref="B4096:B4097"/>
    <mergeCell ref="C4096:C4097"/>
    <mergeCell ref="A4090:A4094"/>
    <mergeCell ref="F4090:G4090"/>
    <mergeCell ref="H4090:L4090"/>
    <mergeCell ref="B4091:B4092"/>
    <mergeCell ref="C4091:C4092"/>
    <mergeCell ref="D4091:D4092"/>
    <mergeCell ref="E4091:E4092"/>
    <mergeCell ref="F4091:G4092"/>
    <mergeCell ref="H4091:I4091"/>
    <mergeCell ref="H4092:I4092"/>
    <mergeCell ref="H4112:I4114"/>
    <mergeCell ref="J4112:J4114"/>
    <mergeCell ref="K4112:K4114"/>
    <mergeCell ref="L4112:L4114"/>
    <mergeCell ref="F4115:G4116"/>
    <mergeCell ref="H4115:I4116"/>
    <mergeCell ref="J4115:J4116"/>
    <mergeCell ref="K4115:K4116"/>
    <mergeCell ref="L4115:L4116"/>
    <mergeCell ref="L4108:L4109"/>
    <mergeCell ref="A4110:A4116"/>
    <mergeCell ref="F4110:G4110"/>
    <mergeCell ref="H4110:L4110"/>
    <mergeCell ref="B4111:B4114"/>
    <mergeCell ref="C4111:C4114"/>
    <mergeCell ref="D4111:D4114"/>
    <mergeCell ref="E4111:E4114"/>
    <mergeCell ref="F4111:G4114"/>
    <mergeCell ref="H4111:I4111"/>
    <mergeCell ref="H4106:I4106"/>
    <mergeCell ref="H4107:I4107"/>
    <mergeCell ref="F4108:G4109"/>
    <mergeCell ref="H4108:I4109"/>
    <mergeCell ref="J4108:J4109"/>
    <mergeCell ref="K4108:K4109"/>
    <mergeCell ref="K4103:K4104"/>
    <mergeCell ref="L4103:L4104"/>
    <mergeCell ref="A4105:A4109"/>
    <mergeCell ref="F4105:G4105"/>
    <mergeCell ref="H4105:L4105"/>
    <mergeCell ref="B4106:B4107"/>
    <mergeCell ref="C4106:C4107"/>
    <mergeCell ref="D4106:D4107"/>
    <mergeCell ref="E4106:E4107"/>
    <mergeCell ref="F4106:G4107"/>
    <mergeCell ref="J4125:J4126"/>
    <mergeCell ref="K4125:K4126"/>
    <mergeCell ref="L4125:L4126"/>
    <mergeCell ref="F4127:G4128"/>
    <mergeCell ref="H4127:I4128"/>
    <mergeCell ref="J4127:J4128"/>
    <mergeCell ref="K4127:K4128"/>
    <mergeCell ref="L4127:L4128"/>
    <mergeCell ref="A4123:A4128"/>
    <mergeCell ref="F4123:G4123"/>
    <mergeCell ref="H4123:L4123"/>
    <mergeCell ref="B4124:B4126"/>
    <mergeCell ref="C4124:C4126"/>
    <mergeCell ref="D4124:D4126"/>
    <mergeCell ref="E4124:E4126"/>
    <mergeCell ref="F4124:G4126"/>
    <mergeCell ref="H4124:I4124"/>
    <mergeCell ref="H4125:I4126"/>
    <mergeCell ref="J4119:J4120"/>
    <mergeCell ref="K4119:K4120"/>
    <mergeCell ref="L4119:L4120"/>
    <mergeCell ref="F4121:G4122"/>
    <mergeCell ref="H4121:I4122"/>
    <mergeCell ref="J4121:J4122"/>
    <mergeCell ref="K4121:K4122"/>
    <mergeCell ref="L4121:L4122"/>
    <mergeCell ref="A4117:A4122"/>
    <mergeCell ref="F4117:G4117"/>
    <mergeCell ref="H4117:L4117"/>
    <mergeCell ref="B4118:B4120"/>
    <mergeCell ref="C4118:C4120"/>
    <mergeCell ref="D4118:D4120"/>
    <mergeCell ref="E4118:E4120"/>
    <mergeCell ref="F4118:G4120"/>
    <mergeCell ref="H4118:I4118"/>
    <mergeCell ref="H4119:I4120"/>
    <mergeCell ref="D4142:D4143"/>
    <mergeCell ref="E4142:E4143"/>
    <mergeCell ref="F4142:G4143"/>
    <mergeCell ref="H4142:I4142"/>
    <mergeCell ref="H4143:I4143"/>
    <mergeCell ref="F4144:G4145"/>
    <mergeCell ref="H4144:I4145"/>
    <mergeCell ref="F4139:G4140"/>
    <mergeCell ref="H4139:I4140"/>
    <mergeCell ref="J4139:J4140"/>
    <mergeCell ref="K4139:K4140"/>
    <mergeCell ref="L4139:L4140"/>
    <mergeCell ref="A4141:A4145"/>
    <mergeCell ref="F4141:G4141"/>
    <mergeCell ref="H4141:L4141"/>
    <mergeCell ref="B4142:B4143"/>
    <mergeCell ref="C4142:C4143"/>
    <mergeCell ref="A4136:A4140"/>
    <mergeCell ref="F4136:G4136"/>
    <mergeCell ref="H4136:L4136"/>
    <mergeCell ref="B4137:B4138"/>
    <mergeCell ref="C4137:C4138"/>
    <mergeCell ref="D4137:D4138"/>
    <mergeCell ref="E4137:E4138"/>
    <mergeCell ref="F4137:G4138"/>
    <mergeCell ref="H4137:I4137"/>
    <mergeCell ref="H4138:I4138"/>
    <mergeCell ref="J4131:J4133"/>
    <mergeCell ref="K4131:K4133"/>
    <mergeCell ref="L4131:L4133"/>
    <mergeCell ref="F4134:G4135"/>
    <mergeCell ref="H4134:I4135"/>
    <mergeCell ref="J4134:J4135"/>
    <mergeCell ref="K4134:K4135"/>
    <mergeCell ref="L4134:L4135"/>
    <mergeCell ref="A4129:A4135"/>
    <mergeCell ref="F4129:G4129"/>
    <mergeCell ref="H4129:L4129"/>
    <mergeCell ref="B4130:B4133"/>
    <mergeCell ref="C4130:C4133"/>
    <mergeCell ref="D4130:D4133"/>
    <mergeCell ref="E4130:E4133"/>
    <mergeCell ref="F4130:G4133"/>
    <mergeCell ref="H4130:I4130"/>
    <mergeCell ref="H4131:I4133"/>
    <mergeCell ref="H4152:I4152"/>
    <mergeCell ref="H4153:I4155"/>
    <mergeCell ref="J4153:J4155"/>
    <mergeCell ref="K4153:K4155"/>
    <mergeCell ref="L4153:L4155"/>
    <mergeCell ref="F4156:G4157"/>
    <mergeCell ref="H4156:I4157"/>
    <mergeCell ref="J4156:J4157"/>
    <mergeCell ref="K4156:K4157"/>
    <mergeCell ref="L4156:L4157"/>
    <mergeCell ref="K4149:K4150"/>
    <mergeCell ref="L4149:L4150"/>
    <mergeCell ref="A4151:A4157"/>
    <mergeCell ref="F4151:G4151"/>
    <mergeCell ref="H4151:L4151"/>
    <mergeCell ref="B4152:B4155"/>
    <mergeCell ref="C4152:C4155"/>
    <mergeCell ref="D4152:D4155"/>
    <mergeCell ref="E4152:E4155"/>
    <mergeCell ref="F4152:G4155"/>
    <mergeCell ref="F4147:G4148"/>
    <mergeCell ref="H4147:I4147"/>
    <mergeCell ref="H4148:I4148"/>
    <mergeCell ref="F4149:G4150"/>
    <mergeCell ref="H4149:I4150"/>
    <mergeCell ref="J4149:J4150"/>
    <mergeCell ref="J4144:J4145"/>
    <mergeCell ref="K4144:K4145"/>
    <mergeCell ref="L4144:L4145"/>
    <mergeCell ref="A4146:A4150"/>
    <mergeCell ref="F4146:G4146"/>
    <mergeCell ref="H4146:L4146"/>
    <mergeCell ref="B4147:B4148"/>
    <mergeCell ref="C4147:C4148"/>
    <mergeCell ref="D4147:D4148"/>
    <mergeCell ref="E4147:E4148"/>
    <mergeCell ref="F4167:G4168"/>
    <mergeCell ref="H4167:I4168"/>
    <mergeCell ref="J4167:J4168"/>
    <mergeCell ref="K4167:K4168"/>
    <mergeCell ref="L4167:L4168"/>
    <mergeCell ref="A4169:A4173"/>
    <mergeCell ref="F4169:G4169"/>
    <mergeCell ref="H4169:L4169"/>
    <mergeCell ref="B4170:B4171"/>
    <mergeCell ref="C4170:C4171"/>
    <mergeCell ref="A4164:A4168"/>
    <mergeCell ref="F4164:G4164"/>
    <mergeCell ref="H4164:L4164"/>
    <mergeCell ref="B4165:B4166"/>
    <mergeCell ref="C4165:C4166"/>
    <mergeCell ref="D4165:D4166"/>
    <mergeCell ref="E4165:E4166"/>
    <mergeCell ref="F4165:G4166"/>
    <mergeCell ref="H4165:I4165"/>
    <mergeCell ref="H4166:I4166"/>
    <mergeCell ref="J4160:J4161"/>
    <mergeCell ref="K4160:K4161"/>
    <mergeCell ref="L4160:L4161"/>
    <mergeCell ref="F4162:G4163"/>
    <mergeCell ref="H4162:I4163"/>
    <mergeCell ref="J4162:J4163"/>
    <mergeCell ref="K4162:K4163"/>
    <mergeCell ref="L4162:L4163"/>
    <mergeCell ref="A4158:A4163"/>
    <mergeCell ref="F4158:G4158"/>
    <mergeCell ref="H4158:L4158"/>
    <mergeCell ref="B4159:B4161"/>
    <mergeCell ref="C4159:C4161"/>
    <mergeCell ref="D4159:D4161"/>
    <mergeCell ref="E4159:E4161"/>
    <mergeCell ref="F4159:G4161"/>
    <mergeCell ref="H4159:I4159"/>
    <mergeCell ref="H4160:I4161"/>
    <mergeCell ref="H4180:I4180"/>
    <mergeCell ref="H4181:I4181"/>
    <mergeCell ref="F4182:G4183"/>
    <mergeCell ref="H4182:I4183"/>
    <mergeCell ref="J4182:J4183"/>
    <mergeCell ref="K4182:K4183"/>
    <mergeCell ref="K4177:K4178"/>
    <mergeCell ref="L4177:L4178"/>
    <mergeCell ref="A4179:A4183"/>
    <mergeCell ref="F4179:G4179"/>
    <mergeCell ref="H4179:L4179"/>
    <mergeCell ref="B4180:B4181"/>
    <mergeCell ref="C4180:C4181"/>
    <mergeCell ref="D4180:D4181"/>
    <mergeCell ref="E4180:E4181"/>
    <mergeCell ref="F4180:G4181"/>
    <mergeCell ref="F4175:G4176"/>
    <mergeCell ref="H4175:I4175"/>
    <mergeCell ref="H4176:I4176"/>
    <mergeCell ref="F4177:G4178"/>
    <mergeCell ref="H4177:I4178"/>
    <mergeCell ref="J4177:J4178"/>
    <mergeCell ref="J4172:J4173"/>
    <mergeCell ref="K4172:K4173"/>
    <mergeCell ref="L4172:L4173"/>
    <mergeCell ref="A4174:A4178"/>
    <mergeCell ref="F4174:G4174"/>
    <mergeCell ref="H4174:L4174"/>
    <mergeCell ref="B4175:B4176"/>
    <mergeCell ref="C4175:C4176"/>
    <mergeCell ref="D4175:D4176"/>
    <mergeCell ref="E4175:E4176"/>
    <mergeCell ref="D4170:D4171"/>
    <mergeCell ref="E4170:E4171"/>
    <mergeCell ref="F4170:G4171"/>
    <mergeCell ref="H4170:I4170"/>
    <mergeCell ref="H4171:I4171"/>
    <mergeCell ref="F4172:G4173"/>
    <mergeCell ref="H4172:I4173"/>
    <mergeCell ref="J4192:J4193"/>
    <mergeCell ref="K4192:K4193"/>
    <mergeCell ref="L4192:L4193"/>
    <mergeCell ref="F4194:G4195"/>
    <mergeCell ref="H4194:I4195"/>
    <mergeCell ref="J4194:J4195"/>
    <mergeCell ref="K4194:K4195"/>
    <mergeCell ref="L4194:L4195"/>
    <mergeCell ref="A4190:A4195"/>
    <mergeCell ref="F4190:G4190"/>
    <mergeCell ref="H4190:L4190"/>
    <mergeCell ref="B4191:B4193"/>
    <mergeCell ref="C4191:C4193"/>
    <mergeCell ref="D4191:D4193"/>
    <mergeCell ref="E4191:E4193"/>
    <mergeCell ref="F4191:G4193"/>
    <mergeCell ref="H4191:I4191"/>
    <mergeCell ref="H4192:I4193"/>
    <mergeCell ref="H4186:I4187"/>
    <mergeCell ref="J4186:J4187"/>
    <mergeCell ref="K4186:K4187"/>
    <mergeCell ref="L4186:L4187"/>
    <mergeCell ref="F4188:G4189"/>
    <mergeCell ref="H4188:I4189"/>
    <mergeCell ref="J4188:J4189"/>
    <mergeCell ref="K4188:K4189"/>
    <mergeCell ref="L4188:L4189"/>
    <mergeCell ref="L4182:L4183"/>
    <mergeCell ref="A4184:A4189"/>
    <mergeCell ref="F4184:G4184"/>
    <mergeCell ref="H4184:L4184"/>
    <mergeCell ref="B4185:B4187"/>
    <mergeCell ref="C4185:C4187"/>
    <mergeCell ref="D4185:D4187"/>
    <mergeCell ref="E4185:E4187"/>
    <mergeCell ref="F4185:G4187"/>
    <mergeCell ref="H4185:I4185"/>
    <mergeCell ref="J4209:J4210"/>
    <mergeCell ref="K4209:K4210"/>
    <mergeCell ref="L4209:L4210"/>
    <mergeCell ref="F4211:G4212"/>
    <mergeCell ref="H4211:I4212"/>
    <mergeCell ref="J4211:J4212"/>
    <mergeCell ref="K4211:K4212"/>
    <mergeCell ref="L4211:L4212"/>
    <mergeCell ref="A4207:A4212"/>
    <mergeCell ref="F4207:G4207"/>
    <mergeCell ref="H4207:L4207"/>
    <mergeCell ref="B4208:B4210"/>
    <mergeCell ref="C4208:C4210"/>
    <mergeCell ref="D4208:D4210"/>
    <mergeCell ref="E4208:E4210"/>
    <mergeCell ref="F4208:G4210"/>
    <mergeCell ref="H4208:I4208"/>
    <mergeCell ref="H4209:I4210"/>
    <mergeCell ref="K4203:K4204"/>
    <mergeCell ref="L4203:L4204"/>
    <mergeCell ref="F4205:G4206"/>
    <mergeCell ref="H4205:I4206"/>
    <mergeCell ref="J4205:J4206"/>
    <mergeCell ref="K4205:K4206"/>
    <mergeCell ref="L4205:L4206"/>
    <mergeCell ref="D4202:D4204"/>
    <mergeCell ref="E4202:E4204"/>
    <mergeCell ref="F4202:G4204"/>
    <mergeCell ref="H4202:I4202"/>
    <mergeCell ref="H4203:I4204"/>
    <mergeCell ref="J4203:J4204"/>
    <mergeCell ref="F4199:G4200"/>
    <mergeCell ref="H4199:I4200"/>
    <mergeCell ref="J4199:J4200"/>
    <mergeCell ref="K4199:K4200"/>
    <mergeCell ref="L4199:L4200"/>
    <mergeCell ref="A4201:A4206"/>
    <mergeCell ref="F4201:G4201"/>
    <mergeCell ref="H4201:L4201"/>
    <mergeCell ref="B4202:B4204"/>
    <mergeCell ref="C4202:C4204"/>
    <mergeCell ref="A4196:A4200"/>
    <mergeCell ref="F4196:G4196"/>
    <mergeCell ref="H4196:L4196"/>
    <mergeCell ref="B4197:B4198"/>
    <mergeCell ref="C4197:C4198"/>
    <mergeCell ref="D4197:D4198"/>
    <mergeCell ref="E4197:E4198"/>
    <mergeCell ref="F4197:G4198"/>
    <mergeCell ref="H4197:I4197"/>
    <mergeCell ref="H4198:I4198"/>
    <mergeCell ref="J4226:J4227"/>
    <mergeCell ref="K4226:K4227"/>
    <mergeCell ref="L4226:L4227"/>
    <mergeCell ref="F4228:G4229"/>
    <mergeCell ref="H4228:I4229"/>
    <mergeCell ref="J4228:J4229"/>
    <mergeCell ref="K4228:K4229"/>
    <mergeCell ref="L4228:L4229"/>
    <mergeCell ref="A4224:A4229"/>
    <mergeCell ref="F4224:G4224"/>
    <mergeCell ref="H4224:L4224"/>
    <mergeCell ref="B4225:B4227"/>
    <mergeCell ref="C4225:C4227"/>
    <mergeCell ref="D4225:D4227"/>
    <mergeCell ref="E4225:E4227"/>
    <mergeCell ref="F4225:G4227"/>
    <mergeCell ref="H4225:I4225"/>
    <mergeCell ref="H4226:I4227"/>
    <mergeCell ref="K4220:K4221"/>
    <mergeCell ref="L4220:L4221"/>
    <mergeCell ref="F4222:G4223"/>
    <mergeCell ref="H4222:I4223"/>
    <mergeCell ref="J4222:J4223"/>
    <mergeCell ref="K4222:K4223"/>
    <mergeCell ref="L4222:L4223"/>
    <mergeCell ref="D4219:D4221"/>
    <mergeCell ref="E4219:E4221"/>
    <mergeCell ref="F4219:G4221"/>
    <mergeCell ref="H4219:I4219"/>
    <mergeCell ref="H4220:I4221"/>
    <mergeCell ref="J4220:J4221"/>
    <mergeCell ref="F4216:G4217"/>
    <mergeCell ref="H4216:I4217"/>
    <mergeCell ref="J4216:J4217"/>
    <mergeCell ref="K4216:K4217"/>
    <mergeCell ref="L4216:L4217"/>
    <mergeCell ref="A4218:A4223"/>
    <mergeCell ref="F4218:G4218"/>
    <mergeCell ref="H4218:L4218"/>
    <mergeCell ref="B4219:B4221"/>
    <mergeCell ref="C4219:C4221"/>
    <mergeCell ref="A4213:A4217"/>
    <mergeCell ref="F4213:G4213"/>
    <mergeCell ref="H4213:L4213"/>
    <mergeCell ref="B4214:B4215"/>
    <mergeCell ref="C4214:C4215"/>
    <mergeCell ref="D4214:D4215"/>
    <mergeCell ref="E4214:E4215"/>
    <mergeCell ref="F4214:G4215"/>
    <mergeCell ref="H4214:I4214"/>
    <mergeCell ref="H4215:I4215"/>
    <mergeCell ref="J4243:J4244"/>
    <mergeCell ref="K4243:K4244"/>
    <mergeCell ref="L4243:L4244"/>
    <mergeCell ref="F4245:G4246"/>
    <mergeCell ref="H4245:I4246"/>
    <mergeCell ref="J4245:J4246"/>
    <mergeCell ref="K4245:K4246"/>
    <mergeCell ref="L4245:L4246"/>
    <mergeCell ref="A4241:A4246"/>
    <mergeCell ref="F4241:G4241"/>
    <mergeCell ref="H4241:L4241"/>
    <mergeCell ref="B4242:B4244"/>
    <mergeCell ref="C4242:C4244"/>
    <mergeCell ref="D4242:D4244"/>
    <mergeCell ref="E4242:E4244"/>
    <mergeCell ref="F4242:G4244"/>
    <mergeCell ref="H4242:I4242"/>
    <mergeCell ref="H4243:I4244"/>
    <mergeCell ref="K4237:K4238"/>
    <mergeCell ref="L4237:L4238"/>
    <mergeCell ref="F4239:G4240"/>
    <mergeCell ref="H4239:I4240"/>
    <mergeCell ref="J4239:J4240"/>
    <mergeCell ref="K4239:K4240"/>
    <mergeCell ref="L4239:L4240"/>
    <mergeCell ref="D4236:D4238"/>
    <mergeCell ref="E4236:E4238"/>
    <mergeCell ref="F4236:G4238"/>
    <mergeCell ref="H4236:I4236"/>
    <mergeCell ref="H4237:I4238"/>
    <mergeCell ref="J4237:J4238"/>
    <mergeCell ref="F4233:G4234"/>
    <mergeCell ref="H4233:I4234"/>
    <mergeCell ref="J4233:J4234"/>
    <mergeCell ref="K4233:K4234"/>
    <mergeCell ref="L4233:L4234"/>
    <mergeCell ref="A4235:A4240"/>
    <mergeCell ref="F4235:G4235"/>
    <mergeCell ref="H4235:L4235"/>
    <mergeCell ref="B4236:B4238"/>
    <mergeCell ref="C4236:C4238"/>
    <mergeCell ref="A4230:A4234"/>
    <mergeCell ref="F4230:G4230"/>
    <mergeCell ref="H4230:L4230"/>
    <mergeCell ref="B4231:B4232"/>
    <mergeCell ref="C4231:C4232"/>
    <mergeCell ref="D4231:D4232"/>
    <mergeCell ref="E4231:E4232"/>
    <mergeCell ref="F4231:G4232"/>
    <mergeCell ref="H4231:I4231"/>
    <mergeCell ref="H4232:I4232"/>
    <mergeCell ref="F4258:G4259"/>
    <mergeCell ref="H4258:I4258"/>
    <mergeCell ref="H4259:I4259"/>
    <mergeCell ref="F4260:G4261"/>
    <mergeCell ref="H4260:I4261"/>
    <mergeCell ref="J4260:J4261"/>
    <mergeCell ref="J4255:J4256"/>
    <mergeCell ref="K4255:K4256"/>
    <mergeCell ref="L4255:L4256"/>
    <mergeCell ref="A4257:A4261"/>
    <mergeCell ref="F4257:G4257"/>
    <mergeCell ref="H4257:L4257"/>
    <mergeCell ref="B4258:B4259"/>
    <mergeCell ref="C4258:C4259"/>
    <mergeCell ref="D4258:D4259"/>
    <mergeCell ref="E4258:E4259"/>
    <mergeCell ref="D4253:D4254"/>
    <mergeCell ref="E4253:E4254"/>
    <mergeCell ref="F4253:G4254"/>
    <mergeCell ref="H4253:I4253"/>
    <mergeCell ref="H4254:I4254"/>
    <mergeCell ref="F4255:G4256"/>
    <mergeCell ref="H4255:I4256"/>
    <mergeCell ref="F4250:G4251"/>
    <mergeCell ref="H4250:I4251"/>
    <mergeCell ref="J4250:J4251"/>
    <mergeCell ref="K4250:K4251"/>
    <mergeCell ref="L4250:L4251"/>
    <mergeCell ref="A4252:A4256"/>
    <mergeCell ref="F4252:G4252"/>
    <mergeCell ref="H4252:L4252"/>
    <mergeCell ref="B4253:B4254"/>
    <mergeCell ref="C4253:C4254"/>
    <mergeCell ref="A4247:A4251"/>
    <mergeCell ref="F4247:G4247"/>
    <mergeCell ref="H4247:L4247"/>
    <mergeCell ref="B4248:B4249"/>
    <mergeCell ref="C4248:C4249"/>
    <mergeCell ref="D4248:D4249"/>
    <mergeCell ref="E4248:E4249"/>
    <mergeCell ref="F4248:G4249"/>
    <mergeCell ref="H4248:I4248"/>
    <mergeCell ref="H4249:I4249"/>
    <mergeCell ref="J4270:J4271"/>
    <mergeCell ref="K4270:K4271"/>
    <mergeCell ref="L4270:L4271"/>
    <mergeCell ref="F4272:G4273"/>
    <mergeCell ref="H4272:I4273"/>
    <mergeCell ref="J4272:J4273"/>
    <mergeCell ref="K4272:K4273"/>
    <mergeCell ref="L4272:L4273"/>
    <mergeCell ref="A4268:A4273"/>
    <mergeCell ref="F4268:G4268"/>
    <mergeCell ref="H4268:L4268"/>
    <mergeCell ref="B4269:B4271"/>
    <mergeCell ref="C4269:C4271"/>
    <mergeCell ref="D4269:D4271"/>
    <mergeCell ref="E4269:E4271"/>
    <mergeCell ref="F4269:G4271"/>
    <mergeCell ref="H4269:I4269"/>
    <mergeCell ref="H4270:I4271"/>
    <mergeCell ref="H4263:I4263"/>
    <mergeCell ref="H4264:I4265"/>
    <mergeCell ref="J4264:J4265"/>
    <mergeCell ref="K4264:K4265"/>
    <mergeCell ref="L4264:L4265"/>
    <mergeCell ref="F4266:G4267"/>
    <mergeCell ref="H4266:I4267"/>
    <mergeCell ref="J4266:J4267"/>
    <mergeCell ref="K4266:K4267"/>
    <mergeCell ref="L4266:L4267"/>
    <mergeCell ref="K4260:K4261"/>
    <mergeCell ref="L4260:L4261"/>
    <mergeCell ref="A4262:A4267"/>
    <mergeCell ref="F4262:G4262"/>
    <mergeCell ref="H4262:L4262"/>
    <mergeCell ref="B4263:B4265"/>
    <mergeCell ref="C4263:C4265"/>
    <mergeCell ref="D4263:D4265"/>
    <mergeCell ref="E4263:E4265"/>
    <mergeCell ref="F4263:G4265"/>
    <mergeCell ref="J4282:J4283"/>
    <mergeCell ref="K4282:K4283"/>
    <mergeCell ref="L4282:L4283"/>
    <mergeCell ref="F4284:G4285"/>
    <mergeCell ref="H4284:I4285"/>
    <mergeCell ref="J4284:J4285"/>
    <mergeCell ref="K4284:K4285"/>
    <mergeCell ref="L4284:L4285"/>
    <mergeCell ref="A4280:A4285"/>
    <mergeCell ref="F4280:G4280"/>
    <mergeCell ref="H4280:L4280"/>
    <mergeCell ref="B4281:B4283"/>
    <mergeCell ref="C4281:C4283"/>
    <mergeCell ref="D4281:D4283"/>
    <mergeCell ref="E4281:E4283"/>
    <mergeCell ref="F4281:G4283"/>
    <mergeCell ref="H4281:I4281"/>
    <mergeCell ref="H4282:I4283"/>
    <mergeCell ref="J4276:J4277"/>
    <mergeCell ref="K4276:K4277"/>
    <mergeCell ref="L4276:L4277"/>
    <mergeCell ref="F4278:G4279"/>
    <mergeCell ref="H4278:I4279"/>
    <mergeCell ref="J4278:J4279"/>
    <mergeCell ref="K4278:K4279"/>
    <mergeCell ref="L4278:L4279"/>
    <mergeCell ref="A4274:A4279"/>
    <mergeCell ref="F4274:G4274"/>
    <mergeCell ref="H4274:L4274"/>
    <mergeCell ref="B4275:B4277"/>
    <mergeCell ref="C4275:C4277"/>
    <mergeCell ref="D4275:D4277"/>
    <mergeCell ref="E4275:E4277"/>
    <mergeCell ref="F4275:G4277"/>
    <mergeCell ref="H4275:I4275"/>
    <mergeCell ref="H4276:I4277"/>
    <mergeCell ref="J4294:J4295"/>
    <mergeCell ref="K4294:K4295"/>
    <mergeCell ref="L4294:L4295"/>
    <mergeCell ref="A4296:A4300"/>
    <mergeCell ref="F4296:G4296"/>
    <mergeCell ref="H4296:L4296"/>
    <mergeCell ref="B4297:B4298"/>
    <mergeCell ref="C4297:C4298"/>
    <mergeCell ref="D4297:D4298"/>
    <mergeCell ref="E4297:E4298"/>
    <mergeCell ref="D4292:D4293"/>
    <mergeCell ref="E4292:E4293"/>
    <mergeCell ref="F4292:G4293"/>
    <mergeCell ref="H4292:I4292"/>
    <mergeCell ref="H4293:I4293"/>
    <mergeCell ref="F4294:G4295"/>
    <mergeCell ref="H4294:I4295"/>
    <mergeCell ref="F4289:G4290"/>
    <mergeCell ref="H4289:I4290"/>
    <mergeCell ref="J4289:J4290"/>
    <mergeCell ref="K4289:K4290"/>
    <mergeCell ref="L4289:L4290"/>
    <mergeCell ref="A4291:A4295"/>
    <mergeCell ref="F4291:G4291"/>
    <mergeCell ref="H4291:L4291"/>
    <mergeCell ref="B4292:B4293"/>
    <mergeCell ref="C4292:C4293"/>
    <mergeCell ref="A4286:A4290"/>
    <mergeCell ref="F4286:G4286"/>
    <mergeCell ref="H4286:L4286"/>
    <mergeCell ref="B4287:B4288"/>
    <mergeCell ref="C4287:C4288"/>
    <mergeCell ref="D4287:D4288"/>
    <mergeCell ref="E4287:E4288"/>
    <mergeCell ref="F4287:G4288"/>
    <mergeCell ref="H4287:I4287"/>
    <mergeCell ref="H4288:I4288"/>
    <mergeCell ref="H4308:I4308"/>
    <mergeCell ref="F4309:G4310"/>
    <mergeCell ref="H4309:I4310"/>
    <mergeCell ref="J4309:J4310"/>
    <mergeCell ref="K4309:K4310"/>
    <mergeCell ref="L4309:L4310"/>
    <mergeCell ref="L4304:L4305"/>
    <mergeCell ref="A4306:A4310"/>
    <mergeCell ref="F4306:G4306"/>
    <mergeCell ref="H4306:L4306"/>
    <mergeCell ref="B4307:B4308"/>
    <mergeCell ref="C4307:C4308"/>
    <mergeCell ref="D4307:D4308"/>
    <mergeCell ref="E4307:E4308"/>
    <mergeCell ref="F4307:G4308"/>
    <mergeCell ref="H4307:I4307"/>
    <mergeCell ref="H4302:I4302"/>
    <mergeCell ref="H4303:I4303"/>
    <mergeCell ref="F4304:G4305"/>
    <mergeCell ref="H4304:I4305"/>
    <mergeCell ref="J4304:J4305"/>
    <mergeCell ref="K4304:K4305"/>
    <mergeCell ref="K4299:K4300"/>
    <mergeCell ref="L4299:L4300"/>
    <mergeCell ref="A4301:A4305"/>
    <mergeCell ref="F4301:G4301"/>
    <mergeCell ref="H4301:L4301"/>
    <mergeCell ref="B4302:B4303"/>
    <mergeCell ref="C4302:C4303"/>
    <mergeCell ref="D4302:D4303"/>
    <mergeCell ref="E4302:E4303"/>
    <mergeCell ref="F4302:G4303"/>
    <mergeCell ref="F4297:G4298"/>
    <mergeCell ref="H4297:I4297"/>
    <mergeCell ref="H4298:I4298"/>
    <mergeCell ref="F4299:G4300"/>
    <mergeCell ref="H4299:I4300"/>
    <mergeCell ref="J4299:J4300"/>
    <mergeCell ref="J4319:J4320"/>
    <mergeCell ref="K4319:K4320"/>
    <mergeCell ref="L4319:L4320"/>
    <mergeCell ref="A4321:A4325"/>
    <mergeCell ref="F4321:G4321"/>
    <mergeCell ref="H4321:L4321"/>
    <mergeCell ref="B4322:B4323"/>
    <mergeCell ref="C4322:C4323"/>
    <mergeCell ref="D4322:D4323"/>
    <mergeCell ref="E4322:E4323"/>
    <mergeCell ref="D4317:D4318"/>
    <mergeCell ref="E4317:E4318"/>
    <mergeCell ref="F4317:G4318"/>
    <mergeCell ref="H4317:I4317"/>
    <mergeCell ref="H4318:I4318"/>
    <mergeCell ref="F4319:G4320"/>
    <mergeCell ref="H4319:I4320"/>
    <mergeCell ref="F4314:G4315"/>
    <mergeCell ref="H4314:I4315"/>
    <mergeCell ref="J4314:J4315"/>
    <mergeCell ref="K4314:K4315"/>
    <mergeCell ref="L4314:L4315"/>
    <mergeCell ref="A4316:A4320"/>
    <mergeCell ref="F4316:G4316"/>
    <mergeCell ref="H4316:L4316"/>
    <mergeCell ref="B4317:B4318"/>
    <mergeCell ref="C4317:C4318"/>
    <mergeCell ref="A4311:A4315"/>
    <mergeCell ref="F4311:G4311"/>
    <mergeCell ref="H4311:L4311"/>
    <mergeCell ref="B4312:B4313"/>
    <mergeCell ref="C4312:C4313"/>
    <mergeCell ref="D4312:D4313"/>
    <mergeCell ref="E4312:E4313"/>
    <mergeCell ref="F4312:G4313"/>
    <mergeCell ref="H4312:I4312"/>
    <mergeCell ref="H4313:I4313"/>
    <mergeCell ref="H4333:I4333"/>
    <mergeCell ref="F4334:G4335"/>
    <mergeCell ref="H4334:I4335"/>
    <mergeCell ref="J4334:J4335"/>
    <mergeCell ref="K4334:K4335"/>
    <mergeCell ref="L4334:L4335"/>
    <mergeCell ref="L4329:L4330"/>
    <mergeCell ref="A4331:A4335"/>
    <mergeCell ref="F4331:G4331"/>
    <mergeCell ref="H4331:L4331"/>
    <mergeCell ref="B4332:B4333"/>
    <mergeCell ref="C4332:C4333"/>
    <mergeCell ref="D4332:D4333"/>
    <mergeCell ref="E4332:E4333"/>
    <mergeCell ref="F4332:G4333"/>
    <mergeCell ref="H4332:I4332"/>
    <mergeCell ref="H4327:I4327"/>
    <mergeCell ref="H4328:I4328"/>
    <mergeCell ref="F4329:G4330"/>
    <mergeCell ref="H4329:I4330"/>
    <mergeCell ref="J4329:J4330"/>
    <mergeCell ref="K4329:K4330"/>
    <mergeCell ref="K4324:K4325"/>
    <mergeCell ref="L4324:L4325"/>
    <mergeCell ref="A4326:A4330"/>
    <mergeCell ref="F4326:G4326"/>
    <mergeCell ref="H4326:L4326"/>
    <mergeCell ref="B4327:B4328"/>
    <mergeCell ref="C4327:C4328"/>
    <mergeCell ref="D4327:D4328"/>
    <mergeCell ref="E4327:E4328"/>
    <mergeCell ref="F4327:G4328"/>
    <mergeCell ref="F4322:G4323"/>
    <mergeCell ref="H4322:I4322"/>
    <mergeCell ref="H4323:I4323"/>
    <mergeCell ref="F4324:G4325"/>
    <mergeCell ref="H4324:I4325"/>
    <mergeCell ref="J4324:J4325"/>
    <mergeCell ref="J4344:J4345"/>
    <mergeCell ref="K4344:K4345"/>
    <mergeCell ref="L4344:L4345"/>
    <mergeCell ref="A4346:A4350"/>
    <mergeCell ref="F4346:G4346"/>
    <mergeCell ref="H4346:L4346"/>
    <mergeCell ref="B4347:B4348"/>
    <mergeCell ref="C4347:C4348"/>
    <mergeCell ref="D4347:D4348"/>
    <mergeCell ref="E4347:E4348"/>
    <mergeCell ref="D4342:D4343"/>
    <mergeCell ref="E4342:E4343"/>
    <mergeCell ref="F4342:G4343"/>
    <mergeCell ref="H4342:I4342"/>
    <mergeCell ref="H4343:I4343"/>
    <mergeCell ref="F4344:G4345"/>
    <mergeCell ref="H4344:I4345"/>
    <mergeCell ref="F4339:G4340"/>
    <mergeCell ref="H4339:I4340"/>
    <mergeCell ref="J4339:J4340"/>
    <mergeCell ref="K4339:K4340"/>
    <mergeCell ref="L4339:L4340"/>
    <mergeCell ref="A4341:A4345"/>
    <mergeCell ref="F4341:G4341"/>
    <mergeCell ref="H4341:L4341"/>
    <mergeCell ref="B4342:B4343"/>
    <mergeCell ref="C4342:C4343"/>
    <mergeCell ref="A4336:A4340"/>
    <mergeCell ref="F4336:G4336"/>
    <mergeCell ref="H4336:L4336"/>
    <mergeCell ref="B4337:B4338"/>
    <mergeCell ref="C4337:C4338"/>
    <mergeCell ref="D4337:D4338"/>
    <mergeCell ref="E4337:E4338"/>
    <mergeCell ref="F4337:G4338"/>
    <mergeCell ref="H4337:I4337"/>
    <mergeCell ref="H4338:I4338"/>
    <mergeCell ref="H4358:I4358"/>
    <mergeCell ref="F4359:G4360"/>
    <mergeCell ref="H4359:I4360"/>
    <mergeCell ref="J4359:J4360"/>
    <mergeCell ref="K4359:K4360"/>
    <mergeCell ref="L4359:L4360"/>
    <mergeCell ref="L4354:L4355"/>
    <mergeCell ref="A4356:A4360"/>
    <mergeCell ref="F4356:G4356"/>
    <mergeCell ref="H4356:L4356"/>
    <mergeCell ref="B4357:B4358"/>
    <mergeCell ref="C4357:C4358"/>
    <mergeCell ref="D4357:D4358"/>
    <mergeCell ref="E4357:E4358"/>
    <mergeCell ref="F4357:G4358"/>
    <mergeCell ref="H4357:I4357"/>
    <mergeCell ref="H4352:I4352"/>
    <mergeCell ref="H4353:I4353"/>
    <mergeCell ref="F4354:G4355"/>
    <mergeCell ref="H4354:I4355"/>
    <mergeCell ref="J4354:J4355"/>
    <mergeCell ref="K4354:K4355"/>
    <mergeCell ref="K4349:K4350"/>
    <mergeCell ref="L4349:L4350"/>
    <mergeCell ref="A4351:A4355"/>
    <mergeCell ref="F4351:G4351"/>
    <mergeCell ref="H4351:L4351"/>
    <mergeCell ref="B4352:B4353"/>
    <mergeCell ref="C4352:C4353"/>
    <mergeCell ref="D4352:D4353"/>
    <mergeCell ref="E4352:E4353"/>
    <mergeCell ref="F4352:G4353"/>
    <mergeCell ref="F4347:G4348"/>
    <mergeCell ref="H4347:I4347"/>
    <mergeCell ref="H4348:I4348"/>
    <mergeCell ref="F4349:G4350"/>
    <mergeCell ref="H4349:I4350"/>
    <mergeCell ref="J4349:J4350"/>
    <mergeCell ref="J4369:J4370"/>
    <mergeCell ref="K4369:K4370"/>
    <mergeCell ref="L4369:L4370"/>
    <mergeCell ref="A4371:A4375"/>
    <mergeCell ref="F4371:G4371"/>
    <mergeCell ref="H4371:L4371"/>
    <mergeCell ref="B4372:B4373"/>
    <mergeCell ref="C4372:C4373"/>
    <mergeCell ref="D4372:D4373"/>
    <mergeCell ref="E4372:E4373"/>
    <mergeCell ref="D4367:D4368"/>
    <mergeCell ref="E4367:E4368"/>
    <mergeCell ref="F4367:G4368"/>
    <mergeCell ref="H4367:I4367"/>
    <mergeCell ref="H4368:I4368"/>
    <mergeCell ref="F4369:G4370"/>
    <mergeCell ref="H4369:I4370"/>
    <mergeCell ref="F4364:G4365"/>
    <mergeCell ref="H4364:I4365"/>
    <mergeCell ref="J4364:J4365"/>
    <mergeCell ref="K4364:K4365"/>
    <mergeCell ref="L4364:L4365"/>
    <mergeCell ref="A4366:A4370"/>
    <mergeCell ref="F4366:G4366"/>
    <mergeCell ref="H4366:L4366"/>
    <mergeCell ref="B4367:B4368"/>
    <mergeCell ref="C4367:C4368"/>
    <mergeCell ref="A4361:A4365"/>
    <mergeCell ref="F4361:G4361"/>
    <mergeCell ref="H4361:L4361"/>
    <mergeCell ref="B4362:B4363"/>
    <mergeCell ref="C4362:C4363"/>
    <mergeCell ref="D4362:D4363"/>
    <mergeCell ref="E4362:E4363"/>
    <mergeCell ref="F4362:G4363"/>
    <mergeCell ref="H4362:I4362"/>
    <mergeCell ref="H4363:I4363"/>
    <mergeCell ref="H4383:I4383"/>
    <mergeCell ref="F4384:G4385"/>
    <mergeCell ref="H4384:I4385"/>
    <mergeCell ref="J4384:J4385"/>
    <mergeCell ref="K4384:K4385"/>
    <mergeCell ref="L4384:L4385"/>
    <mergeCell ref="L4379:L4380"/>
    <mergeCell ref="A4381:A4385"/>
    <mergeCell ref="F4381:G4381"/>
    <mergeCell ref="H4381:L4381"/>
    <mergeCell ref="B4382:B4383"/>
    <mergeCell ref="C4382:C4383"/>
    <mergeCell ref="D4382:D4383"/>
    <mergeCell ref="E4382:E4383"/>
    <mergeCell ref="F4382:G4383"/>
    <mergeCell ref="H4382:I4382"/>
    <mergeCell ref="H4377:I4377"/>
    <mergeCell ref="H4378:I4378"/>
    <mergeCell ref="F4379:G4380"/>
    <mergeCell ref="H4379:I4380"/>
    <mergeCell ref="J4379:J4380"/>
    <mergeCell ref="K4379:K4380"/>
    <mergeCell ref="K4374:K4375"/>
    <mergeCell ref="L4374:L4375"/>
    <mergeCell ref="A4376:A4380"/>
    <mergeCell ref="F4376:G4376"/>
    <mergeCell ref="H4376:L4376"/>
    <mergeCell ref="B4377:B4378"/>
    <mergeCell ref="C4377:C4378"/>
    <mergeCell ref="D4377:D4378"/>
    <mergeCell ref="E4377:E4378"/>
    <mergeCell ref="F4377:G4378"/>
    <mergeCell ref="F4372:G4373"/>
    <mergeCell ref="H4372:I4372"/>
    <mergeCell ref="H4373:I4373"/>
    <mergeCell ref="F4374:G4375"/>
    <mergeCell ref="H4374:I4375"/>
    <mergeCell ref="J4374:J4375"/>
    <mergeCell ref="J4395:J4397"/>
    <mergeCell ref="K4395:K4397"/>
    <mergeCell ref="L4395:L4397"/>
    <mergeCell ref="F4398:G4399"/>
    <mergeCell ref="H4398:I4399"/>
    <mergeCell ref="J4398:J4399"/>
    <mergeCell ref="K4398:K4399"/>
    <mergeCell ref="L4398:L4399"/>
    <mergeCell ref="A4393:A4399"/>
    <mergeCell ref="F4393:G4393"/>
    <mergeCell ref="H4393:L4393"/>
    <mergeCell ref="B4394:B4397"/>
    <mergeCell ref="C4394:C4397"/>
    <mergeCell ref="D4394:D4397"/>
    <mergeCell ref="E4394:E4397"/>
    <mergeCell ref="F4394:G4397"/>
    <mergeCell ref="H4394:I4394"/>
    <mergeCell ref="H4395:I4397"/>
    <mergeCell ref="J4388:J4390"/>
    <mergeCell ref="K4388:K4390"/>
    <mergeCell ref="L4388:L4390"/>
    <mergeCell ref="F4391:G4392"/>
    <mergeCell ref="H4391:I4392"/>
    <mergeCell ref="J4391:J4392"/>
    <mergeCell ref="K4391:K4392"/>
    <mergeCell ref="L4391:L4392"/>
    <mergeCell ref="A4386:A4392"/>
    <mergeCell ref="F4386:G4386"/>
    <mergeCell ref="H4386:L4386"/>
    <mergeCell ref="B4387:B4390"/>
    <mergeCell ref="C4387:C4390"/>
    <mergeCell ref="D4387:D4390"/>
    <mergeCell ref="E4387:E4390"/>
    <mergeCell ref="F4387:G4390"/>
    <mergeCell ref="H4387:I4387"/>
    <mergeCell ref="H4388:I4390"/>
    <mergeCell ref="J4408:J4409"/>
    <mergeCell ref="K4408:K4409"/>
    <mergeCell ref="L4408:L4409"/>
    <mergeCell ref="F4410:G4411"/>
    <mergeCell ref="H4410:I4411"/>
    <mergeCell ref="J4410:J4411"/>
    <mergeCell ref="K4410:K4411"/>
    <mergeCell ref="L4410:L4411"/>
    <mergeCell ref="A4406:A4411"/>
    <mergeCell ref="F4406:G4406"/>
    <mergeCell ref="H4406:L4406"/>
    <mergeCell ref="B4407:B4409"/>
    <mergeCell ref="C4407:C4409"/>
    <mergeCell ref="D4407:D4409"/>
    <mergeCell ref="E4407:E4409"/>
    <mergeCell ref="F4407:G4409"/>
    <mergeCell ref="H4407:I4407"/>
    <mergeCell ref="H4408:I4409"/>
    <mergeCell ref="J4402:J4403"/>
    <mergeCell ref="K4402:K4403"/>
    <mergeCell ref="L4402:L4403"/>
    <mergeCell ref="F4404:G4405"/>
    <mergeCell ref="H4404:I4405"/>
    <mergeCell ref="J4404:J4405"/>
    <mergeCell ref="K4404:K4405"/>
    <mergeCell ref="L4404:L4405"/>
    <mergeCell ref="A4400:A4405"/>
    <mergeCell ref="F4400:G4400"/>
    <mergeCell ref="H4400:L4400"/>
    <mergeCell ref="B4401:B4403"/>
    <mergeCell ref="C4401:C4403"/>
    <mergeCell ref="D4401:D4403"/>
    <mergeCell ref="E4401:E4403"/>
    <mergeCell ref="F4401:G4403"/>
    <mergeCell ref="H4401:I4401"/>
    <mergeCell ref="H4402:I4403"/>
    <mergeCell ref="F4423:G4424"/>
    <mergeCell ref="H4423:I4423"/>
    <mergeCell ref="H4424:I4424"/>
    <mergeCell ref="F4425:G4426"/>
    <mergeCell ref="H4425:I4426"/>
    <mergeCell ref="J4425:J4426"/>
    <mergeCell ref="J4420:J4421"/>
    <mergeCell ref="K4420:K4421"/>
    <mergeCell ref="L4420:L4421"/>
    <mergeCell ref="A4422:A4426"/>
    <mergeCell ref="F4422:G4422"/>
    <mergeCell ref="H4422:L4422"/>
    <mergeCell ref="B4423:B4424"/>
    <mergeCell ref="C4423:C4424"/>
    <mergeCell ref="D4423:D4424"/>
    <mergeCell ref="E4423:E4424"/>
    <mergeCell ref="D4418:D4419"/>
    <mergeCell ref="E4418:E4419"/>
    <mergeCell ref="F4418:G4419"/>
    <mergeCell ref="H4418:I4418"/>
    <mergeCell ref="H4419:I4419"/>
    <mergeCell ref="F4420:G4421"/>
    <mergeCell ref="H4420:I4421"/>
    <mergeCell ref="F4415:G4416"/>
    <mergeCell ref="H4415:I4416"/>
    <mergeCell ref="J4415:J4416"/>
    <mergeCell ref="K4415:K4416"/>
    <mergeCell ref="L4415:L4416"/>
    <mergeCell ref="A4417:A4421"/>
    <mergeCell ref="F4417:G4417"/>
    <mergeCell ref="H4417:L4417"/>
    <mergeCell ref="B4418:B4419"/>
    <mergeCell ref="C4418:C4419"/>
    <mergeCell ref="A4412:A4416"/>
    <mergeCell ref="F4412:G4412"/>
    <mergeCell ref="H4412:L4412"/>
    <mergeCell ref="B4413:B4414"/>
    <mergeCell ref="C4413:C4414"/>
    <mergeCell ref="D4413:D4414"/>
    <mergeCell ref="E4413:E4414"/>
    <mergeCell ref="F4413:G4414"/>
    <mergeCell ref="H4413:I4413"/>
    <mergeCell ref="H4414:I4414"/>
    <mergeCell ref="F4436:G4437"/>
    <mergeCell ref="H4436:I4437"/>
    <mergeCell ref="J4436:J4437"/>
    <mergeCell ref="K4436:K4437"/>
    <mergeCell ref="L4436:L4437"/>
    <mergeCell ref="A4438:A4442"/>
    <mergeCell ref="F4438:G4438"/>
    <mergeCell ref="H4438:L4438"/>
    <mergeCell ref="B4439:B4440"/>
    <mergeCell ref="C4439:C4440"/>
    <mergeCell ref="A4433:A4437"/>
    <mergeCell ref="F4433:G4433"/>
    <mergeCell ref="H4433:L4433"/>
    <mergeCell ref="B4434:B4435"/>
    <mergeCell ref="C4434:C4435"/>
    <mergeCell ref="D4434:D4435"/>
    <mergeCell ref="E4434:E4435"/>
    <mergeCell ref="F4434:G4435"/>
    <mergeCell ref="H4434:I4434"/>
    <mergeCell ref="H4435:I4435"/>
    <mergeCell ref="H4428:I4428"/>
    <mergeCell ref="H4429:I4430"/>
    <mergeCell ref="J4429:J4430"/>
    <mergeCell ref="K4429:K4430"/>
    <mergeCell ref="L4429:L4430"/>
    <mergeCell ref="F4431:G4432"/>
    <mergeCell ref="H4431:I4432"/>
    <mergeCell ref="J4431:J4432"/>
    <mergeCell ref="K4431:K4432"/>
    <mergeCell ref="L4431:L4432"/>
    <mergeCell ref="K4425:K4426"/>
    <mergeCell ref="L4425:L4426"/>
    <mergeCell ref="A4427:A4432"/>
    <mergeCell ref="F4427:G4427"/>
    <mergeCell ref="H4427:L4427"/>
    <mergeCell ref="B4428:B4430"/>
    <mergeCell ref="C4428:C4430"/>
    <mergeCell ref="D4428:D4430"/>
    <mergeCell ref="E4428:E4430"/>
    <mergeCell ref="F4428:G4430"/>
    <mergeCell ref="H4449:I4449"/>
    <mergeCell ref="H4450:I4450"/>
    <mergeCell ref="F4451:G4452"/>
    <mergeCell ref="H4451:I4452"/>
    <mergeCell ref="J4451:J4452"/>
    <mergeCell ref="K4451:K4452"/>
    <mergeCell ref="K4446:K4447"/>
    <mergeCell ref="L4446:L4447"/>
    <mergeCell ref="A4448:A4452"/>
    <mergeCell ref="F4448:G4448"/>
    <mergeCell ref="H4448:L4448"/>
    <mergeCell ref="B4449:B4450"/>
    <mergeCell ref="C4449:C4450"/>
    <mergeCell ref="D4449:D4450"/>
    <mergeCell ref="E4449:E4450"/>
    <mergeCell ref="F4449:G4450"/>
    <mergeCell ref="F4444:G4445"/>
    <mergeCell ref="H4444:I4444"/>
    <mergeCell ref="H4445:I4445"/>
    <mergeCell ref="F4446:G4447"/>
    <mergeCell ref="H4446:I4447"/>
    <mergeCell ref="J4446:J4447"/>
    <mergeCell ref="J4441:J4442"/>
    <mergeCell ref="K4441:K4442"/>
    <mergeCell ref="L4441:L4442"/>
    <mergeCell ref="A4443:A4447"/>
    <mergeCell ref="F4443:G4443"/>
    <mergeCell ref="H4443:L4443"/>
    <mergeCell ref="B4444:B4445"/>
    <mergeCell ref="C4444:C4445"/>
    <mergeCell ref="D4444:D4445"/>
    <mergeCell ref="E4444:E4445"/>
    <mergeCell ref="D4439:D4440"/>
    <mergeCell ref="E4439:E4440"/>
    <mergeCell ref="F4439:G4440"/>
    <mergeCell ref="H4439:I4439"/>
    <mergeCell ref="H4440:I4440"/>
    <mergeCell ref="F4441:G4442"/>
    <mergeCell ref="H4441:I4442"/>
    <mergeCell ref="F4461:G4462"/>
    <mergeCell ref="H4461:I4462"/>
    <mergeCell ref="J4461:J4462"/>
    <mergeCell ref="K4461:K4462"/>
    <mergeCell ref="L4461:L4462"/>
    <mergeCell ref="A4463:A4467"/>
    <mergeCell ref="F4463:G4463"/>
    <mergeCell ref="H4463:L4463"/>
    <mergeCell ref="B4464:B4465"/>
    <mergeCell ref="C4464:C4465"/>
    <mergeCell ref="A4458:A4462"/>
    <mergeCell ref="F4458:G4458"/>
    <mergeCell ref="H4458:L4458"/>
    <mergeCell ref="B4459:B4460"/>
    <mergeCell ref="C4459:C4460"/>
    <mergeCell ref="D4459:D4460"/>
    <mergeCell ref="E4459:E4460"/>
    <mergeCell ref="F4459:G4460"/>
    <mergeCell ref="H4459:I4459"/>
    <mergeCell ref="H4460:I4460"/>
    <mergeCell ref="H4455:I4455"/>
    <mergeCell ref="F4456:G4457"/>
    <mergeCell ref="H4456:I4457"/>
    <mergeCell ref="J4456:J4457"/>
    <mergeCell ref="K4456:K4457"/>
    <mergeCell ref="L4456:L4457"/>
    <mergeCell ref="L4451:L4452"/>
    <mergeCell ref="A4453:A4457"/>
    <mergeCell ref="F4453:G4453"/>
    <mergeCell ref="H4453:L4453"/>
    <mergeCell ref="B4454:B4455"/>
    <mergeCell ref="C4454:C4455"/>
    <mergeCell ref="D4454:D4455"/>
    <mergeCell ref="E4454:E4455"/>
    <mergeCell ref="F4454:G4455"/>
    <mergeCell ref="H4454:I4454"/>
    <mergeCell ref="H4474:I4474"/>
    <mergeCell ref="H4475:I4475"/>
    <mergeCell ref="F4476:G4477"/>
    <mergeCell ref="H4476:I4477"/>
    <mergeCell ref="J4476:J4477"/>
    <mergeCell ref="K4476:K4477"/>
    <mergeCell ref="K4471:K4472"/>
    <mergeCell ref="L4471:L4472"/>
    <mergeCell ref="A4473:A4477"/>
    <mergeCell ref="F4473:G4473"/>
    <mergeCell ref="H4473:L4473"/>
    <mergeCell ref="B4474:B4475"/>
    <mergeCell ref="C4474:C4475"/>
    <mergeCell ref="D4474:D4475"/>
    <mergeCell ref="E4474:E4475"/>
    <mergeCell ref="F4474:G4475"/>
    <mergeCell ref="F4469:G4470"/>
    <mergeCell ref="H4469:I4469"/>
    <mergeCell ref="H4470:I4470"/>
    <mergeCell ref="F4471:G4472"/>
    <mergeCell ref="H4471:I4472"/>
    <mergeCell ref="J4471:J4472"/>
    <mergeCell ref="J4466:J4467"/>
    <mergeCell ref="K4466:K4467"/>
    <mergeCell ref="L4466:L4467"/>
    <mergeCell ref="A4468:A4472"/>
    <mergeCell ref="F4468:G4468"/>
    <mergeCell ref="H4468:L4468"/>
    <mergeCell ref="B4469:B4470"/>
    <mergeCell ref="C4469:C4470"/>
    <mergeCell ref="D4469:D4470"/>
    <mergeCell ref="E4469:E4470"/>
    <mergeCell ref="D4464:D4465"/>
    <mergeCell ref="E4464:E4465"/>
    <mergeCell ref="F4464:G4465"/>
    <mergeCell ref="H4464:I4464"/>
    <mergeCell ref="H4465:I4465"/>
    <mergeCell ref="F4466:G4467"/>
    <mergeCell ref="H4466:I4467"/>
    <mergeCell ref="J4485:J4486"/>
    <mergeCell ref="K4485:K4486"/>
    <mergeCell ref="L4485:L4486"/>
    <mergeCell ref="F4487:G4488"/>
    <mergeCell ref="H4487:I4488"/>
    <mergeCell ref="J4487:J4488"/>
    <mergeCell ref="K4487:K4488"/>
    <mergeCell ref="L4487:L4488"/>
    <mergeCell ref="A4483:A4488"/>
    <mergeCell ref="F4483:G4483"/>
    <mergeCell ref="H4483:L4483"/>
    <mergeCell ref="B4484:B4486"/>
    <mergeCell ref="C4484:C4486"/>
    <mergeCell ref="D4484:D4486"/>
    <mergeCell ref="E4484:E4486"/>
    <mergeCell ref="F4484:G4486"/>
    <mergeCell ref="H4484:I4484"/>
    <mergeCell ref="H4485:I4486"/>
    <mergeCell ref="H4480:I4480"/>
    <mergeCell ref="F4481:G4482"/>
    <mergeCell ref="H4481:I4482"/>
    <mergeCell ref="J4481:J4482"/>
    <mergeCell ref="K4481:K4482"/>
    <mergeCell ref="L4481:L4482"/>
    <mergeCell ref="L4476:L4477"/>
    <mergeCell ref="A4478:A4482"/>
    <mergeCell ref="F4478:G4478"/>
    <mergeCell ref="H4478:L4478"/>
    <mergeCell ref="B4479:B4480"/>
    <mergeCell ref="C4479:C4480"/>
    <mergeCell ref="D4479:D4480"/>
    <mergeCell ref="E4479:E4480"/>
    <mergeCell ref="F4479:G4480"/>
    <mergeCell ref="H4479:I4479"/>
    <mergeCell ref="J4497:J4498"/>
    <mergeCell ref="K4497:K4498"/>
    <mergeCell ref="L4497:L4498"/>
    <mergeCell ref="A4499:A4503"/>
    <mergeCell ref="F4499:G4499"/>
    <mergeCell ref="H4499:L4499"/>
    <mergeCell ref="B4500:B4501"/>
    <mergeCell ref="C4500:C4501"/>
    <mergeCell ref="D4500:D4501"/>
    <mergeCell ref="E4500:E4501"/>
    <mergeCell ref="D4495:D4496"/>
    <mergeCell ref="E4495:E4496"/>
    <mergeCell ref="F4495:G4496"/>
    <mergeCell ref="H4495:I4495"/>
    <mergeCell ref="H4496:I4496"/>
    <mergeCell ref="F4497:G4498"/>
    <mergeCell ref="H4497:I4498"/>
    <mergeCell ref="F4492:G4493"/>
    <mergeCell ref="H4492:I4493"/>
    <mergeCell ref="J4492:J4493"/>
    <mergeCell ref="K4492:K4493"/>
    <mergeCell ref="L4492:L4493"/>
    <mergeCell ref="A4494:A4498"/>
    <mergeCell ref="F4494:G4494"/>
    <mergeCell ref="H4494:L4494"/>
    <mergeCell ref="B4495:B4496"/>
    <mergeCell ref="C4495:C4496"/>
    <mergeCell ref="A4489:A4493"/>
    <mergeCell ref="F4489:G4489"/>
    <mergeCell ref="H4489:L4489"/>
    <mergeCell ref="B4490:B4491"/>
    <mergeCell ref="C4490:C4491"/>
    <mergeCell ref="D4490:D4491"/>
    <mergeCell ref="E4490:E4491"/>
    <mergeCell ref="F4490:G4491"/>
    <mergeCell ref="H4490:I4490"/>
    <mergeCell ref="H4491:I4491"/>
    <mergeCell ref="H4511:I4511"/>
    <mergeCell ref="F4512:G4513"/>
    <mergeCell ref="H4512:I4513"/>
    <mergeCell ref="J4512:J4513"/>
    <mergeCell ref="K4512:K4513"/>
    <mergeCell ref="L4512:L4513"/>
    <mergeCell ref="L4507:L4508"/>
    <mergeCell ref="A4509:A4513"/>
    <mergeCell ref="F4509:G4509"/>
    <mergeCell ref="H4509:L4509"/>
    <mergeCell ref="B4510:B4511"/>
    <mergeCell ref="C4510:C4511"/>
    <mergeCell ref="D4510:D4511"/>
    <mergeCell ref="E4510:E4511"/>
    <mergeCell ref="F4510:G4511"/>
    <mergeCell ref="H4510:I4510"/>
    <mergeCell ref="H4505:I4505"/>
    <mergeCell ref="H4506:I4506"/>
    <mergeCell ref="F4507:G4508"/>
    <mergeCell ref="H4507:I4508"/>
    <mergeCell ref="J4507:J4508"/>
    <mergeCell ref="K4507:K4508"/>
    <mergeCell ref="K4502:K4503"/>
    <mergeCell ref="L4502:L4503"/>
    <mergeCell ref="A4504:A4508"/>
    <mergeCell ref="F4504:G4504"/>
    <mergeCell ref="H4504:L4504"/>
    <mergeCell ref="B4505:B4506"/>
    <mergeCell ref="C4505:C4506"/>
    <mergeCell ref="D4505:D4506"/>
    <mergeCell ref="E4505:E4506"/>
    <mergeCell ref="F4505:G4506"/>
    <mergeCell ref="F4500:G4501"/>
    <mergeCell ref="H4500:I4500"/>
    <mergeCell ref="H4501:I4501"/>
    <mergeCell ref="F4502:G4503"/>
    <mergeCell ref="H4502:I4503"/>
    <mergeCell ref="J4502:J4503"/>
    <mergeCell ref="F4524:G4525"/>
    <mergeCell ref="H4524:I4525"/>
    <mergeCell ref="J4524:J4525"/>
    <mergeCell ref="K4524:K4525"/>
    <mergeCell ref="L4524:L4525"/>
    <mergeCell ref="A4526:A4530"/>
    <mergeCell ref="F4526:G4526"/>
    <mergeCell ref="H4526:L4526"/>
    <mergeCell ref="B4527:B4528"/>
    <mergeCell ref="C4527:C4528"/>
    <mergeCell ref="A4521:A4525"/>
    <mergeCell ref="F4521:G4521"/>
    <mergeCell ref="H4521:L4521"/>
    <mergeCell ref="B4522:B4523"/>
    <mergeCell ref="C4522:C4523"/>
    <mergeCell ref="D4522:D4523"/>
    <mergeCell ref="E4522:E4523"/>
    <mergeCell ref="F4522:G4523"/>
    <mergeCell ref="H4522:I4522"/>
    <mergeCell ref="H4523:I4523"/>
    <mergeCell ref="J4516:J4518"/>
    <mergeCell ref="K4516:K4518"/>
    <mergeCell ref="L4516:L4518"/>
    <mergeCell ref="F4519:G4520"/>
    <mergeCell ref="H4519:I4520"/>
    <mergeCell ref="J4519:J4520"/>
    <mergeCell ref="K4519:K4520"/>
    <mergeCell ref="L4519:L4520"/>
    <mergeCell ref="A4514:A4520"/>
    <mergeCell ref="F4514:G4514"/>
    <mergeCell ref="H4514:L4514"/>
    <mergeCell ref="B4515:B4518"/>
    <mergeCell ref="C4515:C4518"/>
    <mergeCell ref="D4515:D4518"/>
    <mergeCell ref="E4515:E4518"/>
    <mergeCell ref="F4515:G4518"/>
    <mergeCell ref="H4515:I4515"/>
    <mergeCell ref="H4516:I4518"/>
    <mergeCell ref="H4537:I4537"/>
    <mergeCell ref="H4538:I4538"/>
    <mergeCell ref="F4539:G4540"/>
    <mergeCell ref="H4539:I4540"/>
    <mergeCell ref="J4539:J4540"/>
    <mergeCell ref="K4539:K4540"/>
    <mergeCell ref="K4534:K4535"/>
    <mergeCell ref="L4534:L4535"/>
    <mergeCell ref="A4536:A4540"/>
    <mergeCell ref="F4536:G4536"/>
    <mergeCell ref="H4536:L4536"/>
    <mergeCell ref="B4537:B4538"/>
    <mergeCell ref="C4537:C4538"/>
    <mergeCell ref="D4537:D4538"/>
    <mergeCell ref="E4537:E4538"/>
    <mergeCell ref="F4537:G4538"/>
    <mergeCell ref="F4532:G4533"/>
    <mergeCell ref="H4532:I4532"/>
    <mergeCell ref="H4533:I4533"/>
    <mergeCell ref="F4534:G4535"/>
    <mergeCell ref="H4534:I4535"/>
    <mergeCell ref="J4534:J4535"/>
    <mergeCell ref="J4529:J4530"/>
    <mergeCell ref="K4529:K4530"/>
    <mergeCell ref="L4529:L4530"/>
    <mergeCell ref="A4531:A4535"/>
    <mergeCell ref="F4531:G4531"/>
    <mergeCell ref="H4531:L4531"/>
    <mergeCell ref="B4532:B4533"/>
    <mergeCell ref="C4532:C4533"/>
    <mergeCell ref="D4532:D4533"/>
    <mergeCell ref="E4532:E4533"/>
    <mergeCell ref="D4527:D4528"/>
    <mergeCell ref="E4527:E4528"/>
    <mergeCell ref="F4527:G4528"/>
    <mergeCell ref="H4527:I4527"/>
    <mergeCell ref="H4528:I4528"/>
    <mergeCell ref="F4529:G4530"/>
    <mergeCell ref="H4529:I4530"/>
    <mergeCell ref="J4548:J4549"/>
    <mergeCell ref="K4548:K4549"/>
    <mergeCell ref="L4548:L4549"/>
    <mergeCell ref="F4550:G4551"/>
    <mergeCell ref="H4550:I4551"/>
    <mergeCell ref="J4550:J4551"/>
    <mergeCell ref="K4550:K4551"/>
    <mergeCell ref="L4550:L4551"/>
    <mergeCell ref="A4546:A4551"/>
    <mergeCell ref="F4546:G4546"/>
    <mergeCell ref="H4546:L4546"/>
    <mergeCell ref="B4547:B4549"/>
    <mergeCell ref="C4547:C4549"/>
    <mergeCell ref="D4547:D4549"/>
    <mergeCell ref="E4547:E4549"/>
    <mergeCell ref="F4547:G4549"/>
    <mergeCell ref="H4547:I4547"/>
    <mergeCell ref="H4548:I4549"/>
    <mergeCell ref="H4543:I4543"/>
    <mergeCell ref="F4544:G4545"/>
    <mergeCell ref="H4544:I4545"/>
    <mergeCell ref="J4544:J4545"/>
    <mergeCell ref="K4544:K4545"/>
    <mergeCell ref="L4544:L4545"/>
    <mergeCell ref="L4539:L4540"/>
    <mergeCell ref="A4541:A4545"/>
    <mergeCell ref="F4541:G4541"/>
    <mergeCell ref="H4541:L4541"/>
    <mergeCell ref="B4542:B4543"/>
    <mergeCell ref="C4542:C4543"/>
    <mergeCell ref="D4542:D4543"/>
    <mergeCell ref="E4542:E4543"/>
    <mergeCell ref="F4542:G4543"/>
    <mergeCell ref="H4542:I4542"/>
    <mergeCell ref="D4564:D4565"/>
    <mergeCell ref="E4564:E4565"/>
    <mergeCell ref="F4564:G4565"/>
    <mergeCell ref="H4564:I4564"/>
    <mergeCell ref="H4565:I4565"/>
    <mergeCell ref="F4566:G4567"/>
    <mergeCell ref="H4566:I4567"/>
    <mergeCell ref="F4561:G4562"/>
    <mergeCell ref="H4561:I4562"/>
    <mergeCell ref="J4561:J4562"/>
    <mergeCell ref="K4561:K4562"/>
    <mergeCell ref="L4561:L4562"/>
    <mergeCell ref="A4563:A4567"/>
    <mergeCell ref="F4563:G4563"/>
    <mergeCell ref="H4563:L4563"/>
    <mergeCell ref="B4564:B4565"/>
    <mergeCell ref="C4564:C4565"/>
    <mergeCell ref="A4558:A4562"/>
    <mergeCell ref="F4558:G4558"/>
    <mergeCell ref="H4558:L4558"/>
    <mergeCell ref="B4559:B4560"/>
    <mergeCell ref="C4559:C4560"/>
    <mergeCell ref="D4559:D4560"/>
    <mergeCell ref="E4559:E4560"/>
    <mergeCell ref="F4559:G4560"/>
    <mergeCell ref="H4559:I4559"/>
    <mergeCell ref="H4560:I4560"/>
    <mergeCell ref="J4554:J4555"/>
    <mergeCell ref="K4554:K4555"/>
    <mergeCell ref="L4554:L4555"/>
    <mergeCell ref="F4556:G4557"/>
    <mergeCell ref="H4556:I4557"/>
    <mergeCell ref="J4556:J4557"/>
    <mergeCell ref="K4556:K4557"/>
    <mergeCell ref="L4556:L4557"/>
    <mergeCell ref="A4552:A4557"/>
    <mergeCell ref="F4552:G4552"/>
    <mergeCell ref="H4552:L4552"/>
    <mergeCell ref="B4553:B4555"/>
    <mergeCell ref="C4553:C4555"/>
    <mergeCell ref="D4553:D4555"/>
    <mergeCell ref="E4553:E4555"/>
    <mergeCell ref="F4553:G4555"/>
    <mergeCell ref="H4553:I4553"/>
    <mergeCell ref="H4554:I4555"/>
    <mergeCell ref="H4574:I4574"/>
    <mergeCell ref="H4575:I4576"/>
    <mergeCell ref="J4575:J4576"/>
    <mergeCell ref="K4575:K4576"/>
    <mergeCell ref="L4575:L4576"/>
    <mergeCell ref="F4577:G4578"/>
    <mergeCell ref="H4577:I4578"/>
    <mergeCell ref="J4577:J4578"/>
    <mergeCell ref="K4577:K4578"/>
    <mergeCell ref="L4577:L4578"/>
    <mergeCell ref="K4571:K4572"/>
    <mergeCell ref="L4571:L4572"/>
    <mergeCell ref="A4573:A4578"/>
    <mergeCell ref="F4573:G4573"/>
    <mergeCell ref="H4573:L4573"/>
    <mergeCell ref="B4574:B4576"/>
    <mergeCell ref="C4574:C4576"/>
    <mergeCell ref="D4574:D4576"/>
    <mergeCell ref="E4574:E4576"/>
    <mergeCell ref="F4574:G4576"/>
    <mergeCell ref="F4569:G4570"/>
    <mergeCell ref="H4569:I4569"/>
    <mergeCell ref="H4570:I4570"/>
    <mergeCell ref="F4571:G4572"/>
    <mergeCell ref="H4571:I4572"/>
    <mergeCell ref="J4571:J4572"/>
    <mergeCell ref="J4566:J4567"/>
    <mergeCell ref="K4566:K4567"/>
    <mergeCell ref="L4566:L4567"/>
    <mergeCell ref="A4568:A4572"/>
    <mergeCell ref="F4568:G4568"/>
    <mergeCell ref="H4568:L4568"/>
    <mergeCell ref="B4569:B4570"/>
    <mergeCell ref="C4569:C4570"/>
    <mergeCell ref="D4569:D4570"/>
    <mergeCell ref="E4569:E4570"/>
    <mergeCell ref="D4591:D4592"/>
    <mergeCell ref="E4591:E4592"/>
    <mergeCell ref="F4591:G4592"/>
    <mergeCell ref="H4591:I4591"/>
    <mergeCell ref="H4592:I4592"/>
    <mergeCell ref="F4593:G4594"/>
    <mergeCell ref="H4593:I4594"/>
    <mergeCell ref="F4588:G4589"/>
    <mergeCell ref="H4588:I4589"/>
    <mergeCell ref="J4588:J4589"/>
    <mergeCell ref="K4588:K4589"/>
    <mergeCell ref="L4588:L4589"/>
    <mergeCell ref="A4590:A4594"/>
    <mergeCell ref="F4590:G4590"/>
    <mergeCell ref="H4590:L4590"/>
    <mergeCell ref="B4591:B4592"/>
    <mergeCell ref="C4591:C4592"/>
    <mergeCell ref="A4585:A4589"/>
    <mergeCell ref="F4585:G4585"/>
    <mergeCell ref="H4585:L4585"/>
    <mergeCell ref="B4586:B4587"/>
    <mergeCell ref="C4586:C4587"/>
    <mergeCell ref="D4586:D4587"/>
    <mergeCell ref="E4586:E4587"/>
    <mergeCell ref="F4586:G4587"/>
    <mergeCell ref="H4586:I4586"/>
    <mergeCell ref="H4587:I4587"/>
    <mergeCell ref="J4581:J4582"/>
    <mergeCell ref="K4581:K4582"/>
    <mergeCell ref="L4581:L4582"/>
    <mergeCell ref="F4583:G4584"/>
    <mergeCell ref="H4583:I4584"/>
    <mergeCell ref="J4583:J4584"/>
    <mergeCell ref="K4583:K4584"/>
    <mergeCell ref="L4583:L4584"/>
    <mergeCell ref="A4579:A4584"/>
    <mergeCell ref="F4579:G4579"/>
    <mergeCell ref="H4579:L4579"/>
    <mergeCell ref="B4580:B4582"/>
    <mergeCell ref="C4580:C4582"/>
    <mergeCell ref="D4580:D4582"/>
    <mergeCell ref="E4580:E4582"/>
    <mergeCell ref="F4580:G4582"/>
    <mergeCell ref="H4580:I4580"/>
    <mergeCell ref="H4581:I4582"/>
    <mergeCell ref="L4603:L4604"/>
    <mergeCell ref="A4605:A4609"/>
    <mergeCell ref="F4605:G4605"/>
    <mergeCell ref="H4605:L4605"/>
    <mergeCell ref="B4606:B4607"/>
    <mergeCell ref="C4606:C4607"/>
    <mergeCell ref="D4606:D4607"/>
    <mergeCell ref="E4606:E4607"/>
    <mergeCell ref="F4606:G4607"/>
    <mergeCell ref="H4606:I4606"/>
    <mergeCell ref="H4601:I4601"/>
    <mergeCell ref="H4602:I4602"/>
    <mergeCell ref="F4603:G4604"/>
    <mergeCell ref="H4603:I4604"/>
    <mergeCell ref="J4603:J4604"/>
    <mergeCell ref="K4603:K4604"/>
    <mergeCell ref="K4598:K4599"/>
    <mergeCell ref="L4598:L4599"/>
    <mergeCell ref="A4600:A4604"/>
    <mergeCell ref="F4600:G4600"/>
    <mergeCell ref="H4600:L4600"/>
    <mergeCell ref="B4601:B4602"/>
    <mergeCell ref="C4601:C4602"/>
    <mergeCell ref="D4601:D4602"/>
    <mergeCell ref="E4601:E4602"/>
    <mergeCell ref="F4601:G4602"/>
    <mergeCell ref="F4596:G4597"/>
    <mergeCell ref="H4596:I4596"/>
    <mergeCell ref="H4597:I4597"/>
    <mergeCell ref="F4598:G4599"/>
    <mergeCell ref="H4598:I4599"/>
    <mergeCell ref="J4598:J4599"/>
    <mergeCell ref="J4593:J4594"/>
    <mergeCell ref="K4593:K4594"/>
    <mergeCell ref="L4593:L4594"/>
    <mergeCell ref="A4595:A4599"/>
    <mergeCell ref="F4595:G4595"/>
    <mergeCell ref="H4595:L4595"/>
    <mergeCell ref="B4596:B4597"/>
    <mergeCell ref="C4596:C4597"/>
    <mergeCell ref="D4596:D4597"/>
    <mergeCell ref="E4596:E4597"/>
    <mergeCell ref="D4616:D4617"/>
    <mergeCell ref="E4616:E4617"/>
    <mergeCell ref="F4616:G4617"/>
    <mergeCell ref="H4616:I4616"/>
    <mergeCell ref="H4617:I4617"/>
    <mergeCell ref="F4618:G4619"/>
    <mergeCell ref="H4618:I4619"/>
    <mergeCell ref="F4613:G4614"/>
    <mergeCell ref="H4613:I4614"/>
    <mergeCell ref="J4613:J4614"/>
    <mergeCell ref="K4613:K4614"/>
    <mergeCell ref="L4613:L4614"/>
    <mergeCell ref="A4615:A4619"/>
    <mergeCell ref="F4615:G4615"/>
    <mergeCell ref="H4615:L4615"/>
    <mergeCell ref="B4616:B4617"/>
    <mergeCell ref="C4616:C4617"/>
    <mergeCell ref="A4610:A4614"/>
    <mergeCell ref="F4610:G4610"/>
    <mergeCell ref="H4610:L4610"/>
    <mergeCell ref="B4611:B4612"/>
    <mergeCell ref="C4611:C4612"/>
    <mergeCell ref="D4611:D4612"/>
    <mergeCell ref="E4611:E4612"/>
    <mergeCell ref="F4611:G4612"/>
    <mergeCell ref="H4611:I4611"/>
    <mergeCell ref="H4612:I4612"/>
    <mergeCell ref="H4607:I4607"/>
    <mergeCell ref="F4608:G4609"/>
    <mergeCell ref="H4608:I4609"/>
    <mergeCell ref="J4608:J4609"/>
    <mergeCell ref="K4608:K4609"/>
    <mergeCell ref="L4608:L4609"/>
    <mergeCell ref="H4626:I4626"/>
    <mergeCell ref="H4627:I4628"/>
    <mergeCell ref="J4627:J4628"/>
    <mergeCell ref="K4627:K4628"/>
    <mergeCell ref="L4627:L4628"/>
    <mergeCell ref="F4629:G4630"/>
    <mergeCell ref="H4629:I4630"/>
    <mergeCell ref="J4629:J4630"/>
    <mergeCell ref="K4629:K4630"/>
    <mergeCell ref="L4629:L4630"/>
    <mergeCell ref="K4623:K4624"/>
    <mergeCell ref="L4623:L4624"/>
    <mergeCell ref="A4625:A4630"/>
    <mergeCell ref="F4625:G4625"/>
    <mergeCell ref="H4625:L4625"/>
    <mergeCell ref="B4626:B4628"/>
    <mergeCell ref="C4626:C4628"/>
    <mergeCell ref="D4626:D4628"/>
    <mergeCell ref="E4626:E4628"/>
    <mergeCell ref="F4626:G4628"/>
    <mergeCell ref="F4621:G4622"/>
    <mergeCell ref="H4621:I4621"/>
    <mergeCell ref="H4622:I4622"/>
    <mergeCell ref="F4623:G4624"/>
    <mergeCell ref="H4623:I4624"/>
    <mergeCell ref="J4623:J4624"/>
    <mergeCell ref="J4618:J4619"/>
    <mergeCell ref="K4618:K4619"/>
    <mergeCell ref="L4618:L4619"/>
    <mergeCell ref="A4620:A4624"/>
    <mergeCell ref="F4620:G4620"/>
    <mergeCell ref="H4620:L4620"/>
    <mergeCell ref="B4621:B4622"/>
    <mergeCell ref="C4621:C4622"/>
    <mergeCell ref="D4621:D4622"/>
    <mergeCell ref="E4621:E4622"/>
    <mergeCell ref="J4644:J4645"/>
    <mergeCell ref="K4644:K4645"/>
    <mergeCell ref="L4644:L4645"/>
    <mergeCell ref="F4646:G4647"/>
    <mergeCell ref="H4646:I4647"/>
    <mergeCell ref="J4646:J4647"/>
    <mergeCell ref="K4646:K4647"/>
    <mergeCell ref="L4646:L4647"/>
    <mergeCell ref="A4642:A4647"/>
    <mergeCell ref="F4642:G4642"/>
    <mergeCell ref="H4642:L4642"/>
    <mergeCell ref="B4643:B4645"/>
    <mergeCell ref="C4643:C4645"/>
    <mergeCell ref="D4643:D4645"/>
    <mergeCell ref="E4643:E4645"/>
    <mergeCell ref="F4643:G4645"/>
    <mergeCell ref="H4643:I4643"/>
    <mergeCell ref="H4644:I4645"/>
    <mergeCell ref="K4638:K4639"/>
    <mergeCell ref="L4638:L4639"/>
    <mergeCell ref="F4640:G4641"/>
    <mergeCell ref="H4640:I4641"/>
    <mergeCell ref="J4640:J4641"/>
    <mergeCell ref="K4640:K4641"/>
    <mergeCell ref="L4640:L4641"/>
    <mergeCell ref="D4637:D4639"/>
    <mergeCell ref="E4637:E4639"/>
    <mergeCell ref="F4637:G4639"/>
    <mergeCell ref="H4637:I4637"/>
    <mergeCell ref="H4638:I4639"/>
    <mergeCell ref="J4638:J4639"/>
    <mergeCell ref="F4634:G4635"/>
    <mergeCell ref="H4634:I4635"/>
    <mergeCell ref="J4634:J4635"/>
    <mergeCell ref="K4634:K4635"/>
    <mergeCell ref="L4634:L4635"/>
    <mergeCell ref="A4636:A4641"/>
    <mergeCell ref="F4636:G4636"/>
    <mergeCell ref="H4636:L4636"/>
    <mergeCell ref="B4637:B4639"/>
    <mergeCell ref="C4637:C4639"/>
    <mergeCell ref="A4631:A4635"/>
    <mergeCell ref="F4631:G4631"/>
    <mergeCell ref="H4631:L4631"/>
    <mergeCell ref="B4632:B4633"/>
    <mergeCell ref="C4632:C4633"/>
    <mergeCell ref="D4632:D4633"/>
    <mergeCell ref="E4632:E4633"/>
    <mergeCell ref="F4632:G4633"/>
    <mergeCell ref="H4632:I4632"/>
    <mergeCell ref="H4633:I4633"/>
    <mergeCell ref="D4660:D4661"/>
    <mergeCell ref="E4660:E4661"/>
    <mergeCell ref="F4660:G4661"/>
    <mergeCell ref="H4660:I4660"/>
    <mergeCell ref="H4661:I4661"/>
    <mergeCell ref="F4662:G4663"/>
    <mergeCell ref="H4662:I4663"/>
    <mergeCell ref="F4657:G4658"/>
    <mergeCell ref="H4657:I4658"/>
    <mergeCell ref="J4657:J4658"/>
    <mergeCell ref="K4657:K4658"/>
    <mergeCell ref="L4657:L4658"/>
    <mergeCell ref="A4659:A4663"/>
    <mergeCell ref="F4659:G4659"/>
    <mergeCell ref="H4659:L4659"/>
    <mergeCell ref="B4660:B4661"/>
    <mergeCell ref="C4660:C4661"/>
    <mergeCell ref="A4654:A4658"/>
    <mergeCell ref="F4654:G4654"/>
    <mergeCell ref="H4654:L4654"/>
    <mergeCell ref="B4655:B4656"/>
    <mergeCell ref="C4655:C4656"/>
    <mergeCell ref="D4655:D4656"/>
    <mergeCell ref="E4655:E4656"/>
    <mergeCell ref="F4655:G4656"/>
    <mergeCell ref="H4655:I4655"/>
    <mergeCell ref="H4656:I4656"/>
    <mergeCell ref="J4650:J4651"/>
    <mergeCell ref="K4650:K4651"/>
    <mergeCell ref="L4650:L4651"/>
    <mergeCell ref="F4652:G4653"/>
    <mergeCell ref="H4652:I4653"/>
    <mergeCell ref="J4652:J4653"/>
    <mergeCell ref="K4652:K4653"/>
    <mergeCell ref="L4652:L4653"/>
    <mergeCell ref="A4648:A4653"/>
    <mergeCell ref="F4648:G4648"/>
    <mergeCell ref="H4648:L4648"/>
    <mergeCell ref="B4649:B4651"/>
    <mergeCell ref="C4649:C4651"/>
    <mergeCell ref="D4649:D4651"/>
    <mergeCell ref="E4649:E4651"/>
    <mergeCell ref="F4649:G4651"/>
    <mergeCell ref="H4649:I4649"/>
    <mergeCell ref="H4650:I4651"/>
    <mergeCell ref="L4672:L4673"/>
    <mergeCell ref="A4674:A4678"/>
    <mergeCell ref="F4674:G4674"/>
    <mergeCell ref="H4674:L4674"/>
    <mergeCell ref="B4675:B4676"/>
    <mergeCell ref="C4675:C4676"/>
    <mergeCell ref="D4675:D4676"/>
    <mergeCell ref="E4675:E4676"/>
    <mergeCell ref="F4675:G4676"/>
    <mergeCell ref="H4675:I4675"/>
    <mergeCell ref="H4670:I4670"/>
    <mergeCell ref="H4671:I4671"/>
    <mergeCell ref="F4672:G4673"/>
    <mergeCell ref="H4672:I4673"/>
    <mergeCell ref="J4672:J4673"/>
    <mergeCell ref="K4672:K4673"/>
    <mergeCell ref="K4667:K4668"/>
    <mergeCell ref="L4667:L4668"/>
    <mergeCell ref="A4669:A4673"/>
    <mergeCell ref="F4669:G4669"/>
    <mergeCell ref="H4669:L4669"/>
    <mergeCell ref="B4670:B4671"/>
    <mergeCell ref="C4670:C4671"/>
    <mergeCell ref="D4670:D4671"/>
    <mergeCell ref="E4670:E4671"/>
    <mergeCell ref="F4670:G4671"/>
    <mergeCell ref="F4665:G4666"/>
    <mergeCell ref="H4665:I4665"/>
    <mergeCell ref="H4666:I4666"/>
    <mergeCell ref="F4667:G4668"/>
    <mergeCell ref="H4667:I4668"/>
    <mergeCell ref="J4667:J4668"/>
    <mergeCell ref="J4662:J4663"/>
    <mergeCell ref="K4662:K4663"/>
    <mergeCell ref="L4662:L4663"/>
    <mergeCell ref="A4664:A4668"/>
    <mergeCell ref="F4664:G4664"/>
    <mergeCell ref="H4664:L4664"/>
    <mergeCell ref="B4665:B4666"/>
    <mergeCell ref="C4665:C4666"/>
    <mergeCell ref="D4665:D4666"/>
    <mergeCell ref="E4665:E4666"/>
    <mergeCell ref="D4685:D4686"/>
    <mergeCell ref="E4685:E4686"/>
    <mergeCell ref="F4685:G4686"/>
    <mergeCell ref="H4685:I4685"/>
    <mergeCell ref="H4686:I4686"/>
    <mergeCell ref="F4687:G4688"/>
    <mergeCell ref="H4687:I4688"/>
    <mergeCell ref="F4682:G4683"/>
    <mergeCell ref="H4682:I4683"/>
    <mergeCell ref="J4682:J4683"/>
    <mergeCell ref="K4682:K4683"/>
    <mergeCell ref="L4682:L4683"/>
    <mergeCell ref="A4684:A4688"/>
    <mergeCell ref="F4684:G4684"/>
    <mergeCell ref="H4684:L4684"/>
    <mergeCell ref="B4685:B4686"/>
    <mergeCell ref="C4685:C4686"/>
    <mergeCell ref="A4679:A4683"/>
    <mergeCell ref="F4679:G4679"/>
    <mergeCell ref="H4679:L4679"/>
    <mergeCell ref="B4680:B4681"/>
    <mergeCell ref="C4680:C4681"/>
    <mergeCell ref="D4680:D4681"/>
    <mergeCell ref="E4680:E4681"/>
    <mergeCell ref="F4680:G4681"/>
    <mergeCell ref="H4680:I4680"/>
    <mergeCell ref="H4681:I4681"/>
    <mergeCell ref="H4676:I4676"/>
    <mergeCell ref="F4677:G4678"/>
    <mergeCell ref="H4677:I4678"/>
    <mergeCell ref="J4677:J4678"/>
    <mergeCell ref="K4677:K4678"/>
    <mergeCell ref="L4677:L4678"/>
    <mergeCell ref="H4695:I4695"/>
    <mergeCell ref="H4696:I4697"/>
    <mergeCell ref="J4696:J4697"/>
    <mergeCell ref="K4696:K4697"/>
    <mergeCell ref="L4696:L4697"/>
    <mergeCell ref="F4698:G4699"/>
    <mergeCell ref="H4698:I4699"/>
    <mergeCell ref="J4698:J4699"/>
    <mergeCell ref="K4698:K4699"/>
    <mergeCell ref="L4698:L4699"/>
    <mergeCell ref="K4692:K4693"/>
    <mergeCell ref="L4692:L4693"/>
    <mergeCell ref="A4694:A4699"/>
    <mergeCell ref="F4694:G4694"/>
    <mergeCell ref="H4694:L4694"/>
    <mergeCell ref="B4695:B4697"/>
    <mergeCell ref="C4695:C4697"/>
    <mergeCell ref="D4695:D4697"/>
    <mergeCell ref="E4695:E4697"/>
    <mergeCell ref="F4695:G4697"/>
    <mergeCell ref="F4690:G4691"/>
    <mergeCell ref="H4690:I4690"/>
    <mergeCell ref="H4691:I4691"/>
    <mergeCell ref="F4692:G4693"/>
    <mergeCell ref="H4692:I4693"/>
    <mergeCell ref="J4692:J4693"/>
    <mergeCell ref="J4687:J4688"/>
    <mergeCell ref="K4687:K4688"/>
    <mergeCell ref="L4687:L4688"/>
    <mergeCell ref="A4689:A4693"/>
    <mergeCell ref="F4689:G4689"/>
    <mergeCell ref="H4689:L4689"/>
    <mergeCell ref="B4690:B4691"/>
    <mergeCell ref="C4690:C4691"/>
    <mergeCell ref="D4690:D4691"/>
    <mergeCell ref="E4690:E4691"/>
    <mergeCell ref="K4707:K4708"/>
    <mergeCell ref="L4707:L4708"/>
    <mergeCell ref="F4709:G4710"/>
    <mergeCell ref="H4709:I4710"/>
    <mergeCell ref="J4709:J4710"/>
    <mergeCell ref="K4709:K4710"/>
    <mergeCell ref="L4709:L4710"/>
    <mergeCell ref="D4706:D4708"/>
    <mergeCell ref="E4706:E4708"/>
    <mergeCell ref="F4706:G4708"/>
    <mergeCell ref="H4706:I4706"/>
    <mergeCell ref="H4707:I4708"/>
    <mergeCell ref="J4707:J4708"/>
    <mergeCell ref="F4703:G4704"/>
    <mergeCell ref="H4703:I4704"/>
    <mergeCell ref="J4703:J4704"/>
    <mergeCell ref="K4703:K4704"/>
    <mergeCell ref="L4703:L4704"/>
    <mergeCell ref="A4705:A4710"/>
    <mergeCell ref="F4705:G4705"/>
    <mergeCell ref="H4705:L4705"/>
    <mergeCell ref="B4706:B4708"/>
    <mergeCell ref="C4706:C4708"/>
    <mergeCell ref="A4700:A4704"/>
    <mergeCell ref="F4700:G4700"/>
    <mergeCell ref="H4700:L4700"/>
    <mergeCell ref="B4701:B4702"/>
    <mergeCell ref="C4701:C4702"/>
    <mergeCell ref="D4701:D4702"/>
    <mergeCell ref="E4701:E4702"/>
    <mergeCell ref="F4701:G4702"/>
    <mergeCell ref="H4701:I4701"/>
    <mergeCell ref="H4702:I4702"/>
    <mergeCell ref="J4719:J4720"/>
    <mergeCell ref="K4719:K4720"/>
    <mergeCell ref="L4719:L4720"/>
    <mergeCell ref="A4721:A4725"/>
    <mergeCell ref="F4721:G4721"/>
    <mergeCell ref="H4721:L4721"/>
    <mergeCell ref="B4722:B4723"/>
    <mergeCell ref="C4722:C4723"/>
    <mergeCell ref="D4722:D4723"/>
    <mergeCell ref="E4722:E4723"/>
    <mergeCell ref="D4717:D4718"/>
    <mergeCell ref="E4717:E4718"/>
    <mergeCell ref="F4717:G4718"/>
    <mergeCell ref="H4717:I4717"/>
    <mergeCell ref="H4718:I4718"/>
    <mergeCell ref="F4719:G4720"/>
    <mergeCell ref="H4719:I4720"/>
    <mergeCell ref="F4714:G4715"/>
    <mergeCell ref="H4714:I4715"/>
    <mergeCell ref="J4714:J4715"/>
    <mergeCell ref="K4714:K4715"/>
    <mergeCell ref="L4714:L4715"/>
    <mergeCell ref="A4716:A4720"/>
    <mergeCell ref="F4716:G4716"/>
    <mergeCell ref="H4716:L4716"/>
    <mergeCell ref="B4717:B4718"/>
    <mergeCell ref="C4717:C4718"/>
    <mergeCell ref="A4711:A4715"/>
    <mergeCell ref="F4711:G4711"/>
    <mergeCell ref="H4711:L4711"/>
    <mergeCell ref="B4712:B4713"/>
    <mergeCell ref="C4712:C4713"/>
    <mergeCell ref="D4712:D4713"/>
    <mergeCell ref="E4712:E4713"/>
    <mergeCell ref="F4712:G4713"/>
    <mergeCell ref="H4712:I4712"/>
    <mergeCell ref="H4713:I4713"/>
    <mergeCell ref="H4733:I4733"/>
    <mergeCell ref="F4734:G4735"/>
    <mergeCell ref="H4734:I4735"/>
    <mergeCell ref="J4734:J4735"/>
    <mergeCell ref="K4734:K4735"/>
    <mergeCell ref="L4734:L4735"/>
    <mergeCell ref="L4729:L4730"/>
    <mergeCell ref="A4731:A4735"/>
    <mergeCell ref="F4731:G4731"/>
    <mergeCell ref="H4731:L4731"/>
    <mergeCell ref="B4732:B4733"/>
    <mergeCell ref="C4732:C4733"/>
    <mergeCell ref="D4732:D4733"/>
    <mergeCell ref="E4732:E4733"/>
    <mergeCell ref="F4732:G4733"/>
    <mergeCell ref="H4732:I4732"/>
    <mergeCell ref="H4727:I4727"/>
    <mergeCell ref="H4728:I4728"/>
    <mergeCell ref="F4729:G4730"/>
    <mergeCell ref="H4729:I4730"/>
    <mergeCell ref="J4729:J4730"/>
    <mergeCell ref="K4729:K4730"/>
    <mergeCell ref="K4724:K4725"/>
    <mergeCell ref="L4724:L4725"/>
    <mergeCell ref="A4726:A4730"/>
    <mergeCell ref="F4726:G4726"/>
    <mergeCell ref="H4726:L4726"/>
    <mergeCell ref="B4727:B4728"/>
    <mergeCell ref="C4727:C4728"/>
    <mergeCell ref="D4727:D4728"/>
    <mergeCell ref="E4727:E4728"/>
    <mergeCell ref="F4727:G4728"/>
    <mergeCell ref="F4722:G4723"/>
    <mergeCell ref="H4722:I4722"/>
    <mergeCell ref="H4723:I4723"/>
    <mergeCell ref="F4724:G4725"/>
    <mergeCell ref="H4724:I4725"/>
    <mergeCell ref="J4724:J4725"/>
    <mergeCell ref="J4744:J4745"/>
    <mergeCell ref="K4744:K4745"/>
    <mergeCell ref="L4744:L4745"/>
    <mergeCell ref="A4746:A4750"/>
    <mergeCell ref="F4746:G4746"/>
    <mergeCell ref="H4746:L4746"/>
    <mergeCell ref="B4747:B4748"/>
    <mergeCell ref="C4747:C4748"/>
    <mergeCell ref="D4747:D4748"/>
    <mergeCell ref="E4747:E4748"/>
    <mergeCell ref="D4742:D4743"/>
    <mergeCell ref="E4742:E4743"/>
    <mergeCell ref="F4742:G4743"/>
    <mergeCell ref="H4742:I4742"/>
    <mergeCell ref="H4743:I4743"/>
    <mergeCell ref="F4744:G4745"/>
    <mergeCell ref="H4744:I4745"/>
    <mergeCell ref="F4739:G4740"/>
    <mergeCell ref="H4739:I4740"/>
    <mergeCell ref="J4739:J4740"/>
    <mergeCell ref="K4739:K4740"/>
    <mergeCell ref="L4739:L4740"/>
    <mergeCell ref="A4741:A4745"/>
    <mergeCell ref="F4741:G4741"/>
    <mergeCell ref="H4741:L4741"/>
    <mergeCell ref="B4742:B4743"/>
    <mergeCell ref="C4742:C4743"/>
    <mergeCell ref="A4736:A4740"/>
    <mergeCell ref="F4736:G4736"/>
    <mergeCell ref="H4736:L4736"/>
    <mergeCell ref="B4737:B4738"/>
    <mergeCell ref="C4737:C4738"/>
    <mergeCell ref="D4737:D4738"/>
    <mergeCell ref="E4737:E4738"/>
    <mergeCell ref="F4737:G4738"/>
    <mergeCell ref="H4737:I4737"/>
    <mergeCell ref="H4738:I4738"/>
    <mergeCell ref="H4758:I4758"/>
    <mergeCell ref="F4759:G4760"/>
    <mergeCell ref="H4759:I4760"/>
    <mergeCell ref="J4759:J4760"/>
    <mergeCell ref="K4759:K4760"/>
    <mergeCell ref="L4759:L4760"/>
    <mergeCell ref="L4754:L4755"/>
    <mergeCell ref="A4756:A4760"/>
    <mergeCell ref="F4756:G4756"/>
    <mergeCell ref="H4756:L4756"/>
    <mergeCell ref="B4757:B4758"/>
    <mergeCell ref="C4757:C4758"/>
    <mergeCell ref="D4757:D4758"/>
    <mergeCell ref="E4757:E4758"/>
    <mergeCell ref="F4757:G4758"/>
    <mergeCell ref="H4757:I4757"/>
    <mergeCell ref="H4752:I4752"/>
    <mergeCell ref="H4753:I4753"/>
    <mergeCell ref="F4754:G4755"/>
    <mergeCell ref="H4754:I4755"/>
    <mergeCell ref="J4754:J4755"/>
    <mergeCell ref="K4754:K4755"/>
    <mergeCell ref="K4749:K4750"/>
    <mergeCell ref="L4749:L4750"/>
    <mergeCell ref="A4751:A4755"/>
    <mergeCell ref="F4751:G4751"/>
    <mergeCell ref="H4751:L4751"/>
    <mergeCell ref="B4752:B4753"/>
    <mergeCell ref="C4752:C4753"/>
    <mergeCell ref="D4752:D4753"/>
    <mergeCell ref="E4752:E4753"/>
    <mergeCell ref="F4752:G4753"/>
    <mergeCell ref="F4747:G4748"/>
    <mergeCell ref="H4747:I4747"/>
    <mergeCell ref="H4748:I4748"/>
    <mergeCell ref="F4749:G4750"/>
    <mergeCell ref="H4749:I4750"/>
    <mergeCell ref="J4749:J4750"/>
    <mergeCell ref="F4770:G4771"/>
    <mergeCell ref="H4770:I4771"/>
    <mergeCell ref="J4770:J4771"/>
    <mergeCell ref="K4770:K4771"/>
    <mergeCell ref="L4770:L4771"/>
    <mergeCell ref="A4772:A4776"/>
    <mergeCell ref="F4772:G4772"/>
    <mergeCell ref="H4772:L4772"/>
    <mergeCell ref="B4773:B4774"/>
    <mergeCell ref="C4773:C4774"/>
    <mergeCell ref="A4767:A4771"/>
    <mergeCell ref="F4767:G4767"/>
    <mergeCell ref="H4767:L4767"/>
    <mergeCell ref="B4768:B4769"/>
    <mergeCell ref="C4768:C4769"/>
    <mergeCell ref="D4768:D4769"/>
    <mergeCell ref="E4768:E4769"/>
    <mergeCell ref="F4768:G4769"/>
    <mergeCell ref="H4768:I4768"/>
    <mergeCell ref="H4769:I4769"/>
    <mergeCell ref="J4763:J4764"/>
    <mergeCell ref="K4763:K4764"/>
    <mergeCell ref="L4763:L4764"/>
    <mergeCell ref="F4765:G4766"/>
    <mergeCell ref="H4765:I4766"/>
    <mergeCell ref="J4765:J4766"/>
    <mergeCell ref="K4765:K4766"/>
    <mergeCell ref="L4765:L4766"/>
    <mergeCell ref="A4761:A4766"/>
    <mergeCell ref="F4761:G4761"/>
    <mergeCell ref="H4761:L4761"/>
    <mergeCell ref="B4762:B4764"/>
    <mergeCell ref="C4762:C4764"/>
    <mergeCell ref="D4762:D4764"/>
    <mergeCell ref="E4762:E4764"/>
    <mergeCell ref="F4762:G4764"/>
    <mergeCell ref="H4762:I4762"/>
    <mergeCell ref="H4763:I4764"/>
    <mergeCell ref="H4783:I4783"/>
    <mergeCell ref="H4784:I4784"/>
    <mergeCell ref="F4785:G4786"/>
    <mergeCell ref="H4785:I4786"/>
    <mergeCell ref="J4785:J4786"/>
    <mergeCell ref="K4785:K4786"/>
    <mergeCell ref="K4780:K4781"/>
    <mergeCell ref="L4780:L4781"/>
    <mergeCell ref="A4782:A4786"/>
    <mergeCell ref="F4782:G4782"/>
    <mergeCell ref="H4782:L4782"/>
    <mergeCell ref="B4783:B4784"/>
    <mergeCell ref="C4783:C4784"/>
    <mergeCell ref="D4783:D4784"/>
    <mergeCell ref="E4783:E4784"/>
    <mergeCell ref="F4783:G4784"/>
    <mergeCell ref="F4778:G4779"/>
    <mergeCell ref="H4778:I4778"/>
    <mergeCell ref="H4779:I4779"/>
    <mergeCell ref="F4780:G4781"/>
    <mergeCell ref="H4780:I4781"/>
    <mergeCell ref="J4780:J4781"/>
    <mergeCell ref="J4775:J4776"/>
    <mergeCell ref="K4775:K4776"/>
    <mergeCell ref="L4775:L4776"/>
    <mergeCell ref="A4777:A4781"/>
    <mergeCell ref="F4777:G4777"/>
    <mergeCell ref="H4777:L4777"/>
    <mergeCell ref="B4778:B4779"/>
    <mergeCell ref="C4778:C4779"/>
    <mergeCell ref="D4778:D4779"/>
    <mergeCell ref="E4778:E4779"/>
    <mergeCell ref="D4773:D4774"/>
    <mergeCell ref="E4773:E4774"/>
    <mergeCell ref="F4773:G4774"/>
    <mergeCell ref="H4773:I4773"/>
    <mergeCell ref="H4774:I4774"/>
    <mergeCell ref="F4775:G4776"/>
    <mergeCell ref="H4775:I4776"/>
    <mergeCell ref="F4796:G4797"/>
    <mergeCell ref="H4796:I4797"/>
    <mergeCell ref="J4796:J4797"/>
    <mergeCell ref="K4796:K4797"/>
    <mergeCell ref="L4796:L4797"/>
    <mergeCell ref="A4798:A4802"/>
    <mergeCell ref="F4798:G4798"/>
    <mergeCell ref="H4798:L4798"/>
    <mergeCell ref="B4799:B4800"/>
    <mergeCell ref="C4799:C4800"/>
    <mergeCell ref="A4793:A4797"/>
    <mergeCell ref="F4793:G4793"/>
    <mergeCell ref="H4793:L4793"/>
    <mergeCell ref="B4794:B4795"/>
    <mergeCell ref="C4794:C4795"/>
    <mergeCell ref="D4794:D4795"/>
    <mergeCell ref="E4794:E4795"/>
    <mergeCell ref="F4794:G4795"/>
    <mergeCell ref="H4794:I4794"/>
    <mergeCell ref="H4795:I4795"/>
    <mergeCell ref="H4789:I4790"/>
    <mergeCell ref="J4789:J4790"/>
    <mergeCell ref="K4789:K4790"/>
    <mergeCell ref="L4789:L4790"/>
    <mergeCell ref="F4791:G4792"/>
    <mergeCell ref="H4791:I4792"/>
    <mergeCell ref="J4791:J4792"/>
    <mergeCell ref="K4791:K4792"/>
    <mergeCell ref="L4791:L4792"/>
    <mergeCell ref="L4785:L4786"/>
    <mergeCell ref="A4787:A4792"/>
    <mergeCell ref="F4787:G4787"/>
    <mergeCell ref="H4787:L4787"/>
    <mergeCell ref="B4788:B4790"/>
    <mergeCell ref="C4788:C4790"/>
    <mergeCell ref="D4788:D4790"/>
    <mergeCell ref="E4788:E4790"/>
    <mergeCell ref="F4788:G4790"/>
    <mergeCell ref="H4788:I4788"/>
    <mergeCell ref="H4809:I4809"/>
    <mergeCell ref="H4810:I4810"/>
    <mergeCell ref="F4811:G4812"/>
    <mergeCell ref="H4811:I4812"/>
    <mergeCell ref="J4811:J4812"/>
    <mergeCell ref="K4811:K4812"/>
    <mergeCell ref="K4806:K4807"/>
    <mergeCell ref="L4806:L4807"/>
    <mergeCell ref="A4808:A4812"/>
    <mergeCell ref="F4808:G4808"/>
    <mergeCell ref="H4808:L4808"/>
    <mergeCell ref="B4809:B4810"/>
    <mergeCell ref="C4809:C4810"/>
    <mergeCell ref="D4809:D4810"/>
    <mergeCell ref="E4809:E4810"/>
    <mergeCell ref="F4809:G4810"/>
    <mergeCell ref="F4804:G4805"/>
    <mergeCell ref="H4804:I4804"/>
    <mergeCell ref="H4805:I4805"/>
    <mergeCell ref="F4806:G4807"/>
    <mergeCell ref="H4806:I4807"/>
    <mergeCell ref="J4806:J4807"/>
    <mergeCell ref="J4801:J4802"/>
    <mergeCell ref="K4801:K4802"/>
    <mergeCell ref="L4801:L4802"/>
    <mergeCell ref="A4803:A4807"/>
    <mergeCell ref="F4803:G4803"/>
    <mergeCell ref="H4803:L4803"/>
    <mergeCell ref="B4804:B4805"/>
    <mergeCell ref="C4804:C4805"/>
    <mergeCell ref="D4804:D4805"/>
    <mergeCell ref="E4804:E4805"/>
    <mergeCell ref="D4799:D4800"/>
    <mergeCell ref="E4799:E4800"/>
    <mergeCell ref="F4799:G4800"/>
    <mergeCell ref="H4799:I4799"/>
    <mergeCell ref="H4800:I4800"/>
    <mergeCell ref="F4801:G4802"/>
    <mergeCell ref="H4801:I4802"/>
    <mergeCell ref="J4820:J4821"/>
    <mergeCell ref="K4820:K4821"/>
    <mergeCell ref="L4820:L4821"/>
    <mergeCell ref="F4822:G4823"/>
    <mergeCell ref="H4822:I4823"/>
    <mergeCell ref="J4822:J4823"/>
    <mergeCell ref="K4822:K4823"/>
    <mergeCell ref="L4822:L4823"/>
    <mergeCell ref="A4818:A4823"/>
    <mergeCell ref="F4818:G4818"/>
    <mergeCell ref="H4818:L4818"/>
    <mergeCell ref="B4819:B4821"/>
    <mergeCell ref="C4819:C4821"/>
    <mergeCell ref="D4819:D4821"/>
    <mergeCell ref="E4819:E4821"/>
    <mergeCell ref="F4819:G4821"/>
    <mergeCell ref="H4819:I4819"/>
    <mergeCell ref="H4820:I4821"/>
    <mergeCell ref="H4815:I4815"/>
    <mergeCell ref="F4816:G4817"/>
    <mergeCell ref="H4816:I4817"/>
    <mergeCell ref="J4816:J4817"/>
    <mergeCell ref="K4816:K4817"/>
    <mergeCell ref="L4816:L4817"/>
    <mergeCell ref="L4811:L4812"/>
    <mergeCell ref="A4813:A4817"/>
    <mergeCell ref="F4813:G4813"/>
    <mergeCell ref="H4813:L4813"/>
    <mergeCell ref="B4814:B4815"/>
    <mergeCell ref="C4814:C4815"/>
    <mergeCell ref="D4814:D4815"/>
    <mergeCell ref="E4814:E4815"/>
    <mergeCell ref="F4814:G4815"/>
    <mergeCell ref="H4814:I4814"/>
    <mergeCell ref="J4832:J4833"/>
    <mergeCell ref="K4832:K4833"/>
    <mergeCell ref="L4832:L4833"/>
    <mergeCell ref="A4834:A4838"/>
    <mergeCell ref="F4834:G4834"/>
    <mergeCell ref="H4834:L4834"/>
    <mergeCell ref="B4835:B4836"/>
    <mergeCell ref="C4835:C4836"/>
    <mergeCell ref="D4835:D4836"/>
    <mergeCell ref="E4835:E4836"/>
    <mergeCell ref="D4830:D4831"/>
    <mergeCell ref="E4830:E4831"/>
    <mergeCell ref="F4830:G4831"/>
    <mergeCell ref="H4830:I4830"/>
    <mergeCell ref="H4831:I4831"/>
    <mergeCell ref="F4832:G4833"/>
    <mergeCell ref="H4832:I4833"/>
    <mergeCell ref="F4827:G4828"/>
    <mergeCell ref="H4827:I4828"/>
    <mergeCell ref="J4827:J4828"/>
    <mergeCell ref="K4827:K4828"/>
    <mergeCell ref="L4827:L4828"/>
    <mergeCell ref="A4829:A4833"/>
    <mergeCell ref="F4829:G4829"/>
    <mergeCell ref="H4829:L4829"/>
    <mergeCell ref="B4830:B4831"/>
    <mergeCell ref="C4830:C4831"/>
    <mergeCell ref="A4824:A4828"/>
    <mergeCell ref="F4824:G4824"/>
    <mergeCell ref="H4824:L4824"/>
    <mergeCell ref="B4825:B4826"/>
    <mergeCell ref="C4825:C4826"/>
    <mergeCell ref="D4825:D4826"/>
    <mergeCell ref="E4825:E4826"/>
    <mergeCell ref="F4825:G4826"/>
    <mergeCell ref="H4825:I4825"/>
    <mergeCell ref="H4826:I4826"/>
    <mergeCell ref="H4846:I4846"/>
    <mergeCell ref="F4847:G4848"/>
    <mergeCell ref="H4847:I4848"/>
    <mergeCell ref="J4847:J4848"/>
    <mergeCell ref="K4847:K4848"/>
    <mergeCell ref="L4847:L4848"/>
    <mergeCell ref="L4842:L4843"/>
    <mergeCell ref="A4844:A4848"/>
    <mergeCell ref="F4844:G4844"/>
    <mergeCell ref="H4844:L4844"/>
    <mergeCell ref="B4845:B4846"/>
    <mergeCell ref="C4845:C4846"/>
    <mergeCell ref="D4845:D4846"/>
    <mergeCell ref="E4845:E4846"/>
    <mergeCell ref="F4845:G4846"/>
    <mergeCell ref="H4845:I4845"/>
    <mergeCell ref="H4840:I4840"/>
    <mergeCell ref="H4841:I4841"/>
    <mergeCell ref="F4842:G4843"/>
    <mergeCell ref="H4842:I4843"/>
    <mergeCell ref="J4842:J4843"/>
    <mergeCell ref="K4842:K4843"/>
    <mergeCell ref="K4837:K4838"/>
    <mergeCell ref="L4837:L4838"/>
    <mergeCell ref="A4839:A4843"/>
    <mergeCell ref="F4839:G4839"/>
    <mergeCell ref="H4839:L4839"/>
    <mergeCell ref="B4840:B4841"/>
    <mergeCell ref="C4840:C4841"/>
    <mergeCell ref="D4840:D4841"/>
    <mergeCell ref="E4840:E4841"/>
    <mergeCell ref="F4840:G4841"/>
    <mergeCell ref="F4835:G4836"/>
    <mergeCell ref="H4835:I4835"/>
    <mergeCell ref="H4836:I4836"/>
    <mergeCell ref="F4837:G4838"/>
    <mergeCell ref="H4837:I4838"/>
    <mergeCell ref="J4837:J4838"/>
    <mergeCell ref="F4860:G4863"/>
    <mergeCell ref="H4860:I4860"/>
    <mergeCell ref="H4861:I4863"/>
    <mergeCell ref="J4861:J4863"/>
    <mergeCell ref="K4861:K4863"/>
    <mergeCell ref="L4861:L4863"/>
    <mergeCell ref="J4857:J4858"/>
    <mergeCell ref="K4857:K4858"/>
    <mergeCell ref="L4857:L4858"/>
    <mergeCell ref="A4859:A4865"/>
    <mergeCell ref="F4859:G4859"/>
    <mergeCell ref="H4859:L4859"/>
    <mergeCell ref="B4860:B4863"/>
    <mergeCell ref="C4860:C4863"/>
    <mergeCell ref="D4860:D4863"/>
    <mergeCell ref="E4860:E4863"/>
    <mergeCell ref="D4855:D4856"/>
    <mergeCell ref="E4855:E4856"/>
    <mergeCell ref="F4855:G4856"/>
    <mergeCell ref="H4855:I4855"/>
    <mergeCell ref="H4856:I4856"/>
    <mergeCell ref="F4857:G4858"/>
    <mergeCell ref="H4857:I4858"/>
    <mergeCell ref="F4852:G4853"/>
    <mergeCell ref="H4852:I4853"/>
    <mergeCell ref="J4852:J4853"/>
    <mergeCell ref="K4852:K4853"/>
    <mergeCell ref="L4852:L4853"/>
    <mergeCell ref="A4854:A4858"/>
    <mergeCell ref="F4854:G4854"/>
    <mergeCell ref="H4854:L4854"/>
    <mergeCell ref="B4855:B4856"/>
    <mergeCell ref="C4855:C4856"/>
    <mergeCell ref="A4849:A4853"/>
    <mergeCell ref="F4849:G4849"/>
    <mergeCell ref="H4849:L4849"/>
    <mergeCell ref="B4850:B4851"/>
    <mergeCell ref="C4850:C4851"/>
    <mergeCell ref="D4850:D4851"/>
    <mergeCell ref="E4850:E4851"/>
    <mergeCell ref="F4850:G4851"/>
    <mergeCell ref="H4850:I4850"/>
    <mergeCell ref="H4851:I4851"/>
    <mergeCell ref="J4874:J4875"/>
    <mergeCell ref="K4874:K4875"/>
    <mergeCell ref="L4874:L4875"/>
    <mergeCell ref="F4876:G4877"/>
    <mergeCell ref="H4876:I4877"/>
    <mergeCell ref="J4876:J4877"/>
    <mergeCell ref="K4876:K4877"/>
    <mergeCell ref="L4876:L4877"/>
    <mergeCell ref="A4872:A4877"/>
    <mergeCell ref="F4872:G4872"/>
    <mergeCell ref="H4872:L4872"/>
    <mergeCell ref="B4873:B4875"/>
    <mergeCell ref="C4873:C4875"/>
    <mergeCell ref="D4873:D4875"/>
    <mergeCell ref="E4873:E4875"/>
    <mergeCell ref="F4873:G4875"/>
    <mergeCell ref="H4873:I4873"/>
    <mergeCell ref="H4874:I4875"/>
    <mergeCell ref="K4868:K4869"/>
    <mergeCell ref="L4868:L4869"/>
    <mergeCell ref="F4870:G4871"/>
    <mergeCell ref="H4870:I4871"/>
    <mergeCell ref="J4870:J4871"/>
    <mergeCell ref="K4870:K4871"/>
    <mergeCell ref="L4870:L4871"/>
    <mergeCell ref="D4867:D4869"/>
    <mergeCell ref="E4867:E4869"/>
    <mergeCell ref="F4867:G4869"/>
    <mergeCell ref="H4867:I4867"/>
    <mergeCell ref="H4868:I4869"/>
    <mergeCell ref="J4868:J4869"/>
    <mergeCell ref="F4864:G4865"/>
    <mergeCell ref="H4864:I4865"/>
    <mergeCell ref="J4864:J4865"/>
    <mergeCell ref="K4864:K4865"/>
    <mergeCell ref="L4864:L4865"/>
    <mergeCell ref="A4866:A4871"/>
    <mergeCell ref="F4866:G4866"/>
    <mergeCell ref="H4866:L4866"/>
    <mergeCell ref="B4867:B4869"/>
    <mergeCell ref="C4867:C4869"/>
    <mergeCell ref="J4886:J4887"/>
    <mergeCell ref="K4886:K4887"/>
    <mergeCell ref="L4886:L4887"/>
    <mergeCell ref="A4888:A4892"/>
    <mergeCell ref="F4888:G4888"/>
    <mergeCell ref="H4888:L4888"/>
    <mergeCell ref="B4889:B4890"/>
    <mergeCell ref="C4889:C4890"/>
    <mergeCell ref="D4889:D4890"/>
    <mergeCell ref="E4889:E4890"/>
    <mergeCell ref="D4884:D4885"/>
    <mergeCell ref="E4884:E4885"/>
    <mergeCell ref="F4884:G4885"/>
    <mergeCell ref="H4884:I4884"/>
    <mergeCell ref="H4885:I4885"/>
    <mergeCell ref="F4886:G4887"/>
    <mergeCell ref="H4886:I4887"/>
    <mergeCell ref="F4881:G4882"/>
    <mergeCell ref="H4881:I4882"/>
    <mergeCell ref="J4881:J4882"/>
    <mergeCell ref="K4881:K4882"/>
    <mergeCell ref="L4881:L4882"/>
    <mergeCell ref="A4883:A4887"/>
    <mergeCell ref="F4883:G4883"/>
    <mergeCell ref="H4883:L4883"/>
    <mergeCell ref="B4884:B4885"/>
    <mergeCell ref="C4884:C4885"/>
    <mergeCell ref="A4878:A4882"/>
    <mergeCell ref="F4878:G4878"/>
    <mergeCell ref="H4878:L4878"/>
    <mergeCell ref="B4879:B4880"/>
    <mergeCell ref="C4879:C4880"/>
    <mergeCell ref="D4879:D4880"/>
    <mergeCell ref="E4879:E4880"/>
    <mergeCell ref="F4879:G4880"/>
    <mergeCell ref="H4879:I4879"/>
    <mergeCell ref="H4880:I4880"/>
    <mergeCell ref="H4900:I4900"/>
    <mergeCell ref="F4901:G4902"/>
    <mergeCell ref="H4901:I4902"/>
    <mergeCell ref="J4901:J4902"/>
    <mergeCell ref="K4901:K4902"/>
    <mergeCell ref="L4901:L4902"/>
    <mergeCell ref="L4896:L4897"/>
    <mergeCell ref="A4898:A4902"/>
    <mergeCell ref="F4898:G4898"/>
    <mergeCell ref="H4898:L4898"/>
    <mergeCell ref="B4899:B4900"/>
    <mergeCell ref="C4899:C4900"/>
    <mergeCell ref="D4899:D4900"/>
    <mergeCell ref="E4899:E4900"/>
    <mergeCell ref="F4899:G4900"/>
    <mergeCell ref="H4899:I4899"/>
    <mergeCell ref="H4894:I4894"/>
    <mergeCell ref="H4895:I4895"/>
    <mergeCell ref="F4896:G4897"/>
    <mergeCell ref="H4896:I4897"/>
    <mergeCell ref="J4896:J4897"/>
    <mergeCell ref="K4896:K4897"/>
    <mergeCell ref="K4891:K4892"/>
    <mergeCell ref="L4891:L4892"/>
    <mergeCell ref="A4893:A4897"/>
    <mergeCell ref="F4893:G4893"/>
    <mergeCell ref="H4893:L4893"/>
    <mergeCell ref="B4894:B4895"/>
    <mergeCell ref="C4894:C4895"/>
    <mergeCell ref="D4894:D4895"/>
    <mergeCell ref="E4894:E4895"/>
    <mergeCell ref="F4894:G4895"/>
    <mergeCell ref="F4889:G4890"/>
    <mergeCell ref="H4889:I4889"/>
    <mergeCell ref="H4890:I4890"/>
    <mergeCell ref="F4891:G4892"/>
    <mergeCell ref="H4891:I4892"/>
    <mergeCell ref="J4891:J4892"/>
    <mergeCell ref="J4911:J4912"/>
    <mergeCell ref="K4911:K4912"/>
    <mergeCell ref="L4911:L4912"/>
    <mergeCell ref="A4913:A4917"/>
    <mergeCell ref="F4913:G4913"/>
    <mergeCell ref="H4913:L4913"/>
    <mergeCell ref="B4914:B4915"/>
    <mergeCell ref="C4914:C4915"/>
    <mergeCell ref="D4914:D4915"/>
    <mergeCell ref="E4914:E4915"/>
    <mergeCell ref="D4909:D4910"/>
    <mergeCell ref="E4909:E4910"/>
    <mergeCell ref="F4909:G4910"/>
    <mergeCell ref="H4909:I4909"/>
    <mergeCell ref="H4910:I4910"/>
    <mergeCell ref="F4911:G4912"/>
    <mergeCell ref="H4911:I4912"/>
    <mergeCell ref="F4906:G4907"/>
    <mergeCell ref="H4906:I4907"/>
    <mergeCell ref="J4906:J4907"/>
    <mergeCell ref="K4906:K4907"/>
    <mergeCell ref="L4906:L4907"/>
    <mergeCell ref="A4908:A4912"/>
    <mergeCell ref="F4908:G4908"/>
    <mergeCell ref="H4908:L4908"/>
    <mergeCell ref="B4909:B4910"/>
    <mergeCell ref="C4909:C4910"/>
    <mergeCell ref="A4903:A4907"/>
    <mergeCell ref="F4903:G4903"/>
    <mergeCell ref="H4903:L4903"/>
    <mergeCell ref="B4904:B4905"/>
    <mergeCell ref="C4904:C4905"/>
    <mergeCell ref="D4904:D4905"/>
    <mergeCell ref="E4904:E4905"/>
    <mergeCell ref="F4904:G4905"/>
    <mergeCell ref="H4904:I4904"/>
    <mergeCell ref="H4905:I4905"/>
    <mergeCell ref="H4925:I4925"/>
    <mergeCell ref="F4926:G4927"/>
    <mergeCell ref="H4926:I4927"/>
    <mergeCell ref="J4926:J4927"/>
    <mergeCell ref="K4926:K4927"/>
    <mergeCell ref="L4926:L4927"/>
    <mergeCell ref="L4921:L4922"/>
    <mergeCell ref="A4923:A4927"/>
    <mergeCell ref="F4923:G4923"/>
    <mergeCell ref="H4923:L4923"/>
    <mergeCell ref="B4924:B4925"/>
    <mergeCell ref="C4924:C4925"/>
    <mergeCell ref="D4924:D4925"/>
    <mergeCell ref="E4924:E4925"/>
    <mergeCell ref="F4924:G4925"/>
    <mergeCell ref="H4924:I4924"/>
    <mergeCell ref="H4919:I4919"/>
    <mergeCell ref="H4920:I4920"/>
    <mergeCell ref="F4921:G4922"/>
    <mergeCell ref="H4921:I4922"/>
    <mergeCell ref="J4921:J4922"/>
    <mergeCell ref="K4921:K4922"/>
    <mergeCell ref="K4916:K4917"/>
    <mergeCell ref="L4916:L4917"/>
    <mergeCell ref="A4918:A4922"/>
    <mergeCell ref="F4918:G4918"/>
    <mergeCell ref="H4918:L4918"/>
    <mergeCell ref="B4919:B4920"/>
    <mergeCell ref="C4919:C4920"/>
    <mergeCell ref="D4919:D4920"/>
    <mergeCell ref="E4919:E4920"/>
    <mergeCell ref="F4919:G4920"/>
    <mergeCell ref="F4914:G4915"/>
    <mergeCell ref="H4914:I4914"/>
    <mergeCell ref="H4915:I4915"/>
    <mergeCell ref="F4916:G4917"/>
    <mergeCell ref="H4916:I4917"/>
    <mergeCell ref="J4916:J4917"/>
    <mergeCell ref="F4937:G4938"/>
    <mergeCell ref="H4937:I4938"/>
    <mergeCell ref="J4937:J4938"/>
    <mergeCell ref="K4937:K4938"/>
    <mergeCell ref="L4937:L4938"/>
    <mergeCell ref="A4939:A4943"/>
    <mergeCell ref="F4939:G4939"/>
    <mergeCell ref="H4939:L4939"/>
    <mergeCell ref="B4940:B4941"/>
    <mergeCell ref="C4940:C4941"/>
    <mergeCell ref="A4934:A4938"/>
    <mergeCell ref="F4934:G4934"/>
    <mergeCell ref="H4934:L4934"/>
    <mergeCell ref="B4935:B4936"/>
    <mergeCell ref="C4935:C4936"/>
    <mergeCell ref="D4935:D4936"/>
    <mergeCell ref="E4935:E4936"/>
    <mergeCell ref="F4935:G4936"/>
    <mergeCell ref="H4935:I4935"/>
    <mergeCell ref="H4936:I4936"/>
    <mergeCell ref="J4930:J4931"/>
    <mergeCell ref="K4930:K4931"/>
    <mergeCell ref="L4930:L4931"/>
    <mergeCell ref="F4932:G4933"/>
    <mergeCell ref="H4932:I4933"/>
    <mergeCell ref="J4932:J4933"/>
    <mergeCell ref="K4932:K4933"/>
    <mergeCell ref="L4932:L4933"/>
    <mergeCell ref="A4928:A4933"/>
    <mergeCell ref="F4928:G4928"/>
    <mergeCell ref="H4928:L4928"/>
    <mergeCell ref="B4929:B4931"/>
    <mergeCell ref="C4929:C4931"/>
    <mergeCell ref="D4929:D4931"/>
    <mergeCell ref="E4929:E4931"/>
    <mergeCell ref="F4929:G4931"/>
    <mergeCell ref="H4929:I4929"/>
    <mergeCell ref="H4930:I4931"/>
    <mergeCell ref="H4950:I4950"/>
    <mergeCell ref="H4951:I4951"/>
    <mergeCell ref="F4952:G4953"/>
    <mergeCell ref="H4952:I4953"/>
    <mergeCell ref="J4952:J4953"/>
    <mergeCell ref="K4952:K4953"/>
    <mergeCell ref="K4947:K4948"/>
    <mergeCell ref="L4947:L4948"/>
    <mergeCell ref="A4949:A4953"/>
    <mergeCell ref="F4949:G4949"/>
    <mergeCell ref="H4949:L4949"/>
    <mergeCell ref="B4950:B4951"/>
    <mergeCell ref="C4950:C4951"/>
    <mergeCell ref="D4950:D4951"/>
    <mergeCell ref="E4950:E4951"/>
    <mergeCell ref="F4950:G4951"/>
    <mergeCell ref="F4945:G4946"/>
    <mergeCell ref="H4945:I4945"/>
    <mergeCell ref="H4946:I4946"/>
    <mergeCell ref="F4947:G4948"/>
    <mergeCell ref="H4947:I4948"/>
    <mergeCell ref="J4947:J4948"/>
    <mergeCell ref="J4942:J4943"/>
    <mergeCell ref="K4942:K4943"/>
    <mergeCell ref="L4942:L4943"/>
    <mergeCell ref="A4944:A4948"/>
    <mergeCell ref="F4944:G4944"/>
    <mergeCell ref="H4944:L4944"/>
    <mergeCell ref="B4945:B4946"/>
    <mergeCell ref="C4945:C4946"/>
    <mergeCell ref="D4945:D4946"/>
    <mergeCell ref="E4945:E4946"/>
    <mergeCell ref="D4940:D4941"/>
    <mergeCell ref="E4940:E4941"/>
    <mergeCell ref="F4940:G4941"/>
    <mergeCell ref="H4940:I4940"/>
    <mergeCell ref="H4941:I4941"/>
    <mergeCell ref="F4942:G4943"/>
    <mergeCell ref="H4942:I4943"/>
    <mergeCell ref="F4962:G4963"/>
    <mergeCell ref="H4962:I4963"/>
    <mergeCell ref="J4962:J4963"/>
    <mergeCell ref="K4962:K4963"/>
    <mergeCell ref="L4962:L4963"/>
    <mergeCell ref="A4964:A4968"/>
    <mergeCell ref="F4964:G4964"/>
    <mergeCell ref="H4964:L4964"/>
    <mergeCell ref="B4965:B4966"/>
    <mergeCell ref="C4965:C4966"/>
    <mergeCell ref="A4959:A4963"/>
    <mergeCell ref="F4959:G4959"/>
    <mergeCell ref="H4959:L4959"/>
    <mergeCell ref="B4960:B4961"/>
    <mergeCell ref="C4960:C4961"/>
    <mergeCell ref="D4960:D4961"/>
    <mergeCell ref="E4960:E4961"/>
    <mergeCell ref="F4960:G4961"/>
    <mergeCell ref="H4960:I4960"/>
    <mergeCell ref="H4961:I4961"/>
    <mergeCell ref="H4956:I4956"/>
    <mergeCell ref="F4957:G4958"/>
    <mergeCell ref="H4957:I4958"/>
    <mergeCell ref="J4957:J4958"/>
    <mergeCell ref="K4957:K4958"/>
    <mergeCell ref="L4957:L4958"/>
    <mergeCell ref="L4952:L4953"/>
    <mergeCell ref="A4954:A4958"/>
    <mergeCell ref="F4954:G4954"/>
    <mergeCell ref="H4954:L4954"/>
    <mergeCell ref="B4955:B4956"/>
    <mergeCell ref="C4955:C4956"/>
    <mergeCell ref="D4955:D4956"/>
    <mergeCell ref="E4955:E4956"/>
    <mergeCell ref="F4955:G4956"/>
    <mergeCell ref="H4955:I4955"/>
    <mergeCell ref="H4975:I4975"/>
    <mergeCell ref="H4976:I4976"/>
    <mergeCell ref="F4977:G4978"/>
    <mergeCell ref="H4977:I4978"/>
    <mergeCell ref="J4977:J4978"/>
    <mergeCell ref="K4977:K4978"/>
    <mergeCell ref="K4972:K4973"/>
    <mergeCell ref="L4972:L4973"/>
    <mergeCell ref="A4974:A4978"/>
    <mergeCell ref="F4974:G4974"/>
    <mergeCell ref="H4974:L4974"/>
    <mergeCell ref="B4975:B4976"/>
    <mergeCell ref="C4975:C4976"/>
    <mergeCell ref="D4975:D4976"/>
    <mergeCell ref="E4975:E4976"/>
    <mergeCell ref="F4975:G4976"/>
    <mergeCell ref="F4970:G4971"/>
    <mergeCell ref="H4970:I4970"/>
    <mergeCell ref="H4971:I4971"/>
    <mergeCell ref="F4972:G4973"/>
    <mergeCell ref="H4972:I4973"/>
    <mergeCell ref="J4972:J4973"/>
    <mergeCell ref="J4967:J4968"/>
    <mergeCell ref="K4967:K4968"/>
    <mergeCell ref="L4967:L4968"/>
    <mergeCell ref="A4969:A4973"/>
    <mergeCell ref="F4969:G4969"/>
    <mergeCell ref="H4969:L4969"/>
    <mergeCell ref="B4970:B4971"/>
    <mergeCell ref="C4970:C4971"/>
    <mergeCell ref="D4970:D4971"/>
    <mergeCell ref="E4970:E4971"/>
    <mergeCell ref="D4965:D4966"/>
    <mergeCell ref="E4965:E4966"/>
    <mergeCell ref="F4965:G4966"/>
    <mergeCell ref="H4965:I4965"/>
    <mergeCell ref="H4966:I4966"/>
    <mergeCell ref="F4967:G4968"/>
    <mergeCell ref="H4967:I4968"/>
    <mergeCell ref="F4987:G4988"/>
    <mergeCell ref="H4987:I4988"/>
    <mergeCell ref="J4987:J4988"/>
    <mergeCell ref="K4987:K4988"/>
    <mergeCell ref="L4987:L4988"/>
    <mergeCell ref="A4989:A4993"/>
    <mergeCell ref="F4989:G4989"/>
    <mergeCell ref="H4989:L4989"/>
    <mergeCell ref="B4990:B4991"/>
    <mergeCell ref="C4990:C4991"/>
    <mergeCell ref="A4984:A4988"/>
    <mergeCell ref="F4984:G4984"/>
    <mergeCell ref="H4984:L4984"/>
    <mergeCell ref="B4985:B4986"/>
    <mergeCell ref="C4985:C4986"/>
    <mergeCell ref="D4985:D4986"/>
    <mergeCell ref="E4985:E4986"/>
    <mergeCell ref="F4985:G4986"/>
    <mergeCell ref="H4985:I4985"/>
    <mergeCell ref="H4986:I4986"/>
    <mergeCell ref="H4981:I4981"/>
    <mergeCell ref="F4982:G4983"/>
    <mergeCell ref="H4982:I4983"/>
    <mergeCell ref="J4982:J4983"/>
    <mergeCell ref="K4982:K4983"/>
    <mergeCell ref="L4982:L4983"/>
    <mergeCell ref="L4977:L4978"/>
    <mergeCell ref="A4979:A4983"/>
    <mergeCell ref="F4979:G4979"/>
    <mergeCell ref="H4979:L4979"/>
    <mergeCell ref="B4980:B4981"/>
    <mergeCell ref="C4980:C4981"/>
    <mergeCell ref="D4980:D4981"/>
    <mergeCell ref="E4980:E4981"/>
    <mergeCell ref="F4980:G4981"/>
    <mergeCell ref="H4980:I4980"/>
    <mergeCell ref="K4997:K4998"/>
    <mergeCell ref="L4997:L4998"/>
    <mergeCell ref="A4999:A5004"/>
    <mergeCell ref="F4999:G4999"/>
    <mergeCell ref="H4999:L4999"/>
    <mergeCell ref="B5000:B5002"/>
    <mergeCell ref="C5000:C5002"/>
    <mergeCell ref="D5000:D5002"/>
    <mergeCell ref="E5000:E5002"/>
    <mergeCell ref="F5000:G5002"/>
    <mergeCell ref="F4995:G4996"/>
    <mergeCell ref="H4995:I4995"/>
    <mergeCell ref="H4996:I4996"/>
    <mergeCell ref="F4997:G4998"/>
    <mergeCell ref="H4997:I4998"/>
    <mergeCell ref="J4997:J4998"/>
    <mergeCell ref="J4992:J4993"/>
    <mergeCell ref="K4992:K4993"/>
    <mergeCell ref="L4992:L4993"/>
    <mergeCell ref="A4994:A4998"/>
    <mergeCell ref="F4994:G4994"/>
    <mergeCell ref="H4994:L4994"/>
    <mergeCell ref="B4995:B4996"/>
    <mergeCell ref="C4995:C4996"/>
    <mergeCell ref="D4995:D4996"/>
    <mergeCell ref="E4995:E4996"/>
    <mergeCell ref="D4990:D4991"/>
    <mergeCell ref="E4990:E4991"/>
    <mergeCell ref="F4990:G4991"/>
    <mergeCell ref="H4990:I4990"/>
    <mergeCell ref="H4991:I4991"/>
    <mergeCell ref="F4992:G4993"/>
    <mergeCell ref="H4992:I4993"/>
    <mergeCell ref="D5011:D5012"/>
    <mergeCell ref="E5011:E5012"/>
    <mergeCell ref="F5011:G5012"/>
    <mergeCell ref="H5011:I5011"/>
    <mergeCell ref="H5012:I5012"/>
    <mergeCell ref="F5013:G5014"/>
    <mergeCell ref="H5013:I5014"/>
    <mergeCell ref="F5008:G5009"/>
    <mergeCell ref="H5008:I5009"/>
    <mergeCell ref="J5008:J5009"/>
    <mergeCell ref="K5008:K5009"/>
    <mergeCell ref="L5008:L5009"/>
    <mergeCell ref="A5010:A5014"/>
    <mergeCell ref="F5010:G5010"/>
    <mergeCell ref="H5010:L5010"/>
    <mergeCell ref="B5011:B5012"/>
    <mergeCell ref="C5011:C5012"/>
    <mergeCell ref="A5005:A5009"/>
    <mergeCell ref="F5005:G5005"/>
    <mergeCell ref="H5005:L5005"/>
    <mergeCell ref="B5006:B5007"/>
    <mergeCell ref="C5006:C5007"/>
    <mergeCell ref="D5006:D5007"/>
    <mergeCell ref="E5006:E5007"/>
    <mergeCell ref="F5006:G5007"/>
    <mergeCell ref="H5006:I5006"/>
    <mergeCell ref="H5007:I5007"/>
    <mergeCell ref="H5000:I5000"/>
    <mergeCell ref="H5001:I5002"/>
    <mergeCell ref="J5001:J5002"/>
    <mergeCell ref="K5001:K5002"/>
    <mergeCell ref="L5001:L5002"/>
    <mergeCell ref="F5003:G5004"/>
    <mergeCell ref="H5003:I5004"/>
    <mergeCell ref="J5003:J5004"/>
    <mergeCell ref="K5003:K5004"/>
    <mergeCell ref="L5003:L5004"/>
    <mergeCell ref="L5023:L5024"/>
    <mergeCell ref="A5025:A5029"/>
    <mergeCell ref="F5025:G5025"/>
    <mergeCell ref="H5025:L5025"/>
    <mergeCell ref="B5026:B5027"/>
    <mergeCell ref="C5026:C5027"/>
    <mergeCell ref="D5026:D5027"/>
    <mergeCell ref="E5026:E5027"/>
    <mergeCell ref="F5026:G5027"/>
    <mergeCell ref="H5026:I5026"/>
    <mergeCell ref="H5021:I5021"/>
    <mergeCell ref="H5022:I5022"/>
    <mergeCell ref="F5023:G5024"/>
    <mergeCell ref="H5023:I5024"/>
    <mergeCell ref="J5023:J5024"/>
    <mergeCell ref="K5023:K5024"/>
    <mergeCell ref="K5018:K5019"/>
    <mergeCell ref="L5018:L5019"/>
    <mergeCell ref="A5020:A5024"/>
    <mergeCell ref="F5020:G5020"/>
    <mergeCell ref="H5020:L5020"/>
    <mergeCell ref="B5021:B5022"/>
    <mergeCell ref="C5021:C5022"/>
    <mergeCell ref="D5021:D5022"/>
    <mergeCell ref="E5021:E5022"/>
    <mergeCell ref="F5021:G5022"/>
    <mergeCell ref="F5016:G5017"/>
    <mergeCell ref="H5016:I5016"/>
    <mergeCell ref="H5017:I5017"/>
    <mergeCell ref="F5018:G5019"/>
    <mergeCell ref="H5018:I5019"/>
    <mergeCell ref="J5018:J5019"/>
    <mergeCell ref="J5013:J5014"/>
    <mergeCell ref="K5013:K5014"/>
    <mergeCell ref="L5013:L5014"/>
    <mergeCell ref="A5015:A5019"/>
    <mergeCell ref="F5015:G5015"/>
    <mergeCell ref="H5015:L5015"/>
    <mergeCell ref="B5016:B5017"/>
    <mergeCell ref="C5016:C5017"/>
    <mergeCell ref="D5016:D5017"/>
    <mergeCell ref="E5016:E5017"/>
    <mergeCell ref="D5036:D5037"/>
    <mergeCell ref="E5036:E5037"/>
    <mergeCell ref="F5036:G5037"/>
    <mergeCell ref="H5036:I5036"/>
    <mergeCell ref="H5037:I5037"/>
    <mergeCell ref="F5038:G5039"/>
    <mergeCell ref="H5038:I5039"/>
    <mergeCell ref="F5033:G5034"/>
    <mergeCell ref="H5033:I5034"/>
    <mergeCell ref="J5033:J5034"/>
    <mergeCell ref="K5033:K5034"/>
    <mergeCell ref="L5033:L5034"/>
    <mergeCell ref="A5035:A5039"/>
    <mergeCell ref="F5035:G5035"/>
    <mergeCell ref="H5035:L5035"/>
    <mergeCell ref="B5036:B5037"/>
    <mergeCell ref="C5036:C5037"/>
    <mergeCell ref="A5030:A5034"/>
    <mergeCell ref="F5030:G5030"/>
    <mergeCell ref="H5030:L5030"/>
    <mergeCell ref="B5031:B5032"/>
    <mergeCell ref="C5031:C5032"/>
    <mergeCell ref="D5031:D5032"/>
    <mergeCell ref="E5031:E5032"/>
    <mergeCell ref="F5031:G5032"/>
    <mergeCell ref="H5031:I5031"/>
    <mergeCell ref="H5032:I5032"/>
    <mergeCell ref="H5027:I5027"/>
    <mergeCell ref="F5028:G5029"/>
    <mergeCell ref="H5028:I5029"/>
    <mergeCell ref="J5028:J5029"/>
    <mergeCell ref="K5028:K5029"/>
    <mergeCell ref="L5028:L5029"/>
    <mergeCell ref="L5048:L5049"/>
    <mergeCell ref="A5050:A5054"/>
    <mergeCell ref="F5050:G5050"/>
    <mergeCell ref="H5050:L5050"/>
    <mergeCell ref="B5051:B5052"/>
    <mergeCell ref="C5051:C5052"/>
    <mergeCell ref="D5051:D5052"/>
    <mergeCell ref="E5051:E5052"/>
    <mergeCell ref="F5051:G5052"/>
    <mergeCell ref="H5051:I5051"/>
    <mergeCell ref="H5046:I5046"/>
    <mergeCell ref="H5047:I5047"/>
    <mergeCell ref="F5048:G5049"/>
    <mergeCell ref="H5048:I5049"/>
    <mergeCell ref="J5048:J5049"/>
    <mergeCell ref="K5048:K5049"/>
    <mergeCell ref="K5043:K5044"/>
    <mergeCell ref="L5043:L5044"/>
    <mergeCell ref="A5045:A5049"/>
    <mergeCell ref="F5045:G5045"/>
    <mergeCell ref="H5045:L5045"/>
    <mergeCell ref="B5046:B5047"/>
    <mergeCell ref="C5046:C5047"/>
    <mergeCell ref="D5046:D5047"/>
    <mergeCell ref="E5046:E5047"/>
    <mergeCell ref="F5046:G5047"/>
    <mergeCell ref="F5041:G5042"/>
    <mergeCell ref="H5041:I5041"/>
    <mergeCell ref="H5042:I5042"/>
    <mergeCell ref="F5043:G5044"/>
    <mergeCell ref="H5043:I5044"/>
    <mergeCell ref="J5043:J5044"/>
    <mergeCell ref="J5038:J5039"/>
    <mergeCell ref="K5038:K5039"/>
    <mergeCell ref="L5038:L5039"/>
    <mergeCell ref="A5040:A5044"/>
    <mergeCell ref="F5040:G5040"/>
    <mergeCell ref="H5040:L5040"/>
    <mergeCell ref="B5041:B5042"/>
    <mergeCell ref="C5041:C5042"/>
    <mergeCell ref="D5041:D5042"/>
    <mergeCell ref="E5041:E5042"/>
    <mergeCell ref="D5061:D5062"/>
    <mergeCell ref="E5061:E5062"/>
    <mergeCell ref="F5061:G5062"/>
    <mergeCell ref="H5061:I5061"/>
    <mergeCell ref="H5062:I5062"/>
    <mergeCell ref="F5063:G5064"/>
    <mergeCell ref="H5063:I5064"/>
    <mergeCell ref="F5058:G5059"/>
    <mergeCell ref="H5058:I5059"/>
    <mergeCell ref="J5058:J5059"/>
    <mergeCell ref="K5058:K5059"/>
    <mergeCell ref="L5058:L5059"/>
    <mergeCell ref="A5060:A5064"/>
    <mergeCell ref="F5060:G5060"/>
    <mergeCell ref="H5060:L5060"/>
    <mergeCell ref="B5061:B5062"/>
    <mergeCell ref="C5061:C5062"/>
    <mergeCell ref="A5055:A5059"/>
    <mergeCell ref="F5055:G5055"/>
    <mergeCell ref="H5055:L5055"/>
    <mergeCell ref="B5056:B5057"/>
    <mergeCell ref="C5056:C5057"/>
    <mergeCell ref="D5056:D5057"/>
    <mergeCell ref="E5056:E5057"/>
    <mergeCell ref="F5056:G5057"/>
    <mergeCell ref="H5056:I5056"/>
    <mergeCell ref="H5057:I5057"/>
    <mergeCell ref="H5052:I5052"/>
    <mergeCell ref="F5053:G5054"/>
    <mergeCell ref="H5053:I5054"/>
    <mergeCell ref="J5053:J5054"/>
    <mergeCell ref="K5053:K5054"/>
    <mergeCell ref="L5053:L5054"/>
    <mergeCell ref="K5073:K5074"/>
    <mergeCell ref="L5073:L5074"/>
    <mergeCell ref="F5075:G5076"/>
    <mergeCell ref="H5075:I5076"/>
    <mergeCell ref="J5075:J5076"/>
    <mergeCell ref="K5075:K5076"/>
    <mergeCell ref="L5075:L5076"/>
    <mergeCell ref="D5072:D5074"/>
    <mergeCell ref="E5072:E5074"/>
    <mergeCell ref="F5072:G5074"/>
    <mergeCell ref="H5072:I5072"/>
    <mergeCell ref="H5073:I5074"/>
    <mergeCell ref="J5073:J5074"/>
    <mergeCell ref="F5069:G5070"/>
    <mergeCell ref="H5069:I5070"/>
    <mergeCell ref="J5069:J5070"/>
    <mergeCell ref="K5069:K5070"/>
    <mergeCell ref="L5069:L5070"/>
    <mergeCell ref="A5071:A5076"/>
    <mergeCell ref="F5071:G5071"/>
    <mergeCell ref="H5071:L5071"/>
    <mergeCell ref="B5072:B5074"/>
    <mergeCell ref="C5072:C5074"/>
    <mergeCell ref="F5066:G5068"/>
    <mergeCell ref="H5066:I5066"/>
    <mergeCell ref="H5067:I5068"/>
    <mergeCell ref="J5067:J5068"/>
    <mergeCell ref="K5067:K5068"/>
    <mergeCell ref="L5067:L5068"/>
    <mergeCell ref="J5063:J5064"/>
    <mergeCell ref="K5063:K5064"/>
    <mergeCell ref="L5063:L5064"/>
    <mergeCell ref="A5065:A5070"/>
    <mergeCell ref="F5065:G5065"/>
    <mergeCell ref="H5065:L5065"/>
    <mergeCell ref="B5066:B5068"/>
    <mergeCell ref="C5066:C5068"/>
    <mergeCell ref="D5066:D5068"/>
    <mergeCell ref="E5066:E5068"/>
    <mergeCell ref="K5084:K5085"/>
    <mergeCell ref="L5084:L5085"/>
    <mergeCell ref="F5086:G5087"/>
    <mergeCell ref="H5086:I5087"/>
    <mergeCell ref="J5086:J5087"/>
    <mergeCell ref="K5086:K5087"/>
    <mergeCell ref="L5086:L5087"/>
    <mergeCell ref="D5083:D5085"/>
    <mergeCell ref="E5083:E5085"/>
    <mergeCell ref="F5083:G5085"/>
    <mergeCell ref="H5083:I5083"/>
    <mergeCell ref="H5084:I5085"/>
    <mergeCell ref="J5084:J5085"/>
    <mergeCell ref="F5080:G5081"/>
    <mergeCell ref="H5080:I5081"/>
    <mergeCell ref="J5080:J5081"/>
    <mergeCell ref="K5080:K5081"/>
    <mergeCell ref="L5080:L5081"/>
    <mergeCell ref="A5082:A5087"/>
    <mergeCell ref="F5082:G5082"/>
    <mergeCell ref="H5082:L5082"/>
    <mergeCell ref="B5083:B5085"/>
    <mergeCell ref="C5083:C5085"/>
    <mergeCell ref="A5077:A5081"/>
    <mergeCell ref="F5077:G5077"/>
    <mergeCell ref="H5077:L5077"/>
    <mergeCell ref="B5078:B5079"/>
    <mergeCell ref="C5078:C5079"/>
    <mergeCell ref="D5078:D5079"/>
    <mergeCell ref="E5078:E5079"/>
    <mergeCell ref="F5078:G5079"/>
    <mergeCell ref="H5078:I5078"/>
    <mergeCell ref="H5079:I5079"/>
    <mergeCell ref="J5097:J5099"/>
    <mergeCell ref="K5097:K5099"/>
    <mergeCell ref="L5097:L5099"/>
    <mergeCell ref="F5100:G5101"/>
    <mergeCell ref="H5100:I5101"/>
    <mergeCell ref="J5100:J5101"/>
    <mergeCell ref="K5100:K5101"/>
    <mergeCell ref="L5100:L5101"/>
    <mergeCell ref="A5095:A5101"/>
    <mergeCell ref="F5095:G5095"/>
    <mergeCell ref="H5095:L5095"/>
    <mergeCell ref="B5096:B5099"/>
    <mergeCell ref="C5096:C5099"/>
    <mergeCell ref="D5096:D5099"/>
    <mergeCell ref="E5096:E5099"/>
    <mergeCell ref="F5096:G5099"/>
    <mergeCell ref="H5096:I5096"/>
    <mergeCell ref="H5097:I5099"/>
    <mergeCell ref="J5090:J5092"/>
    <mergeCell ref="K5090:K5092"/>
    <mergeCell ref="L5090:L5092"/>
    <mergeCell ref="F5093:G5094"/>
    <mergeCell ref="H5093:I5094"/>
    <mergeCell ref="J5093:J5094"/>
    <mergeCell ref="K5093:K5094"/>
    <mergeCell ref="L5093:L5094"/>
    <mergeCell ref="A5088:A5094"/>
    <mergeCell ref="F5088:G5088"/>
    <mergeCell ref="H5088:L5088"/>
    <mergeCell ref="B5089:B5092"/>
    <mergeCell ref="C5089:C5092"/>
    <mergeCell ref="D5089:D5092"/>
    <mergeCell ref="E5089:E5092"/>
    <mergeCell ref="F5089:G5092"/>
    <mergeCell ref="H5089:I5089"/>
    <mergeCell ref="H5090:I5092"/>
    <mergeCell ref="J5111:J5113"/>
    <mergeCell ref="K5111:K5113"/>
    <mergeCell ref="L5111:L5113"/>
    <mergeCell ref="F5114:G5115"/>
    <mergeCell ref="H5114:I5115"/>
    <mergeCell ref="J5114:J5115"/>
    <mergeCell ref="K5114:K5115"/>
    <mergeCell ref="L5114:L5115"/>
    <mergeCell ref="A5109:A5115"/>
    <mergeCell ref="F5109:G5109"/>
    <mergeCell ref="H5109:L5109"/>
    <mergeCell ref="B5110:B5113"/>
    <mergeCell ref="C5110:C5113"/>
    <mergeCell ref="D5110:D5113"/>
    <mergeCell ref="E5110:E5113"/>
    <mergeCell ref="F5110:G5113"/>
    <mergeCell ref="H5110:I5110"/>
    <mergeCell ref="H5111:I5113"/>
    <mergeCell ref="J5104:J5106"/>
    <mergeCell ref="K5104:K5106"/>
    <mergeCell ref="L5104:L5106"/>
    <mergeCell ref="F5107:G5108"/>
    <mergeCell ref="H5107:I5108"/>
    <mergeCell ref="J5107:J5108"/>
    <mergeCell ref="K5107:K5108"/>
    <mergeCell ref="L5107:L5108"/>
    <mergeCell ref="A5102:A5108"/>
    <mergeCell ref="F5102:G5102"/>
    <mergeCell ref="H5102:L5102"/>
    <mergeCell ref="B5103:B5106"/>
    <mergeCell ref="C5103:C5106"/>
    <mergeCell ref="D5103:D5106"/>
    <mergeCell ref="E5103:E5106"/>
    <mergeCell ref="F5103:G5106"/>
    <mergeCell ref="H5103:I5103"/>
    <mergeCell ref="H5104:I5106"/>
    <mergeCell ref="J5124:J5125"/>
    <mergeCell ref="K5124:K5125"/>
    <mergeCell ref="L5124:L5125"/>
    <mergeCell ref="F5126:G5127"/>
    <mergeCell ref="H5126:I5127"/>
    <mergeCell ref="J5126:J5127"/>
    <mergeCell ref="K5126:K5127"/>
    <mergeCell ref="L5126:L5127"/>
    <mergeCell ref="A5122:A5127"/>
    <mergeCell ref="F5122:G5122"/>
    <mergeCell ref="H5122:L5122"/>
    <mergeCell ref="B5123:B5125"/>
    <mergeCell ref="C5123:C5125"/>
    <mergeCell ref="D5123:D5125"/>
    <mergeCell ref="E5123:E5125"/>
    <mergeCell ref="F5123:G5125"/>
    <mergeCell ref="H5123:I5123"/>
    <mergeCell ref="H5124:I5125"/>
    <mergeCell ref="J5118:J5119"/>
    <mergeCell ref="K5118:K5119"/>
    <mergeCell ref="L5118:L5119"/>
    <mergeCell ref="F5120:G5121"/>
    <mergeCell ref="H5120:I5121"/>
    <mergeCell ref="J5120:J5121"/>
    <mergeCell ref="K5120:K5121"/>
    <mergeCell ref="L5120:L5121"/>
    <mergeCell ref="A5116:A5121"/>
    <mergeCell ref="F5116:G5116"/>
    <mergeCell ref="H5116:L5116"/>
    <mergeCell ref="B5117:B5119"/>
    <mergeCell ref="C5117:C5119"/>
    <mergeCell ref="D5117:D5119"/>
    <mergeCell ref="E5117:E5119"/>
    <mergeCell ref="F5117:G5119"/>
    <mergeCell ref="H5117:I5117"/>
    <mergeCell ref="H5118:I5119"/>
    <mergeCell ref="F5139:G5142"/>
    <mergeCell ref="H5139:I5139"/>
    <mergeCell ref="H5140:I5142"/>
    <mergeCell ref="J5140:J5142"/>
    <mergeCell ref="K5140:K5142"/>
    <mergeCell ref="L5140:L5142"/>
    <mergeCell ref="J5136:J5137"/>
    <mergeCell ref="K5136:K5137"/>
    <mergeCell ref="L5136:L5137"/>
    <mergeCell ref="A5138:A5144"/>
    <mergeCell ref="F5138:G5138"/>
    <mergeCell ref="H5138:L5138"/>
    <mergeCell ref="B5139:B5142"/>
    <mergeCell ref="C5139:C5142"/>
    <mergeCell ref="D5139:D5142"/>
    <mergeCell ref="E5139:E5142"/>
    <mergeCell ref="D5134:D5135"/>
    <mergeCell ref="E5134:E5135"/>
    <mergeCell ref="F5134:G5135"/>
    <mergeCell ref="H5134:I5134"/>
    <mergeCell ref="H5135:I5135"/>
    <mergeCell ref="F5136:G5137"/>
    <mergeCell ref="H5136:I5137"/>
    <mergeCell ref="F5131:G5132"/>
    <mergeCell ref="H5131:I5132"/>
    <mergeCell ref="J5131:J5132"/>
    <mergeCell ref="K5131:K5132"/>
    <mergeCell ref="L5131:L5132"/>
    <mergeCell ref="A5133:A5137"/>
    <mergeCell ref="F5133:G5133"/>
    <mergeCell ref="H5133:L5133"/>
    <mergeCell ref="B5134:B5135"/>
    <mergeCell ref="C5134:C5135"/>
    <mergeCell ref="A5128:A5132"/>
    <mergeCell ref="F5128:G5128"/>
    <mergeCell ref="H5128:L5128"/>
    <mergeCell ref="B5129:B5130"/>
    <mergeCell ref="C5129:C5130"/>
    <mergeCell ref="D5129:D5130"/>
    <mergeCell ref="E5129:E5130"/>
    <mergeCell ref="F5129:G5130"/>
    <mergeCell ref="H5129:I5129"/>
    <mergeCell ref="H5130:I5130"/>
    <mergeCell ref="J5153:J5154"/>
    <mergeCell ref="K5153:K5154"/>
    <mergeCell ref="L5153:L5154"/>
    <mergeCell ref="F5155:G5156"/>
    <mergeCell ref="H5155:I5156"/>
    <mergeCell ref="J5155:J5156"/>
    <mergeCell ref="K5155:K5156"/>
    <mergeCell ref="L5155:L5156"/>
    <mergeCell ref="A5151:A5156"/>
    <mergeCell ref="F5151:G5151"/>
    <mergeCell ref="H5151:L5151"/>
    <mergeCell ref="B5152:B5154"/>
    <mergeCell ref="C5152:C5154"/>
    <mergeCell ref="D5152:D5154"/>
    <mergeCell ref="E5152:E5154"/>
    <mergeCell ref="F5152:G5154"/>
    <mergeCell ref="H5152:I5152"/>
    <mergeCell ref="H5153:I5154"/>
    <mergeCell ref="K5147:K5148"/>
    <mergeCell ref="L5147:L5148"/>
    <mergeCell ref="F5149:G5150"/>
    <mergeCell ref="H5149:I5150"/>
    <mergeCell ref="J5149:J5150"/>
    <mergeCell ref="K5149:K5150"/>
    <mergeCell ref="L5149:L5150"/>
    <mergeCell ref="D5146:D5148"/>
    <mergeCell ref="E5146:E5148"/>
    <mergeCell ref="F5146:G5148"/>
    <mergeCell ref="H5146:I5146"/>
    <mergeCell ref="H5147:I5148"/>
    <mergeCell ref="J5147:J5148"/>
    <mergeCell ref="F5143:G5144"/>
    <mergeCell ref="H5143:I5144"/>
    <mergeCell ref="J5143:J5144"/>
    <mergeCell ref="K5143:K5144"/>
    <mergeCell ref="L5143:L5144"/>
    <mergeCell ref="A5145:A5150"/>
    <mergeCell ref="F5145:G5145"/>
    <mergeCell ref="H5145:L5145"/>
    <mergeCell ref="B5146:B5148"/>
    <mergeCell ref="C5146:C5148"/>
    <mergeCell ref="K5164:K5165"/>
    <mergeCell ref="L5164:L5165"/>
    <mergeCell ref="F5166:G5167"/>
    <mergeCell ref="H5166:I5167"/>
    <mergeCell ref="J5166:J5167"/>
    <mergeCell ref="K5166:K5167"/>
    <mergeCell ref="L5166:L5167"/>
    <mergeCell ref="D5163:D5165"/>
    <mergeCell ref="E5163:E5165"/>
    <mergeCell ref="F5163:G5165"/>
    <mergeCell ref="H5163:I5163"/>
    <mergeCell ref="H5164:I5165"/>
    <mergeCell ref="J5164:J5165"/>
    <mergeCell ref="F5160:G5161"/>
    <mergeCell ref="H5160:I5161"/>
    <mergeCell ref="J5160:J5161"/>
    <mergeCell ref="K5160:K5161"/>
    <mergeCell ref="L5160:L5161"/>
    <mergeCell ref="A5162:A5167"/>
    <mergeCell ref="F5162:G5162"/>
    <mergeCell ref="H5162:L5162"/>
    <mergeCell ref="B5163:B5165"/>
    <mergeCell ref="C5163:C5165"/>
    <mergeCell ref="A5157:A5161"/>
    <mergeCell ref="F5157:G5157"/>
    <mergeCell ref="H5157:L5157"/>
    <mergeCell ref="B5158:B5159"/>
    <mergeCell ref="C5158:C5159"/>
    <mergeCell ref="D5158:D5159"/>
    <mergeCell ref="E5158:E5159"/>
    <mergeCell ref="F5158:G5159"/>
    <mergeCell ref="H5158:I5158"/>
    <mergeCell ref="H5159:I5159"/>
    <mergeCell ref="F5179:G5181"/>
    <mergeCell ref="H5179:I5179"/>
    <mergeCell ref="H5180:I5181"/>
    <mergeCell ref="J5180:J5181"/>
    <mergeCell ref="K5180:K5181"/>
    <mergeCell ref="L5180:L5181"/>
    <mergeCell ref="J5176:J5177"/>
    <mergeCell ref="K5176:K5177"/>
    <mergeCell ref="L5176:L5177"/>
    <mergeCell ref="A5178:A5183"/>
    <mergeCell ref="F5178:G5178"/>
    <mergeCell ref="H5178:L5178"/>
    <mergeCell ref="B5179:B5181"/>
    <mergeCell ref="C5179:C5181"/>
    <mergeCell ref="D5179:D5181"/>
    <mergeCell ref="E5179:E5181"/>
    <mergeCell ref="D5174:D5175"/>
    <mergeCell ref="E5174:E5175"/>
    <mergeCell ref="F5174:G5175"/>
    <mergeCell ref="H5174:I5174"/>
    <mergeCell ref="H5175:I5175"/>
    <mergeCell ref="F5176:G5177"/>
    <mergeCell ref="H5176:I5177"/>
    <mergeCell ref="F5171:G5172"/>
    <mergeCell ref="H5171:I5172"/>
    <mergeCell ref="J5171:J5172"/>
    <mergeCell ref="K5171:K5172"/>
    <mergeCell ref="L5171:L5172"/>
    <mergeCell ref="A5173:A5177"/>
    <mergeCell ref="F5173:G5173"/>
    <mergeCell ref="H5173:L5173"/>
    <mergeCell ref="B5174:B5175"/>
    <mergeCell ref="C5174:C5175"/>
    <mergeCell ref="A5168:A5172"/>
    <mergeCell ref="F5168:G5168"/>
    <mergeCell ref="H5168:L5168"/>
    <mergeCell ref="B5169:B5170"/>
    <mergeCell ref="C5169:C5170"/>
    <mergeCell ref="D5169:D5170"/>
    <mergeCell ref="E5169:E5170"/>
    <mergeCell ref="F5169:G5170"/>
    <mergeCell ref="H5169:I5169"/>
    <mergeCell ref="H5170:I5170"/>
    <mergeCell ref="J5192:J5193"/>
    <mergeCell ref="K5192:K5193"/>
    <mergeCell ref="L5192:L5193"/>
    <mergeCell ref="F5194:G5195"/>
    <mergeCell ref="H5194:I5195"/>
    <mergeCell ref="J5194:J5195"/>
    <mergeCell ref="K5194:K5195"/>
    <mergeCell ref="L5194:L5195"/>
    <mergeCell ref="A5190:A5195"/>
    <mergeCell ref="F5190:G5190"/>
    <mergeCell ref="H5190:L5190"/>
    <mergeCell ref="B5191:B5193"/>
    <mergeCell ref="C5191:C5193"/>
    <mergeCell ref="D5191:D5193"/>
    <mergeCell ref="E5191:E5193"/>
    <mergeCell ref="F5191:G5193"/>
    <mergeCell ref="H5191:I5191"/>
    <mergeCell ref="H5192:I5193"/>
    <mergeCell ref="K5186:K5187"/>
    <mergeCell ref="L5186:L5187"/>
    <mergeCell ref="F5188:G5189"/>
    <mergeCell ref="H5188:I5189"/>
    <mergeCell ref="J5188:J5189"/>
    <mergeCell ref="K5188:K5189"/>
    <mergeCell ref="L5188:L5189"/>
    <mergeCell ref="D5185:D5187"/>
    <mergeCell ref="E5185:E5187"/>
    <mergeCell ref="F5185:G5187"/>
    <mergeCell ref="H5185:I5185"/>
    <mergeCell ref="H5186:I5187"/>
    <mergeCell ref="J5186:J5187"/>
    <mergeCell ref="F5182:G5183"/>
    <mergeCell ref="H5182:I5183"/>
    <mergeCell ref="J5182:J5183"/>
    <mergeCell ref="K5182:K5183"/>
    <mergeCell ref="L5182:L5183"/>
    <mergeCell ref="A5184:A5189"/>
    <mergeCell ref="F5184:G5184"/>
    <mergeCell ref="H5184:L5184"/>
    <mergeCell ref="B5185:B5187"/>
    <mergeCell ref="C5185:C5187"/>
    <mergeCell ref="K5203:K5204"/>
    <mergeCell ref="L5203:L5204"/>
    <mergeCell ref="F5205:G5206"/>
    <mergeCell ref="H5205:I5206"/>
    <mergeCell ref="J5205:J5206"/>
    <mergeCell ref="K5205:K5206"/>
    <mergeCell ref="L5205:L5206"/>
    <mergeCell ref="D5202:D5204"/>
    <mergeCell ref="E5202:E5204"/>
    <mergeCell ref="F5202:G5204"/>
    <mergeCell ref="H5202:I5202"/>
    <mergeCell ref="H5203:I5204"/>
    <mergeCell ref="J5203:J5204"/>
    <mergeCell ref="F5199:G5200"/>
    <mergeCell ref="H5199:I5200"/>
    <mergeCell ref="J5199:J5200"/>
    <mergeCell ref="K5199:K5200"/>
    <mergeCell ref="L5199:L5200"/>
    <mergeCell ref="A5201:A5206"/>
    <mergeCell ref="F5201:G5201"/>
    <mergeCell ref="H5201:L5201"/>
    <mergeCell ref="B5202:B5204"/>
    <mergeCell ref="C5202:C5204"/>
    <mergeCell ref="A5196:A5200"/>
    <mergeCell ref="F5196:G5196"/>
    <mergeCell ref="H5196:L5196"/>
    <mergeCell ref="B5197:B5198"/>
    <mergeCell ref="C5197:C5198"/>
    <mergeCell ref="D5197:D5198"/>
    <mergeCell ref="E5197:E5198"/>
    <mergeCell ref="F5197:G5198"/>
    <mergeCell ref="H5197:I5197"/>
    <mergeCell ref="H5198:I5198"/>
    <mergeCell ref="J5216:J5217"/>
    <mergeCell ref="K5216:K5217"/>
    <mergeCell ref="L5216:L5217"/>
    <mergeCell ref="F5218:G5219"/>
    <mergeCell ref="H5218:I5219"/>
    <mergeCell ref="J5218:J5219"/>
    <mergeCell ref="K5218:K5219"/>
    <mergeCell ref="L5218:L5219"/>
    <mergeCell ref="A5214:A5219"/>
    <mergeCell ref="F5214:G5214"/>
    <mergeCell ref="H5214:L5214"/>
    <mergeCell ref="B5215:B5217"/>
    <mergeCell ref="C5215:C5217"/>
    <mergeCell ref="D5215:D5217"/>
    <mergeCell ref="E5215:E5217"/>
    <mergeCell ref="F5215:G5217"/>
    <mergeCell ref="H5215:I5215"/>
    <mergeCell ref="H5216:I5217"/>
    <mergeCell ref="J5209:J5211"/>
    <mergeCell ref="K5209:K5211"/>
    <mergeCell ref="L5209:L5211"/>
    <mergeCell ref="F5212:G5213"/>
    <mergeCell ref="H5212:I5213"/>
    <mergeCell ref="J5212:J5213"/>
    <mergeCell ref="K5212:K5213"/>
    <mergeCell ref="L5212:L5213"/>
    <mergeCell ref="A5207:A5213"/>
    <mergeCell ref="F5207:G5207"/>
    <mergeCell ref="H5207:L5207"/>
    <mergeCell ref="B5208:B5211"/>
    <mergeCell ref="C5208:C5211"/>
    <mergeCell ref="D5208:D5211"/>
    <mergeCell ref="E5208:E5211"/>
    <mergeCell ref="F5208:G5211"/>
    <mergeCell ref="H5208:I5208"/>
    <mergeCell ref="H5209:I5211"/>
    <mergeCell ref="J5228:J5229"/>
    <mergeCell ref="K5228:K5229"/>
    <mergeCell ref="L5228:L5229"/>
    <mergeCell ref="A5230:A5234"/>
    <mergeCell ref="F5230:G5230"/>
    <mergeCell ref="H5230:L5230"/>
    <mergeCell ref="B5231:B5232"/>
    <mergeCell ref="C5231:C5232"/>
    <mergeCell ref="D5231:D5232"/>
    <mergeCell ref="E5231:E5232"/>
    <mergeCell ref="D5226:D5227"/>
    <mergeCell ref="E5226:E5227"/>
    <mergeCell ref="F5226:G5227"/>
    <mergeCell ref="H5226:I5226"/>
    <mergeCell ref="H5227:I5227"/>
    <mergeCell ref="F5228:G5229"/>
    <mergeCell ref="H5228:I5229"/>
    <mergeCell ref="F5223:G5224"/>
    <mergeCell ref="H5223:I5224"/>
    <mergeCell ref="J5223:J5224"/>
    <mergeCell ref="K5223:K5224"/>
    <mergeCell ref="L5223:L5224"/>
    <mergeCell ref="A5225:A5229"/>
    <mergeCell ref="F5225:G5225"/>
    <mergeCell ref="H5225:L5225"/>
    <mergeCell ref="B5226:B5227"/>
    <mergeCell ref="C5226:C5227"/>
    <mergeCell ref="A5220:A5224"/>
    <mergeCell ref="F5220:G5220"/>
    <mergeCell ref="H5220:L5220"/>
    <mergeCell ref="B5221:B5222"/>
    <mergeCell ref="C5221:C5222"/>
    <mergeCell ref="D5221:D5222"/>
    <mergeCell ref="E5221:E5222"/>
    <mergeCell ref="F5221:G5222"/>
    <mergeCell ref="H5221:I5221"/>
    <mergeCell ref="H5222:I5222"/>
    <mergeCell ref="H5242:I5242"/>
    <mergeCell ref="F5243:G5244"/>
    <mergeCell ref="H5243:I5244"/>
    <mergeCell ref="J5243:J5244"/>
    <mergeCell ref="K5243:K5244"/>
    <mergeCell ref="L5243:L5244"/>
    <mergeCell ref="L5238:L5239"/>
    <mergeCell ref="A5240:A5244"/>
    <mergeCell ref="F5240:G5240"/>
    <mergeCell ref="H5240:L5240"/>
    <mergeCell ref="B5241:B5242"/>
    <mergeCell ref="C5241:C5242"/>
    <mergeCell ref="D5241:D5242"/>
    <mergeCell ref="E5241:E5242"/>
    <mergeCell ref="F5241:G5242"/>
    <mergeCell ref="H5241:I5241"/>
    <mergeCell ref="H5236:I5236"/>
    <mergeCell ref="H5237:I5237"/>
    <mergeCell ref="F5238:G5239"/>
    <mergeCell ref="H5238:I5239"/>
    <mergeCell ref="J5238:J5239"/>
    <mergeCell ref="K5238:K5239"/>
    <mergeCell ref="K5233:K5234"/>
    <mergeCell ref="L5233:L5234"/>
    <mergeCell ref="A5235:A5239"/>
    <mergeCell ref="F5235:G5235"/>
    <mergeCell ref="H5235:L5235"/>
    <mergeCell ref="B5236:B5237"/>
    <mergeCell ref="C5236:C5237"/>
    <mergeCell ref="D5236:D5237"/>
    <mergeCell ref="E5236:E5237"/>
    <mergeCell ref="F5236:G5237"/>
    <mergeCell ref="F5231:G5232"/>
    <mergeCell ref="H5231:I5231"/>
    <mergeCell ref="H5232:I5232"/>
    <mergeCell ref="F5233:G5234"/>
    <mergeCell ref="H5233:I5234"/>
    <mergeCell ref="J5233:J5234"/>
    <mergeCell ref="J5259:J5261"/>
    <mergeCell ref="K5259:K5261"/>
    <mergeCell ref="L5259:L5261"/>
    <mergeCell ref="F5262:G5263"/>
    <mergeCell ref="H5262:I5263"/>
    <mergeCell ref="J5262:J5263"/>
    <mergeCell ref="K5262:K5263"/>
    <mergeCell ref="L5262:L5263"/>
    <mergeCell ref="A5257:A5263"/>
    <mergeCell ref="F5257:G5257"/>
    <mergeCell ref="H5257:L5257"/>
    <mergeCell ref="B5258:B5261"/>
    <mergeCell ref="C5258:C5261"/>
    <mergeCell ref="D5258:D5261"/>
    <mergeCell ref="E5258:E5261"/>
    <mergeCell ref="F5258:G5261"/>
    <mergeCell ref="H5258:I5258"/>
    <mergeCell ref="H5259:I5261"/>
    <mergeCell ref="K5252:K5254"/>
    <mergeCell ref="L5252:L5254"/>
    <mergeCell ref="F5255:G5256"/>
    <mergeCell ref="H5255:I5256"/>
    <mergeCell ref="J5255:J5256"/>
    <mergeCell ref="K5255:K5256"/>
    <mergeCell ref="L5255:L5256"/>
    <mergeCell ref="D5251:D5254"/>
    <mergeCell ref="E5251:E5254"/>
    <mergeCell ref="F5251:G5254"/>
    <mergeCell ref="H5251:I5251"/>
    <mergeCell ref="H5252:I5254"/>
    <mergeCell ref="J5252:J5254"/>
    <mergeCell ref="F5248:G5249"/>
    <mergeCell ref="H5248:I5249"/>
    <mergeCell ref="J5248:J5249"/>
    <mergeCell ref="K5248:K5249"/>
    <mergeCell ref="L5248:L5249"/>
    <mergeCell ref="A5250:A5256"/>
    <mergeCell ref="F5250:G5250"/>
    <mergeCell ref="H5250:L5250"/>
    <mergeCell ref="B5251:B5254"/>
    <mergeCell ref="C5251:C5254"/>
    <mergeCell ref="A5245:A5249"/>
    <mergeCell ref="F5245:G5245"/>
    <mergeCell ref="H5245:L5245"/>
    <mergeCell ref="B5246:B5247"/>
    <mergeCell ref="C5246:C5247"/>
    <mergeCell ref="D5246:D5247"/>
    <mergeCell ref="E5246:E5247"/>
    <mergeCell ref="F5246:G5247"/>
    <mergeCell ref="H5246:I5246"/>
    <mergeCell ref="H5247:I5247"/>
    <mergeCell ref="K5271:K5272"/>
    <mergeCell ref="L5271:L5272"/>
    <mergeCell ref="F5273:G5274"/>
    <mergeCell ref="H5273:I5274"/>
    <mergeCell ref="J5273:J5274"/>
    <mergeCell ref="K5273:K5274"/>
    <mergeCell ref="L5273:L5274"/>
    <mergeCell ref="D5270:D5272"/>
    <mergeCell ref="E5270:E5272"/>
    <mergeCell ref="F5270:G5272"/>
    <mergeCell ref="H5270:I5270"/>
    <mergeCell ref="H5271:I5272"/>
    <mergeCell ref="J5271:J5272"/>
    <mergeCell ref="F5267:G5268"/>
    <mergeCell ref="H5267:I5268"/>
    <mergeCell ref="J5267:J5268"/>
    <mergeCell ref="K5267:K5268"/>
    <mergeCell ref="L5267:L5268"/>
    <mergeCell ref="A5269:A5274"/>
    <mergeCell ref="F5269:G5269"/>
    <mergeCell ref="H5269:L5269"/>
    <mergeCell ref="B5270:B5272"/>
    <mergeCell ref="C5270:C5272"/>
    <mergeCell ref="A5264:A5268"/>
    <mergeCell ref="F5264:G5264"/>
    <mergeCell ref="H5264:L5264"/>
    <mergeCell ref="B5265:B5266"/>
    <mergeCell ref="C5265:C5266"/>
    <mergeCell ref="D5265:D5266"/>
    <mergeCell ref="E5265:E5266"/>
    <mergeCell ref="F5265:G5266"/>
    <mergeCell ref="H5265:I5265"/>
    <mergeCell ref="H5266:I5266"/>
    <mergeCell ref="J5283:J5284"/>
    <mergeCell ref="K5283:K5284"/>
    <mergeCell ref="L5283:L5284"/>
    <mergeCell ref="F5285:G5286"/>
    <mergeCell ref="H5285:I5286"/>
    <mergeCell ref="J5285:J5286"/>
    <mergeCell ref="K5285:K5286"/>
    <mergeCell ref="L5285:L5286"/>
    <mergeCell ref="A5281:A5286"/>
    <mergeCell ref="F5281:G5281"/>
    <mergeCell ref="H5281:L5281"/>
    <mergeCell ref="B5282:B5284"/>
    <mergeCell ref="C5282:C5284"/>
    <mergeCell ref="D5282:D5284"/>
    <mergeCell ref="E5282:E5284"/>
    <mergeCell ref="F5282:G5284"/>
    <mergeCell ref="H5282:I5282"/>
    <mergeCell ref="H5283:I5284"/>
    <mergeCell ref="J5277:J5278"/>
    <mergeCell ref="K5277:K5278"/>
    <mergeCell ref="L5277:L5278"/>
    <mergeCell ref="F5279:G5280"/>
    <mergeCell ref="H5279:I5280"/>
    <mergeCell ref="J5279:J5280"/>
    <mergeCell ref="K5279:K5280"/>
    <mergeCell ref="L5279:L5280"/>
    <mergeCell ref="A5275:A5280"/>
    <mergeCell ref="F5275:G5275"/>
    <mergeCell ref="H5275:L5275"/>
    <mergeCell ref="B5276:B5278"/>
    <mergeCell ref="C5276:C5278"/>
    <mergeCell ref="D5276:D5278"/>
    <mergeCell ref="E5276:E5278"/>
    <mergeCell ref="F5276:G5278"/>
    <mergeCell ref="H5276:I5276"/>
    <mergeCell ref="H5277:I5278"/>
    <mergeCell ref="J5295:J5296"/>
    <mergeCell ref="K5295:K5296"/>
    <mergeCell ref="L5295:L5296"/>
    <mergeCell ref="F5297:G5298"/>
    <mergeCell ref="H5297:I5298"/>
    <mergeCell ref="J5297:J5298"/>
    <mergeCell ref="K5297:K5298"/>
    <mergeCell ref="L5297:L5298"/>
    <mergeCell ref="A5293:A5298"/>
    <mergeCell ref="F5293:G5293"/>
    <mergeCell ref="H5293:L5293"/>
    <mergeCell ref="B5294:B5296"/>
    <mergeCell ref="C5294:C5296"/>
    <mergeCell ref="D5294:D5296"/>
    <mergeCell ref="E5294:E5296"/>
    <mergeCell ref="F5294:G5296"/>
    <mergeCell ref="H5294:I5294"/>
    <mergeCell ref="H5295:I5296"/>
    <mergeCell ref="J5289:J5290"/>
    <mergeCell ref="K5289:K5290"/>
    <mergeCell ref="L5289:L5290"/>
    <mergeCell ref="F5291:G5292"/>
    <mergeCell ref="H5291:I5292"/>
    <mergeCell ref="J5291:J5292"/>
    <mergeCell ref="K5291:K5292"/>
    <mergeCell ref="L5291:L5292"/>
    <mergeCell ref="A5287:A5292"/>
    <mergeCell ref="F5287:G5287"/>
    <mergeCell ref="H5287:L5287"/>
    <mergeCell ref="B5288:B5290"/>
    <mergeCell ref="C5288:C5290"/>
    <mergeCell ref="D5288:D5290"/>
    <mergeCell ref="E5288:E5290"/>
    <mergeCell ref="F5288:G5290"/>
    <mergeCell ref="H5288:I5288"/>
    <mergeCell ref="H5289:I5290"/>
    <mergeCell ref="F5310:G5311"/>
    <mergeCell ref="H5310:I5310"/>
    <mergeCell ref="H5311:I5311"/>
    <mergeCell ref="F5312:G5313"/>
    <mergeCell ref="H5312:I5313"/>
    <mergeCell ref="J5312:J5313"/>
    <mergeCell ref="J5307:J5308"/>
    <mergeCell ref="K5307:K5308"/>
    <mergeCell ref="L5307:L5308"/>
    <mergeCell ref="A5309:A5313"/>
    <mergeCell ref="F5309:G5309"/>
    <mergeCell ref="H5309:L5309"/>
    <mergeCell ref="B5310:B5311"/>
    <mergeCell ref="C5310:C5311"/>
    <mergeCell ref="D5310:D5311"/>
    <mergeCell ref="E5310:E5311"/>
    <mergeCell ref="D5305:D5306"/>
    <mergeCell ref="E5305:E5306"/>
    <mergeCell ref="F5305:G5306"/>
    <mergeCell ref="H5305:I5305"/>
    <mergeCell ref="H5306:I5306"/>
    <mergeCell ref="F5307:G5308"/>
    <mergeCell ref="H5307:I5308"/>
    <mergeCell ref="F5302:G5303"/>
    <mergeCell ref="H5302:I5303"/>
    <mergeCell ref="J5302:J5303"/>
    <mergeCell ref="K5302:K5303"/>
    <mergeCell ref="L5302:L5303"/>
    <mergeCell ref="A5304:A5308"/>
    <mergeCell ref="F5304:G5304"/>
    <mergeCell ref="H5304:L5304"/>
    <mergeCell ref="B5305:B5306"/>
    <mergeCell ref="C5305:C5306"/>
    <mergeCell ref="A5299:A5303"/>
    <mergeCell ref="F5299:G5299"/>
    <mergeCell ref="H5299:L5299"/>
    <mergeCell ref="B5300:B5301"/>
    <mergeCell ref="C5300:C5301"/>
    <mergeCell ref="D5300:D5301"/>
    <mergeCell ref="E5300:E5301"/>
    <mergeCell ref="F5300:G5301"/>
    <mergeCell ref="H5300:I5300"/>
    <mergeCell ref="H5301:I5301"/>
    <mergeCell ref="H5321:I5322"/>
    <mergeCell ref="J5321:J5322"/>
    <mergeCell ref="K5321:K5322"/>
    <mergeCell ref="L5321:L5322"/>
    <mergeCell ref="F5323:G5324"/>
    <mergeCell ref="H5323:I5324"/>
    <mergeCell ref="J5323:J5324"/>
    <mergeCell ref="K5323:K5324"/>
    <mergeCell ref="L5323:L5324"/>
    <mergeCell ref="L5317:L5318"/>
    <mergeCell ref="A5319:A5324"/>
    <mergeCell ref="F5319:G5319"/>
    <mergeCell ref="H5319:L5319"/>
    <mergeCell ref="B5320:B5322"/>
    <mergeCell ref="C5320:C5322"/>
    <mergeCell ref="D5320:D5322"/>
    <mergeCell ref="E5320:E5322"/>
    <mergeCell ref="F5320:G5322"/>
    <mergeCell ref="H5320:I5320"/>
    <mergeCell ref="H5315:I5315"/>
    <mergeCell ref="H5316:I5316"/>
    <mergeCell ref="F5317:G5318"/>
    <mergeCell ref="H5317:I5318"/>
    <mergeCell ref="J5317:J5318"/>
    <mergeCell ref="K5317:K5318"/>
    <mergeCell ref="K5312:K5313"/>
    <mergeCell ref="L5312:L5313"/>
    <mergeCell ref="A5314:A5318"/>
    <mergeCell ref="F5314:G5314"/>
    <mergeCell ref="H5314:L5314"/>
    <mergeCell ref="B5315:B5316"/>
    <mergeCell ref="C5315:C5316"/>
    <mergeCell ref="D5315:D5316"/>
    <mergeCell ref="E5315:E5316"/>
    <mergeCell ref="F5315:G5316"/>
    <mergeCell ref="F5336:G5337"/>
    <mergeCell ref="H5336:I5336"/>
    <mergeCell ref="H5337:I5337"/>
    <mergeCell ref="F5338:G5339"/>
    <mergeCell ref="H5338:I5339"/>
    <mergeCell ref="J5338:J5339"/>
    <mergeCell ref="J5333:J5334"/>
    <mergeCell ref="K5333:K5334"/>
    <mergeCell ref="L5333:L5334"/>
    <mergeCell ref="A5335:A5339"/>
    <mergeCell ref="F5335:G5335"/>
    <mergeCell ref="H5335:L5335"/>
    <mergeCell ref="B5336:B5337"/>
    <mergeCell ref="C5336:C5337"/>
    <mergeCell ref="D5336:D5337"/>
    <mergeCell ref="E5336:E5337"/>
    <mergeCell ref="D5331:D5332"/>
    <mergeCell ref="E5331:E5332"/>
    <mergeCell ref="F5331:G5332"/>
    <mergeCell ref="H5331:I5331"/>
    <mergeCell ref="H5332:I5332"/>
    <mergeCell ref="F5333:G5334"/>
    <mergeCell ref="H5333:I5334"/>
    <mergeCell ref="F5328:G5329"/>
    <mergeCell ref="H5328:I5329"/>
    <mergeCell ref="J5328:J5329"/>
    <mergeCell ref="K5328:K5329"/>
    <mergeCell ref="L5328:L5329"/>
    <mergeCell ref="A5330:A5334"/>
    <mergeCell ref="F5330:G5330"/>
    <mergeCell ref="H5330:L5330"/>
    <mergeCell ref="B5331:B5332"/>
    <mergeCell ref="C5331:C5332"/>
    <mergeCell ref="A5325:A5329"/>
    <mergeCell ref="F5325:G5325"/>
    <mergeCell ref="H5325:L5325"/>
    <mergeCell ref="B5326:B5327"/>
    <mergeCell ref="C5326:C5327"/>
    <mergeCell ref="D5326:D5327"/>
    <mergeCell ref="E5326:E5327"/>
    <mergeCell ref="F5326:G5327"/>
    <mergeCell ref="H5326:I5326"/>
    <mergeCell ref="H5327:I5327"/>
    <mergeCell ref="F5349:G5350"/>
    <mergeCell ref="H5349:I5350"/>
    <mergeCell ref="J5349:J5350"/>
    <mergeCell ref="K5349:K5350"/>
    <mergeCell ref="L5349:L5350"/>
    <mergeCell ref="A5351:A5355"/>
    <mergeCell ref="F5351:G5351"/>
    <mergeCell ref="H5351:L5351"/>
    <mergeCell ref="B5352:B5353"/>
    <mergeCell ref="C5352:C5353"/>
    <mergeCell ref="A5346:A5350"/>
    <mergeCell ref="F5346:G5346"/>
    <mergeCell ref="H5346:L5346"/>
    <mergeCell ref="B5347:B5348"/>
    <mergeCell ref="C5347:C5348"/>
    <mergeCell ref="D5347:D5348"/>
    <mergeCell ref="E5347:E5348"/>
    <mergeCell ref="F5347:G5348"/>
    <mergeCell ref="H5347:I5347"/>
    <mergeCell ref="H5348:I5348"/>
    <mergeCell ref="H5341:I5341"/>
    <mergeCell ref="H5342:I5343"/>
    <mergeCell ref="J5342:J5343"/>
    <mergeCell ref="K5342:K5343"/>
    <mergeCell ref="L5342:L5343"/>
    <mergeCell ref="F5344:G5345"/>
    <mergeCell ref="H5344:I5345"/>
    <mergeCell ref="J5344:J5345"/>
    <mergeCell ref="K5344:K5345"/>
    <mergeCell ref="L5344:L5345"/>
    <mergeCell ref="K5338:K5339"/>
    <mergeCell ref="L5338:L5339"/>
    <mergeCell ref="A5340:A5345"/>
    <mergeCell ref="F5340:G5340"/>
    <mergeCell ref="H5340:L5340"/>
    <mergeCell ref="B5341:B5343"/>
    <mergeCell ref="C5341:C5343"/>
    <mergeCell ref="D5341:D5343"/>
    <mergeCell ref="E5341:E5343"/>
    <mergeCell ref="F5341:G5343"/>
    <mergeCell ref="H5362:I5362"/>
    <mergeCell ref="H5363:I5363"/>
    <mergeCell ref="F5364:G5365"/>
    <mergeCell ref="H5364:I5365"/>
    <mergeCell ref="J5364:J5365"/>
    <mergeCell ref="K5364:K5365"/>
    <mergeCell ref="K5359:K5360"/>
    <mergeCell ref="L5359:L5360"/>
    <mergeCell ref="A5361:A5365"/>
    <mergeCell ref="F5361:G5361"/>
    <mergeCell ref="H5361:L5361"/>
    <mergeCell ref="B5362:B5363"/>
    <mergeCell ref="C5362:C5363"/>
    <mergeCell ref="D5362:D5363"/>
    <mergeCell ref="E5362:E5363"/>
    <mergeCell ref="F5362:G5363"/>
    <mergeCell ref="F5357:G5358"/>
    <mergeCell ref="H5357:I5357"/>
    <mergeCell ref="H5358:I5358"/>
    <mergeCell ref="F5359:G5360"/>
    <mergeCell ref="H5359:I5360"/>
    <mergeCell ref="J5359:J5360"/>
    <mergeCell ref="J5354:J5355"/>
    <mergeCell ref="K5354:K5355"/>
    <mergeCell ref="L5354:L5355"/>
    <mergeCell ref="A5356:A5360"/>
    <mergeCell ref="F5356:G5356"/>
    <mergeCell ref="H5356:L5356"/>
    <mergeCell ref="B5357:B5358"/>
    <mergeCell ref="C5357:C5358"/>
    <mergeCell ref="D5357:D5358"/>
    <mergeCell ref="E5357:E5358"/>
    <mergeCell ref="D5352:D5353"/>
    <mergeCell ref="E5352:E5353"/>
    <mergeCell ref="F5352:G5353"/>
    <mergeCell ref="H5352:I5352"/>
    <mergeCell ref="H5353:I5353"/>
    <mergeCell ref="F5354:G5355"/>
    <mergeCell ref="H5354:I5355"/>
    <mergeCell ref="F5375:G5376"/>
    <mergeCell ref="H5375:I5376"/>
    <mergeCell ref="J5375:J5376"/>
    <mergeCell ref="K5375:K5376"/>
    <mergeCell ref="L5375:L5376"/>
    <mergeCell ref="A5377:A5381"/>
    <mergeCell ref="F5377:G5377"/>
    <mergeCell ref="H5377:L5377"/>
    <mergeCell ref="B5378:B5379"/>
    <mergeCell ref="C5378:C5379"/>
    <mergeCell ref="A5372:A5376"/>
    <mergeCell ref="F5372:G5372"/>
    <mergeCell ref="H5372:L5372"/>
    <mergeCell ref="B5373:B5374"/>
    <mergeCell ref="C5373:C5374"/>
    <mergeCell ref="D5373:D5374"/>
    <mergeCell ref="E5373:E5374"/>
    <mergeCell ref="F5373:G5374"/>
    <mergeCell ref="H5373:I5373"/>
    <mergeCell ref="H5374:I5374"/>
    <mergeCell ref="H5368:I5369"/>
    <mergeCell ref="J5368:J5369"/>
    <mergeCell ref="K5368:K5369"/>
    <mergeCell ref="L5368:L5369"/>
    <mergeCell ref="F5370:G5371"/>
    <mergeCell ref="H5370:I5371"/>
    <mergeCell ref="J5370:J5371"/>
    <mergeCell ref="K5370:K5371"/>
    <mergeCell ref="L5370:L5371"/>
    <mergeCell ref="L5364:L5365"/>
    <mergeCell ref="A5366:A5371"/>
    <mergeCell ref="F5366:G5366"/>
    <mergeCell ref="H5366:L5366"/>
    <mergeCell ref="B5367:B5369"/>
    <mergeCell ref="C5367:C5369"/>
    <mergeCell ref="D5367:D5369"/>
    <mergeCell ref="E5367:E5369"/>
    <mergeCell ref="F5367:G5369"/>
    <mergeCell ref="H5367:I5367"/>
    <mergeCell ref="H5388:I5388"/>
    <mergeCell ref="H5389:I5389"/>
    <mergeCell ref="F5390:G5391"/>
    <mergeCell ref="H5390:I5391"/>
    <mergeCell ref="J5390:J5391"/>
    <mergeCell ref="K5390:K5391"/>
    <mergeCell ref="K5385:K5386"/>
    <mergeCell ref="L5385:L5386"/>
    <mergeCell ref="A5387:A5391"/>
    <mergeCell ref="F5387:G5387"/>
    <mergeCell ref="H5387:L5387"/>
    <mergeCell ref="B5388:B5389"/>
    <mergeCell ref="C5388:C5389"/>
    <mergeCell ref="D5388:D5389"/>
    <mergeCell ref="E5388:E5389"/>
    <mergeCell ref="F5388:G5389"/>
    <mergeCell ref="F5383:G5384"/>
    <mergeCell ref="H5383:I5383"/>
    <mergeCell ref="H5384:I5384"/>
    <mergeCell ref="F5385:G5386"/>
    <mergeCell ref="H5385:I5386"/>
    <mergeCell ref="J5385:J5386"/>
    <mergeCell ref="J5380:J5381"/>
    <mergeCell ref="K5380:K5381"/>
    <mergeCell ref="L5380:L5381"/>
    <mergeCell ref="A5382:A5386"/>
    <mergeCell ref="F5382:G5382"/>
    <mergeCell ref="H5382:L5382"/>
    <mergeCell ref="B5383:B5384"/>
    <mergeCell ref="C5383:C5384"/>
    <mergeCell ref="D5383:D5384"/>
    <mergeCell ref="E5383:E5384"/>
    <mergeCell ref="D5378:D5379"/>
    <mergeCell ref="E5378:E5379"/>
    <mergeCell ref="F5378:G5379"/>
    <mergeCell ref="H5378:I5378"/>
    <mergeCell ref="H5379:I5379"/>
    <mergeCell ref="F5380:G5381"/>
    <mergeCell ref="H5380:I5381"/>
    <mergeCell ref="F5401:G5402"/>
    <mergeCell ref="H5401:I5402"/>
    <mergeCell ref="J5401:J5402"/>
    <mergeCell ref="K5401:K5402"/>
    <mergeCell ref="L5401:L5402"/>
    <mergeCell ref="A5403:A5407"/>
    <mergeCell ref="F5403:G5403"/>
    <mergeCell ref="H5403:L5403"/>
    <mergeCell ref="B5404:B5405"/>
    <mergeCell ref="C5404:C5405"/>
    <mergeCell ref="A5398:A5402"/>
    <mergeCell ref="F5398:G5398"/>
    <mergeCell ref="H5398:L5398"/>
    <mergeCell ref="B5399:B5400"/>
    <mergeCell ref="C5399:C5400"/>
    <mergeCell ref="D5399:D5400"/>
    <mergeCell ref="E5399:E5400"/>
    <mergeCell ref="F5399:G5400"/>
    <mergeCell ref="H5399:I5399"/>
    <mergeCell ref="H5400:I5400"/>
    <mergeCell ref="H5394:I5395"/>
    <mergeCell ref="J5394:J5395"/>
    <mergeCell ref="K5394:K5395"/>
    <mergeCell ref="L5394:L5395"/>
    <mergeCell ref="F5396:G5397"/>
    <mergeCell ref="H5396:I5397"/>
    <mergeCell ref="J5396:J5397"/>
    <mergeCell ref="K5396:K5397"/>
    <mergeCell ref="L5396:L5397"/>
    <mergeCell ref="L5390:L5391"/>
    <mergeCell ref="A5392:A5397"/>
    <mergeCell ref="F5392:G5392"/>
    <mergeCell ref="H5392:L5392"/>
    <mergeCell ref="B5393:B5395"/>
    <mergeCell ref="C5393:C5395"/>
    <mergeCell ref="D5393:D5395"/>
    <mergeCell ref="E5393:E5395"/>
    <mergeCell ref="F5393:G5395"/>
    <mergeCell ref="H5393:I5393"/>
    <mergeCell ref="H5414:I5414"/>
    <mergeCell ref="H5415:I5415"/>
    <mergeCell ref="F5416:G5417"/>
    <mergeCell ref="H5416:I5417"/>
    <mergeCell ref="J5416:J5417"/>
    <mergeCell ref="K5416:K5417"/>
    <mergeCell ref="K5411:K5412"/>
    <mergeCell ref="L5411:L5412"/>
    <mergeCell ref="A5413:A5417"/>
    <mergeCell ref="F5413:G5413"/>
    <mergeCell ref="H5413:L5413"/>
    <mergeCell ref="B5414:B5415"/>
    <mergeCell ref="C5414:C5415"/>
    <mergeCell ref="D5414:D5415"/>
    <mergeCell ref="E5414:E5415"/>
    <mergeCell ref="F5414:G5415"/>
    <mergeCell ref="F5409:G5410"/>
    <mergeCell ref="H5409:I5409"/>
    <mergeCell ref="H5410:I5410"/>
    <mergeCell ref="F5411:G5412"/>
    <mergeCell ref="H5411:I5412"/>
    <mergeCell ref="J5411:J5412"/>
    <mergeCell ref="J5406:J5407"/>
    <mergeCell ref="K5406:K5407"/>
    <mergeCell ref="L5406:L5407"/>
    <mergeCell ref="A5408:A5412"/>
    <mergeCell ref="F5408:G5408"/>
    <mergeCell ref="H5408:L5408"/>
    <mergeCell ref="B5409:B5410"/>
    <mergeCell ref="C5409:C5410"/>
    <mergeCell ref="D5409:D5410"/>
    <mergeCell ref="E5409:E5410"/>
    <mergeCell ref="D5404:D5405"/>
    <mergeCell ref="E5404:E5405"/>
    <mergeCell ref="F5404:G5405"/>
    <mergeCell ref="H5404:I5404"/>
    <mergeCell ref="H5405:I5405"/>
    <mergeCell ref="F5406:G5407"/>
    <mergeCell ref="H5406:I5407"/>
    <mergeCell ref="J5425:J5427"/>
    <mergeCell ref="K5425:K5427"/>
    <mergeCell ref="L5425:L5427"/>
    <mergeCell ref="F5428:G5429"/>
    <mergeCell ref="H5428:I5429"/>
    <mergeCell ref="J5428:J5429"/>
    <mergeCell ref="K5428:K5429"/>
    <mergeCell ref="L5428:L5429"/>
    <mergeCell ref="A5423:A5429"/>
    <mergeCell ref="F5423:G5423"/>
    <mergeCell ref="H5423:L5423"/>
    <mergeCell ref="B5424:B5427"/>
    <mergeCell ref="C5424:C5427"/>
    <mergeCell ref="D5424:D5427"/>
    <mergeCell ref="E5424:E5427"/>
    <mergeCell ref="F5424:G5427"/>
    <mergeCell ref="H5424:I5424"/>
    <mergeCell ref="H5425:I5427"/>
    <mergeCell ref="H5420:I5420"/>
    <mergeCell ref="F5421:G5422"/>
    <mergeCell ref="H5421:I5422"/>
    <mergeCell ref="J5421:J5422"/>
    <mergeCell ref="K5421:K5422"/>
    <mergeCell ref="L5421:L5422"/>
    <mergeCell ref="L5416:L5417"/>
    <mergeCell ref="A5418:A5422"/>
    <mergeCell ref="F5418:G5418"/>
    <mergeCell ref="H5418:L5418"/>
    <mergeCell ref="B5419:B5420"/>
    <mergeCell ref="C5419:C5420"/>
    <mergeCell ref="D5419:D5420"/>
    <mergeCell ref="E5419:E5420"/>
    <mergeCell ref="F5419:G5420"/>
    <mergeCell ref="H5419:I5419"/>
    <mergeCell ref="J5439:J5440"/>
    <mergeCell ref="K5439:K5440"/>
    <mergeCell ref="L5439:L5440"/>
    <mergeCell ref="F5441:G5442"/>
    <mergeCell ref="H5441:I5442"/>
    <mergeCell ref="J5441:J5442"/>
    <mergeCell ref="K5441:K5442"/>
    <mergeCell ref="L5441:L5442"/>
    <mergeCell ref="A5437:A5442"/>
    <mergeCell ref="F5437:G5437"/>
    <mergeCell ref="H5437:L5437"/>
    <mergeCell ref="B5438:B5440"/>
    <mergeCell ref="C5438:C5440"/>
    <mergeCell ref="D5438:D5440"/>
    <mergeCell ref="E5438:E5440"/>
    <mergeCell ref="F5438:G5440"/>
    <mergeCell ref="H5438:I5438"/>
    <mergeCell ref="H5439:I5440"/>
    <mergeCell ref="J5432:J5434"/>
    <mergeCell ref="K5432:K5434"/>
    <mergeCell ref="L5432:L5434"/>
    <mergeCell ref="F5435:G5436"/>
    <mergeCell ref="H5435:I5436"/>
    <mergeCell ref="J5435:J5436"/>
    <mergeCell ref="K5435:K5436"/>
    <mergeCell ref="L5435:L5436"/>
    <mergeCell ref="A5430:A5436"/>
    <mergeCell ref="F5430:G5430"/>
    <mergeCell ref="H5430:L5430"/>
    <mergeCell ref="B5431:B5434"/>
    <mergeCell ref="C5431:C5434"/>
    <mergeCell ref="D5431:D5434"/>
    <mergeCell ref="E5431:E5434"/>
    <mergeCell ref="F5431:G5434"/>
    <mergeCell ref="H5431:I5431"/>
    <mergeCell ref="H5432:I5434"/>
    <mergeCell ref="F5454:G5456"/>
    <mergeCell ref="H5454:I5454"/>
    <mergeCell ref="H5455:I5456"/>
    <mergeCell ref="J5455:J5456"/>
    <mergeCell ref="K5455:K5456"/>
    <mergeCell ref="L5455:L5456"/>
    <mergeCell ref="J5451:J5452"/>
    <mergeCell ref="K5451:K5452"/>
    <mergeCell ref="L5451:L5452"/>
    <mergeCell ref="A5453:A5458"/>
    <mergeCell ref="F5453:G5453"/>
    <mergeCell ref="H5453:L5453"/>
    <mergeCell ref="B5454:B5456"/>
    <mergeCell ref="C5454:C5456"/>
    <mergeCell ref="D5454:D5456"/>
    <mergeCell ref="E5454:E5456"/>
    <mergeCell ref="D5449:D5450"/>
    <mergeCell ref="E5449:E5450"/>
    <mergeCell ref="F5449:G5450"/>
    <mergeCell ref="H5449:I5449"/>
    <mergeCell ref="H5450:I5450"/>
    <mergeCell ref="F5451:G5452"/>
    <mergeCell ref="H5451:I5452"/>
    <mergeCell ref="F5446:G5447"/>
    <mergeCell ref="H5446:I5447"/>
    <mergeCell ref="J5446:J5447"/>
    <mergeCell ref="K5446:K5447"/>
    <mergeCell ref="L5446:L5447"/>
    <mergeCell ref="A5448:A5452"/>
    <mergeCell ref="F5448:G5448"/>
    <mergeCell ref="H5448:L5448"/>
    <mergeCell ref="B5449:B5450"/>
    <mergeCell ref="C5449:C5450"/>
    <mergeCell ref="A5443:A5447"/>
    <mergeCell ref="F5443:G5443"/>
    <mergeCell ref="H5443:L5443"/>
    <mergeCell ref="B5444:B5445"/>
    <mergeCell ref="C5444:C5445"/>
    <mergeCell ref="D5444:D5445"/>
    <mergeCell ref="E5444:E5445"/>
    <mergeCell ref="F5444:G5445"/>
    <mergeCell ref="H5444:I5444"/>
    <mergeCell ref="H5445:I5445"/>
    <mergeCell ref="F5465:G5467"/>
    <mergeCell ref="H5465:I5465"/>
    <mergeCell ref="H5466:I5467"/>
    <mergeCell ref="J5466:J5467"/>
    <mergeCell ref="K5466:K5467"/>
    <mergeCell ref="L5466:L5467"/>
    <mergeCell ref="J5462:J5463"/>
    <mergeCell ref="K5462:K5463"/>
    <mergeCell ref="L5462:L5463"/>
    <mergeCell ref="A5464:A5469"/>
    <mergeCell ref="F5464:G5464"/>
    <mergeCell ref="H5464:L5464"/>
    <mergeCell ref="B5465:B5467"/>
    <mergeCell ref="C5465:C5467"/>
    <mergeCell ref="D5465:D5467"/>
    <mergeCell ref="E5465:E5467"/>
    <mergeCell ref="D5460:D5461"/>
    <mergeCell ref="E5460:E5461"/>
    <mergeCell ref="F5460:G5461"/>
    <mergeCell ref="H5460:I5460"/>
    <mergeCell ref="H5461:I5461"/>
    <mergeCell ref="F5462:G5463"/>
    <mergeCell ref="H5462:I5463"/>
    <mergeCell ref="F5457:G5458"/>
    <mergeCell ref="H5457:I5458"/>
    <mergeCell ref="J5457:J5458"/>
    <mergeCell ref="K5457:K5458"/>
    <mergeCell ref="L5457:L5458"/>
    <mergeCell ref="A5459:A5463"/>
    <mergeCell ref="F5459:G5459"/>
    <mergeCell ref="H5459:L5459"/>
    <mergeCell ref="B5460:B5461"/>
    <mergeCell ref="C5460:C5461"/>
    <mergeCell ref="J5478:J5479"/>
    <mergeCell ref="K5478:K5479"/>
    <mergeCell ref="L5478:L5479"/>
    <mergeCell ref="F5480:G5481"/>
    <mergeCell ref="H5480:I5481"/>
    <mergeCell ref="J5480:J5481"/>
    <mergeCell ref="K5480:K5481"/>
    <mergeCell ref="L5480:L5481"/>
    <mergeCell ref="A5476:A5481"/>
    <mergeCell ref="F5476:G5476"/>
    <mergeCell ref="H5476:L5476"/>
    <mergeCell ref="B5477:B5479"/>
    <mergeCell ref="C5477:C5479"/>
    <mergeCell ref="D5477:D5479"/>
    <mergeCell ref="E5477:E5479"/>
    <mergeCell ref="F5477:G5479"/>
    <mergeCell ref="H5477:I5477"/>
    <mergeCell ref="H5478:I5479"/>
    <mergeCell ref="K5472:K5473"/>
    <mergeCell ref="L5472:L5473"/>
    <mergeCell ref="F5474:G5475"/>
    <mergeCell ref="H5474:I5475"/>
    <mergeCell ref="J5474:J5475"/>
    <mergeCell ref="K5474:K5475"/>
    <mergeCell ref="L5474:L5475"/>
    <mergeCell ref="D5471:D5473"/>
    <mergeCell ref="E5471:E5473"/>
    <mergeCell ref="F5471:G5473"/>
    <mergeCell ref="H5471:I5471"/>
    <mergeCell ref="H5472:I5473"/>
    <mergeCell ref="J5472:J5473"/>
    <mergeCell ref="F5468:G5469"/>
    <mergeCell ref="H5468:I5469"/>
    <mergeCell ref="J5468:J5469"/>
    <mergeCell ref="K5468:K5469"/>
    <mergeCell ref="L5468:L5469"/>
    <mergeCell ref="A5470:A5475"/>
    <mergeCell ref="F5470:G5470"/>
    <mergeCell ref="H5470:L5470"/>
    <mergeCell ref="B5471:B5473"/>
    <mergeCell ref="C5471:C5473"/>
    <mergeCell ref="J5495:J5496"/>
    <mergeCell ref="K5495:K5496"/>
    <mergeCell ref="L5495:L5496"/>
    <mergeCell ref="F5497:G5498"/>
    <mergeCell ref="H5497:I5498"/>
    <mergeCell ref="J5497:J5498"/>
    <mergeCell ref="K5497:K5498"/>
    <mergeCell ref="L5497:L5498"/>
    <mergeCell ref="A5493:A5498"/>
    <mergeCell ref="F5493:G5493"/>
    <mergeCell ref="H5493:L5493"/>
    <mergeCell ref="B5494:B5496"/>
    <mergeCell ref="C5494:C5496"/>
    <mergeCell ref="D5494:D5496"/>
    <mergeCell ref="E5494:E5496"/>
    <mergeCell ref="F5494:G5496"/>
    <mergeCell ref="H5494:I5494"/>
    <mergeCell ref="H5495:I5496"/>
    <mergeCell ref="K5489:K5490"/>
    <mergeCell ref="L5489:L5490"/>
    <mergeCell ref="F5491:G5492"/>
    <mergeCell ref="H5491:I5492"/>
    <mergeCell ref="J5491:J5492"/>
    <mergeCell ref="K5491:K5492"/>
    <mergeCell ref="L5491:L5492"/>
    <mergeCell ref="D5488:D5490"/>
    <mergeCell ref="E5488:E5490"/>
    <mergeCell ref="F5488:G5490"/>
    <mergeCell ref="H5488:I5488"/>
    <mergeCell ref="H5489:I5490"/>
    <mergeCell ref="J5489:J5490"/>
    <mergeCell ref="F5485:G5486"/>
    <mergeCell ref="H5485:I5486"/>
    <mergeCell ref="J5485:J5486"/>
    <mergeCell ref="K5485:K5486"/>
    <mergeCell ref="L5485:L5486"/>
    <mergeCell ref="A5487:A5492"/>
    <mergeCell ref="F5487:G5487"/>
    <mergeCell ref="H5487:L5487"/>
    <mergeCell ref="B5488:B5490"/>
    <mergeCell ref="C5488:C5490"/>
    <mergeCell ref="A5482:A5486"/>
    <mergeCell ref="F5482:G5482"/>
    <mergeCell ref="H5482:L5482"/>
    <mergeCell ref="B5483:B5484"/>
    <mergeCell ref="C5483:C5484"/>
    <mergeCell ref="D5483:D5484"/>
    <mergeCell ref="E5483:E5484"/>
    <mergeCell ref="F5483:G5484"/>
    <mergeCell ref="H5483:I5483"/>
    <mergeCell ref="H5484:I5484"/>
    <mergeCell ref="F5510:G5512"/>
    <mergeCell ref="H5510:I5510"/>
    <mergeCell ref="H5511:I5512"/>
    <mergeCell ref="J5511:J5512"/>
    <mergeCell ref="K5511:K5512"/>
    <mergeCell ref="L5511:L5512"/>
    <mergeCell ref="J5507:J5508"/>
    <mergeCell ref="K5507:K5508"/>
    <mergeCell ref="L5507:L5508"/>
    <mergeCell ref="A5509:A5514"/>
    <mergeCell ref="F5509:G5509"/>
    <mergeCell ref="H5509:L5509"/>
    <mergeCell ref="B5510:B5512"/>
    <mergeCell ref="C5510:C5512"/>
    <mergeCell ref="D5510:D5512"/>
    <mergeCell ref="E5510:E5512"/>
    <mergeCell ref="D5505:D5506"/>
    <mergeCell ref="E5505:E5506"/>
    <mergeCell ref="F5505:G5506"/>
    <mergeCell ref="H5505:I5505"/>
    <mergeCell ref="H5506:I5506"/>
    <mergeCell ref="F5507:G5508"/>
    <mergeCell ref="H5507:I5508"/>
    <mergeCell ref="F5502:G5503"/>
    <mergeCell ref="H5502:I5503"/>
    <mergeCell ref="J5502:J5503"/>
    <mergeCell ref="K5502:K5503"/>
    <mergeCell ref="L5502:L5503"/>
    <mergeCell ref="A5504:A5508"/>
    <mergeCell ref="F5504:G5504"/>
    <mergeCell ref="H5504:L5504"/>
    <mergeCell ref="B5505:B5506"/>
    <mergeCell ref="C5505:C5506"/>
    <mergeCell ref="A5499:A5503"/>
    <mergeCell ref="F5499:G5499"/>
    <mergeCell ref="H5499:L5499"/>
    <mergeCell ref="B5500:B5501"/>
    <mergeCell ref="C5500:C5501"/>
    <mergeCell ref="D5500:D5501"/>
    <mergeCell ref="E5500:E5501"/>
    <mergeCell ref="F5500:G5501"/>
    <mergeCell ref="H5500:I5500"/>
    <mergeCell ref="H5501:I5501"/>
    <mergeCell ref="F5521:G5522"/>
    <mergeCell ref="H5521:I5521"/>
    <mergeCell ref="H5522:I5522"/>
    <mergeCell ref="F5523:G5524"/>
    <mergeCell ref="H5523:I5524"/>
    <mergeCell ref="J5523:J5524"/>
    <mergeCell ref="J5518:J5519"/>
    <mergeCell ref="K5518:K5519"/>
    <mergeCell ref="L5518:L5519"/>
    <mergeCell ref="A5520:A5524"/>
    <mergeCell ref="F5520:G5520"/>
    <mergeCell ref="H5520:L5520"/>
    <mergeCell ref="B5521:B5522"/>
    <mergeCell ref="C5521:C5522"/>
    <mergeCell ref="D5521:D5522"/>
    <mergeCell ref="E5521:E5522"/>
    <mergeCell ref="D5516:D5517"/>
    <mergeCell ref="E5516:E5517"/>
    <mergeCell ref="F5516:G5517"/>
    <mergeCell ref="H5516:I5516"/>
    <mergeCell ref="H5517:I5517"/>
    <mergeCell ref="F5518:G5519"/>
    <mergeCell ref="H5518:I5519"/>
    <mergeCell ref="F5513:G5514"/>
    <mergeCell ref="H5513:I5514"/>
    <mergeCell ref="J5513:J5514"/>
    <mergeCell ref="K5513:K5514"/>
    <mergeCell ref="L5513:L5514"/>
    <mergeCell ref="A5515:A5519"/>
    <mergeCell ref="F5515:G5515"/>
    <mergeCell ref="H5515:L5515"/>
    <mergeCell ref="B5516:B5517"/>
    <mergeCell ref="C5516:C5517"/>
    <mergeCell ref="H5532:I5534"/>
    <mergeCell ref="J5532:J5534"/>
    <mergeCell ref="K5532:K5534"/>
    <mergeCell ref="L5532:L5534"/>
    <mergeCell ref="F5535:G5536"/>
    <mergeCell ref="H5535:I5536"/>
    <mergeCell ref="J5535:J5536"/>
    <mergeCell ref="K5535:K5536"/>
    <mergeCell ref="L5535:L5536"/>
    <mergeCell ref="L5528:L5529"/>
    <mergeCell ref="A5530:A5536"/>
    <mergeCell ref="F5530:G5530"/>
    <mergeCell ref="H5530:L5530"/>
    <mergeCell ref="B5531:B5534"/>
    <mergeCell ref="C5531:C5534"/>
    <mergeCell ref="D5531:D5534"/>
    <mergeCell ref="E5531:E5534"/>
    <mergeCell ref="F5531:G5534"/>
    <mergeCell ref="H5531:I5531"/>
    <mergeCell ref="H5526:I5526"/>
    <mergeCell ref="H5527:I5527"/>
    <mergeCell ref="F5528:G5529"/>
    <mergeCell ref="H5528:I5529"/>
    <mergeCell ref="J5528:J5529"/>
    <mergeCell ref="K5528:K5529"/>
    <mergeCell ref="K5523:K5524"/>
    <mergeCell ref="L5523:L5524"/>
    <mergeCell ref="A5525:A5529"/>
    <mergeCell ref="F5525:G5525"/>
    <mergeCell ref="H5525:L5525"/>
    <mergeCell ref="B5526:B5527"/>
    <mergeCell ref="C5526:C5527"/>
    <mergeCell ref="D5526:D5527"/>
    <mergeCell ref="E5526:E5527"/>
    <mergeCell ref="F5526:G5527"/>
    <mergeCell ref="J5545:J5546"/>
    <mergeCell ref="K5545:K5546"/>
    <mergeCell ref="L5545:L5546"/>
    <mergeCell ref="A5547:A5551"/>
    <mergeCell ref="F5547:G5547"/>
    <mergeCell ref="H5547:L5547"/>
    <mergeCell ref="B5548:B5549"/>
    <mergeCell ref="C5548:C5549"/>
    <mergeCell ref="D5548:D5549"/>
    <mergeCell ref="E5548:E5549"/>
    <mergeCell ref="D5543:D5544"/>
    <mergeCell ref="E5543:E5544"/>
    <mergeCell ref="F5543:G5544"/>
    <mergeCell ref="H5543:I5543"/>
    <mergeCell ref="H5544:I5544"/>
    <mergeCell ref="F5545:G5546"/>
    <mergeCell ref="H5545:I5546"/>
    <mergeCell ref="F5540:G5541"/>
    <mergeCell ref="H5540:I5541"/>
    <mergeCell ref="J5540:J5541"/>
    <mergeCell ref="K5540:K5541"/>
    <mergeCell ref="L5540:L5541"/>
    <mergeCell ref="A5542:A5546"/>
    <mergeCell ref="F5542:G5542"/>
    <mergeCell ref="H5542:L5542"/>
    <mergeCell ref="B5543:B5544"/>
    <mergeCell ref="C5543:C5544"/>
    <mergeCell ref="A5537:A5541"/>
    <mergeCell ref="F5537:G5537"/>
    <mergeCell ref="H5537:L5537"/>
    <mergeCell ref="B5538:B5539"/>
    <mergeCell ref="C5538:C5539"/>
    <mergeCell ref="D5538:D5539"/>
    <mergeCell ref="E5538:E5539"/>
    <mergeCell ref="F5538:G5539"/>
    <mergeCell ref="H5538:I5538"/>
    <mergeCell ref="H5539:I5539"/>
    <mergeCell ref="H5559:I5559"/>
    <mergeCell ref="F5560:G5561"/>
    <mergeCell ref="H5560:I5561"/>
    <mergeCell ref="J5560:J5561"/>
    <mergeCell ref="K5560:K5561"/>
    <mergeCell ref="L5560:L5561"/>
    <mergeCell ref="L5555:L5556"/>
    <mergeCell ref="A5557:A5561"/>
    <mergeCell ref="F5557:G5557"/>
    <mergeCell ref="H5557:L5557"/>
    <mergeCell ref="B5558:B5559"/>
    <mergeCell ref="C5558:C5559"/>
    <mergeCell ref="D5558:D5559"/>
    <mergeCell ref="E5558:E5559"/>
    <mergeCell ref="F5558:G5559"/>
    <mergeCell ref="H5558:I5558"/>
    <mergeCell ref="H5553:I5553"/>
    <mergeCell ref="H5554:I5554"/>
    <mergeCell ref="F5555:G5556"/>
    <mergeCell ref="H5555:I5556"/>
    <mergeCell ref="J5555:J5556"/>
    <mergeCell ref="K5555:K5556"/>
    <mergeCell ref="K5550:K5551"/>
    <mergeCell ref="L5550:L5551"/>
    <mergeCell ref="A5552:A5556"/>
    <mergeCell ref="F5552:G5552"/>
    <mergeCell ref="H5552:L5552"/>
    <mergeCell ref="B5553:B5554"/>
    <mergeCell ref="C5553:C5554"/>
    <mergeCell ref="D5553:D5554"/>
    <mergeCell ref="E5553:E5554"/>
    <mergeCell ref="F5553:G5554"/>
    <mergeCell ref="F5548:G5549"/>
    <mergeCell ref="H5548:I5548"/>
    <mergeCell ref="H5549:I5549"/>
    <mergeCell ref="F5550:G5551"/>
    <mergeCell ref="H5550:I5551"/>
    <mergeCell ref="J5550:J5551"/>
    <mergeCell ref="F5573:G5574"/>
    <mergeCell ref="H5573:I5573"/>
    <mergeCell ref="H5574:I5574"/>
    <mergeCell ref="F5575:G5576"/>
    <mergeCell ref="H5575:I5576"/>
    <mergeCell ref="J5575:J5576"/>
    <mergeCell ref="J5570:J5571"/>
    <mergeCell ref="K5570:K5571"/>
    <mergeCell ref="L5570:L5571"/>
    <mergeCell ref="A5572:A5576"/>
    <mergeCell ref="F5572:G5572"/>
    <mergeCell ref="H5572:L5572"/>
    <mergeCell ref="B5573:B5574"/>
    <mergeCell ref="C5573:C5574"/>
    <mergeCell ref="D5573:D5574"/>
    <mergeCell ref="E5573:E5574"/>
    <mergeCell ref="D5568:D5569"/>
    <mergeCell ref="E5568:E5569"/>
    <mergeCell ref="F5568:G5569"/>
    <mergeCell ref="H5568:I5568"/>
    <mergeCell ref="H5569:I5569"/>
    <mergeCell ref="F5570:G5571"/>
    <mergeCell ref="H5570:I5571"/>
    <mergeCell ref="F5565:G5566"/>
    <mergeCell ref="H5565:I5566"/>
    <mergeCell ref="J5565:J5566"/>
    <mergeCell ref="K5565:K5566"/>
    <mergeCell ref="L5565:L5566"/>
    <mergeCell ref="A5567:A5571"/>
    <mergeCell ref="F5567:G5567"/>
    <mergeCell ref="H5567:L5567"/>
    <mergeCell ref="B5568:B5569"/>
    <mergeCell ref="C5568:C5569"/>
    <mergeCell ref="A5562:A5566"/>
    <mergeCell ref="F5562:G5562"/>
    <mergeCell ref="H5562:L5562"/>
    <mergeCell ref="B5563:B5564"/>
    <mergeCell ref="C5563:C5564"/>
    <mergeCell ref="D5563:D5564"/>
    <mergeCell ref="E5563:E5564"/>
    <mergeCell ref="F5563:G5564"/>
    <mergeCell ref="H5563:I5563"/>
    <mergeCell ref="H5564:I5564"/>
    <mergeCell ref="H5584:I5585"/>
    <mergeCell ref="J5584:J5585"/>
    <mergeCell ref="K5584:K5585"/>
    <mergeCell ref="L5584:L5585"/>
    <mergeCell ref="F5586:G5587"/>
    <mergeCell ref="H5586:I5587"/>
    <mergeCell ref="J5586:J5587"/>
    <mergeCell ref="K5586:K5587"/>
    <mergeCell ref="L5586:L5587"/>
    <mergeCell ref="L5580:L5581"/>
    <mergeCell ref="A5582:A5587"/>
    <mergeCell ref="F5582:G5582"/>
    <mergeCell ref="H5582:L5582"/>
    <mergeCell ref="B5583:B5585"/>
    <mergeCell ref="C5583:C5585"/>
    <mergeCell ref="D5583:D5585"/>
    <mergeCell ref="E5583:E5585"/>
    <mergeCell ref="F5583:G5585"/>
    <mergeCell ref="H5583:I5583"/>
    <mergeCell ref="H5578:I5578"/>
    <mergeCell ref="H5579:I5579"/>
    <mergeCell ref="F5580:G5581"/>
    <mergeCell ref="H5580:I5581"/>
    <mergeCell ref="J5580:J5581"/>
    <mergeCell ref="K5580:K5581"/>
    <mergeCell ref="K5575:K5576"/>
    <mergeCell ref="L5575:L5576"/>
    <mergeCell ref="A5577:A5581"/>
    <mergeCell ref="F5577:G5577"/>
    <mergeCell ref="H5577:L5577"/>
    <mergeCell ref="B5578:B5579"/>
    <mergeCell ref="C5578:C5579"/>
    <mergeCell ref="D5578:D5579"/>
    <mergeCell ref="E5578:E5579"/>
    <mergeCell ref="F5578:G5579"/>
    <mergeCell ref="J5596:J5597"/>
    <mergeCell ref="K5596:K5597"/>
    <mergeCell ref="L5596:L5597"/>
    <mergeCell ref="F5598:G5599"/>
    <mergeCell ref="H5598:I5599"/>
    <mergeCell ref="J5598:J5599"/>
    <mergeCell ref="K5598:K5599"/>
    <mergeCell ref="L5598:L5599"/>
    <mergeCell ref="A5594:A5599"/>
    <mergeCell ref="F5594:G5594"/>
    <mergeCell ref="H5594:L5594"/>
    <mergeCell ref="B5595:B5597"/>
    <mergeCell ref="C5595:C5597"/>
    <mergeCell ref="D5595:D5597"/>
    <mergeCell ref="E5595:E5597"/>
    <mergeCell ref="F5595:G5597"/>
    <mergeCell ref="H5595:I5595"/>
    <mergeCell ref="H5596:I5597"/>
    <mergeCell ref="J5590:J5591"/>
    <mergeCell ref="K5590:K5591"/>
    <mergeCell ref="L5590:L5591"/>
    <mergeCell ref="F5592:G5593"/>
    <mergeCell ref="H5592:I5593"/>
    <mergeCell ref="J5592:J5593"/>
    <mergeCell ref="K5592:K5593"/>
    <mergeCell ref="L5592:L5593"/>
    <mergeCell ref="A5588:A5593"/>
    <mergeCell ref="F5588:G5588"/>
    <mergeCell ref="H5588:L5588"/>
    <mergeCell ref="B5589:B5591"/>
    <mergeCell ref="C5589:C5591"/>
    <mergeCell ref="D5589:D5591"/>
    <mergeCell ref="E5589:E5591"/>
    <mergeCell ref="F5589:G5591"/>
    <mergeCell ref="H5589:I5589"/>
    <mergeCell ref="H5590:I5591"/>
    <mergeCell ref="J5609:J5610"/>
    <mergeCell ref="K5609:K5610"/>
    <mergeCell ref="L5609:L5610"/>
    <mergeCell ref="F5611:G5612"/>
    <mergeCell ref="H5611:I5612"/>
    <mergeCell ref="J5611:J5612"/>
    <mergeCell ref="K5611:K5612"/>
    <mergeCell ref="L5611:L5612"/>
    <mergeCell ref="A5607:A5612"/>
    <mergeCell ref="F5607:G5607"/>
    <mergeCell ref="H5607:L5607"/>
    <mergeCell ref="B5608:B5610"/>
    <mergeCell ref="C5608:C5610"/>
    <mergeCell ref="D5608:D5610"/>
    <mergeCell ref="E5608:E5610"/>
    <mergeCell ref="F5608:G5610"/>
    <mergeCell ref="H5608:I5608"/>
    <mergeCell ref="H5609:I5610"/>
    <mergeCell ref="J5602:J5604"/>
    <mergeCell ref="K5602:K5604"/>
    <mergeCell ref="L5602:L5604"/>
    <mergeCell ref="F5605:G5606"/>
    <mergeCell ref="H5605:I5606"/>
    <mergeCell ref="J5605:J5606"/>
    <mergeCell ref="K5605:K5606"/>
    <mergeCell ref="L5605:L5606"/>
    <mergeCell ref="A5600:A5606"/>
    <mergeCell ref="F5600:G5600"/>
    <mergeCell ref="H5600:L5600"/>
    <mergeCell ref="B5601:B5604"/>
    <mergeCell ref="C5601:C5604"/>
    <mergeCell ref="D5601:D5604"/>
    <mergeCell ref="E5601:E5604"/>
    <mergeCell ref="F5601:G5604"/>
    <mergeCell ref="H5601:I5601"/>
    <mergeCell ref="H5602:I5604"/>
    <mergeCell ref="D5625:D5626"/>
    <mergeCell ref="E5625:E5626"/>
    <mergeCell ref="F5625:G5626"/>
    <mergeCell ref="H5625:I5625"/>
    <mergeCell ref="H5626:I5626"/>
    <mergeCell ref="F5627:G5628"/>
    <mergeCell ref="H5627:I5628"/>
    <mergeCell ref="F5622:G5623"/>
    <mergeCell ref="H5622:I5623"/>
    <mergeCell ref="J5622:J5623"/>
    <mergeCell ref="K5622:K5623"/>
    <mergeCell ref="L5622:L5623"/>
    <mergeCell ref="A5624:A5628"/>
    <mergeCell ref="F5624:G5624"/>
    <mergeCell ref="H5624:L5624"/>
    <mergeCell ref="B5625:B5626"/>
    <mergeCell ref="C5625:C5626"/>
    <mergeCell ref="A5619:A5623"/>
    <mergeCell ref="F5619:G5619"/>
    <mergeCell ref="H5619:L5619"/>
    <mergeCell ref="B5620:B5621"/>
    <mergeCell ref="C5620:C5621"/>
    <mergeCell ref="D5620:D5621"/>
    <mergeCell ref="E5620:E5621"/>
    <mergeCell ref="F5620:G5621"/>
    <mergeCell ref="H5620:I5620"/>
    <mergeCell ref="H5621:I5621"/>
    <mergeCell ref="J5615:J5616"/>
    <mergeCell ref="K5615:K5616"/>
    <mergeCell ref="L5615:L5616"/>
    <mergeCell ref="F5617:G5618"/>
    <mergeCell ref="H5617:I5618"/>
    <mergeCell ref="J5617:J5618"/>
    <mergeCell ref="K5617:K5618"/>
    <mergeCell ref="L5617:L5618"/>
    <mergeCell ref="A5613:A5618"/>
    <mergeCell ref="F5613:G5613"/>
    <mergeCell ref="H5613:L5613"/>
    <mergeCell ref="B5614:B5616"/>
    <mergeCell ref="C5614:C5616"/>
    <mergeCell ref="D5614:D5616"/>
    <mergeCell ref="E5614:E5616"/>
    <mergeCell ref="F5614:G5616"/>
    <mergeCell ref="H5614:I5614"/>
    <mergeCell ref="H5615:I5616"/>
    <mergeCell ref="L5637:L5638"/>
    <mergeCell ref="A5639:A5643"/>
    <mergeCell ref="F5639:G5639"/>
    <mergeCell ref="H5639:L5639"/>
    <mergeCell ref="B5640:B5641"/>
    <mergeCell ref="C5640:C5641"/>
    <mergeCell ref="D5640:D5641"/>
    <mergeCell ref="E5640:E5641"/>
    <mergeCell ref="F5640:G5641"/>
    <mergeCell ref="H5640:I5640"/>
    <mergeCell ref="H5635:I5635"/>
    <mergeCell ref="H5636:I5636"/>
    <mergeCell ref="F5637:G5638"/>
    <mergeCell ref="H5637:I5638"/>
    <mergeCell ref="J5637:J5638"/>
    <mergeCell ref="K5637:K5638"/>
    <mergeCell ref="K5632:K5633"/>
    <mergeCell ref="L5632:L5633"/>
    <mergeCell ref="A5634:A5638"/>
    <mergeCell ref="F5634:G5634"/>
    <mergeCell ref="H5634:L5634"/>
    <mergeCell ref="B5635:B5636"/>
    <mergeCell ref="C5635:C5636"/>
    <mergeCell ref="D5635:D5636"/>
    <mergeCell ref="E5635:E5636"/>
    <mergeCell ref="F5635:G5636"/>
    <mergeCell ref="F5630:G5631"/>
    <mergeCell ref="H5630:I5630"/>
    <mergeCell ref="H5631:I5631"/>
    <mergeCell ref="F5632:G5633"/>
    <mergeCell ref="H5632:I5633"/>
    <mergeCell ref="J5632:J5633"/>
    <mergeCell ref="J5627:J5628"/>
    <mergeCell ref="K5627:K5628"/>
    <mergeCell ref="L5627:L5628"/>
    <mergeCell ref="A5629:A5633"/>
    <mergeCell ref="F5629:G5629"/>
    <mergeCell ref="H5629:L5629"/>
    <mergeCell ref="B5630:B5631"/>
    <mergeCell ref="C5630:C5631"/>
    <mergeCell ref="D5630:D5631"/>
    <mergeCell ref="E5630:E5631"/>
    <mergeCell ref="D5650:D5651"/>
    <mergeCell ref="E5650:E5651"/>
    <mergeCell ref="F5650:G5651"/>
    <mergeCell ref="H5650:I5650"/>
    <mergeCell ref="H5651:I5651"/>
    <mergeCell ref="F5652:G5653"/>
    <mergeCell ref="H5652:I5653"/>
    <mergeCell ref="F5647:G5648"/>
    <mergeCell ref="H5647:I5648"/>
    <mergeCell ref="J5647:J5648"/>
    <mergeCell ref="K5647:K5648"/>
    <mergeCell ref="L5647:L5648"/>
    <mergeCell ref="A5649:A5653"/>
    <mergeCell ref="F5649:G5649"/>
    <mergeCell ref="H5649:L5649"/>
    <mergeCell ref="B5650:B5651"/>
    <mergeCell ref="C5650:C5651"/>
    <mergeCell ref="A5644:A5648"/>
    <mergeCell ref="F5644:G5644"/>
    <mergeCell ref="H5644:L5644"/>
    <mergeCell ref="B5645:B5646"/>
    <mergeCell ref="C5645:C5646"/>
    <mergeCell ref="D5645:D5646"/>
    <mergeCell ref="E5645:E5646"/>
    <mergeCell ref="F5645:G5646"/>
    <mergeCell ref="H5645:I5645"/>
    <mergeCell ref="H5646:I5646"/>
    <mergeCell ref="H5641:I5641"/>
    <mergeCell ref="F5642:G5643"/>
    <mergeCell ref="H5642:I5643"/>
    <mergeCell ref="J5642:J5643"/>
    <mergeCell ref="K5642:K5643"/>
    <mergeCell ref="L5642:L5643"/>
    <mergeCell ref="L5662:L5663"/>
    <mergeCell ref="A5664:A5668"/>
    <mergeCell ref="F5664:G5664"/>
    <mergeCell ref="H5664:L5664"/>
    <mergeCell ref="B5665:B5666"/>
    <mergeCell ref="C5665:C5666"/>
    <mergeCell ref="D5665:D5666"/>
    <mergeCell ref="E5665:E5666"/>
    <mergeCell ref="F5665:G5666"/>
    <mergeCell ref="H5665:I5665"/>
    <mergeCell ref="H5660:I5660"/>
    <mergeCell ref="H5661:I5661"/>
    <mergeCell ref="F5662:G5663"/>
    <mergeCell ref="H5662:I5663"/>
    <mergeCell ref="J5662:J5663"/>
    <mergeCell ref="K5662:K5663"/>
    <mergeCell ref="K5657:K5658"/>
    <mergeCell ref="L5657:L5658"/>
    <mergeCell ref="A5659:A5663"/>
    <mergeCell ref="F5659:G5659"/>
    <mergeCell ref="H5659:L5659"/>
    <mergeCell ref="B5660:B5661"/>
    <mergeCell ref="C5660:C5661"/>
    <mergeCell ref="D5660:D5661"/>
    <mergeCell ref="E5660:E5661"/>
    <mergeCell ref="F5660:G5661"/>
    <mergeCell ref="F5655:G5656"/>
    <mergeCell ref="H5655:I5655"/>
    <mergeCell ref="H5656:I5656"/>
    <mergeCell ref="F5657:G5658"/>
    <mergeCell ref="H5657:I5658"/>
    <mergeCell ref="J5657:J5658"/>
    <mergeCell ref="J5652:J5653"/>
    <mergeCell ref="K5652:K5653"/>
    <mergeCell ref="L5652:L5653"/>
    <mergeCell ref="A5654:A5658"/>
    <mergeCell ref="F5654:G5654"/>
    <mergeCell ref="H5654:L5654"/>
    <mergeCell ref="B5655:B5656"/>
    <mergeCell ref="C5655:C5656"/>
    <mergeCell ref="D5655:D5656"/>
    <mergeCell ref="E5655:E5656"/>
    <mergeCell ref="D5675:D5676"/>
    <mergeCell ref="E5675:E5676"/>
    <mergeCell ref="F5675:G5676"/>
    <mergeCell ref="H5675:I5675"/>
    <mergeCell ref="H5676:I5676"/>
    <mergeCell ref="F5677:G5678"/>
    <mergeCell ref="H5677:I5678"/>
    <mergeCell ref="F5672:G5673"/>
    <mergeCell ref="H5672:I5673"/>
    <mergeCell ref="J5672:J5673"/>
    <mergeCell ref="K5672:K5673"/>
    <mergeCell ref="L5672:L5673"/>
    <mergeCell ref="A5674:A5678"/>
    <mergeCell ref="F5674:G5674"/>
    <mergeCell ref="H5674:L5674"/>
    <mergeCell ref="B5675:B5676"/>
    <mergeCell ref="C5675:C5676"/>
    <mergeCell ref="A5669:A5673"/>
    <mergeCell ref="F5669:G5669"/>
    <mergeCell ref="H5669:L5669"/>
    <mergeCell ref="B5670:B5671"/>
    <mergeCell ref="C5670:C5671"/>
    <mergeCell ref="D5670:D5671"/>
    <mergeCell ref="E5670:E5671"/>
    <mergeCell ref="F5670:G5671"/>
    <mergeCell ref="H5670:I5670"/>
    <mergeCell ref="H5671:I5671"/>
    <mergeCell ref="H5666:I5666"/>
    <mergeCell ref="F5667:G5668"/>
    <mergeCell ref="H5667:I5668"/>
    <mergeCell ref="J5667:J5668"/>
    <mergeCell ref="K5667:K5668"/>
    <mergeCell ref="L5667:L5668"/>
    <mergeCell ref="D5686:D5687"/>
    <mergeCell ref="E5686:E5687"/>
    <mergeCell ref="F5686:G5687"/>
    <mergeCell ref="H5686:I5686"/>
    <mergeCell ref="H5687:I5687"/>
    <mergeCell ref="F5688:G5689"/>
    <mergeCell ref="H5688:I5689"/>
    <mergeCell ref="F5683:G5684"/>
    <mergeCell ref="H5683:I5684"/>
    <mergeCell ref="J5683:J5684"/>
    <mergeCell ref="K5683:K5684"/>
    <mergeCell ref="L5683:L5684"/>
    <mergeCell ref="A5685:A5689"/>
    <mergeCell ref="F5685:G5685"/>
    <mergeCell ref="H5685:L5685"/>
    <mergeCell ref="B5686:B5687"/>
    <mergeCell ref="C5686:C5687"/>
    <mergeCell ref="F5680:G5682"/>
    <mergeCell ref="H5680:I5680"/>
    <mergeCell ref="H5681:I5682"/>
    <mergeCell ref="J5681:J5682"/>
    <mergeCell ref="K5681:K5682"/>
    <mergeCell ref="L5681:L5682"/>
    <mergeCell ref="J5677:J5678"/>
    <mergeCell ref="K5677:K5678"/>
    <mergeCell ref="L5677:L5678"/>
    <mergeCell ref="A5679:A5684"/>
    <mergeCell ref="F5679:G5679"/>
    <mergeCell ref="H5679:L5679"/>
    <mergeCell ref="B5680:B5682"/>
    <mergeCell ref="C5680:C5682"/>
    <mergeCell ref="D5680:D5682"/>
    <mergeCell ref="E5680:E5682"/>
    <mergeCell ref="D5697:D5698"/>
    <mergeCell ref="E5697:E5698"/>
    <mergeCell ref="F5697:G5698"/>
    <mergeCell ref="H5697:I5697"/>
    <mergeCell ref="H5698:I5698"/>
    <mergeCell ref="F5699:G5700"/>
    <mergeCell ref="H5699:I5700"/>
    <mergeCell ref="F5694:G5695"/>
    <mergeCell ref="H5694:I5695"/>
    <mergeCell ref="J5694:J5695"/>
    <mergeCell ref="K5694:K5695"/>
    <mergeCell ref="L5694:L5695"/>
    <mergeCell ref="A5696:A5700"/>
    <mergeCell ref="F5696:G5696"/>
    <mergeCell ref="H5696:L5696"/>
    <mergeCell ref="B5697:B5698"/>
    <mergeCell ref="C5697:C5698"/>
    <mergeCell ref="F5691:G5693"/>
    <mergeCell ref="H5691:I5691"/>
    <mergeCell ref="H5692:I5693"/>
    <mergeCell ref="J5692:J5693"/>
    <mergeCell ref="K5692:K5693"/>
    <mergeCell ref="L5692:L5693"/>
    <mergeCell ref="J5688:J5689"/>
    <mergeCell ref="K5688:K5689"/>
    <mergeCell ref="L5688:L5689"/>
    <mergeCell ref="A5690:A5695"/>
    <mergeCell ref="F5690:G5690"/>
    <mergeCell ref="H5690:L5690"/>
    <mergeCell ref="B5691:B5693"/>
    <mergeCell ref="C5691:C5693"/>
    <mergeCell ref="D5691:D5693"/>
    <mergeCell ref="E5691:E5693"/>
    <mergeCell ref="L5709:L5710"/>
    <mergeCell ref="A5711:A5715"/>
    <mergeCell ref="F5711:G5711"/>
    <mergeCell ref="H5711:L5711"/>
    <mergeCell ref="B5712:B5713"/>
    <mergeCell ref="C5712:C5713"/>
    <mergeCell ref="D5712:D5713"/>
    <mergeCell ref="E5712:E5713"/>
    <mergeCell ref="F5712:G5713"/>
    <mergeCell ref="H5712:I5712"/>
    <mergeCell ref="H5707:I5707"/>
    <mergeCell ref="H5708:I5708"/>
    <mergeCell ref="F5709:G5710"/>
    <mergeCell ref="H5709:I5710"/>
    <mergeCell ref="J5709:J5710"/>
    <mergeCell ref="K5709:K5710"/>
    <mergeCell ref="K5704:K5705"/>
    <mergeCell ref="L5704:L5705"/>
    <mergeCell ref="A5706:A5710"/>
    <mergeCell ref="F5706:G5706"/>
    <mergeCell ref="H5706:L5706"/>
    <mergeCell ref="B5707:B5708"/>
    <mergeCell ref="C5707:C5708"/>
    <mergeCell ref="D5707:D5708"/>
    <mergeCell ref="E5707:E5708"/>
    <mergeCell ref="F5707:G5708"/>
    <mergeCell ref="F5702:G5703"/>
    <mergeCell ref="H5702:I5702"/>
    <mergeCell ref="H5703:I5703"/>
    <mergeCell ref="F5704:G5705"/>
    <mergeCell ref="H5704:I5705"/>
    <mergeCell ref="J5704:J5705"/>
    <mergeCell ref="J5699:J5700"/>
    <mergeCell ref="K5699:K5700"/>
    <mergeCell ref="L5699:L5700"/>
    <mergeCell ref="A5701:A5705"/>
    <mergeCell ref="F5701:G5701"/>
    <mergeCell ref="H5701:L5701"/>
    <mergeCell ref="B5702:B5703"/>
    <mergeCell ref="C5702:C5703"/>
    <mergeCell ref="D5702:D5703"/>
    <mergeCell ref="E5702:E5703"/>
    <mergeCell ref="D5722:D5723"/>
    <mergeCell ref="E5722:E5723"/>
    <mergeCell ref="F5722:G5723"/>
    <mergeCell ref="H5722:I5722"/>
    <mergeCell ref="H5723:I5723"/>
    <mergeCell ref="F5724:G5725"/>
    <mergeCell ref="H5724:I5725"/>
    <mergeCell ref="F5719:G5720"/>
    <mergeCell ref="H5719:I5720"/>
    <mergeCell ref="J5719:J5720"/>
    <mergeCell ref="K5719:K5720"/>
    <mergeCell ref="L5719:L5720"/>
    <mergeCell ref="A5721:A5725"/>
    <mergeCell ref="F5721:G5721"/>
    <mergeCell ref="H5721:L5721"/>
    <mergeCell ref="B5722:B5723"/>
    <mergeCell ref="C5722:C5723"/>
    <mergeCell ref="A5716:A5720"/>
    <mergeCell ref="F5716:G5716"/>
    <mergeCell ref="H5716:L5716"/>
    <mergeCell ref="B5717:B5718"/>
    <mergeCell ref="C5717:C5718"/>
    <mergeCell ref="D5717:D5718"/>
    <mergeCell ref="E5717:E5718"/>
    <mergeCell ref="F5717:G5718"/>
    <mergeCell ref="H5717:I5717"/>
    <mergeCell ref="H5718:I5718"/>
    <mergeCell ref="H5713:I5713"/>
    <mergeCell ref="F5714:G5715"/>
    <mergeCell ref="H5714:I5715"/>
    <mergeCell ref="J5714:J5715"/>
    <mergeCell ref="K5714:K5715"/>
    <mergeCell ref="L5714:L5715"/>
    <mergeCell ref="K5734:K5735"/>
    <mergeCell ref="L5734:L5735"/>
    <mergeCell ref="F5736:G5737"/>
    <mergeCell ref="H5736:I5737"/>
    <mergeCell ref="J5736:J5737"/>
    <mergeCell ref="K5736:K5737"/>
    <mergeCell ref="L5736:L5737"/>
    <mergeCell ref="D5733:D5735"/>
    <mergeCell ref="E5733:E5735"/>
    <mergeCell ref="F5733:G5735"/>
    <mergeCell ref="H5733:I5733"/>
    <mergeCell ref="H5734:I5735"/>
    <mergeCell ref="J5734:J5735"/>
    <mergeCell ref="F5730:G5731"/>
    <mergeCell ref="H5730:I5731"/>
    <mergeCell ref="J5730:J5731"/>
    <mergeCell ref="K5730:K5731"/>
    <mergeCell ref="L5730:L5731"/>
    <mergeCell ref="A5732:A5737"/>
    <mergeCell ref="F5732:G5732"/>
    <mergeCell ref="H5732:L5732"/>
    <mergeCell ref="B5733:B5735"/>
    <mergeCell ref="C5733:C5735"/>
    <mergeCell ref="F5727:G5729"/>
    <mergeCell ref="H5727:I5727"/>
    <mergeCell ref="H5728:I5729"/>
    <mergeCell ref="J5728:J5729"/>
    <mergeCell ref="K5728:K5729"/>
    <mergeCell ref="L5728:L5729"/>
    <mergeCell ref="J5724:J5725"/>
    <mergeCell ref="K5724:K5725"/>
    <mergeCell ref="L5724:L5725"/>
    <mergeCell ref="A5726:A5731"/>
    <mergeCell ref="F5726:G5726"/>
    <mergeCell ref="H5726:L5726"/>
    <mergeCell ref="B5727:B5729"/>
    <mergeCell ref="C5727:C5729"/>
    <mergeCell ref="D5727:D5729"/>
    <mergeCell ref="E5727:E5729"/>
    <mergeCell ref="J5746:J5747"/>
    <mergeCell ref="K5746:K5747"/>
    <mergeCell ref="L5746:L5747"/>
    <mergeCell ref="A5748:A5752"/>
    <mergeCell ref="F5748:G5748"/>
    <mergeCell ref="H5748:L5748"/>
    <mergeCell ref="B5749:B5750"/>
    <mergeCell ref="C5749:C5750"/>
    <mergeCell ref="D5749:D5750"/>
    <mergeCell ref="E5749:E5750"/>
    <mergeCell ref="D5744:D5745"/>
    <mergeCell ref="E5744:E5745"/>
    <mergeCell ref="F5744:G5745"/>
    <mergeCell ref="H5744:I5744"/>
    <mergeCell ref="H5745:I5745"/>
    <mergeCell ref="F5746:G5747"/>
    <mergeCell ref="H5746:I5747"/>
    <mergeCell ref="F5741:G5742"/>
    <mergeCell ref="H5741:I5742"/>
    <mergeCell ref="J5741:J5742"/>
    <mergeCell ref="K5741:K5742"/>
    <mergeCell ref="L5741:L5742"/>
    <mergeCell ref="A5743:A5747"/>
    <mergeCell ref="F5743:G5743"/>
    <mergeCell ref="H5743:L5743"/>
    <mergeCell ref="B5744:B5745"/>
    <mergeCell ref="C5744:C5745"/>
    <mergeCell ref="A5738:A5742"/>
    <mergeCell ref="F5738:G5738"/>
    <mergeCell ref="H5738:L5738"/>
    <mergeCell ref="B5739:B5740"/>
    <mergeCell ref="C5739:C5740"/>
    <mergeCell ref="D5739:D5740"/>
    <mergeCell ref="E5739:E5740"/>
    <mergeCell ref="F5739:G5740"/>
    <mergeCell ref="H5739:I5739"/>
    <mergeCell ref="H5740:I5740"/>
    <mergeCell ref="H5760:I5760"/>
    <mergeCell ref="F5761:G5762"/>
    <mergeCell ref="H5761:I5762"/>
    <mergeCell ref="J5761:J5762"/>
    <mergeCell ref="K5761:K5762"/>
    <mergeCell ref="L5761:L5762"/>
    <mergeCell ref="L5756:L5757"/>
    <mergeCell ref="A5758:A5762"/>
    <mergeCell ref="F5758:G5758"/>
    <mergeCell ref="H5758:L5758"/>
    <mergeCell ref="B5759:B5760"/>
    <mergeCell ref="C5759:C5760"/>
    <mergeCell ref="D5759:D5760"/>
    <mergeCell ref="E5759:E5760"/>
    <mergeCell ref="F5759:G5760"/>
    <mergeCell ref="H5759:I5759"/>
    <mergeCell ref="H5754:I5754"/>
    <mergeCell ref="H5755:I5755"/>
    <mergeCell ref="F5756:G5757"/>
    <mergeCell ref="H5756:I5757"/>
    <mergeCell ref="J5756:J5757"/>
    <mergeCell ref="K5756:K5757"/>
    <mergeCell ref="K5751:K5752"/>
    <mergeCell ref="L5751:L5752"/>
    <mergeCell ref="A5753:A5757"/>
    <mergeCell ref="F5753:G5753"/>
    <mergeCell ref="H5753:L5753"/>
    <mergeCell ref="B5754:B5755"/>
    <mergeCell ref="C5754:C5755"/>
    <mergeCell ref="D5754:D5755"/>
    <mergeCell ref="E5754:E5755"/>
    <mergeCell ref="F5754:G5755"/>
    <mergeCell ref="F5749:G5750"/>
    <mergeCell ref="H5749:I5749"/>
    <mergeCell ref="H5750:I5750"/>
    <mergeCell ref="F5751:G5752"/>
    <mergeCell ref="H5751:I5752"/>
    <mergeCell ref="J5751:J5752"/>
    <mergeCell ref="F5774:G5775"/>
    <mergeCell ref="H5774:I5774"/>
    <mergeCell ref="H5775:I5775"/>
    <mergeCell ref="F5776:G5777"/>
    <mergeCell ref="H5776:I5777"/>
    <mergeCell ref="J5776:J5777"/>
    <mergeCell ref="J5771:J5772"/>
    <mergeCell ref="K5771:K5772"/>
    <mergeCell ref="L5771:L5772"/>
    <mergeCell ref="A5773:A5777"/>
    <mergeCell ref="F5773:G5773"/>
    <mergeCell ref="H5773:L5773"/>
    <mergeCell ref="B5774:B5775"/>
    <mergeCell ref="C5774:C5775"/>
    <mergeCell ref="D5774:D5775"/>
    <mergeCell ref="E5774:E5775"/>
    <mergeCell ref="D5769:D5770"/>
    <mergeCell ref="E5769:E5770"/>
    <mergeCell ref="F5769:G5770"/>
    <mergeCell ref="H5769:I5769"/>
    <mergeCell ref="H5770:I5770"/>
    <mergeCell ref="F5771:G5772"/>
    <mergeCell ref="H5771:I5772"/>
    <mergeCell ref="F5766:G5767"/>
    <mergeCell ref="H5766:I5767"/>
    <mergeCell ref="J5766:J5767"/>
    <mergeCell ref="K5766:K5767"/>
    <mergeCell ref="L5766:L5767"/>
    <mergeCell ref="A5768:A5772"/>
    <mergeCell ref="F5768:G5768"/>
    <mergeCell ref="H5768:L5768"/>
    <mergeCell ref="B5769:B5770"/>
    <mergeCell ref="C5769:C5770"/>
    <mergeCell ref="A5763:A5767"/>
    <mergeCell ref="F5763:G5763"/>
    <mergeCell ref="H5763:L5763"/>
    <mergeCell ref="B5764:B5765"/>
    <mergeCell ref="C5764:C5765"/>
    <mergeCell ref="D5764:D5765"/>
    <mergeCell ref="E5764:E5765"/>
    <mergeCell ref="F5764:G5765"/>
    <mergeCell ref="H5764:I5764"/>
    <mergeCell ref="H5765:I5765"/>
    <mergeCell ref="J5786:J5787"/>
    <mergeCell ref="K5786:K5787"/>
    <mergeCell ref="L5786:L5787"/>
    <mergeCell ref="F5788:G5789"/>
    <mergeCell ref="H5788:I5789"/>
    <mergeCell ref="J5788:J5789"/>
    <mergeCell ref="K5788:K5789"/>
    <mergeCell ref="L5788:L5789"/>
    <mergeCell ref="A5784:A5789"/>
    <mergeCell ref="F5784:G5784"/>
    <mergeCell ref="H5784:L5784"/>
    <mergeCell ref="B5785:B5787"/>
    <mergeCell ref="C5785:C5787"/>
    <mergeCell ref="D5785:D5787"/>
    <mergeCell ref="E5785:E5787"/>
    <mergeCell ref="F5785:G5787"/>
    <mergeCell ref="H5785:I5785"/>
    <mergeCell ref="H5786:I5787"/>
    <mergeCell ref="H5779:I5779"/>
    <mergeCell ref="H5780:I5781"/>
    <mergeCell ref="J5780:J5781"/>
    <mergeCell ref="K5780:K5781"/>
    <mergeCell ref="L5780:L5781"/>
    <mergeCell ref="F5782:G5783"/>
    <mergeCell ref="H5782:I5783"/>
    <mergeCell ref="J5782:J5783"/>
    <mergeCell ref="K5782:K5783"/>
    <mergeCell ref="L5782:L5783"/>
    <mergeCell ref="K5776:K5777"/>
    <mergeCell ref="L5776:L5777"/>
    <mergeCell ref="A5778:A5783"/>
    <mergeCell ref="F5778:G5778"/>
    <mergeCell ref="H5778:L5778"/>
    <mergeCell ref="B5779:B5781"/>
    <mergeCell ref="C5779:C5781"/>
    <mergeCell ref="D5779:D5781"/>
    <mergeCell ref="E5779:E5781"/>
    <mergeCell ref="F5779:G5781"/>
    <mergeCell ref="F5801:G5802"/>
    <mergeCell ref="H5801:I5801"/>
    <mergeCell ref="H5802:I5802"/>
    <mergeCell ref="F5803:G5804"/>
    <mergeCell ref="H5803:I5804"/>
    <mergeCell ref="J5803:J5804"/>
    <mergeCell ref="J5798:J5799"/>
    <mergeCell ref="K5798:K5799"/>
    <mergeCell ref="L5798:L5799"/>
    <mergeCell ref="A5800:A5804"/>
    <mergeCell ref="F5800:G5800"/>
    <mergeCell ref="H5800:L5800"/>
    <mergeCell ref="B5801:B5802"/>
    <mergeCell ref="C5801:C5802"/>
    <mergeCell ref="D5801:D5802"/>
    <mergeCell ref="E5801:E5802"/>
    <mergeCell ref="D5796:D5797"/>
    <mergeCell ref="E5796:E5797"/>
    <mergeCell ref="F5796:G5797"/>
    <mergeCell ref="H5796:I5796"/>
    <mergeCell ref="H5797:I5797"/>
    <mergeCell ref="F5798:G5799"/>
    <mergeCell ref="H5798:I5799"/>
    <mergeCell ref="F5793:G5794"/>
    <mergeCell ref="H5793:I5794"/>
    <mergeCell ref="J5793:J5794"/>
    <mergeCell ref="K5793:K5794"/>
    <mergeCell ref="L5793:L5794"/>
    <mergeCell ref="A5795:A5799"/>
    <mergeCell ref="F5795:G5795"/>
    <mergeCell ref="H5795:L5795"/>
    <mergeCell ref="B5796:B5797"/>
    <mergeCell ref="C5796:C5797"/>
    <mergeCell ref="A5790:A5794"/>
    <mergeCell ref="F5790:G5790"/>
    <mergeCell ref="H5790:L5790"/>
    <mergeCell ref="B5791:B5792"/>
    <mergeCell ref="C5791:C5792"/>
    <mergeCell ref="D5791:D5792"/>
    <mergeCell ref="E5791:E5792"/>
    <mergeCell ref="F5791:G5792"/>
    <mergeCell ref="H5791:I5791"/>
    <mergeCell ref="H5792:I5792"/>
    <mergeCell ref="H5812:I5813"/>
    <mergeCell ref="J5812:J5813"/>
    <mergeCell ref="K5812:K5813"/>
    <mergeCell ref="L5812:L5813"/>
    <mergeCell ref="F5814:G5815"/>
    <mergeCell ref="H5814:I5815"/>
    <mergeCell ref="J5814:J5815"/>
    <mergeCell ref="K5814:K5815"/>
    <mergeCell ref="L5814:L5815"/>
    <mergeCell ref="L5808:L5809"/>
    <mergeCell ref="A5810:A5815"/>
    <mergeCell ref="F5810:G5810"/>
    <mergeCell ref="H5810:L5810"/>
    <mergeCell ref="B5811:B5813"/>
    <mergeCell ref="C5811:C5813"/>
    <mergeCell ref="D5811:D5813"/>
    <mergeCell ref="E5811:E5813"/>
    <mergeCell ref="F5811:G5813"/>
    <mergeCell ref="H5811:I5811"/>
    <mergeCell ref="H5806:I5806"/>
    <mergeCell ref="H5807:I5807"/>
    <mergeCell ref="F5808:G5809"/>
    <mergeCell ref="H5808:I5809"/>
    <mergeCell ref="J5808:J5809"/>
    <mergeCell ref="K5808:K5809"/>
    <mergeCell ref="K5803:K5804"/>
    <mergeCell ref="L5803:L5804"/>
    <mergeCell ref="A5805:A5809"/>
    <mergeCell ref="F5805:G5805"/>
    <mergeCell ref="H5805:L5805"/>
    <mergeCell ref="B5806:B5807"/>
    <mergeCell ref="C5806:C5807"/>
    <mergeCell ref="D5806:D5807"/>
    <mergeCell ref="E5806:E5807"/>
    <mergeCell ref="F5806:G5807"/>
    <mergeCell ref="F5825:G5826"/>
    <mergeCell ref="H5825:I5826"/>
    <mergeCell ref="J5825:J5826"/>
    <mergeCell ref="K5825:K5826"/>
    <mergeCell ref="L5825:L5826"/>
    <mergeCell ref="A5827:A5831"/>
    <mergeCell ref="F5827:G5827"/>
    <mergeCell ref="H5827:L5827"/>
    <mergeCell ref="B5828:B5829"/>
    <mergeCell ref="C5828:C5829"/>
    <mergeCell ref="A5822:A5826"/>
    <mergeCell ref="F5822:G5822"/>
    <mergeCell ref="H5822:L5822"/>
    <mergeCell ref="B5823:B5824"/>
    <mergeCell ref="C5823:C5824"/>
    <mergeCell ref="D5823:D5824"/>
    <mergeCell ref="E5823:E5824"/>
    <mergeCell ref="F5823:G5824"/>
    <mergeCell ref="H5823:I5823"/>
    <mergeCell ref="H5824:I5824"/>
    <mergeCell ref="J5818:J5819"/>
    <mergeCell ref="K5818:K5819"/>
    <mergeCell ref="L5818:L5819"/>
    <mergeCell ref="F5820:G5821"/>
    <mergeCell ref="H5820:I5821"/>
    <mergeCell ref="J5820:J5821"/>
    <mergeCell ref="K5820:K5821"/>
    <mergeCell ref="L5820:L5821"/>
    <mergeCell ref="A5816:A5821"/>
    <mergeCell ref="F5816:G5816"/>
    <mergeCell ref="H5816:L5816"/>
    <mergeCell ref="B5817:B5819"/>
    <mergeCell ref="C5817:C5819"/>
    <mergeCell ref="D5817:D5819"/>
    <mergeCell ref="E5817:E5819"/>
    <mergeCell ref="F5817:G5819"/>
    <mergeCell ref="H5817:I5817"/>
    <mergeCell ref="H5818:I5819"/>
    <mergeCell ref="H5838:I5838"/>
    <mergeCell ref="H5839:I5839"/>
    <mergeCell ref="F5840:G5841"/>
    <mergeCell ref="H5840:I5841"/>
    <mergeCell ref="J5840:J5841"/>
    <mergeCell ref="K5840:K5841"/>
    <mergeCell ref="K5835:K5836"/>
    <mergeCell ref="L5835:L5836"/>
    <mergeCell ref="A5837:A5841"/>
    <mergeCell ref="F5837:G5837"/>
    <mergeCell ref="H5837:L5837"/>
    <mergeCell ref="B5838:B5839"/>
    <mergeCell ref="C5838:C5839"/>
    <mergeCell ref="D5838:D5839"/>
    <mergeCell ref="E5838:E5839"/>
    <mergeCell ref="F5838:G5839"/>
    <mergeCell ref="F5833:G5834"/>
    <mergeCell ref="H5833:I5833"/>
    <mergeCell ref="H5834:I5834"/>
    <mergeCell ref="F5835:G5836"/>
    <mergeCell ref="H5835:I5836"/>
    <mergeCell ref="J5835:J5836"/>
    <mergeCell ref="J5830:J5831"/>
    <mergeCell ref="K5830:K5831"/>
    <mergeCell ref="L5830:L5831"/>
    <mergeCell ref="A5832:A5836"/>
    <mergeCell ref="F5832:G5832"/>
    <mergeCell ref="H5832:L5832"/>
    <mergeCell ref="B5833:B5834"/>
    <mergeCell ref="C5833:C5834"/>
    <mergeCell ref="D5833:D5834"/>
    <mergeCell ref="E5833:E5834"/>
    <mergeCell ref="D5828:D5829"/>
    <mergeCell ref="E5828:E5829"/>
    <mergeCell ref="F5828:G5829"/>
    <mergeCell ref="H5828:I5828"/>
    <mergeCell ref="H5829:I5829"/>
    <mergeCell ref="F5830:G5831"/>
    <mergeCell ref="H5830:I5831"/>
    <mergeCell ref="J5849:J5850"/>
    <mergeCell ref="K5849:K5850"/>
    <mergeCell ref="L5849:L5850"/>
    <mergeCell ref="F5851:G5852"/>
    <mergeCell ref="H5851:I5852"/>
    <mergeCell ref="J5851:J5852"/>
    <mergeCell ref="K5851:K5852"/>
    <mergeCell ref="L5851:L5852"/>
    <mergeCell ref="A5847:A5852"/>
    <mergeCell ref="F5847:G5847"/>
    <mergeCell ref="H5847:L5847"/>
    <mergeCell ref="B5848:B5850"/>
    <mergeCell ref="C5848:C5850"/>
    <mergeCell ref="D5848:D5850"/>
    <mergeCell ref="E5848:E5850"/>
    <mergeCell ref="F5848:G5850"/>
    <mergeCell ref="H5848:I5848"/>
    <mergeCell ref="H5849:I5850"/>
    <mergeCell ref="H5844:I5844"/>
    <mergeCell ref="F5845:G5846"/>
    <mergeCell ref="H5845:I5846"/>
    <mergeCell ref="J5845:J5846"/>
    <mergeCell ref="K5845:K5846"/>
    <mergeCell ref="L5845:L5846"/>
    <mergeCell ref="L5840:L5841"/>
    <mergeCell ref="A5842:A5846"/>
    <mergeCell ref="F5842:G5842"/>
    <mergeCell ref="H5842:L5842"/>
    <mergeCell ref="B5843:B5844"/>
    <mergeCell ref="C5843:C5844"/>
    <mergeCell ref="D5843:D5844"/>
    <mergeCell ref="E5843:E5844"/>
    <mergeCell ref="F5843:G5844"/>
    <mergeCell ref="H5843:I5843"/>
    <mergeCell ref="F5862:G5863"/>
    <mergeCell ref="H5862:I5863"/>
    <mergeCell ref="J5862:J5863"/>
    <mergeCell ref="K5862:K5863"/>
    <mergeCell ref="L5862:L5863"/>
    <mergeCell ref="A5864:A5868"/>
    <mergeCell ref="F5864:G5864"/>
    <mergeCell ref="H5864:L5864"/>
    <mergeCell ref="B5865:B5866"/>
    <mergeCell ref="C5865:C5866"/>
    <mergeCell ref="A5859:A5863"/>
    <mergeCell ref="F5859:G5859"/>
    <mergeCell ref="H5859:L5859"/>
    <mergeCell ref="B5860:B5861"/>
    <mergeCell ref="C5860:C5861"/>
    <mergeCell ref="D5860:D5861"/>
    <mergeCell ref="E5860:E5861"/>
    <mergeCell ref="F5860:G5861"/>
    <mergeCell ref="H5860:I5860"/>
    <mergeCell ref="H5861:I5861"/>
    <mergeCell ref="J5855:J5856"/>
    <mergeCell ref="K5855:K5856"/>
    <mergeCell ref="L5855:L5856"/>
    <mergeCell ref="F5857:G5858"/>
    <mergeCell ref="H5857:I5858"/>
    <mergeCell ref="J5857:J5858"/>
    <mergeCell ref="K5857:K5858"/>
    <mergeCell ref="L5857:L5858"/>
    <mergeCell ref="A5853:A5858"/>
    <mergeCell ref="F5853:G5853"/>
    <mergeCell ref="H5853:L5853"/>
    <mergeCell ref="B5854:B5856"/>
    <mergeCell ref="C5854:C5856"/>
    <mergeCell ref="D5854:D5856"/>
    <mergeCell ref="E5854:E5856"/>
    <mergeCell ref="F5854:G5856"/>
    <mergeCell ref="H5854:I5854"/>
    <mergeCell ref="H5855:I5856"/>
    <mergeCell ref="H5875:I5875"/>
    <mergeCell ref="H5876:I5876"/>
    <mergeCell ref="F5877:G5878"/>
    <mergeCell ref="H5877:I5878"/>
    <mergeCell ref="J5877:J5878"/>
    <mergeCell ref="K5877:K5878"/>
    <mergeCell ref="K5872:K5873"/>
    <mergeCell ref="L5872:L5873"/>
    <mergeCell ref="A5874:A5878"/>
    <mergeCell ref="F5874:G5874"/>
    <mergeCell ref="H5874:L5874"/>
    <mergeCell ref="B5875:B5876"/>
    <mergeCell ref="C5875:C5876"/>
    <mergeCell ref="D5875:D5876"/>
    <mergeCell ref="E5875:E5876"/>
    <mergeCell ref="F5875:G5876"/>
    <mergeCell ref="F5870:G5871"/>
    <mergeCell ref="H5870:I5870"/>
    <mergeCell ref="H5871:I5871"/>
    <mergeCell ref="F5872:G5873"/>
    <mergeCell ref="H5872:I5873"/>
    <mergeCell ref="J5872:J5873"/>
    <mergeCell ref="J5867:J5868"/>
    <mergeCell ref="K5867:K5868"/>
    <mergeCell ref="L5867:L5868"/>
    <mergeCell ref="A5869:A5873"/>
    <mergeCell ref="F5869:G5869"/>
    <mergeCell ref="H5869:L5869"/>
    <mergeCell ref="B5870:B5871"/>
    <mergeCell ref="C5870:C5871"/>
    <mergeCell ref="D5870:D5871"/>
    <mergeCell ref="E5870:E5871"/>
    <mergeCell ref="D5865:D5866"/>
    <mergeCell ref="E5865:E5866"/>
    <mergeCell ref="F5865:G5866"/>
    <mergeCell ref="H5865:I5865"/>
    <mergeCell ref="H5866:I5866"/>
    <mergeCell ref="F5867:G5868"/>
    <mergeCell ref="H5867:I5868"/>
    <mergeCell ref="F5887:G5888"/>
    <mergeCell ref="H5887:I5888"/>
    <mergeCell ref="J5887:J5888"/>
    <mergeCell ref="K5887:K5888"/>
    <mergeCell ref="L5887:L5888"/>
    <mergeCell ref="A5889:A5893"/>
    <mergeCell ref="F5889:G5889"/>
    <mergeCell ref="H5889:L5889"/>
    <mergeCell ref="B5890:B5891"/>
    <mergeCell ref="C5890:C5891"/>
    <mergeCell ref="A5884:A5888"/>
    <mergeCell ref="F5884:G5884"/>
    <mergeCell ref="H5884:L5884"/>
    <mergeCell ref="B5885:B5886"/>
    <mergeCell ref="C5885:C5886"/>
    <mergeCell ref="D5885:D5886"/>
    <mergeCell ref="E5885:E5886"/>
    <mergeCell ref="F5885:G5886"/>
    <mergeCell ref="H5885:I5885"/>
    <mergeCell ref="H5886:I5886"/>
    <mergeCell ref="H5881:I5881"/>
    <mergeCell ref="F5882:G5883"/>
    <mergeCell ref="H5882:I5883"/>
    <mergeCell ref="J5882:J5883"/>
    <mergeCell ref="K5882:K5883"/>
    <mergeCell ref="L5882:L5883"/>
    <mergeCell ref="L5877:L5878"/>
    <mergeCell ref="A5879:A5883"/>
    <mergeCell ref="F5879:G5879"/>
    <mergeCell ref="H5879:L5879"/>
    <mergeCell ref="B5880:B5881"/>
    <mergeCell ref="C5880:C5881"/>
    <mergeCell ref="D5880:D5881"/>
    <mergeCell ref="E5880:E5881"/>
    <mergeCell ref="F5880:G5881"/>
    <mergeCell ref="H5880:I5880"/>
    <mergeCell ref="F5898:G5899"/>
    <mergeCell ref="H5898:I5899"/>
    <mergeCell ref="J5898:J5899"/>
    <mergeCell ref="K5898:K5899"/>
    <mergeCell ref="L5898:L5899"/>
    <mergeCell ref="A5900:A5905"/>
    <mergeCell ref="F5900:G5900"/>
    <mergeCell ref="H5900:L5900"/>
    <mergeCell ref="B5901:B5903"/>
    <mergeCell ref="C5901:C5903"/>
    <mergeCell ref="F5895:G5897"/>
    <mergeCell ref="H5895:I5895"/>
    <mergeCell ref="H5896:I5897"/>
    <mergeCell ref="J5896:J5897"/>
    <mergeCell ref="K5896:K5897"/>
    <mergeCell ref="L5896:L5897"/>
    <mergeCell ref="J5892:J5893"/>
    <mergeCell ref="K5892:K5893"/>
    <mergeCell ref="L5892:L5893"/>
    <mergeCell ref="A5894:A5899"/>
    <mergeCell ref="F5894:G5894"/>
    <mergeCell ref="H5894:L5894"/>
    <mergeCell ref="B5895:B5897"/>
    <mergeCell ref="C5895:C5897"/>
    <mergeCell ref="D5895:D5897"/>
    <mergeCell ref="E5895:E5897"/>
    <mergeCell ref="D5890:D5891"/>
    <mergeCell ref="E5890:E5891"/>
    <mergeCell ref="F5890:G5891"/>
    <mergeCell ref="H5890:I5890"/>
    <mergeCell ref="H5891:I5891"/>
    <mergeCell ref="F5892:G5893"/>
    <mergeCell ref="H5892:I5893"/>
    <mergeCell ref="D5912:D5913"/>
    <mergeCell ref="E5912:E5913"/>
    <mergeCell ref="F5912:G5913"/>
    <mergeCell ref="H5912:I5912"/>
    <mergeCell ref="H5913:I5913"/>
    <mergeCell ref="F5914:G5915"/>
    <mergeCell ref="H5914:I5915"/>
    <mergeCell ref="F5909:G5910"/>
    <mergeCell ref="H5909:I5910"/>
    <mergeCell ref="J5909:J5910"/>
    <mergeCell ref="K5909:K5910"/>
    <mergeCell ref="L5909:L5910"/>
    <mergeCell ref="A5911:A5915"/>
    <mergeCell ref="F5911:G5911"/>
    <mergeCell ref="H5911:L5911"/>
    <mergeCell ref="B5912:B5913"/>
    <mergeCell ref="C5912:C5913"/>
    <mergeCell ref="A5906:A5910"/>
    <mergeCell ref="F5906:G5906"/>
    <mergeCell ref="H5906:L5906"/>
    <mergeCell ref="B5907:B5908"/>
    <mergeCell ref="C5907:C5908"/>
    <mergeCell ref="D5907:D5908"/>
    <mergeCell ref="E5907:E5908"/>
    <mergeCell ref="F5907:G5908"/>
    <mergeCell ref="H5907:I5907"/>
    <mergeCell ref="H5908:I5908"/>
    <mergeCell ref="K5902:K5903"/>
    <mergeCell ref="L5902:L5903"/>
    <mergeCell ref="F5904:G5905"/>
    <mergeCell ref="H5904:I5905"/>
    <mergeCell ref="J5904:J5905"/>
    <mergeCell ref="K5904:K5905"/>
    <mergeCell ref="L5904:L5905"/>
    <mergeCell ref="D5901:D5903"/>
    <mergeCell ref="E5901:E5903"/>
    <mergeCell ref="F5901:G5903"/>
    <mergeCell ref="H5901:I5901"/>
    <mergeCell ref="H5902:I5903"/>
    <mergeCell ref="J5902:J5903"/>
    <mergeCell ref="L5924:L5925"/>
    <mergeCell ref="A5926:A5930"/>
    <mergeCell ref="F5926:G5926"/>
    <mergeCell ref="H5926:L5926"/>
    <mergeCell ref="B5927:B5928"/>
    <mergeCell ref="C5927:C5928"/>
    <mergeCell ref="D5927:D5928"/>
    <mergeCell ref="E5927:E5928"/>
    <mergeCell ref="F5927:G5928"/>
    <mergeCell ref="H5927:I5927"/>
    <mergeCell ref="H5922:I5922"/>
    <mergeCell ref="H5923:I5923"/>
    <mergeCell ref="F5924:G5925"/>
    <mergeCell ref="H5924:I5925"/>
    <mergeCell ref="J5924:J5925"/>
    <mergeCell ref="K5924:K5925"/>
    <mergeCell ref="K5919:K5920"/>
    <mergeCell ref="L5919:L5920"/>
    <mergeCell ref="A5921:A5925"/>
    <mergeCell ref="F5921:G5921"/>
    <mergeCell ref="H5921:L5921"/>
    <mergeCell ref="B5922:B5923"/>
    <mergeCell ref="C5922:C5923"/>
    <mergeCell ref="D5922:D5923"/>
    <mergeCell ref="E5922:E5923"/>
    <mergeCell ref="F5922:G5923"/>
    <mergeCell ref="F5917:G5918"/>
    <mergeCell ref="H5917:I5917"/>
    <mergeCell ref="H5918:I5918"/>
    <mergeCell ref="F5919:G5920"/>
    <mergeCell ref="H5919:I5920"/>
    <mergeCell ref="J5919:J5920"/>
    <mergeCell ref="J5914:J5915"/>
    <mergeCell ref="K5914:K5915"/>
    <mergeCell ref="L5914:L5915"/>
    <mergeCell ref="A5916:A5920"/>
    <mergeCell ref="F5916:G5916"/>
    <mergeCell ref="H5916:L5916"/>
    <mergeCell ref="B5917:B5918"/>
    <mergeCell ref="C5917:C5918"/>
    <mergeCell ref="D5917:D5918"/>
    <mergeCell ref="E5917:E5918"/>
    <mergeCell ref="D5937:D5938"/>
    <mergeCell ref="E5937:E5938"/>
    <mergeCell ref="F5937:G5938"/>
    <mergeCell ref="H5937:I5937"/>
    <mergeCell ref="H5938:I5938"/>
    <mergeCell ref="F5939:G5940"/>
    <mergeCell ref="H5939:I5940"/>
    <mergeCell ref="F5934:G5935"/>
    <mergeCell ref="H5934:I5935"/>
    <mergeCell ref="J5934:J5935"/>
    <mergeCell ref="K5934:K5935"/>
    <mergeCell ref="L5934:L5935"/>
    <mergeCell ref="A5936:A5940"/>
    <mergeCell ref="F5936:G5936"/>
    <mergeCell ref="H5936:L5936"/>
    <mergeCell ref="B5937:B5938"/>
    <mergeCell ref="C5937:C5938"/>
    <mergeCell ref="A5931:A5935"/>
    <mergeCell ref="F5931:G5931"/>
    <mergeCell ref="H5931:L5931"/>
    <mergeCell ref="B5932:B5933"/>
    <mergeCell ref="C5932:C5933"/>
    <mergeCell ref="D5932:D5933"/>
    <mergeCell ref="E5932:E5933"/>
    <mergeCell ref="F5932:G5933"/>
    <mergeCell ref="H5932:I5932"/>
    <mergeCell ref="H5933:I5933"/>
    <mergeCell ref="H5928:I5928"/>
    <mergeCell ref="F5929:G5930"/>
    <mergeCell ref="H5929:I5930"/>
    <mergeCell ref="J5929:J5930"/>
    <mergeCell ref="K5929:K5930"/>
    <mergeCell ref="L5929:L5930"/>
    <mergeCell ref="K5949:K5950"/>
    <mergeCell ref="L5949:L5950"/>
    <mergeCell ref="F5951:G5952"/>
    <mergeCell ref="H5951:I5952"/>
    <mergeCell ref="J5951:J5952"/>
    <mergeCell ref="K5951:K5952"/>
    <mergeCell ref="L5951:L5952"/>
    <mergeCell ref="D5948:D5950"/>
    <mergeCell ref="E5948:E5950"/>
    <mergeCell ref="F5948:G5950"/>
    <mergeCell ref="H5948:I5948"/>
    <mergeCell ref="H5949:I5950"/>
    <mergeCell ref="J5949:J5950"/>
    <mergeCell ref="F5945:G5946"/>
    <mergeCell ref="H5945:I5946"/>
    <mergeCell ref="J5945:J5946"/>
    <mergeCell ref="K5945:K5946"/>
    <mergeCell ref="L5945:L5946"/>
    <mergeCell ref="A5947:A5952"/>
    <mergeCell ref="F5947:G5947"/>
    <mergeCell ref="H5947:L5947"/>
    <mergeCell ref="B5948:B5950"/>
    <mergeCell ref="C5948:C5950"/>
    <mergeCell ref="F5942:G5944"/>
    <mergeCell ref="H5942:I5942"/>
    <mergeCell ref="H5943:I5944"/>
    <mergeCell ref="J5943:J5944"/>
    <mergeCell ref="K5943:K5944"/>
    <mergeCell ref="L5943:L5944"/>
    <mergeCell ref="J5939:J5940"/>
    <mergeCell ref="K5939:K5940"/>
    <mergeCell ref="L5939:L5940"/>
    <mergeCell ref="A5941:A5946"/>
    <mergeCell ref="F5941:G5941"/>
    <mergeCell ref="H5941:L5941"/>
    <mergeCell ref="B5942:B5944"/>
    <mergeCell ref="C5942:C5944"/>
    <mergeCell ref="D5942:D5944"/>
    <mergeCell ref="E5942:E5944"/>
    <mergeCell ref="J5967:J5968"/>
    <mergeCell ref="K5967:K5968"/>
    <mergeCell ref="L5967:L5968"/>
    <mergeCell ref="F5969:G5970"/>
    <mergeCell ref="H5969:I5970"/>
    <mergeCell ref="J5969:J5970"/>
    <mergeCell ref="K5969:K5970"/>
    <mergeCell ref="L5969:L5970"/>
    <mergeCell ref="A5965:A5970"/>
    <mergeCell ref="F5965:G5965"/>
    <mergeCell ref="H5965:L5965"/>
    <mergeCell ref="B5966:B5968"/>
    <mergeCell ref="C5966:C5968"/>
    <mergeCell ref="D5966:D5968"/>
    <mergeCell ref="E5966:E5968"/>
    <mergeCell ref="F5966:G5968"/>
    <mergeCell ref="H5966:I5966"/>
    <mergeCell ref="H5967:I5968"/>
    <mergeCell ref="K5960:K5962"/>
    <mergeCell ref="L5960:L5962"/>
    <mergeCell ref="F5963:G5964"/>
    <mergeCell ref="H5963:I5964"/>
    <mergeCell ref="J5963:J5964"/>
    <mergeCell ref="K5963:K5964"/>
    <mergeCell ref="L5963:L5964"/>
    <mergeCell ref="D5959:D5962"/>
    <mergeCell ref="E5959:E5962"/>
    <mergeCell ref="F5959:G5962"/>
    <mergeCell ref="H5959:I5959"/>
    <mergeCell ref="H5960:I5962"/>
    <mergeCell ref="J5960:J5962"/>
    <mergeCell ref="F5956:G5957"/>
    <mergeCell ref="H5956:I5957"/>
    <mergeCell ref="J5956:J5957"/>
    <mergeCell ref="K5956:K5957"/>
    <mergeCell ref="L5956:L5957"/>
    <mergeCell ref="A5958:A5964"/>
    <mergeCell ref="F5958:G5958"/>
    <mergeCell ref="H5958:L5958"/>
    <mergeCell ref="B5959:B5962"/>
    <mergeCell ref="C5959:C5962"/>
    <mergeCell ref="A5953:A5957"/>
    <mergeCell ref="F5953:G5953"/>
    <mergeCell ref="H5953:L5953"/>
    <mergeCell ref="B5954:B5955"/>
    <mergeCell ref="C5954:C5955"/>
    <mergeCell ref="D5954:D5955"/>
    <mergeCell ref="E5954:E5955"/>
    <mergeCell ref="F5954:G5955"/>
    <mergeCell ref="H5954:I5954"/>
    <mergeCell ref="H5955:I5955"/>
    <mergeCell ref="K5978:K5979"/>
    <mergeCell ref="L5978:L5979"/>
    <mergeCell ref="F5980:G5981"/>
    <mergeCell ref="H5980:I5981"/>
    <mergeCell ref="J5980:J5981"/>
    <mergeCell ref="K5980:K5981"/>
    <mergeCell ref="L5980:L5981"/>
    <mergeCell ref="D5977:D5979"/>
    <mergeCell ref="E5977:E5979"/>
    <mergeCell ref="F5977:G5979"/>
    <mergeCell ref="H5977:I5977"/>
    <mergeCell ref="H5978:I5979"/>
    <mergeCell ref="J5978:J5979"/>
    <mergeCell ref="F5974:G5975"/>
    <mergeCell ref="H5974:I5975"/>
    <mergeCell ref="J5974:J5975"/>
    <mergeCell ref="K5974:K5975"/>
    <mergeCell ref="L5974:L5975"/>
    <mergeCell ref="A5976:A5981"/>
    <mergeCell ref="F5976:G5976"/>
    <mergeCell ref="H5976:L5976"/>
    <mergeCell ref="B5977:B5979"/>
    <mergeCell ref="C5977:C5979"/>
    <mergeCell ref="A5971:A5975"/>
    <mergeCell ref="F5971:G5971"/>
    <mergeCell ref="H5971:L5971"/>
    <mergeCell ref="B5972:B5973"/>
    <mergeCell ref="C5972:C5973"/>
    <mergeCell ref="D5972:D5973"/>
    <mergeCell ref="E5972:E5973"/>
    <mergeCell ref="F5972:G5973"/>
    <mergeCell ref="H5972:I5972"/>
    <mergeCell ref="H5973:I5973"/>
    <mergeCell ref="K5989:K5990"/>
    <mergeCell ref="L5989:L5990"/>
    <mergeCell ref="F5991:G5992"/>
    <mergeCell ref="H5991:I5992"/>
    <mergeCell ref="J5991:J5992"/>
    <mergeCell ref="K5991:K5992"/>
    <mergeCell ref="L5991:L5992"/>
    <mergeCell ref="D5988:D5990"/>
    <mergeCell ref="E5988:E5990"/>
    <mergeCell ref="F5988:G5990"/>
    <mergeCell ref="H5988:I5988"/>
    <mergeCell ref="H5989:I5990"/>
    <mergeCell ref="J5989:J5990"/>
    <mergeCell ref="F5985:G5986"/>
    <mergeCell ref="H5985:I5986"/>
    <mergeCell ref="J5985:J5986"/>
    <mergeCell ref="K5985:K5986"/>
    <mergeCell ref="L5985:L5986"/>
    <mergeCell ref="A5987:A5992"/>
    <mergeCell ref="F5987:G5987"/>
    <mergeCell ref="H5987:L5987"/>
    <mergeCell ref="B5988:B5990"/>
    <mergeCell ref="C5988:C5990"/>
    <mergeCell ref="A5982:A5986"/>
    <mergeCell ref="F5982:G5982"/>
    <mergeCell ref="H5982:L5982"/>
    <mergeCell ref="B5983:B5984"/>
    <mergeCell ref="C5983:C5984"/>
    <mergeCell ref="D5983:D5984"/>
    <mergeCell ref="E5983:E5984"/>
    <mergeCell ref="F5983:G5984"/>
    <mergeCell ref="H5983:I5983"/>
    <mergeCell ref="H5984:I5984"/>
    <mergeCell ref="J6001:J6002"/>
    <mergeCell ref="K6001:K6002"/>
    <mergeCell ref="L6001:L6002"/>
    <mergeCell ref="A6003:A6007"/>
    <mergeCell ref="F6003:G6003"/>
    <mergeCell ref="H6003:L6003"/>
    <mergeCell ref="B6004:B6005"/>
    <mergeCell ref="C6004:C6005"/>
    <mergeCell ref="D6004:D6005"/>
    <mergeCell ref="E6004:E6005"/>
    <mergeCell ref="D5999:D6000"/>
    <mergeCell ref="E5999:E6000"/>
    <mergeCell ref="F5999:G6000"/>
    <mergeCell ref="H5999:I5999"/>
    <mergeCell ref="H6000:I6000"/>
    <mergeCell ref="F6001:G6002"/>
    <mergeCell ref="H6001:I6002"/>
    <mergeCell ref="F5996:G5997"/>
    <mergeCell ref="H5996:I5997"/>
    <mergeCell ref="J5996:J5997"/>
    <mergeCell ref="K5996:K5997"/>
    <mergeCell ref="L5996:L5997"/>
    <mergeCell ref="A5998:A6002"/>
    <mergeCell ref="F5998:G5998"/>
    <mergeCell ref="H5998:L5998"/>
    <mergeCell ref="B5999:B6000"/>
    <mergeCell ref="C5999:C6000"/>
    <mergeCell ref="A5993:A5997"/>
    <mergeCell ref="F5993:G5993"/>
    <mergeCell ref="H5993:L5993"/>
    <mergeCell ref="B5994:B5995"/>
    <mergeCell ref="C5994:C5995"/>
    <mergeCell ref="D5994:D5995"/>
    <mergeCell ref="E5994:E5995"/>
    <mergeCell ref="F5994:G5995"/>
    <mergeCell ref="H5994:I5994"/>
    <mergeCell ref="H5995:I5995"/>
    <mergeCell ref="H6015:I6015"/>
    <mergeCell ref="F6016:G6017"/>
    <mergeCell ref="H6016:I6017"/>
    <mergeCell ref="J6016:J6017"/>
    <mergeCell ref="K6016:K6017"/>
    <mergeCell ref="L6016:L6017"/>
    <mergeCell ref="L6011:L6012"/>
    <mergeCell ref="A6013:A6017"/>
    <mergeCell ref="F6013:G6013"/>
    <mergeCell ref="H6013:L6013"/>
    <mergeCell ref="B6014:B6015"/>
    <mergeCell ref="C6014:C6015"/>
    <mergeCell ref="D6014:D6015"/>
    <mergeCell ref="E6014:E6015"/>
    <mergeCell ref="F6014:G6015"/>
    <mergeCell ref="H6014:I6014"/>
    <mergeCell ref="H6009:I6009"/>
    <mergeCell ref="H6010:I6010"/>
    <mergeCell ref="F6011:G6012"/>
    <mergeCell ref="H6011:I6012"/>
    <mergeCell ref="J6011:J6012"/>
    <mergeCell ref="K6011:K6012"/>
    <mergeCell ref="K6006:K6007"/>
    <mergeCell ref="L6006:L6007"/>
    <mergeCell ref="A6008:A6012"/>
    <mergeCell ref="F6008:G6008"/>
    <mergeCell ref="H6008:L6008"/>
    <mergeCell ref="B6009:B6010"/>
    <mergeCell ref="C6009:C6010"/>
    <mergeCell ref="D6009:D6010"/>
    <mergeCell ref="E6009:E6010"/>
    <mergeCell ref="F6009:G6010"/>
    <mergeCell ref="F6004:G6005"/>
    <mergeCell ref="H6004:I6004"/>
    <mergeCell ref="H6005:I6005"/>
    <mergeCell ref="F6006:G6007"/>
    <mergeCell ref="H6006:I6007"/>
    <mergeCell ref="J6006:J6007"/>
    <mergeCell ref="J6026:J6027"/>
    <mergeCell ref="K6026:K6027"/>
    <mergeCell ref="L6026:L6027"/>
    <mergeCell ref="F6028:G6029"/>
    <mergeCell ref="H6028:I6029"/>
    <mergeCell ref="J6028:J6029"/>
    <mergeCell ref="K6028:K6029"/>
    <mergeCell ref="L6028:L6029"/>
    <mergeCell ref="A6024:A6029"/>
    <mergeCell ref="F6024:G6024"/>
    <mergeCell ref="H6024:L6024"/>
    <mergeCell ref="B6025:B6027"/>
    <mergeCell ref="C6025:C6027"/>
    <mergeCell ref="D6025:D6027"/>
    <mergeCell ref="E6025:E6027"/>
    <mergeCell ref="F6025:G6027"/>
    <mergeCell ref="H6025:I6025"/>
    <mergeCell ref="H6026:I6027"/>
    <mergeCell ref="J6020:J6021"/>
    <mergeCell ref="K6020:K6021"/>
    <mergeCell ref="L6020:L6021"/>
    <mergeCell ref="F6022:G6023"/>
    <mergeCell ref="H6022:I6023"/>
    <mergeCell ref="J6022:J6023"/>
    <mergeCell ref="K6022:K6023"/>
    <mergeCell ref="L6022:L6023"/>
    <mergeCell ref="A6018:A6023"/>
    <mergeCell ref="F6018:G6018"/>
    <mergeCell ref="H6018:L6018"/>
    <mergeCell ref="B6019:B6021"/>
    <mergeCell ref="C6019:C6021"/>
    <mergeCell ref="D6019:D6021"/>
    <mergeCell ref="E6019:E6021"/>
    <mergeCell ref="F6019:G6021"/>
    <mergeCell ref="H6019:I6019"/>
    <mergeCell ref="H6020:I6021"/>
    <mergeCell ref="K6037:K6038"/>
    <mergeCell ref="L6037:L6038"/>
    <mergeCell ref="F6039:G6040"/>
    <mergeCell ref="H6039:I6040"/>
    <mergeCell ref="J6039:J6040"/>
    <mergeCell ref="K6039:K6040"/>
    <mergeCell ref="L6039:L6040"/>
    <mergeCell ref="D6036:D6038"/>
    <mergeCell ref="E6036:E6038"/>
    <mergeCell ref="F6036:G6038"/>
    <mergeCell ref="H6036:I6036"/>
    <mergeCell ref="H6037:I6038"/>
    <mergeCell ref="J6037:J6038"/>
    <mergeCell ref="F6033:G6034"/>
    <mergeCell ref="H6033:I6034"/>
    <mergeCell ref="J6033:J6034"/>
    <mergeCell ref="K6033:K6034"/>
    <mergeCell ref="L6033:L6034"/>
    <mergeCell ref="A6035:A6040"/>
    <mergeCell ref="F6035:G6035"/>
    <mergeCell ref="H6035:L6035"/>
    <mergeCell ref="B6036:B6038"/>
    <mergeCell ref="C6036:C6038"/>
    <mergeCell ref="A6030:A6034"/>
    <mergeCell ref="F6030:G6030"/>
    <mergeCell ref="H6030:L6030"/>
    <mergeCell ref="B6031:B6032"/>
    <mergeCell ref="C6031:C6032"/>
    <mergeCell ref="D6031:D6032"/>
    <mergeCell ref="E6031:E6032"/>
    <mergeCell ref="F6031:G6032"/>
    <mergeCell ref="H6031:I6031"/>
    <mergeCell ref="H6032:I6032"/>
    <mergeCell ref="J6049:J6050"/>
    <mergeCell ref="K6049:K6050"/>
    <mergeCell ref="L6049:L6050"/>
    <mergeCell ref="F6051:G6052"/>
    <mergeCell ref="H6051:I6052"/>
    <mergeCell ref="J6051:J6052"/>
    <mergeCell ref="K6051:K6052"/>
    <mergeCell ref="L6051:L6052"/>
    <mergeCell ref="A6047:A6052"/>
    <mergeCell ref="F6047:G6047"/>
    <mergeCell ref="H6047:L6047"/>
    <mergeCell ref="B6048:B6050"/>
    <mergeCell ref="C6048:C6050"/>
    <mergeCell ref="D6048:D6050"/>
    <mergeCell ref="E6048:E6050"/>
    <mergeCell ref="F6048:G6050"/>
    <mergeCell ref="H6048:I6048"/>
    <mergeCell ref="H6049:I6050"/>
    <mergeCell ref="J6043:J6044"/>
    <mergeCell ref="K6043:K6044"/>
    <mergeCell ref="L6043:L6044"/>
    <mergeCell ref="F6045:G6046"/>
    <mergeCell ref="H6045:I6046"/>
    <mergeCell ref="J6045:J6046"/>
    <mergeCell ref="K6045:K6046"/>
    <mergeCell ref="L6045:L6046"/>
    <mergeCell ref="A6041:A6046"/>
    <mergeCell ref="F6041:G6041"/>
    <mergeCell ref="H6041:L6041"/>
    <mergeCell ref="B6042:B6044"/>
    <mergeCell ref="C6042:C6044"/>
    <mergeCell ref="D6042:D6044"/>
    <mergeCell ref="E6042:E6044"/>
    <mergeCell ref="F6042:G6044"/>
    <mergeCell ref="H6042:I6042"/>
    <mergeCell ref="H6043:I6044"/>
    <mergeCell ref="D6065:D6066"/>
    <mergeCell ref="E6065:E6066"/>
    <mergeCell ref="F6065:G6066"/>
    <mergeCell ref="H6065:I6065"/>
    <mergeCell ref="H6066:I6066"/>
    <mergeCell ref="F6067:G6068"/>
    <mergeCell ref="H6067:I6068"/>
    <mergeCell ref="F6062:G6063"/>
    <mergeCell ref="H6062:I6063"/>
    <mergeCell ref="J6062:J6063"/>
    <mergeCell ref="K6062:K6063"/>
    <mergeCell ref="L6062:L6063"/>
    <mergeCell ref="A6064:A6068"/>
    <mergeCell ref="F6064:G6064"/>
    <mergeCell ref="H6064:L6064"/>
    <mergeCell ref="B6065:B6066"/>
    <mergeCell ref="C6065:C6066"/>
    <mergeCell ref="A6059:A6063"/>
    <mergeCell ref="F6059:G6059"/>
    <mergeCell ref="H6059:L6059"/>
    <mergeCell ref="B6060:B6061"/>
    <mergeCell ref="C6060:C6061"/>
    <mergeCell ref="D6060:D6061"/>
    <mergeCell ref="E6060:E6061"/>
    <mergeCell ref="F6060:G6061"/>
    <mergeCell ref="H6060:I6060"/>
    <mergeCell ref="H6061:I6061"/>
    <mergeCell ref="J6055:J6056"/>
    <mergeCell ref="K6055:K6056"/>
    <mergeCell ref="L6055:L6056"/>
    <mergeCell ref="F6057:G6058"/>
    <mergeCell ref="H6057:I6058"/>
    <mergeCell ref="J6057:J6058"/>
    <mergeCell ref="K6057:K6058"/>
    <mergeCell ref="L6057:L6058"/>
    <mergeCell ref="A6053:A6058"/>
    <mergeCell ref="F6053:G6053"/>
    <mergeCell ref="H6053:L6053"/>
    <mergeCell ref="B6054:B6056"/>
    <mergeCell ref="C6054:C6056"/>
    <mergeCell ref="D6054:D6056"/>
    <mergeCell ref="E6054:E6056"/>
    <mergeCell ref="F6054:G6056"/>
    <mergeCell ref="H6054:I6054"/>
    <mergeCell ref="H6055:I6056"/>
    <mergeCell ref="H6075:I6075"/>
    <mergeCell ref="H6076:I6077"/>
    <mergeCell ref="J6076:J6077"/>
    <mergeCell ref="K6076:K6077"/>
    <mergeCell ref="L6076:L6077"/>
    <mergeCell ref="F6078:G6079"/>
    <mergeCell ref="H6078:I6079"/>
    <mergeCell ref="J6078:J6079"/>
    <mergeCell ref="K6078:K6079"/>
    <mergeCell ref="L6078:L6079"/>
    <mergeCell ref="K6072:K6073"/>
    <mergeCell ref="L6072:L6073"/>
    <mergeCell ref="A6074:A6079"/>
    <mergeCell ref="F6074:G6074"/>
    <mergeCell ref="H6074:L6074"/>
    <mergeCell ref="B6075:B6077"/>
    <mergeCell ref="C6075:C6077"/>
    <mergeCell ref="D6075:D6077"/>
    <mergeCell ref="E6075:E6077"/>
    <mergeCell ref="F6075:G6077"/>
    <mergeCell ref="F6070:G6071"/>
    <mergeCell ref="H6070:I6070"/>
    <mergeCell ref="H6071:I6071"/>
    <mergeCell ref="F6072:G6073"/>
    <mergeCell ref="H6072:I6073"/>
    <mergeCell ref="J6072:J6073"/>
    <mergeCell ref="J6067:J6068"/>
    <mergeCell ref="K6067:K6068"/>
    <mergeCell ref="L6067:L6068"/>
    <mergeCell ref="A6069:A6073"/>
    <mergeCell ref="F6069:G6069"/>
    <mergeCell ref="H6069:L6069"/>
    <mergeCell ref="B6070:B6071"/>
    <mergeCell ref="C6070:C6071"/>
    <mergeCell ref="D6070:D6071"/>
    <mergeCell ref="E6070:E6071"/>
    <mergeCell ref="K6087:K6088"/>
    <mergeCell ref="L6087:L6088"/>
    <mergeCell ref="F6089:G6090"/>
    <mergeCell ref="H6089:I6090"/>
    <mergeCell ref="J6089:J6090"/>
    <mergeCell ref="K6089:K6090"/>
    <mergeCell ref="L6089:L6090"/>
    <mergeCell ref="D6086:D6088"/>
    <mergeCell ref="E6086:E6088"/>
    <mergeCell ref="F6086:G6088"/>
    <mergeCell ref="H6086:I6086"/>
    <mergeCell ref="H6087:I6088"/>
    <mergeCell ref="J6087:J6088"/>
    <mergeCell ref="F6083:G6084"/>
    <mergeCell ref="H6083:I6084"/>
    <mergeCell ref="J6083:J6084"/>
    <mergeCell ref="K6083:K6084"/>
    <mergeCell ref="L6083:L6084"/>
    <mergeCell ref="A6085:A6090"/>
    <mergeCell ref="F6085:G6085"/>
    <mergeCell ref="H6085:L6085"/>
    <mergeCell ref="B6086:B6088"/>
    <mergeCell ref="C6086:C6088"/>
    <mergeCell ref="A6080:A6084"/>
    <mergeCell ref="F6080:G6080"/>
    <mergeCell ref="H6080:L6080"/>
    <mergeCell ref="B6081:B6082"/>
    <mergeCell ref="C6081:C6082"/>
    <mergeCell ref="D6081:D6082"/>
    <mergeCell ref="E6081:E6082"/>
    <mergeCell ref="F6081:G6082"/>
    <mergeCell ref="H6081:I6081"/>
    <mergeCell ref="H6082:I6082"/>
    <mergeCell ref="K6098:K6099"/>
    <mergeCell ref="L6098:L6099"/>
    <mergeCell ref="F6100:G6101"/>
    <mergeCell ref="H6100:I6101"/>
    <mergeCell ref="J6100:J6101"/>
    <mergeCell ref="K6100:K6101"/>
    <mergeCell ref="L6100:L6101"/>
    <mergeCell ref="D6097:D6099"/>
    <mergeCell ref="E6097:E6099"/>
    <mergeCell ref="F6097:G6099"/>
    <mergeCell ref="H6097:I6097"/>
    <mergeCell ref="H6098:I6099"/>
    <mergeCell ref="J6098:J6099"/>
    <mergeCell ref="F6094:G6095"/>
    <mergeCell ref="H6094:I6095"/>
    <mergeCell ref="J6094:J6095"/>
    <mergeCell ref="K6094:K6095"/>
    <mergeCell ref="L6094:L6095"/>
    <mergeCell ref="A6096:A6101"/>
    <mergeCell ref="F6096:G6096"/>
    <mergeCell ref="H6096:L6096"/>
    <mergeCell ref="B6097:B6099"/>
    <mergeCell ref="C6097:C6099"/>
    <mergeCell ref="A6091:A6095"/>
    <mergeCell ref="F6091:G6091"/>
    <mergeCell ref="H6091:L6091"/>
    <mergeCell ref="B6092:B6093"/>
    <mergeCell ref="C6092:C6093"/>
    <mergeCell ref="D6092:D6093"/>
    <mergeCell ref="E6092:E6093"/>
    <mergeCell ref="F6092:G6093"/>
    <mergeCell ref="H6092:I6092"/>
    <mergeCell ref="H6093:I6093"/>
    <mergeCell ref="J6110:J6111"/>
    <mergeCell ref="K6110:K6111"/>
    <mergeCell ref="L6110:L6111"/>
    <mergeCell ref="A6112:A6116"/>
    <mergeCell ref="F6112:G6112"/>
    <mergeCell ref="H6112:L6112"/>
    <mergeCell ref="B6113:B6114"/>
    <mergeCell ref="C6113:C6114"/>
    <mergeCell ref="D6113:D6114"/>
    <mergeCell ref="E6113:E6114"/>
    <mergeCell ref="D6108:D6109"/>
    <mergeCell ref="E6108:E6109"/>
    <mergeCell ref="F6108:G6109"/>
    <mergeCell ref="H6108:I6108"/>
    <mergeCell ref="H6109:I6109"/>
    <mergeCell ref="F6110:G6111"/>
    <mergeCell ref="H6110:I6111"/>
    <mergeCell ref="F6105:G6106"/>
    <mergeCell ref="H6105:I6106"/>
    <mergeCell ref="J6105:J6106"/>
    <mergeCell ref="K6105:K6106"/>
    <mergeCell ref="L6105:L6106"/>
    <mergeCell ref="A6107:A6111"/>
    <mergeCell ref="F6107:G6107"/>
    <mergeCell ref="H6107:L6107"/>
    <mergeCell ref="B6108:B6109"/>
    <mergeCell ref="C6108:C6109"/>
    <mergeCell ref="A6102:A6106"/>
    <mergeCell ref="F6102:G6102"/>
    <mergeCell ref="H6102:L6102"/>
    <mergeCell ref="B6103:B6104"/>
    <mergeCell ref="C6103:C6104"/>
    <mergeCell ref="D6103:D6104"/>
    <mergeCell ref="E6103:E6104"/>
    <mergeCell ref="F6103:G6104"/>
    <mergeCell ref="H6103:I6103"/>
    <mergeCell ref="H6104:I6104"/>
    <mergeCell ref="H6124:I6124"/>
    <mergeCell ref="F6125:G6126"/>
    <mergeCell ref="H6125:I6126"/>
    <mergeCell ref="J6125:J6126"/>
    <mergeCell ref="K6125:K6126"/>
    <mergeCell ref="L6125:L6126"/>
    <mergeCell ref="L6120:L6121"/>
    <mergeCell ref="A6122:A6126"/>
    <mergeCell ref="F6122:G6122"/>
    <mergeCell ref="H6122:L6122"/>
    <mergeCell ref="B6123:B6124"/>
    <mergeCell ref="C6123:C6124"/>
    <mergeCell ref="D6123:D6124"/>
    <mergeCell ref="E6123:E6124"/>
    <mergeCell ref="F6123:G6124"/>
    <mergeCell ref="H6123:I6123"/>
    <mergeCell ref="H6118:I6118"/>
    <mergeCell ref="H6119:I6119"/>
    <mergeCell ref="F6120:G6121"/>
    <mergeCell ref="H6120:I6121"/>
    <mergeCell ref="J6120:J6121"/>
    <mergeCell ref="K6120:K6121"/>
    <mergeCell ref="K6115:K6116"/>
    <mergeCell ref="L6115:L6116"/>
    <mergeCell ref="A6117:A6121"/>
    <mergeCell ref="F6117:G6117"/>
    <mergeCell ref="H6117:L6117"/>
    <mergeCell ref="B6118:B6119"/>
    <mergeCell ref="C6118:C6119"/>
    <mergeCell ref="D6118:D6119"/>
    <mergeCell ref="E6118:E6119"/>
    <mergeCell ref="F6118:G6119"/>
    <mergeCell ref="F6113:G6114"/>
    <mergeCell ref="H6113:I6113"/>
    <mergeCell ref="H6114:I6114"/>
    <mergeCell ref="F6115:G6116"/>
    <mergeCell ref="H6115:I6116"/>
    <mergeCell ref="J6115:J6116"/>
    <mergeCell ref="F6138:G6140"/>
    <mergeCell ref="H6138:I6138"/>
    <mergeCell ref="H6139:I6140"/>
    <mergeCell ref="J6139:J6140"/>
    <mergeCell ref="K6139:K6140"/>
    <mergeCell ref="L6139:L6140"/>
    <mergeCell ref="J6135:J6136"/>
    <mergeCell ref="K6135:K6136"/>
    <mergeCell ref="L6135:L6136"/>
    <mergeCell ref="A6137:A6142"/>
    <mergeCell ref="F6137:G6137"/>
    <mergeCell ref="H6137:L6137"/>
    <mergeCell ref="B6138:B6140"/>
    <mergeCell ref="C6138:C6140"/>
    <mergeCell ref="D6138:D6140"/>
    <mergeCell ref="E6138:E6140"/>
    <mergeCell ref="D6133:D6134"/>
    <mergeCell ref="E6133:E6134"/>
    <mergeCell ref="F6133:G6134"/>
    <mergeCell ref="H6133:I6133"/>
    <mergeCell ref="H6134:I6134"/>
    <mergeCell ref="F6135:G6136"/>
    <mergeCell ref="H6135:I6136"/>
    <mergeCell ref="F6130:G6131"/>
    <mergeCell ref="H6130:I6131"/>
    <mergeCell ref="J6130:J6131"/>
    <mergeCell ref="K6130:K6131"/>
    <mergeCell ref="L6130:L6131"/>
    <mergeCell ref="A6132:A6136"/>
    <mergeCell ref="F6132:G6132"/>
    <mergeCell ref="H6132:L6132"/>
    <mergeCell ref="B6133:B6134"/>
    <mergeCell ref="C6133:C6134"/>
    <mergeCell ref="A6127:A6131"/>
    <mergeCell ref="F6127:G6127"/>
    <mergeCell ref="H6127:L6127"/>
    <mergeCell ref="B6128:B6129"/>
    <mergeCell ref="C6128:C6129"/>
    <mergeCell ref="D6128:D6129"/>
    <mergeCell ref="E6128:E6129"/>
    <mergeCell ref="F6128:G6129"/>
    <mergeCell ref="H6128:I6128"/>
    <mergeCell ref="H6129:I6129"/>
    <mergeCell ref="J6152:J6153"/>
    <mergeCell ref="K6152:K6153"/>
    <mergeCell ref="L6152:L6153"/>
    <mergeCell ref="F6154:G6155"/>
    <mergeCell ref="H6154:I6155"/>
    <mergeCell ref="J6154:J6155"/>
    <mergeCell ref="K6154:K6155"/>
    <mergeCell ref="L6154:L6155"/>
    <mergeCell ref="A6150:A6155"/>
    <mergeCell ref="F6150:G6150"/>
    <mergeCell ref="H6150:L6150"/>
    <mergeCell ref="B6151:B6153"/>
    <mergeCell ref="C6151:C6153"/>
    <mergeCell ref="D6151:D6153"/>
    <mergeCell ref="E6151:E6153"/>
    <mergeCell ref="F6151:G6153"/>
    <mergeCell ref="H6151:I6151"/>
    <mergeCell ref="H6152:I6153"/>
    <mergeCell ref="K6145:K6147"/>
    <mergeCell ref="L6145:L6147"/>
    <mergeCell ref="F6148:G6149"/>
    <mergeCell ref="H6148:I6149"/>
    <mergeCell ref="J6148:J6149"/>
    <mergeCell ref="K6148:K6149"/>
    <mergeCell ref="L6148:L6149"/>
    <mergeCell ref="D6144:D6147"/>
    <mergeCell ref="E6144:E6147"/>
    <mergeCell ref="F6144:G6147"/>
    <mergeCell ref="H6144:I6144"/>
    <mergeCell ref="H6145:I6147"/>
    <mergeCell ref="J6145:J6147"/>
    <mergeCell ref="F6141:G6142"/>
    <mergeCell ref="H6141:I6142"/>
    <mergeCell ref="J6141:J6142"/>
    <mergeCell ref="K6141:K6142"/>
    <mergeCell ref="L6141:L6142"/>
    <mergeCell ref="A6143:A6149"/>
    <mergeCell ref="F6143:G6143"/>
    <mergeCell ref="H6143:L6143"/>
    <mergeCell ref="B6144:B6147"/>
    <mergeCell ref="C6144:C6147"/>
    <mergeCell ref="J6164:J6165"/>
    <mergeCell ref="K6164:K6165"/>
    <mergeCell ref="L6164:L6165"/>
    <mergeCell ref="A6166:A6170"/>
    <mergeCell ref="F6166:G6166"/>
    <mergeCell ref="H6166:L6166"/>
    <mergeCell ref="B6167:B6168"/>
    <mergeCell ref="C6167:C6168"/>
    <mergeCell ref="D6167:D6168"/>
    <mergeCell ref="E6167:E6168"/>
    <mergeCell ref="D6162:D6163"/>
    <mergeCell ref="E6162:E6163"/>
    <mergeCell ref="F6162:G6163"/>
    <mergeCell ref="H6162:I6162"/>
    <mergeCell ref="H6163:I6163"/>
    <mergeCell ref="F6164:G6165"/>
    <mergeCell ref="H6164:I6165"/>
    <mergeCell ref="F6159:G6160"/>
    <mergeCell ref="H6159:I6160"/>
    <mergeCell ref="J6159:J6160"/>
    <mergeCell ref="K6159:K6160"/>
    <mergeCell ref="L6159:L6160"/>
    <mergeCell ref="A6161:A6165"/>
    <mergeCell ref="F6161:G6161"/>
    <mergeCell ref="H6161:L6161"/>
    <mergeCell ref="B6162:B6163"/>
    <mergeCell ref="C6162:C6163"/>
    <mergeCell ref="A6156:A6160"/>
    <mergeCell ref="F6156:G6156"/>
    <mergeCell ref="H6156:L6156"/>
    <mergeCell ref="B6157:B6158"/>
    <mergeCell ref="C6157:C6158"/>
    <mergeCell ref="D6157:D6158"/>
    <mergeCell ref="E6157:E6158"/>
    <mergeCell ref="F6157:G6158"/>
    <mergeCell ref="H6157:I6157"/>
    <mergeCell ref="H6158:I6158"/>
    <mergeCell ref="H6178:I6178"/>
    <mergeCell ref="F6179:G6180"/>
    <mergeCell ref="H6179:I6180"/>
    <mergeCell ref="J6179:J6180"/>
    <mergeCell ref="K6179:K6180"/>
    <mergeCell ref="L6179:L6180"/>
    <mergeCell ref="L6174:L6175"/>
    <mergeCell ref="A6176:A6180"/>
    <mergeCell ref="F6176:G6176"/>
    <mergeCell ref="H6176:L6176"/>
    <mergeCell ref="B6177:B6178"/>
    <mergeCell ref="C6177:C6178"/>
    <mergeCell ref="D6177:D6178"/>
    <mergeCell ref="E6177:E6178"/>
    <mergeCell ref="F6177:G6178"/>
    <mergeCell ref="H6177:I6177"/>
    <mergeCell ref="H6172:I6172"/>
    <mergeCell ref="H6173:I6173"/>
    <mergeCell ref="F6174:G6175"/>
    <mergeCell ref="H6174:I6175"/>
    <mergeCell ref="J6174:J6175"/>
    <mergeCell ref="K6174:K6175"/>
    <mergeCell ref="K6169:K6170"/>
    <mergeCell ref="L6169:L6170"/>
    <mergeCell ref="A6171:A6175"/>
    <mergeCell ref="F6171:G6171"/>
    <mergeCell ref="H6171:L6171"/>
    <mergeCell ref="B6172:B6173"/>
    <mergeCell ref="C6172:C6173"/>
    <mergeCell ref="D6172:D6173"/>
    <mergeCell ref="E6172:E6173"/>
    <mergeCell ref="F6172:G6173"/>
    <mergeCell ref="F6167:G6168"/>
    <mergeCell ref="H6167:I6167"/>
    <mergeCell ref="H6168:I6168"/>
    <mergeCell ref="F6169:G6170"/>
    <mergeCell ref="H6169:I6170"/>
    <mergeCell ref="J6169:J6170"/>
    <mergeCell ref="J6189:J6190"/>
    <mergeCell ref="K6189:K6190"/>
    <mergeCell ref="L6189:L6190"/>
    <mergeCell ref="A6191:A6196"/>
    <mergeCell ref="F6191:G6191"/>
    <mergeCell ref="H6191:L6191"/>
    <mergeCell ref="B6192:B6194"/>
    <mergeCell ref="C6192:C6194"/>
    <mergeCell ref="D6192:D6194"/>
    <mergeCell ref="E6192:E6194"/>
    <mergeCell ref="D6187:D6188"/>
    <mergeCell ref="E6187:E6188"/>
    <mergeCell ref="F6187:G6188"/>
    <mergeCell ref="H6187:I6187"/>
    <mergeCell ref="H6188:I6188"/>
    <mergeCell ref="F6189:G6190"/>
    <mergeCell ref="H6189:I6190"/>
    <mergeCell ref="F6184:G6185"/>
    <mergeCell ref="H6184:I6185"/>
    <mergeCell ref="J6184:J6185"/>
    <mergeCell ref="K6184:K6185"/>
    <mergeCell ref="L6184:L6185"/>
    <mergeCell ref="A6186:A6190"/>
    <mergeCell ref="F6186:G6186"/>
    <mergeCell ref="H6186:L6186"/>
    <mergeCell ref="B6187:B6188"/>
    <mergeCell ref="C6187:C6188"/>
    <mergeCell ref="A6181:A6185"/>
    <mergeCell ref="F6181:G6181"/>
    <mergeCell ref="H6181:L6181"/>
    <mergeCell ref="B6182:B6183"/>
    <mergeCell ref="C6182:C6183"/>
    <mergeCell ref="D6182:D6183"/>
    <mergeCell ref="E6182:E6183"/>
    <mergeCell ref="F6182:G6183"/>
    <mergeCell ref="H6182:I6182"/>
    <mergeCell ref="H6183:I6183"/>
    <mergeCell ref="J6200:J6201"/>
    <mergeCell ref="K6200:K6201"/>
    <mergeCell ref="L6200:L6201"/>
    <mergeCell ref="A6202:A6206"/>
    <mergeCell ref="F6202:G6202"/>
    <mergeCell ref="H6202:L6202"/>
    <mergeCell ref="B6203:B6204"/>
    <mergeCell ref="C6203:C6204"/>
    <mergeCell ref="D6203:D6204"/>
    <mergeCell ref="E6203:E6204"/>
    <mergeCell ref="D6198:D6199"/>
    <mergeCell ref="E6198:E6199"/>
    <mergeCell ref="F6198:G6199"/>
    <mergeCell ref="H6198:I6198"/>
    <mergeCell ref="H6199:I6199"/>
    <mergeCell ref="F6200:G6201"/>
    <mergeCell ref="H6200:I6201"/>
    <mergeCell ref="F6195:G6196"/>
    <mergeCell ref="H6195:I6196"/>
    <mergeCell ref="J6195:J6196"/>
    <mergeCell ref="K6195:K6196"/>
    <mergeCell ref="L6195:L6196"/>
    <mergeCell ref="A6197:A6201"/>
    <mergeCell ref="F6197:G6197"/>
    <mergeCell ref="H6197:L6197"/>
    <mergeCell ref="B6198:B6199"/>
    <mergeCell ref="C6198:C6199"/>
    <mergeCell ref="F6192:G6194"/>
    <mergeCell ref="H6192:I6192"/>
    <mergeCell ref="H6193:I6194"/>
    <mergeCell ref="J6193:J6194"/>
    <mergeCell ref="K6193:K6194"/>
    <mergeCell ref="L6193:L6194"/>
    <mergeCell ref="H6214:I6214"/>
    <mergeCell ref="F6215:G6216"/>
    <mergeCell ref="H6215:I6216"/>
    <mergeCell ref="J6215:J6216"/>
    <mergeCell ref="K6215:K6216"/>
    <mergeCell ref="L6215:L6216"/>
    <mergeCell ref="L6210:L6211"/>
    <mergeCell ref="A6212:A6216"/>
    <mergeCell ref="F6212:G6212"/>
    <mergeCell ref="H6212:L6212"/>
    <mergeCell ref="B6213:B6214"/>
    <mergeCell ref="C6213:C6214"/>
    <mergeCell ref="D6213:D6214"/>
    <mergeCell ref="E6213:E6214"/>
    <mergeCell ref="F6213:G6214"/>
    <mergeCell ref="H6213:I6213"/>
    <mergeCell ref="H6208:I6208"/>
    <mergeCell ref="H6209:I6209"/>
    <mergeCell ref="F6210:G6211"/>
    <mergeCell ref="H6210:I6211"/>
    <mergeCell ref="J6210:J6211"/>
    <mergeCell ref="K6210:K6211"/>
    <mergeCell ref="K6205:K6206"/>
    <mergeCell ref="L6205:L6206"/>
    <mergeCell ref="A6207:A6211"/>
    <mergeCell ref="F6207:G6207"/>
    <mergeCell ref="H6207:L6207"/>
    <mergeCell ref="B6208:B6209"/>
    <mergeCell ref="C6208:C6209"/>
    <mergeCell ref="D6208:D6209"/>
    <mergeCell ref="E6208:E6209"/>
    <mergeCell ref="F6208:G6209"/>
    <mergeCell ref="F6203:G6204"/>
    <mergeCell ref="H6203:I6203"/>
    <mergeCell ref="H6204:I6204"/>
    <mergeCell ref="F6205:G6206"/>
    <mergeCell ref="H6205:I6206"/>
    <mergeCell ref="J6205:J6206"/>
    <mergeCell ref="J6225:J6226"/>
    <mergeCell ref="K6225:K6226"/>
    <mergeCell ref="L6225:L6226"/>
    <mergeCell ref="A6227:A6231"/>
    <mergeCell ref="F6227:G6227"/>
    <mergeCell ref="H6227:L6227"/>
    <mergeCell ref="B6228:B6229"/>
    <mergeCell ref="C6228:C6229"/>
    <mergeCell ref="D6228:D6229"/>
    <mergeCell ref="E6228:E6229"/>
    <mergeCell ref="D6223:D6224"/>
    <mergeCell ref="E6223:E6224"/>
    <mergeCell ref="F6223:G6224"/>
    <mergeCell ref="H6223:I6223"/>
    <mergeCell ref="H6224:I6224"/>
    <mergeCell ref="F6225:G6226"/>
    <mergeCell ref="H6225:I6226"/>
    <mergeCell ref="F6220:G6221"/>
    <mergeCell ref="H6220:I6221"/>
    <mergeCell ref="J6220:J6221"/>
    <mergeCell ref="K6220:K6221"/>
    <mergeCell ref="L6220:L6221"/>
    <mergeCell ref="A6222:A6226"/>
    <mergeCell ref="F6222:G6222"/>
    <mergeCell ref="H6222:L6222"/>
    <mergeCell ref="B6223:B6224"/>
    <mergeCell ref="C6223:C6224"/>
    <mergeCell ref="A6217:A6221"/>
    <mergeCell ref="F6217:G6217"/>
    <mergeCell ref="H6217:L6217"/>
    <mergeCell ref="B6218:B6219"/>
    <mergeCell ref="C6218:C6219"/>
    <mergeCell ref="D6218:D6219"/>
    <mergeCell ref="E6218:E6219"/>
    <mergeCell ref="F6218:G6219"/>
    <mergeCell ref="H6218:I6218"/>
    <mergeCell ref="H6219:I6219"/>
    <mergeCell ref="H6239:I6239"/>
    <mergeCell ref="F6240:G6241"/>
    <mergeCell ref="H6240:I6241"/>
    <mergeCell ref="J6240:J6241"/>
    <mergeCell ref="K6240:K6241"/>
    <mergeCell ref="L6240:L6241"/>
    <mergeCell ref="L6235:L6236"/>
    <mergeCell ref="A6237:A6241"/>
    <mergeCell ref="F6237:G6237"/>
    <mergeCell ref="H6237:L6237"/>
    <mergeCell ref="B6238:B6239"/>
    <mergeCell ref="C6238:C6239"/>
    <mergeCell ref="D6238:D6239"/>
    <mergeCell ref="E6238:E6239"/>
    <mergeCell ref="F6238:G6239"/>
    <mergeCell ref="H6238:I6238"/>
    <mergeCell ref="H6233:I6233"/>
    <mergeCell ref="H6234:I6234"/>
    <mergeCell ref="F6235:G6236"/>
    <mergeCell ref="H6235:I6236"/>
    <mergeCell ref="J6235:J6236"/>
    <mergeCell ref="K6235:K6236"/>
    <mergeCell ref="K6230:K6231"/>
    <mergeCell ref="L6230:L6231"/>
    <mergeCell ref="A6232:A6236"/>
    <mergeCell ref="F6232:G6232"/>
    <mergeCell ref="H6232:L6232"/>
    <mergeCell ref="B6233:B6234"/>
    <mergeCell ref="C6233:C6234"/>
    <mergeCell ref="D6233:D6234"/>
    <mergeCell ref="E6233:E6234"/>
    <mergeCell ref="F6233:G6234"/>
    <mergeCell ref="F6228:G6229"/>
    <mergeCell ref="H6228:I6228"/>
    <mergeCell ref="H6229:I6229"/>
    <mergeCell ref="F6230:G6231"/>
    <mergeCell ref="H6230:I6231"/>
    <mergeCell ref="J6230:J6231"/>
    <mergeCell ref="J6255:J6256"/>
    <mergeCell ref="K6255:K6256"/>
    <mergeCell ref="L6255:L6256"/>
    <mergeCell ref="F6257:G6258"/>
    <mergeCell ref="H6257:I6258"/>
    <mergeCell ref="J6257:J6258"/>
    <mergeCell ref="K6257:K6258"/>
    <mergeCell ref="L6257:L6258"/>
    <mergeCell ref="A6253:A6258"/>
    <mergeCell ref="F6253:G6253"/>
    <mergeCell ref="H6253:L6253"/>
    <mergeCell ref="B6254:B6256"/>
    <mergeCell ref="C6254:C6256"/>
    <mergeCell ref="D6254:D6256"/>
    <mergeCell ref="E6254:E6256"/>
    <mergeCell ref="F6254:G6256"/>
    <mergeCell ref="H6254:I6254"/>
    <mergeCell ref="H6255:I6256"/>
    <mergeCell ref="K6249:K6250"/>
    <mergeCell ref="L6249:L6250"/>
    <mergeCell ref="F6251:G6252"/>
    <mergeCell ref="H6251:I6252"/>
    <mergeCell ref="J6251:J6252"/>
    <mergeCell ref="K6251:K6252"/>
    <mergeCell ref="L6251:L6252"/>
    <mergeCell ref="D6248:D6250"/>
    <mergeCell ref="E6248:E6250"/>
    <mergeCell ref="F6248:G6250"/>
    <mergeCell ref="H6248:I6248"/>
    <mergeCell ref="H6249:I6250"/>
    <mergeCell ref="J6249:J6250"/>
    <mergeCell ref="F6245:G6246"/>
    <mergeCell ref="H6245:I6246"/>
    <mergeCell ref="J6245:J6246"/>
    <mergeCell ref="K6245:K6246"/>
    <mergeCell ref="L6245:L6246"/>
    <mergeCell ref="A6247:A6252"/>
    <mergeCell ref="F6247:G6247"/>
    <mergeCell ref="H6247:L6247"/>
    <mergeCell ref="B6248:B6250"/>
    <mergeCell ref="C6248:C6250"/>
    <mergeCell ref="A6242:A6246"/>
    <mergeCell ref="F6242:G6242"/>
    <mergeCell ref="H6242:L6242"/>
    <mergeCell ref="B6243:B6244"/>
    <mergeCell ref="C6243:C6244"/>
    <mergeCell ref="D6243:D6244"/>
    <mergeCell ref="E6243:E6244"/>
    <mergeCell ref="F6243:G6244"/>
    <mergeCell ref="H6243:I6243"/>
    <mergeCell ref="H6244:I6244"/>
    <mergeCell ref="F6270:G6272"/>
    <mergeCell ref="H6270:I6270"/>
    <mergeCell ref="H6271:I6272"/>
    <mergeCell ref="J6271:J6272"/>
    <mergeCell ref="K6271:K6272"/>
    <mergeCell ref="L6271:L6272"/>
    <mergeCell ref="J6267:J6268"/>
    <mergeCell ref="K6267:K6268"/>
    <mergeCell ref="L6267:L6268"/>
    <mergeCell ref="A6269:A6274"/>
    <mergeCell ref="F6269:G6269"/>
    <mergeCell ref="H6269:L6269"/>
    <mergeCell ref="B6270:B6272"/>
    <mergeCell ref="C6270:C6272"/>
    <mergeCell ref="D6270:D6272"/>
    <mergeCell ref="E6270:E6272"/>
    <mergeCell ref="D6265:D6266"/>
    <mergeCell ref="E6265:E6266"/>
    <mergeCell ref="F6265:G6266"/>
    <mergeCell ref="H6265:I6265"/>
    <mergeCell ref="H6266:I6266"/>
    <mergeCell ref="F6267:G6268"/>
    <mergeCell ref="H6267:I6268"/>
    <mergeCell ref="F6262:G6263"/>
    <mergeCell ref="H6262:I6263"/>
    <mergeCell ref="J6262:J6263"/>
    <mergeCell ref="K6262:K6263"/>
    <mergeCell ref="L6262:L6263"/>
    <mergeCell ref="A6264:A6268"/>
    <mergeCell ref="F6264:G6264"/>
    <mergeCell ref="H6264:L6264"/>
    <mergeCell ref="B6265:B6266"/>
    <mergeCell ref="C6265:C6266"/>
    <mergeCell ref="A6259:A6263"/>
    <mergeCell ref="F6259:G6259"/>
    <mergeCell ref="H6259:L6259"/>
    <mergeCell ref="B6260:B6261"/>
    <mergeCell ref="C6260:C6261"/>
    <mergeCell ref="D6260:D6261"/>
    <mergeCell ref="E6260:E6261"/>
    <mergeCell ref="F6260:G6261"/>
    <mergeCell ref="H6260:I6260"/>
    <mergeCell ref="H6261:I6261"/>
    <mergeCell ref="F6281:G6282"/>
    <mergeCell ref="H6281:I6281"/>
    <mergeCell ref="H6282:I6282"/>
    <mergeCell ref="F6283:G6284"/>
    <mergeCell ref="H6283:I6284"/>
    <mergeCell ref="J6283:J6284"/>
    <mergeCell ref="J6278:J6279"/>
    <mergeCell ref="K6278:K6279"/>
    <mergeCell ref="L6278:L6279"/>
    <mergeCell ref="A6280:A6284"/>
    <mergeCell ref="F6280:G6280"/>
    <mergeCell ref="H6280:L6280"/>
    <mergeCell ref="B6281:B6282"/>
    <mergeCell ref="C6281:C6282"/>
    <mergeCell ref="D6281:D6282"/>
    <mergeCell ref="E6281:E6282"/>
    <mergeCell ref="D6276:D6277"/>
    <mergeCell ref="E6276:E6277"/>
    <mergeCell ref="F6276:G6277"/>
    <mergeCell ref="H6276:I6276"/>
    <mergeCell ref="H6277:I6277"/>
    <mergeCell ref="F6278:G6279"/>
    <mergeCell ref="H6278:I6279"/>
    <mergeCell ref="F6273:G6274"/>
    <mergeCell ref="H6273:I6274"/>
    <mergeCell ref="J6273:J6274"/>
    <mergeCell ref="K6273:K6274"/>
    <mergeCell ref="L6273:L6274"/>
    <mergeCell ref="A6275:A6279"/>
    <mergeCell ref="F6275:G6275"/>
    <mergeCell ref="H6275:L6275"/>
    <mergeCell ref="B6276:B6277"/>
    <mergeCell ref="C6276:C6277"/>
    <mergeCell ref="H6292:I6293"/>
    <mergeCell ref="J6292:J6293"/>
    <mergeCell ref="K6292:K6293"/>
    <mergeCell ref="L6292:L6293"/>
    <mergeCell ref="F6294:G6295"/>
    <mergeCell ref="H6294:I6295"/>
    <mergeCell ref="J6294:J6295"/>
    <mergeCell ref="K6294:K6295"/>
    <mergeCell ref="L6294:L6295"/>
    <mergeCell ref="L6288:L6289"/>
    <mergeCell ref="A6290:A6295"/>
    <mergeCell ref="F6290:G6290"/>
    <mergeCell ref="H6290:L6290"/>
    <mergeCell ref="B6291:B6293"/>
    <mergeCell ref="C6291:C6293"/>
    <mergeCell ref="D6291:D6293"/>
    <mergeCell ref="E6291:E6293"/>
    <mergeCell ref="F6291:G6293"/>
    <mergeCell ref="H6291:I6291"/>
    <mergeCell ref="H6286:I6286"/>
    <mergeCell ref="H6287:I6287"/>
    <mergeCell ref="F6288:G6289"/>
    <mergeCell ref="H6288:I6289"/>
    <mergeCell ref="J6288:J6289"/>
    <mergeCell ref="K6288:K6289"/>
    <mergeCell ref="K6283:K6284"/>
    <mergeCell ref="L6283:L6284"/>
    <mergeCell ref="A6285:A6289"/>
    <mergeCell ref="F6285:G6285"/>
    <mergeCell ref="H6285:L6285"/>
    <mergeCell ref="B6286:B6287"/>
    <mergeCell ref="C6286:C6287"/>
    <mergeCell ref="D6286:D6287"/>
    <mergeCell ref="E6286:E6287"/>
    <mergeCell ref="F6286:G6287"/>
    <mergeCell ref="F6305:G6306"/>
    <mergeCell ref="H6305:I6306"/>
    <mergeCell ref="J6305:J6306"/>
    <mergeCell ref="K6305:K6306"/>
    <mergeCell ref="L6305:L6306"/>
    <mergeCell ref="A6307:A6312"/>
    <mergeCell ref="F6307:G6307"/>
    <mergeCell ref="H6307:L6307"/>
    <mergeCell ref="B6308:B6310"/>
    <mergeCell ref="C6308:C6310"/>
    <mergeCell ref="A6302:A6306"/>
    <mergeCell ref="F6302:G6302"/>
    <mergeCell ref="H6302:L6302"/>
    <mergeCell ref="B6303:B6304"/>
    <mergeCell ref="C6303:C6304"/>
    <mergeCell ref="D6303:D6304"/>
    <mergeCell ref="E6303:E6304"/>
    <mergeCell ref="F6303:G6304"/>
    <mergeCell ref="H6303:I6303"/>
    <mergeCell ref="H6304:I6304"/>
    <mergeCell ref="J6298:J6299"/>
    <mergeCell ref="K6298:K6299"/>
    <mergeCell ref="L6298:L6299"/>
    <mergeCell ref="F6300:G6301"/>
    <mergeCell ref="H6300:I6301"/>
    <mergeCell ref="J6300:J6301"/>
    <mergeCell ref="K6300:K6301"/>
    <mergeCell ref="L6300:L6301"/>
    <mergeCell ref="A6296:A6301"/>
    <mergeCell ref="F6296:G6296"/>
    <mergeCell ref="H6296:L6296"/>
    <mergeCell ref="B6297:B6299"/>
    <mergeCell ref="C6297:C6299"/>
    <mergeCell ref="D6297:D6299"/>
    <mergeCell ref="E6297:E6299"/>
    <mergeCell ref="F6297:G6299"/>
    <mergeCell ref="H6297:I6297"/>
    <mergeCell ref="H6298:I6299"/>
    <mergeCell ref="F6316:G6317"/>
    <mergeCell ref="H6316:I6317"/>
    <mergeCell ref="J6316:J6317"/>
    <mergeCell ref="K6316:K6317"/>
    <mergeCell ref="L6316:L6317"/>
    <mergeCell ref="A6318:A6323"/>
    <mergeCell ref="F6318:G6318"/>
    <mergeCell ref="H6318:L6318"/>
    <mergeCell ref="B6319:B6321"/>
    <mergeCell ref="C6319:C6321"/>
    <mergeCell ref="A6313:A6317"/>
    <mergeCell ref="F6313:G6313"/>
    <mergeCell ref="H6313:L6313"/>
    <mergeCell ref="B6314:B6315"/>
    <mergeCell ref="C6314:C6315"/>
    <mergeCell ref="D6314:D6315"/>
    <mergeCell ref="E6314:E6315"/>
    <mergeCell ref="F6314:G6315"/>
    <mergeCell ref="H6314:I6314"/>
    <mergeCell ref="H6315:I6315"/>
    <mergeCell ref="K6309:K6310"/>
    <mergeCell ref="L6309:L6310"/>
    <mergeCell ref="F6311:G6312"/>
    <mergeCell ref="H6311:I6312"/>
    <mergeCell ref="J6311:J6312"/>
    <mergeCell ref="K6311:K6312"/>
    <mergeCell ref="L6311:L6312"/>
    <mergeCell ref="D6308:D6310"/>
    <mergeCell ref="E6308:E6310"/>
    <mergeCell ref="F6308:G6310"/>
    <mergeCell ref="H6308:I6308"/>
    <mergeCell ref="H6309:I6310"/>
    <mergeCell ref="J6309:J6310"/>
    <mergeCell ref="D6330:D6331"/>
    <mergeCell ref="E6330:E6331"/>
    <mergeCell ref="F6330:G6331"/>
    <mergeCell ref="H6330:I6330"/>
    <mergeCell ref="H6331:I6331"/>
    <mergeCell ref="F6332:G6333"/>
    <mergeCell ref="H6332:I6333"/>
    <mergeCell ref="F6327:G6328"/>
    <mergeCell ref="H6327:I6328"/>
    <mergeCell ref="J6327:J6328"/>
    <mergeCell ref="K6327:K6328"/>
    <mergeCell ref="L6327:L6328"/>
    <mergeCell ref="A6329:A6333"/>
    <mergeCell ref="F6329:G6329"/>
    <mergeCell ref="H6329:L6329"/>
    <mergeCell ref="B6330:B6331"/>
    <mergeCell ref="C6330:C6331"/>
    <mergeCell ref="A6324:A6328"/>
    <mergeCell ref="F6324:G6324"/>
    <mergeCell ref="H6324:L6324"/>
    <mergeCell ref="B6325:B6326"/>
    <mergeCell ref="C6325:C6326"/>
    <mergeCell ref="D6325:D6326"/>
    <mergeCell ref="E6325:E6326"/>
    <mergeCell ref="F6325:G6326"/>
    <mergeCell ref="H6325:I6325"/>
    <mergeCell ref="H6326:I6326"/>
    <mergeCell ref="K6320:K6321"/>
    <mergeCell ref="L6320:L6321"/>
    <mergeCell ref="F6322:G6323"/>
    <mergeCell ref="H6322:I6323"/>
    <mergeCell ref="J6322:J6323"/>
    <mergeCell ref="K6322:K6323"/>
    <mergeCell ref="L6322:L6323"/>
    <mergeCell ref="D6319:D6321"/>
    <mergeCell ref="E6319:E6321"/>
    <mergeCell ref="F6319:G6321"/>
    <mergeCell ref="H6319:I6319"/>
    <mergeCell ref="H6320:I6321"/>
    <mergeCell ref="J6320:J6321"/>
    <mergeCell ref="H6340:I6340"/>
    <mergeCell ref="H6341:I6342"/>
    <mergeCell ref="J6341:J6342"/>
    <mergeCell ref="K6341:K6342"/>
    <mergeCell ref="L6341:L6342"/>
    <mergeCell ref="F6343:G6344"/>
    <mergeCell ref="H6343:I6344"/>
    <mergeCell ref="J6343:J6344"/>
    <mergeCell ref="K6343:K6344"/>
    <mergeCell ref="L6343:L6344"/>
    <mergeCell ref="K6337:K6338"/>
    <mergeCell ref="L6337:L6338"/>
    <mergeCell ref="A6339:A6344"/>
    <mergeCell ref="F6339:G6339"/>
    <mergeCell ref="H6339:L6339"/>
    <mergeCell ref="B6340:B6342"/>
    <mergeCell ref="C6340:C6342"/>
    <mergeCell ref="D6340:D6342"/>
    <mergeCell ref="E6340:E6342"/>
    <mergeCell ref="F6340:G6342"/>
    <mergeCell ref="F6335:G6336"/>
    <mergeCell ref="H6335:I6335"/>
    <mergeCell ref="H6336:I6336"/>
    <mergeCell ref="F6337:G6338"/>
    <mergeCell ref="H6337:I6338"/>
    <mergeCell ref="J6337:J6338"/>
    <mergeCell ref="J6332:J6333"/>
    <mergeCell ref="K6332:K6333"/>
    <mergeCell ref="L6332:L6333"/>
    <mergeCell ref="A6334:A6338"/>
    <mergeCell ref="F6334:G6334"/>
    <mergeCell ref="H6334:L6334"/>
    <mergeCell ref="B6335:B6336"/>
    <mergeCell ref="C6335:C6336"/>
    <mergeCell ref="D6335:D6336"/>
    <mergeCell ref="E6335:E6336"/>
    <mergeCell ref="K6352:K6353"/>
    <mergeCell ref="L6352:L6353"/>
    <mergeCell ref="F6354:G6355"/>
    <mergeCell ref="H6354:I6355"/>
    <mergeCell ref="J6354:J6355"/>
    <mergeCell ref="K6354:K6355"/>
    <mergeCell ref="L6354:L6355"/>
    <mergeCell ref="D6351:D6353"/>
    <mergeCell ref="E6351:E6353"/>
    <mergeCell ref="F6351:G6353"/>
    <mergeCell ref="H6351:I6351"/>
    <mergeCell ref="H6352:I6353"/>
    <mergeCell ref="J6352:J6353"/>
    <mergeCell ref="F6348:G6349"/>
    <mergeCell ref="H6348:I6349"/>
    <mergeCell ref="J6348:J6349"/>
    <mergeCell ref="K6348:K6349"/>
    <mergeCell ref="L6348:L6349"/>
    <mergeCell ref="A6350:A6355"/>
    <mergeCell ref="F6350:G6350"/>
    <mergeCell ref="H6350:L6350"/>
    <mergeCell ref="B6351:B6353"/>
    <mergeCell ref="C6351:C6353"/>
    <mergeCell ref="A6345:A6349"/>
    <mergeCell ref="F6345:G6345"/>
    <mergeCell ref="H6345:L6345"/>
    <mergeCell ref="B6346:B6347"/>
    <mergeCell ref="C6346:C6347"/>
    <mergeCell ref="D6346:D6347"/>
    <mergeCell ref="E6346:E6347"/>
    <mergeCell ref="F6346:G6347"/>
    <mergeCell ref="H6346:I6346"/>
    <mergeCell ref="H6347:I6347"/>
    <mergeCell ref="K6363:K6364"/>
    <mergeCell ref="L6363:L6364"/>
    <mergeCell ref="F6365:G6366"/>
    <mergeCell ref="H6365:I6366"/>
    <mergeCell ref="J6365:J6366"/>
    <mergeCell ref="K6365:K6366"/>
    <mergeCell ref="L6365:L6366"/>
    <mergeCell ref="D6362:D6364"/>
    <mergeCell ref="E6362:E6364"/>
    <mergeCell ref="F6362:G6364"/>
    <mergeCell ref="H6362:I6362"/>
    <mergeCell ref="H6363:I6364"/>
    <mergeCell ref="J6363:J6364"/>
    <mergeCell ref="F6359:G6360"/>
    <mergeCell ref="H6359:I6360"/>
    <mergeCell ref="J6359:J6360"/>
    <mergeCell ref="K6359:K6360"/>
    <mergeCell ref="L6359:L6360"/>
    <mergeCell ref="A6361:A6366"/>
    <mergeCell ref="F6361:G6361"/>
    <mergeCell ref="H6361:L6361"/>
    <mergeCell ref="B6362:B6364"/>
    <mergeCell ref="C6362:C6364"/>
    <mergeCell ref="A6356:A6360"/>
    <mergeCell ref="F6356:G6356"/>
    <mergeCell ref="H6356:L6356"/>
    <mergeCell ref="B6357:B6358"/>
    <mergeCell ref="C6357:C6358"/>
    <mergeCell ref="D6357:D6358"/>
    <mergeCell ref="E6357:E6358"/>
    <mergeCell ref="F6357:G6358"/>
    <mergeCell ref="H6357:I6357"/>
    <mergeCell ref="H6358:I6358"/>
    <mergeCell ref="J6375:J6376"/>
    <mergeCell ref="K6375:K6376"/>
    <mergeCell ref="L6375:L6376"/>
    <mergeCell ref="A6377:A6381"/>
    <mergeCell ref="F6377:G6377"/>
    <mergeCell ref="H6377:L6377"/>
    <mergeCell ref="B6378:B6379"/>
    <mergeCell ref="C6378:C6379"/>
    <mergeCell ref="D6378:D6379"/>
    <mergeCell ref="E6378:E6379"/>
    <mergeCell ref="D6373:D6374"/>
    <mergeCell ref="E6373:E6374"/>
    <mergeCell ref="F6373:G6374"/>
    <mergeCell ref="H6373:I6373"/>
    <mergeCell ref="H6374:I6374"/>
    <mergeCell ref="F6375:G6376"/>
    <mergeCell ref="H6375:I6376"/>
    <mergeCell ref="F6370:G6371"/>
    <mergeCell ref="H6370:I6371"/>
    <mergeCell ref="J6370:J6371"/>
    <mergeCell ref="K6370:K6371"/>
    <mergeCell ref="L6370:L6371"/>
    <mergeCell ref="A6372:A6376"/>
    <mergeCell ref="F6372:G6372"/>
    <mergeCell ref="H6372:L6372"/>
    <mergeCell ref="B6373:B6374"/>
    <mergeCell ref="C6373:C6374"/>
    <mergeCell ref="A6367:A6371"/>
    <mergeCell ref="F6367:G6367"/>
    <mergeCell ref="H6367:L6367"/>
    <mergeCell ref="B6368:B6369"/>
    <mergeCell ref="C6368:C6369"/>
    <mergeCell ref="D6368:D6369"/>
    <mergeCell ref="E6368:E6369"/>
    <mergeCell ref="F6368:G6369"/>
    <mergeCell ref="H6368:I6368"/>
    <mergeCell ref="H6369:I6369"/>
    <mergeCell ref="H6389:I6389"/>
    <mergeCell ref="F6390:G6391"/>
    <mergeCell ref="H6390:I6391"/>
    <mergeCell ref="J6390:J6391"/>
    <mergeCell ref="K6390:K6391"/>
    <mergeCell ref="L6390:L6391"/>
    <mergeCell ref="L6385:L6386"/>
    <mergeCell ref="A6387:A6391"/>
    <mergeCell ref="F6387:G6387"/>
    <mergeCell ref="H6387:L6387"/>
    <mergeCell ref="B6388:B6389"/>
    <mergeCell ref="C6388:C6389"/>
    <mergeCell ref="D6388:D6389"/>
    <mergeCell ref="E6388:E6389"/>
    <mergeCell ref="F6388:G6389"/>
    <mergeCell ref="H6388:I6388"/>
    <mergeCell ref="H6383:I6383"/>
    <mergeCell ref="H6384:I6384"/>
    <mergeCell ref="F6385:G6386"/>
    <mergeCell ref="H6385:I6386"/>
    <mergeCell ref="J6385:J6386"/>
    <mergeCell ref="K6385:K6386"/>
    <mergeCell ref="K6380:K6381"/>
    <mergeCell ref="L6380:L6381"/>
    <mergeCell ref="A6382:A6386"/>
    <mergeCell ref="F6382:G6382"/>
    <mergeCell ref="H6382:L6382"/>
    <mergeCell ref="B6383:B6384"/>
    <mergeCell ref="C6383:C6384"/>
    <mergeCell ref="D6383:D6384"/>
    <mergeCell ref="E6383:E6384"/>
    <mergeCell ref="F6383:G6384"/>
    <mergeCell ref="F6378:G6379"/>
    <mergeCell ref="H6378:I6378"/>
    <mergeCell ref="H6379:I6379"/>
    <mergeCell ref="F6380:G6381"/>
    <mergeCell ref="H6380:I6381"/>
    <mergeCell ref="J6380:J6381"/>
    <mergeCell ref="F6403:G6404"/>
    <mergeCell ref="H6403:I6403"/>
    <mergeCell ref="H6404:I6404"/>
    <mergeCell ref="F6405:G6406"/>
    <mergeCell ref="H6405:I6406"/>
    <mergeCell ref="J6405:J6406"/>
    <mergeCell ref="J6400:J6401"/>
    <mergeCell ref="K6400:K6401"/>
    <mergeCell ref="L6400:L6401"/>
    <mergeCell ref="A6402:A6406"/>
    <mergeCell ref="F6402:G6402"/>
    <mergeCell ref="H6402:L6402"/>
    <mergeCell ref="B6403:B6404"/>
    <mergeCell ref="C6403:C6404"/>
    <mergeCell ref="D6403:D6404"/>
    <mergeCell ref="E6403:E6404"/>
    <mergeCell ref="D6398:D6399"/>
    <mergeCell ref="E6398:E6399"/>
    <mergeCell ref="F6398:G6399"/>
    <mergeCell ref="H6398:I6398"/>
    <mergeCell ref="H6399:I6399"/>
    <mergeCell ref="F6400:G6401"/>
    <mergeCell ref="H6400:I6401"/>
    <mergeCell ref="F6395:G6396"/>
    <mergeCell ref="H6395:I6396"/>
    <mergeCell ref="J6395:J6396"/>
    <mergeCell ref="K6395:K6396"/>
    <mergeCell ref="L6395:L6396"/>
    <mergeCell ref="A6397:A6401"/>
    <mergeCell ref="F6397:G6397"/>
    <mergeCell ref="H6397:L6397"/>
    <mergeCell ref="B6398:B6399"/>
    <mergeCell ref="C6398:C6399"/>
    <mergeCell ref="A6392:A6396"/>
    <mergeCell ref="F6392:G6392"/>
    <mergeCell ref="H6392:L6392"/>
    <mergeCell ref="B6393:B6394"/>
    <mergeCell ref="C6393:C6394"/>
    <mergeCell ref="D6393:D6394"/>
    <mergeCell ref="E6393:E6394"/>
    <mergeCell ref="F6393:G6394"/>
    <mergeCell ref="H6393:I6393"/>
    <mergeCell ref="H6394:I6394"/>
    <mergeCell ref="J6415:J6416"/>
    <mergeCell ref="K6415:K6416"/>
    <mergeCell ref="L6415:L6416"/>
    <mergeCell ref="F6417:G6418"/>
    <mergeCell ref="H6417:I6418"/>
    <mergeCell ref="J6417:J6418"/>
    <mergeCell ref="K6417:K6418"/>
    <mergeCell ref="L6417:L6418"/>
    <mergeCell ref="A6413:A6418"/>
    <mergeCell ref="F6413:G6413"/>
    <mergeCell ref="H6413:L6413"/>
    <mergeCell ref="B6414:B6416"/>
    <mergeCell ref="C6414:C6416"/>
    <mergeCell ref="D6414:D6416"/>
    <mergeCell ref="E6414:E6416"/>
    <mergeCell ref="F6414:G6416"/>
    <mergeCell ref="H6414:I6414"/>
    <mergeCell ref="H6415:I6416"/>
    <mergeCell ref="H6408:I6408"/>
    <mergeCell ref="H6409:I6410"/>
    <mergeCell ref="J6409:J6410"/>
    <mergeCell ref="K6409:K6410"/>
    <mergeCell ref="L6409:L6410"/>
    <mergeCell ref="F6411:G6412"/>
    <mergeCell ref="H6411:I6412"/>
    <mergeCell ref="J6411:J6412"/>
    <mergeCell ref="K6411:K6412"/>
    <mergeCell ref="L6411:L6412"/>
    <mergeCell ref="K6405:K6406"/>
    <mergeCell ref="L6405:L6406"/>
    <mergeCell ref="A6407:A6412"/>
    <mergeCell ref="F6407:G6407"/>
    <mergeCell ref="H6407:L6407"/>
    <mergeCell ref="B6408:B6410"/>
    <mergeCell ref="C6408:C6410"/>
    <mergeCell ref="D6408:D6410"/>
    <mergeCell ref="E6408:E6410"/>
    <mergeCell ref="F6408:G6410"/>
    <mergeCell ref="J6428:J6430"/>
    <mergeCell ref="K6428:K6430"/>
    <mergeCell ref="L6428:L6430"/>
    <mergeCell ref="F6431:G6432"/>
    <mergeCell ref="H6431:I6432"/>
    <mergeCell ref="J6431:J6432"/>
    <mergeCell ref="K6431:K6432"/>
    <mergeCell ref="L6431:L6432"/>
    <mergeCell ref="A6426:A6432"/>
    <mergeCell ref="F6426:G6426"/>
    <mergeCell ref="H6426:L6426"/>
    <mergeCell ref="B6427:B6430"/>
    <mergeCell ref="C6427:C6430"/>
    <mergeCell ref="D6427:D6430"/>
    <mergeCell ref="E6427:E6430"/>
    <mergeCell ref="F6427:G6430"/>
    <mergeCell ref="H6427:I6427"/>
    <mergeCell ref="H6428:I6430"/>
    <mergeCell ref="J6421:J6423"/>
    <mergeCell ref="K6421:K6423"/>
    <mergeCell ref="L6421:L6423"/>
    <mergeCell ref="F6424:G6425"/>
    <mergeCell ref="H6424:I6425"/>
    <mergeCell ref="J6424:J6425"/>
    <mergeCell ref="K6424:K6425"/>
    <mergeCell ref="L6424:L6425"/>
    <mergeCell ref="A6419:A6425"/>
    <mergeCell ref="F6419:G6419"/>
    <mergeCell ref="H6419:L6419"/>
    <mergeCell ref="B6420:B6423"/>
    <mergeCell ref="C6420:C6423"/>
    <mergeCell ref="D6420:D6423"/>
    <mergeCell ref="E6420:E6423"/>
    <mergeCell ref="F6420:G6423"/>
    <mergeCell ref="H6420:I6420"/>
    <mergeCell ref="H6421:I6423"/>
    <mergeCell ref="J6441:J6442"/>
    <mergeCell ref="K6441:K6442"/>
    <mergeCell ref="L6441:L6442"/>
    <mergeCell ref="A6443:A6447"/>
    <mergeCell ref="F6443:G6443"/>
    <mergeCell ref="H6443:L6443"/>
    <mergeCell ref="B6444:B6445"/>
    <mergeCell ref="C6444:C6445"/>
    <mergeCell ref="D6444:D6445"/>
    <mergeCell ref="E6444:E6445"/>
    <mergeCell ref="D6439:D6440"/>
    <mergeCell ref="E6439:E6440"/>
    <mergeCell ref="F6439:G6440"/>
    <mergeCell ref="H6439:I6439"/>
    <mergeCell ref="H6440:I6440"/>
    <mergeCell ref="F6441:G6442"/>
    <mergeCell ref="H6441:I6442"/>
    <mergeCell ref="F6436:G6437"/>
    <mergeCell ref="H6436:I6437"/>
    <mergeCell ref="J6436:J6437"/>
    <mergeCell ref="K6436:K6437"/>
    <mergeCell ref="L6436:L6437"/>
    <mergeCell ref="A6438:A6442"/>
    <mergeCell ref="F6438:G6438"/>
    <mergeCell ref="H6438:L6438"/>
    <mergeCell ref="B6439:B6440"/>
    <mergeCell ref="C6439:C6440"/>
    <mergeCell ref="A6433:A6437"/>
    <mergeCell ref="F6433:G6433"/>
    <mergeCell ref="H6433:L6433"/>
    <mergeCell ref="B6434:B6435"/>
    <mergeCell ref="C6434:C6435"/>
    <mergeCell ref="D6434:D6435"/>
    <mergeCell ref="E6434:E6435"/>
    <mergeCell ref="F6434:G6435"/>
    <mergeCell ref="H6434:I6434"/>
    <mergeCell ref="H6435:I6435"/>
    <mergeCell ref="H6455:I6455"/>
    <mergeCell ref="F6456:G6457"/>
    <mergeCell ref="H6456:I6457"/>
    <mergeCell ref="J6456:J6457"/>
    <mergeCell ref="K6456:K6457"/>
    <mergeCell ref="L6456:L6457"/>
    <mergeCell ref="L6451:L6452"/>
    <mergeCell ref="A6453:A6457"/>
    <mergeCell ref="F6453:G6453"/>
    <mergeCell ref="H6453:L6453"/>
    <mergeCell ref="B6454:B6455"/>
    <mergeCell ref="C6454:C6455"/>
    <mergeCell ref="D6454:D6455"/>
    <mergeCell ref="E6454:E6455"/>
    <mergeCell ref="F6454:G6455"/>
    <mergeCell ref="H6454:I6454"/>
    <mergeCell ref="H6449:I6449"/>
    <mergeCell ref="H6450:I6450"/>
    <mergeCell ref="F6451:G6452"/>
    <mergeCell ref="H6451:I6452"/>
    <mergeCell ref="J6451:J6452"/>
    <mergeCell ref="K6451:K6452"/>
    <mergeCell ref="K6446:K6447"/>
    <mergeCell ref="L6446:L6447"/>
    <mergeCell ref="A6448:A6452"/>
    <mergeCell ref="F6448:G6448"/>
    <mergeCell ref="H6448:L6448"/>
    <mergeCell ref="B6449:B6450"/>
    <mergeCell ref="C6449:C6450"/>
    <mergeCell ref="D6449:D6450"/>
    <mergeCell ref="E6449:E6450"/>
    <mergeCell ref="F6449:G6450"/>
    <mergeCell ref="F6444:G6445"/>
    <mergeCell ref="H6444:I6444"/>
    <mergeCell ref="H6445:I6445"/>
    <mergeCell ref="F6446:G6447"/>
    <mergeCell ref="H6446:I6447"/>
    <mergeCell ref="J6446:J6447"/>
    <mergeCell ref="K6465:K6466"/>
    <mergeCell ref="L6465:L6466"/>
    <mergeCell ref="F6467:G6468"/>
    <mergeCell ref="H6467:I6468"/>
    <mergeCell ref="J6467:J6468"/>
    <mergeCell ref="K6467:K6468"/>
    <mergeCell ref="L6467:L6468"/>
    <mergeCell ref="D6464:D6466"/>
    <mergeCell ref="E6464:E6466"/>
    <mergeCell ref="F6464:G6466"/>
    <mergeCell ref="H6464:I6464"/>
    <mergeCell ref="H6465:I6466"/>
    <mergeCell ref="J6465:J6466"/>
    <mergeCell ref="F6461:G6462"/>
    <mergeCell ref="H6461:I6462"/>
    <mergeCell ref="J6461:J6462"/>
    <mergeCell ref="K6461:K6462"/>
    <mergeCell ref="L6461:L6462"/>
    <mergeCell ref="A6463:A6468"/>
    <mergeCell ref="F6463:G6463"/>
    <mergeCell ref="H6463:L6463"/>
    <mergeCell ref="B6464:B6466"/>
    <mergeCell ref="C6464:C6466"/>
    <mergeCell ref="A6458:A6462"/>
    <mergeCell ref="F6458:G6458"/>
    <mergeCell ref="H6458:L6458"/>
    <mergeCell ref="B6459:B6460"/>
    <mergeCell ref="C6459:C6460"/>
    <mergeCell ref="D6459:D6460"/>
    <mergeCell ref="E6459:E6460"/>
    <mergeCell ref="F6459:G6460"/>
    <mergeCell ref="H6459:I6459"/>
    <mergeCell ref="H6460:I6460"/>
    <mergeCell ref="J6482:J6483"/>
    <mergeCell ref="K6482:K6483"/>
    <mergeCell ref="L6482:L6483"/>
    <mergeCell ref="F6484:G6485"/>
    <mergeCell ref="H6484:I6485"/>
    <mergeCell ref="J6484:J6485"/>
    <mergeCell ref="K6484:K6485"/>
    <mergeCell ref="L6484:L6485"/>
    <mergeCell ref="A6480:A6485"/>
    <mergeCell ref="F6480:G6480"/>
    <mergeCell ref="H6480:L6480"/>
    <mergeCell ref="B6481:B6483"/>
    <mergeCell ref="C6481:C6483"/>
    <mergeCell ref="D6481:D6483"/>
    <mergeCell ref="E6481:E6483"/>
    <mergeCell ref="F6481:G6483"/>
    <mergeCell ref="H6481:I6481"/>
    <mergeCell ref="H6482:I6483"/>
    <mergeCell ref="K6476:K6477"/>
    <mergeCell ref="L6476:L6477"/>
    <mergeCell ref="F6478:G6479"/>
    <mergeCell ref="H6478:I6479"/>
    <mergeCell ref="J6478:J6479"/>
    <mergeCell ref="K6478:K6479"/>
    <mergeCell ref="L6478:L6479"/>
    <mergeCell ref="D6475:D6477"/>
    <mergeCell ref="E6475:E6477"/>
    <mergeCell ref="F6475:G6477"/>
    <mergeCell ref="H6475:I6475"/>
    <mergeCell ref="H6476:I6477"/>
    <mergeCell ref="J6476:J6477"/>
    <mergeCell ref="F6472:G6473"/>
    <mergeCell ref="H6472:I6473"/>
    <mergeCell ref="J6472:J6473"/>
    <mergeCell ref="K6472:K6473"/>
    <mergeCell ref="L6472:L6473"/>
    <mergeCell ref="A6474:A6479"/>
    <mergeCell ref="F6474:G6474"/>
    <mergeCell ref="H6474:L6474"/>
    <mergeCell ref="B6475:B6477"/>
    <mergeCell ref="C6475:C6477"/>
    <mergeCell ref="A6469:A6473"/>
    <mergeCell ref="F6469:G6469"/>
    <mergeCell ref="H6469:L6469"/>
    <mergeCell ref="B6470:B6471"/>
    <mergeCell ref="C6470:C6471"/>
    <mergeCell ref="D6470:D6471"/>
    <mergeCell ref="E6470:E6471"/>
    <mergeCell ref="F6470:G6471"/>
    <mergeCell ref="H6470:I6470"/>
    <mergeCell ref="H6471:I6471"/>
    <mergeCell ref="J6494:J6495"/>
    <mergeCell ref="K6494:K6495"/>
    <mergeCell ref="L6494:L6495"/>
    <mergeCell ref="A6496:A6500"/>
    <mergeCell ref="F6496:G6496"/>
    <mergeCell ref="H6496:L6496"/>
    <mergeCell ref="B6497:B6498"/>
    <mergeCell ref="C6497:C6498"/>
    <mergeCell ref="D6497:D6498"/>
    <mergeCell ref="E6497:E6498"/>
    <mergeCell ref="D6492:D6493"/>
    <mergeCell ref="E6492:E6493"/>
    <mergeCell ref="F6492:G6493"/>
    <mergeCell ref="H6492:I6492"/>
    <mergeCell ref="H6493:I6493"/>
    <mergeCell ref="F6494:G6495"/>
    <mergeCell ref="H6494:I6495"/>
    <mergeCell ref="F6489:G6490"/>
    <mergeCell ref="H6489:I6490"/>
    <mergeCell ref="J6489:J6490"/>
    <mergeCell ref="K6489:K6490"/>
    <mergeCell ref="L6489:L6490"/>
    <mergeCell ref="A6491:A6495"/>
    <mergeCell ref="F6491:G6491"/>
    <mergeCell ref="H6491:L6491"/>
    <mergeCell ref="B6492:B6493"/>
    <mergeCell ref="C6492:C6493"/>
    <mergeCell ref="A6486:A6490"/>
    <mergeCell ref="F6486:G6486"/>
    <mergeCell ref="H6486:L6486"/>
    <mergeCell ref="B6487:B6488"/>
    <mergeCell ref="C6487:C6488"/>
    <mergeCell ref="D6487:D6488"/>
    <mergeCell ref="E6487:E6488"/>
    <mergeCell ref="F6487:G6488"/>
    <mergeCell ref="H6487:I6487"/>
    <mergeCell ref="H6488:I6488"/>
    <mergeCell ref="H6508:I6508"/>
    <mergeCell ref="F6509:G6510"/>
    <mergeCell ref="H6509:I6510"/>
    <mergeCell ref="J6509:J6510"/>
    <mergeCell ref="K6509:K6510"/>
    <mergeCell ref="L6509:L6510"/>
    <mergeCell ref="L6504:L6505"/>
    <mergeCell ref="A6506:A6510"/>
    <mergeCell ref="F6506:G6506"/>
    <mergeCell ref="H6506:L6506"/>
    <mergeCell ref="B6507:B6508"/>
    <mergeCell ref="C6507:C6508"/>
    <mergeCell ref="D6507:D6508"/>
    <mergeCell ref="E6507:E6508"/>
    <mergeCell ref="F6507:G6508"/>
    <mergeCell ref="H6507:I6507"/>
    <mergeCell ref="H6502:I6502"/>
    <mergeCell ref="H6503:I6503"/>
    <mergeCell ref="F6504:G6505"/>
    <mergeCell ref="H6504:I6505"/>
    <mergeCell ref="J6504:J6505"/>
    <mergeCell ref="K6504:K6505"/>
    <mergeCell ref="K6499:K6500"/>
    <mergeCell ref="L6499:L6500"/>
    <mergeCell ref="A6501:A6505"/>
    <mergeCell ref="F6501:G6501"/>
    <mergeCell ref="H6501:L6501"/>
    <mergeCell ref="B6502:B6503"/>
    <mergeCell ref="C6502:C6503"/>
    <mergeCell ref="D6502:D6503"/>
    <mergeCell ref="E6502:E6503"/>
    <mergeCell ref="F6502:G6503"/>
    <mergeCell ref="F6497:G6498"/>
    <mergeCell ref="H6497:I6497"/>
    <mergeCell ref="H6498:I6498"/>
    <mergeCell ref="F6499:G6500"/>
    <mergeCell ref="H6499:I6500"/>
    <mergeCell ref="J6499:J6500"/>
    <mergeCell ref="J6519:J6520"/>
    <mergeCell ref="K6519:K6520"/>
    <mergeCell ref="L6519:L6520"/>
    <mergeCell ref="F6521:G6522"/>
    <mergeCell ref="H6521:I6522"/>
    <mergeCell ref="J6521:J6522"/>
    <mergeCell ref="K6521:K6522"/>
    <mergeCell ref="L6521:L6522"/>
    <mergeCell ref="A6517:A6522"/>
    <mergeCell ref="F6517:G6517"/>
    <mergeCell ref="H6517:L6517"/>
    <mergeCell ref="B6518:B6520"/>
    <mergeCell ref="C6518:C6520"/>
    <mergeCell ref="D6518:D6520"/>
    <mergeCell ref="E6518:E6520"/>
    <mergeCell ref="F6518:G6520"/>
    <mergeCell ref="H6518:I6518"/>
    <mergeCell ref="H6519:I6520"/>
    <mergeCell ref="J6513:J6514"/>
    <mergeCell ref="K6513:K6514"/>
    <mergeCell ref="L6513:L6514"/>
    <mergeCell ref="F6515:G6516"/>
    <mergeCell ref="H6515:I6516"/>
    <mergeCell ref="J6515:J6516"/>
    <mergeCell ref="K6515:K6516"/>
    <mergeCell ref="L6515:L6516"/>
    <mergeCell ref="A6511:A6516"/>
    <mergeCell ref="F6511:G6511"/>
    <mergeCell ref="H6511:L6511"/>
    <mergeCell ref="B6512:B6514"/>
    <mergeCell ref="C6512:C6514"/>
    <mergeCell ref="D6512:D6514"/>
    <mergeCell ref="E6512:E6514"/>
    <mergeCell ref="F6512:G6514"/>
    <mergeCell ref="H6512:I6512"/>
    <mergeCell ref="H6513:I6514"/>
    <mergeCell ref="J6531:J6532"/>
    <mergeCell ref="K6531:K6532"/>
    <mergeCell ref="L6531:L6532"/>
    <mergeCell ref="F6533:G6534"/>
    <mergeCell ref="H6533:I6534"/>
    <mergeCell ref="J6533:J6534"/>
    <mergeCell ref="K6533:K6534"/>
    <mergeCell ref="L6533:L6534"/>
    <mergeCell ref="A6529:A6534"/>
    <mergeCell ref="F6529:G6529"/>
    <mergeCell ref="H6529:L6529"/>
    <mergeCell ref="B6530:B6532"/>
    <mergeCell ref="C6530:C6532"/>
    <mergeCell ref="D6530:D6532"/>
    <mergeCell ref="E6530:E6532"/>
    <mergeCell ref="F6530:G6532"/>
    <mergeCell ref="H6530:I6530"/>
    <mergeCell ref="H6531:I6532"/>
    <mergeCell ref="J6525:J6526"/>
    <mergeCell ref="K6525:K6526"/>
    <mergeCell ref="L6525:L6526"/>
    <mergeCell ref="F6527:G6528"/>
    <mergeCell ref="H6527:I6528"/>
    <mergeCell ref="J6527:J6528"/>
    <mergeCell ref="K6527:K6528"/>
    <mergeCell ref="L6527:L6528"/>
    <mergeCell ref="A6523:A6528"/>
    <mergeCell ref="F6523:G6523"/>
    <mergeCell ref="H6523:L6523"/>
    <mergeCell ref="B6524:B6526"/>
    <mergeCell ref="C6524:C6526"/>
    <mergeCell ref="D6524:D6526"/>
    <mergeCell ref="E6524:E6526"/>
    <mergeCell ref="F6524:G6526"/>
    <mergeCell ref="H6524:I6524"/>
    <mergeCell ref="H6525:I6526"/>
    <mergeCell ref="J6544:J6546"/>
    <mergeCell ref="K6544:K6546"/>
    <mergeCell ref="L6544:L6546"/>
    <mergeCell ref="F6547:G6548"/>
    <mergeCell ref="H6547:I6548"/>
    <mergeCell ref="J6547:J6548"/>
    <mergeCell ref="K6547:K6548"/>
    <mergeCell ref="L6547:L6548"/>
    <mergeCell ref="A6542:A6548"/>
    <mergeCell ref="F6542:G6542"/>
    <mergeCell ref="H6542:L6542"/>
    <mergeCell ref="B6543:B6546"/>
    <mergeCell ref="C6543:C6546"/>
    <mergeCell ref="D6543:D6546"/>
    <mergeCell ref="E6543:E6546"/>
    <mergeCell ref="F6543:G6546"/>
    <mergeCell ref="H6543:I6543"/>
    <mergeCell ref="H6544:I6546"/>
    <mergeCell ref="J6537:J6539"/>
    <mergeCell ref="K6537:K6539"/>
    <mergeCell ref="L6537:L6539"/>
    <mergeCell ref="F6540:G6541"/>
    <mergeCell ref="H6540:I6541"/>
    <mergeCell ref="J6540:J6541"/>
    <mergeCell ref="K6540:K6541"/>
    <mergeCell ref="L6540:L6541"/>
    <mergeCell ref="A6535:A6541"/>
    <mergeCell ref="F6535:G6535"/>
    <mergeCell ref="H6535:L6535"/>
    <mergeCell ref="B6536:B6539"/>
    <mergeCell ref="C6536:C6539"/>
    <mergeCell ref="D6536:D6539"/>
    <mergeCell ref="E6536:E6539"/>
    <mergeCell ref="F6536:G6539"/>
    <mergeCell ref="H6536:I6536"/>
    <mergeCell ref="H6537:I6539"/>
    <mergeCell ref="J6558:J6560"/>
    <mergeCell ref="K6558:K6560"/>
    <mergeCell ref="L6558:L6560"/>
    <mergeCell ref="F6561:G6562"/>
    <mergeCell ref="H6561:I6562"/>
    <mergeCell ref="J6561:J6562"/>
    <mergeCell ref="K6561:K6562"/>
    <mergeCell ref="L6561:L6562"/>
    <mergeCell ref="A6556:A6562"/>
    <mergeCell ref="F6556:G6556"/>
    <mergeCell ref="H6556:L6556"/>
    <mergeCell ref="B6557:B6560"/>
    <mergeCell ref="C6557:C6560"/>
    <mergeCell ref="D6557:D6560"/>
    <mergeCell ref="E6557:E6560"/>
    <mergeCell ref="F6557:G6560"/>
    <mergeCell ref="H6557:I6557"/>
    <mergeCell ref="H6558:I6560"/>
    <mergeCell ref="J6551:J6553"/>
    <mergeCell ref="K6551:K6553"/>
    <mergeCell ref="L6551:L6553"/>
    <mergeCell ref="F6554:G6555"/>
    <mergeCell ref="H6554:I6555"/>
    <mergeCell ref="J6554:J6555"/>
    <mergeCell ref="K6554:K6555"/>
    <mergeCell ref="L6554:L6555"/>
    <mergeCell ref="A6549:A6555"/>
    <mergeCell ref="F6549:G6549"/>
    <mergeCell ref="H6549:L6549"/>
    <mergeCell ref="B6550:B6553"/>
    <mergeCell ref="C6550:C6553"/>
    <mergeCell ref="D6550:D6553"/>
    <mergeCell ref="E6550:E6553"/>
    <mergeCell ref="F6550:G6553"/>
    <mergeCell ref="H6550:I6550"/>
    <mergeCell ref="H6551:I6553"/>
    <mergeCell ref="D6575:D6576"/>
    <mergeCell ref="E6575:E6576"/>
    <mergeCell ref="F6575:G6576"/>
    <mergeCell ref="H6575:I6575"/>
    <mergeCell ref="H6576:I6576"/>
    <mergeCell ref="F6577:G6578"/>
    <mergeCell ref="H6577:I6578"/>
    <mergeCell ref="F6572:G6573"/>
    <mergeCell ref="H6572:I6573"/>
    <mergeCell ref="J6572:J6573"/>
    <mergeCell ref="K6572:K6573"/>
    <mergeCell ref="L6572:L6573"/>
    <mergeCell ref="A6574:A6578"/>
    <mergeCell ref="F6574:G6574"/>
    <mergeCell ref="H6574:L6574"/>
    <mergeCell ref="B6575:B6576"/>
    <mergeCell ref="C6575:C6576"/>
    <mergeCell ref="A6569:A6573"/>
    <mergeCell ref="F6569:G6569"/>
    <mergeCell ref="H6569:L6569"/>
    <mergeCell ref="B6570:B6571"/>
    <mergeCell ref="C6570:C6571"/>
    <mergeCell ref="D6570:D6571"/>
    <mergeCell ref="E6570:E6571"/>
    <mergeCell ref="F6570:G6571"/>
    <mergeCell ref="H6570:I6570"/>
    <mergeCell ref="H6571:I6571"/>
    <mergeCell ref="J6565:J6566"/>
    <mergeCell ref="K6565:K6566"/>
    <mergeCell ref="L6565:L6566"/>
    <mergeCell ref="F6567:G6568"/>
    <mergeCell ref="H6567:I6568"/>
    <mergeCell ref="J6567:J6568"/>
    <mergeCell ref="K6567:K6568"/>
    <mergeCell ref="L6567:L6568"/>
    <mergeCell ref="A6563:A6568"/>
    <mergeCell ref="F6563:G6563"/>
    <mergeCell ref="H6563:L6563"/>
    <mergeCell ref="B6564:B6566"/>
    <mergeCell ref="C6564:C6566"/>
    <mergeCell ref="D6564:D6566"/>
    <mergeCell ref="E6564:E6566"/>
    <mergeCell ref="F6564:G6566"/>
    <mergeCell ref="H6564:I6564"/>
    <mergeCell ref="H6565:I6566"/>
    <mergeCell ref="K6587:K6588"/>
    <mergeCell ref="L6587:L6588"/>
    <mergeCell ref="F6589:G6590"/>
    <mergeCell ref="H6589:I6590"/>
    <mergeCell ref="J6589:J6590"/>
    <mergeCell ref="K6589:K6590"/>
    <mergeCell ref="L6589:L6590"/>
    <mergeCell ref="D6586:D6588"/>
    <mergeCell ref="E6586:E6588"/>
    <mergeCell ref="F6586:G6588"/>
    <mergeCell ref="H6586:I6586"/>
    <mergeCell ref="H6587:I6588"/>
    <mergeCell ref="J6587:J6588"/>
    <mergeCell ref="F6583:G6584"/>
    <mergeCell ref="H6583:I6584"/>
    <mergeCell ref="J6583:J6584"/>
    <mergeCell ref="K6583:K6584"/>
    <mergeCell ref="L6583:L6584"/>
    <mergeCell ref="A6585:A6590"/>
    <mergeCell ref="F6585:G6585"/>
    <mergeCell ref="H6585:L6585"/>
    <mergeCell ref="B6586:B6588"/>
    <mergeCell ref="C6586:C6588"/>
    <mergeCell ref="F6580:G6582"/>
    <mergeCell ref="H6580:I6580"/>
    <mergeCell ref="H6581:I6582"/>
    <mergeCell ref="J6581:J6582"/>
    <mergeCell ref="K6581:K6582"/>
    <mergeCell ref="L6581:L6582"/>
    <mergeCell ref="J6577:J6578"/>
    <mergeCell ref="K6577:K6578"/>
    <mergeCell ref="L6577:L6578"/>
    <mergeCell ref="A6579:A6584"/>
    <mergeCell ref="F6579:G6579"/>
    <mergeCell ref="H6579:L6579"/>
    <mergeCell ref="B6580:B6582"/>
    <mergeCell ref="C6580:C6582"/>
    <mergeCell ref="D6580:D6582"/>
    <mergeCell ref="E6580:E6582"/>
    <mergeCell ref="F6602:G6603"/>
    <mergeCell ref="H6602:I6602"/>
    <mergeCell ref="H6603:I6603"/>
    <mergeCell ref="F6604:G6605"/>
    <mergeCell ref="H6604:I6605"/>
    <mergeCell ref="J6604:J6605"/>
    <mergeCell ref="J6599:J6600"/>
    <mergeCell ref="K6599:K6600"/>
    <mergeCell ref="L6599:L6600"/>
    <mergeCell ref="A6601:A6605"/>
    <mergeCell ref="F6601:G6601"/>
    <mergeCell ref="H6601:L6601"/>
    <mergeCell ref="B6602:B6603"/>
    <mergeCell ref="C6602:C6603"/>
    <mergeCell ref="D6602:D6603"/>
    <mergeCell ref="E6602:E6603"/>
    <mergeCell ref="D6597:D6598"/>
    <mergeCell ref="E6597:E6598"/>
    <mergeCell ref="F6597:G6598"/>
    <mergeCell ref="H6597:I6597"/>
    <mergeCell ref="H6598:I6598"/>
    <mergeCell ref="F6599:G6600"/>
    <mergeCell ref="H6599:I6600"/>
    <mergeCell ref="F6594:G6595"/>
    <mergeCell ref="H6594:I6595"/>
    <mergeCell ref="J6594:J6595"/>
    <mergeCell ref="K6594:K6595"/>
    <mergeCell ref="L6594:L6595"/>
    <mergeCell ref="A6596:A6600"/>
    <mergeCell ref="F6596:G6596"/>
    <mergeCell ref="H6596:L6596"/>
    <mergeCell ref="B6597:B6598"/>
    <mergeCell ref="C6597:C6598"/>
    <mergeCell ref="A6591:A6595"/>
    <mergeCell ref="F6591:G6591"/>
    <mergeCell ref="H6591:L6591"/>
    <mergeCell ref="B6592:B6593"/>
    <mergeCell ref="C6592:C6593"/>
    <mergeCell ref="D6592:D6593"/>
    <mergeCell ref="E6592:E6593"/>
    <mergeCell ref="F6592:G6593"/>
    <mergeCell ref="H6592:I6592"/>
    <mergeCell ref="H6593:I6593"/>
    <mergeCell ref="J6614:J6616"/>
    <mergeCell ref="K6614:K6616"/>
    <mergeCell ref="L6614:L6616"/>
    <mergeCell ref="F6617:G6618"/>
    <mergeCell ref="H6617:I6618"/>
    <mergeCell ref="J6617:J6618"/>
    <mergeCell ref="K6617:K6618"/>
    <mergeCell ref="L6617:L6618"/>
    <mergeCell ref="A6612:A6618"/>
    <mergeCell ref="F6612:G6612"/>
    <mergeCell ref="H6612:L6612"/>
    <mergeCell ref="B6613:B6616"/>
    <mergeCell ref="C6613:C6616"/>
    <mergeCell ref="D6613:D6616"/>
    <mergeCell ref="E6613:E6616"/>
    <mergeCell ref="F6613:G6616"/>
    <mergeCell ref="H6613:I6613"/>
    <mergeCell ref="H6614:I6616"/>
    <mergeCell ref="H6607:I6607"/>
    <mergeCell ref="H6608:I6609"/>
    <mergeCell ref="J6608:J6609"/>
    <mergeCell ref="K6608:K6609"/>
    <mergeCell ref="L6608:L6609"/>
    <mergeCell ref="F6610:G6611"/>
    <mergeCell ref="H6610:I6611"/>
    <mergeCell ref="J6610:J6611"/>
    <mergeCell ref="K6610:K6611"/>
    <mergeCell ref="L6610:L6611"/>
    <mergeCell ref="K6604:K6605"/>
    <mergeCell ref="L6604:L6605"/>
    <mergeCell ref="A6606:A6611"/>
    <mergeCell ref="F6606:G6606"/>
    <mergeCell ref="H6606:L6606"/>
    <mergeCell ref="B6607:B6609"/>
    <mergeCell ref="C6607:C6609"/>
    <mergeCell ref="D6607:D6609"/>
    <mergeCell ref="E6607:E6609"/>
    <mergeCell ref="F6607:G6609"/>
    <mergeCell ref="F6628:G6629"/>
    <mergeCell ref="H6628:I6629"/>
    <mergeCell ref="J6628:J6629"/>
    <mergeCell ref="K6628:K6629"/>
    <mergeCell ref="L6628:L6629"/>
    <mergeCell ref="A6630:A6634"/>
    <mergeCell ref="F6630:G6630"/>
    <mergeCell ref="H6630:L6630"/>
    <mergeCell ref="B6631:B6632"/>
    <mergeCell ref="C6631:C6632"/>
    <mergeCell ref="A6625:A6629"/>
    <mergeCell ref="F6625:G6625"/>
    <mergeCell ref="H6625:L6625"/>
    <mergeCell ref="B6626:B6627"/>
    <mergeCell ref="C6626:C6627"/>
    <mergeCell ref="D6626:D6627"/>
    <mergeCell ref="E6626:E6627"/>
    <mergeCell ref="F6626:G6627"/>
    <mergeCell ref="H6626:I6626"/>
    <mergeCell ref="H6627:I6627"/>
    <mergeCell ref="J6621:J6622"/>
    <mergeCell ref="K6621:K6622"/>
    <mergeCell ref="L6621:L6622"/>
    <mergeCell ref="F6623:G6624"/>
    <mergeCell ref="H6623:I6624"/>
    <mergeCell ref="J6623:J6624"/>
    <mergeCell ref="K6623:K6624"/>
    <mergeCell ref="L6623:L6624"/>
    <mergeCell ref="A6619:A6624"/>
    <mergeCell ref="F6619:G6619"/>
    <mergeCell ref="H6619:L6619"/>
    <mergeCell ref="B6620:B6622"/>
    <mergeCell ref="C6620:C6622"/>
    <mergeCell ref="D6620:D6622"/>
    <mergeCell ref="E6620:E6622"/>
    <mergeCell ref="F6620:G6622"/>
    <mergeCell ref="H6620:I6620"/>
    <mergeCell ref="H6621:I6622"/>
    <mergeCell ref="H6641:I6641"/>
    <mergeCell ref="H6642:I6642"/>
    <mergeCell ref="F6643:G6644"/>
    <mergeCell ref="H6643:I6644"/>
    <mergeCell ref="J6643:J6644"/>
    <mergeCell ref="K6643:K6644"/>
    <mergeCell ref="K6638:K6639"/>
    <mergeCell ref="L6638:L6639"/>
    <mergeCell ref="A6640:A6644"/>
    <mergeCell ref="F6640:G6640"/>
    <mergeCell ref="H6640:L6640"/>
    <mergeCell ref="B6641:B6642"/>
    <mergeCell ref="C6641:C6642"/>
    <mergeCell ref="D6641:D6642"/>
    <mergeCell ref="E6641:E6642"/>
    <mergeCell ref="F6641:G6642"/>
    <mergeCell ref="F6636:G6637"/>
    <mergeCell ref="H6636:I6636"/>
    <mergeCell ref="H6637:I6637"/>
    <mergeCell ref="F6638:G6639"/>
    <mergeCell ref="H6638:I6639"/>
    <mergeCell ref="J6638:J6639"/>
    <mergeCell ref="J6633:J6634"/>
    <mergeCell ref="K6633:K6634"/>
    <mergeCell ref="L6633:L6634"/>
    <mergeCell ref="A6635:A6639"/>
    <mergeCell ref="F6635:G6635"/>
    <mergeCell ref="H6635:L6635"/>
    <mergeCell ref="B6636:B6637"/>
    <mergeCell ref="C6636:C6637"/>
    <mergeCell ref="D6636:D6637"/>
    <mergeCell ref="E6636:E6637"/>
    <mergeCell ref="D6631:D6632"/>
    <mergeCell ref="E6631:E6632"/>
    <mergeCell ref="F6631:G6632"/>
    <mergeCell ref="H6631:I6631"/>
    <mergeCell ref="H6632:I6632"/>
    <mergeCell ref="F6633:G6634"/>
    <mergeCell ref="H6633:I6634"/>
    <mergeCell ref="F6653:G6654"/>
    <mergeCell ref="H6653:I6654"/>
    <mergeCell ref="J6653:J6654"/>
    <mergeCell ref="K6653:K6654"/>
    <mergeCell ref="L6653:L6654"/>
    <mergeCell ref="A6655:A6659"/>
    <mergeCell ref="F6655:G6655"/>
    <mergeCell ref="H6655:L6655"/>
    <mergeCell ref="B6656:B6657"/>
    <mergeCell ref="C6656:C6657"/>
    <mergeCell ref="A6650:A6654"/>
    <mergeCell ref="F6650:G6650"/>
    <mergeCell ref="H6650:L6650"/>
    <mergeCell ref="B6651:B6652"/>
    <mergeCell ref="C6651:C6652"/>
    <mergeCell ref="D6651:D6652"/>
    <mergeCell ref="E6651:E6652"/>
    <mergeCell ref="F6651:G6652"/>
    <mergeCell ref="H6651:I6651"/>
    <mergeCell ref="H6652:I6652"/>
    <mergeCell ref="H6647:I6647"/>
    <mergeCell ref="F6648:G6649"/>
    <mergeCell ref="H6648:I6649"/>
    <mergeCell ref="J6648:J6649"/>
    <mergeCell ref="K6648:K6649"/>
    <mergeCell ref="L6648:L6649"/>
    <mergeCell ref="L6643:L6644"/>
    <mergeCell ref="A6645:A6649"/>
    <mergeCell ref="F6645:G6645"/>
    <mergeCell ref="H6645:L6645"/>
    <mergeCell ref="B6646:B6647"/>
    <mergeCell ref="C6646:C6647"/>
    <mergeCell ref="D6646:D6647"/>
    <mergeCell ref="E6646:E6647"/>
    <mergeCell ref="F6646:G6647"/>
    <mergeCell ref="H6646:I6646"/>
    <mergeCell ref="H6666:I6666"/>
    <mergeCell ref="H6667:I6667"/>
    <mergeCell ref="F6668:G6669"/>
    <mergeCell ref="H6668:I6669"/>
    <mergeCell ref="J6668:J6669"/>
    <mergeCell ref="K6668:K6669"/>
    <mergeCell ref="K6663:K6664"/>
    <mergeCell ref="L6663:L6664"/>
    <mergeCell ref="A6665:A6669"/>
    <mergeCell ref="F6665:G6665"/>
    <mergeCell ref="H6665:L6665"/>
    <mergeCell ref="B6666:B6667"/>
    <mergeCell ref="C6666:C6667"/>
    <mergeCell ref="D6666:D6667"/>
    <mergeCell ref="E6666:E6667"/>
    <mergeCell ref="F6666:G6667"/>
    <mergeCell ref="F6661:G6662"/>
    <mergeCell ref="H6661:I6661"/>
    <mergeCell ref="H6662:I6662"/>
    <mergeCell ref="F6663:G6664"/>
    <mergeCell ref="H6663:I6664"/>
    <mergeCell ref="J6663:J6664"/>
    <mergeCell ref="J6658:J6659"/>
    <mergeCell ref="K6658:K6659"/>
    <mergeCell ref="L6658:L6659"/>
    <mergeCell ref="A6660:A6664"/>
    <mergeCell ref="F6660:G6660"/>
    <mergeCell ref="H6660:L6660"/>
    <mergeCell ref="B6661:B6662"/>
    <mergeCell ref="C6661:C6662"/>
    <mergeCell ref="D6661:D6662"/>
    <mergeCell ref="E6661:E6662"/>
    <mergeCell ref="D6656:D6657"/>
    <mergeCell ref="E6656:E6657"/>
    <mergeCell ref="F6656:G6657"/>
    <mergeCell ref="H6656:I6656"/>
    <mergeCell ref="H6657:I6657"/>
    <mergeCell ref="F6658:G6659"/>
    <mergeCell ref="H6658:I6659"/>
    <mergeCell ref="F6678:G6679"/>
    <mergeCell ref="H6678:I6679"/>
    <mergeCell ref="J6678:J6679"/>
    <mergeCell ref="K6678:K6679"/>
    <mergeCell ref="L6678:L6679"/>
    <mergeCell ref="A6680:A6684"/>
    <mergeCell ref="F6680:G6680"/>
    <mergeCell ref="H6680:L6680"/>
    <mergeCell ref="B6681:B6682"/>
    <mergeCell ref="C6681:C6682"/>
    <mergeCell ref="A6675:A6679"/>
    <mergeCell ref="F6675:G6675"/>
    <mergeCell ref="H6675:L6675"/>
    <mergeCell ref="B6676:B6677"/>
    <mergeCell ref="C6676:C6677"/>
    <mergeCell ref="D6676:D6677"/>
    <mergeCell ref="E6676:E6677"/>
    <mergeCell ref="F6676:G6677"/>
    <mergeCell ref="H6676:I6676"/>
    <mergeCell ref="H6677:I6677"/>
    <mergeCell ref="H6672:I6672"/>
    <mergeCell ref="F6673:G6674"/>
    <mergeCell ref="H6673:I6674"/>
    <mergeCell ref="J6673:J6674"/>
    <mergeCell ref="K6673:K6674"/>
    <mergeCell ref="L6673:L6674"/>
    <mergeCell ref="L6668:L6669"/>
    <mergeCell ref="A6670:A6674"/>
    <mergeCell ref="F6670:G6670"/>
    <mergeCell ref="H6670:L6670"/>
    <mergeCell ref="B6671:B6672"/>
    <mergeCell ref="C6671:C6672"/>
    <mergeCell ref="D6671:D6672"/>
    <mergeCell ref="E6671:E6672"/>
    <mergeCell ref="F6671:G6672"/>
    <mergeCell ref="H6671:I6671"/>
    <mergeCell ref="F6689:G6690"/>
    <mergeCell ref="H6689:I6690"/>
    <mergeCell ref="J6689:J6690"/>
    <mergeCell ref="K6689:K6690"/>
    <mergeCell ref="L6689:L6690"/>
    <mergeCell ref="A6691:A6697"/>
    <mergeCell ref="F6691:G6691"/>
    <mergeCell ref="H6691:L6691"/>
    <mergeCell ref="B6692:B6695"/>
    <mergeCell ref="C6692:C6695"/>
    <mergeCell ref="F6686:G6688"/>
    <mergeCell ref="H6686:I6686"/>
    <mergeCell ref="H6687:I6688"/>
    <mergeCell ref="J6687:J6688"/>
    <mergeCell ref="K6687:K6688"/>
    <mergeCell ref="L6687:L6688"/>
    <mergeCell ref="J6683:J6684"/>
    <mergeCell ref="K6683:K6684"/>
    <mergeCell ref="L6683:L6684"/>
    <mergeCell ref="A6685:A6690"/>
    <mergeCell ref="F6685:G6685"/>
    <mergeCell ref="H6685:L6685"/>
    <mergeCell ref="B6686:B6688"/>
    <mergeCell ref="C6686:C6688"/>
    <mergeCell ref="D6686:D6688"/>
    <mergeCell ref="E6686:E6688"/>
    <mergeCell ref="D6681:D6682"/>
    <mergeCell ref="E6681:E6682"/>
    <mergeCell ref="F6681:G6682"/>
    <mergeCell ref="H6681:I6681"/>
    <mergeCell ref="H6682:I6682"/>
    <mergeCell ref="F6683:G6684"/>
    <mergeCell ref="H6683:I6684"/>
    <mergeCell ref="D6704:D6705"/>
    <mergeCell ref="E6704:E6705"/>
    <mergeCell ref="F6704:G6705"/>
    <mergeCell ref="H6704:I6704"/>
    <mergeCell ref="H6705:I6705"/>
    <mergeCell ref="F6706:G6707"/>
    <mergeCell ref="H6706:I6707"/>
    <mergeCell ref="F6701:G6702"/>
    <mergeCell ref="H6701:I6702"/>
    <mergeCell ref="J6701:J6702"/>
    <mergeCell ref="K6701:K6702"/>
    <mergeCell ref="L6701:L6702"/>
    <mergeCell ref="A6703:A6707"/>
    <mergeCell ref="F6703:G6703"/>
    <mergeCell ref="H6703:L6703"/>
    <mergeCell ref="B6704:B6705"/>
    <mergeCell ref="C6704:C6705"/>
    <mergeCell ref="A6698:A6702"/>
    <mergeCell ref="F6698:G6698"/>
    <mergeCell ref="H6698:L6698"/>
    <mergeCell ref="B6699:B6700"/>
    <mergeCell ref="C6699:C6700"/>
    <mergeCell ref="D6699:D6700"/>
    <mergeCell ref="E6699:E6700"/>
    <mergeCell ref="F6699:G6700"/>
    <mergeCell ref="H6699:I6699"/>
    <mergeCell ref="H6700:I6700"/>
    <mergeCell ref="K6693:K6695"/>
    <mergeCell ref="L6693:L6695"/>
    <mergeCell ref="F6696:G6697"/>
    <mergeCell ref="H6696:I6697"/>
    <mergeCell ref="J6696:J6697"/>
    <mergeCell ref="K6696:K6697"/>
    <mergeCell ref="L6696:L6697"/>
    <mergeCell ref="D6692:D6695"/>
    <mergeCell ref="E6692:E6695"/>
    <mergeCell ref="F6692:G6695"/>
    <mergeCell ref="H6692:I6692"/>
    <mergeCell ref="H6693:I6695"/>
    <mergeCell ref="J6693:J6695"/>
    <mergeCell ref="K6716:K6717"/>
    <mergeCell ref="L6716:L6717"/>
    <mergeCell ref="F6718:G6719"/>
    <mergeCell ref="H6718:I6719"/>
    <mergeCell ref="J6718:J6719"/>
    <mergeCell ref="K6718:K6719"/>
    <mergeCell ref="L6718:L6719"/>
    <mergeCell ref="D6715:D6717"/>
    <mergeCell ref="E6715:E6717"/>
    <mergeCell ref="F6715:G6717"/>
    <mergeCell ref="H6715:I6715"/>
    <mergeCell ref="H6716:I6717"/>
    <mergeCell ref="J6716:J6717"/>
    <mergeCell ref="F6712:G6713"/>
    <mergeCell ref="H6712:I6713"/>
    <mergeCell ref="J6712:J6713"/>
    <mergeCell ref="K6712:K6713"/>
    <mergeCell ref="L6712:L6713"/>
    <mergeCell ref="A6714:A6719"/>
    <mergeCell ref="F6714:G6714"/>
    <mergeCell ref="H6714:L6714"/>
    <mergeCell ref="B6715:B6717"/>
    <mergeCell ref="C6715:C6717"/>
    <mergeCell ref="F6709:G6711"/>
    <mergeCell ref="H6709:I6709"/>
    <mergeCell ref="H6710:I6711"/>
    <mergeCell ref="J6710:J6711"/>
    <mergeCell ref="K6710:K6711"/>
    <mergeCell ref="L6710:L6711"/>
    <mergeCell ref="J6706:J6707"/>
    <mergeCell ref="K6706:K6707"/>
    <mergeCell ref="L6706:L6707"/>
    <mergeCell ref="A6708:A6713"/>
    <mergeCell ref="F6708:G6708"/>
    <mergeCell ref="H6708:L6708"/>
    <mergeCell ref="B6709:B6711"/>
    <mergeCell ref="C6709:C6711"/>
    <mergeCell ref="D6709:D6711"/>
    <mergeCell ref="E6709:E6711"/>
    <mergeCell ref="F6729:G6730"/>
    <mergeCell ref="H6729:I6730"/>
    <mergeCell ref="J6729:J6730"/>
    <mergeCell ref="K6729:K6730"/>
    <mergeCell ref="L6729:L6730"/>
    <mergeCell ref="A6731:A6735"/>
    <mergeCell ref="F6731:G6731"/>
    <mergeCell ref="H6731:L6731"/>
    <mergeCell ref="B6732:B6733"/>
    <mergeCell ref="C6732:C6733"/>
    <mergeCell ref="A6726:A6730"/>
    <mergeCell ref="F6726:G6726"/>
    <mergeCell ref="H6726:L6726"/>
    <mergeCell ref="B6727:B6728"/>
    <mergeCell ref="C6727:C6728"/>
    <mergeCell ref="D6727:D6728"/>
    <mergeCell ref="E6727:E6728"/>
    <mergeCell ref="F6727:G6728"/>
    <mergeCell ref="H6727:I6727"/>
    <mergeCell ref="H6728:I6728"/>
    <mergeCell ref="J6722:J6723"/>
    <mergeCell ref="K6722:K6723"/>
    <mergeCell ref="L6722:L6723"/>
    <mergeCell ref="F6724:G6725"/>
    <mergeCell ref="H6724:I6725"/>
    <mergeCell ref="J6724:J6725"/>
    <mergeCell ref="K6724:K6725"/>
    <mergeCell ref="L6724:L6725"/>
    <mergeCell ref="A6720:A6725"/>
    <mergeCell ref="F6720:G6720"/>
    <mergeCell ref="H6720:L6720"/>
    <mergeCell ref="B6721:B6723"/>
    <mergeCell ref="C6721:C6723"/>
    <mergeCell ref="D6721:D6723"/>
    <mergeCell ref="E6721:E6723"/>
    <mergeCell ref="F6721:G6723"/>
    <mergeCell ref="H6721:I6721"/>
    <mergeCell ref="H6722:I6723"/>
    <mergeCell ref="H6742:I6742"/>
    <mergeCell ref="H6743:I6743"/>
    <mergeCell ref="F6744:G6745"/>
    <mergeCell ref="H6744:I6745"/>
    <mergeCell ref="J6744:J6745"/>
    <mergeCell ref="K6744:K6745"/>
    <mergeCell ref="K6739:K6740"/>
    <mergeCell ref="L6739:L6740"/>
    <mergeCell ref="A6741:A6745"/>
    <mergeCell ref="F6741:G6741"/>
    <mergeCell ref="H6741:L6741"/>
    <mergeCell ref="B6742:B6743"/>
    <mergeCell ref="C6742:C6743"/>
    <mergeCell ref="D6742:D6743"/>
    <mergeCell ref="E6742:E6743"/>
    <mergeCell ref="F6742:G6743"/>
    <mergeCell ref="F6737:G6738"/>
    <mergeCell ref="H6737:I6737"/>
    <mergeCell ref="H6738:I6738"/>
    <mergeCell ref="F6739:G6740"/>
    <mergeCell ref="H6739:I6740"/>
    <mergeCell ref="J6739:J6740"/>
    <mergeCell ref="J6734:J6735"/>
    <mergeCell ref="K6734:K6735"/>
    <mergeCell ref="L6734:L6735"/>
    <mergeCell ref="A6736:A6740"/>
    <mergeCell ref="F6736:G6736"/>
    <mergeCell ref="H6736:L6736"/>
    <mergeCell ref="B6737:B6738"/>
    <mergeCell ref="C6737:C6738"/>
    <mergeCell ref="D6737:D6738"/>
    <mergeCell ref="E6737:E6738"/>
    <mergeCell ref="D6732:D6733"/>
    <mergeCell ref="E6732:E6733"/>
    <mergeCell ref="F6732:G6733"/>
    <mergeCell ref="H6732:I6732"/>
    <mergeCell ref="H6733:I6733"/>
    <mergeCell ref="F6734:G6735"/>
    <mergeCell ref="H6734:I6735"/>
    <mergeCell ref="F6754:G6755"/>
    <mergeCell ref="H6754:I6755"/>
    <mergeCell ref="J6754:J6755"/>
    <mergeCell ref="K6754:K6755"/>
    <mergeCell ref="L6754:L6755"/>
    <mergeCell ref="A6756:A6760"/>
    <mergeCell ref="F6756:G6756"/>
    <mergeCell ref="H6756:L6756"/>
    <mergeCell ref="B6757:B6758"/>
    <mergeCell ref="C6757:C6758"/>
    <mergeCell ref="A6751:A6755"/>
    <mergeCell ref="F6751:G6751"/>
    <mergeCell ref="H6751:L6751"/>
    <mergeCell ref="B6752:B6753"/>
    <mergeCell ref="C6752:C6753"/>
    <mergeCell ref="D6752:D6753"/>
    <mergeCell ref="E6752:E6753"/>
    <mergeCell ref="F6752:G6753"/>
    <mergeCell ref="H6752:I6752"/>
    <mergeCell ref="H6753:I6753"/>
    <mergeCell ref="H6748:I6748"/>
    <mergeCell ref="F6749:G6750"/>
    <mergeCell ref="H6749:I6750"/>
    <mergeCell ref="J6749:J6750"/>
    <mergeCell ref="K6749:K6750"/>
    <mergeCell ref="L6749:L6750"/>
    <mergeCell ref="L6744:L6745"/>
    <mergeCell ref="A6746:A6750"/>
    <mergeCell ref="F6746:G6746"/>
    <mergeCell ref="H6746:L6746"/>
    <mergeCell ref="B6747:B6748"/>
    <mergeCell ref="C6747:C6748"/>
    <mergeCell ref="D6747:D6748"/>
    <mergeCell ref="E6747:E6748"/>
    <mergeCell ref="F6747:G6748"/>
    <mergeCell ref="H6747:I6747"/>
    <mergeCell ref="H6767:I6767"/>
    <mergeCell ref="H6768:I6768"/>
    <mergeCell ref="F6769:G6770"/>
    <mergeCell ref="H6769:I6770"/>
    <mergeCell ref="J6769:J6770"/>
    <mergeCell ref="K6769:K6770"/>
    <mergeCell ref="K6764:K6765"/>
    <mergeCell ref="L6764:L6765"/>
    <mergeCell ref="A6766:A6770"/>
    <mergeCell ref="F6766:G6766"/>
    <mergeCell ref="H6766:L6766"/>
    <mergeCell ref="B6767:B6768"/>
    <mergeCell ref="C6767:C6768"/>
    <mergeCell ref="D6767:D6768"/>
    <mergeCell ref="E6767:E6768"/>
    <mergeCell ref="F6767:G6768"/>
    <mergeCell ref="F6762:G6763"/>
    <mergeCell ref="H6762:I6762"/>
    <mergeCell ref="H6763:I6763"/>
    <mergeCell ref="F6764:G6765"/>
    <mergeCell ref="H6764:I6765"/>
    <mergeCell ref="J6764:J6765"/>
    <mergeCell ref="J6759:J6760"/>
    <mergeCell ref="K6759:K6760"/>
    <mergeCell ref="L6759:L6760"/>
    <mergeCell ref="A6761:A6765"/>
    <mergeCell ref="F6761:G6761"/>
    <mergeCell ref="H6761:L6761"/>
    <mergeCell ref="B6762:B6763"/>
    <mergeCell ref="C6762:C6763"/>
    <mergeCell ref="D6762:D6763"/>
    <mergeCell ref="E6762:E6763"/>
    <mergeCell ref="D6757:D6758"/>
    <mergeCell ref="E6757:E6758"/>
    <mergeCell ref="F6757:G6758"/>
    <mergeCell ref="H6757:I6757"/>
    <mergeCell ref="H6758:I6758"/>
    <mergeCell ref="F6759:G6760"/>
    <mergeCell ref="H6759:I6760"/>
    <mergeCell ref="F6779:G6780"/>
    <mergeCell ref="H6779:I6780"/>
    <mergeCell ref="J6779:J6780"/>
    <mergeCell ref="K6779:K6780"/>
    <mergeCell ref="L6779:L6780"/>
    <mergeCell ref="A6781:A6785"/>
    <mergeCell ref="F6781:G6781"/>
    <mergeCell ref="H6781:L6781"/>
    <mergeCell ref="B6782:B6783"/>
    <mergeCell ref="C6782:C6783"/>
    <mergeCell ref="A6776:A6780"/>
    <mergeCell ref="F6776:G6776"/>
    <mergeCell ref="H6776:L6776"/>
    <mergeCell ref="B6777:B6778"/>
    <mergeCell ref="C6777:C6778"/>
    <mergeCell ref="D6777:D6778"/>
    <mergeCell ref="E6777:E6778"/>
    <mergeCell ref="F6777:G6778"/>
    <mergeCell ref="H6777:I6777"/>
    <mergeCell ref="H6778:I6778"/>
    <mergeCell ref="H6773:I6773"/>
    <mergeCell ref="F6774:G6775"/>
    <mergeCell ref="H6774:I6775"/>
    <mergeCell ref="J6774:J6775"/>
    <mergeCell ref="K6774:K6775"/>
    <mergeCell ref="L6774:L6775"/>
    <mergeCell ref="L6769:L6770"/>
    <mergeCell ref="A6771:A6775"/>
    <mergeCell ref="F6771:G6771"/>
    <mergeCell ref="H6771:L6771"/>
    <mergeCell ref="B6772:B6773"/>
    <mergeCell ref="C6772:C6773"/>
    <mergeCell ref="D6772:D6773"/>
    <mergeCell ref="E6772:E6773"/>
    <mergeCell ref="F6772:G6773"/>
    <mergeCell ref="H6772:I6772"/>
    <mergeCell ref="F6790:G6791"/>
    <mergeCell ref="H6790:I6791"/>
    <mergeCell ref="J6790:J6791"/>
    <mergeCell ref="K6790:K6791"/>
    <mergeCell ref="L6790:L6791"/>
    <mergeCell ref="A6792:A6797"/>
    <mergeCell ref="F6792:G6792"/>
    <mergeCell ref="H6792:L6792"/>
    <mergeCell ref="B6793:B6795"/>
    <mergeCell ref="C6793:C6795"/>
    <mergeCell ref="F6787:G6789"/>
    <mergeCell ref="H6787:I6787"/>
    <mergeCell ref="H6788:I6789"/>
    <mergeCell ref="J6788:J6789"/>
    <mergeCell ref="K6788:K6789"/>
    <mergeCell ref="L6788:L6789"/>
    <mergeCell ref="J6784:J6785"/>
    <mergeCell ref="K6784:K6785"/>
    <mergeCell ref="L6784:L6785"/>
    <mergeCell ref="A6786:A6791"/>
    <mergeCell ref="F6786:G6786"/>
    <mergeCell ref="H6786:L6786"/>
    <mergeCell ref="B6787:B6789"/>
    <mergeCell ref="C6787:C6789"/>
    <mergeCell ref="D6787:D6789"/>
    <mergeCell ref="E6787:E6789"/>
    <mergeCell ref="D6782:D6783"/>
    <mergeCell ref="E6782:E6783"/>
    <mergeCell ref="F6782:G6783"/>
    <mergeCell ref="H6782:I6782"/>
    <mergeCell ref="H6783:I6783"/>
    <mergeCell ref="F6784:G6785"/>
    <mergeCell ref="H6784:I6785"/>
    <mergeCell ref="D6804:D6805"/>
    <mergeCell ref="E6804:E6805"/>
    <mergeCell ref="F6804:G6805"/>
    <mergeCell ref="H6804:I6804"/>
    <mergeCell ref="H6805:I6805"/>
    <mergeCell ref="F6806:G6807"/>
    <mergeCell ref="H6806:I6807"/>
    <mergeCell ref="F6801:G6802"/>
    <mergeCell ref="H6801:I6802"/>
    <mergeCell ref="J6801:J6802"/>
    <mergeCell ref="K6801:K6802"/>
    <mergeCell ref="L6801:L6802"/>
    <mergeCell ref="A6803:A6807"/>
    <mergeCell ref="F6803:G6803"/>
    <mergeCell ref="H6803:L6803"/>
    <mergeCell ref="B6804:B6805"/>
    <mergeCell ref="C6804:C6805"/>
    <mergeCell ref="A6798:A6802"/>
    <mergeCell ref="F6798:G6798"/>
    <mergeCell ref="H6798:L6798"/>
    <mergeCell ref="B6799:B6800"/>
    <mergeCell ref="C6799:C6800"/>
    <mergeCell ref="D6799:D6800"/>
    <mergeCell ref="E6799:E6800"/>
    <mergeCell ref="F6799:G6800"/>
    <mergeCell ref="H6799:I6799"/>
    <mergeCell ref="H6800:I6800"/>
    <mergeCell ref="K6794:K6795"/>
    <mergeCell ref="L6794:L6795"/>
    <mergeCell ref="F6796:G6797"/>
    <mergeCell ref="H6796:I6797"/>
    <mergeCell ref="J6796:J6797"/>
    <mergeCell ref="K6796:K6797"/>
    <mergeCell ref="L6796:L6797"/>
    <mergeCell ref="D6793:D6795"/>
    <mergeCell ref="E6793:E6795"/>
    <mergeCell ref="F6793:G6795"/>
    <mergeCell ref="H6793:I6793"/>
    <mergeCell ref="H6794:I6795"/>
    <mergeCell ref="J6794:J6795"/>
    <mergeCell ref="L6816:L6817"/>
    <mergeCell ref="A6818:A6822"/>
    <mergeCell ref="F6818:G6818"/>
    <mergeCell ref="H6818:L6818"/>
    <mergeCell ref="B6819:B6820"/>
    <mergeCell ref="C6819:C6820"/>
    <mergeCell ref="D6819:D6820"/>
    <mergeCell ref="E6819:E6820"/>
    <mergeCell ref="F6819:G6820"/>
    <mergeCell ref="H6819:I6819"/>
    <mergeCell ref="H6814:I6814"/>
    <mergeCell ref="H6815:I6815"/>
    <mergeCell ref="F6816:G6817"/>
    <mergeCell ref="H6816:I6817"/>
    <mergeCell ref="J6816:J6817"/>
    <mergeCell ref="K6816:K6817"/>
    <mergeCell ref="K6811:K6812"/>
    <mergeCell ref="L6811:L6812"/>
    <mergeCell ref="A6813:A6817"/>
    <mergeCell ref="F6813:G6813"/>
    <mergeCell ref="H6813:L6813"/>
    <mergeCell ref="B6814:B6815"/>
    <mergeCell ref="C6814:C6815"/>
    <mergeCell ref="D6814:D6815"/>
    <mergeCell ref="E6814:E6815"/>
    <mergeCell ref="F6814:G6815"/>
    <mergeCell ref="F6809:G6810"/>
    <mergeCell ref="H6809:I6809"/>
    <mergeCell ref="H6810:I6810"/>
    <mergeCell ref="F6811:G6812"/>
    <mergeCell ref="H6811:I6812"/>
    <mergeCell ref="J6811:J6812"/>
    <mergeCell ref="J6806:J6807"/>
    <mergeCell ref="K6806:K6807"/>
    <mergeCell ref="L6806:L6807"/>
    <mergeCell ref="A6808:A6812"/>
    <mergeCell ref="F6808:G6808"/>
    <mergeCell ref="H6808:L6808"/>
    <mergeCell ref="B6809:B6810"/>
    <mergeCell ref="C6809:C6810"/>
    <mergeCell ref="D6809:D6810"/>
    <mergeCell ref="E6809:E6810"/>
    <mergeCell ref="D6829:D6830"/>
    <mergeCell ref="E6829:E6830"/>
    <mergeCell ref="F6829:G6830"/>
    <mergeCell ref="H6829:I6829"/>
    <mergeCell ref="H6830:I6830"/>
    <mergeCell ref="F6831:G6832"/>
    <mergeCell ref="H6831:I6832"/>
    <mergeCell ref="F6826:G6827"/>
    <mergeCell ref="H6826:I6827"/>
    <mergeCell ref="J6826:J6827"/>
    <mergeCell ref="K6826:K6827"/>
    <mergeCell ref="L6826:L6827"/>
    <mergeCell ref="A6828:A6832"/>
    <mergeCell ref="F6828:G6828"/>
    <mergeCell ref="H6828:L6828"/>
    <mergeCell ref="B6829:B6830"/>
    <mergeCell ref="C6829:C6830"/>
    <mergeCell ref="A6823:A6827"/>
    <mergeCell ref="F6823:G6823"/>
    <mergeCell ref="H6823:L6823"/>
    <mergeCell ref="B6824:B6825"/>
    <mergeCell ref="C6824:C6825"/>
    <mergeCell ref="D6824:D6825"/>
    <mergeCell ref="E6824:E6825"/>
    <mergeCell ref="F6824:G6825"/>
    <mergeCell ref="H6824:I6824"/>
    <mergeCell ref="H6825:I6825"/>
    <mergeCell ref="H6820:I6820"/>
    <mergeCell ref="F6821:G6822"/>
    <mergeCell ref="H6821:I6822"/>
    <mergeCell ref="J6821:J6822"/>
    <mergeCell ref="K6821:K6822"/>
    <mergeCell ref="L6821:L6822"/>
    <mergeCell ref="D6840:D6841"/>
    <mergeCell ref="E6840:E6841"/>
    <mergeCell ref="F6840:G6841"/>
    <mergeCell ref="H6840:I6840"/>
    <mergeCell ref="H6841:I6841"/>
    <mergeCell ref="F6842:G6843"/>
    <mergeCell ref="H6842:I6843"/>
    <mergeCell ref="F6837:G6838"/>
    <mergeCell ref="H6837:I6838"/>
    <mergeCell ref="J6837:J6838"/>
    <mergeCell ref="K6837:K6838"/>
    <mergeCell ref="L6837:L6838"/>
    <mergeCell ref="A6839:A6843"/>
    <mergeCell ref="F6839:G6839"/>
    <mergeCell ref="H6839:L6839"/>
    <mergeCell ref="B6840:B6841"/>
    <mergeCell ref="C6840:C6841"/>
    <mergeCell ref="F6834:G6836"/>
    <mergeCell ref="H6834:I6834"/>
    <mergeCell ref="H6835:I6836"/>
    <mergeCell ref="J6835:J6836"/>
    <mergeCell ref="K6835:K6836"/>
    <mergeCell ref="L6835:L6836"/>
    <mergeCell ref="J6831:J6832"/>
    <mergeCell ref="K6831:K6832"/>
    <mergeCell ref="L6831:L6832"/>
    <mergeCell ref="A6833:A6838"/>
    <mergeCell ref="F6833:G6833"/>
    <mergeCell ref="H6833:L6833"/>
    <mergeCell ref="B6834:B6836"/>
    <mergeCell ref="C6834:C6836"/>
    <mergeCell ref="D6834:D6836"/>
    <mergeCell ref="E6834:E6836"/>
    <mergeCell ref="H6850:I6850"/>
    <mergeCell ref="H6851:I6852"/>
    <mergeCell ref="J6851:J6852"/>
    <mergeCell ref="K6851:K6852"/>
    <mergeCell ref="L6851:L6852"/>
    <mergeCell ref="F6853:G6854"/>
    <mergeCell ref="H6853:I6854"/>
    <mergeCell ref="J6853:J6854"/>
    <mergeCell ref="K6853:K6854"/>
    <mergeCell ref="L6853:L6854"/>
    <mergeCell ref="K6847:K6848"/>
    <mergeCell ref="L6847:L6848"/>
    <mergeCell ref="A6849:A6854"/>
    <mergeCell ref="F6849:G6849"/>
    <mergeCell ref="H6849:L6849"/>
    <mergeCell ref="B6850:B6852"/>
    <mergeCell ref="C6850:C6852"/>
    <mergeCell ref="D6850:D6852"/>
    <mergeCell ref="E6850:E6852"/>
    <mergeCell ref="F6850:G6852"/>
    <mergeCell ref="F6845:G6846"/>
    <mergeCell ref="H6845:I6845"/>
    <mergeCell ref="H6846:I6846"/>
    <mergeCell ref="F6847:G6848"/>
    <mergeCell ref="H6847:I6848"/>
    <mergeCell ref="J6847:J6848"/>
    <mergeCell ref="J6842:J6843"/>
    <mergeCell ref="K6842:K6843"/>
    <mergeCell ref="L6842:L6843"/>
    <mergeCell ref="A6844:A6848"/>
    <mergeCell ref="F6844:G6844"/>
    <mergeCell ref="H6844:L6844"/>
    <mergeCell ref="B6845:B6846"/>
    <mergeCell ref="C6845:C6846"/>
    <mergeCell ref="D6845:D6846"/>
    <mergeCell ref="E6845:E6846"/>
    <mergeCell ref="F6864:G6865"/>
    <mergeCell ref="H6864:I6865"/>
    <mergeCell ref="J6864:J6865"/>
    <mergeCell ref="K6864:K6865"/>
    <mergeCell ref="L6864:L6865"/>
    <mergeCell ref="A6866:A6870"/>
    <mergeCell ref="F6866:G6866"/>
    <mergeCell ref="H6866:L6866"/>
    <mergeCell ref="B6867:B6868"/>
    <mergeCell ref="C6867:C6868"/>
    <mergeCell ref="A6861:A6865"/>
    <mergeCell ref="F6861:G6861"/>
    <mergeCell ref="H6861:L6861"/>
    <mergeCell ref="B6862:B6863"/>
    <mergeCell ref="C6862:C6863"/>
    <mergeCell ref="D6862:D6863"/>
    <mergeCell ref="E6862:E6863"/>
    <mergeCell ref="F6862:G6863"/>
    <mergeCell ref="H6862:I6862"/>
    <mergeCell ref="H6863:I6863"/>
    <mergeCell ref="J6857:J6858"/>
    <mergeCell ref="K6857:K6858"/>
    <mergeCell ref="L6857:L6858"/>
    <mergeCell ref="F6859:G6860"/>
    <mergeCell ref="H6859:I6860"/>
    <mergeCell ref="J6859:J6860"/>
    <mergeCell ref="K6859:K6860"/>
    <mergeCell ref="L6859:L6860"/>
    <mergeCell ref="A6855:A6860"/>
    <mergeCell ref="F6855:G6855"/>
    <mergeCell ref="H6855:L6855"/>
    <mergeCell ref="B6856:B6858"/>
    <mergeCell ref="C6856:C6858"/>
    <mergeCell ref="D6856:D6858"/>
    <mergeCell ref="E6856:E6858"/>
    <mergeCell ref="F6856:G6858"/>
    <mergeCell ref="H6856:I6856"/>
    <mergeCell ref="H6857:I6858"/>
    <mergeCell ref="H6877:I6877"/>
    <mergeCell ref="H6878:I6878"/>
    <mergeCell ref="F6879:G6880"/>
    <mergeCell ref="H6879:I6880"/>
    <mergeCell ref="J6879:J6880"/>
    <mergeCell ref="K6879:K6880"/>
    <mergeCell ref="K6874:K6875"/>
    <mergeCell ref="L6874:L6875"/>
    <mergeCell ref="A6876:A6880"/>
    <mergeCell ref="F6876:G6876"/>
    <mergeCell ref="H6876:L6876"/>
    <mergeCell ref="B6877:B6878"/>
    <mergeCell ref="C6877:C6878"/>
    <mergeCell ref="D6877:D6878"/>
    <mergeCell ref="E6877:E6878"/>
    <mergeCell ref="F6877:G6878"/>
    <mergeCell ref="F6872:G6873"/>
    <mergeCell ref="H6872:I6872"/>
    <mergeCell ref="H6873:I6873"/>
    <mergeCell ref="F6874:G6875"/>
    <mergeCell ref="H6874:I6875"/>
    <mergeCell ref="J6874:J6875"/>
    <mergeCell ref="J6869:J6870"/>
    <mergeCell ref="K6869:K6870"/>
    <mergeCell ref="L6869:L6870"/>
    <mergeCell ref="A6871:A6875"/>
    <mergeCell ref="F6871:G6871"/>
    <mergeCell ref="H6871:L6871"/>
    <mergeCell ref="B6872:B6873"/>
    <mergeCell ref="C6872:C6873"/>
    <mergeCell ref="D6872:D6873"/>
    <mergeCell ref="E6872:E6873"/>
    <mergeCell ref="D6867:D6868"/>
    <mergeCell ref="E6867:E6868"/>
    <mergeCell ref="F6867:G6868"/>
    <mergeCell ref="H6867:I6867"/>
    <mergeCell ref="H6868:I6868"/>
    <mergeCell ref="F6869:G6870"/>
    <mergeCell ref="H6869:I6870"/>
    <mergeCell ref="F6890:G6891"/>
    <mergeCell ref="H6890:I6891"/>
    <mergeCell ref="J6890:J6891"/>
    <mergeCell ref="K6890:K6891"/>
    <mergeCell ref="L6890:L6891"/>
    <mergeCell ref="A6892:A6896"/>
    <mergeCell ref="F6892:G6892"/>
    <mergeCell ref="H6892:L6892"/>
    <mergeCell ref="B6893:B6894"/>
    <mergeCell ref="C6893:C6894"/>
    <mergeCell ref="A6887:A6891"/>
    <mergeCell ref="F6887:G6887"/>
    <mergeCell ref="H6887:L6887"/>
    <mergeCell ref="B6888:B6889"/>
    <mergeCell ref="C6888:C6889"/>
    <mergeCell ref="D6888:D6889"/>
    <mergeCell ref="E6888:E6889"/>
    <mergeCell ref="F6888:G6889"/>
    <mergeCell ref="H6888:I6888"/>
    <mergeCell ref="H6889:I6889"/>
    <mergeCell ref="H6883:I6884"/>
    <mergeCell ref="J6883:J6884"/>
    <mergeCell ref="K6883:K6884"/>
    <mergeCell ref="L6883:L6884"/>
    <mergeCell ref="F6885:G6886"/>
    <mergeCell ref="H6885:I6886"/>
    <mergeCell ref="J6885:J6886"/>
    <mergeCell ref="K6885:K6886"/>
    <mergeCell ref="L6885:L6886"/>
    <mergeCell ref="L6879:L6880"/>
    <mergeCell ref="A6881:A6886"/>
    <mergeCell ref="F6881:G6881"/>
    <mergeCell ref="H6881:L6881"/>
    <mergeCell ref="B6882:B6884"/>
    <mergeCell ref="C6882:C6884"/>
    <mergeCell ref="D6882:D6884"/>
    <mergeCell ref="E6882:E6884"/>
    <mergeCell ref="F6882:G6884"/>
    <mergeCell ref="H6882:I6882"/>
    <mergeCell ref="H6903:I6903"/>
    <mergeCell ref="H6904:I6904"/>
    <mergeCell ref="F6905:G6906"/>
    <mergeCell ref="H6905:I6906"/>
    <mergeCell ref="J6905:J6906"/>
    <mergeCell ref="K6905:K6906"/>
    <mergeCell ref="K6900:K6901"/>
    <mergeCell ref="L6900:L6901"/>
    <mergeCell ref="A6902:A6906"/>
    <mergeCell ref="F6902:G6902"/>
    <mergeCell ref="H6902:L6902"/>
    <mergeCell ref="B6903:B6904"/>
    <mergeCell ref="C6903:C6904"/>
    <mergeCell ref="D6903:D6904"/>
    <mergeCell ref="E6903:E6904"/>
    <mergeCell ref="F6903:G6904"/>
    <mergeCell ref="F6898:G6899"/>
    <mergeCell ref="H6898:I6898"/>
    <mergeCell ref="H6899:I6899"/>
    <mergeCell ref="F6900:G6901"/>
    <mergeCell ref="H6900:I6901"/>
    <mergeCell ref="J6900:J6901"/>
    <mergeCell ref="J6895:J6896"/>
    <mergeCell ref="K6895:K6896"/>
    <mergeCell ref="L6895:L6896"/>
    <mergeCell ref="A6897:A6901"/>
    <mergeCell ref="F6897:G6897"/>
    <mergeCell ref="H6897:L6897"/>
    <mergeCell ref="B6898:B6899"/>
    <mergeCell ref="C6898:C6899"/>
    <mergeCell ref="D6898:D6899"/>
    <mergeCell ref="E6898:E6899"/>
    <mergeCell ref="D6893:D6894"/>
    <mergeCell ref="E6893:E6894"/>
    <mergeCell ref="F6893:G6894"/>
    <mergeCell ref="H6893:I6893"/>
    <mergeCell ref="H6894:I6894"/>
    <mergeCell ref="F6895:G6896"/>
    <mergeCell ref="H6895:I6896"/>
    <mergeCell ref="J6914:J6915"/>
    <mergeCell ref="K6914:K6915"/>
    <mergeCell ref="L6914:L6915"/>
    <mergeCell ref="F6916:G6917"/>
    <mergeCell ref="H6916:I6917"/>
    <mergeCell ref="J6916:J6917"/>
    <mergeCell ref="K6916:K6917"/>
    <mergeCell ref="L6916:L6917"/>
    <mergeCell ref="A6912:A6917"/>
    <mergeCell ref="F6912:G6912"/>
    <mergeCell ref="H6912:L6912"/>
    <mergeCell ref="B6913:B6915"/>
    <mergeCell ref="C6913:C6915"/>
    <mergeCell ref="D6913:D6915"/>
    <mergeCell ref="E6913:E6915"/>
    <mergeCell ref="F6913:G6915"/>
    <mergeCell ref="H6913:I6913"/>
    <mergeCell ref="H6914:I6915"/>
    <mergeCell ref="H6909:I6909"/>
    <mergeCell ref="F6910:G6911"/>
    <mergeCell ref="H6910:I6911"/>
    <mergeCell ref="J6910:J6911"/>
    <mergeCell ref="K6910:K6911"/>
    <mergeCell ref="L6910:L6911"/>
    <mergeCell ref="L6905:L6906"/>
    <mergeCell ref="A6907:A6911"/>
    <mergeCell ref="F6907:G6907"/>
    <mergeCell ref="H6907:L6907"/>
    <mergeCell ref="B6908:B6909"/>
    <mergeCell ref="C6908:C6909"/>
    <mergeCell ref="D6908:D6909"/>
    <mergeCell ref="E6908:E6909"/>
    <mergeCell ref="F6908:G6909"/>
    <mergeCell ref="H6908:I6908"/>
    <mergeCell ref="F6927:G6928"/>
    <mergeCell ref="H6927:I6928"/>
    <mergeCell ref="J6927:J6928"/>
    <mergeCell ref="K6927:K6928"/>
    <mergeCell ref="L6927:L6928"/>
    <mergeCell ref="A6929:A6933"/>
    <mergeCell ref="F6929:G6929"/>
    <mergeCell ref="H6929:L6929"/>
    <mergeCell ref="B6930:B6931"/>
    <mergeCell ref="C6930:C6931"/>
    <mergeCell ref="A6924:A6928"/>
    <mergeCell ref="F6924:G6924"/>
    <mergeCell ref="H6924:L6924"/>
    <mergeCell ref="B6925:B6926"/>
    <mergeCell ref="C6925:C6926"/>
    <mergeCell ref="D6925:D6926"/>
    <mergeCell ref="E6925:E6926"/>
    <mergeCell ref="F6925:G6926"/>
    <mergeCell ref="H6925:I6925"/>
    <mergeCell ref="H6926:I6926"/>
    <mergeCell ref="J6920:J6921"/>
    <mergeCell ref="K6920:K6921"/>
    <mergeCell ref="L6920:L6921"/>
    <mergeCell ref="F6922:G6923"/>
    <mergeCell ref="H6922:I6923"/>
    <mergeCell ref="J6922:J6923"/>
    <mergeCell ref="K6922:K6923"/>
    <mergeCell ref="L6922:L6923"/>
    <mergeCell ref="A6918:A6923"/>
    <mergeCell ref="F6918:G6918"/>
    <mergeCell ref="H6918:L6918"/>
    <mergeCell ref="B6919:B6921"/>
    <mergeCell ref="C6919:C6921"/>
    <mergeCell ref="D6919:D6921"/>
    <mergeCell ref="E6919:E6921"/>
    <mergeCell ref="F6919:G6921"/>
    <mergeCell ref="H6919:I6919"/>
    <mergeCell ref="H6920:I6921"/>
    <mergeCell ref="F6938:G6939"/>
    <mergeCell ref="H6938:I6939"/>
    <mergeCell ref="J6938:J6939"/>
    <mergeCell ref="K6938:K6939"/>
    <mergeCell ref="L6938:L6939"/>
    <mergeCell ref="A6940:A6944"/>
    <mergeCell ref="F6940:G6940"/>
    <mergeCell ref="H6940:L6940"/>
    <mergeCell ref="B6941:B6942"/>
    <mergeCell ref="C6941:C6942"/>
    <mergeCell ref="F6935:G6937"/>
    <mergeCell ref="H6935:I6935"/>
    <mergeCell ref="H6936:I6937"/>
    <mergeCell ref="J6936:J6937"/>
    <mergeCell ref="K6936:K6937"/>
    <mergeCell ref="L6936:L6937"/>
    <mergeCell ref="J6932:J6933"/>
    <mergeCell ref="K6932:K6933"/>
    <mergeCell ref="L6932:L6933"/>
    <mergeCell ref="A6934:A6939"/>
    <mergeCell ref="F6934:G6934"/>
    <mergeCell ref="H6934:L6934"/>
    <mergeCell ref="B6935:B6937"/>
    <mergeCell ref="C6935:C6937"/>
    <mergeCell ref="D6935:D6937"/>
    <mergeCell ref="E6935:E6937"/>
    <mergeCell ref="D6930:D6931"/>
    <mergeCell ref="E6930:E6931"/>
    <mergeCell ref="F6930:G6931"/>
    <mergeCell ref="H6930:I6930"/>
    <mergeCell ref="H6931:I6931"/>
    <mergeCell ref="F6932:G6933"/>
    <mergeCell ref="H6932:I6933"/>
    <mergeCell ref="H6951:I6951"/>
    <mergeCell ref="H6952:I6952"/>
    <mergeCell ref="F6953:G6954"/>
    <mergeCell ref="H6953:I6954"/>
    <mergeCell ref="J6953:J6954"/>
    <mergeCell ref="K6953:K6954"/>
    <mergeCell ref="K6948:K6949"/>
    <mergeCell ref="L6948:L6949"/>
    <mergeCell ref="A6950:A6954"/>
    <mergeCell ref="F6950:G6950"/>
    <mergeCell ref="H6950:L6950"/>
    <mergeCell ref="B6951:B6952"/>
    <mergeCell ref="C6951:C6952"/>
    <mergeCell ref="D6951:D6952"/>
    <mergeCell ref="E6951:E6952"/>
    <mergeCell ref="F6951:G6952"/>
    <mergeCell ref="F6946:G6947"/>
    <mergeCell ref="H6946:I6946"/>
    <mergeCell ref="H6947:I6947"/>
    <mergeCell ref="F6948:G6949"/>
    <mergeCell ref="H6948:I6949"/>
    <mergeCell ref="J6948:J6949"/>
    <mergeCell ref="J6943:J6944"/>
    <mergeCell ref="K6943:K6944"/>
    <mergeCell ref="L6943:L6944"/>
    <mergeCell ref="A6945:A6949"/>
    <mergeCell ref="F6945:G6945"/>
    <mergeCell ref="H6945:L6945"/>
    <mergeCell ref="B6946:B6947"/>
    <mergeCell ref="C6946:C6947"/>
    <mergeCell ref="D6946:D6947"/>
    <mergeCell ref="E6946:E6947"/>
    <mergeCell ref="D6941:D6942"/>
    <mergeCell ref="E6941:E6942"/>
    <mergeCell ref="F6941:G6942"/>
    <mergeCell ref="H6941:I6941"/>
    <mergeCell ref="H6942:I6942"/>
    <mergeCell ref="F6943:G6944"/>
    <mergeCell ref="H6943:I6944"/>
    <mergeCell ref="F6964:G6965"/>
    <mergeCell ref="H6964:I6965"/>
    <mergeCell ref="J6964:J6965"/>
    <mergeCell ref="K6964:K6965"/>
    <mergeCell ref="L6964:L6965"/>
    <mergeCell ref="A6966:A6970"/>
    <mergeCell ref="F6966:G6966"/>
    <mergeCell ref="H6966:L6966"/>
    <mergeCell ref="B6967:B6968"/>
    <mergeCell ref="C6967:C6968"/>
    <mergeCell ref="A6961:A6965"/>
    <mergeCell ref="F6961:G6961"/>
    <mergeCell ref="H6961:L6961"/>
    <mergeCell ref="B6962:B6963"/>
    <mergeCell ref="C6962:C6963"/>
    <mergeCell ref="D6962:D6963"/>
    <mergeCell ref="E6962:E6963"/>
    <mergeCell ref="F6962:G6963"/>
    <mergeCell ref="H6962:I6962"/>
    <mergeCell ref="H6963:I6963"/>
    <mergeCell ref="H6957:I6958"/>
    <mergeCell ref="J6957:J6958"/>
    <mergeCell ref="K6957:K6958"/>
    <mergeCell ref="L6957:L6958"/>
    <mergeCell ref="F6959:G6960"/>
    <mergeCell ref="H6959:I6960"/>
    <mergeCell ref="J6959:J6960"/>
    <mergeCell ref="K6959:K6960"/>
    <mergeCell ref="L6959:L6960"/>
    <mergeCell ref="L6953:L6954"/>
    <mergeCell ref="A6955:A6960"/>
    <mergeCell ref="F6955:G6955"/>
    <mergeCell ref="H6955:L6955"/>
    <mergeCell ref="B6956:B6958"/>
    <mergeCell ref="C6956:C6958"/>
    <mergeCell ref="D6956:D6958"/>
    <mergeCell ref="E6956:E6958"/>
    <mergeCell ref="F6956:G6958"/>
    <mergeCell ref="H6956:I6956"/>
    <mergeCell ref="H6977:I6977"/>
    <mergeCell ref="H6978:I6978"/>
    <mergeCell ref="F6979:G6980"/>
    <mergeCell ref="H6979:I6980"/>
    <mergeCell ref="J6979:J6980"/>
    <mergeCell ref="K6979:K6980"/>
    <mergeCell ref="K6974:K6975"/>
    <mergeCell ref="L6974:L6975"/>
    <mergeCell ref="A6976:A6980"/>
    <mergeCell ref="F6976:G6976"/>
    <mergeCell ref="H6976:L6976"/>
    <mergeCell ref="B6977:B6978"/>
    <mergeCell ref="C6977:C6978"/>
    <mergeCell ref="D6977:D6978"/>
    <mergeCell ref="E6977:E6978"/>
    <mergeCell ref="F6977:G6978"/>
    <mergeCell ref="F6972:G6973"/>
    <mergeCell ref="H6972:I6972"/>
    <mergeCell ref="H6973:I6973"/>
    <mergeCell ref="F6974:G6975"/>
    <mergeCell ref="H6974:I6975"/>
    <mergeCell ref="J6974:J6975"/>
    <mergeCell ref="J6969:J6970"/>
    <mergeCell ref="K6969:K6970"/>
    <mergeCell ref="L6969:L6970"/>
    <mergeCell ref="A6971:A6975"/>
    <mergeCell ref="F6971:G6971"/>
    <mergeCell ref="H6971:L6971"/>
    <mergeCell ref="B6972:B6973"/>
    <mergeCell ref="C6972:C6973"/>
    <mergeCell ref="D6972:D6973"/>
    <mergeCell ref="E6972:E6973"/>
    <mergeCell ref="D6967:D6968"/>
    <mergeCell ref="E6967:E6968"/>
    <mergeCell ref="F6967:G6968"/>
    <mergeCell ref="H6967:I6967"/>
    <mergeCell ref="H6968:I6968"/>
    <mergeCell ref="F6969:G6970"/>
    <mergeCell ref="H6969:I6970"/>
    <mergeCell ref="F6989:G6990"/>
    <mergeCell ref="H6989:I6990"/>
    <mergeCell ref="J6989:J6990"/>
    <mergeCell ref="K6989:K6990"/>
    <mergeCell ref="L6989:L6990"/>
    <mergeCell ref="A6991:A6996"/>
    <mergeCell ref="F6991:G6991"/>
    <mergeCell ref="H6991:L6991"/>
    <mergeCell ref="B6992:B6994"/>
    <mergeCell ref="C6992:C6994"/>
    <mergeCell ref="A6986:A6990"/>
    <mergeCell ref="F6986:G6986"/>
    <mergeCell ref="H6986:L6986"/>
    <mergeCell ref="B6987:B6988"/>
    <mergeCell ref="C6987:C6988"/>
    <mergeCell ref="D6987:D6988"/>
    <mergeCell ref="E6987:E6988"/>
    <mergeCell ref="F6987:G6988"/>
    <mergeCell ref="H6987:I6987"/>
    <mergeCell ref="H6988:I6988"/>
    <mergeCell ref="H6983:I6983"/>
    <mergeCell ref="F6984:G6985"/>
    <mergeCell ref="H6984:I6985"/>
    <mergeCell ref="J6984:J6985"/>
    <mergeCell ref="K6984:K6985"/>
    <mergeCell ref="L6984:L6985"/>
    <mergeCell ref="L6979:L6980"/>
    <mergeCell ref="A6981:A6985"/>
    <mergeCell ref="F6981:G6981"/>
    <mergeCell ref="H6981:L6981"/>
    <mergeCell ref="B6982:B6983"/>
    <mergeCell ref="C6982:C6983"/>
    <mergeCell ref="D6982:D6983"/>
    <mergeCell ref="E6982:E6983"/>
    <mergeCell ref="F6982:G6983"/>
    <mergeCell ref="H6982:I6982"/>
    <mergeCell ref="D7003:D7004"/>
    <mergeCell ref="E7003:E7004"/>
    <mergeCell ref="F7003:G7004"/>
    <mergeCell ref="H7003:I7003"/>
    <mergeCell ref="H7004:I7004"/>
    <mergeCell ref="F7005:G7006"/>
    <mergeCell ref="H7005:I7006"/>
    <mergeCell ref="F7000:G7001"/>
    <mergeCell ref="H7000:I7001"/>
    <mergeCell ref="J7000:J7001"/>
    <mergeCell ref="K7000:K7001"/>
    <mergeCell ref="L7000:L7001"/>
    <mergeCell ref="A7002:A7006"/>
    <mergeCell ref="F7002:G7002"/>
    <mergeCell ref="H7002:L7002"/>
    <mergeCell ref="B7003:B7004"/>
    <mergeCell ref="C7003:C7004"/>
    <mergeCell ref="A6997:A7001"/>
    <mergeCell ref="F6997:G6997"/>
    <mergeCell ref="H6997:L6997"/>
    <mergeCell ref="B6998:B6999"/>
    <mergeCell ref="C6998:C6999"/>
    <mergeCell ref="D6998:D6999"/>
    <mergeCell ref="E6998:E6999"/>
    <mergeCell ref="F6998:G6999"/>
    <mergeCell ref="H6998:I6998"/>
    <mergeCell ref="H6999:I6999"/>
    <mergeCell ref="K6993:K6994"/>
    <mergeCell ref="L6993:L6994"/>
    <mergeCell ref="F6995:G6996"/>
    <mergeCell ref="H6995:I6996"/>
    <mergeCell ref="J6995:J6996"/>
    <mergeCell ref="K6995:K6996"/>
    <mergeCell ref="L6995:L6996"/>
    <mergeCell ref="D6992:D6994"/>
    <mergeCell ref="E6992:E6994"/>
    <mergeCell ref="F6992:G6994"/>
    <mergeCell ref="H6992:I6992"/>
    <mergeCell ref="H6993:I6994"/>
    <mergeCell ref="J6993:J6994"/>
    <mergeCell ref="L7015:L7016"/>
    <mergeCell ref="A7017:A7021"/>
    <mergeCell ref="F7017:G7017"/>
    <mergeCell ref="H7017:L7017"/>
    <mergeCell ref="B7018:B7019"/>
    <mergeCell ref="C7018:C7019"/>
    <mergeCell ref="D7018:D7019"/>
    <mergeCell ref="E7018:E7019"/>
    <mergeCell ref="F7018:G7019"/>
    <mergeCell ref="H7018:I7018"/>
    <mergeCell ref="H7013:I7013"/>
    <mergeCell ref="H7014:I7014"/>
    <mergeCell ref="F7015:G7016"/>
    <mergeCell ref="H7015:I7016"/>
    <mergeCell ref="J7015:J7016"/>
    <mergeCell ref="K7015:K7016"/>
    <mergeCell ref="K7010:K7011"/>
    <mergeCell ref="L7010:L7011"/>
    <mergeCell ref="A7012:A7016"/>
    <mergeCell ref="F7012:G7012"/>
    <mergeCell ref="H7012:L7012"/>
    <mergeCell ref="B7013:B7014"/>
    <mergeCell ref="C7013:C7014"/>
    <mergeCell ref="D7013:D7014"/>
    <mergeCell ref="E7013:E7014"/>
    <mergeCell ref="F7013:G7014"/>
    <mergeCell ref="F7008:G7009"/>
    <mergeCell ref="H7008:I7008"/>
    <mergeCell ref="H7009:I7009"/>
    <mergeCell ref="F7010:G7011"/>
    <mergeCell ref="H7010:I7011"/>
    <mergeCell ref="J7010:J7011"/>
    <mergeCell ref="J7005:J7006"/>
    <mergeCell ref="K7005:K7006"/>
    <mergeCell ref="L7005:L7006"/>
    <mergeCell ref="A7007:A7011"/>
    <mergeCell ref="F7007:G7007"/>
    <mergeCell ref="H7007:L7007"/>
    <mergeCell ref="B7008:B7009"/>
    <mergeCell ref="C7008:C7009"/>
    <mergeCell ref="D7008:D7009"/>
    <mergeCell ref="E7008:E7009"/>
    <mergeCell ref="D7028:D7029"/>
    <mergeCell ref="E7028:E7029"/>
    <mergeCell ref="F7028:G7029"/>
    <mergeCell ref="H7028:I7028"/>
    <mergeCell ref="H7029:I7029"/>
    <mergeCell ref="F7030:G7031"/>
    <mergeCell ref="H7030:I7031"/>
    <mergeCell ref="F7025:G7026"/>
    <mergeCell ref="H7025:I7026"/>
    <mergeCell ref="J7025:J7026"/>
    <mergeCell ref="K7025:K7026"/>
    <mergeCell ref="L7025:L7026"/>
    <mergeCell ref="A7027:A7031"/>
    <mergeCell ref="F7027:G7027"/>
    <mergeCell ref="H7027:L7027"/>
    <mergeCell ref="B7028:B7029"/>
    <mergeCell ref="C7028:C7029"/>
    <mergeCell ref="A7022:A7026"/>
    <mergeCell ref="F7022:G7022"/>
    <mergeCell ref="H7022:L7022"/>
    <mergeCell ref="B7023:B7024"/>
    <mergeCell ref="C7023:C7024"/>
    <mergeCell ref="D7023:D7024"/>
    <mergeCell ref="E7023:E7024"/>
    <mergeCell ref="F7023:G7024"/>
    <mergeCell ref="H7023:I7023"/>
    <mergeCell ref="H7024:I7024"/>
    <mergeCell ref="H7019:I7019"/>
    <mergeCell ref="F7020:G7021"/>
    <mergeCell ref="H7020:I7021"/>
    <mergeCell ref="J7020:J7021"/>
    <mergeCell ref="K7020:K7021"/>
    <mergeCell ref="L7020:L7021"/>
    <mergeCell ref="H7038:I7038"/>
    <mergeCell ref="H7039:I7040"/>
    <mergeCell ref="J7039:J7040"/>
    <mergeCell ref="K7039:K7040"/>
    <mergeCell ref="L7039:L7040"/>
    <mergeCell ref="F7041:G7042"/>
    <mergeCell ref="H7041:I7042"/>
    <mergeCell ref="J7041:J7042"/>
    <mergeCell ref="K7041:K7042"/>
    <mergeCell ref="L7041:L7042"/>
    <mergeCell ref="K7035:K7036"/>
    <mergeCell ref="L7035:L7036"/>
    <mergeCell ref="A7037:A7042"/>
    <mergeCell ref="F7037:G7037"/>
    <mergeCell ref="H7037:L7037"/>
    <mergeCell ref="B7038:B7040"/>
    <mergeCell ref="C7038:C7040"/>
    <mergeCell ref="D7038:D7040"/>
    <mergeCell ref="E7038:E7040"/>
    <mergeCell ref="F7038:G7040"/>
    <mergeCell ref="F7033:G7034"/>
    <mergeCell ref="H7033:I7033"/>
    <mergeCell ref="H7034:I7034"/>
    <mergeCell ref="F7035:G7036"/>
    <mergeCell ref="H7035:I7036"/>
    <mergeCell ref="J7035:J7036"/>
    <mergeCell ref="J7030:J7031"/>
    <mergeCell ref="K7030:K7031"/>
    <mergeCell ref="L7030:L7031"/>
    <mergeCell ref="A7032:A7036"/>
    <mergeCell ref="F7032:G7032"/>
    <mergeCell ref="H7032:L7032"/>
    <mergeCell ref="B7033:B7034"/>
    <mergeCell ref="C7033:C7034"/>
    <mergeCell ref="D7033:D7034"/>
    <mergeCell ref="E7033:E7034"/>
    <mergeCell ref="F7052:G7053"/>
    <mergeCell ref="H7052:I7053"/>
    <mergeCell ref="J7052:J7053"/>
    <mergeCell ref="K7052:K7053"/>
    <mergeCell ref="L7052:L7053"/>
    <mergeCell ref="A7054:A7058"/>
    <mergeCell ref="F7054:G7054"/>
    <mergeCell ref="H7054:L7054"/>
    <mergeCell ref="B7055:B7056"/>
    <mergeCell ref="C7055:C7056"/>
    <mergeCell ref="A7049:A7053"/>
    <mergeCell ref="F7049:G7049"/>
    <mergeCell ref="H7049:L7049"/>
    <mergeCell ref="B7050:B7051"/>
    <mergeCell ref="C7050:C7051"/>
    <mergeCell ref="D7050:D7051"/>
    <mergeCell ref="E7050:E7051"/>
    <mergeCell ref="F7050:G7051"/>
    <mergeCell ref="H7050:I7050"/>
    <mergeCell ref="H7051:I7051"/>
    <mergeCell ref="J7045:J7046"/>
    <mergeCell ref="K7045:K7046"/>
    <mergeCell ref="L7045:L7046"/>
    <mergeCell ref="F7047:G7048"/>
    <mergeCell ref="H7047:I7048"/>
    <mergeCell ref="J7047:J7048"/>
    <mergeCell ref="K7047:K7048"/>
    <mergeCell ref="L7047:L7048"/>
    <mergeCell ref="A7043:A7048"/>
    <mergeCell ref="F7043:G7043"/>
    <mergeCell ref="H7043:L7043"/>
    <mergeCell ref="B7044:B7046"/>
    <mergeCell ref="C7044:C7046"/>
    <mergeCell ref="D7044:D7046"/>
    <mergeCell ref="E7044:E7046"/>
    <mergeCell ref="F7044:G7046"/>
    <mergeCell ref="H7044:I7044"/>
    <mergeCell ref="H7045:I7046"/>
    <mergeCell ref="H7065:I7065"/>
    <mergeCell ref="H7066:I7066"/>
    <mergeCell ref="F7067:G7068"/>
    <mergeCell ref="H7067:I7068"/>
    <mergeCell ref="J7067:J7068"/>
    <mergeCell ref="K7067:K7068"/>
    <mergeCell ref="K7062:K7063"/>
    <mergeCell ref="L7062:L7063"/>
    <mergeCell ref="A7064:A7068"/>
    <mergeCell ref="F7064:G7064"/>
    <mergeCell ref="H7064:L7064"/>
    <mergeCell ref="B7065:B7066"/>
    <mergeCell ref="C7065:C7066"/>
    <mergeCell ref="D7065:D7066"/>
    <mergeCell ref="E7065:E7066"/>
    <mergeCell ref="F7065:G7066"/>
    <mergeCell ref="F7060:G7061"/>
    <mergeCell ref="H7060:I7060"/>
    <mergeCell ref="H7061:I7061"/>
    <mergeCell ref="F7062:G7063"/>
    <mergeCell ref="H7062:I7063"/>
    <mergeCell ref="J7062:J7063"/>
    <mergeCell ref="J7057:J7058"/>
    <mergeCell ref="K7057:K7058"/>
    <mergeCell ref="L7057:L7058"/>
    <mergeCell ref="A7059:A7063"/>
    <mergeCell ref="F7059:G7059"/>
    <mergeCell ref="H7059:L7059"/>
    <mergeCell ref="B7060:B7061"/>
    <mergeCell ref="C7060:C7061"/>
    <mergeCell ref="D7060:D7061"/>
    <mergeCell ref="E7060:E7061"/>
    <mergeCell ref="D7055:D7056"/>
    <mergeCell ref="E7055:E7056"/>
    <mergeCell ref="F7055:G7056"/>
    <mergeCell ref="H7055:I7055"/>
    <mergeCell ref="H7056:I7056"/>
    <mergeCell ref="F7057:G7058"/>
    <mergeCell ref="H7057:I7058"/>
    <mergeCell ref="F7077:G7078"/>
    <mergeCell ref="H7077:I7078"/>
    <mergeCell ref="J7077:J7078"/>
    <mergeCell ref="K7077:K7078"/>
    <mergeCell ref="L7077:L7078"/>
    <mergeCell ref="A7079:A7083"/>
    <mergeCell ref="F7079:G7079"/>
    <mergeCell ref="H7079:L7079"/>
    <mergeCell ref="B7080:B7081"/>
    <mergeCell ref="C7080:C7081"/>
    <mergeCell ref="A7074:A7078"/>
    <mergeCell ref="F7074:G7074"/>
    <mergeCell ref="H7074:L7074"/>
    <mergeCell ref="B7075:B7076"/>
    <mergeCell ref="C7075:C7076"/>
    <mergeCell ref="D7075:D7076"/>
    <mergeCell ref="E7075:E7076"/>
    <mergeCell ref="F7075:G7076"/>
    <mergeCell ref="H7075:I7075"/>
    <mergeCell ref="H7076:I7076"/>
    <mergeCell ref="H7071:I7071"/>
    <mergeCell ref="F7072:G7073"/>
    <mergeCell ref="H7072:I7073"/>
    <mergeCell ref="J7072:J7073"/>
    <mergeCell ref="K7072:K7073"/>
    <mergeCell ref="L7072:L7073"/>
    <mergeCell ref="L7067:L7068"/>
    <mergeCell ref="A7069:A7073"/>
    <mergeCell ref="F7069:G7069"/>
    <mergeCell ref="H7069:L7069"/>
    <mergeCell ref="B7070:B7071"/>
    <mergeCell ref="C7070:C7071"/>
    <mergeCell ref="D7070:D7071"/>
    <mergeCell ref="E7070:E7071"/>
    <mergeCell ref="F7070:G7071"/>
    <mergeCell ref="H7070:I7070"/>
    <mergeCell ref="H7090:I7090"/>
    <mergeCell ref="H7091:I7091"/>
    <mergeCell ref="F7092:G7093"/>
    <mergeCell ref="H7092:I7093"/>
    <mergeCell ref="J7092:J7093"/>
    <mergeCell ref="K7092:K7093"/>
    <mergeCell ref="K7087:K7088"/>
    <mergeCell ref="L7087:L7088"/>
    <mergeCell ref="A7089:A7093"/>
    <mergeCell ref="F7089:G7089"/>
    <mergeCell ref="H7089:L7089"/>
    <mergeCell ref="B7090:B7091"/>
    <mergeCell ref="C7090:C7091"/>
    <mergeCell ref="D7090:D7091"/>
    <mergeCell ref="E7090:E7091"/>
    <mergeCell ref="F7090:G7091"/>
    <mergeCell ref="F7085:G7086"/>
    <mergeCell ref="H7085:I7085"/>
    <mergeCell ref="H7086:I7086"/>
    <mergeCell ref="F7087:G7088"/>
    <mergeCell ref="H7087:I7088"/>
    <mergeCell ref="J7087:J7088"/>
    <mergeCell ref="J7082:J7083"/>
    <mergeCell ref="K7082:K7083"/>
    <mergeCell ref="L7082:L7083"/>
    <mergeCell ref="A7084:A7088"/>
    <mergeCell ref="F7084:G7084"/>
    <mergeCell ref="H7084:L7084"/>
    <mergeCell ref="B7085:B7086"/>
    <mergeCell ref="C7085:C7086"/>
    <mergeCell ref="D7085:D7086"/>
    <mergeCell ref="E7085:E7086"/>
    <mergeCell ref="D7080:D7081"/>
    <mergeCell ref="E7080:E7081"/>
    <mergeCell ref="F7080:G7081"/>
    <mergeCell ref="H7080:I7080"/>
    <mergeCell ref="H7081:I7081"/>
    <mergeCell ref="F7082:G7083"/>
    <mergeCell ref="H7082:I7083"/>
    <mergeCell ref="F7102:G7103"/>
    <mergeCell ref="H7102:I7103"/>
    <mergeCell ref="J7102:J7103"/>
    <mergeCell ref="K7102:K7103"/>
    <mergeCell ref="L7102:L7103"/>
    <mergeCell ref="A7104:A7108"/>
    <mergeCell ref="F7104:G7104"/>
    <mergeCell ref="H7104:L7104"/>
    <mergeCell ref="B7105:B7106"/>
    <mergeCell ref="C7105:C7106"/>
    <mergeCell ref="A7099:A7103"/>
    <mergeCell ref="F7099:G7099"/>
    <mergeCell ref="H7099:L7099"/>
    <mergeCell ref="B7100:B7101"/>
    <mergeCell ref="C7100:C7101"/>
    <mergeCell ref="D7100:D7101"/>
    <mergeCell ref="E7100:E7101"/>
    <mergeCell ref="F7100:G7101"/>
    <mergeCell ref="H7100:I7100"/>
    <mergeCell ref="H7101:I7101"/>
    <mergeCell ref="H7096:I7096"/>
    <mergeCell ref="F7097:G7098"/>
    <mergeCell ref="H7097:I7098"/>
    <mergeCell ref="J7097:J7098"/>
    <mergeCell ref="K7097:K7098"/>
    <mergeCell ref="L7097:L7098"/>
    <mergeCell ref="L7092:L7093"/>
    <mergeCell ref="A7094:A7098"/>
    <mergeCell ref="F7094:G7094"/>
    <mergeCell ref="H7094:L7094"/>
    <mergeCell ref="B7095:B7096"/>
    <mergeCell ref="C7095:C7096"/>
    <mergeCell ref="D7095:D7096"/>
    <mergeCell ref="E7095:E7096"/>
    <mergeCell ref="F7095:G7096"/>
    <mergeCell ref="H7095:I7095"/>
    <mergeCell ref="H7115:I7115"/>
    <mergeCell ref="H7116:I7116"/>
    <mergeCell ref="F7117:G7118"/>
    <mergeCell ref="H7117:I7118"/>
    <mergeCell ref="J7117:J7118"/>
    <mergeCell ref="K7117:K7118"/>
    <mergeCell ref="K7112:K7113"/>
    <mergeCell ref="L7112:L7113"/>
    <mergeCell ref="A7114:A7118"/>
    <mergeCell ref="F7114:G7114"/>
    <mergeCell ref="H7114:L7114"/>
    <mergeCell ref="B7115:B7116"/>
    <mergeCell ref="C7115:C7116"/>
    <mergeCell ref="D7115:D7116"/>
    <mergeCell ref="E7115:E7116"/>
    <mergeCell ref="F7115:G7116"/>
    <mergeCell ref="F7110:G7111"/>
    <mergeCell ref="H7110:I7110"/>
    <mergeCell ref="H7111:I7111"/>
    <mergeCell ref="F7112:G7113"/>
    <mergeCell ref="H7112:I7113"/>
    <mergeCell ref="J7112:J7113"/>
    <mergeCell ref="J7107:J7108"/>
    <mergeCell ref="K7107:K7108"/>
    <mergeCell ref="L7107:L7108"/>
    <mergeCell ref="A7109:A7113"/>
    <mergeCell ref="F7109:G7109"/>
    <mergeCell ref="H7109:L7109"/>
    <mergeCell ref="B7110:B7111"/>
    <mergeCell ref="C7110:C7111"/>
    <mergeCell ref="D7110:D7111"/>
    <mergeCell ref="E7110:E7111"/>
    <mergeCell ref="D7105:D7106"/>
    <mergeCell ref="E7105:E7106"/>
    <mergeCell ref="F7105:G7106"/>
    <mergeCell ref="H7105:I7105"/>
    <mergeCell ref="H7106:I7106"/>
    <mergeCell ref="F7107:G7108"/>
    <mergeCell ref="H7107:I7108"/>
    <mergeCell ref="J7126:J7127"/>
    <mergeCell ref="K7126:K7127"/>
    <mergeCell ref="L7126:L7127"/>
    <mergeCell ref="F7128:G7129"/>
    <mergeCell ref="H7128:I7129"/>
    <mergeCell ref="J7128:J7129"/>
    <mergeCell ref="K7128:K7129"/>
    <mergeCell ref="L7128:L7129"/>
    <mergeCell ref="A7124:A7129"/>
    <mergeCell ref="F7124:G7124"/>
    <mergeCell ref="H7124:L7124"/>
    <mergeCell ref="B7125:B7127"/>
    <mergeCell ref="C7125:C7127"/>
    <mergeCell ref="D7125:D7127"/>
    <mergeCell ref="E7125:E7127"/>
    <mergeCell ref="F7125:G7127"/>
    <mergeCell ref="H7125:I7125"/>
    <mergeCell ref="H7126:I7127"/>
    <mergeCell ref="H7121:I7121"/>
    <mergeCell ref="F7122:G7123"/>
    <mergeCell ref="H7122:I7123"/>
    <mergeCell ref="J7122:J7123"/>
    <mergeCell ref="K7122:K7123"/>
    <mergeCell ref="L7122:L7123"/>
    <mergeCell ref="L7117:L7118"/>
    <mergeCell ref="A7119:A7123"/>
    <mergeCell ref="F7119:G7119"/>
    <mergeCell ref="H7119:L7119"/>
    <mergeCell ref="B7120:B7121"/>
    <mergeCell ref="C7120:C7121"/>
    <mergeCell ref="D7120:D7121"/>
    <mergeCell ref="E7120:E7121"/>
    <mergeCell ref="F7120:G7121"/>
    <mergeCell ref="H7120:I7120"/>
    <mergeCell ref="D7142:D7143"/>
    <mergeCell ref="E7142:E7143"/>
    <mergeCell ref="F7142:G7143"/>
    <mergeCell ref="H7142:I7142"/>
    <mergeCell ref="H7143:I7143"/>
    <mergeCell ref="F7144:G7145"/>
    <mergeCell ref="H7144:I7145"/>
    <mergeCell ref="F7139:G7140"/>
    <mergeCell ref="H7139:I7140"/>
    <mergeCell ref="J7139:J7140"/>
    <mergeCell ref="K7139:K7140"/>
    <mergeCell ref="L7139:L7140"/>
    <mergeCell ref="A7141:A7145"/>
    <mergeCell ref="F7141:G7141"/>
    <mergeCell ref="H7141:L7141"/>
    <mergeCell ref="B7142:B7143"/>
    <mergeCell ref="C7142:C7143"/>
    <mergeCell ref="A7136:A7140"/>
    <mergeCell ref="F7136:G7136"/>
    <mergeCell ref="H7136:L7136"/>
    <mergeCell ref="B7137:B7138"/>
    <mergeCell ref="C7137:C7138"/>
    <mergeCell ref="D7137:D7138"/>
    <mergeCell ref="E7137:E7138"/>
    <mergeCell ref="F7137:G7138"/>
    <mergeCell ref="H7137:I7137"/>
    <mergeCell ref="H7138:I7138"/>
    <mergeCell ref="J7132:J7133"/>
    <mergeCell ref="K7132:K7133"/>
    <mergeCell ref="L7132:L7133"/>
    <mergeCell ref="F7134:G7135"/>
    <mergeCell ref="H7134:I7135"/>
    <mergeCell ref="J7134:J7135"/>
    <mergeCell ref="K7134:K7135"/>
    <mergeCell ref="L7134:L7135"/>
    <mergeCell ref="A7130:A7135"/>
    <mergeCell ref="F7130:G7130"/>
    <mergeCell ref="H7130:L7130"/>
    <mergeCell ref="B7131:B7133"/>
    <mergeCell ref="C7131:C7133"/>
    <mergeCell ref="D7131:D7133"/>
    <mergeCell ref="E7131:E7133"/>
    <mergeCell ref="F7131:G7133"/>
    <mergeCell ref="H7131:I7131"/>
    <mergeCell ref="H7132:I7133"/>
    <mergeCell ref="L7154:L7155"/>
    <mergeCell ref="A7156:A7160"/>
    <mergeCell ref="F7156:G7156"/>
    <mergeCell ref="H7156:L7156"/>
    <mergeCell ref="B7157:B7158"/>
    <mergeCell ref="C7157:C7158"/>
    <mergeCell ref="D7157:D7158"/>
    <mergeCell ref="E7157:E7158"/>
    <mergeCell ref="F7157:G7158"/>
    <mergeCell ref="H7157:I7157"/>
    <mergeCell ref="H7152:I7152"/>
    <mergeCell ref="H7153:I7153"/>
    <mergeCell ref="F7154:G7155"/>
    <mergeCell ref="H7154:I7155"/>
    <mergeCell ref="J7154:J7155"/>
    <mergeCell ref="K7154:K7155"/>
    <mergeCell ref="K7149:K7150"/>
    <mergeCell ref="L7149:L7150"/>
    <mergeCell ref="A7151:A7155"/>
    <mergeCell ref="F7151:G7151"/>
    <mergeCell ref="H7151:L7151"/>
    <mergeCell ref="B7152:B7153"/>
    <mergeCell ref="C7152:C7153"/>
    <mergeCell ref="D7152:D7153"/>
    <mergeCell ref="E7152:E7153"/>
    <mergeCell ref="F7152:G7153"/>
    <mergeCell ref="F7147:G7148"/>
    <mergeCell ref="H7147:I7147"/>
    <mergeCell ref="H7148:I7148"/>
    <mergeCell ref="F7149:G7150"/>
    <mergeCell ref="H7149:I7150"/>
    <mergeCell ref="J7149:J7150"/>
    <mergeCell ref="J7144:J7145"/>
    <mergeCell ref="K7144:K7145"/>
    <mergeCell ref="L7144:L7145"/>
    <mergeCell ref="A7146:A7150"/>
    <mergeCell ref="F7146:G7146"/>
    <mergeCell ref="H7146:L7146"/>
    <mergeCell ref="B7147:B7148"/>
    <mergeCell ref="C7147:C7148"/>
    <mergeCell ref="D7147:D7148"/>
    <mergeCell ref="E7147:E7148"/>
    <mergeCell ref="D7167:D7168"/>
    <mergeCell ref="E7167:E7168"/>
    <mergeCell ref="F7167:G7168"/>
    <mergeCell ref="H7167:I7167"/>
    <mergeCell ref="H7168:I7168"/>
    <mergeCell ref="F7169:G7170"/>
    <mergeCell ref="H7169:I7170"/>
    <mergeCell ref="F7164:G7165"/>
    <mergeCell ref="H7164:I7165"/>
    <mergeCell ref="J7164:J7165"/>
    <mergeCell ref="K7164:K7165"/>
    <mergeCell ref="L7164:L7165"/>
    <mergeCell ref="A7166:A7170"/>
    <mergeCell ref="F7166:G7166"/>
    <mergeCell ref="H7166:L7166"/>
    <mergeCell ref="B7167:B7168"/>
    <mergeCell ref="C7167:C7168"/>
    <mergeCell ref="A7161:A7165"/>
    <mergeCell ref="F7161:G7161"/>
    <mergeCell ref="H7161:L7161"/>
    <mergeCell ref="B7162:B7163"/>
    <mergeCell ref="C7162:C7163"/>
    <mergeCell ref="D7162:D7163"/>
    <mergeCell ref="E7162:E7163"/>
    <mergeCell ref="F7162:G7163"/>
    <mergeCell ref="H7162:I7162"/>
    <mergeCell ref="H7163:I7163"/>
    <mergeCell ref="H7158:I7158"/>
    <mergeCell ref="F7159:G7160"/>
    <mergeCell ref="H7159:I7160"/>
    <mergeCell ref="J7159:J7160"/>
    <mergeCell ref="K7159:K7160"/>
    <mergeCell ref="L7159:L7160"/>
    <mergeCell ref="H7177:I7177"/>
    <mergeCell ref="H7178:I7179"/>
    <mergeCell ref="J7178:J7179"/>
    <mergeCell ref="K7178:K7179"/>
    <mergeCell ref="L7178:L7179"/>
    <mergeCell ref="F7180:G7181"/>
    <mergeCell ref="H7180:I7181"/>
    <mergeCell ref="J7180:J7181"/>
    <mergeCell ref="K7180:K7181"/>
    <mergeCell ref="L7180:L7181"/>
    <mergeCell ref="K7174:K7175"/>
    <mergeCell ref="L7174:L7175"/>
    <mergeCell ref="A7176:A7181"/>
    <mergeCell ref="F7176:G7176"/>
    <mergeCell ref="H7176:L7176"/>
    <mergeCell ref="B7177:B7179"/>
    <mergeCell ref="C7177:C7179"/>
    <mergeCell ref="D7177:D7179"/>
    <mergeCell ref="E7177:E7179"/>
    <mergeCell ref="F7177:G7179"/>
    <mergeCell ref="F7172:G7173"/>
    <mergeCell ref="H7172:I7172"/>
    <mergeCell ref="H7173:I7173"/>
    <mergeCell ref="F7174:G7175"/>
    <mergeCell ref="H7174:I7175"/>
    <mergeCell ref="J7174:J7175"/>
    <mergeCell ref="J7169:J7170"/>
    <mergeCell ref="K7169:K7170"/>
    <mergeCell ref="L7169:L7170"/>
    <mergeCell ref="A7171:A7175"/>
    <mergeCell ref="F7171:G7171"/>
    <mergeCell ref="H7171:L7171"/>
    <mergeCell ref="B7172:B7173"/>
    <mergeCell ref="C7172:C7173"/>
    <mergeCell ref="D7172:D7173"/>
    <mergeCell ref="E7172:E7173"/>
    <mergeCell ref="K7189:K7190"/>
    <mergeCell ref="L7189:L7190"/>
    <mergeCell ref="F7191:G7192"/>
    <mergeCell ref="H7191:I7192"/>
    <mergeCell ref="J7191:J7192"/>
    <mergeCell ref="K7191:K7192"/>
    <mergeCell ref="L7191:L7192"/>
    <mergeCell ref="D7188:D7190"/>
    <mergeCell ref="E7188:E7190"/>
    <mergeCell ref="F7188:G7190"/>
    <mergeCell ref="H7188:I7188"/>
    <mergeCell ref="H7189:I7190"/>
    <mergeCell ref="J7189:J7190"/>
    <mergeCell ref="F7185:G7186"/>
    <mergeCell ref="H7185:I7186"/>
    <mergeCell ref="J7185:J7186"/>
    <mergeCell ref="K7185:K7186"/>
    <mergeCell ref="L7185:L7186"/>
    <mergeCell ref="A7187:A7192"/>
    <mergeCell ref="F7187:G7187"/>
    <mergeCell ref="H7187:L7187"/>
    <mergeCell ref="B7188:B7190"/>
    <mergeCell ref="C7188:C7190"/>
    <mergeCell ref="A7182:A7186"/>
    <mergeCell ref="F7182:G7182"/>
    <mergeCell ref="H7182:L7182"/>
    <mergeCell ref="B7183:B7184"/>
    <mergeCell ref="C7183:C7184"/>
    <mergeCell ref="D7183:D7184"/>
    <mergeCell ref="E7183:E7184"/>
    <mergeCell ref="F7183:G7184"/>
    <mergeCell ref="H7183:I7183"/>
    <mergeCell ref="H7184:I7184"/>
    <mergeCell ref="K7200:K7201"/>
    <mergeCell ref="L7200:L7201"/>
    <mergeCell ref="F7202:G7203"/>
    <mergeCell ref="H7202:I7203"/>
    <mergeCell ref="J7202:J7203"/>
    <mergeCell ref="K7202:K7203"/>
    <mergeCell ref="L7202:L7203"/>
    <mergeCell ref="D7199:D7201"/>
    <mergeCell ref="E7199:E7201"/>
    <mergeCell ref="F7199:G7201"/>
    <mergeCell ref="H7199:I7199"/>
    <mergeCell ref="H7200:I7201"/>
    <mergeCell ref="J7200:J7201"/>
    <mergeCell ref="F7196:G7197"/>
    <mergeCell ref="H7196:I7197"/>
    <mergeCell ref="J7196:J7197"/>
    <mergeCell ref="K7196:K7197"/>
    <mergeCell ref="L7196:L7197"/>
    <mergeCell ref="A7198:A7203"/>
    <mergeCell ref="F7198:G7198"/>
    <mergeCell ref="H7198:L7198"/>
    <mergeCell ref="B7199:B7201"/>
    <mergeCell ref="C7199:C7201"/>
    <mergeCell ref="A7193:A7197"/>
    <mergeCell ref="F7193:G7193"/>
    <mergeCell ref="H7193:L7193"/>
    <mergeCell ref="B7194:B7195"/>
    <mergeCell ref="C7194:C7195"/>
    <mergeCell ref="D7194:D7195"/>
    <mergeCell ref="E7194:E7195"/>
    <mergeCell ref="F7194:G7195"/>
    <mergeCell ref="H7194:I7194"/>
    <mergeCell ref="H7195:I7195"/>
    <mergeCell ref="D7216:D7217"/>
    <mergeCell ref="E7216:E7217"/>
    <mergeCell ref="F7216:G7217"/>
    <mergeCell ref="H7216:I7216"/>
    <mergeCell ref="H7217:I7217"/>
    <mergeCell ref="F7218:G7219"/>
    <mergeCell ref="H7218:I7219"/>
    <mergeCell ref="F7213:G7214"/>
    <mergeCell ref="H7213:I7214"/>
    <mergeCell ref="J7213:J7214"/>
    <mergeCell ref="K7213:K7214"/>
    <mergeCell ref="L7213:L7214"/>
    <mergeCell ref="A7215:A7219"/>
    <mergeCell ref="F7215:G7215"/>
    <mergeCell ref="H7215:L7215"/>
    <mergeCell ref="B7216:B7217"/>
    <mergeCell ref="C7216:C7217"/>
    <mergeCell ref="A7210:A7214"/>
    <mergeCell ref="F7210:G7210"/>
    <mergeCell ref="H7210:L7210"/>
    <mergeCell ref="B7211:B7212"/>
    <mergeCell ref="C7211:C7212"/>
    <mergeCell ref="D7211:D7212"/>
    <mergeCell ref="E7211:E7212"/>
    <mergeCell ref="F7211:G7212"/>
    <mergeCell ref="H7211:I7211"/>
    <mergeCell ref="H7212:I7212"/>
    <mergeCell ref="J7206:J7207"/>
    <mergeCell ref="K7206:K7207"/>
    <mergeCell ref="L7206:L7207"/>
    <mergeCell ref="F7208:G7209"/>
    <mergeCell ref="H7208:I7209"/>
    <mergeCell ref="J7208:J7209"/>
    <mergeCell ref="K7208:K7209"/>
    <mergeCell ref="L7208:L7209"/>
    <mergeCell ref="A7204:A7209"/>
    <mergeCell ref="F7204:G7204"/>
    <mergeCell ref="H7204:L7204"/>
    <mergeCell ref="B7205:B7207"/>
    <mergeCell ref="C7205:C7207"/>
    <mergeCell ref="D7205:D7207"/>
    <mergeCell ref="E7205:E7207"/>
    <mergeCell ref="F7205:G7207"/>
    <mergeCell ref="H7205:I7205"/>
    <mergeCell ref="H7206:I7207"/>
    <mergeCell ref="K7229:K7231"/>
    <mergeCell ref="L7229:L7231"/>
    <mergeCell ref="F7232:G7233"/>
    <mergeCell ref="H7232:I7233"/>
    <mergeCell ref="J7232:J7233"/>
    <mergeCell ref="K7232:K7233"/>
    <mergeCell ref="L7232:L7233"/>
    <mergeCell ref="D7228:D7231"/>
    <mergeCell ref="E7228:E7231"/>
    <mergeCell ref="F7228:G7231"/>
    <mergeCell ref="H7228:I7228"/>
    <mergeCell ref="H7229:I7231"/>
    <mergeCell ref="J7229:J7231"/>
    <mergeCell ref="F7225:G7226"/>
    <mergeCell ref="H7225:I7226"/>
    <mergeCell ref="J7225:J7226"/>
    <mergeCell ref="K7225:K7226"/>
    <mergeCell ref="L7225:L7226"/>
    <mergeCell ref="A7227:A7233"/>
    <mergeCell ref="F7227:G7227"/>
    <mergeCell ref="H7227:L7227"/>
    <mergeCell ref="B7228:B7231"/>
    <mergeCell ref="C7228:C7231"/>
    <mergeCell ref="F7221:G7224"/>
    <mergeCell ref="H7221:I7221"/>
    <mergeCell ref="H7222:I7224"/>
    <mergeCell ref="J7222:J7224"/>
    <mergeCell ref="K7222:K7224"/>
    <mergeCell ref="L7222:L7224"/>
    <mergeCell ref="J7218:J7219"/>
    <mergeCell ref="K7218:K7219"/>
    <mergeCell ref="L7218:L7219"/>
    <mergeCell ref="A7220:A7226"/>
    <mergeCell ref="F7220:G7220"/>
    <mergeCell ref="H7220:L7220"/>
    <mergeCell ref="B7221:B7224"/>
    <mergeCell ref="C7221:C7224"/>
    <mergeCell ref="D7221:D7224"/>
    <mergeCell ref="E7221:E7224"/>
    <mergeCell ref="F7244:G7245"/>
    <mergeCell ref="H7244:I7245"/>
    <mergeCell ref="J7244:J7245"/>
    <mergeCell ref="K7244:K7245"/>
    <mergeCell ref="L7244:L7245"/>
    <mergeCell ref="A7246:A7250"/>
    <mergeCell ref="F7246:G7246"/>
    <mergeCell ref="H7246:L7246"/>
    <mergeCell ref="B7247:B7248"/>
    <mergeCell ref="C7247:C7248"/>
    <mergeCell ref="A7241:A7245"/>
    <mergeCell ref="F7241:G7241"/>
    <mergeCell ref="H7241:L7241"/>
    <mergeCell ref="B7242:B7243"/>
    <mergeCell ref="C7242:C7243"/>
    <mergeCell ref="D7242:D7243"/>
    <mergeCell ref="E7242:E7243"/>
    <mergeCell ref="F7242:G7243"/>
    <mergeCell ref="H7242:I7242"/>
    <mergeCell ref="H7243:I7243"/>
    <mergeCell ref="J7236:J7238"/>
    <mergeCell ref="K7236:K7238"/>
    <mergeCell ref="L7236:L7238"/>
    <mergeCell ref="F7239:G7240"/>
    <mergeCell ref="H7239:I7240"/>
    <mergeCell ref="J7239:J7240"/>
    <mergeCell ref="K7239:K7240"/>
    <mergeCell ref="L7239:L7240"/>
    <mergeCell ref="A7234:A7240"/>
    <mergeCell ref="F7234:G7234"/>
    <mergeCell ref="H7234:L7234"/>
    <mergeCell ref="B7235:B7238"/>
    <mergeCell ref="C7235:C7238"/>
    <mergeCell ref="D7235:D7238"/>
    <mergeCell ref="E7235:E7238"/>
    <mergeCell ref="F7235:G7238"/>
    <mergeCell ref="H7235:I7235"/>
    <mergeCell ref="H7236:I7238"/>
    <mergeCell ref="H7257:I7257"/>
    <mergeCell ref="H7258:I7258"/>
    <mergeCell ref="F7259:G7260"/>
    <mergeCell ref="H7259:I7260"/>
    <mergeCell ref="J7259:J7260"/>
    <mergeCell ref="K7259:K7260"/>
    <mergeCell ref="K7254:K7255"/>
    <mergeCell ref="L7254:L7255"/>
    <mergeCell ref="A7256:A7260"/>
    <mergeCell ref="F7256:G7256"/>
    <mergeCell ref="H7256:L7256"/>
    <mergeCell ref="B7257:B7258"/>
    <mergeCell ref="C7257:C7258"/>
    <mergeCell ref="D7257:D7258"/>
    <mergeCell ref="E7257:E7258"/>
    <mergeCell ref="F7257:G7258"/>
    <mergeCell ref="F7252:G7253"/>
    <mergeCell ref="H7252:I7252"/>
    <mergeCell ref="H7253:I7253"/>
    <mergeCell ref="F7254:G7255"/>
    <mergeCell ref="H7254:I7255"/>
    <mergeCell ref="J7254:J7255"/>
    <mergeCell ref="J7249:J7250"/>
    <mergeCell ref="K7249:K7250"/>
    <mergeCell ref="L7249:L7250"/>
    <mergeCell ref="A7251:A7255"/>
    <mergeCell ref="F7251:G7251"/>
    <mergeCell ref="H7251:L7251"/>
    <mergeCell ref="B7252:B7253"/>
    <mergeCell ref="C7252:C7253"/>
    <mergeCell ref="D7252:D7253"/>
    <mergeCell ref="E7252:E7253"/>
    <mergeCell ref="D7247:D7248"/>
    <mergeCell ref="E7247:E7248"/>
    <mergeCell ref="F7247:G7248"/>
    <mergeCell ref="H7247:I7247"/>
    <mergeCell ref="H7248:I7248"/>
    <mergeCell ref="F7249:G7250"/>
    <mergeCell ref="H7249:I7250"/>
    <mergeCell ref="F7269:G7270"/>
    <mergeCell ref="H7269:I7270"/>
    <mergeCell ref="J7269:J7270"/>
    <mergeCell ref="K7269:K7270"/>
    <mergeCell ref="L7269:L7270"/>
    <mergeCell ref="A7271:A7275"/>
    <mergeCell ref="F7271:G7271"/>
    <mergeCell ref="H7271:L7271"/>
    <mergeCell ref="B7272:B7273"/>
    <mergeCell ref="C7272:C7273"/>
    <mergeCell ref="A7266:A7270"/>
    <mergeCell ref="F7266:G7266"/>
    <mergeCell ref="H7266:L7266"/>
    <mergeCell ref="B7267:B7268"/>
    <mergeCell ref="C7267:C7268"/>
    <mergeCell ref="D7267:D7268"/>
    <mergeCell ref="E7267:E7268"/>
    <mergeCell ref="F7267:G7268"/>
    <mergeCell ref="H7267:I7267"/>
    <mergeCell ref="H7268:I7268"/>
    <mergeCell ref="H7263:I7263"/>
    <mergeCell ref="F7264:G7265"/>
    <mergeCell ref="H7264:I7265"/>
    <mergeCell ref="J7264:J7265"/>
    <mergeCell ref="K7264:K7265"/>
    <mergeCell ref="L7264:L7265"/>
    <mergeCell ref="L7259:L7260"/>
    <mergeCell ref="A7261:A7265"/>
    <mergeCell ref="F7261:G7261"/>
    <mergeCell ref="H7261:L7261"/>
    <mergeCell ref="B7262:B7263"/>
    <mergeCell ref="C7262:C7263"/>
    <mergeCell ref="D7262:D7263"/>
    <mergeCell ref="E7262:E7263"/>
    <mergeCell ref="F7262:G7263"/>
    <mergeCell ref="H7262:I7262"/>
    <mergeCell ref="H7282:I7282"/>
    <mergeCell ref="H7283:I7283"/>
    <mergeCell ref="F7284:G7285"/>
    <mergeCell ref="H7284:I7285"/>
    <mergeCell ref="J7284:J7285"/>
    <mergeCell ref="K7284:K7285"/>
    <mergeCell ref="K7279:K7280"/>
    <mergeCell ref="L7279:L7280"/>
    <mergeCell ref="A7281:A7285"/>
    <mergeCell ref="F7281:G7281"/>
    <mergeCell ref="H7281:L7281"/>
    <mergeCell ref="B7282:B7283"/>
    <mergeCell ref="C7282:C7283"/>
    <mergeCell ref="D7282:D7283"/>
    <mergeCell ref="E7282:E7283"/>
    <mergeCell ref="F7282:G7283"/>
    <mergeCell ref="F7277:G7278"/>
    <mergeCell ref="H7277:I7277"/>
    <mergeCell ref="H7278:I7278"/>
    <mergeCell ref="F7279:G7280"/>
    <mergeCell ref="H7279:I7280"/>
    <mergeCell ref="J7279:J7280"/>
    <mergeCell ref="J7274:J7275"/>
    <mergeCell ref="K7274:K7275"/>
    <mergeCell ref="L7274:L7275"/>
    <mergeCell ref="A7276:A7280"/>
    <mergeCell ref="F7276:G7276"/>
    <mergeCell ref="H7276:L7276"/>
    <mergeCell ref="B7277:B7278"/>
    <mergeCell ref="C7277:C7278"/>
    <mergeCell ref="D7277:D7278"/>
    <mergeCell ref="E7277:E7278"/>
    <mergeCell ref="D7272:D7273"/>
    <mergeCell ref="E7272:E7273"/>
    <mergeCell ref="F7272:G7273"/>
    <mergeCell ref="H7272:I7272"/>
    <mergeCell ref="H7273:I7273"/>
    <mergeCell ref="F7274:G7275"/>
    <mergeCell ref="H7274:I7275"/>
    <mergeCell ref="F7294:G7295"/>
    <mergeCell ref="H7294:I7295"/>
    <mergeCell ref="J7294:J7295"/>
    <mergeCell ref="K7294:K7295"/>
    <mergeCell ref="L7294:L7295"/>
    <mergeCell ref="A7296:A7300"/>
    <mergeCell ref="F7296:G7296"/>
    <mergeCell ref="H7296:L7296"/>
    <mergeCell ref="B7297:B7298"/>
    <mergeCell ref="C7297:C7298"/>
    <mergeCell ref="A7291:A7295"/>
    <mergeCell ref="F7291:G7291"/>
    <mergeCell ref="H7291:L7291"/>
    <mergeCell ref="B7292:B7293"/>
    <mergeCell ref="C7292:C7293"/>
    <mergeCell ref="D7292:D7293"/>
    <mergeCell ref="E7292:E7293"/>
    <mergeCell ref="F7292:G7293"/>
    <mergeCell ref="H7292:I7292"/>
    <mergeCell ref="H7293:I7293"/>
    <mergeCell ref="H7288:I7288"/>
    <mergeCell ref="F7289:G7290"/>
    <mergeCell ref="H7289:I7290"/>
    <mergeCell ref="J7289:J7290"/>
    <mergeCell ref="K7289:K7290"/>
    <mergeCell ref="L7289:L7290"/>
    <mergeCell ref="L7284:L7285"/>
    <mergeCell ref="A7286:A7290"/>
    <mergeCell ref="F7286:G7286"/>
    <mergeCell ref="H7286:L7286"/>
    <mergeCell ref="B7287:B7288"/>
    <mergeCell ref="C7287:C7288"/>
    <mergeCell ref="D7287:D7288"/>
    <mergeCell ref="E7287:E7288"/>
    <mergeCell ref="F7287:G7288"/>
    <mergeCell ref="H7287:I7287"/>
    <mergeCell ref="H7307:I7307"/>
    <mergeCell ref="H7308:I7308"/>
    <mergeCell ref="F7309:G7310"/>
    <mergeCell ref="H7309:I7310"/>
    <mergeCell ref="J7309:J7310"/>
    <mergeCell ref="K7309:K7310"/>
    <mergeCell ref="K7304:K7305"/>
    <mergeCell ref="L7304:L7305"/>
    <mergeCell ref="A7306:A7310"/>
    <mergeCell ref="F7306:G7306"/>
    <mergeCell ref="H7306:L7306"/>
    <mergeCell ref="B7307:B7308"/>
    <mergeCell ref="C7307:C7308"/>
    <mergeCell ref="D7307:D7308"/>
    <mergeCell ref="E7307:E7308"/>
    <mergeCell ref="F7307:G7308"/>
    <mergeCell ref="F7302:G7303"/>
    <mergeCell ref="H7302:I7302"/>
    <mergeCell ref="H7303:I7303"/>
    <mergeCell ref="F7304:G7305"/>
    <mergeCell ref="H7304:I7305"/>
    <mergeCell ref="J7304:J7305"/>
    <mergeCell ref="J7299:J7300"/>
    <mergeCell ref="K7299:K7300"/>
    <mergeCell ref="L7299:L7300"/>
    <mergeCell ref="A7301:A7305"/>
    <mergeCell ref="F7301:G7301"/>
    <mergeCell ref="H7301:L7301"/>
    <mergeCell ref="B7302:B7303"/>
    <mergeCell ref="C7302:C7303"/>
    <mergeCell ref="D7302:D7303"/>
    <mergeCell ref="E7302:E7303"/>
    <mergeCell ref="D7297:D7298"/>
    <mergeCell ref="E7297:E7298"/>
    <mergeCell ref="F7297:G7298"/>
    <mergeCell ref="H7297:I7297"/>
    <mergeCell ref="H7298:I7298"/>
    <mergeCell ref="F7299:G7300"/>
    <mergeCell ref="H7299:I7300"/>
    <mergeCell ref="J7319:J7320"/>
    <mergeCell ref="K7319:K7320"/>
    <mergeCell ref="L7319:L7320"/>
    <mergeCell ref="F7321:G7322"/>
    <mergeCell ref="H7321:I7322"/>
    <mergeCell ref="J7321:J7322"/>
    <mergeCell ref="K7321:K7322"/>
    <mergeCell ref="L7321:L7322"/>
    <mergeCell ref="A7317:A7322"/>
    <mergeCell ref="F7317:G7317"/>
    <mergeCell ref="H7317:L7317"/>
    <mergeCell ref="B7318:B7320"/>
    <mergeCell ref="C7318:C7320"/>
    <mergeCell ref="D7318:D7320"/>
    <mergeCell ref="E7318:E7320"/>
    <mergeCell ref="F7318:G7320"/>
    <mergeCell ref="H7318:I7318"/>
    <mergeCell ref="H7319:I7320"/>
    <mergeCell ref="H7313:I7314"/>
    <mergeCell ref="J7313:J7314"/>
    <mergeCell ref="K7313:K7314"/>
    <mergeCell ref="L7313:L7314"/>
    <mergeCell ref="F7315:G7316"/>
    <mergeCell ref="H7315:I7316"/>
    <mergeCell ref="J7315:J7316"/>
    <mergeCell ref="K7315:K7316"/>
    <mergeCell ref="L7315:L7316"/>
    <mergeCell ref="L7309:L7310"/>
    <mergeCell ref="A7311:A7316"/>
    <mergeCell ref="F7311:G7311"/>
    <mergeCell ref="H7311:L7311"/>
    <mergeCell ref="B7312:B7314"/>
    <mergeCell ref="C7312:C7314"/>
    <mergeCell ref="D7312:D7314"/>
    <mergeCell ref="E7312:E7314"/>
    <mergeCell ref="F7312:G7314"/>
    <mergeCell ref="H7312:I7312"/>
    <mergeCell ref="F7332:G7333"/>
    <mergeCell ref="H7332:I7333"/>
    <mergeCell ref="J7332:J7333"/>
    <mergeCell ref="K7332:K7333"/>
    <mergeCell ref="L7332:L7333"/>
    <mergeCell ref="A7334:A7338"/>
    <mergeCell ref="F7334:G7334"/>
    <mergeCell ref="H7334:L7334"/>
    <mergeCell ref="B7335:B7336"/>
    <mergeCell ref="C7335:C7336"/>
    <mergeCell ref="A7329:A7333"/>
    <mergeCell ref="F7329:G7329"/>
    <mergeCell ref="H7329:L7329"/>
    <mergeCell ref="B7330:B7331"/>
    <mergeCell ref="C7330:C7331"/>
    <mergeCell ref="D7330:D7331"/>
    <mergeCell ref="E7330:E7331"/>
    <mergeCell ref="F7330:G7331"/>
    <mergeCell ref="H7330:I7330"/>
    <mergeCell ref="H7331:I7331"/>
    <mergeCell ref="J7325:J7326"/>
    <mergeCell ref="K7325:K7326"/>
    <mergeCell ref="L7325:L7326"/>
    <mergeCell ref="F7327:G7328"/>
    <mergeCell ref="H7327:I7328"/>
    <mergeCell ref="J7327:J7328"/>
    <mergeCell ref="K7327:K7328"/>
    <mergeCell ref="L7327:L7328"/>
    <mergeCell ref="A7323:A7328"/>
    <mergeCell ref="F7323:G7323"/>
    <mergeCell ref="H7323:L7323"/>
    <mergeCell ref="B7324:B7326"/>
    <mergeCell ref="C7324:C7326"/>
    <mergeCell ref="D7324:D7326"/>
    <mergeCell ref="E7324:E7326"/>
    <mergeCell ref="F7324:G7326"/>
    <mergeCell ref="H7324:I7324"/>
    <mergeCell ref="H7325:I7326"/>
    <mergeCell ref="H7345:I7345"/>
    <mergeCell ref="H7346:I7346"/>
    <mergeCell ref="F7347:G7348"/>
    <mergeCell ref="H7347:I7348"/>
    <mergeCell ref="J7347:J7348"/>
    <mergeCell ref="K7347:K7348"/>
    <mergeCell ref="K7342:K7343"/>
    <mergeCell ref="L7342:L7343"/>
    <mergeCell ref="A7344:A7348"/>
    <mergeCell ref="F7344:G7344"/>
    <mergeCell ref="H7344:L7344"/>
    <mergeCell ref="B7345:B7346"/>
    <mergeCell ref="C7345:C7346"/>
    <mergeCell ref="D7345:D7346"/>
    <mergeCell ref="E7345:E7346"/>
    <mergeCell ref="F7345:G7346"/>
    <mergeCell ref="F7340:G7341"/>
    <mergeCell ref="H7340:I7340"/>
    <mergeCell ref="H7341:I7341"/>
    <mergeCell ref="F7342:G7343"/>
    <mergeCell ref="H7342:I7343"/>
    <mergeCell ref="J7342:J7343"/>
    <mergeCell ref="J7337:J7338"/>
    <mergeCell ref="K7337:K7338"/>
    <mergeCell ref="L7337:L7338"/>
    <mergeCell ref="A7339:A7343"/>
    <mergeCell ref="F7339:G7339"/>
    <mergeCell ref="H7339:L7339"/>
    <mergeCell ref="B7340:B7341"/>
    <mergeCell ref="C7340:C7341"/>
    <mergeCell ref="D7340:D7341"/>
    <mergeCell ref="E7340:E7341"/>
    <mergeCell ref="D7335:D7336"/>
    <mergeCell ref="E7335:E7336"/>
    <mergeCell ref="F7335:G7336"/>
    <mergeCell ref="H7335:I7335"/>
    <mergeCell ref="H7336:I7336"/>
    <mergeCell ref="F7337:G7338"/>
    <mergeCell ref="H7337:I7338"/>
    <mergeCell ref="F7357:G7358"/>
    <mergeCell ref="H7357:I7358"/>
    <mergeCell ref="J7357:J7358"/>
    <mergeCell ref="K7357:K7358"/>
    <mergeCell ref="L7357:L7358"/>
    <mergeCell ref="A7359:A7363"/>
    <mergeCell ref="F7359:G7359"/>
    <mergeCell ref="H7359:L7359"/>
    <mergeCell ref="B7360:B7361"/>
    <mergeCell ref="C7360:C7361"/>
    <mergeCell ref="A7354:A7358"/>
    <mergeCell ref="F7354:G7354"/>
    <mergeCell ref="H7354:L7354"/>
    <mergeCell ref="B7355:B7356"/>
    <mergeCell ref="C7355:C7356"/>
    <mergeCell ref="D7355:D7356"/>
    <mergeCell ref="E7355:E7356"/>
    <mergeCell ref="F7355:G7356"/>
    <mergeCell ref="H7355:I7355"/>
    <mergeCell ref="H7356:I7356"/>
    <mergeCell ref="H7351:I7351"/>
    <mergeCell ref="F7352:G7353"/>
    <mergeCell ref="H7352:I7353"/>
    <mergeCell ref="J7352:J7353"/>
    <mergeCell ref="K7352:K7353"/>
    <mergeCell ref="L7352:L7353"/>
    <mergeCell ref="L7347:L7348"/>
    <mergeCell ref="A7349:A7353"/>
    <mergeCell ref="F7349:G7349"/>
    <mergeCell ref="H7349:L7349"/>
    <mergeCell ref="B7350:B7351"/>
    <mergeCell ref="C7350:C7351"/>
    <mergeCell ref="D7350:D7351"/>
    <mergeCell ref="E7350:E7351"/>
    <mergeCell ref="F7350:G7351"/>
    <mergeCell ref="H7350:I7350"/>
    <mergeCell ref="H7370:I7370"/>
    <mergeCell ref="H7371:I7371"/>
    <mergeCell ref="F7372:G7373"/>
    <mergeCell ref="H7372:I7373"/>
    <mergeCell ref="J7372:J7373"/>
    <mergeCell ref="K7372:K7373"/>
    <mergeCell ref="K7367:K7368"/>
    <mergeCell ref="L7367:L7368"/>
    <mergeCell ref="A7369:A7373"/>
    <mergeCell ref="F7369:G7369"/>
    <mergeCell ref="H7369:L7369"/>
    <mergeCell ref="B7370:B7371"/>
    <mergeCell ref="C7370:C7371"/>
    <mergeCell ref="D7370:D7371"/>
    <mergeCell ref="E7370:E7371"/>
    <mergeCell ref="F7370:G7371"/>
    <mergeCell ref="F7365:G7366"/>
    <mergeCell ref="H7365:I7365"/>
    <mergeCell ref="H7366:I7366"/>
    <mergeCell ref="F7367:G7368"/>
    <mergeCell ref="H7367:I7368"/>
    <mergeCell ref="J7367:J7368"/>
    <mergeCell ref="J7362:J7363"/>
    <mergeCell ref="K7362:K7363"/>
    <mergeCell ref="L7362:L7363"/>
    <mergeCell ref="A7364:A7368"/>
    <mergeCell ref="F7364:G7364"/>
    <mergeCell ref="H7364:L7364"/>
    <mergeCell ref="B7365:B7366"/>
    <mergeCell ref="C7365:C7366"/>
    <mergeCell ref="D7365:D7366"/>
    <mergeCell ref="E7365:E7366"/>
    <mergeCell ref="D7360:D7361"/>
    <mergeCell ref="E7360:E7361"/>
    <mergeCell ref="F7360:G7361"/>
    <mergeCell ref="H7360:I7360"/>
    <mergeCell ref="H7361:I7361"/>
    <mergeCell ref="F7362:G7363"/>
    <mergeCell ref="H7362:I7363"/>
    <mergeCell ref="J7382:J7384"/>
    <mergeCell ref="K7382:K7384"/>
    <mergeCell ref="L7382:L7384"/>
    <mergeCell ref="F7385:G7386"/>
    <mergeCell ref="H7385:I7386"/>
    <mergeCell ref="J7385:J7386"/>
    <mergeCell ref="K7385:K7386"/>
    <mergeCell ref="L7385:L7386"/>
    <mergeCell ref="A7380:A7386"/>
    <mergeCell ref="F7380:G7380"/>
    <mergeCell ref="H7380:L7380"/>
    <mergeCell ref="B7381:B7384"/>
    <mergeCell ref="C7381:C7384"/>
    <mergeCell ref="D7381:D7384"/>
    <mergeCell ref="E7381:E7384"/>
    <mergeCell ref="F7381:G7384"/>
    <mergeCell ref="H7381:I7381"/>
    <mergeCell ref="H7382:I7384"/>
    <mergeCell ref="H7376:I7377"/>
    <mergeCell ref="J7376:J7377"/>
    <mergeCell ref="K7376:K7377"/>
    <mergeCell ref="L7376:L7377"/>
    <mergeCell ref="F7378:G7379"/>
    <mergeCell ref="H7378:I7379"/>
    <mergeCell ref="J7378:J7379"/>
    <mergeCell ref="K7378:K7379"/>
    <mergeCell ref="L7378:L7379"/>
    <mergeCell ref="L7372:L7373"/>
    <mergeCell ref="A7374:A7379"/>
    <mergeCell ref="F7374:G7374"/>
    <mergeCell ref="H7374:L7374"/>
    <mergeCell ref="B7375:B7377"/>
    <mergeCell ref="C7375:C7377"/>
    <mergeCell ref="D7375:D7377"/>
    <mergeCell ref="E7375:E7377"/>
    <mergeCell ref="F7375:G7377"/>
    <mergeCell ref="H7375:I7375"/>
    <mergeCell ref="F7398:G7399"/>
    <mergeCell ref="H7398:I7398"/>
    <mergeCell ref="H7399:I7399"/>
    <mergeCell ref="F7400:G7401"/>
    <mergeCell ref="H7400:I7401"/>
    <mergeCell ref="J7400:J7401"/>
    <mergeCell ref="J7395:J7396"/>
    <mergeCell ref="K7395:K7396"/>
    <mergeCell ref="L7395:L7396"/>
    <mergeCell ref="A7397:A7401"/>
    <mergeCell ref="F7397:G7397"/>
    <mergeCell ref="H7397:L7397"/>
    <mergeCell ref="B7398:B7399"/>
    <mergeCell ref="C7398:C7399"/>
    <mergeCell ref="D7398:D7399"/>
    <mergeCell ref="E7398:E7399"/>
    <mergeCell ref="D7393:D7394"/>
    <mergeCell ref="E7393:E7394"/>
    <mergeCell ref="F7393:G7394"/>
    <mergeCell ref="H7393:I7393"/>
    <mergeCell ref="H7394:I7394"/>
    <mergeCell ref="F7395:G7396"/>
    <mergeCell ref="H7395:I7396"/>
    <mergeCell ref="F7390:G7391"/>
    <mergeCell ref="H7390:I7391"/>
    <mergeCell ref="J7390:J7391"/>
    <mergeCell ref="K7390:K7391"/>
    <mergeCell ref="L7390:L7391"/>
    <mergeCell ref="A7392:A7396"/>
    <mergeCell ref="F7392:G7392"/>
    <mergeCell ref="H7392:L7392"/>
    <mergeCell ref="B7393:B7394"/>
    <mergeCell ref="C7393:C7394"/>
    <mergeCell ref="A7387:A7391"/>
    <mergeCell ref="F7387:G7387"/>
    <mergeCell ref="H7387:L7387"/>
    <mergeCell ref="B7388:B7389"/>
    <mergeCell ref="C7388:C7389"/>
    <mergeCell ref="D7388:D7389"/>
    <mergeCell ref="E7388:E7389"/>
    <mergeCell ref="F7388:G7389"/>
    <mergeCell ref="H7388:I7388"/>
    <mergeCell ref="H7389:I7389"/>
    <mergeCell ref="H7409:I7411"/>
    <mergeCell ref="J7409:J7411"/>
    <mergeCell ref="K7409:K7411"/>
    <mergeCell ref="L7409:L7411"/>
    <mergeCell ref="F7412:G7413"/>
    <mergeCell ref="H7412:I7413"/>
    <mergeCell ref="J7412:J7413"/>
    <mergeCell ref="K7412:K7413"/>
    <mergeCell ref="L7412:L7413"/>
    <mergeCell ref="L7405:L7406"/>
    <mergeCell ref="A7407:A7413"/>
    <mergeCell ref="F7407:G7407"/>
    <mergeCell ref="H7407:L7407"/>
    <mergeCell ref="B7408:B7411"/>
    <mergeCell ref="C7408:C7411"/>
    <mergeCell ref="D7408:D7411"/>
    <mergeCell ref="E7408:E7411"/>
    <mergeCell ref="F7408:G7411"/>
    <mergeCell ref="H7408:I7408"/>
    <mergeCell ref="H7403:I7403"/>
    <mergeCell ref="H7404:I7404"/>
    <mergeCell ref="F7405:G7406"/>
    <mergeCell ref="H7405:I7406"/>
    <mergeCell ref="J7405:J7406"/>
    <mergeCell ref="K7405:K7406"/>
    <mergeCell ref="K7400:K7401"/>
    <mergeCell ref="L7400:L7401"/>
    <mergeCell ref="A7402:A7406"/>
    <mergeCell ref="F7402:G7402"/>
    <mergeCell ref="H7402:L7402"/>
    <mergeCell ref="B7403:B7404"/>
    <mergeCell ref="C7403:C7404"/>
    <mergeCell ref="D7403:D7404"/>
    <mergeCell ref="E7403:E7404"/>
    <mergeCell ref="F7403:G7404"/>
    <mergeCell ref="J7423:J7425"/>
    <mergeCell ref="K7423:K7425"/>
    <mergeCell ref="L7423:L7425"/>
    <mergeCell ref="F7426:G7427"/>
    <mergeCell ref="H7426:I7427"/>
    <mergeCell ref="J7426:J7427"/>
    <mergeCell ref="K7426:K7427"/>
    <mergeCell ref="L7426:L7427"/>
    <mergeCell ref="A7421:A7427"/>
    <mergeCell ref="F7421:G7421"/>
    <mergeCell ref="H7421:L7421"/>
    <mergeCell ref="B7422:B7425"/>
    <mergeCell ref="C7422:C7425"/>
    <mergeCell ref="D7422:D7425"/>
    <mergeCell ref="E7422:E7425"/>
    <mergeCell ref="F7422:G7425"/>
    <mergeCell ref="H7422:I7422"/>
    <mergeCell ref="H7423:I7425"/>
    <mergeCell ref="J7416:J7418"/>
    <mergeCell ref="K7416:K7418"/>
    <mergeCell ref="L7416:L7418"/>
    <mergeCell ref="F7419:G7420"/>
    <mergeCell ref="H7419:I7420"/>
    <mergeCell ref="J7419:J7420"/>
    <mergeCell ref="K7419:K7420"/>
    <mergeCell ref="L7419:L7420"/>
    <mergeCell ref="A7414:A7420"/>
    <mergeCell ref="F7414:G7414"/>
    <mergeCell ref="H7414:L7414"/>
    <mergeCell ref="B7415:B7418"/>
    <mergeCell ref="C7415:C7418"/>
    <mergeCell ref="D7415:D7418"/>
    <mergeCell ref="E7415:E7418"/>
    <mergeCell ref="F7415:G7418"/>
    <mergeCell ref="H7415:I7415"/>
    <mergeCell ref="H7416:I7418"/>
    <mergeCell ref="F7439:G7441"/>
    <mergeCell ref="H7439:I7439"/>
    <mergeCell ref="H7440:I7441"/>
    <mergeCell ref="J7440:J7441"/>
    <mergeCell ref="K7440:K7441"/>
    <mergeCell ref="L7440:L7441"/>
    <mergeCell ref="J7436:J7437"/>
    <mergeCell ref="K7436:K7437"/>
    <mergeCell ref="L7436:L7437"/>
    <mergeCell ref="A7438:A7443"/>
    <mergeCell ref="F7438:G7438"/>
    <mergeCell ref="H7438:L7438"/>
    <mergeCell ref="B7439:B7441"/>
    <mergeCell ref="C7439:C7441"/>
    <mergeCell ref="D7439:D7441"/>
    <mergeCell ref="E7439:E7441"/>
    <mergeCell ref="D7434:D7435"/>
    <mergeCell ref="E7434:E7435"/>
    <mergeCell ref="F7434:G7435"/>
    <mergeCell ref="H7434:I7434"/>
    <mergeCell ref="H7435:I7435"/>
    <mergeCell ref="F7436:G7437"/>
    <mergeCell ref="H7436:I7437"/>
    <mergeCell ref="F7431:G7432"/>
    <mergeCell ref="H7431:I7432"/>
    <mergeCell ref="J7431:J7432"/>
    <mergeCell ref="K7431:K7432"/>
    <mergeCell ref="L7431:L7432"/>
    <mergeCell ref="A7433:A7437"/>
    <mergeCell ref="F7433:G7433"/>
    <mergeCell ref="H7433:L7433"/>
    <mergeCell ref="B7434:B7435"/>
    <mergeCell ref="C7434:C7435"/>
    <mergeCell ref="A7428:A7432"/>
    <mergeCell ref="F7428:G7428"/>
    <mergeCell ref="H7428:L7428"/>
    <mergeCell ref="B7429:B7430"/>
    <mergeCell ref="C7429:C7430"/>
    <mergeCell ref="D7429:D7430"/>
    <mergeCell ref="E7429:E7430"/>
    <mergeCell ref="F7429:G7430"/>
    <mergeCell ref="H7429:I7429"/>
    <mergeCell ref="H7430:I7430"/>
    <mergeCell ref="J7453:J7454"/>
    <mergeCell ref="K7453:K7454"/>
    <mergeCell ref="L7453:L7454"/>
    <mergeCell ref="F7455:G7456"/>
    <mergeCell ref="H7455:I7456"/>
    <mergeCell ref="J7455:J7456"/>
    <mergeCell ref="K7455:K7456"/>
    <mergeCell ref="L7455:L7456"/>
    <mergeCell ref="A7451:A7456"/>
    <mergeCell ref="F7451:G7451"/>
    <mergeCell ref="H7451:L7451"/>
    <mergeCell ref="B7452:B7454"/>
    <mergeCell ref="C7452:C7454"/>
    <mergeCell ref="D7452:D7454"/>
    <mergeCell ref="E7452:E7454"/>
    <mergeCell ref="F7452:G7454"/>
    <mergeCell ref="H7452:I7452"/>
    <mergeCell ref="H7453:I7454"/>
    <mergeCell ref="K7446:K7448"/>
    <mergeCell ref="L7446:L7448"/>
    <mergeCell ref="F7449:G7450"/>
    <mergeCell ref="H7449:I7450"/>
    <mergeCell ref="J7449:J7450"/>
    <mergeCell ref="K7449:K7450"/>
    <mergeCell ref="L7449:L7450"/>
    <mergeCell ref="D7445:D7448"/>
    <mergeCell ref="E7445:E7448"/>
    <mergeCell ref="F7445:G7448"/>
    <mergeCell ref="H7445:I7445"/>
    <mergeCell ref="H7446:I7448"/>
    <mergeCell ref="J7446:J7448"/>
    <mergeCell ref="F7442:G7443"/>
    <mergeCell ref="H7442:I7443"/>
    <mergeCell ref="J7442:J7443"/>
    <mergeCell ref="K7442:K7443"/>
    <mergeCell ref="L7442:L7443"/>
    <mergeCell ref="A7444:A7450"/>
    <mergeCell ref="F7444:G7444"/>
    <mergeCell ref="H7444:L7444"/>
    <mergeCell ref="B7445:B7448"/>
    <mergeCell ref="C7445:C7448"/>
    <mergeCell ref="F7466:G7467"/>
    <mergeCell ref="H7466:I7467"/>
    <mergeCell ref="J7466:J7467"/>
    <mergeCell ref="K7466:K7467"/>
    <mergeCell ref="L7466:L7467"/>
    <mergeCell ref="A7468:A7472"/>
    <mergeCell ref="F7468:G7468"/>
    <mergeCell ref="H7468:L7468"/>
    <mergeCell ref="B7469:B7470"/>
    <mergeCell ref="C7469:C7470"/>
    <mergeCell ref="A7463:A7467"/>
    <mergeCell ref="F7463:G7463"/>
    <mergeCell ref="H7463:L7463"/>
    <mergeCell ref="B7464:B7465"/>
    <mergeCell ref="C7464:C7465"/>
    <mergeCell ref="D7464:D7465"/>
    <mergeCell ref="E7464:E7465"/>
    <mergeCell ref="F7464:G7465"/>
    <mergeCell ref="H7464:I7464"/>
    <mergeCell ref="H7465:I7465"/>
    <mergeCell ref="J7459:J7460"/>
    <mergeCell ref="K7459:K7460"/>
    <mergeCell ref="L7459:L7460"/>
    <mergeCell ref="F7461:G7462"/>
    <mergeCell ref="H7461:I7462"/>
    <mergeCell ref="J7461:J7462"/>
    <mergeCell ref="K7461:K7462"/>
    <mergeCell ref="L7461:L7462"/>
    <mergeCell ref="A7457:A7462"/>
    <mergeCell ref="F7457:G7457"/>
    <mergeCell ref="H7457:L7457"/>
    <mergeCell ref="B7458:B7460"/>
    <mergeCell ref="C7458:C7460"/>
    <mergeCell ref="D7458:D7460"/>
    <mergeCell ref="E7458:E7460"/>
    <mergeCell ref="F7458:G7460"/>
    <mergeCell ref="H7458:I7458"/>
    <mergeCell ref="H7459:I7460"/>
    <mergeCell ref="F7477:G7478"/>
    <mergeCell ref="H7477:I7478"/>
    <mergeCell ref="J7477:J7478"/>
    <mergeCell ref="K7477:K7478"/>
    <mergeCell ref="L7477:L7478"/>
    <mergeCell ref="A7479:A7483"/>
    <mergeCell ref="F7479:G7479"/>
    <mergeCell ref="H7479:L7479"/>
    <mergeCell ref="B7480:B7481"/>
    <mergeCell ref="C7480:C7481"/>
    <mergeCell ref="F7474:G7476"/>
    <mergeCell ref="H7474:I7474"/>
    <mergeCell ref="H7475:I7476"/>
    <mergeCell ref="J7475:J7476"/>
    <mergeCell ref="K7475:K7476"/>
    <mergeCell ref="L7475:L7476"/>
    <mergeCell ref="J7471:J7472"/>
    <mergeCell ref="K7471:K7472"/>
    <mergeCell ref="L7471:L7472"/>
    <mergeCell ref="A7473:A7478"/>
    <mergeCell ref="F7473:G7473"/>
    <mergeCell ref="H7473:L7473"/>
    <mergeCell ref="B7474:B7476"/>
    <mergeCell ref="C7474:C7476"/>
    <mergeCell ref="D7474:D7476"/>
    <mergeCell ref="E7474:E7476"/>
    <mergeCell ref="D7469:D7470"/>
    <mergeCell ref="E7469:E7470"/>
    <mergeCell ref="F7469:G7470"/>
    <mergeCell ref="H7469:I7469"/>
    <mergeCell ref="H7470:I7470"/>
    <mergeCell ref="F7471:G7472"/>
    <mergeCell ref="H7471:I7472"/>
    <mergeCell ref="H7490:I7490"/>
    <mergeCell ref="H7491:I7491"/>
    <mergeCell ref="F7492:G7493"/>
    <mergeCell ref="H7492:I7493"/>
    <mergeCell ref="J7492:J7493"/>
    <mergeCell ref="K7492:K7493"/>
    <mergeCell ref="K7487:K7488"/>
    <mergeCell ref="L7487:L7488"/>
    <mergeCell ref="A7489:A7493"/>
    <mergeCell ref="F7489:G7489"/>
    <mergeCell ref="H7489:L7489"/>
    <mergeCell ref="B7490:B7491"/>
    <mergeCell ref="C7490:C7491"/>
    <mergeCell ref="D7490:D7491"/>
    <mergeCell ref="E7490:E7491"/>
    <mergeCell ref="F7490:G7491"/>
    <mergeCell ref="F7485:G7486"/>
    <mergeCell ref="H7485:I7485"/>
    <mergeCell ref="H7486:I7486"/>
    <mergeCell ref="F7487:G7488"/>
    <mergeCell ref="H7487:I7488"/>
    <mergeCell ref="J7487:J7488"/>
    <mergeCell ref="J7482:J7483"/>
    <mergeCell ref="K7482:K7483"/>
    <mergeCell ref="L7482:L7483"/>
    <mergeCell ref="A7484:A7488"/>
    <mergeCell ref="F7484:G7484"/>
    <mergeCell ref="H7484:L7484"/>
    <mergeCell ref="B7485:B7486"/>
    <mergeCell ref="C7485:C7486"/>
    <mergeCell ref="D7485:D7486"/>
    <mergeCell ref="E7485:E7486"/>
    <mergeCell ref="D7480:D7481"/>
    <mergeCell ref="E7480:E7481"/>
    <mergeCell ref="F7480:G7481"/>
    <mergeCell ref="H7480:I7480"/>
    <mergeCell ref="H7481:I7481"/>
    <mergeCell ref="F7482:G7483"/>
    <mergeCell ref="H7482:I7483"/>
    <mergeCell ref="F7502:G7503"/>
    <mergeCell ref="H7502:I7503"/>
    <mergeCell ref="J7502:J7503"/>
    <mergeCell ref="K7502:K7503"/>
    <mergeCell ref="L7502:L7503"/>
    <mergeCell ref="A7504:A7508"/>
    <mergeCell ref="F7504:G7504"/>
    <mergeCell ref="H7504:L7504"/>
    <mergeCell ref="B7505:B7506"/>
    <mergeCell ref="C7505:C7506"/>
    <mergeCell ref="A7499:A7503"/>
    <mergeCell ref="F7499:G7499"/>
    <mergeCell ref="H7499:L7499"/>
    <mergeCell ref="B7500:B7501"/>
    <mergeCell ref="C7500:C7501"/>
    <mergeCell ref="D7500:D7501"/>
    <mergeCell ref="E7500:E7501"/>
    <mergeCell ref="F7500:G7501"/>
    <mergeCell ref="H7500:I7500"/>
    <mergeCell ref="H7501:I7501"/>
    <mergeCell ref="H7496:I7496"/>
    <mergeCell ref="F7497:G7498"/>
    <mergeCell ref="H7497:I7498"/>
    <mergeCell ref="J7497:J7498"/>
    <mergeCell ref="K7497:K7498"/>
    <mergeCell ref="L7497:L7498"/>
    <mergeCell ref="L7492:L7493"/>
    <mergeCell ref="A7494:A7498"/>
    <mergeCell ref="F7494:G7494"/>
    <mergeCell ref="H7494:L7494"/>
    <mergeCell ref="B7495:B7496"/>
    <mergeCell ref="C7495:C7496"/>
    <mergeCell ref="D7495:D7496"/>
    <mergeCell ref="E7495:E7496"/>
    <mergeCell ref="F7495:G7496"/>
    <mergeCell ref="H7495:I7495"/>
    <mergeCell ref="H7515:I7515"/>
    <mergeCell ref="H7516:I7516"/>
    <mergeCell ref="F7517:G7518"/>
    <mergeCell ref="H7517:I7518"/>
    <mergeCell ref="J7517:J7518"/>
    <mergeCell ref="K7517:K7518"/>
    <mergeCell ref="K7512:K7513"/>
    <mergeCell ref="L7512:L7513"/>
    <mergeCell ref="A7514:A7518"/>
    <mergeCell ref="F7514:G7514"/>
    <mergeCell ref="H7514:L7514"/>
    <mergeCell ref="B7515:B7516"/>
    <mergeCell ref="C7515:C7516"/>
    <mergeCell ref="D7515:D7516"/>
    <mergeCell ref="E7515:E7516"/>
    <mergeCell ref="F7515:G7516"/>
    <mergeCell ref="F7510:G7511"/>
    <mergeCell ref="H7510:I7510"/>
    <mergeCell ref="H7511:I7511"/>
    <mergeCell ref="F7512:G7513"/>
    <mergeCell ref="H7512:I7513"/>
    <mergeCell ref="J7512:J7513"/>
    <mergeCell ref="J7507:J7508"/>
    <mergeCell ref="K7507:K7508"/>
    <mergeCell ref="L7507:L7508"/>
    <mergeCell ref="A7509:A7513"/>
    <mergeCell ref="F7509:G7509"/>
    <mergeCell ref="H7509:L7509"/>
    <mergeCell ref="B7510:B7511"/>
    <mergeCell ref="C7510:C7511"/>
    <mergeCell ref="D7510:D7511"/>
    <mergeCell ref="E7510:E7511"/>
    <mergeCell ref="D7505:D7506"/>
    <mergeCell ref="E7505:E7506"/>
    <mergeCell ref="F7505:G7506"/>
    <mergeCell ref="H7505:I7505"/>
    <mergeCell ref="H7506:I7506"/>
    <mergeCell ref="F7507:G7508"/>
    <mergeCell ref="H7507:I7508"/>
    <mergeCell ref="F7528:G7529"/>
    <mergeCell ref="H7528:I7529"/>
    <mergeCell ref="J7528:J7529"/>
    <mergeCell ref="K7528:K7529"/>
    <mergeCell ref="L7528:L7529"/>
    <mergeCell ref="A7530:A7534"/>
    <mergeCell ref="F7530:G7530"/>
    <mergeCell ref="H7530:L7530"/>
    <mergeCell ref="B7531:B7532"/>
    <mergeCell ref="C7531:C7532"/>
    <mergeCell ref="A7525:A7529"/>
    <mergeCell ref="F7525:G7525"/>
    <mergeCell ref="H7525:L7525"/>
    <mergeCell ref="B7526:B7527"/>
    <mergeCell ref="C7526:C7527"/>
    <mergeCell ref="D7526:D7527"/>
    <mergeCell ref="E7526:E7527"/>
    <mergeCell ref="F7526:G7527"/>
    <mergeCell ref="H7526:I7526"/>
    <mergeCell ref="H7527:I7527"/>
    <mergeCell ref="H7521:I7522"/>
    <mergeCell ref="J7521:J7522"/>
    <mergeCell ref="K7521:K7522"/>
    <mergeCell ref="L7521:L7522"/>
    <mergeCell ref="F7523:G7524"/>
    <mergeCell ref="H7523:I7524"/>
    <mergeCell ref="J7523:J7524"/>
    <mergeCell ref="K7523:K7524"/>
    <mergeCell ref="L7523:L7524"/>
    <mergeCell ref="L7517:L7518"/>
    <mergeCell ref="A7519:A7524"/>
    <mergeCell ref="F7519:G7519"/>
    <mergeCell ref="H7519:L7519"/>
    <mergeCell ref="B7520:B7522"/>
    <mergeCell ref="C7520:C7522"/>
    <mergeCell ref="D7520:D7522"/>
    <mergeCell ref="E7520:E7522"/>
    <mergeCell ref="F7520:G7522"/>
    <mergeCell ref="H7520:I7520"/>
    <mergeCell ref="H7541:I7541"/>
    <mergeCell ref="H7542:I7542"/>
    <mergeCell ref="F7543:G7544"/>
    <mergeCell ref="H7543:I7544"/>
    <mergeCell ref="J7543:J7544"/>
    <mergeCell ref="K7543:K7544"/>
    <mergeCell ref="K7538:K7539"/>
    <mergeCell ref="L7538:L7539"/>
    <mergeCell ref="A7540:A7544"/>
    <mergeCell ref="F7540:G7540"/>
    <mergeCell ref="H7540:L7540"/>
    <mergeCell ref="B7541:B7542"/>
    <mergeCell ref="C7541:C7542"/>
    <mergeCell ref="D7541:D7542"/>
    <mergeCell ref="E7541:E7542"/>
    <mergeCell ref="F7541:G7542"/>
    <mergeCell ref="F7536:G7537"/>
    <mergeCell ref="H7536:I7536"/>
    <mergeCell ref="H7537:I7537"/>
    <mergeCell ref="F7538:G7539"/>
    <mergeCell ref="H7538:I7539"/>
    <mergeCell ref="J7538:J7539"/>
    <mergeCell ref="J7533:J7534"/>
    <mergeCell ref="K7533:K7534"/>
    <mergeCell ref="L7533:L7534"/>
    <mergeCell ref="A7535:A7539"/>
    <mergeCell ref="F7535:G7535"/>
    <mergeCell ref="H7535:L7535"/>
    <mergeCell ref="B7536:B7537"/>
    <mergeCell ref="C7536:C7537"/>
    <mergeCell ref="D7536:D7537"/>
    <mergeCell ref="E7536:E7537"/>
    <mergeCell ref="D7531:D7532"/>
    <mergeCell ref="E7531:E7532"/>
    <mergeCell ref="F7531:G7532"/>
    <mergeCell ref="H7531:I7531"/>
    <mergeCell ref="H7532:I7532"/>
    <mergeCell ref="F7533:G7534"/>
    <mergeCell ref="H7533:I7534"/>
    <mergeCell ref="F7553:G7554"/>
    <mergeCell ref="H7553:I7554"/>
    <mergeCell ref="J7553:J7554"/>
    <mergeCell ref="K7553:K7554"/>
    <mergeCell ref="L7553:L7554"/>
    <mergeCell ref="A7555:A7559"/>
    <mergeCell ref="F7555:G7555"/>
    <mergeCell ref="H7555:L7555"/>
    <mergeCell ref="B7556:B7557"/>
    <mergeCell ref="C7556:C7557"/>
    <mergeCell ref="A7550:A7554"/>
    <mergeCell ref="F7550:G7550"/>
    <mergeCell ref="H7550:L7550"/>
    <mergeCell ref="B7551:B7552"/>
    <mergeCell ref="C7551:C7552"/>
    <mergeCell ref="D7551:D7552"/>
    <mergeCell ref="E7551:E7552"/>
    <mergeCell ref="F7551:G7552"/>
    <mergeCell ref="H7551:I7551"/>
    <mergeCell ref="H7552:I7552"/>
    <mergeCell ref="H7547:I7547"/>
    <mergeCell ref="F7548:G7549"/>
    <mergeCell ref="H7548:I7549"/>
    <mergeCell ref="J7548:J7549"/>
    <mergeCell ref="K7548:K7549"/>
    <mergeCell ref="L7548:L7549"/>
    <mergeCell ref="L7543:L7544"/>
    <mergeCell ref="A7545:A7549"/>
    <mergeCell ref="F7545:G7545"/>
    <mergeCell ref="H7545:L7545"/>
    <mergeCell ref="B7546:B7547"/>
    <mergeCell ref="C7546:C7547"/>
    <mergeCell ref="D7546:D7547"/>
    <mergeCell ref="E7546:E7547"/>
    <mergeCell ref="F7546:G7547"/>
    <mergeCell ref="H7546:I7546"/>
    <mergeCell ref="H7566:I7566"/>
    <mergeCell ref="H7567:I7567"/>
    <mergeCell ref="F7568:G7569"/>
    <mergeCell ref="H7568:I7569"/>
    <mergeCell ref="J7568:J7569"/>
    <mergeCell ref="K7568:K7569"/>
    <mergeCell ref="K7563:K7564"/>
    <mergeCell ref="L7563:L7564"/>
    <mergeCell ref="A7565:A7569"/>
    <mergeCell ref="F7565:G7565"/>
    <mergeCell ref="H7565:L7565"/>
    <mergeCell ref="B7566:B7567"/>
    <mergeCell ref="C7566:C7567"/>
    <mergeCell ref="D7566:D7567"/>
    <mergeCell ref="E7566:E7567"/>
    <mergeCell ref="F7566:G7567"/>
    <mergeCell ref="F7561:G7562"/>
    <mergeCell ref="H7561:I7561"/>
    <mergeCell ref="H7562:I7562"/>
    <mergeCell ref="F7563:G7564"/>
    <mergeCell ref="H7563:I7564"/>
    <mergeCell ref="J7563:J7564"/>
    <mergeCell ref="J7558:J7559"/>
    <mergeCell ref="K7558:K7559"/>
    <mergeCell ref="L7558:L7559"/>
    <mergeCell ref="A7560:A7564"/>
    <mergeCell ref="F7560:G7560"/>
    <mergeCell ref="H7560:L7560"/>
    <mergeCell ref="B7561:B7562"/>
    <mergeCell ref="C7561:C7562"/>
    <mergeCell ref="D7561:D7562"/>
    <mergeCell ref="E7561:E7562"/>
    <mergeCell ref="D7556:D7557"/>
    <mergeCell ref="E7556:E7557"/>
    <mergeCell ref="F7556:G7557"/>
    <mergeCell ref="H7556:I7556"/>
    <mergeCell ref="H7557:I7557"/>
    <mergeCell ref="F7558:G7559"/>
    <mergeCell ref="H7558:I7559"/>
    <mergeCell ref="F7579:G7580"/>
    <mergeCell ref="H7579:I7580"/>
    <mergeCell ref="J7579:J7580"/>
    <mergeCell ref="K7579:K7580"/>
    <mergeCell ref="L7579:L7580"/>
    <mergeCell ref="A7581:A7585"/>
    <mergeCell ref="F7581:G7581"/>
    <mergeCell ref="H7581:L7581"/>
    <mergeCell ref="B7582:B7583"/>
    <mergeCell ref="C7582:C7583"/>
    <mergeCell ref="A7576:A7580"/>
    <mergeCell ref="F7576:G7576"/>
    <mergeCell ref="H7576:L7576"/>
    <mergeCell ref="B7577:B7578"/>
    <mergeCell ref="C7577:C7578"/>
    <mergeCell ref="D7577:D7578"/>
    <mergeCell ref="E7577:E7578"/>
    <mergeCell ref="F7577:G7578"/>
    <mergeCell ref="H7577:I7577"/>
    <mergeCell ref="H7578:I7578"/>
    <mergeCell ref="H7572:I7573"/>
    <mergeCell ref="J7572:J7573"/>
    <mergeCell ref="K7572:K7573"/>
    <mergeCell ref="L7572:L7573"/>
    <mergeCell ref="F7574:G7575"/>
    <mergeCell ref="H7574:I7575"/>
    <mergeCell ref="J7574:J7575"/>
    <mergeCell ref="K7574:K7575"/>
    <mergeCell ref="L7574:L7575"/>
    <mergeCell ref="L7568:L7569"/>
    <mergeCell ref="A7570:A7575"/>
    <mergeCell ref="F7570:G7570"/>
    <mergeCell ref="H7570:L7570"/>
    <mergeCell ref="B7571:B7573"/>
    <mergeCell ref="C7571:C7573"/>
    <mergeCell ref="D7571:D7573"/>
    <mergeCell ref="E7571:E7573"/>
    <mergeCell ref="F7571:G7573"/>
    <mergeCell ref="H7571:I7571"/>
    <mergeCell ref="H7592:I7592"/>
    <mergeCell ref="H7593:I7593"/>
    <mergeCell ref="F7594:G7595"/>
    <mergeCell ref="H7594:I7595"/>
    <mergeCell ref="J7594:J7595"/>
    <mergeCell ref="K7594:K7595"/>
    <mergeCell ref="K7589:K7590"/>
    <mergeCell ref="L7589:L7590"/>
    <mergeCell ref="A7591:A7595"/>
    <mergeCell ref="F7591:G7591"/>
    <mergeCell ref="H7591:L7591"/>
    <mergeCell ref="B7592:B7593"/>
    <mergeCell ref="C7592:C7593"/>
    <mergeCell ref="D7592:D7593"/>
    <mergeCell ref="E7592:E7593"/>
    <mergeCell ref="F7592:G7593"/>
    <mergeCell ref="F7587:G7588"/>
    <mergeCell ref="H7587:I7587"/>
    <mergeCell ref="H7588:I7588"/>
    <mergeCell ref="F7589:G7590"/>
    <mergeCell ref="H7589:I7590"/>
    <mergeCell ref="J7589:J7590"/>
    <mergeCell ref="J7584:J7585"/>
    <mergeCell ref="K7584:K7585"/>
    <mergeCell ref="L7584:L7585"/>
    <mergeCell ref="A7586:A7590"/>
    <mergeCell ref="F7586:G7586"/>
    <mergeCell ref="H7586:L7586"/>
    <mergeCell ref="B7587:B7588"/>
    <mergeCell ref="C7587:C7588"/>
    <mergeCell ref="D7587:D7588"/>
    <mergeCell ref="E7587:E7588"/>
    <mergeCell ref="D7582:D7583"/>
    <mergeCell ref="E7582:E7583"/>
    <mergeCell ref="F7582:G7583"/>
    <mergeCell ref="H7582:I7582"/>
    <mergeCell ref="H7583:I7583"/>
    <mergeCell ref="F7584:G7585"/>
    <mergeCell ref="H7584:I7585"/>
    <mergeCell ref="F7604:G7605"/>
    <mergeCell ref="H7604:I7605"/>
    <mergeCell ref="J7604:J7605"/>
    <mergeCell ref="K7604:K7605"/>
    <mergeCell ref="L7604:L7605"/>
    <mergeCell ref="A7606:A7611"/>
    <mergeCell ref="F7606:G7606"/>
    <mergeCell ref="H7606:L7606"/>
    <mergeCell ref="B7607:B7609"/>
    <mergeCell ref="C7607:C7609"/>
    <mergeCell ref="A7601:A7605"/>
    <mergeCell ref="F7601:G7601"/>
    <mergeCell ref="H7601:L7601"/>
    <mergeCell ref="B7602:B7603"/>
    <mergeCell ref="C7602:C7603"/>
    <mergeCell ref="D7602:D7603"/>
    <mergeCell ref="E7602:E7603"/>
    <mergeCell ref="F7602:G7603"/>
    <mergeCell ref="H7602:I7602"/>
    <mergeCell ref="H7603:I7603"/>
    <mergeCell ref="H7598:I7598"/>
    <mergeCell ref="F7599:G7600"/>
    <mergeCell ref="H7599:I7600"/>
    <mergeCell ref="J7599:J7600"/>
    <mergeCell ref="K7599:K7600"/>
    <mergeCell ref="L7599:L7600"/>
    <mergeCell ref="L7594:L7595"/>
    <mergeCell ref="A7596:A7600"/>
    <mergeCell ref="F7596:G7596"/>
    <mergeCell ref="H7596:L7596"/>
    <mergeCell ref="B7597:B7598"/>
    <mergeCell ref="C7597:C7598"/>
    <mergeCell ref="D7597:D7598"/>
    <mergeCell ref="E7597:E7598"/>
    <mergeCell ref="F7597:G7598"/>
    <mergeCell ref="H7597:I7597"/>
    <mergeCell ref="D7618:D7619"/>
    <mergeCell ref="E7618:E7619"/>
    <mergeCell ref="F7618:G7619"/>
    <mergeCell ref="H7618:I7618"/>
    <mergeCell ref="H7619:I7619"/>
    <mergeCell ref="F7620:G7621"/>
    <mergeCell ref="H7620:I7621"/>
    <mergeCell ref="F7615:G7616"/>
    <mergeCell ref="H7615:I7616"/>
    <mergeCell ref="J7615:J7616"/>
    <mergeCell ref="K7615:K7616"/>
    <mergeCell ref="L7615:L7616"/>
    <mergeCell ref="A7617:A7621"/>
    <mergeCell ref="F7617:G7617"/>
    <mergeCell ref="H7617:L7617"/>
    <mergeCell ref="B7618:B7619"/>
    <mergeCell ref="C7618:C7619"/>
    <mergeCell ref="A7612:A7616"/>
    <mergeCell ref="F7612:G7612"/>
    <mergeCell ref="H7612:L7612"/>
    <mergeCell ref="B7613:B7614"/>
    <mergeCell ref="C7613:C7614"/>
    <mergeCell ref="D7613:D7614"/>
    <mergeCell ref="E7613:E7614"/>
    <mergeCell ref="F7613:G7614"/>
    <mergeCell ref="H7613:I7613"/>
    <mergeCell ref="H7614:I7614"/>
    <mergeCell ref="K7608:K7609"/>
    <mergeCell ref="L7608:L7609"/>
    <mergeCell ref="F7610:G7611"/>
    <mergeCell ref="H7610:I7611"/>
    <mergeCell ref="J7610:J7611"/>
    <mergeCell ref="K7610:K7611"/>
    <mergeCell ref="L7610:L7611"/>
    <mergeCell ref="D7607:D7609"/>
    <mergeCell ref="E7607:E7609"/>
    <mergeCell ref="F7607:G7609"/>
    <mergeCell ref="H7607:I7607"/>
    <mergeCell ref="H7608:I7609"/>
    <mergeCell ref="J7608:J7609"/>
    <mergeCell ref="L7630:L7631"/>
    <mergeCell ref="A7632:A7637"/>
    <mergeCell ref="F7632:G7632"/>
    <mergeCell ref="H7632:L7632"/>
    <mergeCell ref="B7633:B7635"/>
    <mergeCell ref="C7633:C7635"/>
    <mergeCell ref="D7633:D7635"/>
    <mergeCell ref="E7633:E7635"/>
    <mergeCell ref="F7633:G7635"/>
    <mergeCell ref="H7633:I7633"/>
    <mergeCell ref="H7628:I7628"/>
    <mergeCell ref="H7629:I7629"/>
    <mergeCell ref="F7630:G7631"/>
    <mergeCell ref="H7630:I7631"/>
    <mergeCell ref="J7630:J7631"/>
    <mergeCell ref="K7630:K7631"/>
    <mergeCell ref="K7625:K7626"/>
    <mergeCell ref="L7625:L7626"/>
    <mergeCell ref="A7627:A7631"/>
    <mergeCell ref="F7627:G7627"/>
    <mergeCell ref="H7627:L7627"/>
    <mergeCell ref="B7628:B7629"/>
    <mergeCell ref="C7628:C7629"/>
    <mergeCell ref="D7628:D7629"/>
    <mergeCell ref="E7628:E7629"/>
    <mergeCell ref="F7628:G7629"/>
    <mergeCell ref="F7623:G7624"/>
    <mergeCell ref="H7623:I7623"/>
    <mergeCell ref="H7624:I7624"/>
    <mergeCell ref="F7625:G7626"/>
    <mergeCell ref="H7625:I7626"/>
    <mergeCell ref="J7625:J7626"/>
    <mergeCell ref="J7620:J7621"/>
    <mergeCell ref="K7620:K7621"/>
    <mergeCell ref="L7620:L7621"/>
    <mergeCell ref="A7622:A7626"/>
    <mergeCell ref="F7622:G7622"/>
    <mergeCell ref="H7622:L7622"/>
    <mergeCell ref="B7623:B7624"/>
    <mergeCell ref="C7623:C7624"/>
    <mergeCell ref="D7623:D7624"/>
    <mergeCell ref="E7623:E7624"/>
    <mergeCell ref="D7644:D7645"/>
    <mergeCell ref="E7644:E7645"/>
    <mergeCell ref="F7644:G7645"/>
    <mergeCell ref="H7644:I7644"/>
    <mergeCell ref="H7645:I7645"/>
    <mergeCell ref="F7646:G7647"/>
    <mergeCell ref="H7646:I7647"/>
    <mergeCell ref="F7641:G7642"/>
    <mergeCell ref="H7641:I7642"/>
    <mergeCell ref="J7641:J7642"/>
    <mergeCell ref="K7641:K7642"/>
    <mergeCell ref="L7641:L7642"/>
    <mergeCell ref="A7643:A7647"/>
    <mergeCell ref="F7643:G7643"/>
    <mergeCell ref="H7643:L7643"/>
    <mergeCell ref="B7644:B7645"/>
    <mergeCell ref="C7644:C7645"/>
    <mergeCell ref="A7638:A7642"/>
    <mergeCell ref="F7638:G7638"/>
    <mergeCell ref="H7638:L7638"/>
    <mergeCell ref="B7639:B7640"/>
    <mergeCell ref="C7639:C7640"/>
    <mergeCell ref="D7639:D7640"/>
    <mergeCell ref="E7639:E7640"/>
    <mergeCell ref="F7639:G7640"/>
    <mergeCell ref="H7639:I7639"/>
    <mergeCell ref="H7640:I7640"/>
    <mergeCell ref="H7634:I7635"/>
    <mergeCell ref="J7634:J7635"/>
    <mergeCell ref="K7634:K7635"/>
    <mergeCell ref="L7634:L7635"/>
    <mergeCell ref="F7636:G7637"/>
    <mergeCell ref="H7636:I7637"/>
    <mergeCell ref="J7636:J7637"/>
    <mergeCell ref="K7636:K7637"/>
    <mergeCell ref="L7636:L7637"/>
    <mergeCell ref="H7654:I7654"/>
    <mergeCell ref="H7655:I7657"/>
    <mergeCell ref="J7655:J7657"/>
    <mergeCell ref="K7655:K7657"/>
    <mergeCell ref="L7655:L7657"/>
    <mergeCell ref="F7658:G7659"/>
    <mergeCell ref="H7658:I7659"/>
    <mergeCell ref="J7658:J7659"/>
    <mergeCell ref="K7658:K7659"/>
    <mergeCell ref="L7658:L7659"/>
    <mergeCell ref="K7651:K7652"/>
    <mergeCell ref="L7651:L7652"/>
    <mergeCell ref="A7653:A7659"/>
    <mergeCell ref="F7653:G7653"/>
    <mergeCell ref="H7653:L7653"/>
    <mergeCell ref="B7654:B7657"/>
    <mergeCell ref="C7654:C7657"/>
    <mergeCell ref="D7654:D7657"/>
    <mergeCell ref="E7654:E7657"/>
    <mergeCell ref="F7654:G7657"/>
    <mergeCell ref="F7649:G7650"/>
    <mergeCell ref="H7649:I7649"/>
    <mergeCell ref="H7650:I7650"/>
    <mergeCell ref="F7651:G7652"/>
    <mergeCell ref="H7651:I7652"/>
    <mergeCell ref="J7651:J7652"/>
    <mergeCell ref="J7646:J7647"/>
    <mergeCell ref="K7646:K7647"/>
    <mergeCell ref="L7646:L7647"/>
    <mergeCell ref="A7648:A7652"/>
    <mergeCell ref="F7648:G7648"/>
    <mergeCell ref="H7648:L7648"/>
    <mergeCell ref="B7649:B7650"/>
    <mergeCell ref="C7649:C7650"/>
    <mergeCell ref="D7649:D7650"/>
    <mergeCell ref="E7649:E7650"/>
    <mergeCell ref="F7671:G7672"/>
    <mergeCell ref="H7671:I7671"/>
    <mergeCell ref="H7672:I7672"/>
    <mergeCell ref="F7673:G7674"/>
    <mergeCell ref="H7673:I7674"/>
    <mergeCell ref="J7673:J7674"/>
    <mergeCell ref="J7668:J7669"/>
    <mergeCell ref="K7668:K7669"/>
    <mergeCell ref="L7668:L7669"/>
    <mergeCell ref="A7670:A7674"/>
    <mergeCell ref="F7670:G7670"/>
    <mergeCell ref="H7670:L7670"/>
    <mergeCell ref="B7671:B7672"/>
    <mergeCell ref="C7671:C7672"/>
    <mergeCell ref="D7671:D7672"/>
    <mergeCell ref="E7671:E7672"/>
    <mergeCell ref="D7666:D7667"/>
    <mergeCell ref="E7666:E7667"/>
    <mergeCell ref="F7666:G7667"/>
    <mergeCell ref="H7666:I7666"/>
    <mergeCell ref="H7667:I7667"/>
    <mergeCell ref="F7668:G7669"/>
    <mergeCell ref="H7668:I7669"/>
    <mergeCell ref="F7663:G7664"/>
    <mergeCell ref="H7663:I7664"/>
    <mergeCell ref="J7663:J7664"/>
    <mergeCell ref="K7663:K7664"/>
    <mergeCell ref="L7663:L7664"/>
    <mergeCell ref="A7665:A7669"/>
    <mergeCell ref="F7665:G7665"/>
    <mergeCell ref="H7665:L7665"/>
    <mergeCell ref="B7666:B7667"/>
    <mergeCell ref="C7666:C7667"/>
    <mergeCell ref="A7660:A7664"/>
    <mergeCell ref="F7660:G7660"/>
    <mergeCell ref="H7660:L7660"/>
    <mergeCell ref="B7661:B7662"/>
    <mergeCell ref="C7661:C7662"/>
    <mergeCell ref="D7661:D7662"/>
    <mergeCell ref="E7661:E7662"/>
    <mergeCell ref="F7661:G7662"/>
    <mergeCell ref="H7661:I7661"/>
    <mergeCell ref="H7662:I7662"/>
    <mergeCell ref="H7682:I7683"/>
    <mergeCell ref="J7682:J7683"/>
    <mergeCell ref="K7682:K7683"/>
    <mergeCell ref="L7682:L7683"/>
    <mergeCell ref="F7684:G7685"/>
    <mergeCell ref="H7684:I7685"/>
    <mergeCell ref="J7684:J7685"/>
    <mergeCell ref="K7684:K7685"/>
    <mergeCell ref="L7684:L7685"/>
    <mergeCell ref="L7678:L7679"/>
    <mergeCell ref="A7680:A7685"/>
    <mergeCell ref="F7680:G7680"/>
    <mergeCell ref="H7680:L7680"/>
    <mergeCell ref="B7681:B7683"/>
    <mergeCell ref="C7681:C7683"/>
    <mergeCell ref="D7681:D7683"/>
    <mergeCell ref="E7681:E7683"/>
    <mergeCell ref="F7681:G7683"/>
    <mergeCell ref="H7681:I7681"/>
    <mergeCell ref="H7676:I7676"/>
    <mergeCell ref="H7677:I7677"/>
    <mergeCell ref="F7678:G7679"/>
    <mergeCell ref="H7678:I7679"/>
    <mergeCell ref="J7678:J7679"/>
    <mergeCell ref="K7678:K7679"/>
    <mergeCell ref="K7673:K7674"/>
    <mergeCell ref="L7673:L7674"/>
    <mergeCell ref="A7675:A7679"/>
    <mergeCell ref="F7675:G7675"/>
    <mergeCell ref="H7675:L7675"/>
    <mergeCell ref="B7676:B7677"/>
    <mergeCell ref="C7676:C7677"/>
    <mergeCell ref="D7676:D7677"/>
    <mergeCell ref="E7676:E7677"/>
    <mergeCell ref="F7676:G7677"/>
    <mergeCell ref="D7698:D7699"/>
    <mergeCell ref="E7698:E7699"/>
    <mergeCell ref="F7698:G7699"/>
    <mergeCell ref="H7698:I7698"/>
    <mergeCell ref="H7699:I7699"/>
    <mergeCell ref="F7700:G7701"/>
    <mergeCell ref="H7700:I7701"/>
    <mergeCell ref="F7695:G7696"/>
    <mergeCell ref="H7695:I7696"/>
    <mergeCell ref="J7695:J7696"/>
    <mergeCell ref="K7695:K7696"/>
    <mergeCell ref="L7695:L7696"/>
    <mergeCell ref="A7697:A7701"/>
    <mergeCell ref="F7697:G7697"/>
    <mergeCell ref="H7697:L7697"/>
    <mergeCell ref="B7698:B7699"/>
    <mergeCell ref="C7698:C7699"/>
    <mergeCell ref="A7692:A7696"/>
    <mergeCell ref="F7692:G7692"/>
    <mergeCell ref="H7692:L7692"/>
    <mergeCell ref="B7693:B7694"/>
    <mergeCell ref="C7693:C7694"/>
    <mergeCell ref="D7693:D7694"/>
    <mergeCell ref="E7693:E7694"/>
    <mergeCell ref="F7693:G7694"/>
    <mergeCell ref="H7693:I7693"/>
    <mergeCell ref="H7694:I7694"/>
    <mergeCell ref="J7688:J7689"/>
    <mergeCell ref="K7688:K7689"/>
    <mergeCell ref="L7688:L7689"/>
    <mergeCell ref="F7690:G7691"/>
    <mergeCell ref="H7690:I7691"/>
    <mergeCell ref="J7690:J7691"/>
    <mergeCell ref="K7690:K7691"/>
    <mergeCell ref="L7690:L7691"/>
    <mergeCell ref="A7686:A7691"/>
    <mergeCell ref="F7686:G7686"/>
    <mergeCell ref="H7686:L7686"/>
    <mergeCell ref="B7687:B7689"/>
    <mergeCell ref="C7687:C7689"/>
    <mergeCell ref="D7687:D7689"/>
    <mergeCell ref="E7687:E7689"/>
    <mergeCell ref="F7687:G7689"/>
    <mergeCell ref="H7687:I7687"/>
    <mergeCell ref="H7688:I7689"/>
    <mergeCell ref="H7708:I7708"/>
    <mergeCell ref="H7709:I7710"/>
    <mergeCell ref="J7709:J7710"/>
    <mergeCell ref="K7709:K7710"/>
    <mergeCell ref="L7709:L7710"/>
    <mergeCell ref="F7711:G7712"/>
    <mergeCell ref="H7711:I7712"/>
    <mergeCell ref="J7711:J7712"/>
    <mergeCell ref="K7711:K7712"/>
    <mergeCell ref="L7711:L7712"/>
    <mergeCell ref="K7705:K7706"/>
    <mergeCell ref="L7705:L7706"/>
    <mergeCell ref="A7707:A7712"/>
    <mergeCell ref="F7707:G7707"/>
    <mergeCell ref="H7707:L7707"/>
    <mergeCell ref="B7708:B7710"/>
    <mergeCell ref="C7708:C7710"/>
    <mergeCell ref="D7708:D7710"/>
    <mergeCell ref="E7708:E7710"/>
    <mergeCell ref="F7708:G7710"/>
    <mergeCell ref="F7703:G7704"/>
    <mergeCell ref="H7703:I7703"/>
    <mergeCell ref="H7704:I7704"/>
    <mergeCell ref="F7705:G7706"/>
    <mergeCell ref="H7705:I7706"/>
    <mergeCell ref="J7705:J7706"/>
    <mergeCell ref="J7700:J7701"/>
    <mergeCell ref="K7700:K7701"/>
    <mergeCell ref="L7700:L7701"/>
    <mergeCell ref="A7702:A7706"/>
    <mergeCell ref="F7702:G7702"/>
    <mergeCell ref="H7702:L7702"/>
    <mergeCell ref="B7703:B7704"/>
    <mergeCell ref="C7703:C7704"/>
    <mergeCell ref="D7703:D7704"/>
    <mergeCell ref="E7703:E7704"/>
    <mergeCell ref="D7725:D7726"/>
    <mergeCell ref="E7725:E7726"/>
    <mergeCell ref="F7725:G7726"/>
    <mergeCell ref="H7725:I7725"/>
    <mergeCell ref="H7726:I7726"/>
    <mergeCell ref="F7727:G7728"/>
    <mergeCell ref="H7727:I7728"/>
    <mergeCell ref="F7722:G7723"/>
    <mergeCell ref="H7722:I7723"/>
    <mergeCell ref="J7722:J7723"/>
    <mergeCell ref="K7722:K7723"/>
    <mergeCell ref="L7722:L7723"/>
    <mergeCell ref="A7724:A7728"/>
    <mergeCell ref="F7724:G7724"/>
    <mergeCell ref="H7724:L7724"/>
    <mergeCell ref="B7725:B7726"/>
    <mergeCell ref="C7725:C7726"/>
    <mergeCell ref="A7719:A7723"/>
    <mergeCell ref="F7719:G7719"/>
    <mergeCell ref="H7719:L7719"/>
    <mergeCell ref="B7720:B7721"/>
    <mergeCell ref="C7720:C7721"/>
    <mergeCell ref="D7720:D7721"/>
    <mergeCell ref="E7720:E7721"/>
    <mergeCell ref="F7720:G7721"/>
    <mergeCell ref="H7720:I7720"/>
    <mergeCell ref="H7721:I7721"/>
    <mergeCell ref="J7715:J7716"/>
    <mergeCell ref="K7715:K7716"/>
    <mergeCell ref="L7715:L7716"/>
    <mergeCell ref="F7717:G7718"/>
    <mergeCell ref="H7717:I7718"/>
    <mergeCell ref="J7717:J7718"/>
    <mergeCell ref="K7717:K7718"/>
    <mergeCell ref="L7717:L7718"/>
    <mergeCell ref="A7713:A7718"/>
    <mergeCell ref="F7713:G7713"/>
    <mergeCell ref="H7713:L7713"/>
    <mergeCell ref="B7714:B7716"/>
    <mergeCell ref="C7714:C7716"/>
    <mergeCell ref="D7714:D7716"/>
    <mergeCell ref="E7714:E7716"/>
    <mergeCell ref="F7714:G7716"/>
    <mergeCell ref="H7714:I7714"/>
    <mergeCell ref="H7715:I7716"/>
    <mergeCell ref="D7736:D7737"/>
    <mergeCell ref="E7736:E7737"/>
    <mergeCell ref="F7736:G7737"/>
    <mergeCell ref="H7736:I7736"/>
    <mergeCell ref="H7737:I7737"/>
    <mergeCell ref="F7738:G7739"/>
    <mergeCell ref="H7738:I7739"/>
    <mergeCell ref="F7733:G7734"/>
    <mergeCell ref="H7733:I7734"/>
    <mergeCell ref="J7733:J7734"/>
    <mergeCell ref="K7733:K7734"/>
    <mergeCell ref="L7733:L7734"/>
    <mergeCell ref="A7735:A7739"/>
    <mergeCell ref="F7735:G7735"/>
    <mergeCell ref="H7735:L7735"/>
    <mergeCell ref="B7736:B7737"/>
    <mergeCell ref="C7736:C7737"/>
    <mergeCell ref="F7730:G7732"/>
    <mergeCell ref="H7730:I7730"/>
    <mergeCell ref="H7731:I7732"/>
    <mergeCell ref="J7731:J7732"/>
    <mergeCell ref="K7731:K7732"/>
    <mergeCell ref="L7731:L7732"/>
    <mergeCell ref="J7727:J7728"/>
    <mergeCell ref="K7727:K7728"/>
    <mergeCell ref="L7727:L7728"/>
    <mergeCell ref="A7729:A7734"/>
    <mergeCell ref="F7729:G7729"/>
    <mergeCell ref="H7729:L7729"/>
    <mergeCell ref="B7730:B7732"/>
    <mergeCell ref="C7730:C7732"/>
    <mergeCell ref="D7730:D7732"/>
    <mergeCell ref="E7730:E7732"/>
    <mergeCell ref="H7746:I7746"/>
    <mergeCell ref="H7747:I7748"/>
    <mergeCell ref="J7747:J7748"/>
    <mergeCell ref="K7747:K7748"/>
    <mergeCell ref="L7747:L7748"/>
    <mergeCell ref="F7749:G7750"/>
    <mergeCell ref="H7749:I7750"/>
    <mergeCell ref="J7749:J7750"/>
    <mergeCell ref="K7749:K7750"/>
    <mergeCell ref="L7749:L7750"/>
    <mergeCell ref="K7743:K7744"/>
    <mergeCell ref="L7743:L7744"/>
    <mergeCell ref="A7745:A7750"/>
    <mergeCell ref="F7745:G7745"/>
    <mergeCell ref="H7745:L7745"/>
    <mergeCell ref="B7746:B7748"/>
    <mergeCell ref="C7746:C7748"/>
    <mergeCell ref="D7746:D7748"/>
    <mergeCell ref="E7746:E7748"/>
    <mergeCell ref="F7746:G7748"/>
    <mergeCell ref="F7741:G7742"/>
    <mergeCell ref="H7741:I7741"/>
    <mergeCell ref="H7742:I7742"/>
    <mergeCell ref="F7743:G7744"/>
    <mergeCell ref="H7743:I7744"/>
    <mergeCell ref="J7743:J7744"/>
    <mergeCell ref="J7738:J7739"/>
    <mergeCell ref="K7738:K7739"/>
    <mergeCell ref="L7738:L7739"/>
    <mergeCell ref="A7740:A7744"/>
    <mergeCell ref="F7740:G7740"/>
    <mergeCell ref="H7740:L7740"/>
    <mergeCell ref="B7741:B7742"/>
    <mergeCell ref="C7741:C7742"/>
    <mergeCell ref="D7741:D7742"/>
    <mergeCell ref="E7741:E7742"/>
    <mergeCell ref="J7759:J7760"/>
    <mergeCell ref="K7759:K7760"/>
    <mergeCell ref="L7759:L7760"/>
    <mergeCell ref="F7761:G7762"/>
    <mergeCell ref="H7761:I7762"/>
    <mergeCell ref="J7761:J7762"/>
    <mergeCell ref="K7761:K7762"/>
    <mergeCell ref="L7761:L7762"/>
    <mergeCell ref="A7757:A7762"/>
    <mergeCell ref="F7757:G7757"/>
    <mergeCell ref="H7757:L7757"/>
    <mergeCell ref="B7758:B7760"/>
    <mergeCell ref="C7758:C7760"/>
    <mergeCell ref="D7758:D7760"/>
    <mergeCell ref="E7758:E7760"/>
    <mergeCell ref="F7758:G7760"/>
    <mergeCell ref="H7758:I7758"/>
    <mergeCell ref="H7759:I7760"/>
    <mergeCell ref="J7753:J7754"/>
    <mergeCell ref="K7753:K7754"/>
    <mergeCell ref="L7753:L7754"/>
    <mergeCell ref="F7755:G7756"/>
    <mergeCell ref="H7755:I7756"/>
    <mergeCell ref="J7755:J7756"/>
    <mergeCell ref="K7755:K7756"/>
    <mergeCell ref="L7755:L7756"/>
    <mergeCell ref="A7751:A7756"/>
    <mergeCell ref="F7751:G7751"/>
    <mergeCell ref="H7751:L7751"/>
    <mergeCell ref="B7752:B7754"/>
    <mergeCell ref="C7752:C7754"/>
    <mergeCell ref="D7752:D7754"/>
    <mergeCell ref="E7752:E7754"/>
    <mergeCell ref="F7752:G7754"/>
    <mergeCell ref="H7752:I7752"/>
    <mergeCell ref="H7753:I7754"/>
    <mergeCell ref="J7771:J7772"/>
    <mergeCell ref="K7771:K7772"/>
    <mergeCell ref="L7771:L7772"/>
    <mergeCell ref="F7773:G7774"/>
    <mergeCell ref="H7773:I7774"/>
    <mergeCell ref="J7773:J7774"/>
    <mergeCell ref="K7773:K7774"/>
    <mergeCell ref="L7773:L7774"/>
    <mergeCell ref="A7769:A7774"/>
    <mergeCell ref="F7769:G7769"/>
    <mergeCell ref="H7769:L7769"/>
    <mergeCell ref="B7770:B7772"/>
    <mergeCell ref="C7770:C7772"/>
    <mergeCell ref="D7770:D7772"/>
    <mergeCell ref="E7770:E7772"/>
    <mergeCell ref="F7770:G7772"/>
    <mergeCell ref="H7770:I7770"/>
    <mergeCell ref="H7771:I7772"/>
    <mergeCell ref="J7765:J7766"/>
    <mergeCell ref="K7765:K7766"/>
    <mergeCell ref="L7765:L7766"/>
    <mergeCell ref="F7767:G7768"/>
    <mergeCell ref="H7767:I7768"/>
    <mergeCell ref="J7767:J7768"/>
    <mergeCell ref="K7767:K7768"/>
    <mergeCell ref="L7767:L7768"/>
    <mergeCell ref="A7763:A7768"/>
    <mergeCell ref="F7763:G7763"/>
    <mergeCell ref="H7763:L7763"/>
    <mergeCell ref="B7764:B7766"/>
    <mergeCell ref="C7764:C7766"/>
    <mergeCell ref="D7764:D7766"/>
    <mergeCell ref="E7764:E7766"/>
    <mergeCell ref="F7764:G7766"/>
    <mergeCell ref="H7764:I7764"/>
    <mergeCell ref="H7765:I7766"/>
    <mergeCell ref="K7782:K7784"/>
    <mergeCell ref="L7782:L7784"/>
    <mergeCell ref="F7785:G7786"/>
    <mergeCell ref="H7785:I7786"/>
    <mergeCell ref="J7785:J7786"/>
    <mergeCell ref="K7785:K7786"/>
    <mergeCell ref="L7785:L7786"/>
    <mergeCell ref="D7781:D7784"/>
    <mergeCell ref="E7781:E7784"/>
    <mergeCell ref="F7781:G7784"/>
    <mergeCell ref="H7781:I7781"/>
    <mergeCell ref="H7782:I7784"/>
    <mergeCell ref="J7782:J7784"/>
    <mergeCell ref="F7778:G7779"/>
    <mergeCell ref="H7778:I7779"/>
    <mergeCell ref="J7778:J7779"/>
    <mergeCell ref="K7778:K7779"/>
    <mergeCell ref="L7778:L7779"/>
    <mergeCell ref="A7780:A7786"/>
    <mergeCell ref="F7780:G7780"/>
    <mergeCell ref="H7780:L7780"/>
    <mergeCell ref="B7781:B7784"/>
    <mergeCell ref="C7781:C7784"/>
    <mergeCell ref="A7775:A7779"/>
    <mergeCell ref="F7775:G7775"/>
    <mergeCell ref="H7775:L7775"/>
    <mergeCell ref="B7776:B7777"/>
    <mergeCell ref="C7776:C7777"/>
    <mergeCell ref="D7776:D7777"/>
    <mergeCell ref="E7776:E7777"/>
    <mergeCell ref="F7776:G7777"/>
    <mergeCell ref="H7776:I7776"/>
    <mergeCell ref="H7777:I7777"/>
    <mergeCell ref="D7800:D7801"/>
    <mergeCell ref="E7800:E7801"/>
    <mergeCell ref="F7800:G7801"/>
    <mergeCell ref="H7800:I7800"/>
    <mergeCell ref="H7801:I7801"/>
    <mergeCell ref="F7802:G7803"/>
    <mergeCell ref="H7802:I7803"/>
    <mergeCell ref="F7797:G7798"/>
    <mergeCell ref="H7797:I7798"/>
    <mergeCell ref="J7797:J7798"/>
    <mergeCell ref="K7797:K7798"/>
    <mergeCell ref="L7797:L7798"/>
    <mergeCell ref="A7799:A7803"/>
    <mergeCell ref="F7799:G7799"/>
    <mergeCell ref="H7799:L7799"/>
    <mergeCell ref="B7800:B7801"/>
    <mergeCell ref="C7800:C7801"/>
    <mergeCell ref="A7794:A7798"/>
    <mergeCell ref="F7794:G7794"/>
    <mergeCell ref="H7794:L7794"/>
    <mergeCell ref="B7795:B7796"/>
    <mergeCell ref="C7795:C7796"/>
    <mergeCell ref="D7795:D7796"/>
    <mergeCell ref="E7795:E7796"/>
    <mergeCell ref="F7795:G7796"/>
    <mergeCell ref="H7795:I7795"/>
    <mergeCell ref="H7796:I7796"/>
    <mergeCell ref="J7789:J7791"/>
    <mergeCell ref="K7789:K7791"/>
    <mergeCell ref="L7789:L7791"/>
    <mergeCell ref="F7792:G7793"/>
    <mergeCell ref="H7792:I7793"/>
    <mergeCell ref="J7792:J7793"/>
    <mergeCell ref="K7792:K7793"/>
    <mergeCell ref="L7792:L7793"/>
    <mergeCell ref="A7787:A7793"/>
    <mergeCell ref="F7787:G7787"/>
    <mergeCell ref="H7787:L7787"/>
    <mergeCell ref="B7788:B7791"/>
    <mergeCell ref="C7788:C7791"/>
    <mergeCell ref="D7788:D7791"/>
    <mergeCell ref="E7788:E7791"/>
    <mergeCell ref="F7788:G7791"/>
    <mergeCell ref="H7788:I7788"/>
    <mergeCell ref="H7789:I7791"/>
    <mergeCell ref="H7810:I7810"/>
    <mergeCell ref="H7811:I7812"/>
    <mergeCell ref="J7811:J7812"/>
    <mergeCell ref="K7811:K7812"/>
    <mergeCell ref="L7811:L7812"/>
    <mergeCell ref="F7813:G7814"/>
    <mergeCell ref="H7813:I7814"/>
    <mergeCell ref="J7813:J7814"/>
    <mergeCell ref="K7813:K7814"/>
    <mergeCell ref="L7813:L7814"/>
    <mergeCell ref="K7807:K7808"/>
    <mergeCell ref="L7807:L7808"/>
    <mergeCell ref="A7809:A7814"/>
    <mergeCell ref="F7809:G7809"/>
    <mergeCell ref="H7809:L7809"/>
    <mergeCell ref="B7810:B7812"/>
    <mergeCell ref="C7810:C7812"/>
    <mergeCell ref="D7810:D7812"/>
    <mergeCell ref="E7810:E7812"/>
    <mergeCell ref="F7810:G7812"/>
    <mergeCell ref="F7805:G7806"/>
    <mergeCell ref="H7805:I7805"/>
    <mergeCell ref="H7806:I7806"/>
    <mergeCell ref="F7807:G7808"/>
    <mergeCell ref="H7807:I7808"/>
    <mergeCell ref="J7807:J7808"/>
    <mergeCell ref="J7802:J7803"/>
    <mergeCell ref="K7802:K7803"/>
    <mergeCell ref="L7802:L7803"/>
    <mergeCell ref="A7804:A7808"/>
    <mergeCell ref="F7804:G7804"/>
    <mergeCell ref="H7804:L7804"/>
    <mergeCell ref="B7805:B7806"/>
    <mergeCell ref="C7805:C7806"/>
    <mergeCell ref="D7805:D7806"/>
    <mergeCell ref="E7805:E7806"/>
    <mergeCell ref="J7823:J7824"/>
    <mergeCell ref="K7823:K7824"/>
    <mergeCell ref="L7823:L7824"/>
    <mergeCell ref="F7825:G7826"/>
    <mergeCell ref="H7825:I7826"/>
    <mergeCell ref="J7825:J7826"/>
    <mergeCell ref="K7825:K7826"/>
    <mergeCell ref="L7825:L7826"/>
    <mergeCell ref="A7821:A7826"/>
    <mergeCell ref="F7821:G7821"/>
    <mergeCell ref="H7821:L7821"/>
    <mergeCell ref="B7822:B7824"/>
    <mergeCell ref="C7822:C7824"/>
    <mergeCell ref="D7822:D7824"/>
    <mergeCell ref="E7822:E7824"/>
    <mergeCell ref="F7822:G7824"/>
    <mergeCell ref="H7822:I7822"/>
    <mergeCell ref="H7823:I7824"/>
    <mergeCell ref="J7817:J7818"/>
    <mergeCell ref="K7817:K7818"/>
    <mergeCell ref="L7817:L7818"/>
    <mergeCell ref="F7819:G7820"/>
    <mergeCell ref="H7819:I7820"/>
    <mergeCell ref="J7819:J7820"/>
    <mergeCell ref="K7819:K7820"/>
    <mergeCell ref="L7819:L7820"/>
    <mergeCell ref="A7815:A7820"/>
    <mergeCell ref="F7815:G7815"/>
    <mergeCell ref="H7815:L7815"/>
    <mergeCell ref="B7816:B7818"/>
    <mergeCell ref="C7816:C7818"/>
    <mergeCell ref="D7816:D7818"/>
    <mergeCell ref="E7816:E7818"/>
    <mergeCell ref="F7816:G7818"/>
    <mergeCell ref="H7816:I7816"/>
    <mergeCell ref="H7817:I7818"/>
    <mergeCell ref="F7838:G7839"/>
    <mergeCell ref="H7838:I7838"/>
    <mergeCell ref="H7839:I7839"/>
    <mergeCell ref="F7840:G7841"/>
    <mergeCell ref="H7840:I7841"/>
    <mergeCell ref="J7840:J7841"/>
    <mergeCell ref="J7835:J7836"/>
    <mergeCell ref="K7835:K7836"/>
    <mergeCell ref="L7835:L7836"/>
    <mergeCell ref="A7837:A7841"/>
    <mergeCell ref="F7837:G7837"/>
    <mergeCell ref="H7837:L7837"/>
    <mergeCell ref="B7838:B7839"/>
    <mergeCell ref="C7838:C7839"/>
    <mergeCell ref="D7838:D7839"/>
    <mergeCell ref="E7838:E7839"/>
    <mergeCell ref="D7833:D7834"/>
    <mergeCell ref="E7833:E7834"/>
    <mergeCell ref="F7833:G7834"/>
    <mergeCell ref="H7833:I7833"/>
    <mergeCell ref="H7834:I7834"/>
    <mergeCell ref="F7835:G7836"/>
    <mergeCell ref="H7835:I7836"/>
    <mergeCell ref="F7830:G7831"/>
    <mergeCell ref="H7830:I7831"/>
    <mergeCell ref="J7830:J7831"/>
    <mergeCell ref="K7830:K7831"/>
    <mergeCell ref="L7830:L7831"/>
    <mergeCell ref="A7832:A7836"/>
    <mergeCell ref="F7832:G7832"/>
    <mergeCell ref="H7832:L7832"/>
    <mergeCell ref="B7833:B7834"/>
    <mergeCell ref="C7833:C7834"/>
    <mergeCell ref="A7827:A7831"/>
    <mergeCell ref="F7827:G7827"/>
    <mergeCell ref="H7827:L7827"/>
    <mergeCell ref="B7828:B7829"/>
    <mergeCell ref="C7828:C7829"/>
    <mergeCell ref="D7828:D7829"/>
    <mergeCell ref="E7828:E7829"/>
    <mergeCell ref="F7828:G7829"/>
    <mergeCell ref="H7828:I7828"/>
    <mergeCell ref="H7829:I7829"/>
    <mergeCell ref="F7851:G7852"/>
    <mergeCell ref="H7851:I7852"/>
    <mergeCell ref="J7851:J7852"/>
    <mergeCell ref="K7851:K7852"/>
    <mergeCell ref="L7851:L7852"/>
    <mergeCell ref="A7853:A7857"/>
    <mergeCell ref="F7853:G7853"/>
    <mergeCell ref="H7853:L7853"/>
    <mergeCell ref="B7854:B7855"/>
    <mergeCell ref="C7854:C7855"/>
    <mergeCell ref="A7848:A7852"/>
    <mergeCell ref="F7848:G7848"/>
    <mergeCell ref="H7848:L7848"/>
    <mergeCell ref="B7849:B7850"/>
    <mergeCell ref="C7849:C7850"/>
    <mergeCell ref="D7849:D7850"/>
    <mergeCell ref="E7849:E7850"/>
    <mergeCell ref="F7849:G7850"/>
    <mergeCell ref="H7849:I7849"/>
    <mergeCell ref="H7850:I7850"/>
    <mergeCell ref="H7843:I7843"/>
    <mergeCell ref="H7844:I7845"/>
    <mergeCell ref="J7844:J7845"/>
    <mergeCell ref="K7844:K7845"/>
    <mergeCell ref="L7844:L7845"/>
    <mergeCell ref="F7846:G7847"/>
    <mergeCell ref="H7846:I7847"/>
    <mergeCell ref="J7846:J7847"/>
    <mergeCell ref="K7846:K7847"/>
    <mergeCell ref="L7846:L7847"/>
    <mergeCell ref="K7840:K7841"/>
    <mergeCell ref="L7840:L7841"/>
    <mergeCell ref="A7842:A7847"/>
    <mergeCell ref="F7842:G7842"/>
    <mergeCell ref="H7842:L7842"/>
    <mergeCell ref="B7843:B7845"/>
    <mergeCell ref="C7843:C7845"/>
    <mergeCell ref="D7843:D7845"/>
    <mergeCell ref="E7843:E7845"/>
    <mergeCell ref="F7843:G7845"/>
    <mergeCell ref="H7864:I7864"/>
    <mergeCell ref="H7865:I7865"/>
    <mergeCell ref="F7866:G7867"/>
    <mergeCell ref="H7866:I7867"/>
    <mergeCell ref="J7866:J7867"/>
    <mergeCell ref="K7866:K7867"/>
    <mergeCell ref="K7861:K7862"/>
    <mergeCell ref="L7861:L7862"/>
    <mergeCell ref="A7863:A7867"/>
    <mergeCell ref="F7863:G7863"/>
    <mergeCell ref="H7863:L7863"/>
    <mergeCell ref="B7864:B7865"/>
    <mergeCell ref="C7864:C7865"/>
    <mergeCell ref="D7864:D7865"/>
    <mergeCell ref="E7864:E7865"/>
    <mergeCell ref="F7864:G7865"/>
    <mergeCell ref="F7859:G7860"/>
    <mergeCell ref="H7859:I7859"/>
    <mergeCell ref="H7860:I7860"/>
    <mergeCell ref="F7861:G7862"/>
    <mergeCell ref="H7861:I7862"/>
    <mergeCell ref="J7861:J7862"/>
    <mergeCell ref="J7856:J7857"/>
    <mergeCell ref="K7856:K7857"/>
    <mergeCell ref="L7856:L7857"/>
    <mergeCell ref="A7858:A7862"/>
    <mergeCell ref="F7858:G7858"/>
    <mergeCell ref="H7858:L7858"/>
    <mergeCell ref="B7859:B7860"/>
    <mergeCell ref="C7859:C7860"/>
    <mergeCell ref="D7859:D7860"/>
    <mergeCell ref="E7859:E7860"/>
    <mergeCell ref="D7854:D7855"/>
    <mergeCell ref="E7854:E7855"/>
    <mergeCell ref="F7854:G7855"/>
    <mergeCell ref="H7854:I7854"/>
    <mergeCell ref="H7855:I7855"/>
    <mergeCell ref="F7856:G7857"/>
    <mergeCell ref="H7856:I7857"/>
    <mergeCell ref="F7877:G7878"/>
    <mergeCell ref="H7877:I7878"/>
    <mergeCell ref="J7877:J7878"/>
    <mergeCell ref="K7877:K7878"/>
    <mergeCell ref="L7877:L7878"/>
    <mergeCell ref="A7879:A7883"/>
    <mergeCell ref="F7879:G7879"/>
    <mergeCell ref="H7879:L7879"/>
    <mergeCell ref="B7880:B7881"/>
    <mergeCell ref="C7880:C7881"/>
    <mergeCell ref="A7874:A7878"/>
    <mergeCell ref="F7874:G7874"/>
    <mergeCell ref="H7874:L7874"/>
    <mergeCell ref="B7875:B7876"/>
    <mergeCell ref="C7875:C7876"/>
    <mergeCell ref="D7875:D7876"/>
    <mergeCell ref="E7875:E7876"/>
    <mergeCell ref="F7875:G7876"/>
    <mergeCell ref="H7875:I7875"/>
    <mergeCell ref="H7876:I7876"/>
    <mergeCell ref="H7870:I7871"/>
    <mergeCell ref="J7870:J7871"/>
    <mergeCell ref="K7870:K7871"/>
    <mergeCell ref="L7870:L7871"/>
    <mergeCell ref="F7872:G7873"/>
    <mergeCell ref="H7872:I7873"/>
    <mergeCell ref="J7872:J7873"/>
    <mergeCell ref="K7872:K7873"/>
    <mergeCell ref="L7872:L7873"/>
    <mergeCell ref="L7866:L7867"/>
    <mergeCell ref="A7868:A7873"/>
    <mergeCell ref="F7868:G7868"/>
    <mergeCell ref="H7868:L7868"/>
    <mergeCell ref="B7869:B7871"/>
    <mergeCell ref="C7869:C7871"/>
    <mergeCell ref="D7869:D7871"/>
    <mergeCell ref="E7869:E7871"/>
    <mergeCell ref="F7869:G7871"/>
    <mergeCell ref="H7869:I7869"/>
    <mergeCell ref="H7890:I7890"/>
    <mergeCell ref="H7891:I7891"/>
    <mergeCell ref="F7892:G7893"/>
    <mergeCell ref="H7892:I7893"/>
    <mergeCell ref="J7892:J7893"/>
    <mergeCell ref="K7892:K7893"/>
    <mergeCell ref="K7887:K7888"/>
    <mergeCell ref="L7887:L7888"/>
    <mergeCell ref="A7889:A7893"/>
    <mergeCell ref="F7889:G7889"/>
    <mergeCell ref="H7889:L7889"/>
    <mergeCell ref="B7890:B7891"/>
    <mergeCell ref="C7890:C7891"/>
    <mergeCell ref="D7890:D7891"/>
    <mergeCell ref="E7890:E7891"/>
    <mergeCell ref="F7890:G7891"/>
    <mergeCell ref="F7885:G7886"/>
    <mergeCell ref="H7885:I7885"/>
    <mergeCell ref="H7886:I7886"/>
    <mergeCell ref="F7887:G7888"/>
    <mergeCell ref="H7887:I7888"/>
    <mergeCell ref="J7887:J7888"/>
    <mergeCell ref="J7882:J7883"/>
    <mergeCell ref="K7882:K7883"/>
    <mergeCell ref="L7882:L7883"/>
    <mergeCell ref="A7884:A7888"/>
    <mergeCell ref="F7884:G7884"/>
    <mergeCell ref="H7884:L7884"/>
    <mergeCell ref="B7885:B7886"/>
    <mergeCell ref="C7885:C7886"/>
    <mergeCell ref="D7885:D7886"/>
    <mergeCell ref="E7885:E7886"/>
    <mergeCell ref="D7880:D7881"/>
    <mergeCell ref="E7880:E7881"/>
    <mergeCell ref="F7880:G7881"/>
    <mergeCell ref="H7880:I7880"/>
    <mergeCell ref="H7881:I7881"/>
    <mergeCell ref="F7882:G7883"/>
    <mergeCell ref="H7882:I7883"/>
    <mergeCell ref="J7901:J7902"/>
    <mergeCell ref="K7901:K7902"/>
    <mergeCell ref="L7901:L7902"/>
    <mergeCell ref="F7903:G7904"/>
    <mergeCell ref="H7903:I7904"/>
    <mergeCell ref="J7903:J7904"/>
    <mergeCell ref="K7903:K7904"/>
    <mergeCell ref="L7903:L7904"/>
    <mergeCell ref="A7899:A7904"/>
    <mergeCell ref="F7899:G7899"/>
    <mergeCell ref="H7899:L7899"/>
    <mergeCell ref="B7900:B7902"/>
    <mergeCell ref="C7900:C7902"/>
    <mergeCell ref="D7900:D7902"/>
    <mergeCell ref="E7900:E7902"/>
    <mergeCell ref="F7900:G7902"/>
    <mergeCell ref="H7900:I7900"/>
    <mergeCell ref="H7901:I7902"/>
    <mergeCell ref="H7896:I7896"/>
    <mergeCell ref="F7897:G7898"/>
    <mergeCell ref="H7897:I7898"/>
    <mergeCell ref="J7897:J7898"/>
    <mergeCell ref="K7897:K7898"/>
    <mergeCell ref="L7897:L7898"/>
    <mergeCell ref="L7892:L7893"/>
    <mergeCell ref="A7894:A7898"/>
    <mergeCell ref="F7894:G7894"/>
    <mergeCell ref="H7894:L7894"/>
    <mergeCell ref="B7895:B7896"/>
    <mergeCell ref="C7895:C7896"/>
    <mergeCell ref="D7895:D7896"/>
    <mergeCell ref="E7895:E7896"/>
    <mergeCell ref="F7895:G7896"/>
    <mergeCell ref="H7895:I7895"/>
    <mergeCell ref="J7913:J7914"/>
    <mergeCell ref="K7913:K7914"/>
    <mergeCell ref="L7913:L7914"/>
    <mergeCell ref="F7915:G7916"/>
    <mergeCell ref="H7915:I7916"/>
    <mergeCell ref="J7915:J7916"/>
    <mergeCell ref="K7915:K7916"/>
    <mergeCell ref="L7915:L7916"/>
    <mergeCell ref="A7911:A7916"/>
    <mergeCell ref="F7911:G7911"/>
    <mergeCell ref="H7911:L7911"/>
    <mergeCell ref="B7912:B7914"/>
    <mergeCell ref="C7912:C7914"/>
    <mergeCell ref="D7912:D7914"/>
    <mergeCell ref="E7912:E7914"/>
    <mergeCell ref="F7912:G7914"/>
    <mergeCell ref="H7912:I7912"/>
    <mergeCell ref="H7913:I7914"/>
    <mergeCell ref="J7907:J7908"/>
    <mergeCell ref="K7907:K7908"/>
    <mergeCell ref="L7907:L7908"/>
    <mergeCell ref="F7909:G7910"/>
    <mergeCell ref="H7909:I7910"/>
    <mergeCell ref="J7909:J7910"/>
    <mergeCell ref="K7909:K7910"/>
    <mergeCell ref="L7909:L7910"/>
    <mergeCell ref="A7905:A7910"/>
    <mergeCell ref="F7905:G7905"/>
    <mergeCell ref="H7905:L7905"/>
    <mergeCell ref="B7906:B7908"/>
    <mergeCell ref="C7906:C7908"/>
    <mergeCell ref="D7906:D7908"/>
    <mergeCell ref="E7906:E7908"/>
    <mergeCell ref="F7906:G7908"/>
    <mergeCell ref="H7906:I7906"/>
    <mergeCell ref="H7907:I7908"/>
    <mergeCell ref="F7926:G7927"/>
    <mergeCell ref="H7926:I7927"/>
    <mergeCell ref="J7926:J7927"/>
    <mergeCell ref="K7926:K7927"/>
    <mergeCell ref="L7926:L7927"/>
    <mergeCell ref="A7928:A7932"/>
    <mergeCell ref="F7928:G7928"/>
    <mergeCell ref="H7928:L7928"/>
    <mergeCell ref="B7929:B7930"/>
    <mergeCell ref="C7929:C7930"/>
    <mergeCell ref="A7923:A7927"/>
    <mergeCell ref="F7923:G7923"/>
    <mergeCell ref="H7923:L7923"/>
    <mergeCell ref="B7924:B7925"/>
    <mergeCell ref="C7924:C7925"/>
    <mergeCell ref="D7924:D7925"/>
    <mergeCell ref="E7924:E7925"/>
    <mergeCell ref="F7924:G7925"/>
    <mergeCell ref="H7924:I7924"/>
    <mergeCell ref="H7925:I7925"/>
    <mergeCell ref="J7919:J7920"/>
    <mergeCell ref="K7919:K7920"/>
    <mergeCell ref="L7919:L7920"/>
    <mergeCell ref="F7921:G7922"/>
    <mergeCell ref="H7921:I7922"/>
    <mergeCell ref="J7921:J7922"/>
    <mergeCell ref="K7921:K7922"/>
    <mergeCell ref="L7921:L7922"/>
    <mergeCell ref="A7917:A7922"/>
    <mergeCell ref="F7917:G7917"/>
    <mergeCell ref="H7917:L7917"/>
    <mergeCell ref="B7918:B7920"/>
    <mergeCell ref="C7918:C7920"/>
    <mergeCell ref="D7918:D7920"/>
    <mergeCell ref="E7918:E7920"/>
    <mergeCell ref="F7918:G7920"/>
    <mergeCell ref="H7918:I7918"/>
    <mergeCell ref="H7919:I7920"/>
    <mergeCell ref="H7939:I7939"/>
    <mergeCell ref="H7940:I7940"/>
    <mergeCell ref="F7941:G7942"/>
    <mergeCell ref="H7941:I7942"/>
    <mergeCell ref="J7941:J7942"/>
    <mergeCell ref="K7941:K7942"/>
    <mergeCell ref="K7936:K7937"/>
    <mergeCell ref="L7936:L7937"/>
    <mergeCell ref="A7938:A7942"/>
    <mergeCell ref="F7938:G7938"/>
    <mergeCell ref="H7938:L7938"/>
    <mergeCell ref="B7939:B7940"/>
    <mergeCell ref="C7939:C7940"/>
    <mergeCell ref="D7939:D7940"/>
    <mergeCell ref="E7939:E7940"/>
    <mergeCell ref="F7939:G7940"/>
    <mergeCell ref="F7934:G7935"/>
    <mergeCell ref="H7934:I7934"/>
    <mergeCell ref="H7935:I7935"/>
    <mergeCell ref="F7936:G7937"/>
    <mergeCell ref="H7936:I7937"/>
    <mergeCell ref="J7936:J7937"/>
    <mergeCell ref="J7931:J7932"/>
    <mergeCell ref="K7931:K7932"/>
    <mergeCell ref="L7931:L7932"/>
    <mergeCell ref="A7933:A7937"/>
    <mergeCell ref="F7933:G7933"/>
    <mergeCell ref="H7933:L7933"/>
    <mergeCell ref="B7934:B7935"/>
    <mergeCell ref="C7934:C7935"/>
    <mergeCell ref="D7934:D7935"/>
    <mergeCell ref="E7934:E7935"/>
    <mergeCell ref="D7929:D7930"/>
    <mergeCell ref="E7929:E7930"/>
    <mergeCell ref="F7929:G7930"/>
    <mergeCell ref="H7929:I7929"/>
    <mergeCell ref="H7930:I7930"/>
    <mergeCell ref="F7931:G7932"/>
    <mergeCell ref="H7931:I7932"/>
    <mergeCell ref="J7952:J7954"/>
    <mergeCell ref="K7952:K7954"/>
    <mergeCell ref="L7952:L7954"/>
    <mergeCell ref="F7955:G7956"/>
    <mergeCell ref="H7955:I7956"/>
    <mergeCell ref="J7955:J7956"/>
    <mergeCell ref="K7955:K7956"/>
    <mergeCell ref="L7955:L7956"/>
    <mergeCell ref="A7950:A7956"/>
    <mergeCell ref="F7950:G7950"/>
    <mergeCell ref="H7950:L7950"/>
    <mergeCell ref="B7951:B7954"/>
    <mergeCell ref="C7951:C7954"/>
    <mergeCell ref="D7951:D7954"/>
    <mergeCell ref="E7951:E7954"/>
    <mergeCell ref="F7951:G7954"/>
    <mergeCell ref="H7951:I7951"/>
    <mergeCell ref="H7952:I7954"/>
    <mergeCell ref="H7945:I7947"/>
    <mergeCell ref="J7945:J7947"/>
    <mergeCell ref="K7945:K7947"/>
    <mergeCell ref="L7945:L7947"/>
    <mergeCell ref="F7948:G7949"/>
    <mergeCell ref="H7948:I7949"/>
    <mergeCell ref="J7948:J7949"/>
    <mergeCell ref="K7948:K7949"/>
    <mergeCell ref="L7948:L7949"/>
    <mergeCell ref="L7941:L7942"/>
    <mergeCell ref="A7943:A7949"/>
    <mergeCell ref="F7943:G7943"/>
    <mergeCell ref="H7943:L7943"/>
    <mergeCell ref="B7944:B7947"/>
    <mergeCell ref="C7944:C7947"/>
    <mergeCell ref="D7944:D7947"/>
    <mergeCell ref="E7944:E7947"/>
    <mergeCell ref="F7944:G7947"/>
    <mergeCell ref="H7944:I7944"/>
    <mergeCell ref="J7966:J7968"/>
    <mergeCell ref="K7966:K7968"/>
    <mergeCell ref="L7966:L7968"/>
    <mergeCell ref="F7969:G7970"/>
    <mergeCell ref="H7969:I7970"/>
    <mergeCell ref="J7969:J7970"/>
    <mergeCell ref="K7969:K7970"/>
    <mergeCell ref="L7969:L7970"/>
    <mergeCell ref="A7964:A7970"/>
    <mergeCell ref="F7964:G7964"/>
    <mergeCell ref="H7964:L7964"/>
    <mergeCell ref="B7965:B7968"/>
    <mergeCell ref="C7965:C7968"/>
    <mergeCell ref="D7965:D7968"/>
    <mergeCell ref="E7965:E7968"/>
    <mergeCell ref="F7965:G7968"/>
    <mergeCell ref="H7965:I7965"/>
    <mergeCell ref="H7966:I7968"/>
    <mergeCell ref="J7959:J7961"/>
    <mergeCell ref="K7959:K7961"/>
    <mergeCell ref="L7959:L7961"/>
    <mergeCell ref="F7962:G7963"/>
    <mergeCell ref="H7962:I7963"/>
    <mergeCell ref="J7962:J7963"/>
    <mergeCell ref="K7962:K7963"/>
    <mergeCell ref="L7962:L7963"/>
    <mergeCell ref="A7957:A7963"/>
    <mergeCell ref="F7957:G7957"/>
    <mergeCell ref="H7957:L7957"/>
    <mergeCell ref="B7958:B7961"/>
    <mergeCell ref="C7958:C7961"/>
    <mergeCell ref="D7958:D7961"/>
    <mergeCell ref="E7958:E7961"/>
    <mergeCell ref="F7958:G7961"/>
    <mergeCell ref="H7958:I7958"/>
    <mergeCell ref="H7959:I7961"/>
    <mergeCell ref="J7980:J7981"/>
    <mergeCell ref="K7980:K7981"/>
    <mergeCell ref="L7980:L7981"/>
    <mergeCell ref="F7982:G7983"/>
    <mergeCell ref="H7982:I7983"/>
    <mergeCell ref="J7982:J7983"/>
    <mergeCell ref="K7982:K7983"/>
    <mergeCell ref="L7982:L7983"/>
    <mergeCell ref="A7978:A7983"/>
    <mergeCell ref="F7978:G7978"/>
    <mergeCell ref="H7978:L7978"/>
    <mergeCell ref="B7979:B7981"/>
    <mergeCell ref="C7979:C7981"/>
    <mergeCell ref="D7979:D7981"/>
    <mergeCell ref="E7979:E7981"/>
    <mergeCell ref="F7979:G7981"/>
    <mergeCell ref="H7979:I7979"/>
    <mergeCell ref="H7980:I7981"/>
    <mergeCell ref="J7973:J7975"/>
    <mergeCell ref="K7973:K7975"/>
    <mergeCell ref="L7973:L7975"/>
    <mergeCell ref="F7976:G7977"/>
    <mergeCell ref="H7976:I7977"/>
    <mergeCell ref="J7976:J7977"/>
    <mergeCell ref="K7976:K7977"/>
    <mergeCell ref="L7976:L7977"/>
    <mergeCell ref="A7971:A7977"/>
    <mergeCell ref="F7971:G7971"/>
    <mergeCell ref="H7971:L7971"/>
    <mergeCell ref="B7972:B7975"/>
    <mergeCell ref="C7972:C7975"/>
    <mergeCell ref="D7972:D7975"/>
    <mergeCell ref="E7972:E7975"/>
    <mergeCell ref="F7972:G7975"/>
    <mergeCell ref="H7972:I7972"/>
    <mergeCell ref="H7973:I7975"/>
    <mergeCell ref="K7991:K7992"/>
    <mergeCell ref="L7991:L7992"/>
    <mergeCell ref="F7993:G7994"/>
    <mergeCell ref="H7993:I7994"/>
    <mergeCell ref="J7993:J7994"/>
    <mergeCell ref="K7993:K7994"/>
    <mergeCell ref="L7993:L7994"/>
    <mergeCell ref="D7990:D7992"/>
    <mergeCell ref="E7990:E7992"/>
    <mergeCell ref="F7990:G7992"/>
    <mergeCell ref="H7990:I7990"/>
    <mergeCell ref="H7991:I7992"/>
    <mergeCell ref="J7991:J7992"/>
    <mergeCell ref="F7987:G7988"/>
    <mergeCell ref="H7987:I7988"/>
    <mergeCell ref="J7987:J7988"/>
    <mergeCell ref="K7987:K7988"/>
    <mergeCell ref="L7987:L7988"/>
    <mergeCell ref="A7989:A7994"/>
    <mergeCell ref="F7989:G7989"/>
    <mergeCell ref="H7989:L7989"/>
    <mergeCell ref="B7990:B7992"/>
    <mergeCell ref="C7990:C7992"/>
    <mergeCell ref="A7984:A7988"/>
    <mergeCell ref="F7984:G7984"/>
    <mergeCell ref="H7984:L7984"/>
    <mergeCell ref="B7985:B7986"/>
    <mergeCell ref="C7985:C7986"/>
    <mergeCell ref="D7985:D7986"/>
    <mergeCell ref="E7985:E7986"/>
    <mergeCell ref="F7985:G7986"/>
    <mergeCell ref="H7985:I7985"/>
    <mergeCell ref="H7986:I7986"/>
    <mergeCell ref="F8006:G8008"/>
    <mergeCell ref="H8006:I8006"/>
    <mergeCell ref="H8007:I8008"/>
    <mergeCell ref="J8007:J8008"/>
    <mergeCell ref="K8007:K8008"/>
    <mergeCell ref="L8007:L8008"/>
    <mergeCell ref="J8003:J8004"/>
    <mergeCell ref="K8003:K8004"/>
    <mergeCell ref="L8003:L8004"/>
    <mergeCell ref="A8005:A8010"/>
    <mergeCell ref="F8005:G8005"/>
    <mergeCell ref="H8005:L8005"/>
    <mergeCell ref="B8006:B8008"/>
    <mergeCell ref="C8006:C8008"/>
    <mergeCell ref="D8006:D8008"/>
    <mergeCell ref="E8006:E8008"/>
    <mergeCell ref="D8001:D8002"/>
    <mergeCell ref="E8001:E8002"/>
    <mergeCell ref="F8001:G8002"/>
    <mergeCell ref="H8001:I8001"/>
    <mergeCell ref="H8002:I8002"/>
    <mergeCell ref="F8003:G8004"/>
    <mergeCell ref="H8003:I8004"/>
    <mergeCell ref="F7998:G7999"/>
    <mergeCell ref="H7998:I7999"/>
    <mergeCell ref="J7998:J7999"/>
    <mergeCell ref="K7998:K7999"/>
    <mergeCell ref="L7998:L7999"/>
    <mergeCell ref="A8000:A8004"/>
    <mergeCell ref="F8000:G8000"/>
    <mergeCell ref="H8000:L8000"/>
    <mergeCell ref="B8001:B8002"/>
    <mergeCell ref="C8001:C8002"/>
    <mergeCell ref="A7995:A7999"/>
    <mergeCell ref="F7995:G7995"/>
    <mergeCell ref="H7995:L7995"/>
    <mergeCell ref="B7996:B7997"/>
    <mergeCell ref="C7996:C7997"/>
    <mergeCell ref="D7996:D7997"/>
    <mergeCell ref="E7996:E7997"/>
    <mergeCell ref="F7996:G7997"/>
    <mergeCell ref="H7996:I7996"/>
    <mergeCell ref="H7997:I7997"/>
    <mergeCell ref="J8019:J8020"/>
    <mergeCell ref="K8019:K8020"/>
    <mergeCell ref="L8019:L8020"/>
    <mergeCell ref="F8021:G8022"/>
    <mergeCell ref="H8021:I8022"/>
    <mergeCell ref="J8021:J8022"/>
    <mergeCell ref="K8021:K8022"/>
    <mergeCell ref="L8021:L8022"/>
    <mergeCell ref="A8017:A8022"/>
    <mergeCell ref="F8017:G8017"/>
    <mergeCell ref="H8017:L8017"/>
    <mergeCell ref="B8018:B8020"/>
    <mergeCell ref="C8018:C8020"/>
    <mergeCell ref="D8018:D8020"/>
    <mergeCell ref="E8018:E8020"/>
    <mergeCell ref="F8018:G8020"/>
    <mergeCell ref="H8018:I8018"/>
    <mergeCell ref="H8019:I8020"/>
    <mergeCell ref="K8013:K8014"/>
    <mergeCell ref="L8013:L8014"/>
    <mergeCell ref="F8015:G8016"/>
    <mergeCell ref="H8015:I8016"/>
    <mergeCell ref="J8015:J8016"/>
    <mergeCell ref="K8015:K8016"/>
    <mergeCell ref="L8015:L8016"/>
    <mergeCell ref="D8012:D8014"/>
    <mergeCell ref="E8012:E8014"/>
    <mergeCell ref="F8012:G8014"/>
    <mergeCell ref="H8012:I8012"/>
    <mergeCell ref="H8013:I8014"/>
    <mergeCell ref="J8013:J8014"/>
    <mergeCell ref="F8009:G8010"/>
    <mergeCell ref="H8009:I8010"/>
    <mergeCell ref="J8009:J8010"/>
    <mergeCell ref="K8009:K8010"/>
    <mergeCell ref="L8009:L8010"/>
    <mergeCell ref="A8011:A8016"/>
    <mergeCell ref="F8011:G8011"/>
    <mergeCell ref="H8011:L8011"/>
    <mergeCell ref="B8012:B8014"/>
    <mergeCell ref="C8012:C8014"/>
    <mergeCell ref="K8030:K8031"/>
    <mergeCell ref="L8030:L8031"/>
    <mergeCell ref="F8032:G8033"/>
    <mergeCell ref="H8032:I8033"/>
    <mergeCell ref="J8032:J8033"/>
    <mergeCell ref="K8032:K8033"/>
    <mergeCell ref="L8032:L8033"/>
    <mergeCell ref="D8029:D8031"/>
    <mergeCell ref="E8029:E8031"/>
    <mergeCell ref="F8029:G8031"/>
    <mergeCell ref="H8029:I8029"/>
    <mergeCell ref="H8030:I8031"/>
    <mergeCell ref="J8030:J8031"/>
    <mergeCell ref="F8026:G8027"/>
    <mergeCell ref="H8026:I8027"/>
    <mergeCell ref="J8026:J8027"/>
    <mergeCell ref="K8026:K8027"/>
    <mergeCell ref="L8026:L8027"/>
    <mergeCell ref="A8028:A8033"/>
    <mergeCell ref="F8028:G8028"/>
    <mergeCell ref="H8028:L8028"/>
    <mergeCell ref="B8029:B8031"/>
    <mergeCell ref="C8029:C8031"/>
    <mergeCell ref="A8023:A8027"/>
    <mergeCell ref="F8023:G8023"/>
    <mergeCell ref="H8023:L8023"/>
    <mergeCell ref="B8024:B8025"/>
    <mergeCell ref="C8024:C8025"/>
    <mergeCell ref="D8024:D8025"/>
    <mergeCell ref="E8024:E8025"/>
    <mergeCell ref="F8024:G8025"/>
    <mergeCell ref="H8024:I8024"/>
    <mergeCell ref="H8025:I8025"/>
  </mergeCells>
  <pageMargins left="0.78431372549019618" right="0.78431372549019618" top="0.98039215686274517" bottom="0.98039215686274517" header="0.50980392156862753" footer="0.50980392156862753"/>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8"/>
  <sheetViews>
    <sheetView workbookViewId="0">
      <selection activeCell="B7" sqref="B7"/>
    </sheetView>
  </sheetViews>
  <sheetFormatPr defaultColWidth="8.85546875" defaultRowHeight="12.75"/>
  <cols>
    <col min="1" max="1" width="5" style="120" customWidth="1"/>
    <col min="2" max="2" width="14.7109375" style="120" customWidth="1"/>
    <col min="3" max="3" width="25.7109375" style="120" customWidth="1"/>
    <col min="4" max="4" width="17" style="120" customWidth="1"/>
    <col min="5" max="5" width="17.140625" style="120" customWidth="1"/>
    <col min="6" max="6" width="2.85546875" style="120" customWidth="1"/>
    <col min="7" max="7" width="14" style="120" customWidth="1"/>
    <col min="8" max="8" width="3.7109375" style="120" customWidth="1"/>
    <col min="9" max="9" width="12.42578125" style="120" customWidth="1"/>
    <col min="10" max="10" width="12.140625" style="120" customWidth="1"/>
    <col min="11" max="11" width="11.42578125" style="120" customWidth="1"/>
    <col min="12" max="12" width="10.5703125" style="120" customWidth="1"/>
    <col min="13" max="13" width="14.7109375" style="120" customWidth="1"/>
    <col min="14" max="16384" width="8.85546875" style="120"/>
  </cols>
  <sheetData>
    <row r="1" spans="1:13" s="101" customFormat="1" ht="4.5" customHeight="1"/>
    <row r="2" spans="1:13" s="101" customFormat="1" ht="60" customHeight="1">
      <c r="A2" s="102"/>
      <c r="B2" s="814" t="s">
        <v>134</v>
      </c>
      <c r="C2" s="814"/>
      <c r="D2" s="814"/>
      <c r="E2" s="814"/>
      <c r="F2" s="814"/>
      <c r="G2" s="814"/>
      <c r="H2" s="814"/>
      <c r="I2" s="814"/>
      <c r="J2" s="814"/>
      <c r="K2" s="814"/>
      <c r="L2" s="814"/>
    </row>
    <row r="3" spans="1:13" s="101" customFormat="1" ht="18" customHeight="1">
      <c r="A3" s="815"/>
      <c r="B3" s="816" t="s">
        <v>90</v>
      </c>
      <c r="C3" s="816"/>
      <c r="D3" s="816"/>
      <c r="E3" s="816"/>
      <c r="F3" s="816"/>
      <c r="G3" s="816"/>
      <c r="H3" s="816"/>
      <c r="I3" s="816"/>
      <c r="J3" s="103" t="s">
        <v>19</v>
      </c>
      <c r="K3" s="103" t="s">
        <v>9</v>
      </c>
      <c r="L3" s="103" t="s">
        <v>18</v>
      </c>
    </row>
    <row r="4" spans="1:13" s="101" customFormat="1" ht="18" customHeight="1">
      <c r="A4" s="815"/>
      <c r="B4" s="816"/>
      <c r="C4" s="816"/>
      <c r="D4" s="816"/>
      <c r="E4" s="816"/>
      <c r="F4" s="816"/>
      <c r="G4" s="816"/>
      <c r="H4" s="816"/>
      <c r="I4" s="816"/>
      <c r="J4" s="104">
        <v>1</v>
      </c>
      <c r="K4" s="104">
        <v>16</v>
      </c>
      <c r="L4" s="105" t="s">
        <v>135</v>
      </c>
    </row>
    <row r="5" spans="1:13" s="101" customFormat="1" ht="24" customHeight="1">
      <c r="A5" s="815"/>
      <c r="B5" s="817" t="s">
        <v>136</v>
      </c>
      <c r="C5" s="817"/>
      <c r="D5" s="817"/>
      <c r="E5" s="817"/>
      <c r="F5" s="817"/>
      <c r="G5" s="817"/>
      <c r="H5" s="817"/>
      <c r="I5" s="817"/>
      <c r="J5" s="817"/>
      <c r="K5" s="817"/>
      <c r="L5" s="817"/>
    </row>
    <row r="6" spans="1:13" s="101" customFormat="1" ht="17.25" customHeight="1">
      <c r="A6" s="818"/>
      <c r="B6" s="106"/>
      <c r="C6" s="819" t="s">
        <v>91</v>
      </c>
      <c r="D6" s="819"/>
      <c r="E6" s="819"/>
      <c r="F6" s="820" t="s">
        <v>3</v>
      </c>
      <c r="G6" s="821" t="s">
        <v>137</v>
      </c>
      <c r="H6" s="107"/>
      <c r="I6" s="821" t="s">
        <v>138</v>
      </c>
      <c r="J6" s="822"/>
      <c r="K6" s="811" t="s">
        <v>139</v>
      </c>
      <c r="L6" s="811"/>
    </row>
    <row r="7" spans="1:13" s="101" customFormat="1" ht="18.75" customHeight="1">
      <c r="A7" s="818"/>
      <c r="B7" s="108"/>
      <c r="C7" s="812" t="s">
        <v>140</v>
      </c>
      <c r="D7" s="812"/>
      <c r="E7" s="812"/>
      <c r="F7" s="820"/>
      <c r="G7" s="821"/>
      <c r="H7" s="109"/>
      <c r="I7" s="821"/>
      <c r="J7" s="822"/>
      <c r="K7" s="811"/>
      <c r="L7" s="811"/>
    </row>
    <row r="8" spans="1:13" s="101" customFormat="1" ht="13.7" customHeight="1">
      <c r="A8" s="818"/>
      <c r="B8" s="110" t="s">
        <v>20</v>
      </c>
      <c r="C8" s="111" t="s">
        <v>133</v>
      </c>
      <c r="D8" s="111" t="s">
        <v>141</v>
      </c>
      <c r="E8" s="111"/>
      <c r="F8" s="820"/>
      <c r="G8" s="821"/>
      <c r="H8" s="112"/>
      <c r="I8" s="821"/>
      <c r="J8" s="822"/>
      <c r="K8" s="811"/>
      <c r="L8" s="811"/>
    </row>
    <row r="9" spans="1:13" s="101" customFormat="1" ht="45" customHeight="1">
      <c r="A9" s="113" t="s">
        <v>8</v>
      </c>
      <c r="B9" s="113" t="s">
        <v>142</v>
      </c>
      <c r="C9" s="114" t="s">
        <v>70</v>
      </c>
      <c r="D9" s="114" t="s">
        <v>143</v>
      </c>
      <c r="E9" s="114" t="s">
        <v>144</v>
      </c>
      <c r="F9" s="813" t="s">
        <v>71</v>
      </c>
      <c r="G9" s="813"/>
      <c r="H9" s="813" t="s">
        <v>72</v>
      </c>
      <c r="I9" s="813"/>
      <c r="J9" s="114" t="s">
        <v>75</v>
      </c>
      <c r="K9" s="114" t="s">
        <v>145</v>
      </c>
      <c r="L9" s="114" t="s">
        <v>7</v>
      </c>
    </row>
    <row r="10" spans="1:13" s="101" customFormat="1" ht="24" customHeight="1">
      <c r="A10" s="835">
        <v>1</v>
      </c>
      <c r="B10" s="110" t="s">
        <v>76</v>
      </c>
      <c r="C10" s="115" t="s">
        <v>78</v>
      </c>
      <c r="D10" s="115" t="s">
        <v>146</v>
      </c>
      <c r="E10" s="115" t="s">
        <v>147</v>
      </c>
      <c r="F10" s="838" t="s">
        <v>71</v>
      </c>
      <c r="G10" s="838"/>
      <c r="H10" s="840"/>
      <c r="I10" s="840"/>
      <c r="J10" s="840"/>
      <c r="K10" s="840"/>
      <c r="L10" s="840"/>
      <c r="M10" s="116"/>
    </row>
    <row r="11" spans="1:13" s="101" customFormat="1" ht="8.1" customHeight="1">
      <c r="A11" s="835"/>
      <c r="B11" s="831" t="s">
        <v>148</v>
      </c>
      <c r="C11" s="843" t="s">
        <v>149</v>
      </c>
      <c r="D11" s="845">
        <v>43746</v>
      </c>
      <c r="E11" s="831" t="s">
        <v>150</v>
      </c>
      <c r="F11" s="847" t="s">
        <v>151</v>
      </c>
      <c r="G11" s="848"/>
      <c r="H11" s="827" t="s">
        <v>152</v>
      </c>
      <c r="I11" s="828"/>
      <c r="J11" s="831" t="s">
        <v>153</v>
      </c>
      <c r="K11" s="831" t="s">
        <v>3</v>
      </c>
      <c r="L11" s="833">
        <v>417</v>
      </c>
    </row>
    <row r="12" spans="1:13" s="101" customFormat="1" ht="18.2" customHeight="1">
      <c r="A12" s="835"/>
      <c r="B12" s="831"/>
      <c r="C12" s="843"/>
      <c r="D12" s="853"/>
      <c r="E12" s="854"/>
      <c r="F12" s="855"/>
      <c r="G12" s="856"/>
      <c r="H12" s="829"/>
      <c r="I12" s="830"/>
      <c r="J12" s="832"/>
      <c r="K12" s="832"/>
      <c r="L12" s="834"/>
    </row>
    <row r="13" spans="1:13" s="101" customFormat="1" ht="408.95" customHeight="1">
      <c r="A13" s="835"/>
      <c r="B13" s="831"/>
      <c r="C13" s="843"/>
      <c r="D13" s="853"/>
      <c r="E13" s="854"/>
      <c r="F13" s="855"/>
      <c r="G13" s="856"/>
      <c r="H13" s="827" t="s">
        <v>154</v>
      </c>
      <c r="I13" s="828"/>
      <c r="J13" s="831" t="s">
        <v>153</v>
      </c>
      <c r="K13" s="831" t="s">
        <v>153</v>
      </c>
      <c r="L13" s="833">
        <v>0</v>
      </c>
    </row>
    <row r="14" spans="1:13" s="101" customFormat="1" ht="323.85000000000002" customHeight="1">
      <c r="A14" s="835"/>
      <c r="B14" s="831"/>
      <c r="C14" s="843"/>
      <c r="D14" s="846"/>
      <c r="E14" s="832"/>
      <c r="F14" s="849"/>
      <c r="G14" s="850"/>
      <c r="H14" s="829"/>
      <c r="I14" s="830"/>
      <c r="J14" s="832"/>
      <c r="K14" s="832"/>
      <c r="L14" s="834"/>
    </row>
    <row r="15" spans="1:13" s="101" customFormat="1" ht="24" customHeight="1">
      <c r="A15" s="835"/>
      <c r="B15" s="110" t="s">
        <v>77</v>
      </c>
      <c r="C15" s="115" t="s">
        <v>79</v>
      </c>
      <c r="D15" s="115" t="s">
        <v>155</v>
      </c>
      <c r="E15" s="115" t="s">
        <v>156</v>
      </c>
      <c r="F15" s="823"/>
      <c r="G15" s="824"/>
      <c r="H15" s="827" t="s">
        <v>157</v>
      </c>
      <c r="I15" s="828"/>
      <c r="J15" s="831" t="s">
        <v>153</v>
      </c>
      <c r="K15" s="831" t="s">
        <v>153</v>
      </c>
      <c r="L15" s="833">
        <v>0</v>
      </c>
    </row>
    <row r="16" spans="1:13" s="101" customFormat="1" ht="24" customHeight="1">
      <c r="A16" s="835"/>
      <c r="B16" s="117" t="s">
        <v>158</v>
      </c>
      <c r="C16" s="117" t="s">
        <v>151</v>
      </c>
      <c r="D16" s="118">
        <v>43751</v>
      </c>
      <c r="E16" s="117" t="s">
        <v>159</v>
      </c>
      <c r="F16" s="825"/>
      <c r="G16" s="826"/>
      <c r="H16" s="829"/>
      <c r="I16" s="830"/>
      <c r="J16" s="832"/>
      <c r="K16" s="832"/>
      <c r="L16" s="834"/>
    </row>
    <row r="17" spans="1:12" s="101" customFormat="1" ht="24" customHeight="1">
      <c r="A17" s="835">
        <v>2</v>
      </c>
      <c r="B17" s="110" t="s">
        <v>76</v>
      </c>
      <c r="C17" s="115" t="s">
        <v>78</v>
      </c>
      <c r="D17" s="115" t="s">
        <v>146</v>
      </c>
      <c r="E17" s="115" t="s">
        <v>147</v>
      </c>
      <c r="F17" s="838" t="s">
        <v>71</v>
      </c>
      <c r="G17" s="839"/>
      <c r="H17" s="840"/>
      <c r="I17" s="841"/>
      <c r="J17" s="841"/>
      <c r="K17" s="841"/>
      <c r="L17" s="842"/>
    </row>
    <row r="18" spans="1:12" s="101" customFormat="1" ht="26.25" customHeight="1">
      <c r="A18" s="836"/>
      <c r="B18" s="831" t="s">
        <v>160</v>
      </c>
      <c r="C18" s="843" t="s">
        <v>161</v>
      </c>
      <c r="D18" s="845">
        <v>43794</v>
      </c>
      <c r="E18" s="831" t="s">
        <v>162</v>
      </c>
      <c r="F18" s="847" t="s">
        <v>163</v>
      </c>
      <c r="G18" s="848"/>
      <c r="H18" s="851" t="s">
        <v>152</v>
      </c>
      <c r="I18" s="852"/>
      <c r="J18" s="117" t="s">
        <v>153</v>
      </c>
      <c r="K18" s="117" t="s">
        <v>3</v>
      </c>
      <c r="L18" s="119">
        <v>411</v>
      </c>
    </row>
    <row r="19" spans="1:12" s="101" customFormat="1" ht="408.95" customHeight="1">
      <c r="A19" s="836"/>
      <c r="B19" s="854"/>
      <c r="C19" s="857"/>
      <c r="D19" s="853"/>
      <c r="E19" s="854"/>
      <c r="F19" s="855"/>
      <c r="G19" s="856"/>
      <c r="H19" s="827" t="s">
        <v>154</v>
      </c>
      <c r="I19" s="828"/>
      <c r="J19" s="831" t="s">
        <v>153</v>
      </c>
      <c r="K19" s="831" t="s">
        <v>3</v>
      </c>
      <c r="L19" s="833">
        <v>3009.22</v>
      </c>
    </row>
    <row r="20" spans="1:12" s="101" customFormat="1" ht="61.35" customHeight="1">
      <c r="A20" s="836"/>
      <c r="B20" s="832"/>
      <c r="C20" s="844"/>
      <c r="D20" s="846"/>
      <c r="E20" s="832"/>
      <c r="F20" s="849"/>
      <c r="G20" s="850"/>
      <c r="H20" s="829"/>
      <c r="I20" s="830"/>
      <c r="J20" s="832"/>
      <c r="K20" s="832"/>
      <c r="L20" s="834"/>
    </row>
    <row r="21" spans="1:12" s="101" customFormat="1" ht="24" customHeight="1">
      <c r="A21" s="836"/>
      <c r="B21" s="110" t="s">
        <v>77</v>
      </c>
      <c r="C21" s="115" t="s">
        <v>79</v>
      </c>
      <c r="D21" s="115" t="s">
        <v>155</v>
      </c>
      <c r="E21" s="115" t="s">
        <v>156</v>
      </c>
      <c r="F21" s="823"/>
      <c r="G21" s="824"/>
      <c r="H21" s="827" t="s">
        <v>157</v>
      </c>
      <c r="I21" s="828"/>
      <c r="J21" s="831" t="s">
        <v>153</v>
      </c>
      <c r="K21" s="831" t="s">
        <v>153</v>
      </c>
      <c r="L21" s="833">
        <v>0</v>
      </c>
    </row>
    <row r="22" spans="1:12" s="101" customFormat="1" ht="24" customHeight="1">
      <c r="A22" s="837"/>
      <c r="B22" s="117" t="s">
        <v>164</v>
      </c>
      <c r="C22" s="117" t="s">
        <v>163</v>
      </c>
      <c r="D22" s="118">
        <v>43797</v>
      </c>
      <c r="E22" s="117" t="s">
        <v>165</v>
      </c>
      <c r="F22" s="825"/>
      <c r="G22" s="826"/>
      <c r="H22" s="829"/>
      <c r="I22" s="830"/>
      <c r="J22" s="832"/>
      <c r="K22" s="832"/>
      <c r="L22" s="834"/>
    </row>
    <row r="23" spans="1:12" s="101" customFormat="1" ht="24" customHeight="1">
      <c r="A23" s="835">
        <v>3</v>
      </c>
      <c r="B23" s="110" t="s">
        <v>76</v>
      </c>
      <c r="C23" s="115" t="s">
        <v>78</v>
      </c>
      <c r="D23" s="115" t="s">
        <v>146</v>
      </c>
      <c r="E23" s="115" t="s">
        <v>147</v>
      </c>
      <c r="F23" s="838" t="s">
        <v>71</v>
      </c>
      <c r="G23" s="839"/>
      <c r="H23" s="840"/>
      <c r="I23" s="841"/>
      <c r="J23" s="841"/>
      <c r="K23" s="841"/>
      <c r="L23" s="842"/>
    </row>
    <row r="24" spans="1:12" s="101" customFormat="1" ht="26.25" customHeight="1">
      <c r="A24" s="836"/>
      <c r="B24" s="831" t="s">
        <v>166</v>
      </c>
      <c r="C24" s="843" t="s">
        <v>167</v>
      </c>
      <c r="D24" s="845">
        <v>43760</v>
      </c>
      <c r="E24" s="831" t="s">
        <v>168</v>
      </c>
      <c r="F24" s="847" t="s">
        <v>169</v>
      </c>
      <c r="G24" s="848"/>
      <c r="H24" s="851" t="s">
        <v>152</v>
      </c>
      <c r="I24" s="852"/>
      <c r="J24" s="117" t="s">
        <v>153</v>
      </c>
      <c r="K24" s="117" t="s">
        <v>3</v>
      </c>
      <c r="L24" s="119">
        <v>760.63</v>
      </c>
    </row>
    <row r="25" spans="1:12" s="101" customFormat="1" ht="302.25" customHeight="1">
      <c r="A25" s="836"/>
      <c r="B25" s="832"/>
      <c r="C25" s="844"/>
      <c r="D25" s="846"/>
      <c r="E25" s="832"/>
      <c r="F25" s="849"/>
      <c r="G25" s="850"/>
      <c r="H25" s="851" t="s">
        <v>154</v>
      </c>
      <c r="I25" s="852"/>
      <c r="J25" s="117" t="s">
        <v>153</v>
      </c>
      <c r="K25" s="117" t="s">
        <v>3</v>
      </c>
      <c r="L25" s="119">
        <v>1546.53</v>
      </c>
    </row>
    <row r="26" spans="1:12" s="101" customFormat="1" ht="24" customHeight="1">
      <c r="A26" s="836"/>
      <c r="B26" s="110" t="s">
        <v>77</v>
      </c>
      <c r="C26" s="115" t="s">
        <v>79</v>
      </c>
      <c r="D26" s="115" t="s">
        <v>155</v>
      </c>
      <c r="E26" s="115" t="s">
        <v>156</v>
      </c>
      <c r="F26" s="823"/>
      <c r="G26" s="824"/>
      <c r="H26" s="827" t="s">
        <v>157</v>
      </c>
      <c r="I26" s="828"/>
      <c r="J26" s="831" t="s">
        <v>153</v>
      </c>
      <c r="K26" s="831" t="s">
        <v>3</v>
      </c>
      <c r="L26" s="833">
        <v>324</v>
      </c>
    </row>
    <row r="27" spans="1:12" s="101" customFormat="1" ht="34.5" customHeight="1">
      <c r="A27" s="837"/>
      <c r="B27" s="117" t="s">
        <v>170</v>
      </c>
      <c r="C27" s="117" t="s">
        <v>169</v>
      </c>
      <c r="D27" s="118">
        <v>43764</v>
      </c>
      <c r="E27" s="117" t="s">
        <v>171</v>
      </c>
      <c r="F27" s="825"/>
      <c r="G27" s="826"/>
      <c r="H27" s="829"/>
      <c r="I27" s="830"/>
      <c r="J27" s="832"/>
      <c r="K27" s="832"/>
      <c r="L27" s="834"/>
    </row>
    <row r="28" spans="1:12" s="101" customFormat="1" ht="24" customHeight="1">
      <c r="A28" s="835">
        <v>4</v>
      </c>
      <c r="B28" s="110" t="s">
        <v>76</v>
      </c>
      <c r="C28" s="115" t="s">
        <v>78</v>
      </c>
      <c r="D28" s="115" t="s">
        <v>146</v>
      </c>
      <c r="E28" s="115" t="s">
        <v>147</v>
      </c>
      <c r="F28" s="838" t="s">
        <v>71</v>
      </c>
      <c r="G28" s="839"/>
      <c r="H28" s="840"/>
      <c r="I28" s="841"/>
      <c r="J28" s="841"/>
      <c r="K28" s="841"/>
      <c r="L28" s="842"/>
    </row>
    <row r="29" spans="1:12" s="101" customFormat="1" ht="26.25" customHeight="1">
      <c r="A29" s="836"/>
      <c r="B29" s="831" t="s">
        <v>172</v>
      </c>
      <c r="C29" s="843" t="s">
        <v>173</v>
      </c>
      <c r="D29" s="845">
        <v>43756</v>
      </c>
      <c r="E29" s="831" t="s">
        <v>174</v>
      </c>
      <c r="F29" s="847" t="s">
        <v>175</v>
      </c>
      <c r="G29" s="848"/>
      <c r="H29" s="851" t="s">
        <v>152</v>
      </c>
      <c r="I29" s="852"/>
      <c r="J29" s="117" t="s">
        <v>153</v>
      </c>
      <c r="K29" s="117" t="s">
        <v>3</v>
      </c>
      <c r="L29" s="119">
        <v>520.98</v>
      </c>
    </row>
    <row r="30" spans="1:12" s="101" customFormat="1" ht="365.25" customHeight="1">
      <c r="A30" s="836"/>
      <c r="B30" s="832"/>
      <c r="C30" s="844"/>
      <c r="D30" s="846"/>
      <c r="E30" s="832"/>
      <c r="F30" s="849"/>
      <c r="G30" s="850"/>
      <c r="H30" s="851" t="s">
        <v>154</v>
      </c>
      <c r="I30" s="852"/>
      <c r="J30" s="117" t="s">
        <v>153</v>
      </c>
      <c r="K30" s="117" t="s">
        <v>3</v>
      </c>
      <c r="L30" s="119">
        <v>727.43</v>
      </c>
    </row>
    <row r="31" spans="1:12" s="101" customFormat="1" ht="24" customHeight="1">
      <c r="A31" s="836"/>
      <c r="B31" s="110" t="s">
        <v>77</v>
      </c>
      <c r="C31" s="115" t="s">
        <v>79</v>
      </c>
      <c r="D31" s="115" t="s">
        <v>155</v>
      </c>
      <c r="E31" s="115" t="s">
        <v>156</v>
      </c>
      <c r="F31" s="823"/>
      <c r="G31" s="824"/>
      <c r="H31" s="827" t="s">
        <v>157</v>
      </c>
      <c r="I31" s="828"/>
      <c r="J31" s="831" t="s">
        <v>153</v>
      </c>
      <c r="K31" s="831" t="s">
        <v>3</v>
      </c>
      <c r="L31" s="833">
        <v>313.40000000000003</v>
      </c>
    </row>
    <row r="32" spans="1:12" s="101" customFormat="1" ht="24" customHeight="1">
      <c r="A32" s="837"/>
      <c r="B32" s="117" t="s">
        <v>153</v>
      </c>
      <c r="C32" s="117" t="s">
        <v>175</v>
      </c>
      <c r="D32" s="118">
        <v>43762</v>
      </c>
      <c r="E32" s="117" t="s">
        <v>176</v>
      </c>
      <c r="F32" s="825"/>
      <c r="G32" s="826"/>
      <c r="H32" s="829"/>
      <c r="I32" s="830"/>
      <c r="J32" s="832"/>
      <c r="K32" s="832"/>
      <c r="L32" s="834"/>
    </row>
    <row r="33" spans="1:12" s="101" customFormat="1" ht="24" customHeight="1">
      <c r="A33" s="835">
        <v>5</v>
      </c>
      <c r="B33" s="110" t="s">
        <v>76</v>
      </c>
      <c r="C33" s="115" t="s">
        <v>78</v>
      </c>
      <c r="D33" s="115" t="s">
        <v>146</v>
      </c>
      <c r="E33" s="115" t="s">
        <v>147</v>
      </c>
      <c r="F33" s="838" t="s">
        <v>71</v>
      </c>
      <c r="G33" s="839"/>
      <c r="H33" s="840"/>
      <c r="I33" s="841"/>
      <c r="J33" s="841"/>
      <c r="K33" s="841"/>
      <c r="L33" s="842"/>
    </row>
    <row r="34" spans="1:12" s="101" customFormat="1" ht="26.25" customHeight="1">
      <c r="A34" s="836"/>
      <c r="B34" s="831" t="s">
        <v>177</v>
      </c>
      <c r="C34" s="843" t="s">
        <v>178</v>
      </c>
      <c r="D34" s="845">
        <v>43753</v>
      </c>
      <c r="E34" s="831" t="s">
        <v>179</v>
      </c>
      <c r="F34" s="847" t="s">
        <v>180</v>
      </c>
      <c r="G34" s="848"/>
      <c r="H34" s="851" t="s">
        <v>152</v>
      </c>
      <c r="I34" s="852"/>
      <c r="J34" s="117" t="s">
        <v>153</v>
      </c>
      <c r="K34" s="117" t="s">
        <v>3</v>
      </c>
      <c r="L34" s="119">
        <v>1562.92</v>
      </c>
    </row>
    <row r="35" spans="1:12" s="101" customFormat="1" ht="408.95" customHeight="1">
      <c r="A35" s="836"/>
      <c r="B35" s="854"/>
      <c r="C35" s="857"/>
      <c r="D35" s="853"/>
      <c r="E35" s="854"/>
      <c r="F35" s="855"/>
      <c r="G35" s="856"/>
      <c r="H35" s="827" t="s">
        <v>154</v>
      </c>
      <c r="I35" s="828"/>
      <c r="J35" s="831" t="s">
        <v>153</v>
      </c>
      <c r="K35" s="831" t="s">
        <v>3</v>
      </c>
      <c r="L35" s="833">
        <v>1321.08</v>
      </c>
    </row>
    <row r="36" spans="1:12" s="101" customFormat="1" ht="103.35" customHeight="1">
      <c r="A36" s="836"/>
      <c r="B36" s="832"/>
      <c r="C36" s="844"/>
      <c r="D36" s="846"/>
      <c r="E36" s="832"/>
      <c r="F36" s="849"/>
      <c r="G36" s="850"/>
      <c r="H36" s="829"/>
      <c r="I36" s="830"/>
      <c r="J36" s="832"/>
      <c r="K36" s="832"/>
      <c r="L36" s="834"/>
    </row>
    <row r="37" spans="1:12" s="101" customFormat="1" ht="24" customHeight="1">
      <c r="A37" s="836"/>
      <c r="B37" s="110" t="s">
        <v>77</v>
      </c>
      <c r="C37" s="115" t="s">
        <v>79</v>
      </c>
      <c r="D37" s="115" t="s">
        <v>155</v>
      </c>
      <c r="E37" s="115" t="s">
        <v>156</v>
      </c>
      <c r="F37" s="823"/>
      <c r="G37" s="824"/>
      <c r="H37" s="827" t="s">
        <v>157</v>
      </c>
      <c r="I37" s="828"/>
      <c r="J37" s="831" t="s">
        <v>153</v>
      </c>
      <c r="K37" s="831" t="s">
        <v>3</v>
      </c>
      <c r="L37" s="833">
        <v>719.77</v>
      </c>
    </row>
    <row r="38" spans="1:12" s="101" customFormat="1" ht="24" customHeight="1">
      <c r="A38" s="837"/>
      <c r="B38" s="117" t="s">
        <v>181</v>
      </c>
      <c r="C38" s="117" t="s">
        <v>180</v>
      </c>
      <c r="D38" s="118">
        <v>43758</v>
      </c>
      <c r="E38" s="117" t="s">
        <v>182</v>
      </c>
      <c r="F38" s="825"/>
      <c r="G38" s="826"/>
      <c r="H38" s="829"/>
      <c r="I38" s="830"/>
      <c r="J38" s="832"/>
      <c r="K38" s="832"/>
      <c r="L38" s="834"/>
    </row>
    <row r="39" spans="1:12" s="101" customFormat="1" ht="24" customHeight="1">
      <c r="A39" s="835">
        <v>6</v>
      </c>
      <c r="B39" s="110" t="s">
        <v>76</v>
      </c>
      <c r="C39" s="115" t="s">
        <v>78</v>
      </c>
      <c r="D39" s="115" t="s">
        <v>146</v>
      </c>
      <c r="E39" s="115" t="s">
        <v>147</v>
      </c>
      <c r="F39" s="838" t="s">
        <v>71</v>
      </c>
      <c r="G39" s="839"/>
      <c r="H39" s="840"/>
      <c r="I39" s="841"/>
      <c r="J39" s="841"/>
      <c r="K39" s="841"/>
      <c r="L39" s="842"/>
    </row>
    <row r="40" spans="1:12" s="101" customFormat="1" ht="26.25" customHeight="1">
      <c r="A40" s="836"/>
      <c r="B40" s="831" t="s">
        <v>183</v>
      </c>
      <c r="C40" s="843" t="s">
        <v>184</v>
      </c>
      <c r="D40" s="845">
        <v>43872</v>
      </c>
      <c r="E40" s="831" t="s">
        <v>185</v>
      </c>
      <c r="F40" s="847" t="s">
        <v>186</v>
      </c>
      <c r="G40" s="848"/>
      <c r="H40" s="851" t="s">
        <v>152</v>
      </c>
      <c r="I40" s="852"/>
      <c r="J40" s="117" t="s">
        <v>153</v>
      </c>
      <c r="K40" s="117" t="s">
        <v>3</v>
      </c>
      <c r="L40" s="119">
        <v>246.19</v>
      </c>
    </row>
    <row r="41" spans="1:12" s="101" customFormat="1" ht="323.25" customHeight="1">
      <c r="A41" s="836"/>
      <c r="B41" s="832"/>
      <c r="C41" s="844"/>
      <c r="D41" s="846"/>
      <c r="E41" s="832"/>
      <c r="F41" s="849"/>
      <c r="G41" s="850"/>
      <c r="H41" s="851" t="s">
        <v>154</v>
      </c>
      <c r="I41" s="852"/>
      <c r="J41" s="117" t="s">
        <v>153</v>
      </c>
      <c r="K41" s="117" t="s">
        <v>3</v>
      </c>
      <c r="L41" s="119">
        <v>200</v>
      </c>
    </row>
    <row r="42" spans="1:12" s="101" customFormat="1" ht="24" customHeight="1">
      <c r="A42" s="836"/>
      <c r="B42" s="110" t="s">
        <v>77</v>
      </c>
      <c r="C42" s="115" t="s">
        <v>79</v>
      </c>
      <c r="D42" s="115" t="s">
        <v>155</v>
      </c>
      <c r="E42" s="115" t="s">
        <v>156</v>
      </c>
      <c r="F42" s="823"/>
      <c r="G42" s="824"/>
      <c r="H42" s="827" t="s">
        <v>157</v>
      </c>
      <c r="I42" s="828"/>
      <c r="J42" s="831" t="s">
        <v>153</v>
      </c>
      <c r="K42" s="831" t="s">
        <v>3</v>
      </c>
      <c r="L42" s="833">
        <v>100</v>
      </c>
    </row>
    <row r="43" spans="1:12" s="101" customFormat="1" ht="34.5" customHeight="1">
      <c r="A43" s="837"/>
      <c r="B43" s="117" t="s">
        <v>187</v>
      </c>
      <c r="C43" s="117" t="s">
        <v>186</v>
      </c>
      <c r="D43" s="118">
        <v>43873</v>
      </c>
      <c r="E43" s="117" t="s">
        <v>188</v>
      </c>
      <c r="F43" s="825"/>
      <c r="G43" s="826"/>
      <c r="H43" s="829"/>
      <c r="I43" s="830"/>
      <c r="J43" s="832"/>
      <c r="K43" s="832"/>
      <c r="L43" s="834"/>
    </row>
    <row r="44" spans="1:12" s="101" customFormat="1" ht="24" customHeight="1">
      <c r="A44" s="835">
        <v>7</v>
      </c>
      <c r="B44" s="110" t="s">
        <v>76</v>
      </c>
      <c r="C44" s="115" t="s">
        <v>78</v>
      </c>
      <c r="D44" s="115" t="s">
        <v>146</v>
      </c>
      <c r="E44" s="115" t="s">
        <v>147</v>
      </c>
      <c r="F44" s="838" t="s">
        <v>71</v>
      </c>
      <c r="G44" s="839"/>
      <c r="H44" s="840"/>
      <c r="I44" s="841"/>
      <c r="J44" s="841"/>
      <c r="K44" s="841"/>
      <c r="L44" s="842"/>
    </row>
    <row r="45" spans="1:12" s="101" customFormat="1" ht="26.25" customHeight="1">
      <c r="A45" s="836"/>
      <c r="B45" s="831" t="s">
        <v>189</v>
      </c>
      <c r="C45" s="843" t="s">
        <v>190</v>
      </c>
      <c r="D45" s="845">
        <v>43871</v>
      </c>
      <c r="E45" s="831" t="s">
        <v>191</v>
      </c>
      <c r="F45" s="847" t="s">
        <v>192</v>
      </c>
      <c r="G45" s="848"/>
      <c r="H45" s="851" t="s">
        <v>152</v>
      </c>
      <c r="I45" s="852"/>
      <c r="J45" s="117" t="s">
        <v>153</v>
      </c>
      <c r="K45" s="117" t="s">
        <v>3</v>
      </c>
      <c r="L45" s="119">
        <v>916</v>
      </c>
    </row>
    <row r="46" spans="1:12" s="101" customFormat="1" ht="291.75" customHeight="1">
      <c r="A46" s="836"/>
      <c r="B46" s="832"/>
      <c r="C46" s="844"/>
      <c r="D46" s="846"/>
      <c r="E46" s="832"/>
      <c r="F46" s="849"/>
      <c r="G46" s="850"/>
      <c r="H46" s="851" t="s">
        <v>154</v>
      </c>
      <c r="I46" s="852"/>
      <c r="J46" s="117" t="s">
        <v>153</v>
      </c>
      <c r="K46" s="117" t="s">
        <v>3</v>
      </c>
      <c r="L46" s="119">
        <v>236.8</v>
      </c>
    </row>
    <row r="47" spans="1:12" s="101" customFormat="1" ht="24" customHeight="1">
      <c r="A47" s="836"/>
      <c r="B47" s="110" t="s">
        <v>77</v>
      </c>
      <c r="C47" s="115" t="s">
        <v>79</v>
      </c>
      <c r="D47" s="115" t="s">
        <v>155</v>
      </c>
      <c r="E47" s="115" t="s">
        <v>156</v>
      </c>
      <c r="F47" s="823"/>
      <c r="G47" s="824"/>
      <c r="H47" s="827" t="s">
        <v>157</v>
      </c>
      <c r="I47" s="828"/>
      <c r="J47" s="831" t="s">
        <v>153</v>
      </c>
      <c r="K47" s="831" t="s">
        <v>3</v>
      </c>
      <c r="L47" s="833">
        <v>120</v>
      </c>
    </row>
    <row r="48" spans="1:12" s="101" customFormat="1" ht="24" customHeight="1">
      <c r="A48" s="837"/>
      <c r="B48" s="117" t="s">
        <v>193</v>
      </c>
      <c r="C48" s="117" t="s">
        <v>192</v>
      </c>
      <c r="D48" s="118">
        <v>43874</v>
      </c>
      <c r="E48" s="117" t="s">
        <v>194</v>
      </c>
      <c r="F48" s="825"/>
      <c r="G48" s="826"/>
      <c r="H48" s="829"/>
      <c r="I48" s="830"/>
      <c r="J48" s="832"/>
      <c r="K48" s="832"/>
      <c r="L48" s="834"/>
    </row>
    <row r="49" spans="1:12" s="101" customFormat="1" ht="24" customHeight="1">
      <c r="A49" s="835">
        <v>8</v>
      </c>
      <c r="B49" s="110" t="s">
        <v>76</v>
      </c>
      <c r="C49" s="115" t="s">
        <v>78</v>
      </c>
      <c r="D49" s="115" t="s">
        <v>146</v>
      </c>
      <c r="E49" s="115" t="s">
        <v>147</v>
      </c>
      <c r="F49" s="838" t="s">
        <v>71</v>
      </c>
      <c r="G49" s="839"/>
      <c r="H49" s="840"/>
      <c r="I49" s="841"/>
      <c r="J49" s="841"/>
      <c r="K49" s="841"/>
      <c r="L49" s="842"/>
    </row>
    <row r="50" spans="1:12" s="101" customFormat="1" ht="26.25" customHeight="1">
      <c r="A50" s="836"/>
      <c r="B50" s="831" t="s">
        <v>195</v>
      </c>
      <c r="C50" s="843" t="s">
        <v>196</v>
      </c>
      <c r="D50" s="845">
        <v>43747</v>
      </c>
      <c r="E50" s="831" t="s">
        <v>197</v>
      </c>
      <c r="F50" s="847" t="s">
        <v>198</v>
      </c>
      <c r="G50" s="848"/>
      <c r="H50" s="851" t="s">
        <v>152</v>
      </c>
      <c r="I50" s="852"/>
      <c r="J50" s="117" t="s">
        <v>153</v>
      </c>
      <c r="K50" s="117" t="s">
        <v>3</v>
      </c>
      <c r="L50" s="119">
        <v>468</v>
      </c>
    </row>
    <row r="51" spans="1:12" s="101" customFormat="1" ht="218.25" customHeight="1">
      <c r="A51" s="836"/>
      <c r="B51" s="832"/>
      <c r="C51" s="844"/>
      <c r="D51" s="846"/>
      <c r="E51" s="832"/>
      <c r="F51" s="849"/>
      <c r="G51" s="850"/>
      <c r="H51" s="851" t="s">
        <v>154</v>
      </c>
      <c r="I51" s="852"/>
      <c r="J51" s="117" t="s">
        <v>153</v>
      </c>
      <c r="K51" s="117" t="s">
        <v>3</v>
      </c>
      <c r="L51" s="119">
        <v>706.63</v>
      </c>
    </row>
    <row r="52" spans="1:12" s="101" customFormat="1" ht="24" customHeight="1">
      <c r="A52" s="836"/>
      <c r="B52" s="110" t="s">
        <v>77</v>
      </c>
      <c r="C52" s="115" t="s">
        <v>79</v>
      </c>
      <c r="D52" s="115" t="s">
        <v>155</v>
      </c>
      <c r="E52" s="115" t="s">
        <v>156</v>
      </c>
      <c r="F52" s="823"/>
      <c r="G52" s="824"/>
      <c r="H52" s="827" t="s">
        <v>157</v>
      </c>
      <c r="I52" s="828"/>
      <c r="J52" s="831" t="s">
        <v>153</v>
      </c>
      <c r="K52" s="831" t="s">
        <v>3</v>
      </c>
      <c r="L52" s="833">
        <v>60</v>
      </c>
    </row>
    <row r="53" spans="1:12" s="101" customFormat="1" ht="24" customHeight="1">
      <c r="A53" s="837"/>
      <c r="B53" s="117" t="s">
        <v>158</v>
      </c>
      <c r="C53" s="117" t="s">
        <v>198</v>
      </c>
      <c r="D53" s="118">
        <v>43750</v>
      </c>
      <c r="E53" s="117" t="s">
        <v>199</v>
      </c>
      <c r="F53" s="825"/>
      <c r="G53" s="826"/>
      <c r="H53" s="829"/>
      <c r="I53" s="830"/>
      <c r="J53" s="832"/>
      <c r="K53" s="832"/>
      <c r="L53" s="834"/>
    </row>
    <row r="54" spans="1:12" s="101" customFormat="1" ht="24" customHeight="1">
      <c r="A54" s="835">
        <v>9</v>
      </c>
      <c r="B54" s="110" t="s">
        <v>76</v>
      </c>
      <c r="C54" s="115" t="s">
        <v>78</v>
      </c>
      <c r="D54" s="115" t="s">
        <v>146</v>
      </c>
      <c r="E54" s="115" t="s">
        <v>147</v>
      </c>
      <c r="F54" s="838" t="s">
        <v>71</v>
      </c>
      <c r="G54" s="839"/>
      <c r="H54" s="840"/>
      <c r="I54" s="841"/>
      <c r="J54" s="841"/>
      <c r="K54" s="841"/>
      <c r="L54" s="842"/>
    </row>
    <row r="55" spans="1:12" s="101" customFormat="1" ht="26.25" customHeight="1">
      <c r="A55" s="836"/>
      <c r="B55" s="831" t="s">
        <v>195</v>
      </c>
      <c r="C55" s="843" t="s">
        <v>200</v>
      </c>
      <c r="D55" s="845">
        <v>43772</v>
      </c>
      <c r="E55" s="831" t="s">
        <v>201</v>
      </c>
      <c r="F55" s="847" t="s">
        <v>202</v>
      </c>
      <c r="G55" s="848"/>
      <c r="H55" s="851" t="s">
        <v>152</v>
      </c>
      <c r="I55" s="852"/>
      <c r="J55" s="117" t="s">
        <v>153</v>
      </c>
      <c r="K55" s="117" t="s">
        <v>3</v>
      </c>
      <c r="L55" s="119">
        <v>555.20000000000005</v>
      </c>
    </row>
    <row r="56" spans="1:12" s="101" customFormat="1" ht="176.25" customHeight="1">
      <c r="A56" s="836"/>
      <c r="B56" s="832"/>
      <c r="C56" s="844"/>
      <c r="D56" s="846"/>
      <c r="E56" s="832"/>
      <c r="F56" s="849"/>
      <c r="G56" s="850"/>
      <c r="H56" s="851" t="s">
        <v>154</v>
      </c>
      <c r="I56" s="852"/>
      <c r="J56" s="117" t="s">
        <v>153</v>
      </c>
      <c r="K56" s="117" t="s">
        <v>153</v>
      </c>
      <c r="L56" s="119">
        <v>0</v>
      </c>
    </row>
    <row r="57" spans="1:12" s="101" customFormat="1" ht="24" customHeight="1">
      <c r="A57" s="836"/>
      <c r="B57" s="110" t="s">
        <v>77</v>
      </c>
      <c r="C57" s="115" t="s">
        <v>79</v>
      </c>
      <c r="D57" s="115" t="s">
        <v>155</v>
      </c>
      <c r="E57" s="115" t="s">
        <v>156</v>
      </c>
      <c r="F57" s="823"/>
      <c r="G57" s="824"/>
      <c r="H57" s="827" t="s">
        <v>157</v>
      </c>
      <c r="I57" s="828"/>
      <c r="J57" s="831" t="s">
        <v>153</v>
      </c>
      <c r="K57" s="831" t="s">
        <v>153</v>
      </c>
      <c r="L57" s="833">
        <v>0</v>
      </c>
    </row>
    <row r="58" spans="1:12" s="101" customFormat="1" ht="24" customHeight="1">
      <c r="A58" s="837"/>
      <c r="B58" s="117" t="s">
        <v>158</v>
      </c>
      <c r="C58" s="117" t="s">
        <v>202</v>
      </c>
      <c r="D58" s="118">
        <v>43776</v>
      </c>
      <c r="E58" s="117" t="s">
        <v>203</v>
      </c>
      <c r="F58" s="825"/>
      <c r="G58" s="826"/>
      <c r="H58" s="829"/>
      <c r="I58" s="830"/>
      <c r="J58" s="832"/>
      <c r="K58" s="832"/>
      <c r="L58" s="834"/>
    </row>
    <row r="59" spans="1:12" s="101" customFormat="1" ht="24" customHeight="1">
      <c r="A59" s="835">
        <v>10</v>
      </c>
      <c r="B59" s="110" t="s">
        <v>76</v>
      </c>
      <c r="C59" s="115" t="s">
        <v>78</v>
      </c>
      <c r="D59" s="115" t="s">
        <v>146</v>
      </c>
      <c r="E59" s="115" t="s">
        <v>147</v>
      </c>
      <c r="F59" s="838" t="s">
        <v>71</v>
      </c>
      <c r="G59" s="839"/>
      <c r="H59" s="840"/>
      <c r="I59" s="841"/>
      <c r="J59" s="841"/>
      <c r="K59" s="841"/>
      <c r="L59" s="842"/>
    </row>
    <row r="60" spans="1:12" s="101" customFormat="1" ht="26.25" customHeight="1">
      <c r="A60" s="836"/>
      <c r="B60" s="831" t="s">
        <v>195</v>
      </c>
      <c r="C60" s="843" t="s">
        <v>204</v>
      </c>
      <c r="D60" s="845">
        <v>43786</v>
      </c>
      <c r="E60" s="831" t="s">
        <v>205</v>
      </c>
      <c r="F60" s="847" t="s">
        <v>206</v>
      </c>
      <c r="G60" s="848"/>
      <c r="H60" s="851" t="s">
        <v>152</v>
      </c>
      <c r="I60" s="852"/>
      <c r="J60" s="117" t="s">
        <v>153</v>
      </c>
      <c r="K60" s="117" t="s">
        <v>3</v>
      </c>
      <c r="L60" s="119">
        <v>468.6</v>
      </c>
    </row>
    <row r="61" spans="1:12" s="101" customFormat="1" ht="197.25" customHeight="1">
      <c r="A61" s="836"/>
      <c r="B61" s="832"/>
      <c r="C61" s="844"/>
      <c r="D61" s="846"/>
      <c r="E61" s="832"/>
      <c r="F61" s="849"/>
      <c r="G61" s="850"/>
      <c r="H61" s="851" t="s">
        <v>154</v>
      </c>
      <c r="I61" s="852"/>
      <c r="J61" s="117" t="s">
        <v>153</v>
      </c>
      <c r="K61" s="117" t="s">
        <v>3</v>
      </c>
      <c r="L61" s="119">
        <v>356.59</v>
      </c>
    </row>
    <row r="62" spans="1:12" s="101" customFormat="1" ht="24" customHeight="1">
      <c r="A62" s="836"/>
      <c r="B62" s="110" t="s">
        <v>77</v>
      </c>
      <c r="C62" s="115" t="s">
        <v>79</v>
      </c>
      <c r="D62" s="115" t="s">
        <v>155</v>
      </c>
      <c r="E62" s="115" t="s">
        <v>156</v>
      </c>
      <c r="F62" s="823"/>
      <c r="G62" s="824"/>
      <c r="H62" s="827" t="s">
        <v>157</v>
      </c>
      <c r="I62" s="828"/>
      <c r="J62" s="831" t="s">
        <v>153</v>
      </c>
      <c r="K62" s="831" t="s">
        <v>3</v>
      </c>
      <c r="L62" s="833">
        <v>97</v>
      </c>
    </row>
    <row r="63" spans="1:12" s="101" customFormat="1" ht="24" customHeight="1">
      <c r="A63" s="837"/>
      <c r="B63" s="117" t="s">
        <v>158</v>
      </c>
      <c r="C63" s="117" t="s">
        <v>206</v>
      </c>
      <c r="D63" s="118">
        <v>43788</v>
      </c>
      <c r="E63" s="117" t="s">
        <v>207</v>
      </c>
      <c r="F63" s="825"/>
      <c r="G63" s="826"/>
      <c r="H63" s="829"/>
      <c r="I63" s="830"/>
      <c r="J63" s="832"/>
      <c r="K63" s="832"/>
      <c r="L63" s="834"/>
    </row>
    <row r="64" spans="1:12" s="101" customFormat="1" ht="24" customHeight="1">
      <c r="A64" s="835">
        <v>11</v>
      </c>
      <c r="B64" s="110" t="s">
        <v>76</v>
      </c>
      <c r="C64" s="115" t="s">
        <v>78</v>
      </c>
      <c r="D64" s="115" t="s">
        <v>146</v>
      </c>
      <c r="E64" s="115" t="s">
        <v>147</v>
      </c>
      <c r="F64" s="838" t="s">
        <v>71</v>
      </c>
      <c r="G64" s="839"/>
      <c r="H64" s="840"/>
      <c r="I64" s="841"/>
      <c r="J64" s="841"/>
      <c r="K64" s="841"/>
      <c r="L64" s="842"/>
    </row>
    <row r="65" spans="1:12" s="101" customFormat="1" ht="26.25" customHeight="1">
      <c r="A65" s="836"/>
      <c r="B65" s="831" t="s">
        <v>195</v>
      </c>
      <c r="C65" s="843" t="s">
        <v>208</v>
      </c>
      <c r="D65" s="845">
        <v>43876</v>
      </c>
      <c r="E65" s="831" t="s">
        <v>209</v>
      </c>
      <c r="F65" s="847" t="s">
        <v>210</v>
      </c>
      <c r="G65" s="848"/>
      <c r="H65" s="851" t="s">
        <v>152</v>
      </c>
      <c r="I65" s="852"/>
      <c r="J65" s="117" t="s">
        <v>153</v>
      </c>
      <c r="K65" s="117" t="s">
        <v>3</v>
      </c>
      <c r="L65" s="119">
        <v>715.48</v>
      </c>
    </row>
    <row r="66" spans="1:12" s="101" customFormat="1" ht="408.95" customHeight="1">
      <c r="A66" s="836"/>
      <c r="B66" s="854"/>
      <c r="C66" s="857"/>
      <c r="D66" s="853"/>
      <c r="E66" s="854"/>
      <c r="F66" s="855"/>
      <c r="G66" s="856"/>
      <c r="H66" s="827" t="s">
        <v>154</v>
      </c>
      <c r="I66" s="828"/>
      <c r="J66" s="831" t="s">
        <v>153</v>
      </c>
      <c r="K66" s="831" t="s">
        <v>3</v>
      </c>
      <c r="L66" s="833">
        <v>930.06</v>
      </c>
    </row>
    <row r="67" spans="1:12" s="101" customFormat="1" ht="134.85" customHeight="1">
      <c r="A67" s="836"/>
      <c r="B67" s="832"/>
      <c r="C67" s="844"/>
      <c r="D67" s="846"/>
      <c r="E67" s="832"/>
      <c r="F67" s="849"/>
      <c r="G67" s="850"/>
      <c r="H67" s="829"/>
      <c r="I67" s="830"/>
      <c r="J67" s="832"/>
      <c r="K67" s="832"/>
      <c r="L67" s="834"/>
    </row>
    <row r="68" spans="1:12" s="101" customFormat="1" ht="24" customHeight="1">
      <c r="A68" s="836"/>
      <c r="B68" s="110" t="s">
        <v>77</v>
      </c>
      <c r="C68" s="115" t="s">
        <v>79</v>
      </c>
      <c r="D68" s="115" t="s">
        <v>155</v>
      </c>
      <c r="E68" s="115" t="s">
        <v>156</v>
      </c>
      <c r="F68" s="823"/>
      <c r="G68" s="824"/>
      <c r="H68" s="827" t="s">
        <v>157</v>
      </c>
      <c r="I68" s="828"/>
      <c r="J68" s="831" t="s">
        <v>153</v>
      </c>
      <c r="K68" s="831" t="s">
        <v>3</v>
      </c>
      <c r="L68" s="833">
        <v>1090</v>
      </c>
    </row>
    <row r="69" spans="1:12" s="101" customFormat="1" ht="24" customHeight="1">
      <c r="A69" s="837"/>
      <c r="B69" s="117" t="s">
        <v>158</v>
      </c>
      <c r="C69" s="117" t="s">
        <v>210</v>
      </c>
      <c r="D69" s="118">
        <v>43881</v>
      </c>
      <c r="E69" s="117" t="s">
        <v>211</v>
      </c>
      <c r="F69" s="825"/>
      <c r="G69" s="826"/>
      <c r="H69" s="829"/>
      <c r="I69" s="830"/>
      <c r="J69" s="832"/>
      <c r="K69" s="832"/>
      <c r="L69" s="834"/>
    </row>
    <row r="70" spans="1:12" s="101" customFormat="1" ht="24" customHeight="1">
      <c r="A70" s="835">
        <v>12</v>
      </c>
      <c r="B70" s="110" t="s">
        <v>76</v>
      </c>
      <c r="C70" s="115" t="s">
        <v>78</v>
      </c>
      <c r="D70" s="115" t="s">
        <v>146</v>
      </c>
      <c r="E70" s="115" t="s">
        <v>147</v>
      </c>
      <c r="F70" s="838" t="s">
        <v>71</v>
      </c>
      <c r="G70" s="839"/>
      <c r="H70" s="840"/>
      <c r="I70" s="841"/>
      <c r="J70" s="841"/>
      <c r="K70" s="841"/>
      <c r="L70" s="842"/>
    </row>
    <row r="71" spans="1:12" s="101" customFormat="1" ht="26.25" customHeight="1">
      <c r="A71" s="836"/>
      <c r="B71" s="831" t="s">
        <v>195</v>
      </c>
      <c r="C71" s="843" t="s">
        <v>212</v>
      </c>
      <c r="D71" s="845">
        <v>43890</v>
      </c>
      <c r="E71" s="831" t="s">
        <v>197</v>
      </c>
      <c r="F71" s="847" t="s">
        <v>213</v>
      </c>
      <c r="G71" s="848"/>
      <c r="H71" s="851" t="s">
        <v>152</v>
      </c>
      <c r="I71" s="852"/>
      <c r="J71" s="117" t="s">
        <v>153</v>
      </c>
      <c r="K71" s="117" t="s">
        <v>3</v>
      </c>
      <c r="L71" s="119">
        <v>1064</v>
      </c>
    </row>
    <row r="72" spans="1:12" s="101" customFormat="1" ht="408.95" customHeight="1">
      <c r="A72" s="836"/>
      <c r="B72" s="854"/>
      <c r="C72" s="857"/>
      <c r="D72" s="853"/>
      <c r="E72" s="854"/>
      <c r="F72" s="855"/>
      <c r="G72" s="856"/>
      <c r="H72" s="827" t="s">
        <v>154</v>
      </c>
      <c r="I72" s="828"/>
      <c r="J72" s="831" t="s">
        <v>153</v>
      </c>
      <c r="K72" s="831" t="s">
        <v>3</v>
      </c>
      <c r="L72" s="833">
        <v>957.75</v>
      </c>
    </row>
    <row r="73" spans="1:12" s="101" customFormat="1" ht="92.85" customHeight="1">
      <c r="A73" s="836"/>
      <c r="B73" s="832"/>
      <c r="C73" s="844"/>
      <c r="D73" s="846"/>
      <c r="E73" s="832"/>
      <c r="F73" s="849"/>
      <c r="G73" s="850"/>
      <c r="H73" s="829"/>
      <c r="I73" s="830"/>
      <c r="J73" s="832"/>
      <c r="K73" s="832"/>
      <c r="L73" s="834"/>
    </row>
    <row r="74" spans="1:12" s="101" customFormat="1" ht="24" customHeight="1">
      <c r="A74" s="836"/>
      <c r="B74" s="110" t="s">
        <v>77</v>
      </c>
      <c r="C74" s="115" t="s">
        <v>79</v>
      </c>
      <c r="D74" s="115" t="s">
        <v>155</v>
      </c>
      <c r="E74" s="115" t="s">
        <v>156</v>
      </c>
      <c r="F74" s="823"/>
      <c r="G74" s="824"/>
      <c r="H74" s="827" t="s">
        <v>157</v>
      </c>
      <c r="I74" s="828"/>
      <c r="J74" s="831" t="s">
        <v>153</v>
      </c>
      <c r="K74" s="831" t="s">
        <v>3</v>
      </c>
      <c r="L74" s="833">
        <v>195.11</v>
      </c>
    </row>
    <row r="75" spans="1:12" s="101" customFormat="1" ht="24" customHeight="1">
      <c r="A75" s="837"/>
      <c r="B75" s="117" t="s">
        <v>158</v>
      </c>
      <c r="C75" s="117" t="s">
        <v>213</v>
      </c>
      <c r="D75" s="118">
        <v>43900</v>
      </c>
      <c r="E75" s="117" t="s">
        <v>214</v>
      </c>
      <c r="F75" s="825"/>
      <c r="G75" s="826"/>
      <c r="H75" s="829"/>
      <c r="I75" s="830"/>
      <c r="J75" s="832"/>
      <c r="K75" s="832"/>
      <c r="L75" s="834"/>
    </row>
    <row r="76" spans="1:12" s="101" customFormat="1" ht="24" customHeight="1">
      <c r="A76" s="835">
        <v>13</v>
      </c>
      <c r="B76" s="110" t="s">
        <v>76</v>
      </c>
      <c r="C76" s="115" t="s">
        <v>78</v>
      </c>
      <c r="D76" s="115" t="s">
        <v>146</v>
      </c>
      <c r="E76" s="115" t="s">
        <v>147</v>
      </c>
      <c r="F76" s="838" t="s">
        <v>71</v>
      </c>
      <c r="G76" s="839"/>
      <c r="H76" s="840"/>
      <c r="I76" s="841"/>
      <c r="J76" s="841"/>
      <c r="K76" s="841"/>
      <c r="L76" s="842"/>
    </row>
    <row r="77" spans="1:12" s="101" customFormat="1" ht="26.25" customHeight="1">
      <c r="A77" s="836"/>
      <c r="B77" s="831" t="s">
        <v>215</v>
      </c>
      <c r="C77" s="843" t="s">
        <v>216</v>
      </c>
      <c r="D77" s="845">
        <v>43749</v>
      </c>
      <c r="E77" s="831" t="s">
        <v>217</v>
      </c>
      <c r="F77" s="847" t="s">
        <v>218</v>
      </c>
      <c r="G77" s="848"/>
      <c r="H77" s="851" t="s">
        <v>152</v>
      </c>
      <c r="I77" s="852"/>
      <c r="J77" s="117" t="s">
        <v>153</v>
      </c>
      <c r="K77" s="117" t="s">
        <v>3</v>
      </c>
      <c r="L77" s="119">
        <v>556</v>
      </c>
    </row>
    <row r="78" spans="1:12" s="101" customFormat="1" ht="249.75" customHeight="1">
      <c r="A78" s="836"/>
      <c r="B78" s="832"/>
      <c r="C78" s="844"/>
      <c r="D78" s="846"/>
      <c r="E78" s="832"/>
      <c r="F78" s="849"/>
      <c r="G78" s="850"/>
      <c r="H78" s="851" t="s">
        <v>154</v>
      </c>
      <c r="I78" s="852"/>
      <c r="J78" s="117" t="s">
        <v>153</v>
      </c>
      <c r="K78" s="117" t="s">
        <v>3</v>
      </c>
      <c r="L78" s="119">
        <v>2088.61</v>
      </c>
    </row>
    <row r="79" spans="1:12" s="101" customFormat="1" ht="24" customHeight="1">
      <c r="A79" s="836"/>
      <c r="B79" s="110" t="s">
        <v>77</v>
      </c>
      <c r="C79" s="115" t="s">
        <v>79</v>
      </c>
      <c r="D79" s="115" t="s">
        <v>155</v>
      </c>
      <c r="E79" s="115" t="s">
        <v>156</v>
      </c>
      <c r="F79" s="823"/>
      <c r="G79" s="824"/>
      <c r="H79" s="827" t="s">
        <v>157</v>
      </c>
      <c r="I79" s="828"/>
      <c r="J79" s="831" t="s">
        <v>153</v>
      </c>
      <c r="K79" s="831" t="s">
        <v>3</v>
      </c>
      <c r="L79" s="833">
        <v>690</v>
      </c>
    </row>
    <row r="80" spans="1:12" s="101" customFormat="1" ht="24" customHeight="1">
      <c r="A80" s="837"/>
      <c r="B80" s="117" t="s">
        <v>158</v>
      </c>
      <c r="C80" s="117" t="s">
        <v>218</v>
      </c>
      <c r="D80" s="118">
        <v>43757</v>
      </c>
      <c r="E80" s="117" t="s">
        <v>219</v>
      </c>
      <c r="F80" s="825"/>
      <c r="G80" s="826"/>
      <c r="H80" s="829"/>
      <c r="I80" s="830"/>
      <c r="J80" s="832"/>
      <c r="K80" s="832"/>
      <c r="L80" s="834"/>
    </row>
    <row r="81" spans="1:12" s="101" customFormat="1" ht="24" customHeight="1">
      <c r="A81" s="835">
        <v>14</v>
      </c>
      <c r="B81" s="110" t="s">
        <v>76</v>
      </c>
      <c r="C81" s="115" t="s">
        <v>78</v>
      </c>
      <c r="D81" s="115" t="s">
        <v>146</v>
      </c>
      <c r="E81" s="115" t="s">
        <v>147</v>
      </c>
      <c r="F81" s="838" t="s">
        <v>71</v>
      </c>
      <c r="G81" s="839"/>
      <c r="H81" s="840"/>
      <c r="I81" s="841"/>
      <c r="J81" s="841"/>
      <c r="K81" s="841"/>
      <c r="L81" s="842"/>
    </row>
    <row r="82" spans="1:12" s="101" customFormat="1" ht="26.25" customHeight="1">
      <c r="A82" s="836"/>
      <c r="B82" s="831" t="s">
        <v>215</v>
      </c>
      <c r="C82" s="831" t="s">
        <v>220</v>
      </c>
      <c r="D82" s="845">
        <v>43758</v>
      </c>
      <c r="E82" s="831" t="s">
        <v>221</v>
      </c>
      <c r="F82" s="847" t="s">
        <v>222</v>
      </c>
      <c r="G82" s="848"/>
      <c r="H82" s="851" t="s">
        <v>152</v>
      </c>
      <c r="I82" s="852"/>
      <c r="J82" s="117" t="s">
        <v>153</v>
      </c>
      <c r="K82" s="117" t="s">
        <v>3</v>
      </c>
      <c r="L82" s="119">
        <v>413.6</v>
      </c>
    </row>
    <row r="83" spans="1:12" s="101" customFormat="1" ht="39.75" customHeight="1">
      <c r="A83" s="836"/>
      <c r="B83" s="832"/>
      <c r="C83" s="832"/>
      <c r="D83" s="846"/>
      <c r="E83" s="832"/>
      <c r="F83" s="849"/>
      <c r="G83" s="850"/>
      <c r="H83" s="851" t="s">
        <v>154</v>
      </c>
      <c r="I83" s="852"/>
      <c r="J83" s="117" t="s">
        <v>153</v>
      </c>
      <c r="K83" s="117" t="s">
        <v>3</v>
      </c>
      <c r="L83" s="119">
        <v>790.11</v>
      </c>
    </row>
    <row r="84" spans="1:12" s="101" customFormat="1" ht="24" customHeight="1">
      <c r="A84" s="836"/>
      <c r="B84" s="110" t="s">
        <v>77</v>
      </c>
      <c r="C84" s="115" t="s">
        <v>79</v>
      </c>
      <c r="D84" s="115" t="s">
        <v>155</v>
      </c>
      <c r="E84" s="115" t="s">
        <v>156</v>
      </c>
      <c r="F84" s="823"/>
      <c r="G84" s="824"/>
      <c r="H84" s="827" t="s">
        <v>157</v>
      </c>
      <c r="I84" s="828"/>
      <c r="J84" s="831" t="s">
        <v>153</v>
      </c>
      <c r="K84" s="831" t="s">
        <v>153</v>
      </c>
      <c r="L84" s="833">
        <v>0</v>
      </c>
    </row>
    <row r="85" spans="1:12" s="101" customFormat="1" ht="24" customHeight="1">
      <c r="A85" s="837"/>
      <c r="B85" s="117" t="s">
        <v>158</v>
      </c>
      <c r="C85" s="117" t="s">
        <v>222</v>
      </c>
      <c r="D85" s="118">
        <v>43760</v>
      </c>
      <c r="E85" s="117" t="s">
        <v>223</v>
      </c>
      <c r="F85" s="825"/>
      <c r="G85" s="826"/>
      <c r="H85" s="829"/>
      <c r="I85" s="830"/>
      <c r="J85" s="832"/>
      <c r="K85" s="832"/>
      <c r="L85" s="834"/>
    </row>
    <row r="86" spans="1:12" s="101" customFormat="1" ht="24" customHeight="1">
      <c r="A86" s="835">
        <v>15</v>
      </c>
      <c r="B86" s="110" t="s">
        <v>76</v>
      </c>
      <c r="C86" s="115" t="s">
        <v>78</v>
      </c>
      <c r="D86" s="115" t="s">
        <v>146</v>
      </c>
      <c r="E86" s="115" t="s">
        <v>147</v>
      </c>
      <c r="F86" s="838" t="s">
        <v>71</v>
      </c>
      <c r="G86" s="839"/>
      <c r="H86" s="840"/>
      <c r="I86" s="841"/>
      <c r="J86" s="841"/>
      <c r="K86" s="841"/>
      <c r="L86" s="842"/>
    </row>
    <row r="87" spans="1:12" s="101" customFormat="1" ht="26.25" customHeight="1">
      <c r="A87" s="836"/>
      <c r="B87" s="831" t="s">
        <v>215</v>
      </c>
      <c r="C87" s="843" t="s">
        <v>224</v>
      </c>
      <c r="D87" s="845">
        <v>43877</v>
      </c>
      <c r="E87" s="831" t="s">
        <v>209</v>
      </c>
      <c r="F87" s="847" t="s">
        <v>210</v>
      </c>
      <c r="G87" s="848"/>
      <c r="H87" s="851" t="s">
        <v>152</v>
      </c>
      <c r="I87" s="852"/>
      <c r="J87" s="117" t="s">
        <v>153</v>
      </c>
      <c r="K87" s="117" t="s">
        <v>153</v>
      </c>
      <c r="L87" s="119">
        <v>0</v>
      </c>
    </row>
    <row r="88" spans="1:12" s="101" customFormat="1" ht="260.25" customHeight="1">
      <c r="A88" s="836"/>
      <c r="B88" s="832"/>
      <c r="C88" s="844"/>
      <c r="D88" s="846"/>
      <c r="E88" s="832"/>
      <c r="F88" s="849"/>
      <c r="G88" s="850"/>
      <c r="H88" s="851" t="s">
        <v>154</v>
      </c>
      <c r="I88" s="852"/>
      <c r="J88" s="117" t="s">
        <v>153</v>
      </c>
      <c r="K88" s="117" t="s">
        <v>3</v>
      </c>
      <c r="L88" s="119">
        <v>1054.77</v>
      </c>
    </row>
    <row r="89" spans="1:12" s="101" customFormat="1" ht="24" customHeight="1">
      <c r="A89" s="836"/>
      <c r="B89" s="110" t="s">
        <v>77</v>
      </c>
      <c r="C89" s="115" t="s">
        <v>79</v>
      </c>
      <c r="D89" s="115" t="s">
        <v>155</v>
      </c>
      <c r="E89" s="115" t="s">
        <v>156</v>
      </c>
      <c r="F89" s="823"/>
      <c r="G89" s="824"/>
      <c r="H89" s="827" t="s">
        <v>157</v>
      </c>
      <c r="I89" s="828"/>
      <c r="J89" s="831" t="s">
        <v>153</v>
      </c>
      <c r="K89" s="831" t="s">
        <v>3</v>
      </c>
      <c r="L89" s="833">
        <v>1050</v>
      </c>
    </row>
    <row r="90" spans="1:12" s="101" customFormat="1" ht="24" customHeight="1">
      <c r="A90" s="837"/>
      <c r="B90" s="117" t="s">
        <v>158</v>
      </c>
      <c r="C90" s="117" t="s">
        <v>210</v>
      </c>
      <c r="D90" s="118">
        <v>43881</v>
      </c>
      <c r="E90" s="117" t="s">
        <v>225</v>
      </c>
      <c r="F90" s="825"/>
      <c r="G90" s="826"/>
      <c r="H90" s="829"/>
      <c r="I90" s="830"/>
      <c r="J90" s="832"/>
      <c r="K90" s="832"/>
      <c r="L90" s="834"/>
    </row>
    <row r="91" spans="1:12" s="101" customFormat="1" ht="24" customHeight="1">
      <c r="A91" s="835">
        <v>16</v>
      </c>
      <c r="B91" s="110" t="s">
        <v>76</v>
      </c>
      <c r="C91" s="115" t="s">
        <v>78</v>
      </c>
      <c r="D91" s="115" t="s">
        <v>146</v>
      </c>
      <c r="E91" s="115" t="s">
        <v>147</v>
      </c>
      <c r="F91" s="838" t="s">
        <v>71</v>
      </c>
      <c r="G91" s="839"/>
      <c r="H91" s="840"/>
      <c r="I91" s="841"/>
      <c r="J91" s="841"/>
      <c r="K91" s="841"/>
      <c r="L91" s="842"/>
    </row>
    <row r="92" spans="1:12" s="101" customFormat="1" ht="26.25" customHeight="1">
      <c r="A92" s="836"/>
      <c r="B92" s="831" t="s">
        <v>226</v>
      </c>
      <c r="C92" s="843" t="s">
        <v>227</v>
      </c>
      <c r="D92" s="845">
        <v>43867</v>
      </c>
      <c r="E92" s="831" t="s">
        <v>228</v>
      </c>
      <c r="F92" s="847" t="s">
        <v>229</v>
      </c>
      <c r="G92" s="848"/>
      <c r="H92" s="851" t="s">
        <v>152</v>
      </c>
      <c r="I92" s="852"/>
      <c r="J92" s="117" t="s">
        <v>153</v>
      </c>
      <c r="K92" s="117" t="s">
        <v>3</v>
      </c>
      <c r="L92" s="119">
        <v>782.46</v>
      </c>
    </row>
    <row r="93" spans="1:12" s="101" customFormat="1" ht="408.95" customHeight="1">
      <c r="A93" s="836"/>
      <c r="B93" s="854"/>
      <c r="C93" s="857"/>
      <c r="D93" s="853"/>
      <c r="E93" s="854"/>
      <c r="F93" s="855"/>
      <c r="G93" s="856"/>
      <c r="H93" s="827" t="s">
        <v>154</v>
      </c>
      <c r="I93" s="828"/>
      <c r="J93" s="831" t="s">
        <v>153</v>
      </c>
      <c r="K93" s="831" t="s">
        <v>3</v>
      </c>
      <c r="L93" s="833">
        <v>340.6</v>
      </c>
    </row>
    <row r="94" spans="1:12" s="101" customFormat="1" ht="176.85" customHeight="1">
      <c r="A94" s="836"/>
      <c r="B94" s="832"/>
      <c r="C94" s="844"/>
      <c r="D94" s="846"/>
      <c r="E94" s="832"/>
      <c r="F94" s="849"/>
      <c r="G94" s="850"/>
      <c r="H94" s="829"/>
      <c r="I94" s="830"/>
      <c r="J94" s="832"/>
      <c r="K94" s="832"/>
      <c r="L94" s="834"/>
    </row>
    <row r="95" spans="1:12" s="101" customFormat="1" ht="24" customHeight="1">
      <c r="A95" s="836"/>
      <c r="B95" s="110" t="s">
        <v>77</v>
      </c>
      <c r="C95" s="115" t="s">
        <v>79</v>
      </c>
      <c r="D95" s="115" t="s">
        <v>155</v>
      </c>
      <c r="E95" s="115" t="s">
        <v>156</v>
      </c>
      <c r="F95" s="823"/>
      <c r="G95" s="824"/>
      <c r="H95" s="827" t="s">
        <v>157</v>
      </c>
      <c r="I95" s="828"/>
      <c r="J95" s="831" t="s">
        <v>153</v>
      </c>
      <c r="K95" s="831" t="s">
        <v>3</v>
      </c>
      <c r="L95" s="833">
        <v>35</v>
      </c>
    </row>
    <row r="96" spans="1:12" s="101" customFormat="1" ht="24" customHeight="1">
      <c r="A96" s="837"/>
      <c r="B96" s="117" t="s">
        <v>230</v>
      </c>
      <c r="C96" s="117" t="s">
        <v>229</v>
      </c>
      <c r="D96" s="118">
        <v>43870</v>
      </c>
      <c r="E96" s="117" t="s">
        <v>231</v>
      </c>
      <c r="F96" s="825"/>
      <c r="G96" s="826"/>
      <c r="H96" s="829"/>
      <c r="I96" s="830"/>
      <c r="J96" s="832"/>
      <c r="K96" s="832"/>
      <c r="L96" s="834"/>
    </row>
    <row r="97" spans="1:12" s="101" customFormat="1" ht="24" customHeight="1">
      <c r="A97" s="835">
        <v>17</v>
      </c>
      <c r="B97" s="110" t="s">
        <v>76</v>
      </c>
      <c r="C97" s="115" t="s">
        <v>78</v>
      </c>
      <c r="D97" s="115" t="s">
        <v>146</v>
      </c>
      <c r="E97" s="115" t="s">
        <v>147</v>
      </c>
      <c r="F97" s="838" t="s">
        <v>71</v>
      </c>
      <c r="G97" s="839"/>
      <c r="H97" s="840"/>
      <c r="I97" s="841"/>
      <c r="J97" s="841"/>
      <c r="K97" s="841"/>
      <c r="L97" s="842"/>
    </row>
    <row r="98" spans="1:12" s="101" customFormat="1" ht="26.25" customHeight="1">
      <c r="A98" s="836"/>
      <c r="B98" s="831" t="s">
        <v>232</v>
      </c>
      <c r="C98" s="831" t="s">
        <v>233</v>
      </c>
      <c r="D98" s="845">
        <v>43845</v>
      </c>
      <c r="E98" s="831" t="s">
        <v>234</v>
      </c>
      <c r="F98" s="847" t="s">
        <v>235</v>
      </c>
      <c r="G98" s="848"/>
      <c r="H98" s="851" t="s">
        <v>152</v>
      </c>
      <c r="I98" s="852"/>
      <c r="J98" s="117" t="s">
        <v>153</v>
      </c>
      <c r="K98" s="117" t="s">
        <v>3</v>
      </c>
      <c r="L98" s="119">
        <v>277</v>
      </c>
    </row>
    <row r="99" spans="1:12" s="101" customFormat="1" ht="39.75" customHeight="1">
      <c r="A99" s="836"/>
      <c r="B99" s="832"/>
      <c r="C99" s="832"/>
      <c r="D99" s="846"/>
      <c r="E99" s="832"/>
      <c r="F99" s="849"/>
      <c r="G99" s="850"/>
      <c r="H99" s="851" t="s">
        <v>154</v>
      </c>
      <c r="I99" s="852"/>
      <c r="J99" s="117" t="s">
        <v>153</v>
      </c>
      <c r="K99" s="117" t="s">
        <v>3</v>
      </c>
      <c r="L99" s="119">
        <v>650</v>
      </c>
    </row>
    <row r="100" spans="1:12" s="101" customFormat="1" ht="24" customHeight="1">
      <c r="A100" s="836"/>
      <c r="B100" s="110" t="s">
        <v>77</v>
      </c>
      <c r="C100" s="115" t="s">
        <v>79</v>
      </c>
      <c r="D100" s="115" t="s">
        <v>155</v>
      </c>
      <c r="E100" s="115" t="s">
        <v>156</v>
      </c>
      <c r="F100" s="823"/>
      <c r="G100" s="824"/>
      <c r="H100" s="827" t="s">
        <v>157</v>
      </c>
      <c r="I100" s="828"/>
      <c r="J100" s="831" t="s">
        <v>153</v>
      </c>
      <c r="K100" s="831" t="s">
        <v>3</v>
      </c>
      <c r="L100" s="833">
        <v>150</v>
      </c>
    </row>
    <row r="101" spans="1:12" s="101" customFormat="1" ht="24" customHeight="1">
      <c r="A101" s="837"/>
      <c r="B101" s="117" t="s">
        <v>193</v>
      </c>
      <c r="C101" s="117" t="s">
        <v>235</v>
      </c>
      <c r="D101" s="118">
        <v>43846</v>
      </c>
      <c r="E101" s="117" t="s">
        <v>236</v>
      </c>
      <c r="F101" s="825"/>
      <c r="G101" s="826"/>
      <c r="H101" s="829"/>
      <c r="I101" s="830"/>
      <c r="J101" s="832"/>
      <c r="K101" s="832"/>
      <c r="L101" s="834"/>
    </row>
    <row r="102" spans="1:12" s="101" customFormat="1" ht="24" customHeight="1">
      <c r="A102" s="835">
        <v>18</v>
      </c>
      <c r="B102" s="110" t="s">
        <v>76</v>
      </c>
      <c r="C102" s="115" t="s">
        <v>78</v>
      </c>
      <c r="D102" s="115" t="s">
        <v>146</v>
      </c>
      <c r="E102" s="115" t="s">
        <v>147</v>
      </c>
      <c r="F102" s="838" t="s">
        <v>71</v>
      </c>
      <c r="G102" s="839"/>
      <c r="H102" s="840"/>
      <c r="I102" s="841"/>
      <c r="J102" s="841"/>
      <c r="K102" s="841"/>
      <c r="L102" s="842"/>
    </row>
    <row r="103" spans="1:12" s="101" customFormat="1" ht="26.25" customHeight="1">
      <c r="A103" s="836"/>
      <c r="B103" s="831" t="s">
        <v>237</v>
      </c>
      <c r="C103" s="843" t="s">
        <v>238</v>
      </c>
      <c r="D103" s="845">
        <v>43806</v>
      </c>
      <c r="E103" s="831" t="s">
        <v>228</v>
      </c>
      <c r="F103" s="847" t="s">
        <v>239</v>
      </c>
      <c r="G103" s="848"/>
      <c r="H103" s="851" t="s">
        <v>152</v>
      </c>
      <c r="I103" s="852"/>
      <c r="J103" s="117" t="s">
        <v>153</v>
      </c>
      <c r="K103" s="117" t="s">
        <v>3</v>
      </c>
      <c r="L103" s="119">
        <v>772.88</v>
      </c>
    </row>
    <row r="104" spans="1:12" s="101" customFormat="1" ht="408.95" customHeight="1">
      <c r="A104" s="836"/>
      <c r="B104" s="854"/>
      <c r="C104" s="857"/>
      <c r="D104" s="853"/>
      <c r="E104" s="854"/>
      <c r="F104" s="855"/>
      <c r="G104" s="856"/>
      <c r="H104" s="827" t="s">
        <v>154</v>
      </c>
      <c r="I104" s="828"/>
      <c r="J104" s="831" t="s">
        <v>153</v>
      </c>
      <c r="K104" s="831" t="s">
        <v>153</v>
      </c>
      <c r="L104" s="833">
        <v>0</v>
      </c>
    </row>
    <row r="105" spans="1:12" s="101" customFormat="1" ht="187.35" customHeight="1">
      <c r="A105" s="836"/>
      <c r="B105" s="832"/>
      <c r="C105" s="844"/>
      <c r="D105" s="846"/>
      <c r="E105" s="832"/>
      <c r="F105" s="849"/>
      <c r="G105" s="850"/>
      <c r="H105" s="829"/>
      <c r="I105" s="830"/>
      <c r="J105" s="832"/>
      <c r="K105" s="832"/>
      <c r="L105" s="834"/>
    </row>
    <row r="106" spans="1:12" s="101" customFormat="1" ht="24" customHeight="1">
      <c r="A106" s="836"/>
      <c r="B106" s="110" t="s">
        <v>77</v>
      </c>
      <c r="C106" s="115" t="s">
        <v>79</v>
      </c>
      <c r="D106" s="115" t="s">
        <v>155</v>
      </c>
      <c r="E106" s="115" t="s">
        <v>156</v>
      </c>
      <c r="F106" s="823"/>
      <c r="G106" s="824"/>
      <c r="H106" s="827" t="s">
        <v>157</v>
      </c>
      <c r="I106" s="828"/>
      <c r="J106" s="831" t="s">
        <v>153</v>
      </c>
      <c r="K106" s="831" t="s">
        <v>3</v>
      </c>
      <c r="L106" s="833">
        <v>840</v>
      </c>
    </row>
    <row r="107" spans="1:12" s="101" customFormat="1" ht="24" customHeight="1">
      <c r="A107" s="837"/>
      <c r="B107" s="117" t="s">
        <v>240</v>
      </c>
      <c r="C107" s="117" t="s">
        <v>239</v>
      </c>
      <c r="D107" s="118">
        <v>43809</v>
      </c>
      <c r="E107" s="117" t="s">
        <v>241</v>
      </c>
      <c r="F107" s="825"/>
      <c r="G107" s="826"/>
      <c r="H107" s="829"/>
      <c r="I107" s="830"/>
      <c r="J107" s="832"/>
      <c r="K107" s="832"/>
      <c r="L107" s="834"/>
    </row>
    <row r="108" spans="1:12" s="101" customFormat="1" ht="24" customHeight="1">
      <c r="A108" s="835">
        <v>19</v>
      </c>
      <c r="B108" s="110" t="s">
        <v>76</v>
      </c>
      <c r="C108" s="115" t="s">
        <v>78</v>
      </c>
      <c r="D108" s="115" t="s">
        <v>146</v>
      </c>
      <c r="E108" s="115" t="s">
        <v>147</v>
      </c>
      <c r="F108" s="838" t="s">
        <v>71</v>
      </c>
      <c r="G108" s="839"/>
      <c r="H108" s="840"/>
      <c r="I108" s="841"/>
      <c r="J108" s="841"/>
      <c r="K108" s="841"/>
      <c r="L108" s="842"/>
    </row>
    <row r="109" spans="1:12" s="101" customFormat="1" ht="26.25" customHeight="1">
      <c r="A109" s="836"/>
      <c r="B109" s="831" t="s">
        <v>237</v>
      </c>
      <c r="C109" s="831" t="s">
        <v>242</v>
      </c>
      <c r="D109" s="845">
        <v>43844</v>
      </c>
      <c r="E109" s="831" t="s">
        <v>243</v>
      </c>
      <c r="F109" s="847" t="s">
        <v>244</v>
      </c>
      <c r="G109" s="848"/>
      <c r="H109" s="851" t="s">
        <v>152</v>
      </c>
      <c r="I109" s="852"/>
      <c r="J109" s="117" t="s">
        <v>153</v>
      </c>
      <c r="K109" s="117" t="s">
        <v>3</v>
      </c>
      <c r="L109" s="119">
        <v>352</v>
      </c>
    </row>
    <row r="110" spans="1:12" s="101" customFormat="1" ht="102.75" customHeight="1">
      <c r="A110" s="836"/>
      <c r="B110" s="832"/>
      <c r="C110" s="832"/>
      <c r="D110" s="846"/>
      <c r="E110" s="832"/>
      <c r="F110" s="849"/>
      <c r="G110" s="850"/>
      <c r="H110" s="851" t="s">
        <v>154</v>
      </c>
      <c r="I110" s="852"/>
      <c r="J110" s="117" t="s">
        <v>153</v>
      </c>
      <c r="K110" s="117" t="s">
        <v>153</v>
      </c>
      <c r="L110" s="119">
        <v>0</v>
      </c>
    </row>
    <row r="111" spans="1:12" s="101" customFormat="1" ht="24" customHeight="1">
      <c r="A111" s="836"/>
      <c r="B111" s="110" t="s">
        <v>77</v>
      </c>
      <c r="C111" s="115" t="s">
        <v>79</v>
      </c>
      <c r="D111" s="115" t="s">
        <v>155</v>
      </c>
      <c r="E111" s="115" t="s">
        <v>156</v>
      </c>
      <c r="F111" s="823"/>
      <c r="G111" s="824"/>
      <c r="H111" s="827" t="s">
        <v>157</v>
      </c>
      <c r="I111" s="828"/>
      <c r="J111" s="831" t="s">
        <v>153</v>
      </c>
      <c r="K111" s="831" t="s">
        <v>153</v>
      </c>
      <c r="L111" s="833">
        <v>0</v>
      </c>
    </row>
    <row r="112" spans="1:12" s="101" customFormat="1" ht="24" customHeight="1">
      <c r="A112" s="837"/>
      <c r="B112" s="117" t="s">
        <v>240</v>
      </c>
      <c r="C112" s="117" t="s">
        <v>244</v>
      </c>
      <c r="D112" s="118">
        <v>43846</v>
      </c>
      <c r="E112" s="117" t="s">
        <v>245</v>
      </c>
      <c r="F112" s="825"/>
      <c r="G112" s="826"/>
      <c r="H112" s="829"/>
      <c r="I112" s="830"/>
      <c r="J112" s="832"/>
      <c r="K112" s="832"/>
      <c r="L112" s="834"/>
    </row>
    <row r="113" spans="1:12" s="101" customFormat="1" ht="24" customHeight="1">
      <c r="A113" s="835">
        <v>20</v>
      </c>
      <c r="B113" s="110" t="s">
        <v>76</v>
      </c>
      <c r="C113" s="115" t="s">
        <v>78</v>
      </c>
      <c r="D113" s="115" t="s">
        <v>146</v>
      </c>
      <c r="E113" s="115" t="s">
        <v>147</v>
      </c>
      <c r="F113" s="838" t="s">
        <v>71</v>
      </c>
      <c r="G113" s="839"/>
      <c r="H113" s="840"/>
      <c r="I113" s="841"/>
      <c r="J113" s="841"/>
      <c r="K113" s="841"/>
      <c r="L113" s="842"/>
    </row>
    <row r="114" spans="1:12" s="101" customFormat="1" ht="26.25" customHeight="1">
      <c r="A114" s="836"/>
      <c r="B114" s="831" t="s">
        <v>237</v>
      </c>
      <c r="C114" s="831" t="s">
        <v>246</v>
      </c>
      <c r="D114" s="845">
        <v>43891</v>
      </c>
      <c r="E114" s="831" t="s">
        <v>247</v>
      </c>
      <c r="F114" s="847" t="s">
        <v>248</v>
      </c>
      <c r="G114" s="848"/>
      <c r="H114" s="851" t="s">
        <v>152</v>
      </c>
      <c r="I114" s="852"/>
      <c r="J114" s="117" t="s">
        <v>153</v>
      </c>
      <c r="K114" s="117" t="s">
        <v>153</v>
      </c>
      <c r="L114" s="119">
        <v>0</v>
      </c>
    </row>
    <row r="115" spans="1:12" s="101" customFormat="1" ht="92.25" customHeight="1">
      <c r="A115" s="836"/>
      <c r="B115" s="832"/>
      <c r="C115" s="832"/>
      <c r="D115" s="846"/>
      <c r="E115" s="832"/>
      <c r="F115" s="849"/>
      <c r="G115" s="850"/>
      <c r="H115" s="851" t="s">
        <v>154</v>
      </c>
      <c r="I115" s="852"/>
      <c r="J115" s="117" t="s">
        <v>153</v>
      </c>
      <c r="K115" s="117" t="s">
        <v>153</v>
      </c>
      <c r="L115" s="119">
        <v>0</v>
      </c>
    </row>
    <row r="116" spans="1:12" s="101" customFormat="1" ht="24" customHeight="1">
      <c r="A116" s="836"/>
      <c r="B116" s="110" t="s">
        <v>77</v>
      </c>
      <c r="C116" s="115" t="s">
        <v>79</v>
      </c>
      <c r="D116" s="115" t="s">
        <v>155</v>
      </c>
      <c r="E116" s="115" t="s">
        <v>156</v>
      </c>
      <c r="F116" s="823"/>
      <c r="G116" s="824"/>
      <c r="H116" s="827" t="s">
        <v>157</v>
      </c>
      <c r="I116" s="828"/>
      <c r="J116" s="831" t="s">
        <v>153</v>
      </c>
      <c r="K116" s="831" t="s">
        <v>3</v>
      </c>
      <c r="L116" s="833">
        <v>1035</v>
      </c>
    </row>
    <row r="117" spans="1:12" s="101" customFormat="1" ht="24" customHeight="1">
      <c r="A117" s="837"/>
      <c r="B117" s="117" t="s">
        <v>240</v>
      </c>
      <c r="C117" s="117" t="s">
        <v>248</v>
      </c>
      <c r="D117" s="118">
        <v>43894</v>
      </c>
      <c r="E117" s="117" t="s">
        <v>249</v>
      </c>
      <c r="F117" s="825"/>
      <c r="G117" s="826"/>
      <c r="H117" s="829"/>
      <c r="I117" s="830"/>
      <c r="J117" s="832"/>
      <c r="K117" s="832"/>
      <c r="L117" s="834"/>
    </row>
    <row r="118" spans="1:12" s="101" customFormat="1" ht="24" customHeight="1">
      <c r="A118" s="835">
        <v>21</v>
      </c>
      <c r="B118" s="110" t="s">
        <v>76</v>
      </c>
      <c r="C118" s="115" t="s">
        <v>78</v>
      </c>
      <c r="D118" s="115" t="s">
        <v>146</v>
      </c>
      <c r="E118" s="115" t="s">
        <v>147</v>
      </c>
      <c r="F118" s="838" t="s">
        <v>71</v>
      </c>
      <c r="G118" s="839"/>
      <c r="H118" s="840"/>
      <c r="I118" s="841"/>
      <c r="J118" s="841"/>
      <c r="K118" s="841"/>
      <c r="L118" s="842"/>
    </row>
    <row r="119" spans="1:12" s="101" customFormat="1" ht="26.25" customHeight="1">
      <c r="A119" s="836"/>
      <c r="B119" s="831" t="s">
        <v>250</v>
      </c>
      <c r="C119" s="831" t="s">
        <v>251</v>
      </c>
      <c r="D119" s="845">
        <v>43763</v>
      </c>
      <c r="E119" s="831" t="s">
        <v>252</v>
      </c>
      <c r="F119" s="847" t="s">
        <v>253</v>
      </c>
      <c r="G119" s="848"/>
      <c r="H119" s="851" t="s">
        <v>152</v>
      </c>
      <c r="I119" s="852"/>
      <c r="J119" s="117" t="s">
        <v>153</v>
      </c>
      <c r="K119" s="117" t="s">
        <v>3</v>
      </c>
      <c r="L119" s="119">
        <v>1776.52</v>
      </c>
    </row>
    <row r="120" spans="1:12" s="101" customFormat="1" ht="92.25" customHeight="1">
      <c r="A120" s="836"/>
      <c r="B120" s="832"/>
      <c r="C120" s="832"/>
      <c r="D120" s="846"/>
      <c r="E120" s="832"/>
      <c r="F120" s="849"/>
      <c r="G120" s="850"/>
      <c r="H120" s="851" t="s">
        <v>154</v>
      </c>
      <c r="I120" s="852"/>
      <c r="J120" s="117" t="s">
        <v>153</v>
      </c>
      <c r="K120" s="117" t="s">
        <v>153</v>
      </c>
      <c r="L120" s="119">
        <v>0</v>
      </c>
    </row>
    <row r="121" spans="1:12" s="101" customFormat="1" ht="24" customHeight="1">
      <c r="A121" s="836"/>
      <c r="B121" s="110" t="s">
        <v>77</v>
      </c>
      <c r="C121" s="115" t="s">
        <v>79</v>
      </c>
      <c r="D121" s="115" t="s">
        <v>155</v>
      </c>
      <c r="E121" s="115" t="s">
        <v>156</v>
      </c>
      <c r="F121" s="823"/>
      <c r="G121" s="824"/>
      <c r="H121" s="827" t="s">
        <v>157</v>
      </c>
      <c r="I121" s="828"/>
      <c r="J121" s="831" t="s">
        <v>153</v>
      </c>
      <c r="K121" s="831" t="s">
        <v>3</v>
      </c>
      <c r="L121" s="833">
        <v>156.07</v>
      </c>
    </row>
    <row r="122" spans="1:12" s="101" customFormat="1" ht="24" customHeight="1">
      <c r="A122" s="837"/>
      <c r="B122" s="117" t="s">
        <v>254</v>
      </c>
      <c r="C122" s="117" t="s">
        <v>253</v>
      </c>
      <c r="D122" s="118">
        <v>43773</v>
      </c>
      <c r="E122" s="117" t="s">
        <v>255</v>
      </c>
      <c r="F122" s="825"/>
      <c r="G122" s="826"/>
      <c r="H122" s="829"/>
      <c r="I122" s="830"/>
      <c r="J122" s="832"/>
      <c r="K122" s="832"/>
      <c r="L122" s="834"/>
    </row>
    <row r="123" spans="1:12" s="101" customFormat="1" ht="24" customHeight="1">
      <c r="A123" s="835">
        <v>22</v>
      </c>
      <c r="B123" s="110" t="s">
        <v>76</v>
      </c>
      <c r="C123" s="115" t="s">
        <v>78</v>
      </c>
      <c r="D123" s="115" t="s">
        <v>146</v>
      </c>
      <c r="E123" s="115" t="s">
        <v>147</v>
      </c>
      <c r="F123" s="838" t="s">
        <v>71</v>
      </c>
      <c r="G123" s="839"/>
      <c r="H123" s="840"/>
      <c r="I123" s="841"/>
      <c r="J123" s="841"/>
      <c r="K123" s="841"/>
      <c r="L123" s="842"/>
    </row>
    <row r="124" spans="1:12" s="101" customFormat="1" ht="26.25" customHeight="1">
      <c r="A124" s="836"/>
      <c r="B124" s="831" t="s">
        <v>256</v>
      </c>
      <c r="C124" s="843" t="s">
        <v>257</v>
      </c>
      <c r="D124" s="845">
        <v>43792</v>
      </c>
      <c r="E124" s="831" t="s">
        <v>258</v>
      </c>
      <c r="F124" s="847" t="s">
        <v>259</v>
      </c>
      <c r="G124" s="848"/>
      <c r="H124" s="851" t="s">
        <v>152</v>
      </c>
      <c r="I124" s="852"/>
      <c r="J124" s="117" t="s">
        <v>153</v>
      </c>
      <c r="K124" s="117" t="s">
        <v>3</v>
      </c>
      <c r="L124" s="119">
        <v>796</v>
      </c>
    </row>
    <row r="125" spans="1:12" s="101" customFormat="1" ht="408.95" customHeight="1">
      <c r="A125" s="836"/>
      <c r="B125" s="854"/>
      <c r="C125" s="857"/>
      <c r="D125" s="853"/>
      <c r="E125" s="854"/>
      <c r="F125" s="855"/>
      <c r="G125" s="856"/>
      <c r="H125" s="827" t="s">
        <v>154</v>
      </c>
      <c r="I125" s="828"/>
      <c r="J125" s="831" t="s">
        <v>153</v>
      </c>
      <c r="K125" s="831" t="s">
        <v>3</v>
      </c>
      <c r="L125" s="833">
        <v>2814.23</v>
      </c>
    </row>
    <row r="126" spans="1:12" s="101" customFormat="1" ht="397.35" customHeight="1">
      <c r="A126" s="836"/>
      <c r="B126" s="832"/>
      <c r="C126" s="844"/>
      <c r="D126" s="846"/>
      <c r="E126" s="832"/>
      <c r="F126" s="849"/>
      <c r="G126" s="850"/>
      <c r="H126" s="829"/>
      <c r="I126" s="830"/>
      <c r="J126" s="832"/>
      <c r="K126" s="832"/>
      <c r="L126" s="834"/>
    </row>
    <row r="127" spans="1:12" s="101" customFormat="1" ht="24" customHeight="1">
      <c r="A127" s="836"/>
      <c r="B127" s="110" t="s">
        <v>77</v>
      </c>
      <c r="C127" s="115" t="s">
        <v>79</v>
      </c>
      <c r="D127" s="115" t="s">
        <v>155</v>
      </c>
      <c r="E127" s="115" t="s">
        <v>156</v>
      </c>
      <c r="F127" s="823"/>
      <c r="G127" s="824"/>
      <c r="H127" s="827" t="s">
        <v>157</v>
      </c>
      <c r="I127" s="828"/>
      <c r="J127" s="831" t="s">
        <v>153</v>
      </c>
      <c r="K127" s="831" t="s">
        <v>3</v>
      </c>
      <c r="L127" s="833">
        <v>270</v>
      </c>
    </row>
    <row r="128" spans="1:12" s="101" customFormat="1" ht="24" customHeight="1">
      <c r="A128" s="837"/>
      <c r="B128" s="117" t="s">
        <v>260</v>
      </c>
      <c r="C128" s="117" t="s">
        <v>259</v>
      </c>
      <c r="D128" s="118">
        <v>43800</v>
      </c>
      <c r="E128" s="117" t="s">
        <v>261</v>
      </c>
      <c r="F128" s="825"/>
      <c r="G128" s="826"/>
      <c r="H128" s="829"/>
      <c r="I128" s="830"/>
      <c r="J128" s="832"/>
      <c r="K128" s="832"/>
      <c r="L128" s="834"/>
    </row>
    <row r="129" spans="1:12" s="101" customFormat="1" ht="24" customHeight="1">
      <c r="A129" s="835">
        <v>23</v>
      </c>
      <c r="B129" s="110" t="s">
        <v>76</v>
      </c>
      <c r="C129" s="115" t="s">
        <v>78</v>
      </c>
      <c r="D129" s="115" t="s">
        <v>146</v>
      </c>
      <c r="E129" s="115" t="s">
        <v>147</v>
      </c>
      <c r="F129" s="838" t="s">
        <v>71</v>
      </c>
      <c r="G129" s="839"/>
      <c r="H129" s="840"/>
      <c r="I129" s="841"/>
      <c r="J129" s="841"/>
      <c r="K129" s="841"/>
      <c r="L129" s="842"/>
    </row>
    <row r="130" spans="1:12" s="101" customFormat="1" ht="26.25" customHeight="1">
      <c r="A130" s="836"/>
      <c r="B130" s="831" t="s">
        <v>256</v>
      </c>
      <c r="C130" s="843" t="s">
        <v>257</v>
      </c>
      <c r="D130" s="845">
        <v>43792</v>
      </c>
      <c r="E130" s="831" t="s">
        <v>258</v>
      </c>
      <c r="F130" s="847" t="s">
        <v>262</v>
      </c>
      <c r="G130" s="848"/>
      <c r="H130" s="851" t="s">
        <v>152</v>
      </c>
      <c r="I130" s="852"/>
      <c r="J130" s="117" t="s">
        <v>153</v>
      </c>
      <c r="K130" s="117" t="s">
        <v>3</v>
      </c>
      <c r="L130" s="119">
        <v>513</v>
      </c>
    </row>
    <row r="131" spans="1:12" s="101" customFormat="1" ht="408.95" customHeight="1">
      <c r="A131" s="836"/>
      <c r="B131" s="854"/>
      <c r="C131" s="857"/>
      <c r="D131" s="853"/>
      <c r="E131" s="854"/>
      <c r="F131" s="855"/>
      <c r="G131" s="856"/>
      <c r="H131" s="827" t="s">
        <v>154</v>
      </c>
      <c r="I131" s="828"/>
      <c r="J131" s="831" t="s">
        <v>153</v>
      </c>
      <c r="K131" s="831" t="s">
        <v>153</v>
      </c>
      <c r="L131" s="833">
        <v>0</v>
      </c>
    </row>
    <row r="132" spans="1:12" s="101" customFormat="1" ht="397.35" customHeight="1">
      <c r="A132" s="836"/>
      <c r="B132" s="832"/>
      <c r="C132" s="844"/>
      <c r="D132" s="846"/>
      <c r="E132" s="832"/>
      <c r="F132" s="849"/>
      <c r="G132" s="850"/>
      <c r="H132" s="829"/>
      <c r="I132" s="830"/>
      <c r="J132" s="832"/>
      <c r="K132" s="832"/>
      <c r="L132" s="834"/>
    </row>
    <row r="133" spans="1:12" s="101" customFormat="1" ht="24" customHeight="1">
      <c r="A133" s="836"/>
      <c r="B133" s="110" t="s">
        <v>77</v>
      </c>
      <c r="C133" s="115" t="s">
        <v>79</v>
      </c>
      <c r="D133" s="115" t="s">
        <v>155</v>
      </c>
      <c r="E133" s="115" t="s">
        <v>156</v>
      </c>
      <c r="F133" s="823"/>
      <c r="G133" s="824"/>
      <c r="H133" s="827" t="s">
        <v>157</v>
      </c>
      <c r="I133" s="828"/>
      <c r="J133" s="831" t="s">
        <v>153</v>
      </c>
      <c r="K133" s="831" t="s">
        <v>153</v>
      </c>
      <c r="L133" s="833">
        <v>0</v>
      </c>
    </row>
    <row r="134" spans="1:12" s="101" customFormat="1" ht="24" customHeight="1">
      <c r="A134" s="837"/>
      <c r="B134" s="117" t="s">
        <v>260</v>
      </c>
      <c r="C134" s="117" t="s">
        <v>262</v>
      </c>
      <c r="D134" s="118">
        <v>43800</v>
      </c>
      <c r="E134" s="117" t="s">
        <v>261</v>
      </c>
      <c r="F134" s="825"/>
      <c r="G134" s="826"/>
      <c r="H134" s="829"/>
      <c r="I134" s="830"/>
      <c r="J134" s="832"/>
      <c r="K134" s="832"/>
      <c r="L134" s="834"/>
    </row>
    <row r="135" spans="1:12" s="101" customFormat="1" ht="24" customHeight="1">
      <c r="A135" s="835">
        <v>24</v>
      </c>
      <c r="B135" s="110" t="s">
        <v>76</v>
      </c>
      <c r="C135" s="115" t="s">
        <v>78</v>
      </c>
      <c r="D135" s="115" t="s">
        <v>146</v>
      </c>
      <c r="E135" s="115" t="s">
        <v>147</v>
      </c>
      <c r="F135" s="838" t="s">
        <v>71</v>
      </c>
      <c r="G135" s="839"/>
      <c r="H135" s="840"/>
      <c r="I135" s="841"/>
      <c r="J135" s="841"/>
      <c r="K135" s="841"/>
      <c r="L135" s="842"/>
    </row>
    <row r="136" spans="1:12" s="101" customFormat="1" ht="26.25" customHeight="1">
      <c r="A136" s="836"/>
      <c r="B136" s="831" t="s">
        <v>263</v>
      </c>
      <c r="C136" s="843" t="s">
        <v>264</v>
      </c>
      <c r="D136" s="845">
        <v>43891</v>
      </c>
      <c r="E136" s="831" t="s">
        <v>265</v>
      </c>
      <c r="F136" s="847" t="s">
        <v>266</v>
      </c>
      <c r="G136" s="848"/>
      <c r="H136" s="851" t="s">
        <v>152</v>
      </c>
      <c r="I136" s="852"/>
      <c r="J136" s="117" t="s">
        <v>153</v>
      </c>
      <c r="K136" s="117" t="s">
        <v>153</v>
      </c>
      <c r="L136" s="119">
        <v>0</v>
      </c>
    </row>
    <row r="137" spans="1:12" s="101" customFormat="1" ht="291.75" customHeight="1">
      <c r="A137" s="836"/>
      <c r="B137" s="832"/>
      <c r="C137" s="844"/>
      <c r="D137" s="846"/>
      <c r="E137" s="832"/>
      <c r="F137" s="849"/>
      <c r="G137" s="850"/>
      <c r="H137" s="851" t="s">
        <v>154</v>
      </c>
      <c r="I137" s="852"/>
      <c r="J137" s="117" t="s">
        <v>153</v>
      </c>
      <c r="K137" s="117" t="s">
        <v>153</v>
      </c>
      <c r="L137" s="119">
        <v>0</v>
      </c>
    </row>
    <row r="138" spans="1:12" s="101" customFormat="1" ht="24" customHeight="1">
      <c r="A138" s="836"/>
      <c r="B138" s="110" t="s">
        <v>77</v>
      </c>
      <c r="C138" s="115" t="s">
        <v>79</v>
      </c>
      <c r="D138" s="115" t="s">
        <v>155</v>
      </c>
      <c r="E138" s="115" t="s">
        <v>156</v>
      </c>
      <c r="F138" s="823"/>
      <c r="G138" s="824"/>
      <c r="H138" s="827" t="s">
        <v>157</v>
      </c>
      <c r="I138" s="828"/>
      <c r="J138" s="831" t="s">
        <v>153</v>
      </c>
      <c r="K138" s="831" t="s">
        <v>3</v>
      </c>
      <c r="L138" s="833">
        <v>1020</v>
      </c>
    </row>
    <row r="139" spans="1:12" s="101" customFormat="1" ht="24" customHeight="1">
      <c r="A139" s="837"/>
      <c r="B139" s="117" t="s">
        <v>164</v>
      </c>
      <c r="C139" s="117" t="s">
        <v>266</v>
      </c>
      <c r="D139" s="118">
        <v>43894</v>
      </c>
      <c r="E139" s="117" t="s">
        <v>249</v>
      </c>
      <c r="F139" s="825"/>
      <c r="G139" s="826"/>
      <c r="H139" s="829"/>
      <c r="I139" s="830"/>
      <c r="J139" s="832"/>
      <c r="K139" s="832"/>
      <c r="L139" s="834"/>
    </row>
    <row r="140" spans="1:12" s="101" customFormat="1" ht="24" customHeight="1">
      <c r="A140" s="835">
        <v>25</v>
      </c>
      <c r="B140" s="110" t="s">
        <v>76</v>
      </c>
      <c r="C140" s="115" t="s">
        <v>78</v>
      </c>
      <c r="D140" s="115" t="s">
        <v>146</v>
      </c>
      <c r="E140" s="115" t="s">
        <v>147</v>
      </c>
      <c r="F140" s="838" t="s">
        <v>71</v>
      </c>
      <c r="G140" s="839"/>
      <c r="H140" s="840"/>
      <c r="I140" s="841"/>
      <c r="J140" s="841"/>
      <c r="K140" s="841"/>
      <c r="L140" s="842"/>
    </row>
    <row r="141" spans="1:12" s="101" customFormat="1" ht="26.25" customHeight="1">
      <c r="A141" s="836"/>
      <c r="B141" s="831" t="s">
        <v>267</v>
      </c>
      <c r="C141" s="831" t="s">
        <v>268</v>
      </c>
      <c r="D141" s="845">
        <v>43775</v>
      </c>
      <c r="E141" s="831" t="s">
        <v>269</v>
      </c>
      <c r="F141" s="847" t="s">
        <v>270</v>
      </c>
      <c r="G141" s="848"/>
      <c r="H141" s="851" t="s">
        <v>152</v>
      </c>
      <c r="I141" s="852"/>
      <c r="J141" s="117" t="s">
        <v>153</v>
      </c>
      <c r="K141" s="117" t="s">
        <v>3</v>
      </c>
      <c r="L141" s="119">
        <v>192</v>
      </c>
    </row>
    <row r="142" spans="1:12" s="101" customFormat="1" ht="29.25" customHeight="1">
      <c r="A142" s="836"/>
      <c r="B142" s="832"/>
      <c r="C142" s="832"/>
      <c r="D142" s="846"/>
      <c r="E142" s="832"/>
      <c r="F142" s="849"/>
      <c r="G142" s="850"/>
      <c r="H142" s="851" t="s">
        <v>154</v>
      </c>
      <c r="I142" s="852"/>
      <c r="J142" s="117" t="s">
        <v>153</v>
      </c>
      <c r="K142" s="117" t="s">
        <v>3</v>
      </c>
      <c r="L142" s="119">
        <v>456.6</v>
      </c>
    </row>
    <row r="143" spans="1:12" s="101" customFormat="1" ht="24" customHeight="1">
      <c r="A143" s="836"/>
      <c r="B143" s="110" t="s">
        <v>77</v>
      </c>
      <c r="C143" s="115" t="s">
        <v>79</v>
      </c>
      <c r="D143" s="115" t="s">
        <v>155</v>
      </c>
      <c r="E143" s="115" t="s">
        <v>156</v>
      </c>
      <c r="F143" s="823"/>
      <c r="G143" s="824"/>
      <c r="H143" s="827" t="s">
        <v>157</v>
      </c>
      <c r="I143" s="828"/>
      <c r="J143" s="831" t="s">
        <v>153</v>
      </c>
      <c r="K143" s="831" t="s">
        <v>153</v>
      </c>
      <c r="L143" s="833">
        <v>0</v>
      </c>
    </row>
    <row r="144" spans="1:12" s="101" customFormat="1" ht="24" customHeight="1">
      <c r="A144" s="837"/>
      <c r="B144" s="117" t="s">
        <v>181</v>
      </c>
      <c r="C144" s="117" t="s">
        <v>270</v>
      </c>
      <c r="D144" s="118">
        <v>43777</v>
      </c>
      <c r="E144" s="117" t="s">
        <v>271</v>
      </c>
      <c r="F144" s="825"/>
      <c r="G144" s="826"/>
      <c r="H144" s="829"/>
      <c r="I144" s="830"/>
      <c r="J144" s="832"/>
      <c r="K144" s="832"/>
      <c r="L144" s="834"/>
    </row>
    <row r="145" spans="1:12" s="101" customFormat="1" ht="24" customHeight="1">
      <c r="A145" s="835">
        <v>26</v>
      </c>
      <c r="B145" s="110" t="s">
        <v>76</v>
      </c>
      <c r="C145" s="115" t="s">
        <v>78</v>
      </c>
      <c r="D145" s="115" t="s">
        <v>146</v>
      </c>
      <c r="E145" s="115" t="s">
        <v>147</v>
      </c>
      <c r="F145" s="838" t="s">
        <v>71</v>
      </c>
      <c r="G145" s="839"/>
      <c r="H145" s="840"/>
      <c r="I145" s="841"/>
      <c r="J145" s="841"/>
      <c r="K145" s="841"/>
      <c r="L145" s="842"/>
    </row>
    <row r="146" spans="1:12" s="101" customFormat="1" ht="26.25" customHeight="1">
      <c r="A146" s="836"/>
      <c r="B146" s="831" t="s">
        <v>272</v>
      </c>
      <c r="C146" s="843" t="s">
        <v>273</v>
      </c>
      <c r="D146" s="845">
        <v>43801</v>
      </c>
      <c r="E146" s="831" t="s">
        <v>274</v>
      </c>
      <c r="F146" s="847" t="s">
        <v>275</v>
      </c>
      <c r="G146" s="848"/>
      <c r="H146" s="851" t="s">
        <v>152</v>
      </c>
      <c r="I146" s="852"/>
      <c r="J146" s="117" t="s">
        <v>153</v>
      </c>
      <c r="K146" s="117" t="s">
        <v>3</v>
      </c>
      <c r="L146" s="119">
        <v>431.78</v>
      </c>
    </row>
    <row r="147" spans="1:12" s="101" customFormat="1" ht="270.75" customHeight="1">
      <c r="A147" s="836"/>
      <c r="B147" s="832"/>
      <c r="C147" s="844"/>
      <c r="D147" s="846"/>
      <c r="E147" s="832"/>
      <c r="F147" s="849"/>
      <c r="G147" s="850"/>
      <c r="H147" s="851" t="s">
        <v>154</v>
      </c>
      <c r="I147" s="852"/>
      <c r="J147" s="117" t="s">
        <v>153</v>
      </c>
      <c r="K147" s="117" t="s">
        <v>153</v>
      </c>
      <c r="L147" s="119">
        <v>0</v>
      </c>
    </row>
    <row r="148" spans="1:12" s="101" customFormat="1" ht="24" customHeight="1">
      <c r="A148" s="836"/>
      <c r="B148" s="110" t="s">
        <v>77</v>
      </c>
      <c r="C148" s="115" t="s">
        <v>79</v>
      </c>
      <c r="D148" s="115" t="s">
        <v>155</v>
      </c>
      <c r="E148" s="115" t="s">
        <v>156</v>
      </c>
      <c r="F148" s="823"/>
      <c r="G148" s="824"/>
      <c r="H148" s="827" t="s">
        <v>157</v>
      </c>
      <c r="I148" s="828"/>
      <c r="J148" s="831" t="s">
        <v>153</v>
      </c>
      <c r="K148" s="831" t="s">
        <v>3</v>
      </c>
      <c r="L148" s="833">
        <v>989.34</v>
      </c>
    </row>
    <row r="149" spans="1:12" s="101" customFormat="1" ht="24" customHeight="1">
      <c r="A149" s="837"/>
      <c r="B149" s="117" t="s">
        <v>276</v>
      </c>
      <c r="C149" s="117" t="s">
        <v>275</v>
      </c>
      <c r="D149" s="118">
        <v>43806</v>
      </c>
      <c r="E149" s="117" t="s">
        <v>277</v>
      </c>
      <c r="F149" s="825"/>
      <c r="G149" s="826"/>
      <c r="H149" s="829"/>
      <c r="I149" s="830"/>
      <c r="J149" s="832"/>
      <c r="K149" s="832"/>
      <c r="L149" s="834"/>
    </row>
    <row r="150" spans="1:12" s="101" customFormat="1" ht="24" customHeight="1">
      <c r="A150" s="835">
        <v>27</v>
      </c>
      <c r="B150" s="110" t="s">
        <v>76</v>
      </c>
      <c r="C150" s="115" t="s">
        <v>78</v>
      </c>
      <c r="D150" s="115" t="s">
        <v>146</v>
      </c>
      <c r="E150" s="115" t="s">
        <v>147</v>
      </c>
      <c r="F150" s="838" t="s">
        <v>71</v>
      </c>
      <c r="G150" s="839"/>
      <c r="H150" s="840"/>
      <c r="I150" s="841"/>
      <c r="J150" s="841"/>
      <c r="K150" s="841"/>
      <c r="L150" s="842"/>
    </row>
    <row r="151" spans="1:12" s="101" customFormat="1" ht="26.25" customHeight="1">
      <c r="A151" s="836"/>
      <c r="B151" s="831" t="s">
        <v>278</v>
      </c>
      <c r="C151" s="843" t="s">
        <v>279</v>
      </c>
      <c r="D151" s="845">
        <v>43843</v>
      </c>
      <c r="E151" s="831" t="s">
        <v>280</v>
      </c>
      <c r="F151" s="847" t="s">
        <v>281</v>
      </c>
      <c r="G151" s="848"/>
      <c r="H151" s="851" t="s">
        <v>152</v>
      </c>
      <c r="I151" s="852"/>
      <c r="J151" s="117" t="s">
        <v>153</v>
      </c>
      <c r="K151" s="117" t="s">
        <v>3</v>
      </c>
      <c r="L151" s="119">
        <v>465.54</v>
      </c>
    </row>
    <row r="152" spans="1:12" s="101" customFormat="1" ht="312.75" customHeight="1">
      <c r="A152" s="836"/>
      <c r="B152" s="832"/>
      <c r="C152" s="844"/>
      <c r="D152" s="846"/>
      <c r="E152" s="832"/>
      <c r="F152" s="849"/>
      <c r="G152" s="850"/>
      <c r="H152" s="851" t="s">
        <v>154</v>
      </c>
      <c r="I152" s="852"/>
      <c r="J152" s="117" t="s">
        <v>153</v>
      </c>
      <c r="K152" s="117" t="s">
        <v>3</v>
      </c>
      <c r="L152" s="119">
        <v>963.7</v>
      </c>
    </row>
    <row r="153" spans="1:12" s="101" customFormat="1" ht="24" customHeight="1">
      <c r="A153" s="836"/>
      <c r="B153" s="110" t="s">
        <v>77</v>
      </c>
      <c r="C153" s="115" t="s">
        <v>79</v>
      </c>
      <c r="D153" s="115" t="s">
        <v>155</v>
      </c>
      <c r="E153" s="115" t="s">
        <v>156</v>
      </c>
      <c r="F153" s="823"/>
      <c r="G153" s="824"/>
      <c r="H153" s="827" t="s">
        <v>157</v>
      </c>
      <c r="I153" s="828"/>
      <c r="J153" s="831" t="s">
        <v>153</v>
      </c>
      <c r="K153" s="831" t="s">
        <v>3</v>
      </c>
      <c r="L153" s="833">
        <v>7.5</v>
      </c>
    </row>
    <row r="154" spans="1:12" s="101" customFormat="1" ht="24" customHeight="1">
      <c r="A154" s="837"/>
      <c r="B154" s="117" t="s">
        <v>282</v>
      </c>
      <c r="C154" s="117" t="s">
        <v>281</v>
      </c>
      <c r="D154" s="118">
        <v>43845</v>
      </c>
      <c r="E154" s="117" t="s">
        <v>283</v>
      </c>
      <c r="F154" s="825"/>
      <c r="G154" s="826"/>
      <c r="H154" s="829"/>
      <c r="I154" s="830"/>
      <c r="J154" s="832"/>
      <c r="K154" s="832"/>
      <c r="L154" s="834"/>
    </row>
    <row r="155" spans="1:12" s="101" customFormat="1" ht="24" customHeight="1">
      <c r="A155" s="835">
        <v>28</v>
      </c>
      <c r="B155" s="110" t="s">
        <v>76</v>
      </c>
      <c r="C155" s="115" t="s">
        <v>78</v>
      </c>
      <c r="D155" s="115" t="s">
        <v>146</v>
      </c>
      <c r="E155" s="115" t="s">
        <v>147</v>
      </c>
      <c r="F155" s="838" t="s">
        <v>71</v>
      </c>
      <c r="G155" s="839"/>
      <c r="H155" s="840"/>
      <c r="I155" s="841"/>
      <c r="J155" s="841"/>
      <c r="K155" s="841"/>
      <c r="L155" s="842"/>
    </row>
    <row r="156" spans="1:12" s="101" customFormat="1" ht="26.25" customHeight="1">
      <c r="A156" s="836"/>
      <c r="B156" s="831" t="s">
        <v>278</v>
      </c>
      <c r="C156" s="843" t="s">
        <v>284</v>
      </c>
      <c r="D156" s="845">
        <v>43873</v>
      </c>
      <c r="E156" s="831" t="s">
        <v>285</v>
      </c>
      <c r="F156" s="847" t="s">
        <v>286</v>
      </c>
      <c r="G156" s="848"/>
      <c r="H156" s="851" t="s">
        <v>152</v>
      </c>
      <c r="I156" s="852"/>
      <c r="J156" s="117" t="s">
        <v>153</v>
      </c>
      <c r="K156" s="117" t="s">
        <v>3</v>
      </c>
      <c r="L156" s="119">
        <v>1184.45</v>
      </c>
    </row>
    <row r="157" spans="1:12" s="101" customFormat="1" ht="302.25" customHeight="1">
      <c r="A157" s="836"/>
      <c r="B157" s="832"/>
      <c r="C157" s="844"/>
      <c r="D157" s="846"/>
      <c r="E157" s="832"/>
      <c r="F157" s="849"/>
      <c r="G157" s="850"/>
      <c r="H157" s="851" t="s">
        <v>154</v>
      </c>
      <c r="I157" s="852"/>
      <c r="J157" s="117" t="s">
        <v>153</v>
      </c>
      <c r="K157" s="117" t="s">
        <v>3</v>
      </c>
      <c r="L157" s="119">
        <v>1509.17</v>
      </c>
    </row>
    <row r="158" spans="1:12" s="101" customFormat="1" ht="24" customHeight="1">
      <c r="A158" s="836"/>
      <c r="B158" s="110" t="s">
        <v>77</v>
      </c>
      <c r="C158" s="115" t="s">
        <v>79</v>
      </c>
      <c r="D158" s="115" t="s">
        <v>155</v>
      </c>
      <c r="E158" s="115" t="s">
        <v>156</v>
      </c>
      <c r="F158" s="823"/>
      <c r="G158" s="824"/>
      <c r="H158" s="827" t="s">
        <v>157</v>
      </c>
      <c r="I158" s="828"/>
      <c r="J158" s="831" t="s">
        <v>153</v>
      </c>
      <c r="K158" s="831" t="s">
        <v>3</v>
      </c>
      <c r="L158" s="833">
        <v>705</v>
      </c>
    </row>
    <row r="159" spans="1:12" s="101" customFormat="1" ht="24" customHeight="1">
      <c r="A159" s="837"/>
      <c r="B159" s="117" t="s">
        <v>282</v>
      </c>
      <c r="C159" s="117" t="s">
        <v>286</v>
      </c>
      <c r="D159" s="118">
        <v>43876</v>
      </c>
      <c r="E159" s="117" t="s">
        <v>287</v>
      </c>
      <c r="F159" s="825"/>
      <c r="G159" s="826"/>
      <c r="H159" s="829"/>
      <c r="I159" s="830"/>
      <c r="J159" s="832"/>
      <c r="K159" s="832"/>
      <c r="L159" s="834"/>
    </row>
    <row r="160" spans="1:12" s="101" customFormat="1" ht="24" customHeight="1">
      <c r="A160" s="835">
        <v>29</v>
      </c>
      <c r="B160" s="110" t="s">
        <v>76</v>
      </c>
      <c r="C160" s="115" t="s">
        <v>78</v>
      </c>
      <c r="D160" s="115" t="s">
        <v>146</v>
      </c>
      <c r="E160" s="115" t="s">
        <v>147</v>
      </c>
      <c r="F160" s="838" t="s">
        <v>71</v>
      </c>
      <c r="G160" s="839"/>
      <c r="H160" s="840"/>
      <c r="I160" s="841"/>
      <c r="J160" s="841"/>
      <c r="K160" s="841"/>
      <c r="L160" s="842"/>
    </row>
    <row r="161" spans="1:12" s="101" customFormat="1" ht="26.25" customHeight="1">
      <c r="A161" s="836"/>
      <c r="B161" s="831" t="s">
        <v>288</v>
      </c>
      <c r="C161" s="843" t="s">
        <v>289</v>
      </c>
      <c r="D161" s="845">
        <v>43789</v>
      </c>
      <c r="E161" s="831" t="s">
        <v>290</v>
      </c>
      <c r="F161" s="847" t="s">
        <v>291</v>
      </c>
      <c r="G161" s="848"/>
      <c r="H161" s="851" t="s">
        <v>152</v>
      </c>
      <c r="I161" s="852"/>
      <c r="J161" s="117" t="s">
        <v>153</v>
      </c>
      <c r="K161" s="117" t="s">
        <v>3</v>
      </c>
      <c r="L161" s="119">
        <v>795</v>
      </c>
    </row>
    <row r="162" spans="1:12" s="101" customFormat="1" ht="408.95" customHeight="1">
      <c r="A162" s="836"/>
      <c r="B162" s="854"/>
      <c r="C162" s="857"/>
      <c r="D162" s="853"/>
      <c r="E162" s="854"/>
      <c r="F162" s="855"/>
      <c r="G162" s="856"/>
      <c r="H162" s="827" t="s">
        <v>154</v>
      </c>
      <c r="I162" s="828"/>
      <c r="J162" s="831" t="s">
        <v>153</v>
      </c>
      <c r="K162" s="831" t="s">
        <v>3</v>
      </c>
      <c r="L162" s="833">
        <v>268.89999999999998</v>
      </c>
    </row>
    <row r="163" spans="1:12" s="101" customFormat="1" ht="134.85" customHeight="1">
      <c r="A163" s="836"/>
      <c r="B163" s="832"/>
      <c r="C163" s="844"/>
      <c r="D163" s="846"/>
      <c r="E163" s="832"/>
      <c r="F163" s="849"/>
      <c r="G163" s="850"/>
      <c r="H163" s="829"/>
      <c r="I163" s="830"/>
      <c r="J163" s="832"/>
      <c r="K163" s="832"/>
      <c r="L163" s="834"/>
    </row>
    <row r="164" spans="1:12" s="101" customFormat="1" ht="24" customHeight="1">
      <c r="A164" s="836"/>
      <c r="B164" s="110" t="s">
        <v>77</v>
      </c>
      <c r="C164" s="115" t="s">
        <v>79</v>
      </c>
      <c r="D164" s="115" t="s">
        <v>155</v>
      </c>
      <c r="E164" s="115" t="s">
        <v>156</v>
      </c>
      <c r="F164" s="823"/>
      <c r="G164" s="824"/>
      <c r="H164" s="827" t="s">
        <v>157</v>
      </c>
      <c r="I164" s="828"/>
      <c r="J164" s="831" t="s">
        <v>153</v>
      </c>
      <c r="K164" s="831" t="s">
        <v>153</v>
      </c>
      <c r="L164" s="833">
        <v>0</v>
      </c>
    </row>
    <row r="165" spans="1:12" s="101" customFormat="1" ht="24" customHeight="1">
      <c r="A165" s="837"/>
      <c r="B165" s="117" t="s">
        <v>292</v>
      </c>
      <c r="C165" s="117" t="s">
        <v>291</v>
      </c>
      <c r="D165" s="118">
        <v>43792</v>
      </c>
      <c r="E165" s="117" t="s">
        <v>293</v>
      </c>
      <c r="F165" s="825"/>
      <c r="G165" s="826"/>
      <c r="H165" s="829"/>
      <c r="I165" s="830"/>
      <c r="J165" s="832"/>
      <c r="K165" s="832"/>
      <c r="L165" s="834"/>
    </row>
    <row r="166" spans="1:12" s="101" customFormat="1" ht="24" customHeight="1">
      <c r="A166" s="835">
        <v>30</v>
      </c>
      <c r="B166" s="110" t="s">
        <v>76</v>
      </c>
      <c r="C166" s="115" t="s">
        <v>78</v>
      </c>
      <c r="D166" s="115" t="s">
        <v>146</v>
      </c>
      <c r="E166" s="115" t="s">
        <v>147</v>
      </c>
      <c r="F166" s="838" t="s">
        <v>71</v>
      </c>
      <c r="G166" s="839"/>
      <c r="H166" s="840"/>
      <c r="I166" s="841"/>
      <c r="J166" s="841"/>
      <c r="K166" s="841"/>
      <c r="L166" s="842"/>
    </row>
    <row r="167" spans="1:12" s="101" customFormat="1" ht="26.25" customHeight="1">
      <c r="A167" s="836"/>
      <c r="B167" s="831" t="s">
        <v>294</v>
      </c>
      <c r="C167" s="843" t="s">
        <v>295</v>
      </c>
      <c r="D167" s="845">
        <v>43860</v>
      </c>
      <c r="E167" s="831" t="s">
        <v>296</v>
      </c>
      <c r="F167" s="847" t="s">
        <v>297</v>
      </c>
      <c r="G167" s="848"/>
      <c r="H167" s="851" t="s">
        <v>152</v>
      </c>
      <c r="I167" s="852"/>
      <c r="J167" s="117" t="s">
        <v>153</v>
      </c>
      <c r="K167" s="117" t="s">
        <v>3</v>
      </c>
      <c r="L167" s="119">
        <v>289.68</v>
      </c>
    </row>
    <row r="168" spans="1:12" s="101" customFormat="1" ht="281.25" customHeight="1">
      <c r="A168" s="836"/>
      <c r="B168" s="832"/>
      <c r="C168" s="844"/>
      <c r="D168" s="846"/>
      <c r="E168" s="832"/>
      <c r="F168" s="849"/>
      <c r="G168" s="850"/>
      <c r="H168" s="851" t="s">
        <v>154</v>
      </c>
      <c r="I168" s="852"/>
      <c r="J168" s="117" t="s">
        <v>153</v>
      </c>
      <c r="K168" s="117" t="s">
        <v>3</v>
      </c>
      <c r="L168" s="119">
        <v>351.59</v>
      </c>
    </row>
    <row r="169" spans="1:12" s="101" customFormat="1" ht="24" customHeight="1">
      <c r="A169" s="836"/>
      <c r="B169" s="110" t="s">
        <v>77</v>
      </c>
      <c r="C169" s="115" t="s">
        <v>79</v>
      </c>
      <c r="D169" s="115" t="s">
        <v>155</v>
      </c>
      <c r="E169" s="115" t="s">
        <v>156</v>
      </c>
      <c r="F169" s="823"/>
      <c r="G169" s="824"/>
      <c r="H169" s="827" t="s">
        <v>157</v>
      </c>
      <c r="I169" s="828"/>
      <c r="J169" s="831" t="s">
        <v>153</v>
      </c>
      <c r="K169" s="831" t="s">
        <v>3</v>
      </c>
      <c r="L169" s="833">
        <v>27.31</v>
      </c>
    </row>
    <row r="170" spans="1:12" s="101" customFormat="1" ht="24" customHeight="1">
      <c r="A170" s="837"/>
      <c r="B170" s="117" t="s">
        <v>193</v>
      </c>
      <c r="C170" s="117" t="s">
        <v>297</v>
      </c>
      <c r="D170" s="118">
        <v>43861</v>
      </c>
      <c r="E170" s="117" t="s">
        <v>298</v>
      </c>
      <c r="F170" s="825"/>
      <c r="G170" s="826"/>
      <c r="H170" s="829"/>
      <c r="I170" s="830"/>
      <c r="J170" s="832"/>
      <c r="K170" s="832"/>
      <c r="L170" s="834"/>
    </row>
    <row r="171" spans="1:12" s="101" customFormat="1" ht="24" customHeight="1">
      <c r="A171" s="835">
        <v>31</v>
      </c>
      <c r="B171" s="110" t="s">
        <v>76</v>
      </c>
      <c r="C171" s="115" t="s">
        <v>78</v>
      </c>
      <c r="D171" s="115" t="s">
        <v>146</v>
      </c>
      <c r="E171" s="115" t="s">
        <v>147</v>
      </c>
      <c r="F171" s="838" t="s">
        <v>71</v>
      </c>
      <c r="G171" s="839"/>
      <c r="H171" s="840"/>
      <c r="I171" s="841"/>
      <c r="J171" s="841"/>
      <c r="K171" s="841"/>
      <c r="L171" s="842"/>
    </row>
    <row r="172" spans="1:12" s="101" customFormat="1" ht="26.25" customHeight="1">
      <c r="A172" s="836"/>
      <c r="B172" s="831" t="s">
        <v>299</v>
      </c>
      <c r="C172" s="843" t="s">
        <v>300</v>
      </c>
      <c r="D172" s="845">
        <v>43760</v>
      </c>
      <c r="E172" s="831" t="s">
        <v>301</v>
      </c>
      <c r="F172" s="847" t="s">
        <v>302</v>
      </c>
      <c r="G172" s="848"/>
      <c r="H172" s="851" t="s">
        <v>152</v>
      </c>
      <c r="I172" s="852"/>
      <c r="J172" s="117" t="s">
        <v>153</v>
      </c>
      <c r="K172" s="117" t="s">
        <v>3</v>
      </c>
      <c r="L172" s="119">
        <v>837.57</v>
      </c>
    </row>
    <row r="173" spans="1:12" s="101" customFormat="1" ht="365.25" customHeight="1">
      <c r="A173" s="836"/>
      <c r="B173" s="832"/>
      <c r="C173" s="844"/>
      <c r="D173" s="846"/>
      <c r="E173" s="832"/>
      <c r="F173" s="849"/>
      <c r="G173" s="850"/>
      <c r="H173" s="851" t="s">
        <v>154</v>
      </c>
      <c r="I173" s="852"/>
      <c r="J173" s="117" t="s">
        <v>153</v>
      </c>
      <c r="K173" s="117" t="s">
        <v>3</v>
      </c>
      <c r="L173" s="119">
        <v>2235.5300000000002</v>
      </c>
    </row>
    <row r="174" spans="1:12" s="101" customFormat="1" ht="24" customHeight="1">
      <c r="A174" s="836"/>
      <c r="B174" s="110" t="s">
        <v>77</v>
      </c>
      <c r="C174" s="115" t="s">
        <v>79</v>
      </c>
      <c r="D174" s="115" t="s">
        <v>155</v>
      </c>
      <c r="E174" s="115" t="s">
        <v>156</v>
      </c>
      <c r="F174" s="823"/>
      <c r="G174" s="824"/>
      <c r="H174" s="827" t="s">
        <v>157</v>
      </c>
      <c r="I174" s="828"/>
      <c r="J174" s="831" t="s">
        <v>153</v>
      </c>
      <c r="K174" s="831" t="s">
        <v>153</v>
      </c>
      <c r="L174" s="833">
        <v>0</v>
      </c>
    </row>
    <row r="175" spans="1:12" s="101" customFormat="1" ht="34.5" customHeight="1">
      <c r="A175" s="837"/>
      <c r="B175" s="117" t="s">
        <v>303</v>
      </c>
      <c r="C175" s="117" t="s">
        <v>302</v>
      </c>
      <c r="D175" s="118">
        <v>43764</v>
      </c>
      <c r="E175" s="117" t="s">
        <v>171</v>
      </c>
      <c r="F175" s="825"/>
      <c r="G175" s="826"/>
      <c r="H175" s="829"/>
      <c r="I175" s="830"/>
      <c r="J175" s="832"/>
      <c r="K175" s="832"/>
      <c r="L175" s="834"/>
    </row>
    <row r="176" spans="1:12" s="101" customFormat="1" ht="24" customHeight="1">
      <c r="A176" s="835">
        <v>32</v>
      </c>
      <c r="B176" s="110" t="s">
        <v>76</v>
      </c>
      <c r="C176" s="115" t="s">
        <v>78</v>
      </c>
      <c r="D176" s="115" t="s">
        <v>146</v>
      </c>
      <c r="E176" s="115" t="s">
        <v>147</v>
      </c>
      <c r="F176" s="838" t="s">
        <v>71</v>
      </c>
      <c r="G176" s="839"/>
      <c r="H176" s="840"/>
      <c r="I176" s="841"/>
      <c r="J176" s="841"/>
      <c r="K176" s="841"/>
      <c r="L176" s="842"/>
    </row>
    <row r="177" spans="1:12" s="101" customFormat="1" ht="26.25" customHeight="1">
      <c r="A177" s="836"/>
      <c r="B177" s="831" t="s">
        <v>304</v>
      </c>
      <c r="C177" s="843" t="s">
        <v>305</v>
      </c>
      <c r="D177" s="845">
        <v>43800</v>
      </c>
      <c r="E177" s="831" t="s">
        <v>306</v>
      </c>
      <c r="F177" s="847" t="s">
        <v>307</v>
      </c>
      <c r="G177" s="848"/>
      <c r="H177" s="851" t="s">
        <v>152</v>
      </c>
      <c r="I177" s="852"/>
      <c r="J177" s="117" t="s">
        <v>153</v>
      </c>
      <c r="K177" s="117" t="s">
        <v>3</v>
      </c>
      <c r="L177" s="119">
        <v>1166.7</v>
      </c>
    </row>
    <row r="178" spans="1:12" s="101" customFormat="1" ht="312.75" customHeight="1">
      <c r="A178" s="836"/>
      <c r="B178" s="832"/>
      <c r="C178" s="844"/>
      <c r="D178" s="846"/>
      <c r="E178" s="832"/>
      <c r="F178" s="849"/>
      <c r="G178" s="850"/>
      <c r="H178" s="851" t="s">
        <v>154</v>
      </c>
      <c r="I178" s="852"/>
      <c r="J178" s="117" t="s">
        <v>153</v>
      </c>
      <c r="K178" s="117" t="s">
        <v>153</v>
      </c>
      <c r="L178" s="119">
        <v>0</v>
      </c>
    </row>
    <row r="179" spans="1:12" s="101" customFormat="1" ht="24" customHeight="1">
      <c r="A179" s="836"/>
      <c r="B179" s="110" t="s">
        <v>77</v>
      </c>
      <c r="C179" s="115" t="s">
        <v>79</v>
      </c>
      <c r="D179" s="115" t="s">
        <v>155</v>
      </c>
      <c r="E179" s="115" t="s">
        <v>156</v>
      </c>
      <c r="F179" s="823"/>
      <c r="G179" s="824"/>
      <c r="H179" s="827" t="s">
        <v>157</v>
      </c>
      <c r="I179" s="828"/>
      <c r="J179" s="831" t="s">
        <v>153</v>
      </c>
      <c r="K179" s="831" t="s">
        <v>153</v>
      </c>
      <c r="L179" s="833">
        <v>0</v>
      </c>
    </row>
    <row r="180" spans="1:12" s="101" customFormat="1" ht="24" customHeight="1">
      <c r="A180" s="837"/>
      <c r="B180" s="117" t="s">
        <v>153</v>
      </c>
      <c r="C180" s="117" t="s">
        <v>307</v>
      </c>
      <c r="D180" s="118">
        <v>43805</v>
      </c>
      <c r="E180" s="117" t="s">
        <v>308</v>
      </c>
      <c r="F180" s="825"/>
      <c r="G180" s="826"/>
      <c r="H180" s="829"/>
      <c r="I180" s="830"/>
      <c r="J180" s="832"/>
      <c r="K180" s="832"/>
      <c r="L180" s="834"/>
    </row>
    <row r="181" spans="1:12" s="101" customFormat="1" ht="24" customHeight="1">
      <c r="A181" s="835">
        <v>33</v>
      </c>
      <c r="B181" s="110" t="s">
        <v>76</v>
      </c>
      <c r="C181" s="115" t="s">
        <v>78</v>
      </c>
      <c r="D181" s="115" t="s">
        <v>146</v>
      </c>
      <c r="E181" s="115" t="s">
        <v>147</v>
      </c>
      <c r="F181" s="838" t="s">
        <v>71</v>
      </c>
      <c r="G181" s="839"/>
      <c r="H181" s="840"/>
      <c r="I181" s="841"/>
      <c r="J181" s="841"/>
      <c r="K181" s="841"/>
      <c r="L181" s="842"/>
    </row>
    <row r="182" spans="1:12" s="101" customFormat="1" ht="26.25" customHeight="1">
      <c r="A182" s="836"/>
      <c r="B182" s="831" t="s">
        <v>309</v>
      </c>
      <c r="C182" s="831" t="s">
        <v>310</v>
      </c>
      <c r="D182" s="845">
        <v>43856</v>
      </c>
      <c r="E182" s="831" t="s">
        <v>306</v>
      </c>
      <c r="F182" s="847" t="s">
        <v>311</v>
      </c>
      <c r="G182" s="848"/>
      <c r="H182" s="851" t="s">
        <v>152</v>
      </c>
      <c r="I182" s="852"/>
      <c r="J182" s="117" t="s">
        <v>153</v>
      </c>
      <c r="K182" s="117" t="s">
        <v>3</v>
      </c>
      <c r="L182" s="119">
        <v>584</v>
      </c>
    </row>
    <row r="183" spans="1:12" s="101" customFormat="1" ht="18" customHeight="1">
      <c r="A183" s="836"/>
      <c r="B183" s="832"/>
      <c r="C183" s="832"/>
      <c r="D183" s="846"/>
      <c r="E183" s="832"/>
      <c r="F183" s="849"/>
      <c r="G183" s="850"/>
      <c r="H183" s="851" t="s">
        <v>154</v>
      </c>
      <c r="I183" s="852"/>
      <c r="J183" s="117" t="s">
        <v>153</v>
      </c>
      <c r="K183" s="117" t="s">
        <v>3</v>
      </c>
      <c r="L183" s="119">
        <v>471</v>
      </c>
    </row>
    <row r="184" spans="1:12" s="101" customFormat="1" ht="24" customHeight="1">
      <c r="A184" s="836"/>
      <c r="B184" s="110" t="s">
        <v>77</v>
      </c>
      <c r="C184" s="115" t="s">
        <v>79</v>
      </c>
      <c r="D184" s="115" t="s">
        <v>155</v>
      </c>
      <c r="E184" s="115" t="s">
        <v>156</v>
      </c>
      <c r="F184" s="823"/>
      <c r="G184" s="824"/>
      <c r="H184" s="827" t="s">
        <v>157</v>
      </c>
      <c r="I184" s="828"/>
      <c r="J184" s="831" t="s">
        <v>153</v>
      </c>
      <c r="K184" s="831" t="s">
        <v>3</v>
      </c>
      <c r="L184" s="833">
        <v>192</v>
      </c>
    </row>
    <row r="185" spans="1:12" s="101" customFormat="1" ht="34.5" customHeight="1">
      <c r="A185" s="837"/>
      <c r="B185" s="117" t="s">
        <v>312</v>
      </c>
      <c r="C185" s="117" t="s">
        <v>311</v>
      </c>
      <c r="D185" s="118">
        <v>43859</v>
      </c>
      <c r="E185" s="117" t="s">
        <v>313</v>
      </c>
      <c r="F185" s="825"/>
      <c r="G185" s="826"/>
      <c r="H185" s="829"/>
      <c r="I185" s="830"/>
      <c r="J185" s="832"/>
      <c r="K185" s="832"/>
      <c r="L185" s="834"/>
    </row>
    <row r="186" spans="1:12" s="101" customFormat="1" ht="24" customHeight="1">
      <c r="A186" s="835">
        <v>34</v>
      </c>
      <c r="B186" s="110" t="s">
        <v>76</v>
      </c>
      <c r="C186" s="115" t="s">
        <v>78</v>
      </c>
      <c r="D186" s="115" t="s">
        <v>146</v>
      </c>
      <c r="E186" s="115" t="s">
        <v>147</v>
      </c>
      <c r="F186" s="838" t="s">
        <v>71</v>
      </c>
      <c r="G186" s="839"/>
      <c r="H186" s="840"/>
      <c r="I186" s="841"/>
      <c r="J186" s="841"/>
      <c r="K186" s="841"/>
      <c r="L186" s="842"/>
    </row>
    <row r="187" spans="1:12" s="101" customFormat="1" ht="26.25" customHeight="1">
      <c r="A187" s="836"/>
      <c r="B187" s="831" t="s">
        <v>314</v>
      </c>
      <c r="C187" s="843" t="s">
        <v>315</v>
      </c>
      <c r="D187" s="845">
        <v>43739</v>
      </c>
      <c r="E187" s="831" t="s">
        <v>316</v>
      </c>
      <c r="F187" s="847" t="s">
        <v>317</v>
      </c>
      <c r="G187" s="848"/>
      <c r="H187" s="851" t="s">
        <v>152</v>
      </c>
      <c r="I187" s="852"/>
      <c r="J187" s="117" t="s">
        <v>153</v>
      </c>
      <c r="K187" s="117" t="s">
        <v>3</v>
      </c>
      <c r="L187" s="119">
        <v>675.14</v>
      </c>
    </row>
    <row r="188" spans="1:12" s="101" customFormat="1" ht="354.75" customHeight="1">
      <c r="A188" s="836"/>
      <c r="B188" s="832"/>
      <c r="C188" s="844"/>
      <c r="D188" s="846"/>
      <c r="E188" s="832"/>
      <c r="F188" s="849"/>
      <c r="G188" s="850"/>
      <c r="H188" s="851" t="s">
        <v>154</v>
      </c>
      <c r="I188" s="852"/>
      <c r="J188" s="117" t="s">
        <v>153</v>
      </c>
      <c r="K188" s="117" t="s">
        <v>3</v>
      </c>
      <c r="L188" s="119">
        <v>59.15</v>
      </c>
    </row>
    <row r="189" spans="1:12" s="101" customFormat="1" ht="24" customHeight="1">
      <c r="A189" s="836"/>
      <c r="B189" s="110" t="s">
        <v>77</v>
      </c>
      <c r="C189" s="115" t="s">
        <v>79</v>
      </c>
      <c r="D189" s="115" t="s">
        <v>155</v>
      </c>
      <c r="E189" s="115" t="s">
        <v>156</v>
      </c>
      <c r="F189" s="823"/>
      <c r="G189" s="824"/>
      <c r="H189" s="827" t="s">
        <v>157</v>
      </c>
      <c r="I189" s="828"/>
      <c r="J189" s="831" t="s">
        <v>153</v>
      </c>
      <c r="K189" s="831" t="s">
        <v>153</v>
      </c>
      <c r="L189" s="833">
        <v>0</v>
      </c>
    </row>
    <row r="190" spans="1:12" s="101" customFormat="1" ht="24" customHeight="1">
      <c r="A190" s="837"/>
      <c r="B190" s="117" t="s">
        <v>193</v>
      </c>
      <c r="C190" s="117" t="s">
        <v>317</v>
      </c>
      <c r="D190" s="118">
        <v>43744</v>
      </c>
      <c r="E190" s="117" t="s">
        <v>318</v>
      </c>
      <c r="F190" s="825"/>
      <c r="G190" s="826"/>
      <c r="H190" s="829"/>
      <c r="I190" s="830"/>
      <c r="J190" s="832"/>
      <c r="K190" s="832"/>
      <c r="L190" s="834"/>
    </row>
    <row r="191" spans="1:12" s="101" customFormat="1" ht="24" customHeight="1">
      <c r="A191" s="835">
        <v>35</v>
      </c>
      <c r="B191" s="110" t="s">
        <v>76</v>
      </c>
      <c r="C191" s="115" t="s">
        <v>78</v>
      </c>
      <c r="D191" s="115" t="s">
        <v>146</v>
      </c>
      <c r="E191" s="115" t="s">
        <v>147</v>
      </c>
      <c r="F191" s="838" t="s">
        <v>71</v>
      </c>
      <c r="G191" s="839"/>
      <c r="H191" s="840"/>
      <c r="I191" s="841"/>
      <c r="J191" s="841"/>
      <c r="K191" s="841"/>
      <c r="L191" s="842"/>
    </row>
    <row r="192" spans="1:12" s="101" customFormat="1" ht="26.25" customHeight="1">
      <c r="A192" s="836"/>
      <c r="B192" s="831" t="s">
        <v>314</v>
      </c>
      <c r="C192" s="843" t="s">
        <v>315</v>
      </c>
      <c r="D192" s="845">
        <v>43739</v>
      </c>
      <c r="E192" s="831" t="s">
        <v>316</v>
      </c>
      <c r="F192" s="847" t="s">
        <v>319</v>
      </c>
      <c r="G192" s="848"/>
      <c r="H192" s="851" t="s">
        <v>152</v>
      </c>
      <c r="I192" s="852"/>
      <c r="J192" s="117" t="s">
        <v>153</v>
      </c>
      <c r="K192" s="117" t="s">
        <v>153</v>
      </c>
      <c r="L192" s="119">
        <v>0</v>
      </c>
    </row>
    <row r="193" spans="1:12" s="101" customFormat="1" ht="354.75" customHeight="1">
      <c r="A193" s="836"/>
      <c r="B193" s="832"/>
      <c r="C193" s="844"/>
      <c r="D193" s="846"/>
      <c r="E193" s="832"/>
      <c r="F193" s="849"/>
      <c r="G193" s="850"/>
      <c r="H193" s="851" t="s">
        <v>154</v>
      </c>
      <c r="I193" s="852"/>
      <c r="J193" s="117" t="s">
        <v>153</v>
      </c>
      <c r="K193" s="117" t="s">
        <v>153</v>
      </c>
      <c r="L193" s="119">
        <v>0</v>
      </c>
    </row>
    <row r="194" spans="1:12" s="101" customFormat="1" ht="24" customHeight="1">
      <c r="A194" s="836"/>
      <c r="B194" s="110" t="s">
        <v>77</v>
      </c>
      <c r="C194" s="115" t="s">
        <v>79</v>
      </c>
      <c r="D194" s="115" t="s">
        <v>155</v>
      </c>
      <c r="E194" s="115" t="s">
        <v>156</v>
      </c>
      <c r="F194" s="823"/>
      <c r="G194" s="824"/>
      <c r="H194" s="827" t="s">
        <v>157</v>
      </c>
      <c r="I194" s="828"/>
      <c r="J194" s="831" t="s">
        <v>153</v>
      </c>
      <c r="K194" s="831" t="s">
        <v>3</v>
      </c>
      <c r="L194" s="833">
        <v>430</v>
      </c>
    </row>
    <row r="195" spans="1:12" s="101" customFormat="1" ht="24" customHeight="1">
      <c r="A195" s="837"/>
      <c r="B195" s="117" t="s">
        <v>193</v>
      </c>
      <c r="C195" s="117" t="s">
        <v>319</v>
      </c>
      <c r="D195" s="118">
        <v>43744</v>
      </c>
      <c r="E195" s="117" t="s">
        <v>318</v>
      </c>
      <c r="F195" s="825"/>
      <c r="G195" s="826"/>
      <c r="H195" s="829"/>
      <c r="I195" s="830"/>
      <c r="J195" s="832"/>
      <c r="K195" s="832"/>
      <c r="L195" s="834"/>
    </row>
    <row r="196" spans="1:12" s="101" customFormat="1" ht="24" customHeight="1">
      <c r="A196" s="835">
        <v>36</v>
      </c>
      <c r="B196" s="110" t="s">
        <v>76</v>
      </c>
      <c r="C196" s="115" t="s">
        <v>78</v>
      </c>
      <c r="D196" s="115" t="s">
        <v>146</v>
      </c>
      <c r="E196" s="115" t="s">
        <v>147</v>
      </c>
      <c r="F196" s="838" t="s">
        <v>71</v>
      </c>
      <c r="G196" s="839"/>
      <c r="H196" s="840"/>
      <c r="I196" s="841"/>
      <c r="J196" s="841"/>
      <c r="K196" s="841"/>
      <c r="L196" s="842"/>
    </row>
    <row r="197" spans="1:12" s="101" customFormat="1" ht="26.25" customHeight="1">
      <c r="A197" s="836"/>
      <c r="B197" s="831" t="s">
        <v>314</v>
      </c>
      <c r="C197" s="831" t="s">
        <v>320</v>
      </c>
      <c r="D197" s="845">
        <v>43807</v>
      </c>
      <c r="E197" s="831" t="s">
        <v>228</v>
      </c>
      <c r="F197" s="847" t="s">
        <v>239</v>
      </c>
      <c r="G197" s="848"/>
      <c r="H197" s="851" t="s">
        <v>152</v>
      </c>
      <c r="I197" s="852"/>
      <c r="J197" s="117" t="s">
        <v>153</v>
      </c>
      <c r="K197" s="117" t="s">
        <v>3</v>
      </c>
      <c r="L197" s="119">
        <v>772.88</v>
      </c>
    </row>
    <row r="198" spans="1:12" s="101" customFormat="1" ht="71.25" customHeight="1">
      <c r="A198" s="836"/>
      <c r="B198" s="832"/>
      <c r="C198" s="832"/>
      <c r="D198" s="846"/>
      <c r="E198" s="832"/>
      <c r="F198" s="849"/>
      <c r="G198" s="850"/>
      <c r="H198" s="851" t="s">
        <v>154</v>
      </c>
      <c r="I198" s="852"/>
      <c r="J198" s="117" t="s">
        <v>153</v>
      </c>
      <c r="K198" s="117" t="s">
        <v>3</v>
      </c>
      <c r="L198" s="119">
        <v>268.91000000000003</v>
      </c>
    </row>
    <row r="199" spans="1:12" s="101" customFormat="1" ht="24" customHeight="1">
      <c r="A199" s="836"/>
      <c r="B199" s="110" t="s">
        <v>77</v>
      </c>
      <c r="C199" s="115" t="s">
        <v>79</v>
      </c>
      <c r="D199" s="115" t="s">
        <v>155</v>
      </c>
      <c r="E199" s="115" t="s">
        <v>156</v>
      </c>
      <c r="F199" s="823"/>
      <c r="G199" s="824"/>
      <c r="H199" s="827" t="s">
        <v>157</v>
      </c>
      <c r="I199" s="828"/>
      <c r="J199" s="831" t="s">
        <v>153</v>
      </c>
      <c r="K199" s="831" t="s">
        <v>153</v>
      </c>
      <c r="L199" s="833">
        <v>0</v>
      </c>
    </row>
    <row r="200" spans="1:12" s="101" customFormat="1" ht="24" customHeight="1">
      <c r="A200" s="837"/>
      <c r="B200" s="117" t="s">
        <v>193</v>
      </c>
      <c r="C200" s="117" t="s">
        <v>239</v>
      </c>
      <c r="D200" s="118">
        <v>43810</v>
      </c>
      <c r="E200" s="117" t="s">
        <v>321</v>
      </c>
      <c r="F200" s="825"/>
      <c r="G200" s="826"/>
      <c r="H200" s="829"/>
      <c r="I200" s="830"/>
      <c r="J200" s="832"/>
      <c r="K200" s="832"/>
      <c r="L200" s="834"/>
    </row>
    <row r="201" spans="1:12" s="101" customFormat="1" ht="24" customHeight="1">
      <c r="A201" s="835">
        <v>37</v>
      </c>
      <c r="B201" s="110" t="s">
        <v>76</v>
      </c>
      <c r="C201" s="115" t="s">
        <v>78</v>
      </c>
      <c r="D201" s="115" t="s">
        <v>146</v>
      </c>
      <c r="E201" s="115" t="s">
        <v>147</v>
      </c>
      <c r="F201" s="838" t="s">
        <v>71</v>
      </c>
      <c r="G201" s="839"/>
      <c r="H201" s="840"/>
      <c r="I201" s="841"/>
      <c r="J201" s="841"/>
      <c r="K201" s="841"/>
      <c r="L201" s="842"/>
    </row>
    <row r="202" spans="1:12" s="101" customFormat="1" ht="26.25" customHeight="1">
      <c r="A202" s="836"/>
      <c r="B202" s="831" t="s">
        <v>322</v>
      </c>
      <c r="C202" s="843" t="s">
        <v>323</v>
      </c>
      <c r="D202" s="845">
        <v>43856</v>
      </c>
      <c r="E202" s="831" t="s">
        <v>324</v>
      </c>
      <c r="F202" s="847" t="s">
        <v>325</v>
      </c>
      <c r="G202" s="848"/>
      <c r="H202" s="851" t="s">
        <v>152</v>
      </c>
      <c r="I202" s="852"/>
      <c r="J202" s="117" t="s">
        <v>153</v>
      </c>
      <c r="K202" s="117" t="s">
        <v>153</v>
      </c>
      <c r="L202" s="119">
        <v>0</v>
      </c>
    </row>
    <row r="203" spans="1:12" s="101" customFormat="1" ht="354.75" customHeight="1">
      <c r="A203" s="836"/>
      <c r="B203" s="832"/>
      <c r="C203" s="844"/>
      <c r="D203" s="846"/>
      <c r="E203" s="832"/>
      <c r="F203" s="849"/>
      <c r="G203" s="850"/>
      <c r="H203" s="851" t="s">
        <v>154</v>
      </c>
      <c r="I203" s="852"/>
      <c r="J203" s="117" t="s">
        <v>153</v>
      </c>
      <c r="K203" s="117" t="s">
        <v>153</v>
      </c>
      <c r="L203" s="119">
        <v>0</v>
      </c>
    </row>
    <row r="204" spans="1:12" s="101" customFormat="1" ht="24" customHeight="1">
      <c r="A204" s="836"/>
      <c r="B204" s="110" t="s">
        <v>77</v>
      </c>
      <c r="C204" s="115" t="s">
        <v>79</v>
      </c>
      <c r="D204" s="115" t="s">
        <v>155</v>
      </c>
      <c r="E204" s="115" t="s">
        <v>156</v>
      </c>
      <c r="F204" s="823"/>
      <c r="G204" s="824"/>
      <c r="H204" s="827" t="s">
        <v>157</v>
      </c>
      <c r="I204" s="828"/>
      <c r="J204" s="831" t="s">
        <v>153</v>
      </c>
      <c r="K204" s="831" t="s">
        <v>3</v>
      </c>
      <c r="L204" s="833">
        <v>350</v>
      </c>
    </row>
    <row r="205" spans="1:12" s="101" customFormat="1" ht="24" customHeight="1">
      <c r="A205" s="837"/>
      <c r="B205" s="117" t="s">
        <v>326</v>
      </c>
      <c r="C205" s="117" t="s">
        <v>325</v>
      </c>
      <c r="D205" s="118">
        <v>43859</v>
      </c>
      <c r="E205" s="117" t="s">
        <v>313</v>
      </c>
      <c r="F205" s="825"/>
      <c r="G205" s="826"/>
      <c r="H205" s="829"/>
      <c r="I205" s="830"/>
      <c r="J205" s="832"/>
      <c r="K205" s="832"/>
      <c r="L205" s="834"/>
    </row>
    <row r="206" spans="1:12" s="101" customFormat="1" ht="24" customHeight="1">
      <c r="A206" s="835">
        <v>38</v>
      </c>
      <c r="B206" s="110" t="s">
        <v>76</v>
      </c>
      <c r="C206" s="115" t="s">
        <v>78</v>
      </c>
      <c r="D206" s="115" t="s">
        <v>146</v>
      </c>
      <c r="E206" s="115" t="s">
        <v>147</v>
      </c>
      <c r="F206" s="838" t="s">
        <v>71</v>
      </c>
      <c r="G206" s="839"/>
      <c r="H206" s="840"/>
      <c r="I206" s="841"/>
      <c r="J206" s="841"/>
      <c r="K206" s="841"/>
      <c r="L206" s="842"/>
    </row>
    <row r="207" spans="1:12" s="101" customFormat="1" ht="26.25" customHeight="1">
      <c r="A207" s="836"/>
      <c r="B207" s="831" t="s">
        <v>327</v>
      </c>
      <c r="C207" s="831" t="s">
        <v>328</v>
      </c>
      <c r="D207" s="845">
        <v>43755</v>
      </c>
      <c r="E207" s="831" t="s">
        <v>205</v>
      </c>
      <c r="F207" s="847" t="s">
        <v>329</v>
      </c>
      <c r="G207" s="848"/>
      <c r="H207" s="851" t="s">
        <v>152</v>
      </c>
      <c r="I207" s="852"/>
      <c r="J207" s="117" t="s">
        <v>153</v>
      </c>
      <c r="K207" s="117" t="s">
        <v>153</v>
      </c>
      <c r="L207" s="119">
        <v>0</v>
      </c>
    </row>
    <row r="208" spans="1:12" s="101" customFormat="1" ht="29.25" customHeight="1">
      <c r="A208" s="836"/>
      <c r="B208" s="832"/>
      <c r="C208" s="832"/>
      <c r="D208" s="846"/>
      <c r="E208" s="832"/>
      <c r="F208" s="849"/>
      <c r="G208" s="850"/>
      <c r="H208" s="851" t="s">
        <v>154</v>
      </c>
      <c r="I208" s="852"/>
      <c r="J208" s="117" t="s">
        <v>153</v>
      </c>
      <c r="K208" s="117" t="s">
        <v>153</v>
      </c>
      <c r="L208" s="119">
        <v>0</v>
      </c>
    </row>
    <row r="209" spans="1:12" s="101" customFormat="1" ht="24" customHeight="1">
      <c r="A209" s="836"/>
      <c r="B209" s="110" t="s">
        <v>77</v>
      </c>
      <c r="C209" s="115" t="s">
        <v>79</v>
      </c>
      <c r="D209" s="115" t="s">
        <v>155</v>
      </c>
      <c r="E209" s="115" t="s">
        <v>156</v>
      </c>
      <c r="F209" s="823"/>
      <c r="G209" s="824"/>
      <c r="H209" s="827" t="s">
        <v>157</v>
      </c>
      <c r="I209" s="828"/>
      <c r="J209" s="831" t="s">
        <v>153</v>
      </c>
      <c r="K209" s="831" t="s">
        <v>3</v>
      </c>
      <c r="L209" s="833">
        <v>315</v>
      </c>
    </row>
    <row r="210" spans="1:12" s="101" customFormat="1" ht="24" customHeight="1">
      <c r="A210" s="837"/>
      <c r="B210" s="117" t="s">
        <v>153</v>
      </c>
      <c r="C210" s="117" t="s">
        <v>329</v>
      </c>
      <c r="D210" s="118">
        <v>43762</v>
      </c>
      <c r="E210" s="117" t="s">
        <v>330</v>
      </c>
      <c r="F210" s="825"/>
      <c r="G210" s="826"/>
      <c r="H210" s="829"/>
      <c r="I210" s="830"/>
      <c r="J210" s="832"/>
      <c r="K210" s="832"/>
      <c r="L210" s="834"/>
    </row>
    <row r="211" spans="1:12" s="101" customFormat="1" ht="24" customHeight="1">
      <c r="A211" s="835">
        <v>39</v>
      </c>
      <c r="B211" s="110" t="s">
        <v>76</v>
      </c>
      <c r="C211" s="115" t="s">
        <v>78</v>
      </c>
      <c r="D211" s="115" t="s">
        <v>146</v>
      </c>
      <c r="E211" s="115" t="s">
        <v>147</v>
      </c>
      <c r="F211" s="838" t="s">
        <v>71</v>
      </c>
      <c r="G211" s="839"/>
      <c r="H211" s="840"/>
      <c r="I211" s="841"/>
      <c r="J211" s="841"/>
      <c r="K211" s="841"/>
      <c r="L211" s="842"/>
    </row>
    <row r="212" spans="1:12" s="101" customFormat="1" ht="26.25" customHeight="1">
      <c r="A212" s="836"/>
      <c r="B212" s="831" t="s">
        <v>331</v>
      </c>
      <c r="C212" s="831" t="s">
        <v>332</v>
      </c>
      <c r="D212" s="845">
        <v>43848</v>
      </c>
      <c r="E212" s="831" t="s">
        <v>333</v>
      </c>
      <c r="F212" s="847" t="s">
        <v>334</v>
      </c>
      <c r="G212" s="848"/>
      <c r="H212" s="851" t="s">
        <v>152</v>
      </c>
      <c r="I212" s="852"/>
      <c r="J212" s="117" t="s">
        <v>3</v>
      </c>
      <c r="K212" s="117" t="s">
        <v>153</v>
      </c>
      <c r="L212" s="119">
        <v>1140</v>
      </c>
    </row>
    <row r="213" spans="1:12" s="101" customFormat="1" ht="92.25" customHeight="1">
      <c r="A213" s="836"/>
      <c r="B213" s="832"/>
      <c r="C213" s="832"/>
      <c r="D213" s="846"/>
      <c r="E213" s="832"/>
      <c r="F213" s="849"/>
      <c r="G213" s="850"/>
      <c r="H213" s="851" t="s">
        <v>154</v>
      </c>
      <c r="I213" s="852"/>
      <c r="J213" s="117" t="s">
        <v>153</v>
      </c>
      <c r="K213" s="117" t="s">
        <v>153</v>
      </c>
      <c r="L213" s="119">
        <v>0</v>
      </c>
    </row>
    <row r="214" spans="1:12" s="101" customFormat="1" ht="24" customHeight="1">
      <c r="A214" s="836"/>
      <c r="B214" s="110" t="s">
        <v>77</v>
      </c>
      <c r="C214" s="115" t="s">
        <v>79</v>
      </c>
      <c r="D214" s="115" t="s">
        <v>155</v>
      </c>
      <c r="E214" s="115" t="s">
        <v>156</v>
      </c>
      <c r="F214" s="823"/>
      <c r="G214" s="824"/>
      <c r="H214" s="827" t="s">
        <v>157</v>
      </c>
      <c r="I214" s="828"/>
      <c r="J214" s="831" t="s">
        <v>3</v>
      </c>
      <c r="K214" s="831" t="s">
        <v>153</v>
      </c>
      <c r="L214" s="833">
        <v>60</v>
      </c>
    </row>
    <row r="215" spans="1:12" s="101" customFormat="1" ht="24" customHeight="1">
      <c r="A215" s="837"/>
      <c r="B215" s="117" t="s">
        <v>153</v>
      </c>
      <c r="C215" s="117" t="s">
        <v>334</v>
      </c>
      <c r="D215" s="118">
        <v>43854</v>
      </c>
      <c r="E215" s="117" t="s">
        <v>335</v>
      </c>
      <c r="F215" s="825"/>
      <c r="G215" s="826"/>
      <c r="H215" s="829"/>
      <c r="I215" s="830"/>
      <c r="J215" s="832"/>
      <c r="K215" s="832"/>
      <c r="L215" s="834"/>
    </row>
    <row r="216" spans="1:12" s="101" customFormat="1" ht="24" customHeight="1">
      <c r="A216" s="835">
        <v>40</v>
      </c>
      <c r="B216" s="110" t="s">
        <v>76</v>
      </c>
      <c r="C216" s="115" t="s">
        <v>78</v>
      </c>
      <c r="D216" s="115" t="s">
        <v>146</v>
      </c>
      <c r="E216" s="115" t="s">
        <v>147</v>
      </c>
      <c r="F216" s="838" t="s">
        <v>71</v>
      </c>
      <c r="G216" s="839"/>
      <c r="H216" s="840"/>
      <c r="I216" s="841"/>
      <c r="J216" s="841"/>
      <c r="K216" s="841"/>
      <c r="L216" s="842"/>
    </row>
    <row r="217" spans="1:12" s="101" customFormat="1" ht="26.25" customHeight="1">
      <c r="A217" s="836"/>
      <c r="B217" s="831" t="s">
        <v>336</v>
      </c>
      <c r="C217" s="843" t="s">
        <v>337</v>
      </c>
      <c r="D217" s="845">
        <v>43776</v>
      </c>
      <c r="E217" s="831" t="s">
        <v>338</v>
      </c>
      <c r="F217" s="847" t="s">
        <v>339</v>
      </c>
      <c r="G217" s="848"/>
      <c r="H217" s="851" t="s">
        <v>152</v>
      </c>
      <c r="I217" s="852"/>
      <c r="J217" s="117" t="s">
        <v>153</v>
      </c>
      <c r="K217" s="117" t="s">
        <v>3</v>
      </c>
      <c r="L217" s="119">
        <v>739.5</v>
      </c>
    </row>
    <row r="218" spans="1:12" s="101" customFormat="1" ht="281.25" customHeight="1">
      <c r="A218" s="836"/>
      <c r="B218" s="832"/>
      <c r="C218" s="844"/>
      <c r="D218" s="846"/>
      <c r="E218" s="832"/>
      <c r="F218" s="849"/>
      <c r="G218" s="850"/>
      <c r="H218" s="851" t="s">
        <v>154</v>
      </c>
      <c r="I218" s="852"/>
      <c r="J218" s="117" t="s">
        <v>153</v>
      </c>
      <c r="K218" s="117" t="s">
        <v>3</v>
      </c>
      <c r="L218" s="119">
        <v>299.95999999999998</v>
      </c>
    </row>
    <row r="219" spans="1:12" s="101" customFormat="1" ht="24" customHeight="1">
      <c r="A219" s="836"/>
      <c r="B219" s="110" t="s">
        <v>77</v>
      </c>
      <c r="C219" s="115" t="s">
        <v>79</v>
      </c>
      <c r="D219" s="115" t="s">
        <v>155</v>
      </c>
      <c r="E219" s="115" t="s">
        <v>156</v>
      </c>
      <c r="F219" s="823"/>
      <c r="G219" s="824"/>
      <c r="H219" s="827" t="s">
        <v>157</v>
      </c>
      <c r="I219" s="828"/>
      <c r="J219" s="831" t="s">
        <v>153</v>
      </c>
      <c r="K219" s="831" t="s">
        <v>3</v>
      </c>
      <c r="L219" s="833">
        <v>190</v>
      </c>
    </row>
    <row r="220" spans="1:12" s="101" customFormat="1" ht="24" customHeight="1">
      <c r="A220" s="837"/>
      <c r="B220" s="117" t="s">
        <v>240</v>
      </c>
      <c r="C220" s="117" t="s">
        <v>339</v>
      </c>
      <c r="D220" s="118">
        <v>43778</v>
      </c>
      <c r="E220" s="117" t="s">
        <v>340</v>
      </c>
      <c r="F220" s="825"/>
      <c r="G220" s="826"/>
      <c r="H220" s="829"/>
      <c r="I220" s="830"/>
      <c r="J220" s="832"/>
      <c r="K220" s="832"/>
      <c r="L220" s="834"/>
    </row>
    <row r="221" spans="1:12" s="101" customFormat="1" ht="24" customHeight="1">
      <c r="A221" s="835">
        <v>41</v>
      </c>
      <c r="B221" s="110" t="s">
        <v>76</v>
      </c>
      <c r="C221" s="115" t="s">
        <v>78</v>
      </c>
      <c r="D221" s="115" t="s">
        <v>146</v>
      </c>
      <c r="E221" s="115" t="s">
        <v>147</v>
      </c>
      <c r="F221" s="838" t="s">
        <v>71</v>
      </c>
      <c r="G221" s="839"/>
      <c r="H221" s="840"/>
      <c r="I221" s="841"/>
      <c r="J221" s="841"/>
      <c r="K221" s="841"/>
      <c r="L221" s="842"/>
    </row>
    <row r="222" spans="1:12" s="101" customFormat="1" ht="26.25" customHeight="1">
      <c r="A222" s="836"/>
      <c r="B222" s="831" t="s">
        <v>336</v>
      </c>
      <c r="C222" s="843" t="s">
        <v>341</v>
      </c>
      <c r="D222" s="845">
        <v>43803</v>
      </c>
      <c r="E222" s="831" t="s">
        <v>342</v>
      </c>
      <c r="F222" s="847" t="s">
        <v>343</v>
      </c>
      <c r="G222" s="848"/>
      <c r="H222" s="851" t="s">
        <v>152</v>
      </c>
      <c r="I222" s="852"/>
      <c r="J222" s="117" t="s">
        <v>153</v>
      </c>
      <c r="K222" s="117" t="s">
        <v>3</v>
      </c>
      <c r="L222" s="119">
        <v>630.5</v>
      </c>
    </row>
    <row r="223" spans="1:12" s="101" customFormat="1" ht="302.25" customHeight="1">
      <c r="A223" s="836"/>
      <c r="B223" s="832"/>
      <c r="C223" s="844"/>
      <c r="D223" s="846"/>
      <c r="E223" s="832"/>
      <c r="F223" s="849"/>
      <c r="G223" s="850"/>
      <c r="H223" s="851" t="s">
        <v>154</v>
      </c>
      <c r="I223" s="852"/>
      <c r="J223" s="117" t="s">
        <v>153</v>
      </c>
      <c r="K223" s="117" t="s">
        <v>3</v>
      </c>
      <c r="L223" s="119">
        <v>249.49</v>
      </c>
    </row>
    <row r="224" spans="1:12" s="101" customFormat="1" ht="24" customHeight="1">
      <c r="A224" s="836"/>
      <c r="B224" s="110" t="s">
        <v>77</v>
      </c>
      <c r="C224" s="115" t="s">
        <v>79</v>
      </c>
      <c r="D224" s="115" t="s">
        <v>155</v>
      </c>
      <c r="E224" s="115" t="s">
        <v>156</v>
      </c>
      <c r="F224" s="823"/>
      <c r="G224" s="824"/>
      <c r="H224" s="827" t="s">
        <v>157</v>
      </c>
      <c r="I224" s="828"/>
      <c r="J224" s="831" t="s">
        <v>153</v>
      </c>
      <c r="K224" s="831" t="s">
        <v>3</v>
      </c>
      <c r="L224" s="833">
        <v>291.76</v>
      </c>
    </row>
    <row r="225" spans="1:12" s="101" customFormat="1" ht="24" customHeight="1">
      <c r="A225" s="837"/>
      <c r="B225" s="117" t="s">
        <v>240</v>
      </c>
      <c r="C225" s="117" t="s">
        <v>343</v>
      </c>
      <c r="D225" s="118">
        <v>43805</v>
      </c>
      <c r="E225" s="117" t="s">
        <v>344</v>
      </c>
      <c r="F225" s="825"/>
      <c r="G225" s="826"/>
      <c r="H225" s="829"/>
      <c r="I225" s="830"/>
      <c r="J225" s="832"/>
      <c r="K225" s="832"/>
      <c r="L225" s="834"/>
    </row>
    <row r="226" spans="1:12" s="101" customFormat="1" ht="24" customHeight="1">
      <c r="A226" s="835">
        <v>42</v>
      </c>
      <c r="B226" s="110" t="s">
        <v>76</v>
      </c>
      <c r="C226" s="115" t="s">
        <v>78</v>
      </c>
      <c r="D226" s="115" t="s">
        <v>146</v>
      </c>
      <c r="E226" s="115" t="s">
        <v>147</v>
      </c>
      <c r="F226" s="838" t="s">
        <v>71</v>
      </c>
      <c r="G226" s="839"/>
      <c r="H226" s="840"/>
      <c r="I226" s="841"/>
      <c r="J226" s="841"/>
      <c r="K226" s="841"/>
      <c r="L226" s="842"/>
    </row>
    <row r="227" spans="1:12" s="101" customFormat="1" ht="26.25" customHeight="1">
      <c r="A227" s="836"/>
      <c r="B227" s="831" t="s">
        <v>336</v>
      </c>
      <c r="C227" s="843" t="s">
        <v>345</v>
      </c>
      <c r="D227" s="845">
        <v>43858</v>
      </c>
      <c r="E227" s="831" t="s">
        <v>346</v>
      </c>
      <c r="F227" s="847" t="s">
        <v>347</v>
      </c>
      <c r="G227" s="848"/>
      <c r="H227" s="851" t="s">
        <v>152</v>
      </c>
      <c r="I227" s="852"/>
      <c r="J227" s="117" t="s">
        <v>153</v>
      </c>
      <c r="K227" s="117" t="s">
        <v>3</v>
      </c>
      <c r="L227" s="119">
        <v>393</v>
      </c>
    </row>
    <row r="228" spans="1:12" s="101" customFormat="1" ht="302.25" customHeight="1">
      <c r="A228" s="836"/>
      <c r="B228" s="832"/>
      <c r="C228" s="844"/>
      <c r="D228" s="846"/>
      <c r="E228" s="832"/>
      <c r="F228" s="849"/>
      <c r="G228" s="850"/>
      <c r="H228" s="851" t="s">
        <v>154</v>
      </c>
      <c r="I228" s="852"/>
      <c r="J228" s="117" t="s">
        <v>153</v>
      </c>
      <c r="K228" s="117" t="s">
        <v>153</v>
      </c>
      <c r="L228" s="119">
        <v>0</v>
      </c>
    </row>
    <row r="229" spans="1:12" s="101" customFormat="1" ht="24" customHeight="1">
      <c r="A229" s="836"/>
      <c r="B229" s="110" t="s">
        <v>77</v>
      </c>
      <c r="C229" s="115" t="s">
        <v>79</v>
      </c>
      <c r="D229" s="115" t="s">
        <v>155</v>
      </c>
      <c r="E229" s="115" t="s">
        <v>156</v>
      </c>
      <c r="F229" s="823"/>
      <c r="G229" s="824"/>
      <c r="H229" s="827" t="s">
        <v>157</v>
      </c>
      <c r="I229" s="828"/>
      <c r="J229" s="831" t="s">
        <v>153</v>
      </c>
      <c r="K229" s="831" t="s">
        <v>153</v>
      </c>
      <c r="L229" s="833">
        <v>0</v>
      </c>
    </row>
    <row r="230" spans="1:12" s="101" customFormat="1" ht="24" customHeight="1">
      <c r="A230" s="837"/>
      <c r="B230" s="117" t="s">
        <v>240</v>
      </c>
      <c r="C230" s="117" t="s">
        <v>347</v>
      </c>
      <c r="D230" s="118">
        <v>43861</v>
      </c>
      <c r="E230" s="117" t="s">
        <v>348</v>
      </c>
      <c r="F230" s="825"/>
      <c r="G230" s="826"/>
      <c r="H230" s="829"/>
      <c r="I230" s="830"/>
      <c r="J230" s="832"/>
      <c r="K230" s="832"/>
      <c r="L230" s="834"/>
    </row>
    <row r="231" spans="1:12" s="101" customFormat="1" ht="24" customHeight="1">
      <c r="A231" s="835">
        <v>43</v>
      </c>
      <c r="B231" s="110" t="s">
        <v>76</v>
      </c>
      <c r="C231" s="115" t="s">
        <v>78</v>
      </c>
      <c r="D231" s="115" t="s">
        <v>146</v>
      </c>
      <c r="E231" s="115" t="s">
        <v>147</v>
      </c>
      <c r="F231" s="838" t="s">
        <v>71</v>
      </c>
      <c r="G231" s="839"/>
      <c r="H231" s="840"/>
      <c r="I231" s="841"/>
      <c r="J231" s="841"/>
      <c r="K231" s="841"/>
      <c r="L231" s="842"/>
    </row>
    <row r="232" spans="1:12" s="101" customFormat="1" ht="26.25" customHeight="1">
      <c r="A232" s="836"/>
      <c r="B232" s="831" t="s">
        <v>336</v>
      </c>
      <c r="C232" s="843" t="s">
        <v>349</v>
      </c>
      <c r="D232" s="845">
        <v>43885</v>
      </c>
      <c r="E232" s="831" t="s">
        <v>234</v>
      </c>
      <c r="F232" s="847" t="s">
        <v>350</v>
      </c>
      <c r="G232" s="848"/>
      <c r="H232" s="851" t="s">
        <v>152</v>
      </c>
      <c r="I232" s="852"/>
      <c r="J232" s="117" t="s">
        <v>153</v>
      </c>
      <c r="K232" s="117" t="s">
        <v>3</v>
      </c>
      <c r="L232" s="119">
        <v>502</v>
      </c>
    </row>
    <row r="233" spans="1:12" s="101" customFormat="1" ht="239.25" customHeight="1">
      <c r="A233" s="836"/>
      <c r="B233" s="832"/>
      <c r="C233" s="844"/>
      <c r="D233" s="846"/>
      <c r="E233" s="832"/>
      <c r="F233" s="849"/>
      <c r="G233" s="850"/>
      <c r="H233" s="851" t="s">
        <v>154</v>
      </c>
      <c r="I233" s="852"/>
      <c r="J233" s="117" t="s">
        <v>153</v>
      </c>
      <c r="K233" s="117" t="s">
        <v>3</v>
      </c>
      <c r="L233" s="119">
        <v>366</v>
      </c>
    </row>
    <row r="234" spans="1:12" s="101" customFormat="1" ht="24" customHeight="1">
      <c r="A234" s="836"/>
      <c r="B234" s="110" t="s">
        <v>77</v>
      </c>
      <c r="C234" s="115" t="s">
        <v>79</v>
      </c>
      <c r="D234" s="115" t="s">
        <v>155</v>
      </c>
      <c r="E234" s="115" t="s">
        <v>156</v>
      </c>
      <c r="F234" s="823"/>
      <c r="G234" s="824"/>
      <c r="H234" s="827" t="s">
        <v>157</v>
      </c>
      <c r="I234" s="828"/>
      <c r="J234" s="831" t="s">
        <v>153</v>
      </c>
      <c r="K234" s="831" t="s">
        <v>153</v>
      </c>
      <c r="L234" s="833">
        <v>0</v>
      </c>
    </row>
    <row r="235" spans="1:12" s="101" customFormat="1" ht="24" customHeight="1">
      <c r="A235" s="837"/>
      <c r="B235" s="117" t="s">
        <v>240</v>
      </c>
      <c r="C235" s="117" t="s">
        <v>350</v>
      </c>
      <c r="D235" s="118">
        <v>43887</v>
      </c>
      <c r="E235" s="117" t="s">
        <v>351</v>
      </c>
      <c r="F235" s="825"/>
      <c r="G235" s="826"/>
      <c r="H235" s="829"/>
      <c r="I235" s="830"/>
      <c r="J235" s="832"/>
      <c r="K235" s="832"/>
      <c r="L235" s="834"/>
    </row>
    <row r="236" spans="1:12" s="101" customFormat="1" ht="24" customHeight="1">
      <c r="A236" s="835">
        <v>44</v>
      </c>
      <c r="B236" s="110" t="s">
        <v>76</v>
      </c>
      <c r="C236" s="115" t="s">
        <v>78</v>
      </c>
      <c r="D236" s="115" t="s">
        <v>146</v>
      </c>
      <c r="E236" s="115" t="s">
        <v>147</v>
      </c>
      <c r="F236" s="838" t="s">
        <v>71</v>
      </c>
      <c r="G236" s="839"/>
      <c r="H236" s="840"/>
      <c r="I236" s="841"/>
      <c r="J236" s="841"/>
      <c r="K236" s="841"/>
      <c r="L236" s="842"/>
    </row>
    <row r="237" spans="1:12" s="101" customFormat="1" ht="26.25" customHeight="1">
      <c r="A237" s="836"/>
      <c r="B237" s="831" t="s">
        <v>352</v>
      </c>
      <c r="C237" s="843" t="s">
        <v>353</v>
      </c>
      <c r="D237" s="845">
        <v>43776</v>
      </c>
      <c r="E237" s="831" t="s">
        <v>354</v>
      </c>
      <c r="F237" s="847" t="s">
        <v>355</v>
      </c>
      <c r="G237" s="848"/>
      <c r="H237" s="851" t="s">
        <v>152</v>
      </c>
      <c r="I237" s="852"/>
      <c r="J237" s="117" t="s">
        <v>153</v>
      </c>
      <c r="K237" s="117" t="s">
        <v>153</v>
      </c>
      <c r="L237" s="119">
        <v>0</v>
      </c>
    </row>
    <row r="238" spans="1:12" s="101" customFormat="1" ht="186.75" customHeight="1">
      <c r="A238" s="836"/>
      <c r="B238" s="832"/>
      <c r="C238" s="844"/>
      <c r="D238" s="846"/>
      <c r="E238" s="832"/>
      <c r="F238" s="849"/>
      <c r="G238" s="850"/>
      <c r="H238" s="851" t="s">
        <v>154</v>
      </c>
      <c r="I238" s="852"/>
      <c r="J238" s="117" t="s">
        <v>153</v>
      </c>
      <c r="K238" s="117" t="s">
        <v>3</v>
      </c>
      <c r="L238" s="119">
        <v>524.5</v>
      </c>
    </row>
    <row r="239" spans="1:12" s="101" customFormat="1" ht="24" customHeight="1">
      <c r="A239" s="836"/>
      <c r="B239" s="110" t="s">
        <v>77</v>
      </c>
      <c r="C239" s="115" t="s">
        <v>79</v>
      </c>
      <c r="D239" s="115" t="s">
        <v>155</v>
      </c>
      <c r="E239" s="115" t="s">
        <v>156</v>
      </c>
      <c r="F239" s="823"/>
      <c r="G239" s="824"/>
      <c r="H239" s="827" t="s">
        <v>157</v>
      </c>
      <c r="I239" s="828"/>
      <c r="J239" s="831" t="s">
        <v>153</v>
      </c>
      <c r="K239" s="831" t="s">
        <v>153</v>
      </c>
      <c r="L239" s="833">
        <v>0</v>
      </c>
    </row>
    <row r="240" spans="1:12" s="101" customFormat="1" ht="24" customHeight="1">
      <c r="A240" s="837"/>
      <c r="B240" s="117" t="s">
        <v>193</v>
      </c>
      <c r="C240" s="117" t="s">
        <v>355</v>
      </c>
      <c r="D240" s="118">
        <v>43780</v>
      </c>
      <c r="E240" s="117" t="s">
        <v>356</v>
      </c>
      <c r="F240" s="825"/>
      <c r="G240" s="826"/>
      <c r="H240" s="829"/>
      <c r="I240" s="830"/>
      <c r="J240" s="832"/>
      <c r="K240" s="832"/>
      <c r="L240" s="834"/>
    </row>
    <row r="241" spans="1:12" s="101" customFormat="1" ht="24" customHeight="1">
      <c r="A241" s="835">
        <v>45</v>
      </c>
      <c r="B241" s="110" t="s">
        <v>76</v>
      </c>
      <c r="C241" s="115" t="s">
        <v>78</v>
      </c>
      <c r="D241" s="115" t="s">
        <v>146</v>
      </c>
      <c r="E241" s="115" t="s">
        <v>147</v>
      </c>
      <c r="F241" s="838" t="s">
        <v>71</v>
      </c>
      <c r="G241" s="839"/>
      <c r="H241" s="840"/>
      <c r="I241" s="841"/>
      <c r="J241" s="841"/>
      <c r="K241" s="841"/>
      <c r="L241" s="842"/>
    </row>
    <row r="242" spans="1:12" s="101" customFormat="1" ht="26.25" customHeight="1">
      <c r="A242" s="836"/>
      <c r="B242" s="831" t="s">
        <v>352</v>
      </c>
      <c r="C242" s="843" t="s">
        <v>357</v>
      </c>
      <c r="D242" s="845">
        <v>43902</v>
      </c>
      <c r="E242" s="831" t="s">
        <v>358</v>
      </c>
      <c r="F242" s="847" t="s">
        <v>359</v>
      </c>
      <c r="G242" s="848"/>
      <c r="H242" s="851" t="s">
        <v>152</v>
      </c>
      <c r="I242" s="852"/>
      <c r="J242" s="117" t="s">
        <v>153</v>
      </c>
      <c r="K242" s="117" t="s">
        <v>3</v>
      </c>
      <c r="L242" s="119">
        <v>693.56</v>
      </c>
    </row>
    <row r="243" spans="1:12" s="101" customFormat="1" ht="396.75" customHeight="1">
      <c r="A243" s="836"/>
      <c r="B243" s="832"/>
      <c r="C243" s="844"/>
      <c r="D243" s="846"/>
      <c r="E243" s="832"/>
      <c r="F243" s="849"/>
      <c r="G243" s="850"/>
      <c r="H243" s="851" t="s">
        <v>154</v>
      </c>
      <c r="I243" s="852"/>
      <c r="J243" s="117" t="s">
        <v>153</v>
      </c>
      <c r="K243" s="117" t="s">
        <v>153</v>
      </c>
      <c r="L243" s="119">
        <v>0</v>
      </c>
    </row>
    <row r="244" spans="1:12" s="101" customFormat="1" ht="24" customHeight="1">
      <c r="A244" s="836"/>
      <c r="B244" s="110" t="s">
        <v>77</v>
      </c>
      <c r="C244" s="115" t="s">
        <v>79</v>
      </c>
      <c r="D244" s="115" t="s">
        <v>155</v>
      </c>
      <c r="E244" s="115" t="s">
        <v>156</v>
      </c>
      <c r="F244" s="823"/>
      <c r="G244" s="824"/>
      <c r="H244" s="827" t="s">
        <v>157</v>
      </c>
      <c r="I244" s="828"/>
      <c r="J244" s="831" t="s">
        <v>153</v>
      </c>
      <c r="K244" s="831" t="s">
        <v>153</v>
      </c>
      <c r="L244" s="833">
        <v>0</v>
      </c>
    </row>
    <row r="245" spans="1:12" s="101" customFormat="1" ht="24" customHeight="1">
      <c r="A245" s="837"/>
      <c r="B245" s="117" t="s">
        <v>193</v>
      </c>
      <c r="C245" s="117" t="s">
        <v>359</v>
      </c>
      <c r="D245" s="118">
        <v>43906</v>
      </c>
      <c r="E245" s="117" t="s">
        <v>360</v>
      </c>
      <c r="F245" s="825"/>
      <c r="G245" s="826"/>
      <c r="H245" s="829"/>
      <c r="I245" s="830"/>
      <c r="J245" s="832"/>
      <c r="K245" s="832"/>
      <c r="L245" s="834"/>
    </row>
    <row r="246" spans="1:12" s="101" customFormat="1" ht="24" customHeight="1">
      <c r="A246" s="835">
        <v>46</v>
      </c>
      <c r="B246" s="110" t="s">
        <v>76</v>
      </c>
      <c r="C246" s="115" t="s">
        <v>78</v>
      </c>
      <c r="D246" s="115" t="s">
        <v>146</v>
      </c>
      <c r="E246" s="115" t="s">
        <v>147</v>
      </c>
      <c r="F246" s="838" t="s">
        <v>71</v>
      </c>
      <c r="G246" s="839"/>
      <c r="H246" s="840"/>
      <c r="I246" s="841"/>
      <c r="J246" s="841"/>
      <c r="K246" s="841"/>
      <c r="L246" s="842"/>
    </row>
    <row r="247" spans="1:12" s="101" customFormat="1" ht="26.25" customHeight="1">
      <c r="A247" s="836"/>
      <c r="B247" s="831" t="s">
        <v>361</v>
      </c>
      <c r="C247" s="843" t="s">
        <v>362</v>
      </c>
      <c r="D247" s="845">
        <v>43768</v>
      </c>
      <c r="E247" s="831" t="s">
        <v>285</v>
      </c>
      <c r="F247" s="847" t="s">
        <v>363</v>
      </c>
      <c r="G247" s="848"/>
      <c r="H247" s="851" t="s">
        <v>152</v>
      </c>
      <c r="I247" s="852"/>
      <c r="J247" s="117" t="s">
        <v>153</v>
      </c>
      <c r="K247" s="117" t="s">
        <v>3</v>
      </c>
      <c r="L247" s="119">
        <v>380.18</v>
      </c>
    </row>
    <row r="248" spans="1:12" s="101" customFormat="1" ht="408.95" customHeight="1">
      <c r="A248" s="836"/>
      <c r="B248" s="854"/>
      <c r="C248" s="857"/>
      <c r="D248" s="853"/>
      <c r="E248" s="854"/>
      <c r="F248" s="855"/>
      <c r="G248" s="856"/>
      <c r="H248" s="827" t="s">
        <v>154</v>
      </c>
      <c r="I248" s="828"/>
      <c r="J248" s="831" t="s">
        <v>153</v>
      </c>
      <c r="K248" s="831" t="s">
        <v>3</v>
      </c>
      <c r="L248" s="833">
        <v>939.18</v>
      </c>
    </row>
    <row r="249" spans="1:12" s="101" customFormat="1" ht="61.35" customHeight="1">
      <c r="A249" s="836"/>
      <c r="B249" s="832"/>
      <c r="C249" s="844"/>
      <c r="D249" s="846"/>
      <c r="E249" s="832"/>
      <c r="F249" s="849"/>
      <c r="G249" s="850"/>
      <c r="H249" s="829"/>
      <c r="I249" s="830"/>
      <c r="J249" s="832"/>
      <c r="K249" s="832"/>
      <c r="L249" s="834"/>
    </row>
    <row r="250" spans="1:12" s="101" customFormat="1" ht="24" customHeight="1">
      <c r="A250" s="836"/>
      <c r="B250" s="110" t="s">
        <v>77</v>
      </c>
      <c r="C250" s="115" t="s">
        <v>79</v>
      </c>
      <c r="D250" s="115" t="s">
        <v>155</v>
      </c>
      <c r="E250" s="115" t="s">
        <v>156</v>
      </c>
      <c r="F250" s="823"/>
      <c r="G250" s="824"/>
      <c r="H250" s="827" t="s">
        <v>157</v>
      </c>
      <c r="I250" s="828"/>
      <c r="J250" s="831" t="s">
        <v>153</v>
      </c>
      <c r="K250" s="831" t="s">
        <v>153</v>
      </c>
      <c r="L250" s="833">
        <v>0</v>
      </c>
    </row>
    <row r="251" spans="1:12" s="101" customFormat="1" ht="24" customHeight="1">
      <c r="A251" s="837"/>
      <c r="B251" s="117" t="s">
        <v>260</v>
      </c>
      <c r="C251" s="117" t="s">
        <v>363</v>
      </c>
      <c r="D251" s="118">
        <v>43770</v>
      </c>
      <c r="E251" s="117" t="s">
        <v>364</v>
      </c>
      <c r="F251" s="825"/>
      <c r="G251" s="826"/>
      <c r="H251" s="829"/>
      <c r="I251" s="830"/>
      <c r="J251" s="832"/>
      <c r="K251" s="832"/>
      <c r="L251" s="834"/>
    </row>
    <row r="252" spans="1:12" s="101" customFormat="1" ht="24" customHeight="1">
      <c r="A252" s="835">
        <v>47</v>
      </c>
      <c r="B252" s="110" t="s">
        <v>76</v>
      </c>
      <c r="C252" s="115" t="s">
        <v>78</v>
      </c>
      <c r="D252" s="115" t="s">
        <v>146</v>
      </c>
      <c r="E252" s="115" t="s">
        <v>147</v>
      </c>
      <c r="F252" s="838" t="s">
        <v>71</v>
      </c>
      <c r="G252" s="839"/>
      <c r="H252" s="840"/>
      <c r="I252" s="841"/>
      <c r="J252" s="841"/>
      <c r="K252" s="841"/>
      <c r="L252" s="842"/>
    </row>
    <row r="253" spans="1:12" s="101" customFormat="1" ht="26.25" customHeight="1">
      <c r="A253" s="836"/>
      <c r="B253" s="831" t="s">
        <v>365</v>
      </c>
      <c r="C253" s="843" t="s">
        <v>366</v>
      </c>
      <c r="D253" s="845">
        <v>43780</v>
      </c>
      <c r="E253" s="831" t="s">
        <v>367</v>
      </c>
      <c r="F253" s="847" t="s">
        <v>368</v>
      </c>
      <c r="G253" s="848"/>
      <c r="H253" s="851" t="s">
        <v>152</v>
      </c>
      <c r="I253" s="852"/>
      <c r="J253" s="117" t="s">
        <v>153</v>
      </c>
      <c r="K253" s="117" t="s">
        <v>3</v>
      </c>
      <c r="L253" s="119">
        <v>352</v>
      </c>
    </row>
    <row r="254" spans="1:12" s="101" customFormat="1" ht="165.75" customHeight="1">
      <c r="A254" s="836"/>
      <c r="B254" s="832"/>
      <c r="C254" s="844"/>
      <c r="D254" s="846"/>
      <c r="E254" s="832"/>
      <c r="F254" s="849"/>
      <c r="G254" s="850"/>
      <c r="H254" s="851" t="s">
        <v>154</v>
      </c>
      <c r="I254" s="852"/>
      <c r="J254" s="117" t="s">
        <v>153</v>
      </c>
      <c r="K254" s="117" t="s">
        <v>3</v>
      </c>
      <c r="L254" s="119">
        <v>409.96</v>
      </c>
    </row>
    <row r="255" spans="1:12" s="101" customFormat="1" ht="24" customHeight="1">
      <c r="A255" s="836"/>
      <c r="B255" s="110" t="s">
        <v>77</v>
      </c>
      <c r="C255" s="115" t="s">
        <v>79</v>
      </c>
      <c r="D255" s="115" t="s">
        <v>155</v>
      </c>
      <c r="E255" s="115" t="s">
        <v>156</v>
      </c>
      <c r="F255" s="823"/>
      <c r="G255" s="824"/>
      <c r="H255" s="827" t="s">
        <v>157</v>
      </c>
      <c r="I255" s="828"/>
      <c r="J255" s="831" t="s">
        <v>153</v>
      </c>
      <c r="K255" s="831" t="s">
        <v>3</v>
      </c>
      <c r="L255" s="833">
        <v>80</v>
      </c>
    </row>
    <row r="256" spans="1:12" s="101" customFormat="1" ht="24" customHeight="1">
      <c r="A256" s="837"/>
      <c r="B256" s="117" t="s">
        <v>181</v>
      </c>
      <c r="C256" s="117" t="s">
        <v>368</v>
      </c>
      <c r="D256" s="118">
        <v>43782</v>
      </c>
      <c r="E256" s="117" t="s">
        <v>369</v>
      </c>
      <c r="F256" s="825"/>
      <c r="G256" s="826"/>
      <c r="H256" s="829"/>
      <c r="I256" s="830"/>
      <c r="J256" s="832"/>
      <c r="K256" s="832"/>
      <c r="L256" s="834"/>
    </row>
    <row r="257" spans="1:12" s="101" customFormat="1" ht="24" customHeight="1">
      <c r="A257" s="835">
        <v>48</v>
      </c>
      <c r="B257" s="110" t="s">
        <v>76</v>
      </c>
      <c r="C257" s="115" t="s">
        <v>78</v>
      </c>
      <c r="D257" s="115" t="s">
        <v>146</v>
      </c>
      <c r="E257" s="115" t="s">
        <v>147</v>
      </c>
      <c r="F257" s="838" t="s">
        <v>71</v>
      </c>
      <c r="G257" s="839"/>
      <c r="H257" s="840"/>
      <c r="I257" s="841"/>
      <c r="J257" s="841"/>
      <c r="K257" s="841"/>
      <c r="L257" s="842"/>
    </row>
    <row r="258" spans="1:12" s="101" customFormat="1" ht="26.25" customHeight="1">
      <c r="A258" s="836"/>
      <c r="B258" s="831" t="s">
        <v>370</v>
      </c>
      <c r="C258" s="831" t="s">
        <v>371</v>
      </c>
      <c r="D258" s="845">
        <v>43870</v>
      </c>
      <c r="E258" s="831" t="s">
        <v>372</v>
      </c>
      <c r="F258" s="847" t="s">
        <v>373</v>
      </c>
      <c r="G258" s="848"/>
      <c r="H258" s="851" t="s">
        <v>152</v>
      </c>
      <c r="I258" s="852"/>
      <c r="J258" s="117" t="s">
        <v>153</v>
      </c>
      <c r="K258" s="117" t="s">
        <v>3</v>
      </c>
      <c r="L258" s="119">
        <v>775</v>
      </c>
    </row>
    <row r="259" spans="1:12" s="101" customFormat="1" ht="18.75" customHeight="1">
      <c r="A259" s="836"/>
      <c r="B259" s="832"/>
      <c r="C259" s="832"/>
      <c r="D259" s="846"/>
      <c r="E259" s="832"/>
      <c r="F259" s="849"/>
      <c r="G259" s="850"/>
      <c r="H259" s="851" t="s">
        <v>154</v>
      </c>
      <c r="I259" s="852"/>
      <c r="J259" s="117" t="s">
        <v>153</v>
      </c>
      <c r="K259" s="117" t="s">
        <v>3</v>
      </c>
      <c r="L259" s="119">
        <v>349.45</v>
      </c>
    </row>
    <row r="260" spans="1:12" s="101" customFormat="1" ht="24" customHeight="1">
      <c r="A260" s="836"/>
      <c r="B260" s="110" t="s">
        <v>77</v>
      </c>
      <c r="C260" s="115" t="s">
        <v>79</v>
      </c>
      <c r="D260" s="115" t="s">
        <v>155</v>
      </c>
      <c r="E260" s="115" t="s">
        <v>156</v>
      </c>
      <c r="F260" s="823"/>
      <c r="G260" s="824"/>
      <c r="H260" s="827" t="s">
        <v>157</v>
      </c>
      <c r="I260" s="828"/>
      <c r="J260" s="831" t="s">
        <v>153</v>
      </c>
      <c r="K260" s="831" t="s">
        <v>153</v>
      </c>
      <c r="L260" s="833">
        <v>0</v>
      </c>
    </row>
    <row r="261" spans="1:12" s="101" customFormat="1" ht="34.5" customHeight="1">
      <c r="A261" s="837"/>
      <c r="B261" s="117" t="s">
        <v>374</v>
      </c>
      <c r="C261" s="117" t="s">
        <v>373</v>
      </c>
      <c r="D261" s="118">
        <v>43875</v>
      </c>
      <c r="E261" s="117" t="s">
        <v>375</v>
      </c>
      <c r="F261" s="825"/>
      <c r="G261" s="826"/>
      <c r="H261" s="829"/>
      <c r="I261" s="830"/>
      <c r="J261" s="832"/>
      <c r="K261" s="832"/>
      <c r="L261" s="834"/>
    </row>
    <row r="262" spans="1:12" s="101" customFormat="1" ht="24" customHeight="1">
      <c r="A262" s="835">
        <v>49</v>
      </c>
      <c r="B262" s="110" t="s">
        <v>76</v>
      </c>
      <c r="C262" s="115" t="s">
        <v>78</v>
      </c>
      <c r="D262" s="115" t="s">
        <v>146</v>
      </c>
      <c r="E262" s="115" t="s">
        <v>147</v>
      </c>
      <c r="F262" s="838" t="s">
        <v>71</v>
      </c>
      <c r="G262" s="839"/>
      <c r="H262" s="840"/>
      <c r="I262" s="841"/>
      <c r="J262" s="841"/>
      <c r="K262" s="841"/>
      <c r="L262" s="842"/>
    </row>
    <row r="263" spans="1:12" s="101" customFormat="1" ht="26.25" customHeight="1">
      <c r="A263" s="836"/>
      <c r="B263" s="831" t="s">
        <v>376</v>
      </c>
      <c r="C263" s="843" t="s">
        <v>377</v>
      </c>
      <c r="D263" s="845">
        <v>43858</v>
      </c>
      <c r="E263" s="831" t="s">
        <v>378</v>
      </c>
      <c r="F263" s="847" t="s">
        <v>379</v>
      </c>
      <c r="G263" s="848"/>
      <c r="H263" s="851" t="s">
        <v>152</v>
      </c>
      <c r="I263" s="852"/>
      <c r="J263" s="117" t="s">
        <v>153</v>
      </c>
      <c r="K263" s="117" t="s">
        <v>3</v>
      </c>
      <c r="L263" s="119">
        <v>844</v>
      </c>
    </row>
    <row r="264" spans="1:12" s="101" customFormat="1" ht="408.95" customHeight="1">
      <c r="A264" s="836"/>
      <c r="B264" s="854"/>
      <c r="C264" s="857"/>
      <c r="D264" s="853"/>
      <c r="E264" s="854"/>
      <c r="F264" s="855"/>
      <c r="G264" s="856"/>
      <c r="H264" s="827" t="s">
        <v>154</v>
      </c>
      <c r="I264" s="828"/>
      <c r="J264" s="831" t="s">
        <v>153</v>
      </c>
      <c r="K264" s="831" t="s">
        <v>3</v>
      </c>
      <c r="L264" s="833">
        <v>381.53</v>
      </c>
    </row>
    <row r="265" spans="1:12" s="101" customFormat="1" ht="134.85" customHeight="1">
      <c r="A265" s="836"/>
      <c r="B265" s="832"/>
      <c r="C265" s="844"/>
      <c r="D265" s="846"/>
      <c r="E265" s="832"/>
      <c r="F265" s="849"/>
      <c r="G265" s="850"/>
      <c r="H265" s="829"/>
      <c r="I265" s="830"/>
      <c r="J265" s="832"/>
      <c r="K265" s="832"/>
      <c r="L265" s="834"/>
    </row>
    <row r="266" spans="1:12" s="101" customFormat="1" ht="24" customHeight="1">
      <c r="A266" s="836"/>
      <c r="B266" s="110" t="s">
        <v>77</v>
      </c>
      <c r="C266" s="115" t="s">
        <v>79</v>
      </c>
      <c r="D266" s="115" t="s">
        <v>155</v>
      </c>
      <c r="E266" s="115" t="s">
        <v>156</v>
      </c>
      <c r="F266" s="823"/>
      <c r="G266" s="824"/>
      <c r="H266" s="827" t="s">
        <v>157</v>
      </c>
      <c r="I266" s="828"/>
      <c r="J266" s="831" t="s">
        <v>153</v>
      </c>
      <c r="K266" s="831" t="s">
        <v>153</v>
      </c>
      <c r="L266" s="833">
        <v>0</v>
      </c>
    </row>
    <row r="267" spans="1:12" s="101" customFormat="1" ht="34.5" customHeight="1">
      <c r="A267" s="837"/>
      <c r="B267" s="117" t="s">
        <v>380</v>
      </c>
      <c r="C267" s="117" t="s">
        <v>379</v>
      </c>
      <c r="D267" s="118">
        <v>43860</v>
      </c>
      <c r="E267" s="117" t="s">
        <v>381</v>
      </c>
      <c r="F267" s="825"/>
      <c r="G267" s="826"/>
      <c r="H267" s="829"/>
      <c r="I267" s="830"/>
      <c r="J267" s="832"/>
      <c r="K267" s="832"/>
      <c r="L267" s="834"/>
    </row>
    <row r="268" spans="1:12" s="101" customFormat="1" ht="24" customHeight="1">
      <c r="A268" s="835">
        <v>50</v>
      </c>
      <c r="B268" s="110" t="s">
        <v>76</v>
      </c>
      <c r="C268" s="115" t="s">
        <v>78</v>
      </c>
      <c r="D268" s="115" t="s">
        <v>146</v>
      </c>
      <c r="E268" s="115" t="s">
        <v>147</v>
      </c>
      <c r="F268" s="838" t="s">
        <v>71</v>
      </c>
      <c r="G268" s="839"/>
      <c r="H268" s="840"/>
      <c r="I268" s="841"/>
      <c r="J268" s="841"/>
      <c r="K268" s="841"/>
      <c r="L268" s="842"/>
    </row>
    <row r="269" spans="1:12" s="101" customFormat="1" ht="26.25" customHeight="1">
      <c r="A269" s="836"/>
      <c r="B269" s="831" t="s">
        <v>382</v>
      </c>
      <c r="C269" s="843" t="s">
        <v>383</v>
      </c>
      <c r="D269" s="845">
        <v>43750</v>
      </c>
      <c r="E269" s="831" t="s">
        <v>384</v>
      </c>
      <c r="F269" s="847" t="s">
        <v>385</v>
      </c>
      <c r="G269" s="848"/>
      <c r="H269" s="851" t="s">
        <v>152</v>
      </c>
      <c r="I269" s="852"/>
      <c r="J269" s="117" t="s">
        <v>153</v>
      </c>
      <c r="K269" s="117" t="s">
        <v>153</v>
      </c>
      <c r="L269" s="119">
        <v>0</v>
      </c>
    </row>
    <row r="270" spans="1:12" s="101" customFormat="1" ht="408.95" customHeight="1">
      <c r="A270" s="836"/>
      <c r="B270" s="854"/>
      <c r="C270" s="857"/>
      <c r="D270" s="853"/>
      <c r="E270" s="854"/>
      <c r="F270" s="855"/>
      <c r="G270" s="856"/>
      <c r="H270" s="827" t="s">
        <v>154</v>
      </c>
      <c r="I270" s="828"/>
      <c r="J270" s="831" t="s">
        <v>153</v>
      </c>
      <c r="K270" s="831" t="s">
        <v>3</v>
      </c>
      <c r="L270" s="833">
        <v>1331.1</v>
      </c>
    </row>
    <row r="271" spans="1:12" s="101" customFormat="1" ht="250.35" customHeight="1">
      <c r="A271" s="836"/>
      <c r="B271" s="832"/>
      <c r="C271" s="844"/>
      <c r="D271" s="846"/>
      <c r="E271" s="832"/>
      <c r="F271" s="849"/>
      <c r="G271" s="850"/>
      <c r="H271" s="829"/>
      <c r="I271" s="830"/>
      <c r="J271" s="832"/>
      <c r="K271" s="832"/>
      <c r="L271" s="834"/>
    </row>
    <row r="272" spans="1:12" s="101" customFormat="1" ht="24" customHeight="1">
      <c r="A272" s="836"/>
      <c r="B272" s="110" t="s">
        <v>77</v>
      </c>
      <c r="C272" s="115" t="s">
        <v>79</v>
      </c>
      <c r="D272" s="115" t="s">
        <v>155</v>
      </c>
      <c r="E272" s="115" t="s">
        <v>156</v>
      </c>
      <c r="F272" s="823"/>
      <c r="G272" s="824"/>
      <c r="H272" s="827" t="s">
        <v>157</v>
      </c>
      <c r="I272" s="828"/>
      <c r="J272" s="831" t="s">
        <v>153</v>
      </c>
      <c r="K272" s="831" t="s">
        <v>3</v>
      </c>
      <c r="L272" s="833">
        <v>1322.43</v>
      </c>
    </row>
    <row r="273" spans="1:12" s="101" customFormat="1" ht="24" customHeight="1">
      <c r="A273" s="837"/>
      <c r="B273" s="117" t="s">
        <v>240</v>
      </c>
      <c r="C273" s="117" t="s">
        <v>385</v>
      </c>
      <c r="D273" s="118">
        <v>43758</v>
      </c>
      <c r="E273" s="117" t="s">
        <v>386</v>
      </c>
      <c r="F273" s="825"/>
      <c r="G273" s="826"/>
      <c r="H273" s="829"/>
      <c r="I273" s="830"/>
      <c r="J273" s="832"/>
      <c r="K273" s="832"/>
      <c r="L273" s="834"/>
    </row>
    <row r="274" spans="1:12" s="101" customFormat="1" ht="24" customHeight="1">
      <c r="A274" s="835">
        <v>51</v>
      </c>
      <c r="B274" s="110" t="s">
        <v>76</v>
      </c>
      <c r="C274" s="115" t="s">
        <v>78</v>
      </c>
      <c r="D274" s="115" t="s">
        <v>146</v>
      </c>
      <c r="E274" s="115" t="s">
        <v>147</v>
      </c>
      <c r="F274" s="838" t="s">
        <v>71</v>
      </c>
      <c r="G274" s="839"/>
      <c r="H274" s="840"/>
      <c r="I274" s="841"/>
      <c r="J274" s="841"/>
      <c r="K274" s="841"/>
      <c r="L274" s="842"/>
    </row>
    <row r="275" spans="1:12" s="101" customFormat="1" ht="26.25" customHeight="1">
      <c r="A275" s="836"/>
      <c r="B275" s="831" t="s">
        <v>382</v>
      </c>
      <c r="C275" s="843" t="s">
        <v>383</v>
      </c>
      <c r="D275" s="845">
        <v>43750</v>
      </c>
      <c r="E275" s="831" t="s">
        <v>384</v>
      </c>
      <c r="F275" s="847" t="s">
        <v>387</v>
      </c>
      <c r="G275" s="848"/>
      <c r="H275" s="851" t="s">
        <v>152</v>
      </c>
      <c r="I275" s="852"/>
      <c r="J275" s="117" t="s">
        <v>153</v>
      </c>
      <c r="K275" s="117" t="s">
        <v>3</v>
      </c>
      <c r="L275" s="119">
        <v>382.89</v>
      </c>
    </row>
    <row r="276" spans="1:12" s="101" customFormat="1" ht="408.95" customHeight="1">
      <c r="A276" s="836"/>
      <c r="B276" s="854"/>
      <c r="C276" s="857"/>
      <c r="D276" s="853"/>
      <c r="E276" s="854"/>
      <c r="F276" s="855"/>
      <c r="G276" s="856"/>
      <c r="H276" s="827" t="s">
        <v>154</v>
      </c>
      <c r="I276" s="828"/>
      <c r="J276" s="831" t="s">
        <v>153</v>
      </c>
      <c r="K276" s="831" t="s">
        <v>153</v>
      </c>
      <c r="L276" s="833">
        <v>0</v>
      </c>
    </row>
    <row r="277" spans="1:12" s="101" customFormat="1" ht="250.35" customHeight="1">
      <c r="A277" s="836"/>
      <c r="B277" s="832"/>
      <c r="C277" s="844"/>
      <c r="D277" s="846"/>
      <c r="E277" s="832"/>
      <c r="F277" s="849"/>
      <c r="G277" s="850"/>
      <c r="H277" s="829"/>
      <c r="I277" s="830"/>
      <c r="J277" s="832"/>
      <c r="K277" s="832"/>
      <c r="L277" s="834"/>
    </row>
    <row r="278" spans="1:12" s="101" customFormat="1" ht="24" customHeight="1">
      <c r="A278" s="836"/>
      <c r="B278" s="110" t="s">
        <v>77</v>
      </c>
      <c r="C278" s="115" t="s">
        <v>79</v>
      </c>
      <c r="D278" s="115" t="s">
        <v>155</v>
      </c>
      <c r="E278" s="115" t="s">
        <v>156</v>
      </c>
      <c r="F278" s="823"/>
      <c r="G278" s="824"/>
      <c r="H278" s="827" t="s">
        <v>157</v>
      </c>
      <c r="I278" s="828"/>
      <c r="J278" s="831" t="s">
        <v>153</v>
      </c>
      <c r="K278" s="831" t="s">
        <v>153</v>
      </c>
      <c r="L278" s="833">
        <v>0</v>
      </c>
    </row>
    <row r="279" spans="1:12" s="101" customFormat="1" ht="24" customHeight="1">
      <c r="A279" s="837"/>
      <c r="B279" s="117" t="s">
        <v>240</v>
      </c>
      <c r="C279" s="117" t="s">
        <v>387</v>
      </c>
      <c r="D279" s="118">
        <v>43758</v>
      </c>
      <c r="E279" s="117" t="s">
        <v>386</v>
      </c>
      <c r="F279" s="825"/>
      <c r="G279" s="826"/>
      <c r="H279" s="829"/>
      <c r="I279" s="830"/>
      <c r="J279" s="832"/>
      <c r="K279" s="832"/>
      <c r="L279" s="834"/>
    </row>
    <row r="280" spans="1:12" s="101" customFormat="1" ht="24" customHeight="1">
      <c r="A280" s="835">
        <v>52</v>
      </c>
      <c r="B280" s="110" t="s">
        <v>76</v>
      </c>
      <c r="C280" s="115" t="s">
        <v>78</v>
      </c>
      <c r="D280" s="115" t="s">
        <v>146</v>
      </c>
      <c r="E280" s="115" t="s">
        <v>147</v>
      </c>
      <c r="F280" s="838" t="s">
        <v>71</v>
      </c>
      <c r="G280" s="839"/>
      <c r="H280" s="840"/>
      <c r="I280" s="841"/>
      <c r="J280" s="841"/>
      <c r="K280" s="841"/>
      <c r="L280" s="842"/>
    </row>
    <row r="281" spans="1:12" s="101" customFormat="1" ht="26.25" customHeight="1">
      <c r="A281" s="836"/>
      <c r="B281" s="831" t="s">
        <v>388</v>
      </c>
      <c r="C281" s="843" t="s">
        <v>389</v>
      </c>
      <c r="D281" s="845">
        <v>43766</v>
      </c>
      <c r="E281" s="831" t="s">
        <v>205</v>
      </c>
      <c r="F281" s="847" t="s">
        <v>390</v>
      </c>
      <c r="G281" s="848"/>
      <c r="H281" s="851" t="s">
        <v>152</v>
      </c>
      <c r="I281" s="852"/>
      <c r="J281" s="117" t="s">
        <v>153</v>
      </c>
      <c r="K281" s="117" t="s">
        <v>3</v>
      </c>
      <c r="L281" s="119">
        <v>354.98</v>
      </c>
    </row>
    <row r="282" spans="1:12" s="101" customFormat="1" ht="375.75" customHeight="1">
      <c r="A282" s="836"/>
      <c r="B282" s="832"/>
      <c r="C282" s="844"/>
      <c r="D282" s="846"/>
      <c r="E282" s="832"/>
      <c r="F282" s="849"/>
      <c r="G282" s="850"/>
      <c r="H282" s="851" t="s">
        <v>154</v>
      </c>
      <c r="I282" s="852"/>
      <c r="J282" s="117" t="s">
        <v>153</v>
      </c>
      <c r="K282" s="117" t="s">
        <v>3</v>
      </c>
      <c r="L282" s="119">
        <v>366.6</v>
      </c>
    </row>
    <row r="283" spans="1:12" s="101" customFormat="1" ht="24" customHeight="1">
      <c r="A283" s="836"/>
      <c r="B283" s="110" t="s">
        <v>77</v>
      </c>
      <c r="C283" s="115" t="s">
        <v>79</v>
      </c>
      <c r="D283" s="115" t="s">
        <v>155</v>
      </c>
      <c r="E283" s="115" t="s">
        <v>156</v>
      </c>
      <c r="F283" s="823"/>
      <c r="G283" s="824"/>
      <c r="H283" s="827" t="s">
        <v>157</v>
      </c>
      <c r="I283" s="828"/>
      <c r="J283" s="831" t="s">
        <v>153</v>
      </c>
      <c r="K283" s="831" t="s">
        <v>3</v>
      </c>
      <c r="L283" s="833">
        <v>117.36</v>
      </c>
    </row>
    <row r="284" spans="1:12" s="101" customFormat="1" ht="24" customHeight="1">
      <c r="A284" s="837"/>
      <c r="B284" s="117" t="s">
        <v>153</v>
      </c>
      <c r="C284" s="117" t="s">
        <v>390</v>
      </c>
      <c r="D284" s="118">
        <v>43767</v>
      </c>
      <c r="E284" s="117" t="s">
        <v>391</v>
      </c>
      <c r="F284" s="825"/>
      <c r="G284" s="826"/>
      <c r="H284" s="829"/>
      <c r="I284" s="830"/>
      <c r="J284" s="832"/>
      <c r="K284" s="832"/>
      <c r="L284" s="834"/>
    </row>
    <row r="285" spans="1:12" s="101" customFormat="1" ht="24" customHeight="1">
      <c r="A285" s="835">
        <v>53</v>
      </c>
      <c r="B285" s="110" t="s">
        <v>76</v>
      </c>
      <c r="C285" s="115" t="s">
        <v>78</v>
      </c>
      <c r="D285" s="115" t="s">
        <v>146</v>
      </c>
      <c r="E285" s="115" t="s">
        <v>147</v>
      </c>
      <c r="F285" s="838" t="s">
        <v>71</v>
      </c>
      <c r="G285" s="839"/>
      <c r="H285" s="840"/>
      <c r="I285" s="841"/>
      <c r="J285" s="841"/>
      <c r="K285" s="841"/>
      <c r="L285" s="842"/>
    </row>
    <row r="286" spans="1:12" s="101" customFormat="1" ht="26.25" customHeight="1">
      <c r="A286" s="836"/>
      <c r="B286" s="831" t="s">
        <v>392</v>
      </c>
      <c r="C286" s="843" t="s">
        <v>393</v>
      </c>
      <c r="D286" s="845">
        <v>43747</v>
      </c>
      <c r="E286" s="831" t="s">
        <v>258</v>
      </c>
      <c r="F286" s="847" t="s">
        <v>394</v>
      </c>
      <c r="G286" s="848"/>
      <c r="H286" s="851" t="s">
        <v>152</v>
      </c>
      <c r="I286" s="852"/>
      <c r="J286" s="117" t="s">
        <v>153</v>
      </c>
      <c r="K286" s="117" t="s">
        <v>3</v>
      </c>
      <c r="L286" s="119">
        <v>821</v>
      </c>
    </row>
    <row r="287" spans="1:12" s="101" customFormat="1" ht="408.95" customHeight="1">
      <c r="A287" s="836"/>
      <c r="B287" s="854"/>
      <c r="C287" s="857"/>
      <c r="D287" s="853"/>
      <c r="E287" s="854"/>
      <c r="F287" s="855"/>
      <c r="G287" s="856"/>
      <c r="H287" s="827" t="s">
        <v>154</v>
      </c>
      <c r="I287" s="828"/>
      <c r="J287" s="831" t="s">
        <v>153</v>
      </c>
      <c r="K287" s="831" t="s">
        <v>3</v>
      </c>
      <c r="L287" s="833">
        <v>1736.08</v>
      </c>
    </row>
    <row r="288" spans="1:12" s="101" customFormat="1" ht="50.85" customHeight="1">
      <c r="A288" s="836"/>
      <c r="B288" s="832"/>
      <c r="C288" s="844"/>
      <c r="D288" s="846"/>
      <c r="E288" s="832"/>
      <c r="F288" s="849"/>
      <c r="G288" s="850"/>
      <c r="H288" s="829"/>
      <c r="I288" s="830"/>
      <c r="J288" s="832"/>
      <c r="K288" s="832"/>
      <c r="L288" s="834"/>
    </row>
    <row r="289" spans="1:12" s="101" customFormat="1" ht="24" customHeight="1">
      <c r="A289" s="836"/>
      <c r="B289" s="110" t="s">
        <v>77</v>
      </c>
      <c r="C289" s="115" t="s">
        <v>79</v>
      </c>
      <c r="D289" s="115" t="s">
        <v>155</v>
      </c>
      <c r="E289" s="115" t="s">
        <v>156</v>
      </c>
      <c r="F289" s="823"/>
      <c r="G289" s="824"/>
      <c r="H289" s="827" t="s">
        <v>157</v>
      </c>
      <c r="I289" s="828"/>
      <c r="J289" s="831" t="s">
        <v>153</v>
      </c>
      <c r="K289" s="831" t="s">
        <v>3</v>
      </c>
      <c r="L289" s="833">
        <v>83.25</v>
      </c>
    </row>
    <row r="290" spans="1:12" s="101" customFormat="1" ht="24" customHeight="1">
      <c r="A290" s="837"/>
      <c r="B290" s="117" t="s">
        <v>240</v>
      </c>
      <c r="C290" s="117" t="s">
        <v>394</v>
      </c>
      <c r="D290" s="118">
        <v>43752</v>
      </c>
      <c r="E290" s="117" t="s">
        <v>395</v>
      </c>
      <c r="F290" s="825"/>
      <c r="G290" s="826"/>
      <c r="H290" s="829"/>
      <c r="I290" s="830"/>
      <c r="J290" s="832"/>
      <c r="K290" s="832"/>
      <c r="L290" s="834"/>
    </row>
    <row r="291" spans="1:12" s="101" customFormat="1" ht="24" customHeight="1">
      <c r="A291" s="835">
        <v>54</v>
      </c>
      <c r="B291" s="110" t="s">
        <v>76</v>
      </c>
      <c r="C291" s="115" t="s">
        <v>78</v>
      </c>
      <c r="D291" s="115" t="s">
        <v>146</v>
      </c>
      <c r="E291" s="115" t="s">
        <v>147</v>
      </c>
      <c r="F291" s="838" t="s">
        <v>71</v>
      </c>
      <c r="G291" s="839"/>
      <c r="H291" s="840"/>
      <c r="I291" s="841"/>
      <c r="J291" s="841"/>
      <c r="K291" s="841"/>
      <c r="L291" s="842"/>
    </row>
    <row r="292" spans="1:12" s="101" customFormat="1" ht="26.25" customHeight="1">
      <c r="A292" s="836"/>
      <c r="B292" s="831" t="s">
        <v>392</v>
      </c>
      <c r="C292" s="843" t="s">
        <v>396</v>
      </c>
      <c r="D292" s="845">
        <v>43787</v>
      </c>
      <c r="E292" s="831" t="s">
        <v>243</v>
      </c>
      <c r="F292" s="847" t="s">
        <v>397</v>
      </c>
      <c r="G292" s="848"/>
      <c r="H292" s="851" t="s">
        <v>152</v>
      </c>
      <c r="I292" s="852"/>
      <c r="J292" s="117" t="s">
        <v>153</v>
      </c>
      <c r="K292" s="117" t="s">
        <v>3</v>
      </c>
      <c r="L292" s="119">
        <v>577</v>
      </c>
    </row>
    <row r="293" spans="1:12" s="101" customFormat="1" ht="408.95" customHeight="1">
      <c r="A293" s="836"/>
      <c r="B293" s="854"/>
      <c r="C293" s="857"/>
      <c r="D293" s="853"/>
      <c r="E293" s="854"/>
      <c r="F293" s="855"/>
      <c r="G293" s="856"/>
      <c r="H293" s="827" t="s">
        <v>154</v>
      </c>
      <c r="I293" s="828"/>
      <c r="J293" s="831" t="s">
        <v>153</v>
      </c>
      <c r="K293" s="831" t="s">
        <v>3</v>
      </c>
      <c r="L293" s="833">
        <v>565</v>
      </c>
    </row>
    <row r="294" spans="1:12" s="101" customFormat="1" ht="40.35" customHeight="1">
      <c r="A294" s="836"/>
      <c r="B294" s="832"/>
      <c r="C294" s="844"/>
      <c r="D294" s="846"/>
      <c r="E294" s="832"/>
      <c r="F294" s="849"/>
      <c r="G294" s="850"/>
      <c r="H294" s="829"/>
      <c r="I294" s="830"/>
      <c r="J294" s="832"/>
      <c r="K294" s="832"/>
      <c r="L294" s="834"/>
    </row>
    <row r="295" spans="1:12" s="101" customFormat="1" ht="24" customHeight="1">
      <c r="A295" s="836"/>
      <c r="B295" s="110" t="s">
        <v>77</v>
      </c>
      <c r="C295" s="115" t="s">
        <v>79</v>
      </c>
      <c r="D295" s="115" t="s">
        <v>155</v>
      </c>
      <c r="E295" s="115" t="s">
        <v>156</v>
      </c>
      <c r="F295" s="823"/>
      <c r="G295" s="824"/>
      <c r="H295" s="827" t="s">
        <v>157</v>
      </c>
      <c r="I295" s="828"/>
      <c r="J295" s="831" t="s">
        <v>153</v>
      </c>
      <c r="K295" s="831" t="s">
        <v>153</v>
      </c>
      <c r="L295" s="833">
        <v>0</v>
      </c>
    </row>
    <row r="296" spans="1:12" s="101" customFormat="1" ht="24" customHeight="1">
      <c r="A296" s="837"/>
      <c r="B296" s="117" t="s">
        <v>240</v>
      </c>
      <c r="C296" s="117" t="s">
        <v>397</v>
      </c>
      <c r="D296" s="118">
        <v>43792</v>
      </c>
      <c r="E296" s="117" t="s">
        <v>398</v>
      </c>
      <c r="F296" s="825"/>
      <c r="G296" s="826"/>
      <c r="H296" s="829"/>
      <c r="I296" s="830"/>
      <c r="J296" s="832"/>
      <c r="K296" s="832"/>
      <c r="L296" s="834"/>
    </row>
    <row r="297" spans="1:12" s="101" customFormat="1" ht="24" customHeight="1">
      <c r="A297" s="835">
        <v>55</v>
      </c>
      <c r="B297" s="110" t="s">
        <v>76</v>
      </c>
      <c r="C297" s="115" t="s">
        <v>78</v>
      </c>
      <c r="D297" s="115" t="s">
        <v>146</v>
      </c>
      <c r="E297" s="115" t="s">
        <v>147</v>
      </c>
      <c r="F297" s="838" t="s">
        <v>71</v>
      </c>
      <c r="G297" s="839"/>
      <c r="H297" s="840"/>
      <c r="I297" s="841"/>
      <c r="J297" s="841"/>
      <c r="K297" s="841"/>
      <c r="L297" s="842"/>
    </row>
    <row r="298" spans="1:12" s="101" customFormat="1" ht="26.25" customHeight="1">
      <c r="A298" s="836"/>
      <c r="B298" s="831" t="s">
        <v>392</v>
      </c>
      <c r="C298" s="843" t="s">
        <v>399</v>
      </c>
      <c r="D298" s="845">
        <v>43841</v>
      </c>
      <c r="E298" s="831" t="s">
        <v>400</v>
      </c>
      <c r="F298" s="847" t="s">
        <v>401</v>
      </c>
      <c r="G298" s="848"/>
      <c r="H298" s="851" t="s">
        <v>152</v>
      </c>
      <c r="I298" s="852"/>
      <c r="J298" s="117" t="s">
        <v>153</v>
      </c>
      <c r="K298" s="117" t="s">
        <v>3</v>
      </c>
      <c r="L298" s="119">
        <v>908</v>
      </c>
    </row>
    <row r="299" spans="1:12" s="101" customFormat="1" ht="408.95" customHeight="1">
      <c r="A299" s="836"/>
      <c r="B299" s="854"/>
      <c r="C299" s="857"/>
      <c r="D299" s="853"/>
      <c r="E299" s="854"/>
      <c r="F299" s="855"/>
      <c r="G299" s="856"/>
      <c r="H299" s="827" t="s">
        <v>154</v>
      </c>
      <c r="I299" s="828"/>
      <c r="J299" s="831" t="s">
        <v>153</v>
      </c>
      <c r="K299" s="831" t="s">
        <v>3</v>
      </c>
      <c r="L299" s="833">
        <v>2729.78</v>
      </c>
    </row>
    <row r="300" spans="1:12" s="101" customFormat="1" ht="145.35" customHeight="1">
      <c r="A300" s="836"/>
      <c r="B300" s="832"/>
      <c r="C300" s="844"/>
      <c r="D300" s="846"/>
      <c r="E300" s="832"/>
      <c r="F300" s="849"/>
      <c r="G300" s="850"/>
      <c r="H300" s="829"/>
      <c r="I300" s="830"/>
      <c r="J300" s="832"/>
      <c r="K300" s="832"/>
      <c r="L300" s="834"/>
    </row>
    <row r="301" spans="1:12" s="101" customFormat="1" ht="24" customHeight="1">
      <c r="A301" s="836"/>
      <c r="B301" s="110" t="s">
        <v>77</v>
      </c>
      <c r="C301" s="115" t="s">
        <v>79</v>
      </c>
      <c r="D301" s="115" t="s">
        <v>155</v>
      </c>
      <c r="E301" s="115" t="s">
        <v>156</v>
      </c>
      <c r="F301" s="823"/>
      <c r="G301" s="824"/>
      <c r="H301" s="827" t="s">
        <v>157</v>
      </c>
      <c r="I301" s="828"/>
      <c r="J301" s="831" t="s">
        <v>153</v>
      </c>
      <c r="K301" s="831" t="s">
        <v>3</v>
      </c>
      <c r="L301" s="833">
        <v>350</v>
      </c>
    </row>
    <row r="302" spans="1:12" s="101" customFormat="1" ht="24" customHeight="1">
      <c r="A302" s="837"/>
      <c r="B302" s="117" t="s">
        <v>240</v>
      </c>
      <c r="C302" s="117" t="s">
        <v>401</v>
      </c>
      <c r="D302" s="118">
        <v>43846</v>
      </c>
      <c r="E302" s="117" t="s">
        <v>402</v>
      </c>
      <c r="F302" s="825"/>
      <c r="G302" s="826"/>
      <c r="H302" s="829"/>
      <c r="I302" s="830"/>
      <c r="J302" s="832"/>
      <c r="K302" s="832"/>
      <c r="L302" s="834"/>
    </row>
    <row r="303" spans="1:12" s="101" customFormat="1" ht="24" customHeight="1">
      <c r="A303" s="835">
        <v>56</v>
      </c>
      <c r="B303" s="110" t="s">
        <v>76</v>
      </c>
      <c r="C303" s="115" t="s">
        <v>78</v>
      </c>
      <c r="D303" s="115" t="s">
        <v>146</v>
      </c>
      <c r="E303" s="115" t="s">
        <v>147</v>
      </c>
      <c r="F303" s="838" t="s">
        <v>71</v>
      </c>
      <c r="G303" s="839"/>
      <c r="H303" s="840"/>
      <c r="I303" s="841"/>
      <c r="J303" s="841"/>
      <c r="K303" s="841"/>
      <c r="L303" s="842"/>
    </row>
    <row r="304" spans="1:12" s="101" customFormat="1" ht="26.25" customHeight="1">
      <c r="A304" s="836"/>
      <c r="B304" s="831" t="s">
        <v>403</v>
      </c>
      <c r="C304" s="843" t="s">
        <v>404</v>
      </c>
      <c r="D304" s="845">
        <v>43781</v>
      </c>
      <c r="E304" s="831" t="s">
        <v>405</v>
      </c>
      <c r="F304" s="847" t="s">
        <v>406</v>
      </c>
      <c r="G304" s="848"/>
      <c r="H304" s="851" t="s">
        <v>152</v>
      </c>
      <c r="I304" s="852"/>
      <c r="J304" s="117" t="s">
        <v>153</v>
      </c>
      <c r="K304" s="117" t="s">
        <v>3</v>
      </c>
      <c r="L304" s="119">
        <v>375.62</v>
      </c>
    </row>
    <row r="305" spans="1:12" s="101" customFormat="1" ht="113.25" customHeight="1">
      <c r="A305" s="836"/>
      <c r="B305" s="832"/>
      <c r="C305" s="844"/>
      <c r="D305" s="846"/>
      <c r="E305" s="832"/>
      <c r="F305" s="849"/>
      <c r="G305" s="850"/>
      <c r="H305" s="851" t="s">
        <v>154</v>
      </c>
      <c r="I305" s="852"/>
      <c r="J305" s="117" t="s">
        <v>153</v>
      </c>
      <c r="K305" s="117" t="s">
        <v>3</v>
      </c>
      <c r="L305" s="119">
        <v>731.86</v>
      </c>
    </row>
    <row r="306" spans="1:12" s="101" customFormat="1" ht="24" customHeight="1">
      <c r="A306" s="836"/>
      <c r="B306" s="110" t="s">
        <v>77</v>
      </c>
      <c r="C306" s="115" t="s">
        <v>79</v>
      </c>
      <c r="D306" s="115" t="s">
        <v>155</v>
      </c>
      <c r="E306" s="115" t="s">
        <v>156</v>
      </c>
      <c r="F306" s="823"/>
      <c r="G306" s="824"/>
      <c r="H306" s="827" t="s">
        <v>157</v>
      </c>
      <c r="I306" s="828"/>
      <c r="J306" s="831" t="s">
        <v>153</v>
      </c>
      <c r="K306" s="831" t="s">
        <v>153</v>
      </c>
      <c r="L306" s="833">
        <v>0</v>
      </c>
    </row>
    <row r="307" spans="1:12" s="101" customFormat="1" ht="24" customHeight="1">
      <c r="A307" s="837"/>
      <c r="B307" s="117" t="s">
        <v>193</v>
      </c>
      <c r="C307" s="117" t="s">
        <v>406</v>
      </c>
      <c r="D307" s="118">
        <v>43783</v>
      </c>
      <c r="E307" s="117" t="s">
        <v>407</v>
      </c>
      <c r="F307" s="825"/>
      <c r="G307" s="826"/>
      <c r="H307" s="829"/>
      <c r="I307" s="830"/>
      <c r="J307" s="832"/>
      <c r="K307" s="832"/>
      <c r="L307" s="834"/>
    </row>
    <row r="308" spans="1:12" s="101" customFormat="1" ht="24" customHeight="1">
      <c r="A308" s="835">
        <v>57</v>
      </c>
      <c r="B308" s="110" t="s">
        <v>76</v>
      </c>
      <c r="C308" s="115" t="s">
        <v>78</v>
      </c>
      <c r="D308" s="115" t="s">
        <v>146</v>
      </c>
      <c r="E308" s="115" t="s">
        <v>147</v>
      </c>
      <c r="F308" s="838" t="s">
        <v>71</v>
      </c>
      <c r="G308" s="839"/>
      <c r="H308" s="840"/>
      <c r="I308" s="841"/>
      <c r="J308" s="841"/>
      <c r="K308" s="841"/>
      <c r="L308" s="842"/>
    </row>
    <row r="309" spans="1:12" s="101" customFormat="1" ht="26.25" customHeight="1">
      <c r="A309" s="836"/>
      <c r="B309" s="831" t="s">
        <v>403</v>
      </c>
      <c r="C309" s="843" t="s">
        <v>408</v>
      </c>
      <c r="D309" s="845">
        <v>43804</v>
      </c>
      <c r="E309" s="831" t="s">
        <v>409</v>
      </c>
      <c r="F309" s="847" t="s">
        <v>410</v>
      </c>
      <c r="G309" s="848"/>
      <c r="H309" s="851" t="s">
        <v>152</v>
      </c>
      <c r="I309" s="852"/>
      <c r="J309" s="117" t="s">
        <v>153</v>
      </c>
      <c r="K309" s="117" t="s">
        <v>3</v>
      </c>
      <c r="L309" s="119">
        <v>275.64</v>
      </c>
    </row>
    <row r="310" spans="1:12" s="101" customFormat="1" ht="102.75" customHeight="1">
      <c r="A310" s="836"/>
      <c r="B310" s="832"/>
      <c r="C310" s="844"/>
      <c r="D310" s="846"/>
      <c r="E310" s="832"/>
      <c r="F310" s="849"/>
      <c r="G310" s="850"/>
      <c r="H310" s="851" t="s">
        <v>154</v>
      </c>
      <c r="I310" s="852"/>
      <c r="J310" s="117" t="s">
        <v>153</v>
      </c>
      <c r="K310" s="117" t="s">
        <v>3</v>
      </c>
      <c r="L310" s="119">
        <v>420.59</v>
      </c>
    </row>
    <row r="311" spans="1:12" s="101" customFormat="1" ht="24" customHeight="1">
      <c r="A311" s="836"/>
      <c r="B311" s="110" t="s">
        <v>77</v>
      </c>
      <c r="C311" s="115" t="s">
        <v>79</v>
      </c>
      <c r="D311" s="115" t="s">
        <v>155</v>
      </c>
      <c r="E311" s="115" t="s">
        <v>156</v>
      </c>
      <c r="F311" s="823"/>
      <c r="G311" s="824"/>
      <c r="H311" s="827" t="s">
        <v>157</v>
      </c>
      <c r="I311" s="828"/>
      <c r="J311" s="831" t="s">
        <v>153</v>
      </c>
      <c r="K311" s="831" t="s">
        <v>3</v>
      </c>
      <c r="L311" s="833">
        <v>340</v>
      </c>
    </row>
    <row r="312" spans="1:12" s="101" customFormat="1" ht="24" customHeight="1">
      <c r="A312" s="837"/>
      <c r="B312" s="117" t="s">
        <v>193</v>
      </c>
      <c r="C312" s="117" t="s">
        <v>410</v>
      </c>
      <c r="D312" s="118">
        <v>43806</v>
      </c>
      <c r="E312" s="117" t="s">
        <v>411</v>
      </c>
      <c r="F312" s="825"/>
      <c r="G312" s="826"/>
      <c r="H312" s="829"/>
      <c r="I312" s="830"/>
      <c r="J312" s="832"/>
      <c r="K312" s="832"/>
      <c r="L312" s="834"/>
    </row>
    <row r="313" spans="1:12" s="101" customFormat="1" ht="24" customHeight="1">
      <c r="A313" s="835">
        <v>58</v>
      </c>
      <c r="B313" s="110" t="s">
        <v>76</v>
      </c>
      <c r="C313" s="115" t="s">
        <v>78</v>
      </c>
      <c r="D313" s="115" t="s">
        <v>146</v>
      </c>
      <c r="E313" s="115" t="s">
        <v>147</v>
      </c>
      <c r="F313" s="838" t="s">
        <v>71</v>
      </c>
      <c r="G313" s="839"/>
      <c r="H313" s="840"/>
      <c r="I313" s="841"/>
      <c r="J313" s="841"/>
      <c r="K313" s="841"/>
      <c r="L313" s="842"/>
    </row>
    <row r="314" spans="1:12" s="101" customFormat="1" ht="26.25" customHeight="1">
      <c r="A314" s="836"/>
      <c r="B314" s="831" t="s">
        <v>412</v>
      </c>
      <c r="C314" s="843" t="s">
        <v>413</v>
      </c>
      <c r="D314" s="845">
        <v>43740</v>
      </c>
      <c r="E314" s="831" t="s">
        <v>414</v>
      </c>
      <c r="F314" s="847" t="s">
        <v>415</v>
      </c>
      <c r="G314" s="848"/>
      <c r="H314" s="851" t="s">
        <v>152</v>
      </c>
      <c r="I314" s="852"/>
      <c r="J314" s="117" t="s">
        <v>153</v>
      </c>
      <c r="K314" s="117" t="s">
        <v>3</v>
      </c>
      <c r="L314" s="119">
        <v>188</v>
      </c>
    </row>
    <row r="315" spans="1:12" s="101" customFormat="1" ht="165.75" customHeight="1">
      <c r="A315" s="836"/>
      <c r="B315" s="832"/>
      <c r="C315" s="844"/>
      <c r="D315" s="846"/>
      <c r="E315" s="832"/>
      <c r="F315" s="849"/>
      <c r="G315" s="850"/>
      <c r="H315" s="851" t="s">
        <v>154</v>
      </c>
      <c r="I315" s="852"/>
      <c r="J315" s="117" t="s">
        <v>153</v>
      </c>
      <c r="K315" s="117" t="s">
        <v>3</v>
      </c>
      <c r="L315" s="119">
        <v>404.44</v>
      </c>
    </row>
    <row r="316" spans="1:12" s="101" customFormat="1" ht="24" customHeight="1">
      <c r="A316" s="836"/>
      <c r="B316" s="110" t="s">
        <v>77</v>
      </c>
      <c r="C316" s="115" t="s">
        <v>79</v>
      </c>
      <c r="D316" s="115" t="s">
        <v>155</v>
      </c>
      <c r="E316" s="115" t="s">
        <v>156</v>
      </c>
      <c r="F316" s="823"/>
      <c r="G316" s="824"/>
      <c r="H316" s="827" t="s">
        <v>157</v>
      </c>
      <c r="I316" s="828"/>
      <c r="J316" s="831" t="s">
        <v>153</v>
      </c>
      <c r="K316" s="831" t="s">
        <v>153</v>
      </c>
      <c r="L316" s="833">
        <v>0</v>
      </c>
    </row>
    <row r="317" spans="1:12" s="101" customFormat="1" ht="24" customHeight="1">
      <c r="A317" s="837"/>
      <c r="B317" s="117" t="s">
        <v>326</v>
      </c>
      <c r="C317" s="117" t="s">
        <v>415</v>
      </c>
      <c r="D317" s="118">
        <v>43742</v>
      </c>
      <c r="E317" s="117" t="s">
        <v>416</v>
      </c>
      <c r="F317" s="825"/>
      <c r="G317" s="826"/>
      <c r="H317" s="829"/>
      <c r="I317" s="830"/>
      <c r="J317" s="832"/>
      <c r="K317" s="832"/>
      <c r="L317" s="834"/>
    </row>
    <row r="318" spans="1:12" s="101" customFormat="1" ht="24" customHeight="1">
      <c r="A318" s="835">
        <v>59</v>
      </c>
      <c r="B318" s="110" t="s">
        <v>76</v>
      </c>
      <c r="C318" s="115" t="s">
        <v>78</v>
      </c>
      <c r="D318" s="115" t="s">
        <v>146</v>
      </c>
      <c r="E318" s="115" t="s">
        <v>147</v>
      </c>
      <c r="F318" s="838" t="s">
        <v>71</v>
      </c>
      <c r="G318" s="839"/>
      <c r="H318" s="840"/>
      <c r="I318" s="841"/>
      <c r="J318" s="841"/>
      <c r="K318" s="841"/>
      <c r="L318" s="842"/>
    </row>
    <row r="319" spans="1:12" s="101" customFormat="1" ht="26.25" customHeight="1">
      <c r="A319" s="836"/>
      <c r="B319" s="831" t="s">
        <v>412</v>
      </c>
      <c r="C319" s="843" t="s">
        <v>417</v>
      </c>
      <c r="D319" s="845">
        <v>43747</v>
      </c>
      <c r="E319" s="831" t="s">
        <v>418</v>
      </c>
      <c r="F319" s="847" t="s">
        <v>419</v>
      </c>
      <c r="G319" s="848"/>
      <c r="H319" s="851" t="s">
        <v>152</v>
      </c>
      <c r="I319" s="852"/>
      <c r="J319" s="117" t="s">
        <v>153</v>
      </c>
      <c r="K319" s="117" t="s">
        <v>3</v>
      </c>
      <c r="L319" s="119">
        <v>275</v>
      </c>
    </row>
    <row r="320" spans="1:12" s="101" customFormat="1" ht="408.95" customHeight="1">
      <c r="A320" s="836"/>
      <c r="B320" s="854"/>
      <c r="C320" s="857"/>
      <c r="D320" s="853"/>
      <c r="E320" s="854"/>
      <c r="F320" s="855"/>
      <c r="G320" s="856"/>
      <c r="H320" s="827" t="s">
        <v>154</v>
      </c>
      <c r="I320" s="828"/>
      <c r="J320" s="831" t="s">
        <v>153</v>
      </c>
      <c r="K320" s="831" t="s">
        <v>3</v>
      </c>
      <c r="L320" s="833">
        <v>475.6</v>
      </c>
    </row>
    <row r="321" spans="1:12" s="101" customFormat="1" ht="113.85" customHeight="1">
      <c r="A321" s="836"/>
      <c r="B321" s="832"/>
      <c r="C321" s="844"/>
      <c r="D321" s="846"/>
      <c r="E321" s="832"/>
      <c r="F321" s="849"/>
      <c r="G321" s="850"/>
      <c r="H321" s="829"/>
      <c r="I321" s="830"/>
      <c r="J321" s="832"/>
      <c r="K321" s="832"/>
      <c r="L321" s="834"/>
    </row>
    <row r="322" spans="1:12" s="101" customFormat="1" ht="24" customHeight="1">
      <c r="A322" s="836"/>
      <c r="B322" s="110" t="s">
        <v>77</v>
      </c>
      <c r="C322" s="115" t="s">
        <v>79</v>
      </c>
      <c r="D322" s="115" t="s">
        <v>155</v>
      </c>
      <c r="E322" s="115" t="s">
        <v>156</v>
      </c>
      <c r="F322" s="823"/>
      <c r="G322" s="824"/>
      <c r="H322" s="827" t="s">
        <v>157</v>
      </c>
      <c r="I322" s="828"/>
      <c r="J322" s="831" t="s">
        <v>153</v>
      </c>
      <c r="K322" s="831" t="s">
        <v>3</v>
      </c>
      <c r="L322" s="833">
        <v>150</v>
      </c>
    </row>
    <row r="323" spans="1:12" s="101" customFormat="1" ht="24" customHeight="1">
      <c r="A323" s="837"/>
      <c r="B323" s="117" t="s">
        <v>326</v>
      </c>
      <c r="C323" s="117" t="s">
        <v>419</v>
      </c>
      <c r="D323" s="118">
        <v>43751</v>
      </c>
      <c r="E323" s="117" t="s">
        <v>420</v>
      </c>
      <c r="F323" s="825"/>
      <c r="G323" s="826"/>
      <c r="H323" s="829"/>
      <c r="I323" s="830"/>
      <c r="J323" s="832"/>
      <c r="K323" s="832"/>
      <c r="L323" s="834"/>
    </row>
    <row r="324" spans="1:12" s="101" customFormat="1" ht="24" customHeight="1">
      <c r="A324" s="835">
        <v>60</v>
      </c>
      <c r="B324" s="110" t="s">
        <v>76</v>
      </c>
      <c r="C324" s="115" t="s">
        <v>78</v>
      </c>
      <c r="D324" s="115" t="s">
        <v>146</v>
      </c>
      <c r="E324" s="115" t="s">
        <v>147</v>
      </c>
      <c r="F324" s="838" t="s">
        <v>71</v>
      </c>
      <c r="G324" s="839"/>
      <c r="H324" s="840"/>
      <c r="I324" s="841"/>
      <c r="J324" s="841"/>
      <c r="K324" s="841"/>
      <c r="L324" s="842"/>
    </row>
    <row r="325" spans="1:12" s="101" customFormat="1" ht="26.25" customHeight="1">
      <c r="A325" s="836"/>
      <c r="B325" s="831" t="s">
        <v>412</v>
      </c>
      <c r="C325" s="843" t="s">
        <v>421</v>
      </c>
      <c r="D325" s="845">
        <v>43802</v>
      </c>
      <c r="E325" s="831" t="s">
        <v>422</v>
      </c>
      <c r="F325" s="847" t="s">
        <v>423</v>
      </c>
      <c r="G325" s="848"/>
      <c r="H325" s="851" t="s">
        <v>152</v>
      </c>
      <c r="I325" s="852"/>
      <c r="J325" s="117" t="s">
        <v>153</v>
      </c>
      <c r="K325" s="117" t="s">
        <v>3</v>
      </c>
      <c r="L325" s="119">
        <v>577</v>
      </c>
    </row>
    <row r="326" spans="1:12" s="101" customFormat="1" ht="408.95" customHeight="1">
      <c r="A326" s="836"/>
      <c r="B326" s="854"/>
      <c r="C326" s="857"/>
      <c r="D326" s="853"/>
      <c r="E326" s="854"/>
      <c r="F326" s="855"/>
      <c r="G326" s="856"/>
      <c r="H326" s="827" t="s">
        <v>154</v>
      </c>
      <c r="I326" s="828"/>
      <c r="J326" s="831" t="s">
        <v>153</v>
      </c>
      <c r="K326" s="831" t="s">
        <v>3</v>
      </c>
      <c r="L326" s="833">
        <v>127.1</v>
      </c>
    </row>
    <row r="327" spans="1:12" s="101" customFormat="1" ht="82.35" customHeight="1">
      <c r="A327" s="836"/>
      <c r="B327" s="832"/>
      <c r="C327" s="844"/>
      <c r="D327" s="846"/>
      <c r="E327" s="832"/>
      <c r="F327" s="849"/>
      <c r="G327" s="850"/>
      <c r="H327" s="829"/>
      <c r="I327" s="830"/>
      <c r="J327" s="832"/>
      <c r="K327" s="832"/>
      <c r="L327" s="834"/>
    </row>
    <row r="328" spans="1:12" s="101" customFormat="1" ht="24" customHeight="1">
      <c r="A328" s="836"/>
      <c r="B328" s="110" t="s">
        <v>77</v>
      </c>
      <c r="C328" s="115" t="s">
        <v>79</v>
      </c>
      <c r="D328" s="115" t="s">
        <v>155</v>
      </c>
      <c r="E328" s="115" t="s">
        <v>156</v>
      </c>
      <c r="F328" s="823"/>
      <c r="G328" s="824"/>
      <c r="H328" s="827" t="s">
        <v>157</v>
      </c>
      <c r="I328" s="828"/>
      <c r="J328" s="831" t="s">
        <v>153</v>
      </c>
      <c r="K328" s="831" t="s">
        <v>153</v>
      </c>
      <c r="L328" s="833">
        <v>0</v>
      </c>
    </row>
    <row r="329" spans="1:12" s="101" customFormat="1" ht="24" customHeight="1">
      <c r="A329" s="837"/>
      <c r="B329" s="117" t="s">
        <v>326</v>
      </c>
      <c r="C329" s="117" t="s">
        <v>423</v>
      </c>
      <c r="D329" s="118">
        <v>43804</v>
      </c>
      <c r="E329" s="117" t="s">
        <v>424</v>
      </c>
      <c r="F329" s="825"/>
      <c r="G329" s="826"/>
      <c r="H329" s="829"/>
      <c r="I329" s="830"/>
      <c r="J329" s="832"/>
      <c r="K329" s="832"/>
      <c r="L329" s="834"/>
    </row>
    <row r="330" spans="1:12" s="101" customFormat="1" ht="24" customHeight="1">
      <c r="A330" s="835">
        <v>61</v>
      </c>
      <c r="B330" s="110" t="s">
        <v>76</v>
      </c>
      <c r="C330" s="115" t="s">
        <v>78</v>
      </c>
      <c r="D330" s="115" t="s">
        <v>146</v>
      </c>
      <c r="E330" s="115" t="s">
        <v>147</v>
      </c>
      <c r="F330" s="838" t="s">
        <v>71</v>
      </c>
      <c r="G330" s="839"/>
      <c r="H330" s="840"/>
      <c r="I330" s="841"/>
      <c r="J330" s="841"/>
      <c r="K330" s="841"/>
      <c r="L330" s="842"/>
    </row>
    <row r="331" spans="1:12" s="101" customFormat="1" ht="26.25" customHeight="1">
      <c r="A331" s="836"/>
      <c r="B331" s="831" t="s">
        <v>412</v>
      </c>
      <c r="C331" s="843" t="s">
        <v>425</v>
      </c>
      <c r="D331" s="845">
        <v>43808</v>
      </c>
      <c r="E331" s="831" t="s">
        <v>247</v>
      </c>
      <c r="F331" s="847" t="s">
        <v>426</v>
      </c>
      <c r="G331" s="848"/>
      <c r="H331" s="851" t="s">
        <v>152</v>
      </c>
      <c r="I331" s="852"/>
      <c r="J331" s="117" t="s">
        <v>153</v>
      </c>
      <c r="K331" s="117" t="s">
        <v>3</v>
      </c>
      <c r="L331" s="119">
        <v>314</v>
      </c>
    </row>
    <row r="332" spans="1:12" s="101" customFormat="1" ht="408.95" customHeight="1">
      <c r="A332" s="836"/>
      <c r="B332" s="854"/>
      <c r="C332" s="857"/>
      <c r="D332" s="853"/>
      <c r="E332" s="854"/>
      <c r="F332" s="855"/>
      <c r="G332" s="856"/>
      <c r="H332" s="827" t="s">
        <v>154</v>
      </c>
      <c r="I332" s="828"/>
      <c r="J332" s="831" t="s">
        <v>153</v>
      </c>
      <c r="K332" s="831" t="s">
        <v>3</v>
      </c>
      <c r="L332" s="833">
        <v>302.95999999999998</v>
      </c>
    </row>
    <row r="333" spans="1:12" s="101" customFormat="1" ht="197.85" customHeight="1">
      <c r="A333" s="836"/>
      <c r="B333" s="832"/>
      <c r="C333" s="844"/>
      <c r="D333" s="846"/>
      <c r="E333" s="832"/>
      <c r="F333" s="849"/>
      <c r="G333" s="850"/>
      <c r="H333" s="829"/>
      <c r="I333" s="830"/>
      <c r="J333" s="832"/>
      <c r="K333" s="832"/>
      <c r="L333" s="834"/>
    </row>
    <row r="334" spans="1:12" s="101" customFormat="1" ht="24" customHeight="1">
      <c r="A334" s="836"/>
      <c r="B334" s="110" t="s">
        <v>77</v>
      </c>
      <c r="C334" s="115" t="s">
        <v>79</v>
      </c>
      <c r="D334" s="115" t="s">
        <v>155</v>
      </c>
      <c r="E334" s="115" t="s">
        <v>156</v>
      </c>
      <c r="F334" s="823"/>
      <c r="G334" s="824"/>
      <c r="H334" s="827" t="s">
        <v>157</v>
      </c>
      <c r="I334" s="828"/>
      <c r="J334" s="831" t="s">
        <v>153</v>
      </c>
      <c r="K334" s="831" t="s">
        <v>3</v>
      </c>
      <c r="L334" s="833">
        <v>263.7</v>
      </c>
    </row>
    <row r="335" spans="1:12" s="101" customFormat="1" ht="24" customHeight="1">
      <c r="A335" s="837"/>
      <c r="B335" s="117" t="s">
        <v>326</v>
      </c>
      <c r="C335" s="117" t="s">
        <v>426</v>
      </c>
      <c r="D335" s="118">
        <v>43810</v>
      </c>
      <c r="E335" s="117" t="s">
        <v>427</v>
      </c>
      <c r="F335" s="825"/>
      <c r="G335" s="826"/>
      <c r="H335" s="829"/>
      <c r="I335" s="830"/>
      <c r="J335" s="832"/>
      <c r="K335" s="832"/>
      <c r="L335" s="834"/>
    </row>
    <row r="336" spans="1:12" s="101" customFormat="1" ht="24" customHeight="1">
      <c r="A336" s="835">
        <v>62</v>
      </c>
      <c r="B336" s="110" t="s">
        <v>76</v>
      </c>
      <c r="C336" s="115" t="s">
        <v>78</v>
      </c>
      <c r="D336" s="115" t="s">
        <v>146</v>
      </c>
      <c r="E336" s="115" t="s">
        <v>147</v>
      </c>
      <c r="F336" s="838" t="s">
        <v>71</v>
      </c>
      <c r="G336" s="839"/>
      <c r="H336" s="840"/>
      <c r="I336" s="841"/>
      <c r="J336" s="841"/>
      <c r="K336" s="841"/>
      <c r="L336" s="842"/>
    </row>
    <row r="337" spans="1:12" s="101" customFormat="1" ht="26.25" customHeight="1">
      <c r="A337" s="836"/>
      <c r="B337" s="831" t="s">
        <v>412</v>
      </c>
      <c r="C337" s="843" t="s">
        <v>428</v>
      </c>
      <c r="D337" s="845">
        <v>43846</v>
      </c>
      <c r="E337" s="831" t="s">
        <v>429</v>
      </c>
      <c r="F337" s="847" t="s">
        <v>334</v>
      </c>
      <c r="G337" s="848"/>
      <c r="H337" s="851" t="s">
        <v>152</v>
      </c>
      <c r="I337" s="852"/>
      <c r="J337" s="117" t="s">
        <v>3</v>
      </c>
      <c r="K337" s="117" t="s">
        <v>153</v>
      </c>
      <c r="L337" s="119">
        <v>819.6</v>
      </c>
    </row>
    <row r="338" spans="1:12" s="101" customFormat="1" ht="207.75" customHeight="1">
      <c r="A338" s="836"/>
      <c r="B338" s="832"/>
      <c r="C338" s="844"/>
      <c r="D338" s="846"/>
      <c r="E338" s="832"/>
      <c r="F338" s="849"/>
      <c r="G338" s="850"/>
      <c r="H338" s="851" t="s">
        <v>154</v>
      </c>
      <c r="I338" s="852"/>
      <c r="J338" s="117" t="s">
        <v>3</v>
      </c>
      <c r="K338" s="117" t="s">
        <v>153</v>
      </c>
      <c r="L338" s="119">
        <v>538.04999999999995</v>
      </c>
    </row>
    <row r="339" spans="1:12" s="101" customFormat="1" ht="24" customHeight="1">
      <c r="A339" s="836"/>
      <c r="B339" s="110" t="s">
        <v>77</v>
      </c>
      <c r="C339" s="115" t="s">
        <v>79</v>
      </c>
      <c r="D339" s="115" t="s">
        <v>155</v>
      </c>
      <c r="E339" s="115" t="s">
        <v>156</v>
      </c>
      <c r="F339" s="823"/>
      <c r="G339" s="824"/>
      <c r="H339" s="827" t="s">
        <v>157</v>
      </c>
      <c r="I339" s="828"/>
      <c r="J339" s="831" t="s">
        <v>3</v>
      </c>
      <c r="K339" s="831" t="s">
        <v>3</v>
      </c>
      <c r="L339" s="833">
        <v>965</v>
      </c>
    </row>
    <row r="340" spans="1:12" s="101" customFormat="1" ht="24" customHeight="1">
      <c r="A340" s="837"/>
      <c r="B340" s="117" t="s">
        <v>326</v>
      </c>
      <c r="C340" s="117" t="s">
        <v>334</v>
      </c>
      <c r="D340" s="118">
        <v>43851</v>
      </c>
      <c r="E340" s="117" t="s">
        <v>430</v>
      </c>
      <c r="F340" s="825"/>
      <c r="G340" s="826"/>
      <c r="H340" s="829"/>
      <c r="I340" s="830"/>
      <c r="J340" s="832"/>
      <c r="K340" s="832"/>
      <c r="L340" s="834"/>
    </row>
    <row r="341" spans="1:12" s="101" customFormat="1" ht="24" customHeight="1">
      <c r="A341" s="835">
        <v>63</v>
      </c>
      <c r="B341" s="110" t="s">
        <v>76</v>
      </c>
      <c r="C341" s="115" t="s">
        <v>78</v>
      </c>
      <c r="D341" s="115" t="s">
        <v>146</v>
      </c>
      <c r="E341" s="115" t="s">
        <v>147</v>
      </c>
      <c r="F341" s="838" t="s">
        <v>71</v>
      </c>
      <c r="G341" s="839"/>
      <c r="H341" s="840"/>
      <c r="I341" s="841"/>
      <c r="J341" s="841"/>
      <c r="K341" s="841"/>
      <c r="L341" s="842"/>
    </row>
    <row r="342" spans="1:12" s="101" customFormat="1" ht="26.25" customHeight="1">
      <c r="A342" s="836"/>
      <c r="B342" s="831" t="s">
        <v>412</v>
      </c>
      <c r="C342" s="843" t="s">
        <v>431</v>
      </c>
      <c r="D342" s="845">
        <v>43891</v>
      </c>
      <c r="E342" s="831" t="s">
        <v>333</v>
      </c>
      <c r="F342" s="847" t="s">
        <v>334</v>
      </c>
      <c r="G342" s="848"/>
      <c r="H342" s="851" t="s">
        <v>152</v>
      </c>
      <c r="I342" s="852"/>
      <c r="J342" s="117" t="s">
        <v>3</v>
      </c>
      <c r="K342" s="117" t="s">
        <v>153</v>
      </c>
      <c r="L342" s="119">
        <v>750.52</v>
      </c>
    </row>
    <row r="343" spans="1:12" s="101" customFormat="1" ht="165.75" customHeight="1">
      <c r="A343" s="836"/>
      <c r="B343" s="832"/>
      <c r="C343" s="844"/>
      <c r="D343" s="846"/>
      <c r="E343" s="832"/>
      <c r="F343" s="849"/>
      <c r="G343" s="850"/>
      <c r="H343" s="851" t="s">
        <v>154</v>
      </c>
      <c r="I343" s="852"/>
      <c r="J343" s="117" t="s">
        <v>3</v>
      </c>
      <c r="K343" s="117" t="s">
        <v>153</v>
      </c>
      <c r="L343" s="119">
        <v>808.68</v>
      </c>
    </row>
    <row r="344" spans="1:12" s="101" customFormat="1" ht="24" customHeight="1">
      <c r="A344" s="836"/>
      <c r="B344" s="110" t="s">
        <v>77</v>
      </c>
      <c r="C344" s="115" t="s">
        <v>79</v>
      </c>
      <c r="D344" s="115" t="s">
        <v>155</v>
      </c>
      <c r="E344" s="115" t="s">
        <v>156</v>
      </c>
      <c r="F344" s="823"/>
      <c r="G344" s="824"/>
      <c r="H344" s="827" t="s">
        <v>157</v>
      </c>
      <c r="I344" s="828"/>
      <c r="J344" s="831" t="s">
        <v>3</v>
      </c>
      <c r="K344" s="831" t="s">
        <v>3</v>
      </c>
      <c r="L344" s="833">
        <v>1165</v>
      </c>
    </row>
    <row r="345" spans="1:12" s="101" customFormat="1" ht="24" customHeight="1">
      <c r="A345" s="837"/>
      <c r="B345" s="117" t="s">
        <v>326</v>
      </c>
      <c r="C345" s="117" t="s">
        <v>334</v>
      </c>
      <c r="D345" s="118">
        <v>43895</v>
      </c>
      <c r="E345" s="117" t="s">
        <v>432</v>
      </c>
      <c r="F345" s="825"/>
      <c r="G345" s="826"/>
      <c r="H345" s="829"/>
      <c r="I345" s="830"/>
      <c r="J345" s="832"/>
      <c r="K345" s="832"/>
      <c r="L345" s="834"/>
    </row>
    <row r="346" spans="1:12" s="101" customFormat="1" ht="24" customHeight="1">
      <c r="A346" s="835">
        <v>64</v>
      </c>
      <c r="B346" s="110" t="s">
        <v>76</v>
      </c>
      <c r="C346" s="115" t="s">
        <v>78</v>
      </c>
      <c r="D346" s="115" t="s">
        <v>146</v>
      </c>
      <c r="E346" s="115" t="s">
        <v>147</v>
      </c>
      <c r="F346" s="838" t="s">
        <v>71</v>
      </c>
      <c r="G346" s="839"/>
      <c r="H346" s="840"/>
      <c r="I346" s="841"/>
      <c r="J346" s="841"/>
      <c r="K346" s="841"/>
      <c r="L346" s="842"/>
    </row>
    <row r="347" spans="1:12" s="101" customFormat="1" ht="26.25" customHeight="1">
      <c r="A347" s="836"/>
      <c r="B347" s="831" t="s">
        <v>433</v>
      </c>
      <c r="C347" s="843" t="s">
        <v>434</v>
      </c>
      <c r="D347" s="845">
        <v>43739</v>
      </c>
      <c r="E347" s="831" t="s">
        <v>435</v>
      </c>
      <c r="F347" s="847" t="s">
        <v>436</v>
      </c>
      <c r="G347" s="848"/>
      <c r="H347" s="851" t="s">
        <v>152</v>
      </c>
      <c r="I347" s="852"/>
      <c r="J347" s="117" t="s">
        <v>153</v>
      </c>
      <c r="K347" s="117" t="s">
        <v>3</v>
      </c>
      <c r="L347" s="119">
        <v>279.95999999999998</v>
      </c>
    </row>
    <row r="348" spans="1:12" s="101" customFormat="1" ht="375.75" customHeight="1">
      <c r="A348" s="836"/>
      <c r="B348" s="832"/>
      <c r="C348" s="844"/>
      <c r="D348" s="846"/>
      <c r="E348" s="832"/>
      <c r="F348" s="849"/>
      <c r="G348" s="850"/>
      <c r="H348" s="851" t="s">
        <v>154</v>
      </c>
      <c r="I348" s="852"/>
      <c r="J348" s="117" t="s">
        <v>153</v>
      </c>
      <c r="K348" s="117" t="s">
        <v>153</v>
      </c>
      <c r="L348" s="119">
        <v>0</v>
      </c>
    </row>
    <row r="349" spans="1:12" s="101" customFormat="1" ht="24" customHeight="1">
      <c r="A349" s="836"/>
      <c r="B349" s="110" t="s">
        <v>77</v>
      </c>
      <c r="C349" s="115" t="s">
        <v>79</v>
      </c>
      <c r="D349" s="115" t="s">
        <v>155</v>
      </c>
      <c r="E349" s="115" t="s">
        <v>156</v>
      </c>
      <c r="F349" s="823"/>
      <c r="G349" s="824"/>
      <c r="H349" s="827" t="s">
        <v>157</v>
      </c>
      <c r="I349" s="828"/>
      <c r="J349" s="831" t="s">
        <v>153</v>
      </c>
      <c r="K349" s="831" t="s">
        <v>153</v>
      </c>
      <c r="L349" s="833">
        <v>0</v>
      </c>
    </row>
    <row r="350" spans="1:12" s="101" customFormat="1" ht="24" customHeight="1">
      <c r="A350" s="837"/>
      <c r="B350" s="117" t="s">
        <v>437</v>
      </c>
      <c r="C350" s="117" t="s">
        <v>436</v>
      </c>
      <c r="D350" s="118">
        <v>43741</v>
      </c>
      <c r="E350" s="117" t="s">
        <v>438</v>
      </c>
      <c r="F350" s="825"/>
      <c r="G350" s="826"/>
      <c r="H350" s="829"/>
      <c r="I350" s="830"/>
      <c r="J350" s="832"/>
      <c r="K350" s="832"/>
      <c r="L350" s="834"/>
    </row>
    <row r="351" spans="1:12" s="101" customFormat="1" ht="24" customHeight="1">
      <c r="A351" s="835">
        <v>65</v>
      </c>
      <c r="B351" s="110" t="s">
        <v>76</v>
      </c>
      <c r="C351" s="115" t="s">
        <v>78</v>
      </c>
      <c r="D351" s="115" t="s">
        <v>146</v>
      </c>
      <c r="E351" s="115" t="s">
        <v>147</v>
      </c>
      <c r="F351" s="838" t="s">
        <v>71</v>
      </c>
      <c r="G351" s="839"/>
      <c r="H351" s="840"/>
      <c r="I351" s="841"/>
      <c r="J351" s="841"/>
      <c r="K351" s="841"/>
      <c r="L351" s="842"/>
    </row>
    <row r="352" spans="1:12" s="101" customFormat="1" ht="26.25" customHeight="1">
      <c r="A352" s="836"/>
      <c r="B352" s="831" t="s">
        <v>433</v>
      </c>
      <c r="C352" s="843" t="s">
        <v>439</v>
      </c>
      <c r="D352" s="845">
        <v>43775</v>
      </c>
      <c r="E352" s="831" t="s">
        <v>440</v>
      </c>
      <c r="F352" s="847" t="s">
        <v>441</v>
      </c>
      <c r="G352" s="848"/>
      <c r="H352" s="851" t="s">
        <v>152</v>
      </c>
      <c r="I352" s="852"/>
      <c r="J352" s="117" t="s">
        <v>153</v>
      </c>
      <c r="K352" s="117" t="s">
        <v>3</v>
      </c>
      <c r="L352" s="119">
        <v>291.2</v>
      </c>
    </row>
    <row r="353" spans="1:12" s="101" customFormat="1" ht="333.75" customHeight="1">
      <c r="A353" s="836"/>
      <c r="B353" s="832"/>
      <c r="C353" s="844"/>
      <c r="D353" s="846"/>
      <c r="E353" s="832"/>
      <c r="F353" s="849"/>
      <c r="G353" s="850"/>
      <c r="H353" s="851" t="s">
        <v>154</v>
      </c>
      <c r="I353" s="852"/>
      <c r="J353" s="117" t="s">
        <v>153</v>
      </c>
      <c r="K353" s="117" t="s">
        <v>3</v>
      </c>
      <c r="L353" s="119">
        <v>380.6</v>
      </c>
    </row>
    <row r="354" spans="1:12" s="101" customFormat="1" ht="24" customHeight="1">
      <c r="A354" s="836"/>
      <c r="B354" s="110" t="s">
        <v>77</v>
      </c>
      <c r="C354" s="115" t="s">
        <v>79</v>
      </c>
      <c r="D354" s="115" t="s">
        <v>155</v>
      </c>
      <c r="E354" s="115" t="s">
        <v>156</v>
      </c>
      <c r="F354" s="823"/>
      <c r="G354" s="824"/>
      <c r="H354" s="827" t="s">
        <v>157</v>
      </c>
      <c r="I354" s="828"/>
      <c r="J354" s="831" t="s">
        <v>153</v>
      </c>
      <c r="K354" s="831" t="s">
        <v>3</v>
      </c>
      <c r="L354" s="833">
        <v>89</v>
      </c>
    </row>
    <row r="355" spans="1:12" s="101" customFormat="1" ht="24" customHeight="1">
      <c r="A355" s="837"/>
      <c r="B355" s="117" t="s">
        <v>437</v>
      </c>
      <c r="C355" s="117" t="s">
        <v>441</v>
      </c>
      <c r="D355" s="118">
        <v>43777</v>
      </c>
      <c r="E355" s="117" t="s">
        <v>271</v>
      </c>
      <c r="F355" s="825"/>
      <c r="G355" s="826"/>
      <c r="H355" s="829"/>
      <c r="I355" s="830"/>
      <c r="J355" s="832"/>
      <c r="K355" s="832"/>
      <c r="L355" s="834"/>
    </row>
    <row r="356" spans="1:12" s="101" customFormat="1" ht="24" customHeight="1">
      <c r="A356" s="835">
        <v>66</v>
      </c>
      <c r="B356" s="110" t="s">
        <v>76</v>
      </c>
      <c r="C356" s="115" t="s">
        <v>78</v>
      </c>
      <c r="D356" s="115" t="s">
        <v>146</v>
      </c>
      <c r="E356" s="115" t="s">
        <v>147</v>
      </c>
      <c r="F356" s="838" t="s">
        <v>71</v>
      </c>
      <c r="G356" s="839"/>
      <c r="H356" s="840"/>
      <c r="I356" s="841"/>
      <c r="J356" s="841"/>
      <c r="K356" s="841"/>
      <c r="L356" s="842"/>
    </row>
    <row r="357" spans="1:12" s="101" customFormat="1" ht="26.25" customHeight="1">
      <c r="A357" s="836"/>
      <c r="B357" s="831" t="s">
        <v>442</v>
      </c>
      <c r="C357" s="843" t="s">
        <v>443</v>
      </c>
      <c r="D357" s="845">
        <v>43750</v>
      </c>
      <c r="E357" s="831" t="s">
        <v>444</v>
      </c>
      <c r="F357" s="847" t="s">
        <v>445</v>
      </c>
      <c r="G357" s="848"/>
      <c r="H357" s="851" t="s">
        <v>152</v>
      </c>
      <c r="I357" s="852"/>
      <c r="J357" s="117" t="s">
        <v>153</v>
      </c>
      <c r="K357" s="117" t="s">
        <v>3</v>
      </c>
      <c r="L357" s="119">
        <v>636</v>
      </c>
    </row>
    <row r="358" spans="1:12" s="101" customFormat="1" ht="375.75" customHeight="1">
      <c r="A358" s="836"/>
      <c r="B358" s="832"/>
      <c r="C358" s="844"/>
      <c r="D358" s="846"/>
      <c r="E358" s="832"/>
      <c r="F358" s="849"/>
      <c r="G358" s="850"/>
      <c r="H358" s="851" t="s">
        <v>154</v>
      </c>
      <c r="I358" s="852"/>
      <c r="J358" s="117" t="s">
        <v>153</v>
      </c>
      <c r="K358" s="117" t="s">
        <v>3</v>
      </c>
      <c r="L358" s="119">
        <v>1330.67</v>
      </c>
    </row>
    <row r="359" spans="1:12" s="101" customFormat="1" ht="24" customHeight="1">
      <c r="A359" s="836"/>
      <c r="B359" s="110" t="s">
        <v>77</v>
      </c>
      <c r="C359" s="115" t="s">
        <v>79</v>
      </c>
      <c r="D359" s="115" t="s">
        <v>155</v>
      </c>
      <c r="E359" s="115" t="s">
        <v>156</v>
      </c>
      <c r="F359" s="823"/>
      <c r="G359" s="824"/>
      <c r="H359" s="827" t="s">
        <v>157</v>
      </c>
      <c r="I359" s="828"/>
      <c r="J359" s="831" t="s">
        <v>153</v>
      </c>
      <c r="K359" s="831" t="s">
        <v>3</v>
      </c>
      <c r="L359" s="833">
        <v>221.78</v>
      </c>
    </row>
    <row r="360" spans="1:12" s="101" customFormat="1" ht="24" customHeight="1">
      <c r="A360" s="837"/>
      <c r="B360" s="117" t="s">
        <v>292</v>
      </c>
      <c r="C360" s="117" t="s">
        <v>445</v>
      </c>
      <c r="D360" s="118">
        <v>43757</v>
      </c>
      <c r="E360" s="117" t="s">
        <v>446</v>
      </c>
      <c r="F360" s="825"/>
      <c r="G360" s="826"/>
      <c r="H360" s="829"/>
      <c r="I360" s="830"/>
      <c r="J360" s="832"/>
      <c r="K360" s="832"/>
      <c r="L360" s="834"/>
    </row>
    <row r="361" spans="1:12" s="101" customFormat="1" ht="24" customHeight="1">
      <c r="A361" s="835">
        <v>67</v>
      </c>
      <c r="B361" s="110" t="s">
        <v>76</v>
      </c>
      <c r="C361" s="115" t="s">
        <v>78</v>
      </c>
      <c r="D361" s="115" t="s">
        <v>146</v>
      </c>
      <c r="E361" s="115" t="s">
        <v>147</v>
      </c>
      <c r="F361" s="838" t="s">
        <v>71</v>
      </c>
      <c r="G361" s="839"/>
      <c r="H361" s="840"/>
      <c r="I361" s="841"/>
      <c r="J361" s="841"/>
      <c r="K361" s="841"/>
      <c r="L361" s="842"/>
    </row>
    <row r="362" spans="1:12" s="101" customFormat="1" ht="26.25" customHeight="1">
      <c r="A362" s="836"/>
      <c r="B362" s="831" t="s">
        <v>442</v>
      </c>
      <c r="C362" s="843" t="s">
        <v>447</v>
      </c>
      <c r="D362" s="845">
        <v>43782</v>
      </c>
      <c r="E362" s="831" t="s">
        <v>234</v>
      </c>
      <c r="F362" s="847" t="s">
        <v>448</v>
      </c>
      <c r="G362" s="848"/>
      <c r="H362" s="851" t="s">
        <v>152</v>
      </c>
      <c r="I362" s="852"/>
      <c r="J362" s="117" t="s">
        <v>153</v>
      </c>
      <c r="K362" s="117" t="s">
        <v>3</v>
      </c>
      <c r="L362" s="119">
        <v>312.18</v>
      </c>
    </row>
    <row r="363" spans="1:12" s="101" customFormat="1" ht="134.25" customHeight="1">
      <c r="A363" s="836"/>
      <c r="B363" s="832"/>
      <c r="C363" s="844"/>
      <c r="D363" s="846"/>
      <c r="E363" s="832"/>
      <c r="F363" s="849"/>
      <c r="G363" s="850"/>
      <c r="H363" s="851" t="s">
        <v>154</v>
      </c>
      <c r="I363" s="852"/>
      <c r="J363" s="117" t="s">
        <v>153</v>
      </c>
      <c r="K363" s="117" t="s">
        <v>3</v>
      </c>
      <c r="L363" s="119">
        <v>110</v>
      </c>
    </row>
    <row r="364" spans="1:12" s="101" customFormat="1" ht="24" customHeight="1">
      <c r="A364" s="836"/>
      <c r="B364" s="110" t="s">
        <v>77</v>
      </c>
      <c r="C364" s="115" t="s">
        <v>79</v>
      </c>
      <c r="D364" s="115" t="s">
        <v>155</v>
      </c>
      <c r="E364" s="115" t="s">
        <v>156</v>
      </c>
      <c r="F364" s="823"/>
      <c r="G364" s="824"/>
      <c r="H364" s="827" t="s">
        <v>157</v>
      </c>
      <c r="I364" s="828"/>
      <c r="J364" s="831" t="s">
        <v>153</v>
      </c>
      <c r="K364" s="831" t="s">
        <v>153</v>
      </c>
      <c r="L364" s="833">
        <v>0</v>
      </c>
    </row>
    <row r="365" spans="1:12" s="101" customFormat="1" ht="24" customHeight="1">
      <c r="A365" s="837"/>
      <c r="B365" s="117" t="s">
        <v>292</v>
      </c>
      <c r="C365" s="117" t="s">
        <v>448</v>
      </c>
      <c r="D365" s="118">
        <v>43783</v>
      </c>
      <c r="E365" s="117" t="s">
        <v>449</v>
      </c>
      <c r="F365" s="825"/>
      <c r="G365" s="826"/>
      <c r="H365" s="829"/>
      <c r="I365" s="830"/>
      <c r="J365" s="832"/>
      <c r="K365" s="832"/>
      <c r="L365" s="834"/>
    </row>
    <row r="366" spans="1:12" s="101" customFormat="1" ht="24" customHeight="1">
      <c r="A366" s="835">
        <v>68</v>
      </c>
      <c r="B366" s="110" t="s">
        <v>76</v>
      </c>
      <c r="C366" s="115" t="s">
        <v>78</v>
      </c>
      <c r="D366" s="115" t="s">
        <v>146</v>
      </c>
      <c r="E366" s="115" t="s">
        <v>147</v>
      </c>
      <c r="F366" s="838" t="s">
        <v>71</v>
      </c>
      <c r="G366" s="839"/>
      <c r="H366" s="840"/>
      <c r="I366" s="841"/>
      <c r="J366" s="841"/>
      <c r="K366" s="841"/>
      <c r="L366" s="842"/>
    </row>
    <row r="367" spans="1:12" s="101" customFormat="1" ht="26.25" customHeight="1">
      <c r="A367" s="836"/>
      <c r="B367" s="831" t="s">
        <v>442</v>
      </c>
      <c r="C367" s="843" t="s">
        <v>450</v>
      </c>
      <c r="D367" s="845">
        <v>43806</v>
      </c>
      <c r="E367" s="831" t="s">
        <v>228</v>
      </c>
      <c r="F367" s="847" t="s">
        <v>239</v>
      </c>
      <c r="G367" s="848"/>
      <c r="H367" s="851" t="s">
        <v>152</v>
      </c>
      <c r="I367" s="852"/>
      <c r="J367" s="117" t="s">
        <v>153</v>
      </c>
      <c r="K367" s="117" t="s">
        <v>153</v>
      </c>
      <c r="L367" s="119">
        <v>0</v>
      </c>
    </row>
    <row r="368" spans="1:12" s="101" customFormat="1" ht="375.75" customHeight="1">
      <c r="A368" s="836"/>
      <c r="B368" s="832"/>
      <c r="C368" s="844"/>
      <c r="D368" s="846"/>
      <c r="E368" s="832"/>
      <c r="F368" s="849"/>
      <c r="G368" s="850"/>
      <c r="H368" s="851" t="s">
        <v>154</v>
      </c>
      <c r="I368" s="852"/>
      <c r="J368" s="117" t="s">
        <v>153</v>
      </c>
      <c r="K368" s="117" t="s">
        <v>153</v>
      </c>
      <c r="L368" s="119">
        <v>0</v>
      </c>
    </row>
    <row r="369" spans="1:12" s="101" customFormat="1" ht="24" customHeight="1">
      <c r="A369" s="836"/>
      <c r="B369" s="110" t="s">
        <v>77</v>
      </c>
      <c r="C369" s="115" t="s">
        <v>79</v>
      </c>
      <c r="D369" s="115" t="s">
        <v>155</v>
      </c>
      <c r="E369" s="115" t="s">
        <v>156</v>
      </c>
      <c r="F369" s="823"/>
      <c r="G369" s="824"/>
      <c r="H369" s="827" t="s">
        <v>157</v>
      </c>
      <c r="I369" s="828"/>
      <c r="J369" s="831" t="s">
        <v>153</v>
      </c>
      <c r="K369" s="831" t="s">
        <v>3</v>
      </c>
      <c r="L369" s="833">
        <v>840</v>
      </c>
    </row>
    <row r="370" spans="1:12" s="101" customFormat="1" ht="24" customHeight="1">
      <c r="A370" s="837"/>
      <c r="B370" s="117" t="s">
        <v>292</v>
      </c>
      <c r="C370" s="117" t="s">
        <v>239</v>
      </c>
      <c r="D370" s="118">
        <v>43811</v>
      </c>
      <c r="E370" s="117" t="s">
        <v>451</v>
      </c>
      <c r="F370" s="825"/>
      <c r="G370" s="826"/>
      <c r="H370" s="829"/>
      <c r="I370" s="830"/>
      <c r="J370" s="832"/>
      <c r="K370" s="832"/>
      <c r="L370" s="834"/>
    </row>
    <row r="371" spans="1:12" s="101" customFormat="1" ht="24" customHeight="1">
      <c r="A371" s="835">
        <v>69</v>
      </c>
      <c r="B371" s="110" t="s">
        <v>76</v>
      </c>
      <c r="C371" s="115" t="s">
        <v>78</v>
      </c>
      <c r="D371" s="115" t="s">
        <v>146</v>
      </c>
      <c r="E371" s="115" t="s">
        <v>147</v>
      </c>
      <c r="F371" s="838" t="s">
        <v>71</v>
      </c>
      <c r="G371" s="839"/>
      <c r="H371" s="840"/>
      <c r="I371" s="841"/>
      <c r="J371" s="841"/>
      <c r="K371" s="841"/>
      <c r="L371" s="842"/>
    </row>
    <row r="372" spans="1:12" s="101" customFormat="1" ht="26.25" customHeight="1">
      <c r="A372" s="836"/>
      <c r="B372" s="831" t="s">
        <v>442</v>
      </c>
      <c r="C372" s="843" t="s">
        <v>452</v>
      </c>
      <c r="D372" s="845">
        <v>43878</v>
      </c>
      <c r="E372" s="831" t="s">
        <v>453</v>
      </c>
      <c r="F372" s="847" t="s">
        <v>454</v>
      </c>
      <c r="G372" s="848"/>
      <c r="H372" s="851" t="s">
        <v>152</v>
      </c>
      <c r="I372" s="852"/>
      <c r="J372" s="117" t="s">
        <v>153</v>
      </c>
      <c r="K372" s="117" t="s">
        <v>3</v>
      </c>
      <c r="L372" s="119">
        <v>469.36</v>
      </c>
    </row>
    <row r="373" spans="1:12" s="101" customFormat="1" ht="291.75" customHeight="1">
      <c r="A373" s="836"/>
      <c r="B373" s="832"/>
      <c r="C373" s="844"/>
      <c r="D373" s="846"/>
      <c r="E373" s="832"/>
      <c r="F373" s="849"/>
      <c r="G373" s="850"/>
      <c r="H373" s="851" t="s">
        <v>154</v>
      </c>
      <c r="I373" s="852"/>
      <c r="J373" s="117" t="s">
        <v>153</v>
      </c>
      <c r="K373" s="117" t="s">
        <v>3</v>
      </c>
      <c r="L373" s="119">
        <v>544.39</v>
      </c>
    </row>
    <row r="374" spans="1:12" s="101" customFormat="1" ht="24" customHeight="1">
      <c r="A374" s="836"/>
      <c r="B374" s="110" t="s">
        <v>77</v>
      </c>
      <c r="C374" s="115" t="s">
        <v>79</v>
      </c>
      <c r="D374" s="115" t="s">
        <v>155</v>
      </c>
      <c r="E374" s="115" t="s">
        <v>156</v>
      </c>
      <c r="F374" s="823"/>
      <c r="G374" s="824"/>
      <c r="H374" s="827" t="s">
        <v>157</v>
      </c>
      <c r="I374" s="828"/>
      <c r="J374" s="831" t="s">
        <v>153</v>
      </c>
      <c r="K374" s="831" t="s">
        <v>3</v>
      </c>
      <c r="L374" s="833">
        <v>560</v>
      </c>
    </row>
    <row r="375" spans="1:12" s="101" customFormat="1" ht="24" customHeight="1">
      <c r="A375" s="837"/>
      <c r="B375" s="117" t="s">
        <v>292</v>
      </c>
      <c r="C375" s="117" t="s">
        <v>454</v>
      </c>
      <c r="D375" s="118">
        <v>43880</v>
      </c>
      <c r="E375" s="117" t="s">
        <v>455</v>
      </c>
      <c r="F375" s="825"/>
      <c r="G375" s="826"/>
      <c r="H375" s="829"/>
      <c r="I375" s="830"/>
      <c r="J375" s="832"/>
      <c r="K375" s="832"/>
      <c r="L375" s="834"/>
    </row>
    <row r="376" spans="1:12" s="101" customFormat="1" ht="24" customHeight="1">
      <c r="A376" s="835">
        <v>70</v>
      </c>
      <c r="B376" s="110" t="s">
        <v>76</v>
      </c>
      <c r="C376" s="115" t="s">
        <v>78</v>
      </c>
      <c r="D376" s="115" t="s">
        <v>146</v>
      </c>
      <c r="E376" s="115" t="s">
        <v>147</v>
      </c>
      <c r="F376" s="838" t="s">
        <v>71</v>
      </c>
      <c r="G376" s="839"/>
      <c r="H376" s="840"/>
      <c r="I376" s="841"/>
      <c r="J376" s="841"/>
      <c r="K376" s="841"/>
      <c r="L376" s="842"/>
    </row>
    <row r="377" spans="1:12" s="101" customFormat="1" ht="26.25" customHeight="1">
      <c r="A377" s="836"/>
      <c r="B377" s="831" t="s">
        <v>456</v>
      </c>
      <c r="C377" s="843" t="s">
        <v>457</v>
      </c>
      <c r="D377" s="845">
        <v>43788</v>
      </c>
      <c r="E377" s="831" t="s">
        <v>217</v>
      </c>
      <c r="F377" s="847" t="s">
        <v>458</v>
      </c>
      <c r="G377" s="848"/>
      <c r="H377" s="851" t="s">
        <v>152</v>
      </c>
      <c r="I377" s="852"/>
      <c r="J377" s="117" t="s">
        <v>153</v>
      </c>
      <c r="K377" s="117" t="s">
        <v>153</v>
      </c>
      <c r="L377" s="119">
        <v>0</v>
      </c>
    </row>
    <row r="378" spans="1:12" s="101" customFormat="1" ht="408.95" customHeight="1">
      <c r="A378" s="836"/>
      <c r="B378" s="854"/>
      <c r="C378" s="857"/>
      <c r="D378" s="853"/>
      <c r="E378" s="854"/>
      <c r="F378" s="855"/>
      <c r="G378" s="856"/>
      <c r="H378" s="827" t="s">
        <v>154</v>
      </c>
      <c r="I378" s="828"/>
      <c r="J378" s="831" t="s">
        <v>153</v>
      </c>
      <c r="K378" s="831" t="s">
        <v>153</v>
      </c>
      <c r="L378" s="833">
        <v>0</v>
      </c>
    </row>
    <row r="379" spans="1:12" s="101" customFormat="1" ht="250.35" customHeight="1">
      <c r="A379" s="836"/>
      <c r="B379" s="832"/>
      <c r="C379" s="844"/>
      <c r="D379" s="846"/>
      <c r="E379" s="832"/>
      <c r="F379" s="849"/>
      <c r="G379" s="850"/>
      <c r="H379" s="829"/>
      <c r="I379" s="830"/>
      <c r="J379" s="832"/>
      <c r="K379" s="832"/>
      <c r="L379" s="834"/>
    </row>
    <row r="380" spans="1:12" s="101" customFormat="1" ht="24" customHeight="1">
      <c r="A380" s="836"/>
      <c r="B380" s="110" t="s">
        <v>77</v>
      </c>
      <c r="C380" s="115" t="s">
        <v>79</v>
      </c>
      <c r="D380" s="115" t="s">
        <v>155</v>
      </c>
      <c r="E380" s="115" t="s">
        <v>156</v>
      </c>
      <c r="F380" s="823"/>
      <c r="G380" s="824"/>
      <c r="H380" s="827" t="s">
        <v>157</v>
      </c>
      <c r="I380" s="828"/>
      <c r="J380" s="831" t="s">
        <v>153</v>
      </c>
      <c r="K380" s="831" t="s">
        <v>3</v>
      </c>
      <c r="L380" s="833">
        <v>580</v>
      </c>
    </row>
    <row r="381" spans="1:12" s="101" customFormat="1" ht="34.5" customHeight="1">
      <c r="A381" s="837"/>
      <c r="B381" s="117" t="s">
        <v>459</v>
      </c>
      <c r="C381" s="117" t="s">
        <v>458</v>
      </c>
      <c r="D381" s="118">
        <v>43802</v>
      </c>
      <c r="E381" s="117" t="s">
        <v>460</v>
      </c>
      <c r="F381" s="825"/>
      <c r="G381" s="826"/>
      <c r="H381" s="829"/>
      <c r="I381" s="830"/>
      <c r="J381" s="832"/>
      <c r="K381" s="832"/>
      <c r="L381" s="834"/>
    </row>
    <row r="382" spans="1:12" s="101" customFormat="1" ht="24" customHeight="1">
      <c r="A382" s="835">
        <v>71</v>
      </c>
      <c r="B382" s="110" t="s">
        <v>76</v>
      </c>
      <c r="C382" s="115" t="s">
        <v>78</v>
      </c>
      <c r="D382" s="115" t="s">
        <v>146</v>
      </c>
      <c r="E382" s="115" t="s">
        <v>147</v>
      </c>
      <c r="F382" s="838" t="s">
        <v>71</v>
      </c>
      <c r="G382" s="839"/>
      <c r="H382" s="840"/>
      <c r="I382" s="841"/>
      <c r="J382" s="841"/>
      <c r="K382" s="841"/>
      <c r="L382" s="842"/>
    </row>
    <row r="383" spans="1:12" s="101" customFormat="1" ht="26.25" customHeight="1">
      <c r="A383" s="836"/>
      <c r="B383" s="831" t="s">
        <v>456</v>
      </c>
      <c r="C383" s="843" t="s">
        <v>457</v>
      </c>
      <c r="D383" s="845">
        <v>43788</v>
      </c>
      <c r="E383" s="831" t="s">
        <v>217</v>
      </c>
      <c r="F383" s="847" t="s">
        <v>461</v>
      </c>
      <c r="G383" s="848"/>
      <c r="H383" s="851" t="s">
        <v>152</v>
      </c>
      <c r="I383" s="852"/>
      <c r="J383" s="117" t="s">
        <v>153</v>
      </c>
      <c r="K383" s="117" t="s">
        <v>3</v>
      </c>
      <c r="L383" s="119">
        <v>259</v>
      </c>
    </row>
    <row r="384" spans="1:12" s="101" customFormat="1" ht="408.95" customHeight="1">
      <c r="A384" s="836"/>
      <c r="B384" s="854"/>
      <c r="C384" s="857"/>
      <c r="D384" s="853"/>
      <c r="E384" s="854"/>
      <c r="F384" s="855"/>
      <c r="G384" s="856"/>
      <c r="H384" s="827" t="s">
        <v>154</v>
      </c>
      <c r="I384" s="828"/>
      <c r="J384" s="831" t="s">
        <v>153</v>
      </c>
      <c r="K384" s="831" t="s">
        <v>153</v>
      </c>
      <c r="L384" s="833">
        <v>0</v>
      </c>
    </row>
    <row r="385" spans="1:12" s="101" customFormat="1" ht="250.35" customHeight="1">
      <c r="A385" s="836"/>
      <c r="B385" s="832"/>
      <c r="C385" s="844"/>
      <c r="D385" s="846"/>
      <c r="E385" s="832"/>
      <c r="F385" s="849"/>
      <c r="G385" s="850"/>
      <c r="H385" s="829"/>
      <c r="I385" s="830"/>
      <c r="J385" s="832"/>
      <c r="K385" s="832"/>
      <c r="L385" s="834"/>
    </row>
    <row r="386" spans="1:12" s="101" customFormat="1" ht="24" customHeight="1">
      <c r="A386" s="836"/>
      <c r="B386" s="110" t="s">
        <v>77</v>
      </c>
      <c r="C386" s="115" t="s">
        <v>79</v>
      </c>
      <c r="D386" s="115" t="s">
        <v>155</v>
      </c>
      <c r="E386" s="115" t="s">
        <v>156</v>
      </c>
      <c r="F386" s="823"/>
      <c r="G386" s="824"/>
      <c r="H386" s="827" t="s">
        <v>157</v>
      </c>
      <c r="I386" s="828"/>
      <c r="J386" s="831" t="s">
        <v>153</v>
      </c>
      <c r="K386" s="831" t="s">
        <v>153</v>
      </c>
      <c r="L386" s="833">
        <v>0</v>
      </c>
    </row>
    <row r="387" spans="1:12" s="101" customFormat="1" ht="34.5" customHeight="1">
      <c r="A387" s="837"/>
      <c r="B387" s="117" t="s">
        <v>459</v>
      </c>
      <c r="C387" s="117" t="s">
        <v>461</v>
      </c>
      <c r="D387" s="118">
        <v>43802</v>
      </c>
      <c r="E387" s="117" t="s">
        <v>460</v>
      </c>
      <c r="F387" s="825"/>
      <c r="G387" s="826"/>
      <c r="H387" s="829"/>
      <c r="I387" s="830"/>
      <c r="J387" s="832"/>
      <c r="K387" s="832"/>
      <c r="L387" s="834"/>
    </row>
    <row r="388" spans="1:12" s="101" customFormat="1" ht="24" customHeight="1">
      <c r="A388" s="835">
        <v>72</v>
      </c>
      <c r="B388" s="110" t="s">
        <v>76</v>
      </c>
      <c r="C388" s="115" t="s">
        <v>78</v>
      </c>
      <c r="D388" s="115" t="s">
        <v>146</v>
      </c>
      <c r="E388" s="115" t="s">
        <v>147</v>
      </c>
      <c r="F388" s="838" t="s">
        <v>71</v>
      </c>
      <c r="G388" s="839"/>
      <c r="H388" s="840"/>
      <c r="I388" s="841"/>
      <c r="J388" s="841"/>
      <c r="K388" s="841"/>
      <c r="L388" s="842"/>
    </row>
    <row r="389" spans="1:12" s="101" customFormat="1" ht="26.25" customHeight="1">
      <c r="A389" s="836"/>
      <c r="B389" s="831" t="s">
        <v>456</v>
      </c>
      <c r="C389" s="843" t="s">
        <v>462</v>
      </c>
      <c r="D389" s="845">
        <v>43838</v>
      </c>
      <c r="E389" s="831" t="s">
        <v>234</v>
      </c>
      <c r="F389" s="847" t="s">
        <v>463</v>
      </c>
      <c r="G389" s="848"/>
      <c r="H389" s="851" t="s">
        <v>152</v>
      </c>
      <c r="I389" s="852"/>
      <c r="J389" s="117" t="s">
        <v>153</v>
      </c>
      <c r="K389" s="117" t="s">
        <v>3</v>
      </c>
      <c r="L389" s="119">
        <v>299</v>
      </c>
    </row>
    <row r="390" spans="1:12" s="101" customFormat="1" ht="239.25" customHeight="1">
      <c r="A390" s="836"/>
      <c r="B390" s="832"/>
      <c r="C390" s="844"/>
      <c r="D390" s="846"/>
      <c r="E390" s="832"/>
      <c r="F390" s="849"/>
      <c r="G390" s="850"/>
      <c r="H390" s="851" t="s">
        <v>154</v>
      </c>
      <c r="I390" s="852"/>
      <c r="J390" s="117" t="s">
        <v>153</v>
      </c>
      <c r="K390" s="117" t="s">
        <v>153</v>
      </c>
      <c r="L390" s="119">
        <v>0</v>
      </c>
    </row>
    <row r="391" spans="1:12" s="101" customFormat="1" ht="24" customHeight="1">
      <c r="A391" s="836"/>
      <c r="B391" s="110" t="s">
        <v>77</v>
      </c>
      <c r="C391" s="115" t="s">
        <v>79</v>
      </c>
      <c r="D391" s="115" t="s">
        <v>155</v>
      </c>
      <c r="E391" s="115" t="s">
        <v>156</v>
      </c>
      <c r="F391" s="823"/>
      <c r="G391" s="824"/>
      <c r="H391" s="827" t="s">
        <v>157</v>
      </c>
      <c r="I391" s="828"/>
      <c r="J391" s="831" t="s">
        <v>153</v>
      </c>
      <c r="K391" s="831" t="s">
        <v>153</v>
      </c>
      <c r="L391" s="833">
        <v>0</v>
      </c>
    </row>
    <row r="392" spans="1:12" s="101" customFormat="1" ht="34.5" customHeight="1">
      <c r="A392" s="837"/>
      <c r="B392" s="117" t="s">
        <v>459</v>
      </c>
      <c r="C392" s="117" t="s">
        <v>463</v>
      </c>
      <c r="D392" s="118">
        <v>43839</v>
      </c>
      <c r="E392" s="117" t="s">
        <v>464</v>
      </c>
      <c r="F392" s="825"/>
      <c r="G392" s="826"/>
      <c r="H392" s="829"/>
      <c r="I392" s="830"/>
      <c r="J392" s="832"/>
      <c r="K392" s="832"/>
      <c r="L392" s="834"/>
    </row>
    <row r="393" spans="1:12" s="101" customFormat="1" ht="24" customHeight="1">
      <c r="A393" s="835">
        <v>73</v>
      </c>
      <c r="B393" s="110" t="s">
        <v>76</v>
      </c>
      <c r="C393" s="115" t="s">
        <v>78</v>
      </c>
      <c r="D393" s="115" t="s">
        <v>146</v>
      </c>
      <c r="E393" s="115" t="s">
        <v>147</v>
      </c>
      <c r="F393" s="838" t="s">
        <v>71</v>
      </c>
      <c r="G393" s="839"/>
      <c r="H393" s="840"/>
      <c r="I393" s="841"/>
      <c r="J393" s="841"/>
      <c r="K393" s="841"/>
      <c r="L393" s="842"/>
    </row>
    <row r="394" spans="1:12" s="101" customFormat="1" ht="26.25" customHeight="1">
      <c r="A394" s="836"/>
      <c r="B394" s="831" t="s">
        <v>456</v>
      </c>
      <c r="C394" s="843" t="s">
        <v>465</v>
      </c>
      <c r="D394" s="845">
        <v>43884</v>
      </c>
      <c r="E394" s="831" t="s">
        <v>466</v>
      </c>
      <c r="F394" s="847" t="s">
        <v>467</v>
      </c>
      <c r="G394" s="848"/>
      <c r="H394" s="851" t="s">
        <v>152</v>
      </c>
      <c r="I394" s="852"/>
      <c r="J394" s="117" t="s">
        <v>153</v>
      </c>
      <c r="K394" s="117" t="s">
        <v>3</v>
      </c>
      <c r="L394" s="119">
        <v>809</v>
      </c>
    </row>
    <row r="395" spans="1:12" s="101" customFormat="1" ht="354.75" customHeight="1">
      <c r="A395" s="836"/>
      <c r="B395" s="832"/>
      <c r="C395" s="844"/>
      <c r="D395" s="846"/>
      <c r="E395" s="832"/>
      <c r="F395" s="849"/>
      <c r="G395" s="850"/>
      <c r="H395" s="851" t="s">
        <v>154</v>
      </c>
      <c r="I395" s="852"/>
      <c r="J395" s="117" t="s">
        <v>3</v>
      </c>
      <c r="K395" s="117" t="s">
        <v>153</v>
      </c>
      <c r="L395" s="119">
        <v>1661.41</v>
      </c>
    </row>
    <row r="396" spans="1:12" s="101" customFormat="1" ht="24" customHeight="1">
      <c r="A396" s="836"/>
      <c r="B396" s="110" t="s">
        <v>77</v>
      </c>
      <c r="C396" s="115" t="s">
        <v>79</v>
      </c>
      <c r="D396" s="115" t="s">
        <v>155</v>
      </c>
      <c r="E396" s="115" t="s">
        <v>156</v>
      </c>
      <c r="F396" s="823"/>
      <c r="G396" s="824"/>
      <c r="H396" s="827" t="s">
        <v>157</v>
      </c>
      <c r="I396" s="828"/>
      <c r="J396" s="831" t="s">
        <v>153</v>
      </c>
      <c r="K396" s="831" t="s">
        <v>153</v>
      </c>
      <c r="L396" s="833">
        <v>0</v>
      </c>
    </row>
    <row r="397" spans="1:12" s="101" customFormat="1" ht="34.5" customHeight="1">
      <c r="A397" s="837"/>
      <c r="B397" s="117" t="s">
        <v>459</v>
      </c>
      <c r="C397" s="117" t="s">
        <v>467</v>
      </c>
      <c r="D397" s="118">
        <v>43889</v>
      </c>
      <c r="E397" s="117" t="s">
        <v>468</v>
      </c>
      <c r="F397" s="825"/>
      <c r="G397" s="826"/>
      <c r="H397" s="829"/>
      <c r="I397" s="830"/>
      <c r="J397" s="832"/>
      <c r="K397" s="832"/>
      <c r="L397" s="834"/>
    </row>
    <row r="398" spans="1:12" s="101" customFormat="1" ht="24" customHeight="1">
      <c r="A398" s="835">
        <v>74</v>
      </c>
      <c r="B398" s="110" t="s">
        <v>76</v>
      </c>
      <c r="C398" s="115" t="s">
        <v>78</v>
      </c>
      <c r="D398" s="115" t="s">
        <v>146</v>
      </c>
      <c r="E398" s="115" t="s">
        <v>147</v>
      </c>
      <c r="F398" s="838" t="s">
        <v>71</v>
      </c>
      <c r="G398" s="839"/>
      <c r="H398" s="840"/>
      <c r="I398" s="841"/>
      <c r="J398" s="841"/>
      <c r="K398" s="841"/>
      <c r="L398" s="842"/>
    </row>
    <row r="399" spans="1:12" s="101" customFormat="1" ht="26.25" customHeight="1">
      <c r="A399" s="836"/>
      <c r="B399" s="831" t="s">
        <v>469</v>
      </c>
      <c r="C399" s="843" t="s">
        <v>470</v>
      </c>
      <c r="D399" s="845">
        <v>43748</v>
      </c>
      <c r="E399" s="831" t="s">
        <v>471</v>
      </c>
      <c r="F399" s="847" t="s">
        <v>472</v>
      </c>
      <c r="G399" s="848"/>
      <c r="H399" s="851" t="s">
        <v>152</v>
      </c>
      <c r="I399" s="852"/>
      <c r="J399" s="117" t="s">
        <v>153</v>
      </c>
      <c r="K399" s="117" t="s">
        <v>3</v>
      </c>
      <c r="L399" s="119">
        <v>45</v>
      </c>
    </row>
    <row r="400" spans="1:12" s="101" customFormat="1" ht="396.75" customHeight="1">
      <c r="A400" s="836"/>
      <c r="B400" s="832"/>
      <c r="C400" s="844"/>
      <c r="D400" s="846"/>
      <c r="E400" s="832"/>
      <c r="F400" s="849"/>
      <c r="G400" s="850"/>
      <c r="H400" s="851" t="s">
        <v>154</v>
      </c>
      <c r="I400" s="852"/>
      <c r="J400" s="117" t="s">
        <v>153</v>
      </c>
      <c r="K400" s="117" t="s">
        <v>3</v>
      </c>
      <c r="L400" s="119">
        <v>441.28</v>
      </c>
    </row>
    <row r="401" spans="1:12" s="101" customFormat="1" ht="24" customHeight="1">
      <c r="A401" s="836"/>
      <c r="B401" s="110" t="s">
        <v>77</v>
      </c>
      <c r="C401" s="115" t="s">
        <v>79</v>
      </c>
      <c r="D401" s="115" t="s">
        <v>155</v>
      </c>
      <c r="E401" s="115" t="s">
        <v>156</v>
      </c>
      <c r="F401" s="823"/>
      <c r="G401" s="824"/>
      <c r="H401" s="827" t="s">
        <v>157</v>
      </c>
      <c r="I401" s="828"/>
      <c r="J401" s="831" t="s">
        <v>153</v>
      </c>
      <c r="K401" s="831" t="s">
        <v>153</v>
      </c>
      <c r="L401" s="833">
        <v>0</v>
      </c>
    </row>
    <row r="402" spans="1:12" s="101" customFormat="1" ht="24" customHeight="1">
      <c r="A402" s="837"/>
      <c r="B402" s="117" t="s">
        <v>437</v>
      </c>
      <c r="C402" s="117" t="s">
        <v>472</v>
      </c>
      <c r="D402" s="118">
        <v>43751</v>
      </c>
      <c r="E402" s="117" t="s">
        <v>473</v>
      </c>
      <c r="F402" s="825"/>
      <c r="G402" s="826"/>
      <c r="H402" s="829"/>
      <c r="I402" s="830"/>
      <c r="J402" s="832"/>
      <c r="K402" s="832"/>
      <c r="L402" s="834"/>
    </row>
    <row r="403" spans="1:12" s="101" customFormat="1" ht="24" customHeight="1">
      <c r="A403" s="835">
        <v>75</v>
      </c>
      <c r="B403" s="110" t="s">
        <v>76</v>
      </c>
      <c r="C403" s="115" t="s">
        <v>78</v>
      </c>
      <c r="D403" s="115" t="s">
        <v>146</v>
      </c>
      <c r="E403" s="115" t="s">
        <v>147</v>
      </c>
      <c r="F403" s="838" t="s">
        <v>71</v>
      </c>
      <c r="G403" s="839"/>
      <c r="H403" s="840"/>
      <c r="I403" s="841"/>
      <c r="J403" s="841"/>
      <c r="K403" s="841"/>
      <c r="L403" s="842"/>
    </row>
    <row r="404" spans="1:12" s="101" customFormat="1" ht="26.25" customHeight="1">
      <c r="A404" s="836"/>
      <c r="B404" s="831" t="s">
        <v>474</v>
      </c>
      <c r="C404" s="843" t="s">
        <v>475</v>
      </c>
      <c r="D404" s="845">
        <v>43782</v>
      </c>
      <c r="E404" s="831" t="s">
        <v>476</v>
      </c>
      <c r="F404" s="847" t="s">
        <v>477</v>
      </c>
      <c r="G404" s="848"/>
      <c r="H404" s="851" t="s">
        <v>152</v>
      </c>
      <c r="I404" s="852"/>
      <c r="J404" s="117" t="s">
        <v>153</v>
      </c>
      <c r="K404" s="117" t="s">
        <v>3</v>
      </c>
      <c r="L404" s="119">
        <v>342</v>
      </c>
    </row>
    <row r="405" spans="1:12" s="101" customFormat="1" ht="207.75" customHeight="1">
      <c r="A405" s="836"/>
      <c r="B405" s="832"/>
      <c r="C405" s="844"/>
      <c r="D405" s="846"/>
      <c r="E405" s="832"/>
      <c r="F405" s="849"/>
      <c r="G405" s="850"/>
      <c r="H405" s="851" t="s">
        <v>154</v>
      </c>
      <c r="I405" s="852"/>
      <c r="J405" s="117" t="s">
        <v>153</v>
      </c>
      <c r="K405" s="117" t="s">
        <v>3</v>
      </c>
      <c r="L405" s="119">
        <v>213</v>
      </c>
    </row>
    <row r="406" spans="1:12" s="101" customFormat="1" ht="24" customHeight="1">
      <c r="A406" s="836"/>
      <c r="B406" s="110" t="s">
        <v>77</v>
      </c>
      <c r="C406" s="115" t="s">
        <v>79</v>
      </c>
      <c r="D406" s="115" t="s">
        <v>155</v>
      </c>
      <c r="E406" s="115" t="s">
        <v>156</v>
      </c>
      <c r="F406" s="823"/>
      <c r="G406" s="824"/>
      <c r="H406" s="827" t="s">
        <v>157</v>
      </c>
      <c r="I406" s="828"/>
      <c r="J406" s="831" t="s">
        <v>153</v>
      </c>
      <c r="K406" s="831" t="s">
        <v>153</v>
      </c>
      <c r="L406" s="833">
        <v>0</v>
      </c>
    </row>
    <row r="407" spans="1:12" s="101" customFormat="1" ht="24" customHeight="1">
      <c r="A407" s="837"/>
      <c r="B407" s="117" t="s">
        <v>193</v>
      </c>
      <c r="C407" s="117" t="s">
        <v>477</v>
      </c>
      <c r="D407" s="118">
        <v>43785</v>
      </c>
      <c r="E407" s="117" t="s">
        <v>478</v>
      </c>
      <c r="F407" s="825"/>
      <c r="G407" s="826"/>
      <c r="H407" s="829"/>
      <c r="I407" s="830"/>
      <c r="J407" s="832"/>
      <c r="K407" s="832"/>
      <c r="L407" s="834"/>
    </row>
    <row r="408" spans="1:12" s="101" customFormat="1" ht="24" customHeight="1">
      <c r="A408" s="835">
        <v>76</v>
      </c>
      <c r="B408" s="110" t="s">
        <v>76</v>
      </c>
      <c r="C408" s="115" t="s">
        <v>78</v>
      </c>
      <c r="D408" s="115" t="s">
        <v>146</v>
      </c>
      <c r="E408" s="115" t="s">
        <v>147</v>
      </c>
      <c r="F408" s="838" t="s">
        <v>71</v>
      </c>
      <c r="G408" s="839"/>
      <c r="H408" s="840"/>
      <c r="I408" s="841"/>
      <c r="J408" s="841"/>
      <c r="K408" s="841"/>
      <c r="L408" s="842"/>
    </row>
    <row r="409" spans="1:12" s="101" customFormat="1" ht="26.25" customHeight="1">
      <c r="A409" s="836"/>
      <c r="B409" s="831" t="s">
        <v>479</v>
      </c>
      <c r="C409" s="843" t="s">
        <v>480</v>
      </c>
      <c r="D409" s="845">
        <v>43756</v>
      </c>
      <c r="E409" s="831" t="s">
        <v>205</v>
      </c>
      <c r="F409" s="847" t="s">
        <v>329</v>
      </c>
      <c r="G409" s="848"/>
      <c r="H409" s="851" t="s">
        <v>152</v>
      </c>
      <c r="I409" s="852"/>
      <c r="J409" s="117" t="s">
        <v>153</v>
      </c>
      <c r="K409" s="117" t="s">
        <v>153</v>
      </c>
      <c r="L409" s="119">
        <v>0</v>
      </c>
    </row>
    <row r="410" spans="1:12" s="101" customFormat="1" ht="218.25" customHeight="1">
      <c r="A410" s="836"/>
      <c r="B410" s="832"/>
      <c r="C410" s="844"/>
      <c r="D410" s="846"/>
      <c r="E410" s="832"/>
      <c r="F410" s="849"/>
      <c r="G410" s="850"/>
      <c r="H410" s="851" t="s">
        <v>154</v>
      </c>
      <c r="I410" s="852"/>
      <c r="J410" s="117" t="s">
        <v>153</v>
      </c>
      <c r="K410" s="117" t="s">
        <v>153</v>
      </c>
      <c r="L410" s="119">
        <v>0</v>
      </c>
    </row>
    <row r="411" spans="1:12" s="101" customFormat="1" ht="24" customHeight="1">
      <c r="A411" s="836"/>
      <c r="B411" s="110" t="s">
        <v>77</v>
      </c>
      <c r="C411" s="115" t="s">
        <v>79</v>
      </c>
      <c r="D411" s="115" t="s">
        <v>155</v>
      </c>
      <c r="E411" s="115" t="s">
        <v>156</v>
      </c>
      <c r="F411" s="823"/>
      <c r="G411" s="824"/>
      <c r="H411" s="827" t="s">
        <v>157</v>
      </c>
      <c r="I411" s="828"/>
      <c r="J411" s="831" t="s">
        <v>153</v>
      </c>
      <c r="K411" s="831" t="s">
        <v>3</v>
      </c>
      <c r="L411" s="833">
        <v>420</v>
      </c>
    </row>
    <row r="412" spans="1:12" s="101" customFormat="1" ht="24" customHeight="1">
      <c r="A412" s="837"/>
      <c r="B412" s="117" t="s">
        <v>193</v>
      </c>
      <c r="C412" s="117" t="s">
        <v>329</v>
      </c>
      <c r="D412" s="118">
        <v>43761</v>
      </c>
      <c r="E412" s="117" t="s">
        <v>481</v>
      </c>
      <c r="F412" s="825"/>
      <c r="G412" s="826"/>
      <c r="H412" s="829"/>
      <c r="I412" s="830"/>
      <c r="J412" s="832"/>
      <c r="K412" s="832"/>
      <c r="L412" s="834"/>
    </row>
    <row r="413" spans="1:12" s="101" customFormat="1" ht="24" customHeight="1">
      <c r="A413" s="835">
        <v>77</v>
      </c>
      <c r="B413" s="110" t="s">
        <v>76</v>
      </c>
      <c r="C413" s="115" t="s">
        <v>78</v>
      </c>
      <c r="D413" s="115" t="s">
        <v>146</v>
      </c>
      <c r="E413" s="115" t="s">
        <v>147</v>
      </c>
      <c r="F413" s="838" t="s">
        <v>71</v>
      </c>
      <c r="G413" s="839"/>
      <c r="H413" s="840"/>
      <c r="I413" s="841"/>
      <c r="J413" s="841"/>
      <c r="K413" s="841"/>
      <c r="L413" s="842"/>
    </row>
    <row r="414" spans="1:12" s="101" customFormat="1" ht="26.25" customHeight="1">
      <c r="A414" s="836"/>
      <c r="B414" s="831" t="s">
        <v>482</v>
      </c>
      <c r="C414" s="831" t="s">
        <v>483</v>
      </c>
      <c r="D414" s="845">
        <v>43802</v>
      </c>
      <c r="E414" s="831" t="s">
        <v>285</v>
      </c>
      <c r="F414" s="847" t="s">
        <v>484</v>
      </c>
      <c r="G414" s="848"/>
      <c r="H414" s="851" t="s">
        <v>152</v>
      </c>
      <c r="I414" s="852"/>
      <c r="J414" s="117" t="s">
        <v>153</v>
      </c>
      <c r="K414" s="117" t="s">
        <v>3</v>
      </c>
      <c r="L414" s="119">
        <v>493</v>
      </c>
    </row>
    <row r="415" spans="1:12" s="101" customFormat="1" ht="71.25" customHeight="1">
      <c r="A415" s="836"/>
      <c r="B415" s="832"/>
      <c r="C415" s="832"/>
      <c r="D415" s="846"/>
      <c r="E415" s="832"/>
      <c r="F415" s="849"/>
      <c r="G415" s="850"/>
      <c r="H415" s="851" t="s">
        <v>154</v>
      </c>
      <c r="I415" s="852"/>
      <c r="J415" s="117" t="s">
        <v>153</v>
      </c>
      <c r="K415" s="117" t="s">
        <v>3</v>
      </c>
      <c r="L415" s="119">
        <v>700</v>
      </c>
    </row>
    <row r="416" spans="1:12" s="101" customFormat="1" ht="24" customHeight="1">
      <c r="A416" s="836"/>
      <c r="B416" s="110" t="s">
        <v>77</v>
      </c>
      <c r="C416" s="115" t="s">
        <v>79</v>
      </c>
      <c r="D416" s="115" t="s">
        <v>155</v>
      </c>
      <c r="E416" s="115" t="s">
        <v>156</v>
      </c>
      <c r="F416" s="823"/>
      <c r="G416" s="824"/>
      <c r="H416" s="827" t="s">
        <v>157</v>
      </c>
      <c r="I416" s="828"/>
      <c r="J416" s="831" t="s">
        <v>153</v>
      </c>
      <c r="K416" s="831" t="s">
        <v>153</v>
      </c>
      <c r="L416" s="833">
        <v>0</v>
      </c>
    </row>
    <row r="417" spans="1:12" s="101" customFormat="1" ht="24" customHeight="1">
      <c r="A417" s="837"/>
      <c r="B417" s="117" t="s">
        <v>181</v>
      </c>
      <c r="C417" s="117" t="s">
        <v>484</v>
      </c>
      <c r="D417" s="118">
        <v>43804</v>
      </c>
      <c r="E417" s="117" t="s">
        <v>424</v>
      </c>
      <c r="F417" s="825"/>
      <c r="G417" s="826"/>
      <c r="H417" s="829"/>
      <c r="I417" s="830"/>
      <c r="J417" s="832"/>
      <c r="K417" s="832"/>
      <c r="L417" s="834"/>
    </row>
    <row r="418" spans="1:12" s="101" customFormat="1" ht="24" customHeight="1">
      <c r="A418" s="835">
        <v>78</v>
      </c>
      <c r="B418" s="110" t="s">
        <v>76</v>
      </c>
      <c r="C418" s="115" t="s">
        <v>78</v>
      </c>
      <c r="D418" s="115" t="s">
        <v>146</v>
      </c>
      <c r="E418" s="115" t="s">
        <v>147</v>
      </c>
      <c r="F418" s="838" t="s">
        <v>71</v>
      </c>
      <c r="G418" s="839"/>
      <c r="H418" s="840"/>
      <c r="I418" s="841"/>
      <c r="J418" s="841"/>
      <c r="K418" s="841"/>
      <c r="L418" s="842"/>
    </row>
    <row r="419" spans="1:12" s="101" customFormat="1" ht="26.25" customHeight="1">
      <c r="A419" s="836"/>
      <c r="B419" s="831" t="s">
        <v>482</v>
      </c>
      <c r="C419" s="831" t="s">
        <v>485</v>
      </c>
      <c r="D419" s="845">
        <v>43848</v>
      </c>
      <c r="E419" s="831" t="s">
        <v>486</v>
      </c>
      <c r="F419" s="847" t="s">
        <v>487</v>
      </c>
      <c r="G419" s="848"/>
      <c r="H419" s="851" t="s">
        <v>152</v>
      </c>
      <c r="I419" s="852"/>
      <c r="J419" s="117" t="s">
        <v>153</v>
      </c>
      <c r="K419" s="117" t="s">
        <v>3</v>
      </c>
      <c r="L419" s="119">
        <v>765</v>
      </c>
    </row>
    <row r="420" spans="1:12" s="101" customFormat="1" ht="113.25" customHeight="1">
      <c r="A420" s="836"/>
      <c r="B420" s="832"/>
      <c r="C420" s="832"/>
      <c r="D420" s="846"/>
      <c r="E420" s="832"/>
      <c r="F420" s="849"/>
      <c r="G420" s="850"/>
      <c r="H420" s="851" t="s">
        <v>154</v>
      </c>
      <c r="I420" s="852"/>
      <c r="J420" s="117" t="s">
        <v>153</v>
      </c>
      <c r="K420" s="117" t="s">
        <v>153</v>
      </c>
      <c r="L420" s="119">
        <v>0</v>
      </c>
    </row>
    <row r="421" spans="1:12" s="101" customFormat="1" ht="24" customHeight="1">
      <c r="A421" s="836"/>
      <c r="B421" s="110" t="s">
        <v>77</v>
      </c>
      <c r="C421" s="115" t="s">
        <v>79</v>
      </c>
      <c r="D421" s="115" t="s">
        <v>155</v>
      </c>
      <c r="E421" s="115" t="s">
        <v>156</v>
      </c>
      <c r="F421" s="823"/>
      <c r="G421" s="824"/>
      <c r="H421" s="827" t="s">
        <v>157</v>
      </c>
      <c r="I421" s="828"/>
      <c r="J421" s="831" t="s">
        <v>153</v>
      </c>
      <c r="K421" s="831" t="s">
        <v>153</v>
      </c>
      <c r="L421" s="833">
        <v>0</v>
      </c>
    </row>
    <row r="422" spans="1:12" s="101" customFormat="1" ht="24" customHeight="1">
      <c r="A422" s="837"/>
      <c r="B422" s="117" t="s">
        <v>181</v>
      </c>
      <c r="C422" s="117" t="s">
        <v>487</v>
      </c>
      <c r="D422" s="118">
        <v>43853</v>
      </c>
      <c r="E422" s="117" t="s">
        <v>488</v>
      </c>
      <c r="F422" s="825"/>
      <c r="G422" s="826"/>
      <c r="H422" s="829"/>
      <c r="I422" s="830"/>
      <c r="J422" s="832"/>
      <c r="K422" s="832"/>
      <c r="L422" s="834"/>
    </row>
    <row r="423" spans="1:12" s="101" customFormat="1" ht="24" customHeight="1">
      <c r="A423" s="835">
        <v>79</v>
      </c>
      <c r="B423" s="110" t="s">
        <v>76</v>
      </c>
      <c r="C423" s="115" t="s">
        <v>78</v>
      </c>
      <c r="D423" s="115" t="s">
        <v>146</v>
      </c>
      <c r="E423" s="115" t="s">
        <v>147</v>
      </c>
      <c r="F423" s="838" t="s">
        <v>71</v>
      </c>
      <c r="G423" s="839"/>
      <c r="H423" s="840"/>
      <c r="I423" s="841"/>
      <c r="J423" s="841"/>
      <c r="K423" s="841"/>
      <c r="L423" s="842"/>
    </row>
    <row r="424" spans="1:12" s="101" customFormat="1" ht="26.25" customHeight="1">
      <c r="A424" s="836"/>
      <c r="B424" s="831" t="s">
        <v>489</v>
      </c>
      <c r="C424" s="843" t="s">
        <v>490</v>
      </c>
      <c r="D424" s="845">
        <v>43854</v>
      </c>
      <c r="E424" s="831" t="s">
        <v>491</v>
      </c>
      <c r="F424" s="847" t="s">
        <v>492</v>
      </c>
      <c r="G424" s="848"/>
      <c r="H424" s="851" t="s">
        <v>152</v>
      </c>
      <c r="I424" s="852"/>
      <c r="J424" s="117" t="s">
        <v>153</v>
      </c>
      <c r="K424" s="117" t="s">
        <v>153</v>
      </c>
      <c r="L424" s="119">
        <v>0</v>
      </c>
    </row>
    <row r="425" spans="1:12" s="101" customFormat="1" ht="375.75" customHeight="1">
      <c r="A425" s="836"/>
      <c r="B425" s="832"/>
      <c r="C425" s="844"/>
      <c r="D425" s="846"/>
      <c r="E425" s="832"/>
      <c r="F425" s="849"/>
      <c r="G425" s="850"/>
      <c r="H425" s="851" t="s">
        <v>154</v>
      </c>
      <c r="I425" s="852"/>
      <c r="J425" s="117" t="s">
        <v>153</v>
      </c>
      <c r="K425" s="117" t="s">
        <v>3</v>
      </c>
      <c r="L425" s="119">
        <v>416.6</v>
      </c>
    </row>
    <row r="426" spans="1:12" s="101" customFormat="1" ht="24" customHeight="1">
      <c r="A426" s="836"/>
      <c r="B426" s="110" t="s">
        <v>77</v>
      </c>
      <c r="C426" s="115" t="s">
        <v>79</v>
      </c>
      <c r="D426" s="115" t="s">
        <v>155</v>
      </c>
      <c r="E426" s="115" t="s">
        <v>156</v>
      </c>
      <c r="F426" s="823"/>
      <c r="G426" s="824"/>
      <c r="H426" s="827" t="s">
        <v>157</v>
      </c>
      <c r="I426" s="828"/>
      <c r="J426" s="831" t="s">
        <v>153</v>
      </c>
      <c r="K426" s="831" t="s">
        <v>153</v>
      </c>
      <c r="L426" s="833">
        <v>0</v>
      </c>
    </row>
    <row r="427" spans="1:12" s="101" customFormat="1" ht="24" customHeight="1">
      <c r="A427" s="837"/>
      <c r="B427" s="117" t="s">
        <v>437</v>
      </c>
      <c r="C427" s="117" t="s">
        <v>492</v>
      </c>
      <c r="D427" s="118">
        <v>43856</v>
      </c>
      <c r="E427" s="117" t="s">
        <v>493</v>
      </c>
      <c r="F427" s="825"/>
      <c r="G427" s="826"/>
      <c r="H427" s="829"/>
      <c r="I427" s="830"/>
      <c r="J427" s="832"/>
      <c r="K427" s="832"/>
      <c r="L427" s="834"/>
    </row>
    <row r="428" spans="1:12" s="101" customFormat="1" ht="24" customHeight="1">
      <c r="A428" s="835">
        <v>80</v>
      </c>
      <c r="B428" s="110" t="s">
        <v>76</v>
      </c>
      <c r="C428" s="115" t="s">
        <v>78</v>
      </c>
      <c r="D428" s="115" t="s">
        <v>146</v>
      </c>
      <c r="E428" s="115" t="s">
        <v>147</v>
      </c>
      <c r="F428" s="838" t="s">
        <v>71</v>
      </c>
      <c r="G428" s="839"/>
      <c r="H428" s="840"/>
      <c r="I428" s="841"/>
      <c r="J428" s="841"/>
      <c r="K428" s="841"/>
      <c r="L428" s="842"/>
    </row>
    <row r="429" spans="1:12" s="101" customFormat="1" ht="26.25" customHeight="1">
      <c r="A429" s="836"/>
      <c r="B429" s="831" t="s">
        <v>494</v>
      </c>
      <c r="C429" s="843" t="s">
        <v>495</v>
      </c>
      <c r="D429" s="845">
        <v>43744</v>
      </c>
      <c r="E429" s="831" t="s">
        <v>496</v>
      </c>
      <c r="F429" s="847" t="s">
        <v>497</v>
      </c>
      <c r="G429" s="848"/>
      <c r="H429" s="851" t="s">
        <v>152</v>
      </c>
      <c r="I429" s="852"/>
      <c r="J429" s="117" t="s">
        <v>153</v>
      </c>
      <c r="K429" s="117" t="s">
        <v>3</v>
      </c>
      <c r="L429" s="119">
        <v>1285</v>
      </c>
    </row>
    <row r="430" spans="1:12" s="101" customFormat="1" ht="408.95" customHeight="1">
      <c r="A430" s="836"/>
      <c r="B430" s="854"/>
      <c r="C430" s="857"/>
      <c r="D430" s="853"/>
      <c r="E430" s="854"/>
      <c r="F430" s="855"/>
      <c r="G430" s="856"/>
      <c r="H430" s="827" t="s">
        <v>154</v>
      </c>
      <c r="I430" s="828"/>
      <c r="J430" s="831" t="s">
        <v>153</v>
      </c>
      <c r="K430" s="831" t="s">
        <v>153</v>
      </c>
      <c r="L430" s="833">
        <v>0</v>
      </c>
    </row>
    <row r="431" spans="1:12" s="101" customFormat="1" ht="82.35" customHeight="1">
      <c r="A431" s="836"/>
      <c r="B431" s="832"/>
      <c r="C431" s="844"/>
      <c r="D431" s="846"/>
      <c r="E431" s="832"/>
      <c r="F431" s="849"/>
      <c r="G431" s="850"/>
      <c r="H431" s="829"/>
      <c r="I431" s="830"/>
      <c r="J431" s="832"/>
      <c r="K431" s="832"/>
      <c r="L431" s="834"/>
    </row>
    <row r="432" spans="1:12" s="101" customFormat="1" ht="24" customHeight="1">
      <c r="A432" s="836"/>
      <c r="B432" s="110" t="s">
        <v>77</v>
      </c>
      <c r="C432" s="115" t="s">
        <v>79</v>
      </c>
      <c r="D432" s="115" t="s">
        <v>155</v>
      </c>
      <c r="E432" s="115" t="s">
        <v>156</v>
      </c>
      <c r="F432" s="823"/>
      <c r="G432" s="824"/>
      <c r="H432" s="827" t="s">
        <v>157</v>
      </c>
      <c r="I432" s="828"/>
      <c r="J432" s="831" t="s">
        <v>153</v>
      </c>
      <c r="K432" s="831" t="s">
        <v>153</v>
      </c>
      <c r="L432" s="833">
        <v>0</v>
      </c>
    </row>
    <row r="433" spans="1:12" s="101" customFormat="1" ht="24" customHeight="1">
      <c r="A433" s="837"/>
      <c r="B433" s="117" t="s">
        <v>498</v>
      </c>
      <c r="C433" s="117" t="s">
        <v>497</v>
      </c>
      <c r="D433" s="118">
        <v>43749</v>
      </c>
      <c r="E433" s="117" t="s">
        <v>499</v>
      </c>
      <c r="F433" s="825"/>
      <c r="G433" s="826"/>
      <c r="H433" s="829"/>
      <c r="I433" s="830"/>
      <c r="J433" s="832"/>
      <c r="K433" s="832"/>
      <c r="L433" s="834"/>
    </row>
    <row r="434" spans="1:12" s="101" customFormat="1" ht="24" customHeight="1">
      <c r="A434" s="835">
        <v>81</v>
      </c>
      <c r="B434" s="110" t="s">
        <v>76</v>
      </c>
      <c r="C434" s="115" t="s">
        <v>78</v>
      </c>
      <c r="D434" s="115" t="s">
        <v>146</v>
      </c>
      <c r="E434" s="115" t="s">
        <v>147</v>
      </c>
      <c r="F434" s="838" t="s">
        <v>71</v>
      </c>
      <c r="G434" s="839"/>
      <c r="H434" s="840"/>
      <c r="I434" s="841"/>
      <c r="J434" s="841"/>
      <c r="K434" s="841"/>
      <c r="L434" s="842"/>
    </row>
    <row r="435" spans="1:12" s="101" customFormat="1" ht="26.25" customHeight="1">
      <c r="A435" s="836"/>
      <c r="B435" s="831" t="s">
        <v>494</v>
      </c>
      <c r="C435" s="843" t="s">
        <v>500</v>
      </c>
      <c r="D435" s="845">
        <v>43775</v>
      </c>
      <c r="E435" s="831" t="s">
        <v>501</v>
      </c>
      <c r="F435" s="847" t="s">
        <v>502</v>
      </c>
      <c r="G435" s="848"/>
      <c r="H435" s="851" t="s">
        <v>152</v>
      </c>
      <c r="I435" s="852"/>
      <c r="J435" s="117" t="s">
        <v>153</v>
      </c>
      <c r="K435" s="117" t="s">
        <v>3</v>
      </c>
      <c r="L435" s="119">
        <v>837</v>
      </c>
    </row>
    <row r="436" spans="1:12" s="101" customFormat="1" ht="408.95" customHeight="1">
      <c r="A436" s="836"/>
      <c r="B436" s="854"/>
      <c r="C436" s="857"/>
      <c r="D436" s="853"/>
      <c r="E436" s="854"/>
      <c r="F436" s="855"/>
      <c r="G436" s="856"/>
      <c r="H436" s="827" t="s">
        <v>154</v>
      </c>
      <c r="I436" s="828"/>
      <c r="J436" s="831" t="s">
        <v>153</v>
      </c>
      <c r="K436" s="831" t="s">
        <v>3</v>
      </c>
      <c r="L436" s="833">
        <v>1404.64</v>
      </c>
    </row>
    <row r="437" spans="1:12" s="101" customFormat="1" ht="187.35" customHeight="1">
      <c r="A437" s="836"/>
      <c r="B437" s="832"/>
      <c r="C437" s="844"/>
      <c r="D437" s="846"/>
      <c r="E437" s="832"/>
      <c r="F437" s="849"/>
      <c r="G437" s="850"/>
      <c r="H437" s="829"/>
      <c r="I437" s="830"/>
      <c r="J437" s="832"/>
      <c r="K437" s="832"/>
      <c r="L437" s="834"/>
    </row>
    <row r="438" spans="1:12" s="101" customFormat="1" ht="24" customHeight="1">
      <c r="A438" s="836"/>
      <c r="B438" s="110" t="s">
        <v>77</v>
      </c>
      <c r="C438" s="115" t="s">
        <v>79</v>
      </c>
      <c r="D438" s="115" t="s">
        <v>155</v>
      </c>
      <c r="E438" s="115" t="s">
        <v>156</v>
      </c>
      <c r="F438" s="823"/>
      <c r="G438" s="824"/>
      <c r="H438" s="827" t="s">
        <v>157</v>
      </c>
      <c r="I438" s="828"/>
      <c r="J438" s="831" t="s">
        <v>153</v>
      </c>
      <c r="K438" s="831" t="s">
        <v>3</v>
      </c>
      <c r="L438" s="833">
        <v>200</v>
      </c>
    </row>
    <row r="439" spans="1:12" s="101" customFormat="1" ht="24" customHeight="1">
      <c r="A439" s="837"/>
      <c r="B439" s="117" t="s">
        <v>498</v>
      </c>
      <c r="C439" s="117" t="s">
        <v>502</v>
      </c>
      <c r="D439" s="118">
        <v>43778</v>
      </c>
      <c r="E439" s="117" t="s">
        <v>503</v>
      </c>
      <c r="F439" s="825"/>
      <c r="G439" s="826"/>
      <c r="H439" s="829"/>
      <c r="I439" s="830"/>
      <c r="J439" s="832"/>
      <c r="K439" s="832"/>
      <c r="L439" s="834"/>
    </row>
    <row r="440" spans="1:12" s="101" customFormat="1" ht="24" customHeight="1">
      <c r="A440" s="835">
        <v>82</v>
      </c>
      <c r="B440" s="110" t="s">
        <v>76</v>
      </c>
      <c r="C440" s="115" t="s">
        <v>78</v>
      </c>
      <c r="D440" s="115" t="s">
        <v>146</v>
      </c>
      <c r="E440" s="115" t="s">
        <v>147</v>
      </c>
      <c r="F440" s="838" t="s">
        <v>71</v>
      </c>
      <c r="G440" s="839"/>
      <c r="H440" s="840"/>
      <c r="I440" s="841"/>
      <c r="J440" s="841"/>
      <c r="K440" s="841"/>
      <c r="L440" s="842"/>
    </row>
    <row r="441" spans="1:12" s="101" customFormat="1" ht="26.25" customHeight="1">
      <c r="A441" s="836"/>
      <c r="B441" s="831" t="s">
        <v>494</v>
      </c>
      <c r="C441" s="843" t="s">
        <v>504</v>
      </c>
      <c r="D441" s="845">
        <v>43780</v>
      </c>
      <c r="E441" s="831" t="s">
        <v>505</v>
      </c>
      <c r="F441" s="847" t="s">
        <v>506</v>
      </c>
      <c r="G441" s="848"/>
      <c r="H441" s="851" t="s">
        <v>152</v>
      </c>
      <c r="I441" s="852"/>
      <c r="J441" s="117" t="s">
        <v>153</v>
      </c>
      <c r="K441" s="117" t="s">
        <v>3</v>
      </c>
      <c r="L441" s="119">
        <v>423</v>
      </c>
    </row>
    <row r="442" spans="1:12" s="101" customFormat="1" ht="408.95" customHeight="1">
      <c r="A442" s="836"/>
      <c r="B442" s="854"/>
      <c r="C442" s="857"/>
      <c r="D442" s="853"/>
      <c r="E442" s="854"/>
      <c r="F442" s="855"/>
      <c r="G442" s="856"/>
      <c r="H442" s="827" t="s">
        <v>154</v>
      </c>
      <c r="I442" s="828"/>
      <c r="J442" s="831" t="s">
        <v>153</v>
      </c>
      <c r="K442" s="831" t="s">
        <v>3</v>
      </c>
      <c r="L442" s="833">
        <v>3396</v>
      </c>
    </row>
    <row r="443" spans="1:12" s="101" customFormat="1" ht="92.85" customHeight="1">
      <c r="A443" s="836"/>
      <c r="B443" s="832"/>
      <c r="C443" s="844"/>
      <c r="D443" s="846"/>
      <c r="E443" s="832"/>
      <c r="F443" s="849"/>
      <c r="G443" s="850"/>
      <c r="H443" s="829"/>
      <c r="I443" s="830"/>
      <c r="J443" s="832"/>
      <c r="K443" s="832"/>
      <c r="L443" s="834"/>
    </row>
    <row r="444" spans="1:12" s="101" customFormat="1" ht="24" customHeight="1">
      <c r="A444" s="836"/>
      <c r="B444" s="110" t="s">
        <v>77</v>
      </c>
      <c r="C444" s="115" t="s">
        <v>79</v>
      </c>
      <c r="D444" s="115" t="s">
        <v>155</v>
      </c>
      <c r="E444" s="115" t="s">
        <v>156</v>
      </c>
      <c r="F444" s="823"/>
      <c r="G444" s="824"/>
      <c r="H444" s="827" t="s">
        <v>157</v>
      </c>
      <c r="I444" s="828"/>
      <c r="J444" s="831" t="s">
        <v>153</v>
      </c>
      <c r="K444" s="831" t="s">
        <v>153</v>
      </c>
      <c r="L444" s="833">
        <v>0</v>
      </c>
    </row>
    <row r="445" spans="1:12" s="101" customFormat="1" ht="24" customHeight="1">
      <c r="A445" s="837"/>
      <c r="B445" s="117" t="s">
        <v>498</v>
      </c>
      <c r="C445" s="117" t="s">
        <v>506</v>
      </c>
      <c r="D445" s="118">
        <v>43784</v>
      </c>
      <c r="E445" s="117" t="s">
        <v>507</v>
      </c>
      <c r="F445" s="825"/>
      <c r="G445" s="826"/>
      <c r="H445" s="829"/>
      <c r="I445" s="830"/>
      <c r="J445" s="832"/>
      <c r="K445" s="832"/>
      <c r="L445" s="834"/>
    </row>
    <row r="446" spans="1:12" s="101" customFormat="1" ht="24" customHeight="1">
      <c r="A446" s="835">
        <v>83</v>
      </c>
      <c r="B446" s="110" t="s">
        <v>76</v>
      </c>
      <c r="C446" s="115" t="s">
        <v>78</v>
      </c>
      <c r="D446" s="115" t="s">
        <v>146</v>
      </c>
      <c r="E446" s="115" t="s">
        <v>147</v>
      </c>
      <c r="F446" s="838" t="s">
        <v>71</v>
      </c>
      <c r="G446" s="839"/>
      <c r="H446" s="840"/>
      <c r="I446" s="841"/>
      <c r="J446" s="841"/>
      <c r="K446" s="841"/>
      <c r="L446" s="842"/>
    </row>
    <row r="447" spans="1:12" s="101" customFormat="1" ht="26.25" customHeight="1">
      <c r="A447" s="836"/>
      <c r="B447" s="831" t="s">
        <v>494</v>
      </c>
      <c r="C447" s="843" t="s">
        <v>508</v>
      </c>
      <c r="D447" s="845">
        <v>43804</v>
      </c>
      <c r="E447" s="831" t="s">
        <v>509</v>
      </c>
      <c r="F447" s="847" t="s">
        <v>510</v>
      </c>
      <c r="G447" s="848"/>
      <c r="H447" s="851" t="s">
        <v>152</v>
      </c>
      <c r="I447" s="852"/>
      <c r="J447" s="117" t="s">
        <v>153</v>
      </c>
      <c r="K447" s="117" t="s">
        <v>3</v>
      </c>
      <c r="L447" s="119">
        <v>876</v>
      </c>
    </row>
    <row r="448" spans="1:12" s="101" customFormat="1" ht="408.95" customHeight="1">
      <c r="A448" s="836"/>
      <c r="B448" s="854"/>
      <c r="C448" s="857"/>
      <c r="D448" s="853"/>
      <c r="E448" s="854"/>
      <c r="F448" s="855"/>
      <c r="G448" s="856"/>
      <c r="H448" s="827" t="s">
        <v>154</v>
      </c>
      <c r="I448" s="828"/>
      <c r="J448" s="831" t="s">
        <v>153</v>
      </c>
      <c r="K448" s="831" t="s">
        <v>3</v>
      </c>
      <c r="L448" s="833">
        <v>2087.2600000000002</v>
      </c>
    </row>
    <row r="449" spans="1:12" s="101" customFormat="1" ht="92.85" customHeight="1">
      <c r="A449" s="836"/>
      <c r="B449" s="832"/>
      <c r="C449" s="844"/>
      <c r="D449" s="846"/>
      <c r="E449" s="832"/>
      <c r="F449" s="849"/>
      <c r="G449" s="850"/>
      <c r="H449" s="829"/>
      <c r="I449" s="830"/>
      <c r="J449" s="832"/>
      <c r="K449" s="832"/>
      <c r="L449" s="834"/>
    </row>
    <row r="450" spans="1:12" s="101" customFormat="1" ht="24" customHeight="1">
      <c r="A450" s="836"/>
      <c r="B450" s="110" t="s">
        <v>77</v>
      </c>
      <c r="C450" s="115" t="s">
        <v>79</v>
      </c>
      <c r="D450" s="115" t="s">
        <v>155</v>
      </c>
      <c r="E450" s="115" t="s">
        <v>156</v>
      </c>
      <c r="F450" s="823"/>
      <c r="G450" s="824"/>
      <c r="H450" s="827" t="s">
        <v>157</v>
      </c>
      <c r="I450" s="828"/>
      <c r="J450" s="831" t="s">
        <v>153</v>
      </c>
      <c r="K450" s="831" t="s">
        <v>3</v>
      </c>
      <c r="L450" s="833">
        <v>790</v>
      </c>
    </row>
    <row r="451" spans="1:12" s="101" customFormat="1" ht="24" customHeight="1">
      <c r="A451" s="837"/>
      <c r="B451" s="117" t="s">
        <v>498</v>
      </c>
      <c r="C451" s="117" t="s">
        <v>510</v>
      </c>
      <c r="D451" s="118">
        <v>43811</v>
      </c>
      <c r="E451" s="117" t="s">
        <v>511</v>
      </c>
      <c r="F451" s="825"/>
      <c r="G451" s="826"/>
      <c r="H451" s="829"/>
      <c r="I451" s="830"/>
      <c r="J451" s="832"/>
      <c r="K451" s="832"/>
      <c r="L451" s="834"/>
    </row>
    <row r="452" spans="1:12" s="101" customFormat="1" ht="24" customHeight="1">
      <c r="A452" s="835">
        <v>84</v>
      </c>
      <c r="B452" s="110" t="s">
        <v>76</v>
      </c>
      <c r="C452" s="115" t="s">
        <v>78</v>
      </c>
      <c r="D452" s="115" t="s">
        <v>146</v>
      </c>
      <c r="E452" s="115" t="s">
        <v>147</v>
      </c>
      <c r="F452" s="838" t="s">
        <v>71</v>
      </c>
      <c r="G452" s="839"/>
      <c r="H452" s="840"/>
      <c r="I452" s="841"/>
      <c r="J452" s="841"/>
      <c r="K452" s="841"/>
      <c r="L452" s="842"/>
    </row>
    <row r="453" spans="1:12" s="101" customFormat="1" ht="26.25" customHeight="1">
      <c r="A453" s="836"/>
      <c r="B453" s="831" t="s">
        <v>494</v>
      </c>
      <c r="C453" s="843" t="s">
        <v>512</v>
      </c>
      <c r="D453" s="845">
        <v>43850</v>
      </c>
      <c r="E453" s="831" t="s">
        <v>243</v>
      </c>
      <c r="F453" s="847" t="s">
        <v>513</v>
      </c>
      <c r="G453" s="848"/>
      <c r="H453" s="851" t="s">
        <v>152</v>
      </c>
      <c r="I453" s="852"/>
      <c r="J453" s="117" t="s">
        <v>153</v>
      </c>
      <c r="K453" s="117" t="s">
        <v>3</v>
      </c>
      <c r="L453" s="119">
        <v>360.5</v>
      </c>
    </row>
    <row r="454" spans="1:12" s="101" customFormat="1" ht="408.95" customHeight="1">
      <c r="A454" s="836"/>
      <c r="B454" s="854"/>
      <c r="C454" s="857"/>
      <c r="D454" s="853"/>
      <c r="E454" s="854"/>
      <c r="F454" s="855"/>
      <c r="G454" s="856"/>
      <c r="H454" s="827" t="s">
        <v>154</v>
      </c>
      <c r="I454" s="828"/>
      <c r="J454" s="831" t="s">
        <v>153</v>
      </c>
      <c r="K454" s="831" t="s">
        <v>3</v>
      </c>
      <c r="L454" s="833">
        <v>200</v>
      </c>
    </row>
    <row r="455" spans="1:12" s="101" customFormat="1" ht="239.85" customHeight="1">
      <c r="A455" s="836"/>
      <c r="B455" s="832"/>
      <c r="C455" s="844"/>
      <c r="D455" s="846"/>
      <c r="E455" s="832"/>
      <c r="F455" s="849"/>
      <c r="G455" s="850"/>
      <c r="H455" s="829"/>
      <c r="I455" s="830"/>
      <c r="J455" s="832"/>
      <c r="K455" s="832"/>
      <c r="L455" s="834"/>
    </row>
    <row r="456" spans="1:12" s="101" customFormat="1" ht="24" customHeight="1">
      <c r="A456" s="836"/>
      <c r="B456" s="110" t="s">
        <v>77</v>
      </c>
      <c r="C456" s="115" t="s">
        <v>79</v>
      </c>
      <c r="D456" s="115" t="s">
        <v>155</v>
      </c>
      <c r="E456" s="115" t="s">
        <v>156</v>
      </c>
      <c r="F456" s="823"/>
      <c r="G456" s="824"/>
      <c r="H456" s="827" t="s">
        <v>157</v>
      </c>
      <c r="I456" s="828"/>
      <c r="J456" s="831" t="s">
        <v>153</v>
      </c>
      <c r="K456" s="831" t="s">
        <v>3</v>
      </c>
      <c r="L456" s="833">
        <v>75</v>
      </c>
    </row>
    <row r="457" spans="1:12" s="101" customFormat="1" ht="24" customHeight="1">
      <c r="A457" s="837"/>
      <c r="B457" s="117" t="s">
        <v>498</v>
      </c>
      <c r="C457" s="117" t="s">
        <v>513</v>
      </c>
      <c r="D457" s="118">
        <v>43851</v>
      </c>
      <c r="E457" s="117" t="s">
        <v>514</v>
      </c>
      <c r="F457" s="825"/>
      <c r="G457" s="826"/>
      <c r="H457" s="829"/>
      <c r="I457" s="830"/>
      <c r="J457" s="832"/>
      <c r="K457" s="832"/>
      <c r="L457" s="834"/>
    </row>
    <row r="458" spans="1:12" s="101" customFormat="1" ht="24" customHeight="1">
      <c r="A458" s="835">
        <v>85</v>
      </c>
      <c r="B458" s="110" t="s">
        <v>76</v>
      </c>
      <c r="C458" s="115" t="s">
        <v>78</v>
      </c>
      <c r="D458" s="115" t="s">
        <v>146</v>
      </c>
      <c r="E458" s="115" t="s">
        <v>147</v>
      </c>
      <c r="F458" s="838" t="s">
        <v>71</v>
      </c>
      <c r="G458" s="839"/>
      <c r="H458" s="840"/>
      <c r="I458" s="841"/>
      <c r="J458" s="841"/>
      <c r="K458" s="841"/>
      <c r="L458" s="842"/>
    </row>
    <row r="459" spans="1:12" s="101" customFormat="1" ht="26.25" customHeight="1">
      <c r="A459" s="836"/>
      <c r="B459" s="831" t="s">
        <v>494</v>
      </c>
      <c r="C459" s="843" t="s">
        <v>515</v>
      </c>
      <c r="D459" s="845">
        <v>43854</v>
      </c>
      <c r="E459" s="831" t="s">
        <v>516</v>
      </c>
      <c r="F459" s="847" t="s">
        <v>517</v>
      </c>
      <c r="G459" s="848"/>
      <c r="H459" s="851" t="s">
        <v>152</v>
      </c>
      <c r="I459" s="852"/>
      <c r="J459" s="117" t="s">
        <v>3</v>
      </c>
      <c r="K459" s="117" t="s">
        <v>3</v>
      </c>
      <c r="L459" s="119">
        <v>1408.9</v>
      </c>
    </row>
    <row r="460" spans="1:12" s="101" customFormat="1" ht="396.75" customHeight="1">
      <c r="A460" s="836"/>
      <c r="B460" s="832"/>
      <c r="C460" s="844"/>
      <c r="D460" s="846"/>
      <c r="E460" s="832"/>
      <c r="F460" s="849"/>
      <c r="G460" s="850"/>
      <c r="H460" s="851" t="s">
        <v>154</v>
      </c>
      <c r="I460" s="852"/>
      <c r="J460" s="117" t="s">
        <v>3</v>
      </c>
      <c r="K460" s="117" t="s">
        <v>153</v>
      </c>
      <c r="L460" s="119">
        <v>679.55</v>
      </c>
    </row>
    <row r="461" spans="1:12" s="101" customFormat="1" ht="24" customHeight="1">
      <c r="A461" s="836"/>
      <c r="B461" s="110" t="s">
        <v>77</v>
      </c>
      <c r="C461" s="115" t="s">
        <v>79</v>
      </c>
      <c r="D461" s="115" t="s">
        <v>155</v>
      </c>
      <c r="E461" s="115" t="s">
        <v>156</v>
      </c>
      <c r="F461" s="823"/>
      <c r="G461" s="824"/>
      <c r="H461" s="827" t="s">
        <v>157</v>
      </c>
      <c r="I461" s="828"/>
      <c r="J461" s="831" t="s">
        <v>3</v>
      </c>
      <c r="K461" s="831" t="s">
        <v>153</v>
      </c>
      <c r="L461" s="833">
        <v>606.55000000000007</v>
      </c>
    </row>
    <row r="462" spans="1:12" s="101" customFormat="1" ht="24" customHeight="1">
      <c r="A462" s="837"/>
      <c r="B462" s="117" t="s">
        <v>498</v>
      </c>
      <c r="C462" s="117" t="s">
        <v>517</v>
      </c>
      <c r="D462" s="118">
        <v>43860</v>
      </c>
      <c r="E462" s="117" t="s">
        <v>518</v>
      </c>
      <c r="F462" s="825"/>
      <c r="G462" s="826"/>
      <c r="H462" s="829"/>
      <c r="I462" s="830"/>
      <c r="J462" s="832"/>
      <c r="K462" s="832"/>
      <c r="L462" s="834"/>
    </row>
    <row r="463" spans="1:12" s="101" customFormat="1" ht="24" customHeight="1">
      <c r="A463" s="835">
        <v>86</v>
      </c>
      <c r="B463" s="110" t="s">
        <v>76</v>
      </c>
      <c r="C463" s="115" t="s">
        <v>78</v>
      </c>
      <c r="D463" s="115" t="s">
        <v>146</v>
      </c>
      <c r="E463" s="115" t="s">
        <v>147</v>
      </c>
      <c r="F463" s="838" t="s">
        <v>71</v>
      </c>
      <c r="G463" s="839"/>
      <c r="H463" s="840"/>
      <c r="I463" s="841"/>
      <c r="J463" s="841"/>
      <c r="K463" s="841"/>
      <c r="L463" s="842"/>
    </row>
    <row r="464" spans="1:12" s="101" customFormat="1" ht="26.25" customHeight="1">
      <c r="A464" s="836"/>
      <c r="B464" s="831" t="s">
        <v>494</v>
      </c>
      <c r="C464" s="843" t="s">
        <v>519</v>
      </c>
      <c r="D464" s="845">
        <v>43865</v>
      </c>
      <c r="E464" s="831" t="s">
        <v>168</v>
      </c>
      <c r="F464" s="847" t="s">
        <v>520</v>
      </c>
      <c r="G464" s="848"/>
      <c r="H464" s="851" t="s">
        <v>152</v>
      </c>
      <c r="I464" s="852"/>
      <c r="J464" s="117" t="s">
        <v>153</v>
      </c>
      <c r="K464" s="117" t="s">
        <v>3</v>
      </c>
      <c r="L464" s="119">
        <v>888</v>
      </c>
    </row>
    <row r="465" spans="1:12" s="101" customFormat="1" ht="408.95" customHeight="1">
      <c r="A465" s="836"/>
      <c r="B465" s="854"/>
      <c r="C465" s="857"/>
      <c r="D465" s="853"/>
      <c r="E465" s="854"/>
      <c r="F465" s="855"/>
      <c r="G465" s="856"/>
      <c r="H465" s="827" t="s">
        <v>154</v>
      </c>
      <c r="I465" s="828"/>
      <c r="J465" s="831" t="s">
        <v>153</v>
      </c>
      <c r="K465" s="831" t="s">
        <v>3</v>
      </c>
      <c r="L465" s="833">
        <v>2079.08</v>
      </c>
    </row>
    <row r="466" spans="1:12" s="101" customFormat="1" ht="271.35000000000002" customHeight="1">
      <c r="A466" s="836"/>
      <c r="B466" s="832"/>
      <c r="C466" s="844"/>
      <c r="D466" s="846"/>
      <c r="E466" s="832"/>
      <c r="F466" s="849"/>
      <c r="G466" s="850"/>
      <c r="H466" s="829"/>
      <c r="I466" s="830"/>
      <c r="J466" s="832"/>
      <c r="K466" s="832"/>
      <c r="L466" s="834"/>
    </row>
    <row r="467" spans="1:12" s="101" customFormat="1" ht="24" customHeight="1">
      <c r="A467" s="836"/>
      <c r="B467" s="110" t="s">
        <v>77</v>
      </c>
      <c r="C467" s="115" t="s">
        <v>79</v>
      </c>
      <c r="D467" s="115" t="s">
        <v>155</v>
      </c>
      <c r="E467" s="115" t="s">
        <v>156</v>
      </c>
      <c r="F467" s="823"/>
      <c r="G467" s="824"/>
      <c r="H467" s="827" t="s">
        <v>157</v>
      </c>
      <c r="I467" s="828"/>
      <c r="J467" s="831" t="s">
        <v>153</v>
      </c>
      <c r="K467" s="831" t="s">
        <v>3</v>
      </c>
      <c r="L467" s="833">
        <v>411.7</v>
      </c>
    </row>
    <row r="468" spans="1:12" s="101" customFormat="1" ht="24" customHeight="1">
      <c r="A468" s="837"/>
      <c r="B468" s="117" t="s">
        <v>498</v>
      </c>
      <c r="C468" s="117" t="s">
        <v>520</v>
      </c>
      <c r="D468" s="118">
        <v>43868</v>
      </c>
      <c r="E468" s="117" t="s">
        <v>521</v>
      </c>
      <c r="F468" s="825"/>
      <c r="G468" s="826"/>
      <c r="H468" s="829"/>
      <c r="I468" s="830"/>
      <c r="J468" s="832"/>
      <c r="K468" s="832"/>
      <c r="L468" s="834"/>
    </row>
    <row r="469" spans="1:12" s="101" customFormat="1" ht="24" customHeight="1">
      <c r="A469" s="835">
        <v>87</v>
      </c>
      <c r="B469" s="110" t="s">
        <v>76</v>
      </c>
      <c r="C469" s="115" t="s">
        <v>78</v>
      </c>
      <c r="D469" s="115" t="s">
        <v>146</v>
      </c>
      <c r="E469" s="115" t="s">
        <v>147</v>
      </c>
      <c r="F469" s="838" t="s">
        <v>71</v>
      </c>
      <c r="G469" s="839"/>
      <c r="H469" s="840"/>
      <c r="I469" s="841"/>
      <c r="J469" s="841"/>
      <c r="K469" s="841"/>
      <c r="L469" s="842"/>
    </row>
    <row r="470" spans="1:12" s="101" customFormat="1" ht="26.25" customHeight="1">
      <c r="A470" s="836"/>
      <c r="B470" s="831" t="s">
        <v>494</v>
      </c>
      <c r="C470" s="843" t="s">
        <v>522</v>
      </c>
      <c r="D470" s="845">
        <v>43893</v>
      </c>
      <c r="E470" s="831" t="s">
        <v>523</v>
      </c>
      <c r="F470" s="847" t="s">
        <v>210</v>
      </c>
      <c r="G470" s="848"/>
      <c r="H470" s="851" t="s">
        <v>152</v>
      </c>
      <c r="I470" s="852"/>
      <c r="J470" s="117" t="s">
        <v>153</v>
      </c>
      <c r="K470" s="117" t="s">
        <v>3</v>
      </c>
      <c r="L470" s="119">
        <v>338</v>
      </c>
    </row>
    <row r="471" spans="1:12" s="101" customFormat="1" ht="408.95" customHeight="1">
      <c r="A471" s="836"/>
      <c r="B471" s="854"/>
      <c r="C471" s="857"/>
      <c r="D471" s="853"/>
      <c r="E471" s="854"/>
      <c r="F471" s="855"/>
      <c r="G471" s="856"/>
      <c r="H471" s="827" t="s">
        <v>154</v>
      </c>
      <c r="I471" s="828"/>
      <c r="J471" s="831" t="s">
        <v>153</v>
      </c>
      <c r="K471" s="831" t="s">
        <v>3</v>
      </c>
      <c r="L471" s="833">
        <v>635.22</v>
      </c>
    </row>
    <row r="472" spans="1:12" s="101" customFormat="1" ht="29.85" customHeight="1">
      <c r="A472" s="836"/>
      <c r="B472" s="832"/>
      <c r="C472" s="844"/>
      <c r="D472" s="846"/>
      <c r="E472" s="832"/>
      <c r="F472" s="849"/>
      <c r="G472" s="850"/>
      <c r="H472" s="829"/>
      <c r="I472" s="830"/>
      <c r="J472" s="832"/>
      <c r="K472" s="832"/>
      <c r="L472" s="834"/>
    </row>
    <row r="473" spans="1:12" s="101" customFormat="1" ht="24" customHeight="1">
      <c r="A473" s="836"/>
      <c r="B473" s="110" t="s">
        <v>77</v>
      </c>
      <c r="C473" s="115" t="s">
        <v>79</v>
      </c>
      <c r="D473" s="115" t="s">
        <v>155</v>
      </c>
      <c r="E473" s="115" t="s">
        <v>156</v>
      </c>
      <c r="F473" s="823"/>
      <c r="G473" s="824"/>
      <c r="H473" s="827" t="s">
        <v>157</v>
      </c>
      <c r="I473" s="828"/>
      <c r="J473" s="831" t="s">
        <v>153</v>
      </c>
      <c r="K473" s="831" t="s">
        <v>3</v>
      </c>
      <c r="L473" s="833">
        <v>791.98</v>
      </c>
    </row>
    <row r="474" spans="1:12" s="101" customFormat="1" ht="24" customHeight="1">
      <c r="A474" s="837"/>
      <c r="B474" s="117" t="s">
        <v>498</v>
      </c>
      <c r="C474" s="117" t="s">
        <v>210</v>
      </c>
      <c r="D474" s="118">
        <v>43895</v>
      </c>
      <c r="E474" s="117" t="s">
        <v>524</v>
      </c>
      <c r="F474" s="825"/>
      <c r="G474" s="826"/>
      <c r="H474" s="829"/>
      <c r="I474" s="830"/>
      <c r="J474" s="832"/>
      <c r="K474" s="832"/>
      <c r="L474" s="834"/>
    </row>
    <row r="475" spans="1:12" s="101" customFormat="1" ht="24" customHeight="1">
      <c r="A475" s="835">
        <v>88</v>
      </c>
      <c r="B475" s="110" t="s">
        <v>76</v>
      </c>
      <c r="C475" s="115" t="s">
        <v>78</v>
      </c>
      <c r="D475" s="115" t="s">
        <v>146</v>
      </c>
      <c r="E475" s="115" t="s">
        <v>147</v>
      </c>
      <c r="F475" s="838" t="s">
        <v>71</v>
      </c>
      <c r="G475" s="839"/>
      <c r="H475" s="840"/>
      <c r="I475" s="841"/>
      <c r="J475" s="841"/>
      <c r="K475" s="841"/>
      <c r="L475" s="842"/>
    </row>
    <row r="476" spans="1:12" s="101" customFormat="1" ht="26.25" customHeight="1">
      <c r="A476" s="836"/>
      <c r="B476" s="831" t="s">
        <v>494</v>
      </c>
      <c r="C476" s="843" t="s">
        <v>525</v>
      </c>
      <c r="D476" s="845">
        <v>43897</v>
      </c>
      <c r="E476" s="831" t="s">
        <v>496</v>
      </c>
      <c r="F476" s="847" t="s">
        <v>526</v>
      </c>
      <c r="G476" s="848"/>
      <c r="H476" s="851" t="s">
        <v>152</v>
      </c>
      <c r="I476" s="852"/>
      <c r="J476" s="117" t="s">
        <v>153</v>
      </c>
      <c r="K476" s="117" t="s">
        <v>3</v>
      </c>
      <c r="L476" s="119">
        <v>264.87</v>
      </c>
    </row>
    <row r="477" spans="1:12" s="101" customFormat="1" ht="408.95" customHeight="1">
      <c r="A477" s="836"/>
      <c r="B477" s="854"/>
      <c r="C477" s="857"/>
      <c r="D477" s="853"/>
      <c r="E477" s="854"/>
      <c r="F477" s="855"/>
      <c r="G477" s="856"/>
      <c r="H477" s="827" t="s">
        <v>154</v>
      </c>
      <c r="I477" s="828"/>
      <c r="J477" s="831" t="s">
        <v>153</v>
      </c>
      <c r="K477" s="831" t="s">
        <v>3</v>
      </c>
      <c r="L477" s="833">
        <v>1831.41</v>
      </c>
    </row>
    <row r="478" spans="1:12" s="101" customFormat="1" ht="61.35" customHeight="1">
      <c r="A478" s="836"/>
      <c r="B478" s="832"/>
      <c r="C478" s="844"/>
      <c r="D478" s="846"/>
      <c r="E478" s="832"/>
      <c r="F478" s="849"/>
      <c r="G478" s="850"/>
      <c r="H478" s="829"/>
      <c r="I478" s="830"/>
      <c r="J478" s="832"/>
      <c r="K478" s="832"/>
      <c r="L478" s="834"/>
    </row>
    <row r="479" spans="1:12" s="101" customFormat="1" ht="24" customHeight="1">
      <c r="A479" s="836"/>
      <c r="B479" s="110" t="s">
        <v>77</v>
      </c>
      <c r="C479" s="115" t="s">
        <v>79</v>
      </c>
      <c r="D479" s="115" t="s">
        <v>155</v>
      </c>
      <c r="E479" s="115" t="s">
        <v>156</v>
      </c>
      <c r="F479" s="823"/>
      <c r="G479" s="824"/>
      <c r="H479" s="827" t="s">
        <v>157</v>
      </c>
      <c r="I479" s="828"/>
      <c r="J479" s="831" t="s">
        <v>153</v>
      </c>
      <c r="K479" s="831" t="s">
        <v>3</v>
      </c>
      <c r="L479" s="833">
        <v>200</v>
      </c>
    </row>
    <row r="480" spans="1:12" s="101" customFormat="1" ht="24" customHeight="1">
      <c r="A480" s="837"/>
      <c r="B480" s="117" t="s">
        <v>498</v>
      </c>
      <c r="C480" s="117" t="s">
        <v>526</v>
      </c>
      <c r="D480" s="118">
        <v>43900</v>
      </c>
      <c r="E480" s="117" t="s">
        <v>527</v>
      </c>
      <c r="F480" s="825"/>
      <c r="G480" s="826"/>
      <c r="H480" s="829"/>
      <c r="I480" s="830"/>
      <c r="J480" s="832"/>
      <c r="K480" s="832"/>
      <c r="L480" s="834"/>
    </row>
    <row r="481" spans="1:12" s="101" customFormat="1" ht="24" customHeight="1">
      <c r="A481" s="835">
        <v>89</v>
      </c>
      <c r="B481" s="110" t="s">
        <v>76</v>
      </c>
      <c r="C481" s="115" t="s">
        <v>78</v>
      </c>
      <c r="D481" s="115" t="s">
        <v>146</v>
      </c>
      <c r="E481" s="115" t="s">
        <v>147</v>
      </c>
      <c r="F481" s="838" t="s">
        <v>71</v>
      </c>
      <c r="G481" s="839"/>
      <c r="H481" s="840"/>
      <c r="I481" s="841"/>
      <c r="J481" s="841"/>
      <c r="K481" s="841"/>
      <c r="L481" s="842"/>
    </row>
    <row r="482" spans="1:12" s="101" customFormat="1" ht="26.25" customHeight="1">
      <c r="A482" s="836"/>
      <c r="B482" s="831" t="s">
        <v>528</v>
      </c>
      <c r="C482" s="843" t="s">
        <v>529</v>
      </c>
      <c r="D482" s="845">
        <v>43760</v>
      </c>
      <c r="E482" s="831" t="s">
        <v>530</v>
      </c>
      <c r="F482" s="847" t="s">
        <v>531</v>
      </c>
      <c r="G482" s="848"/>
      <c r="H482" s="851" t="s">
        <v>152</v>
      </c>
      <c r="I482" s="852"/>
      <c r="J482" s="117" t="s">
        <v>153</v>
      </c>
      <c r="K482" s="117" t="s">
        <v>3</v>
      </c>
      <c r="L482" s="119">
        <v>173.88</v>
      </c>
    </row>
    <row r="483" spans="1:12" s="101" customFormat="1" ht="408.95" customHeight="1">
      <c r="A483" s="836"/>
      <c r="B483" s="854"/>
      <c r="C483" s="857"/>
      <c r="D483" s="853"/>
      <c r="E483" s="854"/>
      <c r="F483" s="855"/>
      <c r="G483" s="856"/>
      <c r="H483" s="827" t="s">
        <v>154</v>
      </c>
      <c r="I483" s="828"/>
      <c r="J483" s="831" t="s">
        <v>153</v>
      </c>
      <c r="K483" s="831" t="s">
        <v>3</v>
      </c>
      <c r="L483" s="833">
        <v>378.1</v>
      </c>
    </row>
    <row r="484" spans="1:12" s="101" customFormat="1" ht="40.35" customHeight="1">
      <c r="A484" s="836"/>
      <c r="B484" s="832"/>
      <c r="C484" s="844"/>
      <c r="D484" s="846"/>
      <c r="E484" s="832"/>
      <c r="F484" s="849"/>
      <c r="G484" s="850"/>
      <c r="H484" s="829"/>
      <c r="I484" s="830"/>
      <c r="J484" s="832"/>
      <c r="K484" s="832"/>
      <c r="L484" s="834"/>
    </row>
    <row r="485" spans="1:12" s="101" customFormat="1" ht="24" customHeight="1">
      <c r="A485" s="836"/>
      <c r="B485" s="110" t="s">
        <v>77</v>
      </c>
      <c r="C485" s="115" t="s">
        <v>79</v>
      </c>
      <c r="D485" s="115" t="s">
        <v>155</v>
      </c>
      <c r="E485" s="115" t="s">
        <v>156</v>
      </c>
      <c r="F485" s="823"/>
      <c r="G485" s="824"/>
      <c r="H485" s="827" t="s">
        <v>157</v>
      </c>
      <c r="I485" s="828"/>
      <c r="J485" s="831" t="s">
        <v>153</v>
      </c>
      <c r="K485" s="831" t="s">
        <v>153</v>
      </c>
      <c r="L485" s="833">
        <v>0</v>
      </c>
    </row>
    <row r="486" spans="1:12" s="101" customFormat="1" ht="24" customHeight="1">
      <c r="A486" s="837"/>
      <c r="B486" s="117" t="s">
        <v>240</v>
      </c>
      <c r="C486" s="117" t="s">
        <v>531</v>
      </c>
      <c r="D486" s="118">
        <v>43761</v>
      </c>
      <c r="E486" s="117" t="s">
        <v>532</v>
      </c>
      <c r="F486" s="825"/>
      <c r="G486" s="826"/>
      <c r="H486" s="829"/>
      <c r="I486" s="830"/>
      <c r="J486" s="832"/>
      <c r="K486" s="832"/>
      <c r="L486" s="834"/>
    </row>
    <row r="487" spans="1:12" s="101" customFormat="1" ht="24" customHeight="1">
      <c r="A487" s="835">
        <v>90</v>
      </c>
      <c r="B487" s="110" t="s">
        <v>76</v>
      </c>
      <c r="C487" s="115" t="s">
        <v>78</v>
      </c>
      <c r="D487" s="115" t="s">
        <v>146</v>
      </c>
      <c r="E487" s="115" t="s">
        <v>147</v>
      </c>
      <c r="F487" s="838" t="s">
        <v>71</v>
      </c>
      <c r="G487" s="839"/>
      <c r="H487" s="840"/>
      <c r="I487" s="841"/>
      <c r="J487" s="841"/>
      <c r="K487" s="841"/>
      <c r="L487" s="842"/>
    </row>
    <row r="488" spans="1:12" s="101" customFormat="1" ht="26.25" customHeight="1">
      <c r="A488" s="836"/>
      <c r="B488" s="831" t="s">
        <v>533</v>
      </c>
      <c r="C488" s="831" t="s">
        <v>534</v>
      </c>
      <c r="D488" s="845">
        <v>43780</v>
      </c>
      <c r="E488" s="831" t="s">
        <v>306</v>
      </c>
      <c r="F488" s="847" t="s">
        <v>535</v>
      </c>
      <c r="G488" s="848"/>
      <c r="H488" s="851" t="s">
        <v>152</v>
      </c>
      <c r="I488" s="852"/>
      <c r="J488" s="117" t="s">
        <v>153</v>
      </c>
      <c r="K488" s="117" t="s">
        <v>3</v>
      </c>
      <c r="L488" s="119">
        <v>368</v>
      </c>
    </row>
    <row r="489" spans="1:12" s="101" customFormat="1" ht="50.25" customHeight="1">
      <c r="A489" s="836"/>
      <c r="B489" s="832"/>
      <c r="C489" s="832"/>
      <c r="D489" s="846"/>
      <c r="E489" s="832"/>
      <c r="F489" s="849"/>
      <c r="G489" s="850"/>
      <c r="H489" s="851" t="s">
        <v>154</v>
      </c>
      <c r="I489" s="852"/>
      <c r="J489" s="117" t="s">
        <v>153</v>
      </c>
      <c r="K489" s="117" t="s">
        <v>3</v>
      </c>
      <c r="L489" s="119">
        <v>386.6</v>
      </c>
    </row>
    <row r="490" spans="1:12" s="101" customFormat="1" ht="24" customHeight="1">
      <c r="A490" s="836"/>
      <c r="B490" s="110" t="s">
        <v>77</v>
      </c>
      <c r="C490" s="115" t="s">
        <v>79</v>
      </c>
      <c r="D490" s="115" t="s">
        <v>155</v>
      </c>
      <c r="E490" s="115" t="s">
        <v>156</v>
      </c>
      <c r="F490" s="823"/>
      <c r="G490" s="824"/>
      <c r="H490" s="827" t="s">
        <v>157</v>
      </c>
      <c r="I490" s="828"/>
      <c r="J490" s="831" t="s">
        <v>153</v>
      </c>
      <c r="K490" s="831" t="s">
        <v>153</v>
      </c>
      <c r="L490" s="833">
        <v>0</v>
      </c>
    </row>
    <row r="491" spans="1:12" s="101" customFormat="1" ht="24" customHeight="1">
      <c r="A491" s="837"/>
      <c r="B491" s="117" t="s">
        <v>193</v>
      </c>
      <c r="C491" s="117" t="s">
        <v>535</v>
      </c>
      <c r="D491" s="118">
        <v>43782</v>
      </c>
      <c r="E491" s="117" t="s">
        <v>369</v>
      </c>
      <c r="F491" s="825"/>
      <c r="G491" s="826"/>
      <c r="H491" s="829"/>
      <c r="I491" s="830"/>
      <c r="J491" s="832"/>
      <c r="K491" s="832"/>
      <c r="L491" s="834"/>
    </row>
    <row r="492" spans="1:12" s="101" customFormat="1" ht="24" customHeight="1">
      <c r="A492" s="835">
        <v>91</v>
      </c>
      <c r="B492" s="110" t="s">
        <v>76</v>
      </c>
      <c r="C492" s="115" t="s">
        <v>78</v>
      </c>
      <c r="D492" s="115" t="s">
        <v>146</v>
      </c>
      <c r="E492" s="115" t="s">
        <v>147</v>
      </c>
      <c r="F492" s="838" t="s">
        <v>71</v>
      </c>
      <c r="G492" s="839"/>
      <c r="H492" s="840"/>
      <c r="I492" s="841"/>
      <c r="J492" s="841"/>
      <c r="K492" s="841"/>
      <c r="L492" s="842"/>
    </row>
    <row r="493" spans="1:12" s="101" customFormat="1" ht="26.25" customHeight="1">
      <c r="A493" s="836"/>
      <c r="B493" s="831" t="s">
        <v>536</v>
      </c>
      <c r="C493" s="843" t="s">
        <v>537</v>
      </c>
      <c r="D493" s="845">
        <v>43853</v>
      </c>
      <c r="E493" s="831" t="s">
        <v>538</v>
      </c>
      <c r="F493" s="847" t="s">
        <v>539</v>
      </c>
      <c r="G493" s="848"/>
      <c r="H493" s="851" t="s">
        <v>152</v>
      </c>
      <c r="I493" s="852"/>
      <c r="J493" s="117" t="s">
        <v>153</v>
      </c>
      <c r="K493" s="117" t="s">
        <v>3</v>
      </c>
      <c r="L493" s="119">
        <v>332.71</v>
      </c>
    </row>
    <row r="494" spans="1:12" s="101" customFormat="1" ht="365.25" customHeight="1">
      <c r="A494" s="836"/>
      <c r="B494" s="832"/>
      <c r="C494" s="844"/>
      <c r="D494" s="846"/>
      <c r="E494" s="832"/>
      <c r="F494" s="849"/>
      <c r="G494" s="850"/>
      <c r="H494" s="851" t="s">
        <v>154</v>
      </c>
      <c r="I494" s="852"/>
      <c r="J494" s="117" t="s">
        <v>153</v>
      </c>
      <c r="K494" s="117" t="s">
        <v>3</v>
      </c>
      <c r="L494" s="119">
        <v>330.76</v>
      </c>
    </row>
    <row r="495" spans="1:12" s="101" customFormat="1" ht="24" customHeight="1">
      <c r="A495" s="836"/>
      <c r="B495" s="110" t="s">
        <v>77</v>
      </c>
      <c r="C495" s="115" t="s">
        <v>79</v>
      </c>
      <c r="D495" s="115" t="s">
        <v>155</v>
      </c>
      <c r="E495" s="115" t="s">
        <v>156</v>
      </c>
      <c r="F495" s="823"/>
      <c r="G495" s="824"/>
      <c r="H495" s="827" t="s">
        <v>157</v>
      </c>
      <c r="I495" s="828"/>
      <c r="J495" s="831" t="s">
        <v>153</v>
      </c>
      <c r="K495" s="831" t="s">
        <v>3</v>
      </c>
      <c r="L495" s="833">
        <v>486</v>
      </c>
    </row>
    <row r="496" spans="1:12" s="101" customFormat="1" ht="24" customHeight="1">
      <c r="A496" s="837"/>
      <c r="B496" s="117" t="s">
        <v>230</v>
      </c>
      <c r="C496" s="117" t="s">
        <v>539</v>
      </c>
      <c r="D496" s="118">
        <v>43855</v>
      </c>
      <c r="E496" s="117" t="s">
        <v>540</v>
      </c>
      <c r="F496" s="825"/>
      <c r="G496" s="826"/>
      <c r="H496" s="829"/>
      <c r="I496" s="830"/>
      <c r="J496" s="832"/>
      <c r="K496" s="832"/>
      <c r="L496" s="834"/>
    </row>
    <row r="497" spans="1:12" s="101" customFormat="1" ht="24" customHeight="1">
      <c r="A497" s="835">
        <v>92</v>
      </c>
      <c r="B497" s="110" t="s">
        <v>76</v>
      </c>
      <c r="C497" s="115" t="s">
        <v>78</v>
      </c>
      <c r="D497" s="115" t="s">
        <v>146</v>
      </c>
      <c r="E497" s="115" t="s">
        <v>147</v>
      </c>
      <c r="F497" s="838" t="s">
        <v>71</v>
      </c>
      <c r="G497" s="839"/>
      <c r="H497" s="840"/>
      <c r="I497" s="841"/>
      <c r="J497" s="841"/>
      <c r="K497" s="841"/>
      <c r="L497" s="842"/>
    </row>
    <row r="498" spans="1:12" s="101" customFormat="1" ht="26.25" customHeight="1">
      <c r="A498" s="836"/>
      <c r="B498" s="831" t="s">
        <v>536</v>
      </c>
      <c r="C498" s="843" t="s">
        <v>541</v>
      </c>
      <c r="D498" s="845">
        <v>43870</v>
      </c>
      <c r="E498" s="831" t="s">
        <v>234</v>
      </c>
      <c r="F498" s="847" t="s">
        <v>448</v>
      </c>
      <c r="G498" s="848"/>
      <c r="H498" s="851" t="s">
        <v>152</v>
      </c>
      <c r="I498" s="852"/>
      <c r="J498" s="117" t="s">
        <v>153</v>
      </c>
      <c r="K498" s="117" t="s">
        <v>3</v>
      </c>
      <c r="L498" s="119">
        <v>245.15</v>
      </c>
    </row>
    <row r="499" spans="1:12" s="101" customFormat="1" ht="260.25" customHeight="1">
      <c r="A499" s="836"/>
      <c r="B499" s="832"/>
      <c r="C499" s="844"/>
      <c r="D499" s="846"/>
      <c r="E499" s="832"/>
      <c r="F499" s="849"/>
      <c r="G499" s="850"/>
      <c r="H499" s="851" t="s">
        <v>154</v>
      </c>
      <c r="I499" s="852"/>
      <c r="J499" s="117" t="s">
        <v>153</v>
      </c>
      <c r="K499" s="117" t="s">
        <v>3</v>
      </c>
      <c r="L499" s="119">
        <v>396.8</v>
      </c>
    </row>
    <row r="500" spans="1:12" s="101" customFormat="1" ht="24" customHeight="1">
      <c r="A500" s="836"/>
      <c r="B500" s="110" t="s">
        <v>77</v>
      </c>
      <c r="C500" s="115" t="s">
        <v>79</v>
      </c>
      <c r="D500" s="115" t="s">
        <v>155</v>
      </c>
      <c r="E500" s="115" t="s">
        <v>156</v>
      </c>
      <c r="F500" s="823"/>
      <c r="G500" s="824"/>
      <c r="H500" s="827" t="s">
        <v>157</v>
      </c>
      <c r="I500" s="828"/>
      <c r="J500" s="831" t="s">
        <v>153</v>
      </c>
      <c r="K500" s="831" t="s">
        <v>3</v>
      </c>
      <c r="L500" s="833">
        <v>77.75</v>
      </c>
    </row>
    <row r="501" spans="1:12" s="101" customFormat="1" ht="24" customHeight="1">
      <c r="A501" s="837"/>
      <c r="B501" s="117" t="s">
        <v>230</v>
      </c>
      <c r="C501" s="117" t="s">
        <v>448</v>
      </c>
      <c r="D501" s="118">
        <v>43871</v>
      </c>
      <c r="E501" s="117" t="s">
        <v>542</v>
      </c>
      <c r="F501" s="825"/>
      <c r="G501" s="826"/>
      <c r="H501" s="829"/>
      <c r="I501" s="830"/>
      <c r="J501" s="832"/>
      <c r="K501" s="832"/>
      <c r="L501" s="834"/>
    </row>
    <row r="502" spans="1:12" s="101" customFormat="1" ht="24" customHeight="1">
      <c r="A502" s="835">
        <v>93</v>
      </c>
      <c r="B502" s="110" t="s">
        <v>76</v>
      </c>
      <c r="C502" s="115" t="s">
        <v>78</v>
      </c>
      <c r="D502" s="115" t="s">
        <v>146</v>
      </c>
      <c r="E502" s="115" t="s">
        <v>147</v>
      </c>
      <c r="F502" s="838" t="s">
        <v>71</v>
      </c>
      <c r="G502" s="839"/>
      <c r="H502" s="840"/>
      <c r="I502" s="841"/>
      <c r="J502" s="841"/>
      <c r="K502" s="841"/>
      <c r="L502" s="842"/>
    </row>
    <row r="503" spans="1:12" s="101" customFormat="1" ht="26.25" customHeight="1">
      <c r="A503" s="836"/>
      <c r="B503" s="831" t="s">
        <v>536</v>
      </c>
      <c r="C503" s="843" t="s">
        <v>543</v>
      </c>
      <c r="D503" s="845">
        <v>43901</v>
      </c>
      <c r="E503" s="831" t="s">
        <v>285</v>
      </c>
      <c r="F503" s="847" t="s">
        <v>379</v>
      </c>
      <c r="G503" s="848"/>
      <c r="H503" s="851" t="s">
        <v>152</v>
      </c>
      <c r="I503" s="852"/>
      <c r="J503" s="117" t="s">
        <v>153</v>
      </c>
      <c r="K503" s="117" t="s">
        <v>3</v>
      </c>
      <c r="L503" s="119">
        <v>814.25</v>
      </c>
    </row>
    <row r="504" spans="1:12" s="101" customFormat="1" ht="408.95" customHeight="1">
      <c r="A504" s="836"/>
      <c r="B504" s="854"/>
      <c r="C504" s="857"/>
      <c r="D504" s="853"/>
      <c r="E504" s="854"/>
      <c r="F504" s="855"/>
      <c r="G504" s="856"/>
      <c r="H504" s="827" t="s">
        <v>154</v>
      </c>
      <c r="I504" s="828"/>
      <c r="J504" s="831" t="s">
        <v>153</v>
      </c>
      <c r="K504" s="831" t="s">
        <v>3</v>
      </c>
      <c r="L504" s="833">
        <v>369.4</v>
      </c>
    </row>
    <row r="505" spans="1:12" s="101" customFormat="1" ht="134.85" customHeight="1">
      <c r="A505" s="836"/>
      <c r="B505" s="832"/>
      <c r="C505" s="844"/>
      <c r="D505" s="846"/>
      <c r="E505" s="832"/>
      <c r="F505" s="849"/>
      <c r="G505" s="850"/>
      <c r="H505" s="829"/>
      <c r="I505" s="830"/>
      <c r="J505" s="832"/>
      <c r="K505" s="832"/>
      <c r="L505" s="834"/>
    </row>
    <row r="506" spans="1:12" s="101" customFormat="1" ht="24" customHeight="1">
      <c r="A506" s="836"/>
      <c r="B506" s="110" t="s">
        <v>77</v>
      </c>
      <c r="C506" s="115" t="s">
        <v>79</v>
      </c>
      <c r="D506" s="115" t="s">
        <v>155</v>
      </c>
      <c r="E506" s="115" t="s">
        <v>156</v>
      </c>
      <c r="F506" s="823"/>
      <c r="G506" s="824"/>
      <c r="H506" s="827" t="s">
        <v>157</v>
      </c>
      <c r="I506" s="828"/>
      <c r="J506" s="831" t="s">
        <v>153</v>
      </c>
      <c r="K506" s="831" t="s">
        <v>3</v>
      </c>
      <c r="L506" s="833">
        <v>226</v>
      </c>
    </row>
    <row r="507" spans="1:12" s="101" customFormat="1" ht="24" customHeight="1">
      <c r="A507" s="837"/>
      <c r="B507" s="117" t="s">
        <v>230</v>
      </c>
      <c r="C507" s="117" t="s">
        <v>379</v>
      </c>
      <c r="D507" s="118">
        <v>43903</v>
      </c>
      <c r="E507" s="117" t="s">
        <v>544</v>
      </c>
      <c r="F507" s="825"/>
      <c r="G507" s="826"/>
      <c r="H507" s="829"/>
      <c r="I507" s="830"/>
      <c r="J507" s="832"/>
      <c r="K507" s="832"/>
      <c r="L507" s="834"/>
    </row>
    <row r="508" spans="1:12" s="101" customFormat="1" ht="24" customHeight="1">
      <c r="A508" s="835">
        <v>94</v>
      </c>
      <c r="B508" s="110" t="s">
        <v>76</v>
      </c>
      <c r="C508" s="115" t="s">
        <v>78</v>
      </c>
      <c r="D508" s="115" t="s">
        <v>146</v>
      </c>
      <c r="E508" s="115" t="s">
        <v>147</v>
      </c>
      <c r="F508" s="838" t="s">
        <v>71</v>
      </c>
      <c r="G508" s="839"/>
      <c r="H508" s="840"/>
      <c r="I508" s="841"/>
      <c r="J508" s="841"/>
      <c r="K508" s="841"/>
      <c r="L508" s="842"/>
    </row>
    <row r="509" spans="1:12" s="101" customFormat="1" ht="26.25" customHeight="1">
      <c r="A509" s="836"/>
      <c r="B509" s="831" t="s">
        <v>536</v>
      </c>
      <c r="C509" s="843" t="s">
        <v>545</v>
      </c>
      <c r="D509" s="845">
        <v>43915</v>
      </c>
      <c r="E509" s="831" t="s">
        <v>476</v>
      </c>
      <c r="F509" s="847" t="s">
        <v>546</v>
      </c>
      <c r="G509" s="848"/>
      <c r="H509" s="851" t="s">
        <v>152</v>
      </c>
      <c r="I509" s="852"/>
      <c r="J509" s="117" t="s">
        <v>153</v>
      </c>
      <c r="K509" s="117" t="s">
        <v>3</v>
      </c>
      <c r="L509" s="119">
        <v>544.56000000000006</v>
      </c>
    </row>
    <row r="510" spans="1:12" s="101" customFormat="1" ht="408.95" customHeight="1">
      <c r="A510" s="836"/>
      <c r="B510" s="854"/>
      <c r="C510" s="857"/>
      <c r="D510" s="853"/>
      <c r="E510" s="854"/>
      <c r="F510" s="855"/>
      <c r="G510" s="856"/>
      <c r="H510" s="827" t="s">
        <v>154</v>
      </c>
      <c r="I510" s="828"/>
      <c r="J510" s="831" t="s">
        <v>153</v>
      </c>
      <c r="K510" s="831" t="s">
        <v>3</v>
      </c>
      <c r="L510" s="833">
        <v>350.34</v>
      </c>
    </row>
    <row r="511" spans="1:12" s="101" customFormat="1" ht="166.35" customHeight="1">
      <c r="A511" s="836"/>
      <c r="B511" s="832"/>
      <c r="C511" s="844"/>
      <c r="D511" s="846"/>
      <c r="E511" s="832"/>
      <c r="F511" s="849"/>
      <c r="G511" s="850"/>
      <c r="H511" s="829"/>
      <c r="I511" s="830"/>
      <c r="J511" s="832"/>
      <c r="K511" s="832"/>
      <c r="L511" s="834"/>
    </row>
    <row r="512" spans="1:12" s="101" customFormat="1" ht="24" customHeight="1">
      <c r="A512" s="836"/>
      <c r="B512" s="110" t="s">
        <v>77</v>
      </c>
      <c r="C512" s="115" t="s">
        <v>79</v>
      </c>
      <c r="D512" s="115" t="s">
        <v>155</v>
      </c>
      <c r="E512" s="115" t="s">
        <v>156</v>
      </c>
      <c r="F512" s="823"/>
      <c r="G512" s="824"/>
      <c r="H512" s="827" t="s">
        <v>157</v>
      </c>
      <c r="I512" s="828"/>
      <c r="J512" s="831" t="s">
        <v>153</v>
      </c>
      <c r="K512" s="831" t="s">
        <v>3</v>
      </c>
      <c r="L512" s="833">
        <v>156</v>
      </c>
    </row>
    <row r="513" spans="1:12" s="101" customFormat="1" ht="24" customHeight="1">
      <c r="A513" s="837"/>
      <c r="B513" s="117" t="s">
        <v>230</v>
      </c>
      <c r="C513" s="117" t="s">
        <v>546</v>
      </c>
      <c r="D513" s="118">
        <v>43917</v>
      </c>
      <c r="E513" s="117" t="s">
        <v>547</v>
      </c>
      <c r="F513" s="825"/>
      <c r="G513" s="826"/>
      <c r="H513" s="829"/>
      <c r="I513" s="830"/>
      <c r="J513" s="832"/>
      <c r="K513" s="832"/>
      <c r="L513" s="834"/>
    </row>
    <row r="514" spans="1:12" s="101" customFormat="1" ht="24" customHeight="1">
      <c r="A514" s="835">
        <v>95</v>
      </c>
      <c r="B514" s="110" t="s">
        <v>76</v>
      </c>
      <c r="C514" s="115" t="s">
        <v>78</v>
      </c>
      <c r="D514" s="115" t="s">
        <v>146</v>
      </c>
      <c r="E514" s="115" t="s">
        <v>147</v>
      </c>
      <c r="F514" s="838" t="s">
        <v>71</v>
      </c>
      <c r="G514" s="839"/>
      <c r="H514" s="840"/>
      <c r="I514" s="841"/>
      <c r="J514" s="841"/>
      <c r="K514" s="841"/>
      <c r="L514" s="842"/>
    </row>
    <row r="515" spans="1:12" s="101" customFormat="1" ht="26.25" customHeight="1">
      <c r="A515" s="836"/>
      <c r="B515" s="831" t="s">
        <v>548</v>
      </c>
      <c r="C515" s="843" t="s">
        <v>549</v>
      </c>
      <c r="D515" s="845">
        <v>43802</v>
      </c>
      <c r="E515" s="831" t="s">
        <v>550</v>
      </c>
      <c r="F515" s="847" t="s">
        <v>551</v>
      </c>
      <c r="G515" s="848"/>
      <c r="H515" s="851" t="s">
        <v>152</v>
      </c>
      <c r="I515" s="852"/>
      <c r="J515" s="117" t="s">
        <v>153</v>
      </c>
      <c r="K515" s="117" t="s">
        <v>153</v>
      </c>
      <c r="L515" s="119">
        <v>0</v>
      </c>
    </row>
    <row r="516" spans="1:12" s="101" customFormat="1" ht="323.25" customHeight="1">
      <c r="A516" s="836"/>
      <c r="B516" s="832"/>
      <c r="C516" s="844"/>
      <c r="D516" s="846"/>
      <c r="E516" s="832"/>
      <c r="F516" s="849"/>
      <c r="G516" s="850"/>
      <c r="H516" s="851" t="s">
        <v>154</v>
      </c>
      <c r="I516" s="852"/>
      <c r="J516" s="117" t="s">
        <v>153</v>
      </c>
      <c r="K516" s="117" t="s">
        <v>153</v>
      </c>
      <c r="L516" s="119">
        <v>0</v>
      </c>
    </row>
    <row r="517" spans="1:12" s="101" customFormat="1" ht="24" customHeight="1">
      <c r="A517" s="836"/>
      <c r="B517" s="110" t="s">
        <v>77</v>
      </c>
      <c r="C517" s="115" t="s">
        <v>79</v>
      </c>
      <c r="D517" s="115" t="s">
        <v>155</v>
      </c>
      <c r="E517" s="115" t="s">
        <v>156</v>
      </c>
      <c r="F517" s="823"/>
      <c r="G517" s="824"/>
      <c r="H517" s="827" t="s">
        <v>157</v>
      </c>
      <c r="I517" s="828"/>
      <c r="J517" s="831" t="s">
        <v>153</v>
      </c>
      <c r="K517" s="831" t="s">
        <v>3</v>
      </c>
      <c r="L517" s="833">
        <v>999</v>
      </c>
    </row>
    <row r="518" spans="1:12" s="101" customFormat="1" ht="24" customHeight="1">
      <c r="A518" s="837"/>
      <c r="B518" s="117" t="s">
        <v>181</v>
      </c>
      <c r="C518" s="117" t="s">
        <v>551</v>
      </c>
      <c r="D518" s="118">
        <v>43807</v>
      </c>
      <c r="E518" s="117" t="s">
        <v>552</v>
      </c>
      <c r="F518" s="825"/>
      <c r="G518" s="826"/>
      <c r="H518" s="829"/>
      <c r="I518" s="830"/>
      <c r="J518" s="832"/>
      <c r="K518" s="832"/>
      <c r="L518" s="834"/>
    </row>
    <row r="519" spans="1:12" s="101" customFormat="1" ht="24" customHeight="1">
      <c r="A519" s="835">
        <v>96</v>
      </c>
      <c r="B519" s="110" t="s">
        <v>76</v>
      </c>
      <c r="C519" s="115" t="s">
        <v>78</v>
      </c>
      <c r="D519" s="115" t="s">
        <v>146</v>
      </c>
      <c r="E519" s="115" t="s">
        <v>147</v>
      </c>
      <c r="F519" s="838" t="s">
        <v>71</v>
      </c>
      <c r="G519" s="839"/>
      <c r="H519" s="840"/>
      <c r="I519" s="841"/>
      <c r="J519" s="841"/>
      <c r="K519" s="841"/>
      <c r="L519" s="842"/>
    </row>
    <row r="520" spans="1:12" s="101" customFormat="1" ht="26.25" customHeight="1">
      <c r="A520" s="836"/>
      <c r="B520" s="831" t="s">
        <v>553</v>
      </c>
      <c r="C520" s="843" t="s">
        <v>554</v>
      </c>
      <c r="D520" s="845">
        <v>43753</v>
      </c>
      <c r="E520" s="831" t="s">
        <v>555</v>
      </c>
      <c r="F520" s="847" t="s">
        <v>556</v>
      </c>
      <c r="G520" s="848"/>
      <c r="H520" s="851" t="s">
        <v>152</v>
      </c>
      <c r="I520" s="852"/>
      <c r="J520" s="117" t="s">
        <v>153</v>
      </c>
      <c r="K520" s="117" t="s">
        <v>3</v>
      </c>
      <c r="L520" s="119">
        <v>164.77</v>
      </c>
    </row>
    <row r="521" spans="1:12" s="101" customFormat="1" ht="408.95" customHeight="1">
      <c r="A521" s="836"/>
      <c r="B521" s="854"/>
      <c r="C521" s="857"/>
      <c r="D521" s="853"/>
      <c r="E521" s="854"/>
      <c r="F521" s="855"/>
      <c r="G521" s="856"/>
      <c r="H521" s="827" t="s">
        <v>154</v>
      </c>
      <c r="I521" s="828"/>
      <c r="J521" s="831" t="s">
        <v>153</v>
      </c>
      <c r="K521" s="831" t="s">
        <v>3</v>
      </c>
      <c r="L521" s="833">
        <v>2393</v>
      </c>
    </row>
    <row r="522" spans="1:12" s="101" customFormat="1" ht="408.95" customHeight="1">
      <c r="A522" s="836"/>
      <c r="B522" s="854"/>
      <c r="C522" s="857"/>
      <c r="D522" s="853"/>
      <c r="E522" s="854"/>
      <c r="F522" s="855"/>
      <c r="G522" s="856"/>
      <c r="H522" s="859"/>
      <c r="I522" s="860"/>
      <c r="J522" s="854"/>
      <c r="K522" s="854"/>
      <c r="L522" s="858"/>
    </row>
    <row r="523" spans="1:12" s="101" customFormat="1" ht="114.2" customHeight="1">
      <c r="A523" s="836"/>
      <c r="B523" s="832"/>
      <c r="C523" s="844"/>
      <c r="D523" s="846"/>
      <c r="E523" s="832"/>
      <c r="F523" s="849"/>
      <c r="G523" s="850"/>
      <c r="H523" s="829"/>
      <c r="I523" s="830"/>
      <c r="J523" s="832"/>
      <c r="K523" s="832"/>
      <c r="L523" s="834"/>
    </row>
    <row r="524" spans="1:12" s="101" customFormat="1" ht="24" customHeight="1">
      <c r="A524" s="836"/>
      <c r="B524" s="110" t="s">
        <v>77</v>
      </c>
      <c r="C524" s="115" t="s">
        <v>79</v>
      </c>
      <c r="D524" s="115" t="s">
        <v>155</v>
      </c>
      <c r="E524" s="115" t="s">
        <v>156</v>
      </c>
      <c r="F524" s="823"/>
      <c r="G524" s="824"/>
      <c r="H524" s="827" t="s">
        <v>157</v>
      </c>
      <c r="I524" s="828"/>
      <c r="J524" s="831" t="s">
        <v>153</v>
      </c>
      <c r="K524" s="831" t="s">
        <v>3</v>
      </c>
      <c r="L524" s="833">
        <v>300</v>
      </c>
    </row>
    <row r="525" spans="1:12" s="101" customFormat="1" ht="34.5" customHeight="1">
      <c r="A525" s="837"/>
      <c r="B525" s="117" t="s">
        <v>303</v>
      </c>
      <c r="C525" s="117" t="s">
        <v>556</v>
      </c>
      <c r="D525" s="118">
        <v>43762</v>
      </c>
      <c r="E525" s="117" t="s">
        <v>557</v>
      </c>
      <c r="F525" s="825"/>
      <c r="G525" s="826"/>
      <c r="H525" s="829"/>
      <c r="I525" s="830"/>
      <c r="J525" s="832"/>
      <c r="K525" s="832"/>
      <c r="L525" s="834"/>
    </row>
    <row r="526" spans="1:12" s="101" customFormat="1" ht="24" customHeight="1">
      <c r="A526" s="835">
        <v>97</v>
      </c>
      <c r="B526" s="110" t="s">
        <v>76</v>
      </c>
      <c r="C526" s="115" t="s">
        <v>78</v>
      </c>
      <c r="D526" s="115" t="s">
        <v>146</v>
      </c>
      <c r="E526" s="115" t="s">
        <v>147</v>
      </c>
      <c r="F526" s="838" t="s">
        <v>71</v>
      </c>
      <c r="G526" s="839"/>
      <c r="H526" s="840"/>
      <c r="I526" s="841"/>
      <c r="J526" s="841"/>
      <c r="K526" s="841"/>
      <c r="L526" s="842"/>
    </row>
    <row r="527" spans="1:12" s="101" customFormat="1" ht="26.25" customHeight="1">
      <c r="A527" s="836"/>
      <c r="B527" s="831" t="s">
        <v>553</v>
      </c>
      <c r="C527" s="843" t="s">
        <v>554</v>
      </c>
      <c r="D527" s="845">
        <v>43753</v>
      </c>
      <c r="E527" s="831" t="s">
        <v>555</v>
      </c>
      <c r="F527" s="847" t="s">
        <v>175</v>
      </c>
      <c r="G527" s="848"/>
      <c r="H527" s="851" t="s">
        <v>152</v>
      </c>
      <c r="I527" s="852"/>
      <c r="J527" s="117" t="s">
        <v>153</v>
      </c>
      <c r="K527" s="117" t="s">
        <v>3</v>
      </c>
      <c r="L527" s="119">
        <v>1000</v>
      </c>
    </row>
    <row r="528" spans="1:12" s="101" customFormat="1" ht="408.95" customHeight="1">
      <c r="A528" s="836"/>
      <c r="B528" s="854"/>
      <c r="C528" s="857"/>
      <c r="D528" s="853"/>
      <c r="E528" s="854"/>
      <c r="F528" s="855"/>
      <c r="G528" s="856"/>
      <c r="H528" s="827" t="s">
        <v>154</v>
      </c>
      <c r="I528" s="828"/>
      <c r="J528" s="831" t="s">
        <v>153</v>
      </c>
      <c r="K528" s="831" t="s">
        <v>153</v>
      </c>
      <c r="L528" s="833">
        <v>0</v>
      </c>
    </row>
    <row r="529" spans="1:12" s="101" customFormat="1" ht="408.95" customHeight="1">
      <c r="A529" s="836"/>
      <c r="B529" s="854"/>
      <c r="C529" s="857"/>
      <c r="D529" s="853"/>
      <c r="E529" s="854"/>
      <c r="F529" s="855"/>
      <c r="G529" s="856"/>
      <c r="H529" s="859"/>
      <c r="I529" s="860"/>
      <c r="J529" s="854"/>
      <c r="K529" s="854"/>
      <c r="L529" s="858"/>
    </row>
    <row r="530" spans="1:12" s="101" customFormat="1" ht="114.2" customHeight="1">
      <c r="A530" s="836"/>
      <c r="B530" s="832"/>
      <c r="C530" s="844"/>
      <c r="D530" s="846"/>
      <c r="E530" s="832"/>
      <c r="F530" s="849"/>
      <c r="G530" s="850"/>
      <c r="H530" s="829"/>
      <c r="I530" s="830"/>
      <c r="J530" s="832"/>
      <c r="K530" s="832"/>
      <c r="L530" s="834"/>
    </row>
    <row r="531" spans="1:12" s="101" customFormat="1" ht="24" customHeight="1">
      <c r="A531" s="836"/>
      <c r="B531" s="110" t="s">
        <v>77</v>
      </c>
      <c r="C531" s="115" t="s">
        <v>79</v>
      </c>
      <c r="D531" s="115" t="s">
        <v>155</v>
      </c>
      <c r="E531" s="115" t="s">
        <v>156</v>
      </c>
      <c r="F531" s="823"/>
      <c r="G531" s="824"/>
      <c r="H531" s="827" t="s">
        <v>157</v>
      </c>
      <c r="I531" s="828"/>
      <c r="J531" s="831" t="s">
        <v>153</v>
      </c>
      <c r="K531" s="831" t="s">
        <v>153</v>
      </c>
      <c r="L531" s="833">
        <v>0</v>
      </c>
    </row>
    <row r="532" spans="1:12" s="101" customFormat="1" ht="34.5" customHeight="1">
      <c r="A532" s="837"/>
      <c r="B532" s="117" t="s">
        <v>303</v>
      </c>
      <c r="C532" s="117" t="s">
        <v>175</v>
      </c>
      <c r="D532" s="118">
        <v>43762</v>
      </c>
      <c r="E532" s="117" t="s">
        <v>557</v>
      </c>
      <c r="F532" s="825"/>
      <c r="G532" s="826"/>
      <c r="H532" s="829"/>
      <c r="I532" s="830"/>
      <c r="J532" s="832"/>
      <c r="K532" s="832"/>
      <c r="L532" s="834"/>
    </row>
    <row r="533" spans="1:12" s="101" customFormat="1" ht="24" customHeight="1">
      <c r="A533" s="835">
        <v>98</v>
      </c>
      <c r="B533" s="110" t="s">
        <v>76</v>
      </c>
      <c r="C533" s="115" t="s">
        <v>78</v>
      </c>
      <c r="D533" s="115" t="s">
        <v>146</v>
      </c>
      <c r="E533" s="115" t="s">
        <v>147</v>
      </c>
      <c r="F533" s="838" t="s">
        <v>71</v>
      </c>
      <c r="G533" s="839"/>
      <c r="H533" s="840"/>
      <c r="I533" s="841"/>
      <c r="J533" s="841"/>
      <c r="K533" s="841"/>
      <c r="L533" s="842"/>
    </row>
    <row r="534" spans="1:12" s="101" customFormat="1" ht="26.25" customHeight="1">
      <c r="A534" s="836"/>
      <c r="B534" s="831" t="s">
        <v>558</v>
      </c>
      <c r="C534" s="831" t="s">
        <v>559</v>
      </c>
      <c r="D534" s="845">
        <v>43741</v>
      </c>
      <c r="E534" s="831" t="s">
        <v>560</v>
      </c>
      <c r="F534" s="847" t="s">
        <v>561</v>
      </c>
      <c r="G534" s="848"/>
      <c r="H534" s="851" t="s">
        <v>152</v>
      </c>
      <c r="I534" s="852"/>
      <c r="J534" s="117" t="s">
        <v>153</v>
      </c>
      <c r="K534" s="117" t="s">
        <v>3</v>
      </c>
      <c r="L534" s="119">
        <v>335</v>
      </c>
    </row>
    <row r="535" spans="1:12" s="101" customFormat="1" ht="18" customHeight="1">
      <c r="A535" s="836"/>
      <c r="B535" s="832"/>
      <c r="C535" s="832"/>
      <c r="D535" s="846"/>
      <c r="E535" s="832"/>
      <c r="F535" s="849"/>
      <c r="G535" s="850"/>
      <c r="H535" s="851" t="s">
        <v>154</v>
      </c>
      <c r="I535" s="852"/>
      <c r="J535" s="117" t="s">
        <v>153</v>
      </c>
      <c r="K535" s="117" t="s">
        <v>3</v>
      </c>
      <c r="L535" s="119">
        <v>394.6</v>
      </c>
    </row>
    <row r="536" spans="1:12" s="101" customFormat="1" ht="24" customHeight="1">
      <c r="A536" s="836"/>
      <c r="B536" s="110" t="s">
        <v>77</v>
      </c>
      <c r="C536" s="115" t="s">
        <v>79</v>
      </c>
      <c r="D536" s="115" t="s">
        <v>155</v>
      </c>
      <c r="E536" s="115" t="s">
        <v>156</v>
      </c>
      <c r="F536" s="823"/>
      <c r="G536" s="824"/>
      <c r="H536" s="827" t="s">
        <v>157</v>
      </c>
      <c r="I536" s="828"/>
      <c r="J536" s="831" t="s">
        <v>153</v>
      </c>
      <c r="K536" s="831" t="s">
        <v>3</v>
      </c>
      <c r="L536" s="833">
        <v>159</v>
      </c>
    </row>
    <row r="537" spans="1:12" s="101" customFormat="1" ht="24" customHeight="1">
      <c r="A537" s="837"/>
      <c r="B537" s="117" t="s">
        <v>562</v>
      </c>
      <c r="C537" s="117" t="s">
        <v>561</v>
      </c>
      <c r="D537" s="118">
        <v>43744</v>
      </c>
      <c r="E537" s="117" t="s">
        <v>563</v>
      </c>
      <c r="F537" s="825"/>
      <c r="G537" s="826"/>
      <c r="H537" s="829"/>
      <c r="I537" s="830"/>
      <c r="J537" s="832"/>
      <c r="K537" s="832"/>
      <c r="L537" s="834"/>
    </row>
    <row r="538" spans="1:12" s="101" customFormat="1" ht="24" customHeight="1">
      <c r="A538" s="835">
        <v>99</v>
      </c>
      <c r="B538" s="110" t="s">
        <v>76</v>
      </c>
      <c r="C538" s="115" t="s">
        <v>78</v>
      </c>
      <c r="D538" s="115" t="s">
        <v>146</v>
      </c>
      <c r="E538" s="115" t="s">
        <v>147</v>
      </c>
      <c r="F538" s="838" t="s">
        <v>71</v>
      </c>
      <c r="G538" s="839"/>
      <c r="H538" s="840"/>
      <c r="I538" s="841"/>
      <c r="J538" s="841"/>
      <c r="K538" s="841"/>
      <c r="L538" s="842"/>
    </row>
    <row r="539" spans="1:12" s="101" customFormat="1" ht="26.25" customHeight="1">
      <c r="A539" s="836"/>
      <c r="B539" s="831" t="s">
        <v>564</v>
      </c>
      <c r="C539" s="843" t="s">
        <v>565</v>
      </c>
      <c r="D539" s="845">
        <v>43758</v>
      </c>
      <c r="E539" s="831" t="s">
        <v>444</v>
      </c>
      <c r="F539" s="847" t="s">
        <v>566</v>
      </c>
      <c r="G539" s="848"/>
      <c r="H539" s="851" t="s">
        <v>152</v>
      </c>
      <c r="I539" s="852"/>
      <c r="J539" s="117" t="s">
        <v>153</v>
      </c>
      <c r="K539" s="117" t="s">
        <v>3</v>
      </c>
      <c r="L539" s="119">
        <v>107</v>
      </c>
    </row>
    <row r="540" spans="1:12" s="101" customFormat="1" ht="408.95" customHeight="1">
      <c r="A540" s="836"/>
      <c r="B540" s="854"/>
      <c r="C540" s="857"/>
      <c r="D540" s="853"/>
      <c r="E540" s="854"/>
      <c r="F540" s="855"/>
      <c r="G540" s="856"/>
      <c r="H540" s="827" t="s">
        <v>154</v>
      </c>
      <c r="I540" s="828"/>
      <c r="J540" s="831" t="s">
        <v>153</v>
      </c>
      <c r="K540" s="831" t="s">
        <v>153</v>
      </c>
      <c r="L540" s="833">
        <v>0</v>
      </c>
    </row>
    <row r="541" spans="1:12" s="101" customFormat="1" ht="50.85" customHeight="1">
      <c r="A541" s="836"/>
      <c r="B541" s="832"/>
      <c r="C541" s="844"/>
      <c r="D541" s="846"/>
      <c r="E541" s="832"/>
      <c r="F541" s="849"/>
      <c r="G541" s="850"/>
      <c r="H541" s="829"/>
      <c r="I541" s="830"/>
      <c r="J541" s="832"/>
      <c r="K541" s="832"/>
      <c r="L541" s="834"/>
    </row>
    <row r="542" spans="1:12" s="101" customFormat="1" ht="24" customHeight="1">
      <c r="A542" s="836"/>
      <c r="B542" s="110" t="s">
        <v>77</v>
      </c>
      <c r="C542" s="115" t="s">
        <v>79</v>
      </c>
      <c r="D542" s="115" t="s">
        <v>155</v>
      </c>
      <c r="E542" s="115" t="s">
        <v>156</v>
      </c>
      <c r="F542" s="823"/>
      <c r="G542" s="824"/>
      <c r="H542" s="827" t="s">
        <v>157</v>
      </c>
      <c r="I542" s="828"/>
      <c r="J542" s="831" t="s">
        <v>153</v>
      </c>
      <c r="K542" s="831" t="s">
        <v>3</v>
      </c>
      <c r="L542" s="833">
        <v>164</v>
      </c>
    </row>
    <row r="543" spans="1:12" s="101" customFormat="1" ht="34.5" customHeight="1">
      <c r="A543" s="837"/>
      <c r="B543" s="117" t="s">
        <v>567</v>
      </c>
      <c r="C543" s="117" t="s">
        <v>566</v>
      </c>
      <c r="D543" s="118">
        <v>43762</v>
      </c>
      <c r="E543" s="117" t="s">
        <v>568</v>
      </c>
      <c r="F543" s="825"/>
      <c r="G543" s="826"/>
      <c r="H543" s="829"/>
      <c r="I543" s="830"/>
      <c r="J543" s="832"/>
      <c r="K543" s="832"/>
      <c r="L543" s="834"/>
    </row>
    <row r="544" spans="1:12" s="101" customFormat="1" ht="24" customHeight="1">
      <c r="A544" s="835">
        <v>100</v>
      </c>
      <c r="B544" s="110" t="s">
        <v>76</v>
      </c>
      <c r="C544" s="115" t="s">
        <v>78</v>
      </c>
      <c r="D544" s="115" t="s">
        <v>146</v>
      </c>
      <c r="E544" s="115" t="s">
        <v>147</v>
      </c>
      <c r="F544" s="838" t="s">
        <v>71</v>
      </c>
      <c r="G544" s="839"/>
      <c r="H544" s="840"/>
      <c r="I544" s="841"/>
      <c r="J544" s="841"/>
      <c r="K544" s="841"/>
      <c r="L544" s="842"/>
    </row>
    <row r="545" spans="1:12" s="101" customFormat="1" ht="26.25" customHeight="1">
      <c r="A545" s="836"/>
      <c r="B545" s="831" t="s">
        <v>569</v>
      </c>
      <c r="C545" s="843" t="s">
        <v>570</v>
      </c>
      <c r="D545" s="845">
        <v>43756</v>
      </c>
      <c r="E545" s="831" t="s">
        <v>555</v>
      </c>
      <c r="F545" s="847" t="s">
        <v>571</v>
      </c>
      <c r="G545" s="848"/>
      <c r="H545" s="851" t="s">
        <v>152</v>
      </c>
      <c r="I545" s="852"/>
      <c r="J545" s="117" t="s">
        <v>153</v>
      </c>
      <c r="K545" s="117" t="s">
        <v>153</v>
      </c>
      <c r="L545" s="119">
        <v>0</v>
      </c>
    </row>
    <row r="546" spans="1:12" s="101" customFormat="1" ht="239.25" customHeight="1">
      <c r="A546" s="836"/>
      <c r="B546" s="832"/>
      <c r="C546" s="844"/>
      <c r="D546" s="846"/>
      <c r="E546" s="832"/>
      <c r="F546" s="849"/>
      <c r="G546" s="850"/>
      <c r="H546" s="851" t="s">
        <v>154</v>
      </c>
      <c r="I546" s="852"/>
      <c r="J546" s="117" t="s">
        <v>153</v>
      </c>
      <c r="K546" s="117" t="s">
        <v>153</v>
      </c>
      <c r="L546" s="119">
        <v>0</v>
      </c>
    </row>
    <row r="547" spans="1:12" s="101" customFormat="1" ht="24" customHeight="1">
      <c r="A547" s="836"/>
      <c r="B547" s="110" t="s">
        <v>77</v>
      </c>
      <c r="C547" s="115" t="s">
        <v>79</v>
      </c>
      <c r="D547" s="115" t="s">
        <v>155</v>
      </c>
      <c r="E547" s="115" t="s">
        <v>156</v>
      </c>
      <c r="F547" s="823"/>
      <c r="G547" s="824"/>
      <c r="H547" s="827" t="s">
        <v>157</v>
      </c>
      <c r="I547" s="828"/>
      <c r="J547" s="831" t="s">
        <v>153</v>
      </c>
      <c r="K547" s="831" t="s">
        <v>3</v>
      </c>
      <c r="L547" s="833">
        <v>600</v>
      </c>
    </row>
    <row r="548" spans="1:12" s="101" customFormat="1" ht="24" customHeight="1">
      <c r="A548" s="837"/>
      <c r="B548" s="117" t="s">
        <v>572</v>
      </c>
      <c r="C548" s="117" t="s">
        <v>571</v>
      </c>
      <c r="D548" s="118">
        <v>43762</v>
      </c>
      <c r="E548" s="117" t="s">
        <v>176</v>
      </c>
      <c r="F548" s="825"/>
      <c r="G548" s="826"/>
      <c r="H548" s="829"/>
      <c r="I548" s="830"/>
      <c r="J548" s="832"/>
      <c r="K548" s="832"/>
      <c r="L548" s="834"/>
    </row>
  </sheetData>
  <mergeCells count="1625">
    <mergeCell ref="B2:L2"/>
    <mergeCell ref="A3:A5"/>
    <mergeCell ref="B3:I4"/>
    <mergeCell ref="B5:L5"/>
    <mergeCell ref="A6:A8"/>
    <mergeCell ref="C6:E6"/>
    <mergeCell ref="F6:F8"/>
    <mergeCell ref="G6:G8"/>
    <mergeCell ref="I6:I8"/>
    <mergeCell ref="J6:J8"/>
    <mergeCell ref="A17:A22"/>
    <mergeCell ref="F17:G17"/>
    <mergeCell ref="H17:L17"/>
    <mergeCell ref="B18:B20"/>
    <mergeCell ref="C18:C20"/>
    <mergeCell ref="E11:E14"/>
    <mergeCell ref="F11:G14"/>
    <mergeCell ref="H11:I12"/>
    <mergeCell ref="J11:J12"/>
    <mergeCell ref="K11:K12"/>
    <mergeCell ref="L11:L12"/>
    <mergeCell ref="H13:I14"/>
    <mergeCell ref="J13:J14"/>
    <mergeCell ref="K13:K14"/>
    <mergeCell ref="L13:L14"/>
    <mergeCell ref="K6:L8"/>
    <mergeCell ref="C7:E7"/>
    <mergeCell ref="F9:G9"/>
    <mergeCell ref="H9:I9"/>
    <mergeCell ref="A10:A16"/>
    <mergeCell ref="F10:G10"/>
    <mergeCell ref="H10:L10"/>
    <mergeCell ref="B11:B14"/>
    <mergeCell ref="C11:C14"/>
    <mergeCell ref="D11:D14"/>
    <mergeCell ref="K19:K20"/>
    <mergeCell ref="L19:L20"/>
    <mergeCell ref="F21:G22"/>
    <mergeCell ref="H21:I22"/>
    <mergeCell ref="J21:J22"/>
    <mergeCell ref="K21:K22"/>
    <mergeCell ref="L21:L22"/>
    <mergeCell ref="D18:D20"/>
    <mergeCell ref="E18:E20"/>
    <mergeCell ref="F18:G20"/>
    <mergeCell ref="H18:I18"/>
    <mergeCell ref="H19:I20"/>
    <mergeCell ref="J19:J20"/>
    <mergeCell ref="F15:G16"/>
    <mergeCell ref="H15:I16"/>
    <mergeCell ref="J15:J16"/>
    <mergeCell ref="K15:K16"/>
    <mergeCell ref="L15:L16"/>
    <mergeCell ref="D29:D30"/>
    <mergeCell ref="E29:E30"/>
    <mergeCell ref="F29:G30"/>
    <mergeCell ref="H29:I29"/>
    <mergeCell ref="H30:I30"/>
    <mergeCell ref="F31:G32"/>
    <mergeCell ref="H31:I32"/>
    <mergeCell ref="F26:G27"/>
    <mergeCell ref="H26:I27"/>
    <mergeCell ref="J26:J27"/>
    <mergeCell ref="K26:K27"/>
    <mergeCell ref="L26:L27"/>
    <mergeCell ref="A28:A32"/>
    <mergeCell ref="F28:G28"/>
    <mergeCell ref="H28:L28"/>
    <mergeCell ref="B29:B30"/>
    <mergeCell ref="C29:C30"/>
    <mergeCell ref="A23:A27"/>
    <mergeCell ref="F23:G23"/>
    <mergeCell ref="H23:L23"/>
    <mergeCell ref="B24:B25"/>
    <mergeCell ref="C24:C25"/>
    <mergeCell ref="D24:D25"/>
    <mergeCell ref="E24:E25"/>
    <mergeCell ref="F24:G25"/>
    <mergeCell ref="H24:I24"/>
    <mergeCell ref="H25:I25"/>
    <mergeCell ref="F37:G38"/>
    <mergeCell ref="H37:I38"/>
    <mergeCell ref="J37:J38"/>
    <mergeCell ref="K37:K38"/>
    <mergeCell ref="L37:L38"/>
    <mergeCell ref="A39:A43"/>
    <mergeCell ref="F39:G39"/>
    <mergeCell ref="H39:L39"/>
    <mergeCell ref="B40:B41"/>
    <mergeCell ref="C40:C41"/>
    <mergeCell ref="F34:G36"/>
    <mergeCell ref="H34:I34"/>
    <mergeCell ref="H35:I36"/>
    <mergeCell ref="J35:J36"/>
    <mergeCell ref="K35:K36"/>
    <mergeCell ref="L35:L36"/>
    <mergeCell ref="J31:J32"/>
    <mergeCell ref="K31:K32"/>
    <mergeCell ref="L31:L32"/>
    <mergeCell ref="A33:A38"/>
    <mergeCell ref="F33:G33"/>
    <mergeCell ref="H33:L33"/>
    <mergeCell ref="B34:B36"/>
    <mergeCell ref="C34:C36"/>
    <mergeCell ref="D34:D36"/>
    <mergeCell ref="E34:E36"/>
    <mergeCell ref="F45:G46"/>
    <mergeCell ref="H45:I45"/>
    <mergeCell ref="H46:I46"/>
    <mergeCell ref="F47:G48"/>
    <mergeCell ref="H47:I48"/>
    <mergeCell ref="J47:J48"/>
    <mergeCell ref="J42:J43"/>
    <mergeCell ref="K42:K43"/>
    <mergeCell ref="L42:L43"/>
    <mergeCell ref="A44:A48"/>
    <mergeCell ref="F44:G44"/>
    <mergeCell ref="H44:L44"/>
    <mergeCell ref="B45:B46"/>
    <mergeCell ref="C45:C46"/>
    <mergeCell ref="D45:D46"/>
    <mergeCell ref="E45:E46"/>
    <mergeCell ref="D40:D41"/>
    <mergeCell ref="E40:E41"/>
    <mergeCell ref="F40:G41"/>
    <mergeCell ref="H40:I40"/>
    <mergeCell ref="H41:I41"/>
    <mergeCell ref="F42:G43"/>
    <mergeCell ref="H42:I43"/>
    <mergeCell ref="L52:L53"/>
    <mergeCell ref="A54:A58"/>
    <mergeCell ref="F54:G54"/>
    <mergeCell ref="H54:L54"/>
    <mergeCell ref="B55:B56"/>
    <mergeCell ref="C55:C56"/>
    <mergeCell ref="D55:D56"/>
    <mergeCell ref="E55:E56"/>
    <mergeCell ref="F55:G56"/>
    <mergeCell ref="H55:I55"/>
    <mergeCell ref="H50:I50"/>
    <mergeCell ref="H51:I51"/>
    <mergeCell ref="F52:G53"/>
    <mergeCell ref="H52:I53"/>
    <mergeCell ref="J52:J53"/>
    <mergeCell ref="K52:K53"/>
    <mergeCell ref="K47:K48"/>
    <mergeCell ref="L47:L48"/>
    <mergeCell ref="A49:A53"/>
    <mergeCell ref="F49:G49"/>
    <mergeCell ref="H49:L49"/>
    <mergeCell ref="B50:B51"/>
    <mergeCell ref="C50:C51"/>
    <mergeCell ref="D50:D51"/>
    <mergeCell ref="E50:E51"/>
    <mergeCell ref="F50:G51"/>
    <mergeCell ref="H56:I56"/>
    <mergeCell ref="F57:G58"/>
    <mergeCell ref="H57:I58"/>
    <mergeCell ref="J57:J58"/>
    <mergeCell ref="K57:K58"/>
    <mergeCell ref="L57:L58"/>
    <mergeCell ref="K66:K67"/>
    <mergeCell ref="L66:L67"/>
    <mergeCell ref="F68:G69"/>
    <mergeCell ref="H68:I69"/>
    <mergeCell ref="J68:J69"/>
    <mergeCell ref="K68:K69"/>
    <mergeCell ref="L68:L69"/>
    <mergeCell ref="D65:D67"/>
    <mergeCell ref="E65:E67"/>
    <mergeCell ref="F65:G67"/>
    <mergeCell ref="H65:I65"/>
    <mergeCell ref="H66:I67"/>
    <mergeCell ref="J66:J67"/>
    <mergeCell ref="F62:G63"/>
    <mergeCell ref="H62:I63"/>
    <mergeCell ref="J62:J63"/>
    <mergeCell ref="K62:K63"/>
    <mergeCell ref="L62:L63"/>
    <mergeCell ref="L72:L73"/>
    <mergeCell ref="F74:G75"/>
    <mergeCell ref="H74:I75"/>
    <mergeCell ref="J74:J75"/>
    <mergeCell ref="K74:K75"/>
    <mergeCell ref="L74:L75"/>
    <mergeCell ref="A70:A75"/>
    <mergeCell ref="F70:G70"/>
    <mergeCell ref="H70:L70"/>
    <mergeCell ref="B71:B73"/>
    <mergeCell ref="C71:C73"/>
    <mergeCell ref="D71:D73"/>
    <mergeCell ref="E71:E73"/>
    <mergeCell ref="F71:G73"/>
    <mergeCell ref="H71:I71"/>
    <mergeCell ref="H72:I73"/>
    <mergeCell ref="H59:L59"/>
    <mergeCell ref="B60:B61"/>
    <mergeCell ref="C60:C61"/>
    <mergeCell ref="D60:D61"/>
    <mergeCell ref="E60:E61"/>
    <mergeCell ref="F60:G61"/>
    <mergeCell ref="H60:I60"/>
    <mergeCell ref="H61:I61"/>
    <mergeCell ref="A64:A69"/>
    <mergeCell ref="F64:G64"/>
    <mergeCell ref="H64:L64"/>
    <mergeCell ref="B65:B67"/>
    <mergeCell ref="C65:C67"/>
    <mergeCell ref="A59:A63"/>
    <mergeCell ref="F59:G59"/>
    <mergeCell ref="J72:J73"/>
    <mergeCell ref="F79:G80"/>
    <mergeCell ref="H79:I80"/>
    <mergeCell ref="J79:J80"/>
    <mergeCell ref="K79:K80"/>
    <mergeCell ref="L79:L80"/>
    <mergeCell ref="A81:A85"/>
    <mergeCell ref="F81:G81"/>
    <mergeCell ref="H81:L81"/>
    <mergeCell ref="B82:B83"/>
    <mergeCell ref="C82:C83"/>
    <mergeCell ref="A76:A80"/>
    <mergeCell ref="F76:G76"/>
    <mergeCell ref="H76:L76"/>
    <mergeCell ref="B77:B78"/>
    <mergeCell ref="C77:C78"/>
    <mergeCell ref="D77:D78"/>
    <mergeCell ref="E77:E78"/>
    <mergeCell ref="F77:G78"/>
    <mergeCell ref="H77:I77"/>
    <mergeCell ref="H78:I78"/>
    <mergeCell ref="J84:J85"/>
    <mergeCell ref="K84:K85"/>
    <mergeCell ref="L84:L85"/>
    <mergeCell ref="K72:K73"/>
    <mergeCell ref="A86:A90"/>
    <mergeCell ref="F86:G86"/>
    <mergeCell ref="H86:L86"/>
    <mergeCell ref="B87:B88"/>
    <mergeCell ref="C87:C88"/>
    <mergeCell ref="D87:D88"/>
    <mergeCell ref="E87:E88"/>
    <mergeCell ref="D82:D83"/>
    <mergeCell ref="E82:E83"/>
    <mergeCell ref="F82:G83"/>
    <mergeCell ref="H82:I82"/>
    <mergeCell ref="H83:I83"/>
    <mergeCell ref="F84:G85"/>
    <mergeCell ref="H84:I85"/>
    <mergeCell ref="F106:G107"/>
    <mergeCell ref="H106:I107"/>
    <mergeCell ref="J106:J107"/>
    <mergeCell ref="K106:K107"/>
    <mergeCell ref="L106:L107"/>
    <mergeCell ref="K89:K90"/>
    <mergeCell ref="L89:L90"/>
    <mergeCell ref="A91:A96"/>
    <mergeCell ref="F91:G91"/>
    <mergeCell ref="H91:L91"/>
    <mergeCell ref="B92:B94"/>
    <mergeCell ref="C92:C94"/>
    <mergeCell ref="D92:D94"/>
    <mergeCell ref="E92:E94"/>
    <mergeCell ref="F92:G94"/>
    <mergeCell ref="F87:G88"/>
    <mergeCell ref="H87:I87"/>
    <mergeCell ref="H88:I88"/>
    <mergeCell ref="F89:G90"/>
    <mergeCell ref="H89:I90"/>
    <mergeCell ref="J89:J90"/>
    <mergeCell ref="F102:G102"/>
    <mergeCell ref="H102:L102"/>
    <mergeCell ref="B103:B105"/>
    <mergeCell ref="C103:C105"/>
    <mergeCell ref="A97:A101"/>
    <mergeCell ref="F97:G97"/>
    <mergeCell ref="H97:L97"/>
    <mergeCell ref="B98:B99"/>
    <mergeCell ref="C98:C99"/>
    <mergeCell ref="D98:D99"/>
    <mergeCell ref="E98:E99"/>
    <mergeCell ref="F98:G99"/>
    <mergeCell ref="H98:I98"/>
    <mergeCell ref="H99:I99"/>
    <mergeCell ref="H92:I92"/>
    <mergeCell ref="H93:I94"/>
    <mergeCell ref="J93:J94"/>
    <mergeCell ref="K93:K94"/>
    <mergeCell ref="L93:L94"/>
    <mergeCell ref="F95:G96"/>
    <mergeCell ref="H95:I96"/>
    <mergeCell ref="J95:J96"/>
    <mergeCell ref="K95:K96"/>
    <mergeCell ref="L95:L96"/>
    <mergeCell ref="K104:K105"/>
    <mergeCell ref="L104:L105"/>
    <mergeCell ref="D103:D105"/>
    <mergeCell ref="E103:E105"/>
    <mergeCell ref="F103:G105"/>
    <mergeCell ref="H103:I103"/>
    <mergeCell ref="H104:I105"/>
    <mergeCell ref="J104:J105"/>
    <mergeCell ref="F100:G101"/>
    <mergeCell ref="H100:I101"/>
    <mergeCell ref="J100:J101"/>
    <mergeCell ref="K100:K101"/>
    <mergeCell ref="L100:L101"/>
    <mergeCell ref="F111:G112"/>
    <mergeCell ref="H111:I112"/>
    <mergeCell ref="J111:J112"/>
    <mergeCell ref="K111:K112"/>
    <mergeCell ref="L111:L112"/>
    <mergeCell ref="A113:A117"/>
    <mergeCell ref="F113:G113"/>
    <mergeCell ref="H113:L113"/>
    <mergeCell ref="B114:B115"/>
    <mergeCell ref="C114:C115"/>
    <mergeCell ref="A108:A112"/>
    <mergeCell ref="F108:G108"/>
    <mergeCell ref="H108:L108"/>
    <mergeCell ref="B109:B110"/>
    <mergeCell ref="C109:C110"/>
    <mergeCell ref="D109:D110"/>
    <mergeCell ref="E109:E110"/>
    <mergeCell ref="F109:G110"/>
    <mergeCell ref="H109:I109"/>
    <mergeCell ref="H110:I110"/>
    <mergeCell ref="A102:A107"/>
    <mergeCell ref="F119:G120"/>
    <mergeCell ref="H119:I119"/>
    <mergeCell ref="H120:I120"/>
    <mergeCell ref="F121:G122"/>
    <mergeCell ref="H121:I122"/>
    <mergeCell ref="J121:J122"/>
    <mergeCell ref="J116:J117"/>
    <mergeCell ref="K116:K117"/>
    <mergeCell ref="L116:L117"/>
    <mergeCell ref="A118:A122"/>
    <mergeCell ref="F118:G118"/>
    <mergeCell ref="H118:L118"/>
    <mergeCell ref="B119:B120"/>
    <mergeCell ref="C119:C120"/>
    <mergeCell ref="D119:D120"/>
    <mergeCell ref="E119:E120"/>
    <mergeCell ref="D114:D115"/>
    <mergeCell ref="E114:E115"/>
    <mergeCell ref="F114:G115"/>
    <mergeCell ref="H114:I114"/>
    <mergeCell ref="H115:I115"/>
    <mergeCell ref="F116:G117"/>
    <mergeCell ref="H116:I117"/>
    <mergeCell ref="H124:I124"/>
    <mergeCell ref="H125:I126"/>
    <mergeCell ref="J125:J126"/>
    <mergeCell ref="K125:K126"/>
    <mergeCell ref="L125:L126"/>
    <mergeCell ref="F127:G128"/>
    <mergeCell ref="H127:I128"/>
    <mergeCell ref="J127:J128"/>
    <mergeCell ref="K127:K128"/>
    <mergeCell ref="L127:L128"/>
    <mergeCell ref="K121:K122"/>
    <mergeCell ref="L121:L122"/>
    <mergeCell ref="A123:A128"/>
    <mergeCell ref="F123:G123"/>
    <mergeCell ref="H123:L123"/>
    <mergeCell ref="B124:B126"/>
    <mergeCell ref="C124:C126"/>
    <mergeCell ref="D124:D126"/>
    <mergeCell ref="E124:E126"/>
    <mergeCell ref="F124:G126"/>
    <mergeCell ref="J131:J132"/>
    <mergeCell ref="K131:K132"/>
    <mergeCell ref="L131:L132"/>
    <mergeCell ref="F133:G134"/>
    <mergeCell ref="H133:I134"/>
    <mergeCell ref="J133:J134"/>
    <mergeCell ref="K133:K134"/>
    <mergeCell ref="L133:L134"/>
    <mergeCell ref="A129:A134"/>
    <mergeCell ref="F129:G129"/>
    <mergeCell ref="H129:L129"/>
    <mergeCell ref="B130:B132"/>
    <mergeCell ref="C130:C132"/>
    <mergeCell ref="D130:D132"/>
    <mergeCell ref="E130:E132"/>
    <mergeCell ref="F130:G132"/>
    <mergeCell ref="H130:I130"/>
    <mergeCell ref="H131:I132"/>
    <mergeCell ref="D141:D142"/>
    <mergeCell ref="E141:E142"/>
    <mergeCell ref="F141:G142"/>
    <mergeCell ref="H141:I141"/>
    <mergeCell ref="H142:I142"/>
    <mergeCell ref="F143:G144"/>
    <mergeCell ref="H143:I144"/>
    <mergeCell ref="F138:G139"/>
    <mergeCell ref="H138:I139"/>
    <mergeCell ref="J138:J139"/>
    <mergeCell ref="K138:K139"/>
    <mergeCell ref="L138:L139"/>
    <mergeCell ref="A140:A144"/>
    <mergeCell ref="F140:G140"/>
    <mergeCell ref="H140:L140"/>
    <mergeCell ref="B141:B142"/>
    <mergeCell ref="C141:C142"/>
    <mergeCell ref="A135:A139"/>
    <mergeCell ref="F135:G135"/>
    <mergeCell ref="H135:L135"/>
    <mergeCell ref="B136:B137"/>
    <mergeCell ref="C136:C137"/>
    <mergeCell ref="D136:D137"/>
    <mergeCell ref="E136:E137"/>
    <mergeCell ref="F136:G137"/>
    <mergeCell ref="H136:I136"/>
    <mergeCell ref="H137:I137"/>
    <mergeCell ref="K148:K149"/>
    <mergeCell ref="L148:L149"/>
    <mergeCell ref="A150:A154"/>
    <mergeCell ref="F150:G150"/>
    <mergeCell ref="H150:L150"/>
    <mergeCell ref="B151:B152"/>
    <mergeCell ref="C151:C152"/>
    <mergeCell ref="D151:D152"/>
    <mergeCell ref="E151:E152"/>
    <mergeCell ref="F151:G152"/>
    <mergeCell ref="F146:G147"/>
    <mergeCell ref="H146:I146"/>
    <mergeCell ref="H147:I147"/>
    <mergeCell ref="F148:G149"/>
    <mergeCell ref="H148:I149"/>
    <mergeCell ref="J148:J149"/>
    <mergeCell ref="J143:J144"/>
    <mergeCell ref="K143:K144"/>
    <mergeCell ref="L143:L144"/>
    <mergeCell ref="A145:A149"/>
    <mergeCell ref="F145:G145"/>
    <mergeCell ref="H145:L145"/>
    <mergeCell ref="B146:B147"/>
    <mergeCell ref="C146:C147"/>
    <mergeCell ref="D146:D147"/>
    <mergeCell ref="E146:E147"/>
    <mergeCell ref="H157:I157"/>
    <mergeCell ref="F158:G159"/>
    <mergeCell ref="H158:I159"/>
    <mergeCell ref="J158:J159"/>
    <mergeCell ref="K158:K159"/>
    <mergeCell ref="L158:L159"/>
    <mergeCell ref="L153:L154"/>
    <mergeCell ref="A155:A159"/>
    <mergeCell ref="F155:G155"/>
    <mergeCell ref="H155:L155"/>
    <mergeCell ref="B156:B157"/>
    <mergeCell ref="C156:C157"/>
    <mergeCell ref="D156:D157"/>
    <mergeCell ref="E156:E157"/>
    <mergeCell ref="F156:G157"/>
    <mergeCell ref="H156:I156"/>
    <mergeCell ref="H151:I151"/>
    <mergeCell ref="H152:I152"/>
    <mergeCell ref="F153:G154"/>
    <mergeCell ref="H153:I154"/>
    <mergeCell ref="J153:J154"/>
    <mergeCell ref="K153:K154"/>
    <mergeCell ref="J162:J163"/>
    <mergeCell ref="K162:K163"/>
    <mergeCell ref="L162:L163"/>
    <mergeCell ref="F164:G165"/>
    <mergeCell ref="H164:I165"/>
    <mergeCell ref="J164:J165"/>
    <mergeCell ref="K164:K165"/>
    <mergeCell ref="L164:L165"/>
    <mergeCell ref="A160:A165"/>
    <mergeCell ref="F160:G160"/>
    <mergeCell ref="H160:L160"/>
    <mergeCell ref="B161:B163"/>
    <mergeCell ref="C161:C163"/>
    <mergeCell ref="D161:D163"/>
    <mergeCell ref="E161:E163"/>
    <mergeCell ref="F161:G163"/>
    <mergeCell ref="H161:I161"/>
    <mergeCell ref="H162:I163"/>
    <mergeCell ref="D172:D173"/>
    <mergeCell ref="E172:E173"/>
    <mergeCell ref="F172:G173"/>
    <mergeCell ref="H172:I172"/>
    <mergeCell ref="H173:I173"/>
    <mergeCell ref="F174:G175"/>
    <mergeCell ref="H174:I175"/>
    <mergeCell ref="F169:G170"/>
    <mergeCell ref="H169:I170"/>
    <mergeCell ref="J169:J170"/>
    <mergeCell ref="K169:K170"/>
    <mergeCell ref="L169:L170"/>
    <mergeCell ref="A171:A175"/>
    <mergeCell ref="F171:G171"/>
    <mergeCell ref="H171:L171"/>
    <mergeCell ref="B172:B173"/>
    <mergeCell ref="C172:C173"/>
    <mergeCell ref="A166:A170"/>
    <mergeCell ref="F166:G166"/>
    <mergeCell ref="H166:L166"/>
    <mergeCell ref="B167:B168"/>
    <mergeCell ref="C167:C168"/>
    <mergeCell ref="D167:D168"/>
    <mergeCell ref="E167:E168"/>
    <mergeCell ref="F167:G168"/>
    <mergeCell ref="H167:I167"/>
    <mergeCell ref="H168:I168"/>
    <mergeCell ref="K179:K180"/>
    <mergeCell ref="L179:L180"/>
    <mergeCell ref="A181:A185"/>
    <mergeCell ref="F181:G181"/>
    <mergeCell ref="H181:L181"/>
    <mergeCell ref="B182:B183"/>
    <mergeCell ref="C182:C183"/>
    <mergeCell ref="D182:D183"/>
    <mergeCell ref="E182:E183"/>
    <mergeCell ref="F182:G183"/>
    <mergeCell ref="F177:G178"/>
    <mergeCell ref="H177:I177"/>
    <mergeCell ref="H178:I178"/>
    <mergeCell ref="F179:G180"/>
    <mergeCell ref="H179:I180"/>
    <mergeCell ref="J179:J180"/>
    <mergeCell ref="J174:J175"/>
    <mergeCell ref="K174:K175"/>
    <mergeCell ref="L174:L175"/>
    <mergeCell ref="A176:A180"/>
    <mergeCell ref="F176:G176"/>
    <mergeCell ref="H176:L176"/>
    <mergeCell ref="B177:B178"/>
    <mergeCell ref="C177:C178"/>
    <mergeCell ref="D177:D178"/>
    <mergeCell ref="E177:E178"/>
    <mergeCell ref="H188:I188"/>
    <mergeCell ref="F189:G190"/>
    <mergeCell ref="H189:I190"/>
    <mergeCell ref="J189:J190"/>
    <mergeCell ref="K189:K190"/>
    <mergeCell ref="L189:L190"/>
    <mergeCell ref="L184:L185"/>
    <mergeCell ref="A186:A190"/>
    <mergeCell ref="F186:G186"/>
    <mergeCell ref="H186:L186"/>
    <mergeCell ref="B187:B188"/>
    <mergeCell ref="C187:C188"/>
    <mergeCell ref="D187:D188"/>
    <mergeCell ref="E187:E188"/>
    <mergeCell ref="F187:G188"/>
    <mergeCell ref="H187:I187"/>
    <mergeCell ref="H182:I182"/>
    <mergeCell ref="H183:I183"/>
    <mergeCell ref="F184:G185"/>
    <mergeCell ref="H184:I185"/>
    <mergeCell ref="J184:J185"/>
    <mergeCell ref="K184:K185"/>
    <mergeCell ref="D197:D198"/>
    <mergeCell ref="E197:E198"/>
    <mergeCell ref="F197:G198"/>
    <mergeCell ref="H197:I197"/>
    <mergeCell ref="H198:I198"/>
    <mergeCell ref="F199:G200"/>
    <mergeCell ref="H199:I200"/>
    <mergeCell ref="F194:G195"/>
    <mergeCell ref="H194:I195"/>
    <mergeCell ref="J194:J195"/>
    <mergeCell ref="K194:K195"/>
    <mergeCell ref="L194:L195"/>
    <mergeCell ref="A196:A200"/>
    <mergeCell ref="F196:G196"/>
    <mergeCell ref="H196:L196"/>
    <mergeCell ref="B197:B198"/>
    <mergeCell ref="C197:C198"/>
    <mergeCell ref="A191:A195"/>
    <mergeCell ref="F191:G191"/>
    <mergeCell ref="H191:L191"/>
    <mergeCell ref="B192:B193"/>
    <mergeCell ref="C192:C193"/>
    <mergeCell ref="D192:D193"/>
    <mergeCell ref="E192:E193"/>
    <mergeCell ref="F192:G193"/>
    <mergeCell ref="H192:I192"/>
    <mergeCell ref="H193:I193"/>
    <mergeCell ref="K204:K205"/>
    <mergeCell ref="L204:L205"/>
    <mergeCell ref="A206:A210"/>
    <mergeCell ref="F206:G206"/>
    <mergeCell ref="H206:L206"/>
    <mergeCell ref="B207:B208"/>
    <mergeCell ref="C207:C208"/>
    <mergeCell ref="D207:D208"/>
    <mergeCell ref="E207:E208"/>
    <mergeCell ref="F207:G208"/>
    <mergeCell ref="F202:G203"/>
    <mergeCell ref="H202:I202"/>
    <mergeCell ref="H203:I203"/>
    <mergeCell ref="F204:G205"/>
    <mergeCell ref="H204:I205"/>
    <mergeCell ref="J204:J205"/>
    <mergeCell ref="J199:J200"/>
    <mergeCell ref="K199:K200"/>
    <mergeCell ref="L199:L200"/>
    <mergeCell ref="A201:A205"/>
    <mergeCell ref="F201:G201"/>
    <mergeCell ref="H201:L201"/>
    <mergeCell ref="B202:B203"/>
    <mergeCell ref="C202:C203"/>
    <mergeCell ref="D202:D203"/>
    <mergeCell ref="E202:E203"/>
    <mergeCell ref="H213:I213"/>
    <mergeCell ref="F214:G215"/>
    <mergeCell ref="H214:I215"/>
    <mergeCell ref="J214:J215"/>
    <mergeCell ref="K214:K215"/>
    <mergeCell ref="L214:L215"/>
    <mergeCell ref="L209:L210"/>
    <mergeCell ref="A211:A215"/>
    <mergeCell ref="F211:G211"/>
    <mergeCell ref="H211:L211"/>
    <mergeCell ref="B212:B213"/>
    <mergeCell ref="C212:C213"/>
    <mergeCell ref="D212:D213"/>
    <mergeCell ref="E212:E213"/>
    <mergeCell ref="F212:G213"/>
    <mergeCell ref="H212:I212"/>
    <mergeCell ref="H207:I207"/>
    <mergeCell ref="H208:I208"/>
    <mergeCell ref="F209:G210"/>
    <mergeCell ref="H209:I210"/>
    <mergeCell ref="J209:J210"/>
    <mergeCell ref="K209:K210"/>
    <mergeCell ref="F219:G220"/>
    <mergeCell ref="H219:I220"/>
    <mergeCell ref="J219:J220"/>
    <mergeCell ref="K219:K220"/>
    <mergeCell ref="L219:L220"/>
    <mergeCell ref="A221:A225"/>
    <mergeCell ref="F221:G221"/>
    <mergeCell ref="H221:L221"/>
    <mergeCell ref="B222:B223"/>
    <mergeCell ref="C222:C223"/>
    <mergeCell ref="A216:A220"/>
    <mergeCell ref="F216:G216"/>
    <mergeCell ref="H216:L216"/>
    <mergeCell ref="B217:B218"/>
    <mergeCell ref="C217:C218"/>
    <mergeCell ref="D217:D218"/>
    <mergeCell ref="E217:E218"/>
    <mergeCell ref="F217:G218"/>
    <mergeCell ref="H217:I217"/>
    <mergeCell ref="H218:I218"/>
    <mergeCell ref="F227:G228"/>
    <mergeCell ref="H227:I227"/>
    <mergeCell ref="H228:I228"/>
    <mergeCell ref="F229:G230"/>
    <mergeCell ref="H229:I230"/>
    <mergeCell ref="J229:J230"/>
    <mergeCell ref="J224:J225"/>
    <mergeCell ref="K224:K225"/>
    <mergeCell ref="L224:L225"/>
    <mergeCell ref="A226:A230"/>
    <mergeCell ref="F226:G226"/>
    <mergeCell ref="H226:L226"/>
    <mergeCell ref="B227:B228"/>
    <mergeCell ref="C227:C228"/>
    <mergeCell ref="D227:D228"/>
    <mergeCell ref="E227:E228"/>
    <mergeCell ref="D222:D223"/>
    <mergeCell ref="E222:E223"/>
    <mergeCell ref="F222:G223"/>
    <mergeCell ref="H222:I222"/>
    <mergeCell ref="H223:I223"/>
    <mergeCell ref="F224:G225"/>
    <mergeCell ref="H224:I225"/>
    <mergeCell ref="L234:L235"/>
    <mergeCell ref="A236:A240"/>
    <mergeCell ref="F236:G236"/>
    <mergeCell ref="H236:L236"/>
    <mergeCell ref="B237:B238"/>
    <mergeCell ref="C237:C238"/>
    <mergeCell ref="D237:D238"/>
    <mergeCell ref="E237:E238"/>
    <mergeCell ref="F237:G238"/>
    <mergeCell ref="H237:I237"/>
    <mergeCell ref="H232:I232"/>
    <mergeCell ref="H233:I233"/>
    <mergeCell ref="F234:G235"/>
    <mergeCell ref="H234:I235"/>
    <mergeCell ref="J234:J235"/>
    <mergeCell ref="K234:K235"/>
    <mergeCell ref="K229:K230"/>
    <mergeCell ref="L229:L230"/>
    <mergeCell ref="A231:A235"/>
    <mergeCell ref="F231:G231"/>
    <mergeCell ref="H231:L231"/>
    <mergeCell ref="B232:B233"/>
    <mergeCell ref="C232:C233"/>
    <mergeCell ref="D232:D233"/>
    <mergeCell ref="E232:E233"/>
    <mergeCell ref="F232:G233"/>
    <mergeCell ref="A246:A251"/>
    <mergeCell ref="F246:G246"/>
    <mergeCell ref="H246:L246"/>
    <mergeCell ref="B247:B249"/>
    <mergeCell ref="C247:C249"/>
    <mergeCell ref="A241:A245"/>
    <mergeCell ref="F241:G241"/>
    <mergeCell ref="H241:L241"/>
    <mergeCell ref="B242:B243"/>
    <mergeCell ref="C242:C243"/>
    <mergeCell ref="D242:D243"/>
    <mergeCell ref="E242:E243"/>
    <mergeCell ref="F242:G243"/>
    <mergeCell ref="H242:I242"/>
    <mergeCell ref="H243:I243"/>
    <mergeCell ref="H238:I238"/>
    <mergeCell ref="F239:G240"/>
    <mergeCell ref="H239:I240"/>
    <mergeCell ref="J239:J240"/>
    <mergeCell ref="K239:K240"/>
    <mergeCell ref="L239:L240"/>
    <mergeCell ref="K248:K249"/>
    <mergeCell ref="L248:L249"/>
    <mergeCell ref="F250:G251"/>
    <mergeCell ref="H250:I251"/>
    <mergeCell ref="J250:J251"/>
    <mergeCell ref="K250:K251"/>
    <mergeCell ref="L250:L251"/>
    <mergeCell ref="D247:D249"/>
    <mergeCell ref="E247:E249"/>
    <mergeCell ref="F247:G249"/>
    <mergeCell ref="H247:I247"/>
    <mergeCell ref="H248:I249"/>
    <mergeCell ref="J248:J249"/>
    <mergeCell ref="F244:G245"/>
    <mergeCell ref="H244:I245"/>
    <mergeCell ref="J244:J245"/>
    <mergeCell ref="K244:K245"/>
    <mergeCell ref="L244:L245"/>
    <mergeCell ref="D258:D259"/>
    <mergeCell ref="E258:E259"/>
    <mergeCell ref="F258:G259"/>
    <mergeCell ref="H258:I258"/>
    <mergeCell ref="H259:I259"/>
    <mergeCell ref="F260:G261"/>
    <mergeCell ref="H260:I261"/>
    <mergeCell ref="F255:G256"/>
    <mergeCell ref="H255:I256"/>
    <mergeCell ref="J255:J256"/>
    <mergeCell ref="K255:K256"/>
    <mergeCell ref="L255:L256"/>
    <mergeCell ref="A257:A261"/>
    <mergeCell ref="F257:G257"/>
    <mergeCell ref="H257:L257"/>
    <mergeCell ref="B258:B259"/>
    <mergeCell ref="C258:C259"/>
    <mergeCell ref="A252:A256"/>
    <mergeCell ref="F252:G252"/>
    <mergeCell ref="H252:L252"/>
    <mergeCell ref="B253:B254"/>
    <mergeCell ref="C253:C254"/>
    <mergeCell ref="D253:D254"/>
    <mergeCell ref="E253:E254"/>
    <mergeCell ref="F253:G254"/>
    <mergeCell ref="H253:I253"/>
    <mergeCell ref="H254:I254"/>
    <mergeCell ref="A268:A273"/>
    <mergeCell ref="F268:G268"/>
    <mergeCell ref="H268:L268"/>
    <mergeCell ref="B269:B271"/>
    <mergeCell ref="C269:C271"/>
    <mergeCell ref="F263:G265"/>
    <mergeCell ref="H263:I263"/>
    <mergeCell ref="H264:I265"/>
    <mergeCell ref="J264:J265"/>
    <mergeCell ref="K264:K265"/>
    <mergeCell ref="L264:L265"/>
    <mergeCell ref="J260:J261"/>
    <mergeCell ref="K260:K261"/>
    <mergeCell ref="L260:L261"/>
    <mergeCell ref="A262:A267"/>
    <mergeCell ref="F262:G262"/>
    <mergeCell ref="H262:L262"/>
    <mergeCell ref="B263:B265"/>
    <mergeCell ref="C263:C265"/>
    <mergeCell ref="D263:D265"/>
    <mergeCell ref="E263:E265"/>
    <mergeCell ref="H276:I277"/>
    <mergeCell ref="K270:K271"/>
    <mergeCell ref="L270:L271"/>
    <mergeCell ref="F272:G273"/>
    <mergeCell ref="H272:I273"/>
    <mergeCell ref="J272:J273"/>
    <mergeCell ref="K272:K273"/>
    <mergeCell ref="L272:L273"/>
    <mergeCell ref="D269:D271"/>
    <mergeCell ref="E269:E271"/>
    <mergeCell ref="F269:G271"/>
    <mergeCell ref="H269:I269"/>
    <mergeCell ref="H270:I271"/>
    <mergeCell ref="J270:J271"/>
    <mergeCell ref="F266:G267"/>
    <mergeCell ref="H266:I267"/>
    <mergeCell ref="J266:J267"/>
    <mergeCell ref="K266:K267"/>
    <mergeCell ref="L266:L267"/>
    <mergeCell ref="A285:A290"/>
    <mergeCell ref="F285:G285"/>
    <mergeCell ref="H285:L285"/>
    <mergeCell ref="B286:B288"/>
    <mergeCell ref="C286:C288"/>
    <mergeCell ref="A280:A284"/>
    <mergeCell ref="F280:G280"/>
    <mergeCell ref="H280:L280"/>
    <mergeCell ref="B281:B282"/>
    <mergeCell ref="C281:C282"/>
    <mergeCell ref="D281:D282"/>
    <mergeCell ref="E281:E282"/>
    <mergeCell ref="F281:G282"/>
    <mergeCell ref="H281:I281"/>
    <mergeCell ref="H282:I282"/>
    <mergeCell ref="J276:J277"/>
    <mergeCell ref="K276:K277"/>
    <mergeCell ref="L276:L277"/>
    <mergeCell ref="F278:G279"/>
    <mergeCell ref="H278:I279"/>
    <mergeCell ref="J278:J279"/>
    <mergeCell ref="K278:K279"/>
    <mergeCell ref="L278:L279"/>
    <mergeCell ref="A274:A279"/>
    <mergeCell ref="F274:G274"/>
    <mergeCell ref="H274:L274"/>
    <mergeCell ref="B275:B277"/>
    <mergeCell ref="C275:C277"/>
    <mergeCell ref="D275:D277"/>
    <mergeCell ref="E275:E277"/>
    <mergeCell ref="F275:G277"/>
    <mergeCell ref="H275:I275"/>
    <mergeCell ref="K287:K288"/>
    <mergeCell ref="L287:L288"/>
    <mergeCell ref="F289:G290"/>
    <mergeCell ref="H289:I290"/>
    <mergeCell ref="J289:J290"/>
    <mergeCell ref="K289:K290"/>
    <mergeCell ref="L289:L290"/>
    <mergeCell ref="D286:D288"/>
    <mergeCell ref="E286:E288"/>
    <mergeCell ref="F286:G288"/>
    <mergeCell ref="H286:I286"/>
    <mergeCell ref="H287:I288"/>
    <mergeCell ref="J287:J288"/>
    <mergeCell ref="F283:G284"/>
    <mergeCell ref="H283:I284"/>
    <mergeCell ref="J283:J284"/>
    <mergeCell ref="K283:K284"/>
    <mergeCell ref="L283:L284"/>
    <mergeCell ref="J293:J294"/>
    <mergeCell ref="K293:K294"/>
    <mergeCell ref="L293:L294"/>
    <mergeCell ref="F295:G296"/>
    <mergeCell ref="H295:I296"/>
    <mergeCell ref="J295:J296"/>
    <mergeCell ref="K295:K296"/>
    <mergeCell ref="L295:L296"/>
    <mergeCell ref="A291:A296"/>
    <mergeCell ref="F291:G291"/>
    <mergeCell ref="H291:L291"/>
    <mergeCell ref="B292:B294"/>
    <mergeCell ref="C292:C294"/>
    <mergeCell ref="D292:D294"/>
    <mergeCell ref="E292:E294"/>
    <mergeCell ref="F292:G294"/>
    <mergeCell ref="H292:I292"/>
    <mergeCell ref="H293:I294"/>
    <mergeCell ref="J299:J300"/>
    <mergeCell ref="K299:K300"/>
    <mergeCell ref="L299:L300"/>
    <mergeCell ref="F301:G302"/>
    <mergeCell ref="H301:I302"/>
    <mergeCell ref="J301:J302"/>
    <mergeCell ref="K301:K302"/>
    <mergeCell ref="L301:L302"/>
    <mergeCell ref="A297:A302"/>
    <mergeCell ref="F297:G297"/>
    <mergeCell ref="H297:L297"/>
    <mergeCell ref="B298:B300"/>
    <mergeCell ref="C298:C300"/>
    <mergeCell ref="D298:D300"/>
    <mergeCell ref="E298:E300"/>
    <mergeCell ref="F298:G300"/>
    <mergeCell ref="H298:I298"/>
    <mergeCell ref="H299:I300"/>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D309:D310"/>
    <mergeCell ref="E309:E310"/>
    <mergeCell ref="F309:G310"/>
    <mergeCell ref="H309:I309"/>
    <mergeCell ref="H310:I310"/>
    <mergeCell ref="F311:G312"/>
    <mergeCell ref="H311:I312"/>
    <mergeCell ref="H319:I319"/>
    <mergeCell ref="H320:I321"/>
    <mergeCell ref="J320:J321"/>
    <mergeCell ref="K320:K321"/>
    <mergeCell ref="L320:L321"/>
    <mergeCell ref="F322:G323"/>
    <mergeCell ref="H322:I323"/>
    <mergeCell ref="J322:J323"/>
    <mergeCell ref="K322:K323"/>
    <mergeCell ref="L322:L323"/>
    <mergeCell ref="K316:K317"/>
    <mergeCell ref="L316:L317"/>
    <mergeCell ref="A318:A323"/>
    <mergeCell ref="F318:G318"/>
    <mergeCell ref="H318:L318"/>
    <mergeCell ref="B319:B321"/>
    <mergeCell ref="C319:C321"/>
    <mergeCell ref="D319:D321"/>
    <mergeCell ref="E319:E321"/>
    <mergeCell ref="F319:G321"/>
    <mergeCell ref="J326:J327"/>
    <mergeCell ref="K326:K327"/>
    <mergeCell ref="L326:L327"/>
    <mergeCell ref="F328:G329"/>
    <mergeCell ref="H328:I329"/>
    <mergeCell ref="J328:J329"/>
    <mergeCell ref="K328:K329"/>
    <mergeCell ref="L328:L329"/>
    <mergeCell ref="A324:A329"/>
    <mergeCell ref="F324:G324"/>
    <mergeCell ref="H324:L324"/>
    <mergeCell ref="B325:B327"/>
    <mergeCell ref="C325:C327"/>
    <mergeCell ref="D325:D327"/>
    <mergeCell ref="E325:E327"/>
    <mergeCell ref="F325:G327"/>
    <mergeCell ref="H325:I325"/>
    <mergeCell ref="H326:I327"/>
    <mergeCell ref="J332:J333"/>
    <mergeCell ref="K332:K333"/>
    <mergeCell ref="L332:L333"/>
    <mergeCell ref="F334:G335"/>
    <mergeCell ref="H334:I335"/>
    <mergeCell ref="J334:J335"/>
    <mergeCell ref="K334:K335"/>
    <mergeCell ref="L334:L335"/>
    <mergeCell ref="A330:A335"/>
    <mergeCell ref="F330:G330"/>
    <mergeCell ref="H330:L330"/>
    <mergeCell ref="B331:B333"/>
    <mergeCell ref="C331:C333"/>
    <mergeCell ref="D331:D333"/>
    <mergeCell ref="E331:E333"/>
    <mergeCell ref="F331:G333"/>
    <mergeCell ref="H331:I331"/>
    <mergeCell ref="H332:I333"/>
    <mergeCell ref="D342:D343"/>
    <mergeCell ref="E342:E343"/>
    <mergeCell ref="F342:G343"/>
    <mergeCell ref="H342:I342"/>
    <mergeCell ref="H343:I343"/>
    <mergeCell ref="F344:G345"/>
    <mergeCell ref="H344:I345"/>
    <mergeCell ref="F339:G340"/>
    <mergeCell ref="H339:I340"/>
    <mergeCell ref="J339:J340"/>
    <mergeCell ref="K339:K340"/>
    <mergeCell ref="L339:L340"/>
    <mergeCell ref="A341:A345"/>
    <mergeCell ref="F341:G341"/>
    <mergeCell ref="H341:L341"/>
    <mergeCell ref="B342:B343"/>
    <mergeCell ref="C342:C343"/>
    <mergeCell ref="A336:A340"/>
    <mergeCell ref="F336:G336"/>
    <mergeCell ref="H336:L336"/>
    <mergeCell ref="B337:B338"/>
    <mergeCell ref="C337:C338"/>
    <mergeCell ref="D337:D338"/>
    <mergeCell ref="E337:E338"/>
    <mergeCell ref="F337:G338"/>
    <mergeCell ref="H337:I337"/>
    <mergeCell ref="H338:I338"/>
    <mergeCell ref="K349:K350"/>
    <mergeCell ref="L349:L350"/>
    <mergeCell ref="A351:A355"/>
    <mergeCell ref="F351:G351"/>
    <mergeCell ref="H351:L351"/>
    <mergeCell ref="B352:B353"/>
    <mergeCell ref="C352:C353"/>
    <mergeCell ref="D352:D353"/>
    <mergeCell ref="E352:E353"/>
    <mergeCell ref="F352:G353"/>
    <mergeCell ref="F347:G348"/>
    <mergeCell ref="H347:I347"/>
    <mergeCell ref="H348:I348"/>
    <mergeCell ref="F349:G350"/>
    <mergeCell ref="H349:I350"/>
    <mergeCell ref="J349:J350"/>
    <mergeCell ref="J344:J345"/>
    <mergeCell ref="K344:K345"/>
    <mergeCell ref="L344:L345"/>
    <mergeCell ref="A346:A350"/>
    <mergeCell ref="F346:G346"/>
    <mergeCell ref="H346:L346"/>
    <mergeCell ref="B347:B348"/>
    <mergeCell ref="C347:C348"/>
    <mergeCell ref="D347:D348"/>
    <mergeCell ref="E347:E348"/>
    <mergeCell ref="H358:I358"/>
    <mergeCell ref="F359:G360"/>
    <mergeCell ref="H359:I360"/>
    <mergeCell ref="J359:J360"/>
    <mergeCell ref="K359:K360"/>
    <mergeCell ref="L359:L360"/>
    <mergeCell ref="L354:L355"/>
    <mergeCell ref="A356:A360"/>
    <mergeCell ref="F356:G356"/>
    <mergeCell ref="H356:L356"/>
    <mergeCell ref="B357:B358"/>
    <mergeCell ref="C357:C358"/>
    <mergeCell ref="D357:D358"/>
    <mergeCell ref="E357:E358"/>
    <mergeCell ref="F357:G358"/>
    <mergeCell ref="H357:I357"/>
    <mergeCell ref="H352:I352"/>
    <mergeCell ref="H353:I353"/>
    <mergeCell ref="F354:G355"/>
    <mergeCell ref="H354:I355"/>
    <mergeCell ref="J354:J355"/>
    <mergeCell ref="K354:K355"/>
    <mergeCell ref="F364:G365"/>
    <mergeCell ref="H364:I365"/>
    <mergeCell ref="J364:J365"/>
    <mergeCell ref="K364:K365"/>
    <mergeCell ref="L364:L365"/>
    <mergeCell ref="A366:A370"/>
    <mergeCell ref="F366:G366"/>
    <mergeCell ref="H366:L366"/>
    <mergeCell ref="B367:B368"/>
    <mergeCell ref="C367:C368"/>
    <mergeCell ref="A361:A365"/>
    <mergeCell ref="F361:G361"/>
    <mergeCell ref="H361:L361"/>
    <mergeCell ref="B362:B363"/>
    <mergeCell ref="C362:C363"/>
    <mergeCell ref="D362:D363"/>
    <mergeCell ref="E362:E363"/>
    <mergeCell ref="F362:G363"/>
    <mergeCell ref="H362:I362"/>
    <mergeCell ref="H363:I363"/>
    <mergeCell ref="F372:G373"/>
    <mergeCell ref="H372:I372"/>
    <mergeCell ref="H373:I373"/>
    <mergeCell ref="F374:G375"/>
    <mergeCell ref="H374:I375"/>
    <mergeCell ref="J374:J375"/>
    <mergeCell ref="J369:J370"/>
    <mergeCell ref="K369:K370"/>
    <mergeCell ref="L369:L370"/>
    <mergeCell ref="A371:A375"/>
    <mergeCell ref="F371:G371"/>
    <mergeCell ref="H371:L371"/>
    <mergeCell ref="B372:B373"/>
    <mergeCell ref="C372:C373"/>
    <mergeCell ref="D372:D373"/>
    <mergeCell ref="E372:E373"/>
    <mergeCell ref="D367:D368"/>
    <mergeCell ref="E367:E368"/>
    <mergeCell ref="F367:G368"/>
    <mergeCell ref="H367:I367"/>
    <mergeCell ref="H368:I368"/>
    <mergeCell ref="F369:G370"/>
    <mergeCell ref="H369:I370"/>
    <mergeCell ref="H377:I377"/>
    <mergeCell ref="H378:I379"/>
    <mergeCell ref="J378:J379"/>
    <mergeCell ref="K378:K379"/>
    <mergeCell ref="L378:L379"/>
    <mergeCell ref="F380:G381"/>
    <mergeCell ref="H380:I381"/>
    <mergeCell ref="J380:J381"/>
    <mergeCell ref="K380:K381"/>
    <mergeCell ref="L380:L381"/>
    <mergeCell ref="K374:K375"/>
    <mergeCell ref="L374:L375"/>
    <mergeCell ref="A376:A381"/>
    <mergeCell ref="F376:G376"/>
    <mergeCell ref="H376:L376"/>
    <mergeCell ref="B377:B379"/>
    <mergeCell ref="C377:C379"/>
    <mergeCell ref="D377:D379"/>
    <mergeCell ref="E377:E379"/>
    <mergeCell ref="F377:G379"/>
    <mergeCell ref="J384:J385"/>
    <mergeCell ref="K384:K385"/>
    <mergeCell ref="L384:L385"/>
    <mergeCell ref="F386:G387"/>
    <mergeCell ref="H386:I387"/>
    <mergeCell ref="J386:J387"/>
    <mergeCell ref="K386:K387"/>
    <mergeCell ref="L386:L387"/>
    <mergeCell ref="A382:A387"/>
    <mergeCell ref="F382:G382"/>
    <mergeCell ref="H382:L382"/>
    <mergeCell ref="B383:B385"/>
    <mergeCell ref="C383:C385"/>
    <mergeCell ref="D383:D385"/>
    <mergeCell ref="E383:E385"/>
    <mergeCell ref="F383:G385"/>
    <mergeCell ref="H383:I383"/>
    <mergeCell ref="H384:I385"/>
    <mergeCell ref="D394:D395"/>
    <mergeCell ref="E394:E395"/>
    <mergeCell ref="F394:G395"/>
    <mergeCell ref="H394:I394"/>
    <mergeCell ref="H395:I395"/>
    <mergeCell ref="F396:G397"/>
    <mergeCell ref="H396:I397"/>
    <mergeCell ref="F391:G392"/>
    <mergeCell ref="H391:I392"/>
    <mergeCell ref="J391:J392"/>
    <mergeCell ref="K391:K392"/>
    <mergeCell ref="L391:L392"/>
    <mergeCell ref="A393:A397"/>
    <mergeCell ref="F393:G393"/>
    <mergeCell ref="H393:L393"/>
    <mergeCell ref="B394:B395"/>
    <mergeCell ref="C394:C395"/>
    <mergeCell ref="A388:A392"/>
    <mergeCell ref="F388:G388"/>
    <mergeCell ref="H388:L388"/>
    <mergeCell ref="B389:B390"/>
    <mergeCell ref="C389:C390"/>
    <mergeCell ref="D389:D390"/>
    <mergeCell ref="E389:E390"/>
    <mergeCell ref="F389:G390"/>
    <mergeCell ref="H389:I389"/>
    <mergeCell ref="H390:I390"/>
    <mergeCell ref="K401:K402"/>
    <mergeCell ref="L401:L402"/>
    <mergeCell ref="A403:A407"/>
    <mergeCell ref="F403:G403"/>
    <mergeCell ref="H403:L403"/>
    <mergeCell ref="B404:B405"/>
    <mergeCell ref="C404:C405"/>
    <mergeCell ref="D404:D405"/>
    <mergeCell ref="E404:E405"/>
    <mergeCell ref="F404:G405"/>
    <mergeCell ref="F399:G400"/>
    <mergeCell ref="H399:I399"/>
    <mergeCell ref="H400:I400"/>
    <mergeCell ref="F401:G402"/>
    <mergeCell ref="H401:I402"/>
    <mergeCell ref="J401:J402"/>
    <mergeCell ref="J396:J397"/>
    <mergeCell ref="K396:K397"/>
    <mergeCell ref="L396:L397"/>
    <mergeCell ref="A398:A402"/>
    <mergeCell ref="F398:G398"/>
    <mergeCell ref="H398:L398"/>
    <mergeCell ref="B399:B400"/>
    <mergeCell ref="C399:C400"/>
    <mergeCell ref="D399:D400"/>
    <mergeCell ref="E399:E400"/>
    <mergeCell ref="H410:I410"/>
    <mergeCell ref="F411:G412"/>
    <mergeCell ref="H411:I412"/>
    <mergeCell ref="J411:J412"/>
    <mergeCell ref="K411:K412"/>
    <mergeCell ref="L411:L412"/>
    <mergeCell ref="L406:L407"/>
    <mergeCell ref="A408:A412"/>
    <mergeCell ref="F408:G408"/>
    <mergeCell ref="H408:L408"/>
    <mergeCell ref="B409:B410"/>
    <mergeCell ref="C409:C410"/>
    <mergeCell ref="D409:D410"/>
    <mergeCell ref="E409:E410"/>
    <mergeCell ref="F409:G410"/>
    <mergeCell ref="H409:I409"/>
    <mergeCell ref="H404:I404"/>
    <mergeCell ref="H405:I405"/>
    <mergeCell ref="F406:G407"/>
    <mergeCell ref="H406:I407"/>
    <mergeCell ref="J406:J407"/>
    <mergeCell ref="K406:K407"/>
    <mergeCell ref="F416:G417"/>
    <mergeCell ref="H416:I417"/>
    <mergeCell ref="J416:J417"/>
    <mergeCell ref="K416:K417"/>
    <mergeCell ref="L416:L417"/>
    <mergeCell ref="A418:A422"/>
    <mergeCell ref="F418:G418"/>
    <mergeCell ref="H418:L418"/>
    <mergeCell ref="B419:B420"/>
    <mergeCell ref="C419:C420"/>
    <mergeCell ref="A413:A417"/>
    <mergeCell ref="F413:G413"/>
    <mergeCell ref="H413:L413"/>
    <mergeCell ref="B414:B415"/>
    <mergeCell ref="C414:C415"/>
    <mergeCell ref="D414:D415"/>
    <mergeCell ref="E414:E415"/>
    <mergeCell ref="F414:G415"/>
    <mergeCell ref="H414:I414"/>
    <mergeCell ref="H415:I415"/>
    <mergeCell ref="F424:G425"/>
    <mergeCell ref="H424:I424"/>
    <mergeCell ref="H425:I425"/>
    <mergeCell ref="F426:G427"/>
    <mergeCell ref="H426:I427"/>
    <mergeCell ref="J426:J427"/>
    <mergeCell ref="J421:J422"/>
    <mergeCell ref="K421:K422"/>
    <mergeCell ref="L421:L422"/>
    <mergeCell ref="A423:A427"/>
    <mergeCell ref="F423:G423"/>
    <mergeCell ref="H423:L423"/>
    <mergeCell ref="B424:B425"/>
    <mergeCell ref="C424:C425"/>
    <mergeCell ref="D424:D425"/>
    <mergeCell ref="E424:E425"/>
    <mergeCell ref="D419:D420"/>
    <mergeCell ref="E419:E420"/>
    <mergeCell ref="F419:G420"/>
    <mergeCell ref="H419:I419"/>
    <mergeCell ref="H420:I420"/>
    <mergeCell ref="F421:G422"/>
    <mergeCell ref="H421:I422"/>
    <mergeCell ref="H429:I429"/>
    <mergeCell ref="H430:I431"/>
    <mergeCell ref="J430:J431"/>
    <mergeCell ref="K430:K431"/>
    <mergeCell ref="L430:L431"/>
    <mergeCell ref="F432:G433"/>
    <mergeCell ref="H432:I433"/>
    <mergeCell ref="J432:J433"/>
    <mergeCell ref="K432:K433"/>
    <mergeCell ref="L432:L433"/>
    <mergeCell ref="K426:K427"/>
    <mergeCell ref="L426:L427"/>
    <mergeCell ref="A428:A433"/>
    <mergeCell ref="F428:G428"/>
    <mergeCell ref="H428:L428"/>
    <mergeCell ref="B429:B431"/>
    <mergeCell ref="C429:C431"/>
    <mergeCell ref="D429:D431"/>
    <mergeCell ref="E429:E431"/>
    <mergeCell ref="F429:G431"/>
    <mergeCell ref="J436:J437"/>
    <mergeCell ref="K436:K437"/>
    <mergeCell ref="L436:L437"/>
    <mergeCell ref="F438:G439"/>
    <mergeCell ref="H438:I439"/>
    <mergeCell ref="J438:J439"/>
    <mergeCell ref="K438:K439"/>
    <mergeCell ref="L438:L439"/>
    <mergeCell ref="A434:A439"/>
    <mergeCell ref="F434:G434"/>
    <mergeCell ref="H434:L434"/>
    <mergeCell ref="B435:B437"/>
    <mergeCell ref="C435:C437"/>
    <mergeCell ref="D435:D437"/>
    <mergeCell ref="E435:E437"/>
    <mergeCell ref="F435:G437"/>
    <mergeCell ref="H435:I435"/>
    <mergeCell ref="H436:I437"/>
    <mergeCell ref="J442:J443"/>
    <mergeCell ref="K442:K443"/>
    <mergeCell ref="L442:L443"/>
    <mergeCell ref="F444:G445"/>
    <mergeCell ref="H444:I445"/>
    <mergeCell ref="J444:J445"/>
    <mergeCell ref="K444:K445"/>
    <mergeCell ref="L444:L445"/>
    <mergeCell ref="A440:A445"/>
    <mergeCell ref="F440:G440"/>
    <mergeCell ref="H440:L440"/>
    <mergeCell ref="B441:B443"/>
    <mergeCell ref="C441:C443"/>
    <mergeCell ref="D441:D443"/>
    <mergeCell ref="E441:E443"/>
    <mergeCell ref="F441:G443"/>
    <mergeCell ref="H441:I441"/>
    <mergeCell ref="H442:I443"/>
    <mergeCell ref="H454:I455"/>
    <mergeCell ref="J448:J449"/>
    <mergeCell ref="K448:K449"/>
    <mergeCell ref="L448:L449"/>
    <mergeCell ref="F450:G451"/>
    <mergeCell ref="H450:I451"/>
    <mergeCell ref="J450:J451"/>
    <mergeCell ref="K450:K451"/>
    <mergeCell ref="L450:L451"/>
    <mergeCell ref="A446:A451"/>
    <mergeCell ref="F446:G446"/>
    <mergeCell ref="H446:L446"/>
    <mergeCell ref="B447:B449"/>
    <mergeCell ref="C447:C449"/>
    <mergeCell ref="D447:D449"/>
    <mergeCell ref="E447:E449"/>
    <mergeCell ref="F447:G449"/>
    <mergeCell ref="H447:I447"/>
    <mergeCell ref="H448:I449"/>
    <mergeCell ref="A463:A468"/>
    <mergeCell ref="F463:G463"/>
    <mergeCell ref="H463:L463"/>
    <mergeCell ref="B464:B466"/>
    <mergeCell ref="C464:C466"/>
    <mergeCell ref="A458:A462"/>
    <mergeCell ref="F458:G458"/>
    <mergeCell ref="H458:L458"/>
    <mergeCell ref="B459:B460"/>
    <mergeCell ref="C459:C460"/>
    <mergeCell ref="D459:D460"/>
    <mergeCell ref="E459:E460"/>
    <mergeCell ref="F459:G460"/>
    <mergeCell ref="H459:I459"/>
    <mergeCell ref="H460:I460"/>
    <mergeCell ref="J454:J455"/>
    <mergeCell ref="K454:K455"/>
    <mergeCell ref="L454:L455"/>
    <mergeCell ref="F456:G457"/>
    <mergeCell ref="H456:I457"/>
    <mergeCell ref="J456:J457"/>
    <mergeCell ref="K456:K457"/>
    <mergeCell ref="L456:L457"/>
    <mergeCell ref="A452:A457"/>
    <mergeCell ref="F452:G452"/>
    <mergeCell ref="H452:L452"/>
    <mergeCell ref="B453:B455"/>
    <mergeCell ref="C453:C455"/>
    <mergeCell ref="D453:D455"/>
    <mergeCell ref="E453:E455"/>
    <mergeCell ref="F453:G455"/>
    <mergeCell ref="H453:I453"/>
    <mergeCell ref="K465:K466"/>
    <mergeCell ref="L465:L466"/>
    <mergeCell ref="F467:G468"/>
    <mergeCell ref="H467:I468"/>
    <mergeCell ref="J467:J468"/>
    <mergeCell ref="K467:K468"/>
    <mergeCell ref="L467:L468"/>
    <mergeCell ref="D464:D466"/>
    <mergeCell ref="E464:E466"/>
    <mergeCell ref="F464:G466"/>
    <mergeCell ref="H464:I464"/>
    <mergeCell ref="H465:I466"/>
    <mergeCell ref="J465:J466"/>
    <mergeCell ref="F461:G462"/>
    <mergeCell ref="H461:I462"/>
    <mergeCell ref="J461:J462"/>
    <mergeCell ref="K461:K462"/>
    <mergeCell ref="L461:L462"/>
    <mergeCell ref="J471:J472"/>
    <mergeCell ref="K471:K472"/>
    <mergeCell ref="L471:L472"/>
    <mergeCell ref="F473:G474"/>
    <mergeCell ref="H473:I474"/>
    <mergeCell ref="J473:J474"/>
    <mergeCell ref="K473:K474"/>
    <mergeCell ref="L473:L474"/>
    <mergeCell ref="A469:A474"/>
    <mergeCell ref="F469:G469"/>
    <mergeCell ref="H469:L469"/>
    <mergeCell ref="B470:B472"/>
    <mergeCell ref="C470:C472"/>
    <mergeCell ref="D470:D472"/>
    <mergeCell ref="E470:E472"/>
    <mergeCell ref="F470:G472"/>
    <mergeCell ref="H470:I470"/>
    <mergeCell ref="H471:I472"/>
    <mergeCell ref="J477:J478"/>
    <mergeCell ref="K477:K478"/>
    <mergeCell ref="L477:L478"/>
    <mergeCell ref="F479:G480"/>
    <mergeCell ref="H479:I480"/>
    <mergeCell ref="J479:J480"/>
    <mergeCell ref="K479:K480"/>
    <mergeCell ref="L479:L480"/>
    <mergeCell ref="A475:A480"/>
    <mergeCell ref="F475:G475"/>
    <mergeCell ref="H475:L475"/>
    <mergeCell ref="B476:B478"/>
    <mergeCell ref="C476:C478"/>
    <mergeCell ref="D476:D478"/>
    <mergeCell ref="E476:E478"/>
    <mergeCell ref="F476:G478"/>
    <mergeCell ref="H476:I476"/>
    <mergeCell ref="H477:I478"/>
    <mergeCell ref="J483:J484"/>
    <mergeCell ref="K483:K484"/>
    <mergeCell ref="L483:L484"/>
    <mergeCell ref="F485:G486"/>
    <mergeCell ref="H485:I486"/>
    <mergeCell ref="J485:J486"/>
    <mergeCell ref="K485:K486"/>
    <mergeCell ref="L485:L486"/>
    <mergeCell ref="A481:A486"/>
    <mergeCell ref="F481:G481"/>
    <mergeCell ref="H481:L481"/>
    <mergeCell ref="B482:B484"/>
    <mergeCell ref="C482:C484"/>
    <mergeCell ref="D482:D484"/>
    <mergeCell ref="E482:E484"/>
    <mergeCell ref="F482:G484"/>
    <mergeCell ref="H482:I482"/>
    <mergeCell ref="H483:I484"/>
    <mergeCell ref="F490:G491"/>
    <mergeCell ref="H490:I491"/>
    <mergeCell ref="J490:J491"/>
    <mergeCell ref="K490:K491"/>
    <mergeCell ref="L490:L491"/>
    <mergeCell ref="A492:A496"/>
    <mergeCell ref="F492:G492"/>
    <mergeCell ref="H492:L492"/>
    <mergeCell ref="B493:B494"/>
    <mergeCell ref="C493:C494"/>
    <mergeCell ref="A487:A491"/>
    <mergeCell ref="F487:G487"/>
    <mergeCell ref="H487:L487"/>
    <mergeCell ref="B488:B489"/>
    <mergeCell ref="C488:C489"/>
    <mergeCell ref="D488:D489"/>
    <mergeCell ref="E488:E489"/>
    <mergeCell ref="F488:G489"/>
    <mergeCell ref="H488:I488"/>
    <mergeCell ref="H489:I489"/>
    <mergeCell ref="F498:G499"/>
    <mergeCell ref="H498:I498"/>
    <mergeCell ref="H499:I499"/>
    <mergeCell ref="F500:G501"/>
    <mergeCell ref="H500:I501"/>
    <mergeCell ref="J500:J501"/>
    <mergeCell ref="J495:J496"/>
    <mergeCell ref="K495:K496"/>
    <mergeCell ref="L495:L496"/>
    <mergeCell ref="A497:A501"/>
    <mergeCell ref="F497:G497"/>
    <mergeCell ref="H497:L497"/>
    <mergeCell ref="B498:B499"/>
    <mergeCell ref="C498:C499"/>
    <mergeCell ref="D498:D499"/>
    <mergeCell ref="E498:E499"/>
    <mergeCell ref="D493:D494"/>
    <mergeCell ref="E493:E494"/>
    <mergeCell ref="F493:G494"/>
    <mergeCell ref="H493:I493"/>
    <mergeCell ref="H494:I494"/>
    <mergeCell ref="F495:G496"/>
    <mergeCell ref="H495:I496"/>
    <mergeCell ref="H510:I511"/>
    <mergeCell ref="H503:I503"/>
    <mergeCell ref="H504:I505"/>
    <mergeCell ref="J504:J505"/>
    <mergeCell ref="K504:K505"/>
    <mergeCell ref="L504:L505"/>
    <mergeCell ref="F506:G507"/>
    <mergeCell ref="H506:I507"/>
    <mergeCell ref="J506:J507"/>
    <mergeCell ref="K506:K507"/>
    <mergeCell ref="L506:L507"/>
    <mergeCell ref="K500:K501"/>
    <mergeCell ref="L500:L501"/>
    <mergeCell ref="A502:A507"/>
    <mergeCell ref="F502:G502"/>
    <mergeCell ref="H502:L502"/>
    <mergeCell ref="B503:B505"/>
    <mergeCell ref="C503:C505"/>
    <mergeCell ref="D503:D505"/>
    <mergeCell ref="E503:E505"/>
    <mergeCell ref="F503:G505"/>
    <mergeCell ref="A519:A525"/>
    <mergeCell ref="F519:G519"/>
    <mergeCell ref="H519:L519"/>
    <mergeCell ref="B520:B523"/>
    <mergeCell ref="C520:C523"/>
    <mergeCell ref="A514:A518"/>
    <mergeCell ref="F514:G514"/>
    <mergeCell ref="H514:L514"/>
    <mergeCell ref="B515:B516"/>
    <mergeCell ref="C515:C516"/>
    <mergeCell ref="D515:D516"/>
    <mergeCell ref="E515:E516"/>
    <mergeCell ref="F515:G516"/>
    <mergeCell ref="H515:I515"/>
    <mergeCell ref="H516:I516"/>
    <mergeCell ref="J510:J511"/>
    <mergeCell ref="K510:K511"/>
    <mergeCell ref="L510:L511"/>
    <mergeCell ref="F512:G513"/>
    <mergeCell ref="H512:I513"/>
    <mergeCell ref="J512:J513"/>
    <mergeCell ref="K512:K513"/>
    <mergeCell ref="L512:L513"/>
    <mergeCell ref="A508:A513"/>
    <mergeCell ref="F508:G508"/>
    <mergeCell ref="H508:L508"/>
    <mergeCell ref="B509:B511"/>
    <mergeCell ref="C509:C511"/>
    <mergeCell ref="D509:D511"/>
    <mergeCell ref="E509:E511"/>
    <mergeCell ref="F509:G511"/>
    <mergeCell ref="H509:I509"/>
    <mergeCell ref="K521:K523"/>
    <mergeCell ref="L521:L523"/>
    <mergeCell ref="F524:G525"/>
    <mergeCell ref="H524:I525"/>
    <mergeCell ref="J524:J525"/>
    <mergeCell ref="K524:K525"/>
    <mergeCell ref="L524:L525"/>
    <mergeCell ref="D520:D523"/>
    <mergeCell ref="E520:E523"/>
    <mergeCell ref="F520:G523"/>
    <mergeCell ref="H520:I520"/>
    <mergeCell ref="H521:I523"/>
    <mergeCell ref="J521:J523"/>
    <mergeCell ref="F517:G518"/>
    <mergeCell ref="H517:I518"/>
    <mergeCell ref="J517:J518"/>
    <mergeCell ref="K517:K518"/>
    <mergeCell ref="L517:L518"/>
    <mergeCell ref="J528:J530"/>
    <mergeCell ref="K528:K530"/>
    <mergeCell ref="L528:L530"/>
    <mergeCell ref="F531:G532"/>
    <mergeCell ref="H531:I532"/>
    <mergeCell ref="J531:J532"/>
    <mergeCell ref="K531:K532"/>
    <mergeCell ref="L531:L532"/>
    <mergeCell ref="A526:A532"/>
    <mergeCell ref="F526:G526"/>
    <mergeCell ref="H526:L526"/>
    <mergeCell ref="B527:B530"/>
    <mergeCell ref="C527:C530"/>
    <mergeCell ref="D527:D530"/>
    <mergeCell ref="E527:E530"/>
    <mergeCell ref="F527:G530"/>
    <mergeCell ref="H527:I527"/>
    <mergeCell ref="H528:I530"/>
    <mergeCell ref="F536:G537"/>
    <mergeCell ref="H536:I537"/>
    <mergeCell ref="J536:J537"/>
    <mergeCell ref="K536:K537"/>
    <mergeCell ref="L536:L537"/>
    <mergeCell ref="A538:A543"/>
    <mergeCell ref="F538:G538"/>
    <mergeCell ref="H538:L538"/>
    <mergeCell ref="B539:B541"/>
    <mergeCell ref="C539:C541"/>
    <mergeCell ref="A533:A537"/>
    <mergeCell ref="F533:G533"/>
    <mergeCell ref="H533:L533"/>
    <mergeCell ref="B534:B535"/>
    <mergeCell ref="C534:C535"/>
    <mergeCell ref="D534:D535"/>
    <mergeCell ref="E534:E535"/>
    <mergeCell ref="F534:G535"/>
    <mergeCell ref="H534:I534"/>
    <mergeCell ref="H535:I535"/>
    <mergeCell ref="F547:G548"/>
    <mergeCell ref="H547:I548"/>
    <mergeCell ref="J547:J548"/>
    <mergeCell ref="K547:K548"/>
    <mergeCell ref="L547:L548"/>
    <mergeCell ref="A544:A548"/>
    <mergeCell ref="F544:G544"/>
    <mergeCell ref="H544:L544"/>
    <mergeCell ref="B545:B546"/>
    <mergeCell ref="C545:C546"/>
    <mergeCell ref="D545:D546"/>
    <mergeCell ref="E545:E546"/>
    <mergeCell ref="F545:G546"/>
    <mergeCell ref="H545:I545"/>
    <mergeCell ref="H546:I546"/>
    <mergeCell ref="K540:K541"/>
    <mergeCell ref="L540:L541"/>
    <mergeCell ref="F542:G543"/>
    <mergeCell ref="H542:I543"/>
    <mergeCell ref="J542:J543"/>
    <mergeCell ref="K542:K543"/>
    <mergeCell ref="L542:L543"/>
    <mergeCell ref="D539:D541"/>
    <mergeCell ref="E539:E541"/>
    <mergeCell ref="F539:G541"/>
    <mergeCell ref="H539:I539"/>
    <mergeCell ref="H540:I541"/>
    <mergeCell ref="J540:J54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50</vt:i4>
      </vt:variant>
    </vt:vector>
  </HeadingPairs>
  <TitlesOfParts>
    <vt:vector size="98" baseType="lpstr">
      <vt:lpstr>Status</vt:lpstr>
      <vt:lpstr>Instruction Sheet</vt:lpstr>
      <vt:lpstr>HHSD FDA</vt:lpstr>
      <vt:lpstr>HHSF CMS</vt:lpstr>
      <vt:lpstr>HHSG IHS</vt:lpstr>
      <vt:lpstr>HHSH CDC</vt:lpstr>
      <vt:lpstr>BegNIH</vt:lpstr>
      <vt:lpstr>OGE Report</vt:lpstr>
      <vt:lpstr>1-100</vt:lpstr>
      <vt:lpstr>101-200</vt:lpstr>
      <vt:lpstr>201-300</vt:lpstr>
      <vt:lpstr>301-400</vt:lpstr>
      <vt:lpstr>401-500</vt:lpstr>
      <vt:lpstr>501-600</vt:lpstr>
      <vt:lpstr>601-700</vt:lpstr>
      <vt:lpstr>701-800</vt:lpstr>
      <vt:lpstr>801-900</vt:lpstr>
      <vt:lpstr>901-1000</vt:lpstr>
      <vt:lpstr>1001-1100</vt:lpstr>
      <vt:lpstr>1101-1200</vt:lpstr>
      <vt:lpstr>1201-1300</vt:lpstr>
      <vt:lpstr>1301-1400</vt:lpstr>
      <vt:lpstr>1401-1500</vt:lpstr>
      <vt:lpstr>1501-1502</vt:lpstr>
      <vt:lpstr>EndNIH</vt:lpstr>
      <vt:lpstr>HHSPAC OS OASH</vt:lpstr>
      <vt:lpstr>HHSPAN OS ASPR</vt:lpstr>
      <vt:lpstr>HHSPAF OIG</vt:lpstr>
      <vt:lpstr>HHSPB ACL</vt:lpstr>
      <vt:lpstr>HHSPE AHRQ</vt:lpstr>
      <vt:lpstr>HHSPH OMHA</vt:lpstr>
      <vt:lpstr>HHSPK ACF</vt:lpstr>
      <vt:lpstr>HHSPM SAMSHA</vt:lpstr>
      <vt:lpstr>HHSPP PSC</vt:lpstr>
      <vt:lpstr>HHSPR HRSA</vt:lpstr>
      <vt:lpstr>BegOS</vt:lpstr>
      <vt:lpstr>HHSPA OS ASA OHR</vt:lpstr>
      <vt:lpstr>HHSPAE OS ASPE</vt:lpstr>
      <vt:lpstr>HHSPAH OS DAB</vt:lpstr>
      <vt:lpstr>HHSPA OS IEA</vt:lpstr>
      <vt:lpstr>HHSPA OS IOS ONS</vt:lpstr>
      <vt:lpstr>HHSPAO OS ONC</vt:lpstr>
      <vt:lpstr>HHSPAG OS OGC</vt:lpstr>
      <vt:lpstr>HHSPAM OS ASFR</vt:lpstr>
      <vt:lpstr>HHSPA OS OCIO</vt:lpstr>
      <vt:lpstr>HHSPAAE OS OGA</vt:lpstr>
      <vt:lpstr>HHSPAT OS OCR</vt:lpstr>
      <vt:lpstr>EndOS</vt:lpstr>
      <vt:lpstr>'HHSD FDA'!Print_Area</vt:lpstr>
      <vt:lpstr>'HHSG IHS'!Print_Area</vt:lpstr>
      <vt:lpstr>'HHSH CDC'!Print_Area</vt:lpstr>
      <vt:lpstr>'HHSPA OS ASA OHR'!Print_Area</vt:lpstr>
      <vt:lpstr>'HHSPA OS IEA'!Print_Area</vt:lpstr>
      <vt:lpstr>'HHSPA OS IOS ONS'!Print_Area</vt:lpstr>
      <vt:lpstr>'HHSPA OS OCIO'!Print_Area</vt:lpstr>
      <vt:lpstr>'HHSPAAE OS OGA'!Print_Area</vt:lpstr>
      <vt:lpstr>'HHSPAC OS OASH'!Print_Area</vt:lpstr>
      <vt:lpstr>'HHSPAE OS ASPE'!Print_Area</vt:lpstr>
      <vt:lpstr>'HHSPAF OIG'!Print_Area</vt:lpstr>
      <vt:lpstr>'HHSPAG OS OGC'!Print_Area</vt:lpstr>
      <vt:lpstr>'HHSPAH OS DAB'!Print_Area</vt:lpstr>
      <vt:lpstr>'HHSPAM OS ASFR'!Print_Area</vt:lpstr>
      <vt:lpstr>'HHSPAN OS ASPR'!Print_Area</vt:lpstr>
      <vt:lpstr>'HHSPAO OS ONC'!Print_Area</vt:lpstr>
      <vt:lpstr>'HHSPAT OS OCR'!Print_Area</vt:lpstr>
      <vt:lpstr>'HHSPB ACL'!Print_Area</vt:lpstr>
      <vt:lpstr>'HHSPE AHRQ'!Print_Area</vt:lpstr>
      <vt:lpstr>'HHSPH OMHA'!Print_Area</vt:lpstr>
      <vt:lpstr>'HHSPK ACF'!Print_Area</vt:lpstr>
      <vt:lpstr>'HHSPM SAMSHA'!Print_Area</vt:lpstr>
      <vt:lpstr>'HHSPP PSC'!Print_Area</vt:lpstr>
      <vt:lpstr>'HHSPR HRSA'!Print_Area</vt:lpstr>
      <vt:lpstr>'Instruction Sheet'!Print_Area</vt:lpstr>
      <vt:lpstr>'HHSD FDA'!Print_Titles</vt:lpstr>
      <vt:lpstr>'HHSF CMS'!Print_Titles</vt:lpstr>
      <vt:lpstr>'HHSG IHS'!Print_Titles</vt:lpstr>
      <vt:lpstr>'HHSH CDC'!Print_Titles</vt:lpstr>
      <vt:lpstr>'HHSPA OS ASA OHR'!Print_Titles</vt:lpstr>
      <vt:lpstr>'HHSPA OS IEA'!Print_Titles</vt:lpstr>
      <vt:lpstr>'HHSPA OS IOS ONS'!Print_Titles</vt:lpstr>
      <vt:lpstr>'HHSPA OS OCIO'!Print_Titles</vt:lpstr>
      <vt:lpstr>'HHSPAAE OS OGA'!Print_Titles</vt:lpstr>
      <vt:lpstr>'HHSPAC OS OASH'!Print_Titles</vt:lpstr>
      <vt:lpstr>'HHSPAE OS ASPE'!Print_Titles</vt:lpstr>
      <vt:lpstr>'HHSPAF OIG'!Print_Titles</vt:lpstr>
      <vt:lpstr>'HHSPAG OS OGC'!Print_Titles</vt:lpstr>
      <vt:lpstr>'HHSPAH OS DAB'!Print_Titles</vt:lpstr>
      <vt:lpstr>'HHSPAM OS ASFR'!Print_Titles</vt:lpstr>
      <vt:lpstr>'HHSPAN OS ASPR'!Print_Titles</vt:lpstr>
      <vt:lpstr>'HHSPAO OS ONC'!Print_Titles</vt:lpstr>
      <vt:lpstr>'HHSPAT OS OCR'!Print_Titles</vt:lpstr>
      <vt:lpstr>'HHSPB ACL'!Print_Titles</vt:lpstr>
      <vt:lpstr>'HHSPE AHRQ'!Print_Titles</vt:lpstr>
      <vt:lpstr>'HHSPH OMHA'!Print_Titles</vt:lpstr>
      <vt:lpstr>'HHSPK ACF'!Print_Titles</vt:lpstr>
      <vt:lpstr>'HHSPM SAMSHA'!Print_Titles</vt:lpstr>
      <vt:lpstr>'HHSPP PSC'!Print_Titles</vt:lpstr>
      <vt:lpstr>'HHSPR HRSA'!Print_Titles</vt:lpstr>
    </vt:vector>
  </TitlesOfParts>
  <Company>Department of Homeland Security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jean.francis</dc:creator>
  <cp:lastModifiedBy>Gwen Cannon-Jenkins</cp:lastModifiedBy>
  <cp:lastPrinted>2011-03-07T19:14:40Z</cp:lastPrinted>
  <dcterms:created xsi:type="dcterms:W3CDTF">2006-02-02T19:55:03Z</dcterms:created>
  <dcterms:modified xsi:type="dcterms:W3CDTF">2020-05-11T20:57:32Z</dcterms:modified>
</cp:coreProperties>
</file>